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Carlos Fillipino" sheetId="1" r:id="rId4"/>
    <sheet state="visible" name="catalogo" sheetId="2" r:id="rId5"/>
    <sheet state="visible" name="emop0321" sheetId="3" r:id="rId6"/>
    <sheet state="visible" name="sinapi0221" sheetId="4" r:id="rId7"/>
    <sheet state="visible" name="BDI" sheetId="5" r:id="rId8"/>
    <sheet state="visible" name="cronograma desembolso" sheetId="6" r:id="rId9"/>
    <sheet state="visible" name="Planilha1" sheetId="7" r:id="rId10"/>
  </sheets>
  <definedNames>
    <definedName localSheetId="0" name="_xlnm_Print_Titles_0_0_0_0_0">'Planilha Carlos Fillipino'!$1:$12</definedName>
    <definedName localSheetId="0" name="_xlnm_Print_Titles_0_0">'Planilha Carlos Fillipino'!$1:$12</definedName>
    <definedName localSheetId="0" name="_xlnm_Print_Titles_0_0_0">'Planilha Carlos Fillipino'!$1:$12</definedName>
    <definedName localSheetId="0" name="_xlnm_Print_Titles_0_0_0_0_0_0">'Planilha Carlos Fillipino'!$1:$12</definedName>
    <definedName localSheetId="0" name="_xlnm_Print_Titles_0_0_0_0_0_0_0_0_0_0">'Planilha Carlos Fillipino'!$1:$12</definedName>
    <definedName localSheetId="0" name="_xlnm_Print_Area_0_0_0_0">'Planilha Carlos Fillipino'!$A$1:$H$103</definedName>
    <definedName localSheetId="0" name="_xlnm_Print_Titles_0_0_0_0_0_0_0_0_0_0_0">'Planilha Carlos Fillipino'!$1:$12</definedName>
    <definedName localSheetId="0" name="_xlnm_Print_Area_0_0_0_0_0_0_0">'Planilha Carlos Fillipino'!$A$1:$H$103</definedName>
    <definedName localSheetId="0" name="_xlnm_Print_Area_0_0_0">'Planilha Carlos Fillipino'!$A$1:$H$103</definedName>
    <definedName localSheetId="5" name="_xlnm_Print_Area_0_0_0_0">'cronograma desembolso'!$A$1:$M$23</definedName>
    <definedName localSheetId="5" name="_xlnm_Print_Area_0_0_0">'cronograma desembolso'!$A$1:$M$23</definedName>
    <definedName localSheetId="0" name="_xlnm_Print_Area_0_0_0_0_0">'Planilha Carlos Fillipino'!$A$1:$H$103</definedName>
    <definedName localSheetId="0" name="_xlnm_Print_Area_0_0_0_0_0_0_0_0_0">'Planilha Carlos Fillipino'!$A$1:$H$103</definedName>
    <definedName localSheetId="0" name="_xlnm_Print_Area_0_0_0_0_0_0_0_0_0_0">'Planilha Carlos Fillipino'!$A$1:$H$103</definedName>
    <definedName localSheetId="5" name="_xlnm_Print_Area_0_0">'cronograma desembolso'!$A$1:$M$23</definedName>
    <definedName localSheetId="0" name="_xlnm_Print_Area_0_0_0_0_0_0">'Planilha Carlos Fillipino'!$A$1:$H$103</definedName>
    <definedName name="Excel_BuiltIn_Database">#REF!</definedName>
    <definedName localSheetId="5" name="_xlnm_Print_Area">'cronograma desembolso'!$A$1:$M$23</definedName>
    <definedName localSheetId="0" name="_xlnm_Print_Titles_0_0_0_0">'Planilha Carlos Fillipino'!$1:$12</definedName>
    <definedName localSheetId="0" name="_xlnm_Print_Titles_0_0_0_0_0_0_0_0_0">'Planilha Carlos Fillipino'!$1:$12</definedName>
    <definedName name="poarRR">#REF!</definedName>
    <definedName localSheetId="0" name="Excel_BuiltIn_Print_Area">'Planilha Carlos Fillipino'!$A$1:$I$104</definedName>
    <definedName localSheetId="0" name="_xlnm_Print_Area_0_0">'Planilha Carlos Fillipino'!$A$1:$H$103</definedName>
    <definedName localSheetId="0" name="_xlnm_Print_Titles_0_0_0_0_0_0_0_0">'Planilha Carlos Fillipino'!$1:$12</definedName>
    <definedName name="all">#REF!</definedName>
    <definedName localSheetId="0" name="_xlnm_Print_Area_0_0_0_0_0_0_0_0_0_0_0">'Planilha Carlos Fillipino'!$A$1:$H$103</definedName>
    <definedName localSheetId="5" name="_xlnm_Print_Area_0">'cronograma desembolso'!$A$1:$M$23</definedName>
    <definedName localSheetId="0" name="_xlnm_Print_Area">'Planilha Carlos Fillipino'!$A$1:$H$103</definedName>
    <definedName name="all_1">#REF!</definedName>
    <definedName localSheetId="0" name="Excel_BuiltIn_Print_Titles">'Planilha Carlos Fillipino'!$1:$12</definedName>
    <definedName localSheetId="0" name="_xlnm_Print_Area_0">'Planilha Carlos Fillipino'!$A$1:$H$103</definedName>
    <definedName localSheetId="0" name="_xlnm_Print_Titles_0_0_0_0_0_0_0">'Planilha Carlos Fillipino'!$1:$12</definedName>
    <definedName localSheetId="0" name="_xlnm_Print_Titles_0">'Planilha Carlos Fillipino'!$1:$12</definedName>
    <definedName localSheetId="0" name="_xlnm_Print_Area_0_0_0_0_0_0_0_0">'Planilha Carlos Fillipino'!$A$1:$H$103</definedName>
    <definedName localSheetId="0" name="_xlnm_Print_Titles">'Planilha Carlos Fillipino'!$1:$12</definedName>
  </definedNames>
  <calcPr/>
</workbook>
</file>

<file path=xl/sharedStrings.xml><?xml version="1.0" encoding="utf-8"?>
<sst xmlns="http://schemas.openxmlformats.org/spreadsheetml/2006/main" count="103770" uniqueCount="45273">
  <si>
    <t>Reforma Carlos Filipino</t>
  </si>
  <si>
    <t>Mês / Ano de Referência: EMOP – 03/2021</t>
  </si>
  <si>
    <t>SINAPI – 02/2021</t>
  </si>
  <si>
    <t>Item</t>
  </si>
  <si>
    <t xml:space="preserve">Código </t>
  </si>
  <si>
    <t>Descrição</t>
  </si>
  <si>
    <t>Fonte</t>
  </si>
  <si>
    <t>Un.</t>
  </si>
  <si>
    <t>REFORMA</t>
  </si>
  <si>
    <t>MEMÓRIA DE CÁLCULO PARA A REFORMA</t>
  </si>
  <si>
    <t>Quant.</t>
  </si>
  <si>
    <t>$ Unit.</t>
  </si>
  <si>
    <t>$ Parcial</t>
  </si>
  <si>
    <t>01.0</t>
  </si>
  <si>
    <t xml:space="preserve">SERVIÇOS PRELIMINARES </t>
  </si>
  <si>
    <t>01.01</t>
  </si>
  <si>
    <t>02.020.0002-A</t>
  </si>
  <si>
    <t>EMOP</t>
  </si>
  <si>
    <r>
      <rPr>
        <rFont val="Arial"/>
        <color rgb="FF000000"/>
        <sz val="8.0"/>
      </rPr>
      <t xml:space="preserve">Placa com 2,0m altura x 3,0m comprimento; </t>
    </r>
    <r>
      <rPr>
        <rFont val="Arial"/>
        <b/>
        <color rgb="FF000000"/>
        <sz val="8.0"/>
      </rPr>
      <t>TOTAL = 6,0m²</t>
    </r>
  </si>
  <si>
    <t>01.02</t>
  </si>
  <si>
    <t>05.001.0023-A</t>
  </si>
  <si>
    <r>
      <rPr>
        <rFont val="Arial"/>
        <color rgb="FF000000"/>
        <sz val="8.0"/>
      </rPr>
      <t xml:space="preserve">Paredes do banheiro = 20,77m largura x 1,55m altura x 0,15m espessura; </t>
    </r>
    <r>
      <rPr>
        <rFont val="Arial"/>
        <b/>
        <color rgb="FF000000"/>
        <sz val="8.0"/>
      </rPr>
      <t xml:space="preserve">PARCIAL = 4,83m³; </t>
    </r>
    <r>
      <rPr>
        <rFont val="Arial"/>
        <color rgb="FF000000"/>
        <sz val="8.0"/>
      </rPr>
      <t>Vãos de portas = 0,15m largura x 2.10m altura x 0,15m espessura;</t>
    </r>
    <r>
      <rPr>
        <rFont val="Arial"/>
        <b/>
        <color rgb="FF000000"/>
        <sz val="8.0"/>
      </rPr>
      <t xml:space="preserve"> PARCIAL = 0,05m³; TOTAL: 4,83 + 0,05 = 4,88m³</t>
    </r>
  </si>
  <si>
    <t>01.03</t>
  </si>
  <si>
    <t>05.001.0015-A</t>
  </si>
  <si>
    <r>
      <rPr>
        <rFont val="Arial"/>
        <color rgb="FF000000"/>
        <sz val="8.0"/>
      </rPr>
      <t>Banheiro masculino e feminino = 6m largura x 5,30m comprimento;</t>
    </r>
    <r>
      <rPr>
        <rFont val="Arial"/>
        <b/>
        <color rgb="FF000000"/>
        <sz val="8.0"/>
      </rPr>
      <t xml:space="preserve"> PARCIAL: 31,80m²; </t>
    </r>
    <r>
      <rPr>
        <rFont val="Arial"/>
        <color rgb="FF000000"/>
        <sz val="8.0"/>
      </rPr>
      <t xml:space="preserve">Banheiro dos professores = 1,16m largura x 3,54m comprimento; </t>
    </r>
    <r>
      <rPr>
        <rFont val="Arial"/>
        <b/>
        <color rgb="FF000000"/>
        <sz val="8.0"/>
      </rPr>
      <t xml:space="preserve">PARCIAL: 4,11m²; </t>
    </r>
    <r>
      <rPr>
        <rFont val="Arial"/>
        <color rgb="FF000000"/>
        <sz val="8.0"/>
      </rPr>
      <t>Salas de aula = SALA 2 = SALA 3; 6m largura x 7m comprimento =</t>
    </r>
    <r>
      <rPr>
        <rFont val="Arial"/>
        <b/>
        <color rgb="FF000000"/>
        <sz val="8.0"/>
      </rPr>
      <t xml:space="preserve"> PARCIAL: 42,00m²; </t>
    </r>
    <r>
      <rPr>
        <rFont val="Arial"/>
        <color rgb="FF000000"/>
        <sz val="8.0"/>
      </rPr>
      <t xml:space="preserve">SALA 08 = 3,95m largura x 6m comprimento = </t>
    </r>
    <r>
      <rPr>
        <rFont val="Arial"/>
        <b/>
        <color rgb="FF000000"/>
        <sz val="8.0"/>
      </rPr>
      <t>PARCIAL: 23,70m²; TOTAL: 31,80 + 4,11 + 42,00 + 23,70 = 101,61m²</t>
    </r>
  </si>
  <si>
    <t>01.04</t>
  </si>
  <si>
    <t>05.001.0009-A</t>
  </si>
  <si>
    <r>
      <rPr>
        <rFont val="Arial"/>
        <color rgb="FF000000"/>
        <sz val="8.0"/>
      </rPr>
      <t xml:space="preserve">BANHEIRO MAS. E FEM. = 21,09m comprimento x 1,5m altura = </t>
    </r>
    <r>
      <rPr>
        <rFont val="Arial"/>
        <b/>
        <color rgb="FF000000"/>
        <sz val="8.0"/>
      </rPr>
      <t>TOTAL: 31,64m²</t>
    </r>
  </si>
  <si>
    <t>01.05</t>
  </si>
  <si>
    <t>05.001.0001-A</t>
  </si>
  <si>
    <r>
      <rPr>
        <rFont val="Arial"/>
        <color rgb="FF000000"/>
        <sz val="8.0"/>
      </rPr>
      <t xml:space="preserve">4 Pilares do muro = 2,36m de altura x 0,30m de largura x 0,30m de espessura = 0,21m³; </t>
    </r>
    <r>
      <rPr>
        <rFont val="Arial"/>
        <b/>
        <color rgb="FF000000"/>
        <sz val="8.0"/>
      </rPr>
      <t>TOTAL: 0,21 X 4unid. = 0,85m³</t>
    </r>
  </si>
  <si>
    <t>01.06</t>
  </si>
  <si>
    <t>03.001.0098-A</t>
  </si>
  <si>
    <r>
      <rPr>
        <rFont val="Arial"/>
        <color rgb="FF000000"/>
        <sz val="8.0"/>
      </rPr>
      <t xml:space="preserve">Ligação da água pluvial até cisterna: </t>
    </r>
    <r>
      <rPr>
        <rFont val="Arial"/>
        <b/>
        <color rgb="FF000000"/>
        <sz val="8.0"/>
      </rPr>
      <t>TOTAL: 60m lineares</t>
    </r>
  </si>
  <si>
    <t>01.07</t>
  </si>
  <si>
    <t>05.001.0601-A</t>
  </si>
  <si>
    <r>
      <rPr>
        <rFont val="Arial"/>
        <color rgb="FF000000"/>
        <sz val="8.0"/>
      </rPr>
      <t>Apicoamento do Muro dos 2 lados = 58m comprimento x 0,93m altura = 52,20m²;</t>
    </r>
    <r>
      <rPr>
        <rFont val="Arial"/>
        <b/>
        <color rgb="FF000000"/>
        <sz val="8.0"/>
      </rPr>
      <t xml:space="preserve"> PARCIAL: 53,94m² x 2 lados = 107,88m²; </t>
    </r>
    <r>
      <rPr>
        <rFont val="Arial"/>
        <color rgb="FF000000"/>
        <sz val="8.0"/>
      </rPr>
      <t>Apicoamento na lateral da escola = 124,20m comprimento x 0,80m altura;</t>
    </r>
    <r>
      <rPr>
        <rFont val="Arial"/>
        <b/>
        <color rgb="FF000000"/>
        <sz val="8.0"/>
      </rPr>
      <t xml:space="preserve"> PARCIAL: 99,36m² + </t>
    </r>
    <r>
      <rPr>
        <rFont val="Arial"/>
        <color rgb="FF000000"/>
        <sz val="8.0"/>
      </rPr>
      <t>Apicoamento superior na fachada para colocação de ladrilhos</t>
    </r>
    <r>
      <rPr>
        <rFont val="Arial"/>
        <b/>
        <color rgb="FF000000"/>
        <sz val="8.0"/>
      </rPr>
      <t xml:space="preserve"> = 10m²; PARCIAL: 109,36m²; TOTAL: 107,88 + 109,36 = 217,24m²</t>
    </r>
  </si>
  <si>
    <t>01.08</t>
  </si>
  <si>
    <t>03.001.0001-B</t>
  </si>
  <si>
    <r>
      <rPr>
        <rFont val="Arial"/>
        <color rgb="FF000000"/>
        <sz val="8.0"/>
      </rPr>
      <t>Escavação de 2 pilares no muro; 1m largura x 1 comprimento x 1m profundidade = 1m³;</t>
    </r>
    <r>
      <rPr>
        <rFont val="Arial"/>
        <b/>
        <color rgb="FF000000"/>
        <sz val="8.0"/>
      </rPr>
      <t xml:space="preserve"> TOTAL: 1m² x 2 unid. = 2m³</t>
    </r>
  </si>
  <si>
    <t>01.09</t>
  </si>
  <si>
    <t>03.011.0015-B</t>
  </si>
  <si>
    <r>
      <rPr>
        <rFont val="Arial"/>
        <color rgb="FF000000"/>
        <sz val="8.0"/>
      </rPr>
      <t xml:space="preserve">Reaterro cava dos pilares = 1m largura x 1m comprimento x 0,50m profundidade = 0,5m³; </t>
    </r>
    <r>
      <rPr>
        <rFont val="Arial"/>
        <b/>
        <color rgb="FF000000"/>
        <sz val="8.0"/>
      </rPr>
      <t>TOTAL: 0,5m³ x 2 unid. = 1m³</t>
    </r>
  </si>
  <si>
    <t>01.10</t>
  </si>
  <si>
    <t>02.004.0010-A</t>
  </si>
  <si>
    <r>
      <rPr>
        <rFont val="Arial"/>
        <color rgb="FF000000"/>
        <sz val="8.0"/>
      </rPr>
      <t xml:space="preserve">Barracão com 3m largura x 4m comprimento = </t>
    </r>
    <r>
      <rPr>
        <rFont val="Arial"/>
        <b/>
        <color rgb="FF000000"/>
        <sz val="8.0"/>
      </rPr>
      <t>TOTAL: 12m²</t>
    </r>
  </si>
  <si>
    <t>01.11</t>
  </si>
  <si>
    <t>05.006.0002-B</t>
  </si>
  <si>
    <r>
      <rPr>
        <rFont val="Arial"/>
        <color rgb="FF000000"/>
        <sz val="8.0"/>
      </rPr>
      <t xml:space="preserve">4 meses: 20m de altura de torre = </t>
    </r>
    <r>
      <rPr>
        <rFont val="Arial"/>
        <b/>
        <color rgb="FF000000"/>
        <sz val="8.0"/>
      </rPr>
      <t>TOTAL: 80m</t>
    </r>
  </si>
  <si>
    <t>01.12</t>
  </si>
  <si>
    <t>05.105.0127-A</t>
  </si>
  <si>
    <t>Mão de obra por 6 meses</t>
  </si>
  <si>
    <t>02.0</t>
  </si>
  <si>
    <t>ESTRUTURA</t>
  </si>
  <si>
    <t>02.01</t>
  </si>
  <si>
    <t>11.003.0001-B</t>
  </si>
  <si>
    <r>
      <rPr>
        <rFont val="Arial"/>
        <color rgb="FF000000"/>
        <sz val="8.0"/>
      </rPr>
      <t xml:space="preserve">Concreto Magro das Sapatas = 1m largura x 1m comprimento x 0,10m profundidade = 0,10m³; </t>
    </r>
    <r>
      <rPr>
        <rFont val="Arial"/>
        <b/>
        <color rgb="FF000000"/>
        <sz val="8.0"/>
      </rPr>
      <t xml:space="preserve">TOTAL: 0,10m³ x 2 unid. = 0,20m³ </t>
    </r>
  </si>
  <si>
    <t>02.02</t>
  </si>
  <si>
    <t>11.013.0075-A</t>
  </si>
  <si>
    <r>
      <rPr>
        <rFont val="Arial"/>
        <color rgb="FF000000"/>
        <sz val="8.0"/>
      </rPr>
      <t xml:space="preserve">2 pilares da fachada (muro) = 0,30m de largura x 3,50m altura x 0,30m espessura = 0,315m³; </t>
    </r>
    <r>
      <rPr>
        <rFont val="Arial"/>
        <b/>
        <color rgb="FF000000"/>
        <sz val="8.0"/>
      </rPr>
      <t xml:space="preserve">PARCIAL: 0,315 x 2unid. = 0,63m³; </t>
    </r>
    <r>
      <rPr>
        <rFont val="Arial"/>
        <color rgb="FF000000"/>
        <sz val="8.0"/>
      </rPr>
      <t>Viga da fachada (muro): 0,45m largura x 0,30m espessura x 4,20m comprimento =</t>
    </r>
    <r>
      <rPr>
        <rFont val="Arial"/>
        <b/>
        <color rgb="FF000000"/>
        <sz val="8.0"/>
      </rPr>
      <t xml:space="preserve"> PARCIAL: 0,567m³; </t>
    </r>
    <r>
      <rPr>
        <rFont val="Arial"/>
        <color rgb="FF000000"/>
        <sz val="8.0"/>
      </rPr>
      <t xml:space="preserve">2 Sapatas da fachada (muro): 080m largura x 0,80m comprimento x 0,40m altura = 0,256m³; </t>
    </r>
    <r>
      <rPr>
        <rFont val="Arial"/>
        <b/>
        <color rgb="FF000000"/>
        <sz val="8.0"/>
      </rPr>
      <t>PARCIAL: 0,256m³ x 2unid. = 0,51m³; TOTAL: 0,63 + 0,567 + 0,51 = 1,71m³</t>
    </r>
  </si>
  <si>
    <t>0.3.0</t>
  </si>
  <si>
    <t xml:space="preserve">ALVENARIA </t>
  </si>
  <si>
    <t>03.01</t>
  </si>
  <si>
    <t>12.003.0125-A</t>
  </si>
  <si>
    <r>
      <rPr>
        <rFont val="Arial"/>
        <color rgb="FF000000"/>
        <sz val="8.0"/>
      </rPr>
      <t xml:space="preserve">PAREDES DO BANHEIRO = 10,63m comprimento x 2,70m altura; </t>
    </r>
    <r>
      <rPr>
        <rFont val="Arial"/>
        <b/>
        <color rgb="FF000000"/>
        <sz val="8.0"/>
      </rPr>
      <t xml:space="preserve">PARCIAL: 28,70m²; </t>
    </r>
    <r>
      <rPr>
        <rFont val="Arial"/>
        <color rgb="FF000000"/>
        <sz val="8.0"/>
      </rPr>
      <t xml:space="preserve">DUAS MEIA PAREDE DO BANHEIRO  0,5m de largura x 1,5m de altura = 0,75m²; </t>
    </r>
    <r>
      <rPr>
        <rFont val="Arial"/>
        <b/>
        <color rgb="FF000000"/>
        <sz val="8.0"/>
      </rPr>
      <t xml:space="preserve">PARCIAL: 0,75m² x 2unid. = 1,50m²; </t>
    </r>
    <r>
      <rPr>
        <rFont val="Arial"/>
        <color rgb="FF000000"/>
        <sz val="8.0"/>
      </rPr>
      <t>Triângulo do pórtico da fachada (muro) =</t>
    </r>
    <r>
      <rPr>
        <rFont val="Arial"/>
        <b/>
        <color rgb="FF000000"/>
        <sz val="8.0"/>
      </rPr>
      <t xml:space="preserve"> PARCIAL: 1,54m²; TOTAL: 28,70 + 1,50 + 1,54 = 31,74m²</t>
    </r>
  </si>
  <si>
    <t>04.0</t>
  </si>
  <si>
    <t xml:space="preserve">REVESTIMENTOS </t>
  </si>
  <si>
    <t>04.01</t>
  </si>
  <si>
    <t>13.301.0120-B</t>
  </si>
  <si>
    <r>
      <rPr>
        <rFont val="Arial"/>
        <color rgb="FF000000"/>
        <sz val="8.0"/>
      </rPr>
      <t xml:space="preserve">Banheiro masculino e feminino = 6m largura x 5,30m comprimento; </t>
    </r>
    <r>
      <rPr>
        <rFont val="Arial"/>
        <b/>
        <color rgb="FF000000"/>
        <sz val="8.0"/>
      </rPr>
      <t xml:space="preserve">PARCIAL: 31,80m²; </t>
    </r>
    <r>
      <rPr>
        <rFont val="Arial"/>
        <color rgb="FF000000"/>
        <sz val="8.0"/>
      </rPr>
      <t>Banheiro dos professores = 1,16m largura x 3,54m comprimento;</t>
    </r>
    <r>
      <rPr>
        <rFont val="Arial"/>
        <b/>
        <color rgb="FF000000"/>
        <sz val="8.0"/>
      </rPr>
      <t xml:space="preserve"> PARCIAL: 4,11m²; </t>
    </r>
    <r>
      <rPr>
        <rFont val="Arial"/>
        <color rgb="FF000000"/>
        <sz val="8.0"/>
      </rPr>
      <t>Salas de aula = SALA 2 = SALA 3; 6m largura x 7m comprimento =</t>
    </r>
    <r>
      <rPr>
        <rFont val="Arial"/>
        <b/>
        <color rgb="FF000000"/>
        <sz val="8.0"/>
      </rPr>
      <t xml:space="preserve"> PARCIAL: 42,00m²; </t>
    </r>
    <r>
      <rPr>
        <rFont val="Arial"/>
        <color rgb="FF000000"/>
        <sz val="8.0"/>
      </rPr>
      <t xml:space="preserve">SALA 08 = 3,95m largura x 6m comprimento = </t>
    </r>
    <r>
      <rPr>
        <rFont val="Arial"/>
        <b/>
        <color rgb="FF000000"/>
        <sz val="8.0"/>
      </rPr>
      <t xml:space="preserve">PARCIAL: 23,70m²;  </t>
    </r>
    <r>
      <rPr>
        <rFont val="Arial"/>
        <color rgb="FF000000"/>
        <sz val="8.0"/>
      </rPr>
      <t>Pátio coberto / VARANDÃO (representado no projeto) =</t>
    </r>
    <r>
      <rPr>
        <rFont val="Arial"/>
        <b/>
        <color rgb="FF000000"/>
        <sz val="8.0"/>
      </rPr>
      <t xml:space="preserve"> PARCIAL: 227,34m²; </t>
    </r>
    <r>
      <rPr>
        <rFont val="Arial"/>
        <color rgb="FF000000"/>
        <sz val="8.0"/>
      </rPr>
      <t>Regularização ao redor do pátio = 51,68m comprimento x 0,40m largura =</t>
    </r>
    <r>
      <rPr>
        <rFont val="Arial"/>
        <b/>
        <color rgb="FF000000"/>
        <sz val="8.0"/>
      </rPr>
      <t xml:space="preserve"> PARCIAL: 20,67m²; </t>
    </r>
    <r>
      <rPr>
        <rFont val="Arial"/>
        <color rgb="FF000000"/>
        <sz val="8.0"/>
      </rPr>
      <t>Revestimento do pórtico (de acordo com o projeto) =</t>
    </r>
    <r>
      <rPr>
        <rFont val="Arial"/>
        <b/>
        <color rgb="FF000000"/>
        <sz val="8.0"/>
      </rPr>
      <t xml:space="preserve"> PARCIAL: 17,60m²; Reparo 50% do muro que tem 58m comprimento</t>
    </r>
    <r>
      <rPr>
        <rFont val="Arial"/>
        <color rgb="FF000000"/>
        <sz val="8.0"/>
      </rPr>
      <t xml:space="preserve"> = 29m e 90cm altura = 29m x 0,90 = 26,1m² ; </t>
    </r>
    <r>
      <rPr>
        <rFont val="Arial"/>
        <b/>
        <color rgb="FF000000"/>
        <sz val="8.0"/>
      </rPr>
      <t>PARCIAL: 26,1m² x 2 lados = 52,20m²; TOTAL: 31,80 + 4,11 + 42,00 + 23,70 + 227,34 + 20,67 + 17,60 = 419,42m²</t>
    </r>
  </si>
  <si>
    <t>04.02</t>
  </si>
  <si>
    <t>13.001.0065-B</t>
  </si>
  <si>
    <r>
      <rPr>
        <rFont val="Arial"/>
        <color rgb="FF000000"/>
        <sz val="8.0"/>
      </rPr>
      <t xml:space="preserve">Reparo 50% do muro que tem 58m comprimento = 29m e 90cm altura = 29m x 0,90 = 26,1m² ; </t>
    </r>
    <r>
      <rPr>
        <rFont val="Arial"/>
        <b/>
        <color rgb="FF000000"/>
        <sz val="8.0"/>
      </rPr>
      <t>PARCIAL: 26,1m² x 2 lados = 52,20m²</t>
    </r>
  </si>
  <si>
    <t>04.03</t>
  </si>
  <si>
    <t>13.348.0075-A</t>
  </si>
  <si>
    <r>
      <rPr>
        <rFont val="Arial"/>
        <b/>
        <color rgb="FF000000"/>
        <sz val="8.0"/>
      </rPr>
      <t>SOLEIRA EM GRANITO BRANCO:</t>
    </r>
    <r>
      <rPr>
        <rFont val="Arial"/>
        <b val="0"/>
        <color rgb="FF000000"/>
        <sz val="8.0"/>
      </rPr>
      <t xml:space="preserve"> 15 portas (14 de 90cm e 1 de 70cm) = 13,30m comprimento + 10%; </t>
    </r>
    <r>
      <rPr>
        <rFont val="Arial"/>
        <b/>
        <color rgb="FF000000"/>
        <sz val="8.0"/>
      </rPr>
      <t xml:space="preserve">PARCIAL: 14,63m; </t>
    </r>
    <r>
      <rPr>
        <rFont val="Arial"/>
        <b val="0"/>
        <color rgb="FF000000"/>
        <sz val="8.0"/>
      </rPr>
      <t>1 Soleira da janela de 0,80m comprimento + 10%</t>
    </r>
    <r>
      <rPr>
        <rFont val="Arial"/>
        <b/>
        <color rgb="FF000000"/>
        <sz val="8.0"/>
      </rPr>
      <t xml:space="preserve"> = PARCIAL: 0,88m; </t>
    </r>
    <r>
      <rPr>
        <rFont val="Arial"/>
        <b val="0"/>
        <color rgb="FF000000"/>
        <sz val="8.0"/>
      </rPr>
      <t xml:space="preserve">2 unidades de 0,50m de peitoril = 1,0m comprimento </t>
    </r>
    <r>
      <rPr>
        <rFont val="Arial"/>
        <b/>
        <color rgb="FF000000"/>
        <sz val="8.0"/>
      </rPr>
      <t xml:space="preserve">+ </t>
    </r>
    <r>
      <rPr>
        <rFont val="Arial"/>
        <b val="0"/>
        <color rgb="FF000000"/>
        <sz val="8.0"/>
      </rPr>
      <t xml:space="preserve">10%; </t>
    </r>
    <r>
      <rPr>
        <rFont val="Arial"/>
        <b/>
        <color rgb="FF000000"/>
        <sz val="8.0"/>
      </rPr>
      <t>PARCIAL: 1,10m; TOTAL: 14,63 + 0,88 + 1,10 = 16,61m</t>
    </r>
  </si>
  <si>
    <t>04.04</t>
  </si>
  <si>
    <t>13.002.0017-A</t>
  </si>
  <si>
    <r>
      <rPr>
        <rFont val="Arial"/>
        <color rgb="FF000000"/>
        <sz val="8.0"/>
      </rPr>
      <t xml:space="preserve">PAREDES DO BANHEIRO = 12,82m comprimento x 2,70m altura = 34,61m²; </t>
    </r>
    <r>
      <rPr>
        <rFont val="Arial"/>
        <b/>
        <color rgb="FF000000"/>
        <sz val="8.0"/>
      </rPr>
      <t>TOTAL: 34,61m² x 2lados = 69,22m²</t>
    </r>
  </si>
  <si>
    <t>04.05</t>
  </si>
  <si>
    <t>13.025.0060-A</t>
  </si>
  <si>
    <r>
      <rPr>
        <rFont val="Arial"/>
        <color rgb="FF000000"/>
        <sz val="8.0"/>
      </rPr>
      <t xml:space="preserve">2 PEITORIL DO BANHEIRO (0,50m) + 1 JANELA (0,80m) = </t>
    </r>
    <r>
      <rPr>
        <rFont val="Arial"/>
        <b/>
        <color rgb="FF000000"/>
        <sz val="8.0"/>
      </rPr>
      <t>TOTAL: 1,80m de comprimento</t>
    </r>
  </si>
  <si>
    <t>04.06</t>
  </si>
  <si>
    <t>13.330.0076-A</t>
  </si>
  <si>
    <r>
      <rPr>
        <rFont val="Arial"/>
        <color rgb="FF000000"/>
        <sz val="8.0"/>
      </rPr>
      <t xml:space="preserve">Banheiro Mas. e Fem. = 6,00m de comprimento x 5,45m largura = 32,70m²; </t>
    </r>
    <r>
      <rPr>
        <rFont val="Arial"/>
        <b/>
        <color rgb="FF000000"/>
        <sz val="8.0"/>
      </rPr>
      <t xml:space="preserve">PARCIAL: 32,70 + 10% = 35,97m²; </t>
    </r>
    <r>
      <rPr>
        <rFont val="Arial"/>
        <color rgb="FF000000"/>
        <sz val="8.0"/>
      </rPr>
      <t xml:space="preserve">Banheiro dos professores = 3,74m comprimento x 1,16m largura = 4,34m²; </t>
    </r>
    <r>
      <rPr>
        <rFont val="Arial"/>
        <b/>
        <color rgb="FF000000"/>
        <sz val="8.0"/>
      </rPr>
      <t xml:space="preserve">PARCIAL: 4,34 + 10% = 4,77m²; </t>
    </r>
    <r>
      <rPr>
        <rFont val="Arial"/>
        <color rgb="FF000000"/>
        <sz val="8.0"/>
      </rPr>
      <t xml:space="preserve">PISO BRANCO GELO; Sala 02 = Sala 03 = 7m largura x 6m comprimento = 42m²; </t>
    </r>
    <r>
      <rPr>
        <rFont val="Arial"/>
        <b/>
        <color rgb="FF000000"/>
        <sz val="8.0"/>
      </rPr>
      <t xml:space="preserve">PARCIAL: 42m² + 10% = 46,2m²; </t>
    </r>
    <r>
      <rPr>
        <rFont val="Arial"/>
        <color rgb="FF000000"/>
        <sz val="8.0"/>
      </rPr>
      <t xml:space="preserve">PISO BRANCO GELO; Sala 07 = 6m comprimento x 3,95m largura = 23,7m²; </t>
    </r>
    <r>
      <rPr>
        <rFont val="Arial"/>
        <b/>
        <color rgb="FF000000"/>
        <sz val="8.0"/>
      </rPr>
      <t xml:space="preserve">PARCIAL = 23,7m² + 10% = 26,07m²; </t>
    </r>
    <r>
      <rPr>
        <rFont val="Arial"/>
        <color rgb="FF000000"/>
        <sz val="8.0"/>
      </rPr>
      <t>PISO BRANCO GELO; Varandão = 227,34m² conforme a planta + 10%;</t>
    </r>
    <r>
      <rPr>
        <rFont val="Arial"/>
        <b/>
        <color rgb="FF000000"/>
        <sz val="8.0"/>
      </rPr>
      <t xml:space="preserve"> PARCIAL: 250,07m²; TOTAL: 35,97 + 4,77 + 46,20 + 26,07 + 250,07 = 363,09m²</t>
    </r>
  </si>
  <si>
    <t>04.07</t>
  </si>
  <si>
    <t>13.030.0255-A</t>
  </si>
  <si>
    <r>
      <rPr>
        <rFont val="Arial"/>
        <b/>
        <color rgb="FF000000"/>
        <sz val="8.0"/>
      </rPr>
      <t>LADRILHO COR AZUL;</t>
    </r>
    <r>
      <rPr>
        <rFont val="Arial"/>
        <b val="0"/>
        <color rgb="FF000000"/>
        <sz val="8.0"/>
      </rPr>
      <t xml:space="preserve"> Fachada da Escola = 4,20m² conforme projeto + 10%; </t>
    </r>
    <r>
      <rPr>
        <rFont val="Arial"/>
        <b/>
        <color rgb="FF000000"/>
        <sz val="8.0"/>
      </rPr>
      <t>PARCIAL: 4,20m² + 10% = 4,62m²; A</t>
    </r>
    <r>
      <rPr>
        <rFont val="Arial"/>
        <b val="0"/>
        <color rgb="FF000000"/>
        <sz val="8.0"/>
      </rPr>
      <t xml:space="preserve">o Redor da Escola = 124,20m comprimento x 0,80m altura = 99,36m²; </t>
    </r>
    <r>
      <rPr>
        <rFont val="Arial"/>
        <b/>
        <color rgb="FF000000"/>
        <sz val="8.0"/>
      </rPr>
      <t xml:space="preserve">PARCIAL: 99,36m² + 10% = 109,30m²; </t>
    </r>
    <r>
      <rPr>
        <rFont val="Arial"/>
        <b val="0"/>
        <color rgb="FF000000"/>
        <sz val="8.0"/>
      </rPr>
      <t>No Muro = 58m comprimento x 0,93m altura = 53,94m²; Dos 2 lados = 107,88m²;</t>
    </r>
    <r>
      <rPr>
        <rFont val="Arial"/>
        <b/>
        <color rgb="FF000000"/>
        <sz val="8.0"/>
      </rPr>
      <t xml:space="preserve"> PARCIAL: 107,88m² + 10% = 118,67m²; </t>
    </r>
    <r>
      <rPr>
        <rFont val="Arial"/>
        <b val="0"/>
        <color rgb="FF000000"/>
        <sz val="8.0"/>
      </rPr>
      <t xml:space="preserve">Peças do Espelho = 1,20m comprimento x 0,10 largura = 0,12m²; </t>
    </r>
    <r>
      <rPr>
        <rFont val="Arial"/>
        <b/>
        <color rgb="FF000000"/>
        <sz val="8.0"/>
      </rPr>
      <t xml:space="preserve">PARCIAL: 0,12m² + 10% = 0,13m²; TOTAL LADRILHO AZUL: 232,72m²; LADRILHO COR VERMELHA;  </t>
    </r>
    <r>
      <rPr>
        <rFont val="Arial"/>
        <b val="0"/>
        <color rgb="FF000000"/>
        <sz val="8.0"/>
      </rPr>
      <t xml:space="preserve">21 PILARES DO MURO = 0,30m largura x 2,36m altura = 0,708m²; </t>
    </r>
    <r>
      <rPr>
        <rFont val="Arial"/>
        <b/>
        <color rgb="FF000000"/>
        <sz val="8.0"/>
      </rPr>
      <t xml:space="preserve">PARCIAL: 0,708m² x 4 lados x 21 unid. + 10% = 19,63m²; </t>
    </r>
    <r>
      <rPr>
        <rFont val="Arial"/>
        <b val="0"/>
        <color rgb="FF000000"/>
        <sz val="8.0"/>
      </rPr>
      <t xml:space="preserve">CONTORNO DE 6 JANELAS DA FACHADA = 43,8m comprimento x 0,10m largura = 4,38m²; </t>
    </r>
    <r>
      <rPr>
        <rFont val="Arial"/>
        <b/>
        <color rgb="FF000000"/>
        <sz val="8.0"/>
      </rPr>
      <t xml:space="preserve">PARCIAL: 4,38m² + 10% = 4,82m²; </t>
    </r>
    <r>
      <rPr>
        <rFont val="Arial"/>
        <b val="0"/>
        <color rgb="FF000000"/>
        <sz val="8.0"/>
      </rPr>
      <t xml:space="preserve">CONTORNO DA PORTA DE ENTRADA 5,70m comprimento x 0,80m altura = 4,56m²; </t>
    </r>
    <r>
      <rPr>
        <rFont val="Arial"/>
        <b/>
        <color rgb="FF000000"/>
        <sz val="8.0"/>
      </rPr>
      <t xml:space="preserve">PARCIAL: 4,56m² + 10% = 5,02m²; </t>
    </r>
    <r>
      <rPr>
        <rFont val="Arial"/>
        <b val="0"/>
        <color rgb="FF000000"/>
        <sz val="8.0"/>
      </rPr>
      <t xml:space="preserve">Peças do Espelho = 1,20m comprimento x 0,10 largura = 0,12m²; </t>
    </r>
    <r>
      <rPr>
        <rFont val="Arial"/>
        <b/>
        <color rgb="FF000000"/>
        <sz val="8.0"/>
      </rPr>
      <t xml:space="preserve">PARCIAL: 0,12m² + 10% = 0,13m²; TOTAL LADRILHO VERMELHO: 19,63 + 4,82 + 5,02 + 0,13 = 29,60m²; LADRILHO COR AMARELO; </t>
    </r>
    <r>
      <rPr>
        <rFont val="Arial"/>
        <b val="0"/>
        <color rgb="FF000000"/>
        <sz val="8.0"/>
      </rPr>
      <t xml:space="preserve">CONTORNO DA PORTA DE ENTRADA 7,46m comprimento x 0,10m largura = 0,75m²; </t>
    </r>
    <r>
      <rPr>
        <rFont val="Arial"/>
        <b/>
        <color rgb="FF000000"/>
        <sz val="8.0"/>
      </rPr>
      <t>PARCIAL: 0,75m² + 10% = 0,82m²;</t>
    </r>
    <r>
      <rPr>
        <rFont val="Arial"/>
        <b val="0"/>
        <color rgb="FF000000"/>
        <sz val="8.0"/>
      </rPr>
      <t xml:space="preserve"> FACHADA = 24m comprimento x 0,30m altura = 7,2m²; </t>
    </r>
    <r>
      <rPr>
        <rFont val="Arial"/>
        <b/>
        <color rgb="FF000000"/>
        <sz val="8.0"/>
      </rPr>
      <t>PARCIAL: 7,2m² + 10% = 7,92m²;</t>
    </r>
    <r>
      <rPr>
        <rFont val="Arial"/>
        <b val="0"/>
        <color rgb="FF000000"/>
        <sz val="8.0"/>
      </rPr>
      <t xml:space="preserve"> Peças do Espelho = 1,20m comprimento x 0,10 largura = 0,12m²;</t>
    </r>
    <r>
      <rPr>
        <rFont val="Arial"/>
        <b/>
        <color rgb="FF000000"/>
        <sz val="8.0"/>
      </rPr>
      <t xml:space="preserve"> PARCIAL: 0,12m² + 10% = 0,13m²; TOTAL LADRILHO AMARELO = 0,82 + 7,92 + 0,13 = 8,87m²; TOTAL GERAL DOS LADRILHOS: 232,72 + 29,60 + 8,87 = 271,19m²</t>
    </r>
  </si>
  <si>
    <t>04.08</t>
  </si>
  <si>
    <t>13.330.0101-A</t>
  </si>
  <si>
    <r>
      <rPr>
        <rFont val="Arial"/>
        <color rgb="FF000000"/>
        <sz val="8.0"/>
      </rPr>
      <t xml:space="preserve">RODAPÉ BANHEIROS + VARANDÃO + SALAS (2, 3 e 8) = 160,20 comprimento; </t>
    </r>
    <r>
      <rPr>
        <rFont val="Arial"/>
        <b/>
        <color rgb="FF000000"/>
        <sz val="8.0"/>
      </rPr>
      <t>TOTAL: 160,20m + 10% = 176,22m</t>
    </r>
  </si>
  <si>
    <t>04.09</t>
  </si>
  <si>
    <t>13.030.0291-A</t>
  </si>
  <si>
    <r>
      <rPr>
        <rFont val="Arial"/>
        <color rgb="FF000000"/>
        <sz val="8.0"/>
      </rPr>
      <t>AZULEJO BANHEIROS = 38,80m comprimento x 2,70m altura = 104,76m²;</t>
    </r>
    <r>
      <rPr>
        <rFont val="Arial"/>
        <b/>
        <color rgb="FF000000"/>
        <sz val="8.0"/>
      </rPr>
      <t xml:space="preserve"> PARCIAL: 107,76m² + 10% = 115,24m²; </t>
    </r>
    <r>
      <rPr>
        <rFont val="Arial"/>
        <color rgb="FF000000"/>
        <sz val="8.0"/>
      </rPr>
      <t xml:space="preserve">(2 meia parede) =  0,50m largura x 1,50m altura = 0,75m²; </t>
    </r>
    <r>
      <rPr>
        <rFont val="Arial"/>
        <b/>
        <color rgb="FF000000"/>
        <sz val="8.0"/>
      </rPr>
      <t>PARCIAL: 0,75m² x 2 paredes + 10% = 1,65m²; TOTAL GERAL: 115,24 + 1,65 = 116,89m²</t>
    </r>
  </si>
  <si>
    <t>04.10</t>
  </si>
  <si>
    <t>13.025.0058-A</t>
  </si>
  <si>
    <r>
      <rPr>
        <rFont val="Arial"/>
        <color rgb="FF000000"/>
        <sz val="8.0"/>
      </rPr>
      <t xml:space="preserve">AZULEJO BANHEIROS + 2 MEIA PAREDE = </t>
    </r>
    <r>
      <rPr>
        <rFont val="Arial"/>
        <b/>
        <color rgb="FF000000"/>
        <sz val="8.0"/>
      </rPr>
      <t>TOTAL: 115,24m² + 1,65m² = 116,89m²</t>
    </r>
  </si>
  <si>
    <t>05.0</t>
  </si>
  <si>
    <t xml:space="preserve">ESQUADRIAS </t>
  </si>
  <si>
    <t>05.01</t>
  </si>
  <si>
    <t>14.006.0008-A</t>
  </si>
  <si>
    <r>
      <rPr>
        <rFont val="Arial"/>
        <b/>
        <color rgb="FF000000"/>
        <sz val="8.0"/>
      </rPr>
      <t xml:space="preserve">TOTAL: 14 unid. </t>
    </r>
    <r>
      <rPr>
        <rFont val="Arial"/>
        <b val="0"/>
        <color rgb="FF000000"/>
        <sz val="8.0"/>
      </rPr>
      <t xml:space="preserve">= 12 das salas e 2 dos banheiros </t>
    </r>
  </si>
  <si>
    <t>05.02</t>
  </si>
  <si>
    <t>18.016.0042-A</t>
  </si>
  <si>
    <r>
      <rPr>
        <rFont val="Arial"/>
        <color rgb="FF000000"/>
        <sz val="8.0"/>
      </rPr>
      <t xml:space="preserve">1 CUBA PARA CADA BANHEIRO = </t>
    </r>
    <r>
      <rPr>
        <rFont val="Arial"/>
        <b/>
        <color rgb="FF000000"/>
        <sz val="8.0"/>
      </rPr>
      <t>TOTAL: 2 unid.</t>
    </r>
  </si>
  <si>
    <t>05.03</t>
  </si>
  <si>
    <t>15.004.0062-A</t>
  </si>
  <si>
    <r>
      <rPr>
        <rFont val="Arial"/>
        <color rgb="FF000000"/>
        <sz val="8.0"/>
      </rPr>
      <t xml:space="preserve">1 CUBA PARA CADA BANHEIRO = </t>
    </r>
    <r>
      <rPr>
        <rFont val="Arial"/>
        <b/>
        <color rgb="FF000000"/>
        <sz val="8.0"/>
      </rPr>
      <t>TOTAL: 2 unid.</t>
    </r>
  </si>
  <si>
    <t>05.04</t>
  </si>
  <si>
    <t>18.082.0051-A</t>
  </si>
  <si>
    <r>
      <rPr>
        <rFont val="Arial"/>
        <color rgb="FF000000"/>
        <sz val="8.0"/>
      </rPr>
      <t xml:space="preserve">BANCADA DOS BANHEIROS EM GRANITO CINZA ANDORINHA: 1,45m comprimento x 0,50m largura = 0,725m²; </t>
    </r>
    <r>
      <rPr>
        <rFont val="Arial"/>
        <b/>
        <color rgb="FF000000"/>
        <sz val="8.0"/>
      </rPr>
      <t>TOTAL: 0,725m² x 2 banheiros = 1,45m²</t>
    </r>
  </si>
  <si>
    <t>05.05</t>
  </si>
  <si>
    <t>14.007.0035-A</t>
  </si>
  <si>
    <t>TOTAL: 1 PORTA DE ENTRADA 2 FOLHAS = 2 unid.</t>
  </si>
  <si>
    <t>05.06</t>
  </si>
  <si>
    <t>14.007.0160-A</t>
  </si>
  <si>
    <t>TOTAL: 1 UNID. BOX DO BANHEIRO DOS PROFESSORES 0,60m largura</t>
  </si>
  <si>
    <t>05.07</t>
  </si>
  <si>
    <t>14.004.0120-A</t>
  </si>
  <si>
    <r>
      <rPr>
        <rFont val="Arial"/>
        <color rgb="FF000000"/>
        <sz val="8.0"/>
      </rPr>
      <t>Box do banheiro dos professores 0,60m largura x 1,80m altura =</t>
    </r>
    <r>
      <rPr>
        <rFont val="Arial"/>
        <b/>
        <color rgb="FF000000"/>
        <sz val="8.0"/>
      </rPr>
      <t xml:space="preserve"> PARCIAL: 1,08m²; </t>
    </r>
    <r>
      <rPr>
        <rFont val="Arial"/>
        <color rgb="FF000000"/>
        <sz val="8.0"/>
      </rPr>
      <t>VIDRO DE ACESSO AO PÚBLICO 1,10m largura x 1,10 altura =</t>
    </r>
    <r>
      <rPr>
        <rFont val="Arial"/>
        <b/>
        <color rgb="FF000000"/>
        <sz val="8.0"/>
      </rPr>
      <t xml:space="preserve"> PARCIAL 1,21m²; TOTAL GERAL: 1,08 + 1,21 = 2,29m²</t>
    </r>
  </si>
  <si>
    <t>05.08</t>
  </si>
  <si>
    <t>14.006.0424-A</t>
  </si>
  <si>
    <r>
      <rPr>
        <rFont val="Arial"/>
        <color rgb="FF000000"/>
        <sz val="8.0"/>
      </rPr>
      <t xml:space="preserve">6 unid. Janela 1,00m largura x 1,40m altura = 1,40m²; </t>
    </r>
    <r>
      <rPr>
        <rFont val="Arial"/>
        <b/>
        <color rgb="FF000000"/>
        <sz val="8.0"/>
      </rPr>
      <t>TOTAL: 1,40m² x 6unid. = 8,4m²</t>
    </r>
  </si>
  <si>
    <t>05.09</t>
  </si>
  <si>
    <t>14.003.0225-A</t>
  </si>
  <si>
    <r>
      <rPr>
        <rFont val="Arial"/>
        <color rgb="FF000000"/>
        <sz val="8.0"/>
      </rPr>
      <t xml:space="preserve">PORTA INTERNA DOS BANHEIROS = 6 unid. 0,80m largura x 1,30m altura = 1,04m²; </t>
    </r>
    <r>
      <rPr>
        <rFont val="Arial"/>
        <b/>
        <color rgb="FF000000"/>
        <sz val="8.0"/>
      </rPr>
      <t xml:space="preserve">PARCIAL: 1,04m² x 6unid. = 6,24m²; </t>
    </r>
    <r>
      <rPr>
        <rFont val="Arial"/>
        <color rgb="FF000000"/>
        <sz val="8.0"/>
      </rPr>
      <t>PORTA INTERNA DOS BANHEIROS PNE = 2 unid. 0,90m largura x 1,30m altura = 1,17m² =</t>
    </r>
    <r>
      <rPr>
        <rFont val="Arial"/>
        <b/>
        <color rgb="FF000000"/>
        <sz val="8.0"/>
      </rPr>
      <t xml:space="preserve"> PARCIAL = 8,58m² x 2unid. = 2,34m²; TOTAL GERAL: 6,24 + 2,34 = 8,58m²</t>
    </r>
  </si>
  <si>
    <t>05.10</t>
  </si>
  <si>
    <t>14.007.0200-A</t>
  </si>
  <si>
    <t xml:space="preserve">9 unid. para colocação das divisórias dos banheiros </t>
  </si>
  <si>
    <t>05.11</t>
  </si>
  <si>
    <t>12.035.0020-A</t>
  </si>
  <si>
    <r>
      <rPr>
        <rFont val="Arial"/>
        <color rgb="FF000000"/>
        <sz val="8.0"/>
      </rPr>
      <t xml:space="preserve">DIVISÓRIA BANHEIRO DOS PROFESSORES = 0,60m largura x 1,80m altura = 1,08m²; </t>
    </r>
    <r>
      <rPr>
        <rFont val="Arial"/>
        <b/>
        <color rgb="FF000000"/>
        <sz val="8.0"/>
      </rPr>
      <t>TOTAL: 1,08m² + 10% = 1,19m²</t>
    </r>
  </si>
  <si>
    <t>05.12</t>
  </si>
  <si>
    <t>12.035.0005-A</t>
  </si>
  <si>
    <r>
      <rPr>
        <rFont val="Arial"/>
        <color rgb="FF000000"/>
        <sz val="8.0"/>
      </rPr>
      <t xml:space="preserve">6 UNID. DIVISÓRIA DOS BANHEIROS 1,50m altura x 1,58m largura = 2,37m²; </t>
    </r>
    <r>
      <rPr>
        <rFont val="Arial"/>
        <b/>
        <color rgb="FF000000"/>
        <sz val="8.0"/>
      </rPr>
      <t xml:space="preserve">PARCIAL: 2,37m² x 6 unid. + 10% = 15,64m²; </t>
    </r>
    <r>
      <rPr>
        <rFont val="Arial"/>
        <color rgb="FF000000"/>
        <sz val="8.0"/>
      </rPr>
      <t xml:space="preserve">6 UNID. DIVISÓRIA DOS BANHEIROS 1,50m altura x 0,22m largura = 0,33m²; </t>
    </r>
    <r>
      <rPr>
        <rFont val="Arial"/>
        <b/>
        <color rgb="FF000000"/>
        <sz val="8.0"/>
      </rPr>
      <t xml:space="preserve">PARCIAL: 0,33m² x 6 unid. + 10% = 2,18m²; </t>
    </r>
    <r>
      <rPr>
        <rFont val="Arial"/>
        <color rgb="FF000000"/>
        <sz val="8.0"/>
      </rPr>
      <t>6 UNID. DIVISÓRIA DOS BANHEIROS 1,50m altura x 0,08m largura = 0,12m²;</t>
    </r>
    <r>
      <rPr>
        <rFont val="Arial"/>
        <b/>
        <color rgb="FF000000"/>
        <sz val="8.0"/>
      </rPr>
      <t xml:space="preserve"> PARCIAL: 0,12m² x 6 unid. + 10% = 0,79m²; TOTAL GERAL: 15,64 + 2,18 + 0,79 = 18,61m²</t>
    </r>
  </si>
  <si>
    <t>05.13</t>
  </si>
  <si>
    <t>13.175.0010-A</t>
  </si>
  <si>
    <r>
      <rPr>
        <rFont val="Arial"/>
        <color rgb="FF000000"/>
        <sz val="8.0"/>
      </rPr>
      <t>TROCA DE 50% DO FORRO DO VARANDÃO (227,34 m²);</t>
    </r>
    <r>
      <rPr>
        <rFont val="Arial"/>
        <b/>
        <color rgb="FF000000"/>
        <sz val="8.0"/>
      </rPr>
      <t xml:space="preserve"> TOTAL: 113,67m² + 10% = 125,04m²</t>
    </r>
  </si>
  <si>
    <t>05.14</t>
  </si>
  <si>
    <t>14.002.0100-A</t>
  </si>
  <si>
    <r>
      <rPr>
        <rFont val="Arial"/>
        <color rgb="FF000000"/>
        <sz val="8.0"/>
      </rPr>
      <t xml:space="preserve">PORTÃO NOVO, ENTRADA DA ESCOLA = 3m altura x 3,27m largura = </t>
    </r>
    <r>
      <rPr>
        <rFont val="Arial"/>
        <b/>
        <color rgb="FF000000"/>
        <sz val="8.0"/>
      </rPr>
      <t xml:space="preserve">PARCIAL: 9,81m²; </t>
    </r>
    <r>
      <rPr>
        <rFont val="Arial"/>
        <color rgb="FF000000"/>
        <sz val="8.0"/>
      </rPr>
      <t xml:space="preserve">PORTÃO NOVO DA ENTRADA DE CARROS = 4m largura x 3m altura = </t>
    </r>
    <r>
      <rPr>
        <rFont val="Arial"/>
        <b/>
        <color rgb="FF000000"/>
        <sz val="8.0"/>
      </rPr>
      <t>PARCIAL: 12,0m²; TOTAL GERAL: 21,81m²</t>
    </r>
  </si>
  <si>
    <t>05.15</t>
  </si>
  <si>
    <t>14.007.0140-A</t>
  </si>
  <si>
    <t>12 UNID. JANELAS A SEREM SUBSTITUÍDAS NA ESCOLA</t>
  </si>
  <si>
    <t>05.16</t>
  </si>
  <si>
    <t>14.009.0120-A</t>
  </si>
  <si>
    <t>CREMONA DE 12 JANELAS QUE SERÃO SUBSTITUÍDAS</t>
  </si>
  <si>
    <t>05.17</t>
  </si>
  <si>
    <t>58.002.0436-B</t>
  </si>
  <si>
    <r>
      <rPr>
        <rFont val="Arial"/>
        <color rgb="FF000000"/>
        <sz val="8.0"/>
      </rPr>
      <t xml:space="preserve">MADEIRAS QUE SERÃO TROCADAS NOS VÃOS DO MURO = 3 UNIDADES EM CADA VÃO DO MURO, 21 VÃOS = 1,20m altura por unid. = 3,60m; </t>
    </r>
    <r>
      <rPr>
        <rFont val="Arial"/>
        <b/>
        <color rgb="FF000000"/>
        <sz val="8.0"/>
      </rPr>
      <t>TOTAL: 3,60m x 21 vãos = 75,6m</t>
    </r>
  </si>
  <si>
    <t>06.0</t>
  </si>
  <si>
    <t xml:space="preserve">INSTALAÇÕES PREDIAIS ELÉTRICAS, HIDRÁULICAS E SANITÁRIAS </t>
  </si>
  <si>
    <t>06.01</t>
  </si>
  <si>
    <t>15.004.0110-A</t>
  </si>
  <si>
    <r>
      <rPr>
        <rFont val="Arial"/>
        <color rgb="FF000000"/>
        <sz val="8.0"/>
      </rPr>
      <t>INSTALAÇÃO DE 9 VASOS SANITÁRIOS; 4 NO BANHEIRO MASCULINO + 4 NO BANHEIRO FEMININO + 1 NO BANHEIRO DOS PROFESSORES;</t>
    </r>
    <r>
      <rPr>
        <rFont val="Arial"/>
        <b/>
        <color rgb="FF000000"/>
        <sz val="8.0"/>
      </rPr>
      <t xml:space="preserve"> TOTAL: 9 UNIDADES</t>
    </r>
  </si>
  <si>
    <t>06.02</t>
  </si>
  <si>
    <t>15.004.0046-A</t>
  </si>
  <si>
    <r>
      <rPr>
        <rFont val="Arial"/>
        <color rgb="FF000000"/>
        <sz val="8.0"/>
      </rPr>
      <t xml:space="preserve">INSTALAÇÃO DE 3 CHUVEIROS; 1 NO BANHEIRO FEMININO + 1 NO BANHEIRO MASCULINO + 1 NO BANHEIRO DOS PROFESSORES; </t>
    </r>
    <r>
      <rPr>
        <rFont val="Arial"/>
        <b/>
        <color rgb="FF000000"/>
        <sz val="8.0"/>
      </rPr>
      <t>TOTAL: 3 UNIDADES</t>
    </r>
  </si>
  <si>
    <t>06.03</t>
  </si>
  <si>
    <t>06.271.0061-A</t>
  </si>
  <si>
    <t>60m de tubo para ligação do ramal da CEDAE até a cisterna da escola</t>
  </si>
  <si>
    <t>06.04</t>
  </si>
  <si>
    <t>15.038.0356-A</t>
  </si>
  <si>
    <t>12 unid. de luva para emendar os canos até a chegada na cisterna. Cada cano com 6m de comprimento</t>
  </si>
  <si>
    <t>06.05</t>
  </si>
  <si>
    <t>15.071.0011-A</t>
  </si>
  <si>
    <t>Instalação de todos os tubos até a cisterna</t>
  </si>
  <si>
    <t>06.06</t>
  </si>
  <si>
    <t>15.070.0013-A</t>
  </si>
  <si>
    <t>Ligação da rede de água da escola</t>
  </si>
  <si>
    <t>06.07</t>
  </si>
  <si>
    <t>15.030.0032-A</t>
  </si>
  <si>
    <t>2 registros para os tubos. 1 no início, próximo a rua e o outro chegando na cisterna</t>
  </si>
  <si>
    <t>06.08</t>
  </si>
  <si>
    <t>15.067.0010-A</t>
  </si>
  <si>
    <t>cavalete para ligação da água</t>
  </si>
  <si>
    <t>06.09</t>
  </si>
  <si>
    <t>18.027.0315-A</t>
  </si>
  <si>
    <t>30unid. PARA TROCA DE ALGUMAS LUMINÁRIAS DAS SALAS DE AULA</t>
  </si>
  <si>
    <t>06.10</t>
  </si>
  <si>
    <t>15.015.0175-A</t>
  </si>
  <si>
    <t>13 SALAS. Instalação de pontos de ar condicionado em todas as salas de aula, inclusive as demais salas (orientação pedagógica, sala de video, diretoria, sala dos professores)</t>
  </si>
  <si>
    <t>07.0</t>
  </si>
  <si>
    <t xml:space="preserve">APARELHOS E ASSESSÓRIOS </t>
  </si>
  <si>
    <t>07.01</t>
  </si>
  <si>
    <t>18.006.0020-A</t>
  </si>
  <si>
    <r>
      <rPr>
        <rFont val="Arial"/>
        <color rgb="FF000000"/>
        <sz val="8.0"/>
      </rPr>
      <t xml:space="preserve">6unid. vaso sanitário infantil + 2 PNE; </t>
    </r>
    <r>
      <rPr>
        <rFont val="Arial"/>
        <b/>
        <color rgb="FF000000"/>
        <sz val="8.0"/>
      </rPr>
      <t>TOTAL: 8 unidades</t>
    </r>
  </si>
  <si>
    <t>07.02</t>
  </si>
  <si>
    <t>18.002.0070-A</t>
  </si>
  <si>
    <t>1 unid. Vaso sanitário funcionários</t>
  </si>
  <si>
    <t>07.03</t>
  </si>
  <si>
    <t>18.009.0076-A</t>
  </si>
  <si>
    <r>
      <rPr>
        <rFont val="Arial"/>
        <color rgb="FF000000"/>
        <sz val="8.0"/>
      </rPr>
      <t xml:space="preserve">4 unid. torneiras; 2 para cada cuba; </t>
    </r>
    <r>
      <rPr>
        <rFont val="Arial"/>
        <b/>
        <color rgb="FF000000"/>
        <sz val="8.0"/>
      </rPr>
      <t>TOTAL: 4unid. 2 para cada banheiro masculino e feminino</t>
    </r>
  </si>
  <si>
    <t>07.04</t>
  </si>
  <si>
    <t>18.007.0080-A</t>
  </si>
  <si>
    <r>
      <rPr>
        <rFont val="Arial"/>
        <color rgb="FF000000"/>
        <sz val="8.0"/>
      </rPr>
      <t>1 PARA O BANHEIRO FEMININO; 1 PARA O BANHEIRO MASCULINO E 1 PARA O BANHEIRO DOS PROFESSORES;</t>
    </r>
    <r>
      <rPr>
        <rFont val="Arial"/>
        <b/>
        <color rgb="FF000000"/>
        <sz val="8.0"/>
      </rPr>
      <t xml:space="preserve"> TOTAL: 3 UNIDADES</t>
    </r>
  </si>
  <si>
    <t>07.05</t>
  </si>
  <si>
    <r>
      <rPr>
        <rFont val="Arial"/>
        <color rgb="FF000000"/>
        <sz val="8.0"/>
      </rPr>
      <t xml:space="preserve">1 PIA PARA O BANHEIRO MASCULINO E 1 PARA O BANHEIRO FEMININO; </t>
    </r>
    <r>
      <rPr>
        <rFont val="Arial"/>
        <b/>
        <color rgb="FF000000"/>
        <sz val="8.0"/>
      </rPr>
      <t>TOTAL: 2 UNIDADES</t>
    </r>
  </si>
  <si>
    <t>07.06</t>
  </si>
  <si>
    <t>18.002.0015-A</t>
  </si>
  <si>
    <t>1 UNIDADE PARA O BANHEIRO DOS PROFESSORES</t>
  </si>
  <si>
    <t>07.07</t>
  </si>
  <si>
    <t>18.016.0140-A</t>
  </si>
  <si>
    <r>
      <rPr>
        <rFont val="Arial"/>
        <color rgb="FF000000"/>
        <sz val="8.0"/>
      </rPr>
      <t xml:space="preserve">1 em cada PNE; </t>
    </r>
    <r>
      <rPr>
        <rFont val="Arial"/>
        <b/>
        <color rgb="FF000000"/>
        <sz val="8.0"/>
      </rPr>
      <t>TOTAL: 2 UNIDADES</t>
    </r>
  </si>
  <si>
    <t>07.08</t>
  </si>
  <si>
    <t>18.016.0107-A</t>
  </si>
  <si>
    <r>
      <rPr>
        <rFont val="Arial"/>
        <color rgb="FF000000"/>
        <sz val="8.0"/>
      </rPr>
      <t xml:space="preserve">1 em cada PNE; </t>
    </r>
    <r>
      <rPr>
        <rFont val="Arial"/>
        <b/>
        <color rgb="FF000000"/>
        <sz val="8.0"/>
      </rPr>
      <t>TOTAL: 2 UNIDADES</t>
    </r>
  </si>
  <si>
    <t>07.09</t>
  </si>
  <si>
    <t>18.016.0108-A</t>
  </si>
  <si>
    <r>
      <rPr>
        <rFont val="Arial"/>
        <color rgb="FF000000"/>
        <sz val="8.0"/>
      </rPr>
      <t xml:space="preserve">3 em cada PNE; </t>
    </r>
    <r>
      <rPr>
        <rFont val="Arial"/>
        <b/>
        <color rgb="FF000000"/>
        <sz val="8.0"/>
      </rPr>
      <t>TOTAL: 6 UNIDADES</t>
    </r>
  </si>
  <si>
    <t>07.10</t>
  </si>
  <si>
    <t>18.016.0125-A</t>
  </si>
  <si>
    <r>
      <rPr>
        <rFont val="Arial"/>
        <color rgb="FF000000"/>
        <sz val="8.0"/>
      </rPr>
      <t xml:space="preserve">2 em cada PNE; </t>
    </r>
    <r>
      <rPr>
        <rFont val="Arial"/>
        <b/>
        <color rgb="FF000000"/>
        <sz val="8.0"/>
      </rPr>
      <t>TOTAL: 4 UNIDADES</t>
    </r>
  </si>
  <si>
    <t>07.11</t>
  </si>
  <si>
    <t>18.016.0106-A</t>
  </si>
  <si>
    <r>
      <rPr>
        <rFont val="Arial"/>
        <color rgb="FF000000"/>
        <sz val="8.0"/>
      </rPr>
      <t xml:space="preserve">2 em cada PNE; </t>
    </r>
    <r>
      <rPr>
        <rFont val="Arial"/>
        <b/>
        <color rgb="FF000000"/>
        <sz val="8.0"/>
      </rPr>
      <t>TOTAL: 4 UNIDADES</t>
    </r>
  </si>
  <si>
    <t>07.12</t>
  </si>
  <si>
    <t>14.004.0100-A</t>
  </si>
  <si>
    <r>
      <rPr>
        <rFont val="Arial"/>
        <color rgb="FF000000"/>
        <sz val="8.0"/>
      </rPr>
      <t xml:space="preserve">1 ESPELHO DE 1,10m altura x 0,50m BANHEIRO DOS FUNCIONÁRIOS = 0,55m²; 1 ESPELHO DE 0,50m altura x 0,90m comprimento em cima de cada pia dos banheiros (masculino e feminino) = 0,45m² x 2 unidades = 0,90m²; </t>
    </r>
    <r>
      <rPr>
        <rFont val="Arial"/>
        <b/>
        <color rgb="FF000000"/>
        <sz val="8.0"/>
      </rPr>
      <t>TOTAL: 0,55m² + 0,90m² = 1,45m²</t>
    </r>
  </si>
  <si>
    <t>07.13</t>
  </si>
  <si>
    <t>18.013.0119-A</t>
  </si>
  <si>
    <r>
      <rPr>
        <rFont val="Arial"/>
        <color rgb="FF000000"/>
        <sz val="8.0"/>
      </rPr>
      <t xml:space="preserve">2 PARA CADA PIA NO BANHEIRO; </t>
    </r>
    <r>
      <rPr>
        <rFont val="Arial"/>
        <b/>
        <color rgb="FF000000"/>
        <sz val="8.0"/>
      </rPr>
      <t>TOTAL: 4 UNIDADES</t>
    </r>
  </si>
  <si>
    <t>07.14</t>
  </si>
  <si>
    <t>18.009.0058-A</t>
  </si>
  <si>
    <r>
      <rPr>
        <rFont val="Arial"/>
        <color rgb="FF000000"/>
        <sz val="8.0"/>
      </rPr>
      <t>1 PARA O BANHEIRO DOS FUNCIONÁRIOS E 1 PARA CADA BANHEIRO PNE;</t>
    </r>
    <r>
      <rPr>
        <rFont val="Arial"/>
        <b/>
        <color rgb="FF000000"/>
        <sz val="8.0"/>
      </rPr>
      <t xml:space="preserve"> TOTAL: 3 UNIDADES</t>
    </r>
  </si>
  <si>
    <t>07.15</t>
  </si>
  <si>
    <t>18.006.0056-A</t>
  </si>
  <si>
    <r>
      <rPr>
        <rFont val="Arial"/>
        <color rgb="FF000000"/>
        <sz val="8.0"/>
      </rPr>
      <t xml:space="preserve">2 EM CADA BANHEIRO MASCULINO E FEMININO E 1 NO BANHEIRO DE PROFESSORES; </t>
    </r>
    <r>
      <rPr>
        <rFont val="Arial"/>
        <b/>
        <color rgb="FF000000"/>
        <sz val="8.0"/>
      </rPr>
      <t>TOTAL: 5 UNIDADES</t>
    </r>
  </si>
  <si>
    <t>07.16</t>
  </si>
  <si>
    <t>18.005.0010-A</t>
  </si>
  <si>
    <r>
      <rPr>
        <rFont val="Arial"/>
        <color rgb="FF000000"/>
        <sz val="8.0"/>
      </rPr>
      <t xml:space="preserve">2 EM CADA BANHEIRO MASCULINO E FEMININO E 1 NO BANHEIRO DE PROFESSORES; </t>
    </r>
    <r>
      <rPr>
        <rFont val="Arial"/>
        <b/>
        <color rgb="FF000000"/>
        <sz val="8.0"/>
      </rPr>
      <t>TOTAL: 5 UNIDADES</t>
    </r>
  </si>
  <si>
    <t>07.17</t>
  </si>
  <si>
    <t>18.006.0050-A</t>
  </si>
  <si>
    <r>
      <rPr>
        <rFont val="Arial"/>
        <color rgb="FF000000"/>
        <sz val="8.0"/>
      </rPr>
      <t xml:space="preserve">4 EM CADA BANHEIRO MASCULINO E FEMININO + 1 NO BANHEIRO DOS PROFESSORES; </t>
    </r>
    <r>
      <rPr>
        <rFont val="Arial"/>
        <b/>
        <color rgb="FF000000"/>
        <sz val="8.0"/>
      </rPr>
      <t>TOTAL: 9 UNIDADES</t>
    </r>
  </si>
  <si>
    <t>07.18</t>
  </si>
  <si>
    <t>18.005.0027-A</t>
  </si>
  <si>
    <r>
      <rPr>
        <rFont val="Arial"/>
        <color rgb="FF000000"/>
        <sz val="8.0"/>
      </rPr>
      <t xml:space="preserve">4 em cada banheiro infantil; </t>
    </r>
    <r>
      <rPr>
        <rFont val="Arial"/>
        <b/>
        <color rgb="FF000000"/>
        <sz val="8.0"/>
      </rPr>
      <t>TOTAL: 8 UNIDADES</t>
    </r>
  </si>
  <si>
    <t>07.19</t>
  </si>
  <si>
    <t>05.054.0015-A</t>
  </si>
  <si>
    <r>
      <rPr>
        <rFont val="Arial"/>
        <color rgb="FF000000"/>
        <sz val="8.0"/>
      </rPr>
      <t xml:space="preserve">1 em cada banheiro; </t>
    </r>
    <r>
      <rPr>
        <rFont val="Arial"/>
        <b/>
        <color rgb="FF000000"/>
        <sz val="8.0"/>
      </rPr>
      <t>TOTAL: 3 UNIDADES</t>
    </r>
  </si>
  <si>
    <t>07.20</t>
  </si>
  <si>
    <t>14.007.0038-A</t>
  </si>
  <si>
    <r>
      <rPr>
        <rFont val="Arial"/>
        <color rgb="FF000000"/>
        <sz val="8.0"/>
      </rPr>
      <t xml:space="preserve">Ferragem para todas as portas a serem instaladas; </t>
    </r>
    <r>
      <rPr>
        <rFont val="Arial"/>
        <b/>
        <color rgb="FF000000"/>
        <sz val="8.0"/>
      </rPr>
      <t>TOTAL: 14 UNIDADES</t>
    </r>
  </si>
  <si>
    <t>07.21</t>
  </si>
  <si>
    <t>14.002.0081-A</t>
  </si>
  <si>
    <t>1 UNIDADE PORTÃO NA GRADE ANEXA A COZINHA</t>
  </si>
  <si>
    <t>07.22</t>
  </si>
  <si>
    <t>14.002.0166-A</t>
  </si>
  <si>
    <r>
      <rPr>
        <rFont val="Arial"/>
        <color rgb="FF000000"/>
        <sz val="8.0"/>
      </rPr>
      <t xml:space="preserve">grade com 2,91 x 2,266 = </t>
    </r>
    <r>
      <rPr>
        <rFont val="Arial"/>
        <b/>
        <color rgb="FF000000"/>
        <sz val="8.0"/>
      </rPr>
      <t>TOTAL: 6,59m²</t>
    </r>
  </si>
  <si>
    <t>07.23</t>
  </si>
  <si>
    <t>06.016.0050-A</t>
  </si>
  <si>
    <t>TROCA DE 10m DE GRELHA NO VARANDÃO</t>
  </si>
  <si>
    <t>07.24</t>
  </si>
  <si>
    <t>15.003.0186-A</t>
  </si>
  <si>
    <t>TROCA DE 1 GRELHA DE RECEBIMENTO DE ÁGUA PLUVIAL</t>
  </si>
  <si>
    <t>07.25</t>
  </si>
  <si>
    <t>SINAPI</t>
  </si>
  <si>
    <r>
      <rPr>
        <rFont val="Arial"/>
        <color rgb="FF000000"/>
        <sz val="8.0"/>
      </rPr>
      <t xml:space="preserve">1 Em cada banheiro PNE; </t>
    </r>
    <r>
      <rPr>
        <rFont val="Arial"/>
        <b/>
        <color rgb="FF000000"/>
        <sz val="8.0"/>
      </rPr>
      <t>TOTAL: 2 UNIDADES</t>
    </r>
  </si>
  <si>
    <t>08.0</t>
  </si>
  <si>
    <t xml:space="preserve">COBERTURA </t>
  </si>
  <si>
    <t>08.01</t>
  </si>
  <si>
    <t>16.002.0012-A</t>
  </si>
  <si>
    <r>
      <rPr>
        <rFont val="Arial"/>
        <color rgb="FF000000"/>
        <sz val="8.0"/>
      </rPr>
      <t xml:space="preserve">TELHADO COM 912,64m²: Reforma 10% desse telhado (conferir telhas quebradas) = </t>
    </r>
    <r>
      <rPr>
        <rFont val="Arial"/>
        <b/>
        <color rgb="FF000000"/>
        <sz val="8.0"/>
      </rPr>
      <t>TOTAL: 91,26m²</t>
    </r>
  </si>
  <si>
    <t>09.0</t>
  </si>
  <si>
    <t xml:space="preserve">PINTURA </t>
  </si>
  <si>
    <t>09.01</t>
  </si>
  <si>
    <t>17.017.0169-A</t>
  </si>
  <si>
    <r>
      <rPr>
        <rFont val="Arial"/>
        <color rgb="FF000000"/>
        <sz val="8.0"/>
      </rPr>
      <t xml:space="preserve">PINTURA DE 26 PORTAS: 14 DE 0,90m largura x 2,10m altura = 52,92m²; 9 Portas de 0,80m largura x 2,10m altura = 30,24m²; 3 Portas de 0,70m largura x 2,10m altura = 8,97m²; </t>
    </r>
    <r>
      <rPr>
        <rFont val="Arial"/>
        <b/>
        <color rgb="FF000000"/>
        <sz val="8.0"/>
      </rPr>
      <t xml:space="preserve">TOTAL PORTAS = 92,13m²; </t>
    </r>
    <r>
      <rPr>
        <rFont val="Arial"/>
        <color rgb="FF000000"/>
        <sz val="8.0"/>
      </rPr>
      <t xml:space="preserve">PINTURA AZUL NA MADEIRA DA FACHADA = 27,77m comprimento x 0,10m largura = </t>
    </r>
    <r>
      <rPr>
        <rFont val="Arial"/>
        <b/>
        <color rgb="FF000000"/>
        <sz val="8.0"/>
      </rPr>
      <t>TOTAL: 2,78m²;</t>
    </r>
    <r>
      <rPr>
        <rFont val="Arial"/>
        <color rgb="FF000000"/>
        <sz val="8.0"/>
      </rPr>
      <t xml:space="preserve"> Pintura das madeirinhas do muro, são 21 vãos do muro com 14unid cada vão de madeira 6x6, seguindo as cores do projeto intercalando entre vermelho, amarelo e azul. 0,06m largura x 1,20m altura = 0,072m² x 4 faces = 0,3m²; </t>
    </r>
    <r>
      <rPr>
        <rFont val="Arial"/>
        <b/>
        <color rgb="FF000000"/>
        <sz val="8.0"/>
      </rPr>
      <t>TOTAL: 0,3m² x 14 madeiras x 21 vãos = 88,2m²; TOTAL GERAL: (92,13 + 2,78 + 88,2) + 10% = 201,42m²</t>
    </r>
  </si>
  <si>
    <t>09.02</t>
  </si>
  <si>
    <t>17.018.0111-A</t>
  </si>
  <si>
    <r>
      <rPr>
        <rFont val="Arial"/>
        <color rgb="FF000000"/>
        <sz val="8.0"/>
      </rPr>
      <t xml:space="preserve">pintura do teto dos banheiros + todas as salas (37,60m² + 455,01) + (pintura externa 160,00m² + pintura total interna da escola = 810m²; </t>
    </r>
    <r>
      <rPr>
        <rFont val="Arial"/>
        <b/>
        <color rgb="FF000000"/>
        <sz val="8.0"/>
      </rPr>
      <t>TOTAL = 1462,61m² (medidas retiradas do desenho do projeto)</t>
    </r>
  </si>
  <si>
    <t>10.0</t>
  </si>
  <si>
    <t xml:space="preserve">LIMPEZA </t>
  </si>
  <si>
    <t>10.01</t>
  </si>
  <si>
    <t>04.014.0095-A</t>
  </si>
  <si>
    <t>2 unidades</t>
  </si>
  <si>
    <t>TOTAL P/ Reforma</t>
  </si>
  <si>
    <t>Parcial R$:</t>
  </si>
  <si>
    <t>BDI 20,27%</t>
  </si>
  <si>
    <r>
      <rPr>
        <rFont val="Arial"/>
        <b/>
        <color rgb="FF000000"/>
        <sz val="8.0"/>
        <u/>
      </rPr>
      <t>Total Geral</t>
    </r>
    <r>
      <rPr>
        <rFont val="Arial"/>
        <b/>
        <color rgb="FF000000"/>
        <sz val="9.0"/>
        <u/>
      </rPr>
      <t>:</t>
    </r>
  </si>
  <si>
    <t>01.001.0001-A</t>
  </si>
  <si>
    <t>LIMITE DE PLASTICIDADE</t>
  </si>
  <si>
    <t xml:space="preserve">UN        </t>
  </si>
  <si>
    <t>01.001.0002-A</t>
  </si>
  <si>
    <t>LIMITE DE LIQUIDEZ</t>
  </si>
  <si>
    <t>01.001.0003-A</t>
  </si>
  <si>
    <t>LIMITE DE CONTRACAO</t>
  </si>
  <si>
    <t>01.001.0004-A</t>
  </si>
  <si>
    <t>ANALISE GRANULOMETRICA SEM SEDIMENTACAO (PENEIRAMENTO)</t>
  </si>
  <si>
    <t>01.001.0005-A</t>
  </si>
  <si>
    <t>ANALISE GRANULOMETRICA COM SEDIMENTACAO</t>
  </si>
  <si>
    <t>01.001.0006-A</t>
  </si>
  <si>
    <t>MASSA ESPECIFICA REAL</t>
  </si>
  <si>
    <t>01.001.0007-A</t>
  </si>
  <si>
    <t>MASSA ESPECIFICA APARENTE "IN SITU"</t>
  </si>
  <si>
    <t>01.001.0008-A</t>
  </si>
  <si>
    <t>UMIDADE NATURAL EM ESTUFA</t>
  </si>
  <si>
    <t>01.001.0009-A</t>
  </si>
  <si>
    <t>EQUIVALENTE DE AREIA</t>
  </si>
  <si>
    <t>01.001.0010-A</t>
  </si>
  <si>
    <t>UMIDADE PELO METODO EXPEDITO "SPEEDY"</t>
  </si>
  <si>
    <t>01.001.0011-A</t>
  </si>
  <si>
    <t>COMPACTACAO: ENERGIA PROCTOR NORMAL</t>
  </si>
  <si>
    <t>01.001.0012-A</t>
  </si>
  <si>
    <t>COMPACTACAO: ENERGIA AASHO INTERMEDIARIA</t>
  </si>
  <si>
    <t>01.001.0013-A</t>
  </si>
  <si>
    <t>COMPACTACAO: ENERGIA AASHO MODIFICADA</t>
  </si>
  <si>
    <t>01.001.0014-A</t>
  </si>
  <si>
    <t>INDICE SUPORTE CALIFORNIA,POR 1 PONTO,COMPACTACAO COM ENERGIA PROCTOR NORMAL</t>
  </si>
  <si>
    <t>01.001.0015-A</t>
  </si>
  <si>
    <t>INDICE SUPORTE CALIFORNIA,POR 1 PONTO,COMPACTACAO COM ENERGIA AASHO INTERMEDIARIA</t>
  </si>
  <si>
    <t>01.001.0016-A</t>
  </si>
  <si>
    <t>INDICE SUPORTE CALIFORNIA,POR 1 PONTO,COMPACTACAO COM ENERGIA AASHO MODIFICADA</t>
  </si>
  <si>
    <t>01.001.0017-A</t>
  </si>
  <si>
    <t>INDICE SUPORTE CALIFORNIA,POR 3 PONTOS,COMPACTACAO COM ENERGIA PROCTOR NORMAL</t>
  </si>
  <si>
    <t>01.001.0018-A</t>
  </si>
  <si>
    <t>INDICE SUPORTE CALIFORNIA,POR 3 PONTOS,COMPACTACAO COM ENERGIA AASHO INTERMEDIARIA</t>
  </si>
  <si>
    <t>01.001.0019-A</t>
  </si>
  <si>
    <t>INDICE SUPORTE CALIFORNIA,POR 3 PONTOS,COMPACTACAO COM ENERGIA AASHO MODIFICADA</t>
  </si>
  <si>
    <t>01.001.0020-A</t>
  </si>
  <si>
    <t>INDICE SUPORTE CALIFORNIA,POR 5 PONTOS,COMPACTACAO COM ENERGIA PROCTOR NORMAL</t>
  </si>
  <si>
    <t>01.001.0021-A</t>
  </si>
  <si>
    <t>INDICE SUPORTE CALIFORNIA,POR 5 PONTOS,COMPACTACAO COM ENERGIA AASHO INTERMEDIARIA</t>
  </si>
  <si>
    <t>01.001.0022-A</t>
  </si>
  <si>
    <t>INDICE SUPORTE CALIFORNIA,POR 5 PONTOS,COMPACTACAO COM ENERGIA AASHO MODIFICADA</t>
  </si>
  <si>
    <t>01.001.0023-A</t>
  </si>
  <si>
    <t>PERMEABILIDADE EM AMOSTRA NATURAL</t>
  </si>
  <si>
    <t>01.001.0024-A</t>
  </si>
  <si>
    <t>PERMEABILIDADE EM AMOSTRA MOLDADA ARGILOSA</t>
  </si>
  <si>
    <t>01.001.0025-A</t>
  </si>
  <si>
    <t>PERMEABILIDADE EM AMOSTRA DE AREIA</t>
  </si>
  <si>
    <t>01.001.0026-A</t>
  </si>
  <si>
    <t>COMPRESSAO SIMPLES EM AMOSTRA NATURAL,POR CORPO DE PROVA</t>
  </si>
  <si>
    <t>01.001.0027-A</t>
  </si>
  <si>
    <t>COMPRESSAO SIMPLES EM AMOSTRA MOLDADA,POR CORPO DE PROVA</t>
  </si>
  <si>
    <t>01.001.0028-A</t>
  </si>
  <si>
    <t>ADENSAMENTO EM AMOSTRA NATURAL</t>
  </si>
  <si>
    <t>01.001.0029-A</t>
  </si>
  <si>
    <t>ADENSAMENTO EM AMOSTRA MOLDADA</t>
  </si>
  <si>
    <t>01.001.0030-A</t>
  </si>
  <si>
    <t>ADENSAMENTO:PAR DE ENSAIOS PARA DETERMINACAO DO FATOR DE CORRECAO DE COEFICIENTE DE RECALQUE</t>
  </si>
  <si>
    <t>01.001.0031-A</t>
  </si>
  <si>
    <t>CISALHAMENTO LENTO,POR CORPO DE PROVA</t>
  </si>
  <si>
    <t>01.001.0032-A</t>
  </si>
  <si>
    <t>CISALHAMENTO RAPIDO,POR CORPO DE PROVA</t>
  </si>
  <si>
    <t>01.001.0033-A</t>
  </si>
  <si>
    <t>TRIAXIAL DRENADO,EM AMOSTRA NATURAL,POR CORPO DE PROVA</t>
  </si>
  <si>
    <t>01.001.0034-A</t>
  </si>
  <si>
    <t>TRIAXIAL DRENADO,EM AMOSTRA MOLDADA,POR CORPO DE PROVA</t>
  </si>
  <si>
    <t>01.001.0035-A</t>
  </si>
  <si>
    <t>TRIAXIAL NAO DRENADO,EM AMOSTRA NATURAL,POR CORPO DE PROVA</t>
  </si>
  <si>
    <t>01.001.0036-A</t>
  </si>
  <si>
    <t>TRIAXIAL NAO DRENADO,EM AMOSTRA MOLDADA,POR CORPO DE PROVA</t>
  </si>
  <si>
    <t>01.001.0037-A</t>
  </si>
  <si>
    <t>TRIAXIAL NAO DRENADO,PRE-ADENSADO,EM AMOSTRA NATURAL,POR CORPO DE PROVA</t>
  </si>
  <si>
    <t>01.001.0038-A</t>
  </si>
  <si>
    <t>TRIAXIAL NAO DRENADO,PRE-ADENSADO,EM AMOSTRA MOLDADA,POR CORPO DE PROVA</t>
  </si>
  <si>
    <t>01.001.0039-A</t>
  </si>
  <si>
    <t>DURABILIDADE POR MOLHAGEM E SECAGEM,EM SOLO-CIMENTO,POR ENSAIO</t>
  </si>
  <si>
    <t>01.001.0040-A</t>
  </si>
  <si>
    <t>SONDAGEM MANUAL,COM TRADO CAVADEIRA,POR METRO LINEAR OU FRACAO</t>
  </si>
  <si>
    <t xml:space="preserve">M         </t>
  </si>
  <si>
    <t>01.001.0042-A</t>
  </si>
  <si>
    <t>SONDAGEM MANUAL,COM PA E PICARETA,POR METRO LINEAR OU FRACAO</t>
  </si>
  <si>
    <t>01.001.0043-A</t>
  </si>
  <si>
    <t>SONDAGEM DE RECONHECIMENTO A TRADO MANUAL DE 4".PARA TRADO DE 6",ACRESCENTAR 50% AO VALOR DESTE ITEM</t>
  </si>
  <si>
    <t>01.001.0044-A</t>
  </si>
  <si>
    <t>SONDAGEM EXPEDITA,DE SIMPLES RECONHECIMENTO A PERCUSSAO,EXCLUSIVAMENTE POR LAVAGEM,DIAMETRO DE 2",INCLUSIVE DESLOCAMENTOE INSTALACAO</t>
  </si>
  <si>
    <t>01.001.0046-A</t>
  </si>
  <si>
    <t>FRACIONAMENTO QUIMICO (METODO ROSTLER)</t>
  </si>
  <si>
    <t>01.001.0047-A</t>
  </si>
  <si>
    <t>ENSAIO DE PALHETA("VANE TEST")REALIZADO NO CAMPO,EXCLUSIVE PERFURACAO</t>
  </si>
  <si>
    <t>01.001.0048-A</t>
  </si>
  <si>
    <t>ENSAIO DE PALHETA("VANE TEST"),REALIZADO EM LABORATORIO</t>
  </si>
  <si>
    <t>01.001.0049-A</t>
  </si>
  <si>
    <t>CLASSIFICACAO MACROSCOPICA DE AMOSTRAS DE SONDAGEM ROTATIVA</t>
  </si>
  <si>
    <t>01.001.0050-A</t>
  </si>
  <si>
    <t>CLASSIFICACAO MACROSCOPICA DE AMOSTRAS DE SONDAGEM ROTATIVA,COM LAMINA DE ROCHA</t>
  </si>
  <si>
    <t>01.001.0051-A</t>
  </si>
  <si>
    <t>BRITAGEM EM LABORATORIO,DE BLOCOS DE ROCHA,MATACOES OU TESTEMUNHOS DE SONDAGEM ROTATIVA,POR AMOSTRA REPRESENTATIVA</t>
  </si>
  <si>
    <t>01.001.0052-A</t>
  </si>
  <si>
    <t>MINI-CBR E EXPANSAO DE SOLO COMPACTADO EM EQUIPAMENTO MINIATURA</t>
  </si>
  <si>
    <t>01.001.0053-A</t>
  </si>
  <si>
    <t>MINI-MCV - SOLO COMPACTADO EM EQUIPAMENTO MINIATURA</t>
  </si>
  <si>
    <t>01.001.0054-A</t>
  </si>
  <si>
    <t>DETERMINACAO DA PERDA DE MASSA POR IMERSAO DE SOLOS COMPACTADOS EM EQUIPAMENTO MINIATURA</t>
  </si>
  <si>
    <t>01.001.0055-A</t>
  </si>
  <si>
    <t>EXTRACAO DE AMOSTRA INDEFORMADA EM BLOCOS DE 30X30X30CM,INCLUSIVE EMBALAGEM DE MADEIRA,EXCLUSIVE TRANSPORTE</t>
  </si>
  <si>
    <t>01.001.0056-A</t>
  </si>
  <si>
    <t>CLASSIFICACAO DE SOLOS TROPICAIS PARA FINALIDADES RODOVIARIAS,UTILIZANDO CORPOS DE PROVA COMPACTADOS EM EQUIPAMENTO MINIATURA</t>
  </si>
  <si>
    <t>01.001.0057-A</t>
  </si>
  <si>
    <t>EXTRACAO DE AMOSTRA INDEFORMADA EM ANEL BISELADO,EXCLUSIVE TRANSPORTE</t>
  </si>
  <si>
    <t>01.001.0059-A</t>
  </si>
  <si>
    <t>EXTRACAO DE AMOSTRA TIPO "SHELBY" DURANTE SERVICO DE SONDAGEM DO SOLO,EXCLUSIVE TRANSPORTE</t>
  </si>
  <si>
    <t>01.001.0060-A</t>
  </si>
  <si>
    <t>AMOSTRA DE SOLO - PREPARACAO PARA ENSAIOS DE COMPACTACAO E ENSAIOS DE CARACTERIZACAO</t>
  </si>
  <si>
    <t>01.001.0061-A</t>
  </si>
  <si>
    <t>GRAOS DE SOLOS QUE PASSAM NA PENEIRA DE MALHA 4,8MM - DETERMINACAO DA MASSA ESPECIFICA</t>
  </si>
  <si>
    <t>01.001.0062-A</t>
  </si>
  <si>
    <t>ADENSAMENTO UNIDIMENSIONAL</t>
  </si>
  <si>
    <t>01.001.0063-A</t>
  </si>
  <si>
    <t>METODO RIEDEL-WEBER(AGREGADO GRAUDO)</t>
  </si>
  <si>
    <t>01.001.0064-A</t>
  </si>
  <si>
    <t>COMPACTACAO DE SOLO EM EQUIPAMENTO MINIATURA</t>
  </si>
  <si>
    <t>01.001.0065-A</t>
  </si>
  <si>
    <t>ENSAIO DE PERDA D`AGUA DURANTE A SONDAGEM ROTATIVA EM ROCHA,CONSTANDO DE 3 ESTAGIOS DE PRESSAO</t>
  </si>
  <si>
    <t>01.001.0066-A</t>
  </si>
  <si>
    <t>ENSAIO DE PERDA D`AGUA DURANTE A SONDAGEM ROTATIVA EM ROCHA,CONSTANDO DE 5 ESTAGIOS DE PRESSAO</t>
  </si>
  <si>
    <t>01.001.0068-A</t>
  </si>
  <si>
    <t>ENSAIO DE PENETRACAO TIPO "DEEP SOUNDING"</t>
  </si>
  <si>
    <t>01.001.0069-A</t>
  </si>
  <si>
    <t>ENSAIO DE INFILTRACAO EM SOLO</t>
  </si>
  <si>
    <t>01.001.0071-A</t>
  </si>
  <si>
    <t>ENSAIO DE CARACTERIZACAO GEOTECNICA DE SOLOS,COM UTILIZACAODE DILATOMETRO,EXCLUSIVE PERFURACAO</t>
  </si>
  <si>
    <t>01.001.0073-A</t>
  </si>
  <si>
    <t>ENSAIO DE PENETRACAO TIPO SPT</t>
  </si>
  <si>
    <t>01.001.0075-B</t>
  </si>
  <si>
    <t>PERFURACAO MANUAL DE SOLO,A TRADO ATE 6"</t>
  </si>
  <si>
    <t>01.001.0076-A</t>
  </si>
  <si>
    <t>PERFURACAO MANUAL DE SOLO,A TRADO ATE 8"</t>
  </si>
  <si>
    <t>01.001.0077-A</t>
  </si>
  <si>
    <t>PERFURACAO MANUAL DE SOLO,A TRADO ATE 10"</t>
  </si>
  <si>
    <t>01.001.0078-A</t>
  </si>
  <si>
    <t>PERFURACAO MANUAL DE SOLO,A TRADO ACIMA DE 10"</t>
  </si>
  <si>
    <t>01.001.0081-A</t>
  </si>
  <si>
    <t>ANALISE GRANULOMETRICA EM AGREGADO MIUDO</t>
  </si>
  <si>
    <t>01.001.0082-A</t>
  </si>
  <si>
    <t>ANALISE GRANULOMETRICA EM AGREGADO GRAUDO</t>
  </si>
  <si>
    <t>01.001.0083-A</t>
  </si>
  <si>
    <t>AVALIACAO DAS IMPUREZAS ORGANICAS DAS AREIAS</t>
  </si>
  <si>
    <t>01.001.0084-A</t>
  </si>
  <si>
    <t>QUALIDADE DA AREIA COM ANALISE GRANULOMETRICA E INDICE DE MATERIA ORGANICA</t>
  </si>
  <si>
    <t>01.001.0085-A</t>
  </si>
  <si>
    <t>TEOR DE ARGILA EM TORROES(AGREGADO MIUDO)</t>
  </si>
  <si>
    <t>01.001.0086-A</t>
  </si>
  <si>
    <t>TEOR DE ARGILA EM TORROES(AGREGADO GRAUDO)</t>
  </si>
  <si>
    <t>01.001.0087-A</t>
  </si>
  <si>
    <t>TEOR DE MATERIAIS PULVERULENTOS(AGREGADO MIUDO)</t>
  </si>
  <si>
    <t>01.001.0088-A</t>
  </si>
  <si>
    <t>TEOR DE MATERIAIS PULVERULENTOS(AGREGADO GRAUDO)</t>
  </si>
  <si>
    <t>01.001.0089-A</t>
  </si>
  <si>
    <t>DENSIDADE REAL(AGREGADO MIUDO)</t>
  </si>
  <si>
    <t>01.001.0090-A</t>
  </si>
  <si>
    <t>DENSIDADE REAL(AGREGADO GRAUDO)</t>
  </si>
  <si>
    <t>01.001.0091-A</t>
  </si>
  <si>
    <t>DENSIDADE APARENTE(AGREGADO MIUDO)</t>
  </si>
  <si>
    <t>01.001.0092-A</t>
  </si>
  <si>
    <t>DENSIDADE APARENTE(AGREGADO GRAUDO)</t>
  </si>
  <si>
    <t>01.001.0093-A</t>
  </si>
  <si>
    <t>DESGASTE A ABRASAO "LOS ANGELES"</t>
  </si>
  <si>
    <t>01.001.0094-A</t>
  </si>
  <si>
    <t>ESMAGAMENTO</t>
  </si>
  <si>
    <t>01.001.0095-A</t>
  </si>
  <si>
    <t>RESISTENCIA AO IMPACTO "TRETON"</t>
  </si>
  <si>
    <t>01.001.0096-A</t>
  </si>
  <si>
    <t>INDICE DE FORMA(CUBICIDADE)</t>
  </si>
  <si>
    <t>01.001.0097-A</t>
  </si>
  <si>
    <t>QUALIDADE DE AGREGADO PELO USO DE SOLUCAO DE SULFATO DE SODIO OU MAGNESIO,EM AGREGADO MIUDO</t>
  </si>
  <si>
    <t>01.001.0098-A</t>
  </si>
  <si>
    <t>QUALIDADE DE AGREGADO PELO USO DE SOLUCAO DE SULFATO DE SODIO OU MAGNESIO,EM AGREGADO GRAUDO</t>
  </si>
  <si>
    <t>01.001.0121-A</t>
  </si>
  <si>
    <t>REMATE OU CAPEAMENTO DE CORPO DE PROVA CILINDRICO,DE 15X30CMPOR TOPO</t>
  </si>
  <si>
    <t>01.001.0123-A</t>
  </si>
  <si>
    <t>RESISTENCIA A COMPRESSAO DE CORPO DE PROVA CILINDRICO DE 15X30CM,POR CORPO DE PROVA</t>
  </si>
  <si>
    <t>01.001.0124-A</t>
  </si>
  <si>
    <t>RESISTENCIA A COMPRESSAO SIMPLES DE CORPO DE PROVA DE ARGAMASSA DE CONCRETO,COM 5X10CM,POR CORPO DE PROVA</t>
  </si>
  <si>
    <t>01.001.0125-A</t>
  </si>
  <si>
    <t>RESISTENCIA A TRACAO,NA FLEXAO,EM CORPO DE PROVA PRISMATICO,COM ESFORCO ATE 5T</t>
  </si>
  <si>
    <t>01.001.0126-A</t>
  </si>
  <si>
    <t>RESISTENCIA A TRACAO,NA FLEXAO,EM CORPO DE PROVA PRISMATICO,COM ESFORCO DE 5 ATE 30T</t>
  </si>
  <si>
    <t>01.001.0127-A</t>
  </si>
  <si>
    <t>RESISTENCIA A TRACAO,NA FLEXAO,EM CORPO DE PROVA PRISMATICO,COM ESFORCO DE 30 ATE 200T</t>
  </si>
  <si>
    <t>01.001.0128-A</t>
  </si>
  <si>
    <t>RESISTENCIA A COMPRESSAO SIMPLES DE CORPO DE PROVA,COM AUXILIO DE ESCLEROMETRO,POR CORPO DE PROVA</t>
  </si>
  <si>
    <t>01.001.0129-A</t>
  </si>
  <si>
    <t>SLUMP TEST</t>
  </si>
  <si>
    <t>01.001.0130-A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</si>
  <si>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</si>
  <si>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01.001.0131-A</t>
  </si>
  <si>
    <t>DOSAGEM COM ESTUDO GRANULOMETRICO DOS AGREGADOS,DETERMINACAODE UM TRACO A PARTIR DOS GRAFICOS OBTIDOS DE MISTURAS EXPERIMENTAIS E COM RUPTURA DE CORPO DE PROVA,DE 15X30CM,AOS 3,7E 28 DIAS DE IDADE,PARA CADA AGREGADO MIUDO ADICIONAL AO ITEM 01.001.0130</t>
  </si>
  <si>
    <t>01.001.0132-A</t>
  </si>
  <si>
    <t>DOSAGEM COM ESTUDO GRANULOMETRICO DOS AGREGADOS,DETERMINACAODE UM TRACO A PARTIR DOS GRAFICOS OBTIDOS DE MISTURAS EXPERIMENTAIS E COM RUPTURA DE CORPO DE PROVA,DE 15X30CM,AOS 3,7E 28 DIAS DE IDADE,PARA CADA AGREGADO GRAUDO ADICIONAL AO ITEM 01.001.0130</t>
  </si>
  <si>
    <t>01.001.0133-A</t>
  </si>
  <si>
    <t>DETERMINACAO DE OUTROS TRACOS A PARTIR DOS MESMOS GRAFICOS,MENCIONADOS NO ITEM 01.001.0130,POR TRACO</t>
  </si>
  <si>
    <t>01.001.0134-A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</si>
  <si>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</si>
  <si>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01.001.0135-A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</si>
  <si>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</si>
  <si>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01.001.0136-A</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</si>
  <si>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</si>
  <si>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01.001.0137-A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</si>
  <si>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</si>
  <si>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01.001.0138-A</t>
  </si>
  <si>
    <t>RECONSTITUICAO DE TRACOS DE CONCRETO,POR TRACO</t>
  </si>
  <si>
    <t>01.001.0139-A</t>
  </si>
  <si>
    <t>AVALIACAO DA ESPESSURA DE CARBONATACAO,POR PONTO,EM ESTRUTURAS DE CONCRETO ARMADO OU PROTENDIDO,ATRAVES DE ASPERSAO DE SOLUCAO DE FENOLFTALEINA,INCLUSIVE COLETA DA AMOSTRA</t>
  </si>
  <si>
    <t>01.001.0140-A</t>
  </si>
  <si>
    <t>DETERMINACAO DO TEOR DE CLORETOS,POR AMOSTRA,EM ESTRUTURAS DE CONCRETO ARMADO OU PROTENDIDO,CONFORME NORMA DA ACI-318/31-BR36,INCLUSIVE COLETA DA AMOSTRA</t>
  </si>
  <si>
    <t>01.001.0141-A</t>
  </si>
  <si>
    <t>DETERMINACAO DO TEOR DE SULFATOS,POR AMOSTRA,EM ESTRUTURAS DE CONCRETO ARMADO OU PROTENDIDO,CONFORME BOLETIM N°25 DO IPT,INCLUSIVE COLETA DA AMOSTRA</t>
  </si>
  <si>
    <t>01.001.0143-A</t>
  </si>
  <si>
    <t>ENSAIO DE RESISTENCIA A TRACAO SIMPLES,POR COMPRESSAO DIAMETRAL DE CORPOS DE PROVA CILINDRICOS DE 15X30CM,EXCLUSIVE CORPO DE PROVA</t>
  </si>
  <si>
    <t>01.001.0144-A</t>
  </si>
  <si>
    <t>RESISTENCIA A COMPRESSAO E TRACAO,MODULO DE ELASTICIDADE DINAMICA,EXCLUSIVE CORPO DE PROVA</t>
  </si>
  <si>
    <t>01.001.0145-A</t>
  </si>
  <si>
    <t>DETERMINACAO DO AR INCORPORADO EM CONCRETO,EXCLUSIVE CORPO DE PROVA</t>
  </si>
  <si>
    <t>01.001.0147-A</t>
  </si>
  <si>
    <t>MOLDAGEM E COLETA DE CORPO DE PROVA DE CONCRETO,EXECUTADO POR FIRMA ESPECIALIZADA,INCLUSIVE TRANSPORTE ATE 50KM</t>
  </si>
  <si>
    <t>01.001.0148-A</t>
  </si>
  <si>
    <t>MOLDAGEM E COLETA DE CORPO DE PROVA DE CONCRETO,EXECUTADO POR FIRMA ESPECIALIZADA,INCLUSIVE TRANSPORTE PARA UMA DISTANCIA DE 51 A 100KM</t>
  </si>
  <si>
    <t>01.001.0149-A</t>
  </si>
  <si>
    <t>MOLDAGEM E COLETA DE CORPO DE PROVA DE CONCRETO,EXECUTADO POR FIRMA ESPECIALIZADA,INCLUSIVE TRANSPORTE PARA UMA DISTANCIA DE 101 A 250KM</t>
  </si>
  <si>
    <t>01.001.0150-A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</si>
  <si>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</si>
  <si>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M3        </t>
  </si>
  <si>
    <t>01.001.0151-A</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</si>
  <si>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</si>
  <si>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01.001.0152-A</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</si>
  <si>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</si>
  <si>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01.001.0160-A</t>
  </si>
  <si>
    <t>PENETRACAO A 25°C,100G E 5S</t>
  </si>
  <si>
    <t>01.001.0161-A</t>
  </si>
  <si>
    <t>PONTO DE FULGOR CLEVELAND</t>
  </si>
  <si>
    <t>01.001.0162-A</t>
  </si>
  <si>
    <t>DUCTIBILIDADE A 25°C</t>
  </si>
  <si>
    <t>01.001.0163-A</t>
  </si>
  <si>
    <t>VISCOSIDADE SSF,A CADA TEMPERATURA PARA EMULSAO</t>
  </si>
  <si>
    <t>01.001.0164-A</t>
  </si>
  <si>
    <t>VISCOSIDADE SSF,A CADA TEMPERATURA PARA ASFALTO DILUIDO</t>
  </si>
  <si>
    <t>01.001.0165-A</t>
  </si>
  <si>
    <t>VISCOSIDADE CINEMATICA,A CADA TEMPERATURA</t>
  </si>
  <si>
    <t>01.001.0166-A</t>
  </si>
  <si>
    <t>VISCOSIDADE DINAMICA,A CADA TEMPERATURA</t>
  </si>
  <si>
    <t>01.001.0167-A</t>
  </si>
  <si>
    <t>TEOR DE BETUME (SOLUBILIDADE)</t>
  </si>
  <si>
    <t>01.001.0168-A</t>
  </si>
  <si>
    <t>INDICE DE SUSCETIBILIDADE TERMICA</t>
  </si>
  <si>
    <t>01.001.0169-A</t>
  </si>
  <si>
    <t>EFEITO DO CALOR E DO AR,POR PERCENTAGEM DA PENETRACAO ORIGINAL</t>
  </si>
  <si>
    <t>01.001.0170-A</t>
  </si>
  <si>
    <t>EFEITO DO CALOR E DO AR,POR PERCENTAGEM DA VARIACAO EM PESO</t>
  </si>
  <si>
    <t>01.001.0171-A</t>
  </si>
  <si>
    <t>PONTO DE AMOLECIMENTO</t>
  </si>
  <si>
    <t>01.001.0172-A</t>
  </si>
  <si>
    <t>DENSIDADE A 25°C</t>
  </si>
  <si>
    <t>01.001.0173-A</t>
  </si>
  <si>
    <t>DETERMINACAO DA CURVA VISCOSIDADE X TEMPERATURA</t>
  </si>
  <si>
    <t>01.001.0174-A</t>
  </si>
  <si>
    <t>PONTO DE FULGOR TAG</t>
  </si>
  <si>
    <t>01.001.0175-A</t>
  </si>
  <si>
    <t>DESTILACAO DE ASFALTOS DILUIDOS</t>
  </si>
  <si>
    <t>01.001.0176-A</t>
  </si>
  <si>
    <t>DETERMINACAO DE AGUA POR DESTILACAO</t>
  </si>
  <si>
    <t>01.001.0177-A</t>
  </si>
  <si>
    <t>ENSAIOS DO RESIDUO DA DESTILACAO</t>
  </si>
  <si>
    <t>01.001.0178-A</t>
  </si>
  <si>
    <t>VISCOSIDADE ESPECIFICA ENGLER</t>
  </si>
  <si>
    <t>01.001.0179-A</t>
  </si>
  <si>
    <t>FLUTUACAO</t>
  </si>
  <si>
    <t>01.001.0180-A</t>
  </si>
  <si>
    <t>DESTILACAO DO ALCATRAO</t>
  </si>
  <si>
    <t>01.001.0181-A</t>
  </si>
  <si>
    <t>INDICE DE SULFONACAO</t>
  </si>
  <si>
    <t>01.001.0182-A</t>
  </si>
  <si>
    <t>BETUME TOTAL</t>
  </si>
  <si>
    <t>01.001.0183-A</t>
  </si>
  <si>
    <t>SEDIMENTACAO A 5 DIAS</t>
  </si>
  <si>
    <t>01.001.0184-A</t>
  </si>
  <si>
    <t>PENEIRACAO</t>
  </si>
  <si>
    <t>01.001.0185-A</t>
  </si>
  <si>
    <t>RESISTENCIA A AGUA</t>
  </si>
  <si>
    <t>01.001.0186-A</t>
  </si>
  <si>
    <t>MISTURA COM CIMENTO OU COM FILLER SILICICO</t>
  </si>
  <si>
    <t>01.001.0187-A</t>
  </si>
  <si>
    <t>CARGA DAS PARTICULAS</t>
  </si>
  <si>
    <t>01.001.0188-A</t>
  </si>
  <si>
    <t>DESEMULSIBILIDADE</t>
  </si>
  <si>
    <t>01.001.0189-A</t>
  </si>
  <si>
    <t>DESTILACAO DE EMULSOES ASFALTICAS E OLEO DESTILADO</t>
  </si>
  <si>
    <t>01.001.0190-A</t>
  </si>
  <si>
    <t>RESISTENCIA AO CALOR</t>
  </si>
  <si>
    <t>01.001.0191-A</t>
  </si>
  <si>
    <t>ENSAIO RRL PARA AGREGADO GRAUDO</t>
  </si>
  <si>
    <t>01.001.0192-A</t>
  </si>
  <si>
    <t>DETERMINACAO DE PERCENTAGEM DE AGENTES ATIVOS</t>
  </si>
  <si>
    <t>01.001.0193-A</t>
  </si>
  <si>
    <t>ENSAIO LCPC</t>
  </si>
  <si>
    <t>01.001.0194-A</t>
  </si>
  <si>
    <t>MATERIAL DE ENCHIMENTO (AMOSTRA GRANULOMETRICA)</t>
  </si>
  <si>
    <t>01.001.0195-A</t>
  </si>
  <si>
    <t>DETERMINACAO DE PERCENTAGEM DE CARBONATO DE CALCIO</t>
  </si>
  <si>
    <t>01.001.0196-A</t>
  </si>
  <si>
    <t>MASSA ESPECIFICA REAL DO CORRETIVO DE ADESIVIDADE</t>
  </si>
  <si>
    <t>01.001.0197-A</t>
  </si>
  <si>
    <t>MASSA ESPECIFICA APARENTE DO CORRETIVO DE ADESIVIDADE</t>
  </si>
  <si>
    <t>01.001.0198-A</t>
  </si>
  <si>
    <t>DETERMINACAO DO TEOR DE BETUME</t>
  </si>
  <si>
    <t>01.001.0199-A</t>
  </si>
  <si>
    <t>DETERMINACAO DA ESTABILIDADE E FLUENCIA MARSHALL</t>
  </si>
  <si>
    <t>01.001.0200-A</t>
  </si>
  <si>
    <t>DENSIDADE APARENTE</t>
  </si>
  <si>
    <t>01.001.0201-A</t>
  </si>
  <si>
    <t>PERCENTAGEM DE VAZIOS RICE</t>
  </si>
  <si>
    <t>01.001.0202-A</t>
  </si>
  <si>
    <t>DOSAGEM MARSHALL</t>
  </si>
  <si>
    <t>01.001.0203-A</t>
  </si>
  <si>
    <t>RECUPERACAO DO LIGANTE (ALSON)</t>
  </si>
  <si>
    <t>01.001.0204-A</t>
  </si>
  <si>
    <t>AMOSTRA GRANULOMETRICA APOS EXTRACAO DO LIGANTE</t>
  </si>
  <si>
    <t>01.001.0205-A</t>
  </si>
  <si>
    <t>DETERMINACAO,COM AUXILIO DE SONDA ROTATIVA,DA DENSIDADE DE MISTURA COMPACTADA,POR CORPO DE PROVA</t>
  </si>
  <si>
    <t>01.001.0206-A</t>
  </si>
  <si>
    <t>CONTROLE DE COMPACTACAO,POR PONTO(METODO DO ANEL)</t>
  </si>
  <si>
    <t>01.001.0208-A</t>
  </si>
  <si>
    <t>DETERMINACAO DA RESISTENCIA A TRACAO POR COMPRESSAO DIAMETRAL DE MISTURAS BETUMINOSAS</t>
  </si>
  <si>
    <t>01.001.0209-A</t>
  </si>
  <si>
    <t>DETERMINACAO DO MODULO DE RESISTENCIA DE MISTURAS BETUMINOSAS</t>
  </si>
  <si>
    <t>01.001.0210-A</t>
  </si>
  <si>
    <t>DETERMINACAO DE MASSA ESPECIFICA APARENTE "IN SITU" COM EMPREGO DO FRASCO DE AREIA</t>
  </si>
  <si>
    <t>01.001.0220-A</t>
  </si>
  <si>
    <t>ENSAIO NORMAL COMPLETO</t>
  </si>
  <si>
    <t>01.001.0221-A</t>
  </si>
  <si>
    <t>ENSAIO DE PEGA</t>
  </si>
  <si>
    <t>01.001.0222-A</t>
  </si>
  <si>
    <t>ENSAIO DE EXPANSIBILIDADE(LE CHATELIER)</t>
  </si>
  <si>
    <t>01.001.0223-A</t>
  </si>
  <si>
    <t>ENSAIO DE EXPANSIBILIDADE EM AUTO-CLAVE</t>
  </si>
  <si>
    <t>01.001.0224-A</t>
  </si>
  <si>
    <t>ENSAIO DE FINURA: RESIDUO NA PENEIRA Nº 200</t>
  </si>
  <si>
    <t>01.001.0225-A</t>
  </si>
  <si>
    <t>ENSAIO DE FINURA: SUPERFICIE ESPECIFICA BLAINE</t>
  </si>
  <si>
    <t>01.001.0226-A</t>
  </si>
  <si>
    <t>RESISTENCIA A COMPRESSAO AOS 3,7 E 28 DIAS DE IDADE</t>
  </si>
  <si>
    <t>01.001.0227-A</t>
  </si>
  <si>
    <t>RESISTENCIA A COMPRESSAO,PARA CADA IDADE COMPLEMENTAR</t>
  </si>
  <si>
    <t>01.001.0228-A</t>
  </si>
  <si>
    <t>MASSA ESPECIFICA REAL DO CIMENTO PORTLAND</t>
  </si>
  <si>
    <t>01.001.0229-A</t>
  </si>
  <si>
    <t>CALOR DE HIDRATACAO AOS 7 E 28 DIAS DE IDADE</t>
  </si>
  <si>
    <t>01.001.0230-A</t>
  </si>
  <si>
    <t>PERDA AO FOGO(PORTLAND COMUM)</t>
  </si>
  <si>
    <t>01.001.0231-A</t>
  </si>
  <si>
    <t>PERDA AO FOGO(POZOLANICO)</t>
  </si>
  <si>
    <t>01.001.0232-A</t>
  </si>
  <si>
    <t>RESIDUO INSOLUVEL</t>
  </si>
  <si>
    <t>01.001.0233-A</t>
  </si>
  <si>
    <t>QUANTIDADE DE ANIDRIDO SULFURICO</t>
  </si>
  <si>
    <t>01.001.0234-A</t>
  </si>
  <si>
    <t>QUANTIDADE DE SILICA</t>
  </si>
  <si>
    <t>01.001.0235-A</t>
  </si>
  <si>
    <t>QUANTIDADE DE OXIDO DE FERRO</t>
  </si>
  <si>
    <t>01.001.0236-A</t>
  </si>
  <si>
    <t>QUANTIDADE DE OXIDO DE ALUMINIO</t>
  </si>
  <si>
    <t>01.001.0237-A</t>
  </si>
  <si>
    <t>QUANTIDADE DE OXIDO DE CALCIO</t>
  </si>
  <si>
    <t>01.001.0238-A</t>
  </si>
  <si>
    <t>QUANTIDADE DE OXIDO DE MAGNESIO</t>
  </si>
  <si>
    <t>01.001.0239-A</t>
  </si>
  <si>
    <t>QUANTIDADE DE ANIDRIDO SILICICO</t>
  </si>
  <si>
    <t>01.001.0240-A</t>
  </si>
  <si>
    <t>QUANTIDADE DE OXIDO DE POTASSIO</t>
  </si>
  <si>
    <t>01.001.0241-A</t>
  </si>
  <si>
    <t>QUANTIDADE DE OXIDO DE SODIO</t>
  </si>
  <si>
    <t>01.001.0242-A</t>
  </si>
  <si>
    <t>QUANTIDADE DE CALCIO</t>
  </si>
  <si>
    <t>01.001.0243-A</t>
  </si>
  <si>
    <t>QUANTIDADE DE OXIDO DE MANGANES</t>
  </si>
  <si>
    <t>01.001.0244-A</t>
  </si>
  <si>
    <t>QUANTIDADE DE SULFATO</t>
  </si>
  <si>
    <t>01.001.0245-A</t>
  </si>
  <si>
    <t>DETERMINACAO DOS COMPOSTOS PRINCIPAIS PRESENTES NO CIMENTO PORTLAND</t>
  </si>
  <si>
    <t>01.001.0246-A</t>
  </si>
  <si>
    <t>ENSAIO QUIMICO COMPLETO DE CIMENTO</t>
  </si>
  <si>
    <t>01.001.0247-A</t>
  </si>
  <si>
    <t>CONTROLE TECNOLOGICO DE OBRAS,CONSIDERANDO APENAS O CONTROLEDAS ARMADURAS,CONSTANDO DE COLETA DE CORPOS DE PROVA,TRANSPORTE ATE 50KM,ENSAIO DE DOBRAMENTO E DE TRACAO SIMPLES,MEDIDO POR TONELADA DE ACO GEOMETRICAMENTE NECESSARIO</t>
  </si>
  <si>
    <t xml:space="preserve">T         </t>
  </si>
  <si>
    <t>01.001.0248-A</t>
  </si>
  <si>
    <t>CONTROLE TECNOLOGICO DE OBRAS,CONSIDERANDO APENAS O CONTROLEDAS ARMADURAS,CONSTANDO DE COLETA DE CORPOS DE PROVA,TRANSPORTE ATE 100KM,ENSAIO DE DOBRAMENTO E DE TRACAO SIMPLES,MEDIDO POR TONELADA DE ACO GEOMETRICAMENTE NECESSARIO</t>
  </si>
  <si>
    <t>01.001.0249-A</t>
  </si>
  <si>
    <t>CONTROLE TECNOLOGICO DE OBRAS,CONSIDERANDO APENAS O CONTROLEDAS ARMADURAS,CONSTANDO DE COLETA DE CORPOS DE PROVA,TRANSPORTE ATE 250KM,ENSAIO DE DOBRAMENTO E DE TRACAO SIMPLES,MEDIDO POR TONELADA DE ACO GEOMETRICAMENTE NECESSARIO</t>
  </si>
  <si>
    <t>01.001.0250-A</t>
  </si>
  <si>
    <t>DOBRAMENTO SIMPLES,EM UMA OPERACAO</t>
  </si>
  <si>
    <t>01.001.0251-A</t>
  </si>
  <si>
    <t>DOBRAMENTO SIMPLES, EM DUAS OPERACOES (FLEXAO E COMPRESSAO)</t>
  </si>
  <si>
    <t>01.001.0252-A</t>
  </si>
  <si>
    <t>TRACAO SIMPLES,COM ESFORCO ATE 5T</t>
  </si>
  <si>
    <t>01.001.0253-A</t>
  </si>
  <si>
    <t>TRACAO SIMPLES,COM ESFORCO DE 5 ATE 30T</t>
  </si>
  <si>
    <t>01.001.0254-A</t>
  </si>
  <si>
    <t>TRACAO SIMPLES,COM ESFORCO DE 30 ATE 100T</t>
  </si>
  <si>
    <t>01.001.0255-A</t>
  </si>
  <si>
    <t>TRACAO COM DETERMINACAO DE ALONGAMENTO SOB CARGA</t>
  </si>
  <si>
    <t>01.001.0256-A</t>
  </si>
  <si>
    <t>MODULO DE ELASTICIDADE</t>
  </si>
  <si>
    <t>01.001.0257-A</t>
  </si>
  <si>
    <t>FLEXAO POR IMPACTO,COM TRACADO DO DIAGRAMA TENSAO X DEFORMACAO ESPECIFICA,NA TEMPERATURA AMBIENTE</t>
  </si>
  <si>
    <t>01.001.0258-A</t>
  </si>
  <si>
    <t>TRACAO COM MEDIDAS DE DEFORMACAO(0,2%),INCLUSIVE TRACADO DEGRAFICOS SENDO O ESFORCO ATE 5T</t>
  </si>
  <si>
    <t>01.001.0259-A</t>
  </si>
  <si>
    <t>TRACAO COM MEDIDAS DE DEFORMACAO(0,2%),INCLUSIVE TRACADO DEGRAFICOS,SENDO O ESFORCO DE 5 ATE 30T</t>
  </si>
  <si>
    <t>01.001.0260-A</t>
  </si>
  <si>
    <t>TRACAO COM MEDIDAS DE DEFORMACAO(0,2%),INCLUSIVE TRACADO DEGRAFICOS SENDO O ESFORCO DE 30 ATE 200T</t>
  </si>
  <si>
    <t>01.001.0261-A</t>
  </si>
  <si>
    <t>COMPRESSAO DIAMETRAL</t>
  </si>
  <si>
    <t>01.001.0262-A</t>
  </si>
  <si>
    <t>PERMEABILIDADE</t>
  </si>
  <si>
    <t>01.001.0263-A</t>
  </si>
  <si>
    <t>ABSORCAO</t>
  </si>
  <si>
    <t>01.001.0264-A</t>
  </si>
  <si>
    <t>DIMENSAO</t>
  </si>
  <si>
    <t>01.001.0265-A</t>
  </si>
  <si>
    <t>COMPRESSAO DIAMETRAL EM TUBOS OU CALHAS DE CONCRETO SIMPLES,DIAMETRO ATE 0,30M</t>
  </si>
  <si>
    <t>01.001.0266-A</t>
  </si>
  <si>
    <t>COMPRESSAO DIAMETRAL EM TUBOS OU CALHAS DE CONCRETO SIMPLES,DIAMETRO ACIMA DE 0,30M</t>
  </si>
  <si>
    <t>01.001.0267-A</t>
  </si>
  <si>
    <t>COMPRESSAO DIAMETRAL EM TUBOS OU CALHAS DE CONCRETO ARMADO,DIAMETRO DE 0,30 A 0,60M</t>
  </si>
  <si>
    <t>01.001.0268-A</t>
  </si>
  <si>
    <t>COMPRESSAO DIAMETRAL EM TUBOS OU CALHAS DE CONCRETO ARMADO,DIAMETRO DE 0,60 A 1,20M</t>
  </si>
  <si>
    <t>01.001.0269-A</t>
  </si>
  <si>
    <t>COMPRESSAO DIAMETRAL EM TUBOS OU CALHAS DE CONCRETO ARMADO,DIAMETRO DE 1,20 A 2,00M</t>
  </si>
  <si>
    <t>01.001.0270-A</t>
  </si>
  <si>
    <t>01.001.0271-A</t>
  </si>
  <si>
    <t>01.001.0272-A</t>
  </si>
  <si>
    <t>RESISTENCIA A COMPRESSAO EM UNIDADES MACICAS</t>
  </si>
  <si>
    <t>01.001.0273-A</t>
  </si>
  <si>
    <t>RESISTENCIA A COMPRESSAO EM UNIDADES FURADAS</t>
  </si>
  <si>
    <t>01.001.0274-A</t>
  </si>
  <si>
    <t>INDICE DE VICAT DE CAL HIDRAULICA</t>
  </si>
  <si>
    <t>01.001.0275-A</t>
  </si>
  <si>
    <t>ENSAIO QUIMICO COMPLETO DE CAL</t>
  </si>
  <si>
    <t>01.001.0278-A</t>
  </si>
  <si>
    <t>FINURA</t>
  </si>
  <si>
    <t>01.001.0279-A</t>
  </si>
  <si>
    <t>ESTABILIDADE</t>
  </si>
  <si>
    <t>01.001.0280-A</t>
  </si>
  <si>
    <t>VERIFICACAO DA QUALIDADE PARA POSSIBILIDADE DE EMPREGO EM PREPARO DE CONCRETO</t>
  </si>
  <si>
    <t>01.001.0281-A</t>
  </si>
  <si>
    <t>ENSAIO COMPARATIVO DE RESISTENCIA A COMPRESSAO DE CORPOS DEPROVA DE ARGAMASSA</t>
  </si>
  <si>
    <t>01.001.0290-A</t>
  </si>
  <si>
    <t>DETERMINACAO DAS CONSTANTES ELASTICAS DOS MATERIAIS DE CONSTRUCAO(PROCESSO MECANICO OU ELETRONICO)</t>
  </si>
  <si>
    <t>01.001.0298-A</t>
  </si>
  <si>
    <t>ENSAIO COMPLETO</t>
  </si>
  <si>
    <t>01.001.0300-A</t>
  </si>
  <si>
    <t>DETERMINACAO DA TAXA DE LIGANTE</t>
  </si>
  <si>
    <t>01.001.0301-A</t>
  </si>
  <si>
    <t>DETERMINACAO DA TAXA DE AGREGADO</t>
  </si>
  <si>
    <t>01.001.0302-A</t>
  </si>
  <si>
    <t>DETERMINACAO DA DEFORMACAO DE PAVIMENTOS COM O AUXILIO DA VIGA BENKELMANN,POR PONTO</t>
  </si>
  <si>
    <t>01.001.0303-A</t>
  </si>
  <si>
    <t>EXTRACAO COM O AUXILIO DE SONDA ROTATIVA,DE CORPOS DE PROVACOM 15CM DE DIAMETRO,EM PAVIMENTOS COM REVESTIMENTO BETUMINOSO,COM ATE 10CM DE ESPESSURA,POR CORPO DE PROVA</t>
  </si>
  <si>
    <t>01.001.0304-A</t>
  </si>
  <si>
    <t>EXTRACAO,COM O AUXILIO DE SONDA ROTATIVA,DE CORPOS DE PROVACOM 15CM DE DIAMETRO,EM PAVIMENTOS COM REVESTIMENTO BETUMINOSO,COM MAIS DE 10CM DE ESPESSURA,POR CORPO DE PROVA</t>
  </si>
  <si>
    <t>01.001.0305-A</t>
  </si>
  <si>
    <t>EXTRACAO COM O AUXILIO DE SONDA ROTATIVA,DE CORPOS DE PROVACOM 15CM DE DIAMETRO,EM PAVIMENTOS COM PLACAS DE CONCRETO,COM ATE 15CM DE ESPESSURA,POR CORPO DE PROVA</t>
  </si>
  <si>
    <t>01.001.0306-A</t>
  </si>
  <si>
    <t>EXTRACAO COM O AUXILIO DE SONDA ROTATIVA,DE CORPOS DE PROVACOM 15CM DE DIAMETRO,EM PAVIMENTOS COM PLACAS DE CONCRETO,COM ESPESSURA ENTRE 15 E 20CM,POR CORPO DE PROVA</t>
  </si>
  <si>
    <t>01.001.0307-A</t>
  </si>
  <si>
    <t>EXTRACAO COM O AUXILIO DE SONDA ROTATIVA,DE CORPOS DE PROVACOM 15CM DE DIAMETRO,EM PAVIMENTOS COM PLACAS DE CONCRETO,COM MAIS DE 20CM DE ESPESSURA,POR CORPO DE PROVA</t>
  </si>
  <si>
    <t>01.001.0400-A</t>
  </si>
  <si>
    <t>ENSAIOS PARA RECUPERACAO DE CORROSAO EM ARMADURAS,CONSTANDODE ENSAIO DO POTENCIAL ELETRICO DA ARMADURA EM RELACAO AO ELEMENTO ESTRUTURAL QUE A CERCA</t>
  </si>
  <si>
    <t>01.001.0405-A</t>
  </si>
  <si>
    <t>ENSAIOS PARA RECUPERACAO DE ARMADURAS,CONSTANDO DE APLICACAODE LAPIS COLORIMETRICO PARA TESTES DE PH E AVALIACAO DA FRENTE DE CARBONATACAO</t>
  </si>
  <si>
    <t>01.001.0410-A</t>
  </si>
  <si>
    <t>ENSAIOS PARA RECUPERACAO DE CORROSAO EM ARMADURAS,CONSTANDODE CRAVACAO POR AMOSTRAGEM,EM DIVERSAS LAJES E VIGAS,DE PINOS LISOS PARA ESTIMATIVA DA TENSAO DE COMPRESSAO DO CONCRETO</t>
  </si>
  <si>
    <t>01.002.0001-A</t>
  </si>
  <si>
    <t>SONDAGEM ROTATIVA COM COROA DE WIDIA,EM SOLO,DIAMETRO AX,VERTICAL,INCLUSIVE DESLOCAMENTO DENTRO DO CANTEIRO E INSTALACAODA SONDA EM CADA FURO</t>
  </si>
  <si>
    <t>01.002.0002-A</t>
  </si>
  <si>
    <t>SONDAGEM ROTATIVA COM COROA DE WIDIA,EM SOLO,DIAMETRO AX,HORIZONTAL,INCLUSIVE DESLOCAMENTO DENTRO DO CANTEIRO E INSTALACAO DA SONDA EM CADA FURO</t>
  </si>
  <si>
    <t>01.002.0003-A</t>
  </si>
  <si>
    <t>SONDAGEM ROTATIVA COM COROA DE WIDIA,EM SOLO,DIAMETRO BX,VERTICAL,INCLUSIVE DESLOCAMENTO DENTRO DO CANTEIRO E INSTALACAODA SONDA EM CADA FURO</t>
  </si>
  <si>
    <t>01.002.0004-A</t>
  </si>
  <si>
    <t>SONDAGEM ROTATIVA COM COROA DE WIDIA,EM SOLO,DIAMETRO BX,HORIZONTAL,INCLUSIVE DESLOCAMENTO DENTRO DO CANTEIRO E INSTALACAO DA SONDA EM CADA FURO</t>
  </si>
  <si>
    <t>01.002.0005-A</t>
  </si>
  <si>
    <t>SONDAGEM ROTATIVA COM COROA DE WIDIA,EM SOLO,DIAMETRO NX,VERTICAL,INCLUSIVE DESLOCAMENTO DENTRO DO CANTEIRO E INSTALACAODA SONDA EM CADA FURO</t>
  </si>
  <si>
    <t>01.002.0006-A</t>
  </si>
  <si>
    <t>SONDAGEM ROTATIVA COM COROA DE WIDIA,EM SOLO,DIAMETRO NX,HORIZONTAL,INCLUSIVE DESLOCAMENTO DENTRO DO CANTEIRO E INSTALACAO DA SONDA EM CADA FURO</t>
  </si>
  <si>
    <t>01.002.0007-A</t>
  </si>
  <si>
    <t>SONDAGEM ROTATIVA COM COROA DE WIDIA,EM SOLO,DIAMETRO H,VERTICAL,INCLUSIVE DESLOCAMENTO DENTRO DO CANTEIRO E INSTALACAODA SONDA EM CADA FURO</t>
  </si>
  <si>
    <t>01.002.0008-A</t>
  </si>
  <si>
    <t>SONDAGEM ROTATIVA COM COROA DE WIDIA,EM SOLO,DIAMETRO H,HORIZONTAL,INCLUSIVE DESLOCAMENTO DENTRO DO CANTEIRO E INSTALACAO DA SONDA EM CADA FURO</t>
  </si>
  <si>
    <t>01.002.0009-A</t>
  </si>
  <si>
    <t>SONDAGEM ROTATIVA COM COROA DE WIDIA,EM ALTERACAO DE ROCHA,DIAMETRO AX,VERTICAL,INCLUSIVE DESLOCAMENTO DENTRO DO CANTEIRO E INSTALACAO DA SONDA EM CADA FURO</t>
  </si>
  <si>
    <t>01.002.0010-A</t>
  </si>
  <si>
    <t>SONDAGEM ROTATIVA COM COROA DE WIDIA,EM ALTERACAO DE ROCHA,DIAMETRO BX,VERTICAL,INCLUSIVE DESLOCAMENTO DENTRO DO CANTEIRO E INSTALACAO DA SONDA EM CADA FURO</t>
  </si>
  <si>
    <t>01.002.0011-A</t>
  </si>
  <si>
    <t>SONDAGEM ROTATIVA COM COROA DE WIDIA,EM ALTERACAO DE ROCHA,DIAMETRO NX,VERTICAL,INCLUSIVE DESLOCAMENTO DENTRO DO CANTEIRO E INSTALACAO DA SONDA EM CADA FURO</t>
  </si>
  <si>
    <t>01.002.0012-A</t>
  </si>
  <si>
    <t>SONDAGEM ROTATIVA COM COROA DE WIDIA,EM ALTERACAO DE ROCHA,DIAMETRO H,VERTICAL,INCLUSIVE DESLOCAMENTO DENTRO DO CANTEIRO E INSTALACAO DA SONDA EM CADA FURO</t>
  </si>
  <si>
    <t>01.002.0013-A</t>
  </si>
  <si>
    <t>SONDAGEM ROTATIVA COM COROA DE WIDIA,EM ROCHA SA,DIAMETRO AX,VERTICAL,INCLUSIVE DESLOCAMENTO DENTRO DO CANTEIRO E INSTALACAO DA SONDA EM CADA FURO</t>
  </si>
  <si>
    <t>01.002.0014-A</t>
  </si>
  <si>
    <t>SONDAGEM ROTATIVA COM COROA DE WIDIA,EM ROCHA SA,DIAMETRO BX,VERTICAL,INCLUSIVE DESLOCAMNETO DENTRO DO CANTEIRO E INSTALACAO DA SONDA EM CADA FURO</t>
  </si>
  <si>
    <t>01.002.0015-A</t>
  </si>
  <si>
    <t>SONDAGEM ROTATIVA COM COROA DE WIDIA,EM ROCHA SA,DIAMETRO NX,VERTICAL,INCLUSIVE DESLOCAMENTO DENTRO DO CANTEIRO E INSTALACAO DA SONDA EM CADA FURO</t>
  </si>
  <si>
    <t>01.002.0016-A</t>
  </si>
  <si>
    <t>SONDAGEM ROTATIVA COM COROA DE WIDIA,EM ROCHA SA,DIAMETRO H,VERTICAL,INCLUSIVE DESLOCAMENTO DENTRO DO CANTEIRO E INSTALACAO DA SONDA EM CADA FURO</t>
  </si>
  <si>
    <t>01.002.0021-A</t>
  </si>
  <si>
    <t>PERFURACAO ROTATIVA COM COROA DE WIDIA,EM SOLO,DIAMETRO AX,VERTICAL,INCLUSIVE DESLOCAMENTO DENTRO DO CANTEIRO E INSTALACAO DA SONDA EM CADA FURO</t>
  </si>
  <si>
    <t>01.002.0022-A</t>
  </si>
  <si>
    <t>PERFURACAO ROTATIVA COM COROA DE WIDIA,EM SOLO,DIAMETRO AX,HORIZONTAL,INCLUSIVE DESLOCAMENTO DENTRO DO CANTEIRO E INSTALACAO DA SONDA EM CADA FURO</t>
  </si>
  <si>
    <t>01.002.0023-A</t>
  </si>
  <si>
    <t>PERFURACAO ROTATIVA COM COROA DE WIDIA,EM SOLO,DIAMETRO BX,VERTICAL,INCLUSIVE DESLOCAMENTO DENTRO DO CANTEIRO E INSTALACAO DA SONDA EM CADA FURO</t>
  </si>
  <si>
    <t>01.002.0024-A</t>
  </si>
  <si>
    <t>PERFURACAO ROTATIVA COM COROA DE WIDIA,EM SOLO,DIAMETRO BX,HORIZONTAL,INCLUSIVE DESLOCAMENTO DENTRO DO CANTEIRO E INSTALACAO DA SONDA EM CADA FURO</t>
  </si>
  <si>
    <t>01.002.0025-A</t>
  </si>
  <si>
    <t>PERFURACAO ROTATIVA COM COROA DE WIDIA,EM SOLO,DIAMETRO NX,VERTICAL,INCLUSIVE DESLOCAMENTO DENTRO DO CANTEIRO E INSTALACAO DA SONDA EM CADA FURO</t>
  </si>
  <si>
    <t>01.002.0026-A</t>
  </si>
  <si>
    <t>PERFURACAO ROTATIVA COM COROA DE WIDIA,EM SOLO,DIAMETRO NX,HORIZONTAL,INCLUSIVE DESLOCAMENTO DENTRO DO CANTEIRO E INSTALACAO DA SONDA EM CADA FURO</t>
  </si>
  <si>
    <t>01.002.0027-A</t>
  </si>
  <si>
    <t>PERFURACAO ROTATIVA COM COROA DE WIDIA,EM SOLO,DIAMETRO H,VERTICAL,INCLUSIVE DESLOCAMENTO DENTRO DO CANTEIRO E INSTALACAO DA SONDA EM CADA FURO</t>
  </si>
  <si>
    <t>01.002.0028-A</t>
  </si>
  <si>
    <t>PERFURACAO ROTATIVA COM COROA DE WIDIA,EM SOLO,DIAMETRO H,HORIZONTAL,INCLUSIVE DESLOCAMENTO DENTRO DO CANTEIRO E INSTALACAO DA SONDA EM CADA FURO</t>
  </si>
  <si>
    <t>01.002.0039-A</t>
  </si>
  <si>
    <t>PERFURACAO ROTATIVA COM COROA DE WIDIA,EM SOLO,DIAMETRO 5",VERTICAL,INCLUSIVE DESLOCAMENTO DENTRO DO CANTEIRO E INSTALACAO DA SONDA EM CADA FURO</t>
  </si>
  <si>
    <t>01.002.0041-A</t>
  </si>
  <si>
    <t>PERFURACAO ROTATIVA COM COROA DE WIDIA,EM SOLO,DIAMETRO 6",VERTICAL,INCLUSIVE DESLOCAMENTO DENTRO DO CANTEIRO E INSTALACAO DA SONDA EM CADA FURO</t>
  </si>
  <si>
    <t>01.002.0042-A</t>
  </si>
  <si>
    <t>PERFURACAO ROTATIVA COM COROA DE WIDIA,EM SOLO,DIAMETRO 8",VERTICAL,INCLUSIVE DESLOCAMENTO DENTRO DO CANTEIRO E INSTALACAO DA SONDA EM CADA FURO</t>
  </si>
  <si>
    <t>01.002.0043-A</t>
  </si>
  <si>
    <t>PERFURACAO ROTATIVA COM COROA DE WIDIA,EM SOLO,DIAMETRO 10",VERTICAL,INCLUSIVE DESLOCAMENTO DENTRO DO CANTEIRO E INSTALACAO DA SONDA EM CADA FURO</t>
  </si>
  <si>
    <t>01.002.0044-A</t>
  </si>
  <si>
    <t>PERFURACAO ROTATIVA COM COROA DE WIDIA,EM SOLO,DIAMETRO 12",VERTICAL,INCLUSIVE DESLOCAMENTO DENTRO DO CANTEIRO E INSTALACAO DA SONDA EM CADA FURO</t>
  </si>
  <si>
    <t>01.002.0045-A</t>
  </si>
  <si>
    <t>PERFURACAO ROTATIVA COM COROA DE WIDIA,EM SOLO,DIAMETRO 14",VERTICAL,INCLUSIVE DESLOCAMENTO DENTRO DO CANTEIRO E INSTALACAO DA SONDA EM CADA FURO</t>
  </si>
  <si>
    <t>01.002.0046-A</t>
  </si>
  <si>
    <t>PERFURACAO ROTATIVA COM COROA DE WIDIA,EM SOLO,DIAMETRO 16",VERTICAL,INCLUSIVE DESLOCAMENTO DENTRO DO CANTEIRO E INSTALACAO DA SONDA EM CADA FURO</t>
  </si>
  <si>
    <t>01.002.0060-A</t>
  </si>
  <si>
    <t>PERFURACAO ROTATIVA COM COROA DE WIDIA,EM ALTERACAO DE ROCHA,DIAMETRO AX,VERTICAL,INCLUSIVE DESLOCAMENTO DENTRO DO CANTEIRO E INSTALACAO DA SONDA EM CADA FURO</t>
  </si>
  <si>
    <t>01.002.0061-A</t>
  </si>
  <si>
    <t>PERFURACAO ROTATIVA COM COROA DE WIDIA,EM ALTERACAO DE ROCHA,DIAMETRO BX,VERTICAL,INCLUSIVE DESLOCAMENTO DENTRO DO CANTEIRO E INSTALACAO DA SONDA EM CADA FURO</t>
  </si>
  <si>
    <t>01.002.0062-A</t>
  </si>
  <si>
    <t>PERFURACAO ROTATIVA COM COROA DE WIDIA,EM ALTERACAO DE ROCHA,DIAMETRO NX,VERTICAL,INCLUSIVE DESLOCAMENTO DENTRO DO CANTEIRO E INSTALACAO DA SONDA EM CADA FURO</t>
  </si>
  <si>
    <t>01.002.0063-A</t>
  </si>
  <si>
    <t>PERFURACAO ROTATIVA COM COROA DE WIDIA,EM ALTERACAO EM ROCHA,DIAMETRO H,VERTICAL,INCLUSIVE DESLOCAMENTO DENTRO DO CANTEIRO E INSTALACAO DA SONDA EM CADA FURO</t>
  </si>
  <si>
    <t>01.002.0064-A</t>
  </si>
  <si>
    <t>PERFURACAO ROTATIVA COM COROA DE WIDIA,EM ALTERACAO DE ROCHA,DIAMETRO 5",VERTICAL,INCLUSIVE DESLOCAMENTO DENTRO DO CANTEIRO E INSTALACAO DA SONDA EM CADA FURO</t>
  </si>
  <si>
    <t>01.002.0065-A</t>
  </si>
  <si>
    <t>PERFURACAO ROTATIVA COM COROA DE WIDIA,EM ALTERACAO DE ROCHA,DIAMETRO 6",VERTICAL,INCLUSIVE DESLOCAMENTO DENTRO DO CANTEIRO E INSTALACAO DA SONDA EM CADA FURO</t>
  </si>
  <si>
    <t>01.002.0066-A</t>
  </si>
  <si>
    <t>PERFURACAO ROTATIVA COM COROA DE WIDIA,EM ALTERACAO DE ROCHA,DIAMETRO 8",VERTICAL,INCLUSIVE DESLOCAMENTO DENTRO DO CANTEIRO E INSTALACAO DA SONDA EM CADA FURO</t>
  </si>
  <si>
    <t>01.002.0067-A</t>
  </si>
  <si>
    <t>PERFURACAO ROTATIVA COM COROA DE WIDIA,EM ALTERACAO DE ROCHA,DIAMETRO 10",VERTICAL,INCLUSIVE DESLOCAMENTO DENTRO DO CANTEIRO E INSTALACAO DA SONDA EM CADA FURO</t>
  </si>
  <si>
    <t>01.002.0068-A</t>
  </si>
  <si>
    <t>PERFURACAO ROTATIVA COM COROA DE WIDIA,EM ALTERACAO DE ROCHA,DIAMETRO 12",VERTICAL,INCLUSIVE DESLOCAMENTO DENTRO DO CANTEIRO E INSTALACAO DA SONDA EM CADA FURO</t>
  </si>
  <si>
    <t>01.002.0069-A</t>
  </si>
  <si>
    <t>PERFURACAO ROTATIVA COM COROA DE WIDIA,EM ALTERACAO DE ROCHA,DIAMETRO 14",VERTICAL,INCLUSIVE DESLOCAMENTO DENTRO DO CANTEIRO E INSTALACAO DA SONDA EM CADA FURO</t>
  </si>
  <si>
    <t>01.002.0070-A</t>
  </si>
  <si>
    <t>PERFURACAO ROTATIVA COM COROA DE WIDIA,EM ALTERACAO DE ROCHA,DIAMETRO 16",VERTICAL,INCLUSIVE DESLOCAMENTO DENTRO DO CANTEIRO E INSTALACAO DA SONDA EM CADA FURO</t>
  </si>
  <si>
    <t>01.002.0075-A</t>
  </si>
  <si>
    <t>PERFURACAO ROTATIVA COM COROA DE WIDIA,EM ROCHA SA,DIAMETROAX,VERTICAL,INCLUSIVE DESLOCAMENTO DENTRO DO CANTEIRO E INSTALACAO DA SONDA EM CADA FURO</t>
  </si>
  <si>
    <t>01.002.0076-A</t>
  </si>
  <si>
    <t>PERFURACAO ROTATIVA COM COROA DE WIDIA,EM ROCHA SA,DIAMETROBX,VERTICAL,INCLUSIVE DESLOCAMENTO DENTRO DO CANTEIRO E INSTALACAO DA SONDA EM CADA FURO</t>
  </si>
  <si>
    <t>01.002.0077-A</t>
  </si>
  <si>
    <t>PERFURACAO ROTATIVA COM COROA DE WIDIA,EM ROCHA SA,DIAMETRONX,VERTICAL,INCLUSIVE DESLOCAMENTO DENTRO DO CANTEIRO E INSTALACAO DA SONDA EM CADA FURO</t>
  </si>
  <si>
    <t>01.002.0078-A</t>
  </si>
  <si>
    <t>PERFURACAO ROTATIVA COM COROA DE WIDIA,EM ROCHA SA,DIAMETROH,VERTICAL,INCLUSIVE DESLOCAMENTO DENTRO DO CANTEIRO E INSTALACAO DA SONDA EM CADA FURO</t>
  </si>
  <si>
    <t>01.002.0079-A</t>
  </si>
  <si>
    <t>PERFURACAO ROTATIVA COM COROA DE WIDIA,EM ROCHA SA,DIAMETRO5",VERTICAL,INCLUSIVE DESLOCAMENTO DENTRO DO CANTEIRO E INSTALACAO DA SONDA EM CADA FURO</t>
  </si>
  <si>
    <t>01.002.0080-A</t>
  </si>
  <si>
    <t>PERFURACAO ROTATIVA COM COROA DE WIDIA,EM ROCHA SA,DIAMETRO6",VERTICAL,INCLUSIVE DESLOCAMENTO DENTRO DO CANTEIRO E INSTALACAO DA SONDA EM CADA FURO</t>
  </si>
  <si>
    <t>01.002.0081-A</t>
  </si>
  <si>
    <t>PERFURACAO ROTATIVA COM COROA DE WIDIA,EM ROCHA SA,DIAMETRO8",VERTICAL,INCLUSIVE DESLOCAMENTO DENTRO DO CANTEIRO E INSTALACAO DA SONDA EM CADA FURO</t>
  </si>
  <si>
    <t>01.002.0082-A</t>
  </si>
  <si>
    <t>PERFURACAO ROTATIVA COM COROA DE WIDIA,EM ROCHA SA,DIAMETRO10",VERTICAL,INCLUSIVE DESLOCAMENTO DENTRO DO CANTEIRO E INSTALACAO DA SONDA EM CADA FURO</t>
  </si>
  <si>
    <t>01.002.0083-A</t>
  </si>
  <si>
    <t>PERFURACAO ROTATIVA COM COROA DE WIDIA,EM ROCHA SA,DIAMETRO12",VERTICAL,INCLUSIVE DESLOCAMENTO DENTRO DO CANTEIRO E INSTALACAO DA SONDA EM CADA FURO</t>
  </si>
  <si>
    <t>01.002.0084-A</t>
  </si>
  <si>
    <t>PERFURACAO ROTATIVA COM COROA DE WIDIA,EM ROCHA SA,DIAMETRO14",VERTICAL,INCLUSIVE DESLOCAMENTO DENTRO DO CANTEIRO E INSTALACAO DA SONDA EM CADA FURO</t>
  </si>
  <si>
    <t>01.002.0085-A</t>
  </si>
  <si>
    <t>PERFURACAO ROTATIVA COM COROA DE WIDIA,EM ROCHA SA,DIAMETRO16",VERTICAL,INCLUSIVE DESLOCAMENTO DENTRO DO CANTEIRO E INSTALACAO DA SONDA EM CADA FURO</t>
  </si>
  <si>
    <t>01.003.0001-A</t>
  </si>
  <si>
    <t>SONDAGEM A PERCUSSAO,EM TERRENO COMUM,COM ENSAIO DE PENETRACAO,DIAMETRO 3",INCLUSIVE DESLOCAMENTO DENTRO DO CANTEIRO E INSTALACAO DA SONDA EM CADA FURO</t>
  </si>
  <si>
    <t>01.003.0002-A</t>
  </si>
  <si>
    <t>SONDAGEM A PERCUSSAO,EM TERRENO COMUM,COM ENSAIO DE PENETRACAO,DIAMETRO 4.1/2",INCLUSIVE DESLOCAMENTO DENTRO DO CANTEIROE INSTALACAO DA SONDA EM CADA FURO</t>
  </si>
  <si>
    <t>01.003.0003-A</t>
  </si>
  <si>
    <t>SONDAGEM A PERCUSSAO,EM TERRENO COMUM,COM ENSAIO DE PENETRACAO,DIAMETRO 6",INCLUSIVE DESLOCAMENTO DENTRO DO CANTEIRO E INSTALACAO DA SONDA EM CADA FURO</t>
  </si>
  <si>
    <t>01.003.0005-A</t>
  </si>
  <si>
    <t>SONDAGEM A PERCUSSAO,EM TERRENO COMUM,COM ENSAIO DE PENETRACAO,DIAMETRO 8",INCLUSIVE DESLOCAMENTO DENTRO DO CANTEIRO E INSTALACAO DA SONDA EM CADA FURO</t>
  </si>
  <si>
    <t>01.003.0006-A</t>
  </si>
  <si>
    <t>SONDAGEM A PERCUSSAO,EM TERRENO COMUM,COM ENSAIO DE PENETRACAO,DIAMETRO 10",INCLUSIVE DESLOCAMENTO DENTRO DO CANTEIRO EINSTALACAO DA SONDA EM CADA FURO</t>
  </si>
  <si>
    <t>01.003.0011-A</t>
  </si>
  <si>
    <t>SONDAGEM A PERCUSSAO,SOB LAMINA D`AGUA DE RIOS E LAGOAS,COMENSAIO DE PENETRACAO,DIAMETRO 3",INCLUSIVE DESLOCAMENTO DENTRO DO CANTEIRO E INSTALACAO DA SONDA EM CADA FURO</t>
  </si>
  <si>
    <t>01.003.0012-A</t>
  </si>
  <si>
    <t>SONDAGEM A PERCUSSAO,SOB LAMINA D`AGUA DE RIOS E LAGOAS,COMENSAIO DE PENETRACAO,DIAMETRO 4.1/2",INCLUSIVE DESLOCAMENTODENTRO DO CANTEIRO E INSTALACAO DA SONDA EM CADA FURO</t>
  </si>
  <si>
    <t>01.003.0013-A</t>
  </si>
  <si>
    <t>SONDAGEM A PERCUSSAO,SOB LAMINA D`AGUA DE RIOS E LAGOAS,COMENSAIO DE PENETRACAO,DIAMETRO 6",INCLUSIVE DESLOCAMENTO DENTRO DO CANTEIRO E INSTALACAO DA SONDA EM CADA FURO</t>
  </si>
  <si>
    <t>01.003.0021-A</t>
  </si>
  <si>
    <t>PERFURACAO A PERCUSSAO,EM TERRENO COMUM,DIAMETRO 3",INCLUSIVE DESLOCAMENTO DENTRO DO CANTEIRO E INSTALACAO DA SONDA EM CADA FURO</t>
  </si>
  <si>
    <t>01.003.0022-A</t>
  </si>
  <si>
    <t>PERFURACAO A PERCUSSAO,EM TERRENO COMUM,DIAMETRO 4.1/2",INCLUSIVE DESLOCAMENTO DENTRO DO CANTEIRO E INSTALACAO DA SONDAEM CADA FURO</t>
  </si>
  <si>
    <t>01.003.0023-A</t>
  </si>
  <si>
    <t>PERFURACAO A PERCUSSAO,EM TERRENO COMUM,DIAMETRO 6",INCLUSIVE DESLOCAMENTO DENTRO DO CANTEIRO E INSTALACAO DA SONDA EM CADA FURO</t>
  </si>
  <si>
    <t>01.003.0029-A</t>
  </si>
  <si>
    <t>PERFURACAO A PERCUSSAO,EM TERRENO COMUM,DIAMETRO 8",INCLUSIVE DESLOCAMENTO DENTRO DO CANTEIRO E INSTALACAO DA SONDA EM CADA FURO</t>
  </si>
  <si>
    <t>01.003.0030-A</t>
  </si>
  <si>
    <t>PERFURACAO A PERCUSSAO,EM TERRENO COMUM,DIAMETRO 10",INCLUSIVE DESLOCAMENTO DENTRO DO CANTEIRO E INSTALACAO DA SONDA EMCADA FURO</t>
  </si>
  <si>
    <t>01.003.0032-A</t>
  </si>
  <si>
    <t>PERFURACAO A PERCUSSAO,EM ROCHA ALTERADA,DIAMETRO 3",INCLUSIVE DESLOCAMENTO DENTRO DO CANTEIRO E INSTALACAO DA SONDA EMCADA FURO</t>
  </si>
  <si>
    <t>01.003.0034-A</t>
  </si>
  <si>
    <t>PERFURACAO A PERCUSSAO,EM ROCHA ALTERADA,DIAMETRO 4.1/2",INCLUSIVE DESLOCAMENTO DENTRO DO CANTEIRO E INSTALACAO DA SONDAEM CADA FURO</t>
  </si>
  <si>
    <t>01.003.0036-A</t>
  </si>
  <si>
    <t>PERFURACAO A PERCUSSAO,EM ROCHA ALTERADA,DIAMETRO 6",INCLUSIVE DESLOCAMENTO DENTRO DO CANTEIRO E INSTALACAO DA SONDA EMCADA FURO</t>
  </si>
  <si>
    <t>01.003.0038-A</t>
  </si>
  <si>
    <t>PERFURACAO A PERCUSSAO,EM ROCHA ALTERADA,DIAMETRO 8",INCLUSIVE DESLOCAMENTO DENTRO DO CANTEIRO E INSTALACAO DA SONDA EMCADA FURO</t>
  </si>
  <si>
    <t>01.003.0040-A</t>
  </si>
  <si>
    <t>PERFURACAO A PERCUSSAO,EM ROCHA ALTERADA,DIAMETRO 10",INCLUSIVE DESLOCAMENTO DENTRO DO CANTEIRO E INSTALACAO DA SONDA EMCADA FURO</t>
  </si>
  <si>
    <t>01.003.0050-A</t>
  </si>
  <si>
    <t>PERFURACAO COM "WAGON DRILL" DIAMETRO ATE 2.1/2",EM GRANITOOU GNAISSE,INCLUSIVE AR COMPRIMIDO</t>
  </si>
  <si>
    <t>01.003.0052-A</t>
  </si>
  <si>
    <t>PERFURACAO COM "WAGON DRILL" PESADO,DIAMETRO ATE 4.1/2",EM GRANITO OU GNAISSE,INCLUSIVE AR COMPRIMIDO</t>
  </si>
  <si>
    <t>01.003.0054-A</t>
  </si>
  <si>
    <t>PERFURACAO COM EQUIPAMENTO DE AR COMPRIMIDO,DIAMETRO ATE 1.1/4",EM GRANITO OU GNAISSE,ADMITINDO UMA PRODUCAO MEDIA BRUTAEM TORNO DE 2,00M/H</t>
  </si>
  <si>
    <t>01.003.0056-A</t>
  </si>
  <si>
    <t>PERFURACAO COM EQUIPAMENTO DE AR COMPRIMIDO,DIAMETRO ATE 1.1/4",EM GRANITO OU GNAISSE,ADMITINDO UMA PRODUCAO MEDIA BRUTAEM TORNO DE 0,50M/H</t>
  </si>
  <si>
    <t>01.004.0001-A</t>
  </si>
  <si>
    <t>SONDAGEM ROTATIVA COM COROA DE DIAMANTE,EM ALTERACAO DE ROCHA,DIAMETRO EX(35MM),INCLUSIVE DESLOCAMENTO DENTRO DO CANTEIRO E INSTALACAO DA SONDA EM CADA FURO</t>
  </si>
  <si>
    <t>01.004.0002-A</t>
  </si>
  <si>
    <t>SONDAGEM ROTATIVA COM COROA DE DIAMANTE,EM ALTERACAO DE ROCHA,DIAMETRO AWG(45MM),INCLUSIVE DESLOCAMENTO DENTRO DO CANTEIRO E INSTALACAO DA SONDA EM CADA FURO</t>
  </si>
  <si>
    <t>01.004.0003-A</t>
  </si>
  <si>
    <t>SONDAGEM ROTATIVA COM COROA DE DIAMANTE,EM ALTERACAO DE ROCHA,DIAMETRO BWG(60MM),INCLUSIVE DESLOCAMENTO DENTRO DO CANTEIRO E INSTALACAO DA SONDA EM CADA FURO</t>
  </si>
  <si>
    <t>01.004.0004-A</t>
  </si>
  <si>
    <t>SONDAGEM ROTATIVA COM COROA DE DIAMANTE,EM ALTERACAO DE ROCHA,DIAMETRO NWG(75MM),INCLUSIVE DESLOCAMENTO DENTRO DO CANTEIRO E INSTALACAO DA SONDA EM CADA FURO</t>
  </si>
  <si>
    <t>01.004.0005-A</t>
  </si>
  <si>
    <t>SONDAGEM ROTATIVA COM COROA DE DIAMANTE,EM ALTERACAO DE ROCHA,DIAMETRO HWG(100MM),INCLUSIVE DESLOCAMENTO DENTRO DO CANTEIRO E INSTALACAO DA SONDA EM CADA FURO</t>
  </si>
  <si>
    <t>01.004.0011-A</t>
  </si>
  <si>
    <t>SONDAGEM ROTATIVA COM COROA DE DIAMANTE,EM ALTERACAO DE ROCHA,DIAMETRO DE SW,INCLUSIVE DESLOCAMENTO DENTRO DO CANTEIRO EINSTALACAO DE SONDA EM CADA FURO</t>
  </si>
  <si>
    <t>01.004.0012-A</t>
  </si>
  <si>
    <t>SONDAGEM ROTATIVA COM COROA DE DIAMANTE,EM ROCHA SA,DIAMETROEX(35MM),INCLUSIVE DESLOCAMENTO DENTRO DO CANTEIRO E INSTALACAO DA SONDA EM CADA FURO</t>
  </si>
  <si>
    <t>01.004.0013-A</t>
  </si>
  <si>
    <t>SONDAGEM ROTATIVA COM COROA DE DIAMANTE,EM ROCHA SA,DIAMETROAWG(45MM),INCLUSIVE DESLOCAMENTO DENTRO DO CANTEIRO E INSTALACAO DA SONDA EM CADA FURO</t>
  </si>
  <si>
    <t>01.004.0014-A</t>
  </si>
  <si>
    <t>SONDAGEM ROTATIVA COM COROA DE DIAMANTE,EM ROCHA SA,DIAMETROBWG(60MM),INCLUSIVE DESLOCAMENTO DENTRO DO CANTEIRO E INSTALACAO DA SONDA EM CADA FURO</t>
  </si>
  <si>
    <t>01.004.0015-A</t>
  </si>
  <si>
    <t>SONDAGEM ROTATIVA COM COROA DE DIAMANTE,EM ROCHA SA,DIAMETRONWG(75MM),INCLUSIVE DESLOCAMENTO DENTRO DO CANTEIRO E INSTALACAO DA SONDA EM CADA FURO</t>
  </si>
  <si>
    <t>01.004.0016-A</t>
  </si>
  <si>
    <t>SONDAGEM ROTATIVA COM COROA DE DIAMANTE,EM ROCHA SA,DIAMETROHWG(100MM),INCLUSIVE DESLOCAMENTO DENTRO DO CANTEIRO E INSTALACAO DA SONDA EM CADA FURO</t>
  </si>
  <si>
    <t>01.004.0017-A</t>
  </si>
  <si>
    <t>SONDAGEM ROTATIVA COM COROA DE DIAMANTE,ROCHA SA,DIAMETRO DESW, INCLUSIVE DESLOCAMENTO DENTRO DO CANTEIRO E INSTALACAODA SONDA EM CADA FURO</t>
  </si>
  <si>
    <t>01.004.0021-A</t>
  </si>
  <si>
    <t>PERFURACAO ROTATIVA COM COROA DE DIAMANTE,EM ALTERACAO DE ROCHA,DIAMETRO EX(35MM),INCLUSIVE DESLOCAMENTO DENTRO DO CANTEIRO E INSTALACAO DA SONDA EM CADA FURO</t>
  </si>
  <si>
    <t>01.004.0022-A</t>
  </si>
  <si>
    <t>PERFURACAO ROTATIVA COM COROA DE DIAMANTE,EM ALTERACAO DE ROCHA,DIAMETRO AWG(45MM),INCLUSIVE DESLOCAMENTO DENTRO DO CANTEIRO E INSTALACAO DA SONDA EM CADA FURO</t>
  </si>
  <si>
    <t>01.004.0023-A</t>
  </si>
  <si>
    <t>PERFURACAO ROTATIVA COM COROA DE DIAMANTE,EM ALTERACAO DE ROCHA,DIAMETRO BWG(60MM),INCLUSIVE DESLOCAMENTO DENTRO DO CANTEIRO E INSTALACAO DA SONDA EM CADA FURO</t>
  </si>
  <si>
    <t>01.004.0024-A</t>
  </si>
  <si>
    <t>PERFURACAO ROTATIVA COM COROA DE DIAMANTE,EM ALTERACAO DE ROCHA,DIAMETRO NWG(75MM),INCLUSIVE DESLOCAMENTO DENTRO DO CANTEIRO E INSTALACAO DA SONDA EM CADA FURO</t>
  </si>
  <si>
    <t>01.004.0025-A</t>
  </si>
  <si>
    <t>PERFURACAO ROTATIVA COM COROA DE DIAMANTE,EM ALTERACAO DE ROCHA,DIAMETRO HWG(100MM),INCLUSIVE DESLOCAMENTO DENTRO DO CANTEIRO E INSTALACAO DA SONDA EM CADA FURO</t>
  </si>
  <si>
    <t>01.004.0031-A</t>
  </si>
  <si>
    <t>PERFURACAO ROTATIVA COM COROA DE DIAMANTE,EM ALTERACAO DE ROCHA DIAMETRO SW,INCLUSIVE DESLOCAMENTO DENTRO DO CANTEIRO EINSTALACAO DA SONDA EM CADA FURO</t>
  </si>
  <si>
    <t>01.004.0035-A</t>
  </si>
  <si>
    <t>PERFURACAO ROTATIVA COM COROA DE DIAMANTE,EM ROCHA SA,DIAMETRO EX(35MM),INCLUSIVE DESLOCAMENTO DENTRO DO CANTEIRO E INSTALACAO DA SONDA EM CADA FURO</t>
  </si>
  <si>
    <t>01.004.0037-A</t>
  </si>
  <si>
    <t>PERFURACAO ROTATIVA COM COROA DE DIAMANTE,EM ROCHA SA,DIAMETRO AWG(45MM),INCLUSIVE DESLOCAMENTO DENTRO DO CANTEIRO E INSTALACAO DA SONDA EM CADA FURO</t>
  </si>
  <si>
    <t>01.004.0039-A</t>
  </si>
  <si>
    <t>PERFURACAO ROTATIVA COM COROA DE DIAMANTE,EM ROCHA SA,DIAMETRO BWG(60MM),INCLUSIVE DESLOCAMENTO DENTRO DO CANTEIRO E INSTALACAO DA SONDA EM CADA FURO</t>
  </si>
  <si>
    <t>01.004.0041-A</t>
  </si>
  <si>
    <t>PERFURACAO ROTATIVA COM COROA DE DIAMANTE,EM ROCHA SA,DIAMETRO NWG(75MM),INCLUSIVE DESLOCAMENTO DENTRO DO CANTEIRO E INSTALACAO DA SONDA EM CADA FURO</t>
  </si>
  <si>
    <t>01.004.0043-A</t>
  </si>
  <si>
    <t>PERFURACAO ROTATIVA COM COROA DE DIAMANTE,EM ROCHA SA,DIAMETRO HWG(100MM),INCLUSIVE DESLOCAMENTO DENTRO DO CANTEIRO E INSTALACAO DA SONDA EM CADA FURO</t>
  </si>
  <si>
    <t>01.004.0045-A</t>
  </si>
  <si>
    <t>PERFURACAO ROTATIVA COM COROA DE DIAMANTE,EM ROCHA SA,DIAMETRO SW,INCLUSIVE DESLOCAMENTO DENTRO DO CANTEIRO E INSTALACAODA SONDA EM CADA FURO</t>
  </si>
  <si>
    <t>01.004.0070-A</t>
  </si>
  <si>
    <t>PERFURACAO ROTATIVA COM COROA DE DIAMANTE EM CONCRETO,COM DIAMETRO DE 45MM(2"),INCLUSIVE DESLOCAMENTO DENTRO DO CANTEIROE INSTALACAO DA SONDA EM CADA FURO</t>
  </si>
  <si>
    <t>01.004.0073-A</t>
  </si>
  <si>
    <t>PERFURACAO ROTATIVA COM COROA DE DIAMANTE EM CONCRETO,COM DIAMETRO DE 75MM(3"),INCLUSIVE DESLOCAMENTO DENTRO DO CANTEIROE INSTALACAO DA SONDA EM CADA FURO</t>
  </si>
  <si>
    <t>01.004.0075-A</t>
  </si>
  <si>
    <t>PERFURACAO ROTATIVA COM COROA DE DIAMANTE EM CONCRETO,COM DIAMETRO DE 100MM(4"),INCLUSIVE DESLOCAMENTO DENTRO DO CANTEIRO E INSTALACAO DA SONDA EM CADA FURO</t>
  </si>
  <si>
    <t>01.004.0079-A</t>
  </si>
  <si>
    <t>PERFURACAO ROTATIVA COM COROA DE DIAMANTE EM CONCRETO,COM DIAMETRO DE 150MM(6"),INCLUSIVE DESLOCAMENTO DENTRO DO CANTEIRO E INSTALACAO DA SONDA EM CADA FURO</t>
  </si>
  <si>
    <t>01.004.0100-A</t>
  </si>
  <si>
    <t>EXECUCAO DE SONDAGEM ELETRICA VERTICAL(SEV),INCLUSIVE O PROCESSAMENTO E INTERPRETACAO DOS PERFIS,BEM COMO A APRESENTACAODOS RESULTADOS EM PAPEL E EM MEIO DIGITAL</t>
  </si>
  <si>
    <t>01.004.0105-A</t>
  </si>
  <si>
    <t>EXECUCAO DE LINHA DE PROSPECCAO GEOFISICA PELO METODO DE CAMINHAMENTO ELETRICO,INCLUSIVE O PROCESSAMENTO E INTERPRETACAODAS SECOES BEM COMO A APRESENTACAO DOS RESULTADOS(SECOES ORIGINAIS E INTERPRETADAS),EM PAPEL E EM MEIO DIGITAL</t>
  </si>
  <si>
    <t>01.004.0110-A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</si>
  <si>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</si>
  <si>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01.004.0115-A</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</si>
  <si>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</si>
  <si>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01.004.0120-A</t>
  </si>
  <si>
    <t>EXECUCAO DE LINHA DE PROSPECCAO POR RADAR DE PENETRACAO NO SOLO(GPR),INCLUSIVE A APRESENTACAO DO RELATORIO COM AS SECOESPROCESSADAS,EM PAPEL E EM MEIO DIGITAL,EXCLUSIVE O PROCESSAMENTO E INTERPRETACAO DOS DADOS</t>
  </si>
  <si>
    <t>01.004.0125-A</t>
  </si>
  <si>
    <t>INTERPRETACAO DE DADOS DE RADAR DE PENETRACAO NO SOLO(GPR),INCLUSIVE A ANALISE DE SECOES MIGRADAS E NAO MIGRADAS E APRESENTACAO DO RELATORIO COM AS SECOES INTERPRETADAS,EM PAPEL EEM MEIO DIGITAL</t>
  </si>
  <si>
    <t>01.004.0130-A</t>
  </si>
  <si>
    <t>PROCESSAMENTO DE DADOS DE RADAR DE PENETRACAO NO SOLO(GPR),INCLUSIVE CORRECAO TOPOGRAFICA,FILTROS,GANHOS E MIGRACAO,ATRAVES DE SOFTWARES PARA ESSE FIM,E A APRESENTACAO DO RELATORIOCOM AS SECOES PROCESSADAS,EM PAPEL E EM MEIO DIGITAL</t>
  </si>
  <si>
    <t>01.004.0135-A</t>
  </si>
  <si>
    <t>INTERPRETACAO DE LINHA SISMICA DE REFLEXAO,INCLUSIVE A ANALISE DE SECOES MIGRADAS E NAO MIGRADAS E A APRESENTACAO DO RELATORIO COM AS SECOES INTERPRETADAS,EM PAPEL E EM MEIO DIGITAL</t>
  </si>
  <si>
    <t>01.004.0140-A</t>
  </si>
  <si>
    <t>PROCESSAMENTO DE LINHA SISMICA DE REFRACAO,INCLUSIVE CORRECAO TOPOGRAFICA,FILTROS,GANHOS,ANALISES DE VELOCIDADE E MIGRACAO,ATRAVES DE SOFTWARES ESPECIFICOS PARA ESTE FIM,E A APRESENTACAO DO RELATORIO COM AS SECOES PROCESSADAS EM PAPEL E EMMEIO DIGITAL</t>
  </si>
  <si>
    <t>01.004.0145-A</t>
  </si>
  <si>
    <t>PROCESSAMENTO E INTERPRETACAO DE LINHA SISMICA DE REFRACAO,INCLUSIVE A APRESENTACAO DE RELATORIO COM AS SECOES PROCESSADAS E INTERPRETADAS,EM PAPEL E EM MEIO DIGITAL</t>
  </si>
  <si>
    <t>01.005.0001-A</t>
  </si>
  <si>
    <t>PREPARO MANUAL DE TERRENO,COMPREENDENDO ACERTO,RASPAGEM EVENTUALMENTE ATE 0.30M DE PROFUNDIDADE E AFASTAMENTO LATERAL DOMATERIAL EXCEDENTE,EXCLUSIVE COMPACTACAO</t>
  </si>
  <si>
    <t xml:space="preserve">M2        </t>
  </si>
  <si>
    <t>01.005.0003-A</t>
  </si>
  <si>
    <t>PREPARO MANUAL DE TERRENO,COMPREENDENDO ACERTO,RASPAGEM EVENTUALMENTE ATE 0.30M DE PROFUNDIDADE E AFASTAMENTO LATERAL DOMATERIAL EXCEDENTE,INCLUSIVE COMPACTACAO MECANICA</t>
  </si>
  <si>
    <t>01.005.0004-A</t>
  </si>
  <si>
    <t>PREPARO MANUAL DE TERRENO,COMPREENDENDO ACERTO,RASPAGEM EVENTUAL ATE 0.30M DE PROFUNDIDADE E AFASTAMENTO LATERAL DO MATERIAL EXCEDENTE,INCLUSIVE COMPACTACAO MANUAL</t>
  </si>
  <si>
    <t>01.005.0005-A</t>
  </si>
  <si>
    <t>ROCADO EM VEGETACAO ESPESSA,COM EMPILHAMENTO LATERAL E QUEIMA DOS RESIDUOS</t>
  </si>
  <si>
    <t>01.005.0006-A</t>
  </si>
  <si>
    <t>ROCADO EM VEGETACAO RALA,COM EMPILHAMENTO LATERAL E QUEIMA DOS RESIDUOS</t>
  </si>
  <si>
    <t>01.005.0007-A</t>
  </si>
  <si>
    <t>ROCADO A FOICE E MACHADO EM MATA DE PEQUENO PORTE E QUEIMA DOS RESIDUOS SEM DESTOCAMENTO OU REMOCAO</t>
  </si>
  <si>
    <t>01.005.0008-A</t>
  </si>
  <si>
    <t>DESTOCAMENTO DE ARVORES DE PORTE MEDIO E RAIZES PROFUNDAS,SEM REMOCAO E AUXILIO MECANICO</t>
  </si>
  <si>
    <t>01.005.0009-A</t>
  </si>
  <si>
    <t>ABERTURA DE PICADA,EM ENCOSTA,EM TERRENO DE VEGETACAO DENSA</t>
  </si>
  <si>
    <t>01.005.0013-A</t>
  </si>
  <si>
    <t>ABERTURA DE PICADAS EM TERRENO COM VEGETACAO QUE POSSIBILITEO USO APENAS DE FACAO E FOICE</t>
  </si>
  <si>
    <t xml:space="preserve">KM        </t>
  </si>
  <si>
    <t>01.005.0014-A</t>
  </si>
  <si>
    <t>ABERTURA DE PICADAS EM TERRENO QUE EXIJA ALEM DO USO DE FACAO E FOICE,TAMBEM MACHADO E MOTOSSERRA</t>
  </si>
  <si>
    <t>01.005.0020-A</t>
  </si>
  <si>
    <t>SUAVIZACAO E RECONFORMACAO MANUAL DE TALUDES,COM PEQUENO DESMATAMENTO E ALTURA MEDIA DE 0,50M</t>
  </si>
  <si>
    <t>01.005.0021-A</t>
  </si>
  <si>
    <t>SUAVIZACAO E RECONFORMACAO MANUAL DE TALUDES,COM PEQUENO DESMATAMENTO E ALTURA MEDIA DE 1,00M</t>
  </si>
  <si>
    <t>01.005.0022-A</t>
  </si>
  <si>
    <t>SUAVIZACAO E RECONFORMACAO MANUAL DE TALUDES,COM PEQUENO DESMATAMENTO E ALTURA MEDIA DE 1,50M</t>
  </si>
  <si>
    <t>01.006.0001-A</t>
  </si>
  <si>
    <t>DESTOCAMENTO MECANICO DE TOCOS DE ATE 0,30M DE DIAMETRO</t>
  </si>
  <si>
    <t>01.006.0002-A</t>
  </si>
  <si>
    <t>DESTOCAMENTO MECANICO DE TOCOS DE 0,30 A 0,50M DE DIAMETRO</t>
  </si>
  <si>
    <t>01.006.0003-A</t>
  </si>
  <si>
    <t>DESTOCAMENTO MECANICO DE TOCOS MAIORES QUE O,50M DE DIAMETRO</t>
  </si>
  <si>
    <t>01.006.0004-A</t>
  </si>
  <si>
    <t>DESMATAMENTO E LIMPEZA DE TERRENOS COM TRATOR DE ESTEIRAS COM POTENCIA EM TORNO DE 200CV</t>
  </si>
  <si>
    <t>01.006.0010-A</t>
  </si>
  <si>
    <t>REGULARIZACAO DE TERRENO COM TRATOR EM TORNO DE 80CV,COMPREENDENDO ACERTO,RASPAGEM EVENTUALMENTE ATE 0,30M DE PROFUNDIDADE E AFASTAMENTO LATERAL DO MATERIAL EXCEDENTE</t>
  </si>
  <si>
    <t>01.007.0010-A</t>
  </si>
  <si>
    <t>MONTAGEM E DESMONTAGEM DE UM CONJUNTO DE BOMBAS (15CV) PARAATE 70,00M DE COLETORES (INCLUSIVE ESTES)</t>
  </si>
  <si>
    <t>01.007.0020-A</t>
  </si>
  <si>
    <t>CRAVACAO E RETIRADA DE UMA PONTEIRA FILTRANTE</t>
  </si>
  <si>
    <t>01.007.0025-A</t>
  </si>
  <si>
    <t>OPERACAO E MANUTENCAO DO SISTEMA,EXCLUSIVE ENERGIA ELETRICA,PELO TEMPO CORRIDO DE EMPREGO NA OBRA</t>
  </si>
  <si>
    <t xml:space="preserve">DIA       </t>
  </si>
  <si>
    <t>01.007.0030-A</t>
  </si>
  <si>
    <t>ENERGIA CONSUMIDA PELO SISTEMA,MEDIDA PELA POTENCIA INSTALADA E PELO TEMPO DE FUNCIONAMENTO</t>
  </si>
  <si>
    <t xml:space="preserve">CV X H    </t>
  </si>
  <si>
    <t>01.007.0080-A</t>
  </si>
  <si>
    <t>POCO ARTESIANO,PROFUNDIDADE ATE 50 METROS,INCLUSIVE PERFURACAO,INSTALACAO E ANALISE DA AGUA,EXCLUSIVE MOTOBOMBA</t>
  </si>
  <si>
    <t>01.007.0081-A</t>
  </si>
  <si>
    <t>POCO ARTESIANO PROFUNDO,PROFUNDIDADE DE 51 METROS ATE 100 METROS,INCLUSIVE PERFURACAO,REVESTIMENTO E ANALISE DA AGUA,EXCLUSIVE MOTOBOMBA</t>
  </si>
  <si>
    <t>01.008.0050-A</t>
  </si>
  <si>
    <t>MOBILIZACAO E DESMOBILIZACAO DE EQUIPAMENTO E EQUIPE DE SONDAGEM E PERFURACAO A PERCUSSAO,COM TRANSPORTE ATE 50KM</t>
  </si>
  <si>
    <t>01.008.0100-A</t>
  </si>
  <si>
    <t>MOBILIZACAO E DESMOBILIZACAO DE EQUIPAMENTO E EQUIPE DE SONDAGEM E PERFURACAO A PERCUSSAO,COM TRANSPORTE DE 51 A 100KM</t>
  </si>
  <si>
    <t>01.008.0200-A</t>
  </si>
  <si>
    <t>MOBILIZACAO E DESMOBILIZACAO DE EQUIPAMENTO E EQUIPE DE SONDAGEM E PERFURACAO A PERCUSSAO,COM TRANSPORTE DE 101 A 200KM</t>
  </si>
  <si>
    <t>01.009.0050-A</t>
  </si>
  <si>
    <t>MOBILIZACAO E DESMOBILIZACAO DE EQUIPAMENTO E EQUIPE DE SONDAGEM E PERFURACAO ROTATIVA,COM TRANSPORTE ATE 50KM</t>
  </si>
  <si>
    <t>01.009.0100-A</t>
  </si>
  <si>
    <t>MOBILIZACAO E DESMOBILIZACAO DE EQUIPAMENTO E EQUIPE DE SONDAGEM E PERFURACAO ROTATIVA,COM TRANSPORTE DE 51 A 100KM</t>
  </si>
  <si>
    <t>01.009.0200-A</t>
  </si>
  <si>
    <t>MOBILIZACAO E DESMOBILIZACAO DE EQUIPAMENTO E EQUIPE DE SONDAGEM E PERFURACAO ROTATIVA,COM TRANSPORTE DE 101 A 200KM</t>
  </si>
  <si>
    <t>01.016.0001-A</t>
  </si>
  <si>
    <t>LEVANTAMENTO TOPOGRAFICO,PLANIALTIMETRICO E CADASTRAL,DE TERRENO DE OROGRAFIA ACIDENTADA,VEGETACAO DENSA E EDIFICACAO DENSA (ESCALA 1:500)</t>
  </si>
  <si>
    <t xml:space="preserve">HA        </t>
  </si>
  <si>
    <t>01.016.0002-A</t>
  </si>
  <si>
    <t>LEVANTAMENTO TOPOGRAFICO,PLANIALTIMETRICO E CADASTRAL,DE TERRENO DE OROGRAFIA ACIDENTADA,VEGETACAO DENSA E EDIFICACAO MEDIA</t>
  </si>
  <si>
    <t>01.016.0003-A</t>
  </si>
  <si>
    <t>LEVANTAMENTO TOPOGRAFICO,PLANIALTIMETRICO E CADASTRAL,DE TERRENO DE OROGRAFIA ACIDENTADA,VEGETACAO DENSA E EDIFICACAO LEVE</t>
  </si>
  <si>
    <t>01.016.0004-A</t>
  </si>
  <si>
    <t>LEVANTAMENTO TOPOGRAFICO,PLANIALTIMETRICO E CADASTRAL,DE TERRENO DE OROGRAFIA ACIDENTADA,VEGETACAO RALA E EDIFICACAO DENSA</t>
  </si>
  <si>
    <t>01.016.0005-A</t>
  </si>
  <si>
    <t>LEVANTAMENTO TOPOGRAFICO,PLANIALTIMETRICO E CADASTRAL,DE TERRENO DE OROGRAFIA ACIDENTADA,VEGETACAO RALA E EDIFICACAO MEDIA</t>
  </si>
  <si>
    <t>01.016.0006-A</t>
  </si>
  <si>
    <t>LEVANTAMENTO TOPOGRAFICO,PLANIALTIMETRICO E CADASTRAL,DE TERRENO DE OROGRAFIA ACIDENTADA,VEGETACAO RALA E EDIFICACAO LEVE</t>
  </si>
  <si>
    <t>01.016.0007-A</t>
  </si>
  <si>
    <t>LEVANTAMENTO TOPOGRAFICO,PLANIALTIMETRICO E CADASTRAL,DE TERRENO DE OROGRAFIA NAO ACIDENTADA,VEGETACAO DENSA E EDIFICACAO DENSA</t>
  </si>
  <si>
    <t>01.016.0008-A</t>
  </si>
  <si>
    <t>LEVANTAMENTO TOPOGRAFICO,PLANIALTIMETRICO E CADASTRAL,DE TERRENO OROGRAFIA NAO ACIDENTADA,VEGETACAO DENSA E EDIFICACAO MEDIA</t>
  </si>
  <si>
    <t>01.016.0009-A</t>
  </si>
  <si>
    <t>LEVANTAMENTO TOPOGRAFICO,PLANIALTIMETRICO E CADASTRAL,DE TERRENO DE OROGRAFIA NAO ACIDENTADA,VEGETACAO DENSA E EDIFICACAO LEVE</t>
  </si>
  <si>
    <t>01.016.0010-A</t>
  </si>
  <si>
    <t>LEVANTAMENTO TOPOGRAFICO,PLANIALTIMETRICO E CADASTRAL,DE TERRENO DE OROGRAFIA NAO ACIDENTADA,VEGETACAO RALA E EDIFICACAODENSA</t>
  </si>
  <si>
    <t>01.016.0011-A</t>
  </si>
  <si>
    <t>LEVANTAMENTO TOPOGRAFICO,PLANIALTIMETRICO E CADASTRAL,DE TERRENO DE OROGRAFIA NAO ACIDENTADA,VEGETACAO RALA E EDIFICACAOMEDIA</t>
  </si>
  <si>
    <t>01.016.0012-A</t>
  </si>
  <si>
    <t>LEVANTAMENTO TOPOGRAFICO,PLANIALTIMETRICO E CADASTRAL,DE TERRENO DE OROGRAFIA NAO ACIDENTADA,VEGETACAO RALA E EDIFICACAOLEVE</t>
  </si>
  <si>
    <t>01.016.0020-A</t>
  </si>
  <si>
    <t>DETERMINACAO DE NORTE VERDADEIRO(N.V.)POR OBSERVACAO DIRETADE ALTURA DE SOL,PELO PROCESSO DAS DISTANCIAS ZENITAIS ABSOLUTAS</t>
  </si>
  <si>
    <t>01.016.0021-A</t>
  </si>
  <si>
    <t>IMPLANTACAO DE MARCO DE R.N.,EM CONCRETO COM TARUGO METALICO,E DETERMINACAO DE SUA COTA POR TRANSPORTE DE COTA,DE R.N.JAESTABELECIDO.O CUSTO INCLUI ESTE TRANSPORTE ATE A DISTANCIADE 150,00M.ALEM DESTE CUSTO,PAGAR O NIVELAMENTO PELOS CODIGOS 01.016.0050 A 01.016.0052</t>
  </si>
  <si>
    <t>01.016.0030-A</t>
  </si>
  <si>
    <t>LANCAMENTO DE LINHA POLIGONAL BASICA,COM PRECISAO DE FECHAMENTO RELATIVA A 1ª ORDEM,USANDO DISTANCIOMETRO ELETRONICO EMTERRENO DE OROGRAFIA ACIDENTADA E VEGETACAO DENSA,PARA POLIGONAIS DE 2ª ORDEM TOMAR 85% DO CUSTO</t>
  </si>
  <si>
    <t>01.016.0031-A</t>
  </si>
  <si>
    <t>LANCAMENTO DE LINHA POLIGONAL BASICA,COM PRECISAO DE FECHAMENTO RELATIVA A 1ª ORDEM,USANDO DISTANCIOMETRO ELETRONICO EMTERRENO DE OROGRAFIA ACIDENTADA E VEGETACAO RALA,PARA POLIGONAIS DE 2ª ORDEM TOMAR 85% DO CUSTO</t>
  </si>
  <si>
    <t>01.016.0032-A</t>
  </si>
  <si>
    <t>LANCAMENTO DE LINHA POLIGONAL BASICA,COM PRECISAO DE FECHAMENTO RELATIVA A 1ª ORDEM,USANDO DISTANCIOMETRO ELETRONICO EMTERRENO DE OROGRAFIA NAO ACIDENTADA E VEGETACAO DENSA,PARAPOLIGONAIS DE 2ª ORDEM TOMAR 85% DO CUSTO</t>
  </si>
  <si>
    <t>01.016.0033-A</t>
  </si>
  <si>
    <t>LANCAMENTO DE LINHA POLIGONAL BASICA,COM PRECISAO DE FECHAMENTO RELATIVA A 1ª ORDEM,USANDO DISTANCIOMETRO ELETRONICO EMTERRENO DE OROGRAFIA NAO ACIDENTADA E VEGETACAO RALA,PARAPOLIGONAIS DE 2ª ORDEM TOMAR 85% DO CUSTO</t>
  </si>
  <si>
    <t>01.016.0034-A</t>
  </si>
  <si>
    <t>LANCAMENTO DE LINHA POLIGONAL,COM PRECISAO DE FECHAMENTO RELATIVO A 3ª ORDEM,EM TERRENO DE OROGRAFIA ACIDENTADA E VEGETACAO DENSA</t>
  </si>
  <si>
    <t>01.016.0035-A</t>
  </si>
  <si>
    <t>LANCAMENTO DE LINHA POLIGONAL,COM PRECISAO DE FECHAMENTO RELATIVO A 3ª ORDEM,EM TERRENO DE OROGRAFIA ACIDENTADA E VEGETACAO RALA</t>
  </si>
  <si>
    <t>01.016.0036-A</t>
  </si>
  <si>
    <t>LANCAMENTO DE LINHA POLIGONAL,COM PRECISAO DE FECHAMENTO RELATIVO A 3ª ORDEM,EM TERRENO DE OROGRAFIA NAO ACIDENTADA E VEGETACAO DENSA</t>
  </si>
  <si>
    <t>01.016.0037-A</t>
  </si>
  <si>
    <t>LANCAMENTO DE LINHA POLIGONAL,COM PRECISAO DE FECHAMENTO RELATIVO A 3ª ORDEM,EM TERRENO DE OROGRAFIA NAO ACIDENTADA E VEGETACAO RALA</t>
  </si>
  <si>
    <t>01.016.0050-A</t>
  </si>
  <si>
    <t>NIVELAMENTO E CONTRANIVELAMENTO DE LINHA TOPOGRAFICA,EM TERRENO DE OROGRAFIA ACIDENTADA.O CUSTO INCLUI O DESENHO EM ESCALA 1:2000(H) OU 1:1000(H) E 1:200(V) OU 1:100(V)</t>
  </si>
  <si>
    <t>01.016.0051-A</t>
  </si>
  <si>
    <t>NIVELAMENTO E CONTRANIVELAMENTO DE LINHA TOPOGRAFICA,EM TERRENO DE OROGRAFIA ONDULADA.O CUSTO INCLUI O DESENHO EM ESCALA1:2000(H) OU 1:1000(H) E 1:200(V) OU 1:100(V)</t>
  </si>
  <si>
    <t>01.016.0052-A</t>
  </si>
  <si>
    <t>NIVELAMENTO E CONTRANIVELAMENTO DE LINHA TOPOGRAFICA,EM TERRENO DE OROGRAFIA NAO ACIDENTADA OU EM ESTRADA IMPLANTADA.O CUSTO INCLUI O DESENHO EM ESCALA 1:2000(H) OU 1:1000(H) E 1:200(V) OU 1:100(V)</t>
  </si>
  <si>
    <t>01.016.0060-A</t>
  </si>
  <si>
    <t>LEVANTAMENTO DE SECAO TRANSVERSAL EM TERRENO DE OROGRAFIA ACIDENTADA E VEGETACAO DENSA.O EQUIPAMENTO CONSIDERADO E O TEODOLITO,USANDO-SE A ESTADIMETRIA.MEDIDO POR METRO LINEAR DE SECAO.O CUSTO INCLUI DESENHO NA ESCALA 1:200</t>
  </si>
  <si>
    <t>01.016.0061-A</t>
  </si>
  <si>
    <t>LEVANTAMENTO DE SECAO TRANSVERSAL EM TERRENO DE OROGRAFIA ACIDENTADA E VEGETACAO RALA.O EQUIPAMENTO CONSIDERADO E O TEODOLITO,USANDO-SE A ESTADIMETRIA.MEDIDO POR METRO LINEAR DE SECAO.O CUSTO INCLUI DESENHO NA ESCALA 1:200</t>
  </si>
  <si>
    <t>01.016.0062-A</t>
  </si>
  <si>
    <t>LEVANTAMENTO DE SECAO TRANSVERSAL EM TERRENO DE OROGRAFIA NAO ACIDENTADA E VEGETACAO DENSA.O EQUIPAMENTO CONSIDERADO E ONIVEL.O CUSTO INCLUI DESENHO DE SECAO NA ESCALA 1:200.MEDIDO POR METRO LINEAR DE SECAO</t>
  </si>
  <si>
    <t>01.016.0063-A</t>
  </si>
  <si>
    <t>LEVANTAMENTO DE SECAO TRANSVERSAL EM TERRENO DE OROGRAFIA NAO ACIDENTADA E VEGETACAO RALA.O EQUIPAMENTO CONSIDERADO E ONIVEL.O CUSTO INCLUI DESENHO DE SECAO NA ESCALA 1:200.MEDIDOPOR METRO LINEAR DE SECAO</t>
  </si>
  <si>
    <t>01.016.0064-A</t>
  </si>
  <si>
    <t>LEVANTAMENTO TOPOGRAFICO PLANIALTIMETRICO E CADASTRAL,EM AREAS DE FAVELAS,EM TERRENOS DE OROGRAFIA NAO ACIDENTADA.ESTAOINCLUIDOS NOS SERVICOS O LEVANTAMENTO DE SOLEIRAS E TESTADASDAS EDIFICACOES</t>
  </si>
  <si>
    <t>01.016.0067-A</t>
  </si>
  <si>
    <t>LEVANTAMENTO TOPOGRAFICO PLANIALTIMETRICO E CADASTRAL EXECUTADO EM AREAS DE FAVELAS,EM TERRENOS DE OROGRAFIA ACIDENTADA.ESTAO INCLUIDOS NOS SERVICOS O LEVANTAMENTO DE SOLEIRAS E TESTADAS DAS EDIFICACOES</t>
  </si>
  <si>
    <t>01.016.0070-A</t>
  </si>
  <si>
    <t>MOBILIZACAO E DESMOBILIZACAO DE EQUIPE E EQUIPAMENTO DE TOPOGRAFIA COM DESLOCAMENTO SUPERIOR A 20KM,MEDIDO POR KM EXCEDENTE,A PARTIR DA CIDADE DO RIO DE JANEIRO (KM 0 DA AV.BRASIL)</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</si>
  <si>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</si>
  <si>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</si>
  <si>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</si>
  <si>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</si>
  <si>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01.016.0082-A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</si>
  <si>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</si>
  <si>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</si>
  <si>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</si>
  <si>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</si>
  <si>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</si>
  <si>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</si>
  <si>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</si>
  <si>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01.016.0086-A</t>
  </si>
  <si>
    <t>LEVANTAMENTO PLANIALTIMETRICO CADASTRAL DE AREA RURAL,DESTINADO A PROJETOS VIARIOS,DE SANEAMENTO,DUTOS,LINHAS DE TRANSMISSAO,ETC,EXECUTADOS COM POLIGONAL CLASSE II PAC,COMPREENDENDO CALCULOS E DESENHOS NA ESCALA DE 1:2000 ATE 1:500 EM AREASATE 1HA</t>
  </si>
  <si>
    <t>01.016.0087-A</t>
  </si>
  <si>
    <t>LEVANTAMENTO PLANIALTIMETRICO CADASTRAL DE AREA RURAL,DESTINADO A PROJETOS VIARIOS,DE SANEAMENTO,DUTOS,LINHAS DE TRANSMISSAO,ETC,EXECUTADOS COM POLIGONAL CLASSE II PAC,COMPREENDENDO CALCULOS E DESENHOS NA ESCALA DE 1:2000 ATE 1:500 EM AREASACIMA DE 1HA</t>
  </si>
  <si>
    <t>01.016.0090-A</t>
  </si>
  <si>
    <t>LEVANTAMENTO TOPOGRAFICO POR BATIMETRIA,SERVICOS DE CAMPO EESCRITORIO,COM SECOES DE LEVANTAMENTO EQUIDISTANTE DE ATE 20METROS,INCLUSIVE TRANSPORTE DO PESSOAL,COM AREA DE ATE 10 HA (ESCALA 1:500)</t>
  </si>
  <si>
    <t>01.016.0092-A</t>
  </si>
  <si>
    <t>LEVANTAMENTO FOTOGRAFICO DE ASPECTO DE AREA URBANA,COM IMPRESSAO COLORIDA</t>
  </si>
  <si>
    <t>01.016.0100-A</t>
  </si>
  <si>
    <t>LEVANTAMENTO TOPOGRAFICO,PLANIALTIMETRICO CADASTRAL DE AREASDE LOGRADOUROS PUBLICOS,COMPREENDENDO NIVELAMENTO DO EIXO DE LOGRADOUROS,COM COTAS DE TAMPOES DE POCOS DE VISITA,COTASDE SOLEIRAS DE EDIFICACOES E/OU TERRENOS,LEVANTAMENTO DE POSTEACAO,ARVORES,ETC</t>
  </si>
  <si>
    <t>01.016.0150-A</t>
  </si>
  <si>
    <t>IMPLANTACAO DE POLIGONAL PELO PERIMETRO DE AREA DE ENCOSTA ASER LEVANTADA,LOCADA EM RELACAO A MARCOS TOPOGRAFICOS(EXCLUINDO ESTES),TERRENO DE VEGETACAO LEVE</t>
  </si>
  <si>
    <t>01.016.0152-A</t>
  </si>
  <si>
    <t>IMPLANTACAO DE POLIGONAL PELO PERIMETRO DE AREA DE ENCOSTA ASER LEVANTADA,LOCADA EM RELACAO A MARCOS TOPOGRAFICOS(EXCLUINDO ESTES),TERRENO DE VEGETACAO DENSA</t>
  </si>
  <si>
    <t>01.016.0155-A</t>
  </si>
  <si>
    <t>MARCOS TOPOGRAFICOS DE CONCRETO COM PINO DE REFERENCIA,EM ENCOSTA.FORNECIMENTO E COLOCACAO</t>
  </si>
  <si>
    <t>01.016.0160-A</t>
  </si>
  <si>
    <t>EXECUCAO DE PERFIS TOPOGRAFICOS,EM ENCOSTAS COM LEVANTAMENTODE DETALHES,TERRENO DE VEGETACAO LEVE,INCLUINDO SERVICOS DECAMPO,DE ESCRITORIO E APRESENTACAO DE DESENHOS</t>
  </si>
  <si>
    <t>01.016.0165-A</t>
  </si>
  <si>
    <t>EXECUCAO DE PERFIS TOPOGRAFICOS,EM ENCOSTAS COM LEVANTAMENTODE DETALHES,TERRENO DE VEGETACAO DENSA,INCLUINDO SERVICOS DE CAMPO,DE ESCRITORIO E APRESENTACAO DE DESENHOS</t>
  </si>
  <si>
    <t>01.016.0190-A</t>
  </si>
  <si>
    <t>LEVANTAMENTO TOPOGRAFICO PLANIALTIMETRICO, EM AREAS DE RECUPERACAO DE LOGRADOUROS PUBLICOS</t>
  </si>
  <si>
    <t>01.016.0200-A</t>
  </si>
  <si>
    <t>LEVANTAMENTO TOPOGRAFICO PLANIALTIMETRICO E CADASTRAL,COM CURVAS DE NIVEL A CADA 1,00M,CONSIDERANDO TERRENO DE OROGRAFIAACIDENTADA,VEGETACAO DENSA E EDIFICACAO LEVE.CUSTO PARA AREA ATE 5000M2 (ESCALA 1:250/500)</t>
  </si>
  <si>
    <t>01.016.0201-A</t>
  </si>
  <si>
    <t>LEVANTAMENTO TOPOGRAFICO PLANIALTIMETRICO E CADASTRAL,COM CURVAS DE NIVEL A CADA 1,00M,CONSIDERANDO TERRENO DE OROGRAFIAACIDENTADA,VEGETACAO DENSA E EDIFICACAO MEDIA.CUSTO PARA AREA ATE 5000M2 (ESCALA 1:250/500)</t>
  </si>
  <si>
    <t>01.016.0202-A</t>
  </si>
  <si>
    <t>LEVANTAMENTO TOPOGRAFICO PLANIALTIMETRICO E CADASTRAL,COM CURVAS DE NIVEL A CADA 1,00M,CONSIDERANDO TERRENO DE OROGRAFIAACIDENTADA,VEGETACAO DENSA E EDIFICACAO DENSA.CUSTO PARA AREA ATE 5000M2 (ESCALA 1:250/500)</t>
  </si>
  <si>
    <t>01.016.0203-A</t>
  </si>
  <si>
    <t>LEVANTAMENTO TOPOGRAFICO PLANIALTIMETRICO E CADASTRAL,COM CURVAS DE NIVEL A CADA 1,00M,CONSIDERANDO TERRENO DE OROGRAFIAACIDENTADA,VEGETACAO RALA E EDIFICACAO LEVE.CUSTO PARA AREAATE 5000M2 (ESCALA 1:250/500)</t>
  </si>
  <si>
    <t>01.016.0204-A</t>
  </si>
  <si>
    <t>LEVANTAMENTO TOPOGRAFICO PLANIALTIMETRICO E CADASTRAL,COM CURVAS DE NIVEL A CADA 1,00M,CONSIDERANDO TERRENO DE OROGRAFIAACIDENTADA,VEGETACAO RALA E EDIFICACAO MEDIA.CUSTO PARA AREA ATE 5000M2 (ESCALA 1:250/500)</t>
  </si>
  <si>
    <t>01.016.0205-A</t>
  </si>
  <si>
    <t>LEVANTAMENTO TOPOGRAFICO PLANIALTIMETRICO E CADASTRAL,COM CURVAS DE NIVEL A CADA 1,00M,CONSIDERANDO TERRENO DE OROGRAFIAACIDENTADA,VEGETACAO RALA E EDIFICACAO DENSA.CUSTO PARA AREA ATE 5000M2 (ESCALA 1:250/500)</t>
  </si>
  <si>
    <t>01.016.0206-A</t>
  </si>
  <si>
    <t>LEVANTAMENTO TOPOGRAFICO PLANIALTIMETRICO E CADASTRAL,COM CURVAS DE NIVEL A CADA 1,00M,CONSIDERANDO TERRENO DE OROGRAFIANAO ACIDENTADA,VEGETACAO DENSA E EDIFICACAO LEVE.CUSTO PARAAREA ATE 5000M2 (ESCALA 1:250/500)</t>
  </si>
  <si>
    <t>01.016.0207-A</t>
  </si>
  <si>
    <t>LEVANTAMENTO TOPOGRAFICO PLANIALTIMETRICO E CADASTRAL,COM CURVAS DE NIVEL A CADA 1,00M,CONSIDERANDO TERRENO DE OROGRAFIANAO ACIDENTADA,VEGETACAO DENSA E EDIFICACAO MEDIA.CUSTO PARAAREA ATE 5000M2 (ESCALA 1:250/500)</t>
  </si>
  <si>
    <t>01.016.0208-A</t>
  </si>
  <si>
    <t>LEVANTAMENTO TOPOGRAFICO PLANIALTIMETRICO E CADASTRAL,COM CURVAS DE NIVEL A CADA 1,00M,CONSIDERANDO TERRENO DE OROGRAFIANAO ACIDENTADA,VEGETACAO DENSA E EDIFICACAO DENSA.CUSTO PARA AREA ATE 5000M2 (ESCALA 1:250/500)</t>
  </si>
  <si>
    <t>01.016.0209-A</t>
  </si>
  <si>
    <t>LEVANTAMENTO TOPOGRAFICO PLANIALTIMETRICO E CADASTRAL,COM CURVAS DE NIVEL A CADA 1,00M,CONSIDERANDO TERRENO DE OROGRAFIANAO ACIDENTADA,VEGETACAO RALA E EDIFICACAO LEVE.CUSTO PARAAREA ATE 5000M2 (ESCALA 1:250/500)</t>
  </si>
  <si>
    <t>01.016.0210-A</t>
  </si>
  <si>
    <t>LEVANTAMENTO TOPOGRAFICO PLANIALTIMETRICO E CADASTRAL,COM CURVAS DE NIVEL A CADA 1,00M,CONSIDERANDO TERRENO DE OROGRAFIANAO ACIDENTADA,VEGETACAO RALA E EDIFICACAO MEDIA.CUSTO PARAAREA ATE 5000M2 (ESCALA 1:250/500)</t>
  </si>
  <si>
    <t>01.016.0211-A</t>
  </si>
  <si>
    <t>LEVANTAMENTO TOPOGRAFICO PLANIALTIMETRICO E CADASTRAL,COM CURVAS DE NIVEL A CADA 1,00M,CONSIDERANDO TERRENO DE OROGRAFIANAO ACIDENTADA,VEGETACAO RALA E EDIFICACAO DENSA.CUSTO PARAAREA ATE 5000M2 (ESCALA 1:250/500)</t>
  </si>
  <si>
    <t>01.016.0220-A</t>
  </si>
  <si>
    <t>LEVANTAMENTO TOPOGRAFICO PLANIALTIMETRICO E CADASTRAL,COM CURVAS DE NIVEL A CADA 1,00M,CONSIDERANDO TERRENO DE OROGRAFIAACIDENTADA,VEGETACAO DENSA E EDIFICACAO LEVE.CUSTO PARA AREA DE 5000 A 10000M2 (ESCALA 1:200/500)</t>
  </si>
  <si>
    <t>01.016.0221-A</t>
  </si>
  <si>
    <t>LEVANTAMENTO TOPOGRAFICO PLANIALTIMETRICO E CADASTRAL,COM CURVAS DE NIVEL A CADA 1,00M,CONSIDERANDO TERRENO DE OROGRAFIAACIDENTADA,VEGETACAO DENSA E EDIFICACAO MEDIA.CUSTO PARA AREA DE 5000 A 10000M2 (ESCALA 1:250/500)</t>
  </si>
  <si>
    <t>01.016.0222-A</t>
  </si>
  <si>
    <t>LEVANTAMENTO TOPOGRAFICO PLANIALTIMETRICO E CADASTRAL,COM CURVAS DE NIVEL A CADA 1,00M,CONSIDERANDO TERRENO DE OROGRAFIAACIDENTADA,VEGETACAO DENSA E EDIFICACAO DENSA.CUSTO PARA AREA DE 5000 A 10000M2 (ESCALA 1:250/500)</t>
  </si>
  <si>
    <t>01.016.0223-A</t>
  </si>
  <si>
    <t>LEVANTAMENTO TOPOGRAFICO PLANIALTIMETRICO E CADASTRAL,COM CURVAS DE NIVEL A CADA 1,00M,CONSIDERANDO TERRENO DE OROGRAFIAACIDENTADA,VEGETACAO RALA E EDIFICACAO LEVE.CUSTO PARA AREADE 5000 A 10000M2 (ESCALA 1:250/500)</t>
  </si>
  <si>
    <t>01.016.0224-A</t>
  </si>
  <si>
    <t>LEVANTAMENTO TOPOGRAFICO PLANIALTIMETRICO E CADASTRAL,COM CURVAS DE NIVEL A CADA 1,00M,CONSIDERANDO TERRENO DE OROGRAFIAACIDENTADA,VEGETACAO RALA E EDIFICACAO MEDIA.CUSTO PARA AREA DE 5000 A 10000M2 (ESCALA 1:250/500)</t>
  </si>
  <si>
    <t>01.016.0225-A</t>
  </si>
  <si>
    <t>LEVANTAMENTO TOPOGRAFICO PLANIALTIMETRICO E CADASTRAL,COM CURVAS DE NIVEL A CADA 1,00M,CONSIDERANDO TERRENO DE OROGRAFIAACIDENTADA,VEGETACAO RALA E EDIFICACAO DENSA.CUSTO PARA AREA DE 5000 A 10000M2 (ESCALA 1:250/500)</t>
  </si>
  <si>
    <t>01.016.0226-A</t>
  </si>
  <si>
    <t>LEVANTAMENTO TOPOGRAFICO PLANIALTIMETRICO E CADASTRAL,COM CURVAS DE NIVEL A CADA 1,00M,CONSIDERANDO TERRENO DE OROGRAFIANAO ACIDENTADA,VEGETACAO DENSA E EDIFICACAO LEVE.CUSTO PARAAREA DE 5000 A 10000M2 (ESCALA 1:250/500)</t>
  </si>
  <si>
    <t>01.016.0227-A</t>
  </si>
  <si>
    <t>LEVANTAMENTO TOPOGRAFICO PLANIALTIMETRICO E CADASTRAL,COM CURVAS DE NIVEL A CADA 1,00M,CONSIDERANDO TERRENO DE OROGRAFIANAO ACIDENTADA,VEGETACAO DENSA E EDIFICACAO MEDIA.CUSTO PARA AREA DE 5000 A 10000M2 (ESCALA 1:250/500)</t>
  </si>
  <si>
    <t>01.016.0228-A</t>
  </si>
  <si>
    <t>LEVANTAMENTO TOPOGRAFICO PLANIALTIMETRICO E CADASTRAL,COM CURVAS DE NIVEL A CADA 1,00M,CONSIDERANDO TERRENO DE OROGRAFIANAO ACIDENTADA,VEGETACAO DENSA E EDIFICACAO DENSA.CUSTO PARA AREA DE 5000 A 10000M2 (ESCALA 1:250/500)</t>
  </si>
  <si>
    <t>01.016.0229-A</t>
  </si>
  <si>
    <t>LEVANTAMENTO TOPOGRAFICO PLANIALTIMETRICO E CADASTRAL,COM CURVAS DE NIVEL A CADA 1,00M,CONSIDERANDO TERRENO DE OROGRAFIANAO ACIDENTADA,VEGETACAO RALA E EDIFICACAO LEVE.CUSTO PARAAREA DE 5000 A 10000M2 (ESCALA 1:250/500)</t>
  </si>
  <si>
    <t>01.016.0230-A</t>
  </si>
  <si>
    <t>LEVANTAMENTO TOPOGRAFICO PLANIALTIMETRICO E CADASTRAL,COM CURVAS DE NIVEL A CADA 1,00M,CONSIDERANDO TERRENO DE OROGRAFIANAO ACIDENTADA,VEGETACAO RALA E EDIFICACAO MEDIA.CUSTO PARAAREA DE 5000 A 10000M2 (ESCALA 1:250/500)</t>
  </si>
  <si>
    <t>01.016.0231-A</t>
  </si>
  <si>
    <t>LEVANTAMENTO TOPOGRAFICO PLANIALTIMETRICO E CADASTRAL,COM CURVAS DE NIVEL A CADA 1,00M,CONSIDERANDO TERRENO DE OROGRAFIANAO ACIDENTADA,VEGETACAO RALA E EDIFICACAO DENSA.CUSTO PARAAREA DE 5000 A 10000M2 (ESCALA 1:250/500)</t>
  </si>
  <si>
    <t>01.016.0240-A</t>
  </si>
  <si>
    <t>LEVANTAMENTO TOPOGRAFICO PLANIALTIMETRICO E CADASTRAL,COM CURVAS DE NIVEL A CADA 1,00M,CONSIDERANDO TERRENO DE OROGRAFIAACIDENTADA,VEGETACAO DENSA E EDIFICACAO LEVE.CUSTO PARA AREA DE 10000 A 20000M2 (ESCALA 1:250/500)</t>
  </si>
  <si>
    <t>01.016.0241-A</t>
  </si>
  <si>
    <t>LEVANTAMENTO TOPOGRAFICO PLANIALTIMETRICO E CADASTRAL,COM CURVAS DE NIVEL A CADA 1,00M,CONSIDERANDO TERRENO DE OROGRAFIAACIDENTADA,VEGETACAO DENSA E EDIFICACAO MEDIA.CUSTO PARA AREA DE 10000 A 20000M2 (ESCALA 1:250/500)</t>
  </si>
  <si>
    <t>01.016.0242-A</t>
  </si>
  <si>
    <t>LEVANTAMENTO TOPOGRAFICO PLANIALTIMETRICO E CADASTRAL,COM CURVAS DE NIVEL A CADA 1,00M,CONSIDERANDO TERRENO DE OROGRAFIAACIDENTADA,VEGETACAO DENSA E EDIFICACAO DENSA.CUSTO PARA AREA DE 10000 A 20000M2 (ESCALA 1:250/500)</t>
  </si>
  <si>
    <t>01.016.0243-A</t>
  </si>
  <si>
    <t>LEVANTAMENTO TOPOGRAFICO PLANIALTIMETRICO E CADASTRAL,COM CURVAS DE NIVEL A CADA 1,00M,CONSIDERANDO TERRENO DE OROGRAFIAACIDENTADA,VEGETACAO RALA E EDIFICACAO LEVE.CUSTO PARA AREADE 10000 A 20000M2 (ESCALA 1:250/500)</t>
  </si>
  <si>
    <t>01.016.0244-A</t>
  </si>
  <si>
    <t>LEVANTAMENTO TOPOGRAFICO PLANIALTIMETRICO E CADASTRAL,COM CURVAS DE NIVEL A CADA 1,00M,CONSIDERANDO TERRENO DE OROGRAFIAACIDENTADA,VEGETACAO RALA E EDIFICACAO MEDIA.CUSTO PARA AREA DE 10000 A 20000M2 (ESCALA 1:250/500)</t>
  </si>
  <si>
    <t>01.016.0245-A</t>
  </si>
  <si>
    <t>LEVANTAMENTO TOPOGRAFICO PLANIALTIMETRICO E CADASTRAL,COM CURVAS DE NIVEL A CADA 1,00M,CONSIDERANDO TERRENO DE OROGRAFIAACIDENTADA,VEGETACAO RALA E EDIFICACAO DENSA.CUSTO PARA AREA DE 10000 A 20000M2 (ESCALA 1:250/500)</t>
  </si>
  <si>
    <t>01.016.0246-A</t>
  </si>
  <si>
    <t>LEVANTAMENTO TOPOGRAFICO PLANIALTIMETRICO E CADASTRAL,COM CURVAS DE NIVEL A CADA 1,00M,CONSIDERANDO TERRENO DE OROGRAFIANAO ACIDENTADA,VEGETACAO DENSA E EDIFICACAO LEVE.CUSTO PARAAREA DE 10000 ATE 20000M2 (ESCALA 1:250/500)</t>
  </si>
  <si>
    <t>01.016.0247-A</t>
  </si>
  <si>
    <t>LEVANTAMENTO TOPOGRAFICO PLANIALTIMETRICO E CADASTRAL,COM CURVAS DE NIVEL A CADA 1,00M,CONSIDERANDO TERRENO DE OROGRAFIANAO ACIDENTADA,VEGETACAO DENSA E EDIFICACAO MEDIA.CUSTO PARA AREA DE 10000 A 20000M2 (ESCALA 1:250/500)</t>
  </si>
  <si>
    <t>01.016.0248-A</t>
  </si>
  <si>
    <t>LEVANTAMENTO TOPOGRAFICO PLANIALTIMETRICO E CADASTRAL,COM CURVAS DE NIVEL A CADA 1,00M,CONSIDERANDO TERRENO DE OROGRAFIANAO ACIDENTADA,VEGETACAO DENSA E EDIFICACAO DENSA.CUSTO PARA AREA DE 10000 A 20000M2 (ESCALA 1:250/500)</t>
  </si>
  <si>
    <t>01.016.0249-A</t>
  </si>
  <si>
    <t>LEVANTAMENTO TOPOGRAFICO PLANIALTIMETRICO E CADASTRAL,COM CURVAS DE NIVEL A CADA 1,00M,CONSIDERANDO TERRENO DE OROGRAFIANAO ACIDENTADA,VEGETACAO RALA E EDIFICACAO LEVE.CUSTO PARAAREA DE 10000 A 20.000M2 (ESCALA 1:250/500)</t>
  </si>
  <si>
    <t>01.016.0250-A</t>
  </si>
  <si>
    <t>LEVANTAMENTO TOPOGRAFICO PLANIALTIMETRICO E CADASTRAL,COM CURVAS DE NIVEL A CADA 1,00M,CONSIDERANDO TERRENO DE OROGRAFIANAO ACIDENTADA,VEGETACAO RALA E EDIFICACAO MEDIA.CUSTO PARAAREA DE 10000 A 20000M2 (ESCALA 1:250/500)</t>
  </si>
  <si>
    <t>01.016.0251-A</t>
  </si>
  <si>
    <t>LEVANTAMENTO TOPOGRAFICO PLANIALTIMETRICO E CADASTRAL,COM CURVAS DE NIVEL A CADA 1,00M,CONSIDERANDO TERRENO DE OROGRAFIANAO ACIDENTADA,VEGETACAO RALA E EDIFICACAO DENSA.CUSTO PARAAREA DE 10000 A 20000M2 (ESCALA 1:250/500)</t>
  </si>
  <si>
    <t>01.017.0001-A</t>
  </si>
  <si>
    <t>LOCACAO DE PROJETO DE ESTRADAS,EXECUTADAS DE ACORDO COM A INSTRUCAO IT-28/80 DO DER-RJ,INCLUSIVE NIVELAMENTO E SECOES TRANSVERSAIS E DELIMITACAO DAS LINHAS DEMARCADORAS DE FAIXA DEDOMINIO,EM TERRENO DE OROGRAFIA ACIDENTADA E VEGETACAO DENSA</t>
  </si>
  <si>
    <t>01.017.0002-A</t>
  </si>
  <si>
    <t>LOCACAO DE PROJETO DE ESTRADAS,EXECUTADAS DE ACORDO COM A INSTRUCAO IT-28/80 DO DER-RJ,INCLUSIVE NIVELAMENTO E SECOES TRANSVERSAIS E DELIMITACAO DAS LINHAS DEMARCADORAS DE FAIXA DEDOMINIO,EM TERRENO DE OROGRAFIA ACIDENTADA E VEGETACAO LEVE</t>
  </si>
  <si>
    <t>01.017.0003-A</t>
  </si>
  <si>
    <t>LOCACAO DE PROJETO DE ESTRADAS,EXECUTADAS DE ACORDO COM A INSTRUCAO IT-28/80 DO DER-RJ,INCLUSIVE NIVELAMENTO E SECOES TRANSVERSAIS E DELIMITACAO DAS LINHAS DEMARCADORAS DE FAIXA DEDOMINIO,EM TERRENO DE OROGRAFIA NAO ACIDENTADA E VEGETACAODENSA</t>
  </si>
  <si>
    <t>01.017.0004-A</t>
  </si>
  <si>
    <t>LOCACAO DE PROJETO DE ESTRADAS,EXECUTADAS DE ACORDO COM A INSTRUCAO IT-28/80 DO DER-RJ,INCLUSIVE NIVELAMENTO E SECOES TRANSVERSAIS E DELIMITACAO DAS LINHAS DEMARCADORAS DE FAIXA DEDOMINIO,EM TERRENO DE OROGRAFIA NAO ACIDENTADA E VEGETACAOLEVE</t>
  </si>
  <si>
    <t>01.017.0005-A</t>
  </si>
  <si>
    <t>RELOCACAO DE PROJETO DE ESTRADA EXISTENTE EXECUTADA DE ACORDO COM A INSTRUCAO IT-28/80 DO DER-RJ,INCLUSIVE NIVELAMENTO ESECOES TRANSVERSAIS PARA TRAFEGO COM VOLUME MEDIO DIARIO MENOR QUE 500 VEICULOS/DIA</t>
  </si>
  <si>
    <t>01.017.0010-A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</si>
  <si>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</si>
  <si>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01.018.0001-A</t>
  </si>
  <si>
    <t>MARCACAO DE OBRA SEM INSTRUMENTO TOPOGRAFICO,CONSIDERADA A PROJECAO HORIZONTAL DA AREA ENVOLVENTE</t>
  </si>
  <si>
    <t>01.018.0002-A</t>
  </si>
  <si>
    <t>LOCACAO DE OBRA COM APARELHO TOPOGRAFICO SOBRE CERCA DE MARCACAO,INCLUSIVE CONSTRUCAO DESTA E SUA PRE-LOCACAO E O FORNECIMENTO DO MATERIAL E TENDO POR MEDICAO O PERIMETRO A CONSTRUIR</t>
  </si>
  <si>
    <t>01.019.0010-A</t>
  </si>
  <si>
    <t>LEVANTAMENTO CADASTRAL GEOMETRICO DE IMOVEIS COM AREA ATE 1500M2</t>
  </si>
  <si>
    <t>01.019.0012-A</t>
  </si>
  <si>
    <t>LEVANTAMENTO CADASTRAL GEOMETRICO DE IMOVEIS COM AREA ENTRE1501 E 3000M2. ESTE ITEM DEVE SER UTILIZADO COMO COMPLEMENTODO ANTERIOR</t>
  </si>
  <si>
    <t>01.019.0015-A</t>
  </si>
  <si>
    <t>LEVANTAMENTO CADASTRAL GEOMETRICO DE IMOVEIS COM AREA ACIMADE 3000M2. ESTE ITEM DEVE SER UTILIZADO COMO COMPLEMENTO DOSANTERIORES</t>
  </si>
  <si>
    <t>01.019.0040-A</t>
  </si>
  <si>
    <t>LEVANTAMENTO CADASTRAL DAS PROFUNDIDADES DOS TUBOS E GALERIAS QUE CONCORREM EM UM POCO DE VISITA,PROFUNDIDADES ESTAS,MEDIDAS A REGUA E REFERENCIADAS A COTA DA TAMPA DO POCO-POCO ENCONTRADO EM CONDICOES DE LIMPEZA QUE PERMITAM A LEITURA IMEDIATA</t>
  </si>
  <si>
    <t>01.019.0045-A</t>
  </si>
  <si>
    <t>LEVANTAMENTO CADASTRAL DAS PROFUNDIDADES DOS TUBOS E GALERIAS QUE CONCORREM EM UM POCO DE VISITA,PROFUNDIDADES ESTAS,MEDIDAS A REGUA E REFERENCIADAS A COTA DA TAMPA DO POCO-POCO ENCONTRADO INUNDADO TENDO QUE SER ESGOTADO ANTES QUE SE POSSAFAZER A LEITURA</t>
  </si>
  <si>
    <t>01.019.0050-A</t>
  </si>
  <si>
    <t>LEVANTAMENTO CADASTRAL DAS PROFUNDIDADES DOS TUBOS E GALERIAS QUE CONCORREM EM UM POCO DE VISITA,PROFUNDIDADES ESTAS,MEDIDAS A REGUA E REFERENCIADAS A COTA DA TAMPA DO POCO-POCO ENCONTRADO ASSOREADO TENDO QUE SER LIMPO ANTES QUE SE POSSA FAZER A LEITURA</t>
  </si>
  <si>
    <t>01.019.0055-A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</si>
  <si>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</si>
  <si>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01.019.0060-A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</si>
  <si>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</si>
  <si>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01.019.0065-A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</si>
  <si>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</si>
  <si>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01.019.0070-A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</si>
  <si>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</si>
  <si>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01.019.0075-A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</si>
  <si>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</si>
  <si>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01.019.0080-A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</si>
  <si>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</si>
  <si>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01.050.0010-A</t>
  </si>
  <si>
    <t>PROJETO BASICO DE ARQUITETURA PARA PREDIOS HOSPITALARES ATE1.000M2,APRESENTADO EM AUTOCAD NOS PADROES DA CONTRATANTE,INCLUSIVE AS LEGALIZACOES PERTINENTES,COORDENACAO E COMPATIBILIZACAO COM OS PROJETOS COMPLEMENTARES</t>
  </si>
  <si>
    <t>01.050.0011-A</t>
  </si>
  <si>
    <t>PROJETO BASICO DE ARQUITETURA PARA PREDIOS HOSPITALARES DE 1.001 ATE 4.000M2,APRESENTADO EM AUTOCAD NOS PADROES DA CONTRATANTE,INCLUSIVE AS LEGALIZACOES PERTINENTES,COORDENACAO E COMPATIBILIZACAO COM OS PROJETOS COMPLEMENTARES</t>
  </si>
  <si>
    <t>01.050.0012-A</t>
  </si>
  <si>
    <t>PROJETO BASICO DE ARQUITETURA PARA PREDIOS HOSPITALARES ACIMA DE 4.000M2,APRESENTADO EM AUTOCAD NOS PADROES DA CONTRATANTE,INCLUSIVE AS LEGALIZACOES PERTINENTES,COORDENACAO E COMPATIBILIZACAO COM OS PROJETOS COMPLEMENTARES</t>
  </si>
  <si>
    <t>01.050.0013-A</t>
  </si>
  <si>
    <t>PROJETO EXECUTIVO ESTRUTURAL PARA PREDIOS HOSPITALARES ATE 1000M2,INCLUSIVE PROJETO BASICO,APRESENTADO EM AUTOCAD NOS PADROES DA CONTRATANTE,CONSTANDO DE PLANTAS DE FORMA,ARMACAO EDETALHES,DE ACORDO COM A ABNT</t>
  </si>
  <si>
    <t>01.050.0014-A</t>
  </si>
  <si>
    <t>PROJETO EXECUTIVO ESTRUTURAL PARA PREDIOS HOSPITALARES DE 1001 ATE 4000M2,INCLUSIVE PROJETO BASICO,APRESENTADO EM AUTOCAD NOS PADROES DA CONTRATANTE,CONSTANDO DE PLANTAS DE FORMA,ARMACAO E DETALHES,DE ACORDO COM A ABNT</t>
  </si>
  <si>
    <t>01.050.0015-A</t>
  </si>
  <si>
    <t>PROJETO EXECUTIVO ESTRUTURAL PARA PREDIOS HOSPITALARES ACIMADE 4000M2,INCLUSIVE PROJETO BASICO,APRESENTADO EM AUTOCAD NOS PADROES DA CONTRATANTE,CONSTANDO DE PLANTAS DE FORMA,ARMACAO E DETALHES,DE ACORDO COM A ABNT</t>
  </si>
  <si>
    <t>01.050.0016-A</t>
  </si>
  <si>
    <t>PROJETO EXECUTIVO DE ARQUITETURA PARA PREDIOS HOSPITALARES ATE 1000M2,INCLUSIVE PROJETO BASICO,APRESENTADO EM AUTOCAD NOS PADROES DA CONTRATANTE,INCLUSIVE AS LEGALIZACOES PERTINENTES,COORDENACAO E COMPATIBILIZACAO COM OS PROJETOS COMPLEMENTARES</t>
  </si>
  <si>
    <t>01.050.0017-A</t>
  </si>
  <si>
    <t>PROJETO EXECUTIVO DE ARQUITETURA PARA PREDIOS HOSPITALARES DE 1001 ATE 4000M2,INCLUSIVE PROJETO BASICO,APRESENTADO EM AUTOCAD NOS PADROES DA CONTRATANTE,INCLUSIVE AS LEGALIZACOESPERTINENTES,COORDENACAO E COMPATIBILIZACAO COM OS PROJETOS COMPLEMENTARES</t>
  </si>
  <si>
    <t>01.050.0018-A</t>
  </si>
  <si>
    <t>PROJETO EXECUTIVO DE ARQUITETURA PARA PREDIOS HOSPITALARES ACIMA DE 4.000M2,INCLUSIVE PROJETO BASICO,APRESENTADO EM AUTOCAD NO PADROES DA CONTRATANTE,INCLUSIVE AS LEGALIZACOES PERTINENTES,COORDENACAO E COMPATIBILIZACAO COM OS PROJETOS COMPLEMENTARES</t>
  </si>
  <si>
    <t>01.050.0019-A</t>
  </si>
  <si>
    <t>PROJETO BASICO DE ARQUITETURA PARA PREDIOS CULTURAIS ATE 500M2,APRESENTADO EM AUTOCAD NOS PADROES DA CONTRATANTE,INCLUSIVE AS LEGALIZACOES PERTINENTES,COORDENACAO E COMPATIBILIZACAO COM OS PROJETOS COMPLEMENTARES</t>
  </si>
  <si>
    <t>01.050.0020-A</t>
  </si>
  <si>
    <t>PROJETO BASICO DE ARQUITETURA PARA PREDIOS CULTURAIS DE 501ATE 3.000M2,APRESENTADO EM AUTOCAD NOS PADROES DA CONTRATANTE,INCLUSIVE AS LEGALIZACOES PERTINENTES,COORDENACAO E COMPATIBILIZACAO COM OS PROJETOS COMPLEMENTARES</t>
  </si>
  <si>
    <t>01.050.0021-A</t>
  </si>
  <si>
    <t>PROJETO BASICO DE ARQUITETURA PARA PREDIOS CULTURAIS ACIMA DE 3.000M2,APRESENTADO EM AUTOCAD NOS PADROES DA CONTRATANTE,INCLUSIVE AS LEGALIZACOES PERTINENTES,COORDENACAO E COMPATIBILIZACAO COM OS PROJETOS COMPLEMENTARES</t>
  </si>
  <si>
    <t>01.050.0022-A</t>
  </si>
  <si>
    <t>PROJETO EXECUTIVO DE ARQUITETURA PARA PREDIOS CULTURAIS ATE500M2,INCLUSIVE PROJETO BASICO,APRESENTADO EM AUTOCAD NOS PADROES DA CONTRATANTE,INCLUSIVE AS LEGALIZACOES PERTINENTES,COORDENACAO E COMPATIBILIZACAO COM OS PROJETOS COMPLEMENTARES</t>
  </si>
  <si>
    <t>01.050.0023-A</t>
  </si>
  <si>
    <t>PROJETO EXECUTIVO DE ARQUITETURA PARA PREDIOS CULTURAIS DE 501 ATE 3.000M2,INCLUSIVE PROJETO BASICO,APRESENTADO EM AUTOCAD NOS PADROES DA CONTRATANTE,INCLUSIVE AS LEGALIZACOES PERTINENTES,COORDENACAO E COMPATIBILIZACAO COM OS PROJETOS COMPLEMENTARES</t>
  </si>
  <si>
    <t>01.050.0024-A</t>
  </si>
  <si>
    <t>PROJETO EXECUTIVO DE ARQUITETURA PARA PREDIOS CULTURAIS ACIMA DE 3.000M2,INCLUSIVE PROJETO BASICO,APRESENTADO EM AUTOCADNOS PADROES DA CONTRATANTE,INCLUSIVE AS LEGALIZACOES PERTINENTES,COORDENACAO E COMPATIBILIZACAO COM OS PROJETOS COMPLEMENTARES</t>
  </si>
  <si>
    <t>01.050.0025-A</t>
  </si>
  <si>
    <t>PROJETO EXECUTIVO ESTRUTURAL PARA PREDIOS CULTURAIS ATE 500M2,INCLUSIVE PROJETO BASICO,APRESENTADO EM AUTOCAD NOS PADROES DA CONTRATANTE,CONSTANDO DE PLANTAS DE FORMA,ARMACAO E DETALHES,DE ACORDO COM A ABNT</t>
  </si>
  <si>
    <t>01.050.0026-A</t>
  </si>
  <si>
    <t>PROJETO EXECUTIVO ESTRUTURAL PARA PREDIOS CULTURAIS DE 501 ATE 3000M2,INCLUSIVE PROJETO BASICO,APRESENTADO EM AUTOCAD NOS PADROES DA CONTRATANTE,CONSTANDO DE PLANTAS DE FORMA,ARMACAO E DETALHES,DE ACORDO COM A ABNT</t>
  </si>
  <si>
    <t>01.050.0027-A</t>
  </si>
  <si>
    <t>PROJETO EXECUTIVO ESTRUTURAL PARA PREDIOS CULTURAIS ACIMA DE3000M2,INCLUSIVE PROJETO BASICO,APRESENTADO EM AUTOCAD NOSPADROES DA CONTRATANTE,CONSTANDO DE PLANTAS DE FORMA,ARMACAOE DETALHES,DE ACORDO COM A ABNT</t>
  </si>
  <si>
    <t>01.050.0028-A</t>
  </si>
  <si>
    <t>PROJETO BASICO DE ARQUITETURA PARA PREDIOS ESCOLARES E/OU ADMINISTRATIVOS ATE 500M2,APRESENTADO EM AUTOCAD NOS PADROES DA CONTRATANTE,INCLUSIVE AS LEGALIZACOES PERTINENTES,COORDENACAO E COMPATIBILIZACAO COM OS PROJETOS COMPLEMENTARES</t>
  </si>
  <si>
    <t>01.050.0029-A</t>
  </si>
  <si>
    <t>PROJETO BASICO DE ARQUITETURA PARA PREDIOS ESCOLARES E/OU ADMINISTRATIVOS DE 501 ATE 3.000M2,APRESENTADO EM AUTOCAD NOSPADROES DA CONTRATANTE,INCLUSIVE AS LEGALIZACOES PERTINENTES,COORDENACAO E COMPATIBILIZACAO COM OS PROJETOS COMPLEMENTARES</t>
  </si>
  <si>
    <t>01.050.0030-A</t>
  </si>
  <si>
    <t>PROJETO BASICO DE ARQUITETURA PARA PREDIOS ESCOLARES E/OU ADMINISTRATIVOS ACIMA DE 3.000M2,APRESENTADO EM AUTOCAD NOS PADROES DA CONTRATANTE,INCLUSIVE AS LEGALIZACOES PERTINENTES,COORDENACAO E COMPATIBILIZACAO COM OS PROJETOS COMPLEMENTARES</t>
  </si>
  <si>
    <t>01.050.0031-A</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</si>
  <si>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</si>
  <si>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01.050.0032-A</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</si>
  <si>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</si>
  <si>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01.050.0033-A</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</si>
  <si>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</si>
  <si>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01.050.0034-A</t>
  </si>
  <si>
    <t>PROJETO EXECUTIVO ESTRUTURAL PARA PREDIOS ESCOLARES E ADMINISTRATIVOS ATE 500M2,INCLUSIVE PROJETO BASICO,APRESENTADO EMAUTOCAD NOS PADROES DA CONTRATANTE,CONSTANDO DE PLANTAS DE FORMA,ARMACAO E DETALHES, DE ACORDO COM A ABNT</t>
  </si>
  <si>
    <t>01.050.0035-A</t>
  </si>
  <si>
    <t>PROJETO EXECUTIVO ESTRUTURAL PARA PREDIOS ESCOLARES E ADMINISTRATIVOS DE 501 ATE 3.000M2,INCLUSIVE PROJETO BASICO,APRESENTADO EM AUTOCAD NOS PADROES DA CONTRATANTE,CONSTANDO DE PLANTAS DE FORMA,ARMACAO E DETALHES,DE ACORDO COM A ABNT</t>
  </si>
  <si>
    <t>01.050.0036-A</t>
  </si>
  <si>
    <t>PROJETO EXECUTIVO ESTRUTURAL PARA PREDIOS ESCOLARES E ADMINISTRATIVOS ACIMA DE 3.000M2,INCLUSIVE PROJETO BASICO,APRESENTADO EM AUTOCAD NOS PADROES DA CONTRATANTE,CONSTANDO DE PLANTAS DE FORMA,ARMACAO E DETALHES,DE ACORDO COM A ABNT</t>
  </si>
  <si>
    <t>01.050.0037-A</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</si>
  <si>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</si>
  <si>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01.050.0038-A</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</si>
  <si>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</si>
  <si>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01.050.0039-A</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</si>
  <si>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</si>
  <si>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01.050.0040-A</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</si>
  <si>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</si>
  <si>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01.050.0041-A</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</si>
  <si>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</si>
  <si>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01.050.0042-A</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</si>
  <si>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</si>
  <si>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01.050.0043-A</t>
  </si>
  <si>
    <t>PROJETO BASICO DE ARQUITETURA PARA HABITACAO/EDIFICIOS ATE 6.000M2,APRESENTADO EM AUTOCAD NOS PADROES DA CONTRATANTE,INCLUSIVE AS LEGALIZACOES PERTINENTES,COORDENACAO E COMPATIBILIZACAO COM OS PROJETOS COMPLEMENTARES</t>
  </si>
  <si>
    <t>01.050.0044-A</t>
  </si>
  <si>
    <t>PROJETO BASICO DE ARQUITETURA PARA HABITACAO/EDIFICIOS DE 6.001 ATE 12.000M2,APRESENTADO EM AUTOCAD NOS PADROES DA CONTRATANTE,INCLUSIVE AS LEGALIZACOES PERTINENTES,COORDENACAO E CCOMPATIBILIZACAO COM OS PROJETOS COMPLEMENTARES</t>
  </si>
  <si>
    <t>01.050.0045-A</t>
  </si>
  <si>
    <t>PROJETO BASICO DE ARQUITETURA PARA HABITACAO/EDIFICIOS ACIMADE 12.000M2,APRESENTADO EM AUTOCAD NOS PADROES DA CONTRATANTE,INCLUSIVE AS LEGALIZACOES PERTINENTES,COORDENACAO E COMPATIBILIZACAO COM OS PROJETOS COMPLEMENTARES</t>
  </si>
  <si>
    <t>01.050.0046-A</t>
  </si>
  <si>
    <t>PROJETO EXECUTIVO DE ARQUITETURA PARA HABITACAO/EDIFICIOS ATE 6.000M2,INCLUSIVE PROJETO BASICO,APRESENTADO EM AUTOCAD NOS PADROES DA CONTRATANTE,INCLUSIVE AS LEGALIZACOES PERTINENTES,COORDENACAO E COMPATIBILIZACAO COM OS PROJETOS COMPLEMENTARES</t>
  </si>
  <si>
    <t>01.050.0047-A</t>
  </si>
  <si>
    <t>PROJETO EXECUTIVO DE ARQUITETURA PARA HABITACAO/EDIFICIOS DE6.001 ATE 12.000M2,INCLUSIVE PROJETO BASICO,APRESENTADO EMAUTOCAD NOS PADROES DA CONTRATANTE,INCLUSIVE AS LEGALIZACOESPERTINENTES,COORDENACAO E COMPATIBILIZACAO COM OS PROJETOS COMPLEMENTARES</t>
  </si>
  <si>
    <t>01.050.0048-A</t>
  </si>
  <si>
    <t>PROJETO EXECUTIVO DE ARQUITETURA PARA HABITACAO/EDIFICIOS ACIMA DE 12.000M2,INCLUSIVE PROJETO BASICO,APRESENTADO EM AUTOCAD NOS PADROES DA CONTRATANTE,INCLUSIVE AS LEGALIZACOES PERTINENTES,COORDENACAO E COMPATIBLIZACAO COM OS PROJETOS COMPLEMENTARES</t>
  </si>
  <si>
    <t>01.050.0049-A</t>
  </si>
  <si>
    <t>PROJETO EXECUTIVO DE INSTALACAO DE INCENDIO E SPDA PARA PREDIOS ESCOLARES E/OU ADMINISTRATIVOS ATE 500M2,INCLUSIVE PROJETO BASICO,APRESENTADO EM AUTOCAD,INCLUSIVE AS LEGALIZACOES PERTINENTES</t>
  </si>
  <si>
    <t>01.050.0050-A</t>
  </si>
  <si>
    <t>PROJETO EXECUTIVO DE INSTALACAO DE INCENDIO E SPDA PARA PREDIOS ESCOLARES E/OU ADMINISTRATIVOS DE 501 ATE 3.000M2,INCLUSIVE PROJETO BASICO,APRESENTADO EM AUTOCAD,INCLUSIVE AS LEGALIZACOES PERTINENTES</t>
  </si>
  <si>
    <t>01.050.0051-A</t>
  </si>
  <si>
    <t>PROJETO EXECUTIVO DE INSTALACAO DE INCENDIO E SPDA PARA PREDIOS ESCOLARES E/OU ADMINISTRATIVOS ACIMA DE 3.000M2,INCLUSIVE PROJETO BASICO,APRESENTADO EM AUTOCAD,INCLUSIVE AS LEGALILIZACOES PERTINENTES</t>
  </si>
  <si>
    <t>01.050.0052-A</t>
  </si>
  <si>
    <t>PROJETO EXECUTIVO DE INSTALACAO DE INCENDIO E SPDA PARA PREDIOS CULTURAIS ATE 500M2,INCLUSIVE PROJETO BASICO,APRESENTADOEM AUTOCAD,INCLUSIVE AS LEGALIZACOES PERTINENTES</t>
  </si>
  <si>
    <t>01.050.0053-A</t>
  </si>
  <si>
    <t>PROJETO EXECUTIVO DE INSTALACAO DE INCENDIO E SPDA PARA PREDIOS CULTURAIS ACIMA DE 500M2,INCLUSIVE PROJETO BASICO,APRESENTADO EM AUTOCAD,INCLUSIVE AS LEGALIZACOES PERTINENTES</t>
  </si>
  <si>
    <t>01.050.0054-A</t>
  </si>
  <si>
    <t>PROJETO EXECUTIVO DE INSTALACAO DE INCENDIO E SPDA PARA PREDIOS HOSPITALARES,INCLUSIVE PROJETO BASICO,APRESENTADO EM AUTOCAD,INCLUSIVE AS LEGALIZACOES ERTINENTES</t>
  </si>
  <si>
    <t>01.050.0055-A</t>
  </si>
  <si>
    <t>PROJETO EXECUTIVO DE INSTALACAO DE INCENDIO E SPDA PARA HABITACOES/EDIFICIOS ATE 500M2,INCLUSIVE PROJETO BASICO,APRESENTADO EM AUTOCAD,INCLUSIVE AS LEGALIZACOES PERTINENTES</t>
  </si>
  <si>
    <t>01.050.0056-A</t>
  </si>
  <si>
    <t>PROJETO EXECUTIVO DE INSTALACAO DE INCENDIO E SPDA PARA HABITACOES/EDIFICIOS DE 501 ATE 3.000M2,INCLUSIVE PROJETO BASICO,APRESENTADO EM AUTOCAD,INCLUSIVE AS LEGALIZACOES PERTINENTES</t>
  </si>
  <si>
    <t>01.050.0057-A</t>
  </si>
  <si>
    <t>PROJETO EXECUTIVO DE INSTALACAO DE INCENDIO E SPDA PARA HABITACOES/EDIFICIOS ACIMA DE 3000M2,INCLUSIVE PROJETO BASICO,APRESENTADO EM AUTOCAD,INCLUSIVE AS LEGALIZACOES PERTINENTES</t>
  </si>
  <si>
    <t>01.050.0058-A</t>
  </si>
  <si>
    <t>PROJETO EXECUTIVO DE INSTALACAO DE INCENDIO E SPDA PARA HABITACAO/LOTEAMENTO ATE 36.000M2,INCLUSIVE PROJETO BASICO,APRESENTADO EM AUTOCAD,INCLUSIVE AS LEGALIZACOES PERTINENTES</t>
  </si>
  <si>
    <t>01.050.0059-A</t>
  </si>
  <si>
    <t>PROJETO EXECUTIVO DE INSTALACAO DE INCENDIO E SPDA PARA HABITACAO/LOTEAMENTO ACIMA DE 36.000M2,INCLUSIVE PROJETO BASICO,APRESENTADO EM AUTOCAD,INCLUSIVE AS LEGALIZACOES PERTINENTES</t>
  </si>
  <si>
    <t>01.050.0060-A</t>
  </si>
  <si>
    <t>PROJETO EXECUTIVO DE INSTALACAO DE GAS PARA PREDIOS ESCOLARES E/OU ADMINISTRATIVOS ATE 500M2,INCLUSIVE PROJETO BASICO,APRESNTADO EM AUTOCAD,INCLUSIVE AS LEGALIZACOES PERTINENTES</t>
  </si>
  <si>
    <t>01.050.0061-A</t>
  </si>
  <si>
    <t>PROJETO EXECUTIVO DE INSTALACAO DE GAS PARA PREDIOS ESCOLARES E/OU ADMINISTRATIVOS ACIMA DE 500M2,INCLUSIVE PROJETO BASICO,APRESENTADO EM AUTOCAD,INCLUSIVE AS LEGALIZACOES PERTINENTES</t>
  </si>
  <si>
    <t>01.050.0062-A</t>
  </si>
  <si>
    <t>PROJETO EXECUTIVO DE INSTALACAO DE GAS PARA PREDIOS CULTURAIS,INCLUSIVE PROJETO BASICO,APRESENTADO EM AUTOCAD,INCLUSIVEAS LEGALIZACOES PERTINENTES</t>
  </si>
  <si>
    <t>01.050.0063-A</t>
  </si>
  <si>
    <t>PROJETO EXECUTIVO DE INSTALACAO DE GAS PARA PREDIOS HOSPITALARES ATE 4.000M2,INCLUSIVE PROJETO BASICO,APRESENTADO EM AUTOCAD,INCLUSIVE AS LEGALIZACOES PERTINENTES</t>
  </si>
  <si>
    <t>01.050.0064-A</t>
  </si>
  <si>
    <t>PROJETO EXECUTIVO DE INSTALACAO DE GAS PARA PREDIOS HOSPITALARES ACIMA DE 4.000M2,INCLUSIVE PROJETO BASICO,APRESENTADO EM AUTOCAD,INCLUSIVE AS LEGALIZACOES PERTINENTES</t>
  </si>
  <si>
    <t>01.050.0065-A</t>
  </si>
  <si>
    <t>PROJETO EXECUTIVO DE INSTALACAO DE GAS PARA HABITACOES/EDIFICIOS ATE 500M2,INCLUSIVE PROJETO BASICO,APRESENTADO EM AUTOCAD,INCLUSIVE AS LEGALIZACOES PERTINENTES</t>
  </si>
  <si>
    <t>01.050.0066-A</t>
  </si>
  <si>
    <t>PROJETO EXECUTIVO DE INSTALACAO DE GAS PARA HABITACOES/EDIFICIOS ACIMA DE 500M2,INCLUSIVE PROJETO BASICO,APRESENTADO EMAUTOCAD,INCLUSEVE AS LEGALIZACOES PERTINENTES</t>
  </si>
  <si>
    <t>01.050.0067-A</t>
  </si>
  <si>
    <t>PROJETO EXECUTIVO DE INSTALACAO DE GAS PARA HABITACAO/LOTEAMENTO ATE 12.000M2,INCLUSIVE PROJETO BASICO,APRESENTADO EM AUTOCAD,INCLUSIVE AS LEGALIZACOES PERTINENTES</t>
  </si>
  <si>
    <t>01.050.0068-A</t>
  </si>
  <si>
    <t>PROJETO EXECUTIVO DE INSTALACAO DE GAS PARA HABITACAO/LOTEAMENTO ACIMA DE 12.000M2,INCLUSIVE PROJETO BASICO,APRESENTADOEM AUTOCAD,INCLUSIVE AS LEGALIZACOES PERTINENTES</t>
  </si>
  <si>
    <t>01.050.0078-A</t>
  </si>
  <si>
    <t>PROJETO EXECUTIVO DE INSTALACAO DE TELEMATICA PARA PREDIOS ESCOLARES E/OU ADMINISTRATIVOS ATE 500M2,INCLUSIVE PROJETO BASICO,APRESENTADO EM AUTOCAD,INCLUSIVE AS LEGALIZACOES PERTINENTES</t>
  </si>
  <si>
    <t>01.050.0079-A</t>
  </si>
  <si>
    <t>PROJETO EXECUTIVO DE INSTALACAO DE TELEMATICA PARA PREDIOS ESCOLARES E/OU ADMINISTRATIVOS ACIMA DE 500M2,INCLUSIVE PROJETO BASICO,APRESENTADO EM AUTOCAD,INCLUSIVE AS LEGALIZACOES PERTINENTES</t>
  </si>
  <si>
    <t>01.050.0080-A</t>
  </si>
  <si>
    <t>PROJETO EXECUTIVO DE INSTALACAO DE TELEMATICA PARA PREDIOS CULTURAIS ATE 500M2,INCLUSIVE PROJETO BASICO,APRESENTADO EM AUTOCAD,INCLUSIVE AS LEGALIZACOES PERTINENTES</t>
  </si>
  <si>
    <t>01.050.0081-A</t>
  </si>
  <si>
    <t>PROJETO EXECUTIVO DE INSTALACAO DE TELEMATICA PARA PREDIOS CULTURAIS ACIMA DE 500M2,INCLUSIVE PROJETO BASICO,APRESENTADOEM AUTOCAD,INCLUSIVE AS LEGALIZACOES PERTINENTES</t>
  </si>
  <si>
    <t>01.050.0082-A</t>
  </si>
  <si>
    <t>PROJETO EXECUTIVO DE INSTALACAO DE TELEMATICA PARA PREDIOS HOSPITALARES,INCLUSIVE PROJETO BASICO,APRESENTADO EM AUTOCAD,INCLUSIVE AS LEGALIZACOES PERTINENTES</t>
  </si>
  <si>
    <t>01.050.0083-A</t>
  </si>
  <si>
    <t>PROJETO EXECUTIVO DE INSTALACAO DE TELEMATICA PARA HABITACOES/EDIFICIOS ATE 500M2,INCLUSIVE PROJETO BASICO,APRESENTADO EM AUTOCAD,INCLUSIVE AS LEGALIZACOES PERTINENTES</t>
  </si>
  <si>
    <t>01.050.0084-A</t>
  </si>
  <si>
    <t>PROJETO EXECUTIVO DE INSTALACAO DE TELEMATICA PARA HABITACOES/EDIFICIOS DE 501 ATE 3.000M2,INCLUSIVE PROJETO BASICO,APRESENTADO EM AUTOCAD,INCLUSIVE AS LEGALIZACOES PERTINENTES</t>
  </si>
  <si>
    <t>01.050.0085-A</t>
  </si>
  <si>
    <t>PROJETO EXECUTIVO DE INSTALACAO DE TELEMATICA PARA HABITACAO/LOTEAMENTO ATE 12.000M2,INCLUSIVE PROJETO BASICO,APRESENTADO EM AUTOCAD,INCLUSIVE AS LEGALIZACOES PERTINENTES</t>
  </si>
  <si>
    <t>01.050.0086-A</t>
  </si>
  <si>
    <t>PROJETO EXECUTIVO DE INSTALACAO DE TELEMATICA PARA HABITACAO/LOTEAMENTO ACIMA DE 12.000M2,INCLUSIVE PROJETO BASICO,APRESENTADO EM AUTOCAD,INCLUSIVE AS LEGALIZACOES PERTINENTES</t>
  </si>
  <si>
    <t>01.050.0087-A</t>
  </si>
  <si>
    <t>PROJETO EXECUTIVO DE INSTALACAO DE ESGOTO SANITARIO E AGUASPLUVIAIS PARA PREDIOS ESCOLARES E/OU ADMINISTRATIVOS ATE 500M2,INCLUSIVE PROJETO BASICO,APRESENTADO EM AUTOCAD,INCLUSIVEAS LEGALIZACOES PERTINENTES</t>
  </si>
  <si>
    <t>01.050.0088-A</t>
  </si>
  <si>
    <t>PROJETO EXECUTIVO DE INSTALACAO DE ESGOTO SANITARIO E AGUASPLUVIAIS PARA PREDIOS ESCOLARES E/OU ADMINISTRATIVOS DE 501ATE 3.000M2,INCLUSIVE PROJETO BASICO,APRESENTADO EM AUTOCAD,INCLUSIVE AS LEGALIZACOES PERTINENTES</t>
  </si>
  <si>
    <t>01.050.0089-A</t>
  </si>
  <si>
    <t>PROJETO EXECUTIVO DE INSTALACAO DE ESGOTO SANITARIO E AGUASPLUVIAIS PARA PREDIOS ESCOLARES E/OU ADMINISTRATIVOS ACIMA DE 3.000M2,INCLUSIVE PROJETO BASICO,APRESENTADO EM AUTOCAD,INCLUSIVE AS LEGALIZACOES PERTINENTES</t>
  </si>
  <si>
    <t>01.050.0090-A</t>
  </si>
  <si>
    <t>PROJETO EXECUTIVO DE INSTALACAO DE ESGOTO SANITARIO E AGUASPLUVIAIS PARA PREDIOS CULTURAIS,INCLUSIVE PROJETO BASICO,APRESENTADO EM AUTOCAD,INCLUSIVE AS LEGALIZACOES PERTINENTES</t>
  </si>
  <si>
    <t>01.050.0091-A</t>
  </si>
  <si>
    <t>PROJETO EXECUTIVO DE INSTALACAO DE ESGOTO SANITARIO E AGUASPLUVIAIS PARA PREDIOS HOSPITALARES ATE 4.000M2,INCLUSIVE PROJETO BASICO,APRESENTADO EM AUTOCAD,INCLUSIVE AS LEGALIZACOESPERTINENTES</t>
  </si>
  <si>
    <t>01.050.0092-A</t>
  </si>
  <si>
    <t>PROJETO EXECUTIVO DE INSTALACAO DE ESGOTO SANITARIO E AGUASPLUVIAIS PARA PREDIOS HOSPITALARES ACIMA DE 4.000M2,INCLUSIVE PROJETO BASICO,APRESENTADO EM AUTOCAD,INCLUSIVE AS LEGALIZACOES PERTINENTES</t>
  </si>
  <si>
    <t>01.050.0093-A</t>
  </si>
  <si>
    <t>PROJETO EXECUTIVO DE INSTALACAO DE ESGOTO SANITARIO E AGUASPLUVIAIS PARA URBANIZACAO ATE 15.000M2,INCLUSIVE PROJETO BASICO,APRESENTADO EM AUTOCAD,INCLUSIVE AS LEGALIZACOES PERTINENTES</t>
  </si>
  <si>
    <t>01.050.0094-A</t>
  </si>
  <si>
    <t>PROJETO EXECUTIVO DE INSTALACAO DE ESGOTO SANITARIO E AGUASPLUVIAIS PARA URBANIZACAO ACIMA DE 15.000M2,INCLUSIVE PROJETO BASICO,APRESENTADO EM AUTOCAD,INCLUSIVE AS LEGALIZACOES PERTINENTES</t>
  </si>
  <si>
    <t>01.050.0095-A</t>
  </si>
  <si>
    <t>PROJETO EXECUTIVO DE INSTALACAO DE ESGOTO SANITARIO E AGUASPLUVIAIS PARA HABITACAO/LOTEAMENTO ATE 12.000M2,INCLUSIVE PROJETO BASICO,APRESENTADO EM AUTOCAD,INCLUSIVE AS LEGALIZACOES PERTINENTES</t>
  </si>
  <si>
    <t>01.050.0096-A</t>
  </si>
  <si>
    <t>PROJETO EXECUTIVO DE INSTALACAO DE ESGOTO SANITARIO E AGUASPLUVIAIS PARA HABITACAO/LOTEAMENTO DE 12.001 ATE 36.000M2,INCLUSIVE PROJETO BASICO,APRESENTADO EM AUTOCAD,INCLUSIVE AS LEGALIZACOES PERTINENTES</t>
  </si>
  <si>
    <t>01.050.0097-A</t>
  </si>
  <si>
    <t>PROJETO EXECUTIVO DE INSTALACAO DE ESGOTO SANITARIO E AGUASPLUVIAIS PARA HABITACAO/LOTEAMENTO ACIMA DE 36.000M2,INCLUSIVE PROJETO BASICO,APRESENTADO EM AUTOCAD,INCLUSIVE AS LEGALIZACOES PERTINENTES</t>
  </si>
  <si>
    <t>01.050.0098-A</t>
  </si>
  <si>
    <t>PROJETO EXECUTIVO DE INSTALACAO HIDRAULICA PARA PREDIOS ESCOLARES E/OU ADMINISTRATIVOS ATE 500M2,INCLUSIVE PROJETO BASICO,APRESENTADO EM AUTOCAD,INCLUSIVE AS LEGALIZACOES PERTINENTES</t>
  </si>
  <si>
    <t>01.050.0099-A</t>
  </si>
  <si>
    <t>PROJETO EXECUTIVO DE INSTALACAO HIDRAULICA PARA PREDIOS ESCOLARES E/OU ADMINISTRATIVOS DE 501 A 3.000M2,INCLUSIVE PROJETO BASICO,APRESENTADO EM AUTOCAD,INCLUSIVE AS LEGALIZACOES PERTINENTES</t>
  </si>
  <si>
    <t>01.050.0100-A</t>
  </si>
  <si>
    <t>PROJETO EXECUTIVO DE INSTALACAO HIDRAULICA PARA PREDIOS ESCOLARES E/OU ADMINISTRATIVOS ACIMA DE 3.000M2,INCLUSIVE PROJETO BASICO,APRESENTADO EM AUTOCAD,INCLUSIVE AS LEGALIZACOES PERTINENTES</t>
  </si>
  <si>
    <t>01.050.0101-A</t>
  </si>
  <si>
    <t>PROJETO EXECUTIVO DE INSTALACAO HIDRAULICA PARA PREDIOS CULTURAIS,INCLUSIVE PROJETO BASICO,APRESENTADO EM AUTOCAD,INCLUSIVE AS LEGALIZACOES PERTINENTES</t>
  </si>
  <si>
    <t>01.050.0102-A</t>
  </si>
  <si>
    <t>PROJETO EXECUTIVO DE INSTALACAO HIDRAULICA PARA PREDIOS HOSPITALARES ATE 4.000M2,INCLUSIVE PROJETO BASICO,APRESENTADO EMAUTOCAD,INCLUSIVE AS LEGALIZACOES PERTINENTES</t>
  </si>
  <si>
    <t>01.050.0103-A</t>
  </si>
  <si>
    <t>PROJETO EXECUTIVO DE INSTALACAO HIDRAULICA PARA PREDIOS HOSPITALARES ACIMA DE 4.000M2,INCLUSIVE PROJETO BASICO,APRESENTADO EM AUTOCAD,INCLUSIVE AS LEGALIZACOES PERTINENTES</t>
  </si>
  <si>
    <t>01.050.0104-A</t>
  </si>
  <si>
    <t>PROJETO EXECUTIVO DE INSTALACAO HIDRAULICA PARA HABITACOES/EDIFICIOS ATE 500M2,INCLUSIVE PROJETO BASICO,APRESENTADO EM AUTOCAD,INCLUSIVE AS LEGALIZACOES PERTINENTES</t>
  </si>
  <si>
    <t>01.050.0105-A</t>
  </si>
  <si>
    <t>PROJETO EXECUTIVO DE INSTALACAO HIDRAULICA PARA HABITACOES/EDIFICIOS DE 501 ATE 3.000M2,INCLUSVE PROJETO BASICO,APRESENTADO EM AUTOCAD,INCLUSIVE AS LEGALIZACOES PERTINENTES</t>
  </si>
  <si>
    <t>01.050.0106-A</t>
  </si>
  <si>
    <t>PROJETO EXECUTIVO DE INSTALACAO HIDRAULICA PARA HABITACOES/EDIFICIOS ACIMA DE 3.000M2,INCLUSIVE PROJETO BASICO,APRESENTADO EM AUTOCAD,INCLUSIVE AS LEGALIZACOES PERTINENTES</t>
  </si>
  <si>
    <t>01.050.0107-A</t>
  </si>
  <si>
    <t>PROJETO EXECUTIVO DE INSTALACAO HIDRAULICA PARA URBANIZACAOATE 15.000M2,INCLUSIVE PROJETO BASICO,APRESENTADO EM AUTOCAD,INCLUSIVE AS LEGALIZACOES PERTINENTES</t>
  </si>
  <si>
    <t>01.050.0108-A</t>
  </si>
  <si>
    <t>PROJETO EXECUTIVO DE INSTALACAO HIDRAULICA PARA URBANIZACAOACIMA DE 15.000M2,INCLUSIVE PROJETO BASICO,APRESENTADO EM AUTOCAD,INCLUSIVE AS LEGALIZACOES PERTINENTES</t>
  </si>
  <si>
    <t>01.050.0109-A</t>
  </si>
  <si>
    <t>PROJETO EXECUTIVO DE INSTALACAO HIDRAULICA PARA HABITACAO/LOTEAMENTO ATE 12.000M2,INCLUSIVE PROJETO BASICO,APRESENTADO EM AUTOCAD,INCLUSIVE AS LEGALIZACOES PERTINENTES</t>
  </si>
  <si>
    <t>01.050.0110-A</t>
  </si>
  <si>
    <t>PROJETO EXECUTIVO DE INSTALACAO HIDRAULICA PARA HABITACAO/LOTEAMENTO DE 12.001 ATE 36.000M2,INCLUSIVE PROJETO BASICO,APRESENTADO EM AUTOCAD,INCLUSIVE AS LEGALIZACOES PERTINENTES</t>
  </si>
  <si>
    <t>01.050.0111-A</t>
  </si>
  <si>
    <t>PROJETO EXECUTIVO DE INSTALACAO HIDRAULICA PARA HABITACAO/LOTEAMENTO ACIMA DE 36.000M2,INCLUSIVE PROJETO BASICO,APRESENTADO EM AUTOCAD,INCLUSIVE AS LEGALIZACOES PERTINENTES</t>
  </si>
  <si>
    <t>01.050.0112-A</t>
  </si>
  <si>
    <t>PROJETO EXECUTIVO DE INSTALACAO HIDRAULICA DE MONTAGEM INTERNA DE CHAFARIZES,APRESENTADO EM AUTOCAD NOS PADROES DA CONTRATADA,DE ACORDO COM A ABNT</t>
  </si>
  <si>
    <t>01.050.0113-A</t>
  </si>
  <si>
    <t>PROJETO EXECUTIVO DE INSTALACAO ELETRICA PARA PREDIOS ESCOLARES E/OU ADMINISTRATIVOS ATE 500M2,INCLUSIVE PROJETO BASICO,APRESENTADO EM AUTOCAD,INCLUSIVE AS LEGALIZACOES PERTINENTES</t>
  </si>
  <si>
    <t>01.050.0114-A</t>
  </si>
  <si>
    <t>PROJETO EXECUTIVO DE INSTALACAO ELETRICA PARA PREDIOS ESCOLARES E/OU ADMINISTRATIVOS DE 501 ATE 3.000M2,INCLUSIVE PROJETO BASICO,APRESENTADO EM AUTOCAD,INCLUSIVE AS LEGALIZACOES PERTINENTES</t>
  </si>
  <si>
    <t>01.050.0115-A</t>
  </si>
  <si>
    <t>PROJETO EXECUTIVO DE INSTALACAO ELETRICA PARA PREDIOS ESCOLARES E/OU ADMINISTRATIVOS ACIMA DE 3.000M2,INCLUSIVE PROJETOBASICO,APRESENTADO EM AUTOCAD,INCLUSIVE AS LEGALIZACOES PERTINENTES</t>
  </si>
  <si>
    <t>01.050.0116-A</t>
  </si>
  <si>
    <t>PROJETO EXECUTIVO DE INSTALACAO ELETRICA PARA PREDIOS CULTURAIS ATE 3.000M2,INCLUSIVE PROJETO BASICO,APRESENTADO EM AUTOCAD,INCLUSIVE AS LEGALIZACOES PERTINENTES</t>
  </si>
  <si>
    <t>01.050.0117-A</t>
  </si>
  <si>
    <t>PROJETO EXECUTIVO DE INSTALACAO ELETRICA PARA PREDIOS CULTURAIS ACIMA DE 3.000M2,INCLUSIVE PROJETO BASICO,APRESENTADO EMAUTOCAD,INCLUSIVE AS LEGALIZACOES PERTINENTES</t>
  </si>
  <si>
    <t>01.050.0118-A</t>
  </si>
  <si>
    <t>PROJETO EXECUTIVO DE INSTALACAO ELETRICA PARA PREDIOS HOSPITALARES,INCLUSIVE PROJETO BASICO,APRESENTADO EM AUTOCAD,INCLUSIVE AS LEGALIZACOES PERTINENTES</t>
  </si>
  <si>
    <t>01.050.0119-A</t>
  </si>
  <si>
    <t>PROJETO EXECUTIVO DE INSTALACAO ELETRICA PARA HABITACOES/EDIFICIOS ATE 500M2,INCLUSIVE PROJETO BASICO,APRESENTADO EM AUTOCAD,INCLUSIVE AS LEGALIZACOES PERTINENTES</t>
  </si>
  <si>
    <t>01.050.0120-A</t>
  </si>
  <si>
    <t>PROJETO EXECUTIVO DE INSTALACAO ELETRICA PARA HABITACOES/EDIFICIOS DE 501 ATE 3.000M2,INCLUSIVE PROJETO BASICO,APRESENTADO EM AUTOCAD,INCLUSIVE AS LEGALIZACOES PERTINENTES</t>
  </si>
  <si>
    <t>01.050.0121-A</t>
  </si>
  <si>
    <t>PROJETO EXECUTIVO DE INSTALACAO ELETRICA PARA HABITACOES/EDIFICIOS ACIMA DE 3.000M2,INCLUSIVE PROJETO BASICO,APRESENTADOEM AUTOCAD,INCLUSIVE AS LEGALIZACOES PERTINENTES</t>
  </si>
  <si>
    <t>01.050.0122-A</t>
  </si>
  <si>
    <t>PROJETO EXECUTIVO DE INSTALACAO ELETRICA PARA URBANIZACAO ATE 15.000M2,INCLUSIVE PROJETO BASICO,APRESENTADO EM AUTOCAD,INCLUSIVE AS LEGALIZACOES PERTINENTES</t>
  </si>
  <si>
    <t>01.050.0123-A</t>
  </si>
  <si>
    <t>PROJETO EXECUTIVO DE INSTALACAO ELETRICA PARA URBANIZACAO ACIMA DE 15.000M2,INCLUSIVE PROJETO BASICO,APRESENTADO EM AUTOCAD,INCLUSIVE AS LEGALIZACOES PERTINENTES</t>
  </si>
  <si>
    <t>01.050.0124-A</t>
  </si>
  <si>
    <t>PROJETO EXECUTIVO DE INSTALACAO ELETRICA PARA HABITACAO/LOTEAMENTO ATE 12.000M2,INCLUSIVE PROJETO BASICO,APRESENTADO EMAUTOCAD,INCLUSIVE AS LEGALIZACOES PERTINENTES</t>
  </si>
  <si>
    <t>01.050.0125-A</t>
  </si>
  <si>
    <t>PROJETO EXECUTIVO DE INSTALACAO ELETRICA PARA HABITACAO/LOTEAMENTO DE 12.001 ATE 36.000M2,INCLUSIVE PROJETO BASICO,APRESENTADO EM AUTOCAD,INCLUSIVE AS LEGALIZACOES PERTINENTES</t>
  </si>
  <si>
    <t>01.050.0126-A</t>
  </si>
  <si>
    <t>PROJETO EXECUTIVO DE INSTALACAO ELETRICA PARA HABITACAO/LOTEAMENTO ACIMA DE 36.000M2,INCLUSIVE PROJETO BASICO,APRESENTADO EM AUTOCAD,INCLUSIVE AS LEGALIZACOES PERTINENTES</t>
  </si>
  <si>
    <t>01.050.0127-A</t>
  </si>
  <si>
    <t>PROJETO EXECUTIVO DE INSTALACAO ELETRICA DO QUADRO DOS COMANDOS DE MOTORES PARA CHAFARIZES,APRESENTADO EM AUTOCAD NOS PADROES DA CONTRATADA,DE ACORDO COM A ABNT</t>
  </si>
  <si>
    <t>01.050.0128-A</t>
  </si>
  <si>
    <t>PROJETO EXECUTIVO DE SISTEMA DE AR CONDICIONADO,INCLUSIVE PROJETO BASICO,APRESENTADO EM AUTOCAD NOS PADROES DA CONTRATANTE,EM PREDIOS COM AREA DE ATE 500M2</t>
  </si>
  <si>
    <t>01.050.0129-A</t>
  </si>
  <si>
    <t>PROJETO EXECUTIVO DE SISTEMA DE AR CONDICIONADO,INCLUSIVE PROJETO BASICO,APRESENTADO EM AUTOCAD NOS PADROES DA CONTRATANTE,EM PREDIOS COM AREA DE 501 ATE 3000M2</t>
  </si>
  <si>
    <t>01.050.0130-A</t>
  </si>
  <si>
    <t>PROJETO EXECUTIVO DE SISTEMA DE AR CONDICIONADO,INCLUSIVE PROJETO BASICO,APRESENTADO EM AUTOCAD NOS PADROES DA CONTRATANTE,EM PREDIOS COM AREA ACIMA DE 3000M2</t>
  </si>
  <si>
    <t>01.050.0137-A</t>
  </si>
  <si>
    <t>PROJETO EXECUTIVO DE ARQUITETURA PARA CONSTRUCAO DE GALPAO (GEOMETRICO,CORTES,DETALHAMENTO E PERSPECTIVA) ATE 500M2,APRESENTADO EM AUTOCAD NOS PADROES DA CONTRATANTE,DE ACORDO COMA ABNT</t>
  </si>
  <si>
    <t>01.050.0138-A</t>
  </si>
  <si>
    <t>PROJETO EXECUTIVO DE ARQUITETURA PARA AREA DESTINADA A ABRIGAR SUBESTACAO,ATE 2750KVA,INCLUSIVE DETALHAMENTO DA SERRALHERIA E DOS CUBICULOS,APRESENTADO EM AUTOCAD NOS PADROES DA CONTRATANTE</t>
  </si>
  <si>
    <t>01.050.0139-A</t>
  </si>
  <si>
    <t>DESENHO EM PERSPECTIVA NO TAMANHO DE (70X50)CM,COLORIDO,PARAPROJETO DE TRATAMENTO PAISAGISTICO EM AREAS PUBLICAS</t>
  </si>
  <si>
    <t>01.050.0140-A</t>
  </si>
  <si>
    <t>PROJETO EXECUTIVO DE ARQUITETURA PARA IMPLANTACAO DE VIVEIROS DE MUDAS DE ARVORES E HORTAS (GEOMETRICO,CORTES,DETALHAMENTO E PERSPECTIVAS) ATE 20.000M2,APRESENTADO EM AUTOCAD NOS PADROES DA CONTRATANTE,DE ACORDO COM A ABNT</t>
  </si>
  <si>
    <t>01.050.0141-A</t>
  </si>
  <si>
    <t>PROJETO EXECUTIVO DE INSTALACAO ELETRICA PARA CHAFARIZES,APRESENTADO EM AUTOCAD NOS PADROES DA CONTRATANTE,DE ACORDO COMA ABNT,INCLUSIVE AS LEGALIZACOES PERTINENTES</t>
  </si>
  <si>
    <t>01.050.0142-A</t>
  </si>
  <si>
    <t>PROJETO EXECUTIVO DE INSTALACAO HIDROSSANITARIA PARA CHAFARIZES,APRESENTADO EM AUTOCAD NOS PADROES DA CONTRATANTE,DE ACORDO COM ABNT,INCLUSIVE AS LEGALIZACOES PERTINENTES</t>
  </si>
  <si>
    <t>01.050.0143-A</t>
  </si>
  <si>
    <t>PROJETO EXECUTIVO DE SISTEMA DE DRENAGEM E IRRIGACAO PARA IMPLANTACAO DE VIVEIROS DE MUDAS DE ARVORES E HORTAS,ATE 20.000M2,APRESENTADO EM AUTOCAD NOS PADROES DA CONTRATANTE,DE ACORDO COM A ABNT</t>
  </si>
  <si>
    <t>01.050.0147-A</t>
  </si>
  <si>
    <t>PROJETO EXECUTIVO DE INSTALACOES ESPECIAIS,COMPREENDENDO PROJETOS DE ILUMINACAO CENICA,SONORIZACAO DE AUDITORIO,PLATEIAE PALCO,SISTEMA DE AUDIVISUAL E TRADUCAO SIMULTANEA,ATE 500M2,APRESENTADO EM AUTOCAD,INCLUSIVE AS LEGALIZACOES PERTINENTES</t>
  </si>
  <si>
    <t>01.050.0148-A</t>
  </si>
  <si>
    <t>PROJETO EXECUTIVO DE INSTALACOES ESPECIAIS,COMPREENDENDO PROJETOS DE ILUMINACAO CENICA,SONORIZACAO DE AUDITORIO,PLATEIAE PALCO,SISTEMA DE AUDIVISUAL E TRADUCAO SIMULTANEA,DE 501 ATE 3.000M2,APRESENTADO EM AUTOCAD,INCLUSIVE AS LEGALIZACOESPERTINENTES</t>
  </si>
  <si>
    <t>01.050.0149-A</t>
  </si>
  <si>
    <t>PROJETO EXECUTIVO DE INSTALACOES ESPECIAIS,COMPREENDENDO PROJETOS DE ILUMINACAO CENICA,SONORIZACAO DE AUDITORIO,PLATEIAE PALCO,SISTEMA DE AUDIVISUAL E TRADUCAO SIMULTANEA,ACIMA DE3.000M2,APRESENTADO EM AUTOCAD,INCLUSIVE AS LEGALIZACOES PERTINENTES</t>
  </si>
  <si>
    <t>01.050.0150-A</t>
  </si>
  <si>
    <t>PROJETO EXECUTIVO DE INSTALACAO DE SEGURANCA (CFTV E SONORIZACAO),ATE 500M2,INCLUSIVE PROJETO BASICO,APRESENTADO EM AUTOCAD,INCLUSIVE AS LEGALIZACOES PERTINENTES</t>
  </si>
  <si>
    <t>01.050.0151-A</t>
  </si>
  <si>
    <t>PROJETO EXECUTIVO DE INSTALACAO DE SEGURANCA (CFTV E SONORIZACAO),DE 501 ATE 3000M2,INCLUSIVE PROJETO BASICO,APRESENTADOEM AUTOCAD,INCLUSIVE AS LEGALIZACOES PERTINENTES</t>
  </si>
  <si>
    <t>01.050.0152-A</t>
  </si>
  <si>
    <t>PROJETO EXECUTIVO DE INSTALACAO DE SEGURANCA (CFTV E SONORIZACAO),ACIMA DE 3000M2,INCLUSIVE PROJETO BASICO,APRESENTADO EM AUTOCAD,INCLUSIVE AS LEGALIZACOES PERTINENTES</t>
  </si>
  <si>
    <t>01.050.0153-A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</si>
  <si>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</si>
  <si>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01.050.0154-A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</si>
  <si>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</si>
  <si>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01.050.0156-A</t>
  </si>
  <si>
    <t>PROJETO EXECUTIVO DE SISTEMA DE DRENAGEM ATE 20.000M2,APRESENTADO EM AUTOCAD</t>
  </si>
  <si>
    <t>01.050.0157-A</t>
  </si>
  <si>
    <t>PROJETO EXECUTIVO DE SISTEMA DE DRENAGEM ACIMA DE 20.000M2,APRESENTADO EM AUTOCAD</t>
  </si>
  <si>
    <t>01.050.0160-A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</si>
  <si>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</si>
  <si>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</si>
  <si>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</si>
  <si>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01.050.0165-A</t>
  </si>
  <si>
    <t>PROJETO EXECUTIVO PARA URBANIZACAO/REURBANIZACAO (GEOMETRICO,CORTES E DETALHES) PARA TRATAMENTO PAISAGISTICO DE AREAS PUBLICAS,APRESENTADO EM AUTOCAD NOS PADROES DA CONTRATANTE,INCLUSIVE AS OPERACOES PERTINENTES E A COORDENACAO DOS PROJETOSCOMPLEMENTARES</t>
  </si>
  <si>
    <t>01.050.0168-A</t>
  </si>
  <si>
    <t>PROJETO DE VIA SIMPLES DE VEICULOS EM FAVELA,COM 1 FAIXA DEROLAMENTO,COM LARGURA MAXIMA DE 3M</t>
  </si>
  <si>
    <t>01.050.0170-A</t>
  </si>
  <si>
    <t>PROJETO PARA PASSARELA SOBRE LOGRADOURO PUBLICO,COM RAMPAS EOU ESCADAS</t>
  </si>
  <si>
    <t>01.050.0175-A</t>
  </si>
  <si>
    <t>PROJETO EXECUTIVO PARA TRATAMENTO PAISAGISTICO COM ESPECIFICACAO VEGETAL LEGENDADA E QUANTIFICADA,EM AREAS PUBLICAS,CONSIDERANDO A AREA EFETIVA DE PLANTIO,APRESENTADO EM AUTOCAD NOS PADROES DA CONTRATANTE</t>
  </si>
  <si>
    <t>01.050.0180-A</t>
  </si>
  <si>
    <t>PROJETO EXECUTIVO DE VIA ESPECIAL PARA VEICULOS E PEDESTRES,EM AVENIDAS CANAL,COM CALCADAS EM AMBOS OS LADOS,COM LARGURAMAXIMA DE 40M,APRESENTADO EM AUTOCAD NOS PADROES DA CONTRATANTE</t>
  </si>
  <si>
    <t>01.050.0185-A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</si>
  <si>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</si>
  <si>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01.050.0190-A</t>
  </si>
  <si>
    <t>PROJETO EXECUTIVO DE VIA PARA VEICULOS E PEDESTRES EM RUAS EAVENIDAS URBANAS,COM CALCADAS EM AMBOS OS LADOS E 2 FAIXASDE ROLAMENTO COM LARGURA MAXIMA DE 13M,APRESENTADO EM AUTOCAD NOS PADROES DA CONTRATANTE</t>
  </si>
  <si>
    <t>01.050.0195-A</t>
  </si>
  <si>
    <t>PROJETO EXECUTIVO DE VIA PARA VEICULOS E PEDESTRES EM RUAS EAVENIDAS URBANAS,COM CALCADAS EM AMBOS OS LADOS E 3 FAIXASDE ROLAMENTO COM LARGURA MAXIMA DE 16M,APRESENTADO EM AUTOCAD NOS PADROES DA CONTRATANTE</t>
  </si>
  <si>
    <t>01.050.0200-A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</si>
  <si>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</si>
  <si>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01.050.0205-A</t>
  </si>
  <si>
    <t>PROJETO EXECUTIVO DE VIA PARA VEICULOS E PEDESTRES EM RUAS EAVENIDAS URBANAS,COM CALCADAS EM AMBOS OS LADOS E 4 FAIXASDE ROLAMENTO COM LARGURA MAXIMA DE 25M,APRESENTADO EM AUTOCAD NOS PADROES DA CONTRATANTE</t>
  </si>
  <si>
    <t>01.050.0210-A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</si>
  <si>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</si>
  <si>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01.050.0215-A</t>
  </si>
  <si>
    <t>PROJETO EXECUTIVO DE VIA SIMPLES DE CICLOVIA,COM 1 FAIXA DEROLAMENTO,COM LARGURA MAXIMA DE 1,30M,APRESENTADO EM AUTOCADNOS PADROES DA CONTRATANTE</t>
  </si>
  <si>
    <t>01.050.0220-A</t>
  </si>
  <si>
    <t>PROJETO EXECUTIVO DE VIA DUPLA DE CICLOVIA,COM 2 FAIXAS DE ROLAMENTO,COM LARGURA MAXIMA DE 3M,APRESENTADO EM AUTOCAD NOSPADROES DA CONTRATANTE</t>
  </si>
  <si>
    <t>01.050.0222-A</t>
  </si>
  <si>
    <t>PROJETO EXECUTIVO DE SISTEMA CENTRAL DE GASES MEDICINAIS (OXIGENIO,AR COMPRIMIDO E VACUO),INCLUSIVE PROJETO BASICO,APRESENTADO EM AUTOCAD NOS PADROES DA CONTRATANTE,COM AREA ATE 1000M2</t>
  </si>
  <si>
    <t>01.050.0223-A</t>
  </si>
  <si>
    <t>PROJETO EXECUTIVO DE SISTEMA CENTRAL DE GASES MEDICINAIS (OXIGENIO,AR COMPRIMIDO E VACUO),INCLUSIVE PROJETO BASICO,APRESENTADO EM AUTOCAD NOS PADROES DA CONTRATANTE,COM AREA DE 1001 ATE 4000M2</t>
  </si>
  <si>
    <t>01.050.0224-A</t>
  </si>
  <si>
    <t>PROJETO EXECUTIVO DE SISTEMA CENTRAL DE GASES MEDICINAIS (OXIGENIO,AR COMPRIMIDO E VACUO),INCLUSIVE PROJETO BASICO,APRESENTADO EM AUTOCAD NOS PADROES DA CONTRATANTE,COM AREA ACIMADE 4000M2</t>
  </si>
  <si>
    <t>01.050.0225-A</t>
  </si>
  <si>
    <t>PROJETO EXECUTIVO PARA SISTEMA DE EXAUSTAO MECANICA DE COZINHA,INCLUSIVE PROJETO BASICO,APRESENTADO EM AUTOCAD NOS PADROES DA CONTRATANTE COM AREA ATE 50M2</t>
  </si>
  <si>
    <t>01.050.0226-A</t>
  </si>
  <si>
    <t>PROJETO EXECUTIVO PARA SISTEMA DE EXAUSTAO MECANICA DE COZINHA,INCLUSIVE PROJETO BASICO,APRESENTADO EM AUTOCAD NOS PADROES DA CONTRATANTE,COM AREA DE 51 ATE 100M2</t>
  </si>
  <si>
    <t>01.050.0227-A</t>
  </si>
  <si>
    <t>PROJETO EXECUTIVO PARA SISTEMA DE EXAUSTAO MECANICA DE COZINHA,INCLUSIVE PROJETO BASICO,APRESENTADO EM AUTOCAD NOS PADROES DA CONTRATANTE,COM AREA ACIMA DE 100M2</t>
  </si>
  <si>
    <t>01.050.0230-A</t>
  </si>
  <si>
    <t>PROJETO ESTRUTURAL FINAL DE ENGENHARIA DE OBRAS-DE-ARTE ESPECIAIS (PONTES,VIADUTOS E PASSARELAS) EM CONCRETO ARMADO E/OUPROTENDIDO OU ESTRUTURA DE ACO,COM AREA DE PROJECAO HORIZONTAL INFERIOR A 500M2,APRESENTADO EM AUTOCAD</t>
  </si>
  <si>
    <t>01.050.0232-A</t>
  </si>
  <si>
    <t>PROJETO ESTRUTURAL FINAL DE ENGENHARIA DE OBRAS-DE-ARTE ESPECIAIS (PONTES,VIADUTOS E PASSARELAS) EM CONCRETO ARMADO E/OUPROTENDIDO OU ESTRUTURA DE ACO,COM AREA DE PROJECAO HORIZONTAL DE 501 ATE 5.000M2,APRESENTADO EM AUTOCAD</t>
  </si>
  <si>
    <t>01.050.0235-A</t>
  </si>
  <si>
    <t>PROJETO ESTRUTURAL FINAL DE ENGENHARIA DE OBRAS-DE-ARTE ESPECIAIS (PONTES,VIADUTOS E PASSARELAS) EM CONCRETO ARMADO E/OUPROTENDIDO OU ESTRUTURA DE ACO,COM AREA DE PROJECAO HORIZONTAL DE 5.001 ATE 7.000M2,APRESENTADO EM AUTOCAD</t>
  </si>
  <si>
    <t>01.050.0245-A</t>
  </si>
  <si>
    <t>PROJETO EXECUTIVO DE PROGRAMACAO VISUAL PARA PREDIOS ESCOLARES E/OU ADMINISTRATIVOS ATE 500M2,APRESENTADO EM AUTOCAD NOSPADROES DA CONTRATANTE</t>
  </si>
  <si>
    <t>01.050.0250-A</t>
  </si>
  <si>
    <t>PROJETO EXECUTIVO DE PROGRAMACAO VISUAL PARA PREDIOS ESCOLARES E/OU ADMINISTRATIVOS,DE 501 ATE 3000M2,APRESENTADO EM AUTOCAD NOS PADROES DA CONTRATANTE</t>
  </si>
  <si>
    <t>01.050.0300-A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</si>
  <si>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</si>
  <si>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01.050.0315-A</t>
  </si>
  <si>
    <t>SERVICOS DE ELABORACAO DE VISTORIAS,LAUDOS TECNICOS,ANTEPROJETOS DE INTERVENCOES LOCALIZADAS,QUANTITATIVOS E RELATORIO FOTOGRAFICO PARA EXECUCAO DE RECUPERACAO ESTRUTURAL DE OBRAS-DE-ARTE ESPECIAIS,COM AREAS DE PROJECAO HORIZONTAL ATE 1000M2</t>
  </si>
  <si>
    <t>01.050.0320-A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</si>
  <si>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</si>
  <si>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01.050.0322-A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</si>
  <si>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</si>
  <si>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01.050.0324-A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</si>
  <si>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</si>
  <si>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01.050.0325-A</t>
  </si>
  <si>
    <t>SERVICOS DE ELABORACAO DE VISTORIAS,LAUDOS TECNICOS,ANTEPROJETOS DE INTERVENCOES LOCALIZADAS,QUANTITATIVOS E RELATORIO FOTOGRAFICO PARA EXECUCAO DE RECUPERACAO ESTRUTURAL DE PREDIOS PUBLICOS,COM AREAS DE PROJECAO HORIZONTAL ATE 1000M2</t>
  </si>
  <si>
    <t>01.050.0326-A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</si>
  <si>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</si>
  <si>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01.050.0327-A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</si>
  <si>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</si>
  <si>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01.050.0328-A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</si>
  <si>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</si>
  <si>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01.050.0350-A</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</si>
  <si>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</si>
  <si>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01.050.0351-A</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</si>
  <si>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</si>
  <si>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01.050.0352-A</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</si>
  <si>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</si>
  <si>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01.050.0353-A</t>
  </si>
  <si>
    <t>PROJETO EXECUTIVO DE ARQUITETURA,CONSIDERANDO O PROJETO BASICO EXISTENTE,PARA PREDIOS CULTURAIS ATE 500M2,APRESENTADO EMAUTOCAD NOS PADROES DA CONTRATANTE,INCLUSIVE AS LEGALIZACOES PERTINENTES,COORDENACAO E COMPATIBILIZACAO COM OS PROJETOSCOMPLEMENTARES</t>
  </si>
  <si>
    <t>01.050.0354-A</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</si>
  <si>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</si>
  <si>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01.050.0355-A</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</si>
  <si>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</si>
  <si>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01.050.0356-A</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</si>
  <si>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</si>
  <si>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01.050.0357-A</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</si>
  <si>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</si>
  <si>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01.050.0358-A</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</si>
  <si>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</si>
  <si>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01.050.0359-A</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</si>
  <si>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</si>
  <si>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01.050.0360-A</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</si>
  <si>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</si>
  <si>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01.050.0361-A</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</si>
  <si>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</si>
  <si>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01.050.0362-A</t>
  </si>
  <si>
    <t>PROJETO EXECUTIVO DE ARQUITETURA,CONSIDERANDO O PROJETO BASICO EXISTENTE,PARA HABITACAO/EDIFICIOS ATE 6000M2,APRESENTADOEM AUTOCAD NOS PADROES DA CONTRATANTE,INCLUSIVE AS LEGALIZACOES PERTINENTES,COORDENACAO E COMPATIBILIZACAO COM OS PROJETOS COMPLEMENTARES</t>
  </si>
  <si>
    <t>01.050.0363-A</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</si>
  <si>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</si>
  <si>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01.050.0364-A</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</si>
  <si>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</si>
  <si>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01.050.0365-A</t>
  </si>
  <si>
    <t>PROJETO BASICO DE INSTALACAO DE INCENDIO E SPDA PARA PREDIOSESCOLARES E/OU ADMINISTRATIVOS ATE 500M2,APRESENTADO EM AUTOCAD,INCLUSIVE AS LEGALIZACOES PERTINENTES</t>
  </si>
  <si>
    <t>01.050.0366-A</t>
  </si>
  <si>
    <t>PROJETO BASICO DE INSTALACAO DE INCENDIO E SPDA PARA PREDIOSESCOLARES E/OU ADMINISTRATIVOS DE 501 ATE 3000M2,APRESENTADO EM AUTOCAD,INCLUSIVE AS LEGALIZACOES PERTINENTES</t>
  </si>
  <si>
    <t>01.050.0367-A</t>
  </si>
  <si>
    <t>PROJETO BASICO DE INSTALACAO DE INCENDIO E SPDA PARA PREDIOSESCOLARES E/OU ADMINISTRATIVOS ACIMA DE 3000M2,APRESENTADOEM AUTOCAD,INCLUSIVE AS LEGALIZACOES PERTINENTES</t>
  </si>
  <si>
    <t>01.050.0368-A</t>
  </si>
  <si>
    <t>PROJETO BASICO DE INSTALACAO DE INCENDIO E SPDA PARA PREDIOSCULTURAIS ATE 500M2,APRESENTADO EM AUTOCAD,INCLUSIVE AS LEGALIZACOES PERTINENTES</t>
  </si>
  <si>
    <t>01.050.0369-A</t>
  </si>
  <si>
    <t>PROJETO BASICO DE INSTALACAO DE INCENDIO E SPDA PARA PREDIOSCULTURAIS ACIMA DE 500M2,APRESENTADO EM AUTOCAD,INCLUSIVE AS LEGALIZACOES PERTINENTES</t>
  </si>
  <si>
    <t>01.050.0370-A</t>
  </si>
  <si>
    <t>PROJETO BASICO DE INSTALACAO DE INCENDIO E SPDA PARA PREDIOSHOSPITALARES,APRESENTADO EM AUTOCAD,INCLUSIVE AS LEGALIZACOES PERTINENTES</t>
  </si>
  <si>
    <t>01.050.0371-A</t>
  </si>
  <si>
    <t>PROJETO BASICO DE INSTALACAO DE INCENDIO E SPDA PARA HABITACOES/EDIFICIOS ATE 500M2,APRESENTADO EM AUTOCAD,INCLUSIVE ASLEGALIZACOES PERTINENTES</t>
  </si>
  <si>
    <t>01.050.0372-A</t>
  </si>
  <si>
    <t>PROJETO BASICO DE INSTALACAO DE INCENDIO E SPDA PARA HABITACOES/EDIFICIOS DE 501 ATE 3000M2,APRESENTADO EM AUTOCAD,INCLUSIVE AS LEGALIZACOES PERTINENTES</t>
  </si>
  <si>
    <t>01.050.0373-A</t>
  </si>
  <si>
    <t>PROJETO BASICO DE INSTALACAO DE INCENDIO E SPDA PARA HABITACOES/EDIFICIOS ACIMA DE 3000M2,APRESENTADO EM AUTOCAD,INCLUSIVE AS LEGALIZACOES PERTINENTES</t>
  </si>
  <si>
    <t>01.050.0374-A</t>
  </si>
  <si>
    <t>PROJETO BASICO DE INSTALACAO DE INCENDIO E SPDA PARA HABITACAO/LOTEAMENTO ATE 36000M2,APRESENTADO EM AUTOCAD,INCLUSIVE AS LEGALIZACOES PERTINENTES</t>
  </si>
  <si>
    <t>01.050.0375-A</t>
  </si>
  <si>
    <t>PROJETO BASICO DE INSTALACAO DE INCENDIO E SPDA PARA HABITACAO/LOTEAMENTO ACIMA DE 36000M2,APRESENTADO EM AUTOCAD,INCLUSIVE AS LEGALIZACOES PERTINENTES</t>
  </si>
  <si>
    <t>01.050.0376-A</t>
  </si>
  <si>
    <t>PROJETO EXECUTIVO DE INSTALACAO DE INCENDIO E SPDA,CONSIDERANDO PROJETO BASICO EXISTENTE,PARA PREDIOS ESCOLARES E/OU ADMINISTRATIVOS ATE 500M2,APRESENTADO EM AUTOCAD,INCLUSIVE AS LEGALIZACOES PERTINENTES</t>
  </si>
  <si>
    <t>01.050.0377-A</t>
  </si>
  <si>
    <t>PROJETO EXECUTIVO DE INSTALACAO DE INCENDIO E SPDA,CONSIDERANDO PROJETO BASICO EXISTENTE,PARA PREDIOS ESCOLARES E/OU ADMINISTRATIVOS DE 501 ATE 3000M2,APRESENTADO EM AUTOCAD,INCLUSIVE AS LEGALIZACOES PERTINENTES</t>
  </si>
  <si>
    <t>01.050.0378-A</t>
  </si>
  <si>
    <t>PROJETO EXECUTIVO DE INSTALACAO DE INCENDIO E SPDA,CONSIDERANDO PROJETO BASICO EXISTENTE,PARA PREDIOS ESCOLARES E/OU ADMINISTRATIVOS ACIMA DE 3000M2,APRESENTADO EM AUTOCAD,INCLUSIVE AS LEGALIZACOES PERTINENTES</t>
  </si>
  <si>
    <t>01.050.0379-A</t>
  </si>
  <si>
    <t>PROJETO EXECUTIVO DE INSTALACAO DE INCENDIO E SPDA,CONSIDERANDO PROJETO BASICO EXISTENTE,PARA PREDIOS CULTURAIS ATE 500M2,APRESENTADO EM AUTOCAD,INCLUSIVE AS LEGALIZACOES PERTINENTES</t>
  </si>
  <si>
    <t>01.050.0380-A</t>
  </si>
  <si>
    <t>PROJETO EXECUTIVO DE INSTALACAO DE INCENDIO E SPDA,CONSIDERANDO PROJETO BASICO EXISTENTE,PARA PREDIOS CULTURAIS ACIMA DE500M2,APRESENTADO EM AUTOCAD,INCLUSIVE AS LEGALIZACOES PERTINENTES</t>
  </si>
  <si>
    <t>01.050.0381-A</t>
  </si>
  <si>
    <t>PROJETO EXECUTIVO DE INSTALACAO DE INCENDIO E SPDA,CONSIDERANDO PROJETO BASICO EXISTENTE,PARA PREDIOS HOSPITALARES,APRESENTADO EM AUTOCAD,INCLUSIVE AS LEGALIZACOES PERTINENTES</t>
  </si>
  <si>
    <t>01.050.0382-A</t>
  </si>
  <si>
    <t>PROJETO EXECUTIVO DE INSTALACAO DE INCENDIO E SPDA,CONSIDERANDO PROJETO BASICO EXISTENTE,PARA HABITACOES/EDIFICIOS ATE 500M2,APRESENTADO EM AUTOCAD,INCLUSIVE AS LEGALIZACOES PERTINENTES</t>
  </si>
  <si>
    <t>01.050.0383-A</t>
  </si>
  <si>
    <t>PROJETO EXECUTIVO DE INSTALACAO DE INCENDIO E SPDA,CONSIDERANDO PROJETO BASICO EXISTENTE,PARA HABITACOES/EDIFICIOS DE 501 ATE 3000M2,APRESENTADO EM AUTOCAD,INCLUSIVE AS LEGALIZACOES PERTINENTES</t>
  </si>
  <si>
    <t>01.050.0384-A</t>
  </si>
  <si>
    <t>PROJETO EXECUTIVO DE INSTALACAO DE INCENDIO E SPDA,CONSIDERANDO PROJETO BASICO EXISTENTE,PARA HABITACOES/EDIFICIOS ACIMADE 3000M2,APRESENTADO EM AUTOCAD,INCLUSIVE AS LEGALIZACOES PERTINENTES</t>
  </si>
  <si>
    <t>01.050.0385-A</t>
  </si>
  <si>
    <t>PROJETO EXECUTIVO DE INSTALACAO DE INCENDIO E SPDA,CONSIDERANDO PROJETO BASICO EXISTENTE,PARA HABITACAO/LOTEAMENTO ATE 36000M2,APRESENTADO EM AUTOCAD,INCLUSIVE AS LEGALIZACOES PERTINENTES</t>
  </si>
  <si>
    <t>01.050.0386-A</t>
  </si>
  <si>
    <t>PROJETO EXECUTIVO DE INSTALACAO DE INCENDIO E SPDA,CONSIDERANDO PROJETO BASICO EXISTENTE,PARA HABITACAO/LOTEAMENTO ACIMADE 36000M2,APRESENTADO EM AUTOCAD,INCLUSIVE AS LEGALIZACOESPERTINENTES</t>
  </si>
  <si>
    <t>01.050.0387-A</t>
  </si>
  <si>
    <t>PROJETO BASICO DE INSTALACAO DE GAS PARA PREDIOS ESCOLARES E/OU ADMINISTRATIVOS ATE 500M2,APRESENTADO EM AUTOCAD,INCLUSIVE AS LEGALIZACOES PERTINENTES</t>
  </si>
  <si>
    <t>01.050.0388-A</t>
  </si>
  <si>
    <t>PROJETO BASICO DE INSTALACAO DE GAS PARA PREDIOS ESCOLARES E/OU ADMINISTRATIVOS ACIMA DE 500M2,APRESENTADO EM AUTOCAD,INCLUSIVE AS LEGALIZACOES PERTINENTES</t>
  </si>
  <si>
    <t>01.050.0389-A</t>
  </si>
  <si>
    <t>PROJETO BASICO DE INSTALACAO DE GAS PARA PREDIOS CULTURAIS,APRESENTADO EM AUTOCAD,INCLUSIVE AS LEGALIZACOES PERTINENTES</t>
  </si>
  <si>
    <t>01.050.0390-A</t>
  </si>
  <si>
    <t>PROJETO BASICO DE INSTALACAO DE GAS PARA PREDIOS HOSPITALARES ATE 4000M2,APRESENTADO EM AUTOCAD,INCLUSIVE AS LEGALIZACOES PERTINENTES</t>
  </si>
  <si>
    <t>01.050.0391-A</t>
  </si>
  <si>
    <t>PROJETO BASICO DE INSTALACAO DE GAS PARA PREDIOS HOSPITALARES ACIMA DE 4000M2,APRESENTADO EM AUTOCAD,INCLUSIVE AS LEGALIZACOES PERTINENTES</t>
  </si>
  <si>
    <t>01.050.0392-A</t>
  </si>
  <si>
    <t>PROJETO BASICO DE INSTALACAO DE GAS PARA HABITACOES/EDIFICIOS ATE 500M2,APRESENTADO EM AUTOCAD,INCLUSIVE AS LEGALIZACOESPERTINENTES</t>
  </si>
  <si>
    <t>01.050.0393-A</t>
  </si>
  <si>
    <t>PROJETO BASICO DE INSTALACAO DE GAS PARA HABITACOES/EDIFICIOS ACIMA DE 500M2,APRESENTADO EM AUTOCAD,INCLUSIVE AS LEGALIZACOES PERTINENTES</t>
  </si>
  <si>
    <t>01.050.0394-A</t>
  </si>
  <si>
    <t>PROJETO BASICO DE INSTALACAO DE GAS PARA HABITACAO/LOTEAMENTO ACIMA DE 12000M2,APRESENTADO EM AUTOCAD,INCLUSIVE AS LEGALIZACOES PERTINENTES</t>
  </si>
  <si>
    <t>01.050.0395-A</t>
  </si>
  <si>
    <t>01.050.0396-A</t>
  </si>
  <si>
    <t>PROJETO EXECUTIVO DE INSTALACAO DE GAS,CONSIDERANDO O PROJETO BASICO EXISTENTE,PARA PREDIOS ESCOLARES E/OU ADMINISTRATIVOS ATE 500M2,APRESENTADO EM AUTOCAD,INCLUSIVE AS LEGALIZACOES PERTINENTES</t>
  </si>
  <si>
    <t>01.050.0397-A</t>
  </si>
  <si>
    <t>PROJETO EXECUTIVO DE INSTALACAO DE GAS,CONSIDERANDO O PROJETO BASICO EXISTENTE,PARA PREDIOS ESCOLARES E/OU ADMINISTRATIVOS ACIMA DE 500M2,APRESENTADO EM AUTOCAD,INCLUSIVE AS LEGALIZACOES PERTINENTES</t>
  </si>
  <si>
    <t>01.050.0398-A</t>
  </si>
  <si>
    <t>PROJETO EXECUTIVO DE INSTALACAO DE GAS,CONSIDERANDO O PROJETO BASICO EXISTENTE,PARA PREDIOS CULTURAIS,APRESENTADO EM AUTOCAD,INCLUSIVE AS LEGALIZACOES PERTINENTES</t>
  </si>
  <si>
    <t>01.050.0399-A</t>
  </si>
  <si>
    <t>PROJETO EXECUTIVO DE INSTALACAO DE GAS,CONSIDERANDO O PROJETO BASICO EXISTENTE,PARA PREDIOS HOSPITALARES ATE 4000M2,APRESENTADO EM AUTOCAD,INCLUSIVE AS LEGALIZACOES PERTINENTES</t>
  </si>
  <si>
    <t>01.050.0400-A</t>
  </si>
  <si>
    <t>PROJETO EXECUTIVO DE INSTALACAO DE GAS,CONSIDERANDO O PROJETO BASICO EXISTENTE,PARA PREDIOS HOSPITALARES ACIMA DE 4000M2,APRESENTADO EM AUTOCAD,INCLUSIVE AS LEGALIZACOES PERTINENTES</t>
  </si>
  <si>
    <t>01.050.0401-A</t>
  </si>
  <si>
    <t>PROJETO EXECUTIVO DE INSTALACAO DE GAS,CONSIDERANDO O PROJETO BASICO EXISTENTE,PARA HABITACOES/EDIFICIOS ATE 500M2,APRESENTADO EM AUTOCAD,INCLUSIVE AS LEGALIZACOES PERTINENTES</t>
  </si>
  <si>
    <t>01.050.0402-A</t>
  </si>
  <si>
    <t>PROJETO EXECUTIVO DE INSTALACAO DE GAS,CONSIDERANDO O PROJETO BASICO EXISTENTE,PARA HABITACOES/EDIFICIOS ACIMA DE 500M2,APRESENTADO EM AUTOCAD,INCLUSIVE AS LEGALIZACOES PERTINENTES</t>
  </si>
  <si>
    <t>01.050.0403-A</t>
  </si>
  <si>
    <t>PROJETO EXECUTIVO DE INSTALACAO DE GAS,CONSIDERANDO O PROJETO BASICO EXISTENTE,PARA HABITACAO/LOTEAMENTO ATE 12000M2,APRESENTADO EM AUTOCAD,INCLUSIVE AS LEGALIZACOES PERTINENTES</t>
  </si>
  <si>
    <t>01.050.0404-A</t>
  </si>
  <si>
    <t>PROJETO EXECUTIVO DE INSTALACAO DE GAS,CONSIDERANDO O PROJETO BASICO EXISTENTE,PARA HABITACAO/LOTEAMENTO ACIMA DE 12000M2,APRESENTADO EM AUTOCAD,INCLUSIVE AS LEGALIZACOES PERTINENTES</t>
  </si>
  <si>
    <t>01.050.0423-A</t>
  </si>
  <si>
    <t>PROJETO BASICO DE INSTALACAO DE TELEMATICA PARA PREDIOS ESCOLARES E/OU ADMINISTRATIVOS ATE 500M2,APRESENTADO EM AUTOCAD,INCLUSIVE AS LEGALIZACOES PERTINENTES</t>
  </si>
  <si>
    <t>01.050.0424-A</t>
  </si>
  <si>
    <t>PROJETO BASICO DE INSTALACAO DE TELEMATICA PARA PREDIOS ESCOLARES E/OU ADMINISTRATIVOS ACIMA DE 500M2,APRESENTADO EM AUTOCAD,INCLUSIVE AS LEGALIZACOES PERTINENTES</t>
  </si>
  <si>
    <t>01.050.0425-A</t>
  </si>
  <si>
    <t>PROJETO BASICO DE INSTALACAO DE TELEMATICA PARA PREDIOS CULTURAIS ATE 500M2,APRESENTADO EM AUTOCAD,INCLUSIVE AS LEGALIZACOES PERTINENTES</t>
  </si>
  <si>
    <t>01.050.0426-A</t>
  </si>
  <si>
    <t>PROJETO BASICO DE INSTALACAO DE TELEMATICA PARA PREDIOS CULTURAIS ACIMA DE 500M2,APRESENTADO EM AUTOCAD,INCLUSIVE AS LEGALIZACOES PERTINENTES</t>
  </si>
  <si>
    <t>01.050.0427-A</t>
  </si>
  <si>
    <t>PROJETO BASICO DE INSTALACAO DE TELEMATICA PARA PREDIOS HOSPITALARES,APRESENTADO EM AUTOCAD,INCLUSIVE AS LEGALIZACOES PERTINENTES</t>
  </si>
  <si>
    <t>01.050.0428-A</t>
  </si>
  <si>
    <t>PROJETO BASICO DE INSTALACAO DE TELEMATICA PARA HABITACOES/EDIFICIOS ATE 500M2,APRESENTADO EM AUTOCAD,INCLUSIVE AS LEGALIZACOES PERTINENTES</t>
  </si>
  <si>
    <t>01.050.0429-A</t>
  </si>
  <si>
    <t>PROJETO BASICO DE INSTALACAO DE TELEMATICA PARA HABITACOES/EDIFICIOS DE 501 ATE 3000M2,APRESENTADO EM AUTOCAD,INCLUSIVEAS LEGALIZACOES PERTINENTES</t>
  </si>
  <si>
    <t>01.050.0430-A</t>
  </si>
  <si>
    <t>PROJETO BASICO DE INSTALACAO DE TELEMATICA PARA HABITACAO/LOTEAMENTO ATE 12000M2,APRESENTADO EM AUTOCAD,INCLUSIVE AS LEGALIZACOES PERTINENTES</t>
  </si>
  <si>
    <t>01.050.0431-A</t>
  </si>
  <si>
    <t>PROJETO BASICO DE INSTALACAO DE TELEMATICA PARA HABITACAO/LOTEAMENTO ACIMA DE 12000M2,APRESENTADO EM AUTOCAD,INCLUSIVE AS LEGALIZACOES PERTINENTES</t>
  </si>
  <si>
    <t>01.050.0432-A</t>
  </si>
  <si>
    <t>PROJETO EXECUTIVO DE INSTALACAO DE TELEMATICA,CONSIDERANDO OPROJETO BASICO EXISTENTE,PARA PREDIOS ESCOLARES E/OU ADMINISTRATIVOS ATE 500M2,APRESENTADO EM AUTOCAD,INCLUSIVE AS LEGALIZACOES PERTINENTES</t>
  </si>
  <si>
    <t>01.050.0433-A</t>
  </si>
  <si>
    <t>PROJETO EXECUTIVO DE INSTALACAO DE TELEMATICA,CONSIDERANDO OPROJETO BASICO EXISTENTE,PARA PREDIOS ESCOLARES E/OU ADMINISTRATIVOS ACIMA DE 500M2,APRESENTADO EM AUTOCAD,INCLUSIVE ASLEGALIZACOES PERTINENTES</t>
  </si>
  <si>
    <t>01.050.0434-A</t>
  </si>
  <si>
    <t>PROJETO EXECUTIVO DE INSTALACAO DE TELEMATICA,CONSIDERANDO OPROJETO BASICO EXISTENTE,PARA PREDIOS CULTURAIS ATE 500M2,APRESENTADO EM AUTOCAD,INCLUSIVE AS LEGALIZACOES PERTINENTES</t>
  </si>
  <si>
    <t>01.050.0435-A</t>
  </si>
  <si>
    <t>PROJETO EXECUTIVO DE INSTALACAO DE TELEMATICA,CONSIDERANDO OPROJETO BASICO EXISTENTE,PARA PREDIOS CULTURAIS ACIMA DE 500M2,APRESENTADO EM AUTOCAD,INCLUSIVE AS LEGALIZACOES PERTINENTES</t>
  </si>
  <si>
    <t>01.050.0436-A</t>
  </si>
  <si>
    <t>PROJETO EXECUTIVO DE INSTALACAO DE TELEMATICA,CONSIDERANDO OPROJETO BASICO EXISTENTE,PARA PREDIOS HOSPITALARES,APRESENTADO EM AUTOCAD,INCLUSIVE AS LEGALIZACOES PERTINENTES</t>
  </si>
  <si>
    <t>01.050.0437-A</t>
  </si>
  <si>
    <t>PROJETO EXECUTIVO DE INSTALACAO DE TELEMATICA,CONSIDERANDO OPROJETO BASICO EXISTENTE,PARA HABITACOES/EDIFICIOS ATE 500M2,APRESENTADO EM AUTOCAD,INCLUSIVE AS LEGALIZACOES PERTINENTES</t>
  </si>
  <si>
    <t>01.050.0438-A</t>
  </si>
  <si>
    <t>PROJETO EXECUTIVO DE INSTALACAO DE TELEMATICA,CONSIDERANDO OPROJETO BASICO EXISTENTE,PARA HABITACOES/EDIFICIOS DE 501 ATE 3000M2,APRESENTADO EM AUTOCAD,INCLUSIVE AS LEGALIZACOES PERTINENTES</t>
  </si>
  <si>
    <t>01.050.0439-A</t>
  </si>
  <si>
    <t>PROJETO EXECUTIVO DE INSTALACAO DE TELEMATICA,CONSIDERANDO OPROJETO BASICO EXISTENTE,PARA HABITACAO/LOTEAMENTO ATE 12000M2,APRESENTADO EM AUTOCAD,INCLUSIVE AS LEGALIZACOES PERTINENTES</t>
  </si>
  <si>
    <t>01.050.0440-A</t>
  </si>
  <si>
    <t>PROJETO EXECUTIVO DE INSTALACAO DE TELEMATICA,CONSIDERANDO OPROJETO BASICO EXISTENTE,PARA HABITACAO/LOTEAMENTO ACIMA DE12000M2,APRESENTADO EM AUTOCAD,INCLUSIVE AS LEGALIZACOES PERTINENTES</t>
  </si>
  <si>
    <t>01.050.0441-A</t>
  </si>
  <si>
    <t>PROJETO BASICO DE INSTALACAO DE ESGOTO SANITARIO E AGUAS PLUVIAIS PARA PREDIOS ESCOLARES E/OU ADMINISTRATIVOS ATE 500M2,APRESENTADO EM AUTOCAD,INCLUSIVE AS LEGALIZACOES PERTINENTES</t>
  </si>
  <si>
    <t>01.050.0442-A</t>
  </si>
  <si>
    <t>PROJETO BASICO DE INSTALACAO DE ESGOTO SANITARIO E AGUAS PLUVIAIS PARA PREDIOS ESCOLARES E/OU ADMINISTRATIVOS DE 501 ATE3000M2,APRESENTADO EM AUTOCAD,INCLUSIVE AS LEGALIZACOES PERTINENTES</t>
  </si>
  <si>
    <t>01.050.0443-A</t>
  </si>
  <si>
    <t>PROJETO BASICO DE INSTALACAO DE ESGOTO SANITARIO E AGUAS PLUVIAIS PARA PREDIOS ESCOLARES E/OU ADMINISTRATIVOS ACIMA DE 3000M2,APRESENTADO EM AUTOCAD,INCLUSIVE AS LEGALIZACOES PERTINENTES</t>
  </si>
  <si>
    <t>01.050.0444-A</t>
  </si>
  <si>
    <t>PROJETO BASICO DE INSTALACAO DE ESGOTO SANITARIO E AGUAS PLUVIAIS PARA PREDIOS CULTURAIS,APRESENTADO EM AUTOCAD,INCLUSIVE AS LEGALIZACOES PERTINENTES</t>
  </si>
  <si>
    <t>01.050.0445-A</t>
  </si>
  <si>
    <t>PROJETO BASICO DE INSTALACAO DE ESGOTO SANITARIO E AGUAS PLUVIAIS PARA PREDIOS HOSPITALARES ATE 4000M2,APRESENTADO EM AUTOCAD,INCLUSIVE AS LEGALIZACOES PERTINENTES</t>
  </si>
  <si>
    <t>01.050.0446-A</t>
  </si>
  <si>
    <t>PROJETO BASICO DE INSTALACAO DE ESGOTO SANITARIO E AGUAS PLUVIAIS PARA PREDIOS HOSPITALARES ACIMA DE 4000M2,APRESENTADOEM AUTOCAD,INCLUSIVE AS LEGALIZACOES PERTINENTES</t>
  </si>
  <si>
    <t>01.050.0447-A</t>
  </si>
  <si>
    <t>PROJETO BASICO DE INSTALACAO DE ESGOTO SANITARIO E AGUAS PLUVIAIS PARA URBANIZACAO ATE 15000M2,APRESENTADO EM AUTOCAD,INCLUSIVE AS LEGALIZACOES PERTINENTES</t>
  </si>
  <si>
    <t>01.050.0448-A</t>
  </si>
  <si>
    <t>PROJETO BASICO DE INSTALACAO DE ESGOTO SANITARIO E AGUAS PLUVIAIS PARA URBANIZACAO ACIMA DE 15000M2,APRESENTADO EM AUTOCAD,INCLUSIVE AS LEGALIZACOES PERTINENTES</t>
  </si>
  <si>
    <t>01.050.0449-A</t>
  </si>
  <si>
    <t>PROJETO BASICO DE INSTALACAO DE ESGOTO SANITARIO E AGUAS PLUVIAIS PARA HABITACAO/LOTEAMENTO ATE 12000M2,APRESENTADO EM AUTOCAD,INCLUSIVE AS LEGALIZACOES PERTINENTES</t>
  </si>
  <si>
    <t>01.050.0450-A</t>
  </si>
  <si>
    <t>PROJETO BASICO DE INSTALACAO DE ESGOTO SANITARIO E AGUAS PLUVIAIS PARA HABITACAO/LOTEAMENTO DE 12001 ATE 36000M2,APRESENTADO EM AUTOCAD,INCLUSIVE AS LEGALIZACOES PERTINENTES</t>
  </si>
  <si>
    <t>01.050.0451-A</t>
  </si>
  <si>
    <t>PROJETO BASICO DE INSTALACAO DE ESGOTO SANITARIO E AGUAS PLUVIAIS PARA HABITACAO/LOTEAMENTO ACIMA DE 36000M2,APRESENTADOEM AUTOCAD,INCLUSIVE AS LEGALIZACOES PERTINENTES</t>
  </si>
  <si>
    <t>01.050.0452-A</t>
  </si>
  <si>
    <t>PROJETO EXECUTIVO DE INSTALACAO DE ESGOTO SANITARIO E AGUASPLUVIAIS,CONSIDERANDO O PROJETO BASICO EXISTENTE,PARA PREDIOS ESCOLARES E/OU ADMINISTRATIVOS ATE 500M2,APRESENTADO EM AUTOCAD,INCLUSIVE AS LEGALIZACOES PERTINENTES</t>
  </si>
  <si>
    <t>01.050.0453-A</t>
  </si>
  <si>
    <t>PROJETO EXECUTIVO DE INSTALACAO DE ESGOTO SANITARIO E AGUASPLUVIAIS,CONSIDERANDO O PROJETO BASICO EXISTENTE,PARA PREDIOS ESCOLARES E/OU ADMINISTRATIVOS DE 501 ATE 3000M2,APRESENTADO EM AUTOCAD,INCLUSIVE AS LEGALIZACOES PERTINENTES</t>
  </si>
  <si>
    <t>01.050.0454-A</t>
  </si>
  <si>
    <t>PROJETO EXECUTIVO DE INSTALACAO DE ESGOTO SANITARIO E AGUASPLUVIAIS,CONSIDERANDO O PROJETO BASICO EXISTENTE,PARA PREDIOS ESCOLARES E/OU ADMINISTRATIVOS ACIMA DE 3000M2,APRESENTADOEM AUTOCAD,INCLUSIVE AS LEGALIZACOES PERTINENTES</t>
  </si>
  <si>
    <t>01.050.0455-A</t>
  </si>
  <si>
    <t>PROJETO EXECUTIVO DE INSTALACAO DE ESGOTO SANITARIO E AGUASPLUVIAIS,CONSIDERANDO O PROJETO BASICO EXISTENTE,PARA PREDIOS CULTURAIS,APRESENTADO EM AUTOCAD,INCLUSIVE AS LEGALIZACOESPERTINENTES</t>
  </si>
  <si>
    <t>01.050.0456-A</t>
  </si>
  <si>
    <t>PROJETO EXECUTIVO DE INSTALACAO DE ESGOTO SANITARIO E AGUASPLUVIAIS,CONSIDERANDO O PROJETO BASICO EXISTENTE,PARA PREDIOS HOSPITALARES ATE 4000M2,APRESENTADO EM AUTOCAD,INCLUSIVE AS LEGALIZACOES PERTINENTES</t>
  </si>
  <si>
    <t>01.050.0457-A</t>
  </si>
  <si>
    <t>PROJETO EXECUTIVO DE INSTALACAO DE ESGOTO SANITARIO E AGUASPLUVIAIS,CONSIDERANDO O PROJETO BASICO EXISTENTE,PARA PREDIOS HOSPITALARES ACIMA DE 4000M2,APRESENTADO EM AUTOCAD,INCLUSIVE AS LEGALIZACOES PERTINENTES</t>
  </si>
  <si>
    <t>01.050.0458-A</t>
  </si>
  <si>
    <t>PROJETO EXECUTIVO DE INSTALACAO DE ESGOTO SANITARIO E AGUASPLUVIAIS,CONSIDERANDO O PROJETO BASICO EXISTENTE,PARA URBANIZACAO ATE 15000M2,APRESENTADO EM AUTOCAD,INCLUSIVE AS LEGALIZACOES PERTINENTES</t>
  </si>
  <si>
    <t>01.050.0459-A</t>
  </si>
  <si>
    <t>PROJETO EXECUTIVO DE INSTALACAO DE ESGOTO SANITARIO E AGUASPLUVIAIS,CONSIDERANDO O PROJETO BASICO EXISTENTE,PARA URBANIZACAO ACIMA DE 15000M2,APRESENTADO EM AUTOCAD,INCLUSIVE AS LEGALIZACOES PERTINENTES</t>
  </si>
  <si>
    <t>01.050.0460-A</t>
  </si>
  <si>
    <t>PROJETO EXECUTIVO DE INSTALACAO DE ESGOTO SANITARIO E AGUASPLUVIAIS,CONSIDERANDO O PROJETO BASICO EXISTENTE,PARA HABITACAO/LOTEAMENTO ATE 12000M2,APRESENTADO EM AUTOCAD,INCLUSIVEAS LEGALIZACOES PERTINENTES</t>
  </si>
  <si>
    <t>01.050.0461-A</t>
  </si>
  <si>
    <t>PROJETO EXECUTIVO DE INSTALACAO DE ESGOTO SANITARIO E AGUASPLUVIAIS,CONSIDERANDO O PROJETO BASICO EXISTENTE,PARA HABITACAO/LOTEAMENTO DE 12001 ATE 36000M2,APRESENTADO EM AUTOCAD,INCLUSIVE AS LEGALIZACOES PERTINENTES</t>
  </si>
  <si>
    <t>01.050.0462-A</t>
  </si>
  <si>
    <t>PROJETO EXECUTIVO DE INSTALACAO DE ESGOTO SANITARIO E AGUASPLUVIAIS,CONSIDERANDO O PROJETO BASICO EXISTENTE,PARA HABITACAO/LOTEAMENTO ACIMA DE 36000M2,APRESENTADO EM AUTOCAD,INCLUSIVE AS LEGALIZACOES PERTINENTES</t>
  </si>
  <si>
    <t>01.050.0463-A</t>
  </si>
  <si>
    <t>PROJETO BASICO DE INSTALACAO HIDRAULICA PARA PREDIOS ESCOLARES E/OU ADMINISTRATIVOS ATE 500M2,APRESENTADO EM AUTOCAD,INCLUSIVE EM AUTOCAD,INCLUSIVE AS LEGALIZACOES PERTINENTES</t>
  </si>
  <si>
    <t>01.050.0464-A</t>
  </si>
  <si>
    <t>PROJETO BASICO DE INSTALACAO HIDRAULICA PARA PREDIOS ESCOLARES E/OU ADMINISTRATIVOS DE 501 ATE 3000M2,APRESENTADO EM AUTOCAD,INCLUSIVE AS LEGALIZACOES PERTINENTES</t>
  </si>
  <si>
    <t>01.050.0465-A</t>
  </si>
  <si>
    <t>PROJETO BASICO DE INSTALACAO HIDRAULICA PARA PREDIOS ESCOLARES E/OU ADMINISTRATIVOS ACIMA DE 3000M2,APRESENTADO EM AUTOCAD,INCLUSIVE AS LEGALIZACOES PERTINENTES</t>
  </si>
  <si>
    <t>01.050.0466-A</t>
  </si>
  <si>
    <t>PROJETO BASICO DE INSTALACAO HIDRAULICA PARA PREDIOS CULTURAIS,APRESENTADO EM AUTOCAD,INCLUSIVE AS LEGALIZACOES PERTINENTES</t>
  </si>
  <si>
    <t>01.050.0467-A</t>
  </si>
  <si>
    <t>PROJETO BASICO DE INSTALACAO HIDRAULICA PARA PREDIOS HOSPITALARES ATE 4000M2,APRESENTADO EM AUTOCAD,INCLUSIVE AS LEGALIZACOES PERTINENTES</t>
  </si>
  <si>
    <t>01.050.0468-A</t>
  </si>
  <si>
    <t>PROJETO BASICO DE INSTALACAO HIDRAULICA PARA PREDIOS HOSPITALARES ACIMA DE 4000M2,APRESENTADO EM AUTOCAD,INCLUSIVE AS LEGALIZACOES PERTINENTES</t>
  </si>
  <si>
    <t>01.050.0469-A</t>
  </si>
  <si>
    <t>PROJETO BASICO DE INSTALACAO HIDRAULICA PARA HABITACOES/EDIFICIOS ATE 500M2,APRESENTADO EM AUTOCAD,INCLUSIVE AS LEGALIZACOES PERTINENTES</t>
  </si>
  <si>
    <t>01.050.0470-A</t>
  </si>
  <si>
    <t>PROJETO BASICO DE INSTALACAO HIDRAULICA PARA HABITACOES/EDIFICIOS DE 501 ATE 3000M2,APRESENTADO EM AUTOCAD,INCLUSIVE ASLEGALIZACOES PERTINENTES</t>
  </si>
  <si>
    <t>01.050.0471-A</t>
  </si>
  <si>
    <t>PROJETO BASICO DE INSTALACAO HIDRAULICA PARA HABITACOES/EDIFICIOS ACIMA DE 3000M2,APRESENTADO EM AUTOCAD,INCLUSIVE AS LEGALIZACOES PERTINENTES</t>
  </si>
  <si>
    <t>01.050.0472-A</t>
  </si>
  <si>
    <t>PROJETO BASICO DE INSTALACAO HIDRAULICA PARA URBANIZACAO ATE15000M2,APRESENTADO EM AUTOCAD,INCLUSIVE AS LEGALIZACOES PERTINENTES</t>
  </si>
  <si>
    <t>01.050.0473-A</t>
  </si>
  <si>
    <t>PROJETO BASICO DE INSTALACAO HIDRAULICA PARA URBANIZACAO ACIMA DE 15000M2,APRESENTADO EM AUTOCAD,INCLUSIVE AS LEGALIZACOES PERTINENTES</t>
  </si>
  <si>
    <t>01.050.0474-A</t>
  </si>
  <si>
    <t>PROJETO BASICO DE INSTALACAO HIDRAULICA PARA HABITACAO/LOTEAMENTO ATE 12000M2,APRESENTADO EM AUTOCAD,INCLUSIVE AS LEGALIZACOES PERTINENTES</t>
  </si>
  <si>
    <t>01.050.0475-A</t>
  </si>
  <si>
    <t>PROJETO BASICO DE INSTALACAO HIDRAULICA PARA HABITACAO/LOTEAMENTO DE 12001 ATE 36000M2,APRESENTADO EM AUTOCAD,INCLUSIVEAS LEGALIZACOES PERTINENTES</t>
  </si>
  <si>
    <t>01.050.0476-A</t>
  </si>
  <si>
    <t>PROJETO BASICO DE INSTALACAO HIDRAULICA PARA HABITACAO/LOTEAMENTO ACIMA DE 36000M2,APRESENTADO EM AUTOCAD,INCLUSIVE AS LEGALIZACOES PERTINENTES</t>
  </si>
  <si>
    <t>01.050.0478-A</t>
  </si>
  <si>
    <t>PROJETO EXECUTIVO DE INSTALACAO HIDRAULICA,CONSIDERANDO O PROJETO BASICO EXISTENTE,PARA PREDIOS ESCOLARES E/OU ADMINISTRATIVOS ATE 500M2,APRESENTADO EM AUTOCAD,INCLUSIVE AS LEGALIZACOES PERTINENTES</t>
  </si>
  <si>
    <t>01.050.0479-A</t>
  </si>
  <si>
    <t>PROJETO EXECUTIVO DE INSTALACAO HIDRAULICA,CONSIDERANDO O PROJETO BASICO EXISTENTE,PARA PREDIOS ESCOLARES E/OU ADMINISTRATIVOS DE 501 ATE 3000M2,APRESENTADO EM AUTOCAD,INCLUSIVE ASLEGALIZACOES PERTINENTES</t>
  </si>
  <si>
    <t>01.050.0480-A</t>
  </si>
  <si>
    <t>PROJETO EXECUTIVO DE INSTALACAO HIDRAULICA,CONSIDERANDO O PROJETO BASICO EXISTENTE,PARA PREDIOS ESCOLARES E/OU ADMINISTRATIVOS ACIMA DE 3000M2,APRESENTADO EM AUTOCAD,INCLUSIVE AS LEGALIZACOES PERTINENTES</t>
  </si>
  <si>
    <t>01.050.0481-A</t>
  </si>
  <si>
    <t>PROJETO EXECUTIVO DE INSTALACAO HIDRAULICA,CONSIDERANDO O PROJETO BASICO EXISTENTE,PARA PREDIOS CULTURAIS,APRESENTADO EMAUTOCAD,INCLUSIVE AS LEGALIZACOES PERTINENTES</t>
  </si>
  <si>
    <t>01.050.0482-A</t>
  </si>
  <si>
    <t>PROJETO EXECUTIVO DE INSTALACAO HIDRAULICA,CONSIDERANDO O PROJETO BASICO EXISTENTE,PARA PREDIOS HOSPITALARES ATE 4000M2,APRESENTADO EM AUTOCAD,INCLUSIVE AS LEGALIZACOES PERTINENTES</t>
  </si>
  <si>
    <t>01.050.0483-A</t>
  </si>
  <si>
    <t>PROJETO EXECUTIVO DE INSTALACAO HIDRAULICA,CONSIDERANDO O PROJETO BASICO EXISTENTE,PARA PREDIOS HOSPITALARES ACIMA DE 4000M2,APRESENTADO EM AUTOCAD,INCLUSIVE AS LEGALIZACOES PERTINENTES</t>
  </si>
  <si>
    <t>01.050.0484-A</t>
  </si>
  <si>
    <t>PROJETO EXECUTIVO DE INSTALACAO HIDRAULICA,CONSIDERANDO O PROJETO BASICO EXISTENTE,PARA HABITACOES/EDIFICIOS ATE 500M2,APRESENTADO EM AUTOCAD,INCLUSIVE AS LEGALIZACOES PERTINENTES</t>
  </si>
  <si>
    <t>01.050.0485-A</t>
  </si>
  <si>
    <t>PROJETO EXECUTIVO DE INSTALACAO HIDRAULICA,CONSIDERANDO O PROJETO BASICO EXISTENTE,PARA HABITACOES/EDIFICIOS DE 501 ATE3000M2,APRESENTADO EM AUTOCAD,INCLUSIVE AS LEGALIZACOES PERTINENTES</t>
  </si>
  <si>
    <t>01.050.0486-A</t>
  </si>
  <si>
    <t>PROJETO EXECUTIVO DE INSTALACAO HIDRAULICA,CONSIDERANDO O PROJETO BASICO EXISTENTE,PARA HABITACOES/EDIFICIOS ACIMA DE 3000M2,APRESENTADO EM AUTOCAD,INCLUSIVE AS LEGALIZACOES PERTINENTES</t>
  </si>
  <si>
    <t>01.050.0487-A</t>
  </si>
  <si>
    <t>PROJETO EXECUTIVO DE INSTALACAO HIDRAULICA,CONSIDERANDO O PROJETO BASICO EXISTENTE,PARA URBANIZACAO ATE 15000M2,APRESENTADO EM AUTOCAD,INCLUSIVE AS LEGALIZACOES PERTINENTES</t>
  </si>
  <si>
    <t>01.050.0488-A</t>
  </si>
  <si>
    <t>PROJETO EXECUTIVO DE INSTALACAO HIDRAULICA,CONSIDERANDO O PROJETO BASICO EXISTENTE,PARA URBANIZACAO ACIMA DE 15000M2,APRESENTADO EM AUTOCAD,INCLUSIVE AS LEGALIZACOES PERTINENTES</t>
  </si>
  <si>
    <t>01.050.0489-A</t>
  </si>
  <si>
    <t>PROJETO EXECUTIVO DE INSTALACAO HIDRAULICA,CONSIDERANDO O PROJETO BASICO EXISTENTE,PARA HABITACAO/LOTEAMENTO ATE 12000M,APRESENTADO EM AUTOCAD,INCLUSIVE AS LEGALIZACOES PERTINENTES</t>
  </si>
  <si>
    <t>01.050.0490-A</t>
  </si>
  <si>
    <t>PROJETO EXECUTIVO DE INSTALACAO HIDRAULICA,CONSIDERANDO O PROJETO BASICO EXISTENTE,PARA HABITACAO/LOTEAMENTO DE 12001 ATE 36000M2,APRESENTADO EM AUTOCAD,INCLUSIVE AS LEGALIZACOES PERTINENTES</t>
  </si>
  <si>
    <t>01.050.0491-A</t>
  </si>
  <si>
    <t>PROJETO EXECUTIVO DE INSTALACAO HIDRAULICA,CONSIDERANDO O PROJETO BASICO EXISTENTE,PARA HABITACAO/LOTEAMENTO ACIMA DE 36000M2,APRESENTADO EM AUTOCAD,INCLUSIVE AS LEGALIZACOES PERTINENTES</t>
  </si>
  <si>
    <t>01.050.0493-A</t>
  </si>
  <si>
    <t>PROJETO BASICO DE INSTALACAO ELETRICA PARA PREDIOS ESCOLARESE/OU ADMINISTRATIVOS ATE 500M2,APRESENTADO EM AUTOCAD,INCLUSIVE AS LEGALIZACOES PERTINENTES</t>
  </si>
  <si>
    <t>01.050.0494-A</t>
  </si>
  <si>
    <t>PROJETO BASICO DE INSTALACAO ELETRICA PARA PREDIOS ESCOLARESE/OU ADMINISTRATIVOS DE 501 ATE 3000M2,APRESENTADO EM AUTOCAD,INCLUSIVE AS LEGALIZACOES PERTINENTES</t>
  </si>
  <si>
    <t>01.050.0495-A</t>
  </si>
  <si>
    <t>PROJETO BASICO DE INSTALACAO ELETRICA PARA PREDIOS ESCOLARESE/OU ADMINISTRATIVOS ACIMA DE 3000M2,APRESENTADO EM AUTOCAD,INCLUSIVE AS LEGALIZACOES PERTINENTES</t>
  </si>
  <si>
    <t>01.050.0496-A</t>
  </si>
  <si>
    <t>PROJETO BASICO DE INSTALACAO ELETRICA PARA PREDIOS CULTURAISATE 3000M2,APRESENTADO EM AUTOCAD,INCLUSIVE AS LEGALIZACOESPERTINENTES</t>
  </si>
  <si>
    <t>01.050.0497-A</t>
  </si>
  <si>
    <t>PROJETO BASICO DE INSTALACAO ELETRICA PARA PREDIOS CULTURAISACIMA DE 3000M2,APRESENTADO EM AUTOCAD,INCLUSIVE AS LEGALIZACOES PERTINENTES</t>
  </si>
  <si>
    <t>01.050.0498-A</t>
  </si>
  <si>
    <t>PROJETO BASICO DE INSTALACAO ELETRICA PARA PREDIOS HOSPITALARES,APRESENTADO EM AUTOCAD,INCLUSIVE AS LEGALIZACOES PERTINENTES</t>
  </si>
  <si>
    <t>01.050.0499-A</t>
  </si>
  <si>
    <t>PROJETO BASICO DE INSTALACAO ELETRICA PARA HABITACOES/EDIFICIOS ATE 500M2,APRESENTADO EM AUTOCAD,INCLUSIVE AS LEGALIZACOES PERTINENTES</t>
  </si>
  <si>
    <t>01.050.0500-A</t>
  </si>
  <si>
    <t>PROJETO BASICO DE INSTALACAO ELETRICA PARA HABITACOES/EDIFICIOS DE 501 ATE 3000M2,APRESENTADO EM AUTOCAD,INCLUSIVE AS LEGALIZACOES PERTINENTES</t>
  </si>
  <si>
    <t>01.050.0501-A</t>
  </si>
  <si>
    <t>PROJETO BASICO DE INSTALACAO ELETRICA PARA HABITACOES/EDIFICIOS ACIMA DE 3000M2,APRESENTADO EM AUTOCAD,INCLUSIVE AS LEGALIZACOES PERTINENTES</t>
  </si>
  <si>
    <t>01.050.0502-A</t>
  </si>
  <si>
    <t>PROJETO BASICO DE INSTALACAO ELETRICA PARA URBANIZACAO ATE 15000M2,APRESENTADO EM AUTOCAD,INCLUSIVE AS LEGALIZACOES PERTINENTES</t>
  </si>
  <si>
    <t>01.050.0503-A</t>
  </si>
  <si>
    <t>PROJETO BASICO DE INSTALACAO ELETRICA PARA URBANIZACAO ACIMADE 15000M2,APRESENTADO EM AUTOCAD,INCLUSIVE AS LEGALIZACOESPERTINENTES</t>
  </si>
  <si>
    <t>01.050.0504-A</t>
  </si>
  <si>
    <t>PROJETO BASICO DE INSTALACAO ELETRICA PARA HABITACAO/LOTEAMENTO ATE 12000M2,APRESENTADO EM AUTOCAD,INCLUSIVE AS LEGALIZACOES PERTINENTES</t>
  </si>
  <si>
    <t>01.050.0505-A</t>
  </si>
  <si>
    <t>PROJETO BASICO DE INSTALACAO ELETRICA PARA HABITACAO/LOTEAMENTO DE 12001 ATE 36000M2,APRESENTADO EM AUTOCAD,INCLUSIVE ASLEGALIZACOES PERTINENTES</t>
  </si>
  <si>
    <t>01.050.0506-A</t>
  </si>
  <si>
    <t>PROJETO BASICO DE INSTALACAO ELETRICA PARA HABITACAO/LOTEAMENTO ACIMA DE 36000M2,APRESENTADO EM AUTOCAD,INCLUSIVE AS LEGALIZACOES PERTINENTES</t>
  </si>
  <si>
    <t>01.050.0508-A</t>
  </si>
  <si>
    <t>PROJETO BASICO DE SISTEMA DE AR CONDICIONADO,APRESENTADO EMAUTOCAD NOS PADROES DA CONTRATANTE,PARA PREDIOS COM AREA ATE500M2</t>
  </si>
  <si>
    <t>01.050.0509-A</t>
  </si>
  <si>
    <t>PROJETO BASICO DE SISTEMA DE AR CONDICIONADO,APRESENTADO EMAUTOCAD NOS PADROES DA CONTRATANTE,PARA PREDIOS COM AREA DE501 ATE 3000M2</t>
  </si>
  <si>
    <t>01.050.0510-A</t>
  </si>
  <si>
    <t>PROJETO BASICO DE SISTEMA DE AR CONDICIONADO,APRESENTADO EMAUTOCAD NOS PADROES DA CONTRATANTE,PARA PREDIOS COM AREA ACIMA DE 3000M2</t>
  </si>
  <si>
    <t>01.050.0515-A</t>
  </si>
  <si>
    <t>PROJETO EXECUTIVO DE INSTALACAO ELETRICA,CONSIDERANDO O PROJETO BASICO EXISTENTE,PARA PREDIOS ESCOLARES E/OU ADMINISTRATIVOS ATE 500M2,APRESENTADO EM AUTOCAD,INCLUSIVE AS LEGALIZACOES PERTINENTES</t>
  </si>
  <si>
    <t>01.050.0516-A</t>
  </si>
  <si>
    <t>PROJETO EXECUTIVO DE INSTALACAO ELETRICA,CONSIDERANDO O PROJETO BASICO EXISTENTE,PARA PREDIOS ESCOLARES E/OU ADMINISTRATIVOS DE 501 ATE 3000M2,APRESENTADO EM AUTOCAD,INCLUSIVE AS LEGALIZACOES PERTINENTES</t>
  </si>
  <si>
    <t>01.050.0517-A</t>
  </si>
  <si>
    <t>PROJETO EXECUTIVO DE INSTALACAO ELETRICA,CONSIDERANDO O PROJETO BASICO EXISTENTE,PARA PREDIOS ESCOLARES E/OU ADMINISTRATIVOS ACIMA DE 3000M2,APRESENTADO EM AUTOCAD,INCLUSIVE AS LEGALIZACOES PERTINENTES</t>
  </si>
  <si>
    <t>01.050.0518-A</t>
  </si>
  <si>
    <t>PROJETO EXECUTIVO DE INSTALACAO ELETRICA,CONSIDERANDO O PROJETO BASICO EXISTENTE,PARA PREDIOS CULTURAIS ATE 3000M2,APRESENTADO EM AUTOCAD,INCLUSIVE AS LEGALIZACOES PERTINENTES</t>
  </si>
  <si>
    <t>01.050.0519-A</t>
  </si>
  <si>
    <t>PROJETO EXECUTIVO DE INSTALACAO ELETRICA,CONSIDERANDO O PROJETO BASICO EXISTENTE,PARA PREDIOS CULTURAIS ACIMA DE 3000M2,APRESENTADO EM AUTOCAD,INCLUSIVE AS LEGALIZACOES PERTINENTES</t>
  </si>
  <si>
    <t>01.050.0520-A</t>
  </si>
  <si>
    <t>PROJETO EXECUTIVO DE INSTALACAO ELETRICA,CONSIDERANDO O PROJETO BASICO EXISTENTE,PARA PREDIOS HOSPITALARES,APRESENTADO EM AUTOCAD,INCLUSIVE AS LEGALIZACOES PERTINENTES</t>
  </si>
  <si>
    <t>01.050.0521-A</t>
  </si>
  <si>
    <t>PROJETO EXECUTIVO DE INSTALACAO ELETRICA,CONSIDERANDO O PROJETO BASICO EXISTENTE,PARA HABITACOES/EDIFICIOS ATE 500M2,APRESENTADO EM AUTOCAD,INCLUSIVE AS LEGALIZACOES PERTINENTES</t>
  </si>
  <si>
    <t>01.050.0522-A</t>
  </si>
  <si>
    <t>PROJETO EXECUTIVO DE INSTALACAO ELETRICA,CONSIDERANDO O PROJETO BASICO EXISTENTE,PARA HABITACOES/EDIFICIOS DE 501 ATE 3000M2,APRESENTADO EM AUTOCAD,INCLUSIVE AS LEGALIZACOES PERTINENTES</t>
  </si>
  <si>
    <t>01.050.0523-A</t>
  </si>
  <si>
    <t>PROJETO EXECUTIVO DE INSTALACAO ELETRICA,CONSIDERANDO O PROJETO BASICO EXISTENTE,PARA HABITACOES/EDIFICIOS ACIMA DE 3000M2,APRESENTADO EM AUTOCAD,INCLUSIVE AS LEGALIZACOES PERTINENTES</t>
  </si>
  <si>
    <t>01.050.0524-A</t>
  </si>
  <si>
    <t>PROJETO EXECUTIVO DE INSTALACAO ELETRICA,CONSIDERANDO O PROJETO BASICO EXISTENTE,PARA URBANIZACAO ATE 15000M2,APRESENTADO EM AUTOCAD,INCLUSIVE AS LEGALIZACOES PERTINENTES</t>
  </si>
  <si>
    <t>01.050.0525-A</t>
  </si>
  <si>
    <t>PROJETO EXECUTIVO DE INSTALACAO ELETRICA,CONSIDERANDO O PROJETO BASICO EXISTENTE,PARA URBANIZACAO ACIMA DE 15000M2,APRESENTADO EM AUTOCAD,INCLUSIVE AS LEGALIZACOES PERTINENTES</t>
  </si>
  <si>
    <t>01.050.0526-A</t>
  </si>
  <si>
    <t>PROJETO EXECUTIVO DE INSTALACAO ELETRICA,CONSIDERANDO O PROJETO BASICO EXISTENTE,PARA HABITACAO/LOTEAMENTO ATE 12000M2,APRESENTADO EM AUTOCAD,INCLUSIVE AS LEGALIZACOES PERTINENTES</t>
  </si>
  <si>
    <t>01.050.0527-A</t>
  </si>
  <si>
    <t>PROJETO EXECUTIVO DE INSTALACAO ELETRICA,CONSIDERANDO O PROJETO BASICO EXISTENTE,PARA HABITACAO/LOTEAMENTO DE 12001 ATE36000M2,APRESENTADO EM AUTOCAD,INCLUSIVE AS LEGALIZACOES PERTINENTES</t>
  </si>
  <si>
    <t>01.050.0528-A</t>
  </si>
  <si>
    <t>PROJETO EXECUTIVO DE INSTALACAO ELETRICA,CONSIDERANDO O PROJETO BASICO EXISTENTE,PARA HABITACAO/LOTEAMENTO ACIMA DE 36000M2,APRESENTADO EM AUTOCAD,INCLUSIVE AS LEGALIZACOES PERTINENTES</t>
  </si>
  <si>
    <t>01.050.0530-A</t>
  </si>
  <si>
    <t>PROJETO EXECUTIVO DE SISTEMA DE AR CONDICIONADO,CONSIDERANDOO PROJETO BASICO EXISTENTE,APRESENTADO EM AUTOCAD NOS PADROES DA CONTRATANTE,PARA PREDIOS COM AREA ATE 500M2</t>
  </si>
  <si>
    <t>01.050.0531-A</t>
  </si>
  <si>
    <t>PROJETO EXECUTIVO DE SISTEMA DE AR CONDICIONADO,CONSIDERANDOO PROJETO BASICO EXISTENTE,APRESENTADO EM AUTOCAD NOS PADROES DA CONTRATANTE,PARA PREDIOS COM AREA DE 501 ATE 3000M2</t>
  </si>
  <si>
    <t>01.050.0532-A</t>
  </si>
  <si>
    <t>PROJETO EXECUTIVO DE SISTEMA DE AR CONDICIONADO,CONSIDERANDOO PROJETO BASICO EXISTENTE,APRESENTADO EM AUTOCAD NOS PADROES DA CONTRATANTE,PARA PREDIOS COM AREA ACIMA DE 3000M2</t>
  </si>
  <si>
    <t>01.050.0537-A</t>
  </si>
  <si>
    <t>PROJETO ESTRUTURAL BASICO PARA PREDIOS HOSPITALARES ATE 1000M2,APRESENTADO EM AUTOCAD NOS PADROES DA CONTRATANTE,DE ACORDO COM A ABNT</t>
  </si>
  <si>
    <t>01.050.0538-A</t>
  </si>
  <si>
    <t>PROJETO ESTRUTURAL BASICO PARA PREDIOS HOSPITALARES DE 1001ATE 4000M2,APRESENTADO EM AUTOCAD NOS PADROES DA CONTRATANTE,DE ACORDO COM A ABNT</t>
  </si>
  <si>
    <t>01.050.0539-A</t>
  </si>
  <si>
    <t>PROJETO ESTRUTURAL BASICO PARA PREDIOS HOSPITALARES ACIMA DE4000M2,APRESENTADO EM AUTOCAD NOS PADROES DA CONSTRATANTE,DE ACORDO COM A ABNT</t>
  </si>
  <si>
    <t>01.050.0540-A</t>
  </si>
  <si>
    <t>PROJETO EXECUTIVO ESTRUTURAL PARA PREDIOS HOSPITALARES ATE 1000M2,CONSIDERANDO O PROJETO BASICO EXISTENTE,APRESENTADO EMAUTOCAD NOS PADROES DA CONTRATANTE,CONSTANDO DE PLANTAS DEFORMA,ARMACAO E DETALHES,DE ACORDO COM A ABNT</t>
  </si>
  <si>
    <t>01.050.0541-A</t>
  </si>
  <si>
    <t>PROJETO EXECUTIVO ESTRUTURAL PARA PREDIOS HOSPITALARES DE 1001 ATE 4000M2,CONSIDERANDO O PROJETO BASICO EXISTENTE,APRESENTADO EM AUTOCAD NOS PADROES DA CONTRATANTE,CONSTANDO DE PLANTAS DE FORMA,ARMACAO E DETALHES,DE ACORDO COM A ABNT</t>
  </si>
  <si>
    <t>01.050.0542-A</t>
  </si>
  <si>
    <t>PROJETO EXECUTIVO ESTRUTURAL PARA PREDIOS HOSPITALARES ACIMADE 4000M2,CONSIDERANDO O PROJETO BASICO EXISTENTE,APRESENTADO EM AUTOCAD NOS PADROES DA CONTRATANTE,CONSTANDO DE PLANTAS DE FORMA,ARMACAO E DETALHES,DE ACORDO COM A ABNT</t>
  </si>
  <si>
    <t>01.050.0543-A</t>
  </si>
  <si>
    <t>PROJETO ESTRUTURAL BASICO PARA PREDIOS CULTURAIS ATE 500M2,APRESENTADO EM AUTOCAD NOS PADROES DA CONTRATANTE,DE ACORDO COM A ABNT</t>
  </si>
  <si>
    <t>01.050.0544-A</t>
  </si>
  <si>
    <t>PROJETO ESTRUTURAL BASICO PARA PREDIOS CULTURAIS DE 501 ATE3000M2,APRESENTADO EM AUTOCAD NOS PADROES DA CONTRATANTE,DEACORDO COM A ABNT</t>
  </si>
  <si>
    <t>01.050.0545-A</t>
  </si>
  <si>
    <t>PROJETO ESTRUTURAL BASICO PARA PREDIOS CULTURAIS ACIMA DE 3000M2,APRESENTADO EM AUTOCAD NOS PADROES DA CONTRATANTE,DE ACORDO COM A ABNT</t>
  </si>
  <si>
    <t>01.050.0546-A</t>
  </si>
  <si>
    <t>PROJETO EXECUTIVO ESTRUTURAL PARA PREDIOS CULTURAIS ATE 500M2,CONSIDERANDO O PROJETO BASICO EXISTENTE,APRESENTADO EM AUTOCAD NOS PADROES DA CONTRATANTE,CONSTANDO DE PLANTAS DE FORMA,ARMACAO E DETALHES,DE ACORDO COM A ABNT</t>
  </si>
  <si>
    <t>01.050.0547-A</t>
  </si>
  <si>
    <t>PROJETO EXECUTIVO ESTRUTURAL PARA PREDIOS CULTURAIS DE 501 ATE 3000M2,CONSIDERANDO O PROJETO BASICO EXISTENTE,APRESENTADO EM AUTOCAD NOS PADROES DA CONTRATANTE,CONSTANDO DE PLANTASDE FORMA,ARMACAO E DETALHES,DE ACORDO COM A ABNT</t>
  </si>
  <si>
    <t>01.050.0548-A</t>
  </si>
  <si>
    <t>PROJETO EXECUTIVO ESTRUTURAL PARA PREDIOS CULTURAIS ACIMA DE3000M2,CONSIDERANDO O PROJETO BASICO EXISTENTE,APRESENTADOEM AUTOCAD NOS PADROES DA CONTRATANTE,CONSTANDO DE PLANTAS DE FORMA,ARMACAO E DETALHES,DE ACORDO COM A ABNT</t>
  </si>
  <si>
    <t>01.050.0549-A</t>
  </si>
  <si>
    <t>PROJETO ESTRUTURAL BASICO PARA PREDIOS ESCOLARES E/OU ADMINISTRATIVOS ATE 500M2,APRESENTADO EM AUTOCAD NOS PADROES DA CONTRATANTE,DE ACORDO COM A ABNT</t>
  </si>
  <si>
    <t>01.050.0550-A</t>
  </si>
  <si>
    <t>PROJETO ESTRUTURAL BASICO PARA PREDIOS ESCOLARES E/OU ADMINISTRATIVOS DE 501 ATE 3000M2,APRESENTADO EM AUTOCAD NOS PADROES DA CONTRATANTE,DE ACORDO COM A ABNT</t>
  </si>
  <si>
    <t>01.050.0551-A</t>
  </si>
  <si>
    <t>PROJETO ESTRUTURAL BASICO PARA PREDIOS ESCOLARES E/OU ADMINISTRATIVOS ACIMA DE 3000M2,APRESENTADO EM AUTOCAD NOS PADROESDA CONTRATANTE,DE ACORDO COM A ABNT</t>
  </si>
  <si>
    <t>01.050.0552-A</t>
  </si>
  <si>
    <t>PROJETO EXECUTIVO ESTRUTURAL PARA PREDIOS ESCOLARES E/OU ADMINISTRATIVOS ATE 500M2,CONSIDERANDO O PROJETO BASICO EXISTENTE,APRESENTADO EM AUTOCAD NOS PADROES DA CONTRATANTE,CONSTANDO DE PLANTAS DE FORMA,ARMACAO E DETALHES,DE ACORDO COM A ABNT</t>
  </si>
  <si>
    <t>01.050.0553-A</t>
  </si>
  <si>
    <t>PROJETO EXECUTIVO ESTRUTURAL PARA PREDIOS ESCOLARES E/OU ADMINISTRATIVOS DE 501 ATE 3000M2,CONSIDERANDO O PROJETO BASICOEXISTENTE,APRESENTADO EM AUTOCAD NOS PADROES DA CONTRATANTE,CONSTANDO DE PLANTAS DE FORMA,ARMACAO E DETALHES,DE ACORDOCOM A ABNT</t>
  </si>
  <si>
    <t>01.050.0554-A</t>
  </si>
  <si>
    <t>PROJETO EXECUTIVO ESTRUTURAL PARA PREDIOS ESCOLARES E/OU ADMINISTRATIVOS ACIMA DE 3000M2,CONSIDERANDO O PROJETO BASICO EXISTENTE,APRESENTADO EM AUTOCAD NOS PADROES DA CONTRATANTE,CONSTANDO DE PLANTAS DE FORMA,ARMACAO E DETALHES,DE ACORDO COM A ABNT</t>
  </si>
  <si>
    <t>01.050.0560-A</t>
  </si>
  <si>
    <t>PROJETO BASICO DE INSTALACAO DE SEGURANCA (CFTV E SONORIZACAO),ATE 500M2,APRESENTADO EM AUTOCAD,INCLUSIVE AS LEGALIZACOES PERTINENTES</t>
  </si>
  <si>
    <t>01.050.0561-A</t>
  </si>
  <si>
    <t>PROJETO BASICO DE INSTALACAO DE SEGURANCA (CFTV E SONORIZACAO),DE 501 ATE 3000M2,APRESENTADO EM AUTOCAD,INCLUSIVE AS LEGALIZACOES PERTINENTES</t>
  </si>
  <si>
    <t>01.050.0562-A</t>
  </si>
  <si>
    <t>PROJETO BASICO DE INSTALACAO DE SEGURANCA (CFTV E SONORIZACAO),ACIMA DE 3000M2,APRESENTADO EM AUTOCAD,INCLUSIVE AS LEGALIZACOES PERTINENTES</t>
  </si>
  <si>
    <t>01.050.0563-A</t>
  </si>
  <si>
    <t>PROJETO EXECUTIVO DE INSTALACAO DE SEGURANCA(CFTV E SONORIZACAO),CONSIDERANDO PROJETO BASICO EXISTENTE,ATE 500M2,APRESENTADO EM AUTOCAD,INCLUSIVE AS LEGALIZACOES PERTINENTES</t>
  </si>
  <si>
    <t>01.050.0564-A</t>
  </si>
  <si>
    <t>PROJETO EXECUTIVO DE INSTALACAO DE SEGURANCA(CFTV E SONORIZACAO),CONSIDERANDO PROJETO BASICO EXISTENTE,DE 501 ATE 3000M2,APRESENTADO EM AUTOCAD,INCLUSIVE AS LEGALIZACOES PERTINENTES</t>
  </si>
  <si>
    <t>01.050.0565-A</t>
  </si>
  <si>
    <t>PROJETO EXECUTIVO DE INSTALACAO DE SEGURANCA(CFTV E SONORIZACAO),CONSIDERANDO PROJETO BASICO EXISTENTE,ACIMA DE 3000M2,APRESENTADO EM AUTOCAD,INCLUSIVE AS LEGALIZACOES PERTINENTES</t>
  </si>
  <si>
    <t>01.050.0570-A</t>
  </si>
  <si>
    <t>PROJETO BASICO DE SISTEMA CENTRAL DE GASES MEDICINAIS (OXIGENIO,AR COMPRIMIDO E VACUO),APRESENTADO EM AUTOCAD NOS PADROES DA CONTRATANTE,COM AREA ATE 1000M2</t>
  </si>
  <si>
    <t>01.050.0571-A</t>
  </si>
  <si>
    <t>PROJETO BASICO DE SISTEMA CENTRAL DE GASES MEDICINAIS (OXIGENIO,AR COMPRIMIDO E VACUO),APRESENTADO EM AUTOCAD NOS PADROES DA CONTRATANTE,COM AREA DE 1001 ATE 4000M2</t>
  </si>
  <si>
    <t>01.050.0572-A</t>
  </si>
  <si>
    <t>PROJETO BASICO DE SISTEMA CENTRAL DE GASES MEDICINAIS (OXIGENIO,AR COMPRIMIDO E VACUO),APRESENTADO EM AUTOCAD NOS PADROES DA CONTRATANTE,COM AREA ACIMA DE 4000M2</t>
  </si>
  <si>
    <t>01.050.0575-A</t>
  </si>
  <si>
    <t>PROJETO EXECUTIVO DE SISTEMA CENTRAL DE GASES MEDICINAIS (OXIGENIO,AR COMPRIMIDO E VACUO),CONSIDERANDO O PROJETO BASICOEXISTENTE,APRESENTADO EM AUTOCAD NOS PADROES DA CONTRATANTE,COM AREA ATE 1000M2</t>
  </si>
  <si>
    <t>01.050.0576-A</t>
  </si>
  <si>
    <t>PROJETO EXECUTIVO DE SISTEMA CENTRAL DE GASES MEDICINAIS (OXIGENIO,AR COMPRIMIDO E VACUO),CONSIDERANDO O PROJETO BASICOEXISTENTE,APRESENTADO EM AUTOCAD NOS PADROES DA CONTRATANTE,COM AREA DE 1001 ATE 4000M2</t>
  </si>
  <si>
    <t>01.050.0577-A</t>
  </si>
  <si>
    <t>PROJETO EXECUTIVO DE SISTEMA CENTRAL DE GASES MEDICINAIS (OXIGENIO,AR COMPRIMIDO E VACUO),CONSIDERANDO O PROJETO BASICOEXISTENTE,APRESENTADO EM AUTOCAD NOS PADROES DA CONTRATANTE,COM AREA ACIMA DE 4000M2</t>
  </si>
  <si>
    <t>01.050.0580-A</t>
  </si>
  <si>
    <t>PROJETO BASICO PARA SISTEMA DE EXAUSTAO MECANICA DE COZINHA,APRESENTADO EM AUTOCAD NOS PADROES DA CONTRATANTE,COM AREA ATE 50M2</t>
  </si>
  <si>
    <t>01.050.0581-A</t>
  </si>
  <si>
    <t>PROJETO BASICO PARA SISTEMA DE EXAUSTAO MECANICA DE COZINHA,APRESENTADO EM AUTOCAD NOS PADROES DA CONTRATANTE,COM AREA DE 51 ATE 100M2</t>
  </si>
  <si>
    <t>01.050.0582-A</t>
  </si>
  <si>
    <t>PROJETO BASICO PARA SISTEMA DE EXAUSTAO MECANICA DE COZINHA,APRESENTADO EM AUTOCAD NOS PADROES DA CONTRATANTE,COM AREA AACIMA DE 100M2</t>
  </si>
  <si>
    <t>01.050.0586-A</t>
  </si>
  <si>
    <t>PROJETO EXECUTIVO PARA SISTEMA DE EXAUSTAO MECANICA DE COZINHA,CONSIDERANDO O PROJETO BASICO EXISTENTE,APRESENTADO EM AUTOCAD NOS PADROES DA CONTRATANTE,COM AREA ATE 50M2</t>
  </si>
  <si>
    <t>01.050.0587-A</t>
  </si>
  <si>
    <t>PROJETO EXECUTIVO PARA SISTEMA DE EXAUSTAO MECANICA DE COZINHA,CONSIDERANDO O PROJETO BASICO EXISTENTE,APRESENTADO EM AUTOCAD NOS PADROES DA CONTRATANTE,COM AREA DE 51 ATE 100M2</t>
  </si>
  <si>
    <t>01.050.0588-A</t>
  </si>
  <si>
    <t>PROJETO EXECUTIVO PARA SISTEMA DE EXAUSTAO MECANICA DE COZINHA,CONSIDERANDO O PROJETO BASICO EXISTENTE,APRESENTADO EM AUTOCAD NOS PADROES DA CONTRATANTE,COM AREA ACIMA DE 100M2</t>
  </si>
  <si>
    <t>01.050.0600-A</t>
  </si>
  <si>
    <t>MAO-DE-OBRA DE BIOLOGO JUNIOR,PARA SERVICOS DE CONSULTORIA DE ENGENHARIA E ARQUITETURA,INCLUSIVE ENCARGOS SOCIAIS</t>
  </si>
  <si>
    <t xml:space="preserve">H         </t>
  </si>
  <si>
    <t>01.050.0601-A</t>
  </si>
  <si>
    <t>MAO-DE-OBRA DE BIOLOGO PLENO,PARA SERVICOS DE CONSULTORIA DEENGENHARIA E ARQUITETURA,INCLUSIVE ENCARGOS SOCIAIS</t>
  </si>
  <si>
    <t>01.050.0602-A</t>
  </si>
  <si>
    <t>MAO-DE-OBRA DE BIOLOGO SENIOR,PARA SERVICOS DE CONSULTORIA DE ENGENHARIA E ARQUITETURA,INCLUSIVE ENCARGOS SOCIAIS</t>
  </si>
  <si>
    <t>01.050.0603-A</t>
  </si>
  <si>
    <t>MAO-DE-OBRA DE AGRONOMO JUNIOR,PARA SERVICOS DE CONSULTORIADE ENGENHARIA E ARQUITETURA,INCLUSIVE ENCARGOS SOCIAIS</t>
  </si>
  <si>
    <t>01.050.0604-A</t>
  </si>
  <si>
    <t>MAO-DE-OBRA DE AGRONOMO PLENO,PARA SERVICOS DE CONSULTORIA DE ENGENHARIA E ARQUITETURA,INCLUSIVE ENCARGOS SOCIAIS</t>
  </si>
  <si>
    <t>01.050.0605-A</t>
  </si>
  <si>
    <t>MAO-DE-OBRA DE AGRONOMO SENIOR,PARA SERVICOS DE CONSULTORIADE ENGENHARIA E ARQUITETURA,INCLUSIVE ENCARGOS SOCIAIS</t>
  </si>
  <si>
    <t>01.050.0606-A</t>
  </si>
  <si>
    <t>MAO-DE-OBRA DE GEOLOGO JUNIOR,PARA SERVICOS DE CONSULTORIA DE ENGENHARIA E ARQUITETURA,INCLUSIVE ENCARGOS SOCIAIS</t>
  </si>
  <si>
    <t>01.050.0607-A</t>
  </si>
  <si>
    <t>MAO-DE-OBRA DE GEOLOGO PLENO,PARA SERVICOS DE CONSULTORIA DEENGENHARIA E ARQUITETURA,INCLUSIVE ENCARGOS SOCIAIS</t>
  </si>
  <si>
    <t>01.050.0608-A</t>
  </si>
  <si>
    <t>MAO-DE-OBRA DE GEOLOGO SENIOR,PARA SERVICOS DE CONSULTORIA DE ENGENHARIA E ARQUITETURA,INCLUSIVE ENCARGOS SOCIAIS</t>
  </si>
  <si>
    <t>01.050.0610-A</t>
  </si>
  <si>
    <t>MAO-DE-OBRA DE TECNICO ESPECIALIZADO,PARA SERVICOS DE CONSULTORIA DE ENGENHARIA E ARQUITETURA,INCLUSIVE ENCARGOS SOCIAIS</t>
  </si>
  <si>
    <t>01.050.0611-A</t>
  </si>
  <si>
    <t>MAO-DE-OBRA DE AUXILIAR TECNICO,PARA SERVICOS DE CONSULTORIADE ENGENHARIA E ARQUITETURA,INCLUSIVE ENCARGOS SOCIAIS</t>
  </si>
  <si>
    <t>01.050.0612-A</t>
  </si>
  <si>
    <t>MAO-DE-OBRA DE SECRETARIA,PARA SERVICOS DE CONSULTORIA DE ENGENHARIA E ARQUITETURA,INCLUSIVE ENCARGOS SOCIAIS</t>
  </si>
  <si>
    <t>01.050.0613-A</t>
  </si>
  <si>
    <t>MAO-DE-OBRA DE ARQUITETO OU ENGENHEIRO COORDENADOR,PARA SERVICOS DE CONSULTORIA DE ENGENHARIA E ARQUITETURA,INCLUSIVE ENCARGOS SOCIAIS</t>
  </si>
  <si>
    <t>01.050.0614-A</t>
  </si>
  <si>
    <t>MAO-DE-OBRA DE ARQUITETO OU ENGENHEIRO JUNIOR,PARA SERVICOSDE CONSULTORIA DE ENGENHARIA E ARQUITETURA,INCLUSIVE ENCARGOS SOCIAIS</t>
  </si>
  <si>
    <t>01.050.0615-A</t>
  </si>
  <si>
    <t>MAO-DE-OBRA DE ARQUITETO OU ENGENHEIRO PLENO,PARA SERVICOS DE CONSULTORIA DE ENGENHARIA E ARQUITETURA,INCLUSIVE ENCARGOSSOCIAIS</t>
  </si>
  <si>
    <t>01.050.0616-A</t>
  </si>
  <si>
    <t>MAO-DE-OBRA DE ARQUITETO OU ENGENHEIRO SENIOR,PARA SERVICOSDE CONSULTORIA DE ENGENHARIA E ARQUITETURA,INCLUSIVE ENCARGOS SOCIAIS</t>
  </si>
  <si>
    <t>01.050.0617-A</t>
  </si>
  <si>
    <t>MAO-DE-OBRA DE DESENHISTA CADISTA JUNIOR,PARA SERVICOS DE CONSULTORIA DE ENGENHARIA E ARQUITETURA,INCLUSIVE ENCARGOS SOCIAIS</t>
  </si>
  <si>
    <t>01.050.0618-A</t>
  </si>
  <si>
    <t>MAO-DE-OBRA DE DESENHISTA CADISTA PLENO,PARA SERVICOS DE CONSULTORIA DE ENGENHARIA E ARQUITETURA,INCLUSIVE ENCARGOS SOCIAIS</t>
  </si>
  <si>
    <t>01.050.0619-A</t>
  </si>
  <si>
    <t>MAO-DE-OBRA DE DESENHISTA CADISTA SENIOR,PARA SERVICOS DE CONSULTORIA DE ENGENHARIA E ARQUITETURA,INCLUSIVE ENCARGOS SOCIAIS</t>
  </si>
  <si>
    <t>01.050.0620-A</t>
  </si>
  <si>
    <t>MAO-DE-OBRA DE PROJETISTA CADISTA JUNIOR,PARA SERVICOS DE CONSULTORIA DE ENGENHARIA E ARQUITETURA,INCLUSIVE ENCARGOS SOCIAIS</t>
  </si>
  <si>
    <t>01.050.0621-A</t>
  </si>
  <si>
    <t>MAO-DE-OBRA DE PROJETISTA CADISTA PLENO,PARA SERVICOS DE CONSULTORIA DE ENGENHARIA E ARQUITETURA,INCLUSVE ENCARGOS SOCIAIS</t>
  </si>
  <si>
    <t>01.050.0622-A</t>
  </si>
  <si>
    <t>MAO-DE-OBRA DE PROJETISTA CADISTA SENIOR,PARA SERVICOS DE CONSULTORIA DE ENGENHARIA E ARQUITETURA,INCLUSIVE ENCARGOS SOCIAIS</t>
  </si>
  <si>
    <t>01.050.0623-A</t>
  </si>
  <si>
    <t>MAO-DE-OBRA DE CONSULTOR,PARA SERVICOS DE CONSULTORIA DE ENGENHARIA E ARQUITETURA,EXCLUSIVE ENCARGOS SOCIAIS</t>
  </si>
  <si>
    <t>01.050.0624-A</t>
  </si>
  <si>
    <t>MAO-DE-OBRA DE CONSULTOR,PARA SERVICOS DE CONSULTORIA DE ENGENHARIA E ARQUITETURA,INCLUSIVE ENCARGOS SOCIAIS</t>
  </si>
  <si>
    <t>01.050.0625-A</t>
  </si>
  <si>
    <t>MAO-DE-OBRA DE ADVOGADO,PARA SERVICOS DE CONSULTORIA DE ENGENHARIA E ARQUITETURA,EXCLUSIVE ENCARGOS SOCIAIS</t>
  </si>
  <si>
    <t>01.050.0626-A</t>
  </si>
  <si>
    <t>MAO-DE-OBRA DE ADVOGADO,PARA SERVICOS DE CONSULTORIA DE ENGENHARIA E ARQUITETURA,INCLUSIVE ENCARGOS SOCIAIS</t>
  </si>
  <si>
    <t>01.050.0627-A</t>
  </si>
  <si>
    <t>MAO-DE-OBRA DE PROGRAMADOR DE INFORMATICA JUNIOR,PARA SERVICOS DE CONSULTORIA DE ENGENHARIA E ARQUITETURA,INCLUSIVE ENCARGOS SOCIAIS</t>
  </si>
  <si>
    <t>01.050.0628-A</t>
  </si>
  <si>
    <t>MAO-DE-OBRA DE PROGRAMADOR DE INFORMATICA PLENO,PARA SERVICOS DE CONSULTORIA DE ENGENHARIA E ARQUITETURA,INCLUSIVE ENCARGOS SOCIAIS</t>
  </si>
  <si>
    <t>01.050.0629-A</t>
  </si>
  <si>
    <t>MAO-DE-OBRA DE PROGRAMADOR DE INFORMATICA SENIOR,PARA SERVICOS DE CONSULTORIA DE ENGENHARIA E ARQUITETURA,INCLUSIVE ENCARGOS SOCIAIS</t>
  </si>
  <si>
    <t>01.050.0630-A</t>
  </si>
  <si>
    <t>MAO-DE-OBRA DE ANALISTA DE SISTEMA JUNIOR,PARA SERVICOS DE CONSULTORIA DE ENGENHARIA E ARQUITETURA,INCLUSIVE ENCARGOS SOCIAIS</t>
  </si>
  <si>
    <t>01.050.0631-A</t>
  </si>
  <si>
    <t>MAO-DE-OBRA DE ANALISTA DE SISTEMA PLENO,PARA SERVICOS DE CONSULTORIA DE ENGENHARIA E ARQUITETURA,INCLUSIVE ENCARGOS SOCIAIS</t>
  </si>
  <si>
    <t>01.050.0632-A</t>
  </si>
  <si>
    <t>MAO-DE-OBRA DE ANALISTA DE SISTEMA SENIOR,PARA SERVICOS DE CONSULTORIA DE ENGENHARIA E ARQUITETURA,INCLUSIVE ENCARGOS SOCIAIS</t>
  </si>
  <si>
    <t>01.050.0633-A</t>
  </si>
  <si>
    <t>MAO-DE-OBRA DE DIGITADOR,PARA SERVICOS DE CONSULTORIA DE ENGENHARIA E ARQUITETURA,INCLUSIVE ENCARGOS SOCIAIS</t>
  </si>
  <si>
    <t>01.050.0650-A</t>
  </si>
  <si>
    <t>MAO-DE-OBRA DE ANALISTA AMBIENTAL,PARA SERVICOS DE CONSULTORIA DE ENGENHARIA E ARQUITETURA,EXCLUSIVE ENCARGOS SOCIAIS</t>
  </si>
  <si>
    <t>01.050.0651-A</t>
  </si>
  <si>
    <t>MAO-DE-OBRA DE ANALISTA AMBIENTAL,PARA SERVICOS DE CONSULTORIA DE ENGENHARIA E ARQUITETURA,INCLUSIVE ENCARGOS SOCIAIS</t>
  </si>
  <si>
    <t>01.050.0698-A</t>
  </si>
  <si>
    <t>MAO-DE-OBRA DE ENGENHEIRO SANITARISTA,PARA SERVICOS DE CONSULTORIA DE ENGENHARIA E ARQUITETURA,EXCLUSIVE ENCARGOS SOCIAIS</t>
  </si>
  <si>
    <t>01.050.0699-A</t>
  </si>
  <si>
    <t>MAO-DE-OBRA DE ENGENHEIRO SANITARISTA,PARA SERVICOS DE CONSULTORIA DE ENGENHARIA E ARQUITETURA,INCLUSIVE ENCARGOS SOCIAIS</t>
  </si>
  <si>
    <t>01.050.0700-A</t>
  </si>
  <si>
    <t xml:space="preserve">MES       </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</si>
  <si>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</si>
  <si>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</si>
  <si>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</si>
  <si>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</si>
  <si>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</si>
  <si>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</si>
  <si>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</si>
  <si>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</si>
  <si>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</si>
  <si>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</si>
  <si>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</si>
  <si>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</si>
  <si>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</si>
  <si>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</si>
  <si>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</si>
  <si>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</si>
  <si>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</si>
  <si>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</si>
  <si>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</si>
  <si>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</si>
  <si>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MAO-DE-OBRA DE PROJETISTA CADISTA PLENO,PARA SERVICOS DE CONSULTORIA DE ENGENHARIA E ARQUITETURA,INCLUSIVE ENCARGOS SOCIAIS</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</si>
  <si>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</si>
  <si>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</si>
  <si>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</si>
  <si>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</si>
  <si>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</si>
  <si>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</si>
  <si>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</si>
  <si>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</si>
  <si>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</si>
  <si>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</si>
  <si>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</si>
  <si>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</si>
  <si>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</si>
  <si>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</si>
  <si>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</si>
  <si>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</si>
  <si>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</si>
  <si>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FAMILIA 01.050PROJETOS E CONSULTORIA</t>
  </si>
  <si>
    <t xml:space="preserve">          </t>
  </si>
  <si>
    <t>02.001.0001-A</t>
  </si>
  <si>
    <t>TAPUME DE VEDACAO OU PROTECAO,EXECUTADO C/CHAPAS DE MADEIRACOMPENSADA,RESINADA,LISA,DE COLAGEM FENOLICA,A PROVA D`AGUA,COM 2,20X1,10M E 6MM DE ESPESSURA,PREGADAS EM PECAS DE MADEIRA DE 3ª DE 3"X3" HORIZONTAIS E VERTICAIS A CADA 1,22M,EXCLUSIVE PINTURA</t>
  </si>
  <si>
    <t>02.001.0002-A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</si>
  <si>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</si>
  <si>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02.001.0003-A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</si>
  <si>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</si>
  <si>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02.002.0005-A</t>
  </si>
  <si>
    <t>TAPUME DE VEDACAO OU PROTECAO,EXECUTADO COM TELHAS TRAPEZOIDAIS DE ACO GALVANIZADO,ESPESSURA DE 0,5MM,ESTAS COM 4 VEZESDE UTILIZACAO,INCLUSIVE ENGRADAMENTO DE MADEIRA,UTILIZADO 2VEZES E PINTURA ESMALTE SINTETICO NA FACE EXTERNA</t>
  </si>
  <si>
    <t>02.002.0006-A</t>
  </si>
  <si>
    <t>TAPUME DE VEDACAO OU PROTECAO EXECUTADO COM TELHAS TRAPEZOIDAIS DE ACO GALVANIZADO,ESPESSURA DE 0,5MM,ESTAS COM 4 VEZESDE UTILIZACAO,INCLUSIVE ENGRADAMENTO DE MADEIRA,UTILIZADO 2VEZES E PINTURA ESMALTE SINTETICO NAS FACES INTERNA E EXTERNA</t>
  </si>
  <si>
    <t>02.002.0007-A</t>
  </si>
  <si>
    <t>TAPUME DE VEDACAO OU PROTECAO EXECUTADO COM TELHAS TRAPEZOIDAIS DE ACO GALVANIZADO,ESPESSURA DE 0,5MM,ESTAS COM 4 VEZESDE UTILIZACAO,INCLUSIVE ENGRADAMENTO DE MADEIRA,UTILIZADO 2VEZES,EXCLUSIVE PINTURA</t>
  </si>
  <si>
    <t>02.002.0010-A</t>
  </si>
  <si>
    <t>TAPUME DE VEDACAO OU PROTECAO,EXECUTADO COM TELHAS TRAPEZOIDAIS DE ACO GALVANIZADO,ESPESSURA DE 0,5MM,ESTAS COM 2 VEZESDE UTILIZACAO,INCLUSIVE ENGRADAMENTO DE MADEIRA,UTILIZADO 2VEZES E PINTURA ESMALTE SINTETICO NA FACE EXTERNA</t>
  </si>
  <si>
    <t>02.002.0011-A</t>
  </si>
  <si>
    <t>TAPUME DE VEDACAO OU PROTECAO,EXECUTADO COM TELHAS TRAPEZOIDAIS DE ACO GALVANIZADO,ESPESSURA DE 0,5MM,ESTAS COM 2 VEZESDE UTILIZACAO,INCLUSIVE ENGRADAMENTO DE MADEIRA,UTILIZADO 2VEZES E PINTURA ESMALTE SINTETICO NAS FACES INTERNA E EXTERNA</t>
  </si>
  <si>
    <t>02.002.0012-A</t>
  </si>
  <si>
    <t>TAPUME DE VEDACAO OU PROTECAO,EXECUTADO COM TELHAS TRAPEZOIDAIS DE ACO GALVANIZADO,ESPESSURA DE 0,5MM,ESTAS COM 2 VEZESDE UTILIZACAO,INCLUSIVE ENGRADAMENTO DE MADEIRA,UTILIZADO 2VEZES,EXCLUSIVE PINTURA</t>
  </si>
  <si>
    <t>02.003.0001-B</t>
  </si>
  <si>
    <t>TAPUME DE VEDACAO OU PROTECAO,EXECUTADO COM TABUAS DE MADEIRA DE 3ª DE 1"X9" E 1"X12" PREGADAS EM PECAS DE MADEIRA DE 3ªDE 3"X3" VERTICAIS A CADA 1,50M,EXCLUSIVE PINTURA</t>
  </si>
  <si>
    <t>02.004.0001-A</t>
  </si>
  <si>
    <t>BARRACAO DE OBRA,COM PAREDES E PISO DE TABUAS DE MADEIRA DE3ª,COBERTURA DE TELHAS DE FIBROCIMENTO DE 6MM,E INSTALACOES,EXCLUSIVE PINTURA,SENDO REAPROVEITADO 2 VEZES</t>
  </si>
  <si>
    <t>02.004.0002-B</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</si>
  <si>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</si>
  <si>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02.004.0003-A</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</si>
  <si>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</si>
  <si>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02.004.0004-A</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</si>
  <si>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</si>
  <si>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</si>
  <si>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</si>
  <si>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02.004.0006-A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</si>
  <si>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</si>
  <si>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02.004.0007-A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</si>
  <si>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</si>
  <si>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</si>
  <si>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02.004.0012-A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</si>
  <si>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</si>
  <si>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02.004.0013-A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</si>
  <si>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</si>
  <si>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02.006.0010-A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</si>
  <si>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</si>
  <si>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 xml:space="preserve">UNXMES    </t>
  </si>
  <si>
    <t>02.006.0015-A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</si>
  <si>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</si>
  <si>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02.006.0020-A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</si>
  <si>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</si>
  <si>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02.006.0025-A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</si>
  <si>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</si>
  <si>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02.006.0030-A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</si>
  <si>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</si>
  <si>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</si>
  <si>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</si>
  <si>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02.010.0001-A</t>
  </si>
  <si>
    <t>GALPAO ABERTO PARA OFICINAS E DEPOSITOS DE CANTEIRO DE OBRAS,ESTRUTURADO EM MADEIRA DE LEI,COBERTURA DE TELHAS DE CIMENTO SEM AMIANTO ONDULADAS,DE 6MM DE ESPESSURA,PISO CIMENTADO EPREPARO DO TERRENO</t>
  </si>
  <si>
    <t>02.010.0002-A</t>
  </si>
  <si>
    <t>GALPAO ABERTO PARA OFICINAS E DEPOSITOS DE CANTEIRO DE OBRAS,ESTRUTURADO EM MADEIRA DE LEI,COBERTURA DE TELHAS DE CIMENTO SEM AMIANTO ONDULADAS,DE 6MM DE ESPESSURA,PISO CIMENTADO EPREPARO DO TERRENO,SENDO A MADEIRA E A COBERTURA EMPREGADAS3 VEZES</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</si>
  <si>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</si>
  <si>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</si>
  <si>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02.011.0002-A</t>
  </si>
  <si>
    <t>CERCA PROTETORA DE BORDA DE VALA,CONSTRUIDA COM MONTANTES DE3"X3" DE MADEIRA DE 3ª,COM 1,50M DE COMPRIMENTO,FICANDO 0,50M ENTERRADO,COM INTERVALO DE 2,00M E 2 TABUAS DE MADEIRA DE1"X12",HORIZONTAIS,COM 40CM DE SEPARACAO,COM APROVEITAMENTODE 3 VEZES DA MADEIRA</t>
  </si>
  <si>
    <t>02.011.0003-A</t>
  </si>
  <si>
    <t>RETIRADA E RECOLOCACAO DA CERCA PROTETORA DE BORDA DE VALA,SEGUNDO DESCRICAO DO ITEM 02.011.0001,EXCETO MATERIAIS</t>
  </si>
  <si>
    <t>02.011.0010-A</t>
  </si>
  <si>
    <t>CERCA PROTETORA DE BORDA DE VALA OU OBRA,COM TELA PLASTICA NA COR LARANJA OU AMARELA,CONSIDERANDO 2 VEZES DE UTILIZACAO,INCLUSIVE APOIOS,FORNECIMENTO,COLOCACAO E RETIRADA</t>
  </si>
  <si>
    <t>02.011.0014-A</t>
  </si>
  <si>
    <t>CERCA PROTETORA DE BORDA DE VALA OU OBRA,COM TELA PLASTICA NA COR LARANJA OU AMARELA,CONSIDERANDO 1 VEZ DE UTILIZACAO,INCLUSIVE APOIOS,FORNECIMENTO,COLOCACAO E RETIRADA</t>
  </si>
  <si>
    <t>02.015.0001-A</t>
  </si>
  <si>
    <t>INSTALACAO E LIGACAO PROVISORIA PARA ABASTECIMENTO DE AGUA EESGOTAMENTO SANITARIO EM CANTEIRO DE OBRAS,INCLUSIVE ESCAVACAO,EXCLUSIVE REPOSICAO DA PAVIMENTACAO DO LOGRADOURO PUBLICO</t>
  </si>
  <si>
    <t>02.016.0001-A</t>
  </si>
  <si>
    <t>INSTALACAO E LIGACAO PROVISORIA DE ALIMENTACAO DE ENERGIA ELETRICA,EM BAIXA TENSAO,PARA CANTEIRO DE OBRAS,M3-CHAVE 100A,CARGA 3KW,20CV,EXCLUSIVE O FORNECIMENTO DO MEDIDOR</t>
  </si>
  <si>
    <t>02.016.0003-A</t>
  </si>
  <si>
    <t>ENTRADA DE SERVICO AEREA,EM MEDIA TENSAO(15KV),PARA 30KVA,INCLUSIVE MEDICAO,POSTE E TODOS OS MATERIAIS ELETRICOS NECESSARIOS,EXCLUSIVE ALUGUEL DO TRANSFORMADOR (VIDE FAMILIA 05.014)</t>
  </si>
  <si>
    <t>02.016.0004-A</t>
  </si>
  <si>
    <t>ENTRADA DE SERVICO AEREA,EM MEDIA TENSAO(15KV),PARA 45KVA,INCLUSIVE MEDICAO,POSTE E TODOS OS MATERIAIS ELETRICOS NECESSARIOS,EXCLUSIVE ALUGUEL DO TRANSFORMADOR (VIDE FAMILIA 05.014)</t>
  </si>
  <si>
    <t>02.016.0006-A</t>
  </si>
  <si>
    <t>ENTRADA DE SERVICO AEREA,EM MEDIA TENSAO(15KV),PARA 75KVA,INCLUSIVE MEDICAO,POSTE E TODOS OS MATERIAIS ELETRICOS NECESSARIOS,EXCLUSIVE ALUGUEL DO TRANSFORMADOR (VIDE FAMILIA 05.014)</t>
  </si>
  <si>
    <t>02.016.0008-A</t>
  </si>
  <si>
    <t>ENTRADA DE SERVICO AEREA,EM MEDIA TENSAO(15KV),PARA 112,5KVA,INCLUSIVE MEDICAO,POSTE E TODOS OS MATERIAIS ELETRICOS NECESSARIOS,EXCLUSIVE ALUGUEL DO TRANSFORMADOR (VIDE FAMILIA 05.014)</t>
  </si>
  <si>
    <t>02.016.0010-A</t>
  </si>
  <si>
    <t>ENTRADA DE SERVICO AEREA,EM MEDIA TENSAO(15KV),PARA 150KVA,INCLUSIVE MEDICAO,POSTE E TODOS OS MATERIAIS ELETRICOS NECESSARIOS,EXCLUSIVE ALUGUEL DO TRANSFORMADOR (VIDE FAMILIA 05.014)</t>
  </si>
  <si>
    <t>02.020.0001-A</t>
  </si>
  <si>
    <t>PLACA DE IDENTIFICACAO DE OBRA PUBLICA,INCLUSIVE PINTURA E SUPORTES DE MADEIRA.FORNECIMENTO E COLOCACAO</t>
  </si>
  <si>
    <t>PLACA DE IDENTIFICACAO DE OBRA PUBLICA,TIPO BANNER/PLOTTER,CONSTITUIDA POR LONA E IMPRESSAO DIGITAL,INCLUSIVE SUPORTES DE MADEIRA.FORNECIMENTO E COLOCACAO</t>
  </si>
  <si>
    <t>02.020.0003-A</t>
  </si>
  <si>
    <t>PLACA DE IDENTIFICACAO DE OBRA PUBLICA,TIPO BANNER/PLOTTER,CONSTITUIDA POR LONA E IMPRESSAO DIGITAL,EXCLUSIVE SUPORTE DEMADEIRA.FORNECIMENTO E COLOCACAO</t>
  </si>
  <si>
    <t>02.020.0005-A</t>
  </si>
  <si>
    <t>BARRAGEM DE BLOQUEIO DE OBRA NA VIA PUBLICA,DE ACORDO COM ARESOLUCAO DA PREFEITURA-RJ,COMPREENDENDO FORNECIMENTO,COLOCACAO E PINTURA DOS SUPORTES DE MADEIRA COM REAPROVEITAMENTO DO CONJUNTO 40 (QUARENTA) VEZES</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</si>
  <si>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</si>
  <si>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</si>
  <si>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02.025.0010-A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</si>
  <si>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</si>
  <si>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02.025.0012-A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</si>
  <si>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</si>
  <si>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02.025.0015-A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</si>
  <si>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</si>
  <si>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02.025.0020-A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</si>
  <si>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</si>
  <si>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02.025.0025-A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</si>
  <si>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</si>
  <si>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02.025.0030-A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</si>
  <si>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</si>
  <si>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02.030.0005-A</t>
  </si>
  <si>
    <t>PLACA DE SINALIZACAO PREVENTIVA PARA OBRA NA VIA PUBLICA,DEACORDO COM A RESOLUCAO DA PREFEITURA-RJ, COMPREENDENDO FORNECIMENTO E PINTURA DA PLACA E DOS SUPORTES DE MADEIRA.FORNECIMENTO E COLOCACAO</t>
  </si>
  <si>
    <t>02.030.0010-A</t>
  </si>
  <si>
    <t>BALIZADOR VAGALUME (ALUGUEL),EQUIPADO COM PISCA ALERTA E PAINEIS DE FITA REFLETIVA PADRAO ENGENHARIA COM ALTURA DE 1,32M,DE ACORDO COM O MANUAL DA CET-RIO,INCLUSIVE MANUTENCAO,PRIMEIRA COLOCACAO E RETIRADA DA OBRA</t>
  </si>
  <si>
    <t>02.030.0020-A</t>
  </si>
  <si>
    <t>CAVALETE MINICADE (ALUGUEL),EQUIPADO COM PAINEIS REFLETIVOSDE ALTA INTENSIDADE E UM PISCA ALERTA COM CELULA FOTO-ELETRICA,ALIMENTADA POR 2 BATERIAS DE 6V (DISPENSA O USO DE GERADOR)</t>
  </si>
  <si>
    <t>02.030.0025-A</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</si>
  <si>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</si>
  <si>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02.030.0035-A</t>
  </si>
  <si>
    <t>SINALIZADOR ELETRONICO (ALUGUEL) A LED BIDIRECIONAL (PISCA ALERTA) PARA ADAPTACAO EM CONES, CAVALETES E BARREIRAS</t>
  </si>
  <si>
    <t>02.030.0040-A</t>
  </si>
  <si>
    <t>PLACAS DE SINALIZACAO DE OBRAS (ALUGUEL),REFLETIVAS,REVESTIDAS COM PELICULA REFLETIVA GRAU TECNICO</t>
  </si>
  <si>
    <t xml:space="preserve">M2XMES    </t>
  </si>
  <si>
    <t>02.030.0060-A</t>
  </si>
  <si>
    <t>DEMARCACAO DE PAVIMENTO POR PINTURA EM FAIXAS ALTERNADAS,PARA DESVIO DO TRAFEGO EM OBRAS NA VIA PUBLICA,DE ACORDO COM ARESOLUCAO DA PREFEITURA-RJ,MEDIDO POR UNIDADE DE SUPERFICIEDEMARCADA</t>
  </si>
  <si>
    <t>02.050.0001-A</t>
  </si>
  <si>
    <t>REPINTURA DE PLACA DE IDENTIFICACAO DE OBRAS PUBLICAS</t>
  </si>
  <si>
    <t>ESCAVACAO MANUAL DE VALA/CAVA EM MATERIAL DE 1ª CATEGORIA (A(AREIA,ARGILA OU PICARRA),ATE 1,50M DE PROFUNDIDADE,EXCLUSIVE ESCORAMENTO E ESGOTAMENTO</t>
  </si>
  <si>
    <t>03.001.0002-B</t>
  </si>
  <si>
    <t>ESCAVACAO MANUAL DE VALA/CAVA EM MATERIAL DE 1ª CATEGORIA (AREIA,ARGILA OU PICARRA),ENTRE 1,50 E 3,00M DE PROFUNDIDADE,EXCLUSIVE ESCORAMENTO E ESGOTAMENTO</t>
  </si>
  <si>
    <t>03.001.0003-B</t>
  </si>
  <si>
    <t>ESCAVACAO MANUAL DE VALA/CAVA EM MATERIAL DE 1ª CATEGORIA (AREIA,ARGILA OU PICARRA),ENTRE 3,00 E 4,50M DE PROFUNDIDADE,EXCLUSIVE ESCORAMENTO E ESGOTAMENTO</t>
  </si>
  <si>
    <t>03.001.0004-B</t>
  </si>
  <si>
    <t>ESCAVACAO MANUAL DE VALA/CAVA EM MATERIAL DE 1ª CATEGORIA (AREIA,ARGILA OU PICARRA),ENTRE 4,50 E 6,00M DE PROFUNDIDADE,EXCLUSIVE ESCORAMENTO E ESGOTAMENTO</t>
  </si>
  <si>
    <t>03.001.0009-B</t>
  </si>
  <si>
    <t>ESCAVACAO MANUAL DE VALA/CAVA EM MATERIAL DE 1ª CATEGORIA (AREIA,ARGILA OU PICARRA),ENTRE 6,00 E 7,50M DE PROFUNDIDADE,EXCLUSIVE ESCORAMENTO E ESGOTAMENTO</t>
  </si>
  <si>
    <t>03.001.0010-A</t>
  </si>
  <si>
    <t>ESCAVACAO MANUAL DE VALA/CAVA A FRIO EM MATERIAL DE 2ªCATEGORIA(MOLEDO OU ROCHA DECOMPOSTA),ATE 1,50M DE PROFUNDIDADE,EXCLUSIVE ESCORAMENTO E ESGOTAMENTO</t>
  </si>
  <si>
    <t>03.001.0011-A</t>
  </si>
  <si>
    <t>ESCAVACAO MANUAL DE VALA/CAVA A FRIO EM MATERIAL DE 2ªCATEGORIA(MOLEDO OU ROCHA DECOMPOSTA),ENTRE 1,50 E 3,00M DE PROFUNDIDADE,EXCLUSIVE ESCORAMENTO E ESGOTAMENTO</t>
  </si>
  <si>
    <t>03.001.0012-A</t>
  </si>
  <si>
    <t>ESCAVACAO MANUAL DE VALA/CAVA A FRIO EM MATERIAL DE 2ªCATEGORIA(MOLEDO OU ROCHA DECOMPOSTA),ENTRE 3,00 E 4,50M DE PROFUNDIDADE,EXCLUSIVE ESCORAMENTO E ESGOTAMENTO</t>
  </si>
  <si>
    <t>03.001.0021-A</t>
  </si>
  <si>
    <t>ESCAVACAO MANUAL DE VALA/CAVA A FRIO EM MATERIAL DE 2ªCATEGORIA(MOLEDO OU ROCHA DECOMPOSTA),ENTRE 4,50 E 6,00M DE PROFUNDIDADE,EXCLUSIVE ESCORAMENTO E ESGOTAMENTO</t>
  </si>
  <si>
    <t>03.001.0022-A</t>
  </si>
  <si>
    <t>ESCAVACAO MANUAL DE VALA/CAVA A FRIO EM MATERIAL DE 2ªCATEGORIA(MOLEDO OU ROCHA DECOMPOSTA),ENTRE 6,00 E 7,50M DE PROFUNDIDADE,EXCLUSIVE ESCORAMENTO E ESGOTAMENTO</t>
  </si>
  <si>
    <t>03.001.0041-A</t>
  </si>
  <si>
    <t>ESCAVACAO MANUAL DE VALA/CAVA EM PEDRA SOLTA DO TAMANHO MEDIO DE PEDRA DE MAO OU ARGILA RIJA,ATE 1,50M DE PROFUNDIDADE,EXCLUSIVE ESCORAMENTO E ESGOTAMENTO</t>
  </si>
  <si>
    <t>03.001.0042-A</t>
  </si>
  <si>
    <t>ESCAVACAO MANUAL DE VALA/CAVA EM PEDRA SOLTA DO TAMANHO MEDIO DE PEDRA DE MAO OU ARGILA RIJA,ENTRE 1,50 E 3,00M DE PROFUNDIDADE,EXCLUSIVE ESCORAMENTO E ESGOTAMENTO</t>
  </si>
  <si>
    <t>03.001.0043-A</t>
  </si>
  <si>
    <t>ESCAVACAO MANUAL DE VALA/CAVA EM PEDRA SOLTA DO TAMANHO MEDIO DE PEDRA DE MAO OU ARGILA RIJA,ENTRE 3,00 E 4,50M DE PROFUNDIDADE,EXCLUSIVE ESCORAMENTO E ESGOTAMENTO</t>
  </si>
  <si>
    <t>03.001.0044-A</t>
  </si>
  <si>
    <t>ESCAVACAO MANUAL DE VALA/CAVA EM PEDRA SOLTA DO TAMANHO MEDIO DE PEDRA DE MAO OU ARGILA RIJA,ENTRE 4,50 E 6,00M DE PROFUNDIDADE,EXCLUSIVE ESCORAMENTO E ESGOTAMENTO</t>
  </si>
  <si>
    <t>03.001.0045-A</t>
  </si>
  <si>
    <t>ESCAVACAO MANUAL DE VALA/CAVA EM PEDRA SOLTA DO TAMANHO MEDIO DE PEDRA DE MAO OU ARGILA RIJA,ENTRE 6,00 E 7,50M DE PROFUNDIDADE,EXCLUSIVE ESCORAMENTO E ESGOTAMENTO</t>
  </si>
  <si>
    <t>03.001.0047-A</t>
  </si>
  <si>
    <t>ESCAVACAO MANUAL DE VALA/CAVA EM LODO,ATE 1,50M DE PROFUNDIDADE,EXCLUSIVE ESCORAMENTO E ESGOTAMENTO</t>
  </si>
  <si>
    <t>03.001.0048-A</t>
  </si>
  <si>
    <t>ESCAVACAO MANUAL DE VALA/CAVA EM LODO,ENTRE 1,50 E 3,00M DEPROFUNDIDADE,EXCLUSIVE ESCORAMENTO E ESGOTAMENTO</t>
  </si>
  <si>
    <t>03.001.0049-A</t>
  </si>
  <si>
    <t>ESCAVACAO MANUAL DE VALA/CAVA EM LODO,ENTRE 3,00 E 4,50M DEPROFUNDIDADE,EXCLUSIVE ESCORAMENTO E ESGOTAMENTO</t>
  </si>
  <si>
    <t>03.001.0050-A</t>
  </si>
  <si>
    <t>ESCAVACAO MANUAL DE VALA/CAVA EM LODO, ENTRE 4,50 E 6,00M DEPROFUNDIDADE,EXCLUSIVE ESCORAMENTO E ESGOTAMENTO</t>
  </si>
  <si>
    <t>03.001.0051-A</t>
  </si>
  <si>
    <t>ESCAVACAO MANUAL DE VALA/CAVA EM LODO,ENTRE 6,00 E 7,50M DEPROFUNDIDADE,EXCLUSIVE ESCORAMENTO E ESGOTAMENTO</t>
  </si>
  <si>
    <t>03.001.0061-A</t>
  </si>
  <si>
    <t>MARROAMENTO DE MATERIAL DE 3ªCATEGORIA(ROCHA VIVA),COM VOLUME MAXIMO DE 0,064M3,PARA REDUCAO A PEDRA DE MAO,REFERINDO-SEO PRECO AO MATERIAL SOLTO,DEPOIS DE MARROADO</t>
  </si>
  <si>
    <t>03.001.0065-B</t>
  </si>
  <si>
    <t>DESMONTE MANUAL DE BLOCO DE MATERIAL DE 3ªCATEGORIA(ROCHA VIVA),COM VOLUME ATE 1,00M3,INCLUSIVE REDUCAO A PEDRA DE MAO.PARA VOLUMES ACIMA DE 1,00M3 VER CATALOGO DE REFERENCIA</t>
  </si>
  <si>
    <t>03.001.0070-B</t>
  </si>
  <si>
    <t>DESMONTE MANUAL EM MATERIAL DE 2ªCATEGORIA(MOLEDO OU ROCHA DECOMPOSTA).VALEM A FORMULA E AS OBSERVACOES DO ITEM 03.001.0065</t>
  </si>
  <si>
    <t>03.001.0071-B</t>
  </si>
  <si>
    <t>MARROAMENTO DE MATERIAL DE 2ªCATEGORIA(ROCHA DECOMPOSTA),COMVOLUME MAXIMO DE 0,064M3,PARA REDUCAO A PEDRA DE MAO,REFERINDO-SE O PRECO AO MATERIAL SOLTO,DEPOIS DE MARROADO</t>
  </si>
  <si>
    <t>03.001.0080-B</t>
  </si>
  <si>
    <t>ESCAVACAO MANUAL EM MATERIAL DE 1ªCATEGORIA,A CEU ABERTO,ATE0,50M DE PROFUNDIDADE COM REMOCAO ATE 1 DAM</t>
  </si>
  <si>
    <t>03.001.0085-B</t>
  </si>
  <si>
    <t>ESCAVACAO MANUAL EM MATERIAL DE 1ªCATEGORIA,A CEU ABERTO,PARA PROFUNDIDADES MAIORES QUE 0,50M COM REMOCAO ATE 1 DAM</t>
  </si>
  <si>
    <t>03.001.0090-A</t>
  </si>
  <si>
    <t>ESCAVACAO EM TUNEL DE PEQUENAS DIMENSOES,EM MATERIAL DE 1ªCATEGORIA(AREIA,ARGILA OU PICARRA),INTEIRAMENTE SECO,EM SERVICO SEMI-MECANIZADO,EXCLUSIVE ESCORAMENTO</t>
  </si>
  <si>
    <t>03.001.0095-A</t>
  </si>
  <si>
    <t>ESCAVACAO E REATERRO DE VALA,EM MATERIAL DE 1ªCATEGORIA,PARALIGACAO PREDIAL DE ESGOTO SANITARIO</t>
  </si>
  <si>
    <t>03.001.0096-A</t>
  </si>
  <si>
    <t>ESCAVACAO E REATERRO DE VALA,EM MATERIAL DE 2ªCATEGORIA,PARALIGACAO PREDIAL DE ESGOTO SANITARIO</t>
  </si>
  <si>
    <t>ESCAVACAO E REATERRO DE VALA,EM MATERIAL DE 1ªCATEGORIA,PARALIGACAO DE AGUA POTAVEL</t>
  </si>
  <si>
    <t>03.001.0099-A</t>
  </si>
  <si>
    <t>ESCAVACAO E REATERRO DE VALA,EM MATERIAL DE 2ª CATEGORIA,PARA LIGACAO DE AGUA POTAVEL</t>
  </si>
  <si>
    <t>03.001.0100-A</t>
  </si>
  <si>
    <t>ESCAVACAO MANUAL DE VALA/CAVA EM MATERIAL DE 1ªCATEGORIA ATE1,50M DE PROFUNDIDADE,EM BECOS DE ATE 2,00M DE LARGURA COMIMPOSSIBILIDADE DE ENTRADA DE CAMINHAO OU EQUIPAMENTO MOTORIZADO PARA RETIRADA DO MATERIAL,EM FAVELAS,EXCLUSIVE ESCORAMENTO E ESGOTAMENTO</t>
  </si>
  <si>
    <t>03.001.0101-A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</si>
  <si>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</si>
  <si>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03.001.0102-A</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</si>
  <si>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</si>
  <si>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03.001.0110-A</t>
  </si>
  <si>
    <t>ESCAVACAO MANUAL DE VALA/CAVA EM LODO OU LAMA ATE 1,50M DE PROFUNDIDADE,EM BECOS DE ATE 2,00M DE LARGURA,EM FAVELAS,EXCLUSIVE ESCORAMENTO E ESGOTAMENTO</t>
  </si>
  <si>
    <t>03.001.0111-A</t>
  </si>
  <si>
    <t>ESCAVACAO MANUAL DE VALA/CAVA EM LODO OU LAMA COM PROFUNDIDADE ENTRE 1,50 E 3,00M,EM BECOS DE ATE 2,00M DE LARGURA,EM FAVELAS,EXCLUSIVE ESCORAMENTO E ESGOTAMENTO</t>
  </si>
  <si>
    <t>03.002.0001-B</t>
  </si>
  <si>
    <t>ESCAVACAO MANUAL DE VALA EM MATERIAL DE 1ªCATEGORIA,COM ESCORAMENTO E ESGOTAMENTO MANUAL</t>
  </si>
  <si>
    <t>03.004.0001-B</t>
  </si>
  <si>
    <t>ESCAVACAO DE VALA/CAVA A FOGO EM MATERIAL DE 2ª CATEGORIA(MOLEDO OU ROCHA DECOMPOSTA),ATE 1,50M DE PROFUNDIDADE,FURACAOA BARRA MINA,INCLUSIVE EMPILHAMENTO DO MATERIAL PARA REMOCAO</t>
  </si>
  <si>
    <t>03.004.0002-A</t>
  </si>
  <si>
    <t>ESCAVACAO DE VALA/CAVA A FOGO EM MATERIAL DE 2ªCATEGORIA(MOLEDO OU ROCHA DECOMPOSTA),ENTRE 1,50 E 3,00M DE PROFUNDIDADE,FURACAO A BARRA MINA,INCLUSIVE EMPILHAMENTO DO MATERIAL PARAREMOCAO</t>
  </si>
  <si>
    <t>03.004.0003-A</t>
  </si>
  <si>
    <t>ESCAVACAO DE VALA/CAVA A FOGO EM MATERIAL DE 2ªCATEGORIA(MOLEDO OU ROCHA DECOMPOSTA),ENTRE 3,00 E 4,50M DE PROFUNDIDADE,FURACAO A BARRA MINA,INCLUSIVE EMPILHAMENTO DO MATERIAL PARAREMOCAO</t>
  </si>
  <si>
    <t>03.004.0012-A</t>
  </si>
  <si>
    <t>ESCAVACAO DE VALA/CAVA A FOGO EM MATERIAL DE 2ªCATEGORIA(MOLEDO OU ROCHA DECOMPOSTA),ENTRE 4,50 E 6,00M DE PROFUNDIDADE,FURACAO A BARRA MINA,INCLUSIVE EMPILHAMENTO DO MATERIAL PARAREMOCAO</t>
  </si>
  <si>
    <t>03.004.0013-A</t>
  </si>
  <si>
    <t>ESCAVACAO DE VALA/CAVA A FOGO EM MATERIAL DE 2ªCATEGORIA(MOLEDO OU ROCHA DECOMPOSTA),ENTRE 6,00 E 7,50M DE PROFUNDIDADE,FURACAO A BARRA MINA,INCLUSIVE EMPILHAMENTO DO MATERIAL PARAREMOCAO</t>
  </si>
  <si>
    <t>03.004.0020-B</t>
  </si>
  <si>
    <t>ESCAVACAO DE VALA/CAVA A FOGO EM MATERIAL DE 3ªCATEGORIA(ROCHA VIVA),ATE 1,50M DE PROFUNDIDADE,FURACAO A BARRA MINA,INCLUSIVE EMPILHAMENTO DO MATERIAL PARA REMOCAO</t>
  </si>
  <si>
    <t>03.004.0021-A</t>
  </si>
  <si>
    <t>ESCAVACAO DE VALA/CAVA A FOGO EM MATERIAL DE 3ªCATEGORIA(ROCHA VIVA),ENTRE 1,50 E 3,00M DE PROFUNDIDADE,FURACAO A BARRAMINA,INCLUSIVE EMPILHAMENTO DO MATERIAL PARA A REMOCAO</t>
  </si>
  <si>
    <t>03.004.0022-A</t>
  </si>
  <si>
    <t>ESCAVACAO DE VALA/CAVA A FOGO EM MATERIAL DE 3ªCATEGORIA(ROCHA VIVA),ENTRE 3,00 E 4,50M DE PROFUNDIDADE,FURACAO A BARRAMINA,INCLUSIVE EMPILHAMENTO DO MATERIAL PARA REMOCAO</t>
  </si>
  <si>
    <t>03.004.0023-A</t>
  </si>
  <si>
    <t>ESCAVACAO DE VALA/CAVA A FOGO EM MATERIAL DE 3ªCATEGORIA(ROCHA VIVA),ENTRE 4,50 E 6,00M DE PROFUNDIDADE,FURACAO A BARRAMINA,INCLUSIVE EMPILHAMENTO DO MATERIAL PARA REMOCAO</t>
  </si>
  <si>
    <t>03.004.0024-A</t>
  </si>
  <si>
    <t>ESCAVACAO DE VALA/CAVA A FOGO EM MATERIAL DE 3ªCATEGORIA(ROCHA VIVA),ENTRE 6,00 E 7,50M DE PROFUNDIDADE,FURACAO A BARRAMINA,INCLUSIVE EMPILHAMENTO DO MATERIAL PARA REMOCAO</t>
  </si>
  <si>
    <t>03.004.0025-A</t>
  </si>
  <si>
    <t>ESCAVACAO A FOGO EM MATERIAL DE 2ªCATEGORIA(MOLEDO OU ROCHADECOMPOSTA),A CEU ABERTO,FURACAO A BARRA MINA</t>
  </si>
  <si>
    <t>03.004.0028-A</t>
  </si>
  <si>
    <t>ESCAVACAO A FOGO EM MATERIAL DE 3ªCATEGORIA(ROCHA VIVA),A CEU ABERTO,FURACAO A BARRA MINA</t>
  </si>
  <si>
    <t>03.004.0030-A</t>
  </si>
  <si>
    <t>DESMONTE A FOGO DE BLOCOS DE MATERIAL DE 3ªCATEGORIA(ROCHA VIVA),COM VOLUME DE 1,00 A 20,00M3,SENDO OS FUROS ABERTOS A BROCA E MARRETA,INCLUSIVE REDUCAO MANUAL A PEDRA DE MAO</t>
  </si>
  <si>
    <t>03.004.0031-A</t>
  </si>
  <si>
    <t>DESMONTE A FOGO DE BLOCOS DE MATERIAL DE 2ªCATEGORIA(ROCHA MEDIANAMENTE DECOMPOSTA),COM VOLUME DE 1,00 A 20,00M3,SENDO OS FUROS ABERTOS A BROCA E MARRETA,INCLUSIVE REDUCAO MANUAL APEDRA DE MAO</t>
  </si>
  <si>
    <t>03.005.0011-A</t>
  </si>
  <si>
    <t>ESCAVACAO DE ROCHA COM UTILIZACAO DE FOGO CUIDADOSO(SMOOTH BLASTING),A CEU ABERTO,EM AREA URBANA,SENDO A PERFURACAO A ARCOMPRIMIDO,INCLUSIVE EMPILHAMENTO DO MATERIAL PARA REMOCAO</t>
  </si>
  <si>
    <t>03.005.0013-A</t>
  </si>
  <si>
    <t>ESCAVACAO DE ROCHA COM UTILIZACAO DE FOGO CUIDADOSO(SMOOTH BLASTING),A CEU ABERTO,EM AREA URBANA,SENDO A PERFURACAO A ARCOMPRIMIDO,INCLUSIVE EMPILHAMENTO DO MATERIAL PARA REMOCAOE TRANSPORTE A 50,00M COM TRATOR</t>
  </si>
  <si>
    <t>03.005.0020-B</t>
  </si>
  <si>
    <t>ESCAVACAO A FOGO EM MATERIAL DE 2ªCATEGORIA(MOLEDO OU ROCHADECOMPOSTA)EM TALUDES,VALA/CAVA,ATE 1,50M DE PROFUNDIDADE,SENDO A PERFURACAO A AR COMPRIMIDO,INCLUSIVE EMPILHAMENTO DO MATERIAL PARA REMOCAO</t>
  </si>
  <si>
    <t>03.005.0021-A</t>
  </si>
  <si>
    <t>ESCAVACAO A FOGO EM MATERIAL DE 2ªCATEGORIA(MOLEDO OU ROCHADECOMPOSTA)EM TALUDES,VALA/CAVA,ENTRE 1,50 E 3,00M DE PROFUNDIDADE,SENDO A PERFURACAO A AR COMPRIMIDO,INCLUSIVE EMPILHAMENTO DO MATERIAL PARA REMOCAO</t>
  </si>
  <si>
    <t>03.005.0022-A</t>
  </si>
  <si>
    <t>ESCAVACAO A FOGO EM MATERIAL DE 2ªCATEGORIA(MOLEDO OU ROCHADECOMPOSTA)EM TALUDES,VALA/CAVA,ENTRE 3,00 E 4,50M DE PROFUNDIDADE,SENDO A PERFURACAO A AR COMPRIMIDO,INCLUSIVE EMPILHAMENTO DO MATERIAL PARA REMOCAO</t>
  </si>
  <si>
    <t>03.005.0023-A</t>
  </si>
  <si>
    <t>ESCAVACAO A FOGO EM MATERIAL DE 2ªCATEGORIA(MOLEDO OU ROCHADECOMPOSTA)EM TALUDES,VALA/CAVA,ENTRE 4,50 E 6,00M DE PROFUNDIDADE,SENDO A PERFURACAO A AR COMPRIMIDO,INCLUSIVE EMPILHAMENTO DO MATERIAL PARA REMOCAO</t>
  </si>
  <si>
    <t>03.005.0024-A</t>
  </si>
  <si>
    <t>ESCAVACAO A FOGO EM MATERIAL DE 2ªCATEGORIA(MOLEDO OU ROCHADECOMPOSTA)EM TALUDES,VALA/CAVA,ENTRE 6,00 E 7,50M DE PROFUNDIDADE,SENDO A PERFURACAO A AR COMPRIMIDO,INCLUSIVE EMPILHAMENTO DO MATERIAL PARA REMOCAO</t>
  </si>
  <si>
    <t>03.005.0025-A</t>
  </si>
  <si>
    <t>ESCAVACAO A FOGO EM MATERIAL DE 3ªCATEGORIA(ROCHA VIVA),A CEU ABERTO,SENDO A PERFURACAO A AR COMPRIMIDO,INCLUSIVE TRANSPORTE A 50,00M,COM TRATOR COM LAMINA</t>
  </si>
  <si>
    <t>03.005.0026-A</t>
  </si>
  <si>
    <t>ESCAVACAO A FOGO EM MATERIAL DE 3ªCATEGORIA(ROCHA VIVA),A CEU ABERTO,SENDO A PERFURACAO A AR COMPRIMIDO,INCLUSIVE TRANSPORTE A 100,00M,COM TRATOR COM LAMINA</t>
  </si>
  <si>
    <t>03.005.0030-B</t>
  </si>
  <si>
    <t>ESCAVACAO A FOGO EM MATERIAL DE 3ªCATEGORIA(ROCHA VIVA)EM TALUDES,VALA/CAVA,ATE 1,50M DE PROFUNDIDADE,SENDO A PERFURACAOA AR COMPRIMIDO,INCLUSIVE EMPILHAMENDO DO MATERIAL PARA REMOCAO</t>
  </si>
  <si>
    <t>03.005.0031-A</t>
  </si>
  <si>
    <t>ESCAVACAO A FOGO EM MATERIAL DE 3ªCATEGORIA(ROCHA VIVA)EM TALUDES,VALA/CAVA,ENTRE 1,50 E 3,00M DE PROFUNDIDADE,SENDO A PERFURACAO A AR COMPRIMIDO,INCLUSIVE EMPILHAMENTO DO MATERIALPARA REMOCAO</t>
  </si>
  <si>
    <t>03.005.0032-A</t>
  </si>
  <si>
    <t>ESCAVACAO A FOGO EM MATERIAL DE 3ªCATEGORIA(ROCHA VIVA)EM TALUDES,VALA/CAVA,ENTRE 3,00 E 4,50M DE PROFUNDIDADE,SENDO A PERFURACAO A AR COMPRIMIDO,INCLUSIVE EMPILHAMENTO DO MATERIALPARA REMOCAO</t>
  </si>
  <si>
    <t>03.005.0033-A</t>
  </si>
  <si>
    <t>ESCAVACAO A FOGO EM MATERIAL DE 3ªCATEGORIA(ROCHA VIVA)EM TALUDES,VALA/CAVA,ENTRE 4,50 E 6,00M DE PROFUNDIDADE,SENDO A PERFURACAO A AR COMPRIMIDO,INCLUSIVE EMPILHAMENTO DO MATERIALPARA REMOCAO</t>
  </si>
  <si>
    <t>03.005.0034-A</t>
  </si>
  <si>
    <t>ESCAVACAO A FOGO EM MATERIAL DE 3ªCATEGORIA(ROCHA VIVA)EM TALUDES,VALA/CAVA,ENTRE 6,00 E 7,50M DE PROFUNDIDADE,SENDO A PERFURACAO A AR COMPRIMIDO,INCLUSIVE EMPILHAMENTO DO MATERIALPARA REMOCAO</t>
  </si>
  <si>
    <t>03.005.0038-B</t>
  </si>
  <si>
    <t>ESCAVACAO A FOGO EM MATERIAL DE 3ªCATEGORIA(ROCHA VIVA),A CEU ABERTO,SENDO A PERFURACAO A AR COMPRIMIDO,INCLUSIVE CARGACOM CARREGADOR FRONTAL DE PNEUS DE 3,10M3 E TRATOR DE LAMINACOM POTENCIA EM TORNO DE 200CV,COM LAMINA</t>
  </si>
  <si>
    <t>03.005.0039-A</t>
  </si>
  <si>
    <t>ESCAVACAO A FOGO EM MATERIAL DE 2ªCATEGORIA(MOLEDO OU ROCHADECOMPOSTA),A CEU ABERTO,SENDO A PERFURACAO A AR COMPRIMIDO,INCLUSIVE CARGA COM CARREGADOR FRONTAL DE PNEUS DE 3,10M3 ETRATOR DE LAMINA COM POTENCIA EM TORNO DE 200CV,COM LAMINA</t>
  </si>
  <si>
    <t>03.005.0040-A</t>
  </si>
  <si>
    <t>DESMONTE A FOGO DE BLOCO DE MATERIAL DE 3ªCATEGORIA(ROCHA VIVA),COM VOLUME DE 1,00 A 50,00M3,SENDO A PERFURACAO A AR COMPRIMIDO,INCLUSIVE REDUCAO MANUAL A PEDRA DE MAO</t>
  </si>
  <si>
    <t>03.005.0041-A</t>
  </si>
  <si>
    <t>DESMONTE A FOGO DE BLOCO DE MATERIAL DE 2ªCATEGORIA,COM VOLUME DE 1,00 A 50,00M3,SENDO A PERFURACAO A AR COMPRIMIDO,INCLUSIVE REDUCAO MANUAL A PEDRA DE MAO</t>
  </si>
  <si>
    <t>03.005.0045-A</t>
  </si>
  <si>
    <t>DESMONTE A FOGO DE BLOCO DE MATERIAL DE 2ªCATEGORIA,COM VOLUME DE 1,00 A 50,00M3,SENDO A AR COMPRIMIDO TANTO A PERFURACAO COMO A REDUCAO A PEDRA DE MAO,ESTA ULTIMA AINDA COM O AUXILIO DE CUNHA E PALMETA</t>
  </si>
  <si>
    <t>03.005.0046-A</t>
  </si>
  <si>
    <t>DESMONTE A FOGO DE BLOCO DE MATERIAL DE 3ª CATEGORIA,COM VOLUME DE 1,00 A 50,00M3,SENDO A PERFURACAO A AR COMPRIMIDO E AREDUCAO A PEDRA DE MAO A ROMPEDOR,ESTA ULTIMA AINDA COM O AUXILIO DE CUNHA E PALMETA</t>
  </si>
  <si>
    <t>03.008.0010-B</t>
  </si>
  <si>
    <t>ESCAVACAO EM MATERIAL DE 2ªCATEGORIA(MOLEDO OU ROCHA MUITO DECOMPOSTA),COM EQUIPAMENTO A AR COMPRIMIDO,SEM UTILIZACAO DEEXPLOSIVOS,EM TALUDES,VALA/CAVA,ATE 1,50M DE PROFUNDIDADE,INCLUSIVE EMPILHAMENTO DO MATERIAL PARA REMOCAO</t>
  </si>
  <si>
    <t>03.008.0011-A</t>
  </si>
  <si>
    <t>ESCAVACAO EM MATERIAL DE 2ªCATEGORIA(MOLEDO OU ROCHA MUITO DECOMPOSTA),COM EQUIPAMENTO A AR COMPRIMIDO,SEM UTILIZACAO DEEXPLOSIVOS,EM TALUDES,VALA/CAVA,ENTRE 1,50 E 3,00M DE PROFUNDIDADE,INCLUSIVE EMPILHAMENTO DO MATERIAL PARA REMOCAO</t>
  </si>
  <si>
    <t>03.008.0012-A</t>
  </si>
  <si>
    <t>ESCAVACAO EM MATERIAL DE 2ªCATEGORIA(MOLEDO OU ROCHA MUITO DECOMPOSTA),COM EQUIPAMENTO A AR COMPRIMIDO,SEM UTILIZACAO DEEXPLOSIVOS,EM TALUDES,VALA/CAVA,ENTRE 3,00 E 4,50M DE PROFUNDIDADE,INCLUSIVE EMPILHAMENTO DO MATERIAL PARA REMOCAO</t>
  </si>
  <si>
    <t>03.008.0013-A</t>
  </si>
  <si>
    <t>ESCAVACAO EM MATERIAL DE 2ªCATEGORIA(MOLEDO OU ROCHA MUITO DECOMPOSTA),COM EQUIPAMENTO A AR COMPRIMIDO,SEM UTILIZACAO DEEXPLOSIVOS,EM TALUDES,VALA/CAVA,ENTRE 4,50 E 6,00M DE PROFUNDIDADE,INCLUSIVE EMPILHAMENTO DO MATERIAL PARA REMOCAO</t>
  </si>
  <si>
    <t>03.008.0014-A</t>
  </si>
  <si>
    <t>ESCAVACAO EM MATERIAL DE 2ªCATEGORIA(MOLEDO OU ROCHA MUITO DECOMPOSTA),COM EQUIPAMENTO A AR COMPRIMIDO,SEM UTILIZACAO DEEXPLOSIVOS,EM TALUDES,VALA/CAVA,ENTRE 6,00 E 7,50M DE PROFUNDIDADE,INCLUSIVE EMPILHAMENTO DO MATERIAL PARA REMOCAO</t>
  </si>
  <si>
    <t>03.008.0020-B</t>
  </si>
  <si>
    <t>ESCAVACAO EM MATERIAL DE 2ªCATEGORIA(MOLEDO OU ROCHA DECOMPOSTA),COM EQUIPAMENTO A AR COMPRIMIDO,SEM UTILIZACAO DE EXPLOSIVOS,EM TALUDES,VALA/CAVA,ATE 1,50M DE PROFUNDIDADE,INCLUSIVE EMPILHAMENTO DO MATERIAL PARA REMOCAO</t>
  </si>
  <si>
    <t>03.008.0021-A</t>
  </si>
  <si>
    <t>ESCAVACAO EM MATERIAL DE 2ªCATEGORIA(MOLEDO OU ROCHA DECOMPOSTA),COM EQUIPAMENTO A AR COMPRIMIDO,SEM UTILIZACAO DE EXPLOSIVOS,EM TALUDES,VALA/CAVA,ENTRE 1,50 E 3,00M DE PROFUNDIDADE,INCLUSIVE EMPILHAMENTO DO MATERIAL PARA REMOCAO</t>
  </si>
  <si>
    <t>03.008.0022-A</t>
  </si>
  <si>
    <t>ESCAVACAO EM MATERIAL DE 2ªCATEGORIA(MOLEDO OU ROCHA DECOMPOSTA),COM EQUIPAMENTO A AR COMPRIMIDO,SEM UTILIZACAO DE EXPLOSIVOS,EM TALUDES,VALA/CAVA,ENTRE 3,00 E 4,50M DE PROFUNDIDADE,INCLUSIVE EMPILHAMENTO DO MATERIAL PARA REMOCAO</t>
  </si>
  <si>
    <t>03.008.0023-A</t>
  </si>
  <si>
    <t>ESCAVACAO EM MATERIAL DE 2ªCATEGORIA(MOLEDO OU ROCHA DECOMPOSTA),COM EQUIPAMENTO A AR COMPRIMIDO,SEM UTILIZACAO DE EXPLOSIVOS,EM TALUDES,VALA/CAVA,ENTRE 4,50 E 6,00M DE PROFUNDIDADE,INCLUSIVE EMPILHAMENTO DO MATERIAL PARA REMOCAO</t>
  </si>
  <si>
    <t>03.008.0024-A</t>
  </si>
  <si>
    <t>ESCAVACAO EM MATERIAL DE 2ªCATEGORIA(MOLEDO OU ROCHA DECOMPOSTA),COM EQUIPAMENTO A AR COMPRIMIDO,SEM UTILIZACAO DE EXPLOSIVOS,EM TALUDES,VALA/CAVA,ENTRE 6,00 E 7,50M DE PROFUNDIDADE,INCLUSIVE EMPILHAMENTO DO MATERIAL PARA REMOCAO</t>
  </si>
  <si>
    <t>03.008.0050-B</t>
  </si>
  <si>
    <t>ESCAVACAO EM MATERIAL DE 3ªCATEGORIA(ROCHA SA FRATURADA),COMEQUIPAMENTO A AR COMPRIMIDO E ENCUNHAMENTO GENERALIZADO,SEMUTILIZACAO DE EXPLOSIVOS,EM TALUDES,VALA/CAVA,ATE 1,50M DEPROFUNDIDADE,INCLUSIVE EMPILHAMENTO DO MATERIAL PARA REMOCAO</t>
  </si>
  <si>
    <t>03.008.0051-A</t>
  </si>
  <si>
    <t>ESCAVACAO EM MATERIAL DE 3ªCATEGORIA(ROCHA SA FRATURADA),COMEQUIPAMENTO A AR COMPRIMIDO E ENCUNHAMENTO GENERALIZADO,SEMUTILIZACAO DE EXPLOSIVOS,EM TALUDES,VALA/CAVA,ENTRE 1,50 E3,00M DE PROFUNDIDADE,INCLUSIVE EMPILHAMENTO DO MATERIAL PARA REMOCAO</t>
  </si>
  <si>
    <t>03.008.0052-A</t>
  </si>
  <si>
    <t>ESCAVACAO EM MATERIAL DE 3ªCATEGORIA(ROCHA SA FRATURADA),COMEQUIPAMENTO A AR COMPRIMIDO E ENCUNHAMENTO GENERALIZADO,SEMUTILIZACAO DE EXPLOSIVOS,EM TALUDES,VALA/CAVA,ENTRE 3,00 E4,50M DE PROFUNDIDADE,INCLUSIVE EMPILHAMENTO DO MATERIAL PARA REMOCAO</t>
  </si>
  <si>
    <t>03.008.0053-A</t>
  </si>
  <si>
    <t>ESCAVACAO EM MATERIAL DE 3ªCATEGORIA(ROCHA SA FRATURADA),COMEQUIPAMENTO A AR COMPRIMIDO E ENCUNHAMENTO GENERALIZADO,SEMUTILIZACAO DE EXPLOSIVOS,EM TALUDES,VALA/CAVA,ENTRE 4,50 E6,00M DE PROFUNDIDADE,INCLUSIVE EMPILHAMENTO DO MATERIAL PARA REMOCAO</t>
  </si>
  <si>
    <t>03.008.0054-A</t>
  </si>
  <si>
    <t>ESCAVACAO EM MATERIAL DE 3ªCATEGORIA(ROCHA SA FRATURADA),COMEQUIPAMENTO A AR COMPRIMIDO E ENCUNHAMENTO GENERALIZADO,SEMUTILIZACAO DE EXPLOSIVOS,EM TALUDES,VALA/CAVA,ENTRE 6,00 E7,50M DE PROFUNDIDADE,INCLUSIVE EMPILHAMENTO DO MATERIAL PARA REMOCAO</t>
  </si>
  <si>
    <t>03.008.0060-B</t>
  </si>
  <si>
    <t>ESCAVACAO EM MATERIAL DE 3ªCATEGORIA(ROCHA VIVA),COM EQUIPAMENTO A AR COMPRIMIDO E SERRACAO COM BROCAS,SEGUIDA DE ENCUNHAMENTO,SEM UTILIZACAO DE EXPLOSIVOS,EM TALUDES,VALA/CAVA,ATE1,50M DE PROFUNDIDADE,INCLUSIVE EMPILHAMENTO DO MATERIAL PARA REMOCAO</t>
  </si>
  <si>
    <t>03.008.0061-A</t>
  </si>
  <si>
    <t>ESCAVACAO EM MATERIAL DE 3ªCATEGORIA(ROCHA VIVA),COM EQUIPAMENTO A AR COMPRIMIDO E SERRACAO COM BROCAS,SEGUIDA DE ENCUNHAMENTO,SEM UTILIZACAO DE EXPLOSIVOS,EM TALUDES,VALA/CAVA,ENTRE 1,50 E 3,00M DE PROFUNDIDADE,INCLUSIVE EMPILHAMENTO DO MATERIAL PARA REMOCAO</t>
  </si>
  <si>
    <t>03.008.0062-A</t>
  </si>
  <si>
    <t>ESCAVACAO EM MATERIAL DE 3ªCATEGORIA(ROCHA VIVA),COM EQUIPAMENTO A AR COMPRIMIDO E SERRACAO COM BROCAS,SEGUIDA DE ENCUNHAMENTO,SEM UTILIZACAO DE EXPLOSIVOS,EM TALUDES,VALA/CAVA,ENTRE 3,00 E 4,50M DE PROFUNDIDADE,INCLUSIVE EMPILHAMENTO DO MATERIAL PARA REMOCAO</t>
  </si>
  <si>
    <t>03.008.0063-A</t>
  </si>
  <si>
    <t>ESCAVACAO EM MATERIAL DE 3ªCATEGORIA(ROCHA VIVA),COM EQUIPAMENTO A AR COMPRIMIDO E SERRACAO COM BROCAS,SEGUIDA DE ENCUNHAMENTO,SEM UTILIZACAO DE EXPLOSIVOS,EM TALUDES,VALA/CAVA,ENTRE 4,50 E 6,00M DE PROFUNDIDADE,INCLUSIVE EMPILHAMENTO DO MATERIAL PARA REMOCAO</t>
  </si>
  <si>
    <t>03.008.0064-A</t>
  </si>
  <si>
    <t>ESCAVACAO EM MATERIAL DE 3ªCATEGORIA(ROCHA VIVA),COM EQUIPAMENTO A AR COMPRIMIDO E SERRACAO COM BROCAS,SEGUIDA DE ENCUNHAMENTO,SEM UTILIZACAO DE EXPLOSIVOS,EM TALUDES,VALA/CAVA,ENTRE 6,00 E 7,50M DE PROFUNDIDADE,INCLUSIVE EMPILHAMENTO DO MATERIAL PARA REMOCAO</t>
  </si>
  <si>
    <t>03.008.0080-B</t>
  </si>
  <si>
    <t>ESCAVACAO EM MATERIAL DE 3ªCATEGORIA(ROCHA SA FRATURADA),COMEQUIPAMENTO A AR COMPRIMIDO,A CEU ABERTO,SEM UTILIZACAO DEEXPLOSIVOS,INCLUSIVE EMPILHAMENTO DO MATERIAL PARA REMOCAO</t>
  </si>
  <si>
    <t>03.008.0085-A</t>
  </si>
  <si>
    <t>ESCAVACAO EM MATERIAL DE 3ªCATEGORIA(ROCHA VIVA),COM EQUIPAMENTO A AR COMPRIMIDO,A CEU ABERTO,SEM UTILIZACAO DE EXPLOSIVOS,INCLUSIVE EMPILHAMENTO DO MATERIAL PARA REMOCAO</t>
  </si>
  <si>
    <t>03.008.0090-B</t>
  </si>
  <si>
    <t>ESCAVACAO EM MATERIAL DE 2ªCATEGORIA(MOLEDO OU ROCHA MUITO DECOMPOSTA),COM EQUIPAMENTO A AR COMPRIMIDO,A CEU ABERTO,SEMUTILIZACAO DE EXPLOSIVOS,INCLUSIVE EMPILHAMENTO DO MATERIALPARA REMOCAO</t>
  </si>
  <si>
    <t>03.008.0095-A</t>
  </si>
  <si>
    <t>ESCAVACAO EM MATERIAL DE 2ªCATEGORIA(MOLEDO OU ROCHA DECOMPOSTA),COM EQUIPAMENTO A AR COMPRIMIDO,A CEU ABERTO,SEM UTILIZACAO DE EXPLOSIVOS,INCLUSIVE EMPILHAMENTO DO MATERIAL PARA REMOCAO</t>
  </si>
  <si>
    <t>03.008.0120-B</t>
  </si>
  <si>
    <t>DESMONTE DE BLOCO DE MATERIAL DE 3ªCATEGORIA(ROCHA VIVA),COMEQUIPAMENTO A AR COMPRIMIDO,COM VOLUME ATE 1,00M3,SEM UTILIZACAO DE EXPLOSIVOS,INCLUSIVE REDUCAO A PEDRA DE MAO COM O MESMO EQUIPAMENTO</t>
  </si>
  <si>
    <t>03.008.0125-B</t>
  </si>
  <si>
    <t>DESMONTE DE BLOCO DE MATERIAL DE 2ªCATEGORIA,SEM UTILIZACAODE EXPLOSIVOS,COM ROMPEDOR A AR COMPRIMIDO</t>
  </si>
  <si>
    <t>03.008.0150-B</t>
  </si>
  <si>
    <t>SERRACAO CONTINUA EM MATERIAL DE 3ªCATEGORIA(ROCHA VIVA),COMA FINALIDADE DE IMPEDIR PROPAGACAO DE VIBRACOES DECORRENTESDE ESCAVACAO A FOGO</t>
  </si>
  <si>
    <t>03.009.0002-B</t>
  </si>
  <si>
    <t>COMPACTACAO DE ATERRO,EM CAMADAS DE 15CM,COM MACO</t>
  </si>
  <si>
    <t>03.009.0003-A</t>
  </si>
  <si>
    <t>COMPACTACAO DE ATERRO,EM CAMADAS DE 20CM,COM MACO</t>
  </si>
  <si>
    <t>03.009.0004-A</t>
  </si>
  <si>
    <t>ATERRO COM MATERIAL DE 1ªCATEGORIA,COMPACTADO MANUALMENTE EMCAMADAS DE 20CM,ATE UMA ALTURA MAXIMA DE 80CM,PARA SUPORTEDE CAMADA DE CONCRETO,INCLUSIVE DOIS TIROS DE PA,ESPALHAMENTO E REGA,EXCLUSIVE FORNECIMENTO DA TERRA</t>
  </si>
  <si>
    <t>03.009.0005-A</t>
  </si>
  <si>
    <t>03.009.0006-A</t>
  </si>
  <si>
    <t>ATERRO COM MATERIAL DE 1ª CATEGORIA,COMPACTADO MANUALMENTE EM CAMADAS DE 20CM DE MATERIAL APILOADO,PROVENIENTE DE JAZIDADISTANTE ATE 2KM,INCLUSIVE ESCAVACAO,CARGA,TRANSPORTE EM CAMINHAO BASCULANTE,DESCARGA,ESPALHAMENTO E IRRIGACAO MANUAIS</t>
  </si>
  <si>
    <t>03.009.0007-A</t>
  </si>
  <si>
    <t>ATERRO COM MATERIAL DE 1ª CATEGORIA,COMPACTADO MANUALMENTE EM CAMADAS DE 20CM DE MATERIAL APILOADO,PROVENIENTE DE JAZIDADISTANTE ATE 3KM,INCLUSIVE ESCAVACAO,CARGA,TRANSPORTE EM CAMINHAO BASCULANTE,DESCARGA,ESPALHAMENTO E IRRIGACAO MANUAIS</t>
  </si>
  <si>
    <t>03.009.0008-A</t>
  </si>
  <si>
    <t>ATERRO COM MATERIAL DE 1ª CATEGORIA,COMPACTADO MANUALMENTE EM CAMADAS DE 20CM DE MATERIAL APILOADO,PROVENIENTE DE JAZIDADISTANTE ATE 4KM,INCLUSIVE ESCAVACAO,CARGA,TRANSPORTE EM CAMINHAO BASCULANTE,DESCARGA,ESPALHAMENTO E IRRIGACAO MANUAIS</t>
  </si>
  <si>
    <t>03.009.0009-A</t>
  </si>
  <si>
    <t>ATERRO COM MATERIAL DE 1ª CATEGORIA,COMPACTADO MANUALMENTE EM CAMADAS DE 20CM DE MATERIAL APILOADO,PROVENIENTE DE JAZIDADISTANTE ATE 5KM,INCLUSIVE ESCAVACAO,CARGA,TRANSPORTE EM CAMINHAO BASCULANTE,DESCARGA,ESPALHAMENTO E IRRIGACAO MANUAIS</t>
  </si>
  <si>
    <t>03.009.0015-A</t>
  </si>
  <si>
    <t>ATERRO COM MATERIAL DE 1ª CATEGORIA,COMPACTADO MANUALMENTE EM CAMADAS DE 20CM DE MATERIAL APILOADO,PROVENIENTE DE JAZIDADISTANTE ATE 10KM,INCLUSIVE ESCAVACAO,CARGA,TRANSPORTE EM CAMINHAO BASCULANTE,DESCARGA,ESPALHAMENTO E IRRIGACAO MANUAIS</t>
  </si>
  <si>
    <t>03.009.0020-A</t>
  </si>
  <si>
    <t>ATERRO COM MATERIAL DE 1ª CATEGORIA,COMPACTADO MANUALMENTE EM CAMADAS DE 20CM DE MATERIAL APILOADO,PROVENIENTE DE JAZIDADISTANTE ATE 15KM,INCLUSIVE ESCAVACAO,CARGA,TRANSPORTE EM CAMINHAO BASCULANTE,DESCARGA,ESPALHAMENTO E IRRIGACAO MANUAIS</t>
  </si>
  <si>
    <t>03.009.0025-A</t>
  </si>
  <si>
    <t>ATERRO COM MATERIAL DE 1ª CATEGORIA,COMPACTADO MANUALMENTE EM CAMADAS DE 20CM DE MATERIAL APILOADO,PROVENIENTE DE JAZIDADISTANTE ATE 20KM,INCLUSIVE ESCAVACAO,CARGA,TRANSPORTE EM CAMINHAO BASCULANTE,DESCARGA,ESPALHAMENTO E IRRIGACAO MANUAIS</t>
  </si>
  <si>
    <t>03.009.0030-A</t>
  </si>
  <si>
    <t>ATERRO COM MATERIAL DE 1ª CATEGORIA,COMPACTADO MANUALMENTE EM CAMADAS DE 20CM DE MATERIAL APILOADO,PROVENIENTE DE JAZIDADISTANTE ATE 25KM,INCLUSIVE ESCAVACAO,CARGA,TRANSPORTE EM CAMINHAO BASCULANTE,DESCARGA,ESPALHAMENTO E IRRIGACAO MANUAIS</t>
  </si>
  <si>
    <t>03.009.0035-A</t>
  </si>
  <si>
    <t>ATERRO COM MATERIAL DE 1ª CATEGORIA,COMPACTADO MANUALMENTE EM CAMADAS DE 20CM DE MATERIAL APILOADO,PROVENIENTE DE JAZIDADISTANTE ATE 30KM,INCLUSIVE ESCAVACAO,CARGA,TRANSPORTE EM CAMINHAO BASCULANTE,DESCARGA,ESPALHAMENTO E IRRIGACAO MANUAIS</t>
  </si>
  <si>
    <t>03.009.0080-A</t>
  </si>
  <si>
    <t>COMPACTACAO DE MATERIAL DE 1ªCATEGORIA,INCLUSIVE DESCARGA DECAMINHAO BASCULANTE,MOVIMENTACAO A 1 TIRO DE PA,ESPALHAMENTO E SOCAMENTO MANUAL EM CAMADAS DE 30CM DE MATERIAL APILOADO</t>
  </si>
  <si>
    <t>03.010.0015-A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</si>
  <si>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</si>
  <si>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03.010.0016-A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</si>
  <si>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</si>
  <si>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03.010.0017-A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</si>
  <si>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</si>
  <si>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03.010.0018-A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</si>
  <si>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</si>
  <si>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03.010.0019-A</t>
  </si>
  <si>
    <t>ATERRO COM MATERIAL DE 1ªCATEGORIA,ESPALHADO POR RETRO ESCAVADEIRA,EM CAMADAS DE 20CM DE MATERIAL ADENSADO,REGADO POR CAMINHAO TANQUE E COMPACTADO A 90% COM SOQUETE VIBRATORIO,INTERVINDO 2(DOIS) SERVENTES,EXCLUSIVE O FORNECIMENTO DA TERRA</t>
  </si>
  <si>
    <t>03.010.0020-A</t>
  </si>
  <si>
    <t>MATERIAL DE 1ª CATEGORIA PARA ATERROS,COMPREENDENDO:ESCAVACAO,CARGA,TRANSPORTE A 1KM EM CAMINHAO BASCULANTE E DESCARGA,CONSIDERANDO O VOLUME NECESSARIO A EXECUCAO DE 1,00M3 DE MATERIAL COMPACTADO</t>
  </si>
  <si>
    <t>03.010.0021-A</t>
  </si>
  <si>
    <t>MATERIAL DE 1ª CATEGORIA PARA ATERROS,COMPREENDENDO:ESCAVACAO,CARGA,TRANSPORTE A 2KM EM CAMINHAO BASCULANTE E DESCARGA,CONSIDERANDO O VOLUME NECESSARIO A EXECUCAO DE 1,00M3 DE MATERIAL COMPACTADO</t>
  </si>
  <si>
    <t>03.010.0022-A</t>
  </si>
  <si>
    <t>MATERIAL DE 1ª CATEGORIA PARA ATERROS,COMPREENDENDO:ESCAVACAO,CARGA,TRANSPORTE A 3KM EM CAMINHAO BASCULANTE E DESCARGA,CONSIDERANDO O VOLUME NECESSARIO A EXECUCAO DE 1,00M3 DE MATERIAL COMPACTADO</t>
  </si>
  <si>
    <t>03.010.0023-A</t>
  </si>
  <si>
    <t>MATERIAL DE 1ª CATEGORIA PARA ATERROS,COMPREENDENDO:ESCAVACAO,CARGA,TRANSPORTE A 4KM EM CAMINHAO BASCULANTE E DESCARGA,CONSIDERANDO O VOLUME NECESSARIO A EXECUCAO DE 1,00M3 DE MATERIAL COMPACTADO</t>
  </si>
  <si>
    <t>03.010.0024-A</t>
  </si>
  <si>
    <t>MATERIAL DE 1ª CATEGORIA PARA ATERROS,COMPREENDENDO:ESCAVACAO,CARGA,TRANSPORTE A 5KM EM CAMINHAO BASCULANTE E DESCARGA,CONSIDERANDO O VOLUME NECESSARIO A EXECUCAO DE 1,00M3 DE MATERIAL COMPACTADO</t>
  </si>
  <si>
    <t>03.010.0030-A</t>
  </si>
  <si>
    <t>MATERIAL DE 1ª CATEGORIA PARA ATERROS,COMPREENDENDO:ESCAVACAO,CARGA,TRANSPORTE A 10KM EM CAMINHAO BASCULANTE E DESCARGA,CONSIDERANDO O VOLUME NECESSARIO A EXECUCAO DE 1,00M3 DE MATERIAL COMPACTADO</t>
  </si>
  <si>
    <t>03.010.0035-A</t>
  </si>
  <si>
    <t>MATERIAL DE 1ª CATEGORIA PARA ATERROS,COMPREENDENDO:ESCAVACAO,CARGA,TRANSPORTE A 15KM EM CAMINHAO BASCULANTE E DESCARGA,CONSIDERANDO O VOLUME NECESSARIO A EXECUCAO DE 1,00M3 DE MATERIAL COMPACTADO</t>
  </si>
  <si>
    <t>03.010.0040-A</t>
  </si>
  <si>
    <t>MATERIAL DE 1ª CATEGORIA PARA ATERROS,COMPREENDENDO:ESCAVACAO,CARGA,TRANSPORTE A 20KM EM CAMINHAO BASCULANTE E DESCARGA,CONSIDERANDO O VOLUME NECESSARIO A EXECUCAO DE 1,00M3 DE MATERIAL COMPACTADO</t>
  </si>
  <si>
    <t>03.010.0045-A</t>
  </si>
  <si>
    <t>MATERIAL DE 1ª CATEGORIA PARA ATERROS,COMPREENDENDO:ESCAVACAO,CARGA,TRANSPORTE A 25KM EM CAMINHAO BASCULANTE E DESCARGA,CONSIDERANDO O VOLUME NECESSARIO A EXECUCAO DE 1,00M3 DE MATERIAL COMPACTADO</t>
  </si>
  <si>
    <t>03.010.0049-A</t>
  </si>
  <si>
    <t>MATERIAL DE 1ª CATEGORIA PARA ATERROS,COMPREENDENDO:ESCAVACAO,CARGA,TRANSPORTE A 30KM EM CAMINHAO BASCULANTE E DESCARGA,CONSIDERANDO O VOLUME NECESSARIO A EXECUCAO DE 1,00M3 DE MATERIAL COMPACTADO</t>
  </si>
  <si>
    <t>03.010.0100-A</t>
  </si>
  <si>
    <t>COMPACTACAO DE ATERRO,EM CAMADAS DE 30CM,UTILIZANDO COMPACTADOR PNEUMATICO(SAPO),INCLUSIVE COMPRESSOR</t>
  </si>
  <si>
    <t>03.010.0101-A</t>
  </si>
  <si>
    <t>COMPACTACAO DE ATERRO,EM CAMADAS DE 20CM,UTILIZANDO COMPACTADOR PNEUMATICO(SAPO),INCLUSIVE COMPRESSOR</t>
  </si>
  <si>
    <t>03.010.0105-A</t>
  </si>
  <si>
    <t>ATERRO COMPACTADO A 95%,PARA CONSTRUCAO DE BARRAGENS OU DIQUES,EXECUTADOS EM CAMADAS DE 20CM DE MATERIAL SOLTO DE BOA QUALIDADE,INCLUSIVE ESPALHAMENTO E IRRIGACAO,EM TERRENO DE BOARESISTENCIA,EXCLUSIVE FORNECIMENTO DA TERRA</t>
  </si>
  <si>
    <t>03.010.0106-A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</si>
  <si>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</si>
  <si>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</si>
  <si>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03.012.0010-A</t>
  </si>
  <si>
    <t>REATERRO DE VALA/CAVA COM TRATOR COM POTENCIA EM TORNO DE 200CV,EXCLUSIVE COMPACTACAO E MATERIAL</t>
  </si>
  <si>
    <t>03.013.0001-B</t>
  </si>
  <si>
    <t>REATERRO DE VALA/CAVA COMPACTADA A MACO,EM CAMADAS DE 30CM DE ESPESSURA MAXIMA,COM MATERIAL DE BOA QUALIDADE,EXCLUSIVEESTE</t>
  </si>
  <si>
    <t>03.013.0002-A</t>
  </si>
  <si>
    <t>REATERRO DE VALA/CAVA COMPACTADA A MACO,EM CAMADAS DE 20CM DE ESPESSURA MAXIMA,COM MATERIAL DE BOA QUALIDADE,EXCLUSIVEESTE</t>
  </si>
  <si>
    <t>03.013.0005-A</t>
  </si>
  <si>
    <t>REATERRO DE VALA/CAVA COMPACTADA A MACO,EM CAMADAS DE 20CM DE ESPESSURA MAXIMA,EM BECOS DE ATE 2,50M DE LARGURA,EM FAVELAS,EXCLUSIVE MATERIAL</t>
  </si>
  <si>
    <t>03.013.0006-A</t>
  </si>
  <si>
    <t>REATERRO DE VALA/CAVA COMPACTADA A MACO,EM CAMADAS DE 30CM DE ESPESSURA MAXIMA,EM BECOS DE ATE 2,50M DE LARGURA,EM FAVELAS,EXCLUSIVE MATERIAL</t>
  </si>
  <si>
    <t>03.014.0005-A</t>
  </si>
  <si>
    <t>REATERRO DE VALA/CAVA,ESPALHAMENTO COM RETRO-ESCAVADEIRA E COMPACTACAO VIBRATORIA,EXCLUSIVE MATERIAL</t>
  </si>
  <si>
    <t>03.014.0010-A</t>
  </si>
  <si>
    <t>REATERRO DE VALA/CAVA UTILIZANDO CARREGADOR FRONTAL DE RODAS170CV,ESPALHAMENTO COM TRATOR DE ESTEIRAS 80CV E COMPACTADOR VIBRATORIO (PE-DE-CARNEIRO),EXCLUSIVE MATERIAL</t>
  </si>
  <si>
    <t>03.015.0010-A</t>
  </si>
  <si>
    <t>REATERRO DE VALA/CAVA COM PO-DE-PEDRA,INCLUSIVE FORNECIMENTODO MATERIAL E COMPACTACAO MANUAL</t>
  </si>
  <si>
    <t>03.015.0012-A</t>
  </si>
  <si>
    <t>REATERRO DE VALA/CAVA COM PO-DE-PEDRA,INCLUSIVE FORNECIMENTODO MATERIAL E COMPACTACAO MANUAL,EM BECOS DE ATE 2,50M DE LARGURA,EM FAVELAS</t>
  </si>
  <si>
    <t>03.015.0014-A</t>
  </si>
  <si>
    <t>REATERRO DE VALA/CAVA COM AREIA,INCLUSIVE FORNECIMENTO DO MATERIAL E COMPACTACAO MANUAL</t>
  </si>
  <si>
    <t>03.015.0016-A</t>
  </si>
  <si>
    <t>REATERRO DE VALA/CAVA COM AREIA,INCLUSIVE FORNECIMENTO DO MATERIAL E COMPACTACAO MANUAL,EM BECOS DE ATE 2,50M DE LARGURA,EM FAVELAS</t>
  </si>
  <si>
    <t>03.015.0025-A</t>
  </si>
  <si>
    <t>REATERRO DE VALA/CAVA COM BRITA 1,INCLUSIVE FORNECIMENTO DOMATERIAL E COMPACTACAO MANUAL</t>
  </si>
  <si>
    <t>03.015.0026-A</t>
  </si>
  <si>
    <t>REATERRO DE VALA/CAVA COM BRITA 1,INCLUSIVE FORNECIMENTO DOMATERIAL E COMPACTACAO MANUAL,EM BECOS DE ATE 2,50M DE LARGURA,EM FAVELAS</t>
  </si>
  <si>
    <t>03.016.0005-B</t>
  </si>
  <si>
    <t>ESCAVACAO MECANICA DE VALA NAO ESCORADA EM MATERIAL DE 1ªCATEGORIA COM PEDRAS,INSTALACOES PREDIAIS OU OUTROS REDUTORES DE PRODUTIVIDADE OU CAVAS DE FUNDACAO,ATE 1,50M DE PROFUNDIDADE,UTILIZANDO RETRO-ESCAVADEIRA,EXCLUSIVE ESGOTAMENTO</t>
  </si>
  <si>
    <t>03.016.0010-B</t>
  </si>
  <si>
    <t>ESCAVACAO MECANICA DE VALA NAO ESCORADA EM MATERIAL DE 1ªCATEGORIA COM PEDRAS,INSTALACOES PREDIAIS OU OUTROS REDUTORES DE PRODUTIVIDADE OU CAVAS DE FUNDACAO,ENTRE 1,50 E 3,00M DE PROFUNDIDADE,UTILIZANDO RETRO-ESCAVADEIRA,EXCLUSIVE ESGOTAMENTO</t>
  </si>
  <si>
    <t>03.016.0015-B</t>
  </si>
  <si>
    <t>ESCAVACAO MECANICA DE VALA NAO ESCORADA,EM MATERIAL DE 1ªCATEGORIA,ATE 1,50M DE PROFUNDIDADE,UTILIZANDO RETRO-ESCAVADEIRA,EXCLUSIVE ESGOTAMENTO</t>
  </si>
  <si>
    <t>03.016.0018-B</t>
  </si>
  <si>
    <t>ESCAVACAO MECANICA DE VALA NAO ESCORADA,EM MATERIAL DE 1ªCATEGORIA,ENTRE 1,50 E 3,00M DE PROFUNDIDADE,UTILIZANDO RETRO-ESCAVADEIRA,EXCLUSIVE ESGOTAMENTO</t>
  </si>
  <si>
    <t>03.016.0020-B</t>
  </si>
  <si>
    <t>ESCAVACAO MECANICA DE VALA ESCORADA,EM MATERIAL DE 1ªCATEGORIA COM PEDRAS,INSTALACOES PREDIAIS OU OUTROS REDUTORES DE PRODUTIVIDADE,OU CAVAS DE FUNDACAO,ATE 1,50M DE PROFUNDIDADE,UTILIZANDO RETRO-ESCAVADEIRA,EXCLUSIVE ESGOTAMENTO E ESCORAMENTO</t>
  </si>
  <si>
    <t>03.016.0025-B</t>
  </si>
  <si>
    <t>ESCAVACAO MECANICA DE VALA ESCORADA,EM MATERIAL DE 1ªCATEGORIA COM PEDRAS,INSTALACOES PREDIAIS OU OUTROS REDUTORES DE PRODUTIVIDADE,OU CAVAS DE FUNDACAO,ENTRE 1,50 E 3,00M DE PROFUNDIDADE,UTILIZANDO RETRO-ESCAVADEIRA,EXCLUSIVE ESGOTAMENTO EESCORAMENTO</t>
  </si>
  <si>
    <t>03.016.0050-B</t>
  </si>
  <si>
    <t>ESCAVACAO MECANICA DE VALA ESCORADA,EM MATERIAL DE 1ªCATEGORIA,ATE 1,50M DE PROFUNDIDADE,UTILIZANDO RETRO-ESCAVADEIRA,EXCLUSIVE ESGOTAMENTO E ESCORAMENTO</t>
  </si>
  <si>
    <t>03.016.0055-B</t>
  </si>
  <si>
    <t>ESCAVACAO MECANICA DE VALA ESCORADA,EM MATERIAL DE 1ªCATEGORIA,ENTRE 1,50 E 3,00M DE PROFUNDIDADE,UTILIZANDO RETRO-ESCAVADEIRA,EXCLUSIVE ESGOTAMENTO E ESCORAMENTO</t>
  </si>
  <si>
    <t>03.020.0030-B</t>
  </si>
  <si>
    <t>ESCAVACAO MECANICA DE VALA NAO ESCORADA,EM MATERIAL DE 1ªCATEGORIA COM PEDRAS,INSTALACOES PREDIAIS OU OUTROS REDUTORES DE PRODUTIVIDADE,OU CAVAS DE FUNDACAO,ATE 1,50M DE PROFUNDIDADE,UTILIZANDO ESCAVADEIRA HIDRAULICA DE 0,78M3,EXCLUSIVE ESGOTAMENTO</t>
  </si>
  <si>
    <t>03.020.0035-B</t>
  </si>
  <si>
    <t>ESCAVACAO MECANICA DE VALA NAO ESCORADA,EM MATERIAL DE 1ªCATEGORIA COM PEDRAS,INSTALACOES PREDIAIS OU OUTROS REDUTORES DE PRODUTIVIDADE,OU CAVAS DE FUNDACAO,ENTRE 1,50 E 3,00M DE PROFUNDIDADE,UTILIZANDO ESCAVADEIRA HIDRAULICA DE 0,78M3,EXCLUSIVE ESGOTAMENTO</t>
  </si>
  <si>
    <t>03.020.0040-B</t>
  </si>
  <si>
    <t>ESCAVACAO MECANICA DE VALA NAO ESCORADA,EM MATERIAL DE 1ªCATEGORIA COM PEDRAS,INSTALACOES PREDIAIS OU OUTROS REDUTORES DE PRODUTIVIDADE,OU CAVAS DE FUNDACAO,ENTRE 3,00 E 4,50M DE PROFUNDIDADE,UTILIZANDO ESCAVADEIRA HIDRAULICA DE 0,78M3,EXCLUSIVE ESGOTAMENTO</t>
  </si>
  <si>
    <t>03.020.0045-B</t>
  </si>
  <si>
    <t>ESCAVACAO MECANICA DE VALA NAO ESCORADA,EM MATERIAL DE 1ªCATEGORIA COM PEDRAS,INSTALACOES PREDIAIS,OU OUTROS REDUTORES DE PRODUTIVIDADE,OU CAVAS DE FUNDACAO,ENTRE 4,50 E 6,00M DE PROFUNDIDADE,UTILIZANDO ESCAVADEIRA HIDRAULICA DE 0,78M3,EXCLUSIVE ESGOTAMENTO</t>
  </si>
  <si>
    <t>03.020.0050-B</t>
  </si>
  <si>
    <t>ESCAVACAO MECANICA DE VALA NAO ESCORADA,EM MATERIAL DE 1ªCATEGORIA,ATE 1,50M DE PROFUNDIDADE,UTILIZANDO ESCAVADEIRA HIDRAULICA DE 0,78M3,EXCLUSIVE ESGOTAMENTO</t>
  </si>
  <si>
    <t>03.020.0052-B</t>
  </si>
  <si>
    <t>ESCAVACAO MECANICA DE VALA NAO ESCORADA,EM MATERIAL DE 1ªCATEGORIA,ENTRE 1,50 E 3,00M DE PROFUNDIDADE,UTILIZANDO ESCAVADEIRA HIDRAULICA DE 0,78M3,EXCLUSIVE ESGOTAMENTO</t>
  </si>
  <si>
    <t>03.020.0055-B</t>
  </si>
  <si>
    <t>ESCAVACAO MECANICA DE VALA NAO ESCORADA,EM MATERIAL DE 1ªCATEGORIA,ENTRE 3,00 E 4,50M DE PROFUNDIDADE,UTILIZANDO ESCAVADEIRA HIDRAULICA DE 0,78M3,EXCLUSIVE ESGOTAMENTO</t>
  </si>
  <si>
    <t>03.020.0057-B</t>
  </si>
  <si>
    <t>ESCAVACAO MECANICA DE VALA NAO ESCORADA,EM MATERIAL DE 1ªCATEGORIA,ENTRE 4,50 E 6,00M DE PROFUNDIDADE,UTILIZANDO ESCAVADEIRA HIDRAULICA DE 0,78M3,EXCLUSIVE ESGOTAMENTO</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</si>
  <si>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</si>
  <si>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</si>
  <si>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</si>
  <si>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</si>
  <si>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03.020.0070-B</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</si>
  <si>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</si>
  <si>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03.020.0075-B</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</si>
  <si>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</si>
  <si>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03.020.0080-B</t>
  </si>
  <si>
    <t>ESCAVACAO MECANICA DE VALA ESCORADA,EM MATERIAL DE 1ªCATEGORIA,ATE 1,50M DE PROFUNDIDADE,UTILIZANDO ESCAVADEIRA HIDRAULICA DE 0,78M3,EXCLUSIVE ESGOTAMENTO E ESCORAMENTO</t>
  </si>
  <si>
    <t>03.020.0085-B</t>
  </si>
  <si>
    <t>ESCAVACAO MECANICA DE VALA ESCORADA,EM MATERIAL DE 1ªCATEGORIA,ENTRE 1,50 E 3,00M DE PROFUNDIDADE,UTILIZANDO ESCAVADEIRAHIDRAULICA DE 0,78M3,EXCLUSIVE ESGOTAMENTO E ESCORAMENTO</t>
  </si>
  <si>
    <t>03.020.0090-B</t>
  </si>
  <si>
    <t>ESCAVACAO MECANICA DE VALA ESCORADA,EM MATERIAL DE 1ªCATEGORIA,ENTRE 3,00 E 4,50M DE PROFUNDIDADE,UTILIZANDO ESCAVADEIRAHIDRAULICA DE 0,78M3,EXCLUSIVE ESGOTAMENTO E ESCORAMENTO</t>
  </si>
  <si>
    <t>03.020.0100-B</t>
  </si>
  <si>
    <t>ESCAVACAO MECANICA DE VALA ESCORADA,EM MATERIAL DE 1ªCATEGORIA,ENTRE 4,50 E 6,00M DE PROFUNDIDADE,UTILIZANDO ESCAVADEIRAHIDRAULICA DE 0,78M3,EXCLUSIVE ESGOTAMENTO E ESCORAMENTO</t>
  </si>
  <si>
    <t>03.020.0200-A</t>
  </si>
  <si>
    <t>ESCAVACAO MECANICA,PARA ACERTO DE TALUDES,EM MATERIAL DE 1ªCATEGORIA,UTILIZANDO ESCAVADEIRA HIDRAULICA DE 0,78M3</t>
  </si>
  <si>
    <t>03.021.0005-B</t>
  </si>
  <si>
    <t>ESCAVACAO MECANICA,A CEU ABERTO,EM MATERIAL DE 1ªCATEGORIA,UTILIZANDO ESCAVADEIRA HIDRAULICA DE 0,78M3</t>
  </si>
  <si>
    <t>03.022.0010-A</t>
  </si>
  <si>
    <t>ESCAVACAO MECANICA DE VALA,EM MATERIAL DE 2ªCATEGORIA(MOLEDOOU ROCHA MUITO DECOMPOSTA),UTILIZANDO ESCAVADEIRA HIDRAULICA DE 0,78M3,EXCLUSIVE ESCORAMENTO E ESGOTAMENTO,SEM USO DE COMPRESSOR</t>
  </si>
  <si>
    <t>03.023.0010-B</t>
  </si>
  <si>
    <t>ESCAVACAO E CARGA MECANICA DE VALA EM RODOVIAS,UTILIZANDO VALETADEIRA DE 135HP,INCLUSIVE CAMINHAO</t>
  </si>
  <si>
    <t>03.025.0005-A</t>
  </si>
  <si>
    <t>ESCAVACAO MECANICA,COM TRATOR DE LAMINA COM POTENCIA EM TORNO DE 200CV,EM MATERIAL DE 1ªCATEGORIA,COM TRANSPORTE ENTRE 50,00 E 100,00M</t>
  </si>
  <si>
    <t>03.025.0010-A</t>
  </si>
  <si>
    <t>ESCAVACAO MECANICA,COM TRATOR DE LAMINA COM POTENCIA EM TORNO DE 200CV,EM MATERIAL DE 1ªCATEGORIA,COM TRANSPORTE A 50,00M</t>
  </si>
  <si>
    <t>03.025.0015-B</t>
  </si>
  <si>
    <t>ESCAVACAO MECANICA,COM TRATOR DE LAMINA COM POTENCIA EM TORNO DE 200CV,EM MATERIAL DE 1ªCATEGORIA,COM TRANSPORTE A 15,00M</t>
  </si>
  <si>
    <t>03.025.0020-A</t>
  </si>
  <si>
    <t>ESCAVACAO MECANICA,COM TRATOR COM POTENCIA EM TORNO DE 80CV,EM MATERIAL DE 1ªCATEGORIA,COM TRANSPORTE A 20,00M</t>
  </si>
  <si>
    <t>03.025.0025-A</t>
  </si>
  <si>
    <t>ESCAVACAO MECANICA,COM TRATOR DE LAMINA COM POTENCIA EM TORNO DE 200CV,EM MATERIAL DE 2ªCATEGORIA,SEM USO PREVIO DE ESCARIFICADOR,COM TRANSPORTE ATE 50,00M</t>
  </si>
  <si>
    <t>03.025.0027-A</t>
  </si>
  <si>
    <t>ESCAVACAO MECANICA,COM TRATOR DE LAMINA COM POTENCIA EM TORNO DE 200CV,EM MATERIAL DE 2ªCATEGORIA,SEM USO PREVIO DE ESCARIFICADOR,COM TRANSPORTE ENTRE 50,00 E 100,00M</t>
  </si>
  <si>
    <t>03.025.0030-A</t>
  </si>
  <si>
    <t>REMOCAO ATE 20,00M,DE MATERIAL DE 2ª OU 3ªCATEGORIA,APOS ESCAVACAO,MEDIDO NO CORTE,COM TRATOR COM POTENCIA EM TORNO DE 200CV,CONSIDERANDO-SE ESTE TRABALHANDO A METADE DE SUA PRODUCAO NORMAL</t>
  </si>
  <si>
    <t>03.025.0031-A</t>
  </si>
  <si>
    <t>REMOCAO ATE 20,00M,DE MATERIAL DE 2ª OU 3ªCATEGORIA,APOS ESCAVACAO,MEDIDO NO CORTE,COM TRATOR COM POTENCIA EM TORNO DE 80CV,CONSIDERANDO-SE ESTE TRABALHANDO A METADE DE SUA PRODUCAO NORMAL</t>
  </si>
  <si>
    <t>03.025.0033-A</t>
  </si>
  <si>
    <t>ESPALHAMENTO DE MATERIAL DE 1ª CATEGORIA E ATERROS,COM TRATOR DE LAMINA COM POTENCIA EM TORNO DE 80CV.MEDIDO PELO VOLUMESOLTO</t>
  </si>
  <si>
    <t>03.025.0035-A</t>
  </si>
  <si>
    <t>ESPALHAMENTO DE MATERIAL DE 1ª CATEGORIA E ATERROS,COM TRATOR DE LAMINA COM POTENCIA EM TORNO DE 140CV.MEDIDO PELO VOLUME SOLTO</t>
  </si>
  <si>
    <t>03.025.0036-A</t>
  </si>
  <si>
    <t>ESPALHAMENTO DE MATERIAL DE 1ª CATEGORIA E ATERROS,COM TRATOR DE LAMINA COM POTENCIA EM TORNO DE 200CV.MEDIDO PELO VOLUME SOLTO</t>
  </si>
  <si>
    <t>03.025.0037-A</t>
  </si>
  <si>
    <t>ESPALHAMENTO DE ESCORIA COM TRATOR DE LAMINA COM POTENCIA EMTORNO DE 140CV.MEDIDO PELO VOLUME SOLTO</t>
  </si>
  <si>
    <t>03.025.0038-A</t>
  </si>
  <si>
    <t>ESPALHAMENTO DE BRITA COM TRATOR DE LAMINA COM POTENCIA EM TORNO DE 140CV.MEDIDO PELO VOLUME SOLTO</t>
  </si>
  <si>
    <t>03.025.0039-A</t>
  </si>
  <si>
    <t>ESCARIFICACAO DE SOLO COM TRATOR COM POTENCIA EM TORNO DE 335CV</t>
  </si>
  <si>
    <t>03.025.0040-A</t>
  </si>
  <si>
    <t>ESCAVACAO MECANICA,COM TRATOR DE LAMINA COM POTENCIA EM TORNO DE 80CV,EM MATERIAL DE 1ªCATEGORIA,NOS SERVICOS DE TERRACEAMENTO DE TALUDES EM CORTES,SEJA PARA ALARGAMENTO OU PARA PREPARO DO LEITO DE VALETAS DE DRENAGEM,TENDO CADA PATAMAR 4,00M DE LARGURA</t>
  </si>
  <si>
    <t>03.026.0010-A</t>
  </si>
  <si>
    <t>ESCAVACAO MECANICA,EM MATERIAL DE 1ªCATEGORIA,UTILIZANDO TRATOR DE LAMINA COM POTENCIA EM TORNO DE 335CV,INCLUSIVE CARGACOM CARREGADOR FRONTAL DE PNEUS DE 3,10M3</t>
  </si>
  <si>
    <t>03.026.0015-A</t>
  </si>
  <si>
    <t>ESCAVACAO MECANICA,EM MATERIAL DE 1ªCATEGORIA,UTILIZANDO TRATOR DE LAMINA COM POTENCIA EM TORNO DE 200CV,INCLUSIVE CARGACOM CARREGADOR FRONTAL DE PNEUS DE 3,10M3</t>
  </si>
  <si>
    <t>03.026.0020-A</t>
  </si>
  <si>
    <t>ESCAVACAO MECANICA,EM MATERIAL DE 2ªCATEGORIA,UTILIZANDO TRATOR DE LAMINA E ESCARIFICADOR COM POTENCIA EM TORNO DE 335CV,INCLUSIVE CARGA COM CARREGADOR FRONTAL DE PNEUS DE 3,10M3</t>
  </si>
  <si>
    <t>03.030.0150-A</t>
  </si>
  <si>
    <t>ESCAVACAO MECANICA,A CEU ABERTO,DE MATERIAL DE 1ªCATEGORIA,UTILIZANDO ESCAVADEIRA,SOBRE ESTEIRAS,VERSAO CLAM-SHELL,COM CACAMBA DE 0,38M3(1/2JD3)</t>
  </si>
  <si>
    <t>03.030.0155-A</t>
  </si>
  <si>
    <t>ESCAVACAO MECANICA,A CEU ABERTO,DE MATERIAL DE 1ªCATEGORIA,UTILIZANDO ESCAVADEIRA,SOBRE ESTEIRAS,VERSAO CLAM-SHELL,COM CACAMBA DE 0,76M3(1JD3)</t>
  </si>
  <si>
    <t>03.030.0159-A</t>
  </si>
  <si>
    <t>ESCAVACAO MECANICA,A CEU ABERTO,DE MATERIAL DE 1ªCATEGORIA,UTILIZANDO ESCAVADEIRA,SOBRE ESTEIRAS,VERSAO CLAM-SHELL,COM CACAMBA E 0,96M3(1.1/4JD3)</t>
  </si>
  <si>
    <t>03.036.0200-A</t>
  </si>
  <si>
    <t>ESCAVACAO EM LEITO DE RIO OU CANAL(DRAGAGEM)DE MATERIAL MOLE,ATE 4,50M DE PROFUNDIDADE,MEDIDA A PARTIR DO PLANO DE ESTACIONAMENTO DA MAQUINA,UTILIZANDO ESCAVADEIRA SOBRE ESTEIRAS,VERSAO DRAG-LINE,COM CACAMBA DE 0,57M3(3/4JD3)</t>
  </si>
  <si>
    <t>03.036.0205-A</t>
  </si>
  <si>
    <t>ESCAVACAO EM LEITO DE RIO OU CANAL(DRAGAGEM)DE MATERIAL MOLE,ENTRE 4,50 E 9,00M DE PROFUNDIDADE,MEDIDA A PARTIR DO PLANODE ESTACIONAMENTO DA MAQUINA,UTILIZANDO ESCAVADEIRA SOBRE ESTEIRAS,VERSAO DRAG-LINE,COM CACAMBA DE 0,57M3(3/4JD3)</t>
  </si>
  <si>
    <t>03.036.0210-A</t>
  </si>
  <si>
    <t>ESCAVACAO EM LEITO DE RIO OU CANAL(DRAGAGEM)DE MATERIAL MOLE,ATE 4,50M DE PROFUNDIDADE,MEDIDA A PARTIR DO PLANO DE ESTACIONAMENTO DA MAQUINA,UTILIZANDO ESCAVADEIRA SOBRE ESTEIRAS,VERSAO CLAM-SHELL,COM CACAMBA DE 0.57M3(3/4JD3)</t>
  </si>
  <si>
    <t>03.036.0215-A</t>
  </si>
  <si>
    <t>ESCAVACAO EM LEITO DE RIO OU CANAL(DRAGAGEM)DE MATERIAL MOLE,ENTRE 4,50 E 9,00M DE PROFUNDIDADE,MEDIDA A PARTIR DO PLANODE ESTACIONAMENTO DA MAQUINA,UTILIZANDO ESCAVADEIRA SOBRE ESTEIRAS,VERSAO CLAM-SHELL,COM CACAMBA DE 0.57M3(3/4JD3)</t>
  </si>
  <si>
    <t>03.040.0001-A</t>
  </si>
  <si>
    <t>ESCAVACAO,CARGA E TRANSPORTE DE MATERIAL DE 1ªCATEGORIA,UTILIZANDO MOTO-ESCAVO-TRANSPORTADOR,TRATOR(PUSHER) E MOTONIVELADORA,ADMITINDO UMA DISTANCIA MEDIA DE TRANSPORTE DE 100,00M</t>
  </si>
  <si>
    <t>03.040.0002-A</t>
  </si>
  <si>
    <t>ESCAVACAO,CARGA E TRANSPORTE DE MATERIAL DE 1ªCATEGORIA,UTILIZANDO MOTO-ESCAVO-TRANSPORTADOR,TRATOR(PUSHER) E MOTONIVELADORA,ADMITINDO UMA DISTANCIA MEDIA DE TRANSPORTE DE 150,00M</t>
  </si>
  <si>
    <t>03.040.0003-A</t>
  </si>
  <si>
    <t>ESCAVACAO,CARGA E TRANSPORTE DE MATERIAL DE 1ªCATEGORIA,UTILIZANDO MOTO-ESCAVO-TRANSPORTADOR,TRATOR(PUSHER) E MOTONIVELADORA,ADMITINDO UMA DISTANCIA MEDIA DE TRANSPORTE DE 200,00M</t>
  </si>
  <si>
    <t>03.040.0004-A</t>
  </si>
  <si>
    <t>ESCAVACAO,CARGA E TRANSPORTE DE MATERIAL DE 1ªCATEGORIA,UTILIZANDO MOTO-ESCAVO-TRANSPORTADOR,TRATOR(PUSHER) E MOTONIVELADORA,ADMITINDO UMA DISTANCIA MEDIA DE TRANSPORTE DE 250,00M</t>
  </si>
  <si>
    <t>03.040.0005-A</t>
  </si>
  <si>
    <t>ESCAVACAO,CARGA E TRANSPORTE DE MATERIAL DE 1ªCATEGORIA,UTILIZANDO MOTO-ESCAVO-TRANSPORTADOR,TRATOR(PUSHER) E MOTONIVELADORA,ADMITINDO UMA DISTANCIA MEDIA DE TRANSPORTE DE 300,00M</t>
  </si>
  <si>
    <t>03.040.0006-A</t>
  </si>
  <si>
    <t>ESCAVACAO,CARGA E TRANSPORTE DE MATERIAL DE 1ªCATEGORIA,UTILIZANDO MOTO-ESCAVO-TRANSPORTADOR,TRATOR(PUSHER) E MOTONIVELADORA,ADMITINDO UMA DISTANCIA MEDIA DE TRANSPORTE DE 350,00M</t>
  </si>
  <si>
    <t>03.040.0007-A</t>
  </si>
  <si>
    <t>ESCAVACAO,CARGA E TRANSPORTE DE MATERIAL DE 1ªCATEGORIA,UTILIZANDO MOTO-ESCAVO-TRANSPORTADOR,TRATOR(PUSHER) E MOTONIVELADORA,ADMITINDO UMA DISTANCIA MEDIA DE TRANSPORTE DE 400,00M</t>
  </si>
  <si>
    <t>03.040.0008-A</t>
  </si>
  <si>
    <t>ESCAVACAO,CARGA E TRANSPORTE DE MATERIAL DE 1ªCATEGORIA,UTILIZANDO MOTO-ESCAVO-TRANSPORTADOR,TRATOR(PUSHER) E MOTONIVELADORA,ADMITINDO UMA DISTANCIA MEDIA DE TRANSPORTE DE 450,00M</t>
  </si>
  <si>
    <t>03.040.0009-A</t>
  </si>
  <si>
    <t>ESCAVACAO,CARGA E TRANSPORTE DE MATERIAL DE 1ªCATEGORIA,UTILIZANDO MOTO-ESCAVO-TRANSPORTADOR,TRATOR(PUSHER) E MOTONIVELADORA,ADMITINDO UMA DISTANCIA MEDIA DE TRANSPORTE DE 500,00M</t>
  </si>
  <si>
    <t>03.040.0010-A</t>
  </si>
  <si>
    <t>ESCAVACAO,CARGA E TRANSPORTE DE MATERIAL DE 1ªCATEGORIA,UTILIZANDO MOTO-ESCAVO-TRANSPORTADOR,TRATOR(PUSHER) E MOTONIVELADORA,ADMITINDO UMA DISTANCIA MEDIA DE TRANSPORTE DE 550,00M</t>
  </si>
  <si>
    <t>03.040.0011-A</t>
  </si>
  <si>
    <t>ESCAVACAO,CARGA E TRANSPORTE DE MATERIAL DE 1ªCATEGORIA,UTILIZANDO MOTO-ESCAVO-TRANSPORTADOR,TRATOR(PUSHER) E MOTONIVELADORA,ADMITINDO UMA DISTANCIA MEDIA DE TRANSPORTE DE 600,00M</t>
  </si>
  <si>
    <t>03.040.0012-A</t>
  </si>
  <si>
    <t>ESCAVACAO,CARGA E TRANSPORTE DE MATERIAL DE 1ªCATEGORIA,UTILIZANDO MOTO-ESCAVO-TRANSPORTADOR,TRATOR(PUSHER) E MOTONIVELADORA,ADMITINDO UMA DISTANCIA MEDIA DE TRANSPORTE DE 650,00M</t>
  </si>
  <si>
    <t>03.040.0013-A</t>
  </si>
  <si>
    <t>ESCAVACAO,CARGA E TRANSPORTE DE MATERIAL DE 1ªCATEGORIA,UTILIZANDO MOTO-ESCAVO-TRANSPORTADOR,TRATOR(PUSHER) E MOTONIVELADORA,ADMITINDO UMA DISTANCIA MEDIA DE TRANSPORTE DE 700,00M</t>
  </si>
  <si>
    <t>03.040.0014-A</t>
  </si>
  <si>
    <t>ESCAVACAO,CARGA E TRANSPORTE DE MATERIAL DE 1ªCATEGORIA,UTILIZANDO MOTO-ESCAVO-TRANSPORTADOR,TRATOR(PUSHER) E MOTONIVELADORA,ADMITINDO UMA DISTANCIA MEDIA DE TRANSPORTE DE 750,OOM</t>
  </si>
  <si>
    <t>03.040.0015-A</t>
  </si>
  <si>
    <t>ESCAVACAO,CARGA E TRANSPORTE DE MATERIAL DE 1ªCATEGORIA,UTILIZANDO MOTO-ESCAVO-TRANSPORTADOR,TRATOR(PUSHER) E MOTONIVELADORA,ADMITINDO UMA DISTANCIA MEDIA DE TRANSPORTE DE 800,00M</t>
  </si>
  <si>
    <t>03.040.0016-A</t>
  </si>
  <si>
    <t>ESCAVACAO,CARGA E TRANSPORTE DE MATERIAL DE 1ªCATEGORIA,UTILIZANDO MOTO-ESCAVO-TRANSPORTADOR,TRATOR(PUSHER) E MOTONIVELADORA,ADMITINDO UMA DISTANCIA MEDIA DE TRANSPORTE DE 850,00M</t>
  </si>
  <si>
    <t>03.040.0017-A</t>
  </si>
  <si>
    <t>ESCAVACAO,CARGA E TRANSPORTE DE MATERIAL DE 1ªCATEGORIA,UTILIZANDO MOTO-ESCAVO-TRANSPORTADOR,TRATOR(PUSHER) E MOTONIVELADORA,ADMITINDO UMA DISTANCIA MEDIA DE TRANSPORTE DE 900,00M</t>
  </si>
  <si>
    <t>03.040.0018-A</t>
  </si>
  <si>
    <t>ESCAVACAO,CARGA E TRANSPORTE DE MATERIAL DE 1ªCATEGORIA,UTILIZANDO MOTO-ESCAVO-TRANSPORTADOR,TRATOR(PUSHER) E MOTONIVELADORA,ADMITINDO UMA DISTANCIA MEDIA DE TRANSPORTE DE 950,00M</t>
  </si>
  <si>
    <t>03.040.0019-A</t>
  </si>
  <si>
    <t>ESCAVACAO,CARGA E TRANSPORTE DE MATERIAL DE 1ªCATEGORIA,UTILIZANDO MOTO-ESCAVO-TRANSPORTADOR,TRATOR(PUSHER) E MOTONIVELADORA,ADMITINDO UMA DISTANCIA MEDIA DE TRANSPORTE DE 1000,00M</t>
  </si>
  <si>
    <t>03.040.0020-A</t>
  </si>
  <si>
    <t>ESCAVACAO,CARGA E TRANSPORTE DE MATERIAL DE 1ªCATEGORIA,UTILIZANDO MOTO-ESCAVO-TRANSPORTADOR,TRATOR(PUSHER) E MOTONIVELADORA,ADMITINDO UMA DISTANCIA MEDIA DE TRANSPORTE DE 1050,00M</t>
  </si>
  <si>
    <t>03.040.0021-A</t>
  </si>
  <si>
    <t>ESCAVACAO,CARGA E TRANSPORTE DE MATERIAL DE 1ªCATEGORIA,UTILIZANDO MOTO-ESCAVO-TRANSPORTADOR,TRATOR(PUSHER) E MOTONIVELADORA,ADMITINDO UMA DISTANCIA MEDIA DE TRANSPORTE DE 1100,00M</t>
  </si>
  <si>
    <t>03.040.0022-A</t>
  </si>
  <si>
    <t>ESCAVACAO,CARGA E TRANSPORTE DE MATERIAL DE 1ªCATEGORIA,UTILIZANDO MOTO-ESCAVO-TRANSPORTADOR,TRATOR(PUSHER) E MOTONIVELADORA,ADMITINDO UMA DISTANCIA MEDIA DE TRANSPORTE DE 1150,00M</t>
  </si>
  <si>
    <t>03.040.0023-A</t>
  </si>
  <si>
    <t>ESCAVACAO,CARGA E TRANSPORTE DE MATERIAL DE 1ªCATEGORIA,UTILIZANDO MOTO-ESCAVO-TRANSPORTADOR,TRATOR(PUSHER) E MOTONIVELADORA,ADMITINDO UMA DISTANCIA MEDIA DE TRANSPORTE DE 1200,00M</t>
  </si>
  <si>
    <t>03.040.0024-A</t>
  </si>
  <si>
    <t>ESCAVACAO,CARGA E TRANSPORTE DE MATERIAL DE 2ªCATEGORIA,UTILIZANDO MOTO-ESCAVO-TRANSPORTADOR,TRATOR(PUSHER),MOTONIVELADORA E TRATOR COM ESCARIFICADOR,ADMITINDO UMA DISTANCIA MEDIADE TRANSPORTE DE 100,00M</t>
  </si>
  <si>
    <t>03.040.0025-A</t>
  </si>
  <si>
    <t>ESCAVACAO,CARGA E TRANSPORTE DE MATERIAL DE 2ªCATEGORIA,UTILIZANDO MOTO-ESCAVO-TRANSPORTADOR,TRATOR(PUSHER),MOTONIVELADORA E TRATOR COM ESCARIFICADOR,ADMITINDO UMA DISTANCIA MEDIADE TRANSPORTE DE 150,00M</t>
  </si>
  <si>
    <t>03.040.0026-A</t>
  </si>
  <si>
    <t>ESCAVACAO,CARGA E TRANSPORTE DE MATERIAL DE 2ªCATEGORIA,UTILIZANDO MOTO-ESCAVO-TRANSPORTADOR,TRATOR(PUSHER),MOTONIVELADORA E TRATOR COM ESCARIFICADOR,ADMITINDO UMA DISTANCIA MEDIADE TRANSPORTE DE 200,00M</t>
  </si>
  <si>
    <t>03.040.0027-A</t>
  </si>
  <si>
    <t>ESCAVACAO,CARGA E TRANSPORTE DE MATERIAL DE 2ªCATEGORIA,UTILIZANDO MOTO-ESCAVO-TRANSPORTADOR,TRATOR(PUSHER),MOTONIVELADORA E TRATOR COM ESCARIFICADOR,ADMITINDO UMA DISTANCIA MEDIADE TRANSPORTE DE 250,00M</t>
  </si>
  <si>
    <t>03.040.0028-A</t>
  </si>
  <si>
    <t>ESCAVACAO,CARGA E TRANSPORTE DE MATERIAL DE 2ªCATEGORIA,UTILIZANDO MOTO-ESCAVO-TRANSPORTADOR,TRATOR(PUSHER),MOTONIVELADORA E TRATOR COM ESCARIFICADOR,ADMITINDO UMA DISTANCIA MEDIADE TRANSPORTE DE 300,00M</t>
  </si>
  <si>
    <t>03.040.0029-A</t>
  </si>
  <si>
    <t>ESCAVACAO,CARGA E TRANSPORTE DE MATERIAL DE 2ªCATEGORIA,UTILIZANDO MOTO-ESCAVO-TRANSPORTADOR,TRATOR(PUSHER),MOTONIVELADORA E TRATOR COM ESCARIFICADOR,ADMITINDO UMA DISTANCIA MEDIADE TRANSPORTE DE 350,00M</t>
  </si>
  <si>
    <t>03.040.0030-A</t>
  </si>
  <si>
    <t>ESCAVACAO,CARGA E TRANSPORTE DE MATERIAL DE 2ªCATEGORIA,UTILIZANDO MOTO-ESCAVO-TRANSPORTADOR,TRATOR(PUSHER),MOTONIVELADORA E TARTOR COM ESCARIFICADOR,ADMITINDO UMA DISTANCIA MEDIADE TRANSPORTE DE 400,00M</t>
  </si>
  <si>
    <t>03.040.0031-A</t>
  </si>
  <si>
    <t>ESCAVACAO,CARGA E TRANSPORTE DE MATERIAL DE 2ªCATEGORIA,UTILIZANDO MOTO-ESCAVO-TRANSPORTADOR,TRATOR(PUSHER),MOTONIVELADORA E TRATOR COM ESCARIFICADOR,ADMITINDO UMA DISTANCIA MEDIADE TRANSPORTE DE 450,00M</t>
  </si>
  <si>
    <t>03.040.0032-A</t>
  </si>
  <si>
    <t>ESCAVACAO,CARGA E TRANSPORTE DE MATERIAL DE 2ªCATEGORIA,UTILIZANDO MOTO-ESCAVO-TRANSPORTADOR,TRATOR(PUSHER),MOTONIVELADORA E TRATOR COM ESCARIFICADOR,ADMITINDO UMA DISTANCIA MEDIADE TRANSPORTE DE 500,00M</t>
  </si>
  <si>
    <t>03.040.0033-A</t>
  </si>
  <si>
    <t>ESCAVACAO,CARGA E TRANSPORTE DE MATERIAL DE 2ªCATEGORIA,UTILIZANDO MOTO-ESCAVO-TRANSPORTADOR,TRATOR(PUSHER),MOTONIVELADORA E TRATOR COM ESCARIFICADOR,ADMITINDO UMA DISTANCIA MEDIADE TRANSPORTE DE 550,00M</t>
  </si>
  <si>
    <t>03.040.0034-A</t>
  </si>
  <si>
    <t>ESCAVACAO,CARGA E TRANSPORTE DE MATERIAL DE 2ªCATEGORIA,UTILIZANDO MOTO-ESCAVO-TRAMSPORTADOR,TRATOR(PUSHER),MOTONIVELADORA E TRATOR COM ESCARIFICADOR,ADMITINDO UMA DISTANCIA MEDIADE TRANSPORTE DE 600,00M</t>
  </si>
  <si>
    <t>03.040.0035-A</t>
  </si>
  <si>
    <t>ESCAVACAO,CARGA E TRANSPORTE DE MATERIAL DE 2ªCATEGORIA,UTILIZANDO MOTO-ESCAVO-TRANSPORTADOR,TRATOR(PUSHER),MOTONIVELADORA E TRATOR COM ESCARIFICADOR,ADMITINDO UMA DISTANCIA MEDIADE TRANSPORTE DE 650,00M</t>
  </si>
  <si>
    <t>03.040.0036-A</t>
  </si>
  <si>
    <t>ESCAVACAO,CARGA E TRANSPORTE DE MATERIAL DE 2ªCATEGORIA,UTILIZANDO MOTO-ESCAVO-TRANSPORTADOR,TRATOR(PUSHER),MOTONIVELADORA E TRATOR COM ESCARIFICADOR,ADMITINDO UMA DISTANCIA MEDIADE TRANSPORTE DE 700,00M</t>
  </si>
  <si>
    <t>03.040.0037-A</t>
  </si>
  <si>
    <t>ESCAVACAO,CARGA E TRANSPORTE DE MATERIAL DE 2ªCATEGORIA,UTILIZANDO MOTO-ESCAVO-TRANSPORTADOR,TRATOR(PUSHER),MOTONIVELADORA E TRATOR COM ESCARIFICADOR,ADMITINDO UMA DISTANCIA MEDIADE TRANSPORTE DE 750,00M</t>
  </si>
  <si>
    <t>03.040.0038-A</t>
  </si>
  <si>
    <t>ESCAVACAO,CARGA E TRANSPORTE DE MATERIAL DE 2ªCATEGORIA,UTILIZANDO MOTO-ESCAVO-TRANSPORTADOR,TRATOR(PUSHER),MOTONIVELADORA E TRATOR COM ESCARIFICADOR,ADMITINDO UMA DISTANCIA MEDIADE TRANSPORTE DE 800,00M</t>
  </si>
  <si>
    <t>03.040.0039-A</t>
  </si>
  <si>
    <t>ESCAVACAO,CARGA E TRANSPORTE DE MATERIAL DE 2ªCATEGORIA,UTILIZANDO MOTO-ESCAVO-TRANSPORTADOR,TRATOR(PUSHER),MOTONIVELADORA E TRATOR COM ESCARIFICADOR,ADMITINDO UMA DISTANCIA MEDIADE TRANSPORTE DE 850,00M</t>
  </si>
  <si>
    <t>03.040.0040-A</t>
  </si>
  <si>
    <t>ESCAVACAO,CARGA E TRANSPORTE DE MATERIAL DE 2ªCATEGORIA,UTILIZANDO MOTO-ESCAVO-TRANSPORTADOR,TRATOR(PUSHER),MOTONIVELADORA E TRATOR COM ESCARIFICADOR,ADMITINDO UMA DISTANCIA MEDIADE TRANSPORTE DE 900,00M</t>
  </si>
  <si>
    <t>03.040.0041-A</t>
  </si>
  <si>
    <t>ESCAVACAO,CARGA E TRANSPORTE DE MATERIAL DE 2ªCATEGORIA,UTILIZANDO MOTO-ESCAVO-TRANSPORTADOR,TRATOR(PUSHER),MOTONIVELADORA E TRATOR COM ESCARIFICADOR,ADMITINDO UMA DISTANCIA MEDIADE TRANSPORTE DE 950,00M</t>
  </si>
  <si>
    <t>03.040.0042-A</t>
  </si>
  <si>
    <t>ESCAVACAO,CARGA E TRANSPORTE DE MATERIAL DE 2ªCATEGORIA,UTILIZANDO MOTO-ESCAVO-TRANSPORTADOR,TRATOR(PUSHER),MOTONIVELADORA E TRATOR COM ESCARIFICADOR,ADMITINDO UMA DISTANCIA MEDIADE TRANSPORTE DE 1000,00M</t>
  </si>
  <si>
    <t>03.040.0043-A</t>
  </si>
  <si>
    <t>ESCAVACAO,CARGA E TRANSPORTE DE MATERIAL DE 2ªCATEGORIA,UTILIZANDO MOTO-ESCAVO-TRANSPORTADOR,TRATOR(PUSHER),MOTONIVELADORA E TRATOR COM ESCARIFICADOR,ADMITINDO UMA DISTANCIA MEDIADE TRANSPORTE DE 1050,00M</t>
  </si>
  <si>
    <t>03.040.0044-A</t>
  </si>
  <si>
    <t>ESCAVACAO,CARGA E TRANSPORTE DE MATERIAL DE 2ªCATEGORIA,UTILIZANDO MOTO-ESCAVO-TRANSPORTADOR,TRATOR(PUSHER),MOTONIVELADORA E TRATOR COM ESCARIFICADOR,ADMITINDO UMA DISTANCIA MEDIADE TRANSPORTE DE 1100,00M</t>
  </si>
  <si>
    <t>03.040.0045-A</t>
  </si>
  <si>
    <t>ESCAVACAO,CARGA E TRANSPORTE DE MATERIAL DE 2ªCATEGORIA,UTILIZANDO MOTO-ESCAVO-TRANSPORTADOR,TRATOR(PUSHER),MOTONIVELADORA E TRATOR COM ESCARIFICADOR,ADMITINDO UMA DISTANCIA MEDIADE TRANSPORTE DE 1150,00M</t>
  </si>
  <si>
    <t>03.040.0046-A</t>
  </si>
  <si>
    <t>ESCAVACAO,CARGA E TRANSPORTE DE MATERIAL DE 2ªCATEGORIA,UTILIZANDO MOTO-ESCAVO-TRANSPORTADOR,TRATOR(PUSHER),MOTONIVELADORA E TRATOR COM ESCARIFICADOR,ADMITINDO UMA DISTANCIA MEDIADE TRANSPORTE DE 1200,00M</t>
  </si>
  <si>
    <t>04.005.0003-A</t>
  </si>
  <si>
    <t>TRANSPORTE DE CARGA DE QUALQUER NATUREZA,EXCLUSIVE AS DESPESAS DE CARGA E DESCARGA,TANTO DE ESPERA DO CAMINHAO COMO DO SERVENTE OU EQUIPAMENTO AUXILIAR,A VELOCIDADE MEDIA DE 50KM/H,EM CAMINHAO DE CARROCERIA FIXA A OLEO DIESEL,COM CAPACIDADEUTIL DE 7,5T</t>
  </si>
  <si>
    <t xml:space="preserve">T X KM    </t>
  </si>
  <si>
    <t>04.005.0004-A</t>
  </si>
  <si>
    <t>TRANSPORTE DE CARGA DE QUALQUER NATUREZA,EXCLUSIVE AS DESPESAS DE CARGA E DESCARGA,TANTO DE ESPERA DO CAMINHAO COMO DO SERVENTE OU EQUIPAMENTO AUXILIAR,A VELOCIDADE MEDIA DE 40KM/H,EM CAMINHAO DE CARROCERIA FIXA A OLEO DIESEL,COM CAPACIDADEUTIL DE 7,5T</t>
  </si>
  <si>
    <t>04.005.0005-A</t>
  </si>
  <si>
    <t>TRANSPORTE DE CARGA DE QUALQUER NATUREZA,EXCLUSIVE AS DESPESAS DE CARGA E DESCARGA,TANTO DE ESPERA DO CAMINHAO COMO DO SERVENTE OU EQUIPAMENTO AUXILIAR,A VELOCIDADE MEDIA DE 35KM/H,EM CAMINHAO DE CARROCERIA FIXA A OLEO DIESEL,COM CAPACIDADEUTIL DE 7,5T</t>
  </si>
  <si>
    <t>04.005.0006-B</t>
  </si>
  <si>
    <t>TRANSPORTE DE CARGA DE QUALQUER NATUREZA,EXCLUSIVE AS DESPESAS DE CARGA E DESCARGA,TANTO DE ESPERA DO CAMINHAO COMO DO SERVENTE OU EQUIPAMENTO AUXILIAR,A VELOCIDADE MEDIA DE 30KM/H,EM CAMINHAO DE CARROCERIA FIXA A OLEO DIESEL,COM CAPACIDADEUTIL DE 7,5T</t>
  </si>
  <si>
    <t>04.005.0007-A</t>
  </si>
  <si>
    <t>TRANSPORTE DE CARGA DE QUALQUER NATUREZA,EXCLUSIVE AS DESPESAS DE CARGA E DESCARGA,TANTO DE ESPERA DO CAMINHAO COMO DO SERVENTE OU EQUIPAMENTO AUXILIAR,A VELOCIDADE MEDIA DE 25KM/H,EM CAMINHAO DE CARROCEIRA FIXA A OLEO DIESEL,COM CAPACIDADEUTIL DE 7,5T</t>
  </si>
  <si>
    <t>04.005.0011-A</t>
  </si>
  <si>
    <t>TRANSPORTE DE CARGA DE QUALQUER NATUREZA,EXCLUSIVE AS DESPESAS DE CARGA E DESCARGA,TANTO DE ESPERA DO CAMINHAO COMO DO SERVENTE OU EQUIPAMENTO AUXILIAR,A VELOCIDADE MEDIA DE 20KM/H,EM CAMINHAO DE CARROCERIA FIXA A OLEO DIESEL,COM CAPACIDADEUTIL DE 7,5T</t>
  </si>
  <si>
    <t>04.005.0012-B</t>
  </si>
  <si>
    <t>TRANSPORTE DE CARGA DE QUALQUER NATUREZA,EXCLUSIVE AS DESPESAS DE CARGA E DESCARGA,TANTO DE ESPERA DO CAMINHAO COMO DO SERVENTE OU EQUIPAMENTO AUXILIAR,A VELOCIDADE MEDIA DE 15KM/H,EM CAMINHAO DE CARROCERIA FIXA A OLEO DIESEL,COM CAPACIDADEUTIL DE 7,5T</t>
  </si>
  <si>
    <t>04.005.0013-A</t>
  </si>
  <si>
    <t>TRANSPORTE DE CARGA DE QUALQUER NATUREZA,EXCLUSIVE AS DESPESAS DE CARGA E DESCARGA,TANTO DE ESPERA DO CAMINHAO COMO DO SERVENTE OU EQUIPAMENTO AUXILIAR,A VELOCIDADE MEDIA DE 10KM/H,EM CAMINHAO DE CARROCERIA FIXA A OLEO DIESEL,COM CAPACIDADEUTIL DE 7,5T</t>
  </si>
  <si>
    <t>04.005.0014-A</t>
  </si>
  <si>
    <t>TRANSPORTE DE CARGA DE QUALQUER NATUREZA,EXCLUSIVE AS DESPESAS DE CARGA E DESCARGA,TANTO DE ESPERA DO CAMINHAO COMO DO SERVENTE OU EQUIPAMENTO AUXILIAR,A VELOCIDADE MEDIA DE 5KM/H,EM CAMINHAO DE CARROCERIA FIXA A OLEO DIESEL,COM CAPACIDADEUTIL DE 7,5T</t>
  </si>
  <si>
    <t>04.005.0015-A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</si>
  <si>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</si>
  <si>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04.005.0016-A</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</si>
  <si>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</si>
  <si>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04.005.0017-A</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</si>
  <si>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</si>
  <si>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04.005.0018-A</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</si>
  <si>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</si>
  <si>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04.005.0019-A</t>
  </si>
  <si>
    <t>TRANSPORTE DE CARGA DE QUALQUER NATUREZA,EXCLUSIVE AS DESPESAS DE CARGA E DESCARGA,TANTO DE ESPERA DO CAMINHAO COMO DO SERVENTE OU EQUIPAMENTO AUXILIAR,A VELOCIDADE MEDIA DE 25KM/H,EM CAMINHAO TRUCADO DE CARROCERIA FIXA A OLEO DIESEL,COM CAPACIDADE UTIL DE 12T</t>
  </si>
  <si>
    <t>04.005.0020-A</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</si>
  <si>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</si>
  <si>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04.005.0021-A</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</si>
  <si>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</si>
  <si>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04.005.0022-A</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</si>
  <si>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</si>
  <si>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04.005.0023-A</t>
  </si>
  <si>
    <t>TRANSPORTE DE CARGA DE QUALQUER NATUREZA,EXCLUSIVE AS DESPESAS DE CARGA E DESCARGA,TANTO DE ESPERA DO CAMINHAO COMO DO SERVENTE OU EQUIPAMENTO AUXILIAR,A VELOCIDADE MEDIA DE 5KM/H,EM CAMINHAO TRUCADO DE CARROCERIA FIXA A OLEO DIESEL,COM CAPACIDADE UTIL DE 12T</t>
  </si>
  <si>
    <t>04.005.0100-A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</si>
  <si>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</si>
  <si>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04.005.0101-A</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</si>
  <si>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</si>
  <si>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04.005.0102-A</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</si>
  <si>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</si>
  <si>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04.005.0103-A</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</si>
  <si>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</si>
  <si>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04.005.0104-A</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</si>
  <si>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</si>
  <si>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04.005.0105-A</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</si>
  <si>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</si>
  <si>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04.005.0106-A</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</si>
  <si>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</si>
  <si>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04.005.0107-A</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</si>
  <si>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</si>
  <si>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04.005.0108-A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</si>
  <si>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</si>
  <si>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04.005.0120-A</t>
  </si>
  <si>
    <t>TRANSPORTE DE CARGA DE QUALQUER NATUREZA,EXCLUSIVE AS DESPESAS DE CARGA E DESCARGA,TANTO DE ESPERA DO CAMINHAO COMO DO SERVENTE OU EQUIPAMENTO AUXILIAR,A VELOCIDADE MEDIA DE 50KM/H,EM CAMINHAO BASCULANTE A OLEO DIESEL,COM CAPACIDADE UTIL DE8T</t>
  </si>
  <si>
    <t>04.005.0121-A</t>
  </si>
  <si>
    <t>TRANSPORTE DE CARGA DE QUALQUER NATUREZA,EXCLUSIVE AS DESPESAS DE CARGA E DESCARGA,TANTO DE ESPERA DO CAMINHAO COMO DO SERVENTE OU EQUIPAMENTO AUXILIAR,A VELOCIDADE MEDIA DE 40KM/H,EM CAMINHAO BASCULANTE A OLEO DIESEL,COM CAPACIDADE UTIL DE8T</t>
  </si>
  <si>
    <t>04.005.0122-A</t>
  </si>
  <si>
    <t>TRANSPORTE DE CARGA DE QUALQUER NATUREZA,EXCLUSIVE AS DESPESAS DE CARGA E DESCARGA,TANTO DE ESPERA DO CAMINHAO COMO DO SERVENTE OU EQUIPAMENTO AUXILIAR,A VELOCIDADE MEDIA DE 35KM/H,EM CAMINHAO BASCULANTE A OLEO DIESEL,COM CAPACIDADE UTIL DE8T</t>
  </si>
  <si>
    <t>04.005.0123-B</t>
  </si>
  <si>
    <t>TRANSPORTE DE CARGA DE QUALQUER NATUREZA,EXCLUSIVE AS DESPESAS DE CARGA E DESCARGA,TANTO DE ESPERA DO CAMINHAO COMO DO SERVENTE OU EQUIPAMENTO AUXILIAR,A VELOCIDADE MEDIA DE 30KM/H,EM CAMINHAO BASCULANTE A OLEO DIESEL,COM CAPACIDADE UTIL DE8T</t>
  </si>
  <si>
    <t>04.005.0124-A</t>
  </si>
  <si>
    <t>TRANSPORTE DE CARGA DE QUALQUER NATUREZA,EXCLUSIVE AS DESPESAS DE CARGA E DESCARGA,TANTO DE ESPERA DO CAMINHAO COMO DO SERVENTE OU EQUIPAMENTO AUXILIAR,A VELOCIDADE MEDIA DE 25KM/H,EM CAMINHAO BASCULANTE A OLEO DIESEL,COM CAPACIDADE UTIL DE8T</t>
  </si>
  <si>
    <t>04.005.0125-A</t>
  </si>
  <si>
    <t>TRANSPORTE DE CARGA DE QUALQUER NATUREZA,EXCLUSIVE AS DESPESAS DE CARGA E DESCARGA,TANTO DE ESPERA DO CAMINHAO COMO DO SERVENTE OU EQUIPAMENTO AUXILIAR,A VELOCIDADE MEDIA DE 20KM/H,EM CAMINHAO BASCULANTE A OLEO DIESEL,COM CAPACIDADE UTIL DE8T</t>
  </si>
  <si>
    <t>04.005.0126-A</t>
  </si>
  <si>
    <t>TRANSPORTE DE CARGA DE QUALQUER NATUREZA,EXCLUSIVE AS DESPESAS DE CARGA E DESCARGA,TANTO DE ESPERA DO CAMINHAO COMO DO SERVENTE OU EQUIPAMENTO AUXILIAR,A VELOCIDADE MEDIA DE 15KM/H,EM CAMINHAO BASCULANTE A OLEO DIESEL,COM CAPACIDADE UTIL DE8T</t>
  </si>
  <si>
    <t>04.005.0127-A</t>
  </si>
  <si>
    <t>TRANSPORTE DE CARGA DE QUALQUER NATUREZA,EXCLUSIVE AS DESPESAS DE CARGA E DESCARGA,TANTO DE ESPERA DO CAMINHAO COMO DO SERVENTE OU EQUIPAMENTO AUXILIAR,A VELOCIDADE MEDIA DE 10KM/H,EM CAMINHAO BASCULANTE A OLEO DIESEL,COM CAPACIDADE UTIL DE8T</t>
  </si>
  <si>
    <t>04.005.0128-A</t>
  </si>
  <si>
    <t>TRANSPORTE DE CARGA DE QUALQUER NATUREZA,EXCLUSIVE AS DESPESAS DE CARGA E DESCARGA,TANTO DE ESPERA DO CAMINHAO COMO DO SERVENTE OU EQUIPAMENTO AUXILIAR,A VELOCIDADE MEDIA DE 5KM/H,EM CAMINHAO BASCULANTE A OLEO DIESEL,COM CAPACIDADE UTIL DE8T</t>
  </si>
  <si>
    <t>04.005.0140-A</t>
  </si>
  <si>
    <t>TRANSPORTE DE CARGA DE QUALQUER NATUREZA,EXCLUSIVE AS DESPESAS DE CARGA E DESCARGA,TANTO DE ESPERA DO CAMINHAO COMO DO SERVENTE OU EQUIPAMENTO AUXILIAR,A VELOCIDADE MEDIA DE 50KM/H,EM CAMINHAO BASCULANTE A OLEO DIESEL,COM CAPACIDADE UTIL DE12T</t>
  </si>
  <si>
    <t>04.005.0141-A</t>
  </si>
  <si>
    <t>TRANSPORTE DE CARGA DE QUALQUER NATUREZA,EXCLUSIVE AS DESPESAS DE CARGA E DESCARGA,TANTO DE ESPERA DO CAMINHAO COMO DO SERVENTE OU EQUIPAMENTO AUXILIAR,A VELOCIDADE MEDIA DE 40KM/H,EM CAMINHAO BASCULANTE A OLEO DIESEL,COM CAPACIDADE UTIL DE12T</t>
  </si>
  <si>
    <t>04.005.0142-A</t>
  </si>
  <si>
    <t>TRANSPORTE DE CARGA DE QUALQUER NATUREZA,EXCLUSIVE AS DESPESAS DE CARGA E DESCARGA,TANTO DE ESPERA DO CAMINHAO COMO DO SERVENTE OU EQUIPAMENTO AUXILIAR,A VELOCIDADE MEDIA DE 35KM/H,EM CAMINHAO BASCULANTE A OLEO DIESEL,COM CAPACIDADE UTIL DE12T</t>
  </si>
  <si>
    <t>04.005.0143-B</t>
  </si>
  <si>
    <t>TRANSPORTE DE CARGA DE QUALQUER NATUREZA,EXCLUSIVE AS DESPESAS DE CARGA E DESCARGA,TANTO DE ESPERA DO CAMINHAO COMO DO SERVENTE OU EQUIPAMENTO AUXILIAR,A VELOCIDADE MEDIA DE 30KM/H,EM CAMINHAO BASCULANTE A OLEO DIESEL,COM CAPACIDADE UTIL DE12T</t>
  </si>
  <si>
    <t>04.005.0144-A</t>
  </si>
  <si>
    <t>TRANSPORTE DE CARGA DE QUALQUER NATUREZA,EXCLUSIVE AS DESPESAS DE CARGA E DESCARGA,TANTO DE ESPERA DO CAMINHAO COMO DO SERVENTE OU EQUIPAMENTO AUXILIAR,A VELOCIDADE MEDIA DE 25KM/H,EM CAMINHAO BASCULANTE A OLEO DIESEL,COM CAPACIDADE UTIL DE12T</t>
  </si>
  <si>
    <t>04.005.0145-A</t>
  </si>
  <si>
    <t>TRANSPORTE DE CARGA DE QUALQUER NATUREZA,EXCLUSIVE AS DESPESAS DE CARGA E DESCARGA,TANTO DE ESPERA DO CAMINHAO COMO DO SERVENTE OU EQUIPAMENTO AUXILIAR,A VELOCIDADE MEDIA DE 20KM/H,EM CAMINHAO BASCULANTE A OLEO DIESEL,COM CAPACIDADE UTIL DE12T</t>
  </si>
  <si>
    <t>04.005.0146-A</t>
  </si>
  <si>
    <t>TRANSPORTE DE CARGA DE QUALQUER NATUREZA,EXCLUSIVE AS DESPESAS DE CARGA E DESCARGA,TANTO DE ESPERA DO CAMINHAO COMO DO SERVENTE OU EQUIPAMENTO AUXILIAR,A VELOCIDADE MEDIA DE 15KM/H,EM CAMINHAO BASCULANTE A OLEO DIESEL,COM CAPACIDADE UTIL DE12T</t>
  </si>
  <si>
    <t>04.005.0147-A</t>
  </si>
  <si>
    <t>TRANSPORTE DE CARGA DE QUALQUER NATUREZA,EXCLUSIVE AS DESPESAS DE CARGA E DESCARGA,TANTO DE ESPERA DO CAMINHAO COMO DO SERVENTE OU EQUIPAMENTO AUXILIAR,A VELOCIDADE MEDIA DE 10KM/H,EM CAMINHAO BASCULANTE A OLEO DIESEL,COM CAPACIDADE UTIL DE12T</t>
  </si>
  <si>
    <t>04.005.0148-A</t>
  </si>
  <si>
    <t>TRANSPORTE DE CARGA DE QUALQUER NATUREZA,EXCLUSIVE AS DESPESAS DE CARGA E DESCARGA,TANTO DE ESPERA DO CAMINHAO COMO DO SERVENTE OU EQUIPAMENTO AUXILIAR,A VELOCIDADE MEDIA DE 5KM/H,EM CAMINHAO BASCULANTE A OLEO DIESEL,COM CAPACIDADE UTIL DE12T</t>
  </si>
  <si>
    <t>04.005.0160-A</t>
  </si>
  <si>
    <t>TRANSPORTE DE CARGA DE QUALQUER NATUREZA,EXCLUSIVE AS DESPESAS DE CARGA E DESCARGA,TANTO DE ESPERA DO CAMINHAO COMO DO SERVENTE OU EQUIPAMENTO AUXILIAR,A VELOCIDADE MEDIA DE 50KM/H,EM CAMINHAO BASCULANTE A OLEO DIESEL,COM CAPACIDADE UTIL DE17T</t>
  </si>
  <si>
    <t>04.005.0161-A</t>
  </si>
  <si>
    <t>TRANSPORTE DE CARGA DE QUALQUER NATUREZA,EXCLUSIVE AS DESPESAS DE CARGA E DESCARGA,TANTO DE ESPERA DO CAMINHAO COMO DO SERVENTE OU EQUIPAMENTO AUXILIAR,A VELOCIDADE MEDIA DE 40KM/H,EM CAMINHAO BASCULANTE A OLEO DIESEL,COM CAPACIDADE UTIL DE17T</t>
  </si>
  <si>
    <t>04.005.0162-A</t>
  </si>
  <si>
    <t>TRANSPORTE DE CARGA DE QUALQUER NATUREZA,EXCLUSIVE AS DESPESAS DE CARGA E DESCARGA,TANTO DE ESPERA DO CAMINHAO COMO DO SERVENTE OU EQUIPAMENTO AUXILIAR,A VELOCIDADE MEDIA DE 35KM/H,EM CAMINHAO BASCULANTE A OLEO DIESEL,COM CAPACIDADE UTIL DE17T</t>
  </si>
  <si>
    <t>04.005.0163-A</t>
  </si>
  <si>
    <t>TRANSPORTE DE CARGA DE QUALQUER NATUREZA,EXCLUSIVE AS DESPESAS DE CARGA E DESCARGA,TANTO DE ESPERA DO CAMINHAO COMO DO SERVENTE OU EQUIPAMENTO AUXILIAR,A VELOCIDADE MEDIA DE 30KM/H,EM CAMINHAO BASCULANTE A OLEO DIESEL,COM CAPACIDADE UTIL DE17T</t>
  </si>
  <si>
    <t>04.005.0164-A</t>
  </si>
  <si>
    <t>TRANSPORTE DE CARGA DE QUALQUER NATUREZA,EXCLUSIVE AS DESPESAS DE CARGA E DESCARGA,TANTO DE ESPERA DO CAMINHAO COMO DO SERVENTE OU EQUIPAMENTO AUXILIAR,A VELOCIDADE MEDIA DE 25KM/H,EM CAMINHAO BASCULANTE A OLEO DIESEL,COM CAPACIDADE UTIL DE17T</t>
  </si>
  <si>
    <t>04.005.0165-A</t>
  </si>
  <si>
    <t>TRANSPORTE DE CARGA DE QUALQUER NATUREZA,EXCLUSIVE AS DESPESAS DE CARGA E DESCARGA,TANTO DE ESPERA DO CAMINHAO COMO DO SERVENTE OU EQUIPAMENTO AUXILIAR,A VELOCIDADE MEDIA DE 20KM/H,EM CAMINHAO BASCULANTE A OLEO DIESEL,COM CAPACIDADE UTIL DE17T</t>
  </si>
  <si>
    <t>04.005.0166-A</t>
  </si>
  <si>
    <t>TRANSPORTE DE CARGA DE QUALQUER NATUREZA,EXCLUSIVE AS DESPESAS DE CARGA E DESCARGA,TANTO DE ESPERA DO CAMINHAO COMO DO SERVENTE OU EQUIPAMENTO AUXILIAR,A VELOCIDADE MEDIA DE 15KM/H,EM CAMINHAO BASCULANTE A OLEO DIESEL,COM CAPACIDADE UTIL DE17T</t>
  </si>
  <si>
    <t>04.005.0167-A</t>
  </si>
  <si>
    <t>TRANSPORTE DE CARGA DE QUALQUER NATUREZA,EXCLUSIVE AS DESPESAS DE CARGA E DESCARGA,TANTO DE ESPERA DO CAMINHAO COMO DO SERVENTE OU EQUIPAMENTO AUXILIAR,A VELOCIDADE MEDIA DE 10KM/H,EM CAMINHAO BASCULANTE A OLEO DIESEL,COM CAPACIDADE UTIL DE17T</t>
  </si>
  <si>
    <t>04.005.0168-A</t>
  </si>
  <si>
    <t>TRANSPORTE DE CARGA DE QUALQUER NATUREZA,EXCLUSIVE AS DESPESAS DE CARGA E DESCARGA,TANTO DE ESPERA DO CAMINHAO COMO DO SERVENTE OU EQUIPAMENTO AUXILIAR,A VELOCIDADE MEDIA DE 5KM/H,EM CAMINHAO BASCULANTE A OLEO DIESEL,COM CAPACIDADE UTIL DE17T</t>
  </si>
  <si>
    <t>04.005.0170-A</t>
  </si>
  <si>
    <t>TRANSPORTE DE CARGA DE QUALQUER NATUREZA,EXCLUSIVE AS DESPESAS DE CARGA E DESCARGA,TANTO DE ESPERA DA CARRETA COMO DO SERVENTE OU EQUIPAMENTO AUXILIAR,A VELOCIDADE MEDIA DE 50KM/H,EM CARRETA,COM CAPACIDADE UTIL DE 30T</t>
  </si>
  <si>
    <t>04.005.0171-A</t>
  </si>
  <si>
    <t>TRANSPORTE DE CARGA DE QUALQUER NATUREZA,EXCLUSIVE AS DESPESAS DE CARGA E DESCARGA,TANTO DE ESPERA DA CARRETA COMO DO SERVENTE OU EQUIPAMENTO AUXILIAR,A VELOCIDADE MEDIA DE 40KM/H,EM CARRETA,COM CAPACIDADE UTIL DE 30T</t>
  </si>
  <si>
    <t>04.005.0172-A</t>
  </si>
  <si>
    <t>TRANSPORTE DE CARGA DE QUALQUER NATUREZA,EXCLUSIVE AS DESPESAS DE CARGA E DESCARGA,TANTO DE ESPERA DA CARRETA COMO DO SERVENTE OU EQUIPAMENTO AUXILIAR,A VELOCIDADE MEDIA DE 30KM/H,EM CARRETA,COM CAPACIDADE UTIL DE 30T</t>
  </si>
  <si>
    <t>04.005.0180-A</t>
  </si>
  <si>
    <t>TRANSPORTE DE CARGA DE QUALQUER NATUREZA,EXCLUSIVE AS DESPESAS DE CARGA E DESCARGA TANTO DE ESPERA DO SERVENTE E MANOBRADO EQUIPAMENTO AUXILIAR,A VELOCIDADE MEDIA DE 5KM/H,EM DUMPER DE 18HP A OLEO DIESEL COM CAPACIDADE UTIL DE 2,3T OU 1000L</t>
  </si>
  <si>
    <t>04.005.0300-A</t>
  </si>
  <si>
    <t>TRANSPORTE DE CONTAINER,SEGUNDO DESCRICAO DA FAMILIA 02.006,EXCLUSIVE CARGA E DESCARGA(VIDE ITEM 04.013.0015)</t>
  </si>
  <si>
    <t xml:space="preserve">UNXKM     </t>
  </si>
  <si>
    <t>04.005.0350-B</t>
  </si>
  <si>
    <t>TRANSPORTE DE EQUIPAMENTOS PESADOS EM CARRETAS,EXCLUSIVE A CARGA E DESCARGA(VIDE ITEM 04.014.0091) E O CUSTO HORARIO DOSEQUIPAMENTOS TRANSPORTADOS</t>
  </si>
  <si>
    <t>04.005.0495-A</t>
  </si>
  <si>
    <t>TRANSPORTE DE TUBO RIBLOC COM DIAMETRO DE 400MM,EM CAMINHAO,DISTANCIA ATE 3KM,INCLUSIVE CARGA E DESCARGA</t>
  </si>
  <si>
    <t>04.005.0501-A</t>
  </si>
  <si>
    <t>TRANSPORTE DE TUBO RIBLOC COM DIAMETRO DE 500MM,EM CAMINHAO,DISTANCIA ATE 3KM,INCLUSIVE CARGA E DESCARGA</t>
  </si>
  <si>
    <t>04.005.0502-A</t>
  </si>
  <si>
    <t>TRANSPORTE DE TUBO RIBLOC COM DIAMETRO DE 600MM,EM CAMINHAO,DISTANCIA ATE 3KM,INCLUSIVE CARGA E DESCARGA</t>
  </si>
  <si>
    <t>04.005.0503-A</t>
  </si>
  <si>
    <t>TRANSPORTE DE TUBO RIBLOC COM DIAMETRO DE 700MM,EM CAMINHAO,DISTANCIA ATE 3KM,INCLUSIVE CARGA E DESCARGA</t>
  </si>
  <si>
    <t>04.005.0504-A</t>
  </si>
  <si>
    <t>TRANSPORTE DE TUBO RIBLOC COM DIAMETRO DE 800MM,EM CAMINHAO,DISTANCIA ATE 3KM,INCLUSIVE CARGA E DESCARGA</t>
  </si>
  <si>
    <t>04.005.0505-A</t>
  </si>
  <si>
    <t>TRANSPORTE DE TUBO RIBLOC COM DIAMETRO DE 900MM,EM CAMINHAO,DISTANCIA ATE 3KM,INCLUSIVE CARGA E DESCARGA</t>
  </si>
  <si>
    <t>04.005.0506-A</t>
  </si>
  <si>
    <t>TRANSPORTE DE TUBO RIBLOC COM DIAMETRO DE 1000MM,EM CAMINHAO,DISTANCIA ATE 3KM,INCLUSIVE CARGA E DESCARGA</t>
  </si>
  <si>
    <t>04.005.0507-A</t>
  </si>
  <si>
    <t>TRANSPORTE DE TUBO RIBLOC COM DIAMETRO DE 1100MM,EM CAMINHAO,DISTANCIA ATE 3KM,INCLUSIVE CARGA E DESCARGA</t>
  </si>
  <si>
    <t>04.005.0508-A</t>
  </si>
  <si>
    <t>TRANSPORTE DE TUBO RIBLOC COM DIAMETRO DE 1200MM,EM CAMINHAO,DISTANCIA ATE 3KM,INCLUSIVE CARGA E DESCARGA</t>
  </si>
  <si>
    <t>04.006.0008-B</t>
  </si>
  <si>
    <t>CARGA MANUAL E DESCARGA MECANICA DE MATERIAL A GRANEL(AGREGADOS,PEDRA-DE-MAO,PARALELOS,TERRA E ESCOMBROS),COMPREENDENDOOS TEMPOS PARA CARGA,DESCARGA E MANOBRAS DO CAMINHAO BASCULANTE A OLEO DIESEL,COM CAPACIDADE UTIL DE 8T,EMPREGANDO 2 SERVENTES NA CARGA</t>
  </si>
  <si>
    <t>04.006.0009-A</t>
  </si>
  <si>
    <t>CARGA MANUAL E DESCARGA MECANICA DE MATERIAL A GRANEL(AGREGADOS,PEDRA-DE-MAO,PARALELOS,TERRA E ESCOMBROS),COMPREENDENDOOS TEMPOS PARA CARGA,DESCARGA E MANOBRAS DO CAMINHAO BASCULANTE A OLEO DIESEL,COM CAPACIDADE UTIL DE 8T,EMPREGANDO 4 SERVENTES NA CARGA</t>
  </si>
  <si>
    <t>04.006.0010-A</t>
  </si>
  <si>
    <t>CARGA MANUAL E DESCARGA MECANICA DE MATERIAL A GRANEL(AGREGADOS,PEDRA-DE-MAO,PARALELOS,TERRA E ESCOMBROS),COMPREENDENDOOS TEMPOS PARA CARGA,DESCARGA E MANOBRAS DO CAMINHAO BASCULANTE A OLEO DIESEL,COM CAPACIDADE UTIL DE 12T,EMPREGANDO 4 SERVENTES NA CARGA</t>
  </si>
  <si>
    <t>04.006.0012-A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</si>
  <si>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</si>
  <si>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04.006.0013-B</t>
  </si>
  <si>
    <t>CARGA E DESCARGA MANUAL DE PECAS DE PESO REDUZIDO:TIJOLOS,TELHAS,CIMENTO E AGREGADOS EM SACOS,EM CAMINHAO DE CARROCERIAFIXA A OLEO DIESEL,COM CAPACIDADE UTIL DE 7,5T,INCLUSIVE O TEMPO DE CARGA,DESCARGA E MANOBRA</t>
  </si>
  <si>
    <t>04.006.0014-B</t>
  </si>
  <si>
    <t>CARGA E DESCARGA MANUAL DE MATERIAL QUE EXIJA O CONCURSO DEMAIS DE UM SERVENTE PARA CADA PECA:VERGALHOES,VIGAS DE MADEIRA,CAIXAS E MEIOS-FIOS,EM CAMINHAO DE CARROCERIA FIXA A OLEODIESEL,COM CAPACIDADE UTIL DE 7,5T,INCLUSIVE O TEMPO DE CARGA,DESCARGA E MANOBRA</t>
  </si>
  <si>
    <t>04.006.0020-A</t>
  </si>
  <si>
    <t>CARGA E DESCARGA MANUAL DE POSTE DE CONCRETO OU ACO,EM CAMINHAO DE CARROCERIA FIXA A OLEO DIESEL,COM CAPACIDADE UTIL DE7,5T,INCLUSIVE O TEMPO DE CARGA,DESCARGA E MANOBRA</t>
  </si>
  <si>
    <t>04.007.0015-A</t>
  </si>
  <si>
    <t>CARGA E DESCARGA MECANICA DE TUBOS DE CONCRETO COM 20CM DE DIAMETRO,EM CAMINHAO DE CARROCERIA FIXA A OLEO DIESEL,COM CAPACIDADE UTIL DE 7,5T,INCLUSIVE O TEMPO DE CARGA,DESCARGA E MANOBRA DO CAMINHAO E DO EQUIPAMENTO AUXILIAR,COM CAPACIDADEUTIL DE 4T</t>
  </si>
  <si>
    <t>04.007.0016-A</t>
  </si>
  <si>
    <t>CARGA E DESCARGA MECANICA DE TUBOS DE CONCRETO COM 40CM DE DIAMETRO,EM CAMINHAO DE CARROCERIA FIXA A OLEO DIESEL,COM CAPACIDADE UTIL DE 7,5T,INCLUSIVE O TEMPO DE CARGA,DESCARGA E MANOBRA DO CAMINHAO E DO EQUIPAMENTO AUXILIAR,COM CAPACIDADEUTIL DE 4T</t>
  </si>
  <si>
    <t>04.007.0017-A</t>
  </si>
  <si>
    <t>CARGA E DESCARGA MECANICA DE TUBOS DE CONCRETO COM 60CM DE DIAMETRO,EM CAMINHAO DE CARROCERIA FIXA A OLEO DIESEL,COM CAPACIDADE UTIL DE 7,5T,INCLUSIVE O TEMPO DE CARGA,DESCARGA E MANOBRA DO CAMINHAO E DO EQUIPAMENTO AUXILIAR,COM CAPACIDADEUTIL DE 4T</t>
  </si>
  <si>
    <t>04.007.0018-A</t>
  </si>
  <si>
    <t>CARGA E DESCARGA MECANICA DE TUBOS DE CONCRETO COM 80CM DE DIAMETRO,EM CAMINHAO DE CARROCERIA FIXA A OLEO DIESEL,COM CAPACIDADE UTIL DE 7,5T,INCLUSIVE O TEMPO DE CARGA,DESCARGA E MANOBRA DO CAMINHAO E DO EQUIPAMENTO AUXILIAR,COM CAPACIDADEUTIL DE 4T</t>
  </si>
  <si>
    <t>04.007.0019-A</t>
  </si>
  <si>
    <t>CARGA E DESCARGA MECANICA DE TUBOS DE CONCRETO COM 100CM DEDIAMETRO,EM CAMINHAO DE CARROCERIA FIXA A OLEO DIESEL,COM CAPACIDADE UTIL DE 7,5T,INCLUSIVE O TEMPO DE CARGA,DESCARGA EMANOBRA DO CAMINHAO E DO EQUIPAMENTO AUXILIAR,COM CAPACIDADEUTIL DE 4T</t>
  </si>
  <si>
    <t>04.007.0050-A</t>
  </si>
  <si>
    <t>CARGA E DESCARGA MECANICA DE POSTES DE CONCRETO OU ACO,EM CAMINHAO DE CARROCERIA FIXA A OLEO DIESEL,COM CAPACIDADE UTILDE 7,5T,INCLUSIVE O TEMPO DE CARGA,DESCARGA E MANOBRA DO CAMINHAO E DO EQUIPAMENTO AUXILIAR</t>
  </si>
  <si>
    <t>04.008.0020-A</t>
  </si>
  <si>
    <t>CARGA E DESCARGA MANUAL DE TUBOS DE FERRO FUNDIDO NOS DIAMETROS DE 5 A 15CM,EM CAMINHAO DE CARROCERIA FIXA A OLEO DIESEL,COM CAPACIDADE UTIL DE 7,5T,INCLUSIVE O TEMPO DE CARGA,DESCARGA E MANOBRA</t>
  </si>
  <si>
    <t>04.008.0021-A</t>
  </si>
  <si>
    <t>CARGA E DESCARGA MANUAL DE TUBOS DE FERRO FUNDIDO NOS DIAMETROS DE 20, 25 E 30CM,EM CAMINHAO DE CARROCERIA FIXA A OLEO DIESEL,COM CAPACIDADE UTIL DE 7,5T,INCLUSIVE O TEMPO DE CARGA,DESCARGA E MANOBRA</t>
  </si>
  <si>
    <t>04.009.0022-A</t>
  </si>
  <si>
    <t>CARGA E DESCARGA MECANICA DE TUBOS DE FERRO FUNDIDO,COM O DIAMETRO DE 40CM,INCLUSIVE O TEMPO DE CARGA E DESCARGA E MANOBRA DO CAMINHAO DE CARROCERIA FIXA A OLEO DIESEL,COM CAPACIDADE UTIL DE 7,5T,INCLUSIVE OS MESMOS TEMPOS DE GUINDAUTO,DE 4T</t>
  </si>
  <si>
    <t>04.009.0023-A</t>
  </si>
  <si>
    <t>CARGA E DESCARGA MECANICA DE TUBOS DE FERRO FUNDIDO,COM O DIAMETRO DE 60 A 80CM,INCLUSIVE O TEMPO DE CARGA E DESCARGA EMANOBRA DO CAMINHAO DE CARROCERIA FIXA A OLEO DIESEL,COM CAPACIDADE UTIL DE 7,5T,INCLUSIVE OS MESMOS TEMPOS DE GUINDAUTO,DE 4T</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</si>
  <si>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</si>
  <si>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</si>
  <si>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04.010.0046-A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</si>
  <si>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</si>
  <si>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04.010.0047-A</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</si>
  <si>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</si>
  <si>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</si>
  <si>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</si>
  <si>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04.011.0052-B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</si>
  <si>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</si>
  <si>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04.011.0053-B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</si>
  <si>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</si>
  <si>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04.011.0054-B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</si>
  <si>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</si>
  <si>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04.011.0055-B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</si>
  <si>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</si>
  <si>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04.011.0056-B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</si>
  <si>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</si>
  <si>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04.011.0057-B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</si>
  <si>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</si>
  <si>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04.011.0058-B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</si>
  <si>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</si>
  <si>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04.012.0071-B</t>
  </si>
  <si>
    <t>CARGA DE MATERIAL COM PA-CARREGADEIRA DE 1,30M3,EXCLUSIVE DESPESAS COM O CAMINHAO,COMPREENDENDO TEMPO COM ESPERA E OPERACAO PARA CARGAS DE 50T POR DIA DE 8H</t>
  </si>
  <si>
    <t>04.012.0072-B</t>
  </si>
  <si>
    <t>CARGA DE MATERIAL COM PA-CARREGADEIRA DE 1,30M3,EXCLUSIVE DESPESAS COM O CAMINHAO,COMPREENDENDO TEMPO COM ESPERA E OPERACAO PARA CARGAS DE 100T POR DIA DE 8H</t>
  </si>
  <si>
    <t>04.012.0073-B</t>
  </si>
  <si>
    <t>CARGA DE MATERIAL COM PA-CARREGADEIRA DE 1,30M3,EXCLUSIVE DESPESAS COM O CAMINHAO,COMPREENDENDO TEMPO COM ESPERA E OPERACAO PARA CARGAS DE 150T POR DIA DE 8H</t>
  </si>
  <si>
    <t>04.012.0074-B</t>
  </si>
  <si>
    <t>CARGA DE MATERIAL COM PA-CARREGADEIRA DE 1,30M3,EXCLUSIVE DESPESAS COM O CAMINHAO,COMPREENDENDO TEMPO COM ESPERA E OPERACAO PARA CARGAS DE 200T POR DIA DE 8H</t>
  </si>
  <si>
    <t>04.012.0075-B</t>
  </si>
  <si>
    <t>CARGA DE MATERIAL COM PA-CARREGADEIRA DE 1,30M3,EXCLUSIVE DESPESAS COM O CAMINHAO,COMPREENDENDO TEMPO COM ESPERA E OPERACAO PARA CARGAS DE 250T POR DIA DE 8H</t>
  </si>
  <si>
    <t>04.012.0076-B</t>
  </si>
  <si>
    <t>CARGA DE MATERIAL COM PA-CARREGADEIRA DE 1,30M3,EXCLUSIVE DESPESAS COM O CAMINHAO,COMPREENDENDO TEMPO COM ESPERA E OPERACAO PARA CARGAS DE 500T POR DIA DE 8H</t>
  </si>
  <si>
    <t>04.012.0077-B</t>
  </si>
  <si>
    <t>CARGA DE MATERIAL COM PA-CARREGADEIRA DE 3,10M3,EXCLUSIVE DESPESAS COM O CAMINHAO,COMPREENDENDO TEMPO COM ESPERA E OPERACAO PARA CARGAS DE 750T POR DIA DE 8H</t>
  </si>
  <si>
    <t>04.012.0078-B</t>
  </si>
  <si>
    <t>CARGA DE MATERIAL COM PA-CARREGADEIRA DE 3,10M3,EXCLUSIVE DESPESAS COM O CAMINHAO,COMPREENDENDO TEMPO COM ESPERA E OPERACAO PARA CARGAS DE 1000T POR DIA DE 8H</t>
  </si>
  <si>
    <t>04.013.0015-A</t>
  </si>
  <si>
    <t>CARGA E DESCARGA DE CONTAINER,SEGUNDO DESCRICAO DA FAMILIA 02.006</t>
  </si>
  <si>
    <t>04.014.0091-B</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</si>
  <si>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</si>
  <si>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</si>
  <si>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04.015.0100-A</t>
  </si>
  <si>
    <t>CUSTO DE DESPESAS COM VEICULO PROPRIO,CONSIDERANDO 50% DE UTILIZACAO DO MESMO EM SERVICO E MEDIA MENSAL PERCORRIDA ATE1500KM, TENDO EM VISTA DESLOCAMENTO PARA FISCALIZACAO DE OBRAS OU VISTORIAS</t>
  </si>
  <si>
    <t>04.015.0101-A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</si>
  <si>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</si>
  <si>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04.015.0105-A</t>
  </si>
  <si>
    <t>CUSTO DE DESPESAS COM VEICULO PROPRIO,CONSIDERANDO 75% DE UTILIZACAO DO MESMO EM SERVICO E MEDIA MENSAL PERCORRIDA ATE 1500KM,TENDO EM VISTA DESLOCAMENTOS PARA FISCALIZACAO DE OBRAS OU VISTORIAS</t>
  </si>
  <si>
    <t>04.015.0106-A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</si>
  <si>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</si>
  <si>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04.015.0110-A</t>
  </si>
  <si>
    <t>CUSTO DE DESPESAS COM VEICULO PROPRIO,CONSIDERANDO 100% DE UTILIZACAO DO MESMO EM SERVICO E MEDIA MENSAL PERCORRIDA ATE1500KM,TENDO EM VISTA DESLOCAMENTOS PARA FISCALIZACAO DE OBRAS OU VISTORIAS</t>
  </si>
  <si>
    <t>04.015.0111-A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</si>
  <si>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</si>
  <si>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04.018.0010-A</t>
  </si>
  <si>
    <t>RECEBIMENTO DE CARGA DE CAMINHAO BASCULANTE EM SERVICOS DE DESCARGA MECANICA</t>
  </si>
  <si>
    <t>04.018.0012-A</t>
  </si>
  <si>
    <t>RECEBIMENTO DE CARGA DE CARRETA DE 30T,INCLUSIVE UTILIZACAODE GUINDASTE NA DESCARGA</t>
  </si>
  <si>
    <t>04.018.0015-A</t>
  </si>
  <si>
    <t>RECEBIMENTO DE CARGA,DESCARGA E MANOBRA DE CAMINHAO BASCULANTE DE 10M3 OU 15T</t>
  </si>
  <si>
    <t>04.018.0020-B</t>
  </si>
  <si>
    <t>RECEBIMENTO DE CARGA,DESCARGA E MANOBRA DE CAMINHAO BASCULANTE DE 8,00M3 OU 12T</t>
  </si>
  <si>
    <t>04.018.0025-A</t>
  </si>
  <si>
    <t>RECEBIMENTO DE CARGA,DESCARGA E MANOBRA DE CAMINHAO BASCULANTE DE 5,00M3 OU 7,5T</t>
  </si>
  <si>
    <t>04.018.0030-A</t>
  </si>
  <si>
    <t>RECEBIMENTO DE CARGA,DESCARGA E MANOBRA DE CAMINHAO DE CARROCERIA FIXA,DE 8,00M3 OU 12T</t>
  </si>
  <si>
    <t>04.020.0122-A</t>
  </si>
  <si>
    <t>TRANSPORTE DE ANDAIME TUBULAR,CONSIDERANDO-SE A AREA DE PROJECAO VERTICAL DO ANDAIME,EXCLUSIVE CARGA,DESCARGA E TEMPO DEESPERA DO CAMINHAO(VIDE ITEM 04.021.0010)</t>
  </si>
  <si>
    <t xml:space="preserve">M2XKM     </t>
  </si>
  <si>
    <t>04.020.0126-A</t>
  </si>
  <si>
    <t>TRANSPORTE DE ANDAIME SUSPENSO,EXCLUSIVE CARGA,DESCARGA E TEMPO DE ESPERA DO CAMINHAO (VIDE ITEM 04.021.0015)</t>
  </si>
  <si>
    <t>04.020.0136-A</t>
  </si>
  <si>
    <t>TRANSPORTE DE ELEVADOR DE OBRAS,CONSTITUIDO POR CACAMBA,FUNIL E SILO OU ELEVADOR DE CABINE ABERTA COM PLATAFORMA,AMBOS COM GUINCHO E CABO ATE 16,00M DE ALTURA,EXCLUSIVE CARGA,DESCARGA E TEMPO DE ESPERA DO CAMINHAO(VIDE ITEM 04.021.0025)</t>
  </si>
  <si>
    <t>04.021.0010-A</t>
  </si>
  <si>
    <t>CARGA E DESCARGA MANUAL DE ANDAIME TUBULAR,INCLUSIVE TEMPO DE ESPERA DO CAMINHAO,CONSIDERANDO-SE A AREA DE PROJECAO VERTICAL</t>
  </si>
  <si>
    <t>04.021.0015-A</t>
  </si>
  <si>
    <t>CARGA E DESCARGA MANUAL DE ANDAIME SUSPENSO,INCLUSIVE TEMPODE ESPERA DO CAMINHAO</t>
  </si>
  <si>
    <t>04.021.0025-A</t>
  </si>
  <si>
    <t>CARGA E DESCARGA MANUAL DE ELEVADOR DE OBRAS,INCLUSIVE TEMPODE ESPERA DO CAMINHAO REFERENTE AO ITEM 04.020.0136</t>
  </si>
  <si>
    <t>04.025.0200-A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</si>
  <si>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</si>
  <si>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04.025.0205-A</t>
  </si>
  <si>
    <t>TRANSPORTE ATE 25KM,MONTAGEM E DESMONTAGEM DE BATE-ESTACAS COM MARTELO PESANDO ATE 2,5T,COM TORRE,INCLUSIVE HORAS IMPRODUTIVAS DA EQUIPE E DO EQUIPAMENTO NA IDA,VOLTA,NA MONTAGEM ENA DESMONTAGEM.PARA DISTANCIA ALEM DE 25KM,ACRESCENTAR 0,5%PARA CADA KM ADICIONAL</t>
  </si>
  <si>
    <t>04.025.0210-A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</si>
  <si>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</si>
  <si>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04.025.0215-A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</si>
  <si>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</si>
  <si>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</si>
  <si>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05.001.0002-B</t>
  </si>
  <si>
    <t>DEMOLICAO MANUAL DE CONCRETO ARMADO COMPREENDENDO PILARES,VIGAS E LAJES,EM ESTRUTURA APRESENTANDO POSICAO ESPECIAL,INCLUSIVE EMPILHAMENTO LATERAL DENTRO DO CANTEIRO DE SERVICO</t>
  </si>
  <si>
    <t>05.001.0005-A</t>
  </si>
  <si>
    <t>DEMOLICAO MANUAL DE ALVENARIA DE PEDRA ARGAMASSADA,INCLUSIVEEMPILHAMENTO LATERAL DENTRO DO CANTEIRO DE SERVICO</t>
  </si>
  <si>
    <t>05.001.0006-A</t>
  </si>
  <si>
    <t>DEMOLICAO MANUAL DE ALVENARIA DE PEDRA SECA,INCLUSIVE EMPILHAMENTO DENTRO DO CANTEIRO DE SERVICO</t>
  </si>
  <si>
    <t>05.001.0007-A</t>
  </si>
  <si>
    <t>DEMOLICAO DE REVESTIMENTO EM ARGAMASSA DE CAL E AREIA OU CIMENTO E SAIBRO</t>
  </si>
  <si>
    <t>05.001.0008-A</t>
  </si>
  <si>
    <t>DEMOLICAO DE REVESTIMENTO EM ARGAMASSA DE CIMENTO E AREIA EMPAREDE</t>
  </si>
  <si>
    <t>DEMOLICAO DE REVESTIMENTO EM AZULEJOS,CERAMICAS OU MARMORE EM PAREDE,EXCLUSIVE A CAMADA DE ASSENTAMENTO</t>
  </si>
  <si>
    <t>05.001.0010-A</t>
  </si>
  <si>
    <t>DEMOLICAO DE FILME (PELICULA) DE IMPERMEABILIZACAO E RESPECTIVA TELA DE POLIESTER.VIDE ITEM 05.001.0162</t>
  </si>
  <si>
    <t>05.001.0011-A</t>
  </si>
  <si>
    <t>DEMOLICAO DE REVESTIMENTO DE PASTILHA,A PONTEIRO,COM RESPECTIVA CAMADA DE ARGAMASSA DE ASSENTAMENTO,INCLUSIVE EMPILHAMENTO LATERAL DENTRO DO CANTEIRO DE SERVICO</t>
  </si>
  <si>
    <t>05.001.0012-A</t>
  </si>
  <si>
    <t>DEMOLICAO DE REVESTIMENTO DE ARGAMASSA DE CIMENTO E AREIA EIMPERMEABILIZANTE EM RESERVATORIOS OU OUTRA SUPERFICIE DE CONCRETO,INCLUSIVE LIMPEZA COM ESCOVA DE ACO,EXCLUSIVE JATO DEAREIA,AGUA OU AR.VIDE ITEM 05.004.0011</t>
  </si>
  <si>
    <t>05.001.0013-A</t>
  </si>
  <si>
    <t>DEMOLICAO A PONTEIRO DE ARREMATE DE PATIO CIMENTADO PARA REEXECUCAO DO MESMO,EXCLUSIVE ESTA REEXECUCAO</t>
  </si>
  <si>
    <t>05.001.0014-A</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</si>
  <si>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</si>
  <si>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</si>
  <si>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05.001.0016-A</t>
  </si>
  <si>
    <t>DEMOLICAO MANUAL DE PISO CIMENTADO,EXCLUSIVE A BASE DE CONCRETO,INCLUSIVE EMPILHAMENTO LATERAL DENTRO DO CANTEIRO DE SERVICO</t>
  </si>
  <si>
    <t>05.001.0017-A</t>
  </si>
  <si>
    <t>DEMOLICAO MANUAL DE PAVIMENTACAO DE CONCRETO ASFALTICO DE 5CM DE ESPESSURA</t>
  </si>
  <si>
    <t>05.001.0018-A</t>
  </si>
  <si>
    <t>DEMOLICAO MANUAL DE PISO CIMENTADO E DA RESPECTIVA BASE DE CONCRETO,OU PASSEIO DE CONCRETO,INCLUSIVE EMPILHAMENTO LATERAL DENTRO DO CANTEIRO DE SERVICO</t>
  </si>
  <si>
    <t>05.001.0019-A</t>
  </si>
  <si>
    <t>DEMOLICAO MANUAL DE PAVIMENTACAO DE MACADAME BETUMINOSO,INCLUSIVE EMPILHAMENTO LATERAL DENTRO DO CANTEIRO DE SERVICO</t>
  </si>
  <si>
    <t>05.001.0020-A</t>
  </si>
  <si>
    <t>DEMOLICAO DE PISO DE MARMORE,SOLEIRAS,PEITORIS E ESCADAS COMRESPECTIVA CAMADA DE ARGAMASSA DE ASSENTAMENTO,INCLUSIVE EMPILHAMENTO LATERAL DENTRO DO CANTEIRO DE SERVICO</t>
  </si>
  <si>
    <t>05.001.0021-A</t>
  </si>
  <si>
    <t>DEMOLICAO A PONTEIRO,DE BASE SUPORTE,CONTRAPISO,CAMADA REGULARIZADORA OU DE ASSENTAMENTO DE TACOS,CERAMICAS E AZULEJOS,COM ESPESSURA ATE 4CM</t>
  </si>
  <si>
    <t>05.001.0022-A</t>
  </si>
  <si>
    <t>DEMOLICAO DE ESTRUTURA DE CONCRETO CELULAR(LAJES,VIGAS,ETC)</t>
  </si>
  <si>
    <t>DEMOLICAO MANUAL DE ALVENARIA DE TIJOLOS FURADOS,INCLUSIVE EMPILHAMENTO LATERAL DENTRO DO CANTEIRO DE SERVICO</t>
  </si>
  <si>
    <t>05.001.0024-A</t>
  </si>
  <si>
    <t>DEMOLICAO MANUAL DE ALVENARIA DE TIJOLOS MACICOS,INCLUSIVE EMPILHAMENTO LATERAL DENTRO DO CANTEIRO DE SERVICO</t>
  </si>
  <si>
    <t>05.001.0025-A</t>
  </si>
  <si>
    <t>DEMOLICAO MANUAL DE ALVENARIA DE BLOCOS DE CONCRETO,INCLUSIVE EMPILHAMENTO LATERAL DENTRO DO CANTEIRO DE SERVICO</t>
  </si>
  <si>
    <t>05.001.0027-A</t>
  </si>
  <si>
    <t>DEMOLICAO MANUAL DE LAJE PRE-FABRICADA COMPOSTA DE TIJOLOSCERAMICOS,VIGOTAS,ARMACAO E CAMADA DE CAPEAMENTO,INCLUSIVEEMPILHAMENTO LATERAL DENTRO DO CANTEIRO DE SERVICO</t>
  </si>
  <si>
    <t>05.001.0031-A</t>
  </si>
  <si>
    <t>DEMOLICAO DE PISO DE ALTA RESISTENCIA,EXCLUSIVE CAMADA DE ASSENTAMENTO(CONTRAPISO)</t>
  </si>
  <si>
    <t>05.001.0033-A</t>
  </si>
  <si>
    <t>DEMOLICAO MANUAL DE CONCRETO ARMADO ESTANDO AS PECAS EM POSICAO ESPECIAL SOBRE O TERRENO OU PLANO HORIZONTAL DE TRABALHO</t>
  </si>
  <si>
    <t>05.001.0035-A</t>
  </si>
  <si>
    <t>DEMOLICAO DE RODAPE DE ALTA RESISTENCIA</t>
  </si>
  <si>
    <t>05.001.0039-A</t>
  </si>
  <si>
    <t>DEMOLICAO DE DIVISORIAS DE PLACAS DE MARMORITE OU CONCRETO</t>
  </si>
  <si>
    <t>05.001.0040-A</t>
  </si>
  <si>
    <t>REMOCAO DE COBERTURA EM TELHAS DE ALUMINIO,EXCLUSIVE SUPORTE,ESTRUTURA OU MADEIRAMENTO,MEDIDA PELA AREA REAL DE COBERTURA</t>
  </si>
  <si>
    <t>05.001.0041-A</t>
  </si>
  <si>
    <t>REMOCAO DE COBERTURA EM TELHAS DE FIBROCIMENTO CONVENCIONAL,ONDULADA,INCLUSIVE MADEIRAMENTO,MEDIDO O CONJUNTO PELA AREAREAL DE COBERTURA</t>
  </si>
  <si>
    <t>05.001.0042-A</t>
  </si>
  <si>
    <t>REMOCAO DE COBERTURA DE TELHAS DE FIBROCIMENTO CONVENCIONAL,ONDULADA,EXCLUSIVE MADEIRAMENTO,MEDIDA PELA AREA REAL DA COBERTURA</t>
  </si>
  <si>
    <t>05.001.0043-A</t>
  </si>
  <si>
    <t>REMOCAO DE COBERTURA EM TELHAS COLONIAIS,MEDIDA PELA AREA REAL DE COBERTURA,EXCLUSIVE MADEIRAMENTO</t>
  </si>
  <si>
    <t>05.001.0044-A</t>
  </si>
  <si>
    <t>REMOCAO DE COBERTURA EM TELHAS FRANCESAS,MEDIDA PELA AREA REAL DE COBERTURA,EXCLUSIVE MADEIRAMENTO</t>
  </si>
  <si>
    <t>05.001.0045-A</t>
  </si>
  <si>
    <t>REMOCAO DE COBERTURA EM TELHAS DE FIBROCIMENTO,TIPO CALHA,COM 90CM DE LARGURA,INCLUSIVE MADEIRAMENTO,MEDIDO O CONJUNTO PELA AREA REAL DE COBERTURA</t>
  </si>
  <si>
    <t>05.001.0046-A</t>
  </si>
  <si>
    <t>REMOCAO DE COBERTURA EM TELHAS DE FIBROCIMENTO,TIPO CALHA COM 90CM DE LARGURA,OU METALICA,MEDIDA PELA AREA REAL DE COBERTURA,EXCLUSIVE MADEIRAMENTO</t>
  </si>
  <si>
    <t>05.001.0047-A</t>
  </si>
  <si>
    <t>REMOCAO DE COBERTURA EM TELHAS DE FIBROCIMENTO TIPO CALHA,COM 43 OU 49CM DE LARGURA,INCLUSIVE MADEIRAMENTO,MEDIDO PELA AREA REAL DE COBERTURA</t>
  </si>
  <si>
    <t>05.001.0048-A</t>
  </si>
  <si>
    <t>REMOCAO DE COBERTURA EM TELHAS DE FIBROCIMENTO,TIPO CALHA,COM 43 OU 49CM DE LARGURA,EXCLUSIVE MADEIRAMENTO,MEDIDO PELA AREA REAL DA COBERTURA</t>
  </si>
  <si>
    <t>05.001.0049-A</t>
  </si>
  <si>
    <t>REMOCAO DE MADEIRAMENTO DE TELHADO EM TELHA CERAMICA</t>
  </si>
  <si>
    <t>05.001.0050-A</t>
  </si>
  <si>
    <t>REMOCAO DE COBERTURA EM TELHAS COLONIAIS,INCLUSIVE MADEIRAMENTO,MEDIDO O CONJUNTO PELA AREA REAL DE COBERTURA</t>
  </si>
  <si>
    <t>05.001.0051-A</t>
  </si>
  <si>
    <t>REMOCAO DE COBERTURA EM TELHAS DE ARDOSIA,INCLUSIVE MADEIRAMENTO,MEDIDO O CONJUNTO PELA AREA REAL DE COBERTURA</t>
  </si>
  <si>
    <t>05.001.0052-A</t>
  </si>
  <si>
    <t>REMOCAO DE COBERTURA EM TELHAS FRANCESAS,INCLUSIVE MADEIRAMENTO,MEDIDO O CONJUNTO PELA AREA REAL DE COBERTURA</t>
  </si>
  <si>
    <t>05.001.0055-A</t>
  </si>
  <si>
    <t>REMOCAO DE FORRO DE ESTUQUE,GESSO,PLACAS PRENSADAS E SEMELHANTES</t>
  </si>
  <si>
    <t>05.001.0056-A</t>
  </si>
  <si>
    <t>REMOCAO MANUAL CUIDADOSA DA CAMADA DE CAPEAMENTO DE CONCRETOARMADO,VISANDO EXPOSICAO DA ARMADURA,USANDO CINZEL,PONTEIROE ESCOVA DE ACO</t>
  </si>
  <si>
    <t>05.001.0057-A</t>
  </si>
  <si>
    <t>REMOCAO MANUAL CUIDADOSA DA CAMADA DE CAPEAMENTO DE CONCRETOARMADO,VISANDO EXPOSICAO DA ARMADURA,USANDO CINZEL,PONTEIROE ESCOVA DE ACO,PARA ESPESSURA DE 3CM</t>
  </si>
  <si>
    <t>05.001.0058-A</t>
  </si>
  <si>
    <t>REMOCAO MANUAL CUIDADOSA DA CAMADA DE CAPEAMENTO DE CONCRETOARMADO,VISANDO EXPOSICAO DA ARMADURA,USANDO CINZEL,PONTEIROE ESCOVA DE ACO,PARA ESPESSURA DE 5CM</t>
  </si>
  <si>
    <t>05.001.0059-A</t>
  </si>
  <si>
    <t>REMOCAO MANUAL DE PISO DE PEDRA PORTUGUESA,INCLUSIVE BASE DEASSENTAMENTO</t>
  </si>
  <si>
    <t>05.001.0060-A</t>
  </si>
  <si>
    <t>REMOCACO MANUAL DE PASSEIO DE PEDRA PORTUGUESA</t>
  </si>
  <si>
    <t>05.001.0061-A</t>
  </si>
  <si>
    <t>REMOCAO MANUAL DE PAVIMENTACAO DE LAJOES DE GRANITO EM PASSEIO</t>
  </si>
  <si>
    <t>05.001.0062-A</t>
  </si>
  <si>
    <t>REMOCAO DE PLAQUEAMENTO DE CONCRETO</t>
  </si>
  <si>
    <t>05.001.0063-A</t>
  </si>
  <si>
    <t>REMOCAO CUIDADOSA DE CAMADA DE PROTECAO DE IMPERMEABILIZACAO</t>
  </si>
  <si>
    <t>05.001.0064-A</t>
  </si>
  <si>
    <t>REMOCAO DE CAMADA DE ISOLAMENTO TERMICO DE TERRACO OU DE ENCHIMENTO EM BANHEIROS,ETC</t>
  </si>
  <si>
    <t>05.001.0065-A</t>
  </si>
  <si>
    <t>REMOCAO DE FORRO OU LAMBRI DE FRISOS DE MADEIRA OU PVC,PLACAS DE AGLOMERADO PRENSADO OU SEMELHANTES,INCLUSIVE O ENGRADAMAMENTO</t>
  </si>
  <si>
    <t>05.001.0066-A</t>
  </si>
  <si>
    <t>REMOCAO MANUAL DE MATERIAL ROCHOSO,EM BLOCOS DE 15KG,A 1,50MDE ALTURA,REFERINDO-SE O CUSTO AO MATERIAL SOLTO</t>
  </si>
  <si>
    <t>05.001.0067-A</t>
  </si>
  <si>
    <t>REMOCAO MANUAL DE MATERIAL ROCHOSO,EM BLOCOS ATE 15KG,A 2,50M DE DISTANCIA,REFERINDO-SE O CUSTO AO MATERIAL SOLTO</t>
  </si>
  <si>
    <t>05.001.0068-A</t>
  </si>
  <si>
    <t>REMOCAO,A PA,DE CASCALHO E PO DE MATERIAL ROCHOSO,A 1,50M DEALTURA</t>
  </si>
  <si>
    <t>05.001.0069-A</t>
  </si>
  <si>
    <t>REMOCAO,A PA,DE CASCALHO E PO DE MATERIAL ROCHOSO,A 2,50M DEDISTANCIA</t>
  </si>
  <si>
    <t>05.001.0070-A</t>
  </si>
  <si>
    <t>REMOCAO DE PAVIMENTACAO DE LAJOTAS DE CONCRETO,ALTAMENTE VIBRADO,INTERTRAVADO,PRE-FABRICADO</t>
  </si>
  <si>
    <t>05.001.0071-A</t>
  </si>
  <si>
    <t>REMOCAO CUIDADOSA DE PEITORIS,SOLEIRAS OU CHAPINS</t>
  </si>
  <si>
    <t>05.001.0072-A</t>
  </si>
  <si>
    <t>REMOCAO DE CALHAS E CONDUTORES</t>
  </si>
  <si>
    <t>05.001.0073-A</t>
  </si>
  <si>
    <t>REMOCAO DE PLACAS DE PISO VINILICO OU DE BORRACHA SINTETICA</t>
  </si>
  <si>
    <t>05.001.0074-A</t>
  </si>
  <si>
    <t>REMOCAO DE FORRO OU LAMBRI DE FRISOS DE MADEIRA OU PVC,PLACAS DE AGLOMERADO PRENSADO OU SEMELHANTES,EXCLUSIVE O ENGRADAMENTO</t>
  </si>
  <si>
    <t>05.001.0075-A</t>
  </si>
  <si>
    <t>REMOCAO DE PISO DE TACOS,INCLUSIVE CAMADA DE ARGAMASSA DE ASSENTAMENTO</t>
  </si>
  <si>
    <t>05.001.0076-A</t>
  </si>
  <si>
    <t>REMOCAO DE DIVISORIAS DE MADEIRA,PRE-MOLDADAS,PRENSADAS OU SEMELHANTES</t>
  </si>
  <si>
    <t>05.001.0077-A</t>
  </si>
  <si>
    <t>REMOCAO DE ESCADA DE MADEIRA</t>
  </si>
  <si>
    <t>05.001.0078-A</t>
  </si>
  <si>
    <t>REMOCAO DE RODAPES DE MADEIRA,CERAMICA OU SEMELHANTE</t>
  </si>
  <si>
    <t>05.001.0079-A</t>
  </si>
  <si>
    <t>REMOCAO DE FRISOS DE ASSOALHO,EXCLUSIVE BARROTES OU GRAZEPES</t>
  </si>
  <si>
    <t>05.001.0080-A</t>
  </si>
  <si>
    <t>REMOCAO DE CARPETE OU TAPETE COLADO NO PISO,INCLUSIVE LIMPEZA DE RESIDUO DE COLA COM PALHA DE ACO</t>
  </si>
  <si>
    <t>05.001.0081-A</t>
  </si>
  <si>
    <t>REMOCAO DE RIPAS,SEM APROVEITAMENTO DE MATERIAL RETIRADO</t>
  </si>
  <si>
    <t>05.001.0082-A</t>
  </si>
  <si>
    <t>REMOCAO DE PISO DE ARDOSIA,PEDRA SAO TOME,COM A RESPECTIVA CAMADA DE ASSENTAMENTO</t>
  </si>
  <si>
    <t>05.001.0083-A</t>
  </si>
  <si>
    <t>REMOCAO DE PLACAS DE MURO PRE-MOLDADO,COM APROVEITAMENTO DOMATERIAL</t>
  </si>
  <si>
    <t>05.001.0084-A</t>
  </si>
  <si>
    <t>REMOCAO DE PISO DE MARMORE OU GRANITO</t>
  </si>
  <si>
    <t>05.001.0085-A</t>
  </si>
  <si>
    <t>REMOCAO A PA,DE CASCALHO OU LAMA A 1,50M DE ALTURA EM LOGRADOURO(BECO) DE ATE 2,00M,EM FAVELAS</t>
  </si>
  <si>
    <t>05.001.0086-A</t>
  </si>
  <si>
    <t>REMOCAO DE TERRA OU ENTULHO,A PA,ATE A DISTANCIA HORIZONTALDE 5,00M</t>
  </si>
  <si>
    <t>05.001.0087-A</t>
  </si>
  <si>
    <t>REMOCAO DE PAPEL DE PAREDE,INCLUSIVE LIMPEZA DO EXCESSO DE COLA NA PAREDE</t>
  </si>
  <si>
    <t>05.001.0088-A</t>
  </si>
  <si>
    <t>REMOCAO DE PISO ELEVADO EM PLACAS</t>
  </si>
  <si>
    <t>05.001.0089-A</t>
  </si>
  <si>
    <t>REMOCAO DE REVESTIMENTO LAMINADO MELAMINICO EM PAREDES,INCLUSIVE RETIRADA DA COLA</t>
  </si>
  <si>
    <t>05.001.0090-A</t>
  </si>
  <si>
    <t>REMOCAO DE REVESTIMENTO LAMINADO MELAMINICO EM PISOS,INCLUSIVE RETIRADA DA COLA</t>
  </si>
  <si>
    <t>05.001.0095-A</t>
  </si>
  <si>
    <t>REMOCAO DE JUNTA DE DILATACAO E VEDACAO</t>
  </si>
  <si>
    <t>05.001.0100-A</t>
  </si>
  <si>
    <t>REMOCAO CUIDADOSA DE DIVISORIA DE GRANITO</t>
  </si>
  <si>
    <t>05.001.0101-A</t>
  </si>
  <si>
    <t>REMOCAO CUIDADOSA  DE DIVISORIA EM PLACA CIMENTICIA</t>
  </si>
  <si>
    <t>05.001.0105-A</t>
  </si>
  <si>
    <t>REMOCAO CUIDADOSA DE DIVISORIA DE MARMORE</t>
  </si>
  <si>
    <t>05.001.0106-A</t>
  </si>
  <si>
    <t>REMOCAO DE REVESTIMENTO DE LENCOL DE CHUMBO EM PAREDES</t>
  </si>
  <si>
    <t>05.001.0123-A</t>
  </si>
  <si>
    <t>REMOCAO DE LEITO FILTRANTE</t>
  </si>
  <si>
    <t>05.001.0124-A</t>
  </si>
  <si>
    <t>REMOCAO DE TUBULACAO DE ACO,EXCLUSIVE ESCAVACAO E REATERRO</t>
  </si>
  <si>
    <t xml:space="preserve">KG        </t>
  </si>
  <si>
    <t>05.001.0125-A</t>
  </si>
  <si>
    <t>REMOCAO DE TUBULACAO DE FERRO FUNDIDO COM D.N DE 50 A 300MM,EXCLUSIVE ESCAVACAO E REATERRO</t>
  </si>
  <si>
    <t>05.001.0126-A</t>
  </si>
  <si>
    <t>REMOCAO DE TUBULACAO DE FERRO FUNDIDO COM D.N DE 400 A 600MM,EXCLUSIVE ESCAVACAO E REATERRO</t>
  </si>
  <si>
    <t>05.001.0127-A</t>
  </si>
  <si>
    <t>REMOCAO DE TUBULACAO DE FERRO FUNDIDO COM D.N DE 700 A 1200MM,EXCLUSIVE ESCAVACAO E REATERRO</t>
  </si>
  <si>
    <t>05.001.0128-A</t>
  </si>
  <si>
    <t>REMOCAO DE TUBO DE CONCRETO COM D.N ACIMA DE 1500MM</t>
  </si>
  <si>
    <t>05.001.0130-A</t>
  </si>
  <si>
    <t>REMOCAO DE VIDRO ATE 0,30X0,30M COM LIMPEZA LOCAL</t>
  </si>
  <si>
    <t>05.001.0131-A</t>
  </si>
  <si>
    <t>REMOCAO DE VIDRO ACIMA DE 0,30X0,30M,COM LIMPEZA LOCAL</t>
  </si>
  <si>
    <t>05.001.0132-A</t>
  </si>
  <si>
    <t>REMOCAO DE CERCA DE ARAME FARPADO E MOIROES,EXCLUSIVE TRANSPORTE</t>
  </si>
  <si>
    <t>05.001.0133-A</t>
  </si>
  <si>
    <t>ARRANCAMENTO DE BARROTEAMENTO DE DIMENSOES ATE 3"X9" OU DE GRAZEPES CHUMBADOS EM PISOS OU PAREDES,SEM APROVEITAMENTO DOMATERIAL RETIRADO</t>
  </si>
  <si>
    <t>05.001.0134-A</t>
  </si>
  <si>
    <t>ARRANCAMENTO DE PORTAS,JANELAS E CAIXILHOS DE AR CONDICIONADO OU OUTROS</t>
  </si>
  <si>
    <t>05.001.0135-A</t>
  </si>
  <si>
    <t>ARRANCAMENTO DE TUBOS DE CONCRETO E MANILHAS CERAMICAS,COM DIAMETRO DE 0,70 A 1,50M,INCLUSIVE EMPILHAMENTO LATERAL DENTRO DO CANTEIRO DE SERVICO</t>
  </si>
  <si>
    <t>05.001.0136-A</t>
  </si>
  <si>
    <t>ARRANCAMENTO DE TUBOS DE CONCRETO E MANILHAS CERAMICAS,COM DIAMETRO DE 0,10 A 0,30M,INCLUSIVE EMPILHAMENTO LATERAL DENTRO DO CANTEIRO DE SERVICO</t>
  </si>
  <si>
    <t>05.001.0137-A</t>
  </si>
  <si>
    <t>ARRANCAMENTO DE TUBOS DE CONCRETO E MANILHAS CERAMICAS,COM DIAMETRO DE 0,40 A 0,60M,INCLUSIVE EMPILHAMENTO LATERAL DENTRO DO CANTEIRO DE SERVICO</t>
  </si>
  <si>
    <t>05.001.0138-A</t>
  </si>
  <si>
    <t>ARRANCAMENTO DE TUBULACAO DE FERRO GALVANIZADO,SEM ESCAVACAOOU RASGO EM ALVENARIA</t>
  </si>
  <si>
    <t>05.001.0141-A</t>
  </si>
  <si>
    <t>ARRANCAMENTO DE TENTOS OU TRAVESSOES,DE GRANITO OU CONCRETO,INCLUSIVE EMPILHAMENTO LATERAL DENTRO DO CANTEIRO DE SERVICO</t>
  </si>
  <si>
    <t>05.001.0142-A</t>
  </si>
  <si>
    <t>ARRANCAMENTO DE MEIOS-FIOS,DE GRANITO OU CONCRETO,RETOS OU CURVOS,INCLUSIVE EMPILHAMENTO LATERAL DENTRO DO CANTEIRO DE SERVICO</t>
  </si>
  <si>
    <t>05.001.0143-A</t>
  </si>
  <si>
    <t>ARRANCAMENTO DE PARALELEPIPEDOS,INCLUSIVE EMPILHAMENTO LATERAL DENTRO DO CANTEIRO DE SERVICO</t>
  </si>
  <si>
    <t>05.001.0144-A</t>
  </si>
  <si>
    <t>ARRANCAMENTO DE APARELHOS DE ILUMINACAO, INCLUSIVE LAMPADAS</t>
  </si>
  <si>
    <t>05.001.0145-A</t>
  </si>
  <si>
    <t>ARRANCAMENTO DE APARELHOS SANITARIOS</t>
  </si>
  <si>
    <t>05.001.0146-A</t>
  </si>
  <si>
    <t>ARRANCAMENTO DE BANCADA DE PIA/LAVATORIO OU BANCA SECA DE ATE 1,00M DE ALTURA E ATE 0,80M DE LARGURA</t>
  </si>
  <si>
    <t>05.001.0147-A</t>
  </si>
  <si>
    <t>ARRANCAMENTO DE GRADES,GRADIS,ALAMBRADOS,CERCAS E PORTOES</t>
  </si>
  <si>
    <t>05.001.0148-A</t>
  </si>
  <si>
    <t>ARRANCAMENTO DE CALHA QUEBRADA EM ENCOSTA</t>
  </si>
  <si>
    <t>05.001.0149-A</t>
  </si>
  <si>
    <t>ARRANCAMENTO DE CERCAS DE MOIROES E ARAME FARPADO</t>
  </si>
  <si>
    <t>05.001.0155-A</t>
  </si>
  <si>
    <t>RETIRADA DE TRANSFORMADOR DO LOCAL EM QUE SE ENCONTRA INSTALADO,INCLUSIVE DESLIGAMENTOS ELETRICOS,EXCLUSIVE EQUIPAMENTOPARA CARGA E DESCARGA EM CAMINHAO E TRANSPORTE</t>
  </si>
  <si>
    <t>05.001.0158-A</t>
  </si>
  <si>
    <t>RETIRADA DE GERADOR DO LOCAL EM QUE SE ENCONTRA INSTALADO,EXCLUSIVE EQUIPAMENTO PARA CARGA E DESCARGA EM CAMINHAO E TRANSPORTE</t>
  </si>
  <si>
    <t>05.001.0160-A</t>
  </si>
  <si>
    <t>PERCUSSAO COM BATIDAS LEVES,SEM RETIRADA DO MATERIAL SOLTO</t>
  </si>
  <si>
    <t>05.001.0162-A</t>
  </si>
  <si>
    <t>RETIRADA DE IMPERMEABILIZACAO FLEXIVEL,INCLUSIVE EMPILHAMENTO LATERAL DENTRO DO CANTEIRO DE SERVICO,EXCLUSIVE CAMADA DEPROTECAO</t>
  </si>
  <si>
    <t>05.001.0163-A</t>
  </si>
  <si>
    <t>RETIRADA CUIDADOSA DE AZULEJOS OU LADRILHOS CERAMICOS E RESPECTIVA ARGAMASSA DE ASSENTAMENTO,SEM REAPROVEITAMENTO DO MATERIAL RETIRADO</t>
  </si>
  <si>
    <t>05.001.0164-A</t>
  </si>
  <si>
    <t>RETIRADA CUIDADOSA DE REVESTIMENTO DE ARGAMASSA(INTERNO OU EXTERNO)</t>
  </si>
  <si>
    <t>05.001.0168-A</t>
  </si>
  <si>
    <t>RECOLOCACAO DE CALHA EM ENCOSTA</t>
  </si>
  <si>
    <t>05.001.0169-A</t>
  </si>
  <si>
    <t>RECOLOCACAO DE TACOS SOLTOS USANDO PICHE,PEDRISCO E ARGAMASSA DE CIMENTO E SAIBRO,NO TRACO 1:6,COM REMOCAO DA BASE EXISTENTE</t>
  </si>
  <si>
    <t>05.001.0170-A</t>
  </si>
  <si>
    <t>TRANSPORTE HORIZONTAL DE MATERIAL DE 1ªCATEGORIA OU ENTULHO,EM CARRINHOS,A 10,00M DE DISTANCIA,INCLUSIVE CARGA A PA</t>
  </si>
  <si>
    <t>05.001.0171-A</t>
  </si>
  <si>
    <t>TRANSPORTE HORIZONTAL DE MATERIAL DE 1ªCATEGORIA OU ENTULHO,EM CARRINHOS,A 20,00M DE DISTANCIA,INCLUSIVE CARGA A PA</t>
  </si>
  <si>
    <t>05.001.0172-A</t>
  </si>
  <si>
    <t>TRANSPORTE HORIZONTAL DE MATERIAL DE 1ªCATEGORIA OU ENTULHO,EM CARRINHOS,A 30,00M DE DISTANCIA,INCLUSIVE CARGA A PA</t>
  </si>
  <si>
    <t>05.001.0173-A</t>
  </si>
  <si>
    <t>TRANSPORTE HORIZONTAL DE MATERIAL DE 1ªCATEGORIA OU ENTULHO,EM CARRINHOS,A 60,00M DE DISTANCIA,INCLUSIVE CARGA A PA</t>
  </si>
  <si>
    <t>05.001.0177-A</t>
  </si>
  <si>
    <t>TRANSPORTE HORIZONTAL DE MATERIAL DE 1ªCATEGORIA OU ENTULHO,EM CARRINHOS,A 100,00M DE DISTANCIA,INCLUSIVE CARGA A PA</t>
  </si>
  <si>
    <t>05.001.0178-A</t>
  </si>
  <si>
    <t>TRANSPORTE HORIZONTAL DE MATERIAL DE 1ªCATEGORIA OU ENTULHO,EM CARRINHOS,A 150,00M DE DISTANCIA,INCLUSIVE CARGA A PA</t>
  </si>
  <si>
    <t>05.001.0179-A</t>
  </si>
  <si>
    <t>TRANSPORTE HORIZONTAL DE MATERIAL DE 1ªCATEGORIA OU ENTULHO,EM CARRINHOS,A 200,00M DE DISTANCIA,INCLUSIVE CARGA A PA</t>
  </si>
  <si>
    <t>05.001.0182-A</t>
  </si>
  <si>
    <t>TRANSPORTE DE MATERIAIS DE QUALQUER NATUREZA,ESCADA ACIMA,SERVICO INTEIRAMENTE MANUAL,EM OBRAS PREDIAIS,INCLUSIVE CARGAE DESCARGA</t>
  </si>
  <si>
    <t xml:space="preserve">TXM       </t>
  </si>
  <si>
    <t>05.001.0183-A</t>
  </si>
  <si>
    <t>TRANSPORTE DE MATERIAIS DE QUALQUER NATUREZA,ESCADA ABAIXO,SERVICO INTEIRAMENTE MANUAL,EM OBRAS PREDIAIS,INCLUSIVE CARGAE DESCARGA</t>
  </si>
  <si>
    <t>05.001.0185-A</t>
  </si>
  <si>
    <t>TRANSPORTE DE MATERIAIS ENCOSTA ACIMA,SERVICO INTEIRAMENTE MANUAL,INCLUSIVE CARGA E DESCARGA</t>
  </si>
  <si>
    <t>05.001.0186-A</t>
  </si>
  <si>
    <t>TRANSPORTE DE MATERIAIS ENCOSTA ABAIXO,SERVICO INTEIRAMENTEMANUAL,INCLUSIVE CARGA E DESCARGA</t>
  </si>
  <si>
    <t>05.001.0187-A</t>
  </si>
  <si>
    <t>TRANSPORTE HORIZONTAL DE ENTULHO OU LAMA EM CARRINHO,INCLUSIVE CARGA A PA,EM FAVELAS</t>
  </si>
  <si>
    <t>05.001.0188-A</t>
  </si>
  <si>
    <t>TRANSPORTE DE MATERIAIS ENCOSTA ACIMA,EM CARRINHOS,INCLUSIVECARGA E DESCARGA</t>
  </si>
  <si>
    <t>05.001.0189-A</t>
  </si>
  <si>
    <t>TRANSPORTE DE MATERIAIS ENCOSTA ABAIXO,EM CARRINHOS,INCLUSIVE CARGA E DESCARGA</t>
  </si>
  <si>
    <t>05.001.0195-A</t>
  </si>
  <si>
    <t>TRANSPORTE DE MATERIAIS DE GRANDE VOLUME E BAIXO PESO ESPECIFICO,SERVICO INTEIRAMENTE MANUAL,ENCOSTA ACIMA,INCLUSIVE CARGA E DESCARGA</t>
  </si>
  <si>
    <t xml:space="preserve">M3XM      </t>
  </si>
  <si>
    <t>05.001.0196-A</t>
  </si>
  <si>
    <t>TRANSPORTE DE MATERIAIS DE GRANDE VOLUME E BAIXO PESO ESPECIFICO,SERVICO INTEIRAMENTE MANUAL,ENCOSTA ABAIXO,INCLUSIVE CARGA E DESCARGA</t>
  </si>
  <si>
    <t>05.001.0205-A</t>
  </si>
  <si>
    <t>TRANSPORTE MANUAL DE CALHA ATE O LOCAL DE ASSENTAMENTO,ENCOSTA ACIMA,INCLUSIVE CARGA E DESCARGA</t>
  </si>
  <si>
    <t xml:space="preserve">UNXM      </t>
  </si>
  <si>
    <t>05.001.0206-A</t>
  </si>
  <si>
    <t>TRANSPORTE MANUAL DE CALHA ATE O LOCAL DE ASSENTAMENTO,ENCOSTA ABAIXO,INCLUSIVE CARGA E DESCARGA</t>
  </si>
  <si>
    <t>05.001.0250-A</t>
  </si>
  <si>
    <t>TRANSPORTE MANUAL DE MATERIAIS DIVERSOS EM MANGUEZAL,INCLUSIVE CARGA E DESCARGA EM CESTO TIPO COMLURB(MUDA E LIXO)</t>
  </si>
  <si>
    <t>05.001.0300-A</t>
  </si>
  <si>
    <t>CALHA FECHADA,DE TABUAS DE MADEIRA DE 3ª,COM A SECAO DE 0,45X0,45M,PARA DESCIDA DE ESCOMBROS,COM COLOCACAO</t>
  </si>
  <si>
    <t>05.001.0301-A</t>
  </si>
  <si>
    <t>CALHA FECHADA,DE TABUAS DE MADEIRA DE 3ª,COM A SECAO 0,35X0,35M,PARA DESCIDA DE ESCOMBROS,COM COLOCACAO</t>
  </si>
  <si>
    <t>05.001.0305-A</t>
  </si>
  <si>
    <t>DESCIDA DE ESCOMBROS POR CALHAS FECHADAS,DE TABUAS DE PINHODE 3ª</t>
  </si>
  <si>
    <t>05.001.0310-A</t>
  </si>
  <si>
    <t>ENSACAMENTO E TRANSPORTE DE ESCOMBROS EM SACOS PLASTICOS,DESDE UM PAVIMENTO ELEVADO ATE O TERREO,UTILIZANDO ELEVADOR</t>
  </si>
  <si>
    <t>05.001.0315-A</t>
  </si>
  <si>
    <t>ENSACAMENTO E TRANSPORTE DE ESCOMBROS EM SACOS PLASTICOS,DESDE UM PAVIMENTO ELEVADO ATE O TERREO,UTILIZANDO A ESCADA DOPREDIO</t>
  </si>
  <si>
    <t>05.001.0320-A</t>
  </si>
  <si>
    <t>RETIRADA DE LAMA,ESCOMBROS OU DETRITOS DO INTERIOR DE RESERVATORIOS OU CAIXAS ENTERRADAS,UTILIZANDO PROCESSOS DE SUSPENSAO MANUAL,MEDIDO POR VOLUME DE MATERIAL RETIRADO</t>
  </si>
  <si>
    <t>05.001.0325-A</t>
  </si>
  <si>
    <t>DESOBSTRUCAO DE DRENOS DE MUROS DE CONTENCAO,BUZINOTES DE COBERTURAS E SIMILARES</t>
  </si>
  <si>
    <t>05.001.0350-A</t>
  </si>
  <si>
    <t>LIMPEZA DE VIDROS,FEITA NOS DOIS LADOS,CONTADO UM LADO</t>
  </si>
  <si>
    <t>05.001.0360-A</t>
  </si>
  <si>
    <t>LIMPEZA DE PISOS CIMENTADOS</t>
  </si>
  <si>
    <t>05.001.0365-A</t>
  </si>
  <si>
    <t>LIMPEZA DE PISOS CERAMICOS.</t>
  </si>
  <si>
    <t>05.001.0366-A</t>
  </si>
  <si>
    <t>LIMPEZA DE PISOS DE BORRACHA</t>
  </si>
  <si>
    <t>05.001.0370-A</t>
  </si>
  <si>
    <t>LIMPEZA DE APARELHOS SANITARIOS,INCLUSIVE METAIS</t>
  </si>
  <si>
    <t>05.001.0375-A</t>
  </si>
  <si>
    <t>LIMPEZA DE METAIS,EXCLUSIVE APARELHOS SANITARIOS</t>
  </si>
  <si>
    <t>05.001.0380-A</t>
  </si>
  <si>
    <t>LIMPEZA DE PEITORIS</t>
  </si>
  <si>
    <t>05.001.0385-A</t>
  </si>
  <si>
    <t>LIMPEZA DE PAREDES REVESTIDAS DE CERAMICAS OU AZULEJOS</t>
  </si>
  <si>
    <t>05.001.0386-A</t>
  </si>
  <si>
    <t>LIMPEZA DE PISOS VINILICOS</t>
  </si>
  <si>
    <t>05.001.0387-A</t>
  </si>
  <si>
    <t>LIMPEZA DE PISOS DE PEDRA</t>
  </si>
  <si>
    <t>05.001.0388-A</t>
  </si>
  <si>
    <t>LAVAGEM DE TAPETES EXECUTADA NO LOCAL</t>
  </si>
  <si>
    <t>05.001.0389-A</t>
  </si>
  <si>
    <t>LIMPEZA EM PAREDE REVESTIDA COM PASTILHAS,INCLUSIVE O USO DEESCADA ATE 2 PAVIMENTOS,EXCLUSIVE ANDAIMES</t>
  </si>
  <si>
    <t>05.001.0391-A</t>
  </si>
  <si>
    <t>LIMPEZA EM PAREDE REVESTIDA COM MARMORE OU GRANITO(POLIMENTO),INCLUSIVE O USO DE ESCADA ATE 2 PAVIMENTOS,EXCLUSIVE ANDAIMES</t>
  </si>
  <si>
    <t>05.001.0392-A</t>
  </si>
  <si>
    <t>LIMPEZA EM PAREDE REVESTIDA COM PEDRAS(LAVAGEM COM SOLUCAO ACIDA),INCLUSIVE O USO DE ESCADA ATE 2 PAVIMENTOS,EXCLUSIVE ANDAIMES</t>
  </si>
  <si>
    <t>05.001.0393-A</t>
  </si>
  <si>
    <t>LIMPEZA EM PAREDE REVESTIDA COM CHAPAS LAMINADAS,INCLUSIVE OUSO DE ESCADA ATE 2 PAVIMENTOS,EXCLUSIVE ANDAIMES</t>
  </si>
  <si>
    <t>05.001.0400-A</t>
  </si>
  <si>
    <t>LIMPEZA DE CALHA EM ENCOSTA</t>
  </si>
  <si>
    <t>05.001.0402-A</t>
  </si>
  <si>
    <t>LIMPEZA DE TELHA CERAMICA,CONSTANDO DE LAVAGEM COM AGUA PURAE ESCOVACAO COM ESCOVA DE ACO</t>
  </si>
  <si>
    <t>05.001.0405-A</t>
  </si>
  <si>
    <t>LIMPEZA DE CAIXA DE AREIA,EM ENCOSTA,ATE 1,50M DE PROFUNDIDADE</t>
  </si>
  <si>
    <t>05.001.0410-A</t>
  </si>
  <si>
    <t>LIMPEZA DE PAINEIS DE ALUMINIO</t>
  </si>
  <si>
    <t>05.001.0415-A</t>
  </si>
  <si>
    <t>LIMPEZA DE PAINEIS DE ACO ESCOVADO</t>
  </si>
  <si>
    <t>05.001.0450-A</t>
  </si>
  <si>
    <t>LIMPEZA DE CAIXA D`AGUA OU CISTERNA,COM CAPACIDADE ATE 1000L,INCLUSIVE DESINFECCAO CONFORME NORMAS DO INEA</t>
  </si>
  <si>
    <t>05.001.0455-A</t>
  </si>
  <si>
    <t>LIMPEZA DE CAIXA D`AGUA OU CISTERNA,COM CAPACIDADE DE 1001 A2000L,INCLUSIVE DESINFECCAO CONFORME NORMAS DO INEA</t>
  </si>
  <si>
    <t>05.001.0460-A</t>
  </si>
  <si>
    <t>LIMPEZA DE CAIXA D`AGUA OU CISTERNA,COM CAPACIDADE DE 2001 A20000L,INCLUSIVE DESINFECCAO CONFORME NORMAS DO INEA</t>
  </si>
  <si>
    <t>05.001.0465-A</t>
  </si>
  <si>
    <t>LIMPEZA DE CAIXA D`AGUA OU CISTERNA,COM CAPACIDADE DE 20001A 60000L,INCLUSIVE DESINFECCAO CONFORME NORMAS DO INEA</t>
  </si>
  <si>
    <t>05.001.0600-A</t>
  </si>
  <si>
    <t>APICOAMENTO DE MEIOS-FIOS,UTILIZANDO PONTEIRO,CONSIDERANDO ESPELHO DE 15CM,FACE E ARESTA</t>
  </si>
  <si>
    <t>APICOAMENTO DE CONCRETO OU PISO CIMENTADO</t>
  </si>
  <si>
    <t>05.001.0602-A</t>
  </si>
  <si>
    <t>APICOAMENTO PARA EXECUCAO DE CONCRETO APARENTE EM SUPERFICIES HORIZONTAIS SUPERIORES(TETOS)</t>
  </si>
  <si>
    <t>05.001.0603-A</t>
  </si>
  <si>
    <t>APICOAMENTO PARA EXECUCAO DE CONCRETO APARENTE EM SUPERFICIES VERTICAIS</t>
  </si>
  <si>
    <t>05.001.0605-A</t>
  </si>
  <si>
    <t>APICOAMENTO DE CONCRETO,EM SUPERFICIES VERTICIAS,INCLUSIVE CORRECAO DE FALHAS</t>
  </si>
  <si>
    <t>05.001.0606-A</t>
  </si>
  <si>
    <t>APICOAMENTO DE CONCRETO,EM SUPERFICIES HORIZONTAIS(TETO),INCLUSIVE CORRECAO DE FALHAS</t>
  </si>
  <si>
    <t>05.001.0607-A</t>
  </si>
  <si>
    <t>FURACAO EM CONCRETO COM FURADEIRA MANUAL E BROCA DE WIDIA DEDIAMETRO ATE 1/2"</t>
  </si>
  <si>
    <t>05.001.0608-A</t>
  </si>
  <si>
    <t>FURACAO EM CONCRETO COM FURADEIRA MANUAL E BROCA DE WIDIA DEDIAMETRO DE 5/8"</t>
  </si>
  <si>
    <t>05.001.0609-A</t>
  </si>
  <si>
    <t>FURACAO EM CONCRETO COM FURADEIRA MANUAL E BROCA DE WIDIA DEDIAMETRO DE 3/4"</t>
  </si>
  <si>
    <t>05.001.0612-A</t>
  </si>
  <si>
    <t>FURACAO EM CONCRETO COM FURADEIRA MANUAL E BROCA DE WIDIA DEDIAMETRO DE 1"</t>
  </si>
  <si>
    <t>05.001.0613-A</t>
  </si>
  <si>
    <t>FURACAO EM CONCRETO COM FURADEIRA MANUAL E BROCA DE WIDIA DEDIAMETRO DE 1.1/2"</t>
  </si>
  <si>
    <t>05.001.0615-A</t>
  </si>
  <si>
    <t>FURACAO DE CONCRETO,A PONTEIRO,TENDO O FURO 5X5X7CM</t>
  </si>
  <si>
    <t xml:space="preserve">un        </t>
  </si>
  <si>
    <t>05.001.0616-A</t>
  </si>
  <si>
    <t>FURACAO DE CONCRETO,A PONTEIRO,TENDO O FURO 10X10X15CM</t>
  </si>
  <si>
    <t>05.001.0618-A</t>
  </si>
  <si>
    <t>TIRO COM PISTOLA PARA FIXACAO DE PINO DE 1/4" EM CONCRETO ARMADO,INCLUSIVE O PINO E 0,50M DE FITA PERFURADA.FORNECIMENTOE COLOCACAO</t>
  </si>
  <si>
    <t>05.001.0620-A</t>
  </si>
  <si>
    <t>CORTE EM ALVENARIA DE TIJOLO,PARA COLOCACAO DE CAIXA DE 0,25X0,25X0,12M,INCLUSIVE ARREMATES DE RECOMPOSICAO</t>
  </si>
  <si>
    <t>05.001.0621-A</t>
  </si>
  <si>
    <t>CORTE EM ALVENARIA DE TIJOLO,PARA COLOCACAO DE CAIXA DE 0,35X0,45X0,15M,INCLUSIVE ARREMATES DE RECOMPOSICAO</t>
  </si>
  <si>
    <t>05.001.0622-A</t>
  </si>
  <si>
    <t>CORTE EM ALVENARIA DE TIJOLO,PARA COLOCACAO DE CAIXA DE 0,50X1,00X0,15M,INCLUSIVE ARREMATES DE RECOMPOSICAO</t>
  </si>
  <si>
    <t>05.001.0623-A</t>
  </si>
  <si>
    <t>CORTE EM ALVENARIA DE TIJOLO,PARA COLOCACAO DE CAIXA DE 1,00X1,00X0,15M,INCLUSIVE ARREMATES DE RECOMPOSICAO</t>
  </si>
  <si>
    <t>05.001.0680-A</t>
  </si>
  <si>
    <t>CORTE EM TETO DE GESSO COM MAQUITA</t>
  </si>
  <si>
    <t>05.001.0690-A</t>
  </si>
  <si>
    <t>CORTE EM PISOS DE MARMORE,MARMORITE OU CERAMICA COM MAQUITA</t>
  </si>
  <si>
    <t>05.001.0700-A</t>
  </si>
  <si>
    <t>ARRUMACAO DE MATERIAL ROCHOSO,EM BLOCOS ATE 15KG,EM PILHAS REGULARES,REFERINDO-SE O CUSTO AO MATERIAL SOLTO</t>
  </si>
  <si>
    <t>05.001.0750-A</t>
  </si>
  <si>
    <t>LIMPEZA DE SUPERFICIE DE CONCRETO E DA ARMADURA,COM ESCOVA DE ACO,APOS RETIRADA DO CAPEAMENTO,EXCLUSIVE ESTE</t>
  </si>
  <si>
    <t>05.001.0755-A</t>
  </si>
  <si>
    <t>LIXAMENTO DE CONCRETO APARENTE,ANTIGO,SERVICO MANUAL COM LIXA DE CALAFATE</t>
  </si>
  <si>
    <t>05.001.0758-A</t>
  </si>
  <si>
    <t>LIMPEZA DE SUPERFICIE DE CONCRETO APARENTE LISO(ANTIGO),COMAGUA PURA E ESCOVACAO COM ESCOVA DE ACO,UTILIZANDO MANGUEIRADE 1/2",EXCLUSIVE ANDAIMES</t>
  </si>
  <si>
    <t>05.001.0800-A</t>
  </si>
  <si>
    <t>POLIMENTO MANUAL DE PEITORIL DE MARMORITE</t>
  </si>
  <si>
    <t>05.001.0802-A</t>
  </si>
  <si>
    <t>POLIMENTO MANUAL DE PEITORIL DE MARMORE</t>
  </si>
  <si>
    <t>05.001.0805-A</t>
  </si>
  <si>
    <t>POLIMENTO MANUAL DE PISO E ESPELHO,EM ESCADA DE MARMORITE</t>
  </si>
  <si>
    <t>05.001.0810-A</t>
  </si>
  <si>
    <t>POLIMENTO MANUAL DE RODAPE DE MARMORITE</t>
  </si>
  <si>
    <t>05.001.0815-A</t>
  </si>
  <si>
    <t>POLIMENTO MANUAL DE RODAPE EM MATERIAL DE ALTA RESISTENCIA</t>
  </si>
  <si>
    <t>05.001.0820-A</t>
  </si>
  <si>
    <t>LIMPEZA E POLIMENTO DE PISO DE ALTA RESISTENCIA,ANTIGO,USANDO ESTUQUE COM ADESIVO,CIMENTO BRANCO E CORANTE,SENDO 2 POLIMENTOS MECANICOS</t>
  </si>
  <si>
    <t>05.001.0825-A</t>
  </si>
  <si>
    <t>LIMPEZA E POLIMENTO DE PISO DE MARMORITE,ANTIGO,USANDO ESTUQUE COM ADESIVO,CIMENTO BRANCO E CORANTE,SENDO 2 POLIMENTOS MECANICOS</t>
  </si>
  <si>
    <t>05.001.0840-A</t>
  </si>
  <si>
    <t>LIMPEZA E POLIMENTO DE PISO DE MARMORE,ANTIGO,USANDO ESTUQUECOM ADESIVO,CIMENTO BRANCO E CORANTE,SENDO 2 POLIMENTOS MECANICOS</t>
  </si>
  <si>
    <t>05.001.0845-A</t>
  </si>
  <si>
    <t>LIMPEZA E POLIMENTO DE PISO DE GRANITO,ANTIGO,USANDO ESTUQUECOM ADESIVO,CIMENTO BRANCO E CORANTE,SENDO 2 POLIMENTOS MECANICOS</t>
  </si>
  <si>
    <t>05.001.0850-A</t>
  </si>
  <si>
    <t>POLIMENTO MECANICO EM PISO CIMENTADO ANTIGO,APOS REPAROS DOREVESTIMENTO COM ESTUQUE DE CIMENTO E ADESIVO,INCLUSIVE ESTES MATERIAIS</t>
  </si>
  <si>
    <t>05.001.0876-A</t>
  </si>
  <si>
    <t>RASPAGEM COM ESPATULA DE ACO OU ESCOVA DE ACO PARA REMOCAO DE CRAQUELE DE PINTURA</t>
  </si>
  <si>
    <t>05.001.0900-A</t>
  </si>
  <si>
    <t>CORTE DE ACO(VERGALHAO),INCLUSIVE REMOCAO DO LOCAL,APOS SERVICOS DE DEMOLICAO DE CONCRETO</t>
  </si>
  <si>
    <t>05.001.0950-A</t>
  </si>
  <si>
    <t>DESMONTAGEM E REMOCAO MANUAIS DE TUBOS,CONEXOES,REGISTROS,VALVULAS E SIMILARES,COM JUNTAS FLANGEADAS.CUSTO POR JUNTA DEDN ATE 80MM</t>
  </si>
  <si>
    <t>05.001.0955-A</t>
  </si>
  <si>
    <t>DESMONTAGEM E REMOCAO MANUAIS DE TUBOS,CONEXOES,REGISTROS,VALVULAS E SIMILARES,COM JUNTAS FLANGEADAS.CUSTO POR JUNTA DEDN=100 OU 150MM</t>
  </si>
  <si>
    <t>05.001.0960-A</t>
  </si>
  <si>
    <t>DESMONTAGEM E REMOCAO MANUAIS DE TUBOS,CONEXOES,REGISTROS,VALVULAS E SIMILARES,COM JUNTAS FLANGEADAS.CUSTO POR JUNTA DEDN=200MM</t>
  </si>
  <si>
    <t>05.002.0001-A</t>
  </si>
  <si>
    <t>DEMOLICAO,COM EQUIPAMENTO DE AR COMPRIMIDO,DE PISOS OU PAVIMENTOS DE CONCRETO SIMPLES,INCLUSIVE EMPILHAMENTO LATERAL DENTRO DO CANTEIRO DE SERVICO</t>
  </si>
  <si>
    <t>05.002.0002-A</t>
  </si>
  <si>
    <t>DEMOLICAO,COM EQUIPAMENTO DE AR COMPRIMENTO,DE PISOS OU PAVIMENTOS DE CONCRETO ARMADO,INCLUSIVE EMPILHAMENTO LATERAL DENTRO DO CANTEIRO DE SERVICO</t>
  </si>
  <si>
    <t>05.002.0003-B</t>
  </si>
  <si>
    <t>DEMOLICAO,COM EQUIPAMENTO DE AR COMPRIMIDO,DE MASSAS DE CONCRETO SIMPLES,EXCETO PISOS OU PAVIMENTOS,INCLUSIVE EMPILHAMENTO LATERAL DENTRO DO CANTEIRO DE SERVICO</t>
  </si>
  <si>
    <t>05.002.0004-A</t>
  </si>
  <si>
    <t>DEMOLICAO,COM EQUIPAMENTO DE AR COMPRIMIDO,DE MASSAS DE CONCRETO ARMADO,EXCETO PISOS OU PAVIMENTOS,INCLUSIVE EMPILHAMENTO LATERAL DENTRO DO CANTEIRO DE SERVICO</t>
  </si>
  <si>
    <t>05.002.0005-B</t>
  </si>
  <si>
    <t>DEMOLICAO COM EQUIPAMENTO DE AR COMPRIMIDO,DE PAVIMENTACAO DE CONCRETO ASFALTICO,COM 5CM DE ESPESSURA,INCLUSIVE EMPILHAMENTO LATERAL DENTRO DO CANTEIRO DE SERVICO</t>
  </si>
  <si>
    <t>05.002.0006-B</t>
  </si>
  <si>
    <t>DEMOLICAO COM EQUIPAMENTO DE AR COMPRIMIDO,DE PAVIMENTACAO DE CONCRETO ASFALTICO,COM 10CM DE ESPESSURA,INCLUSIVE EMPILHAMENTO LATERAL DENTRO DO CANTEIRO DE SERVICO</t>
  </si>
  <si>
    <t>05.002.0007-A</t>
  </si>
  <si>
    <t>DEMOLICAO COM EQUIPAMENTO DE AR COMPRIMIDO,DE PAVIMENTACAO DE CONCRETO ASFALTICO,COM 5CM DE ESPESSURA,EM FAIXAS DE ATE 1,20M DE LARGURA,INCLUSIVE EMPILHAMENTO LATERAL DENTRO DO CANTEIRO DE SERVICO</t>
  </si>
  <si>
    <t>05.002.0008-A</t>
  </si>
  <si>
    <t>DEMOLICAO COM EQUIPAMENTO DE AR COMPRIMIDO,DE PAVIMENTACAO DE CONCRETO ASFALTICO,COM 10CM DE ESPESSURA,EM FAIXAS DE ATE1,20M DE LARGURA,INCLUSIVE EMPILHAMENTO LATERAL DENTRO DO CANTEIRO DE SERVICO</t>
  </si>
  <si>
    <t>05.002.0009-B</t>
  </si>
  <si>
    <t>DEMOLICAO COM EQUIPAMENTO DE AR COMPRIMIDO,DE PAVIMENTACAO DE CONCRETO SIMPLES,COM 15CM DE ESPESSURA,INCLUSIVE EMPILHAMENTO LATERAL DENTRO DO CANTEIRO DE SERVICO</t>
  </si>
  <si>
    <t>05.002.0010-B</t>
  </si>
  <si>
    <t>DEMOLICAO COM EQUIPAMENTO DE AR COMPRIMIDO,DE PAVIMENTACAO DE CONCRETO SIMPLES,COM 20CM DE ESPESSURA,INCLUSIVE EMPILHAMENTO LATERAL DENTRO DO CANTEIRO DE SERVICO</t>
  </si>
  <si>
    <t>05.002.0011-A</t>
  </si>
  <si>
    <t>DEMOLICAO COM EQUIPAMENTO DE AR COMPRIMIDO,DE PAVIMENTACAO DE CONCRETO SIMPLES,COM 15CM DE ESPESSURA,EM FAIXAS DE ATE 1,20M DE LARGURA,INCLUSIVE EMPILHAMENTO LATERAL DENTRO DO CANTIRO DE SERVICO</t>
  </si>
  <si>
    <t>05.002.0012-A</t>
  </si>
  <si>
    <t>DEMOLICAO COM EQUIPAMENTO DE AR COMPRIMIDO,DE PAVIMENTACAO DE CONCRETO SIMPLES,COM 20CM DE ESPESSURA,EM FAIXAS DE ATE 1,20M DE LARGURA,INCLUSIVE EMPILHAMENTO LATERAL DENTRO DO CANTEIRO DE SERVICO</t>
  </si>
  <si>
    <t>05.002.0013-A</t>
  </si>
  <si>
    <t>DEMOLICAO COM EQUIPAMENTO DE AR COMPRIMIDO,DE CONCRETO ARMADO,VISANDO A EXPOSICAO OU RETIRADA DE ARMADURA</t>
  </si>
  <si>
    <t>05.002.0014-A</t>
  </si>
  <si>
    <t>DEMOLICAO COM EQUIPAMENTO DE AR COMPRIMIDO,DE PASSEIO CIMENTADO COM ESPESSURA ATE 10CM,INCLUSIVE EMPILHAMENTO LATERAL DENTRO DO CANTEIRO DE SERVICO</t>
  </si>
  <si>
    <t>05.002.0015-A</t>
  </si>
  <si>
    <t>DEMOLICAO COM EQUIPAMENTO DE AR COMPRIMIDO,DE BASE DE MACADAME CIMENTADO,INCLUSIVE EMPILHAMENTO LATERAL DENTRO DO CANTEIRO DE SERVICO</t>
  </si>
  <si>
    <t>05.002.0016-A</t>
  </si>
  <si>
    <t>DEMOLICAO COM EQUIPAMENTO DE AR COMPRIMIDO,DE BASE DE MACADAME BETUMINOSO,INCLUSIVE EMPILHAMENTO LATERAL DENTRO DO CANTEIRO DE SERVICO</t>
  </si>
  <si>
    <t>05.002.0018-A</t>
  </si>
  <si>
    <t>DEMOLICAO COM EQUIAMENTO DE AR COMPRIMIDO,DE PISO DE ALTA RESISTENCIA MOLDADO NO LOCAL,COM ESPESSURA DE 0,80CM,INCLUSIVEBASE SUPORTE E EMPILHAMENTO LATERAL DENTRO DO CANTEIRO DE SERVICO</t>
  </si>
  <si>
    <t>05.002.0019-A</t>
  </si>
  <si>
    <t>DEMOLICAO COM EQUIPAMENTO DE AR COMPRIMIDO,DE PISO DE ALTARESISTENCIA PRE-MOLDADO,COM ESPESSURA DE ATE 3CM E RESPECTIVO CONTRAPISO COM ATE 10CM DE ESPESSURA,INCLUSIVE EMPILHAMENTO LATERAL DENTRO DO CANTEIRO DE SERVICO</t>
  </si>
  <si>
    <t>05.002.0030-A</t>
  </si>
  <si>
    <t>DEMOLICAO DE PISOS OU PAVIMENTOS DE CONCRETO SIMPLES,UTILIZANDO QUEDA DE MACO DE 750KG,ADAPTADO A UMA ESCAVADEIRA DE 0,78M3</t>
  </si>
  <si>
    <t>05.002.0031-A</t>
  </si>
  <si>
    <t>DEMOLICAO DE PECAS DE CONCRETO ARMADO EM POSICAO ESPECIAL,UTILIZANDO QUEDA DE MACO DE 750KG,ADAPTADO A UMA ESCAVADEIRA DE 0,78M3</t>
  </si>
  <si>
    <t>05.002.0050-A</t>
  </si>
  <si>
    <t>ARRANCAMENTO COM EQUIPAMENTO DE AR COMPRIMIDO,DE PISO DE PARALELEPIPEDOS REJUNTADOS COM ARGAMASSA DE CIMENTO E AREIA,INCLUSIVE LIMPEZA E EMPILHAMENTO SOBRE O PASSEIO</t>
  </si>
  <si>
    <t>05.002.0055-A</t>
  </si>
  <si>
    <t>ARRANCAMENTO,COM EQUIPAMENTO DE AR COMPRIMIDO,DE TAMPAO DE FERRO FUNDIDO (TAMPA E TELAR)</t>
  </si>
  <si>
    <t>05.002.0060-A</t>
  </si>
  <si>
    <t>ARRANCAMENTO,COM EQUIPAMENTO DE AR COMPRIMIDO,E CARGA EM CAMINHAO DE TRILHO DE BONDE</t>
  </si>
  <si>
    <t>05.002.0061-A</t>
  </si>
  <si>
    <t>DEMOLICAO COM EQUIPAMENTO DE AR COMPRIMIDO DE LAJE PRE-FABRICADA COMPOSTA DE TIJOLOS CERAMICOS,VIGOTAS,ARMACAO E CAMADADE CAPEAMENTO,INCLUSIVE EMPILHAMENTO LATERAL DENTRO DO CANTERO DE SERVICO</t>
  </si>
  <si>
    <t>05.002.0062-A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</si>
  <si>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</si>
  <si>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05.002.0063-A</t>
  </si>
  <si>
    <t>DEMOLICAO DE CONCRETO ARMADO COM ROMPEDOR HIDRAULICO ADAPTADO A ESCAVADEIRA,INCLUSIVE EMPILHAMENTO LATERAL DENTRO DO CANTEIRO DE SERVICO</t>
  </si>
  <si>
    <t>05.002.0065-A</t>
  </si>
  <si>
    <t>DEMOLICAO E REMOCAO DE ESTRUTURAS METALICAS TRELICADAS DE VERGALHOES E/OU PERFIS LEVES DE ACO,MEDIDAS PELO PESO REMOVIDO</t>
  </si>
  <si>
    <t>05.002.0070-A</t>
  </si>
  <si>
    <t>DEMOLICAO E REMOCAO COM MACARICO E GUINDASTES,DE ESTRUTURASMETALICAS DE PERFIS PESADOS DE ACO,MEDIDAS PELO PESO REMOVIDO</t>
  </si>
  <si>
    <t>05.002.0075-A</t>
  </si>
  <si>
    <t>DEMOLICAO E REMOCAO COM MACARICO E GUINDASTES,DE ESTRUTURASMETALICAS OU SIMILARES DE CHAPAS DE ACO,MEDIDAS PELO PESO REMOVIDO</t>
  </si>
  <si>
    <t>05.002.0081-A</t>
  </si>
  <si>
    <t>DESMONTAGEM E REMOCAO COM AUXILIO DE GUINDASTE,DE TUBOS,CONEXOES,REGISTROS,VALVULAS E SIMILARES COM JUNTAS FLANGEADAS,CUSTO POR JUNTA,COM DN=200MM</t>
  </si>
  <si>
    <t>05.002.0082-A</t>
  </si>
  <si>
    <t>DESMONTAGEM E REMOCAO COM AUXILIO DE GUINDASTE,DE TUBOS,CONEXOES,REGISTROS,VALVULAS E SIMILARES COM JUNTAS FLANGEADAS,CUSTO POR JUNTA,COM DN=250MM</t>
  </si>
  <si>
    <t>05.002.0083-A</t>
  </si>
  <si>
    <t>DESMONTAGEM E REMOCAO COM AUXILIO DE GUINDASTE,DE TUBOS,CONEXOES,REGISTROS,VALVULAS E SIMILARES COM JUNTAS FLANGEADAS CUSTO POR JUNTA,COM DN= 300MM</t>
  </si>
  <si>
    <t>05.002.0084-A</t>
  </si>
  <si>
    <t>DESMONTAGEM E REMOCAO COM AUXILIO DE GUINDASTE,DE TUBOS,CONEXOES,REGISTROS,VALVULAS E SIMILARES COM JUNTAS FLANGEADAS CUSTO POR JUNTA,COM DN=350MM</t>
  </si>
  <si>
    <t>05.002.0085-A</t>
  </si>
  <si>
    <t>DESMONTAGEM E REMOCAO COM AUXILIO DE GUINDASTE,DE TUBOS,CONEXOES,REGISTROS,VALVULAS E SIMILARES COM JUNTAS FLANGEADAS CUSTO POR JUNTA,COM DN=400MM</t>
  </si>
  <si>
    <t>05.002.0086-A</t>
  </si>
  <si>
    <t>DESMONTAGEM E REMOCAO COM AUXILIO DE GUINDASTE,DE TUBOS,CONEXOES,REGISTROS,VALVULAS E SIMILARES COM JUNTAS FLANGEADAS CUSTO POR JUNTA,COM DN=450MM</t>
  </si>
  <si>
    <t>05.002.0087-A</t>
  </si>
  <si>
    <t>DESMONTAGEM E REMOCAO COM AUXILIO DE GUINDASTE,DE TUBOS,CONEXOES,REGISTROS,VALVULAS E SIMILARES COM JUNTAS FLANGEADAS CUSTO POR JUNTA,COM DN=500MM</t>
  </si>
  <si>
    <t>05.002.0088-A</t>
  </si>
  <si>
    <t>DESMONTAGEM E REMOCAO COM AUXILIO DE GUINDASTE,DE TUBOS,CONEXOES,REGISTROS,VALVULAS E SIMILARES COM JUNTAS FLANGEADAS CUSTO POR JUNTA,COM DN=600MM</t>
  </si>
  <si>
    <t>05.002.0089-A</t>
  </si>
  <si>
    <t>DESMONTAGEM E REMOCAO COM AUXILIO DE GUINDASTE,DE TUBOS,CONEXOES,REGISTROS,VALVULAS E SIMILARES COM JUNTAS FLANGEADAS CUSTO POR JUNTA,COM DN=700MM</t>
  </si>
  <si>
    <t>05.002.0090-A</t>
  </si>
  <si>
    <t>DESMONTAGEM E REMOCAO COM AUXILIO DE GUINDASTE,DE TUBOS,CONEXOES,REGISTROS,VALVULAS E SIMILARES COM JUNTAS FLANGEADAS CUSTO POR JUNTA,COM DN=800MM</t>
  </si>
  <si>
    <t>05.002.0091-A</t>
  </si>
  <si>
    <t>DESMONTAGEM E REMOCAO COM AUXILIO DE GUINDASTE,DE TUBOS,CONEXOES,REGISTROS,VALVULAS E SIMILARES COM JUNTAS FLANGEADAS CUSTO POR JUNTA,COM DN=900MM</t>
  </si>
  <si>
    <t>05.002.0092-A</t>
  </si>
  <si>
    <t>DESMONTAGEM E REMOCAO COM AUXILIO DE GUINDASTE,DE TUBOS,CONEXOES,REGISTROS,VALVULAS E SIMILARES COM JUNTAS FLANGEADAS CUSTO POR JUNTA,COM DN=1000MM</t>
  </si>
  <si>
    <t>05.002.0093-A</t>
  </si>
  <si>
    <t>DESMONTAGEM E REMOCAO COM AUXILIO DE GUINDASTE,DE TUBOS,CONEXOES,REGISTROS,VALVULAS E SIMILARES COM JUNTAS FLANGEADAS CUSTO POR JUNTA,COM DN=1200MM</t>
  </si>
  <si>
    <t>05.002.0100-A</t>
  </si>
  <si>
    <t>LEVANTAMENTO OU REBAIXAMENTO DE TAMPAO DE RUA,CONSIDERANDO DEMOLICAO DE CAMADA DE ASFALTO E CONCRETO,MOVIMENTACAO E CONCRETAGEM,EXCLUSIVE CERCA PROTETORA</t>
  </si>
  <si>
    <t>05.002.0101-A</t>
  </si>
  <si>
    <t>LEVANTAMENTO OU REBAIXAMENTO DE TAMPAO DE RUA,CONSIDERANDO DEMOLICAO DE CAMADA DE ASFALTO E CONCRETO,MOVIMENTACAO E CONCRETAGEM,INCLUSIVE CERCA PROTETORA</t>
  </si>
  <si>
    <t>05.002.0102-A</t>
  </si>
  <si>
    <t>LEVANTAMENTO OU REBAIXAMENTO DE TAMPAO EM PATIO,PASSEIO OU JARDIM COM VARIACAO DE MOVIMENTACAO ATE 0,50M,CONSIDERANDO DEMOLICAO DE CAMADA DE CONCRETO E CONCRETAGEM,INCLUSIVE CERCAPROTETORA</t>
  </si>
  <si>
    <t>05.002.0105-A</t>
  </si>
  <si>
    <t>LEVANTAMENTO DE TAMPAO DE RUA,UTILIZANDO CONJUNTO DE ANEIS METALICOS SUPLEMENTARES,EXCLUSIVE CERCA PROTETORA</t>
  </si>
  <si>
    <t>05.002.0106-A</t>
  </si>
  <si>
    <t>LEVANTAMENTO DE TAMPAO DE RUA,UTILIZANDO CONJUNTO DE ANEISMETALICOS SUPLEMENTARES, INCLUSIVE CERCA PROTETORA</t>
  </si>
  <si>
    <t>05.003.0010-B</t>
  </si>
  <si>
    <t>LIMPEZA MANUAL DE POCO DE VISITA DE ATE 3,00M DE PROFUNDIDADE,EXCLUSIVE TRANSPORTE DO MATERIAL RETIRADO</t>
  </si>
  <si>
    <t>05.003.0011-A</t>
  </si>
  <si>
    <t>LIMPEZA MANUAL DE POCO DE VISITA DE ATE 3,00M DE PROFUNDIDADE,COM TRANSPORTE DO MATERIAL RETIRADO ATE 10KM DE DISTANCIA,INCLUSIVE CARGA MANUAL E DESCARGA MECANICA</t>
  </si>
  <si>
    <t>05.003.0015-B</t>
  </si>
  <si>
    <t>TRANSPORTE DE MATERIAL DEPOSITADO EM POCOS DE VISITA E GALERIAS(AREIA MOLHADA,LODO),COM CARGA MANUAL E DESCARGA MECANICA,ATE 10KM DE DISTANCIA</t>
  </si>
  <si>
    <t>05.003.0016-B</t>
  </si>
  <si>
    <t>TRANSPORTE DE MATERIAL DEPOSITADO EM POCOS DE VISITA E GALERIAS(AREIA MOLHADA,LODO),COM CARGA MANUAL E DESCARGA MECANICA,ATE 20KM DE DISTANCIA</t>
  </si>
  <si>
    <t>05.003.0017-B</t>
  </si>
  <si>
    <t>TRANSPORTE DE MATERIAL DEPOSITADO EM POCOS DE VISITA E GALERIAS(AREIA MOLHADA,LODO),COM CARGA MANUAL E DESCARGA MECANICA,ATE 30KM DE DISTANCIA</t>
  </si>
  <si>
    <t>05.003.0020-A</t>
  </si>
  <si>
    <t>LIMPEZA MANUAL DE GALERIA RETANGULAR,COM TRANSPORTE DE MATERIAL RETIRADO ATE 10KM DE DISTANCIA,INCLUSIVE CARGA MANUAL EDESCARGA MECANICA</t>
  </si>
  <si>
    <t>05.003.0021-A</t>
  </si>
  <si>
    <t>LIMPEZA MANUAL DE GALERIA RETANGULAR,COM TRANSPORTE DE MATERIAL RETIRADO ATE 20KM DE DISTANCIA,INCLUSIVE CARGA MANUAL EDESCARGA MECANICA</t>
  </si>
  <si>
    <t>05.003.0022-A</t>
  </si>
  <si>
    <t>LIMPEZA MANUAL DE GALERIA RETANGULAR,COM TRANSPORTE DE MATERIAL RETIRADO ATE 30KM DE DISTANCIA,INCLUSIVE CARGA MANUAL EDESCARGA MECANICA</t>
  </si>
  <si>
    <t>05.003.0090-A</t>
  </si>
  <si>
    <t>LIMPEZA MANUAL DE RAMAL DE RALO,COM DIAMETRO MENOR QUE 0,40M,COM TRANSPORTE DO MATERIAL RETIRADO ATE 10KM DE DISTANCIA,INCLUSIVE CARGA MANUAL E DESCARGA MECANICA</t>
  </si>
  <si>
    <t>05.003.0091-A</t>
  </si>
  <si>
    <t>LIMPEZA MANUAL DE RAMAL DE RALO,COM DIAMETRO MENOR QUE 0,40M,COM TRANSPORTE DO MATERIAL RETIRADO ATE 20KM DE DISTANCIA,INCLUSIVE CARGA MANUAL E DESCARGA MECANICA</t>
  </si>
  <si>
    <t>05.003.0092-A</t>
  </si>
  <si>
    <t>LIMPEZA MANUAL DE RAMAL DE RALO,COM DIAMETRO MENOR QUE 0,40M,COM TRANSPORTE DO MATERIAL RETIRADO ATE 30KM DE DISTANCIA,INCLUSIVE CARGA MANUAL E DESCARGA MECANICA</t>
  </si>
  <si>
    <t>05.004.0010-A</t>
  </si>
  <si>
    <t>LIMPEZA DE CONCRETO APARENTE COM JATO D`AGUA,SOLVENTE E ESCOVA DE PIACAVA</t>
  </si>
  <si>
    <t>05.004.0025-A</t>
  </si>
  <si>
    <t>LIMPEZA DE SUPERFICIE METALICA,EM PONTES,VIADUTOS OU ESTRUTURAS SEMELHANTES,UTILIZANDO LIXADEIRA E RASPADEIRA,ADMITINDOUMA PRODUCAO MEDIA DE 280,00M2/MES</t>
  </si>
  <si>
    <t>05.004.0026-A</t>
  </si>
  <si>
    <t>LIMPEZA DE SUPERFICIE METALICA,EM PONTES,VIADUTOS OU ESTRUTURAS SEMELHANTES,UTILIZANDO LIXADEIRA E RASPADEIRA,ADMITINDOUMA PRODUCAO MEDIA DE 100,00M2/MES</t>
  </si>
  <si>
    <t>05.004.0027-A</t>
  </si>
  <si>
    <t>LIMPEZA DE SUPERFICIE METALICA,EM PONTES,VIADUTOS OU ESTRUTURAS SEMELHANTES,UTILIZANDO LIXADEIRA E RASPADEIRA,ADMITINDOUMA PRODUCAO MEDIA DE 180,00M2/MES</t>
  </si>
  <si>
    <t>05.004.0028-A</t>
  </si>
  <si>
    <t>LIMPEZA DE SUPERFICIE METALICA,EM PONTES,VIADUTOS OU ESTRUTUTAS SEMELHANTES,UTILIZANDO LIXADEIRA E RASPADEIRA,ADMITINDOUMA PRODUCAO MEDIA DE 350,00M2/MES</t>
  </si>
  <si>
    <t>05.004.0030-A</t>
  </si>
  <si>
    <t>LIMPEZA DE TUNEIS COM JATO D`AGUA,SOLVENTE E ESCOVA DE PIACAVA</t>
  </si>
  <si>
    <t>05.004.0035-A</t>
  </si>
  <si>
    <t>DECAPAGEM CUIDADOSA DE ESCULTURAS,PECAS EM ARGAMASSA E/OU FERRO,COM REMOCAO DE SUCESSIVAS CAMADAS DE TINTAS,EXCLUSIVE RETIRADA E TRANSPORTE</t>
  </si>
  <si>
    <t>05.004.0040-A</t>
  </si>
  <si>
    <t>LIMPEZA OU PREPARO DE SUPERFICIE DE CONCRETO COM JATO DE AGUA QUENTE COM PRESSAO MINIMA DE 2400LB,SOLVENTE E ESCOVA DE PIACAVA</t>
  </si>
  <si>
    <t>05.004.0045-A</t>
  </si>
  <si>
    <t>LIMPEZA OU PREPARO DE SUPERFICIE DE CONCRETO COM JATO DE AGUA PRESSURIZADA OU AR,EM CONDICOES QUE PERMITAM UM RENDIMENTOMEDIO DE 5M2/H</t>
  </si>
  <si>
    <t>05.004.0050-A</t>
  </si>
  <si>
    <t>LIMPEZA OU PREPARO DE SUPERFICIE DE CONCRETO COM JATO DE AGUA PRESSURIZADA OU AR,EM CONDICOES QUE PERMITAM UM RENDIMENTOMEDIO DE 15M2/H</t>
  </si>
  <si>
    <t>05.004.0055-A</t>
  </si>
  <si>
    <t>LIMPEZA DE SUPERFICIE DE MONUMENTOS HISTORICOS DE ARGAMASSA,FERRO,BRONZE,MARMORE,GRANITO,RESINA,ETC EXCLUSIVE RETIRADA ETRANSPORTE</t>
  </si>
  <si>
    <t>05.004.0060-A</t>
  </si>
  <si>
    <t>RESINA PARA PROTECAO DE SUPERFICIE DE MONUMENTOS HISTORICOS.FORNECIMENTO E APLICACAO</t>
  </si>
  <si>
    <t>05.004.0065-A</t>
  </si>
  <si>
    <t>LIXAMENTO MANUAL PARA LIMPEZA OU PREPARACAO DE ESTRUTURAS METALICAS,UTILIZANDO ESCOVA DE ACO DE 30CM DE CABO,CONSIDERANDO A AREA EFETIVAMENTE LIXADA</t>
  </si>
  <si>
    <t>05.004.0070-A</t>
  </si>
  <si>
    <t>LIXAMENTO MECANICO PARA LIMPEZA OU PREPARACAO DE ESTRUTURASMETALICAS,UTILIZANDO LIXADEIRA ELETRICA,CONSIDERANDO A AREAEFETIVAMENTE LIXADA</t>
  </si>
  <si>
    <t>05.004.0080-A</t>
  </si>
  <si>
    <t>LIMPEZA OU PREPARO DE SUPERFICIE DE PISOS E PAREDES DE CONCRETO COM JATO DE MATERIAL ABRASIVO METALICO,SEGUIDO DE AGUA OU AR,CONDICOES QUE NAO PERMITAM O REAPROVEITAMENTO DO MATERIAL ABRASIVO</t>
  </si>
  <si>
    <t>05.004.0081-A</t>
  </si>
  <si>
    <t>LIMPEZA OU PREPARO DE SUPERFICIE DE PISOS E PAREDES DE CONCRETO COM JATO DE MATERIAL ABRASIVO METALICO,SEGUIDO DE AGUA OU AR,EM CONDICOES QUE PERMITAM O REAPROVEITAMENTO DE 50% DEMATERIAL ABRASIVO</t>
  </si>
  <si>
    <t>05.004.0083-A</t>
  </si>
  <si>
    <t>LIMPEZA OU PREPARO DE SUPERFICIE DE PISOS E PAREDES DE FERROOU ACO COM JATO DE MATERIAL ABRASIVO METALICO,SEGUIDO DE AGUA OU AR,EM CONDICOES QUE NAO PERMITAM O REAPROVEITAMENTO DOMATERIAL ABRASIVO</t>
  </si>
  <si>
    <t>05.004.0084-A</t>
  </si>
  <si>
    <t>LIMPEZA OU PREPARO DE SUPERFICIE DE PISOS E PAREDES DE FERROOU ACO COM JATO DE MATERIAL ABRASIVO METALICO,SEGUIDO DE AGUA OU AR,EM CONDICOES QUE PERMITAM O REAPROVEITAMENTO DE 50%DO MATERIAL ABRASIVO</t>
  </si>
  <si>
    <t>05.004.0085-A</t>
  </si>
  <si>
    <t>LIMPEZA OU PREPARO DE SUPERFICIE DE TUBOS E PERFIS DE FERROOU ACO COM JATO DE MATERIAL ABRASIVO METALICO,SEGUIDO DE AGUA OU AR,EM CONDICOES QUE NAO PERMITAM O REAPROVEITAMENTO DOMATERIAL ABRASIVO</t>
  </si>
  <si>
    <t>05.004.0086-A</t>
  </si>
  <si>
    <t>LIMPEZA OU PREPARO DE SUPERFICIE DE TUBOS E PERFIS DE FERROOU ACO COM JATO DE MATERIAL ABRASIVO METALICO,SEGUIDO DE AGUA OU AR,EM CONDICOES QUE PERMITAM O REAPROVEITAMENTO DE 50%DO MATERIAL ABRASIVO</t>
  </si>
  <si>
    <t>05.004.0090-A</t>
  </si>
  <si>
    <t>REMOCAO DE PICHACAO DE MONUMENTOS HISTORICOS DE ARGAMASSA,FERRO,BRONZE,MARMORE,GRANITO,ACO CORTEN,PINTURA AUTOMOTIVA,RESINA,ETC,EXCLUSIVE RETIRADA E TRANSPORTE</t>
  </si>
  <si>
    <t>05.005.0001-B</t>
  </si>
  <si>
    <t>ANDAIME DE MADEIRA DE 1ª,ATE 7,00M DE ALTURA,EM PECAS DE 3"X3",1"X9" E 1"X12",CONSIDERANDO-SE O APROVEITAMENTO DA MADEIRA 3 VEZES,INCLUSIVE A DESMONTAGEM E MEDIDO PELO VOLUME ABRANGIDO,EXCLUSIVE PLATAFORMA</t>
  </si>
  <si>
    <t>05.005.0002-A</t>
  </si>
  <si>
    <t>ANDAIME DE MADEIRA DE 1ª,ATE 7,00M DE ALTURA,EM PECAS DE 3"X3",1"X9" E 1"X12",CONSIDERANDO-SE O APROVEITAMENTO DA MADEIRA 5 VEZES,INCLUSIVE A DESMONTAGEM E MEDIDO PELO VOLUME ABRANGIDO,EXCLUSIVE PLATAFORMA</t>
  </si>
  <si>
    <t>05.005.0003-B</t>
  </si>
  <si>
    <t>ANDAIME DE MADEIRA DE 1ª,DE 7,00 A 14,00M DE ALTURA,EM PECASDE 3"X3",1"X9" E 1"X12",CONSIDERANDO-SE O APROVEITAMENTO DAMADEIRA 2 VEZES,INCLUSIVE A DESMONTAGEM E MEDIDO PELO VOLUME ABRANGIDO,EXCLUSIVE PLATAFORMA</t>
  </si>
  <si>
    <t>05.005.0004-A</t>
  </si>
  <si>
    <t>ANDAIME DE TORAS DE EUCALIPTO,COM APROVEITAMENTO DA MADEIRA20 VEZES,PASSARELA DE MADEIRA DE 1ª,COM APROVEITAMENTO DA MADEIRA 5 VEZES,INCLUSIVE A DESMONTAGEM DO ANDAIME E DA PASSARELA</t>
  </si>
  <si>
    <t>05.005.0005-B</t>
  </si>
  <si>
    <t>ANDAIME DE TABUADO SOBRE CAVALETES,INCLUSIVE ESTES,EM MADEIRA DE 1ª,COM APROVEITAMENTO DA MADEIRA 20 VEZES,INCLUSIVE MOVIMENTACAO</t>
  </si>
  <si>
    <t>05.005.0006-B</t>
  </si>
  <si>
    <t>ANDAIME DE TABUADO SOBRE CAVALETES,INCLUSIVE ESTES,EM MADEIRA DE 1ª,COM APROVEITAMENTO DA MADEIRA 10 VEZES,INCLUSIVE MOVIMENTACAO</t>
  </si>
  <si>
    <t>05.005.0007-A</t>
  </si>
  <si>
    <t>ANDAIME DE TABUADO SOBRE CAVALETES,INCLUSIVE ESTES,EM MADEIRA DE 1ª,COM APROVEITAMENTO DA MADEIRA 20 VEZES,INCLUSIVE MOVIMENTACAO PARA PE DIREITO DE 4,00M</t>
  </si>
  <si>
    <t>05.005.0012-B</t>
  </si>
  <si>
    <t>PLATAFORMA OU PASSARELA DE MADEIRA DE 1ª,CONSIDERANDO-SE APROVEITAMENTO DA  MADEIRA 20 VEZES,EXCLUSIVE ANDAIME OU OUTROSUPORTE E MOVIMENTACAO(VIDE ITEM 05.008.0008)</t>
  </si>
  <si>
    <t>05.005.0013-A</t>
  </si>
  <si>
    <t>PLATAFORMA OU PASSARELA DE MADEIRA DE 1ª,CONSIDERANDO-SE APROVEITAMENTO DA MADEIRA 40 VEZES,EXCLUSIVE ANDAIME OU OUTRO SUPORTE E MOVIMENTACAO(VIDE ITEM 05.008.0008)</t>
  </si>
  <si>
    <t>05.005.0014-A</t>
  </si>
  <si>
    <t>PLATAFORMA OU PASSARELA DE MADEIRA DE 1ª,CONSIDERANDO-SE APROVEITAMENTO DA MADEIRA 60 VEZES,EXCLUSIVE ANDAIME OU OUTRO SUPORTE E MOVIMENTACAO (VIDE ITEM 05.008.0008)</t>
  </si>
  <si>
    <t>05.005.0015-A</t>
  </si>
  <si>
    <t>PLATAFORMA OU PASSARELA DE MADEIRA DE 1ª,CONSIDERANDO-SE APROVEITAMENTO DA MADEIRA 80 VEZES,EXCLUSIVE ANDAIME OU OUTRO SUPORTE E MOVIMENTACAO(VIDE ITEM 05.008.0008)</t>
  </si>
  <si>
    <t>05.005.0018-A</t>
  </si>
  <si>
    <t>ESCADA DE MADEIRA DE 3ª EXECUTADA SOBRE TERRENO COM INCLINACAO MEDIA ATE 45°,COM 0,80M DE LARGURA,CONSIDERANDO 30% DE APROVEITAMENTO DA MADEIRA,EXCLUSIVE ANCORAGEM</t>
  </si>
  <si>
    <t>05.005.0019-A</t>
  </si>
  <si>
    <t>ESCADA DE MADEIRA DE 3ª EXECUTADA SOBRE TERRENO COM INCLINACAO MEDIA SUPERIOR A 45°,COM 0,80M DE LARGURA,CONSIDERANDO 30% DE APROVEITAMENTO DA MADEIRA,EXCLUSIVE ANCORAGEM</t>
  </si>
  <si>
    <t>05.005.0020-A</t>
  </si>
  <si>
    <t>TORRE PARA GUINCHO,COM PRUMOS DE MADEIRA DE LEI,PRANCHA DE 1,50X1,60M,INCLUSIVE FORNECIMENTO DO CABO,MONTAGEM E DESMONTAGEM DA TORRE E DO GUINCHO,EXCLUSIVE FORNECIMENTO DO GUINCHO(VIDE ITEM 19.011.0017)</t>
  </si>
  <si>
    <t>05.005.0025-A</t>
  </si>
  <si>
    <t>ANDAIME SUSPENSO DE MADEIRA,PENDENTE DA ESTRUTURA POR CABOSDE ACO DE 3/8",INCLUSIVE PLATAFORMA DE MADEIRA E PERFURACAODA LAJE DE CONCRETO,MONTAGEM E DESMONTAGEM</t>
  </si>
  <si>
    <t>05.005.0030-A</t>
  </si>
  <si>
    <t>ANDAIME SUSPENSO DE MADEIRA,PENDENTE DA ESTRUTURA POR CABOSDE ACO DE 3/8",INCLUSIVE PLATAFORMA DE MADEIRA E PERFURACAODA LAJE DE CONCRETO,COM UTILIZACAO DAS TABUAS 2 VEZES,TORASE CABOS 4 VEZES,MONTAGEM E DESMONTAGEM 1 VEZ</t>
  </si>
  <si>
    <t>05.005.0035-A</t>
  </si>
  <si>
    <t>ANDAIME SUSPENSO DE MADEIRA,PENDENTE DA ESTRUTURA POR CABOSDE ACO DE 3/8",INCLUSIVE PLATAFORMA DE MADEIRA E PERFURACAODA LAJE DE CONCRETO,COM UTILIZACAO DAS TABUAS 3 VEZES,TORASE CABOS 6 VEZES,MONTAGEM E DESMONTAGEM 1 VEZ</t>
  </si>
  <si>
    <t>05.005.0040-A</t>
  </si>
  <si>
    <t>ANDAIME SUSPENSO DE MADEIRA,PENDENTE DA ESTRUTURA POR CABOSDE ACO DE 3/8",INCLUSIVE PLATAFORMA DE MADEIRA E PERFURACAODA LAJE DE CONCRETO,COM UTILIZACAO DAS TABUAS 4 VEZES,TORASE CABOS 8 VEZES,MONTAGEM E DESMONTAGEM 1 VEZ</t>
  </si>
  <si>
    <t>05.005.0046-A</t>
  </si>
  <si>
    <t>TELA SOLTA DE POLIPROPILENO PARA PROTECAO DE FACHADAS AMARRADA SOMENTE NOS EXTREMOS.FORNECIMENTO E COLOCACAO</t>
  </si>
  <si>
    <t>05.005.0048-A</t>
  </si>
  <si>
    <t>TELA SOLTA DE POLIPROPILENO PARA PROTECAO DE FACHADAS AMARRADA SOMENTE NOS EXTREMOS,UTILIZACAO DE 2 VEZES,INCLUSIVE COSTURA DA TELA SE NECESSARIO.FORNECIMENTO E COLOCACAO</t>
  </si>
  <si>
    <t>05.005.0050-A</t>
  </si>
  <si>
    <t>TELA DE POLIPROPILENO PARA PROTECAO DE FACHADAS,AMARRADA EMANDAIME,EXCLUSIVE ESTE.FORNECIMENTO E COLOCACAO</t>
  </si>
  <si>
    <t>05.005.0051-A</t>
  </si>
  <si>
    <t>TELA DE POLIPROPILENO PARA PROTECAO DE FACHADAS AMARRADA EMANDAIME,EXCLUSIVE ESTE,COM UTILIZACAO DE 2 VEZES,INCLUSIVE COSTURA DA TELA SE NECESSARIO.FORNECIMENTO E COLOCACAO</t>
  </si>
  <si>
    <t>05.005.0053-A</t>
  </si>
  <si>
    <t>TELA METALICA FIO Nº12,MALHA 3X3CM,PARA PROTECAO DE FACHADAS,AMARRADA EM ANDAIME,EXCLUSIVE ESTE.FORNECIMENTO E COLOCACAO</t>
  </si>
  <si>
    <t>05.005.0054-A</t>
  </si>
  <si>
    <t>TELA EM POLIETILENO DE ALTA DENSIDADE,100% VIRGEM,COM MALHADE (5X5)CM,FIO DE 2,5MM,COM RESISTENCIA DE 350KG/M2.FORNECIMENTO E COLOCACAO</t>
  </si>
  <si>
    <t>05.005.0055-A</t>
  </si>
  <si>
    <t>PLATAFORMA DE PROTECAO A TRANSEUNTES(PARA-LIXO),EM MADEIRA DE 1ª,EM PECAS DE 3"X6" E 1"X12",COM 2,00M DE LARGURA,COM APROVEITAMENTO DA MADEIRA 2 VEZES,INCLUSIVE A DESMONTAGEM E RETIRADA DA MADEIRA</t>
  </si>
  <si>
    <t>05.005.0060-A</t>
  </si>
  <si>
    <t>TELA DE POLIPROPILENO PARA PROTECAO DE FACHADAS,CONSIDERANDOAPENAS O FORNECIMENTO DA TELA (VIDE ITENS 05.005.0062 E 05.005.0064 PARA COLOCACAO)</t>
  </si>
  <si>
    <t>05.005.0062-A</t>
  </si>
  <si>
    <t>COLOCACAO E RETIRADA DE TELA DE POLIPROPILENO PARA PROTECAODE FACHADAS AMARRADA SOMENTE NOS EXTREMOS,EXCLUSIVE TELA (VIDE ITEM 05.005.0060 PARA FORNECIMENTO),INCLUSIVE COSTURA DATELA SE NECESSARIO</t>
  </si>
  <si>
    <t>05.005.0064-A</t>
  </si>
  <si>
    <t>COLOCACAO E RETIRADA DE TELA DE POLIPROPILENO PARA PROTECAODE FACHADAS AMARRADA EM ANDAIME,EXCLUSIVE TELA(VIDE ITEM 05.005.0060 PARA FORNECIMENTO) E ANDAIME,INCLUSIVE COSTURA DA TELA SE NECESSARIO</t>
  </si>
  <si>
    <t>05.006.0001-B</t>
  </si>
  <si>
    <t>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</si>
  <si>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</si>
  <si>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 xml:space="preserve">MXMES     </t>
  </si>
  <si>
    <t>05.006.0004-A</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</si>
  <si>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</si>
  <si>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05.006.0010-A</t>
  </si>
  <si>
    <t>ALUGUEL DE RODIZIOS DE FERRO,PARA TORRE TUBULAR.CUSTO PARA 4RODIZIOS</t>
  </si>
  <si>
    <t>05.006.0015-A</t>
  </si>
  <si>
    <t>ALUGUEL DE RODIZIOS DE BORRACHA,PARA TORRE TUBULAR.CUSTO PARA 4 RODIZIOS</t>
  </si>
  <si>
    <t>05.007.0005-A</t>
  </si>
  <si>
    <t>ALUGUEL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</si>
  <si>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05.007.0007-A</t>
  </si>
  <si>
    <t>ALUGUEL DE PASSARELA METALICA,PERFURADA,PARA ANDAIME METALICO TUBULAR,INCLUSIVE TRANSPORTE,CARGA E DESCARGA,EXCLUSIVE ANDAIME TUBULAR E MOVIMENTACAO (VIDE ITEM 05.008.0008)</t>
  </si>
  <si>
    <t>05.007.0015-A</t>
  </si>
  <si>
    <t>ALUGUEL DE CADEIRA SUSPENSA (BALANCIM),CONFORME NR 18 E ABNTNBR 14751,INCLUSIVE KIT DE SEGURANCA COMPLETO,EXCLUSIVE MONMONTAGEM E DESMONTAGEM (VIDE ITEM 05.008.0004)</t>
  </si>
  <si>
    <t>05.008.0001-A</t>
  </si>
  <si>
    <t>MONTAGEM E DESMONTAGEM DE ANDAIME COM ELEMENTOS TUBULARES,CONSIDERANDO-SE A AREA VERTICAL RECOBERTA</t>
  </si>
  <si>
    <t>05.008.0002-A</t>
  </si>
  <si>
    <t>MONTAGEM E DESMONTAGEM DE ANDAIME SUSPENSO,CONSIDERANDO-SE AEXTENSAO HORIZONTAL DAS FACHADAS E/OU EMPENAS</t>
  </si>
  <si>
    <t>05.008.0003-A</t>
  </si>
  <si>
    <t>MONTAGEM E DESMONTAGEM DE ELEVADOR DE OBRA REFERIDO NOS ITENS 05.006.0003 E 05.006.0004</t>
  </si>
  <si>
    <t>05.008.0004-A</t>
  </si>
  <si>
    <t>MONTAGEM E DESMONTAGEM DE CADEIRA SUSPENSA (BALANCIM).CUSTOPOR BALANCIM</t>
  </si>
  <si>
    <t>05.008.0005-A</t>
  </si>
  <si>
    <t>DESMONTAGEM E REMONTAGEM DE ANDAIMES SUSPENSOS PENDENTES DAESTRUTURA</t>
  </si>
  <si>
    <t>05.008.0006-A</t>
  </si>
  <si>
    <t>MOVIMENTACAO VERTICAL DE ANDAIME SUSPENSO,CONSIDERANDO-SE UMA VEZ A AREA TRABALHADA,EM PROJECAO VERTICAL</t>
  </si>
  <si>
    <t>05.008.0008-B</t>
  </si>
  <si>
    <t>MOVIMENTACAO VERTICAL OU HORIZONTAL DE PLATAFORMA OU PASSARELA</t>
  </si>
  <si>
    <t>05.008.0009-A</t>
  </si>
  <si>
    <t>MOVIMENTACAO HORIZONTAL DE ANDAIME COM ELEMENTOS TUBULARES TIPO TORRE</t>
  </si>
  <si>
    <t>05.008.0010-A</t>
  </si>
  <si>
    <t>MONTAGEM E DESMONTAGEM DE USINA MISTURADORA DE CONCRETO,TIPOPAREDE,COM SILOS HORIZONTAIS PARA TRES AGREGADOS.</t>
  </si>
  <si>
    <t>05.008.0012-A</t>
  </si>
  <si>
    <t>MONTAGEM E DESMONTAGEM DE USINA MISTURADORA DE CONCRETO,TIPOVERTICAL,COM SILOS PARA 45,00M3 DE AGREGADOS E 30T DE CIMENTO</t>
  </si>
  <si>
    <t>05.008.0013-A</t>
  </si>
  <si>
    <t>MONTAGEM E DESMONTAGEM DE TELEFERICO DE OBRA,COM VAO DE APROXIMADAMENTE 180,00M,INCLUSIVE O PREPARO DO TERRENO,EXCLUSIVEAS DEMAIS OBRAS NAO LIGADAS A PARTE MECANICA E O TRANSPORTESECUNDARIO ATE O PONTO INICIAL DE OPERACAO</t>
  </si>
  <si>
    <t>05.009.0002-A</t>
  </si>
  <si>
    <t>ENCHIMENTO PARA ELEVACAO DE PISO,COM BLOCO DE CONCRETO CELULAR,COM 10CM DE ALTURA,ASSENTE COM ARGAMASSA DE CIMENTO E AREIA NO TRACO 1:8</t>
  </si>
  <si>
    <t>05.009.0003-A</t>
  </si>
  <si>
    <t>ENCHIMENTO PARA ELEVACAO DE PISO,COM BLOCO DE CONCRETO CELULAR,COM 15CM DE ALTURA,ASSENTE COM ARGAMASSA DE CIMENTO E AREIA NO TRACO 1:8</t>
  </si>
  <si>
    <t>05.009.0004-A</t>
  </si>
  <si>
    <t>ENCHIMENTO PARA ELEVACAO DE PISO,COM BLOCO DE CONCRETO CELULAR,COM 30CM DE ALTURA,ASSENTE COM ARGAMASSA DE CIMENTO E AREIA NO TRACO 1:8</t>
  </si>
  <si>
    <t>05.009.0010-A</t>
  </si>
  <si>
    <t>ARGILA EXPANDIDA COM GRANULOMETRIA FINA DE 2215,INCLUSIVE TRANSPORTE.FORNECIMENTO</t>
  </si>
  <si>
    <t>05.009.0015-A</t>
  </si>
  <si>
    <t>ARGILA EXPANDIDA COM GRANULOMETRIA GROSSA DE 3222,INCLUSIVETRANSPORTE.FORNECIMENTO</t>
  </si>
  <si>
    <t>05.010.0001-A</t>
  </si>
  <si>
    <t>ESGOTAMENTO NORMAL DE VALAS,MEDIDO POR VOLUME D`AGUA ESGOTADO,UTILIZANDO BOMBA ACIONADA POR MOTOR A GASOLINA DE 12,5CV,DIAMETRO DE SUCCAO E DESCARGA DE 1.1/2",CONSIDERANDO UMA ALTURA MANOMETRICA ATE 10,00M</t>
  </si>
  <si>
    <t>05.010.0005-A</t>
  </si>
  <si>
    <t>ESGOTAMENTO DE VALA MEDIDO PELA POTENCIA INSTALADA E PELO TEMPO DE FUNCIONAMENTO</t>
  </si>
  <si>
    <t xml:space="preserve">CVxH      </t>
  </si>
  <si>
    <t>05.010.0006-A</t>
  </si>
  <si>
    <t>ESGOTAMENTO DE VALA MEDIDO PELA POTENCIA INSTALADA E PELO TEMPO DE FUNCIONAMENTO,DEVENDO SER USADO COMO SEU COMPLEMENTO,CONSIDERANDO A HORA IMPRODUTIVA DA BOMBA.</t>
  </si>
  <si>
    <t xml:space="preserve">CVXH      </t>
  </si>
  <si>
    <t>05.010.0020-A</t>
  </si>
  <si>
    <t>ESGOTAMENTO DE AGUA DE SUBSOLO RESULTANTE DE INFILTRACAO OUALAGAMENTO,USANDO MOTOR ELETRICO EM BOMBA DE 3HP,DIAMETRO DESUCCAO DE 1.1/2".ALTURA MANOMETRICA ATE 10,00M,MEDIDA PELOTEMPO DE FUNCIONAMENTO</t>
  </si>
  <si>
    <t>05.010.0021-A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</si>
  <si>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</si>
  <si>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05.011.0001-A</t>
  </si>
  <si>
    <t>ESCORAMENTO SIMPLES,FECHADO,DE VALA DE POUCA PROFUNDIDADE(ATE 1,00M DE PROFUNDIDADE),INCLUSIVE FORNECIMENTO DOS MATERIAIS(PECAS DE MADEIRA DE 3ª-1.1/2"X9" E 3"X6")</t>
  </si>
  <si>
    <t>05.011.0002-A</t>
  </si>
  <si>
    <t>ESCORAMENTO SIMPLES,ABERTO,DE VALA DE POUCA PROFUNDIDADE(ATE1,00M DE PROFUNDIDADE),INCLUSIVE FORNECIMENTO DOS MATERIAIS(PECAS DE MADEIRA DE 3ª-1.1/2"X9" E 3"X6")</t>
  </si>
  <si>
    <t>05.011.0006-A</t>
  </si>
  <si>
    <t>ESCORAMENTO SIMPLES,FECHADO,DE VALA DE POUCA PROFUNDIDADE(ATE 1,00M DE PROFUNDIDADE),INCLUSIVE FORNECIMENTO DOS MATERIAIS,COM ESGOTAMENTO MANUAL</t>
  </si>
  <si>
    <t>05.012.0001-A</t>
  </si>
  <si>
    <t>CHAPA DE ACO CARBONO SAE 1006/10 PERFURADA EM FUROS REDONDOSALTERNADOS LONGITUDINALMENTE,DIAMETRO DE 1,80MM,DISTANCIA ENTRE FUROS DE 2,55MM (DE CENTRO),NAS DIMENSOES DE(2000X1000X0,90)MM.FORNECIMENTO</t>
  </si>
  <si>
    <t>05.012.0005-A</t>
  </si>
  <si>
    <t>CHAPA DE ACO CARBONO SAE 1006/10,PERFURADA EM FUROS REDONDOSALTERNADOS LONGITUDINALMENTE,DIAMETRO DE 6,35MM,DISTANCIA ENTRE FUROS DE 9,00MM (DE CENTRO),NAS DIMENSOES DE(2000X1000X1,5)MM.FORNECIMENTO</t>
  </si>
  <si>
    <t>05.013.0001-A</t>
  </si>
  <si>
    <t>CHAPA DE ACO CARBONO COMUM DE 3/8",PARA PASSAGEM DE VEICULOS,SOBRE VALAS EM TRAVESSIAS,COMPREENDENDO COLOCACAO,USO E RETIRADA,MEDIDA PELA AREA DE CHAPA,EM CADA APLICACAO</t>
  </si>
  <si>
    <t>05.013.0002-A</t>
  </si>
  <si>
    <t>CHAPA DE ACO CARBONO COMUM DE 3/8",PARA PASSAGEM DE VEICULOS,SOBRE VALAS EM TRAVESSIAS,COMPREENDENDO COLOCACAO,USO E RETIRADA,MEDIDA PELA AREA DE CHAPA,EM CADA APLICACAO,INCLUSIVEMOBILIZACAO,TRANSPORTE,CARGA E DESCARGA</t>
  </si>
  <si>
    <t>05.013.0003-A</t>
  </si>
  <si>
    <t>CHAPA DE ACO CARBONO COMUM DE 3/8",PARA PASSAGEM DE VEICULOS,SOBRE VALAS EM TRAVESSIAS,COMPREENDENDO SOMENTE A COLOCACAOE RETIRADA,MEDIDA PELA AREA DE CHAPA,EM CADA APLICACAO</t>
  </si>
  <si>
    <t>05.014.0001-A</t>
  </si>
  <si>
    <t>ALUGUEL DE TRANSFORMADOR DE DISTRIBUICAO,TRIFASICO,60HZ,13,8KV-220/127V,30KVA</t>
  </si>
  <si>
    <t>05.014.0005-A</t>
  </si>
  <si>
    <t>ALUGUEL DE TRANSFORMADOR DE DISTRIBUICAO,TRIFASICO,60HZ,13,8KV-220/127V,45KVA</t>
  </si>
  <si>
    <t>05.014.0009-A</t>
  </si>
  <si>
    <t>ALUGUEL DE TRANSFORMADOR DE DISTRIBUICAO,TRIFASICO,60HZ,13,8KV-220/127V,75KVA</t>
  </si>
  <si>
    <t>05.014.0015-A</t>
  </si>
  <si>
    <t>ALUGUEL DE TRANSFORMADOR DE DISTRIBUICAO,TRIFASICO,60HZ,13,8KV-220/127V,112,5KVA</t>
  </si>
  <si>
    <t>05.014.0020-A</t>
  </si>
  <si>
    <t>ALUGUEL DE TRANSFORMADOR DE DISTRIBUICAO,TRIFASICO,60HZ,13,8KV-220/127V,150KVA</t>
  </si>
  <si>
    <t>05.014.0023-A</t>
  </si>
  <si>
    <t>ALUGUEL DE TRANSFORMADOR DE DISTRIBUICAO,TRIFASICO,60HZ,13,8KV-220/127KV,225KVA</t>
  </si>
  <si>
    <t>05.014.0025-A</t>
  </si>
  <si>
    <t>ALUGUEL DE TRANSFORMADOR DE DISTRIBUICAO,TRIFASICO,60HZ,13,8KV-220/127V,300KVA</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</si>
  <si>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</si>
  <si>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</si>
  <si>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</si>
  <si>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</si>
  <si>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05.015.0032-A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</si>
  <si>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</si>
  <si>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05.015.0033-A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</si>
  <si>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</si>
  <si>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05.015.0034-A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</si>
  <si>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</si>
  <si>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</si>
  <si>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</si>
  <si>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05.015.0041-A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</si>
  <si>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</si>
  <si>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05.015.0045-A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</si>
  <si>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</si>
  <si>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05.015.0046-A</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</si>
  <si>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</si>
  <si>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05.015.0050-A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</si>
  <si>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</si>
  <si>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05.015.0055-A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</si>
  <si>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</si>
  <si>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05.015.0060-A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</si>
  <si>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</si>
  <si>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05.015.0065-A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</si>
  <si>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</si>
  <si>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05.015.0070-A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</si>
  <si>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</si>
  <si>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</si>
  <si>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</si>
  <si>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05.020.0005-A</t>
  </si>
  <si>
    <t>SINALIZACAO HORIZONTAL,MECANICA,COM TINTA TERMOPLASTICA A BASE DE RESINAS NATURAIS E/OU SINTETICAS,EM VIAS RODOVIARIAS,APLICADA POR EXTRUSAO,CONFORME NORMAS DO DER-RJ</t>
  </si>
  <si>
    <t>05.020.0007-A</t>
  </si>
  <si>
    <t>SINALIZACAO HORIZONTAL,MECANICA,COM TINTA TERMOPLASTICA A BASE DE RESINAS NATURAIS E/OU SINTETICAS,EM VIAS URBANAS,APLICADA POR EXTRUSAO,CONFORME NORMAS DO DER-RJ</t>
  </si>
  <si>
    <t>05.020.0010-A</t>
  </si>
  <si>
    <t>SINALIZACAO HORIZONTAL,MECANICA,COM TINTA TERMOPLASTICA A BASE DE RESINAS NATURAIS E/OU SINTETICAS,EM VIAS RODOVIARIAS,APLICADA COM PISTOLA(SPRAY),CONFORME NORMAS DO DER-RJ</t>
  </si>
  <si>
    <t>05.020.0012-A</t>
  </si>
  <si>
    <t>SINALIZACAO HORIZONTAL,MECANICA,COM TINTA TERMOPLASTICA A BASE DE RESINAS NATURAIS E/OU SINTETICAS,EM VIAS URBANAS,APLICADA COM PISTOLA(SPRAY),CONFORME NORMAS DO DER-RJ</t>
  </si>
  <si>
    <t>05.020.0013-A</t>
  </si>
  <si>
    <t>SINALIZACAO MANUAL DE FAIXAS E FIGURAS PARA PEDESTRES,COM TINTA TERMOPLASTICA A BASE DE RESINAS NATURAIS E/OU SINTETICAS,EM VIAS RODOVIARIAS,APLICADO POR EXTRUSAO,CONFORME NORMAS DO DER-RJ</t>
  </si>
  <si>
    <t>05.020.0014-A</t>
  </si>
  <si>
    <t>SINALIZACAO MANUAL DE FAIXAS E FIGURAS PARA PEDESTRES,COM TINTA TERMOPLASTICA A BASE DE RESINAS NATURAIS E/OU SINTETICAS,EM VIAS URBANAS,APLICADO POR EXTRUSAO,CONFORME NORMAS DO DER-RJ</t>
  </si>
  <si>
    <t>05.020.0015-B</t>
  </si>
  <si>
    <t>SINALIZACAO HORIZONTAL,MECANICA,COM TINTA A BASE DE RESINA ACRILICA,EM VIAS RODOVIARIAS,CONFORME NORMAS DO DER-RJ</t>
  </si>
  <si>
    <t>05.020.0020-A</t>
  </si>
  <si>
    <t>SINALIZACAO HORIZONTAL,MECANICA,COM TINTA A BASE DE RESINA ACRILICA,EM VIAS URBANAS,CONFORME NORMAS DO DER-RJ</t>
  </si>
  <si>
    <t>05.020.0025-A</t>
  </si>
  <si>
    <t>SINALIZACAO MANUAL DE FAIXAS E FIGURAS PARA PEDESTRES,COM TINTA A BASE DE RESINA ACRILICA,EM VIAS RODOVIARIAS,COM UTILIZACAO DE PISTOLA PNEUMATICA(SPRAY),CONFORME NORMAS DO DER-RJ</t>
  </si>
  <si>
    <t>05.020.0030-A</t>
  </si>
  <si>
    <t>SINALIZACAO MANUAL DE FAIXAS E FIGURAS PARA PEDESTRES,COM TINTA A BASE DE RESINA ACRILICA,EM VIAS URBANAS,COM UTILIZACAODE PISTOLA PNEUMATICA(SPRAY),CONFORME NORMAS DO DER-RJ</t>
  </si>
  <si>
    <t>05.021.0030-A</t>
  </si>
  <si>
    <t>SONORIZADOR TIPO CALOTA,DIAMETRO 15CM,CONFECCIONADO EM RESINA DE POLIESTER,COM ELEMENTOS REFLETIVOS E PINO DE FIXACAO.FORNECIMENTO E COLOCACAO</t>
  </si>
  <si>
    <t>05.021.0050-A</t>
  </si>
  <si>
    <t>MINI-TACHAO CEGO,FUNDIDO,MEDINDO 220X100X40MM,CONSTITUIDO DEUM CORPO A BASE DE RESINAS DE POLIESTER E FILERIZANTES MINERAIS,COM TELA DE NYLON PARA ABSORCAO DE IMPACTOS E PINO DE ACO PARA MAIOR FIXACAO NO PAVIMENTO.FORNECIMENTO E COLOCACAO</t>
  </si>
  <si>
    <t>05.021.0055-A</t>
  </si>
  <si>
    <t>MINI-TACHAO REFLETIVO,MONODIRECIONAL,MEDINDO 220X100X40MM,SEUS REFLETORES CONTEM 50 ESFERAS DE VIDRO LAPIDADO E ESPELHADO,INCRUSTADOS EM "ABS",NAS CORES BRANCA E AMARELA.FORNECIMENTO E COLOCACAO</t>
  </si>
  <si>
    <t>05.021.0060-A</t>
  </si>
  <si>
    <t>MINI-TACHAO REFLETIVO,BIDIRECIONAL,MEDINDO 220X100X40MM,SEUSREFLETORES CONTEM 50 ESFERAS DE VIDRO LAPIDADO E ESPELHADO,INCRUSTADOS EM "ABS",NAS CORES BRANCA E AMARELA.FORNECIMENTOE COLOCACAO</t>
  </si>
  <si>
    <t>05.021.0065-A</t>
  </si>
  <si>
    <t>TACHAO CEGO,FUNDIDO,MEDINDO 230X125X45MM,CONSTITUIDO DE UM CORPO A BASE DE RESINAS DE POLIESTER E FILERIZANTES MINERAIS,COM TELA DE NYLON PARA ABSORCAO DE IMPACTOS E PINO DE ACO PARA MAIOR FIXACAO NO PAVIMENTO.FORNECIMENTO E COLOCACAO</t>
  </si>
  <si>
    <t>05.021.0070-A</t>
  </si>
  <si>
    <t>TACHAO MONODIRECIONAL,MEDINDO 230X125X45MM,SEUS REFLETORES CONTEM 50 ESFERAS DE VIDRO LAPIDADO E ESPELHADO,INCRUSTADOS EM "ABS",NAS CORES BRANCA E AMARELA.FORNECIMENTO E COLOCACAO</t>
  </si>
  <si>
    <t>05.021.0075-A</t>
  </si>
  <si>
    <t>TACHAO BIDIRECIONAL,MEDINDO 230X125X45MM, SEUS REFLETORES CONTEM 50 ESFERAS DE VIDRO LAPIDADO E ESPELHADO,INCRUSTADOS EM"ABS",NAS CORES BRANCA E AMARELA.FORNECIMENTO E COLOCACAO</t>
  </si>
  <si>
    <t>05.021.0090-A</t>
  </si>
  <si>
    <t>TACHA REFLETIVA INJETADA EM "ABS",MONODIRECIONAL,MEDINDO 100X100X19,5MM,PINO DE ACO PARA MAIOR FIXACAO NO PAVIMENTO E SEUS REFLETORES PODERAO CONTER:23 OU 24 ESFERAS DE VIDRO LAPIDADO E ESPELHADO,DIVERSAS CORES.FORNECIMENTO E COLOCACAO</t>
  </si>
  <si>
    <t>05.021.0095-A</t>
  </si>
  <si>
    <t>TACHA REFLETIVA INJETADA EM "ABS",BIDIRECIONAL,MEDINDO 100X100X19,5MM,PINO DE ACO PARA MAIOR FIXACAO NO PAVIMENTO E SEUSREFLETORES PODERAO CONTER:23 OU 24 ESFERAS DE VIDRO LAPIDADO E ESPELHADO,DIVERSAS CORES.FORNECIMENTO E COLOCACAO</t>
  </si>
  <si>
    <t>05.021.0100-A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</si>
  <si>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</si>
  <si>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05.022.0015-A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</si>
  <si>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</si>
  <si>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05.022.0016-A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</si>
  <si>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</si>
  <si>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05.022.0018-A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</si>
  <si>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</si>
  <si>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05.022.0020-A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</si>
  <si>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</si>
  <si>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05.022.0030-A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</si>
  <si>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</si>
  <si>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05.022.0031-A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</si>
  <si>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</si>
  <si>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05.022.0033-A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</si>
  <si>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</si>
  <si>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05.022.0035-A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</si>
  <si>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</si>
  <si>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05.025.0025-B</t>
  </si>
  <si>
    <t>SOLDA DE TOPO,DESCENDENTE,EM CHAPA DE ACO CHANFRADA DE 3/16"DE ESPESSURA,PARA SERVICO DE ASSENTAMENTO DE TUBULACAO OU PECA DE ACO,UTILIZANDO CONVERSOR MOVIDO A OLEO DIESEL</t>
  </si>
  <si>
    <t>05.025.0026-A</t>
  </si>
  <si>
    <t>SOLDA DE TOPO,DESCENDENTE,EM CHAPA DE ACO CHANFRADA DE 3/16"DE ESPESSURA,PARA SERVICO DE ASSENTAMENTO DE TUBULACAO OU PECA DE ACO,UTILIZANDO MAQUINA DE SOLDA ELETROMOTORIZADA</t>
  </si>
  <si>
    <t>05.025.0027-B</t>
  </si>
  <si>
    <t>SOLDA DE TOPO,DESCENDENTE,EM CHAPA DE ACO CHANFRADA DE 1/4"DE ESPESSURA,PARA SERVICO DE ASSENTAMENTO DE TUBULACAO OU PECA DE ACO,UTILIZANDO CONVERSOR MOVIDO A OLEO DIESEL</t>
  </si>
  <si>
    <t>05.025.0028-A</t>
  </si>
  <si>
    <t>SOLDA DE TOPO,DESCENDENTE,EM CHAPA DE ACO CHANFRADA DE 1/4"DE ESPESSURA,PARA SERVICO DE ASSENTAMENTO DE TUBULACAO OU PECA DE ACO,UTILIZANDO MAQUINA DE SOLDA ELETROMOTORIZADA</t>
  </si>
  <si>
    <t>05.025.0029-B</t>
  </si>
  <si>
    <t>SOLDA DE TOPO,DESCENDENTE,EM CHAPA DE ACO CHANFRADA DE 5/16"DE ESPESSURA,PARA SERVICO DE ASSENTAMENTO DE TUBULACAO OU PECA DE ACO,UTILIZANDO CONVERSOR MOVIDO A OLEO DIESEL</t>
  </si>
  <si>
    <t>05.025.0030-A</t>
  </si>
  <si>
    <t>SOLDA DE TOPO,DESCENDENTE,EM CHAPA DE ACO CHANFRADA DE 5/16"DE ESPESSURA,PARA SERVICO DE ASSENTAMENTO DE TUBULACAO OU PECA DE ACO,UTILIZANDO MAQUINA DE SOLDA ELETROMOTORIZADA</t>
  </si>
  <si>
    <t>05.025.0031-B</t>
  </si>
  <si>
    <t>SOLDA DE TOPO,DESCENDENTE,EM CHAPA DE ACO CHANFRADA DE 3/8"DE ESPESSURA,PARA SERVICO DE ASSENTAMENTO DE TUBULACAO OU PECA DE ACO,UTILIZANDO CONVERSOR MOVIDO A OLEO DIESEL</t>
  </si>
  <si>
    <t>05.025.0032-A</t>
  </si>
  <si>
    <t>SOLDA DE TOPO,DESCENDENTE,EM CHAPA DE ACO CHANFRADA DE 3/8"DE ESPESSURA,PARA SERVICO DE ASSENTAMENTO DE TUBULACAO OU PECA DE ACO,UTILIZANDO MAQUINA DE SOLDA ELETROMOTORIZADA</t>
  </si>
  <si>
    <t>05.025.0033-B</t>
  </si>
  <si>
    <t>SOLDA DE TOPO,DESCENDENTE,EM CHAPA DE ACO CHANFRADA DE 1/2"DE ESPESSURA,PARA SERVICO DE ASSENTAMENTO DE TUBULACAO OU PECA DE ACO,UTILIZANDO CONVERSOR MOVIDO A OLEO DIESEL</t>
  </si>
  <si>
    <t>05.025.0034-A</t>
  </si>
  <si>
    <t>SOLDA DE TOPO,DESCENDENTE,EM CHAPA DE ACO CHANFRADA DE 1/2"DE ESPESSURA,PARA SERVICO DE ASSENTAMENTO DE TUBULACAO OU PECA DE ACO,UTILIZANDO MAQUINA DE SOLDA ELETROMOTORIZADA</t>
  </si>
  <si>
    <t>05.025.0035-B</t>
  </si>
  <si>
    <t>SOLDA DE TOPO,DESCENDENTE,EM CHAPA DE ACO CHANFRADA DE 5/8"DE ESPESSURA,PARA SERVICO DE ASSENTAMENTO DE TUBULACAO OU PECA DE ACO,UTILIZANDO CONVERSOR MOVIDO A OLEO DIESEL</t>
  </si>
  <si>
    <t>05.025.0036-A</t>
  </si>
  <si>
    <t>SOLDA DE TOPO,DESCENDENTE,EM CHAPA DE ACO CHANFRADA DE 5/8"DE ESPESSURA,PARA SERVICO DE ASSENTAMENTO DE TUBULACAO OU PECA DE ACO,UTILIZANDO MAQUINA DE SOLDA ELETROMOTORIZADA</t>
  </si>
  <si>
    <t>05.025.0041-B</t>
  </si>
  <si>
    <t>SOLDA DE TOPO,DESCENDENTE,EM CHAPA ACO CHANFRADA A 30°,DE 1/4" DE ESPESSURA,UTILIZANDO CONVERSOR ELETROMOTORIZADO,E ADMITINDO UM TEMPO PRODUTIVO DE 75%</t>
  </si>
  <si>
    <t>05.025.0042-A</t>
  </si>
  <si>
    <t>SOLDA DE TOPO,DESCENDENTE,EM CHAPA DE ACO CHANFRADA A 30°,DE1/4" DE ESPESSURA,UTILIZANDO MAQUINA DE SOLDA A OLEO DIESEL</t>
  </si>
  <si>
    <t>05.025.0043-B</t>
  </si>
  <si>
    <t>SOLDA DE TOPO,DESCENDENTE,EM CHAPA DE ACO CHANFRADA A 30°,DE5/16" DE ESPESSURA,UTILIZANDO CONVERSOR ELETROMOTORIZADO,EADMITINDO UM TEMPO PRODUTIVO DE 75%</t>
  </si>
  <si>
    <t>05.025.0044-A</t>
  </si>
  <si>
    <t>SOLDA DE TOPO,DESCENDENTE,EM CHAPA DE ACO CHANFRADA A 30°,DE5/16" DE ESPESSURA,UTILIZANDO MAQUINA DE SOLDA A OLEO DIESEL</t>
  </si>
  <si>
    <t>05.025.0045-B</t>
  </si>
  <si>
    <t>SOLDA DE TOPO,DESCENDENTE,EM CHAPA DE ACO CHANFRADA A 30°,DE3/8" DE ESPESSURA,UTILIZANDO CONVERSOR ELETROMOTORIZADO,E ADMITINDO UM TEMPO PRODUTIVO DE 75%</t>
  </si>
  <si>
    <t>05.025.0046-A</t>
  </si>
  <si>
    <t>SOLDA DE TOPO,DESCENDENTE,EM CHAPA DE ACO CHANFRADA A 30°,DE3/8" DE ESPESSURA,UTILIZANDO MAQUINA DE SOLDA A OLEO DIESEL</t>
  </si>
  <si>
    <t>05.025.0047-B</t>
  </si>
  <si>
    <t>SOLDA DE TOPO,DESCENDENTE,EM CHAPA DE ACO CHANFRADA A 30°,DE1/2" DE ESPESSURA,UTILIZANDO CONVERSOR ELETROMOTORIZADO,E ADMITINDO UM TEMPO PRODUTIVO DE 75%</t>
  </si>
  <si>
    <t>05.025.0048-A</t>
  </si>
  <si>
    <t>SOLDA DE TOPO,DESCENDENTE,EM CHAPA DE ACO CHANFRADA A 30°,DE1/2" DE ESPESSURA,UTILIZANDO MAQUINA DE SOLDA A OLEO DIESEL</t>
  </si>
  <si>
    <t>05.025.0049-A</t>
  </si>
  <si>
    <t>SOLDA DE TOPO EM VERGALHOES DE ACO,COM DIAMETRO DE 1/4"</t>
  </si>
  <si>
    <t>05.025.0050-A</t>
  </si>
  <si>
    <t>SOLDA DE TOPO EM VERGALHOES DE ACO,COM DIAMETRO DE 3/8"</t>
  </si>
  <si>
    <t>05.025.0051-A</t>
  </si>
  <si>
    <t>SOLDA DE TOPO EM VERGALHOES DE ACO,COM DIAMETRO DE 1/2"</t>
  </si>
  <si>
    <t>05.025.0052-A</t>
  </si>
  <si>
    <t>SOLDA DE TOPO EM VERGALHOES DE ACO,COM DIAMETRO DE 5/8"</t>
  </si>
  <si>
    <t>05.025.0053-A</t>
  </si>
  <si>
    <t>SOLDA DE TOPO EM VERGALHOES DE ACO,COM DIAMETRO DE 1"</t>
  </si>
  <si>
    <t>05.026.0001-A</t>
  </si>
  <si>
    <t>CORTE COM MACARICO MANUAL DE OXIACETILENO,EM CHAPA DE ACO NAESPESSURA DE 1/4"</t>
  </si>
  <si>
    <t>05.026.0002-A</t>
  </si>
  <si>
    <t>CORTE COM MACARICO MANUAL DE OXIACETILENO,EM CHAPA DE ACO NAESPESSURA DE 5/16"</t>
  </si>
  <si>
    <t>05.026.0003-A</t>
  </si>
  <si>
    <t>CORTE COM MACARICO MANUAL DE OXIACETILENO,EM CHAPA DE ACO NAESPESSURA DE 3/8"</t>
  </si>
  <si>
    <t>05.026.0004-A</t>
  </si>
  <si>
    <t>CORTE COM MACARICO MANUAL DE OXIACETILENO,EM CHAPA DE ACO NAESPESSURA DE 1/2"</t>
  </si>
  <si>
    <t>05.027.0001-A</t>
  </si>
  <si>
    <t>SOLDA DE TOPO,EM TUBOS DE ACO GALVANIZADO NO DIAMETRO DE 1/2",UTILIZANDO CONVERSOR ELETRICO,INCLUSIVE CORTE E/OU CHANFRODAS EXTREMIDADES</t>
  </si>
  <si>
    <t>05.027.0003-A</t>
  </si>
  <si>
    <t>SOLDA DE TOPO,EM TUBOS DE ACO GALVANIZADO NO DIAMETRO DE 3/4",UTILIZANDO CONVERSOR ELETRICO,INCLUSIVE CORTE E/OU CHANFRODAS EXTREMIDADES</t>
  </si>
  <si>
    <t>05.027.0005-A</t>
  </si>
  <si>
    <t>SOLDA DE TOPO,EM TUBOS DE ACO GALVANIZADO NO DIAMETRO DE 1",UTILIZANDO CONVERSOR ELETRICO,INCLUSIVE CORTE E/OU CHANFRO DAS EXTREMIDADES</t>
  </si>
  <si>
    <t>05.027.0007-A</t>
  </si>
  <si>
    <t>SOLDA DE TOPO,EM TUBOS DE ACO GALVANIZADO NO DIAMETRO DE 1.1/4",UTILIZANDO CONVERSOR ELETRICO,INCLUSIVE CORTE E/OU CHANFRO DAS EXTREMIDADES</t>
  </si>
  <si>
    <t>05.027.0009-A</t>
  </si>
  <si>
    <t>SOLDO DO TOPO,EM TUBOS DE ACO GALVANIZADO NO DIAMETRO DE 1.1/2",UTILIZANDO CONVERSOR ELETRICO,INCLUSIVE CORTE E/OU CHANFRO DAS EXTREMIDADES</t>
  </si>
  <si>
    <t>05.027.0011-A</t>
  </si>
  <si>
    <t>SOLDA DE TOPO,EM TUBOS DE ACO GALVANIZADO NO DIAMETRO DE 2",UTILIZANDO CONVERSOR ELETRICO,INCLUSIVE CORTE E/OU CHANFRO DAS EXTREMIDADES</t>
  </si>
  <si>
    <t>05.028.0001-A</t>
  </si>
  <si>
    <t>ALUGUEL PRODUTIVO DE BROCA DE METAL DURO,TIPO K-12/40,COM COMPRIMENTO DE 0,80M,PARA PERFURATRIZ PNEUMATICA</t>
  </si>
  <si>
    <t>05.028.0002-A</t>
  </si>
  <si>
    <t>ALUGUEL PRODUTIVO DE BROCA DE METAL DURO,TIPO K-12/39,COM COMPRIMENTO DE 1,60M,PARA PERFURATRIZ PNEUMATICA</t>
  </si>
  <si>
    <t>05.028.0003-A</t>
  </si>
  <si>
    <t>ALUGUEL PRODUTIVO DE BROCA DE METAL DURO,TIPO K-12/38,COM COMPRIMENTO DE 2,40M,PARA PERFURATRIZ PNEUMATICA</t>
  </si>
  <si>
    <t>05.028.0004-A</t>
  </si>
  <si>
    <t>ALUGUEL PRODUTIVO DE BROCA DE METAL DURO,TIPO K-12/37,COM COMPRIMENTO DE 3,20M,PARA PERFURATRIZ PNEUMATICA</t>
  </si>
  <si>
    <t>05.028.0005-A</t>
  </si>
  <si>
    <t>ALUGUEL PRODUTIVO DE BROCA DE METAL DURO,TIPO K-12/36,COM COMPRIMENTO DE 4,00M,PARA PERFURATRIZ PNEUMATICA</t>
  </si>
  <si>
    <t>05.028.0006-A</t>
  </si>
  <si>
    <t>ALUGUEL PRODUTIVO DE BROCA DE METAL DURO,TIPO K-12/35,COM COMPRIMENTO DE 4,80M,PARA PERFURATRIZ PNEUMATICA</t>
  </si>
  <si>
    <t>05.028.0007-A</t>
  </si>
  <si>
    <t>ALUGUEL PRODUTIVO DE BROCA DE METAL DURO,TIPO K-12/34,COM COMPRIMENTO DE 5,60M,PARA PERFURATRIZ PNEUMATICA</t>
  </si>
  <si>
    <t>05.028.0008-A</t>
  </si>
  <si>
    <t>ALUGUEL PRODUTIVO DE BROCA DE METAL DURO,TIPO K-12/33,COM COMPRIMENTO DE 6,40M,PARA PERFURATRIZ PNEUMATICA</t>
  </si>
  <si>
    <t>05.032.0001-A</t>
  </si>
  <si>
    <t>ESCORAMENTO DE POSTE DE CONCRETO OU METALICO</t>
  </si>
  <si>
    <t>05.033.0001-A</t>
  </si>
  <si>
    <t>ENCHIMENTO DE VAO SOBRE ABOBADA DE TUNEL,COM PEDRA-DE-MAO JOGADA,INCLUSIVE FORNECIMENTO DESTA</t>
  </si>
  <si>
    <t>05.033.0002-A</t>
  </si>
  <si>
    <t>ENCHIMENTO DE VAO SOBRE ABOBADA DE TUNEL,COM PEDRA-DE-MAO ARRUMADA,INCLUSIVE FORNECIMENTO DESTA</t>
  </si>
  <si>
    <t>05.033.0003-A</t>
  </si>
  <si>
    <t>ARRUMACAO DE MATERIAL ROCHOSO,EM BLOCOS DE ATE 15KG,EM PILHAS REGULARES,REFERINDO-SE O CUSTO AO MATERIAL SOLTO,EXCLUSIVEESTE</t>
  </si>
  <si>
    <t>05.035.0001-A</t>
  </si>
  <si>
    <t>CERCA DE VEDACAO DE TERRENO COM MOIROES DE MADEIRA DE LEI DE3"X3",COM 2,00M DE ALTURA LIVRE E 0,50M ENTERRADOS,ESPACADOS DE 3,00M,COM 7 FIOS CORRIDOS DE ARAME FARPADO Nº14.FORNECIMENTO E COLOCACAO</t>
  </si>
  <si>
    <t>05.035.0002-A</t>
  </si>
  <si>
    <t>CERCA DE VEDACAO DE TERRENO COM MOIROES DE MADEIRA DE LEI DE3"X3",COM 1,50M DE ALTURA LIVRE E 0,50M ENTERRADOS,ESPACADOS DE 3,00M,COM 5 FIOS CORRIDOS DE ARAME FARPADO Nº14.FORNECIMENTO E COLOCACAO</t>
  </si>
  <si>
    <t>05.035.0003-A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</si>
  <si>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</si>
  <si>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05.035.0004-A</t>
  </si>
  <si>
    <t>CERCA CONSTRUIDA COM MOIROES RETOS DE CONCRETO ARMADO,SECAORETANGULAR 0,10X0,12M E COMPRIMENTO DE 2,50M,ESPACADOS DE 3,00M,CRAVADOS 0,50M NO SOLO,COM 5 FIOS CORRIDOS DE ARAME LISOGALVANIZADO Nº12.FORNECIMENTO E COLOCACAO</t>
  </si>
  <si>
    <t>05.035.0005-A</t>
  </si>
  <si>
    <t>CERCA CONSTRUIDA COM MOIROES RETOS DE CONCRETO ARMADO,SECAORETANGULAR 0,10X0,12M E COMPRIMENTO DE 2,50M,ESPACADOS DE 3,00M,CRAVADOS 0,50M NO SOLO,COM 8 FIOS CORRIDOS DE ARAME FARPADO Nº14.FORNECIMENTO E COLOCACAO</t>
  </si>
  <si>
    <t>05.035.0006-A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</si>
  <si>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</si>
  <si>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05.035.0007-A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</si>
  <si>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</si>
  <si>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05.035.0008-A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</si>
  <si>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</si>
  <si>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05.035.0009-A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</si>
  <si>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</si>
  <si>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05.035.0010-A</t>
  </si>
  <si>
    <t>CERCA DIVISORIA COM MOIROES DE MADEIRA DE LEI DE 3"X3",COM 2,00M DE ALTURA LIVRE,0,50M ENTERRADOS,ESPACADOS DE 3,00M,COM4 FIOS DE ARAME FARPADO.FORNECIMENTO E COLOCACAO</t>
  </si>
  <si>
    <t>05.035.0011-A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</si>
  <si>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</si>
  <si>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05.035.0012-A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</si>
  <si>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</si>
  <si>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05.035.0013-A</t>
  </si>
  <si>
    <t>CERCA DE SARRAFOS VERTICAIS DE MADEIRA DE LEI,2X4CM,E 120CMDE ALTURA,PREGADOS SOBRE SARRAFOS HORIZONTAIS DE 5X5CM,A CADA 8CM,CENTRO A CENTRO,APOIADOS SOBRE MONTANTES DE 7,5X7,5CM,ESPACADOS DE 2,00M.FORNECIMENTO E COLOCACAO</t>
  </si>
  <si>
    <t>05.035.0015-A</t>
  </si>
  <si>
    <t>CERCA DE ARAME FARPADO,CONSTITUIDA DE 4 FIOS DE ARAME GALVANIZADO,DE 2MM DE ESPESSURA,EXCLUSIVE ESTICADORES E POSTES.FORNECIMENTO E COLOCACAO</t>
  </si>
  <si>
    <t>05.035.0016-A</t>
  </si>
  <si>
    <t>CERCA DE ARAME FARPADO,CONSTITUIDA DE 4 FIOS DE ARAME GALVANIZADO,DE 2MM DE ESPESSURA,INCLUSIVE FORNECIMENTO E ASSENTAMENTO DE MOIROES DE CONCRETO ARMADO(CADA 3,00M),FUNDIDOS NO LOCAL E ESTICADORES(CADA 48,00M E NOS DESVIOS)</t>
  </si>
  <si>
    <t>05.035.0019-A</t>
  </si>
  <si>
    <t>CERCA DIVISORIA EM MADEIRA DE REFLORESTAMENTO,TRATADA,MODULODE 12,30M,COM DIAMETRO DE 0,15M,ALTURA VARIAVEL DE 1M A 1,50M LIVRE,1M ENTERRADO,ESPACADOS DE 1,35M COM 5 FIOS CORRIDOSDE ARAME GALVANIZADO Nº12(MODULO)</t>
  </si>
  <si>
    <t>05.035.0020-A</t>
  </si>
  <si>
    <t>CERCA DE ARAME FARPADO Nº14 COM 4 FIOS FIXADOS EM CANTONEIRAS DE ACO DE 2.1/2"X2.1/2",FINCADAS SOBRE MURO EXISTENTE A CADA 2,00M,COM 1,00M DE ALTURA UTIL,INCLUSIVE PINTURA DOS PERFIS E ANDAIME</t>
  </si>
  <si>
    <t>05.035.0021-A</t>
  </si>
  <si>
    <t>CERCA DE ARAME FARPADO Nº14 COM 6 FIOS FIXADOS EM CANTONEIRAS DE ACO DE 2.1/2"X2.1/2",FINCADAS SOBRE MURO EXISTENTE A CADA 2,00M,COM 1,50M DE ALTURA UTIL,INCLUSIVE PINTURA DOS PERFIS E ANDAIME</t>
  </si>
  <si>
    <t>05.035.0025-A</t>
  </si>
  <si>
    <t>ARAME FARPADO COLOCADO,INCLUSIVE ARAME LISO GALVANIZADO PARAAMARRACAO,MEDIDO PELO PESO INCORPORADO DE ARAME FARPADO.FORNECIMENTO E COLOCACAO</t>
  </si>
  <si>
    <t>05.038.0001-A</t>
  </si>
  <si>
    <t>MURO DE CONCRETO PRE-MOLDADO COM 1,80M DE ALTURA,ESPESSURA DE 3 A 4CM,COM MONTANTES ESPACADOS DE 1,50M,INCLUSIVE ESCAVACAO,REATERRO E FUNDACOES EM CONCRETO</t>
  </si>
  <si>
    <t>05.039.0001-A</t>
  </si>
  <si>
    <t>BARREIRA DE PROTECAO PERIMETRAL,TIPO OURICO,EM ACO INOXIDAVEL.FORNECIMENTO E COLOCACAO</t>
  </si>
  <si>
    <t>05.039.0005-A</t>
  </si>
  <si>
    <t>BARREIRA DE PROTECAO,TIPO CONCERTINA,COM DIAMETRO DE ESPIRAL450MM,MODELO SIMPLES,LAMINAS DE 30MM COM 54 ESPIRAIS E 22 LAMINAS POR ESPIRAIS,FIO 3MM EM ACO GALVANIZADO.FORNECIMENTOE COLOCACAO</t>
  </si>
  <si>
    <t>05.039.0010-A</t>
  </si>
  <si>
    <t>BARREIRA DE PROTECAO,TIPO CONCERTINA,COM DIAMETRO DE ESPIRAL450MM,MODELO DUPLO,LAMINAS DE 30MM COM 54 ESPIRAIS E 22 LAMINAS POR ESPIRAS,FIO DE 3MM EM ACO GALVANIZADO,3 CHIPS POR ESPIRAL.FORNECIMENTO E COLOCACAO</t>
  </si>
  <si>
    <t>05.040.0870-A</t>
  </si>
  <si>
    <t>RASPAGEM,CALAFETACAO E ENCERAMENTO DE PISO DE TACOS COMUNS OU SOALHO DE MADEIRA,COM UMA DEMAO DE CERA</t>
  </si>
  <si>
    <t>05.041.0875-A</t>
  </si>
  <si>
    <t>RASPAGEM,CALAFETACAO E APLICACAO DE TRES DEMAOS DE RESINA LIQUIDA A BASE DE UREIA-FORMOL,EM TACOS OU SOALHO DE MADEIRA</t>
  </si>
  <si>
    <t>05.042.0880-A</t>
  </si>
  <si>
    <t>ENCERAMENTO DE PISO DE QUALQUER NATUREZA,UMA DEMAO</t>
  </si>
  <si>
    <t>05.042.0881-A</t>
  </si>
  <si>
    <t>ENCERAMENTO DE ROPADE DE QUALQUER NATUREZA,UMA DEMAO</t>
  </si>
  <si>
    <t>05.042.0882-A</t>
  </si>
  <si>
    <t>ENCERAMENTO DE DEGRAU DE QUALQUER NATUREZA,UMA DEMAO</t>
  </si>
  <si>
    <t>05.050.0001-A</t>
  </si>
  <si>
    <t>PLACA DE INAUGURACAO EM ALUMINIO,MEDINDO 0,40X0,60M,COM 1MMDE ESPESSURA,COM INSCRICAO EM PLOTTER.FORNECIMENTO E COLOCACAO</t>
  </si>
  <si>
    <t>05.050.0003-A</t>
  </si>
  <si>
    <t>PLACA DE INAUGURACAO EM ALUMINIO FUNDIDO(DURALUMINIO),MEDINDO 0,40X0,60M,COM 6MM DE ESPESSURA,EM ALTO RELEVO.FORNECIMENTO E COLOCACAO</t>
  </si>
  <si>
    <t>05.050.0008-A</t>
  </si>
  <si>
    <t>PLACA DE INAUGURACAO EM BRONZE COM AS DIMENSOES DE 0,35X0,50M.FORNECIMENTO E COLOCACAO</t>
  </si>
  <si>
    <t>05.051.0010-A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</si>
  <si>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</si>
  <si>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 xml:space="preserve">CM2       </t>
  </si>
  <si>
    <t>05.054.0001-A</t>
  </si>
  <si>
    <t>PLACA DE ACRILICO PARA IDENTIFICACAO DE SALAS,MEDINDO 8X25CM,CONFORME DETALHE Nº6033/EMOP,POLIDA NAS BORDAS.FORNECIMENTOE COLOCACAO</t>
  </si>
  <si>
    <t>05.054.0003-A</t>
  </si>
  <si>
    <t>PLACA DE ACRILICO PARA INDICACAO DE SAIDA,MEDINDO 8X25CM,CONFORME DETALHE Nº 6033/EMOP,POLIDA NAS BORDAS.FORNECIMENTO ECOLOCACAO</t>
  </si>
  <si>
    <t>PLACA DE ACRILICO,DESENHADA,INDICANDO SANITARIO MASCULINO OUFEMININO,DE 39X19CM,CONFORME DETALHE Nº6035/EMOP.FORNECIMENTO E COLOCACAO</t>
  </si>
  <si>
    <t>05.054.0040-A</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</si>
  <si>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</si>
  <si>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05.054.0045-A</t>
  </si>
  <si>
    <t>PLACAS DE IDENTIFICACAO DE MONUMENTOS HISTORICOS EM BRONZE COM AS DIMENSOES DE (35X50)CM,EXCLUSIVE PEDESTAL DE CONCRETO.FORNECIMENTO E COLOCACAO</t>
  </si>
  <si>
    <t>05.054.0050-A</t>
  </si>
  <si>
    <t>PLACAS DE IDENTIFICACAO DE MONUMENTOS HISTORICOS EM BRONZE COM AS DIMENSOES DE(35X50)CM,INCLUSIVE PEDESTAL DE CONCRETO.FORNECIMENTO E COLOCACAO</t>
  </si>
  <si>
    <t>05.054.0055-A</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</si>
  <si>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</si>
  <si>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05.054.0100-A</t>
  </si>
  <si>
    <t>PLACA FOTOLUMINESCENTE DE SINALIZACAO DE SEGURANCA CONTRA INCENDIO,PARA SAIDA DE EMERGENCIA,EM PVC ANTICHAMA,DIMENSOES APROXIMADAS DE (10X20)CM,DE ACORDO COM A NORMA NBR 13434-2.FORNECIMENTO E COLOCACAO</t>
  </si>
  <si>
    <t>05.054.0102-A</t>
  </si>
  <si>
    <t>PLACA FOTOLUMINESCENTE DE SINALIZACAO DE SEGURANCA CONTRA INCENDIO,PARA SAIDA DE EMERGENCIA,EM PVC ANTICHAMA,DIMENSOES APROXIMADAS DE (20X40)CM, DE ACORDO COM A NORMA NBR 13434-2.FORNECIMENTO E COLOCACAO</t>
  </si>
  <si>
    <t>05.054.0103-A</t>
  </si>
  <si>
    <t>PLACA FOTOLUMINESCENTE DE SINALIZACAO DE SEGURANCA CONTRA INCENDIO,PARA INDICACAO DE NUMERO DE PAVIMENTOS,EM PVC ANTICHAMA,DIMENSOES APROXIMADAS DE (10X10)CM,DE ACORDO COM A NORMANBR 13434-2.FORNECIMENTO E COLOCACAO</t>
  </si>
  <si>
    <t>05.054.0104-A</t>
  </si>
  <si>
    <t>PLACA FOTOLUMINESCENTE DE SINALIZACAO DE SEGURANCA CONTRA INCENDIO,PARA INDICACAO CONTINUADA DE ROTA DE FUGA,EM PVC ANTICHAMA,DIMENSOES APROXIMADAS DE (7X20)CM,DE ACORDO COM A NORMA NBR 13434-2.FORNECIMENTO E COLOCACAO</t>
  </si>
  <si>
    <t>05.054.0105-A</t>
  </si>
  <si>
    <t>PLACA FOTOLUMINESCENTE DE SINALIZACAO DE SEGURANCA CONTRA INCENDIO,PARA EQUIPAMENTOS DE COMBATE A INCENDIO E ALARME,EM PVC ANTICHAMA,DIMENSOES APROXIMADAS DE (15X15)CM,DE ACORDO COM A NORMA NBR 13434-2.FORNECIMENTO E COLOCACAO</t>
  </si>
  <si>
    <t>05.054.0110-A</t>
  </si>
  <si>
    <t>PLACA FOTOLUMINESCENTE DE SINALIZACAO DE SEGURANCA CONTRA INCENDIO,PARA EQUIPAMENTOS DE COMBATE A INCENDIO E ALARME,EM PVC ANTICHAMA,DIMENSOES APROXIMADAS DE (30X30)CM,DE ACORDO COM A NORMA NBR 13434-2.FORNECIMENTO E COLOCACAO</t>
  </si>
  <si>
    <t>05.054.0115-A</t>
  </si>
  <si>
    <t>PLACA FOTOLUMINESCENTE DE SINALIZACAO DE SEGURANCA CONTRA INCENDIO,PARA EQUIPAMENTOS DE COMBATE A INCENDIO E ALARME,EM PVC ANTICHAMA,DIMENSOES APROXIMADAS DE (20X15)CM,DE ACORDO COM A NORMA NBR 13434-2.FORNECIMENTO E COLOCACAO</t>
  </si>
  <si>
    <t>05.054.0120-A</t>
  </si>
  <si>
    <t>PLACA FOTOLUMINESCENTE DE SINALIZACAO DE SEGURANCA CONTRA INCENDIO,DE PROIBICAO,EM PVC ANTICHAMA,FORMA CIRCULAR,DIAMETROAPROXIMADO DE 20CM,DE ACORDO COM A NORMA NBR 13434-2.FORNECIMENTO E COLOCACAO</t>
  </si>
  <si>
    <t>05.054.0130-A</t>
  </si>
  <si>
    <t>PLACA FOTOLUMINESCENTE DE SINALIZACAO DE SEGURANCA CONTRA INCENDIO,DE ALERTA,EM PVC ANTICHAMA,FORMA TRIANGULAR,DIMENSAOAPROXIMADA DA BASE DE 20CM,DE ACORDO COM A NORMA NBR 13434-2.FORNECIMENTO E COLOCACAO</t>
  </si>
  <si>
    <t>05.055.0010-A</t>
  </si>
  <si>
    <t>LETRA DE ACO INOX Nº22 COM 20CM DE ALTURA.FORNECIMENTO E COLOCACAO</t>
  </si>
  <si>
    <t>05.055.0020-A</t>
  </si>
  <si>
    <t>LETRA DE LATAO COM 30CM DE ALTURA TIPO "HELVETICA MEDIUM" OUSIMILAR.FORNECIMENTO E COLOCACAO</t>
  </si>
  <si>
    <t>05.055.0022-A</t>
  </si>
  <si>
    <t>LETRA DE ACO ESCOVADO COM 30CM DE ALTURA.FORNECIMENTO E COLOCACAO</t>
  </si>
  <si>
    <t>05.055.0024-A</t>
  </si>
  <si>
    <t>LETRA DE ACO ESCOVADO COM 40CM DE ALTURA.FORNECIMENTO E COLOCACAO</t>
  </si>
  <si>
    <t>05.055.0030-A</t>
  </si>
  <si>
    <t>LETRA FUNDIDA EM ALUMINIO,POLIDA NAS LATERAIS,TIPO "HELVETICA",COM ALTURA DE 10CM E ESPESSURA DE 5MM,COM PINOS PARA FIXACAO.FORNECIMENTO E COLOCACAO</t>
  </si>
  <si>
    <t>05.055.0040-A</t>
  </si>
  <si>
    <t>LETRA FUNDIDA EM BRONZE,POLIDA E OXIDADA NAS LATERAIS,TIPO "HELVETICA",COM ALTURA DE 10CM E ESPESSURA DE 5MM COM PINOS PARA FIXACAO.FORNECIMENTO E COLOCACAO</t>
  </si>
  <si>
    <t>05.056.0001-A</t>
  </si>
  <si>
    <t>PLACA DE FERRO ESMALTADO DE 12X18CM COM NUMERACAO PARA IDENTIFICACAO DE IMOVEL EM LOGRADOURO.FORNECIMENTO E COLOCACAO</t>
  </si>
  <si>
    <t>05.056.0002-A</t>
  </si>
  <si>
    <t>PLACA DE FERRO ESMALTADO FORMA ELIPTICA,Nº13,PARA IDENTIFICACAO DE MARCADOR,DE LUZ OU GAS OU OUTRO,EM CONJUNTO HABITACIONAL.FORNECIMENTO E COLOCACAO</t>
  </si>
  <si>
    <t>05.057.0010-A</t>
  </si>
  <si>
    <t>PLACA DE IDENTIFICACAO EM ACO INOXIDAVEL,ESCRITA EM BRAILLE,MEDINDO 8X25CM.FORNECIMENTO E COLOCACAO</t>
  </si>
  <si>
    <t>05.057.0015-A</t>
  </si>
  <si>
    <t>MAPA TATIL(BRAILLE/RELEVO) EM ACRILICO,MEDINDO 54X39CM,PARASINALIZACAO E LOCALIZACAO DE AMBIENTES,EXCLUSIVE PEDESTAL.FORNECIMENTO E COLOCACAO</t>
  </si>
  <si>
    <t>05.057.0020-A</t>
  </si>
  <si>
    <t>ANEL TATIL DE TEXTURA CONSTRASTANTE (BORRACHA) E,PLACA TATILDE ALUMINIO EM BRAILE 10X3CM, PARA SINALIZACAO DE CORRIMAOS,PARA PESSOAS COM NECESSIDADES ESPECIFICAS.FORNECIMENTO E COLOCACAO</t>
  </si>
  <si>
    <t>05.058.0010-A</t>
  </si>
  <si>
    <t>PLASTICO NA COR PRETA,DESTINADO A PROTECAO DE TELHADOS,MOVEIS E PISOS,COM 0,15MM DE ESPESSURA,REUTILIZADO 5 VEZES,INCLUSIVE RETIRADA.FORNECIMENTO E COLOCACAO</t>
  </si>
  <si>
    <t>05.058.0011-A</t>
  </si>
  <si>
    <t>LONA TIPO LEVE PARA PROTECAO DE TELHADOS,REUTILIZADO 2 VEZES,INCLUSIVE RETIRADA.FORNECIMENTO E COLOCACAO</t>
  </si>
  <si>
    <t>05.058.0020-A</t>
  </si>
  <si>
    <t>LONA DE POLIETILENO(LONA TERREIRO)COM ESPESSURA DE 0,20MM PARA IMPERMEABILIZACAO DE SOLO,MEDIDA PELA AREA COBERTA,INCLUSIVE PERDAS E TRANSPASSE</t>
  </si>
  <si>
    <t>05.058.0030-A</t>
  </si>
  <si>
    <t>PLASTICO BOLHAO,BOLHA DIAMETRO DE 25MM E LARGURA DE 1,30M.FORNECIMENTO E COLOCACAO</t>
  </si>
  <si>
    <t>05.075.0005-A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</si>
  <si>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</si>
  <si>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05.075.0006-A</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</si>
  <si>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</si>
  <si>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05.075.0007-B</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</si>
  <si>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</si>
  <si>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05.075.0008-A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</si>
  <si>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</si>
  <si>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05.077.0001-A</t>
  </si>
  <si>
    <t>ESCORAMENTO DE VALAS EM PRANCHADA HORIZONTAL,EMPREGANDO-SE MADEIRA DE 3ª E PERFIL METALICO "H" DE 6"X6",REUTILIZADOS EM5 VEZES,INCLUSIVE FORNECIMENTO DE TODOS OS MATERIAIS,COLOCACAO E RETIRADA</t>
  </si>
  <si>
    <t>05.077.0010-A</t>
  </si>
  <si>
    <t>ESCORAMENTO MISTO DE PRANCHADA HORIZONTAL ATE 8M DE PROFUNDIDADE COM PRANCHAS DE MADEIRA,ESTACAS E LONGARINAS DE ACO I DE 10",ESTRONCAS DE DUPLO I DE 8",COMPREENDENDO FORNECIMENTO,COLOCACAO E RETIRADA DE TODOS OS COMPONENTES COM REAPROVEITAMENTO DESTES</t>
  </si>
  <si>
    <t>05.080.0020-A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</si>
  <si>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</si>
  <si>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05.080.0025-A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</si>
  <si>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</si>
  <si>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05.080.0030-A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</si>
  <si>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</si>
  <si>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</si>
  <si>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</si>
  <si>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05.080.0045-A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</si>
  <si>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</si>
  <si>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05.080.0050-A</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</si>
  <si>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</si>
  <si>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</si>
  <si>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</si>
  <si>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05.080.0065-A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</si>
  <si>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</si>
  <si>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05.080.0070-A</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</si>
  <si>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</si>
  <si>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05.081.0010-A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</si>
  <si>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</si>
  <si>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05.081.0012-A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</si>
  <si>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</si>
  <si>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05.081.0015-A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</si>
  <si>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</si>
  <si>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</si>
  <si>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</si>
  <si>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05.081.0020-A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</si>
  <si>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</si>
  <si>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05.081.0022-A</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</si>
  <si>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</si>
  <si>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</si>
  <si>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</si>
  <si>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05.081.0027-A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</si>
  <si>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</si>
  <si>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05.081.0029-A</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</si>
  <si>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</si>
  <si>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05.081.0031-A</t>
  </si>
  <si>
    <t>ESCORAMENTO PARA VALAS "TIPO BLINDAGEM",COM LARGURA E 3,00MDE PROFUNDIDADE DE 2,50M,INCLUSIVE MOVIMENTACAO COM ESCAVADEIRA HIDRAULICA E MAO-DE-OBRA.A MEDICAO SERA FEITA PELO PRODUTO DAS ALTURAS DAS PAREDES ESCORADAS (2 LADOS) VEZES O COMPRIMENTO DA VALA</t>
  </si>
  <si>
    <t>05.081.0032-A</t>
  </si>
  <si>
    <t>ESCORAMENTO PARA VALAS "TIPO BLINDAGEM",COM LARGURA DE 3,00ME PROFUNDIDADE DE 4,50M,INCLUSIVE MOVIMENTACAO COM ESCAVADEIRA HIDRAULICA E MAO-DE-OBRA.A MEDICAO SERA FEITA PELO PRODUTO DAS ALTURAS DAS PAREDES ESCORADAS (2 LADOS) VEZES O COMPRIMENTO DA VALA</t>
  </si>
  <si>
    <t>05.081.0033-A</t>
  </si>
  <si>
    <t>ESCORAMENTO PARA VALAS "TIPO BLINDAGEM",COM LARGURA DE 3,00ME PROFUNDIDADE DE 6,00M,INCLUSIVE MOVIMENTACAO COM ESCAVADEIRA HIDRAULICA E MAO-DE-OBRA.A MEDICAO SERA FEITA PELO PRODUTO DAS ALTURAS DAS PAREDES ESCORADAS (2 LADOS) VEZES O COMPRIMENTO DA VALA</t>
  </si>
  <si>
    <t>05.081.0050-A</t>
  </si>
  <si>
    <t>ESCORAMENTO PARA VALAS "TIPO BLINDAGEM",COM LARGURA DE 5,50E PROFUNDIDADE DE 2,50M,INCLUSIVE MOVIMENTACAO COM ESCAVADEIRA HIDRAULICA E MAO-DE-OBRA.A MEDICAO SERA FEITA PELO PRODUTO DAS ALTURAS DAS PAREDES ESCORADAS (2 LADOS) VEZES O COMPRIMENTO DA VALA</t>
  </si>
  <si>
    <t>05.081.0051-A</t>
  </si>
  <si>
    <t>ESCORAMENTO PARA VALAS "TIPO BLINDAGEM",COM LARGURA DE 5,50ME PROFUNDIDADE DE 4,50M,INCLUSIVE MOVIMENTACAO COM ESCAVADEIRA HIDRAULICA E MAO-DE-OBRA.A MEDICAO SERA FEITA PELO PRODUTO DAS ALTURAS DAS PAREDES ESCORADAS (2 LADOS) VEZES O COMPRIMENTO DA VALA</t>
  </si>
  <si>
    <t>05.081.0052-A</t>
  </si>
  <si>
    <t>ESCORAMENTO PARA VALAS "TIPO BLINDAGEM",COM LARGURA DE 5,50ME PROFUNDIDADE DE 6,00M,INCLUSIVE MOVIMENTACAO COM ESCAVADEIRA HIDRAULICA E MAO-DE-OBRA.A MEDICAO SERA FEITA PELO PRODUTO DAS ALTURAS DAS PAREDES ESCORADAS (2 LADOS) VEZES O COMPRIMENTO DA VALA</t>
  </si>
  <si>
    <t>05.082.0001-A</t>
  </si>
  <si>
    <t>RETIRADA E RECOLOCACAO DE ESTACAS PRANCHAS DE ACO.MEDICAO PELA SUPERFICIE UTIL COBRINDO AS PAREDES DAS CAVAS OU VALAS</t>
  </si>
  <si>
    <t>05.085.0010-B</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</si>
  <si>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</si>
  <si>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05.085.0011-A</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</si>
  <si>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</si>
  <si>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05.085.0012-A</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</si>
  <si>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</si>
  <si>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05.085.0013-B</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</si>
  <si>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</si>
  <si>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05.085.0014-A</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</si>
  <si>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</si>
  <si>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05.085.0015-A</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</si>
  <si>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</si>
  <si>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05.085.0016-B</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</si>
  <si>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</si>
  <si>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05.085.0017-A</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</si>
  <si>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</si>
  <si>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05.085.0018-A</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</si>
  <si>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</si>
  <si>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05.085.0019-A</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</si>
  <si>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</si>
  <si>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05.085.0020-A</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</si>
  <si>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</si>
  <si>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05.085.0021-A</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</si>
  <si>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</si>
  <si>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05.090.0001-A</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</si>
  <si>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</si>
  <si>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05.090.0002-A</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</si>
  <si>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</si>
  <si>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05.095.0001-A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</si>
  <si>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</si>
  <si>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05.095.0002-B</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</si>
  <si>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</si>
  <si>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05.097.0001-A</t>
  </si>
  <si>
    <t>BARRAGEM PROVISORIA OU ENSECADEIRA,PARA DESVIOS DE PEQUENOSCURSOS D`AGUA COM SACOS DE AREIA</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</si>
  <si>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</si>
  <si>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</si>
  <si>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05.099.0001-B</t>
  </si>
  <si>
    <t>CONSOLO DE PERFIL DE ACO,COM PESO ATE 10KG,PARA SUPORTES DEGUIA(VIGA,LONGARINA),EM TRABALHOS DE ESCORAMENTO E CONGENERES,SOLDADO EM ESTACA DO MESMO MATERIAL,INCLUSIVE FORNECIMENTO,COLOCACAO E RETIRADA,ADMITINDO-SE SUA UTILIZACAO 10 VEZES</t>
  </si>
  <si>
    <t>05.099.0002-B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</si>
  <si>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</si>
  <si>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05.099.0003-A</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</si>
  <si>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</si>
  <si>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05.099.0004-B</t>
  </si>
  <si>
    <t>ESTRONCA(ESCORA)DE PERFIL DE ACO "I",DE 6",1ª ALMA,EM TRABALHOS DE ESCORAMENTO E CONGENERES,TENDO COMPRIMENTO DE 2,50 A3,00M,SOLDADA EM GUIAS,INCLUSIVE FORNECIMENTO,COLOCACAO,RETIRADA E TRANSPORTE INTERNO COM CAMINHAO,ADMITINDO-SE SUA UTILIZACAO 7 VEZES</t>
  </si>
  <si>
    <t>05.100.0020-A</t>
  </si>
  <si>
    <t>CAFE DA MANHA, CONFORME CONVENCAO DO TRABALHO PARA CONSTRUCAO CIVIL E CONDICOES HIGIENICAS E SANITARIAS ADEQUADAS</t>
  </si>
  <si>
    <t>05.100.0022-A</t>
  </si>
  <si>
    <t>REFEICAO CONFORME CONVENCAO DO TRABALHO PARA CONSTRUCAO CIVIL E CONDICOES HIGIENICAS E SANITARIAS ADEQUADAS</t>
  </si>
  <si>
    <t>05.100.0024-A</t>
  </si>
  <si>
    <t>CESTA BASICA, CONFORME CONVENCAO DO TRABALHO PARA CONSTRUCAOCIVIL</t>
  </si>
  <si>
    <t>05.100.0026-A</t>
  </si>
  <si>
    <t>VALE TRANSPORTE, CONSIDERANDO PASSAGEM IDA E VOLTA</t>
  </si>
  <si>
    <t>05.100.0900-A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</si>
  <si>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</si>
  <si>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UR        </t>
  </si>
  <si>
    <t>05.100.9999-A</t>
  </si>
  <si>
    <t>INDICE GERAL DA CONSTRUCAO CIVIL (PREDIOS PUBLICOS)</t>
  </si>
  <si>
    <t>05.103.9999-A</t>
  </si>
  <si>
    <t>INDICE GERAL PARA FORNECIMENTO DE MATERIAIS DA CONSTRUCAO CIVIL</t>
  </si>
  <si>
    <t>05.105.0002-A</t>
  </si>
  <si>
    <t>MA0-DE-OBRA DE MARCENEIRO,INCLUSIVE ENCARGOS SOCIAIS</t>
  </si>
  <si>
    <t>05.105.0003-A</t>
  </si>
  <si>
    <t>MAO-DE-OBRA DE SERRALHEIRO,INCLUSIVE ENCARGOS SOCIAIS</t>
  </si>
  <si>
    <t>05.105.0004-A</t>
  </si>
  <si>
    <t>MAO-DE-OBRA DE PINTOR,INCLUSIVE ENCARGOS SOCIAIS</t>
  </si>
  <si>
    <t>05.105.0005-A</t>
  </si>
  <si>
    <t>MAO-DE-OBRA DE GESSEIRO,INCLUSIVE ENCARGOS SOCIAIS</t>
  </si>
  <si>
    <t>05.105.0006-A</t>
  </si>
  <si>
    <t>MAO-DE-OBRA DE LADRILHEIRO,INCLUSIVE ENCARGOS SOCIAIS</t>
  </si>
  <si>
    <t>05.105.0007-A</t>
  </si>
  <si>
    <t>MAO-DE-OBRA DE TAQUEIRO,INCLUSIVE ENCARGOS SOCIAIS</t>
  </si>
  <si>
    <t>05.105.0008-A</t>
  </si>
  <si>
    <t>MAO-DE-OBRA DE ESTUCADOR,INCLUSIVE ENCARGOS SOCIAIS</t>
  </si>
  <si>
    <t>05.105.0009-A</t>
  </si>
  <si>
    <t>MAO-DE-OBRA DE PEDREIRO,INCLUSIVE ENCARGOS SOCIAIS</t>
  </si>
  <si>
    <t>05.105.0010-A</t>
  </si>
  <si>
    <t>MAO-DE-OBRA DE CARPINTEIRO DE FORMAS,INCLUSIVE ENCARGOS SOCIAIS</t>
  </si>
  <si>
    <t>05.105.0011-A</t>
  </si>
  <si>
    <t>MAO-DE-OBRA DE BOMBEIRO HIDRAULICO,INCLUSIVE ENCARGOS SOCIAIS</t>
  </si>
  <si>
    <t>05.105.0012-A</t>
  </si>
  <si>
    <t>MAO-DE-OBRA DE CARPINTEIRO DE ESQUADRIAS,INCLUSIVE ENCARGOSSOCIAIS</t>
  </si>
  <si>
    <t>05.105.0013-A</t>
  </si>
  <si>
    <t>MAO-DE-OBRA DE ELETRICISTA,INCLUSIVE ENCARGOS SOCIAIS</t>
  </si>
  <si>
    <t>05.105.0014-A</t>
  </si>
  <si>
    <t>MAO-DE-OBRA DE PINTOR DE LETRAS,INCLUSIVE ENCARGOS SOCIAIS</t>
  </si>
  <si>
    <t>05.105.0015-A</t>
  </si>
  <si>
    <t>MAO-DE-OBRA DE SERVENTE,INCLUSIVE ENCARGOS SOCIAIS</t>
  </si>
  <si>
    <t>05.105.0016-A</t>
  </si>
  <si>
    <t>MAO-DE-OBRA DE AJUDANTE,INCLUSIVE ENCARGOS SOCIAIS</t>
  </si>
  <si>
    <t>05.105.0017-A</t>
  </si>
  <si>
    <t>MAO-DE-OBRA DE SOLDADOR,INCLUSIVE ENCARGOS SOCIAIS</t>
  </si>
  <si>
    <t>05.105.0018-A</t>
  </si>
  <si>
    <t>MAO-DE-OBRA DE ARMADOR,INCLUSIVE ENCARGOS SOCIAIS</t>
  </si>
  <si>
    <t>05.105.0019-A</t>
  </si>
  <si>
    <t>MAO-DE-OBRA DE MARTELETEIRO,INCLUSIVE ENCARGOS SOCIAIS</t>
  </si>
  <si>
    <t>05.105.0020-A</t>
  </si>
  <si>
    <t>MAO-DE-OBRA DE JARDINEIRO,INCLUSIVE ENCARGOS SOCIAIS</t>
  </si>
  <si>
    <t>05.105.0021-A</t>
  </si>
  <si>
    <t>MAO-DE-OBRA DE OPERADOR DE MAQUINAS,INCLUSIVE ENCARGOS SOCIAIS</t>
  </si>
  <si>
    <t>05.105.0022-A</t>
  </si>
  <si>
    <t>MAO-DE-OBRA DE APONTADOR,INCLUSIVE ENCARGOS SOCIAIS</t>
  </si>
  <si>
    <t>05.105.0023-A</t>
  </si>
  <si>
    <t>MAO-DE-OBRA DE ALMOXARIFE,INCLUSIVE ENCARGOS SOCIAIS</t>
  </si>
  <si>
    <t>05.105.0024-A</t>
  </si>
  <si>
    <t>MAO-DE-OBRA DE AUXILIAR DE ALMOXARIFADO,INCLUSIVE ENCARGOS SOCIAIS</t>
  </si>
  <si>
    <t>05.105.0025-A</t>
  </si>
  <si>
    <t>MAO-DE-OBRA DE ESTAGIARIO,INCLUSIVE ENCARGOS SOCIAIS</t>
  </si>
  <si>
    <t>05.105.0026-A</t>
  </si>
  <si>
    <t>MAO-DE-OBRA DE AUXILIAR TECNICO,INCLUSIVE ENCARGOS SOCIAIS</t>
  </si>
  <si>
    <t>05.105.0027-A</t>
  </si>
  <si>
    <t>MAO-DE-OBRA DE FEITOR(ENCARREGADO DE TURMA),INCLUSIVE ENCARGOS SOCIAIS</t>
  </si>
  <si>
    <t>05.105.0028-A</t>
  </si>
  <si>
    <t>MAO-DE-OBRA DE ENCARREGADO PARA SERVICOS DE ILUMINACAO PUBLICA,INCLUSIVE ENCARGOS SOCIAIS</t>
  </si>
  <si>
    <t>05.105.0029-A</t>
  </si>
  <si>
    <t>MAO-DE-OBRA DE MESTRE DE OBRA "A",INCLUSIVE ENCARGOS SOCIAIS</t>
  </si>
  <si>
    <t>05.105.0030-A</t>
  </si>
  <si>
    <t>MAO-DE-OBRA DE MESTRE DE OBRA "B",INCLUSIVE ENCARGOS SOCIAIS</t>
  </si>
  <si>
    <t>05.105.0031-A</t>
  </si>
  <si>
    <t>MAO-DE-OBRA DE ENGENHEIRO DE SEGURANCA DO TRABALHO,INCLUSIVEENCARGOS SOCIAIS</t>
  </si>
  <si>
    <t>05.105.0032-A</t>
  </si>
  <si>
    <t>MAO-DE-OBRA DE ENGENHEIRO OU ARQUITETO JR.,INCLUSIVE ENCARGOS SOCIAIS</t>
  </si>
  <si>
    <t>05.105.0033-A</t>
  </si>
  <si>
    <t>MAO-DE-OBRA DE ENGENHEIRO OU ARQUITETO SENIOR,INCLUSIVE ENCARGOS SOCIAIS</t>
  </si>
  <si>
    <t>05.105.0034-A</t>
  </si>
  <si>
    <t>MAO-DE-OBRA DE ENGENHEIRO OU ARQUITETO COORDENADOR GERAL DEPROJETOS OU SUPERVISOR DE OBRAS,INCLUSIVE ENCARGOS SOCIAIS</t>
  </si>
  <si>
    <t>05.105.0035-A</t>
  </si>
  <si>
    <t>MAO-DE-OBRA DE DESENHISTA "A",INCLUSIVE ENCARGOS SOCIAIS</t>
  </si>
  <si>
    <t>05.105.0036-A</t>
  </si>
  <si>
    <t>MAO-DE-OBRA DE AUXILIAR DE DESENHISTA,INCLUSIVE ENCARGOS SOCIAIS</t>
  </si>
  <si>
    <t>05.105.0037-A</t>
  </si>
  <si>
    <t>MAO-DE-OBRA DE CHEFE DE ESCRITORIO,INCLUSIVE ENCARGOS SOCIAIS</t>
  </si>
  <si>
    <t>05.105.0038-A</t>
  </si>
  <si>
    <t>MAO-DE-OBRA DE SECRETARIA,INCLUSIVE ENCARGOS SOCIAIS</t>
  </si>
  <si>
    <t>05.105.0039-A</t>
  </si>
  <si>
    <t>MAO-DE-OBRA DE DIGITADOR,INCLUSIVE ENCARGOS SOCIAIS.</t>
  </si>
  <si>
    <t>05.105.0040-A</t>
  </si>
  <si>
    <t>MAO-DE-OBRA DE ESCRITURARIO,INCLUSIVE ENCARGOS SOCIAIS</t>
  </si>
  <si>
    <t>05.105.0041-A</t>
  </si>
  <si>
    <t>MAO-DE-OBRA DE AUXILIAR DE ESCRITORIO,INCLUSIVE ENCARGOS SOCIAIS</t>
  </si>
  <si>
    <t>05.105.0042-A</t>
  </si>
  <si>
    <t>MAO-DE-OBRA DE CALCETEIRO,INCLUSIVE ENCARGOS SOCIAIS</t>
  </si>
  <si>
    <t>05.105.0043-A</t>
  </si>
  <si>
    <t>MAO-DE-OBRA DE VIDRACEIRO,INCLUSIVE ENCARGOS SOCIAIS</t>
  </si>
  <si>
    <t>05.105.0044-A</t>
  </si>
  <si>
    <t>MAO-DE-OBRA DE ENCARREGADO DE MONTAGEM,INCLUSIVE ENCARGOS SOCIAIS</t>
  </si>
  <si>
    <t>05.105.0045-A</t>
  </si>
  <si>
    <t>MAO-DE-OBRA DE ENGENHEIRO OU ARQUITETO PLENO,INCLUSIVE ENCARGOS SOCIAIS</t>
  </si>
  <si>
    <t>05.105.0046-A</t>
  </si>
  <si>
    <t>MAO-DE-OBRA DE IMPERMEABILIZADOR,INCLUSIVE ENCARGOS SOCIAIS</t>
  </si>
  <si>
    <t>05.105.0047-A</t>
  </si>
  <si>
    <t>MAO-DE-OBRA DE TECNICO DE SEGURANCA DO TRABALHO,INCLUSIVE ENCARGOS SOCIAIS</t>
  </si>
  <si>
    <t>05.105.0048-A</t>
  </si>
  <si>
    <t>MAO-DE-OBRA DE AUXILIAR DE ENFERMAGEM,INCLUSIVE ENCARGOS SOCIAIS</t>
  </si>
  <si>
    <t>05.105.0049-A</t>
  </si>
  <si>
    <t>MAO-DE-OBRA DE ENFERMEIRO,INCLUSIVE ENCARGOS SOCIAIS</t>
  </si>
  <si>
    <t>05.105.0050-A</t>
  </si>
  <si>
    <t>MAO-DE-OBRA DE TECNICO DE EDIFICACOES,INCLUSIVE ENCARGOS SOCIAIS</t>
  </si>
  <si>
    <t>05.105.0051-A</t>
  </si>
  <si>
    <t>MAO-DE-OBRA DE TOPOGRAFO "A",INCLUSIVE ENCARGOS SOCIAIS</t>
  </si>
  <si>
    <t>05.105.0052-A</t>
  </si>
  <si>
    <t>MAO-DE-OBRA DE AUXILIAR DE TOPOGRAFIA,INCLUSIVE ENCARGOS SOCIAIS</t>
  </si>
  <si>
    <t>05.105.0053-A</t>
  </si>
  <si>
    <t>MAO-DE-OBRA DE LABORATORISTA "A",INCLUSIVE ENCARGOS SOCIAIS</t>
  </si>
  <si>
    <t>05.105.0054-A</t>
  </si>
  <si>
    <t>MAO-DE-OBRA DE MOTORISTA,INCLUSIVE ENCARGOS SOCIAIS</t>
  </si>
  <si>
    <t>05.105.0055-A</t>
  </si>
  <si>
    <t>MAO-DE-OBRA DE TOPOGRAFO B,INCLUSIVE ENCARGOS SOCIAIS</t>
  </si>
  <si>
    <t>05.105.0057-A</t>
  </si>
  <si>
    <t>MAO-DE-OBRA DE DESENHISTA B,INCLUSIVE ENCARGOS SOCIAIS</t>
  </si>
  <si>
    <t>05.105.0058-A</t>
  </si>
  <si>
    <t>MAO-DE-OBRA DE MECANICO DE MAQUINAS,INCLUSIVE ENCARGOS SOCIAIS</t>
  </si>
  <si>
    <t>05.105.0059-A</t>
  </si>
  <si>
    <t>MAO-DE-OBRA DE TORNEIRO MECANICO,INCLUSIVE ENCARGOS SOCIAIS</t>
  </si>
  <si>
    <t>05.105.0060-A</t>
  </si>
  <si>
    <t>MAO-DE-OBRA DE MONTADOR ELETROMECANICO,INCLUSIVE ENCARGOS SOCIAIS</t>
  </si>
  <si>
    <t>05.105.0061-A</t>
  </si>
  <si>
    <t>MAO-DE-OBRA DE AJUDANTE DE MONTADOR ELETROMECANICO,INCLUSIVEENCARGOS SOCIAIS</t>
  </si>
  <si>
    <t>05.105.0062-A</t>
  </si>
  <si>
    <t>MAO-DE-OBRA DE ELETROTECNICO,INCLUSIVE ENCARGOS SOCIAIS</t>
  </si>
  <si>
    <t>05.105.0063-A</t>
  </si>
  <si>
    <t>MAO DE OBRA DE ENCARREGADO DE OBRA,INCLUSIVE ENCARGOS SOCIAIS</t>
  </si>
  <si>
    <t>05.105.0066-A</t>
  </si>
  <si>
    <t>MAO-DE-OBRA DE RASTILHEIRO,INCLUSIVE ENCARGOS SOCIAIS</t>
  </si>
  <si>
    <t>05.105.0069-A</t>
  </si>
  <si>
    <t>MAO-DE-OBRA DE TECNICO A,PARA OBRAS RODOVIARIAS,INCLUSIVE ENCARGOS SOCIAIS</t>
  </si>
  <si>
    <t>05.105.0070-A</t>
  </si>
  <si>
    <t>MAO-DE-OBRA DE MEDICO DO TRABALHO,INCLUSIVE ENCARGOS SOCIAIS</t>
  </si>
  <si>
    <t>05.105.0071-A</t>
  </si>
  <si>
    <t>MAO-DE-OBRA DE TECNICO DE QUALIDADE,INCLUSIVE ENCARGOS SOCIAIS</t>
  </si>
  <si>
    <t>05.105.0072-A</t>
  </si>
  <si>
    <t>MAO-DE-OBRA DE TECNICO DE MEDICAO DE OBRAS,INCLUSIVE ENCARGOS SOCIAIS</t>
  </si>
  <si>
    <t>05.105.0073-A</t>
  </si>
  <si>
    <t>MAO-DE-OBRA DE APROPRIADOR,INCLUSIVE ENCARGOS SOCIAIS</t>
  </si>
  <si>
    <t>05.105.0074-A</t>
  </si>
  <si>
    <t>MAO-DE-OBRA DE COMPRADOR,INCLUSIVE ENCARGOS SOCIAIS</t>
  </si>
  <si>
    <t>05.105.0075-A</t>
  </si>
  <si>
    <t>MAO-DE-OBRA DE COZINHEIRO,INCLUSIVE ENCARGOS SOCIAIS</t>
  </si>
  <si>
    <t>05.105.0080-A</t>
  </si>
  <si>
    <t>MAO-DE-OBRA DE FAXINEIRO,INCLUSIVE ENCARGOS SOCIAIS</t>
  </si>
  <si>
    <t>05.105.0081-A</t>
  </si>
  <si>
    <t>MAO-DE-OBRA DE COPEIRO,INCLUSIVE ENCARGOS SOCIAIS</t>
  </si>
  <si>
    <t>05.105.0095-A</t>
  </si>
  <si>
    <t>MAO-DE-OBRA DE MERGULHADOR,INCLUSIVE ENCARGOS SOCIAIS</t>
  </si>
  <si>
    <t>05.105.0096-A</t>
  </si>
  <si>
    <t>MAO-DE-OBRA DE MUSEOLOGO RESTAURADOR,INCLUSIVE ENCARGOS SOCIAIS</t>
  </si>
  <si>
    <t>05.105.0097-A</t>
  </si>
  <si>
    <t>MAO-DE-OBRA DE VIGIA,INCLUSIVE ENCARGOS SOCIAIS</t>
  </si>
  <si>
    <t>05.105.0098-A</t>
  </si>
  <si>
    <t>MAO-DE-OBRA DE VIGIA,INCLUSIVE ENCARGOS SOCIAIS COM ADICIONAL NOTURNO</t>
  </si>
  <si>
    <t>05.105.0100-A</t>
  </si>
  <si>
    <t>05.105.0101-A</t>
  </si>
  <si>
    <t>MAO-DE-OBRA DE MARCENEIRO,INCLUSIVE ENCARGOS SOCIAIS</t>
  </si>
  <si>
    <t>05.105.0102-A</t>
  </si>
  <si>
    <t>MAO-DE-OBRA DE SERRALHEIRO DE CONSTRUCAO CIVIL,INCLUSIVE ENCARGOS SOCIAIS</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</si>
  <si>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</si>
  <si>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</si>
  <si>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</si>
  <si>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</si>
  <si>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</si>
  <si>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</si>
  <si>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</si>
  <si>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</si>
  <si>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</si>
  <si>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</si>
  <si>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</si>
  <si>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</si>
  <si>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</si>
  <si>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</si>
  <si>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</si>
  <si>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</si>
  <si>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</si>
  <si>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</si>
  <si>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</si>
  <si>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</si>
  <si>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</si>
  <si>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MAO-DE-OBRA DE AUXILIAR DE ALMOXARIFE,INCLUSIVE ENCARGOS SOCIAIS</t>
  </si>
  <si>
    <t>05.105.0124-A</t>
  </si>
  <si>
    <t>05.105.0125-A</t>
  </si>
  <si>
    <t>05.105.0126-A</t>
  </si>
  <si>
    <t>MAO-DE-OBRA DE FEITOR (ENCARREGADO DE TURMA),INCLUSIVE ENCARGOS SOCIAIS</t>
  </si>
  <si>
    <t>MAO-DE-OBRA DE ENCARREGADO DE OBRA,INCLUSIVE ENCARGOS SOCIAIS</t>
  </si>
  <si>
    <t>05.105.0128-A</t>
  </si>
  <si>
    <t>05.105.0129-A</t>
  </si>
  <si>
    <t>05.105.0130-A</t>
  </si>
  <si>
    <t>05.105.0131-A</t>
  </si>
  <si>
    <t>05.105.0132-A</t>
  </si>
  <si>
    <t>05.105.0133-A</t>
  </si>
  <si>
    <t>MAO-DE-OBRA DESENHISTA "A",INCLUSIVE ENCARGOS SOCIAIS</t>
  </si>
  <si>
    <t>05.105.0134-A</t>
  </si>
  <si>
    <t>MAO-DE-OBRA AUXILIAR DE DESENHISTA,INCLUSIVE ENCARGOS SOCIAIS</t>
  </si>
  <si>
    <t>05.105.0135-A</t>
  </si>
  <si>
    <t>05.105.0136-A</t>
  </si>
  <si>
    <t>05.105.0137-A</t>
  </si>
  <si>
    <t>MAO DE OBRA DE ENGENHEIRO OU ARQUITETO PLENO,INCLUSIVE ENCARGOS SOCIAIS</t>
  </si>
  <si>
    <t>05.105.0138-A</t>
  </si>
  <si>
    <t>05.105.0139-A</t>
  </si>
  <si>
    <t>05.105.0140-A</t>
  </si>
  <si>
    <t>05.105.0141-A</t>
  </si>
  <si>
    <t>05.105.0142-A</t>
  </si>
  <si>
    <t>MAO-DE-OBRA DE ENGARREGADO DE MONTAGEM,INCLUSIVE ENCARGOS SOCIAIS</t>
  </si>
  <si>
    <t>05.105.0143-A</t>
  </si>
  <si>
    <t>05.105.0144-A</t>
  </si>
  <si>
    <t>05.105.0145-A</t>
  </si>
  <si>
    <t>MAO-DE-OBRA PARA TOPOGRAFO "A",INCLUSIVE ENCARGOS SOCIAIS</t>
  </si>
  <si>
    <t>05.105.0146-A</t>
  </si>
  <si>
    <t>MAO-DE-OBRA PARA AUXILIAR DE TOPOGRAFIA,INCLUSIVE ENCARGOS SOCIAIS</t>
  </si>
  <si>
    <t>05.105.0147-A</t>
  </si>
  <si>
    <t>MAO-DE-OBRA PARA LABORATORISTA "A",INCLUSIVE ENCARGOS SOCIAIS</t>
  </si>
  <si>
    <t>05.105.0148-A</t>
  </si>
  <si>
    <t>05.105.0149-A</t>
  </si>
  <si>
    <t>05.105.0150-A</t>
  </si>
  <si>
    <t>05.105.0151-A</t>
  </si>
  <si>
    <t>05.105.0152-A</t>
  </si>
  <si>
    <t>05.105.0153-A</t>
  </si>
  <si>
    <t>05.105.0154-A</t>
  </si>
  <si>
    <t>05.105.0155-A</t>
  </si>
  <si>
    <t>MAO-DE-OBRA ELETROTECNICO,INCLUSIVE ENCARGOS SOCIAIS</t>
  </si>
  <si>
    <t>05.105.0156-A</t>
  </si>
  <si>
    <t>05.105.0157-A</t>
  </si>
  <si>
    <t>05.105.0158-A</t>
  </si>
  <si>
    <t>05.105.0159-A</t>
  </si>
  <si>
    <t>05.105.0165-A</t>
  </si>
  <si>
    <t>05.105.0169-A</t>
  </si>
  <si>
    <t>05.105.0175-A</t>
  </si>
  <si>
    <t>05.105.0176-A</t>
  </si>
  <si>
    <t>05.105.0178-A</t>
  </si>
  <si>
    <t>05.105.0179-A</t>
  </si>
  <si>
    <t>05.105.0180-A</t>
  </si>
  <si>
    <t>05.105.0185-A</t>
  </si>
  <si>
    <t>05.105.0186-A</t>
  </si>
  <si>
    <t>MAO-DE-OBRA DE DIGITADOR,INCLUSIVE ENCARGOS SOCIAIS</t>
  </si>
  <si>
    <t>05.105.0187-A</t>
  </si>
  <si>
    <t>05.105.0188-A</t>
  </si>
  <si>
    <t>05.105.0190-A</t>
  </si>
  <si>
    <t>05.105.0195-A</t>
  </si>
  <si>
    <t>05.105.0200-A</t>
  </si>
  <si>
    <t>SERVICO DE VIGILANCIA COM VIGIA DE OBRA 24H/DIA,PARA 1 POSTO</t>
  </si>
  <si>
    <t>05.105.0201-A</t>
  </si>
  <si>
    <t>SERVICO DE VIGILANCIA COM VIGIA DE OBRA 24H/DIA,PARA 2 POSTOS</t>
  </si>
  <si>
    <t>05.105.0202-A</t>
  </si>
  <si>
    <t>SERVICO DE VIGILANCIA COM VIGIA DE OBRA 24H/DIA,PARA 3 POSTOS</t>
  </si>
  <si>
    <t>05.105.0203-A</t>
  </si>
  <si>
    <t>SERVICO DE VIGILANCIA COM VIGIA DE OBRA 24H/DIA,PARA 4 POSTOS</t>
  </si>
  <si>
    <t>05.105.0204-A</t>
  </si>
  <si>
    <t>SERVICO DE VIGILANCIA COM VIGIA DE OBRA,PARA 1 POSTO,CONSIDERANDO APENAS O CUSTO APOS A JORNADA NORMAL DE TRABALHO.O CUSTO INCLUI VIGILANCIA AOS SABADOS,DOMINGOS E FERIADOS</t>
  </si>
  <si>
    <t>05.105.0205-A</t>
  </si>
  <si>
    <t>SERVICO DE VIGILANCIA COM VIGIA DE OBRA,PARA 2 POSTOS,CONSIDERANDO APENAS O CUSTO APOS A JORNADA NORMAL DE TRABALHO.O CUSTO INCLUI VIGILANCIA AOS SABADOS,DOMINGOS E FERIADOS</t>
  </si>
  <si>
    <t>05.105.0206-A</t>
  </si>
  <si>
    <t>SERVICO DE VIGILANCIA COM VIGIA DE OBRA,PARA 3 POSTOS,CONSIDERANDO APENAS O CUSTO APOS A JORNADA NORMAL DE TRABALHO.O CUSTO INCLUI VIGILANCIA AOS SABADOS,DOMINGOS E FERIADOS</t>
  </si>
  <si>
    <t>05.105.0207-A</t>
  </si>
  <si>
    <t>SERVICO DE VIGILANCIA COM VIGIA DE OBRA,PARA 4 POSTOS,CONSIDERANDO APENAS O CUSTO APOS A JORNADA NORMAL DE TRABALHO.O CUSTO INCLUI VIGILANCIA AOS SABADOS,DOMINGOS E FERIADOS</t>
  </si>
  <si>
    <t>05.105.9999-A</t>
  </si>
  <si>
    <t>INDICE DE SALARIO DA CONSTRUCAO CIVIL</t>
  </si>
  <si>
    <t>05.205.0010-A</t>
  </si>
  <si>
    <t>SERVICO DE VIGILANCIA ARMADA OU DESARMADA 24H/DIA,PARA 1 POSTO</t>
  </si>
  <si>
    <t>05.205.0011-A</t>
  </si>
  <si>
    <t>SERVICO DE VIGILANCIA ARMADA OU DESARMADA 24H/DIA,PARA 2 POSTOS</t>
  </si>
  <si>
    <t>05.205.0012-A</t>
  </si>
  <si>
    <t>SERVICO DE VIGILANCIA ARMADA OU DESARMADA 24H/DIA,PARA 3 POSTOS</t>
  </si>
  <si>
    <t>05.205.0013-A</t>
  </si>
  <si>
    <t>SERVICO DE VIGILANCIA ARMADA OU DESARMADA 24H/DIA,PARA 4 POSTOS</t>
  </si>
  <si>
    <t>05.205.0015-A</t>
  </si>
  <si>
    <t>SERVICO DE VIGILANCIA ARMADA OU DESARMADA,PARA 1 POSTO,CONSIDERANDO APENAS O CUSTO APOS A JORNADA NORMAL DE TRABALHO.O CUSTO INCLUI VIGILANCIA AOS SABADOS,DOMINGOS E FERIADOS</t>
  </si>
  <si>
    <t>05.205.0016-A</t>
  </si>
  <si>
    <t>SERVICO DE VIGILANCIA ARMADA OU DESARMADA,PARA 2 POSTOS,CONSIDERANDO APENAS O CUSTO APOS A JORNADA NORMAL DE TRABALHO.O CUSTO INCLUI VIGILANCIA AOS SABADOS,DOMINGOS E FERIADOS</t>
  </si>
  <si>
    <t>05.205.0017-A</t>
  </si>
  <si>
    <t>SERVICO DE VIGILANCIA ARMADA OU DESARMADA,PARA 3 POSTOS,CONSIDERANDO APENAS O CUSTO APOS A JORNADA NORMAL DE TRABALHO.O CUSTO INCLUI VIGILANCIA AOS SABADOS,DOMINGOS E FERIADOS</t>
  </si>
  <si>
    <t>05.205.0018-A</t>
  </si>
  <si>
    <t>SERVICO DE VIGILANCIA ARMADA OU DESARMADA,PARA 4 POSTOS,CONSIDERANDO APENAS O CUSTO APOS A JORNADA NORMAL DE TRABALHO.O CUSTO INCLUI VIGILANCIA AOS SABADOS,DOMINGOS E FERIADOS</t>
  </si>
  <si>
    <t>05.205.9999-A</t>
  </si>
  <si>
    <t>INDICE PARA SERVICOS DE SEGURANCA E VIGILANCIA</t>
  </si>
  <si>
    <t>06.001.0020-A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</si>
  <si>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</si>
  <si>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06.001.0022-A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</si>
  <si>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</si>
  <si>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06.001.0023-A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</si>
  <si>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</si>
  <si>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06.001.0024-A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</si>
  <si>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</si>
  <si>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06.001.0025-A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</si>
  <si>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</si>
  <si>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06.001.0030-A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</si>
  <si>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</si>
  <si>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06.001.0031-A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</si>
  <si>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</si>
  <si>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06.001.0032-A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</si>
  <si>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</si>
  <si>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06.001.0033-A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</si>
  <si>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</si>
  <si>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06.001.0034-A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</si>
  <si>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</si>
  <si>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06.001.0035-A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</si>
  <si>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</si>
  <si>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06.001.0036-A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</si>
  <si>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</si>
  <si>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06.001.0037-A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</si>
  <si>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</si>
  <si>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06.001.0038-A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</si>
  <si>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</si>
  <si>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06.001.0039-A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</si>
  <si>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</si>
  <si>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06.001.0040-A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</si>
  <si>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</si>
  <si>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06.001.0041-A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</si>
  <si>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</si>
  <si>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06.001.0042-A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</si>
  <si>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</si>
  <si>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06.001.0059-A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</si>
  <si>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</si>
  <si>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06.001.0060-A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</si>
  <si>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</si>
  <si>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06.001.0061-A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</si>
  <si>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</si>
  <si>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06.001.0062-A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</si>
  <si>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</si>
  <si>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06.001.0063-A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</si>
  <si>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</si>
  <si>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06.001.0064-A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</si>
  <si>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</si>
  <si>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06.001.0065-A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</si>
  <si>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</si>
  <si>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06.001.0066-A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</si>
  <si>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</si>
  <si>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06.001.0067-A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</si>
  <si>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</si>
  <si>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06.001.0068-A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</si>
  <si>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</si>
  <si>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06.001.0069-A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</si>
  <si>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</si>
  <si>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06.001.0070-A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</si>
  <si>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</si>
  <si>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06.001.0071-A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</si>
  <si>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</si>
  <si>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06.001.0080-A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</si>
  <si>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</si>
  <si>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06.001.0081-A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</si>
  <si>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</si>
  <si>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06.001.0082-A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</si>
  <si>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</si>
  <si>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06.001.0083-A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</si>
  <si>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</si>
  <si>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06.001.0084-A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</si>
  <si>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</si>
  <si>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06.001.0085-A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</si>
  <si>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</si>
  <si>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06.001.0101-A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</si>
  <si>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</si>
  <si>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06.001.0102-A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</si>
  <si>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</si>
  <si>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06.001.0103-A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</si>
  <si>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</si>
  <si>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06.001.0105-A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</si>
  <si>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</si>
  <si>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06.001.0106-A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</si>
  <si>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</si>
  <si>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06.001.0110-A</t>
  </si>
  <si>
    <t>ASSENTAMENTO DE TUBOS DE CERAMICA VIDRADA,ATERRO E SOCA ATEA ALTURA DA GERATRIZ SUPERIOR DO TUBO,CONSIDERANDO O MATERIAL DA PROPRIA ESCAVACAO,COM JUNTA ELASTICA,NO DIAMETRO DE 100MM,EXCLUSIVE O TUBO E ANEL DE BORRACHA,INCLUSIVE ACERTO DE FUNDO DE VALA</t>
  </si>
  <si>
    <t>06.001.0115-A</t>
  </si>
  <si>
    <t>ASSENTAMENTO DE TUBOS DE CERAMICA VIDRADA,ATERRO E SOCA ATEA ALTURA DA GERATRIZ SUPERIOR DO TUBO,CONSIDERANDO O MATERIAL DA PROPRIA ESCAVACAO,COM JUNTA ELASTICA,NO DIAMETRO DE 150MM,EXCLUSIVE O TUBO E ANEL DE BORRACHA,INCLUSIVE ACERTO DE FUNDO DE VALA</t>
  </si>
  <si>
    <t>06.001.0120-A</t>
  </si>
  <si>
    <t>ASSENTAMENTO DE TUBOS DE CERAMICA VIDRADA,ATERRO E SOCA ATEA ALTURA DA GERATRIZ SUPERIOR DO TUBO,CONSIDERANDO O MATERIAL DA PROPRIA ESCAVACAO,COM JUNTA ELASTICA,NO DIAMETRO DE 200MM,EXCLUSIVE O TUBO E ANEL DE BORRACHA,INCLUSIVE ACERTO DE FUNDO DE VALA</t>
  </si>
  <si>
    <t>06.001.0125-A</t>
  </si>
  <si>
    <t>ASSENTAMENTO DE TUBOS DE CERAMICA VIDRADA,ATERRO E SOCA ATEA ALTURA DA GERATRIZ SUPERIOR DO TUBO,CONSIDERANDO O MATERIAL DA PROPRIA ESCAVACAO,COM JUNTA ELASTICA,NO DIAMETRO DE 250MM,EXCLUSIVE O TUBO E ANEL DE BORRACHA,INCLUSIVE ACERTO DE FUNDO DE VALA</t>
  </si>
  <si>
    <t>06.001.0130-A</t>
  </si>
  <si>
    <t>ASSENTAMENTO DE TUBOS DE CERAMICA VIDRADA,ATERRO E SOCA ATEA ALTURA DA GERATRIZ SUPERIOR DO TUBO,CONSIDERANDO O MATERIAL DA PROPRIA ESCAVACAO,COM JUNTA ELASTICA,NO DIAMETRO DE 300MM,EXCLUSIVE O TUBO E ANEL DE BORRACHA,INCLUSIVE ACERTO DE FUNDO DE VALA</t>
  </si>
  <si>
    <t>06.001.0151-A</t>
  </si>
  <si>
    <t>LEVANTAMENTO,LIMPEZA E REASSENTAMENTO DE TUBO DE CERAMICA,COM JUNTA ARGAMASSADA,DIAMETRO DE 100MM</t>
  </si>
  <si>
    <t>06.001.0152-A</t>
  </si>
  <si>
    <t>LEVANTAMENTO,LIMPEZA E REASSENTAMENTO DE TUBO DE CERAMICA,COM JUNTA ARGAMASSADA,DIAMETRO DE 150MM</t>
  </si>
  <si>
    <t>06.001.0153-A</t>
  </si>
  <si>
    <t>LEVANTAMENTO,LIMPEZA E REASSENTAMENTO DE TUBO DE CERAMICA,COM JUNTA ARGAMASSADA,DIAMETRO DE 200MM</t>
  </si>
  <si>
    <t>06.001.0155-A</t>
  </si>
  <si>
    <t>LEVANTAMENTO,LIMPEZA E REASSENTAMENTO DE TUBO DE CERAMICA,COM JUNTA ARGAMASSADA,DIAMETRO DE 250MM</t>
  </si>
  <si>
    <t>06.001.0161-A</t>
  </si>
  <si>
    <t>LEVANTAMENTO,LIMPEZA E REASSENTAMENTO DE CURVA CERAMICA,COMJUNTA ARGAMASSADA,DIAMETRO DE 100MM</t>
  </si>
  <si>
    <t>06.001.0162-A</t>
  </si>
  <si>
    <t>LEVANTAMENTO,LIMPEZA E REASSENTAMENTO DE CURVA CERAMICA,COMJUNTA ARGAMASSADA,DIAMETRO DE 150MM</t>
  </si>
  <si>
    <t>06.001.0163-A</t>
  </si>
  <si>
    <t>LEVANTAMENTO,LIMPEZA E REASSENTAMENTO DE CURVA CERAMICA,COMJUNTA ARGAMASSADA,DIAMETRO DE 200MM</t>
  </si>
  <si>
    <t>06.001.0165-A</t>
  </si>
  <si>
    <t>LEVANTAMENTO,LIMPEZA E REASSENTAMENTO DE CURVA CERAMICA,COMJUNTA ARGAMASSADA,DIAMETRO DE 250MM</t>
  </si>
  <si>
    <t>06.001.0170-A</t>
  </si>
  <si>
    <t>LEVANTAMENTO,LIMPEZA E REASSENTAMENTO DE JUNCAO CERAMICA,COMJUNTA ARGAMASSADA,DIAMETRO DE 75MM</t>
  </si>
  <si>
    <t>06.001.0171-A</t>
  </si>
  <si>
    <t>LEVANTAMENTO,LIMPEZA E REASSENTAMENTO DE JUNCAO CERAMICA,COMJUNTA ARGAMASSADA,DIAMETRO DE 100MM</t>
  </si>
  <si>
    <t>06.001.0172-A</t>
  </si>
  <si>
    <t>LEVANTAMENTO,LIMPEZA E REASSENTAMENTO DE JUNCAO CERAMICA,COMJUNTA ARGAMASSADA,DIAMETRO DE 150MM</t>
  </si>
  <si>
    <t>06.001.0173-A</t>
  </si>
  <si>
    <t>LEVANTAMENTO,LIMPEZA E REASSENTAMENTO DE JUNCAO CERAMICA,COMJUNTA ARGAMASSADA,DIAMETRO DE 200MM</t>
  </si>
  <si>
    <t>06.001.0174-A</t>
  </si>
  <si>
    <t>LEVANTAMENTO,LIMPEZA E REASSENTAMENTO DE JUNCAO CERAMICA,COMJUNTA ARGAMASSADA,DIAMETRO DE 250MM</t>
  </si>
  <si>
    <t>06.001.0180-A</t>
  </si>
  <si>
    <t>ASSENTAMENTO DE TUBO FLEXIVEL,EXCLUSIVE FORNECIMENTO DESTE,PARA AGUAS PLUVIAIS,ATERRO E SOCA ATE A ALTURA DA GERATRIZ SUPERIOR DO TUBO,CONSIDERANDO O MATERIAL DA PROPRIA ESCAVACAO,DIAMETRO DE 300MM</t>
  </si>
  <si>
    <t>06.001.0183-A</t>
  </si>
  <si>
    <t>ASSENTAMENTO DE TUBO FLEXIVEL,EXCLUSIVE FORNECIMENTO DESTE,PARA AGUAS PLUVIAIS,ATERRO E SOCA ATE A ALTURA DA GERATRIZ SUPERIOR DO TUBO,CONSIDERANDO O MATERIAL DA PROPRIA ESCAVACAO,DIAMETRO DE 400MM</t>
  </si>
  <si>
    <t>06.001.0184-A</t>
  </si>
  <si>
    <t>ASSENTAMENTO DE TUBO FLEXIVEL,EXCLUSIVE FORNECIMENTO DESTE,PARA AGUAS PLUVIAIS,ATERRO E SOCA ATE A ALTURA DA GERATRIZ SUPERIOR DO TUBO,CONSIDERANDO O MATERIAL DA PROPRIA ESCAVACAO,DIAMETRO DE 500MM</t>
  </si>
  <si>
    <t>06.001.0185-A</t>
  </si>
  <si>
    <t>ASSENTAMENTO DE TUBO FLEXIVEL,EXCLUSIVE FORNECIMENTO DESTE,PARA AGUAS PLUVIAIS,ATERRO E SOCA ATE A ALTURA DA GERATRIZ SUPERIOR DO TUBO,CONSIDERANDO O MATERIAL DA PROPRIA ESCAVACAO,DIAMETRO DE 600MM</t>
  </si>
  <si>
    <t>06.001.0187-A</t>
  </si>
  <si>
    <t>ASSENTAMENTO DE TUBO FLEXIVEL,EXCLUSIVE FORNECIMENTO DESTE,PARA AGUAS PLUVIAIS,ATERRO E SOCA ATE A ALTURA DA GERATRIZ SUPERIOR DO TUBO,CONSIDERANDO O MATERIAL DA PROPRIA ESCAVACAO,DIAMETRO DE 700MM</t>
  </si>
  <si>
    <t>06.001.0188-A</t>
  </si>
  <si>
    <t>ASSENTAMENTO DE TUBO FLEXIVEL,EXCLUSIVE FORNECIMENTO DESTE,PARA AGUAS PLUVIAIS,ATERRO E SOCA ATE A ALTURA DA GERATRIZ SUPERIOR DO TUBO,CONSIDERANDO O MATERIAL DA PROPRIA ESCAVACAO,DIAMETRO DE 800MM</t>
  </si>
  <si>
    <t>06.001.0189-A</t>
  </si>
  <si>
    <t>ASSENTAMENTO DE TUBO FLEXIVEL,EXCLUSIVE FORNECIMENTO DESTE,PARA AGUAS PLUVIAIS,ATERRO E SOCA ATE A ALTURA DA GERATRIZ SUPERIOR DO TUBO,CONSIDERANDO O MATERIAL DA PROPRIA ESCAVACAO,DIAMETRO DE 900MM</t>
  </si>
  <si>
    <t>06.001.0190-A</t>
  </si>
  <si>
    <t>ASSENTAMENTO DE TUBO FLEXIVEL,EXCLUSIVE FORNECIMENTO DESTE,PARA AGUAS PLUVIAIS,ATERRO E SOCA ATE A ALTURA DA GERATRIZ SUPERIOR DO TUBO,CONSIDERANDO O MATERIAL DA PROPRIA ESCAVACAO,DIAMETRO DE 1000MM</t>
  </si>
  <si>
    <t>06.001.0192-A</t>
  </si>
  <si>
    <t>ASSENTAMENTO DE TUBO FLEXIVEL,EXCLUSIVE FORNECIMENTO DESTE,PARA AGUAS PLUVIAIS,ATERRO E SOCA ATE A ALTURA DA GERATRIZ SUPERIOR DO TUBO,CONSIDERANDO O MATERIAL DA PROPRIA ESCAVACAO,DIAMETRO DE 1100MM</t>
  </si>
  <si>
    <t>06.001.0193-A</t>
  </si>
  <si>
    <t>ASSENTAMENTO DE TUBO FLEXIVEL,EXCLUSIVE FORNECIMENTO DESTE,PARA AGUAS PLUVIAIS,ATERRO E SOCA ATE A ALTURA DA GERATRIZ SUPERIOR DO TUBO,CONSIDERANDO O MATERIAL DA PROPRIA ESCAVACAO,DIAMETRO DE 1200MM</t>
  </si>
  <si>
    <t>06.001.0195-A</t>
  </si>
  <si>
    <t>ASSENTAMENTO DE TUBO FLEXIVEL,EXCLUSIVE FORNECIMENTO DESTE,PARA AGUAS PLUVIAIS,ATERRO E SOCA ATE A ALTURA DA GERATRIZ SUPERIOR DO TUBO,CONSIDERANDO O MATERIAL DA PROPRIA ESCAVACAO,DIAMETRO DE 1500MM</t>
  </si>
  <si>
    <t>06.001.0198-A</t>
  </si>
  <si>
    <t>ASSENTAMENTO DE TUBO FLEXIVEL,EXCLUSIVE FORNECIMENTO DESTE,PARA AGUAS PLUVIAIS,ATERRO E SOCA ATE A ALTURA DA GERATRIZ SUPERIOR DO TUBO,CONSIDERANDO O MATERIAL DA PROPRIA ESCAVACAO,DIAMETRO DE 1800MM</t>
  </si>
  <si>
    <t>06.001.0200-A</t>
  </si>
  <si>
    <t>ASSENTAMENTO DE TUBO FLEXIVEL,EXCLUSIVE FORNECIMENTO DESTE,PARA AGUAS PLUVIAIS,ATERRO E SOCA ATE A ALTURA DA GERATRIZ SUPERIOR DO TUBO,CONSIDERANDO O MATERIAL DA PROPRIA ESCAVACAO,DIAMETRO DE 2000MM</t>
  </si>
  <si>
    <t>06.001.0205-A</t>
  </si>
  <si>
    <t>ASSENTAMENTO DE TUBO FLEXIVEL,EXCLUSIVE FORNECIMENTO DESTE,PARA AGUAS PLUVIAIS,ATERRO E SOCA ATE A ALTURA DA GERATRIZ SUPERIOR DO TUBO,CONSIDERANDO O MATERIAL DA PROPRIA ESCAVACAO,DIAMETRO DE 2500MM</t>
  </si>
  <si>
    <t>06.001.0210-A</t>
  </si>
  <si>
    <t>ASSENTAMANTO DE TUBO FLEXIVEL,EXCLUSIVE FORNECIMENTO DESTE,PARA AGUAS PLUVIAIS,ATERRO E SOCA ATE A ALTURA DA GERATRIZ SUPERIOR DO TUBO,CONSIDERANDO O MATERIAL DA PROPRIA ESCAVACAO,DIAMETRO DE 3000MM</t>
  </si>
  <si>
    <t>06.001.0220-A</t>
  </si>
  <si>
    <t>ASSENTAMENTO DE TUBO PRFV DEFOFO,EXCLUSIVE FORNECIMENTO DESTE,ATERRO E SOCA ATE A ALTURA DA GERATRIZ SUPERIOR DO TUBO,CONSIDERANDO O MATERIAL DA PROPRIA ESCAVACAO,DIAMETRO DE 300MM</t>
  </si>
  <si>
    <t>06.001.0221-A</t>
  </si>
  <si>
    <t>ASSENTAMENTO DE TUBO PRFV DEFOFO,EXCLUSIVE FORNECIMENTO DESTE,ATERRO E SOCA ATE A ALTURA DA GERATRIZ SUPERIOR DO TUBO,CONSIDERANDO O MATERIAL DA PROPRIA ESCAVACAO,DIAMETRO DE 350MM</t>
  </si>
  <si>
    <t>06.001.0222-A</t>
  </si>
  <si>
    <t>ASSENTAMENTO DE TUBO PRFV DEFOFO,EXCLUSIVE FORNECIMENTO DESTE,ATERRO E SOCA ATE A ALTURA DA GERATRIZ SUPERIOR DO TUBO,CONSIDERANDO O MATERIAL DA PROPRIA ESCAVACAO,DIAMETRO DE 400MM</t>
  </si>
  <si>
    <t>06.001.0224-A</t>
  </si>
  <si>
    <t>ASSENTAMENTO DE TUBO PRFV DEFOFO,EXCLUSIVE FORNECIMENTO DESTE,ATERRO E SOCA ATE A ALTURA DA GERATRIZ SUPERIOR DO TUBO,CONSIDERANDO O MATERIAL DA PROPRIA ESCAVACAO,DIAMETRO DE 500MM</t>
  </si>
  <si>
    <t>06.001.0225-A</t>
  </si>
  <si>
    <t>ASSENTAMENTO DE TUBO PRFV DEFOFO,EXCLUSIVE FORNECIMENTO DESTE,ATERRO E SOCA ATE A ALTURA DA GERATRIZ SUPERIOR DO TUBO,CONSIDERANDO O MATERIAL DA PROPRIA ESCAVACAO,DIAMETRO DE 600MM</t>
  </si>
  <si>
    <t>06.001.0226-A</t>
  </si>
  <si>
    <t>ASSENTAMENTO DE TUBO PRFV DEFOFO,EXCLUSIVE FORNECIMENTO DESTE,ATERRO E SOCA ATE A ALTURA DA GERATRIZ SUPERIOR DO TUBO,CONSIDERANDO O MATERIAL DA PROPRIA ESCAVACAO,DIAMETRO DE 700MM</t>
  </si>
  <si>
    <t>06.001.0227-A</t>
  </si>
  <si>
    <t>ASSENTAMENTO DE TUBO PRFV DEFOFO,EXCLUSIVE FORNECIMENTO DESTE,ATERRO E SOCA ATE A ALTURA DA GERATRIZ SUPERIOR DO TUBO,CONSIDERANDO O MATERIAL DA PROPRIA ESCAVACAO,DIAMETRO DE 800MM</t>
  </si>
  <si>
    <t>06.001.0228-A</t>
  </si>
  <si>
    <t>ASSENTAMENTO DE TUBO PRFV DEFOFO,EXCLUSIVE FORNECIMENTO DESTE,ATERRO E SOCA ATE A ALTURA DA GERATRIZ SUPERIOR DO TUBO,CONSIDERANDO O MATERIAL DA PROPRIA ESCAVACAO,DIAMETRO DE 900MM</t>
  </si>
  <si>
    <t>06.001.0229-A</t>
  </si>
  <si>
    <t>ASSENTAMENTO DE TUBO PRFV DEFOFO,EXCLUSIVE FORNECIMENTO DESTE,ATERRO E SOCA ATE A ALTURA DA GERATRIZ SUPERIOR DO TUBO,CONSIDERANDO O MATERIAL DA PROPRIA ESCAVACAO,DIAMETRO DE 1000MM</t>
  </si>
  <si>
    <t>06.001.0231-A</t>
  </si>
  <si>
    <t>ASSENTAMENTO DE TUBO PRFV DEFOFO,EXCLUSIVE FORNECIMENTO DESTE,ATERRO E SOCA ATE A ALTURA DA GERATRIZ SUPERIOR DO TUBO,CONSIDERANDO O MATERIAL DA PROPRIA ESCAVACAO,DIAMETRO DE 1200MM</t>
  </si>
  <si>
    <t>06.001.0233-A</t>
  </si>
  <si>
    <t>ASSENTAMENTO DE TUBO PRFV DEFOFO,EXCLUSIVE FORNECIMENTO DESTE,ATERRO E SOCA ATE A ALTURA DA GERATRIZ SUPERIOR DO TUBO,CONSIDERANDO O MATERIAL DA PROPRIA ESCAVACAO,DIAMETRO DE 1300MM</t>
  </si>
  <si>
    <t>06.001.0235-A</t>
  </si>
  <si>
    <t>ASSENTAMENTO DE TUBO PRFV DEFOFO,EXCLUSIVE FORNECIMENTO DESTE,ATERRO E SOCA ATE A ALTURA DA GERATRIZ SUPERIOR DO TUBO,CONSIDERANDO O MATERIAL DA PROPRIA ESCAVACAO,DIAMETRO DE 1400MM</t>
  </si>
  <si>
    <t>06.001.0237-A</t>
  </si>
  <si>
    <t>ASSENTAMENTO DE TUBO PRFV DEFOFO,EXCLUSIVE FORNECIMENTO DESTE,ATERRO E SOCA ATE A ALTURA DA GERATRIZ SUPERIOR DO TUBO,CONSIDERANDO O MATERIAL DA PROPRIA ESCAVACAO,DIAMETRO DE 1500MM</t>
  </si>
  <si>
    <t>06.001.0242-A</t>
  </si>
  <si>
    <t>ASSENTAMENTO DE TUBULACAO DE PVC,COM JUNTA ELASTICA,PARA COLETOR DE ESGOTOS,COM DIAMETRO NOMINAL DE 100MM,ATERRO E SOCAATE A ALTURA DA GERATRIZ SUPERIOR DO TUBO,CONSIDERANDO O MATERIAL DA PROPRIA ESCAVACAO,EXCLUSIVE TUBO E JUNTA</t>
  </si>
  <si>
    <t>06.001.0243-A</t>
  </si>
  <si>
    <t>ASSENTAMENTO DE TUBULACAO DE PVC,COM JUNTA ELASTICA,PARA COLETOR DE ESGOTOS,COM DIAMETRO NOMINAL DE 150MM,ATERRO E SOCAATE A ALTURA DA GERATRIZ SUPERIOR DO TUBO,CONSIDERANDO O MATERIAL DA PROPRIA ESCAVACAO,EXCLUSIVE TUBO E JUNTA</t>
  </si>
  <si>
    <t>06.001.0244-A</t>
  </si>
  <si>
    <t>ASSENTAMENTO DE TUBULACAO DE PVC,COM JUNTA ELASTICA,PARA COLETOR DE ESGOTOS,COM DIAMETRO NOMINAL DE 200MM,ATERRO E SOCAATE A ALTURA DA GERATRIZ SUPERIOR DO TUBO,CONSIDERANDO O MATERIAL DA PROPRIA ESCAVACAO,EXCLUSIVE TUBO E JUNTA</t>
  </si>
  <si>
    <t>06.001.0245-A</t>
  </si>
  <si>
    <t>ASSENTAMENTO DE TUBULACAO DE PVC COM JUNTA ELASTICA,PARA COLETOR DE ESGOTOS,COM DIAMETRO NOMINAL DE 250MM,ATERRO E SOCAATE A ALTURA DA GERATRIZ SUPERIOR DO TUBO,CONSIDERANDO O MATERIAL DA PROPRIA ESCAVACAO,EXCLUSIVE TUBO E JUNTA</t>
  </si>
  <si>
    <t>06.001.0246-A</t>
  </si>
  <si>
    <t>ASSENTAMENTO DE TUBULACAO DE PVC COM JUNTA ELASTICA,PARA COLETOR DE ESGOTOS,COM DIAMETRO NOMINAL DE 300MM,ATERRO E SOCAATE A ALTURA DA GERATRIZ SUPERIOR DO TUBO,CONSIDERANDO O MATERIAL DA PROPRIA ESCAVACAO,EXCLUSIVE TUBO E JUNTA</t>
  </si>
  <si>
    <t>06.001.0247-A</t>
  </si>
  <si>
    <t>ASSENTAMENTO DE TUBULACAO DE PVC,COM JUNTA ELASTICA,PARA COLETOR DE ESGOTOS,COM DIAMETRO NOMINAL DE 350MM,ATERRO E SOCAATE A ALTURA DA GERATRIZ SUPERIOR DO TUBO,CONSIDERANDO O MATERIAL DA PROPRIA ESCAVACAO,EXCLUSIVE TUBO E JUNTA</t>
  </si>
  <si>
    <t>06.001.0248-A</t>
  </si>
  <si>
    <t>ASSENTAMENTO DE TUBULACAO DE PVC,COM JUNTA ELASTICA,PARA COLETOR DE ESGOTOS,COM DIAMETRO NOMINAL DE 400MM,ATERRO E SOCAATE A ALTURA DA GERATRIZ SUPERIOR DO TUBO,CONSIDERANDO O MATERIAL DA PROPRIA ESCAVACAO,EXCLUSIVE TUBO E JUNTA</t>
  </si>
  <si>
    <t>06.001.0250-A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</si>
  <si>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</si>
  <si>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06.001.0251-A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</si>
  <si>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</si>
  <si>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06.001.0252-A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</si>
  <si>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</si>
  <si>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06.001.0254-A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</si>
  <si>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</si>
  <si>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06.001.0255-A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</si>
  <si>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</si>
  <si>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06.001.0256-A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</si>
  <si>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</si>
  <si>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06.001.0257-A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</si>
  <si>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</si>
  <si>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06.001.0258-A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</si>
  <si>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</si>
  <si>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06.001.0259-A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</si>
  <si>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</si>
  <si>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06.001.0260-A</t>
  </si>
  <si>
    <t>ASSENTAMENTO DE PECAS E ACESSORIOS DE PVC RIGIDO,COM JUNTA ELASTICA,COM DIAMETRO NOMINAL DE 50MM,EXCLUSIVE PECAS E JUNTAS ELASTICAS.CUSTO POR BOLSA</t>
  </si>
  <si>
    <t>06.001.0261-A</t>
  </si>
  <si>
    <t>ASSENTAMENTO DE PECAS E ACESSORIOS DE PVC RIGIDO,COM JUNTA ELASTICA,COM DIAMETRO NOMINAL DE 75MM,EXCLUSIVE PECAS E JUNTAS ELASTICAS.CUSTO POR BOLSA</t>
  </si>
  <si>
    <t>06.001.0262-A</t>
  </si>
  <si>
    <t>ASSENTAMENTO DE PECAS E ACESSORIOS DE PVC RIGIDO,COM JUNTA ELASTICA,COM DIAMETRO NOMINAL DE 100MM,EXCLUSIVE PECAS E JUNTAS ELASTICAS.CUSTO POR BOLSA</t>
  </si>
  <si>
    <t>06.001.0263-A</t>
  </si>
  <si>
    <t>ASSENTAMENTO DE PECAS E ACESSORIOS DE PVC RIGIDO,COM JUNTA ELASTICA,COM DIAMETRO NOMINAL DE 150MM,EXCLUSIVE PECAS E JUNTAS ELASTICAS.CUSTO POR BOLSA</t>
  </si>
  <si>
    <t>06.001.0264-A</t>
  </si>
  <si>
    <t>ASSENTAMENTO DE PECAS E ACESSORIOS DE PVC RIGIDO,COM JUNTA ELASTICA,COM DIAMETRO NOMINAL DE 200MM,EXCLUSIVE PECAS E JUNTAS ELASTICAS.CUSTO POR BOLSA</t>
  </si>
  <si>
    <t>06.001.0265-A</t>
  </si>
  <si>
    <t>ASSENTAMENTO DE PECAS E ACESSORIOS DE PVC RIGIDO,COM JUNTA ELASTICA,COM DIAMETRO NOMINAL DE 250MM,EXCLUSIVE PECAS E JUNTAS ELASTICAS.CUSTO POR BOLSA</t>
  </si>
  <si>
    <t>06.001.0266-A</t>
  </si>
  <si>
    <t>ASSENTAMENTO DE PECAS E ACESSORIOS DE PVC RIGIDO,COM JUNTA ELASTICA,COM DIAMETRO NOMINAL DE 300MM,EXCLUSIVE PECAS E JUNTAS ELASTICAS.CUSTO POR BOLSA</t>
  </si>
  <si>
    <t>06.001.0267-A</t>
  </si>
  <si>
    <t>ASSENTAMENTO DE PECAS E ACESSORIOS DE PVC RIGIDO,COM JUNTA ELASTICA,COM DIAMETRO NOMINAL DE 350MM,EXCLUSIVE PECAS E JUNTAS ELASTICAS.CUSTO POR BOLSA</t>
  </si>
  <si>
    <t>06.001.0268-A</t>
  </si>
  <si>
    <t>ASSENTAMENTO DE PECAS E ACESSORIOS DE PVC RIGIDO,COM JUNTA ELASTICA,COM DIAMETRO NOMINAL DE 400MM,EXCLUSIVE PECAS E JUNTAS ELASTICAS.CUSTO POR BOLSA</t>
  </si>
  <si>
    <t>06.001.0269-A</t>
  </si>
  <si>
    <t>ASSENTAMENTO DE PECAS E ACESSORIOS DE PVC RIGIDO,COM JUNTA ELASTICA,COM DIAMETRO NOMINAL DE 500MM,EXCLUSIVE PECAS E JUNTAS ELASTICAS.CUSTO POR BOLSA</t>
  </si>
  <si>
    <t>06.001.0270-A</t>
  </si>
  <si>
    <t>ASSENTAMENTO DE TUBO DE PVC ROSQUEAVEL,EXCLUSIVE FORNECIMENTO DESTE,INCLUSIVE MONTAGEM DAS CONEXOES E MATERIAIS PARA VEDACAO,DIAMETRO DE 1/2"</t>
  </si>
  <si>
    <t>06.001.0271-A</t>
  </si>
  <si>
    <t>ASSENTAMENTO DE TUBO DE PVC ROSQUEAVEL,EXCLUSIVE FORNECIMENTO DESTE,INCLUSIVE MONTAGEM DAS CONEXOES E MATERIAIS PARA VEDACAO,DIAMETRO DE 3/4"</t>
  </si>
  <si>
    <t>06.001.0272-A</t>
  </si>
  <si>
    <t>ASSENTAMENTO DE TUBO DE PVC ROSQUEAVEL,EXCLUSIVE FORNECIMENTO DESTE,INCLUSIVE MONTAGEM DAS CONEXOES E MATERIAIS PARA VEDACAO,DIAMETRO DE 1"</t>
  </si>
  <si>
    <t>06.001.0273-A</t>
  </si>
  <si>
    <t>ASSENTAMENTO DE TUBO DE PVC ROSQUEAVEL,EXCLUSIVE FORNECIMENTO DESTE,INCLUSIVE MONTAGEM DAS CONEXOES E MATERIAIS PARA VEDACAO,DIAMETRO DE 1.1/2"</t>
  </si>
  <si>
    <t>06.001.0274-A</t>
  </si>
  <si>
    <t>ASSENTAMENTO DE TUBO DE PVC ROSQUEAVEL,EXCLUSIVE FORNECIMENTO DESTE,INCLUSIVE MONTAGEM DAS CONEXOES E MATERIAIS PARA VEDACAO,DIAMETRO DE 2"</t>
  </si>
  <si>
    <t>06.001.0275-A</t>
  </si>
  <si>
    <t>ASSENTAMENTO DE TUBO DE PVC ROSQUEAVEL,EXCLUSIVE FORNECIMENTO DESTE,INCLUSIVE MONTAGEM DAS CONEXOES E MATERIAIS PARA VEDACAO,DIAMETRO DE 3"</t>
  </si>
  <si>
    <t>06.001.0276-A</t>
  </si>
  <si>
    <t>ASSENTAMENTO DE TUBO DE PVC ROSQUEAVEL,EXCLUSIVE FORNECIMENTO DESTE,INCLUSIVE MONTAGEM DAS CONEXOES E MATERIAIS PARA VEDACAO,DIAMETRO DE 4"</t>
  </si>
  <si>
    <t>06.001.0300-A</t>
  </si>
  <si>
    <t>MONTAGEM DE COMPORTA QUADRADA OU CIRCULAR COM DIMENSOES MAIORES QUE 0,70 X 0,70M,INCLUSIVE OS MATERIAIS NECESSARIOS A MONTAGEM,EXCETO CHUMBADORES</t>
  </si>
  <si>
    <t>06.001.0301-A</t>
  </si>
  <si>
    <t>MONTAGEM DE COMPORTA QUADRADA OU CIRCULAR COM DIMENSOES ATE0.70 X 0.70M,INCLUSIVE OS MATERIAIS NECESSARIOS A MONTAGEM,EXCETO CHUMBADORES</t>
  </si>
  <si>
    <t>06.001.0305-A</t>
  </si>
  <si>
    <t>MONTAGEM DE PEDESTAL E HASTE SIMPLES PARA ACIONAMENTO DE COMPORTA,ADUFA,VALVULA OU REGISTRO,INCLUSIVE OS MATERIAIS NECESSARIOS A MONTAGEM,EXCETO CHUMBADORES.CUSTO POR CONJUNTO</t>
  </si>
  <si>
    <t>06.001.0306-A</t>
  </si>
  <si>
    <t>MONTAGEM DE ADUFA DE PAREDE COM FLANGE,DIAMETRO DE 150MM,EXCLUSIVE FORNECIMENTO DOS PARAFUSOS DE FIXACAO</t>
  </si>
  <si>
    <t>06.001.0307-A</t>
  </si>
  <si>
    <t>MONTAGEM DE ADUFA DE PAREDE COM FLANGE,DIAMETRO DE 200MM,EXCLUSIVE FORNECIMENTO DE PARAFUSOS DE FIXACAO</t>
  </si>
  <si>
    <t>06.001.0308-A</t>
  </si>
  <si>
    <t>MONTAGEM DE ADUFA DE PAREDES COM FLANGE,DIAMETRO DE 250MM,EXCLUSIVE FORNECIMENTO DE PARAFUSOS DE FIXACAO</t>
  </si>
  <si>
    <t>06.001.0309-A</t>
  </si>
  <si>
    <t>MONTAGEM DE ADUFA DE PAREDE COM FLANGE,DIAMETRO DE 300MM,EXCLUSIVE FORNECIMENTO DE PARAFUSOS DE FIXACAO</t>
  </si>
  <si>
    <t>06.001.0310-A</t>
  </si>
  <si>
    <t>MONTAGEM DE ADUFA DE PAREDE COM FLANGE,DIAMETRO DE 400MM,EXCLUSIVE FORNECIMENTO DOS PARAFUSOS DE FIXACAO</t>
  </si>
  <si>
    <t>06.001.0311-A</t>
  </si>
  <si>
    <t>MONTAGEM DE ADUFA DE PAREDE COM FLANGE,DIAMETRO DE 500MM,EXCLUSIVE FORNECIMENTO DOS PARAFUSOS DE FIXACAO</t>
  </si>
  <si>
    <t>06.001.0312-A</t>
  </si>
  <si>
    <t>MONTAGEM DE ADUFA DE PAREDE COM FLANGE,DIAMETRO DE 600MM,EXCLUSIVE FORNECIMENTO DOS PARAFUSOS DE FIXACAO</t>
  </si>
  <si>
    <t>06.001.0313-A</t>
  </si>
  <si>
    <t>MONTAGEM DE ADUFA DE FUNDO COM FLANGE,DIAMETRO DE 150MM,EXCLUSIVE FORNECIMENTO DOS PARAFUSOS DE FIXACAO</t>
  </si>
  <si>
    <t>06.001.0314-A</t>
  </si>
  <si>
    <t>MONTAGEM DE ADUFA DE FUNDO COM FLANGE,DIAMETRO DE 200MM,EXCLUSIVE FORNECIMENTO DOS PARAFUSOS DE FIXACAO</t>
  </si>
  <si>
    <t>06.001.0315-A</t>
  </si>
  <si>
    <t>MONTAGEM DE ADUFA DE FUNDO COM FLANGE,DIAMETRO DE 250MM,EXCLUSIVE FORNECIMENTO DOS PARAFUSOS DE FIXACAO</t>
  </si>
  <si>
    <t>06.001.0316-A</t>
  </si>
  <si>
    <t>MONTAGEM DE ADUFA DE FUNDO COM FLANGE,DIAMETRO DE 300MM,EXCLUSIVE FORNECIMENTO DE PARAFUSOS DE FIXACAO</t>
  </si>
  <si>
    <t>06.001.0317-A</t>
  </si>
  <si>
    <t>MONTAGEM DE ADUFA DE FUNDO COM FLANGE,DIAMETRO DE 400MM,EXCLUSIVE FORNECIMENTO DE PARAFUSOS DE FIXACAO</t>
  </si>
  <si>
    <t>06.001.0318-A</t>
  </si>
  <si>
    <t>MONTAGEM DE 1 MANCAL INTERMEDIARIO E 1 HASTE DE PROLONGAMENTO EM PEDESTAIS DE COMANDO OU MANOBRA</t>
  </si>
  <si>
    <t>06.001.0319-A</t>
  </si>
  <si>
    <t>ASSENTAMENTO DE TAMPAO DE FºFº,TIPO QUADRADO,ATE 0,25 X 0,25M,ASSENTADO COM ARGAMASSA DE CIMENTO E AREIA,NO TRACO 1:4 EMVOLUME,EXCLUSIVE TAMPAO</t>
  </si>
  <si>
    <t>06.001.0320-A</t>
  </si>
  <si>
    <t>ASSENTAMENTO DE TAMPAO DE FºFº,TIPO QUADRADO,COM MAIS DE 0,50 X 0,50M ATE 1,00 X 1,00M,ASSENTADO C0M ARGAMASSA DE CIMENTO E AREIA,NO TRACO 1:4 EM VOLUME,EXCLUSIVE O TAMPAO</t>
  </si>
  <si>
    <t>06.001.0325-A</t>
  </si>
  <si>
    <t>ASSENTAMENTO DE TAMPAO DE FºFº,TIPO CIRCULAR,COM DIAMETRO ACIMA DE 0,60M E ATE 1,00M,ASSENTADO COM ARGASSA DE CIMENTO EAREIA,NO TRACO 1:4 EM VOLUME,EXCLUSIVE TAMPAO</t>
  </si>
  <si>
    <t>06.001.0327-A</t>
  </si>
  <si>
    <t>ASSENTAMENTO DE TAMPAO DE FºFº,TIPO CIRCULAR,COM DIAMETRO DE0,40 A 0,60M,ASSENTADO COM ARGAMASSA DE CIMENTO E AREIA,NOTRACO 1:4 EM VOLUME,EXCLUSIVE TAMPAO</t>
  </si>
  <si>
    <t>06.001.0328-A</t>
  </si>
  <si>
    <t>ASSENTAMENTO DE TAMPAO DE FºFº,TIPO CIRCULAR,COM DIAMETRO DE0,60M E ATE 225KG,ASSENTADO COM ARGAMASSA DE CIMENTO E AREIA,NO TRACO 1:4 EM VOLUME,EXCLUSIVE TAMPAO</t>
  </si>
  <si>
    <t>06.001.0329-A</t>
  </si>
  <si>
    <t>ASSENTAMENTO DE TAMPAO DE FºFº,DE TRES SECOES,COM LARGURA ATE 1,60M,ASSENTADO COM ARGAMASSA DE CIMENTO E AREIA,NO TRACO1:4 EM VOLUME,EXCLUSIVE TAMPAO</t>
  </si>
  <si>
    <t>06.001.0330-A</t>
  </si>
  <si>
    <t>ASSENTAMENTO DE TAMPAO DE FºFº,DE QUATRO SECOES,COM LARGURAMINIMA DE 2,00M,ASSENTADO COM ARGAMASSA DE CIMENTO E AREIA,NO TRACO 1:4 EM VOLUME,EXCLUSIVE TAMPAO</t>
  </si>
  <si>
    <t>06.001.0331-A</t>
  </si>
  <si>
    <t>ASSENTAMENTO DE TAMPAO DE FºFº,DE SETE SECOES,COM LARGURA MINIMA DE 4,00M,ASSENTADO COM ARGAMASSA DE CIMENTO E AREIA,NOTRACO 1:4 EM VOLUME,EXCLUSIVE TAMPAO</t>
  </si>
  <si>
    <t>06.001.0332-A</t>
  </si>
  <si>
    <t>ASSENTAMENTO DE TAMPAO DE FºFº,DE 30 X 90CM,PARA CAIXA DE RALO,ASSENTADO COM ARGAMASSA DE CIMENTO E AREIA,NO TRACO 1:4 EM VOLUME,EXCLUSIVE TAMPAO</t>
  </si>
  <si>
    <t>06.001.0335-A</t>
  </si>
  <si>
    <t>ASSENTAMENTO DE CAIXA DE PASSEIO PARA REGISTRO EM FºFº,PADRAO CEDAE,ASSENTADA COM ARGAMASSA DE CIMENTO E AREIA,NO TRACO1:4 EM VOLUME,EXCLUSIVE TAMPAO</t>
  </si>
  <si>
    <t>06.001.0500-A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</si>
  <si>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</si>
  <si>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</si>
  <si>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</si>
  <si>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</si>
  <si>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</si>
  <si>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</si>
  <si>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</si>
  <si>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</si>
  <si>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</si>
  <si>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</si>
  <si>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</si>
  <si>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06.001.0506-A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</si>
  <si>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</si>
  <si>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06.001.0507-A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</si>
  <si>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</si>
  <si>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06.001.0508-A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</si>
  <si>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</si>
  <si>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06.001.0509-A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</si>
  <si>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</si>
  <si>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06.001.0510-A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</si>
  <si>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</si>
  <si>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</si>
  <si>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</si>
  <si>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</si>
  <si>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</si>
  <si>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</si>
  <si>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</si>
  <si>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</si>
  <si>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</si>
  <si>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</si>
  <si>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</si>
  <si>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06.001.0516-A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</si>
  <si>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</si>
  <si>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</si>
  <si>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</si>
  <si>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</si>
  <si>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</si>
  <si>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</si>
  <si>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</si>
  <si>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</si>
  <si>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</si>
  <si>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06.001.0554-A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</si>
  <si>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</si>
  <si>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</si>
  <si>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</si>
  <si>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</si>
  <si>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</si>
  <si>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</si>
  <si>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</si>
  <si>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</si>
  <si>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</si>
  <si>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</si>
  <si>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</si>
  <si>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</si>
  <si>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</si>
  <si>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</si>
  <si>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</si>
  <si>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</si>
  <si>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</si>
  <si>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</si>
  <si>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</si>
  <si>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</si>
  <si>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</si>
  <si>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</si>
  <si>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</si>
  <si>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</si>
  <si>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</si>
  <si>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06.001.0630-A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</si>
  <si>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</si>
  <si>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</si>
  <si>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</si>
  <si>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</si>
  <si>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</si>
  <si>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</si>
  <si>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</si>
  <si>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06.001.0634-A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</si>
  <si>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</si>
  <si>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06.001.0650-A</t>
  </si>
  <si>
    <t>ASSENTAMENTO DE CONEXOES DE FºFº,COM JUNTA ELASTICA,COM DIAMETRO DE 50MM,EXCLUSIVE CONEXOES E JUNTAS ELASTICAS.CUSTO PORJUNTA</t>
  </si>
  <si>
    <t>06.001.0651-A</t>
  </si>
  <si>
    <t>ASSENTAMENTO DE CONEXOES DE FºFº,COM JUNTA ELASTICA,COM DIAMETRO DE 75MM,EXCLUSIVE CONEXOES E JUNTAS ELASTICAS.CUSTO PORJUNTA</t>
  </si>
  <si>
    <t>06.001.0652-A</t>
  </si>
  <si>
    <t>ASSENTAMENTO DE CONEXOES DE FºFº,COM JUNTA ELASTICA,COM DIAMETRO DE 100MM,EXCLUSIVE CONEXOES E JUNTAS ELASTICAS.CUSTO POR JUNTA</t>
  </si>
  <si>
    <t>06.001.0653-A</t>
  </si>
  <si>
    <t>ASSENTAMENTO DE CONEXOES DE FºFº,COM JUNTA ELASTICA,COM DIAMETRO DE 150MM,EXCLUSIVE CONEXOES E JUNTAS ELASTICAS.CUSTO POR JUNTA</t>
  </si>
  <si>
    <t>06.001.0654-A</t>
  </si>
  <si>
    <t>ASSENTAMENTO DE CONEXOES DE FºFº,COM JUNTA ELASTICA,COM DIAMETRO DE 200MM,EXCLUSIVE CONEXOES E JUNTAS ELASTICAS.CUSTO POR JUNTA</t>
  </si>
  <si>
    <t>06.001.0655-A</t>
  </si>
  <si>
    <t>ASSENTAMENTO DE CONEXOES DE FºFº,COM JUNTA ELASTICA,COM DIAMETRO DE 250MM,EXCLUSIVE CONEXOES E JUNTAS ELASTICAS.CUSTO POR JUNTA</t>
  </si>
  <si>
    <t>06.001.0656-A</t>
  </si>
  <si>
    <t>ASSENTAMENTO DE CONEXOES DE FºFº,COM JUNTA ELASTICA,COM DIAMETRO DE 300MM,EXCLUSIVE CONEXOES E JUNTAS ELASTICAS.CUSTO POR JUNTA</t>
  </si>
  <si>
    <t>06.001.0657-A</t>
  </si>
  <si>
    <t>ASSENTAMENTO DE CONEXOES DE FºFº,COM JUNTA ELASTICA,COM DIAMETRO DE 350MM,EXCLUSIVE CONEXOES E JUNTAS ELASTICAS.CUSTO POR JUNTA</t>
  </si>
  <si>
    <t>06.001.0658-A</t>
  </si>
  <si>
    <t>ASSENTAMENTO DE CONEXOES DE FºFº,COM JUNTA ELASTICA,COM DIAMETRO DE 400MM,EXCLUSIVE CONEXOES E JUNTAS ELASTICAS.CUSTO POR JUNTA</t>
  </si>
  <si>
    <t>06.001.0659-A</t>
  </si>
  <si>
    <t>ASSENTAMENTO DE CONEXOES DE FºFº,COM JUNTA ELASTICA,COM DIAMETRO DE 450MM,EXCLUSIVE CONEXOES E JUNTAS ELASTICAS.CUSTO POR JUNTA</t>
  </si>
  <si>
    <t>06.001.0660-A</t>
  </si>
  <si>
    <t>ASSENTAMENTO DE CONEXOES DE FºFº,COM JUNTA ELASTICA,COM DIAMETRO DE 500MM,EXCLUSIVE CONEXOES E JUNTAS ELASTICAS.CUSTO POR JUNTA</t>
  </si>
  <si>
    <t>06.001.0661-A</t>
  </si>
  <si>
    <t>ASSENTAMENTO DE CONEXOES DE FºFº,COM JUNTA ELASTICA,COM DIAMETRO DE 600MM,EXCLUSIVE CONEXOES E JUNTAS ELASTICAS.CUSTO POR JUNTA</t>
  </si>
  <si>
    <t>06.001.0662-A</t>
  </si>
  <si>
    <t>ASSENTAMENTO DE CONEXOES DE FERRO FUNDIDO,COM JUNTA ELASTICA,COM DIAMETRO DE 700MM,EXCLUSIVE CONEXOES E JUNTAS ELASTICAS.CUSTO POR JUNTA</t>
  </si>
  <si>
    <t>06.001.0663-A</t>
  </si>
  <si>
    <t>ASSENTAMENTO DE CONEXOES DE FERRO FUNDIDO,COM JUNTA ELASTICA,COM DIAMETRO DE 800MM,EXCLUSIVE CONEXOES E JUNTAS ELASTICAS.CUSTO POR JUNTA</t>
  </si>
  <si>
    <t>06.001.0664-A</t>
  </si>
  <si>
    <t>ASSENTAMENTO DE CONEXOES DE FERRO FUNDIDO,COM JUNTA ELASTICA,COM DIAMETRO DE 900MM,EXCLUSIVE CONEXOES E JUNTAS ELASTICAS.CUSTO POR JUNTA</t>
  </si>
  <si>
    <t>06.001.0665-A</t>
  </si>
  <si>
    <t>ASSENTAMENTO DE CONEXOES DE FERRO FUNDIDO,COM JUNTA ELASTICA,COM DIAMETRO DE 1000MM,EXCLUSIVE CONEXOES E JUNTAS ELASTICAS.CUSTO POR JUNTA</t>
  </si>
  <si>
    <t>06.001.0666-A</t>
  </si>
  <si>
    <t>ASSENTAMENTO DE CONEXOES DE FERRO FUNDIDO,COM JUNTA ELASTICA,COM DIAMETRO DE 1200MM,EXCLUSIVE CONEXOES E JUNTAS ELASTICAS.CUSTO POR JUNTA</t>
  </si>
  <si>
    <t>06.001.0670-A</t>
  </si>
  <si>
    <t>ASSENTAMENTO SEM FORNECIMENTO DE CONEXOES E REGISTROS DE FERRO FUNDIDO,COM JUNTAS MECANICAS OU FLANGEADAS,EXCLUSIVE MATERIAIS DAS JUNTAS,COM DIAMETRO DE 50MM.CUSTO POR JUNTA</t>
  </si>
  <si>
    <t>06.001.0671-A</t>
  </si>
  <si>
    <t>ASSENTAMENTO SEM FORNECIMENTO DE CONEXOES E REGISTROS DE FERRO FUNDIDO,COM JUNTAS MECANICAS OU FLANGEADAS,EXCLUSIVE MATERIAIS DAS JUNTAS,COM DIAMETRO DE 75MM.CUSTO POR JUNTA</t>
  </si>
  <si>
    <t>06.001.0672-A</t>
  </si>
  <si>
    <t>ASSENTAMENTO SEM FORNECIMENTO DE CONEXOES E REGISTROS DE FERRO FUNDIDO,COM JUNTAS MECANICAS OU FLANGEADAS,EXCLUSIVE MATERIAIS DAS JUNTAS,COM DIAMETRO DE 100MM.CUSTO POR JUNTA</t>
  </si>
  <si>
    <t>06.001.0673-A</t>
  </si>
  <si>
    <t>ASSENTAMENTO SEM FORNECIMENTO DE CONEXOES E REGISTROS DE FERRO FUNDIDO,COM JUNTAS MECANICAS OU FLANGEADAS,EXCLUSIVE MATERIAIS DAS JUNTAS,COM DIAMETRO DE 150MM.CUSTO POR JUNTA</t>
  </si>
  <si>
    <t>06.001.0674-A</t>
  </si>
  <si>
    <t>ASSENTAMENTO SEM FORNECIMENTO DE CONEXOES E REGISTROS DE FERRO FUNDIDO,COM JUNTAS MECANICAS OU FLANGEADAS,EXCLUSIVE MATERIAIS DAS JUNTAS,COM DIAMETRO DE 200MM.CUSTO POR JUNTA</t>
  </si>
  <si>
    <t>06.001.0675-A</t>
  </si>
  <si>
    <t>ASSENTAMENTO SEM FORNECIMENTO DE CONEXOES E REGISTROS DE FERRO FUNDIDO,COM JUNTAS MECANICAS OU FLANGEADAS,EXCLUSIVE MATERIAIS DAS JUNTAS,COM DIAMETRO DE 250MM.CUSTO POR JUNTA</t>
  </si>
  <si>
    <t>06.001.0676-A</t>
  </si>
  <si>
    <t>ASSENTAMENTO SEM FORNECIMENTO DE CONEXOES E REGISTROS DE FERRO FUNDIDO,COM JUNTAS MECANICAS OU FLANGEADAS,EXCLUSIVE MATERIAIS DAS JUNTAS,COM DIAMETRO DE 300MM.CUSTO POR JUNTA</t>
  </si>
  <si>
    <t>06.001.0677-A</t>
  </si>
  <si>
    <t>ASSENTAMENTO SEM FORNECIMENTO DE CONEXOES E REGISTROS DE FERRO FUNDIDO,COM JUNTAS MECANICAS OU FLANGEADAS,EXCLUSIVE MATERIAIS DAS JUNTAS,COM DIAMETRO DE 350MM.CUSTO POR JUNTA</t>
  </si>
  <si>
    <t>06.001.0678-A</t>
  </si>
  <si>
    <t>ASSENTAMENTO SEM FORNECIMENTO DE CONEXOES E REGISTROS DE FERRO FUNDIDO,COM JUNTAS MECANICAS OU FLANGEADAS,EXCLUSIVE MATERIAIS DAS JUNTAS,COM DIAMETRO DE 400MM.CUSTO POR JUNTA</t>
  </si>
  <si>
    <t>06.001.0679-A</t>
  </si>
  <si>
    <t>ASSENTAMENTO SEM FORNECIMENTO DE CONEXOES E REGISTROS DE FERRO FUNDIDO,COM JUNTAS MECANICAS OU FLANGEADAS,EXCLUSIVE MATERIAIS DAS JUNTAS,COM DIAMETRO DE 450MM.CUSTO POR JUNTA</t>
  </si>
  <si>
    <t>06.001.0680-A</t>
  </si>
  <si>
    <t>ASSENTAMENTO SEM FORNECIMENTO DE CONEXOES E REGISTROS DE FERRO FUNDIDO,COM JUNTAS MECANICAS OU FLANGEADAS,EXCLUSIVE MATERIAIS DAS JUNTAS,COM DIAMETRO DE 500MM.CUSTO POR JUNTA</t>
  </si>
  <si>
    <t>06.001.0681-A</t>
  </si>
  <si>
    <t>ASSENTAMENTO SEM FORNECIMENTO DE CONEXOES E REGISTROS DE FERRO FUNDIDO,COM JUNTAS MECANICAS OU FLANGEADAS,EXCLUSIVE MATERIAIS DAS JUNTAS,COM DIAMETRO DE 600MM.CUSTO POR JUNTA</t>
  </si>
  <si>
    <t>06.001.0682-A</t>
  </si>
  <si>
    <t>ASSENTAMENTO SEM FORNECIMENTO DE CONEXOES E REGISTROS DE FERRO FUNDIDO,COM JUNTAS MECANICAS OU FLANGEADAS,EXCLUSIVE MATERIAIS DAS JUNTAS,COM DIAMETRO DE 700MM.CUSTO POR JUNTA</t>
  </si>
  <si>
    <t>06.001.0683-A</t>
  </si>
  <si>
    <t>ASSENTAMENTO SEM FORNECIMENTO DE CONEXOES E REGISTROS DE FERRO FUNDIDO,COM JUNTAS MECANICAS OU FLANGEADAS,EXCLUSIVE MATERIAIS DAS JUNTAS,COM DIAMETRO DE 800MM.CUSTO POR JUNTA</t>
  </si>
  <si>
    <t>06.001.0684-A</t>
  </si>
  <si>
    <t>ASSENTAMENTO SEM FORNECIMENTO DE CONEXOES E REGISTROS DE FERRO FUNDIDO,COM JUNTAS MECANICAS OU FLANGEADAS,EXCLUSIVE MATERIAIS DAS JUNTAS,COM DIAMETRO DE 900MM.CUSTO POR JUNTA</t>
  </si>
  <si>
    <t>06.001.0685-A</t>
  </si>
  <si>
    <t>ASSENTAMENTO SEM FORNECIMENTO DE CONEXOES E REGISTROS DE FERRO FUNDIDO,COM JUNTAS MECANICAS OU FLANGEADAS,EXCLUSIVE MATERIAIS DAS JUNTAS,COM DIAMETRO DE 1000MM.CUSTO POR JUNTA</t>
  </si>
  <si>
    <t>06.001.0686-A</t>
  </si>
  <si>
    <t>ASSENTAMENTO SEM FORNECIMENTO DE CONEXOES E REGISTROS DE FERRO FUNDIDO,COM JUNTAS MECANICAS OU FLANGEADAS,EXCLUSIVE MATERIAIS DAS JUNTAS,COM DIAMETRO DE 1200MM.CUSTO POR JUNTA</t>
  </si>
  <si>
    <t>06.001.0710-A</t>
  </si>
  <si>
    <t>MONTAGEM DE JUNTA GIBAULT,EXCLUSIVE PECA,COM DIAMETRO ATE 200MM.CUSTO POR PECA</t>
  </si>
  <si>
    <t>06.001.0711-A</t>
  </si>
  <si>
    <t>MONTAGEM DE JUNTA GIBAULT,EXCLUSIVE A PECA,COM DIAMETRO DE 250 A 300MM. CUSTO POR PECA</t>
  </si>
  <si>
    <t>06.001.0712-A</t>
  </si>
  <si>
    <t>MONTAGEM DE JUNTA GIBAULT,EXCLUSIVE A PECA,COM DIAMETRO DE 300 A 600MM.CUSTO POR PECA</t>
  </si>
  <si>
    <t>06.001.0715-A</t>
  </si>
  <si>
    <t>MONTAGEM SEM FORNECIMENTO DE LUVA TRIPARTIDA DE FERRO DUCTILPARA DN ATE 100MM</t>
  </si>
  <si>
    <t>06.001.0716-A</t>
  </si>
  <si>
    <t>MONTAGEM SEM FORNECIMENTO DE LUVA TRIPARTIDA DE FERRO DUCTILPARA DN ACIMA DE 100MM ATE 250MM</t>
  </si>
  <si>
    <t>06.001.0717-A</t>
  </si>
  <si>
    <t>MONTAGEM SEM FORNECIMENTO DE LUVA TRIPARTIDA DE FERRO DUCTILPARA DN ACIMA DE 250MM ATE 400MM</t>
  </si>
  <si>
    <t>06.001.0718-A</t>
  </si>
  <si>
    <t>MONTAGEM SEM FORNECIMENTO DE LUVA TRIPARTIDA DE FERRO DUCTILPARA DN ACIMA DE 400MM ATE 500MM</t>
  </si>
  <si>
    <t>06.001.0719-A</t>
  </si>
  <si>
    <t>MONTAGEM SEM FORNECIMENTO DE LUVA TRIPARTIDA DE FERRO DUCTILPARA DN ACIMA DE 500MM ATE 600MM</t>
  </si>
  <si>
    <t>06.001.0720-A</t>
  </si>
  <si>
    <t>MONTAGEM DE JUNTA DE DESMONTAGEM,EXCLUSIVE A PECA,COM DIAMETRO DE 100MM.CUSTO POR PECA</t>
  </si>
  <si>
    <t>06.001.0721-A</t>
  </si>
  <si>
    <t>MONTAGEM DE JUNTA DE DESMONTAGEM,EXCLUSIVE A PECA,COM DIAMETRO DE 150MM.CUSTO POR PECA</t>
  </si>
  <si>
    <t>06.001.0722-A</t>
  </si>
  <si>
    <t>MONTAGEM DE JUNTA DE DESMONTAGEM,EXCLUSIVE A PECA,COM DIAMETRO DE 200MM.CUSTO POR PECA</t>
  </si>
  <si>
    <t>06.001.0723-A</t>
  </si>
  <si>
    <t>MONTAGEM DE JUNTA DE DESMONTAGEM,EXCLUSIVE A PECA,COM DIAMETRO DE 250MM.CUSTO POR PECA</t>
  </si>
  <si>
    <t>06.001.0724-A</t>
  </si>
  <si>
    <t>MONTAGEM DE JUNTA DE DESMONTAGEM,EXCLUSIVE A PECA,COM DIAMETRO DE 300MM.CUSTO POR PECA</t>
  </si>
  <si>
    <t>06.001.0725-A</t>
  </si>
  <si>
    <t>MONTAGEM DE JUNTA DE DESMONTAGEM,EXCLUSIVE A PECA,COM DIAMETRO DE 350MM.CUSTO POR PECA</t>
  </si>
  <si>
    <t>06.001.0726-A</t>
  </si>
  <si>
    <t>MONTAGEM DE JUNTA DE DESMONTAGEM,EXCLUSIVE A PECA,COM DIAMETRO DE 400MM.CUSTO POR PECA</t>
  </si>
  <si>
    <t>06.001.0727-A</t>
  </si>
  <si>
    <t>MONTAGEM DE JUNTA DE DESMONTAGEM,EXCLUSIVE A PECA,COM DIAMETRO DE 450MM.CUSTO POR PECA</t>
  </si>
  <si>
    <t>06.001.0728-A</t>
  </si>
  <si>
    <t>MONTAGEM DE JUNTA DE DESMONTAGEM,EXCLUSIVE A PECA,COM DIAMETRO DE 500MM. CUSTO POR PECA</t>
  </si>
  <si>
    <t>06.001.0729-A</t>
  </si>
  <si>
    <t>MONTAGEM DE JUNTA DE DESMONTAGEM,EXCLUSIVE A PECA,COM DIAMETRO DE 600MM.CUSTO POR PECA</t>
  </si>
  <si>
    <t>06.001.0730-A</t>
  </si>
  <si>
    <t>MONTAGEM DE JUNTA DE DESMONTAGEM,EXCLUSIVE A PECA,COM DIAMETRO DE 700MM.CUSTO POR PECA</t>
  </si>
  <si>
    <t>06.001.0731-A</t>
  </si>
  <si>
    <t>MONTAGEM DE JUNTA DE DESMONTAGEM,EXCLUSIVE A PECA,COM DIAMETRO DE 800MM.CUSTO POR PECA</t>
  </si>
  <si>
    <t>06.001.0732-A</t>
  </si>
  <si>
    <t>MONTAGEM DE JUNTA DE DESMONTAGEM,EXCLUSIVE A PECA,COM DIAMETRO DE 900MM.CUSTO POR PECA</t>
  </si>
  <si>
    <t>06.001.0733-A</t>
  </si>
  <si>
    <t>MONTAGEM DE JUNTA DE DESMONTAGEM,EXCLUSIVE A PECA,COM DIAMETRO DE 1000MM.CUSTO POR PECA</t>
  </si>
  <si>
    <t>06.001.0734-A</t>
  </si>
  <si>
    <t>MONTAGEM DE JUNTA DE DESMONTAGEM,EXCLUSIVE A PECA,COM DIAMETRO DE 1200MM.CUSTO POR PECA</t>
  </si>
  <si>
    <t>06.001.0735-A</t>
  </si>
  <si>
    <t>MONTAGEM DE JUNTA DE DESMONTAGEM,EXCLUSIVE A PECA,COM DIAMETRO DE 1400MM.CUSTO POR PECA</t>
  </si>
  <si>
    <t>06.001.0736-A</t>
  </si>
  <si>
    <t>MONTAGEM DE JUNTA DE DESMONTAGEM,EXCLUSIVE A PECA,COM DIAMETRO DE 1500MM.CUSTO POR PECA</t>
  </si>
  <si>
    <t>06.001.0750-A</t>
  </si>
  <si>
    <t>MONTAGEM DE JUNTA DRESSER SEM ANCORAGENS (HARNESS),EXCLUSIVEA PECA,COM DIAMETRO DE 150MM.CUSTO POR PECA</t>
  </si>
  <si>
    <t>06.001.0751-A</t>
  </si>
  <si>
    <t>MONTAGEM DE JUNTA DRESSER SEM ANCORAGENS (HARNESS),EXCLUSIVEA PECA,COM DIAMETRO DE 200MM.CUSTO POR PECA</t>
  </si>
  <si>
    <t>06.001.0752-A</t>
  </si>
  <si>
    <t>MONTAGEM DE JUNTA DRESSER SEM ANCORAGENS (HARNESS),EXCLUSIVEA PECA,COM DIAMETRO DE 250MM.CUSTO POR PECA</t>
  </si>
  <si>
    <t>06.001.0753-A</t>
  </si>
  <si>
    <t>MONTAGEM DE JUNTA DRESSER SEM ANCORAGENS (HARNESS),EXCLUSIVEA PECA,COM DIAMETRO DE 300MM.CUSTO POR PECA</t>
  </si>
  <si>
    <t>06.001.0754-A</t>
  </si>
  <si>
    <t>MONTAGEM DE JUNTA DRESSER SEM ANCORAGENS (HARNESS),EXCLUSIVEA PECA,COM DIAMETRO DE 350MM.CUSTO POR PECA</t>
  </si>
  <si>
    <t>06.001.0755-A</t>
  </si>
  <si>
    <t>MONTAGEM DE JUNTA DRESSER SEM ANCORAGENS (HARNESS),EXCLUSIVEA PECA,COM DIAMETRO DE 400MM.CUSTO POR PECA</t>
  </si>
  <si>
    <t>06.001.0756-A</t>
  </si>
  <si>
    <t>MONTAGEM DE JUNTA DRESSER SEM ANCORAGENS (HARNESS),EXCLUSIVEA PECA,COM DIAMETRO DE 450MM.CUSTO POR PECA</t>
  </si>
  <si>
    <t>06.001.0757-A</t>
  </si>
  <si>
    <t>MONTAGEM DE JUNTA DRESSER SEM ANCORAGENS (HARNESS),EXCLUSIVEA PECA,COM DIAMETRO DE 500MM.CUSTO POR PECA</t>
  </si>
  <si>
    <t>06.001.0758-A</t>
  </si>
  <si>
    <t>MONTAGEM DE JUNTA DRESSER SEM ANCORAGENS (HARNESS),EXCLUSIVEA PECA,COM DIAMETRO DE 600MM.CUSTO POR PECA</t>
  </si>
  <si>
    <t>06.001.0759-A</t>
  </si>
  <si>
    <t>MONTAGEM DE JUNTA DRESSER SEM ANCORAGENS (HARNESS),EXCLUSIVEA PECA,COM DIAMETRO DE 700MM.CUSTO POR PECA</t>
  </si>
  <si>
    <t>06.001.0760-A</t>
  </si>
  <si>
    <t>MONTAGEM DE JUNTA DRESSER SEM ANCORAGENS (HARNESS),EXCLUSIVEA PECA,COM DIAMETRO DE 800MM.CUSTO POR PECA</t>
  </si>
  <si>
    <t>06.001.0761-A</t>
  </si>
  <si>
    <t>MONTAGEM DE JUNTA DRESSER SEM ANCORAGENS (HARNESS),EXCLUSIVEA PECA,COM DIAMETRO DE 900MM.CUSTO POR PECA</t>
  </si>
  <si>
    <t>06.001.0762-A</t>
  </si>
  <si>
    <t>MONTAGEM DE JUNTA DRESSER SEM ANCORAGENS (HARNESS),EXCLUSIVEA PECA,COM DIAMETRO DE 1000MM.CUSTO POR PECA</t>
  </si>
  <si>
    <t>06.001.0763-A</t>
  </si>
  <si>
    <t>MONTAGEM DE JUNTA DRESSER SEM ANCORAGENS (HARNESS),EXCLUSIVEA PECA,COM DIAMETRO DE 1200MM.CUSTO POR PECA</t>
  </si>
  <si>
    <t>06.001.0764-A</t>
  </si>
  <si>
    <t>MONTAGEM DE JUNTA DRESSER SEM ANCORAGENS (HARNESS),EXCLUSIVEA PECA,COM DIAMETRO DE 1300MM.CUSTO POR PECA</t>
  </si>
  <si>
    <t>06.001.0765-A</t>
  </si>
  <si>
    <t>MONTAGEM DE JUNTA DRESSER SEM ANCORAGENS (HARNESS),EXCLUSIVEA PECA,COM DIAMETRO DE 1500MM.CUSTO POR PECA</t>
  </si>
  <si>
    <t>06.001.0766-A</t>
  </si>
  <si>
    <t>MONTAGEM DE JUNTA DRESSER SEM ANCORAGENS (HARNESS),EXCLUSIVEA PECA,COM DIAMETRO DE 2000MM.CUSTO POR PECA</t>
  </si>
  <si>
    <t>06.001.0767-A</t>
  </si>
  <si>
    <t>MONTAGEM DE JUNTA DRESSER SEM ANCORAGENS (HARNESS),EXCLUSIVEA PECA,COM DIAMETRO DE 2500MM.CUSTO POR PECA</t>
  </si>
  <si>
    <t>06.001.0770-A</t>
  </si>
  <si>
    <t>ASSENTAMENTO DE TUBOS DE POLIETILENO,COM DE=20 A 40MM,INCLUSIVE TESTE HIDROSTATICO,EXCLUSIVE SOLDA DAS JUNTAS E FORNECIMENTO DE TUBOS E DE CONEXOES</t>
  </si>
  <si>
    <t>06.001.0771-A</t>
  </si>
  <si>
    <t>ASSENTAMENTO DE TUBOS DE POLIETILENO,COM DE ACIMA DE 40 A 75MM,INCLUSIVE TESTE HIDROSTATICO,EXCLUSIVE SOLDA DAS JUNTAS EFORNECIMENTO DE TUBOS E DE CONEXOES</t>
  </si>
  <si>
    <t>06.001.0772-A</t>
  </si>
  <si>
    <t>ASSENTAMENTO DE TUBOS DE POLIETILENO,COM DE ACIMA DE 75MM A125MM,INCLUSIVE TESTE HIDROSTATICO,EXCLUSIVE SOLDA DAS JUNTAS E FORNECIMENTO DE TUBOS E DE CONEXOES</t>
  </si>
  <si>
    <t>06.001.0773-A</t>
  </si>
  <si>
    <t>ASSENTAMENTO DE TUBOS DE POLIETILENO,COM DE ACIMA DE 125MM A180MM,INCLUSIVE TESTE HIDROSTATICO,EXCLUSIVE SOLDA DAS JUNTAS E FORNECIMENTO DE TUBOS E DE CONEXOES</t>
  </si>
  <si>
    <t>06.001.0774-A</t>
  </si>
  <si>
    <t>ASSENTAMENTO DE TUBOS DE POLIETILENO,COM DE ACIMA DE 180MM A225MM,INCLUSIVE TESTE HIDROSTATICO,EXCLUSIVE SOLDA DAS JUNTAS E FORNECIMENTO DE TUBOS E DE CONEXOES</t>
  </si>
  <si>
    <t>06.001.0775-A</t>
  </si>
  <si>
    <t>ASSENTAMENTO DE TUBOS DE POLIETILENO,COM DE ACIMA DE 225MM A280MM,INCLUSIVE TESTE HIDROSTATICO,EXCLUSIVE SOLDA DAS JUNTAS E FORNECIMENTO DE TUBOS E DE CONEXOES</t>
  </si>
  <si>
    <t>06.001.0776-A</t>
  </si>
  <si>
    <t>ASSENTAMENTO DE TUBOS DE POLIETILENO,COM DE ACIMA DE 280MM A355MM,INCLUSIVE TESTE HIDROSTATICO,EXCLUSIVE SOLDA DAS JUNTAS E FORNECIMENTO DE TUBOS E DE CONEXOES</t>
  </si>
  <si>
    <t>06.001.0777-A</t>
  </si>
  <si>
    <t>ASSENTAMENTO DE TUBOS DE POLIETILENO,COM DE ACIMA DE 355MM A450MM,INCLUSIVE TESTE HIDROSTATICO,EXCLUSIVE SOLDA DAS JUNTAS E FORNECIMENTO DE TUBOS E DE CONEXOES</t>
  </si>
  <si>
    <t>06.001.0778-A</t>
  </si>
  <si>
    <t>ASSENTAMENTO DE TUBOS DE POLIETILENO,COM DE ACIMA DE 450MM A560MM,INCLUSIVE TESTE HIDROSTATICO,EXCLUSIVE SOLDA DAS JUNTAS E FORNECIMENTO DE TUBOS E DE CONEXOES</t>
  </si>
  <si>
    <t>06.001.0779-A</t>
  </si>
  <si>
    <t>ASSENTAMENTO DE TUBOS DE POLIETILENO,COM DE ACIMA DE 560MM A800MM,INCLUSIVE TESTE HIDROSTATICO,EXCLUSIVE SOLDA DAS JUNTAS E FORNECIMENTO DE TUBOS E DE CONEXOES</t>
  </si>
  <si>
    <t>06.001.0780-A</t>
  </si>
  <si>
    <t>ASSENTAMENTO DE TUBOS DE POLIETILENO,COM DE ACIMA DE 800MM A1000MM,INCLUSIVE TESTE HIDROSTATICO,EXCLUSIVE SOLDA DAS JUNTAS E FORNECIMENTO DE TUBOS E DE CONEXOES</t>
  </si>
  <si>
    <t>06.001.0781-A</t>
  </si>
  <si>
    <t>ASSENTAMENTO DE TUBOS DE POLIETILENO,COM DE ACIMA DE 1000MMA 1200MM,INCLUSIVE TESTE HIDROSTATICO,EXCLUSIVE SOLDA DAS JUNTAS E FORNECIMENTO DE TUBOS E DE CONEXOES</t>
  </si>
  <si>
    <t>06.002.0010-A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</si>
  <si>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</si>
  <si>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06.002.0011-A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</si>
  <si>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</si>
  <si>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06.002.0012-A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</si>
  <si>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</si>
  <si>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06.002.0013-A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</si>
  <si>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</si>
  <si>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06.002.0014-A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</si>
  <si>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</si>
  <si>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06.002.0015-A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</si>
  <si>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</si>
  <si>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06.002.0016-A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</si>
  <si>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</si>
  <si>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06.002.0017-A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</si>
  <si>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</si>
  <si>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06.002.0018-A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</si>
  <si>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</si>
  <si>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06.002.0019-A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</si>
  <si>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</si>
  <si>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06.002.0020-A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</si>
  <si>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</si>
  <si>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06.002.0041-A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</si>
  <si>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</si>
  <si>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06.002.0042-A</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</si>
  <si>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</si>
  <si>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06.002.0043-A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</si>
  <si>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</si>
  <si>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06.002.0044-A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</si>
  <si>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</si>
  <si>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06.002.0045-A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</si>
  <si>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</si>
  <si>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06.002.0046-A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</si>
  <si>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</si>
  <si>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06.002.0047-A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</si>
  <si>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</si>
  <si>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06.002.0049-A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</si>
  <si>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</si>
  <si>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06.002.0050-A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</si>
  <si>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</si>
  <si>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06.002.0061-A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</si>
  <si>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</si>
  <si>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06.002.0062-A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</si>
  <si>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</si>
  <si>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06.002.0063-A</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</si>
  <si>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</si>
  <si>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06.002.0064-A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</si>
  <si>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</si>
  <si>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06.002.0065-A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</si>
  <si>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</si>
  <si>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06.002.0066-A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</si>
  <si>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</si>
  <si>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06.002.0067-A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</si>
  <si>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</si>
  <si>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06.002.0069-A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</si>
  <si>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</si>
  <si>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06.002.0070-A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</si>
  <si>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</si>
  <si>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06.003.0010-A</t>
  </si>
  <si>
    <t>CALHA MEIO-TUBO CIRCULAR DE CONCRETO VIBRADO,DIAMETRO INTERNO DE 300MM,INCLUSIVE ACERTO DE FUNDO DE VALA.FORNECIMENTO EASSENTAMENTO</t>
  </si>
  <si>
    <t>06.003.0011-A</t>
  </si>
  <si>
    <t>CALHA MEIO-TUBO CIRCULAR DE CONCRETO VIBRADO,DIAMETRO INTERNO DE 400MM,INCLUSIVE ACERTO DE FUNDO DE VALA.FORNECIMENTO EASSENTAMENTO</t>
  </si>
  <si>
    <t>06.003.0012-A</t>
  </si>
  <si>
    <t>CALHA DE MEIO-TUBO CIRCULAR DE CONCRETO VIBRADO,DIAMETRO INTERNO DE 500MM,INCLUSIVE ACERTO DE FUNDO DE VALA.FORNECIMENTOE ASSENTAMENTO</t>
  </si>
  <si>
    <t>06.003.0013-A</t>
  </si>
  <si>
    <t>CALHA MEIO-TUBO CIRCULAR DE CONCRETO VIBRADO,DIAMETRO INTERNO DE 600MM,INCLUSIVE ACERTO DE FUNDO DE VALA.FORNECIMENTO EASSENTAMENTO</t>
  </si>
  <si>
    <t>06.003.0015-A</t>
  </si>
  <si>
    <t>CALHA MEIO-TUBO CIRCULAR DE CONCRETO VIBRADO,DIAMETRO INTERNO DE 800MM,INCLUSIVE ACERTO DE FUNDO DE VALA.FORNECIMENTO EASSENTAMENTO</t>
  </si>
  <si>
    <t>06.003.0017-A</t>
  </si>
  <si>
    <t>CALHA MEIO-TUBO CIRCULAR DE CONCRETO VIBRADO,DIAMETRO INTERNO DE 1000MM,INCLUSIVE ACERTO DE FUNDO DE VALA.FORNECIMENTO EASSENTAMENTO</t>
  </si>
  <si>
    <t>06.003.0050-A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</si>
  <si>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</si>
  <si>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06.003.0053-A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</si>
  <si>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</si>
  <si>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06.003.0055-A</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</si>
  <si>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</si>
  <si>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</si>
  <si>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</si>
  <si>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</si>
  <si>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</si>
  <si>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06.003.0060-A</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</si>
  <si>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</si>
  <si>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06.003.0062-A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</si>
  <si>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</si>
  <si>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</si>
  <si>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</si>
  <si>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</si>
  <si>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</si>
  <si>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</si>
  <si>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</si>
  <si>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06.004.0060-A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</si>
  <si>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</si>
  <si>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06.004.0062-A</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</si>
  <si>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</si>
  <si>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06.004.0064-A</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</si>
  <si>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</si>
  <si>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06.004.0066-A</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</si>
  <si>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</si>
  <si>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06.004.0068-A</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</si>
  <si>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</si>
  <si>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06.004.0070-A</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</si>
  <si>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</si>
  <si>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06.004.0072-A</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</si>
  <si>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</si>
  <si>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</si>
  <si>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</si>
  <si>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06.004.0076-A</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</si>
  <si>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</si>
  <si>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06.004.0078-A</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</si>
  <si>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</si>
  <si>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06.004.0080-A</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</si>
  <si>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</si>
  <si>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06.004.0082-A</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</si>
  <si>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</si>
  <si>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06.004.0084-A</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</si>
  <si>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</si>
  <si>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06.004.0090-A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</si>
  <si>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</si>
  <si>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06.004.0092-A</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</si>
  <si>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</si>
  <si>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06.004.0094-A</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</si>
  <si>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</si>
  <si>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06.004.0096-A</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</si>
  <si>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</si>
  <si>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06.004.0098-A</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</si>
  <si>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</si>
  <si>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06.004.0100-A</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</si>
  <si>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</si>
  <si>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06.004.0102-A</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</si>
  <si>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</si>
  <si>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</si>
  <si>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</si>
  <si>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06.004.0106-A</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</si>
  <si>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</si>
  <si>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06.004.0108-A</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</si>
  <si>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</si>
  <si>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06.004.0110-A</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</si>
  <si>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</si>
  <si>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06.004.0112-A</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</si>
  <si>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</si>
  <si>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06.004.0114-A</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</si>
  <si>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</si>
  <si>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06.004.0120-A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</si>
  <si>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</si>
  <si>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06.004.0122-A</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</si>
  <si>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</si>
  <si>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06.004.0124-A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</si>
  <si>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</si>
  <si>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06.004.0126-A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</si>
  <si>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</si>
  <si>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06.004.0128-A</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</si>
  <si>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</si>
  <si>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06.004.0130-A</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</si>
  <si>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</si>
  <si>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06.004.0132-A</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</si>
  <si>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</si>
  <si>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06.004.0134-A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</si>
  <si>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</si>
  <si>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06.004.0136-A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</si>
  <si>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</si>
  <si>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06.004.0138-A</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</si>
  <si>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</si>
  <si>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06.004.0140-A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</si>
  <si>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</si>
  <si>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06.004.0142-A</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</si>
  <si>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</si>
  <si>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06.004.0144-A</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</si>
  <si>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</si>
  <si>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06.004.0150-A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</si>
  <si>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</si>
  <si>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06.004.0152-A</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</si>
  <si>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</si>
  <si>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06.004.0154-A</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</si>
  <si>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</si>
  <si>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06.004.0156-A</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</si>
  <si>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</si>
  <si>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06.004.0158-A</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</si>
  <si>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</si>
  <si>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06.004.0160-A</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</si>
  <si>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</si>
  <si>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06.004.0162-A</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</si>
  <si>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</si>
  <si>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06.004.0164-A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</si>
  <si>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</si>
  <si>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06.004.0166-A</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</si>
  <si>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</si>
  <si>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06.004.0168-A</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</si>
  <si>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</si>
  <si>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06.004.0170-A</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</si>
  <si>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</si>
  <si>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06.004.0172-A</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</si>
  <si>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</si>
  <si>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06.004.0174-A</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</si>
  <si>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</si>
  <si>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06.004.0253-B</t>
  </si>
  <si>
    <t>CANAL PRE-FABRICADO,EM CONCRETO PROTENDIDO E/OU ARMADO,COM SECAO EM "U",MEDIDO PELA AREA DO PERIMETRO INTERNO DA SECAO VEZES O COMPRIMENTO DO CANAL.FORNECIMENTO E ASSENTAMENTO</t>
  </si>
  <si>
    <t>06.004.0254-B</t>
  </si>
  <si>
    <t>COBERTURA DE CANAL PRE-FABRICADO,EM CONCRETO PROTENDIDO E/OUARMADO,PARA VAOS ATE 5,00M.FORNECIMENTO E ASSENTAMENTO</t>
  </si>
  <si>
    <t>06.004.0400-A</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</si>
  <si>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</si>
  <si>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06.004.0405-A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</si>
  <si>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</si>
  <si>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06.004.0410-A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</si>
  <si>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</si>
  <si>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06.004.0415-A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</si>
  <si>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</si>
  <si>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06.004.0420-A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</si>
  <si>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</si>
  <si>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06.004.0425-A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</si>
  <si>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</si>
  <si>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06.004.0430-A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</si>
  <si>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</si>
  <si>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06.004.0435-A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</si>
  <si>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</si>
  <si>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06.004.0440-A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</si>
  <si>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</si>
  <si>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06.004.0445-A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</si>
  <si>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</si>
  <si>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06.004.0450-A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</si>
  <si>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</si>
  <si>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06.004.0455-A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</si>
  <si>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</si>
  <si>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06.004.0500-A</t>
  </si>
  <si>
    <t>GALERIA TECNICA PRE-FABRICADA DE CONCRETO ARMADO,DIMENSOESINTERNAS DE 1,00X1,00M (BXH) RECOBRIMENTO COM 2CM,EXCLUSIVEESCAVACAO E REATERRO.FORNECIMENTO E ASSENTAMENTO.</t>
  </si>
  <si>
    <t>06.004.0505-A</t>
  </si>
  <si>
    <t>GALERIA TECNICA PRE-FABRICADA DE CONCRETO ARMADO,DIMENSOESINTERNAS DE 1,50X1,00M (BXH) RECOBRIMENTO COM 2CM,EXCLUSIVEESCAVACAO E REATERRO.FORNECIMENTO E ASSENTAMENTO</t>
  </si>
  <si>
    <t>06.004.0510-A</t>
  </si>
  <si>
    <t>GALERIA TECNICA PRE-FABRICADA DE CONCRETO ARMADO,DIMENSOESINTERNAS DE 2,00X1,20M (BXH) RECOBRIMENTO COM 2CM,EXCLUSIVEESCAVACAO E REATERRO.FORNECIMENTO E ASSENTAMENTO</t>
  </si>
  <si>
    <t>06.004.0515-A</t>
  </si>
  <si>
    <t>GALERIA TECNICA PRE-FABRICADA DE CONCRETO ARMADO,DIMENSOESINTERNAS DE 2,00X1,50M (BXH) RECOBRIMENTO COM 2CM,EXCLUSIVEESCAVACAO E REATERRO.FORNECIMENTO E ASSENTAMENTO</t>
  </si>
  <si>
    <t>06.004.0520-A</t>
  </si>
  <si>
    <t>GALERIA TECNICA PRE-FABRICADA DE CONCRETO ARMADO,DIMENSOESINTERNAS DE 2,50X1,50M (BXH) RECOBRIMENTO COM 2CM,EXCLUSIVEESCAVACAO E REATERRO.FORNECIMENTO E ASSENTAMENTO</t>
  </si>
  <si>
    <t>06.004.0525-A</t>
  </si>
  <si>
    <t>GALERIA TECNICA PRE-FABRICADA DE CONCRETO ARMADO,DIMENSOESINTERNAS DE 2,50X2,00M (BXH) RECOBRIMENTO COM 2CM,EXCLUSIVEESCAVACAO E REATERRO.FORNECIMENTO E ASSENTAMENTO</t>
  </si>
  <si>
    <t>06.004.0530-A</t>
  </si>
  <si>
    <t>GALERIA TECNICA PRE-FABRICADA DE CONCRETO ARMADO,DIMENSOESINTERNAS DE 3,00X2,00M (BXH) RECOBRIMENTO COM 2CM,EXCLUSIVEESCAVACAO E REATERRO.FORNECIMENTO E ASSENTAMENTO</t>
  </si>
  <si>
    <t>06.004.0535-A</t>
  </si>
  <si>
    <t>GALERIA TECNICA PRE-FABRICADA DE CONCRETO ARMADO,DIMENSOESINTERNAS DE 3,50X2,00M (BXH) RECOBRIMENTO COM 2CM,EXCLUSIVEESCAVACAO E REATERRO.FORNECIMENTO E ASSENTAMENTO</t>
  </si>
  <si>
    <t>06.005.0030-A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</si>
  <si>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</si>
  <si>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06.005.0035-A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</si>
  <si>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</si>
  <si>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06.005.0040-A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</si>
  <si>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</si>
  <si>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06.005.0045-A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</si>
  <si>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</si>
  <si>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06.005.0050-A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</si>
  <si>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</si>
  <si>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06.006.0010-A</t>
  </si>
  <si>
    <t>CAIXA DE VISITA,EXECUTADA COM CONEXOES CERAMICAS,COM DIAMETRO DE 150MM,INCLUSIVE BASE,CAIXA DE PROTECAO E TAMPA EM CONCRETO,CONFORME PADRAO CEDAE,PROFUNDIDADE ATE 1,00M.FORNECIMENTO E ASSENTAMENTO</t>
  </si>
  <si>
    <t>06.006.0011-A</t>
  </si>
  <si>
    <t>ADICIONAL DE PROFUNDIDADE EXCEDENTE DE 1,00M,PARA CAIXA DE VISITA,EXECUTADA COM CONEXOES CERAMICAS,COM DIAMETRO DE 150MM,CONFORME PADRAO CEDAE.FORNECIMENTO E ASSENTAMENTO</t>
  </si>
  <si>
    <t>06.006.0015-A</t>
  </si>
  <si>
    <t>CAIXA DE VISITA,EXECUTADA COM CONEXOES CERAMICAS,COM DIAMETRO DE 100MM,INCLUSIVE BASE,CAIXA DE PROTECAO E TAMPA EM CONCRETO,CONFORME PADRAO CEDAE,PROFUNDIDADE ATE 1,00M.FORNECIMENTO E ASSENTAMENTO</t>
  </si>
  <si>
    <t>06.006.0016-A</t>
  </si>
  <si>
    <t>ADICIONAL DE PROFUNDIDADE EXCEDENTE DE 1,00M,PARA CAIXA DE VISITA,EXECUTADA COM CONEXOES CERAMICAS,COM DIAMETRO DE 100MM,CONFORME PADRAO CEDAE.FORNECIMENTO E ASSENTAMENTO</t>
  </si>
  <si>
    <t>06.006.0020-A</t>
  </si>
  <si>
    <t>CAIXA DE INSPECAO,EXECUTADA COM CONEXOES CERAMICAS,COM DIAMETRO DE 100MM,INCLUSIVE BASE,CAIXA DE PROTECAO E TAMPA EM CONCRETO,CONFORME PADRAO CEDAE.FORNECIMENTO E ASSENTAMENTO</t>
  </si>
  <si>
    <t>06.006.0030-A</t>
  </si>
  <si>
    <t>TUBO DE QUEDA EM CERAMICA,COM DIAMETRO DE 100MM,COM DESNIVELDE ATE 1,00M,PARA POCOS DE VISITA DE ESGOTO SANITARIO,CONFORME PADRAO CEDAE.FORNECIMENTO E ASSENTAMENTO</t>
  </si>
  <si>
    <t>06.006.0031-A</t>
  </si>
  <si>
    <t>ADICIONAL PARA DESNIVEL EXCEDENTE A 1,00M,PARA TUBO DE QUEDAEM CERAMICA,COM DIAMETRO DE 100MM,PARA POCOS DE VISITA DE ESGOTO SANITARIO,CONFORME PADRAO CEDAE.FORNECIMENTO E ASSENTAMENTO</t>
  </si>
  <si>
    <t>06.006.0035-A</t>
  </si>
  <si>
    <t>TUBO DE QUEDA EM CERAMICA,COM DIAMETRO DE 150MM,COM DESNIVELDE ATE 1,00M,PARA POCOS DE VISITA DE ESGOTO SANITARIO,CONFORME PADRAO CEDAE.FORNECIMENTO E ASSENTAMENTO</t>
  </si>
  <si>
    <t>06.006.0036-A</t>
  </si>
  <si>
    <t>ADICIONAL PARA DESNIVEL EXCEDENTE DE 1,00M,PARA TUBO DE QUEDA EM CERAMICA,COM DIAMETRO DE 150MM,PARA POCOS DE VISITA DEESGOTO SANITARIO,CONFORME PADRAO CEDAE.FORNECIMENTO E ASSENTAMENTO</t>
  </si>
  <si>
    <t>06.006.0040-A</t>
  </si>
  <si>
    <t>TUBO DE QUEDA EM CERAMICA,COM DIAMETRO DE 200MM,COM DESNIVELDE ATE 1,00M,PARA POCOS DE VISITA DE ESGOTO SANITARIO,CONFORME PADRAO CEDAE.FORNECIMENTO E ASSENTAMENTO</t>
  </si>
  <si>
    <t>06.006.0041-A</t>
  </si>
  <si>
    <t>ADICIONAL PARA DESNIVEL EXCEDENTE DE 1,00M,PARA TUBO DE QUEDA EM CERAMICA,COM DIAMETRO DE 200MM,PARA POCOS DE VISITA DEESGOTO SANITARIO,CONFORME PADRAO CEDAE.FORNECIMENTO E ASSENTAMENTO</t>
  </si>
  <si>
    <t>06.006.0050-A</t>
  </si>
  <si>
    <t>TUBO DE QUEDA EM CERAMICA,COM DIAMETRO DE 250MM,COM DESNIVELDE ATE 1,00M,PARA POCOS DE VISITA DE ESGOTO SANITARIO,CONFORME PADRAO CEDAE.FORNECIMENTO E ASSENTAMENTO</t>
  </si>
  <si>
    <t>06.006.0051-A</t>
  </si>
  <si>
    <t>ADICIONAL PARA DESNIVEL EXCEDENTE DE 1,00M,PARA TUBO DE QUEDA EM CERAMICA,COM DIAMETRO DE 250MM,PARA POCOS DE VISITA DEESGOTO SANITARIO,CONFORME PADRAO CEDAE.FORNECIMENTO E ASSENTAMENTO</t>
  </si>
  <si>
    <t>06.006.0060-A</t>
  </si>
  <si>
    <t>TUBO DE QUEDA EM CERAMICA,COM DIAMETRO DE 300MM,COM DESNIVELDE ATE 1,00M,PARA POCOS DE VISITA DE ESGOTO SANITARIO,CONFORME PADRAO CEDAE.FORNECIMENTO E ASSENTAMENTO</t>
  </si>
  <si>
    <t>06.006.0061-A</t>
  </si>
  <si>
    <t>ADICIONAL PARA DESNIVEL EXCEDENTE DE 1,00M,PARA TUBO DE QUEDA EM CERAMICA,COM DIAMETRO DE 300MM,PARA POCOS DE VISITA DEESGOTO SANITARIO,CONFORME PADRAO CEDAE.FORNECIMENTO E ASSENTAMENTO</t>
  </si>
  <si>
    <t>06.006.0090-A</t>
  </si>
  <si>
    <t>CONJUNTO DE PECAS EM CERAMICA,PARA RAMAL PREDIAL DE ESGOTO SANITARIO,COM DIAMETRO DE 100MM E SERVICOS DE LIGACAO NA CAIXA DE INSPECAO OU NO RAMAL ANTIGO E NO COLETOR.FORNECIMENTO EASSENTAMENTO</t>
  </si>
  <si>
    <t>06.006.0091-A</t>
  </si>
  <si>
    <t>CONJUNTO DE PECAS EM CERAMICA,PARA RAMAL PREDIAL DE ESGOTO SANITARIO,COM DIAMETRO DE 150MM E SERVICOS DE LIGACAO NA CAIXA DE INSPECAO OU NO RAMAL ANTIGO E NO COLETOR.FORNECIMENTO EASSENTAMENTO</t>
  </si>
  <si>
    <t>06.007.0010-A</t>
  </si>
  <si>
    <t>LEVANTAMENTO,LIMPEZA E REASSENTAMENTO DE TUBO DE FºFº,PONTAE BOLSA,TIPO ESGOTO,INCLUSIVE FORNECIMENTO DO MATERIAL PARAREJUNTAMENTO(JUNTA DE CHUMBO),COM DIAMETRO DE 50MM</t>
  </si>
  <si>
    <t>06.007.0011-A</t>
  </si>
  <si>
    <t>LEVANTAMENTO,LIMPEZA E REASSENTAMENTO DE TUBO DE FºFº,PONTAE BOLSA,TIPO ESGOTO,INCLUSIVE FORNECIMENTO DO MATERIAL PARAREJUNTAMENTO(JUNTA DE CHUMBO),COM DIAMETRO DE 75MM</t>
  </si>
  <si>
    <t>06.007.0012-A</t>
  </si>
  <si>
    <t>LEVANTAMENTO,LIMPEZA E REASSENTAMENTO DE TUBO DE FºFº,PONTAE BOLSA,TIPO ESGOTO,INCLUSIVE FORNECIMENTO DO MATERIAL PARAREJUNTAMENTO(JUNTA DE CHUMBO),COM DIAMETRO DE 100MM</t>
  </si>
  <si>
    <t>06.007.0013-A</t>
  </si>
  <si>
    <t>LEVANTAMENTO,LIMPEZA E REASSENTAMENTO DE TUBO DE FºFº,PONTAE BOLSA,TIPO ESGOTO,INCLUSIVE FORNECIMENTO DO MATERIAL PARAREJUNTAMENTO(JUNTA DE CHUMBO),COM DIAMETRO DE 150MM</t>
  </si>
  <si>
    <t>06.007.0015-A</t>
  </si>
  <si>
    <t>LEVANTAMENTO,LIMPEZA E REASSENTAMENTO DE TUBO DE FºFº,PONTAE BOLSA,TIPO ESGOTO,INCLUSIVE FORNECIMENTO DO MATERIAL PARAREJUNTAMENTO(JUNTA DE CHUMBO),COM DIAMETRO DE 200MM</t>
  </si>
  <si>
    <t>06.007.0016-A</t>
  </si>
  <si>
    <t>LEVANTAMENTO,LIMPEZA E REASSENTAMENTO DE TUBO DE FºFº,PONTAE BOLSA,TIPO ESGOTO,INCLUSIVE FORNECIMENTO DO MATERIAL PARAREJUNTAMENTO(JUNTA DE CHUMBO),COM DIAMETRO DE 250MM</t>
  </si>
  <si>
    <t>06.007.0017-A</t>
  </si>
  <si>
    <t>LEVANTAMENTO,LIMPEZA E REASSENTAMENTO DE TUBO DE FºFº,PONTAE BOLSA,TIPO ESGOTO,INCLUSIVE FORNECIMENTO DO MATERIAL PARAREJUNTAMENTO(JUNTA DE CHUMBO),COM DIAMETRO DE 300MM</t>
  </si>
  <si>
    <t>06.007.0060-A</t>
  </si>
  <si>
    <t>LEVANTAMENTO,LIMPEZA E REASSENTAMENTO DE CURVA DE FºFº,PONTAE BOLSA,COM QUALQUER DEFLEXAO,INCLUSIVE FORNECIMENTO DO MATERIAL PARA REJUNTAMENTO(JUNTA DE CHUMBO),COM DIAMETRO DE 75MM</t>
  </si>
  <si>
    <t>06.007.0061-A</t>
  </si>
  <si>
    <t>LEVANTAMENTO,LIMPEZA E REASSENTAMENTO DE CURVA DE FºFº,PONTAE BOLSA,COM QUALQUER DEFLEXAO,INCLUSIVE FORNECIMENTO DO MATERIAL PARA REJUNTAMENTO(JUNTA DE CHUMBO),COM DIAMETRO DE 100MM</t>
  </si>
  <si>
    <t>06.007.0062-A</t>
  </si>
  <si>
    <t>LEVANTAMENTO,LIMPEZA E REASSENTAMENTO DE CURVA DE FºFº,PONTAE BOLSA,COM QUALQUER DEFLEXAO,INCLUSIVE FORNECIMENTO DO MATERIAL PARA REJUNTAMENTO(JUNTA DE CHUMBO),COM DIAMETRO DE 150MM</t>
  </si>
  <si>
    <t>06.007.0063-A</t>
  </si>
  <si>
    <t>LEVANTAMENTO,LIMPEZA E REASSENTAMENTO DE CURVA DE FºFº,PONTAE BOLSA,COM QUALQUER DEFLEXAO,INCLUSIVE FORNECIMENTO DO MATERIAL PARA REJUNTAMENTO(JUNTA DE CHUMBO),COM DIAMETRO DE 200MM</t>
  </si>
  <si>
    <t>06.007.0064-A</t>
  </si>
  <si>
    <t>LEVANTAMENTO,LIMPEZA E REASSENTAMENTO DE CURVA DE FºFº,PONTAE BOLSA,COM QUALQUER DEFLEXAO,INCLUSIVE FORNECIMENTO DO MATERIAL PARA REJUNTAMENTO(JUNTA DE CHUMBO),COM DIAMETRO DE 250MM</t>
  </si>
  <si>
    <t>06.007.0065-A</t>
  </si>
  <si>
    <t>LEVANTAMENTO,LIMPEZA E REASSENTAMENTO DE CURVA DE FºFº,PONTAE BOLSA,COM QUALQUER DEFLEXAO,INCLUSIVE FORNECIMENTO DO MATERIAL PARA REJUNTAMENTO(JUNTA DE CHUMBO),COM DIAMETRO DE 300MM</t>
  </si>
  <si>
    <t>06.007.0080-A</t>
  </si>
  <si>
    <t>LEVANTAMENTO,LIMPEZA E REASSENTAMENTO DE JUNCAO 45° DE FºFº,PONTA E BOLSA,INCLUSIVE FORNECIMENTO DO MATERIAL PARA REJUNTAMENTO(JUNTA DE CHUMBO),COM DIAMETRO DE 75MM</t>
  </si>
  <si>
    <t>06.007.0081-A</t>
  </si>
  <si>
    <t>LEVANTAMENTO,LIMPEZA E REASSENTAMENTO DE JUNCAO 45° DE FºFº,PONTA E BOLSA,INCLUSIVE FORNECIMENTO DO MATERIAL PARA REJUNTAMENTO(JUNTA DE CHUMBO),COM DIAMETRO DE 100MM</t>
  </si>
  <si>
    <t>06.007.0082-A</t>
  </si>
  <si>
    <t>LEVANTAMENTO,LIMPEZA E REASSENTAMENTO DE JUNCAO 45° DE FºFº,PONTA E BOLSA,INCLUSIVE FORNECIMENTO DO MATERIAL PARA REJUNTAMENTO(JUNTA DE CHUMBO),COM DIAMETRO DE 150MM</t>
  </si>
  <si>
    <t>06.007.0083-A</t>
  </si>
  <si>
    <t>LEVANTAMENTO,LIMPEZA E REASSENTAMENTO DE JUNCAO 45° DE FºFº,PONTA E BOLSA,INCLUSIVE FORNECIMENTO DO MATERIAL PARA REJUNTAMENTO(JUNTA DE CHUMBO),COM DIAMETRO DE 200MM</t>
  </si>
  <si>
    <t>06.007.0084-A</t>
  </si>
  <si>
    <t>LEVANTAMENTO,LIMPEZA E REASSENTAMENTO DE JUNCAO 45° DE FºFº,PONTA E BOLSA,INCLUSIVE FORNECIMENTO DO MATERIAL PARA REJUNTAMENTO(JUNTA DE CHUMBO),COM DIAMETRO DE 250MM</t>
  </si>
  <si>
    <t>06.007.0085-A</t>
  </si>
  <si>
    <t>LEVANTAMENTO,LIMPEZA E REASSENTAMENTO DE JUNCAO 45° DE FºFº,PONTA E BOLSA,INCLUSIVE FORNECIMENTO DO MATERIAL PARA REJUNTAMENTO(JUNTA DE CHUMBO),COM DIAMETRO DE 300MM</t>
  </si>
  <si>
    <t>06.007.0100-A</t>
  </si>
  <si>
    <t>LEVANTAMENTO,LIMPEZA E REASSENTAMENTO DE LUVA DE FºFº,TIPO ESGOTO OU STANDARD,INCLUSIVE FORNECIMENTO DO MATERIAL PARA REJUNTAMENTO(JUNTA DE CHUMBO),COM DIAMETRO DE 75MM</t>
  </si>
  <si>
    <t>06.007.0101-A</t>
  </si>
  <si>
    <t>LEVANTAMENTO,LIMPEZA E REASSENTAMENTO DE LUVA DE FºFº,TIPO ESGOTO OU STANDARD,INCLUSIVE FORNECIMENTO DO MATERIAL PARA REJUNTAMENTO(JUNTA DE CHUMBO),COM DIAMETRO DE 100MM</t>
  </si>
  <si>
    <t>06.007.0102-A</t>
  </si>
  <si>
    <t>LEVANTAMENTO,LIMPEZA E REASSENTAMENTO DE LUVA DE FºFº,TIPO ESGOTO OU STANDARD,INCLUSIVE FORNECIMENTO DO MATERIAL PARA REJUNTAMENTO(JUNTA DE CHUMBO),COM DIAMETRO DE 150MM</t>
  </si>
  <si>
    <t>06.007.0120-A</t>
  </si>
  <si>
    <t>LEVANTAMENTO,LIMPEZA E REASSENTAMENTO DE LUVA DE CORRER,TIPOSTANDARD,INCLUSIVE FORNECIMENTO DO MATERIAL PARA REJUNTAMENTO(JUNTA DE CHUMBO),COM DIAMETRO DE 75MM</t>
  </si>
  <si>
    <t>06.007.0121-A</t>
  </si>
  <si>
    <t>LEVANTAMENTO,LIMPEZA E REASSENTAMENTO DE LUVA DE CORRER,TIPOSTANDARD,INCLUSIVE FORNECIMENTO DO MATERIAL PARA REJUNTAMENTO(JUNTA DE CHUMBO),COM DIAMETRO DE 100MM</t>
  </si>
  <si>
    <t>06.007.0122-A</t>
  </si>
  <si>
    <t>LEVANTAMENTO,LIMPEZA E REASSENTAMENTO DE LUVA DE CORRER,TIPOSTANDARD,INCLUSIVE FORNECIMENTO DO MATERIAL PARA REJUNTAMENTO(JUNTA DE CHUMBO),COM DIAMETRO DE 150MM</t>
  </si>
  <si>
    <t>06.007.0123-A</t>
  </si>
  <si>
    <t>LEVANTAMENTO,LIMPEZA E REASSENTAMENTO DE LUVA DE CORRER,TIPOSTANDARD,INCLUSIVE FORNECIMENTO DO MATERIAL PARA REJUNTAMENTO(JUNTA DE CHUMBO),COM DIAMETRO DE 200MM</t>
  </si>
  <si>
    <t>06.007.0124-A</t>
  </si>
  <si>
    <t>LEVANTAMENTO,LIMPEZA E REASSENTAMENTO DE LUVA DE CORRER,TIPOSTANDARD,INCLUSIVE FORNECIMENTO DO MATERIAL PARA REJUNTAMENTO(JUNTA DE CHUMBO),COM DIAMETRO DE 250MM</t>
  </si>
  <si>
    <t>06.007.0125-A</t>
  </si>
  <si>
    <t>LEVANTAMENTO,LIMPEZA E REASSENTAMENTO DE LUVA DE CORRER,TIPOSTANDARD,INCLUSIVE FORNECIMENTO DO MATERIAL PARA REJUNTAMENTO(JUNTA DE CHUMBO),COM DIAMETRO DE 300MM</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</si>
  <si>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</si>
  <si>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</si>
  <si>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06.008.0053-A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</si>
  <si>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</si>
  <si>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</si>
  <si>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</si>
  <si>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06.008.0056-A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</si>
  <si>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</si>
  <si>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</si>
  <si>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</si>
  <si>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06.008.0060-A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</si>
  <si>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</si>
  <si>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</si>
  <si>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</si>
  <si>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06.008.0065-A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</si>
  <si>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</si>
  <si>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</si>
  <si>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</si>
  <si>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06.008.0070-A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</si>
  <si>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</si>
  <si>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06.008.0072-A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</si>
  <si>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</si>
  <si>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</si>
  <si>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</si>
  <si>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06.008.0105-A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</si>
  <si>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</si>
  <si>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06.009.0030-A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</si>
  <si>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</si>
  <si>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06.009.0033-A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</si>
  <si>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</si>
  <si>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06.009.0035-A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</si>
  <si>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</si>
  <si>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06.009.0051-A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</si>
  <si>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</si>
  <si>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06.009.0052-A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</si>
  <si>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</si>
  <si>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06.009.0053-A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</si>
  <si>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</si>
  <si>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06.009.0054-A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</si>
  <si>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</si>
  <si>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06.009.0055-A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</si>
  <si>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</si>
  <si>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06.009.0056-A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</si>
  <si>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</si>
  <si>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06.009.0057-A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</si>
  <si>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</si>
  <si>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06.009.0058-A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</si>
  <si>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</si>
  <si>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06.009.0059-A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</si>
  <si>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</si>
  <si>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06.009.0060-A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</si>
  <si>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</si>
  <si>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06.009.0061-A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</si>
  <si>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</si>
  <si>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06.009.0062-A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</si>
  <si>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</si>
  <si>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06.009.0063-A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</si>
  <si>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</si>
  <si>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06.009.0064-A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</si>
  <si>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</si>
  <si>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06.009.0081-A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</si>
  <si>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</si>
  <si>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06.009.0082-A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</si>
  <si>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</si>
  <si>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06.009.0083-A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</si>
  <si>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</si>
  <si>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06.009.0084-A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</si>
  <si>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</si>
  <si>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06.009.0085-A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</si>
  <si>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</si>
  <si>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06.009.0086-A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</si>
  <si>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</si>
  <si>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06.009.0087-A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</si>
  <si>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</si>
  <si>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06.009.0088-A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</si>
  <si>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</si>
  <si>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06.009.0089-A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</si>
  <si>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</si>
  <si>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06.009.0090-A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</si>
  <si>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</si>
  <si>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06.009.0091-A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</si>
  <si>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</si>
  <si>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06.009.0092-A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</si>
  <si>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</si>
  <si>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06.010.0010-A</t>
  </si>
  <si>
    <t>TUBO DE QUEDA EM PVC,COM DIAMETRO DE 100MM E DESNIVEL DE ATE1,00M,PARA POCOS DE VISITA DE ESGOTO SANITARIO,CONFORME PADRAO CEDAE.FORNECIMENTO E ASSENTAMENTO</t>
  </si>
  <si>
    <t>06.010.0011-A</t>
  </si>
  <si>
    <t>ADICIONAL PARA DESNIVEL EXCEDENTE DE 1,00M,PARA TUBO DE QUEDA EM PVC,COM DIAMETRO DE 100MM,PARA POCOS DE VISITA DE ESGOTO SANITARIO,CONFORME PADRAO CEDAE</t>
  </si>
  <si>
    <t>06.010.0015-A</t>
  </si>
  <si>
    <t>TUBO DE QUEDA EM PVC,COM DIAMETRO DE 150MM E DESNIVEL DE ATE1,00MM,PARA POCOS DE VISITA DE ESGOTO SANITARIO,CONFORME PADRAO CEDAE.FORNECIMENTO E ASSENTAMENTO</t>
  </si>
  <si>
    <t>06.010.0016-A</t>
  </si>
  <si>
    <t>ADICIONAL PARA DESNIVEL EXCEDENTE DE 1,00M,PARA TUBO DE QUEDA EM PVC,COM DIAMETRO DE 150MM,PARA POCOS DE VISITA DE ESGOTO SANITARIO,CONFORME PADRAO CEDAE</t>
  </si>
  <si>
    <t>06.010.0020-A</t>
  </si>
  <si>
    <t>TUBO DE QUEDA EM PVC,COM DIAMETRO DE 200MM E DESNIVEL DE ATE1,00M, PARA POCOS DE VISITA DE ESGOTO SANITARIO,CONFORME PADRAO CEDAE.FORNECIMENTO E ASSENTAMENTO</t>
  </si>
  <si>
    <t>06.010.0021-A</t>
  </si>
  <si>
    <t>ADICIONAL PARA DESNIVEL EXCEDENTE DE 1,00M,PARA TUBO DE QUEDA EM PVC,COM DIAMETRO DE 200MM,PARA POCOS DE VISITA DE ESGOTO SANITARIO,CONFORME PADRAO CEDAE</t>
  </si>
  <si>
    <t>06.010.0030-A</t>
  </si>
  <si>
    <t>TUBO DE QUEDA EM PVC,COM DIAMETRO DE 250MM E DESNIVEL DE ATE1,00M,PARA POCOS DE VISITA DE ESGOTO SANITARIO,CONFORME PADRAO CEDAE.FORNECIMENTO E ASSENTAMENTO</t>
  </si>
  <si>
    <t>06.010.0031-A</t>
  </si>
  <si>
    <t>ADICIONAL PARA DESNIVEL EXCEDENTE DE 1,00MM,PARA TUBO DE QUEDA EM PVC,COM DIAMETRO DE 250MM,PARA POCOS DE VISITA DE ESGOTO SANITARIO,CONFORME PADRAO CEDAE</t>
  </si>
  <si>
    <t>06.010.0040-A</t>
  </si>
  <si>
    <t>TUBO DE QUEDA EM PVC,COM DIAMETRO DE 300MM E DESNIVEL DE ATE1,00MM,PARA POCOS DE VISITA DE ESGOTO SANITARIO,CONFORME PADRAO CEDAE. FORNECIMENTO E ASSENTAMENTO</t>
  </si>
  <si>
    <t>06.010.0041-A</t>
  </si>
  <si>
    <t>ADICIONAL PARA DESNIVEL EXCEDENTE DE 1,00M,PARA TUBO DE QUEDA EM PVC,COM DIAMETRO DE 300MM,PARA POCOS DE VISITA DE ESGOTO SANITARIO,CONFORME PADRAO CEDAE</t>
  </si>
  <si>
    <t>06.011.0101-A</t>
  </si>
  <si>
    <t>ASSENTAMENTO SEM FORNECIMENTO,DE TUBOS ATE 1,00M DE COMPRIMENTO OU CONEXOES DE FºFº OU ACO,COM FLANGES CLASSE PN-10,INCLUSIVE O FORNECIMENTO DOS MATERIAIS PARA JUNTAS (ARRUELAS DEBORRACHA E PARAFUSOS COM PORCAS),CUSTO POR JUNTA,COM DIAMETRO DE 50MM</t>
  </si>
  <si>
    <t>06.011.0102-A</t>
  </si>
  <si>
    <t>ASSENTAMENTO SEM FORNECIMENTO DE TUBOS ATE 1,00M DE COMPRIMENTO OU CONEXOES DE FºFº OU ACO,COM FLANGES CLASSE PN-10,INCLUSIVE O FORNECIMENTO DOS MATERIAIS PARA JUNTAS(ARRUELAS DE BORRACHA E PARAFUSOS COM PORCAS),CUSTO POR JUNTA,COM DIAMETRODE 75MM</t>
  </si>
  <si>
    <t>06.011.0103-A</t>
  </si>
  <si>
    <t>ASSENTAMENTO SEM FORNECIMENTO,DE TUBOS ATE 1,00M DE COMPRIMENTO OU CONEXOES DE FºFº OU ACO,COM FLANGES CLASSE PN-10,INCLUSIVE O FORNECIMENTO DOS MATERIAIS PARA JUNTAS(ARRUELAS DE BARRACHA E PARAFUSOS COM PORCAS),CUSTO POR JUNTA,COM DIAMETRODE 100MM</t>
  </si>
  <si>
    <t>06.011.0104-A</t>
  </si>
  <si>
    <t>ASSENTAMENTO SEM FORNECIMENTO,DE TUBOS ATE 1,00M DE COMPRIMENTO OU CONEXOES DE FºFº OU ACO,COM FLANGES CLASSE PN-10,INCLUSIVE O FORNECIMENTO DOS MATERIAIS PARA JUNTAS(ARRUELAS DE BORRACHA E PARAFUSOS COM PORCAS),CUSTO POR JUNTA,COM DIAMETRODE 150MM</t>
  </si>
  <si>
    <t>06.011.0105-A</t>
  </si>
  <si>
    <t>ASSENTAMENTO SEM FORNECIMENTO,DE TUBOS ATE 1,00M DE COMPRIMENTO OU CONEXOES DE FºFº OU ACO,COM FLANGES CLASSE PN-10,INCLUSIVE O FORNECIMENTO DOS MATERIAIS PARA JUNTAS(ARRUELAS DE BORRACHA E PARAFUSOS COM PORCAS),CUSTO POR JUNTA,COM DIAMETRODE 200MM</t>
  </si>
  <si>
    <t>06.011.0106-A</t>
  </si>
  <si>
    <t>ASSENTAMENTO SEM FORNECIMENTO,DE TUBOS ATE 1,00M DE COMPRIMENTO OU CONEXOES DE FºFº OU ACO,COM FLANGES,CLASSE PN-10,INCLUSIVE O FORNECIMENTO DOS MATERIAIS PARA JUNTAS(ARRUELAS DE BORRACHA E PARAFUSOS COM PORCAS),CUSTO POR JUNTA,COM DIAMETRODE 250MM</t>
  </si>
  <si>
    <t>06.011.0107-A</t>
  </si>
  <si>
    <t>ASSENTAMENTO SEM FORNECIMENTO,DE TUBOS ATE 1,00M DE COMPRIMENTO OU CONEXOES DE FºFº OU ACO,COM FLANGES CLASSE PN-10,INCLUSIVE O FORNECIMENTO DOS MATERIAIS PARA JUNTAS(ARRUELAS DE BORRACHA E PARAFUSOS COM PORCAS),CUSTO POR JUNTA,COM DIAMETRODE 300MM</t>
  </si>
  <si>
    <t>06.011.0108-A</t>
  </si>
  <si>
    <t>ASSENTAMENTO SEM FORNECIMENTO,DE TUBOS ATE 1,00M DE COMPRIMENTO OU CONEXOES DE FºFº OU ACO,COM FLANGES CLASSE PN-10,INCLUSIVE O FORNECIMENTO DOS MATERIAIS PARA JUNTAS(ARRUELAS DE BORRACHA E PARAFUSOS COM PORCAS),CUSTO POR JUNTA,COM DIAMETRODE 350MM</t>
  </si>
  <si>
    <t>06.011.0109-A</t>
  </si>
  <si>
    <t>ASSENTAMENTO SEM FORNECIMENTO,DE TUBOS ATE 1,00M DE COMPRIMENTO OU CONEXOES DE FºFº OU ACO,COM FLANGES CLASSE PN-10,INCLUSIVE O FORNECIMENTO DOS MATERIAIS PARA JUNTAS(ARRUELAS DE BORRACHA E PARAFUSOS COM PORCAS),CUSTO POR JUNTA,COM DIAMETRODE 400MM</t>
  </si>
  <si>
    <t>06.011.0110-A</t>
  </si>
  <si>
    <t>ASSENTAMENTO SEM FORNECIMENTO,DE TUBOS ATE 1,00M DE COMPRIMENTO OU CONEXOES DE FERRO FUNDIDO OU ACO,COM FLANGES CLASSE PN-10,INCLUSIVE O FORNECIMENTO DOS MATERIAS PARA JUNTAS(ARRUELAS DE BORRACHA E PARAFUSOS COM PORCAS),CUSTO POR JUNTA,COMDIAMETRO DE 450MM</t>
  </si>
  <si>
    <t>06.011.0111-A</t>
  </si>
  <si>
    <t>ASSENTAMENTO SEM FORNECIMENTO DE TUBOS ATE 1,00M DE COMPRIMENTO OU CONEXOES DE FºFº OU ACO,COM FLANGES CLASSE PN-10,INCLUSIVE O FORNECIMENTO DOS MATERIAIS PARA JUNTAS(ARRUELAS DE BORRACHA E PARAFUSOS COM PORCAS),CUSTO POR JUNTA,COM DIAMETRODE 500MM</t>
  </si>
  <si>
    <t>06.011.0112-A</t>
  </si>
  <si>
    <t>ASSENTAMENTO SEM FORNECIMENTO,DE TUBOS ATE 1,00M DE COMPRIMENTO OU CONEXOES DE FºFº OU ACO,COM FLANGES CLASSE PN-10,INCLUSIVE O FORNECIMENTO DOS MATERIAIS PARA JUNTAS(ARRUELAS DE BORRACHA E PARAFUSOS COM PORCAS),CUSTO POR JUNTA,COM DIAMETRODE 600MM</t>
  </si>
  <si>
    <t>06.011.0113-A</t>
  </si>
  <si>
    <t>ASSENTAMENTO SEM FORNECIMENTO,DE TUBOS ATE 1,00M DE COMPRIMENTO OU CONEXOES DE FºFº OU ACO,COM FLANGES CLASSE PN-10,INCLUSIVE O FORNECIMENTO DOS MATERIAIS PARA JUNTAS(ARRUELAS DE BORRACHA E PARAFUSOS COM PORCAS),CUSTO POR JUNTA,COM DIAMETRODE 700MM</t>
  </si>
  <si>
    <t>06.011.0115-A</t>
  </si>
  <si>
    <t>ASSENTAMENTO SEM FORNECIMENTO,DE TUBOS ATE 1,00M DE COMPRIMENTO OU CONEXOES DE FºFº OU ACO,COM FLANGES CLASSE PN-10,INCLUSIVE O FORNECIMENTO DOS MATERIAIS PARA JUNTAS(ARRUELAS DE BORRACHA E PARAFUSOS COM PORCAS),CUSTO POR JUNTA,COM DIAMETRODE 800MM</t>
  </si>
  <si>
    <t>06.011.0116-A</t>
  </si>
  <si>
    <t>ASSENTAMENTO SEM FORNECIMENTO,DE TUBOS ATE 1,00M DE COMPRIMENTO OU CONEXOES DE FºFº OU ACO,COM FLANGES CLASSE PN-10,INCLUSIVE O FORNECIMENTO DOS MATERIAIS PARA JUNTAS(ARRUELAS DE BORRACHA E PARAFUSOS COM PORCAS),CUSTO POR JUNTA,COM DIAMETRODE 900MM</t>
  </si>
  <si>
    <t>06.011.0117-A</t>
  </si>
  <si>
    <t>ASSENTAMENTO SEM FORNECIMENTO DE TUBOS ATE 1,00M DE COMPRIMENTO OU CONEXOES DE FºFº OU ACO,COM FLANGES CLASSE PN-10,INCLUSIVE O FORNECIMENTO DOS MATERIAIS PARA JUNTAS(ARRUELAS DE BORRACHA E PARAFUSOS COM PORCAS),CUSTO POR JUNTA,COM DIAMETRODE 1000MM</t>
  </si>
  <si>
    <t>06.011.0119-A</t>
  </si>
  <si>
    <t>ASSENTAMENTO SEM FORNECIMENTO,DE TUBOS ATE 1,00M DE COMPRIMENTO OU CONEXOES DE FºFº OU ACO,COM FLANGES CLASSE PN-10,INCLUSIVE O FORNECIMENTO DOS MATERIAIS PARA JUNTAS(ARRUELAS DE BORRACHA E PARAFUSOS COM PORCAS),CUSTO POR JUNTA,COM DIAMETRODE 1200MM</t>
  </si>
  <si>
    <t>06.011.0131-A</t>
  </si>
  <si>
    <t>ASSENTAMENTO SEM FORNECIMENTO DE TUBOS ATE 1,00M DE COMPRIMENTO OU CONEXOES DE FºFº OU ACO,COM FLANGES CLASSE PN-16,INCLUSIVE O FORNECIMENTO DOS MATERIAIS PARA JUNTAS(ARRUELAS DE BORRACHA E PARAFUSOS COM PORCAS),CUSTO POR JUNTA,COM DIAMETRODE 50MM</t>
  </si>
  <si>
    <t>06.011.0132-A</t>
  </si>
  <si>
    <t>ASSENTAMENTO SEM FORNECIMENTO,DE TUBOS ATE 1,00M DE COMPRIMENTO OU CONEXOES DE FºFº OU ACO,COM FLANGES,CLASSE PN-16,INCLUSIVE O FORNECIMENTO DOS MATERIAIS PARA JUNTAS(ARRUELAS DE BORRACHA E PARAFUSOS COM PORCAS),CUSTO POR JUNTA,COM DIAMETRODE 75MM</t>
  </si>
  <si>
    <t>06.011.0133-A</t>
  </si>
  <si>
    <t>ASSENTAMENTO SEM FORNECIMENTO DE TUBOS ATE 1,00M DE COMPRIMENTO OU CONEXOES DE FºFº OU ACO,COM FLANGES CLASSE PN-16,INCLUSIVE O FORNECIMENTO DOS MATERIAIS PARA JUNTAS(ARRUELAS DE BORRACHA E PARAFUSOS COM PORCAS),CUSTO POR JUNTA,COM DIAMETRODE 100MM</t>
  </si>
  <si>
    <t>06.011.0134-A</t>
  </si>
  <si>
    <t>ASSENTAMENTO SEM FORNECIMENTO DE TUBOS ATE 1,00M DE COMPRIMENTO OU CONEXOES DE FºFº OU ACO,COM FLANGES CLASSE PN-16,INCLUSIVE O FORNECIMENTO DOS MATERIAIS PARA JUNTAS(ARRUELAS DE BORRACHA E PARAFUSOS COM PORCAS),CUSTO POR JUNTA,COM DIAMETRODE 150MM</t>
  </si>
  <si>
    <t>06.011.0135-A</t>
  </si>
  <si>
    <t>ASSENTAMENTO SEM FORNECIMENTO DE TUBOS ATE 1,00M DE COMPRIMENTO OU CONEXOES DE FºFº OU ACO,COM FLANGES CLASSE PN-16,INCLUSIVE O FORNECIMENTO DOS MATERIAIS PARA JUNTAS(ARRUELAS DE BORRACHA E PARAFUSOS COM PORCAS),CUSTO POR JUNTA,COM DIAMETRODE 200MM</t>
  </si>
  <si>
    <t>06.011.0136-A</t>
  </si>
  <si>
    <t>ASSENTAMENTO SEM FORNECIMENTO DE TUBOS ATE 1,00M DE COMPRIMENTO OU CONEXOES DE FºFº OU ACO,COM FLANGES CLASSE PN-16,INCLUSIVE O FORNECIMENTO DOS MATERIAIS PARA JUNTAS(ARRUELAS DE BORRACHA E PARAFUSOS COM PORCAS),CUSTO POR JUNTA,COM DIAMETRODE 250MM</t>
  </si>
  <si>
    <t>06.011.0137-A</t>
  </si>
  <si>
    <t>ASSENTAMENTO SEM FORNECIMENTO,DE TUBOS ATE 1,00M DE COMPRIMENTO OU CONEXOES DE FºFº OU ACO,COM FLANGES CLASSE PN-16,INCLUSIVE O FORNECIMENTO DOS MATERIAIS PARA JUNTAS(ARRUELAS DE BORRACHA E PARAFUSOS COM PORCAS),CUSTO POR JUNTA,COM DIAMETRODE 300MM</t>
  </si>
  <si>
    <t>06.011.0139-A</t>
  </si>
  <si>
    <t>ASSENTAMENTO SEM FORNECIMENTO DE TUBOS ATE 1,00M DE COMPRIMENTO OU CONEXOES DE FºFº OU ACO,COM FLANGES CLASSE PN-16,INCLUSIVE O FORNECIMENTO DOS MATERIAIS PARA JUNTAS(ARRUELAS DE BORRACHA E PARAFUSOS COM PORCAS),CUSTO POR JUNTA,COM DIAMETRODE 400MM</t>
  </si>
  <si>
    <t>06.011.0140-A</t>
  </si>
  <si>
    <t>ASSENTAMENTO SEM FORNECIMENTO DE TUBOS ATE 1,00M DE COMPRIMENTO OU CONEXOES DE FERRO FUNDIDO OU ACO,COM FLANGES CLASSE PN-16,INCLUSIVE O FORNECIMENTO DOS MATERIAS PARA JUNTAS(ARRUELAS DE BORRACHA E PARAFUSOS COM PORCAS),CUSTO POR JUNTA,COMDIAMETRO DE 450MM</t>
  </si>
  <si>
    <t>06.011.0141-A</t>
  </si>
  <si>
    <t>ASSENTAMENTO SEM FORNECIMENTO DE TUBOS ATE 1,00M DE COMPRIMENTO OU CONEXOES DE FºFº OU ACO,COM FLANGES CLASSE PN-16,INCLUSIVE O FORNECIMENTO DOS MATERIAIS PARA JUNTAS(ARRUELAS DE BORRACHA E PARAFUSOS COM PORCAS),CUSTO POR JUNTA,COM DIAMETRODE 500MM</t>
  </si>
  <si>
    <t>06.011.0142-A</t>
  </si>
  <si>
    <t>ASSENTAMENTO SEM FORNECIMENTO DE TUBOS ATE 1,00M DE COMPRIMENTO OU CONEXOES DE FºFº OU ACO,COM FLANGES CLASSE PN-16,INCLUSIVE O FORNECIMENTO DOS MATERIAIS PARA JUNTAS(ARRUELAS DE BORRACHA E PARAFUSOS COM PORCAS),CUSTO POR JUNTA,COM DIAMETRODE 600MM</t>
  </si>
  <si>
    <t>06.011.0143-A</t>
  </si>
  <si>
    <t>ASSENTAMENTO SEM FORNECIMENTO DE TUBOS ATE 1,00M DE COMPRIMENTO OU CONEXOES DE FºFº OU ACO,COM FLANGES CLASSE PN-16,INCLUSIVE O FORNECIMENTO DOS MATERIAIS PARA JUNTAS(ARRUELAS DE BORRACHA PARAFUSOS COM PORCAS), CUSTO POR JUNTA,COM DIAMETRODE 700MM</t>
  </si>
  <si>
    <t>06.011.0145-A</t>
  </si>
  <si>
    <t>ASSENTAMENTO SEM FORNECIMENTO DE TUBOS ATE 1,00M DE COMPRIMENTO OU CONEXOES DE FºFº OU ACO,COM FLANGES CLASSE PN-16,INCLUSIVE O FORNECIMENTO DOS MATERIAIS PARA JUNTAS(ARRUELAS DE BORRACHA E PARAFUSOS COM PORCAS),CUSTO POR JUNTA,COM DIAMETRODE 800MM</t>
  </si>
  <si>
    <t>06.011.0146-A</t>
  </si>
  <si>
    <t>ASSENTAMENTO SEM FORNECIMENTO DE TUBOS ATE 1,00M DE COMPRIMENTO OU CONEXOES DE FºFº OU ACO,COM FLANGES CLASSE PN-16,INCLUSIVE O FORNECIMENTO DOS MATERIAIS PARA JUNTAS(ARRUELAS DE BORRACHA E PARAFUSOS COM PORCAS),CUSTO POR JUNTA,COM DIAMETRODE 900MM</t>
  </si>
  <si>
    <t>06.011.0147-A</t>
  </si>
  <si>
    <t>ASSENTAMENTO SEM FORNECIMENTO DE TUBOS ATE 1,00M DE COMPRIMENTO OU CONEXOES DE FºFº OU ACO,COM FLANGES CLASSE PN-16,INCLUSIVE O FORNECIMENTO DOS MATERIAIS PARA JUNTAS(ARRUELAS DE BORRACHA E PARAFUSOS COM PORCAS),CUSTO POR JUNTA,COM DIAMETRODE 1000MM</t>
  </si>
  <si>
    <t>06.011.0149-A</t>
  </si>
  <si>
    <t>ASSENTAMENTO SEM FORNECIMENTO DE TUBOS ATE 1,00M DE COMPRIMENTO OU CONEXOES DE FºFº OU ACO,COM FLANGES CLASSE PN-16,INCLUSIVE O FORNECIMENTO DOS MATERIAIS PARA JUNTAS(ARRUELAS DE BORRACHA E PARAFUSOS COM PORCAS),CUSTO POR JUNTA,COM DIAMETRODE 1200MM</t>
  </si>
  <si>
    <t>06.011.0191-A</t>
  </si>
  <si>
    <t>CUSTO ADICIONAL AOS ITENS(06.011.0101 ATE 06.011.0119,06.011.0131 ATE 06.011.0149,06.011.0411 ATE 06.011.0427),POR METRODE TUBO EXCEDENTE DE 1,00M DE COMPRIMENTO,COM DIAMETRO DE 50MM</t>
  </si>
  <si>
    <t>06.011.0192-A</t>
  </si>
  <si>
    <t>CUSTO ADICIONAL AOS ITENS(06.011.0101 ATE 06.011.0119,06.011.0131 ATE 06.011.0149,06.011.0411 ATE 06.011.0427),POR METRODE TUBO EXCEDENTE DE 1,00M DE COMPRIMENTO,COM DIAMETRO DE 75MM</t>
  </si>
  <si>
    <t>06.011.0193-A</t>
  </si>
  <si>
    <t>CUSTO ADICIONAL AOS ITENS(06.011.0101 ATE 06.011.0119,06.011.0131 ATE 06.011.0149,06.011.0411 ATE 06.011.0427),POR METRODE TUBO EXCEDENTE DE 1,00M DE COMPRIMENTO,COM DIAMETRO DE 100MM</t>
  </si>
  <si>
    <t>06.011.0194-A</t>
  </si>
  <si>
    <t>CUSTO ADICIONAL AOS ITENS(06.011.0101 ATE 06.011.0119,06.011.0131 ATE 06.011.0149,06.011.0411 ATE 06.011.0427),POR METRODE TUBO EXCEDENTE DE 1,00M DE COMPRIMENTO,COM DIAMETRO DE 150MM</t>
  </si>
  <si>
    <t>06.011.0195-A</t>
  </si>
  <si>
    <t>CUSTO ADICIONAL AOS ITENS(06.011.0101 ATE 06.011.0119,06.011.0131 ATE 06.011.0149,06.011.0411 ATE 06.011.0427),POR METRODE TUBO EXCEDENTE DE 1,00M DE COMPRIMENTO,COM DIAMETRO DE 200MM</t>
  </si>
  <si>
    <t>06.011.0196-A</t>
  </si>
  <si>
    <t>CUSTO ADICIONAL AOS ITENS 06.011.0101 ATE 06.011.0119,06.011.0131 ATE 06.011.0149,06.011.0411 ATE 06.011.0427),POR METRODE TUBO EXCEDENTE DE 1,00M DE COMPRIMENTO,COM DIAMETRO DE 250MM</t>
  </si>
  <si>
    <t>06.011.0197-A</t>
  </si>
  <si>
    <t>CUSTO ADICIONAL AOS ITENS(06.011.0101 ATE 06.011.0119,06.011.0131 ATE 06.011.0149,06.011.0411 ATE 06.011.0427),POR METRODE TUBO EXCEDENTE DE 1,00M DE COMPRIMENTO,COM DIAMETRO DE 300MM</t>
  </si>
  <si>
    <t>06.011.0198-A</t>
  </si>
  <si>
    <t>CUSTO ADICIONAL AOS ITENS(06.011.0101 ATE 06.011.0119,06.011.0131 ATE 06.011.0149,06.011.0411 ATE 06.011.0427),POR METRODE TUBO EXCEDENTE DE 1,00M DE COMPRIMENTO,COM DIAMETRO DE 350MM</t>
  </si>
  <si>
    <t>06.011.0199-A</t>
  </si>
  <si>
    <t>CUSTO ADICIONAL AOS ITENS(06.011.0101 ATE 06.011.0119,06.011.0131 ATE 06.011.0149,06.011.0411 ATE 06.011.0427),POR METRODE TUBO EXCEDENTE DE 1,00M DE COMPRIMENTO,COM DIAMETRO DE 400MM</t>
  </si>
  <si>
    <t>06.011.0200-A</t>
  </si>
  <si>
    <t>CUSTO ADICIONAL AOS ITENS(06.011.0101 ATE 06.011.0119,06.011.0131 ATE 06.011.0149,06.011.0411 ATE 06.011.0427),POR METRODE TUBO EXCEDENTE DE 1,00M DE COMPRIMENTO,COM DIAMETRO DE 450MM</t>
  </si>
  <si>
    <t>06.011.0201-A</t>
  </si>
  <si>
    <t>CUSTO ADICIONAL AOS ITENS(06.011.0101 ATE 06.011.0119,06.011.0131 ATE 06.011.0149,06.011.0411 ATE 06.011.0427),POR METRODE TUBO EXCEDENTE DE 1,00M DE COMPRIMENTO,COM DIAMETRO DE 500MM</t>
  </si>
  <si>
    <t>06.011.0202-A</t>
  </si>
  <si>
    <t>CUSTO ADICIONAL AOS ITENS(06.011.0101 ATE 06.011.0119,06.011.0131 ATE 06.011.0149,06.011.0411 ATE 06.011.0427),POR METRODE TUBO EXCEDENTE DE 1,00M DE COMPRIMENTO,COM DIAMETRO DE 600MM</t>
  </si>
  <si>
    <t>06.011.0203-A</t>
  </si>
  <si>
    <t>CUSTO ADICIONAL AOS ITENS(06.011.0101 ATE 06.011.0119,06.011.0131 ATE 06.011.0149,06.011.0411 ATE 06.011.0427),POR METRODE TUBO EXCEDENTE DE 1,00M DE COMPRIMENTO,COM DIAMETRO DE 700MM</t>
  </si>
  <si>
    <t>06.011.0205-A</t>
  </si>
  <si>
    <t>CUSTO ADICIONAL AOS ITENS(06.011.0101 ATE 06.011.0119,06.011.0131 ATE 06.011.0149,06.011.0411 ATE 06.011.0427),POR METRODE TUBO EXCEDENTE DE 1,00M DE COMPRIMENTO,COM DIAMETRO DE 800MM</t>
  </si>
  <si>
    <t>06.011.0206-A</t>
  </si>
  <si>
    <t>CUSTO ADICIONAL AOS ITENS(06.011.0101 ATE 06.011.0119,06.011.0131 ATE 06.011.0149,06.011.0411 ATE 06.011.0427),POR METRODE TUBO EXCEDENTE DE 1,00M DE COMPRIMENTO,COM DIAMETRO DE 900MM</t>
  </si>
  <si>
    <t>06.011.0207-A</t>
  </si>
  <si>
    <t>CUSTO ADICIONAL AOS ITENS 06.011.0101 ATE 06.011.0119,06.011.0131 ATE 06.011.0149,06.011.0411 ATE 06.011.0427),POR METRODE TUBO EXCEDENTE DE 1,00M DE COMPRIMENTO,COM DIAMETRO DE 1000MM</t>
  </si>
  <si>
    <t>06.011.0209-A</t>
  </si>
  <si>
    <t>CUSTO ADICIONAL AOS ITENS(06.011.0101 ATE 06.011.0119,06.011.0131 ATE 06.011.0149,06.011.0411 ATE 06.011.0427),POR METRODE TUBO EXCEDENTE DE 1,00M DE COMPRIMENTO,COM DIAMETRO DE 1200MM</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</si>
  <si>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</si>
  <si>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</si>
  <si>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</si>
  <si>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</si>
  <si>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</si>
  <si>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</si>
  <si>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</si>
  <si>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</si>
  <si>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</si>
  <si>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</si>
  <si>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</si>
  <si>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</si>
  <si>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</si>
  <si>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</si>
  <si>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</si>
  <si>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</si>
  <si>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</si>
  <si>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</si>
  <si>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06.011.0230-A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</si>
  <si>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</si>
  <si>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</si>
  <si>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</si>
  <si>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</si>
  <si>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</si>
  <si>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</si>
  <si>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</si>
  <si>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</si>
  <si>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</si>
  <si>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</si>
  <si>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</si>
  <si>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</si>
  <si>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</si>
  <si>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</si>
  <si>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</si>
  <si>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06.011.0251-A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</si>
  <si>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</si>
  <si>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06.011.0252-A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</si>
  <si>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</si>
  <si>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</si>
  <si>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</si>
  <si>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</si>
  <si>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</si>
  <si>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06.011.0255-A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</si>
  <si>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</si>
  <si>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</si>
  <si>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</si>
  <si>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</si>
  <si>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</si>
  <si>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06.011.0258-A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</si>
  <si>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</si>
  <si>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</si>
  <si>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</si>
  <si>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06.011.0260-A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</si>
  <si>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</si>
  <si>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</si>
  <si>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</si>
  <si>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</si>
  <si>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</si>
  <si>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</si>
  <si>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</si>
  <si>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</si>
  <si>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</si>
  <si>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</si>
  <si>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</si>
  <si>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</si>
  <si>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</si>
  <si>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</si>
  <si>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</si>
  <si>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06.011.0311-A</t>
  </si>
  <si>
    <t>MONTAGEM SEM FORNECIMENTO,DE VALVULAS BORBOLETA COM FLANGESCLASSE PN-10,INCLUSIVE O FORNECIMENTO DOS MATERIAIS PARA ASJUNTAS(ARRUELAS DE BORRACHA E PARAFUSOS COM E SEM PORCAS DEACO CARBONO),CUSTO POR JUNTA FLANGEADA,COM DIAMETRO DE 75MM</t>
  </si>
  <si>
    <t>06.011.0312-A</t>
  </si>
  <si>
    <t>MONTAGEM SEM FORNECIMENTO DE VALVULAS BORBOLETA COM FLANGESCLASSE PN-10,INCLUSIVE O FORNECIMENTO DOS MATERIAIS PARA ASJUNTAS (ARRUELAS DE BORRACHA E PARAFUSOS COM E SEM PORCAS DEACO CARBONO),CUSTO POR JUNTA FLANGEADA,COM DIAMETRO DE 100MM</t>
  </si>
  <si>
    <t>06.011.0313-A</t>
  </si>
  <si>
    <t>MONTAGEM SEM FORNECIMENTO,DE VALVULAS BORBOLETA COM FLANGESCLASSE PN-10,INCLUSIVE O FORNECIMENTO DOS MATERIAIS PARA ASJUNTAS(ARRUELAS DE BORRACHA E PARAFUSOS COM E SEM PORCAS DEACO CARBONO),CUSTO POR JUNTA FLANGEADA,COM DIAMETRO DE 150MM</t>
  </si>
  <si>
    <t>06.011.0314-A</t>
  </si>
  <si>
    <t>MONTAGEM SEM FORNECIMENTO,DE VALVULAS BORBOLETA COM FLANGESCLASSE PN-10,INCLUSIVE O FORNECIMENTO DOS MATERIAIS PARA ASJUNTAS(ARRUELAS DE BORRACHA E PARAFUSOS COM E SEM PORCAS DEACO CARBONO),CUSTO POR JUNTA FLANGEADA,COM DIAMETRO DE 200MM</t>
  </si>
  <si>
    <t>06.011.0315-A</t>
  </si>
  <si>
    <t>MONTAGEM SEM FORNECIMENTO,DE VALVULAS BORBOLETA COM FLANGESCLASSE PN-10,INCLUSIVE O FORNECIMENTO DOS MATERIAIS PARA ASJUNTAS(ARRUELAS DE BORRACHA E PARAFUSOS COM E SEM PORCAS DEACO CARBONO),CUSTO POR JUNTA FLANGEADA,COM DIAMETRO DE 250MM</t>
  </si>
  <si>
    <t>06.011.0316-A</t>
  </si>
  <si>
    <t>MONTAGEM SEM FORNECIMENTO,DE VALVULAS BORBOLETA COM FLANGESCLASSE PN-10,INCLUSIVE O FORNECIMENTO DOS MATERIAIS PARA ASJUNTAS(ARRUELAS DE BORRACHA E PARAFUSOS COM E SEM PORCAS DEACO CARBONO),CUSTO POR JUNTA FLANGEADA,COM DIAMETRO DE 300MM</t>
  </si>
  <si>
    <t>06.011.0317-A</t>
  </si>
  <si>
    <t>MONTAGEM SEM FORNECIMENTO,DE VALVULAS BORBOLETA COM FLANGESCLASSE PN-10,INCLUSIVE O FORNECIMENTO DOS MATERIAIS PARA ASJUNTAS(ARRUELAS DE BORRACHA E PARAFUSOS COM E SEM PORCAS DEACO CARBONO),CUSTO POR JUNTA FLANGEADA,COM DIAMETRO DE 350MM</t>
  </si>
  <si>
    <t>06.011.0318-A</t>
  </si>
  <si>
    <t>MONTAGEM SEM FORNECIMENTO,DE VALVULAS BORBOLETA COM FLANGESCLASSE PN-10,INCLUSIVE O FORNECIMENTO DOS MATERIAIS PARA ASJUNTAS(ARRUELAS DE BORRACHA E PARAFUSOS COM E SEM PORCAS DEACO CARBONO),CUSTO POR JUNTA FLANGEADA.COM DIAMETRO DE 400MM</t>
  </si>
  <si>
    <t>06.011.0319-A</t>
  </si>
  <si>
    <t>MONTAGEM SEM FORNECIMENTO,DE VALVULAS BORBOLETA COM FLANGESCLASSE PN-10,INCLUSIVE O FORNECIMENTO DOS MATERIAIS PARA ASJUNTAS(ARRUELAS DE BORRACHA E PARAFUSOS COM E SEM PORCAS DEACO CARBONO),CUSTO POR JUNTA FLANGEADA,COM DIAMETRO DE 450MM</t>
  </si>
  <si>
    <t>06.011.0320-A</t>
  </si>
  <si>
    <t>MONTAGEM SEM FORNECIMENTO,DE VALVULAS BORBOLETA COM FLANGESCLASSE PN-10,INCLUSIVE O FORNECIMENTO DOS MATERIAIS PARA ASJUNTAS(ARRUELAS DE BORRACHA E PARAFUSOS COM E SEM PORCAS DEACO CARBONO),CUSTO POR JUNTA FLANGEADA,COM DIAMETRO DE 500MM</t>
  </si>
  <si>
    <t>06.011.0321-A</t>
  </si>
  <si>
    <t>MONTAGEM SEM FORNECIMENTO,DE VALVULAS BORBOLETA,COM FLANGESCLASSE PN-10,INCLUSIVE O FORNECIMENTO DOS MATERIAIS PARA ASJUNTAS(ARRUELAS DE BORRACHA E PARAFUSOS COM E SEM PORCAS DEACO CARBONO),CUSTO POR JUNTA FLANGEADA,COM DIAMETRO DE 600MM</t>
  </si>
  <si>
    <t>06.011.0322-A</t>
  </si>
  <si>
    <t>MONTAGEM SEM FORNECIMENTO,DE VALVULAS BORBOLETA COM FLANGESCLASSE PN-10,INCLUSIVE O FORNECIMENTO DOS MATERIAIS PARA ASJUNTAS(ARRUELAS DE BORRACHA E PARAFUSOS COM E SEM PORCAS DEACO CARBONO),CUSTO POR JUNTA FLANGEADA,COM DIAMETRO DE 700MM</t>
  </si>
  <si>
    <t>06.011.0324-A</t>
  </si>
  <si>
    <t>MONTAGEM SEM FORNECIMENTO,DE VALVULAS BORBOLETA COM FLANGESCLASSE PN-10,INCLUSIVE O FORNECIMENTO DOS MATERIAIS PARA ASJUNTAS(ARRUELAS DE BORRACHA E PARAFUSOS COM E SEM PORCAS DEACO CARBONO),CUSTO POR JUNTA FLANGEADA,COM DIAMETRO DE 800MM</t>
  </si>
  <si>
    <t>06.011.0325-A</t>
  </si>
  <si>
    <t>MONTAGEM SEM FORNECIMENTO,DE VALVULAS BORBOLETA COM FLANGESCLASSE PN-10,INCLUSIVE O FORNECIMENTO DOS MATERIAIS PARA ASJUNTAS(ARRUELAS DE BORRACHA E PARAFUSOS COM E SEM PORCAS DEACO CARBONO),CUSTO POR JUNTA FLANGEADA,COM DIAMETRO DE 900MM</t>
  </si>
  <si>
    <t>06.011.0326-A</t>
  </si>
  <si>
    <t>MONTAGEM SEM FORNECIMENTO,DE VALVULAS BORBOLETA COM FLANGESCLASSE PN-10,INCLUSIVE O FORNECIMENTO DOS MATERIAIS PARA ASJUNTAS(ARRUELAS DE BORRACHA E PARAFUSOS COM E SEM PORCAS DEACO CARBONO),CUSTO POR JUNTA FLANGEADA,COM DIAMETRO DE 1000MM</t>
  </si>
  <si>
    <t>06.011.0328-A</t>
  </si>
  <si>
    <t>MONTAGEM SEM FORNECIMENTO,DE VALVULAS BORBOLETA COM FLANGESCLASSE PN-10,INCLUSIVE O FORNECIMENTO DOS MATERIAIS PARA ASJUNTAS(ARRUELAS DE BORRACHA E PARAFUSOS COM E SEM PORCAS DEACO CARBONO),CUSTO POR JUNTA FLANGEADA,COM DIAMETRO DE 1200MM</t>
  </si>
  <si>
    <t>06.011.0341-A</t>
  </si>
  <si>
    <t>MONTAGEM SEM FORNECIMENTO,DE VALVULAS BORBOLETA COM FLANGESCLASSE PN-16,INCLUSIVE O FORNECIMENTO DOS MATERIAIS PARA ASJUNTAS(ARRUELAS DE BORRACHA E PARAFUSOS COM E SEM PORCAS DEACO CARBONO),CUSTO POR JUNTA FLANGEADA,COM DIAMETRO DE 75MM</t>
  </si>
  <si>
    <t>06.011.0342-A</t>
  </si>
  <si>
    <t>MONTAGEM SEM FORNECIMENTO,DE VALVULAS BORBOLETA COM FLANGESCLASSE PN-16,INCLUSIVE O FORNECIMENTO DOS MATERIAIS PARA ASJUNTAS(ARRUELAS DE BORRACHA E PARAFUSOS COM E SEM PORCAS DEACO CARBONO),CUSTO POR JUNTA FLANGEADA,COM DIAMETRO DE 100MM</t>
  </si>
  <si>
    <t>06.011.0343-A</t>
  </si>
  <si>
    <t>MONTAGEM SEM FORNECIMENTO,DE VALVULAS BORBOLETA,COM FLANGESCLASSE PN-16,INCLUSIVE O FORNECIMENTO DOS MATERIAIS PARA ASJUNTAS(ARRUELAS DE BORRACHA E PARAFUSOS COM E SEM PORCAS DEACO CARBONO),CUSTO POR JUNTA FLANGEADA,COM DIAMETRO DE 150MM</t>
  </si>
  <si>
    <t>06.011.0344-A</t>
  </si>
  <si>
    <t>MONTAGEM SEM FORNECIMENTO,DE VALVULAS BORBOLETA,COM FLANGESCLASSE PN-16,INCLUSIVE O FORNECIMENTO DOS MATERIAIS PARA ASJUNTAS(ARRUELAS DE BORRACHA E PARAFUSOS COM E SEM PORCAS DEACO CARBONO),CUSTO POR JUNTA FLANGEADA,COM DIAMETRO DE 200MM</t>
  </si>
  <si>
    <t>06.011.0345-A</t>
  </si>
  <si>
    <t>MONTAGEM SEM FORNECIMENTO,DE VALVULAS BORBOLETA COM FLANGESCLASSE PN-16,INCLUSIVE O FORNECIMENTO DOS MATERIAIS PARA ASJUNTAS(ARRUELAS DE BORRACHA E PARAFUSOS COM E SEM PORCAS DEACO CARBONO),CUSTO POR JUNTA FLANGEADA,COM DIAMETRO DE 250MM</t>
  </si>
  <si>
    <t>06.011.0346-A</t>
  </si>
  <si>
    <t>MONTAGEM SEM FORNECIMENTO,DE VALVULAS BORBOLETA COM FLANGESCLASSE PN-16,INCLUSIVE O FORNECIMENTO DOS MATERIAIS PARA ASJUNTAS(ARRUELAS DE BORRACHA E PARAFUSOS COM E SEM PORCAS DEACO CARBONO),CUSTO POR JUNTA FLANGEADA,COM DIAMETRO DE 300MM</t>
  </si>
  <si>
    <t>06.011.0347-A</t>
  </si>
  <si>
    <t>MONTAGEM SEM FORNECIMENTO,DE VALVULAS BORBOLETA COM FLANGESCLASSE PN-16,INCLUSIVE O FORNECIMENTO DOS MATERIAIS PARA ASJUNTAS(ARRUELAS DE BORRACHA E PARAFUSOS COM E SEM PORCAS DEACO CARBONO),CUSTO POR JUNTA FLANGEADA,COM DIAMETRO DE 350MM</t>
  </si>
  <si>
    <t>06.011.0348-A</t>
  </si>
  <si>
    <t>MONTAGEM SEM FORNECIMENTO,DE VALVULAS BORBOLETA COM FLANGESCLASSE PN-16,INCLUSIVE O FORNECIMENTO DOS MATERIAIS PARA ASJUNTAS(ARRUELAS DE BORRACHA E PARAFUSOS COM E SEM PORCAS DEACO CARBONO),CUSTO POR JUNTA FLANGEADA,COM DIAMETRO DE 400MM</t>
  </si>
  <si>
    <t>06.011.0349-A</t>
  </si>
  <si>
    <t>MONTAGEM SEM FORNECIMENTO,DE VALVULAS BORBOLETA COM FLANGESCLASSE PN-16,INCLUSIVE O FORNECIMENTO DOS MATERIAIS PARA ASJUNTAS(ARRUELAS DE BORRACHA E PARAFUSOS COM E SEM PORCAS DEACO CARBONO),CUSTO POR JUNTA FLANGEADA,COM DIAMETRO DE 450MM</t>
  </si>
  <si>
    <t>06.011.0350-A</t>
  </si>
  <si>
    <t>MONTAGEM SEM FORNECIMENTO,DE VALVULAS BORBOLETA COM FLANGESCLASSE PN-16,INCLUSIVE O FORNECIMENTO DOS MATERIAIS PARA ASJUNTAS(ARRUELAS DE BORRACHA E PARAFUSOS COM E SEM PORCAS DEACO CARBONO),CUSTO POR JUNTA FLANGEADA,COM DIAMETRO DE 500MM</t>
  </si>
  <si>
    <t>06.011.0351-A</t>
  </si>
  <si>
    <t>MONTAGEM SEM FORNECIMENTO,DE VALVULAS BORBOLETA COM FLANGESCLASSE PN-16,INCLUSIVE O FORNECIMENTO DOS MATERIAIS PARA ASJUNTAS(ARRUELAS DE BORRACHA E PARAFUSOS COM E SEM PORCAS DEACO CARBONO),CUSTO POR JUNTA FLANGEADA,COM DIAMETRO DE 600MM</t>
  </si>
  <si>
    <t>06.011.0352-A</t>
  </si>
  <si>
    <t>MONTAGEM SEM FORNECIMENTO,DE VALVULAS BORBOLETA COM FLANGESCLASSE PN-16,INCLUSIVE O FORNECIMENTO DOS MATERIAIS PARA ASJUNTAS(ARRUELAS DE BORRACHA E PARAFUSOS COM E SEM PORCAS DEACO CARBONO),CUSTO POR JUNTA FLANGEADA,COM DIAMETRO DE 700MM</t>
  </si>
  <si>
    <t>06.011.0354-A</t>
  </si>
  <si>
    <t>MONTAGEM SEM FORNECIMENTO,DE VALVULAS BORBOLETA COM FLANGESCLASSE PN-16,INCLUSIVE O FORNECIMENTO DOS MATERIAIS PARA ASJUNTAS(ARRUELAS DE BORRACHA E PARAFUSOS COM E SEM PORCAS DEACO CARBONO),CUSTO POR JUNTA FLANGEADA,COM DIAMETRO DE 800MM</t>
  </si>
  <si>
    <t>06.011.0355-A</t>
  </si>
  <si>
    <t>MONTAGEM SEM FORNECIMENTO,DE VALVULAS BORBOLETA COM FLANGESCLASSE PN-16,INCLUSIVE O FORNECIMENTO DOS MATERIAIS PARA ASJUNTAS(ARRUELAS DE BORRACHA E PARAFUSOS COM E SEM PORCAS DEACO CARBONO),CUSTO POR JUNTA FLANGEADA,COM DIAMETRO DE 900MM</t>
  </si>
  <si>
    <t>06.011.0356-A</t>
  </si>
  <si>
    <t>MONTAGEM SEM FORNECIMENTO,DE VALVULAS BORBOLETA COM FLANGESCLASSE PN-16,INCLUSIVE O FORNECIMENTO DOS MATERIAIS PARA ASJUNTAS(ARRUELAS DE BORRACHA E PARAFUSOS COM E SEM PORCAS DEACO CARBONO),CUSTO POR JUNTA FLANGEADA,COM DIAMETRO DE 1000MM</t>
  </si>
  <si>
    <t>06.011.0358-A</t>
  </si>
  <si>
    <t>MONTAGEM SEM FORNECIMENTO,DE VALVULAS BORBOLETA COM FLANGESCLASSE PN-16,INCLUSIVE O FORNECIMENTO DOS MATERIAIS PARA ASJUNTAS(ARRUELAS DE BORRACHA E PARAFUSOS COM E SEM PORCAS DEACO CARBONO),CUSTO POR JUNTA FLANGEADA,COM DIAMETRO DE 1200MM</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</si>
  <si>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</si>
  <si>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</si>
  <si>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</si>
  <si>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</si>
  <si>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</si>
  <si>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</si>
  <si>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</si>
  <si>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</si>
  <si>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</si>
  <si>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</si>
  <si>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</si>
  <si>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</si>
  <si>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</si>
  <si>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</si>
  <si>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</si>
  <si>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</si>
  <si>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</si>
  <si>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</si>
  <si>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</si>
  <si>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</si>
  <si>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</si>
  <si>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</si>
  <si>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</si>
  <si>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</si>
  <si>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</si>
  <si>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</si>
  <si>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</si>
  <si>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</si>
  <si>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</si>
  <si>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</si>
  <si>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</si>
  <si>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</si>
  <si>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</si>
  <si>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</si>
  <si>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</si>
  <si>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</si>
  <si>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</si>
  <si>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</si>
  <si>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</si>
  <si>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</si>
  <si>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</si>
  <si>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</si>
  <si>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</si>
  <si>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</si>
  <si>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</si>
  <si>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</si>
  <si>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</si>
  <si>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</si>
  <si>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</si>
  <si>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</si>
  <si>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</si>
  <si>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</si>
  <si>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</si>
  <si>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</si>
  <si>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</si>
  <si>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</si>
  <si>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06.011.0404-A</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</si>
  <si>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</si>
  <si>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06.011.0411-A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</si>
  <si>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</si>
  <si>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</si>
  <si>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</si>
  <si>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</si>
  <si>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</si>
  <si>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</si>
  <si>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</si>
  <si>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</si>
  <si>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</si>
  <si>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</si>
  <si>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</si>
  <si>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</si>
  <si>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</si>
  <si>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</si>
  <si>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</si>
  <si>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</si>
  <si>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</si>
  <si>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</si>
  <si>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</si>
  <si>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</si>
  <si>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</si>
  <si>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</si>
  <si>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</si>
  <si>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</si>
  <si>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</si>
  <si>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</si>
  <si>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</si>
  <si>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</si>
  <si>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</si>
  <si>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</si>
  <si>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</si>
  <si>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</si>
  <si>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</si>
  <si>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06.011.0431-A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</si>
  <si>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</si>
  <si>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06.011.0432-A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</si>
  <si>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</si>
  <si>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</si>
  <si>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</si>
  <si>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</si>
  <si>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</si>
  <si>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</si>
  <si>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</si>
  <si>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</si>
  <si>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</si>
  <si>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</si>
  <si>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</si>
  <si>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</si>
  <si>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</si>
  <si>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</si>
  <si>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</si>
  <si>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06.011.0440-A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</si>
  <si>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</si>
  <si>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06.011.0441-A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</si>
  <si>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</si>
  <si>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</si>
  <si>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</si>
  <si>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</si>
  <si>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</si>
  <si>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</si>
  <si>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</si>
  <si>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</si>
  <si>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</si>
  <si>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</si>
  <si>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</si>
  <si>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06.011.0449-A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</si>
  <si>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</si>
  <si>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06.012.0001-A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</si>
  <si>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</si>
  <si>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06.012.0002-A</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</si>
  <si>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</si>
  <si>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06.012.0003-A</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</si>
  <si>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</si>
  <si>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06.012.0004-A</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</si>
  <si>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</si>
  <si>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06.012.0005-A</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</si>
  <si>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</si>
  <si>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06.012.0006-A</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</si>
  <si>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</si>
  <si>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06.012.0007-A</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</si>
  <si>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</si>
  <si>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06.012.0008-A</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</si>
  <si>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</si>
  <si>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06.012.0009-A</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</si>
  <si>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</si>
  <si>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06.012.0015-A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</si>
  <si>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</si>
  <si>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06.012.0016-A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</si>
  <si>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</si>
  <si>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06.012.0017-A</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</si>
  <si>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</si>
  <si>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06.012.0018-A</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</si>
  <si>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</si>
  <si>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06.012.0019-A</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</si>
  <si>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</si>
  <si>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06.012.0020-A</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</si>
  <si>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</si>
  <si>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06.012.0021-A</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</si>
  <si>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</si>
  <si>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06.012.0022-A</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</si>
  <si>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</si>
  <si>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06.012.0039-A</t>
  </si>
  <si>
    <t>CAIXA PARA REGISTRO,DE CONCRETO ARMADO DE 1,00X1,30X2,00M,PARA TUBULACAO DE FºFº COM 0,60M DE DIAMETRO,SENDO AS PAREDESDE 0,15M DE ESPESSURA E O CONCRETO DOSADO PARA FCK=10MPA,EXCLUSIVE TAMPAS DE FERRO FUNDIDO</t>
  </si>
  <si>
    <t>06.012.0040-A</t>
  </si>
  <si>
    <t>CAIXA PARA REGISTRO,DE CONCRETO ARMADO DE 1,00X1,25X1,85M,PARA TUBULACAO DE FºFº COM 0,55M DE DIAMETRO,SENDO AS PAREDESDE 0,15M DE ESPESSURA E O CONCRETO DOSADO PARA FCK=10MPA,EXCLUSIVE TAMPAS DE FERRO FUNDIDO</t>
  </si>
  <si>
    <t>06.012.0041-A</t>
  </si>
  <si>
    <t>CAIXA PARA REGISTRO,DE CONCRETO ARMADO DE 1,00X1,20X1,70M,PARA TUBULALAO DE FºFº COM 0,50M DE DIAMETRO,SENDO AS PAREDESDE 0,15M DE ESPESSURA E O CONCRETO DOSADO PARA FCK=10MPA,EXCLUSIVE TAMPAS DE FERRO FUNDIDO</t>
  </si>
  <si>
    <t>06.012.0042-A</t>
  </si>
  <si>
    <t>CAIXA PARA REGISTRO,DE CONCRETO ARMADO DE 1,00X1,15X1,40M,PARA TUBULACAO DE FºFº COM 0,45M DE DIAMETRO,SENDO AS PAREDESDE 0,15M DE ESPESSURA E O CONCRETO DOSADO PARA FCK=10MPA,EXCLUSIVE TAMPAS DE FERRO FUNDIDO</t>
  </si>
  <si>
    <t>06.012.0043-A</t>
  </si>
  <si>
    <t>CAIXA PARA REGISTRO,DE CONCRETO ARMADO DE 1,00X1,10X1,40M,PARA TUBULACAO DE FºFº COM 0,40M DE DIAMETRO,SENDO AS PAREDESDE 0,15M DE ESPESSURA E O CONCRETO DOSADO PARA FCK=10MPA,EXCLUSIVE TAMPAS DE FERRO FUNDIDO</t>
  </si>
  <si>
    <t>06.012.0200-A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</si>
  <si>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</si>
  <si>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06.012.0201-A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</si>
  <si>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</si>
  <si>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06.012.0202-A</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</si>
  <si>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</si>
  <si>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06.012.0203-A</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</si>
  <si>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</si>
  <si>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06.012.0204-A</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</si>
  <si>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</si>
  <si>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06.012.0205-A</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</si>
  <si>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</si>
  <si>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06.012.0206-A</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</si>
  <si>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</si>
  <si>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06.012.0207-A</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</si>
  <si>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</si>
  <si>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06.012.0208-A</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</si>
  <si>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</si>
  <si>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06.012.0209-A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</si>
  <si>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</si>
  <si>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06.012.0210-A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</si>
  <si>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</si>
  <si>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06.012.0211-A</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</si>
  <si>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</si>
  <si>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06.012.0212-A</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</si>
  <si>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</si>
  <si>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06.012.0213-A</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</si>
  <si>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</si>
  <si>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06.012.0214-A</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</si>
  <si>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</si>
  <si>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06.012.0215-A</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</si>
  <si>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</si>
  <si>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06.012.0216-A</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</si>
  <si>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</si>
  <si>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06.012.0217-A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</si>
  <si>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</si>
  <si>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06.012.0218-A</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</si>
  <si>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</si>
  <si>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06.012.0219-A</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</si>
  <si>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</si>
  <si>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06.012.0220-A</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</si>
  <si>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</si>
  <si>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06.012.0221-A</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</si>
  <si>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</si>
  <si>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06.012.0222-A</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</si>
  <si>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</si>
  <si>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06.012.0223-A</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</si>
  <si>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</si>
  <si>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06.012.0224-A</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</si>
  <si>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</si>
  <si>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06.012.0225-A</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</si>
  <si>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</si>
  <si>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06.012.0226-A</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</si>
  <si>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</si>
  <si>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06.012.0227-A</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</si>
  <si>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</si>
  <si>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06.012.0228-A</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</si>
  <si>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</si>
  <si>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06.012.0229-A</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</si>
  <si>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</si>
  <si>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06.012.0230-A</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</si>
  <si>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</si>
  <si>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06.012.0231-A</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</si>
  <si>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</si>
  <si>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06.012.0232-A</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</si>
  <si>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</si>
  <si>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06.012.0233-A</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</si>
  <si>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</si>
  <si>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06.012.0234-A</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</si>
  <si>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</si>
  <si>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06.012.0235-A</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</si>
  <si>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</si>
  <si>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06.012.0236-A</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</si>
  <si>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</si>
  <si>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06.012.0237-A</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</si>
  <si>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</si>
  <si>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06.012.0238-A</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</si>
  <si>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</si>
  <si>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06.012.0239-A</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</si>
  <si>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</si>
  <si>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06.012.0240-A</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</si>
  <si>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</si>
  <si>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06.012.0241-A</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</si>
  <si>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</si>
  <si>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06.012.0242-A</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</si>
  <si>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</si>
  <si>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06.012.0243-A</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</si>
  <si>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</si>
  <si>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06.012.0244-A</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</si>
  <si>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</si>
  <si>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06.012.0245-A</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</si>
  <si>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</si>
  <si>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06.012.0246-A</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</si>
  <si>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</si>
  <si>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06.012.0247-A</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</si>
  <si>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</si>
  <si>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06.012.0248-A</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</si>
  <si>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</si>
  <si>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06.012.0249-A</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</si>
  <si>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</si>
  <si>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06.012.0250-A</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</si>
  <si>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</si>
  <si>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06.012.0251-A</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</si>
  <si>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</si>
  <si>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06.012.0252-A</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</si>
  <si>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</si>
  <si>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06.012.0253-A</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</si>
  <si>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</si>
  <si>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06.012.0254-A</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</si>
  <si>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</si>
  <si>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06.012.0255-A</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</si>
  <si>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</si>
  <si>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06.012.0256-A</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</si>
  <si>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</si>
  <si>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06.012.0257-A</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</si>
  <si>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</si>
  <si>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06.012.0258-A</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</si>
  <si>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</si>
  <si>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06.012.0259-A</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</si>
  <si>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</si>
  <si>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06.012.0260-A</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</si>
  <si>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</si>
  <si>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06.012.0261-A</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</si>
  <si>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</si>
  <si>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06.012.0262-A</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</si>
  <si>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</si>
  <si>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06.012.0263-A</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</si>
  <si>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</si>
  <si>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06.012.0264-A</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</si>
  <si>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</si>
  <si>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06.012.0265-A</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</si>
  <si>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</si>
  <si>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06.012.0266-A</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</si>
  <si>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</si>
  <si>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06.012.0267-A</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</si>
  <si>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</si>
  <si>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06.012.0268-A</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</si>
  <si>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</si>
  <si>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06.012.0269-A</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</si>
  <si>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</si>
  <si>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06.012.0270-A</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</si>
  <si>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</si>
  <si>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06.012.0271-A</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</si>
  <si>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</si>
  <si>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06.012.0272-A</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</si>
  <si>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</si>
  <si>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06.012.0273-A</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</si>
  <si>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</si>
  <si>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06.012.0274-A</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</si>
  <si>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</si>
  <si>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06.012.0275-A</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</si>
  <si>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</si>
  <si>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06.012.0276-A</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</si>
  <si>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</si>
  <si>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06.012.0277-A</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</si>
  <si>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</si>
  <si>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06.012.0278-A</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</si>
  <si>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</si>
  <si>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06.012.0310-A</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</si>
  <si>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</si>
  <si>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06.012.0312-A</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</si>
  <si>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</si>
  <si>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06.012.0315-A</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</si>
  <si>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</si>
  <si>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06.012.0317-A</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</si>
  <si>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</si>
  <si>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06.012.0319-A</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</si>
  <si>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</si>
  <si>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06.012.0320-A</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</si>
  <si>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</si>
  <si>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06.012.0322-A</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</si>
  <si>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</si>
  <si>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06.012.0325-A</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</si>
  <si>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</si>
  <si>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06.012.0327-A</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</si>
  <si>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</si>
  <si>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06.012.0329-A</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</si>
  <si>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</si>
  <si>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06.012.0331-A</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</si>
  <si>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</si>
  <si>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06.012.0332-A</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</si>
  <si>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</si>
  <si>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06.012.0335-A</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</si>
  <si>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</si>
  <si>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06.012.0337-A</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</si>
  <si>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</si>
  <si>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06.012.0340-A</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</si>
  <si>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</si>
  <si>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06.012.0345-A</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</si>
  <si>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</si>
  <si>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06.012.0347-A</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</si>
  <si>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</si>
  <si>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06.012.0348-A</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</si>
  <si>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</si>
  <si>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06.012.0349-A</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</si>
  <si>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</si>
  <si>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06.012.0351-A</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</si>
  <si>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</si>
  <si>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06.012.0352-A</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</si>
  <si>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</si>
  <si>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06.012.0355-A</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</si>
  <si>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</si>
  <si>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06.012.0357-A</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</si>
  <si>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</si>
  <si>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06.012.0359-A</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</si>
  <si>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</si>
  <si>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06.012.0362-A</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</si>
  <si>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</si>
  <si>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06.012.0363-A</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</si>
  <si>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</si>
  <si>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06.012.0364-A</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</si>
  <si>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</si>
  <si>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06.012.0366-A</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</si>
  <si>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</si>
  <si>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06.012.0368-A</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</si>
  <si>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</si>
  <si>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06.012.0370-A</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</si>
  <si>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</si>
  <si>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06.012.0372-A</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</si>
  <si>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</si>
  <si>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06.012.0375-A</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</si>
  <si>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</si>
  <si>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06.012.0377-A</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</si>
  <si>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</si>
  <si>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06.012.0379-A</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</si>
  <si>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</si>
  <si>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06.012.0381-A</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</si>
  <si>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</si>
  <si>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06.012.0383-A</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</si>
  <si>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</si>
  <si>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06.012.0385-A</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</si>
  <si>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</si>
  <si>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06.012.0387-A</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</si>
  <si>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</si>
  <si>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06.012.0389-A</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</si>
  <si>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</si>
  <si>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06.012.0391-A</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</si>
  <si>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</si>
  <si>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06.012.0393-A</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</si>
  <si>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</si>
  <si>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06.012.0395-A</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</si>
  <si>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</si>
  <si>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06.012.0400-A</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</si>
  <si>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</si>
  <si>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06.014.0012-A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</si>
  <si>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</si>
  <si>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06.014.0013-A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</si>
  <si>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</si>
  <si>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06.014.0014-A</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</si>
  <si>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</si>
  <si>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06.014.0015-A</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</si>
  <si>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</si>
  <si>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06.014.0016-A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</si>
  <si>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</si>
  <si>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06.014.0049-A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</si>
  <si>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</si>
  <si>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06.014.0052-A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</si>
  <si>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</si>
  <si>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06.014.0054-A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</si>
  <si>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</si>
  <si>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</si>
  <si>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</si>
  <si>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06.014.0059-A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</si>
  <si>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</si>
  <si>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06.014.0060-A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</si>
  <si>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</si>
  <si>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06.014.0062-A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</si>
  <si>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</si>
  <si>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06.014.0064-A</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</si>
  <si>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</si>
  <si>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06.014.0066-A</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</si>
  <si>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</si>
  <si>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06.014.0068-A</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</si>
  <si>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</si>
  <si>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06.014.0100-B</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</si>
  <si>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</si>
  <si>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06.014.0101-A</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</si>
  <si>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</si>
  <si>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06.014.0102-A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</si>
  <si>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</si>
  <si>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06.014.0105-A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</si>
  <si>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</si>
  <si>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06.014.0110-A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</si>
  <si>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</si>
  <si>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06.014.0112-A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</si>
  <si>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</si>
  <si>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06.014.0114-A</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</si>
  <si>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</si>
  <si>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06.014.0116-A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</si>
  <si>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</si>
  <si>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06.014.0118-A</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</si>
  <si>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</si>
  <si>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06.014.0120-A</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</si>
  <si>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</si>
  <si>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06.014.0122-A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</si>
  <si>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</si>
  <si>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06.014.0124-A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</si>
  <si>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</si>
  <si>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06.014.0126-A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</si>
  <si>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</si>
  <si>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06.014.0128-A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</si>
  <si>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</si>
  <si>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06.014.0130-A</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</si>
  <si>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</si>
  <si>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06.014.0132-A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</si>
  <si>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</si>
  <si>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06.015.0010-A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</si>
  <si>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</si>
  <si>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</si>
  <si>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</si>
  <si>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06.015.0012-A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</si>
  <si>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</si>
  <si>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</si>
  <si>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</si>
  <si>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06.015.0014-A</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</si>
  <si>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</si>
  <si>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06.015.0015-A</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</si>
  <si>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</si>
  <si>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06.015.0016-A</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</si>
  <si>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</si>
  <si>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</si>
  <si>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</si>
  <si>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06.015.0031-A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</si>
  <si>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</si>
  <si>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06.015.0060-A</t>
  </si>
  <si>
    <t>GRELHA E CAIXILHO DE CONCRETO ARMADO,SENDO AS DIMENSOES EXTERNAS DE 0,40X0,90M (GRELHA) E 1,10X0,54M (CAIXILHO).FORNECIMENTO E COLOCACAO</t>
  </si>
  <si>
    <t>06.015.0061-A</t>
  </si>
  <si>
    <t>GRELHA CAIXILHO DE CONCRETO ARMADO,SENDO AS DIMENSOES EXTERNAS DE 0,40X0,90M (GRELHA) E 1,10X0,54M (CAIXILHO).EXCLUSIVEFORMAS.FORNECIMENTO E COLOCACAO</t>
  </si>
  <si>
    <t>06.015.0070-A</t>
  </si>
  <si>
    <t>GRELHA E CAIXILHO DE CONCRETO ARMADO,SENDO AS DIMENSOES EXTERNAS DE 0,30X0,90M(GRELHA) E 1,00X0,40M(CAIXILHO),PARA CAIXADE RALO,UTILIZANDO ARGAMASSA DE CIMENTO E AREIA,NO TRACO 1:4.FORNECIMENTO E COLOCACAO</t>
  </si>
  <si>
    <t>06.016.0001-A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</si>
  <si>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</si>
  <si>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06.016.0002-A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</si>
  <si>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</si>
  <si>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06.016.0003-A</t>
  </si>
  <si>
    <t>TAMPAO COMPLETO DE FERRO FUNDIDO,COM 225KG,PARA POCO DE VISITA OU CAIXA DE AREIA,PADRAO CEDAE TIPO K-240,CLASSE 300,ASSENTADO COM ARGAMASSA DE CIMENTO E AREIA,NO TRACO 1:4 EM VOLUME.FORNECIMENTO E ASSENTAMENTO</t>
  </si>
  <si>
    <t>06.016.0004-A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</si>
  <si>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</si>
  <si>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06.016.0006-A</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</si>
  <si>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</si>
  <si>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06.016.0007-A</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</si>
  <si>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</si>
  <si>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06.016.0008-A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</si>
  <si>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</si>
  <si>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06.016.0009-A</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</si>
  <si>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</si>
  <si>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06.016.0010-A</t>
  </si>
  <si>
    <t>GRELHA(RALO PARA SARJETA) COMPLETA DE FºFº,DE 30X90CM,GR-95,PESO TOTAL DE 135KG,CARGA MINIMA PARA TESTE 25T,RESISTENCIAMAXIMA DE ROMPIMENTO 27,5T E FLECHA RESIDUAL MAXIMA 17MM,ASSENTADA COM ARGAMASSA DE CIMENTO E AREIA,NO TRACO 1:4 EM VOLUME.FORNECIMENTO E ASSENTAMENTO</t>
  </si>
  <si>
    <t>06.016.0011-A</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</si>
  <si>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</si>
  <si>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06.016.0012-A</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</si>
  <si>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</si>
  <si>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06.016.0015-A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</si>
  <si>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</si>
  <si>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</si>
  <si>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</si>
  <si>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06.016.0030-A</t>
  </si>
  <si>
    <t>TAMPAO COMPLETO DE FºFº,PARA CAIXA R1,PADRAO TELEBRAS,CARGAMINIMA PARA TESTE 6T,RESISTENCIA MAXIMA DE ROMPIMENTO 7,5T EFLECHA RESIDUAL MAXIMA DE 17MM,ASSENTADO COM ARGAMASSA DE CIMENTO E AREIA,NO TRACO DE 1:4 EM VOLUME.FORNECIMENTO E ASSENTAMENTO</t>
  </si>
  <si>
    <t>06.016.0031-A</t>
  </si>
  <si>
    <t>TAMPAO COMPLETO DE FºFº,PARA CAIXA R2,PADRAO TELEBRAS,CARGAMINIMA PARA TESTE 8T,RESISTENCIA MAXIMA DE ROMPIMENTO 10T EFLECHA RESIDUAL MAXIMA DE 17MM,ASSENTADO COM ARGAMASSA DE CIMENTO E AREIA,NO TRACO 1:4 EM VOLUME.FORNECIMENTO E ASSENTAMENTO</t>
  </si>
  <si>
    <t>06.016.0032-A</t>
  </si>
  <si>
    <t>TAMPAO COMPLETO DE FºFº,PARA CAIXA R3,PADRAO TELEBRAS,CARGAMINIMA PARA TESTE 12T,RESISTENCIA MAXIMA DE ROMPIMENTO 15T EFLECHA RESIDUAL MAXIMA DE 18MM,ASSENTADO COM ARGAMASSA DE CIMENTO E AREIA,NO TRACO 1:4 EM VOLUME.FORNECIMENTO E ASSENTAMENTO</t>
  </si>
  <si>
    <t>06.016.0040-A</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</si>
  <si>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</si>
  <si>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06.016.0041-A</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</si>
  <si>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</si>
  <si>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GRELHA PARA CANALETA DE FºFº,COM(15X50CM) CARGA MINIMA PARATESTE 800KG,RESISTENCIA MAXIMA DE ROMPIMENTO 1000KG E FLECHARESIDUAL MAXIMA 12MM.FORNECIMENTO E ASSENTAMENTO</t>
  </si>
  <si>
    <t>06.016.0051-A</t>
  </si>
  <si>
    <t>GRELHA PARA CANALETA DE FºFº,COM(20X50CM) CARGA MINIMA PARATESTE 6T,RESISTENCIA MAXIMA DE ROMPIMENTO 7,5T E FLECHA RESIDUAL MAXIMA 15MM.FORNECIMENTO E ASSENTAMENTO</t>
  </si>
  <si>
    <t>06.016.0052-A</t>
  </si>
  <si>
    <t>GRELHA PARA CANALETA DE FºFº,COM(30X100CM) CARGA MINIMA PARATESTE 12T,RESISTENCIA MAXIMA DE ROMPIMENTO 15T E FLECHA RESIDUAL MAXIMA 20MM.FORNECIMENTO E ASSENTAMENTO</t>
  </si>
  <si>
    <t>06.016.0053-A</t>
  </si>
  <si>
    <t>GRELHA PARA CANALETA DE FºFº,COM(40X100CM) CARGA MINIMA PARATESTE 14T,RESISTENCIA MAXIMA DE ROMPIMENTO 17,5T E FLECHA RESIDUAL MAXIMA 20MM.FORNECIMENTO E ASSENTAMENTO</t>
  </si>
  <si>
    <t>06.016.0060-A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</si>
  <si>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</si>
  <si>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06.016.0061-A</t>
  </si>
  <si>
    <t>CAIXA DE RUA COMPLETA DE FERRO FUNDIDO,PESO TOTAL DE 54KG,COM CAPACIDADE DE CARGA DE 15T,PARA REGISTRO PADRAO CEDAE,ASSENTADA COM ARGAMASSA DE CIMENTO E AREIA NO TRACO 1:4 EM VOLUME.FORNECIMENTO E ASSENTAMENTO</t>
  </si>
  <si>
    <t>06.016.0080-A</t>
  </si>
  <si>
    <t>DEGRAU DE FERRO FUNDIDO COM 2,0KG,FIXADO EM CONCRETO.FORNECIMENTO E COLOCACAO</t>
  </si>
  <si>
    <t>06.016.0082-A</t>
  </si>
  <si>
    <t>DEGRAU DE FºFº COM 7KG,FIXADO EM CONCRETO.FORNECIMENTO E COLOCACAO</t>
  </si>
  <si>
    <t>06.016.0100-A</t>
  </si>
  <si>
    <t>TAMPAO MISTO (FERRO FUNDIDO E CONCRETO,EXCLUSIVE ESTE),TIPOPESADO,DE 0,60M DE DIAMETRO,PESO SEM CONCRETO 70KG E TOTAL DE 106KG,ASSENTADO COM ARGAMASSA DE CIMENTO E AREIA,NO TRACO1:4 EM VOLUME.FORNECIMENTO E ASSENTAMENTO</t>
  </si>
  <si>
    <t>06.016.0105-A</t>
  </si>
  <si>
    <t>TAMPAO MISTO (FERRO FUNDIDO E CONCRETO,EXCLUSIVE ESTE),TIPOLEVE,DE 0,60M DE DIAMETRO,PESO SEM CONCRETO 36KG E TOTAL DE76KG,ASSENTADO COM ARGAMASSA DE CIMENTO E AREIA,NO TRACO 1:4EM VOLUME.FORNECIMENTO E ASSENTAMENTO</t>
  </si>
  <si>
    <t>06.017.0001-A</t>
  </si>
  <si>
    <t>POCO DE VISITA,DE ANEIS DE CONCRETO PRE-MOLDADOS,PARA ESGOTOS SANITARIOS,SEGUNDO ESPECIFICACOES DA CEDAE,INCLUSIVE DEGRAUS,EXCLUSIVE TAMPAO DE FERRO FUNDIDO,COM PROFUNDIDADE DE 0,60M</t>
  </si>
  <si>
    <t>06.017.0002-A</t>
  </si>
  <si>
    <t>POCO DE VISITA,DE ANEIS DE CONCRETO PRE-MOLDADOS,PARA ESGOTOS SANITARIOS,SEGUNDO ESPECIFICACOES DA CEDAE,INCLUSIVE DEGRAUS,EXCLUSIVE TAMPAO DE FERRO FUNDIDO,COM PROFUNDIDADE DE 0,80M</t>
  </si>
  <si>
    <t>06.017.0003-A</t>
  </si>
  <si>
    <t>POCO DE VISITA,DE ANEIS DE CONCRETO PRE-MOLDADOS,PARA ESGOTOS SANITARIOS,SEGUNDO ESPECIFICACOES DA CEDAE,INCLUSIVE DEGRAUS,EXCLUSIVE TAMPAO DE FERRO FUNDIDO,COM PROFUNDIDADE DE 1,00M</t>
  </si>
  <si>
    <t>06.017.0004-A</t>
  </si>
  <si>
    <t>POCO DE VISITA,DE ANEIS DE CONCRETO PRE-MOLDADOS,PARA ESGOTOS SANITARIOS,SEGUNDO ESPECIFICACOES DA CEDAE,INCLUSIVE DEGRAUS,EXCLUSIVE TAMPAO DE FERRO FUNDIDO,COM PROFUNDIDADE DE 1,05M</t>
  </si>
  <si>
    <t>06.017.0005-A</t>
  </si>
  <si>
    <t>POCO DE VISITA,DE ANEIS DE CONCRETO PRE-MOLDADOS,PARA ESGOTOS SANITARIOS,SEGUNDO ESPECIFICACOES DA CEDAE,INCLUSIVE DEGRAUS,EXCLUSIVE TAMPAO DE FERRO FUNDIDO,COM PROFUNDIDADE DE 1,20M</t>
  </si>
  <si>
    <t>06.017.0006-A</t>
  </si>
  <si>
    <t>POCO DE VISITA,DE ANEIS DE CONCRETO PRE-MOLDADOS,PARA ESGOTOS SANITARIOS,SEGUNDO ESPECIFICACOES DA CEDAE,INCLUSIVE DEGRAUS,EXCLUSIVE TAMPAO DE FERRO FUNDIDO,COM PROFUNDIDADE DE 1,40M</t>
  </si>
  <si>
    <t>06.017.0007-A</t>
  </si>
  <si>
    <t>POCO DE VISITA,DE ANEIS DE CONCRETO PRE-MOLDADOS,PARA ESGOTOS SANITARIOS,SEGUNDO ESPECIFICACOES DA CEDAE,INCLUSIVE DEGRAUS,EXCLUSIVE TAMPAO DE FERRO FUNDIDO,COM PROFUNDIDADE DE 1,50M</t>
  </si>
  <si>
    <t>06.017.0008-A</t>
  </si>
  <si>
    <t>POCO DE VISITA,DE ANEIS DE CONCRETO PRE-MOLDADOS,PARA ESGOTOS SANITARIOS,SEGUNDO ESPECIFICACOES DA CEDAE,INCLUSIVE DEGRAUS,EXCLUSIVE TAMPAO DE FERRO FUNDIDO,COM PROFUNDIDADE DE 1,60M</t>
  </si>
  <si>
    <t>06.017.0009-A</t>
  </si>
  <si>
    <t>POCO DE VISITA,DE ANEIS DE CONCRETO PRE-MOLDADOS,PARA ESGOTOS SANITARIOS,SEGUNDO ESPECIFICACOES DA CEDAE,INCLUSIVE DEGRAUS,EXCLUSIVE TAMPAO DE FERRO FUNDIDO,COM PROFUNDIDADE DE 1,70M</t>
  </si>
  <si>
    <t>06.017.0010-A</t>
  </si>
  <si>
    <t>POCO DE VISITA,DE ANEIS DE CONCRETO PRE-MOLDADOS,PARA ESGOTOS SANITARIOS,SEGUNDO ESPECIFICACOES DA CEDAE,INCLUSIVE DEGRAUS,EXCLUSIVE TAMPAO DE FERRO FUNDIDO,COM PROFUNDIDADE DE 2,00M</t>
  </si>
  <si>
    <t>06.017.0011-A</t>
  </si>
  <si>
    <t>POCO DE VISITA,DE ANEIS DE CONCRETO PRE-MOLDADOS,PARA ESGOTOS SANITARIOS,SEGUNDO ESPECIFICACOES DA CEDAE,INCLUSIVE DEGRAUS,EXCLUSIVE TAMPAO DE FERRO FUNDIDO,COM PROFUNDIDADE DE 2,30M</t>
  </si>
  <si>
    <t>06.017.0012-A</t>
  </si>
  <si>
    <t>POCO DE VISITA,DE ANEIS DE CONCRETO PRE-MOLDADOS,PARA ESGOTOS SANITARIOS,SEGUNDO ESPECIFICACOES DA CEDAE,INCLUSIVE DEGRAUS,EXCLUSIVE TAMPAO DE FERRO FUNDIDO,COM PROFUNDIDADE DE 2,60M</t>
  </si>
  <si>
    <t>06.017.0013-A</t>
  </si>
  <si>
    <t>POCO DE VISITA,DE ANEIS DE CONCRETO PRE-MOLDADOS,PARA ESGOTOS SANITARIOS,SEGUNDO ESPECIFICACOES DA CEDAE,INCLUSIVE DEGRAUS,EXCLUSIVE TAMPAO DE FERRO FUNDIDO,COM PROFUNDIDADE DE 2,90M</t>
  </si>
  <si>
    <t>06.017.0014-A</t>
  </si>
  <si>
    <t>POCO DE VISITA,DE ANEIS DE CONCRETO PRE-MOLDADOS,PARA ESGOTOS SANITARIOS,SEGUNDO ESPECIFICACOES DA CEDAE,INCLUSIVE DEGRAUS,EXCLUSIVE TAMPAO DE FERRO FUNDIDO,COM PROFUNDIDADE DE 3,20M</t>
  </si>
  <si>
    <t>06.017.0015-A</t>
  </si>
  <si>
    <t>POCO DE VISITA,DE ANEIS DE CONCRETO PRE-MOLDADOS,PARA ESGOTOS SANITARIOS,SEGUNDO ESPECIFICACOES DA CEDAE,INCLUSIVE DEGRAUS,EXCLUSIVE TAMPAO DE FERRO FUNDIDO,COM PROFUNDIDADE DE 3,50M</t>
  </si>
  <si>
    <t>06.017.0016-A</t>
  </si>
  <si>
    <t>POCO DE VISITA,DE ANEIS DE CONCRETO PRE-MOLDADOS,PARA ESGOTOS SANITARIOS,SEGUNDO ESPECIFICACOES DA CEDAE,INCLUSIVE DEGRAUS,EXCLUSIVE TAMPAO DE FERRO FUNDIDO,COM PROFUNDIDADE DE 3,80M</t>
  </si>
  <si>
    <t>06.017.0017-A</t>
  </si>
  <si>
    <t>POCO DE VISITA,DE ANEIS DE CONCRETO PRE-MOLDADOS,PARA ESGOTOS SANITARIOS,SEGUNDO ESPECIFICACOES DA CEDAE,INCLUSIVE DEGRAUS,EXCLUSIVE TAMPAO DE FERRO FUNDIDO,COM PROFUNDIDADE DE 4,10M</t>
  </si>
  <si>
    <t>06.017.0018-A</t>
  </si>
  <si>
    <t>POCO DE VISITA,DE ANEIS DE CONCRETO PRE-MOLDADOS,PARA ESGOTOS SANITARIOS,SEGUNDO ESPECIFICACOES DA CEDAE,INCLUSIVE DEGRAUS,EXCLUSIVE TAMPAO DE FERRO FUNDIDO,COM PROFUNDIDADE DE 4,40M</t>
  </si>
  <si>
    <t>06.017.0019-A</t>
  </si>
  <si>
    <t>POCO DE VISITA,DE ANEIS DE CONCRETO PRE-MOLDADOS,PARA ESGOTOS SANITARIOS,SEGUNDO ESPECIFICACOES DA CEDAE,INCLUSIVE DEGRAUS,EXCLUSIVE TAMPAO DE FERRO FUNDIDO,COM PROFUNDIDADE DE 4,70M</t>
  </si>
  <si>
    <t>06.017.0020-A</t>
  </si>
  <si>
    <t>POCO DE VISITA,DE ANEIS DE CONCRETO PRE-MOLDADOS,PARA ESGOTOS SANITARIOS,SEGUNDO ESPECIFICACOES DA CEDAE,INCLUSIVE DEGRAUS,EXCLUSIVE TAMPAO DE FERRO FUNDIDO,COM PROFUNDIDADE DE 5,00M</t>
  </si>
  <si>
    <t>06.017.0021-A</t>
  </si>
  <si>
    <t>POCO DE VISITA,DE ANEIS DE CONCRETO PRE-MOLDADOS,PARA ESGOTOS SANITARIOS,SEGUNDO ESPECIFICACOES DA CEDAE,INCLUSIVE DEGRAUS,EXCLUSIVE TAMPAO DE FERRO FUNDIDO,COM PROFUNDIDADE DE 5,30M</t>
  </si>
  <si>
    <t>06.017.0022-A</t>
  </si>
  <si>
    <t>POCO DE VISITA,DE ANEIS DE CONCRETO PRE-MOLDADOS,PARA ESGOTOS SANITARIOS,SEGUNDO ESPECIFICACOES DA CEDAE,INCLUSIVE DEGRAUS,EXCLUSIVE TAMPAO DE FERRO FUNDIDO,COM PROFUNDIDADE DE 5,60M</t>
  </si>
  <si>
    <t>06.017.0023-A</t>
  </si>
  <si>
    <t>POCO DE VISITA,DE ANEIS DE CONCRETO PRE-MOLDADOS,PARA ESGOTOS SANITARIOS,SEGUNDO ESPECIFICACOES DA CEDAE,INCLUSIVE DEGRAUS,EXCLUSIVE TAMPAO DE FERRO FUNDIDO,COM PROFUNDIDADE DE 5,90M</t>
  </si>
  <si>
    <t>06.017.0024-A</t>
  </si>
  <si>
    <t>POCO DE VISITA,DE ANEIS DE CONCRETO PRE-MOLDADOS,PARA ESGOTOS SANITARIOS,SEGUNDO ESPECIFICACOES DA CEDAE,INCLUSIVE DEGRAUS,EXCLUSIVE TAMPAO DE FERRO FUNDIDO,COM PROFUNDIDADE DE 6,20M</t>
  </si>
  <si>
    <t>06.017.0025-A</t>
  </si>
  <si>
    <t>POCO DE VISITA,DE ANEIS DE CONCRETO PRE-MOLDADOS,PARA ESGOTOS SANITARIOS,SEGUNDO ESPECIFICACOES DA CEDAE,INCLUSIVE DEGRAUS,EXCLUSIVE TAMPAO DE FERRO FUNDIDO,COM PROFUNDIDADE DE 6,50M</t>
  </si>
  <si>
    <t>06.017.0026-A</t>
  </si>
  <si>
    <t>POCO DE VISITA,DE ANEIS DE CONCRETO PRE-MOLDADOS,PARA ESGOTOS SANITARIOS,SEGUNDO ESPECIFICACOES DA CEDAE,INCLUSIVE DEGRAUS,EXCLUSIVE TAMPAO DE FERRO FUNDIDO,COM PROFUNDIDADE DE 6,80M</t>
  </si>
  <si>
    <t>06.017.0027-A</t>
  </si>
  <si>
    <t>POCO DE VISITA,DE ANEIS DE CONCRETO PRE-MOLDADOS,PARA ESGOTOS SANITARIOS,SEGUNDO ESPECIFICACOES DA CEDAE,INCLUSIVE DEGRAUS,EXCLUSIVE TAMPAO DE FERRO FUNDIDO,COM PROFUNDIDADE DE 7,10M</t>
  </si>
  <si>
    <t>06.017.0040-A</t>
  </si>
  <si>
    <t>BASE E FUNDO DE CONCRETO SIMPLES,PARA POCOS DE VISITA,PADRAOCEDAE,DE ANEIS PRE-MOLDADOS COM DIAMETRO DE 600MM,INCLUSIVEMAO-DE-OBRA E MATERIAL</t>
  </si>
  <si>
    <t>06.017.0041-A</t>
  </si>
  <si>
    <t>BASE E FUNDO DE CONCRETO SIMPLES,PARA POCOS DE VISITA,PADRAOCEDAE,DE ANEIS PRE-MOLDADOS COM DIAMETRO DE 1100MM,INCLUSIVE MAO-DE-OBRA E MATERIAL,INCLUSIVE LAJE DE REDUCAO DE CONCRETO ARMADO</t>
  </si>
  <si>
    <t>06.017.0050-A</t>
  </si>
  <si>
    <t>BASE E FUNDO DE CONCRETO SIMPLES,PARA POCOS DE VISITA,PADRAOCEDAE,DE ANEIS PRE-MOLDADOS COM DIAMETRO DE 1500MM,INCLUSIVE MAO-DE-OBRA E MATERIAL,INCLUSIVE LAJE DE REDUCAO DE CONCRETO ARMADO</t>
  </si>
  <si>
    <t>06.017.0055-A</t>
  </si>
  <si>
    <t>BASE E FUNDO DE CONCRETO SIMPLES,PARA POCOS DE VISITA,PADRAOCEDAE,DE ANEIS PRE-MOLDADOS COM DIAMETRO DE 2000MM,INCLUSIVE MAO-DE-OBRA E MATERIAL,INCLUSIVE LAJE DE REDUCAO DE CONCRETO ARMADO</t>
  </si>
  <si>
    <t>06.017.0060-A</t>
  </si>
  <si>
    <t>CORPO DE POCO DE VISITA DE ANEIS PRE-MOLDADOS,COM DIAMETRO DE 600MM,SEM DEGRAUS,MEDIDA PELA ALTURA UTIL,INCLUSIVE MAO-DE-OBRA E MATERIAL</t>
  </si>
  <si>
    <t>06.017.0065-A</t>
  </si>
  <si>
    <t>CORPO DE POCO DE VISITA DE ANEIS PRE-MOLDADOS,COM DIAMETRO DE 1100MM,SEM DEGRAUS,MEDIDA PELA ALTURA UTIL,INCLUSIVE MAO-DE-OBRA E MATERIAL</t>
  </si>
  <si>
    <t>06.017.0070-A</t>
  </si>
  <si>
    <t>CORPO DE POCO DE VISITA DE ANEIS PRE-MOLDADOS,COM DIAMETRO DE 1500MM,SEM DEGRAUS,MEDIDA PELA ALTURA UTIL,INCLUSIVE MAO-DE-OBRA E MATERIAL</t>
  </si>
  <si>
    <t>06.017.0075-A</t>
  </si>
  <si>
    <t>CORPO DE POCO DE VISITA DE ANEIS PRE-MOLDADOS,COM DIAMETRO DE 2000MM,SEM DEGRAUS,MEDIDA PELA ALTURA UTIL,INCLUSIVE MAO-DE-OBRA E MATERIAL</t>
  </si>
  <si>
    <t>06.017.0080-A</t>
  </si>
  <si>
    <t>CORPO DE POCO DE VISITA DE ANEIS PRE-MOLDADOS,COM DIAMETRO DE 600MM,COM DEGRAUS,MEDIDA PELA ALTURA UTIL,INCLUSIVE MAO-DE-OBRA E MATERIAL</t>
  </si>
  <si>
    <t>06.017.0085-A</t>
  </si>
  <si>
    <t>CORPO DE POCO DE VISITA DE ANEIS PRE-MOLDADOS,COM DIAMETRO DE 1100MM,COM DEGRAUS,MEDIDA PELA ALTURA UTIL,INCLUSIVE MAO-DE-OBRA E MATERIAL</t>
  </si>
  <si>
    <t>06.017.0090-A</t>
  </si>
  <si>
    <t>CORPO DE POCO DE VISITA DE ANEIS PRE-MOLDADOS,COM DIAMETRO DE 1500MM,COM DEGRAUS,MEDIDA PELA ALTURA UTIL,INCLUSIVE MAO-DE-OBRA E MATERIAL</t>
  </si>
  <si>
    <t>06.017.0095-A</t>
  </si>
  <si>
    <t>CORPO DE POCO DE VISITA DE ANEIS PRE-MOLDADOS,COM DIAMETRO DE 2000MM,COM DEGRAUS,MEDIDA PELA ALTURA UTIL,INCLUSIVE MAO-DE-OBRA E MATERIAL</t>
  </si>
  <si>
    <t>06.018.0001-A</t>
  </si>
  <si>
    <t>CAIXA DE ANEIS PRE-MOLDADOS DE CONCRETO,TIPO "C",PADRAO CEDAE,PARA REGISTROS ATE 200MM</t>
  </si>
  <si>
    <t>06.018.0002-A</t>
  </si>
  <si>
    <t>CAIXA DE ANEIS PRE-MOLDADOS DE CONCRETO,TIPO "D",PADRAO CEDAE,PARA REGISTROS DE DIAMETRO DE 250 A 600MM</t>
  </si>
  <si>
    <t>06.018.0003-A</t>
  </si>
  <si>
    <t>CAIXA DE ANEIS PRE-MOLDADOS DE CONCRETO,TIPO "B",PADRAO CEDAE PARA VENTOSAS</t>
  </si>
  <si>
    <t>06.018.0005-A</t>
  </si>
  <si>
    <t>PAREDE CILINDRICA DE ANEIS PRE-MOLDADOS DE CONCRETO ARMADO,PARA CAIXAS DE INSPECAO E SIMILARES,DIAMETRO INTERNO DE 2,00M</t>
  </si>
  <si>
    <t>06.018.0006-A</t>
  </si>
  <si>
    <t>PAREDE CILINDRICA DE ANEIS PRE-MOLDADOS DE CONCRETO ARMADO,PARA CAIXAS DE INSPECAO E SIMILARES,DIAMETRO INTERNO DE 1,20M</t>
  </si>
  <si>
    <t>06.018.0007-A</t>
  </si>
  <si>
    <t>PAREDE CILINDRICA DE ANEIS PRE-MOLDADOS DE CONCRETO ARMADO,PARA CAIXAS DE INSPECAO E SIMILARES,DIAMETRO INTERNO DE 1,50M</t>
  </si>
  <si>
    <t>06.018.0008-A</t>
  </si>
  <si>
    <t>PAREDE CILINDRICA DE ANEIS PRE-MOLDADOS DE CONCRETO ARMADO,PARA CAIXAS DE INSPECAO E SIMILARES,DIAMETRO INTERNO DE 2,50M</t>
  </si>
  <si>
    <t>06.018.0009-A</t>
  </si>
  <si>
    <t>PAREDE CILINDRICA DE ANEIS PRE-MOLDADOS DE CONCRETO ARMADO,PARA CAIXAS DE INSPECAO E SIMILARES,DIAMETRO INTERNO DE 3,00M</t>
  </si>
  <si>
    <t>06.020.0510-A</t>
  </si>
  <si>
    <t>MONTAGEM E ASSENTAMENTO DE TUBULACAO DE ACO DE 2",PRETO OU GALVANIZADO,COM PONTAS LISAS,INCLUSIVE SOLDA DAS JUNTAS,EXCLUSIVE FORNECIMENTO DOS TUBOS</t>
  </si>
  <si>
    <t>06.020.0511-A</t>
  </si>
  <si>
    <t>MONTAGEM E ASSENTAMENTO DE TUBULACAO DE ACO DE 3",PRETO OU GALVANIZADOS,COM PONTAS LISAS,INCLUSIVE SOLDA DAS JUNTAS,EXCLUSIVE FORNECIMENTO DOS TUBOS</t>
  </si>
  <si>
    <t>06.020.0512-A</t>
  </si>
  <si>
    <t>MONTAGEM E ASSENTAMENTO DE TUBULACAO DE ACO DE 4",PRETO OU GALVANIZADOS,COM PONTAS LISAS,INCLUSIVE SOLDA DAS JUNTAS,EXCLUSIVE FORNECIMENTO DOS TUBOS</t>
  </si>
  <si>
    <t>06.020.0515-A</t>
  </si>
  <si>
    <t>MONTAGEM E ASSENTAMENTO DE TUBULACAO DE CHAPA DE ACO DE 3/16" DE ESPESSURA,COM 6,00M DE COMPRIMENTO E 150MM DE DIAMETRO.INCLUSIVE SOLDA E REVESTIMENTO DAS JUNTAS,EXCLUSIVE FORNECIMENTO DOS TUBOS E DOS MATERIAIS DE REVESTIMENTO DAS JUNTAS</t>
  </si>
  <si>
    <t>06.020.0516-A</t>
  </si>
  <si>
    <t>MONTAGEM E ASSENTAMENTO DE TUBULACAO DE CHAPA DE ACO DE 3/16" DE ESPESSURA,COM 6,00M DE COMPRIMENTO E 200MM DE DIAMETRO,INCLUSIVE SOLDA E REVESTIMENTO DAS JUNTAS,EXCLUSIVE FORNECIMENTO DOS TUBOS E DOS MATERIAIS DE REVESTIMENTO DAS JUNTAS</t>
  </si>
  <si>
    <t>06.020.0517-A</t>
  </si>
  <si>
    <t>MONTAGEM E ASSENTAMENTO DE TUBULACAO DE CHAPA DE ACO DE 3/16" DE ESPESSURA,COM 6,00M DE COMPRIMENTO E 250MM DE DIAMETRO,INCLUSIVE SOLDA E REVESTIMENTO DAS JUNTAS,EXCLUSIVE FORNECIMENTO DOS TUBOS E DOS MATERIAIS DE REVESTIMENTO DAS JUNTAS</t>
  </si>
  <si>
    <t>06.020.0518-A</t>
  </si>
  <si>
    <t>MONTAGEM E ASSENTAMENTO DE TUBULACAO DE CHAPA DE ACO DE 3/16" DE ESPESSURA,COM 6,00M DE COMPRIMENTO E 300MM DE DIAMETRO,INCLUSIVE SOLDA E REVESTIMENTO DAS JUNTAS,EXCLUSIVE FORNECIMENTO DOS TUBOS E DOS MATERIAIS DE REVESTIMENTO DAS JUNTAS</t>
  </si>
  <si>
    <t>06.020.0519-A</t>
  </si>
  <si>
    <t>MONTAGEM E ASSENTAMENTO DE TUBULACAO DE CHAPA DE ACO DE 3/16" DE ESPESSURA,COM 6,00M DE COMPRIMENTO E 350MM DE DIAMETRO,INCLUSIVE SOLDA E REVESTIMENTO DAS JUNTAS,EXCLUSIVE FORNECIMENTO DOS TUBOS E DOS MATERIAIS DE REVESTIMENTO DAS JUNTAS</t>
  </si>
  <si>
    <t>06.020.0520-A</t>
  </si>
  <si>
    <t>MONTAGEM E ASSENTAMENTO DE TUBULACAO DE CHAPA DE ACO DE 3/16" DE ESPESSURA,COM 6,00M DE COMPRIMENTO E 400MM DE DIAMETRO,INCLUSIVE SOLDA E REVESTIMENTO DAS JUNTAS,EXCLUSIVE FORNECIMENTO DOS TUBOS E DOS MATERIAIS DE REVESTIMENTO DAS JUNTAS</t>
  </si>
  <si>
    <t>06.020.0521-A</t>
  </si>
  <si>
    <t>MONTAGEM E ASSENTAMENTO DE TUBULACAO DE CHAPA DE ACO DE 3/16" DE ESPESSURA,COM 6,00M DE COMPRIMENTO E 450MM DE DIAMETRO,INCLUSIVE SOLDA E REVESTIMENTO DAS JUNTAS,EXCLUSIVE FORNECIMENTO DOS TUBOS E DOS MATERIAIS DE REVESTIMENTO DAS JUNTAS</t>
  </si>
  <si>
    <t>06.020.0522-A</t>
  </si>
  <si>
    <t>MONTAGEM E ASSENTAMENTO DE TUBULACAO DE CHAPA DE ACO DE 3/16" DE ESPESSURA,COM 6,00M DE COMPRIMENTO E 500MM DE DIAMETRO,INCLUSIVE SOLDA E REVESTIMENTO DAS JUNTAS,EXCLUSIVE FORNECIMENTO DOS TUBOS E DOS MATERIAIS DE REVESTIMENTO DAS JUNTAS</t>
  </si>
  <si>
    <t>06.020.0525-A</t>
  </si>
  <si>
    <t>MONTAGEM E ASSENTAMENTO DE TUBULACAO DE CHAPA DE ACO DE 1/4"DE ESPESSURA,COM 6,00M DE COMPRIMENTO E 150MM DE DIAMETRO,INCLUSIVE SOLDA E REVESTIMENTO DAS JUNTAS,EXCLUSIVE FORNECIMENTO DOS TUBOS E DOS MATERIAIS DE REVESTIMENTO DAS JUNTAS</t>
  </si>
  <si>
    <t>06.020.0526-A</t>
  </si>
  <si>
    <t>MONTAGEM E ASSENTAMENTO DE TUBULACAO DE CHAPA DE ACO DE 1/4"DE ESPESSURA,COM 6,00M DE COMPRIMENTO E 200MM DE DIAMETRO,INCLUSIVE SOLDA E REVESTIMENTO DAS JUNTAS,EXCLUSIVE FORNECIMENTO DOS TUBOS E DOS MATERIAIS DE REVESTIMENTO DAS JUNTAS</t>
  </si>
  <si>
    <t>06.020.0527-A</t>
  </si>
  <si>
    <t>MONTAGEM E ASSENTAMENTO DE TUBULACAO DE CHAPA DE ACO DE 1/4"DE ESPESSURA,COM 6,00M DE COMPRIMENTO E 250MM DE DIAMETRO,INCLUSIVE SOLDA E REVESTIMENTO DAS JUNTAS,EXCLUSIVE FORNECIMENTO DOS TUBOS E DOS MATERIAIS DE REVESTIMENTO DAS JUNTAS</t>
  </si>
  <si>
    <t>06.020.0528-A</t>
  </si>
  <si>
    <t>MONTAGEM E ASSENTAMENTO DE TUBULACAO DE CHAPA DE ACO DE 1/4"DE ESPESSURA,COM 6,00M DE COMPRIMENTO E 300MM DE DIAMETRO,INCLUSIVE SOLDA E REVESTIMENTO DAS JUNTAS,EXCLUSIVE FORNECIMENTO DOS TUBOS E DOS MATERIAIS DE REVESTIMENTO DAS JUNTAS</t>
  </si>
  <si>
    <t>06.020.0529-A</t>
  </si>
  <si>
    <t>MONTAGEM E ASSENTAMENTO DE TUBULACAO DE CHAPA DE ACO DE 1/4"DE ESPESSURA,COM 6,00M DE COMPRIMENTO E 350MM DE DIAMETRO,INCLUSIVE SOLDA E REVESTIMENTO DAS JUNTAS,EXCLUSIVE FORNECIMENTO DOS TUBOS E DOS MATERIAIS DE REVESTIMENTO DAS JUNTAS</t>
  </si>
  <si>
    <t>06.020.0530-A</t>
  </si>
  <si>
    <t>MONTAGEM E ASSENTAMENTO DE TUBULACAO DE CHAPA DE ACO DE 1/4"DE ESPESSURA,COM 6,00M DE COMPRIMENTO E 400MM DE DIAMETRO,INCLUSIVE SOLDA E REVESTIMENTO DAS JUNTAS,EXCLUSIVE FORNECIMENTO DOS TUBOS E DOS MATERIAIS DE REVESTIMENTO DAS JUNTAS</t>
  </si>
  <si>
    <t>06.020.0531-A</t>
  </si>
  <si>
    <t>MONTAGEM E ASSENTAMENTO DE TUBULACAO DE CHAPA DE ACO DE 1/4"DE ESPESSURA,COM 6,00M DE COMPRIMENTO E 450MM DE DIAMETRO,INCLUSIVE SOLDA E REVESTIMENTO DAS JUNTAS,EXCLUSIVE FORNECIMENTO DOS TUBOS E DOS MATERIAIS DE REVESTIMENTO DAS JUNTAS</t>
  </si>
  <si>
    <t>06.020.0534-A</t>
  </si>
  <si>
    <t>MONTAGEM E ASSENTAMENTO DE TUBULACAO DE CHAPA DE ACO DE 1/4"DE ESPESSURA,COM 6,00M DE COMPRIMENTO E 500MM DE DIAMETRO,INCLUSIVE SOLDA E REVESTIMENTO DAS JUNTAS,EXCLUSIVE FORNECIMENTO DOS TUBOS E DOS MATERIAIS DE REVESTIMENTO DAS JUNTAS</t>
  </si>
  <si>
    <t>06.020.0536-A</t>
  </si>
  <si>
    <t>MONTAGEM E ASSENTAMENTO DE TUBULACAO DE CHAPA DE ACO DE 1/4"DE ESPESSURA,COM 6,00M DE COMPRIMENTO E 600MM DE DIAMETRO,INCLUSIVE SOLDA E REVESTIMENTO DAS JUNTAS,EXCLUSIVE FORNECIMENTO DOS TUBOS E DOS MATERIAIS DE REVESTIMENTO DAS JUNTAS</t>
  </si>
  <si>
    <t>06.020.0538-A</t>
  </si>
  <si>
    <t>MONTAGEM E ASSENTAMENTO DE TUBULACAO DE CHAPA DE ACO DE 1/4"DE ESPESSURA,COM 6,00M DE COMPRIMENTO E 700MM DE DIAMETRO,INCLUSIVE SOLDA E REVESTIMENTO DAS JUNTAS,EXCLUSIVE FORNECIMENTO DOS TUBOS E DOS MATERIAIS DE REVESTIMENTO DAS JUNTAS</t>
  </si>
  <si>
    <t>06.020.0540-A</t>
  </si>
  <si>
    <t>MONTAGEM E ASSENTAMENTO DE TUBULACAO DE CHAPA DE ACO DE 1/4"DE ESPESSURA,COM 6,00M DE COMPRIMENTO E 800MM DE DIAMETRO,INCLUSIVE SOLDA E REVESTIMENTO DAS JUNTAS,EXCLUSIVE FORNECIMENTO DOS TUBOS E DOS MATERIAIS DE REVESTIMENTO DAS JUNTAS</t>
  </si>
  <si>
    <t>06.020.0545-A</t>
  </si>
  <si>
    <t>MONTAGEM E ASSENTAMENTO DE TUBULACAO DE CHAPA DE ACO DE 5/16" DE ESPESSURA,COM 6,00M DE COMPRIMENTO E 300MM DE DIAMETRO,INCLUSIVE SOLDA E REVESTIMENTO DAS JUNTAS,EXCLUSIVE FORNECIMENTO DOS TUBOS E DOS MATERIAIS DE REVESTIMENTO DAS JUNTAS</t>
  </si>
  <si>
    <t>06.020.0546-A</t>
  </si>
  <si>
    <t>MONTAGEM E ASSENTAMENTO DE TUBULACAO DE CHAPA DE ACO DE 5/16" DE ESPESSURA,COM 6,00M DE COMPRIMENTO E 350MM DE DIAMETRO,INCLUSIVE SOLDA E REVESTIMENTO DAS JUNTAS,EXCLUSIVE FORNECIMENTO DOS TUBOS E DOS MATERIAIS DE REVESTIMENTO DAS JUNTAS</t>
  </si>
  <si>
    <t>06.020.0547-A</t>
  </si>
  <si>
    <t>MONTAGEM E ASSENTAMENTO DE TUBULACAO DE CHAPA DE ACO DE 5/16" DE ESPESSURA,COM 6,00M DE COMPRIMENTO E 400MM DE DIAMETRO,INCLUSIVE SOLDA E REVESTIMENTO DAS JUNTAS,EXCLUSIVE FORNECIMENTO DOS TUBOS E DOS MATERIAIS DE REVESTIMENTO DAS JUNTAS</t>
  </si>
  <si>
    <t>06.020.0548-A</t>
  </si>
  <si>
    <t>MONTAGEM E ASSENTAMENTO DE TUBULACAO DE CHAPA DE ACO DE 5/16" DE ESPESSURA,COM 6,00M DE COMPRIMENTO E 450MM DE DIAMETRO,INCLUSIVE SOLDA E REVESTIMENTO DAS JUNTAS,EXCLUSIVE FORNECIMENTO DOS TUBOS E DOS MATERIAIS DE REVESTIMENTO DAS JUNTAS</t>
  </si>
  <si>
    <t>06.020.0549-A</t>
  </si>
  <si>
    <t>MONTAGEM E ASSENTAMENTO DE TUBULACAO DE CHAPA DE ACO DE 5/16" DE ESPESSURA,COM 6,00M DE COMPRIMENTO E 500MM DE DIAMETRO,INCLUSIVE SOLDA E REVESTIMENTO DAS JUNTAS,EXCLUSIVE FORNECIMENTO DOS TUBOS E DOS MATERIAIS DE REVESTIMENTO DAS JUNTAS</t>
  </si>
  <si>
    <t>06.020.0551-A</t>
  </si>
  <si>
    <t>MONTAGEM E ASSENTAMENTO DE TUBULACAO DE CHAPA DE ACO DE 5/16" DE ESPESSURA,COM 6,00M DE COMPRIMENTO E 600MM DE DIAMETRO,INCLUSIVE SOLDA E REVESTIMENTO DAS JUNTAS,EXCLUSIVE FORNECIMENTO DOS TUBOS E DOS MATERIAIS DE REVESTIMENTO DAS JUNTAS</t>
  </si>
  <si>
    <t>06.020.0553-A</t>
  </si>
  <si>
    <t>MONTAGEM E ASSENTAMENTO DE TUBULACAO DE CHAPA DE ACO DE 5/16" DE ESPESSURA,COM 6,00M DE COMPRIMENTO E 700MM DE DIAMETRO,INCLUSIVE SOLDA E REVESTIMENTO DAS JUNTAS,EXCLUSIVE FORNECIMENTO DOS TUBOS E DOS MATERIAIS DE REVESTIMENTO DAS JUNTAS</t>
  </si>
  <si>
    <t>06.020.0555-A</t>
  </si>
  <si>
    <t>MONTAGEM E ASSENTAMENTO DE TUBULACAO DE CHAPA DE ACO DE 5/16" DE ESPESSURA,COM 6,00M DE COMPRIMENTO E 800MM DE DIAMETRO,INCLUSIVE SOLDA E REVESTIMENTO DAS JUNTAS,EXCLUSIVE FORNECIMENTO DOS TUBOS E DOS MATERIAIS DE REVESTIMENTO DAS JUNTAS</t>
  </si>
  <si>
    <t>06.020.0557-A</t>
  </si>
  <si>
    <t>MONTAGEM E ASSENTAMENTO DE TUBULACAO DE CHAPA DE ACO DE 5/16" DE ESPESSURA,COM 6,00M DE COMPRIMENTO E 900MM DE DIAMETRO,INCLUSIVE SOLDA E REVESTIMENTO DAS JUNTAS,EXCLUSIVE FORNECIMENTO DOS TUBOS E DOS MATERIAIS DE REVESTIMENTO DAS JUNTAS</t>
  </si>
  <si>
    <t>06.020.0559-A</t>
  </si>
  <si>
    <t>MONTAGEM E ASSENTAMENTO DE TUBULACAO DE CHAPA DE ACO DE 5/16" DE ESPESSURA,COM 6,00M DE COMPRIMENTO E 1000MM DE DIAMETRO,INCLUSIVE SOLDA E REVESTIMENTO DAS JUNTAS,EXCLUSIVE FORNECIMENTO DOS TUBOS E DOS MATERIAIS DE REVESTIMENTO DAS JUNTAS</t>
  </si>
  <si>
    <t>06.020.0560-A</t>
  </si>
  <si>
    <t>MONTAGEM E ASSENTAMENTO DE TUBULACAO DE CHAPA DE ACO DE 5/16" DE ESPESSURA,COM 6,00M DE COMPRIMENTO E 1200MM DE DIAMETRO,INCLUSIVE SOLDA E REVESTIMENTO DAS JUNTAS,EXCLUSIVE FORNECIMENTO DOS TUBOS E DOS MATERIAIS DE REVESTIMENTO DAS JUNTAS</t>
  </si>
  <si>
    <t>06.020.0565-A</t>
  </si>
  <si>
    <t>MONTAGEM E ASSENTAMENTO DE TUBULACAO DE CHAPA DE ACO DE 3/8"DE ESPESSURA,COM 6,00M DE COMPRIMENTO E 300MM DE DIAMETRO,INCLUSIVE SOLDA E REVESTIMENTO DAS JUNTAS,EXCLUSIVE FORNECIMENTO DOS TUBOS E DOS MATERIAIS DE REVESTIMENTO DAS JUNTAS</t>
  </si>
  <si>
    <t>06.020.0566-A</t>
  </si>
  <si>
    <t>MONTAGEM E ASSENTAMENTO DE TUBULACAO DE CHAPA DE ACO DE 3/8"DE ESPESSURA,COM 6,00M DE COMPRIMENTO E 350MM DE DIAMETRO,INCLUSIVE SOLDA E REVESTIMENTO DAS JUNTAS,EXCLUSIVE FORNECIMENTO DOS TUBOS E DOS MATERIAIS DE REVESTIMENTO DAS JUNTAS</t>
  </si>
  <si>
    <t>06.020.0567-A</t>
  </si>
  <si>
    <t>MONTAGEM E ASSENTAMENTO DE TUBULACAO DE CHAPA DE ACO DE 3/8"DE ESPESSURA,COM 6,00M DE COMPRIMENTO E 400MM DE DIAMETRO,INCLUSIVE SOLDA E REVESTIMENTO DAS JUNTAS,EXCLUSIVE FORNECIMENTO DOS TUBOS E DOS MATERIAIS DE REVESTIMENTO DAS JUNTAS</t>
  </si>
  <si>
    <t>06.020.0568-A</t>
  </si>
  <si>
    <t>MONTAGEM E ASSENTAMENTO DE TUBULACAO DE CHAPA DE ACO DE 3/8"DE ESPESSURA,COM 6,00M DE COMPRIMENTO E 450MM DE DIAMETRO,INCLUSIVE SOLDA E REVESTIMENTO DAS JUNTAS,EXCLUSIVE FORNECIMENTO DOS TUBOS E DOS MATERIAIS DE REVESTIMENTO DAS JUNTAS</t>
  </si>
  <si>
    <t>06.020.0569-A</t>
  </si>
  <si>
    <t>MONTAGEM E ASSENTAMENTO DE TUBULACAO DE CHAPA DE ACO DE 3/8"DE ESPESSURA,COM 6,00M DE COMPRIMENTO E 500MM DE DIAMETRO,INCLUSIVE SOLDA E REVESTIMENTO DAS JUNTAS,EXCLUSIVE FORNECIMENTO DOS TUBOS E DOS MATERIAIS DE REVESTIMENTO DAS JUNTAS</t>
  </si>
  <si>
    <t>06.020.0570-A</t>
  </si>
  <si>
    <t>MONTAGEM E ASSENTAMENTO DE TUBULACAO DE CHAPA DE ACO DE 3/8"DE ESPESSURA,COM 6,00M DE COMPRIMENTO E 600MM DE DIAMETRO,INCLUSIVE SOLDA E REVESTIMENTO DAS JUNTAS,EXCLUSIVE FORNECIMENTO DOS TUBOS E DOS MATERIAIS DE REVESTIMENTO DAS JUNTAS</t>
  </si>
  <si>
    <t>06.020.0572-A</t>
  </si>
  <si>
    <t>MONTAGEM E ASSENTAMENTO DE TUBULACAO DE CHAPA DE ACO DE 3/8"DE ESPESSURA,COM 6,00M DE COMPRIMENTO E 700MM DE DIAMETRO,INCLUSIVE SOLDA E REVESTIMENTO DAS JUNTAS,EXCLUSIVE FORNECIMENTO DOS TUBOS E DOS MATERIAIS DE REVESTIMENTO DAS JUNTAS</t>
  </si>
  <si>
    <t>06.020.0574-A</t>
  </si>
  <si>
    <t>MONTAGEM E ASSENTAMENTO DE TUBULACAO DE CHAPA DE ACO DE 3/8"DE ESPESSURA,COM 6,00M DE COMPRIMENTO E 800MM DE DIAMETRO,INCLUSIVE SOLDA E REVESTIMENTO DAS JUNTAS,EXCLUSIVE FORNECIMENTO DOS TUBOS E DOS MATERIAIS DE REVESTIMENTO DAS JUNTAS</t>
  </si>
  <si>
    <t>06.020.0576-A</t>
  </si>
  <si>
    <t>MONTAGEM E ASSENTAMENTO DE TUBULACAO DE CHAPA DE ACO DE 3/8"DE ESPESSURA,COM 6,00M DE COMPRIMENTO E 900MM DE DIAMETRO,INCLUSIVE SOLDA E REVESTIMENTO DAS JUNTAS,EXCLUSIVE FORNECIMENTO DOS TUBOS E DOS MATERIAIS DE REVESTIMENTO DAS JUNTAS</t>
  </si>
  <si>
    <t>06.020.0578-A</t>
  </si>
  <si>
    <t>MONTAGEM E ASSENTAMENTO DE TUBULACAO DE CHAPA DE ACO DE 3/8"DE ESPESSURA,COM 6,00M DE COMPRIMENTO E 1000MM DE DIAMETRO,INCLUSIVE SOLDA E REVESTIMENTO DAS JUNTAS,EXCLUSIVE FORNECIMENTO DOS TUBOS E DOS MATERIAIS DE REVESTIMENTO DAS JUNTAS</t>
  </si>
  <si>
    <t>06.020.0580-A</t>
  </si>
  <si>
    <t>MONTAGEM E ASSENTAMENTO DE TUBULACAO DE CHAPA DE ACO DE 3/8"DE ESPESSURA,COM 6,00M DE COMPRIMENTO E 1200MM DE DIAMETRO,INCLUSIVE SOLDA E REVESTIMENTO DAS JUNTAS,EXCLUSIVE FORNECIMENTO DOS TUBOS E DOS MATERIAIS DE REVESTIMENTO DAS JUNTAS</t>
  </si>
  <si>
    <t>06.020.0582-A</t>
  </si>
  <si>
    <t>MONTAGEM E ASSENTAMENTO DE TUBULACAO DE CHAPA DE ACO DE 3/8"DE ESPESSURA,COM 6,00M DE COMPRIMENTO E 1300MM DE DIAMETRO,INCLUSIVE SOLDA E REVESTIMENTO DAS JUNTAS,EXCLUSIVE FORNECIMENTO DOS TUBOS E DOS MATERIAIS DE REVESTIMENTO DAS JUNTAS</t>
  </si>
  <si>
    <t>06.020.0584-A</t>
  </si>
  <si>
    <t>MONTAGEM E ASSENTAMENTO DE TUBULACAO DE CHAPA DE ACO DE 3/8"DE ESPESSURA,COM 6,00M DE COMPRIMENTO E 1500MM DE DIAMETRO,INCLUSIVE SOLDA E REVESTIMENTO DAS JUNTAS,EXCLUSIVE FORNECIMENTO DOS TUBOS E DOS MATERIAIS DE REVESTIMENTO DAS JUNTAS</t>
  </si>
  <si>
    <t>06.020.0586-A</t>
  </si>
  <si>
    <t>MONTAGEM E ASSENTAMENTO DE TUBULACAO DE CHAPA DE ACO DE 3/8"DE ESPESSURA,COM 6,00M DE COMPRIMENTO E 2000MM DE DIAMETRO,INCLUSIVE SOLDA E REVESTIMENTO DAS JUNTAS,EXCLUSIVE FORNECIMENTO DOS TUBOS E DOS MATERIAIS DE REVESTIMENTO DAS JUNTAS</t>
  </si>
  <si>
    <t>06.020.0588-A</t>
  </si>
  <si>
    <t>MONTAGEM E ASSENTAMENTO DE TUBULACAO DE CHAPA DE ACO DE 3/8"DE ESPESSURA,COM 6,00M DE COMPRIMENTO E 2500MM DE DIAMETRO,INCLUSIVE SOLDA E REVESTIMENTO DAS JUNTAS,EXCLUSIVE FORNECIMENTO DOS TUBOS E DOS MATERIAIS DE REVESTIMENTO DAS JUNTAS</t>
  </si>
  <si>
    <t>06.020.0592-A</t>
  </si>
  <si>
    <t>MONTAGEM E ASSENTAMENTO DE TUBULACAO DE CHAPA DE ACO DE 1/2"DE ESPESSURA,COM 6,00M DE COMPRIMENTO E 500MM DE DIAMETRO,INCLUSIVE SOLDA E REVESTIMENTO DAS JUNTAS,EXCLUSIVE FORNECIMENTO DOS TUBOS E DOS MATERIAIS DE REVESTIMENTO DAS JUNTAS</t>
  </si>
  <si>
    <t>06.020.0594-A</t>
  </si>
  <si>
    <t>MONTAGEM E ASSENTAMENTO DE TUBULACAO DE CHAPA DE ACO DE 1/2"DE ESPESSURA,COM 6,00M DE COMPRIMENTO E 600MM DE DIAMETRO,INCLUSIVE SOLDA E REVESTIMENTO DAS JUNTAS,EXCLUSIVE FORNECIMENTO DOS TUBOS E DOS MATERIAIS DE REVESTIMENTO DAS JUNTAS</t>
  </si>
  <si>
    <t>06.020.0596-A</t>
  </si>
  <si>
    <t>MONTAGEM E ASSENTAMENTO DE TUBULACAO DE CHAPA DE ACO DE 1/2"DE ESPESSURA,COM 6,00M DE COMPRIMENTO E 700MM DE DIAMETRO,INCLUSIVE SOLDA E REVESTIMENTO DAS JUNTAS,EXCLUSIVE FORNECIMENTO DOS TUBOS E DOS MATERIAIS DE REVESTIMENTO DAS JUNTAS</t>
  </si>
  <si>
    <t>06.020.0598-A</t>
  </si>
  <si>
    <t>MONTAGEM E ASSENTAMENTO DE TUBULACAO DE CHAPA DE ACO DE 1/2"DE ESPESSURA,COM 6,00M DE COMPRIMENTO E 800MM DE DIAMETRO,INCLUSIVE SOLDA E REVESTIMENTO DAS JUNTAS,EXCLUSIVE FORNECIMENTO DOS TUBOS E DOS MATERIAIS DE REVESTIMENTO DAS JUNTAS</t>
  </si>
  <si>
    <t>06.020.0600-A</t>
  </si>
  <si>
    <t>MONTAGEM E ASSENTAMENTO DE TUBULACAO DE CHAPA DE ACO DE 1/2"DE ESPESSURA,COM 6,00M DE COMPRIMENTO E 900MM DE DIAMETRO,INCLUSIVE SOLDA E REVESTIMENTO DAS JUNTAS,EXCLUSIVE FORNECIMENTO DOS TUBOS E DOS MATERIAIS DE REVESTIMENTO DAS JUNTAS</t>
  </si>
  <si>
    <t>06.020.0602-A</t>
  </si>
  <si>
    <t>MONTAGEM E ASSENTAMENTO DE TUBULACAO DE CHAPA DE ACO DE 1/2"DE ESPESSURA,COM 6,00M DE COMPRIMENTO E 1000MM DE DIAMETRO,INCLUSIVE SOLDA E REVESTIMENTO DAS JUNTAS,EXCLUSIVE FORNECIMENTO DOS TUBOS E DOS MATERIAIS DE REVESTIMENTO DAS JUNTAS</t>
  </si>
  <si>
    <t>06.020.0604-A</t>
  </si>
  <si>
    <t>MONTAGEM E ASSENTAMENTO DE TUBULACAO DE CHAPA DE ACO DE 1/2"DE ESPESSURA,COM 6,00M DE COMPRIMENTO E 1200MM DE DIAMETRO,INCLUSIVE SOLDA E REVESTIMENTO DAS JUNTAS,EXCLUSIVE FORNECIMENTO DOS TUBOS E DOS MATERIAIS DE REVESTIMENTO DAS JUNTAS</t>
  </si>
  <si>
    <t>06.020.0606-A</t>
  </si>
  <si>
    <t>MONTAGEM E ASSENTAMENTO DE TUBULACAO DE CHAPA DE ACO DE 1/2"DE ESPESSURA,COM 6,00M DE COMPRIMENTO E 1500MM DE DIAMETRO,INCLUSIVE SOLDA E REVESTIMENTO DAS JUNTAS,EXCLUSIVE FORNECIMENTO DOS TUBOS E DOS MATERIAIS DE REVESTIMENTO DAS JUNTAS</t>
  </si>
  <si>
    <t>06.020.0608-A</t>
  </si>
  <si>
    <t>MONTAGEM E ASSENTAMENTO DE TUBULACAO DE CHAPA DE ACO DE 1/2"DE ESPESSURA,COM 6,00M DE COMPRIMENTO E 1750MM DE DIAMETRO,INCLUSIVE SOLDA E REVESTIMENTO DAS JUNTAS,EXCLUSIVE FORNECIMENTO DOS TUBOS E DOS MATERIAIS DE REVESTIMENTO DAS JUNTAS</t>
  </si>
  <si>
    <t>06.020.0610-A</t>
  </si>
  <si>
    <t>MONTAGEM E ASSENTAMENTO DE TUBULACAO DE CHAPA DE ACO DE 1/2"DE ESPESSURA,COM 6,00M DE COMPRIMENTO E 1800MM DE DIAMETRO,INCLUSIVE SOLDA E REVESTIMENTO DAS JUNTAS,EXCLUSIVE FORNECIMENTO DOS TUBOS E DOS MATERIAIS DE REVESTIMENTO DAS JUNTAS</t>
  </si>
  <si>
    <t>06.020.0612-A</t>
  </si>
  <si>
    <t>MONTAGEM E ASSENTAMENTO DE TUBULACAO DE CHAPA DE ACO DE 1/2"DE ESPESSURA,COM 6,00M DE COMPRIMENTO E 2000MM DE DIAMETRO,INCLUSIVE SOLDA E REVESTIMENTO DAS JUNTAS,EXCLUSIVE FORNECIMENTO DOS TUBOS E DOS MATERIAIS DE REVESTIMENTO DAS JUNTAS</t>
  </si>
  <si>
    <t>06.020.0614-A</t>
  </si>
  <si>
    <t>MONTAGEM E ASSENTAMENTO DE TUBULACAO DE CHAPA DE ACO DE 1/2"DE ESPESSURA,COM 6,00M DE COMPRIMENTO E 2500MM DE DIAMETRO,INCLUSIVE SOLDA E REVESTIMENTO DAS JUNTAS,EXCLUSIVE FORNECIMENTO DOS TUBOS E DOS MATERIAIS DE REVESTIMENTO DAS JUNTAS</t>
  </si>
  <si>
    <t>06.020.0616-A</t>
  </si>
  <si>
    <t>MONTAGEM E ASSENTAMENTO DE TUBULACAO DE CHAPA DE ACO DE 5/8"DE ESPESSURA,COM 6,00M DE COMPRIMENTO E 1800MM DE DIAMETRO,INCLUSIVE SOLDA E REVESTIMENTO DAS JUNTAS,EXCLUSIVE FORNECIMENTO DOS TUBOS E DOS MATERIAIS DE REVESTIMENTO DAS JUNTAS</t>
  </si>
  <si>
    <t>06.020.0618-A</t>
  </si>
  <si>
    <t>MONTAGEM E ASSENTAMENTO DE TUBULACAO DE CHAPA DE ACO DE 5/8"DE ESPESSURA,COM 6,00M DE COMPRIMENTO E 2000MM DE DIAMETRO,INCLUSIVE SOLDA E REVESTIMENTO DAS JUNTAS,EXCLUSIVE FORNECIMENTO DOS TUBOS E DOS MATERIAIS DE REVESTIMENTO DAS JUNTAS</t>
  </si>
  <si>
    <t>06.020.0620-A</t>
  </si>
  <si>
    <t>MONTAGEM E ASSENTAMENTO DE TUBULACAO DE CHAPA DE ACO DE 5/8"DE ESPESSURA,COM 6,00M DE COMPRIMENTO E 2500MM DE DIAMETRO,INCLUSIVE SOLDA E REVESTIMENTO DAS JUNTAS,EXCLUSIVE FORNECIMENTO DOS TUBOS E DOS MATERIAIS DE REVESTIMENTO DAS JUNTAS</t>
  </si>
  <si>
    <t>06.020.0625-A</t>
  </si>
  <si>
    <t>MONTAGEM E ASSENTAMENTO DE TUBULACAO DE CHAPA DE ACO DE 3/16" DE ESPESSURA,COM 12,00M DE COMPRIMENTO E 150MM DE DIAMETRO,INCLUSIVE SOLDA E REVESTIMENTO DAS JUNTAS,EXCLUSIVE FORNECIMENTO DOS TUBOS E DOS MATERIAIS DE REVESTIMENTO DAS JUNTAS</t>
  </si>
  <si>
    <t>06.020.0626-A</t>
  </si>
  <si>
    <t>MONTAGEM E ASSENTAMENTO DE TUBULACAO DE CHAPA DE ACO DE 3/16" DE ESPESSURA,COM 12,00M DE COMPRIMENTO E 200MM DE DIAMETRO,INCLUSIVE SOLDA E REVESTIMENTO DAS JUNTAS,EXCLUSIVE FORNECIMENTO DOS TUBOS E DOS MATERIAIS DE REVESTIMENTO DAS JUNTAS</t>
  </si>
  <si>
    <t>06.020.0627-A</t>
  </si>
  <si>
    <t>MONTAGEM E ASSENTAMENTO DE TUBULACAO DE CHAPA DE ACO DE 3/16" DE ESPESSURA,COM 12,00M DE COMPRIMENTO E 250MM DE DIAMETRO,INCLUSIVE SOLDA E REVESTIMENTO DAS JUNTAS,EXCLUSIVE FORNECIMENTO DOS TUBOS E DOS MATERIAIS DE REVESTIMENTO DAS JUNTAS</t>
  </si>
  <si>
    <t>06.020.0628-A</t>
  </si>
  <si>
    <t>MONTAGEM E ASSENTAMENTO DE TUBULACAO DE CHAPA DE ACO DE 3/16" DE ESPESSURA,COM 12,00M DE COMPRIMENTO E 300MM DE DIAMETRO,INCLUSIVE SOLDA E REVESTIMENTO DAS JUNTAS,EXCLUSIVE FORNECIMENTO DOS TUBOS E DOS MATERIAIS DE REVESTIMENTO DAS JUNTAS</t>
  </si>
  <si>
    <t>06.020.0629-A</t>
  </si>
  <si>
    <t>MONTAGEM E ASSENTAMENTO DE TUBULACAO DE CHAPA DE ACO DE 3/16" DE ESPESSURA,COM 12,00M DE COMPRIMENTO E 350MM DE DIAMETRO,INCLUSIVE SOLDA E REVESTIMENTO DAS JUNTAS,EXCLUSIVE FORNECIMENTO DOS TUBOS E DOS MATERIAIS DE REVESTIMENTO DAS JUNTAS</t>
  </si>
  <si>
    <t>06.020.0630-A</t>
  </si>
  <si>
    <t>MONTAGEM E ASSENTAMENTO DE TUBULACAO DE CHAPA DE ACO DE 3/16" DE ESPESSURA,COM 12,00M DE COMPRIMENTO E 400MM DE DIAMETRO,INCLUSIVE SOLDA E REVESTIMENTO DAS JUNTAS,EXCLUSIVE FORNECIMENTO DOS TUBOS E DOS MATERIAIS DE REVESTIMENTO DAS JUNTAS</t>
  </si>
  <si>
    <t>06.020.0631-A</t>
  </si>
  <si>
    <t>MONTAGEM E ASSENTAMENTO DE TUBULACAO DE CHAPA DE ACO DE 3/16" DE ESPESSURA COM 12,00M DE COMPRIMENTO E 450MM DE DIAMETRO,INCLUSIVE SOLDA E REVESTIMENTO DAS JUNTAS,EXCLUSIVE FORNECIMENTO DOS TUBOS E DOS MATERIAIS DE REVESTIMENTO DAS JUNTAS</t>
  </si>
  <si>
    <t>06.020.0632-A</t>
  </si>
  <si>
    <t>MONTAGEM E ASSENTAMENTO DE TUBULACAO DE CHAPA DE ACO DE 3/16" DE ESPESSURA,COM 12,00M DE COMPRIMENTO E 500MM DE DIAMETRO,INCLUSIVE SOLDA E REVESTIMENTO DAS JUNTAS,EXCLUSIVE FORNECIMENTO DOS TUBOS E DOS MATERIAIS DE REVESTIMENTO DAS JUNTAS</t>
  </si>
  <si>
    <t>06.020.0636-A</t>
  </si>
  <si>
    <t>MONTAGEM E ASSENTAMENTO DE TUBULACAO DE CHAPA DE ACO DE 1/4"DE ESPESSURA,COM 12,00M DE COMPRIMENTO E 150MM DE DIAMETRO,INCLUSIVE SOLDA E REVESTIMENTO DAS JUNTAS,EXCLUSIVE FORNECIMENTO DOS TUBOS E DOS MATERIAIS DE REVESTIMENTO DAS JUNTAS</t>
  </si>
  <si>
    <t>06.020.0637-A</t>
  </si>
  <si>
    <t>MONTAGEM E ASSENTAMENTO DE TUBULACAO DE CHAPA DE ACO DE 1/4"DE ESPESSURA,COM 12,00M DE COMPRIMENTO E 200MM DE DIAMETRO,INCLUSIVE SOLDA E REVESTIMENTO DAS JUNTAS,EXCLUSIVE FORNECIMENTO DOS TUBOS E DOS MATERIAIS DE REVESTIMENTO DAS JUNTAS</t>
  </si>
  <si>
    <t>06.020.0638-A</t>
  </si>
  <si>
    <t>MONTAGEM E ASSENTAMENTO DE TUBULACAO DE CHAPA DE ACO DE 1/4"DE ESPESSURA,COM 12,00M DE COMPRIMENTO E 250MM DE DIAMETRO,INCLUSIVE SOLDA E REVESTIMENTO DAS JUNTAS,EXCLUSIVE FORNECIMENTO DOS TUBOS E DOS MATERIAIS DE REVESTIMENTO DAS JUNTAS</t>
  </si>
  <si>
    <t>06.020.0639-A</t>
  </si>
  <si>
    <t>MONTAGEM E ASSENTAMENTO DE TUBULACAO DE CHAPA DE ACO DE 1/4"DE ESPESSURA,COM 12,00M DE COMPRIMENTO E 300MM DE DIAMETRO,INCLUSIVE SOLDA E REVESTIMENTO DAS JUNTAS,EXCLUSIVE FORNECIMENTO DOS TUBOS E DOS MATERIAIS DE REVESTIMENTO DAS JUNTAS</t>
  </si>
  <si>
    <t>06.020.0640-A</t>
  </si>
  <si>
    <t>MONTAGEM E ASSENTAMENTO DE TUBULACAO DE CHAPA DE ACO DE 1/4"DE ESPESSURA,COM 12,00M DE COMPRIMENTO E 350MM DE DIAMETRO,INCLUSIVE SOLDA E REVESTIMENTO DAS JUNTAS,EXCLUSIVE FORNECIMENTO DOS TUBOS E DOS MATERIAIS DE REVESTIMENTO DAS JUNTAS</t>
  </si>
  <si>
    <t>06.020.0641-A</t>
  </si>
  <si>
    <t>MONTAGEM E ASSENTAMENTO DE TUBULACAO DE CHAPA DE ACO DE 1/4"DE ESPESSURA,COM 12,00M DE COMPRIMENTO E 400MM DE DIAMETRO,INCLUSIVE SOLDA E REVESTIMENTO DAS JUNTAS,EXCLUSIVE FORNECIMENTO DOS TUBOS E MATERIAIS DE REVESTIMENTO DAS JUNTAS</t>
  </si>
  <si>
    <t>06.020.0642-A</t>
  </si>
  <si>
    <t>MONTAGEM E ASSENTAMENTO DE TUBULACAO DE CHAPA DE ACO DE 1/4"DE ESPESSURA,COM 12,00M DE COMPRIMENTO E 450MM DE DIAMETRO,INCLUSIVE SOLDA E REVESTIMENTO DAS JUNTAS,EXCLUSIVE FORNECIMENTO DOS TUBOS E DOS MATERIAIS DE REVESTIMENTO DAS JUNTAS</t>
  </si>
  <si>
    <t>06.020.0643-A</t>
  </si>
  <si>
    <t>MONTAGEM E ASSENTAMENTO DE TUBULACAO DE CHAPA DE ACO DE 1/4"DE ESPESSURA,COM 12,00M DE COMPRIMENTO E 500MM DE DIAMETRO,INCLUSIVE SOLDA E REVESTIMENTO DAS JUNTAS,EXCLUSIVE FORNECIMENTO DOS TUBOS E DOS MATERIAIS DE REVESTIMENTO DAS JUNTAS</t>
  </si>
  <si>
    <t>06.020.0645-A</t>
  </si>
  <si>
    <t>MONTAGEM E ASSENTAMENTO DE TUBULACAO DE CHAPA DE ACO DE 1/4"DE ESPESSURA,COM 12,00M DE COMPRIMENTO E 600MM DE DIAMETRO,INCLUSIVE SOLDA E REVESTIMENTO DAS JUNTAS,EXCLUSIVE FORNECIMENTO DOS TUBOS E DOS MATERIAIS DE REVESTIMENTO DAS JUNTAS</t>
  </si>
  <si>
    <t>06.020.0647-A</t>
  </si>
  <si>
    <t>MONTAGEM E ASSENTAMENTO DE TUBULACAO DE CHAPA DE ACO DE 1/4"DE ESPESSURA,COM 12,00M DE COMPRIMENTO E 700MM DE DIAMETRO,INCLUSIVE SOLDA E REVESTIMENTO DAS JUNTAS,EXCLUSIVE FORNECIMENTO DOS TUBOS E DOS MATERIAIS DE REVESTIMENTO DAS JUNTAS</t>
  </si>
  <si>
    <t>06.020.0649-A</t>
  </si>
  <si>
    <t>MONTAGEM E ASSENTAMENTO DE TUBULACAO DE CHAPA DE ACO DE 1/4"DE ESPESSURA,COM 12,00M DE COMPRIMENTO E 800MM DE DIAMETRO,INCLUSIVE SOLDA E REVESTIMENTO DAS JUNTAS,EXCLUSIVE FORNECIMENTO DOS TUBOS E DOS MATERIAIS DE REVESTIMENTO DAS JUNTAS</t>
  </si>
  <si>
    <t>06.020.0655-A</t>
  </si>
  <si>
    <t>MONTAGEM E ASSENTAMENTO DE TUBULACAO DE CHAPA DE ACO DE 5/16" DE ESPESSURA,COM 12,00M DE COMPRIMENTO E 300MM DE DIAMETRO,INCLUSIVE SOLDA E REVESTIMENTO DAS JUNTAS,EXCLUSIVE FORNECIMENTO DOS TUBOS E DOS MATERIAIS DE REVESTIMENTO DAS JUNTAS</t>
  </si>
  <si>
    <t>06.020.0656-A</t>
  </si>
  <si>
    <t>MONTAGEM E ASSENTAMENTO DE TUBULACAO DE CHAPA DE ACO DE 5/16" DE ESPESSURA,COM 12,00M DE COMPRIMENTO E 350MM DE DIAMETRO,INCLUSIVE SOLDA E REVESTIMENTO DAS JUNTAS,EXCLUSIVE FORNECIMENTO DOS TUBOS E DOS MATERIAIS DE REVESTIMENTO DAS JUNTAS</t>
  </si>
  <si>
    <t>06.020.0657-A</t>
  </si>
  <si>
    <t>MONTAGEM E ASSENTAMENTO DE TUBULACAO DE CHAPA DE ACO DE 5/16" DE ESPESSURA,COM 12,00M DE COMPRIMENTO E 400MM DE DIAMETRO,INCLUSIVE SOLDA E REVESTIMENTO DAS JUNTAS,EXCLUSIVE FORNECIMENTO DOS TUBOS E DOS MATERIAIS DE REVESTIMENTO DAS JUNTAS</t>
  </si>
  <si>
    <t>06.020.0658-A</t>
  </si>
  <si>
    <t>MONTAGEM E ASSENTAMENTO DE TUBULACAO DE CHAPA DE ACO DE 5/16" DE ESPESSURA,COM 12,00M DE COMPRIMENTO E 450MM DE DIAMETRO,INCLUSIVE SOLDA E REVESTIMENTO DAS JUNTAS,EXCLUSIVE FORNECIMENTO DOS TUBOS E DOS MATERIAIS DE REVESTIMENTO DAS JUNTAS</t>
  </si>
  <si>
    <t>06.020.0659-A</t>
  </si>
  <si>
    <t>MONTAGEM E ASSENTAMENTO DE TUBULACAO DE CHAPA DE ACO DE 5/16" DE ESPESSURA,COM 12,00M DE COMPRIMENTO E 500MM DE DIAMETRO,INCLUSIVE SOLDA E REVESTIMENTO DAS JUNTAS,EXCLUSIVE FORNECIMENTO DOS TUBOS E DOS MATERIAIS DE REVESTIMENTO DAS JUNTAS</t>
  </si>
  <si>
    <t>06.020.0661-A</t>
  </si>
  <si>
    <t>MONTAGEM E ASSENTAMENTO DE TUBULACAO DE CHAPA DE ACO DE 5/16" DE ESPESSURA,COM 12,00M DE COMPRIMENTO E 600MM DE DIAMETRO,INCLUSIVE SOLDA E REVESTIMENTO DAS JUNTAS,EXCLUSIVE FORNECIMENTO DOS TUBOS E DOS MATERIAIS DE REVESTIMENTO DAS JUNTAS</t>
  </si>
  <si>
    <t>06.020.0663-A</t>
  </si>
  <si>
    <t>MONTAGEM E ASSENTAMENTO DE TUBULACAO DE CHAPA DE ACO DE 5/16" DE ESPESSURA,COM 12,00M DE COMPRIMENTO E 700MM DE DIAMETRO,INCLUSIVE SOLDA E REVESTIMENTO DAS JUNTAS,EXCLUSIVE FORNECIMENTO DOS TUBOS E DOS MATERIAIS DE REVESTIMENTO DAS JUNTAS</t>
  </si>
  <si>
    <t>06.020.0665-A</t>
  </si>
  <si>
    <t>MONTAGEM E ASSENTAMENTO DE TUBULACAO DE CHAPA DE ACO DE 5/16" DE ESPESSURA,COM 12,00M DE COMPRIMENTO E 800MM DE DIAMETRO,INCLUSIVE SOLDA E REVESTIMENTO DAS JUNTAS,EXCLUSIVE FORNECIMENTO DOS TUBOS E DOS MATERIAIS DE REVESTIMENTO DAS JUNTAS</t>
  </si>
  <si>
    <t>06.020.0667-A</t>
  </si>
  <si>
    <t>MONTAGEM E ASSENTAMENTO DE TUBULACAO DE CHAPA DE ACO DE 5/16" DE ESPESSURA,COM 12,00M DE COMPRIMENTO E 900MM DE DIAMETRO,INCLUSIVE SOLDA E REVESTIMENTO DAS JUNTAS,EXCLUSIVE FORNECIMENTO DOS TUBOS E DOS MATERIAIS DE REVESTIMENTO DAS JUNTAS</t>
  </si>
  <si>
    <t>06.020.0669-A</t>
  </si>
  <si>
    <t>MONTAGEM E ASSENTAMENTO DE TUBULACAO DE CHAPA DE ACO DE 5/16" DE ESPESSURA,COM 12,00M DE COMPRIMENTO E 1000MM DE DIAMETRO,INCLUSIVE SOLDA E REVESTIMENTO DAS JUNTAS,EXCLUSIVE FORNECIMENTO DOS TUBOS E DOS MATERIAIS DE REVESTIMENTO DAS JUNTAS</t>
  </si>
  <si>
    <t>06.020.0670-A</t>
  </si>
  <si>
    <t>MONTAGEM E ASSENTAMENTO DE TUBULACAO DE CHAPA DE ACO DE 5/16" DE ESPESSURA,COM 12,00M DE COMPRIMENTO E 1200MM DE DIAMETRO,INCLUSIVE SOLDA E REVESTIMENTO DAS JUNTAS,EXCLUSIVE FORNECIMENTO DOS TUBOS E DOS MATERIAIS DE REVESTIMENTO DAS JUNTAS</t>
  </si>
  <si>
    <t>06.020.0675-A</t>
  </si>
  <si>
    <t>MONTAGEM E ASSENTAMENTO DE TUBULACAO DE CHAPA DE ACO DE 3/8"DE ESPESSURA,COM 12,00M DE COMPRIMENTO E 300MM DE DIAMETRO,INCLUSIVE SOLDA E REVESTIMENTO DAS JUNTAS,EXCLUSIVE FORNECIMENTO DOS TUBOS E DOS MATERIAIS DE REVESTIMENTO DAS JUNTAS</t>
  </si>
  <si>
    <t>06.020.0676-A</t>
  </si>
  <si>
    <t>MONTAGEM E ASSENTAMENTO DE TUBULACAO DE CHAPA DE ACO DE 3/8"DE ESPESSURA,COM 12,00M DE COMPRIMENTO E 350MM DE DIAMETRO,INCLUSIVE SOLDA E REVESTIMENTO DAS JUNTAS,EXCLUSIVE FORNECIMENTO DOS TUBOS E DOS MATERIAIS DE REVESTIMENTO DAS JUNTAS</t>
  </si>
  <si>
    <t>06.020.0677-A</t>
  </si>
  <si>
    <t>MONTAGEM E ASSENTAMENTO DE TUBULACAO DE CHAPA DE ACO DE 3/8"DE ESPESSURA,COM 12,00M DE COMPRIMENTO E 400MM DE DIAMETRO,INCLUSIVE SOLDA E REVESTIMENTO DAS JUNTAS,EXCLUSIVE FORNECIMENTO DOS TUBOS E DOS MATERIAIS DE REVESTIMENTO DAS JUNTAS</t>
  </si>
  <si>
    <t>06.020.0678-A</t>
  </si>
  <si>
    <t>MONTAGEM E ASSENTAMENTO DE TUBULACAO DE CHAPA DE ACO DE 3/8"DE ESPESSURA,COM 12,00M DE COMPRIMENTO E 450MM DE DIAMETRO,INCLUSIVE SOLDA E REVESTIMENTO DAS JUNTAS,EXCLUSIVE FORNECIMENTO DOS TUBOS E DOS MATERIAIS DE REVESTIMENTO DAS JUNTAS</t>
  </si>
  <si>
    <t>06.020.0679-A</t>
  </si>
  <si>
    <t>MONTAGEM E ASSENTAMENTO DE TUBULACAO DE CHAPA DE ACO DE 3/8"DE ESPESSURA,COM 12,00M DE COMPRIMENTO E 500MM DE DIAMETRO,INCLUSIVE SOLDA E REVESTIMENTO DAS JUNTAS,EXCLUSIVE FORNECIMENTO DOS TUBOS E DOS MATERIAIS DE REVESTIMENTO DAS JUNTAS</t>
  </si>
  <si>
    <t>06.020.0681-A</t>
  </si>
  <si>
    <t>MONTAGEM E ASSENTAMENTO DE TUBULACAO DE CHAPA DE ACO DE 3/8"DE ESPESSURA,COM 12,00M DE COMPRIMENTO E 600MM DE DIAMETRO,INCLUSIVE SOLDA E REVESTIMENTO DAS JUNTAS,EXCLUSIVE FORNECIMENTO DOS TUBOS E DOS MATERIAIS DE REVESTIMENTO DAS JUNTAS</t>
  </si>
  <si>
    <t>06.020.0683-A</t>
  </si>
  <si>
    <t>MONTAGEM E ASSENTAMENTO DE TUBULACAO DE CHAPA DE ACO DE 3/8"DE ESPESSURA,COM 12,00M DE COMPRIMENTO E 700MM DE DIAMETRO,INCLUSIVE SOLDA E REVESTIMENTO DAS JUNTAS,EXCLUSIVE FORNECIMENTO DOS TUBOS E DOS MATERIAIS DE REVESTIMENTO DAS JUNTAS</t>
  </si>
  <si>
    <t>06.020.0685-A</t>
  </si>
  <si>
    <t>MONTAGEM E ASSENTAMENTO DE TUBULACAO DE CHAPA DE ACO DE 3/8"DE ESPESSURA,COM 12,00M DE COMPRIMENTO E 800MM DE DIAMETRO,INCLUSIVE SOLDA E REVESTIMENTO DAS JUNTAS,EXCLUSIVE FORNECIMENTO DOS TUBOS E DOS MATERIAIS DE REVESTIMENTO DAS JUNTAS</t>
  </si>
  <si>
    <t>06.020.0687-A</t>
  </si>
  <si>
    <t>MONTAGEM E ASSENTAMENTO DE TUBULACAO DE CHAPA DE ACO DE 3/8"DE ESPESSURA,COM 12,00M DE COMPRIMENTO E 900MM DE DIAMETRO,INCLUSIVE SOLDA E REVESTIMENTO DAS JUNTAS,EXCLUSIVE FORNECIMENTO DOS TUBOS E DOS MATERIAIS DE REVESTIMENTO DAS JUNTAS</t>
  </si>
  <si>
    <t>06.020.0689-A</t>
  </si>
  <si>
    <t>MONTAGEM E ASSENTAMENTO DE TUBULACAO DE CHAPA DE ACO DE 3/8"DE ESPESSURA,COM 12,00M DE COMPRIMENTO E 1000MM DE DIAMETRO,INCLUSIVE SOLDA E REVESTIMENTO DAS JUNTAS,EXCLUSIVE FORNECIMENTO DOS TUBOS E DOS MATERIAIS DE REVESTIMENTO DAS JUNTAS</t>
  </si>
  <si>
    <t>06.020.0690-A</t>
  </si>
  <si>
    <t>MONTAGEM E ASSENTAMENTO DE TUBULACAO DE CHAPA DE ACO DE 3/8"DE ESPESSURA,COM 12,00M DE COMPRIMENTO E 1200MM DE DIAMETRO,INCLUSIVE SOLDA E REVESTIMENTO DAS JUNTAS,EXCLUSIVE FORNECIMENTO DOS TUBOS E DOS MATERIAIS DE REVESTIMENTO DAS JUNTAS</t>
  </si>
  <si>
    <t>06.020.0691-A</t>
  </si>
  <si>
    <t>MONTAGEM E ASSENTAMENTO DE TUBULACAO DE CHAPA DE ACO DE 3/8"DE ESPESSURA,COM 12,00M DE COMPRIMENTO E 1300MM DE DIAMETRO,INCLUSIVE SOLDA E REVESTIMENTO DAS JUNTAS,EXCLUSIVE FORNECIMENTO DOS TUBOS E DOS MATERIAIS DE REVESTIMENTO DAS JUNTAS</t>
  </si>
  <si>
    <t>06.020.0692-A</t>
  </si>
  <si>
    <t>MONTAGEM E ASSENTAMENTO DE TUBULACAO DE CHAPA DE ACO DE 3/8"DE ESPESSURA,COM 12,00M DE COMPRIMENTO E 1500MM DE DIAMETRO,INCLUSIVE SOLDA E REVESTIMENTO DAS JUNTAS,EXCLUSIVE FORNECIMENTO DOS TUBOS E DOS MATERIAIS DE REVESTIMENTO DAS JUNTAS</t>
  </si>
  <si>
    <t>06.020.0694-A</t>
  </si>
  <si>
    <t>MONTAGEM E ASSENTAMENTO DE TUBULACAO DE CHAPA DE ACO DE 3/8"DE ESPESSURA,COM 12,00M DE COMPRIMENTO E 2000MM DE DIAMETRO,INCLUSIVE SOLDA E REVESTIMENTO DAS JUNTAS,EXCLUSIVE FORNECIMENTO DOS TUBOS E DOS MATERIAIS DE REVESTIMENTO DAS JUNTAS</t>
  </si>
  <si>
    <t>06.020.0696-A</t>
  </si>
  <si>
    <t>MONTAGEM E ASSENTAMENTO DE TUBULACAO DE CHAPA DE ACO DE 3/8"DE ESPESSURA,COM 12,00M DE COMPRIMENTO E 2500MM DE DIAMETRO,INCLUSIVE SOLDA E REVESTIMENTO DAS JUNTAS,EXCLUSIVE FORNECIMENTO DOS TUBOS E DOS MATERIAIS DE REVESTIMENTO DAS JUNTAS</t>
  </si>
  <si>
    <t>06.020.0700-A</t>
  </si>
  <si>
    <t>MONTAGEM E ASSENTAMENTO DE TUBULACAO DE CHAPA DE ACO DE 1/2"DE ESPESSURA,COM 12,00M DE COMPRIMENTO E 500MM DE DIAMETRO,INCLUSIVE SOLDA E REVESTIMENTO DAS JUNTAS,EXCLUSIVE FORNECIMENTO DOS TUBOS E DOS MATERIAIS DE REVESTIMENTO DAS JUNTAS</t>
  </si>
  <si>
    <t>06.020.0702-A</t>
  </si>
  <si>
    <t>MONTAGEM E ASSENTAMENTO DE TUBULACAO DE CHAPA DE ACO DE 1/2"DE ESPESSURA,COM 12,00M DE COMPRIMENTO E 600MM DE DIAMETRO,INCLUSIVE SOLDA E REVESTIMENTO DAS JUNTAS,EXCLUSIVE FORNECIMENTO DOS TUBOS E DOS MATERIAIS DE REVESTIMENTO DAS JUNTAS</t>
  </si>
  <si>
    <t>06.020.0704-A</t>
  </si>
  <si>
    <t>MONTAGEM E ASSENTAMENTO DE TUBULACAO DE CHAPA DE ACO DE 1/2"DE ESPESSURA,COM 12,00M DE COMPRIMENTO E 700MM DE DIAMETRO,INCLUSIVE SOLDA E REVESTIMENTO DAS JUNTAS,EXCLUSIVE FORNECIMENTO DOS TUBOS E DOS MATERIAIS DE REVESTIMENTO DAS JUNTAS</t>
  </si>
  <si>
    <t>06.020.0706-A</t>
  </si>
  <si>
    <t>MONTAGEM E ASSENTAMENTO DE TUBULACAO DE CHAPA DE ACO DE 1/2"DE ESPESSURA,COM 12,00M DE COMPRIMENTO E 800MM DE DIAMETRO,INCLUSIVE SOLDA E REVESTIMENTO DAS JUNTAS,EXCLUSIVE FORNECIMENTO DOS TUBOS E DOS MATERIAIS DE REVESTIMENTO DAS JUNTAS</t>
  </si>
  <si>
    <t>06.020.0708-A</t>
  </si>
  <si>
    <t>MONTAGEM E ASSENTAMENTO DE TUBULACAO DE CHAPA DE ACO DE 1/2"DE ESPESSURA,COM 12,00M DE COMPRIMENTO E 900MM DE DIAMETRO,INCLUSIVE SOLDA E REVESTIMENTO DAS JUNTAS,EXCLUSIVE FORNECIMENTO DOS TUBOS E DOS MATERIAIS DE REVESTIMENTO DAS JUNTAS</t>
  </si>
  <si>
    <t>06.020.0710-A</t>
  </si>
  <si>
    <t>MONTAGEM E ASSENTAMENTO DE TUBULACAO DE CHAPA DE ACO DE 1/2"DE ESPESSURA,COM 12,00M DE COMPRIMENTO E 1000MM DE DIAMETRO,INCLUSIVE SOLDA E REVESTIMENTO DAS JUNTAS,EXCLUSIVE FORNECIMENTO DOS TUBOS E DOS MATERIAIS DE REVESTIMENTO DAS JUNTAS</t>
  </si>
  <si>
    <t>06.020.0711-A</t>
  </si>
  <si>
    <t>MONTAGEM E ASSENTAMENTO DE TUBULACAO DE CHAPA DE ACO DE 1/2"DE ESPESSURA,COM 12,00M DE COMPRIMENTO E 1200MM DE DIAMETRO,INCLUSIVE SOLDA E REVESTIMENTO DAS JUNTAS,EXCLUSIVE FORNECIMENTO DOS TUBOS E DOS MATERIAIS DE REVESTIMENTO DAS JUNTAS</t>
  </si>
  <si>
    <t>06.020.0714-A</t>
  </si>
  <si>
    <t>MONTAGEM E ASSENTAMENTO DE TUBULACAO DE CHAPA DE ACO DE 1/2"DE ESPESSURA,COM 12,00M DE COMPRIMENTO E 1500MM DE DIAMETRO,INCLUSIVE SOLDA E REVESTIMENTO DAS JUNTAS,EXCLUSIVE FORNECIMENTO DOS TUBOS E DOS MATERIAIS DE REVESTIMENTO DAS JUNTAS</t>
  </si>
  <si>
    <t>06.020.0715-A</t>
  </si>
  <si>
    <t>MONTAGEM E ASSENTAMENTO DE TUBULACAO DE CHAPA DE ACO DE 1/2"DE ESPESSURA,COM 12,00M DE COMPRIMENTO E 1750MM DE DIAMETRO,INCLUSIVE SOLDA E REVESTIMENTO DAS JUNTAS,EXCLUSIVE FORNECIMENTO DOS TUBOS E DOS MATERIAIS DE REVESTIMENTO DAS JUNTAS</t>
  </si>
  <si>
    <t>06.020.0716-A</t>
  </si>
  <si>
    <t>MONTAGEM E ASSENTAMENTO DE TUBULACAO DE CHAPA DE ACO DE 1/2"DE ESPESSURA,COM 12,00M DE COMPRIMENTO E 1800MM DE DIAMETRO,INCLUSIVE SOLDA E REVESTIMENTO DAS JUNTAS,EXCLUSIVE FORNECIMENTO DOS TUBOS E DOS MATERIAIS DE REVESTIMENTO DAS JUNTAS</t>
  </si>
  <si>
    <t>06.020.0717-A</t>
  </si>
  <si>
    <t>MONTAGEM E ASSENTAMENTO DE TUBULACAO DE CHAPA DE ACO DE 1/2"DE ESPESSURA,COM 12,00M DE COMPRIMENTO E 2000MM DE DIAMETRO,INCLUSIVE SOLDA E REVESTIMENTO DAS JUNTAS,EXCLUSIVE FORNECIMENTO DOS TUBOS E DOS MATERIAIS DE REVESTIMENTO DAS JUNTAS</t>
  </si>
  <si>
    <t>06.020.0718-A</t>
  </si>
  <si>
    <t>MONTAGEM E ASSENTAMENTO DE TUBULACAO DE CHAPA DE ACO DE 1/2"DE ESPESSURA,COM 12,00M DE COMPRIMENTO E 2500MM DE DIAMETRO,INCLUSIVE SOLDA E REVESTIMENTO DAS JUNTAS,EXCLUSIVE FORNECIMENTO DOS TUBOS E DOS MATERIAIS DE REVESTIMENTO DAS JUNTAS</t>
  </si>
  <si>
    <t>06.020.0720-A</t>
  </si>
  <si>
    <t>MONTAGEM E ASSENTAMENTO DE TUBULACAO DE CHAPA DE ACO DE 5/8"DE ESPESSURA,COM 12,00M DE COMPRIMENTO E 1800MM DE DIAMETRO,INCLUSIVE SOLDA E REVESTIMENTO DAS JUNTAS,EXCLUSIVE FORNECIMENTO DOS TUBOS E DOS MATERIAIS DE REVESTIMENTO DAS JUNTAS</t>
  </si>
  <si>
    <t>06.020.0721-A</t>
  </si>
  <si>
    <t>MONTAGEM E ASSENTAMENTO DE TUBULACAO DE CHAPA DE ACO DE 5/8"DE ESPESSURA,COM 12,00M DE COMPRIMENTO E 2000MM DE DIAMETRO,INCLUSIVE SOLDA E REVESTIMENTO DAS JUNTAS,EXCLUSIVE FORNECIMENTO DOS TUBOS E DOS MATERIAIS DE REVESTIMENTO DAS JUNTAS</t>
  </si>
  <si>
    <t>06.020.0722-A</t>
  </si>
  <si>
    <t>MONTAGEM E ASSENTAMENTO DE TUBULACAO DE CHAPA DE ACO DE 5/8"DE ESPESSURA,COM 12,00M DE COMPRIMENTO E 2500MM DE DIAMETRO,INCLUSIVE SOLDA E REVESTIMENTO DAS JUNTAS,EXCLUSIVE FORNECIMENTO DOS TUBOS E DOS MATERIAIS DE REVESTIMENTO DAS JUNTAS</t>
  </si>
  <si>
    <t>06.020.0725-A</t>
  </si>
  <si>
    <t>MONTAGEM E ASSENTAMENTO DE PECAS DE ACO,POR JUNTA SOLDADA DE2" DE DIAMETRO,INCLUSIVE SOLDA, EXCLUSIVE FORNECIMENTO DASPECAS</t>
  </si>
  <si>
    <t>06.020.0726-A</t>
  </si>
  <si>
    <t>MONTAGEM E ASSENTAMENTO DE PECAS DE ACO,POR JUNTA SOLDADA DE3" DE DIAMETRO,INCLUSIVE SOLDA, EXCLUSIVE FORNECIMENTO DASPECAS</t>
  </si>
  <si>
    <t>06.020.0727-A</t>
  </si>
  <si>
    <t>MONTAGEM E ASSENTAMENTO DE PECAS DE ACO,POR JUNTA SOLDADA DE4" DE DIAMETRO,INCLUSIVE SOLDA, EXCLUSIVE FORNECIMENTO DASPECAS</t>
  </si>
  <si>
    <t>06.020.0735-A</t>
  </si>
  <si>
    <t>MONTAGEM E ASSENTAMENTO DE PECAS DE CHAPA DE ACO DE 3/16" DEESPESSURA,POR JUNTA SOLDADA,DE 150MM DE DIAMETRO,INCLUSIVESOLDA,EXCLUSIVE FORNECIMENTO DAS PECAS E DOS MATERIAIS DE REVESTIMENTO DAS JUNTAS</t>
  </si>
  <si>
    <t>06.020.0736-A</t>
  </si>
  <si>
    <t>MONTAGEM E ASSENTAMENTO DE PECAS DE CHAPA DE ACO DE 3/16" DEESPESSURA,POR JUNTA SOLDADA,DE 200MM DE DIAMETRO,INCLUSIVESOLDA,EXCLUSIVE FORNECIMENTO DAS PECAS E DOS MATERIAIS DE REVESTIMENTO DAS JUNTAS</t>
  </si>
  <si>
    <t>06.020.0737-A</t>
  </si>
  <si>
    <t>MONTAGEM E ASSENTAMENTO DE PECAS DE CHAPA DE ACO DE 3/16" DEESPESSURA,POR JUNTA SOLDADA,DE 250MM DE DIAMETRO,INCLUSIVESOLDA,EXCLUSIVE FORNECIMENTO DAS PECAS E DOS MATERIAIS DE REVESTIMENTO DAS JUNTAS</t>
  </si>
  <si>
    <t>06.020.0738-A</t>
  </si>
  <si>
    <t>MONTAGEM E ASSENTAMENTO DE PECAS DE CHAPA DE ACO DE 3/16" DEESPESSURA,POR JUNTA SOLDADA,DE 300MM DE DIAMETRO,INCLUSIVESOLDA,EXCLUSIVE FORNECIMENTO DAS PECAS E DOS MATERIAIS DE REVESTIMENTO DAS JUNTAS</t>
  </si>
  <si>
    <t>06.020.0739-A</t>
  </si>
  <si>
    <t>MONTAGEM E ASSENTAMENTO DE PECAS DE CHAPA DE ACO DE 3/16" DEESPESSURA,POR JUNTA SOLDADA,DE 350MM DE DIAMETRO,INCLUSIVESOLDA,EXCLUSIVE FORNECIMENTO DAS PECAS E DOS MATERIAIS DE REVESTIMENTO DAS JUNTAS</t>
  </si>
  <si>
    <t>06.020.0740-A</t>
  </si>
  <si>
    <t>MONTAGEM E ASSENTAMENTO DE PECAS DE CHAPA DE ACO DE 3/16" DEESPESSURA,POR JUNTA SOLDADA,DE 400MM DE DIAMETRO,INCLUSIVESOLDA,EXCLUSIVE FORNECIMENTO DAS PECAS E DOS MATERIAIS DE REVESTIMENTO DAS JUNTAS</t>
  </si>
  <si>
    <t>06.020.0741-A</t>
  </si>
  <si>
    <t>MONTAGEM E ASSENTAMENTO DE PECAS DE CHAPA DE ACO DE 3/16" DEESPESSURA,POR JUNTA SOLDADA,DE 450MM DE DIAMETRO,INCLUSIVESOLDA,EXCLUSIVE FORNECIMENTO DAS PECAS E DOS MATERIAIS DE REVESTIMENTO DAS JUNTAS</t>
  </si>
  <si>
    <t>06.020.0742-A</t>
  </si>
  <si>
    <t>MONTAGEM E ASSENTAMENTO DE PECAS DE CHAPA DE ACO DE 3/16" DEESPESSURA,POR JUNTA SOLDADA,DE 500MM DE DIAMETRO,INCLUSIVESOLDA,EXCLUSIVE FORNECIMENTO DAS PECAS E DOS MATERIAIS DE REVESTIMENTO DAS JUNTAS</t>
  </si>
  <si>
    <t>06.020.0745-A</t>
  </si>
  <si>
    <t>MONTAGEM E ASSENTAMENTO DE PECAS DE CHAPA DE ACO DE 1/4" DEESPESSURA,POR JUNTA SOLDADA,DE 150MM DE DIAMETRO,INCLUSIVE SOLDA,EXCLUSIVE FORNECIMENTO DAS PECAS E DOS MATERIAIS DE REVESTIMENTO DAS JUNTAS</t>
  </si>
  <si>
    <t>06.020.0746-A</t>
  </si>
  <si>
    <t>MONTAGEM E ASSENTAMENTO DE PECAS DE CHAPA DE ACO DE 1/4" DEESPESSURA,POR JUNTA SOLDADA,DE 200MM DE DIAMETRO,INCLUSIVE SOLDA,EXCLUSIVE FORNECIMENTO DAS PECAS E DOS MATERIAIS DE REVESTIMENTO DAS JUNTAS</t>
  </si>
  <si>
    <t>06.020.0747-A</t>
  </si>
  <si>
    <t>MONTAGEM E ASSENTAMENTO DE PECAS DE CHAPA DE ACO DE 1/4" DEESPESSURA,POR JUNTA SOLDADA,DE 250MM DE DIAMETRO,INCLUSIVE SOLDA,EXCLUSIVE FORNECIMENTO DAS PECAS E DOS MATERIAIS DE REVESTIMENTO DAS JUNTAS</t>
  </si>
  <si>
    <t>06.020.0748-A</t>
  </si>
  <si>
    <t>MONTAGEM E ASSENTAMENTO DE PECAS DE CHAPA DE ACO DE 1/4" DEESPESSURA,POR JUNTA SOLDADA,DE 300MM DE DIAMETRO,INCLUSIVE SOLDA,EXCLUSIVE FORNECIMENTO DAS PECAS E DOS MATERIAIS DE REVESTIMENTO DAS JUNTAS</t>
  </si>
  <si>
    <t>06.020.0749-A</t>
  </si>
  <si>
    <t>MONTAGEM E ASSENTAMENTO DE PECAS DE CHAPA DE ACO DE 1/4" DEESPESSURA,POR JUNTA SOLDADA,DE 350MM DE DIAMETRO,INCLUSIVE SOLDA,EXCLUSIVE FORNECIMENTO DAS PECAS E DOS MATERIAIS DE REVESTIMENTO DAS JUNTAS</t>
  </si>
  <si>
    <t>06.020.0750-A</t>
  </si>
  <si>
    <t>MONTAGEM E ASSENTAMENTO DE PECAS DE CHAPA DE ACO DE 1/4" DEESPESSURA,POR JUNTA SOLDADA,DE 400MM DE DIAMETRO,INCLUSIVE SOLDA,EXCLUSIVE FORNECIMENTO DAS PECAS E DOS MATERIAIS DE REVESTIMENTO DAS JUNTAS</t>
  </si>
  <si>
    <t>06.020.0751-A</t>
  </si>
  <si>
    <t>MONTAGEM E ASSENTAMENTO DE PECAS DE CHAPA DE ACO DE 1/4" DEESPESSURA,POR JUNTA SOLDADA,DE 450MM DE DIAMETRO,INCLUSIVE SOLDA,EXCLUSIVE FORNECIMENTO DAS PECAS E DOS MATERIAIS DE REVESTIMENTO DAS JUNTAS</t>
  </si>
  <si>
    <t>06.020.0752-A</t>
  </si>
  <si>
    <t>MONTAGEM E ASSENTAMENTO DE PECAS DE CHAPA DE ACO DE 1/4" DEESPESSURA,POR JUNTA SOLDADA,DE 500MM DE DIAMETRO,INCLUSIVE SOLDA,EXCLUSIVE FORNECIMENTO DAS PECAS E DOS MATERIAIS DE REVESTIMENTO DAS JUNTAS</t>
  </si>
  <si>
    <t>06.020.0754-A</t>
  </si>
  <si>
    <t>MONTAGEM E ASSENTAMENTO DE PECAS DE CHAPA DE ACO DE 1/4" DEESPESSURA,POR JUNTA SOLDADA,DE 600MM DE DIAMETRO,INCLUSIVE SOLDA,EXCLUSIVE FORNECIMENTO DAS PECAS E DOS MATERIAIS DE REVESTIMENTO DAS JUNTAS</t>
  </si>
  <si>
    <t>06.020.0756-A</t>
  </si>
  <si>
    <t>MONTAGEM E ASSENTAMENTO DE PECAS DE CHAPA DE ACO DE 1/4" DEESPESSURA,POR JUNTA SOLDADA,DE 700MM DE DIAMETRO,INCLUSIVE SOLDA,EXCLUSIVE FORNECIMENTO DAS PECAS E DOS MATERIAIS DE REVESTIMENTO DAS JUNTAS</t>
  </si>
  <si>
    <t>06.020.0758-A</t>
  </si>
  <si>
    <t>MONTAGEM E ASSENTAMENTO DE PECAS DE CHAPA DE ACO DE 1/4" DEESPESSURA,POR JUNTA SOLDADA,DE 800MM DE DIAMETRO,INCLUSIVE SOLDA,EXCLUSIVE FORNECIMENTO DAS PECAS E DOS MATERIAIS DE REVESTIMENTO DAS JUNTAS</t>
  </si>
  <si>
    <t>06.020.0760-A</t>
  </si>
  <si>
    <t>MONTAGEM E ASSENTAMENTO DE PECAS DE CHAPA DE ACO DE 5/16" DEESPESSURA,POR JUNTA SOLDADA,DE 300MM DE DIAMETRO,INCLUSIVESOLDA,EXCLUSIVE FORNECIMENTO DAS PECAS E DOS MATERIAIS DE REVESTIMENTO DAS JUNTAS</t>
  </si>
  <si>
    <t>06.020.0761-A</t>
  </si>
  <si>
    <t>MONTAGEM E ASSENTAMENTO DE PECAS DE CHAPA DE ACO DE 5/16" DEESPESSURA,POR JUNTA SOLDADA,DE 350MM DE DIAMETRO,INCLUSIVESOLDA,EXCLUSIVE FORNECIMENTO DAS PECAS E DOS MATERIAIS DE REVESTIMENTO DAS JUNTAS</t>
  </si>
  <si>
    <t>06.020.0762-A</t>
  </si>
  <si>
    <t>MONTAGEM E ASSENTAMENTO DE PECAS DE CHAPA DE ACO DE 5/16" DEESPESSURA,POR JUNTA SOLDADA,DE 400MM DE DIAMETRO,INCLUSIVESOLDA,EXCLUSIVE FORNECIMENTO DAS PECAS E DOS MATERIAIS DE REVESTIMENTO DAS JUNTAS</t>
  </si>
  <si>
    <t>06.020.0763-A</t>
  </si>
  <si>
    <t>MONTAGEM E ASSENTAMENTO DE PECAS DE CHAPA DE ACO DE 5/16" DEESPESSURA,POR JUNTA SOLDADA,DE 450MM DE DIAMETRO,INCLUSIVESOLDA,EXCLUSIVE FORNECIMENTO DAS PECAS E DOS MATERIAIS DE REVESTIMENTO DAS JUNTAS</t>
  </si>
  <si>
    <t>06.020.0764-A</t>
  </si>
  <si>
    <t>MONTAGEM E ASSENTAMENTO DE PECAS DE CHAPA DE ACO DE 5/16" DEESPESSURA,POR JUNTA SOLDADA,DE 500MM DE DIAMETRO,INCLUSIVESOLDA,EXCLUSIVE FORNECIMENTO DAS PECAS E DOS MATERIAIS DE REVESTIMENTO DAS JUNTAS</t>
  </si>
  <si>
    <t>06.020.0766-A</t>
  </si>
  <si>
    <t>MONTAGEM E ASSENTAMENTO DE PECAS DE CHAPA DE ACO DE 5/16" DEESPESSURA,POR JUNTA SOLDADA,DE 600MM DE DIAMETRO,INCLUSIVESOLDA,EXCLUSIVE FORNECIMENTO DAS PECAS E DOS MATERIAIS DE REVESTIMENTO DAS JUNTAS</t>
  </si>
  <si>
    <t>06.020.0768-A</t>
  </si>
  <si>
    <t>MONTAGEM E ASSENTAMENTO DE PECAS DE CHAPA DE ACO DE 5/16" DEESPESSURA,POR JUNTA SOLDADA,DE 700MM DE DIAMETRO,INCLUSIVESOLDA,EXCLUSIVE FORNECIMENTO DAS PECAS E DOS MATERIAIS DE REVESTIMENTO DAS JUNTAS</t>
  </si>
  <si>
    <t>06.020.0770-A</t>
  </si>
  <si>
    <t>MONTAGEM E ASSENTAMENTO DE PECAS DE CHAPA DE ACO DE 5/16" DEESPESSURA,POR JUNTA SOLDADA,DE 800MM DE DIAMETRO,INCLUSIVESOLDA,EXCLUSIVE FORNECIMENTO DAS PECAS E DOS MATERIAIS DE REVESTIMENTO DAS JUNTAS</t>
  </si>
  <si>
    <t>06.020.0772-A</t>
  </si>
  <si>
    <t>MONTAGEM E ASSENTAMENTO DE PECAS DE CHAPA DE ACO DE 5/16" DEESPESSURA,POR JUNTA SOLDADA,DE 900MM DE DIAMETRO,INCLUSIVESOLDA,EXCLUSIVE FORNECIMENTO DAS PECAS E DOS MATERIAIS DE REVESTIMENTO DAS JUNTAS</t>
  </si>
  <si>
    <t>06.020.0774-A</t>
  </si>
  <si>
    <t>MONTAGEM E ASSENTAMENTO DE PECAS DE CHAPA DE ACO DE 5/16" DEESPESSURA,POR JUNTA SOLDADA,DE 1000MM DE DIAMETRO,INCLUSIVESOLDA,EXCLUSIVE FORNECIMENTO DAS PECAS E DOS MATERIAIS DE REVESTIMENTO DAS JUNTAS</t>
  </si>
  <si>
    <t>06.020.0775-A</t>
  </si>
  <si>
    <t>MONTAGEM E ASSENTAMENTO DE PECAS DE CHAPA DE ACO DE 5/16" DEESPESSURA,POR JUNTA SOLDADA,DE 1200MM DE DIAMETRO,INCLUSIVESOLDA,EXCLUSIVE FORNECIMENTO DAS PECAS E DOS MATERIAIS DE REVESTIMENTO DAS JUNTAS</t>
  </si>
  <si>
    <t>06.020.0780-A</t>
  </si>
  <si>
    <t>MONTAGEM E ASSENTAMENTO DE PECAS DE CHAPA DE ACO DE 3/8" DEESPESSURA,POR JUNTA SOLDADA,DE 300MM DE DIAMETRO,INCLUSIVE SOLDA,EXCLUSIVE FORNECIMENTO DAS PECAS E DOS MATERIAIS DE REVESTIMENTO DAS JUNTAS</t>
  </si>
  <si>
    <t>06.020.0781-A</t>
  </si>
  <si>
    <t>MONTAGEM E ASSENTAMENTO DE PECAS DE CHAPA DE ACO DE 3/8" DEESPESSURA,POR JUNTA SOLDADA,DE 350MM DE DIAMETRO,INCLUSIVE SOLDA,EXCLUSIVE FORNECIMENTO DAS PECAS E DOS MATERIAIS DE REVESTIMENTO DAS JUNTAS</t>
  </si>
  <si>
    <t>06.020.0782-A</t>
  </si>
  <si>
    <t>MONTAGEM E ASSENTAMENTO DE PECAS DE CHAPA DE ACO DE 3/8" DEESPESSURA,POR JUNTA SOLDADA,DE 400MM DE DIAMETRO,INCLUSIVE SOLDA,EXCLUSIVE FORNECIMENTO DAS PECAS E DOS MATERIAIS DE REVESTIMENTO DAS JUNTAS</t>
  </si>
  <si>
    <t>06.020.0783-A</t>
  </si>
  <si>
    <t>MONTAGEM E ASSENTAMENTO DE PECAS DE CHAPA DE ACO DE 3/8" DEESPESSURA,POR JUNTA SOLDADA,DE 450MM DE DIAMETRO,INCLUSIVE SOLDA,EXCLUSIVE FORNECIMENTO DAS PECAS E DOS MATERIAIS DE REVESTIMENTO DAS JUNTAS</t>
  </si>
  <si>
    <t>06.020.0784-A</t>
  </si>
  <si>
    <t>MONTAGEM E ASSENTAMENTO DE PECAS DE CHAPA DE ACO DE 3/8" DEESPESSURA,POR JUNTA SOLDADA,DE 500MM DE DIAMETRO,INCLUSIVE SOLDA,EXCLUSIVE FORNECIMENTO DAS PECAS E DOS MATERIAIS DE REVESTIMENTO DAS JUNTAS</t>
  </si>
  <si>
    <t>06.020.0786-A</t>
  </si>
  <si>
    <t>MONTAGEM E ASSENTAMENTO DE PECAS DE CHAPA DE ACO DE 3/8" DEESPESSURA,POR JUNTA SOLDADA,DE 600MM DE DIAMETRO,INCLUSIVE SOLDA,EXCLUSIVE FORNECIMENTO DAS PECAS E DOS MATERIAIS DE REVESTIMENTO DAS JUNTAS</t>
  </si>
  <si>
    <t>06.020.0788-A</t>
  </si>
  <si>
    <t>MONTAGEM E ASSENTAMENTO DE PECAS DE CHAPA DE ACO DE 3/8" DEESPESSURA,POR JUNTA SOLDADA,DE 700MM DE DIAMETRO,INCLUSIVE SOLDA,EXCLUSIVE FORNECIMENTO DAS PECAS E DOS MATERIAIS DE REVESTIMENTO DAS JUNTAS</t>
  </si>
  <si>
    <t>06.020.0790-A</t>
  </si>
  <si>
    <t>MONTAGEM E ASSENTAMENTO DE PECAS DE CHAPA DE ACO DE 3/8" DEESPESSURA,POR JUNTA SOLDADA,DE 800MM DE DIAMETRO,INCLUSIVE SOLDA,EXCLUSIVE FORNECIMENTO DAS PECAS E DOS MATERIAIS DE REVESTIMENTO DAS JUNTAS</t>
  </si>
  <si>
    <t>06.020.0792-A</t>
  </si>
  <si>
    <t>MONTAGEM E ASSENTAMENTO DE PECAS DE CHAPA DE ACO DE 3/8" DEESPESSURA,POR JUNTA SOLDADA,DE 900MM DE DIAMETRO,INCLUSIVE SOLDA,EXCLUSIVE FORNECIMENTO DAS PECAS E DOS MATERIAIS DE REVESTIMENTO DAS JUNTAS</t>
  </si>
  <si>
    <t>06.020.0794-A</t>
  </si>
  <si>
    <t>MONTAGEM E ASSENTAMENTO DE PECAS DE CHAPA DE ACO DE 3/8" DEESPESSURA,POR JUNTA SOLDADA,DE 1000MM DE DIAMETRO,INCLUSIVESOLDA,EXCLUSIVE FORNECIMENTO DAS PECAS E DOS MATERIAIS DE REVESTIMENTO DAS JUNTAS</t>
  </si>
  <si>
    <t>06.020.0795-A</t>
  </si>
  <si>
    <t>MONTAGEM E ASSENTAMENTO DE PECAS DE CHAPA DE ACO DE 3/8" DEESPESSURA,POR JUNTA SOLDADA,DE 1200MM DE DIAMETRO,INCLUSIVESOLDA,EXCLUSIVE FORNECIMENTO DAS PECAS E DOS MATERIAIS DE REVESTIMENTO DAS JUNTAS</t>
  </si>
  <si>
    <t>06.020.0796-A</t>
  </si>
  <si>
    <t>MONTAGEM E ASSENTAMENTO DE PECAS DE CHAPA DE ACO DE 3/8" DEESPESSURA,POR JUNTA SOLDADA,DE 1300MM DE DIAMETRO,INCLUSIVESOLDA,EXCLUSIVE FORNECIMENTO DAS PECAS E DOS MATERIAIS DE REVESTIMENTO DAS JUNTAS</t>
  </si>
  <si>
    <t>06.020.0797-A</t>
  </si>
  <si>
    <t>MONTAGEM E ASSENTAMENTO DE PECAS DE CHAPA DE ACO DE 3/8" DEESPESSURA,POR JUNTA SOLDADA,DE 1500MM DE DIAMETRO,INCLUSIVESOLDA,EXCLUSIVE FORNECIMENTO DA PECAS E DOS MATERIAIS DE REVESTIMENTO DAS JUNTAS</t>
  </si>
  <si>
    <t>06.020.0798-A</t>
  </si>
  <si>
    <t>MONTAGEM E ASSENTAMENTO DE PECAS DE CHAPA DE ACO DE 3/8" DEESPESSURA,POR JUNTA SOLDADA,DE 2000MM DE DIAMETRO,INCLUSIVESOLDA,EXCLUSIVE FORNECIMENTO DAS PECAS E DOS MATERIAIS DE REVESTIMENTO DAS JUNTAS</t>
  </si>
  <si>
    <t>06.020.0799-A</t>
  </si>
  <si>
    <t>MONTAGEM E ASSENTAMENTO DE PECAS DE CHAPA DE ACO DE 3/8" DEESPESSURA,POR JUNTA SOLDADA,DE 2500MM DE DIAMETRO,INCLUSIVESOLDA,EXCLUSIVE FORNECIMENTO DAS PECAS E DOS MATERIAIS DE REVESTIMENTO DAS JUNTAS</t>
  </si>
  <si>
    <t>06.020.0800-A</t>
  </si>
  <si>
    <t>MONTAGEM E ASSENTAMENTO DE PECAS DE CHAPA DE ACO DE 1/2" DEESPESSURA,POR JUNTA SOLDADA,DE 500MM DE DIAMETRO,INCLUSIVE SOLDA,EXCLUSIVE FORNECIMENTO DAS PECAS E DOS MATERIAIS DE REVESTIMENTO DAS JUNTAS</t>
  </si>
  <si>
    <t>06.020.0801-A</t>
  </si>
  <si>
    <t>MONTAGEM E ASSENTAMENTO DE PECAS DE CHAPA DE ACO DE 1/2" DEESPESSURA,POR JUNTA SOLDADA,DE 600MM DE DIAMETRO,INCLUSIVE SOLDA,EXCLUSIVE FORNECIMENTO DAS PECAS E DOS MATERIAIS DE REVESTIMENTO DAS JUNTAS</t>
  </si>
  <si>
    <t>06.020.0802-A</t>
  </si>
  <si>
    <t>MONTAGEM E ASSENTAMENTO DE PECAS DE CHAPA DE ACO DE 1/2" DEESPESSURA,POR JUNTA SOLDADA,DE 700MM DE DIAMETRO,INCLUSIVE SOLDA,EXCLUSIVE FORNECIMENTO DAS PECAS E DOS MATERIAIS DE REVESTIMENTO DAS JUNTAS</t>
  </si>
  <si>
    <t>06.020.0803-A</t>
  </si>
  <si>
    <t>MONTAGEM E ASSENTAMENTO DE PECAS DE CHAPA DE ACO DE 1/2" DEESPESSURA,POR JUNTA SOLDADA,DE 800MM DE DIAMETRO,INCLUSIVE SOLDA,EXCLUSIVE FORNECIMENTO DAS PECAS E DOS MATERIAIS DE REVESTIMENTO DAS JUNTAS</t>
  </si>
  <si>
    <t>06.020.0804-A</t>
  </si>
  <si>
    <t>MONTAGEM E ASSENTAMENTO DE PECAS DE CHAPA DE ACO DE 1/2" DEESPESSURA,POR JUNTA SOLDADA,DE 900MM DE DIAMETRO,INCLUSIVE SOLDA,EXCLUSIVE FORNECIMENTO DAS PECAS E DOS MATERIAIS DE REVESTIMENTO DAS JUNTAS</t>
  </si>
  <si>
    <t>06.020.0805-A</t>
  </si>
  <si>
    <t>MONTAGEM E ASSENTAMENTO DE PECAS DE CHAPA DE ACO DE 1/2" DEESPESSURA,POR JUNTA SOLDADA,DE 1000MM DE DIAMETRO,INCLUSIVESOLDA,EXCLUSIVE FORNECIMENTO DAS PECAS E DOS MATERIAIS DE REVESTIMENTO DAS JUNTAS</t>
  </si>
  <si>
    <t>06.020.0806-A</t>
  </si>
  <si>
    <t>MONTAGEM E ASSENTAMENTO DE PECAS DE CHAPA DE ACO DE 1/2" DEESPESSURA,POR JUNTA SOLDADA,DE 1200MM DE DIAMETRO,INCLUSIVESOLDA,EXCLUSIVE FORNECIMENTO DAS PECAS E DOS MATERIAIS DE REVESTIMENTO DAS JUNTAS</t>
  </si>
  <si>
    <t>06.020.0807-A</t>
  </si>
  <si>
    <t>MONTAGEM E ASSENTAMENTO DE PECAS DE CHAPA DE ACO DE 1/2" DEESPESSURA,POR JUNTA SOLDADA,DE 1500MM DE DIAMETRO,INCLUSIVESOLDA,EXCLUSIVE FORNECIMENTO DAS PECAS E DOS MATERIAIS DE REVESTIMENTO DAS JUNTAS</t>
  </si>
  <si>
    <t>06.020.0808-A</t>
  </si>
  <si>
    <t>MONTAGEM E ASSENTAMENTO DE PECAS DE CHAPA DE ACO DE 1/2" DEESPESSURA,POR JUNTA SOLDADA,DE 1750MM DE DIAMETRO,INCLUSIVESOLDA,EXCLUSIVE FORNECIMENTO DAS PECAS E DOS MATERIAIS DE REVESTIMENTO DAS JUNTAS</t>
  </si>
  <si>
    <t>06.020.0809-A</t>
  </si>
  <si>
    <t>MONTAGEM E ASSENTAMENTO DE PECAS DE CHAPA DE ACO DE 1/2" DEESPESSURA,POR JUNTA SOLDADA,DE 1800MM DE DIAMETRO,INCLUSIVESOLDA,EXCLUSIVE FORNECIMENTO DAS PECAS E DOS MATERIAIS DE REVESTIMENTO DAS JUNTAS</t>
  </si>
  <si>
    <t>06.020.0810-A</t>
  </si>
  <si>
    <t>MONTAGEM E ASSENTAMENTO DE PECAS DE CHAPA DE ACO DE 1/2" DEESPESSURA,POR JUNTA SOLDADA,DE 2000MM DE DIAMETRO,INCLUSIVESOLDA,EXCLUSIVE FORNECIMENTO DAS PECAS E DOS MATERIAIS DE REVESTIMENTO DAS JUNTAS</t>
  </si>
  <si>
    <t>06.020.0811-A</t>
  </si>
  <si>
    <t>MONTAGEM E ASSENTAMENTO DE PECAS DE CHAPA DE ACO DE 1/2" DEESPESSURA,POR JUNTA SOLDADA,DE 2500MM DE DIAMETRO,INCLUSIVESOLDA,EXCLUSIVE FORNECIMENTO DAS PECAS E DOS MATERIAIS DE REVESTIMENTO DAS JUNTAS</t>
  </si>
  <si>
    <t>06.020.0812-A</t>
  </si>
  <si>
    <t>MONTAGEM E ASSENTAMENTO DE PECAS DE CHAPA DE ACO DE 5/8" DEESPESSURA,POR JUNTA SOLDADA,DE 1800MM DE DIAMETRO,INCLUSIVESOLDA,EXCLUSIVE FORNECIMENTO DAS PECAS E DOS MATERIAIS DE REVESTIMENTO DAS JUNTAS</t>
  </si>
  <si>
    <t>06.020.0813-A</t>
  </si>
  <si>
    <t>MONTAGEM E ASSENTAMENTO DE PECAS DE CHAPA DE ACO DE 5/8" DEESPESSURA,POR JUNTA SOLDADA,DE 2000MM DE DIAMETRO,INCLUSIVESOLDA,EXCLUSIVE FORNECIMENTO DAS PECAS E DOS MATERIAIS DE REVESTIMENTO DAS JUNTAS</t>
  </si>
  <si>
    <t>06.020.0814-A</t>
  </si>
  <si>
    <t>MONTAGEM E ASSENTAMENTO DE PECAS DE CHAPA DE ACO DE 5/8" DEESPESSURA,POR JUNTA SOLDADA,DE 2500MM DE DIAMETRO,INCLUSIVESOLDA,EXCLUSIVE FORNECIMENTO DAS PECAS E DOS MATERIAIS DE REVESTIMENTO DAS JUNTAS</t>
  </si>
  <si>
    <t>06.020.0815-A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</si>
  <si>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</si>
  <si>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06.020.0816-A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</si>
  <si>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</si>
  <si>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06.020.0817-A</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</si>
  <si>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</si>
  <si>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06.020.0818-A</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</si>
  <si>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</si>
  <si>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06.020.0819-A</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</si>
  <si>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</si>
  <si>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06.020.0820-A</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</si>
  <si>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</si>
  <si>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06.020.0821-A</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</si>
  <si>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</si>
  <si>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06.020.0822-A</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</si>
  <si>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</si>
  <si>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06.020.0823-A</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</si>
  <si>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</si>
  <si>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06.020.0824-A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</si>
  <si>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</si>
  <si>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06.020.0825-A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</si>
  <si>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</si>
  <si>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06.020.0826-A</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</si>
  <si>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</si>
  <si>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06.020.0827-A</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</si>
  <si>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</si>
  <si>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06.020.0828-A</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</si>
  <si>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</si>
  <si>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06.020.0829-A</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</si>
  <si>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</si>
  <si>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06.020.0830-A</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</si>
  <si>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</si>
  <si>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06.020.0831-A</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</si>
  <si>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</si>
  <si>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06.020.0832-A</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</si>
  <si>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</si>
  <si>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06.020.0833-A</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</si>
  <si>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</si>
  <si>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06.020.0835-A</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</si>
  <si>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</si>
  <si>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06.020.0840-A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</si>
  <si>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</si>
  <si>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06.020.0841-A</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</si>
  <si>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</si>
  <si>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06.020.0842-A</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</si>
  <si>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</si>
  <si>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06.020.0843-A</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</si>
  <si>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</si>
  <si>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06.020.0844-A</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</si>
  <si>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</si>
  <si>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06.020.0846-A</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</si>
  <si>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</si>
  <si>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06.020.0848-A</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</si>
  <si>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</si>
  <si>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06.020.0850-A</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</si>
  <si>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</si>
  <si>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06.020.0852-A</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</si>
  <si>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</si>
  <si>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06.020.0853-A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</si>
  <si>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</si>
  <si>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06.020.0854-A</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</si>
  <si>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</si>
  <si>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06.020.0856-A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</si>
  <si>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</si>
  <si>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06.020.0857-A</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</si>
  <si>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</si>
  <si>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06.020.0858-A</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</si>
  <si>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</si>
  <si>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06.020.0859-A</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</si>
  <si>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</si>
  <si>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06.020.0860-A</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</si>
  <si>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</si>
  <si>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06.020.0862-A</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</si>
  <si>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</si>
  <si>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06.020.0864-A</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</si>
  <si>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</si>
  <si>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06.020.0866-A</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</si>
  <si>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</si>
  <si>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06.020.0868-A</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</si>
  <si>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</si>
  <si>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06.020.0870-A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</si>
  <si>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</si>
  <si>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06.020.0871-A</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</si>
  <si>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</si>
  <si>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06.020.0872-A</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</si>
  <si>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</si>
  <si>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06.020.0873-A</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</si>
  <si>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</si>
  <si>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06.020.0875-A</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</si>
  <si>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</si>
  <si>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06.020.0876-A</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</si>
  <si>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</si>
  <si>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06.020.0880-A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</si>
  <si>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</si>
  <si>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06.020.0882-A</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</si>
  <si>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</si>
  <si>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06.020.0884-A</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</si>
  <si>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</si>
  <si>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06.020.0886-A</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</si>
  <si>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</si>
  <si>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06.020.0888-A</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</si>
  <si>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</si>
  <si>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06.020.0890-A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</si>
  <si>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</si>
  <si>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06.020.0891-A</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</si>
  <si>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</si>
  <si>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06.020.0893-A</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</si>
  <si>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</si>
  <si>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06.020.0894-A</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</si>
  <si>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</si>
  <si>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06.020.0895-A</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</si>
  <si>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</si>
  <si>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06.020.0896-A</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</si>
  <si>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</si>
  <si>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06.020.0897-A</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</si>
  <si>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</si>
  <si>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06.020.0900-A</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</si>
  <si>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</si>
  <si>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06.020.0901-A</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</si>
  <si>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</si>
  <si>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06.020.0902-A</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</si>
  <si>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</si>
  <si>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06.020.0905-A</t>
  </si>
  <si>
    <t>MONTAGEM DE PESCOCO DE DERIVACAO DE ACO,DIAMETRO DE 150MM,SOLDADO EM TUBO DUCTIL COM ELETRODO ESPECIAL,INCLUSIVE FURACAODO TUBO</t>
  </si>
  <si>
    <t>06.020.0906-A</t>
  </si>
  <si>
    <t>MONTAGEM DE PESCOCO DE DERIVACAO DE ACO,DIAMETRO DE 200MM,SOLDADO EM TUBO DUCTIL COM ELETRODO ESPECIAL,INCLUSIVE FURACAODO TUBO</t>
  </si>
  <si>
    <t>06.020.0908-A</t>
  </si>
  <si>
    <t>MONTAGEM DE PESCOCO DE DERIVACAO DE ACO,DIAMETRO DE 100MM,SOLDADO EM TUBO DUCTIL COM ELETRODO ESPECIAL,INCLUSIVE FURACAODO TUBO</t>
  </si>
  <si>
    <t>06.020.0910-A</t>
  </si>
  <si>
    <t>MONTAGEM DE PESCOCO DE DERIVACAO DE ACO,DIAMETRO DE 75MM,SOLDADO EM TUBO DUCTIL COM ELETRODO ESPECIAL,INCLUSIVE FURACAODO TUBO</t>
  </si>
  <si>
    <t>06.020.0915-A</t>
  </si>
  <si>
    <t>MONTAGEM DE JUNTA DRESSER COM ANCORAGENS(HARNESS),EXCLUSIVEA PECA,COM DIAMETRO DE 150MM. CUSTO POR PECA</t>
  </si>
  <si>
    <t>06.020.0916-A</t>
  </si>
  <si>
    <t>MONTAGEM DE JUNTA DRESSER COM ANCORAGENS(HARNESS),EXCLUSIVEA PECA,COM DIAMETRO DE 200MM. CUSTO POR PECA</t>
  </si>
  <si>
    <t>06.020.0917-A</t>
  </si>
  <si>
    <t>MONTAGEM DE JUNTA DRESSER COM ANCORAGENS(HARNESS),EXCLUSIVEA PECA,COM DIAMETRO DE 250MM. CUSTO POR PECA</t>
  </si>
  <si>
    <t>06.020.0918-A</t>
  </si>
  <si>
    <t>MONTAGEM DE JUNTA DRESSER COM ANCORAGENS(HARNESS),EXCLUSIVEA PECA,COM DIAMETRO DE 300MM. CUSTO POR PECA</t>
  </si>
  <si>
    <t>06.020.0919-A</t>
  </si>
  <si>
    <t>MONTAGEM DE JUNTA DRESSER COM ANCORAGENS(HARNESS),EXCLUSIVEA PECA,COM DIAMETRO DE 350MM. CUSTO POR PECA</t>
  </si>
  <si>
    <t>06.020.0920-A</t>
  </si>
  <si>
    <t>MONTAGEM DE JUNTA DRESSER COM ANCORAGENS(HARNESS),EXCLUSIVEA PECA,COM DIAMETRO DE 400MM. CUSTO POR PECA</t>
  </si>
  <si>
    <t>06.020.0921-A</t>
  </si>
  <si>
    <t>MONTAGEM DE JUNTA DRESSER COM ANCORAGENS(HARNESS),EXCLUSIVEA PECA,COM DIAMETRO DE 450MM. CUSTO POR PECA</t>
  </si>
  <si>
    <t>06.020.0922-A</t>
  </si>
  <si>
    <t>MONTAGEM DE JUNTA DRESSER COM ANCORAGENS(HARNESS),EXCLUSIVEA PECA,COM DIAMETRO DE 500MM. CUSTO POR PECA</t>
  </si>
  <si>
    <t>06.020.0924-A</t>
  </si>
  <si>
    <t>MONTAGEM DE JUNTA DRESSER COM ANCORAGENS(HARNESS),EXCLUSIVEA PECA,COM DIAMETRO DE 600MM. CUSTO POR PECA</t>
  </si>
  <si>
    <t>06.020.0926-A</t>
  </si>
  <si>
    <t>MONTAGEM DE JUNTA DRESSER COM ANCORAGENS(HARNESS),EXCLUSIVEA PECA,COM DIAMETRO DE 700MM. CUSTO POR PECA</t>
  </si>
  <si>
    <t>06.020.0928-A</t>
  </si>
  <si>
    <t>MONTAGEM DE JUNTA DRESSER COM ANCORAGENS(HARNESS),EXCLUSIVEA PECA,COM DIAMETRO DE 800MM. CUSTO POR PECA</t>
  </si>
  <si>
    <t>06.020.0930-A</t>
  </si>
  <si>
    <t>MONTAGEM DE JUNTA DRESSER COM ANCORAGENS(HARNESS),EXCLUSIVEA PECA,COM DIAMETRO DE 900MM. CUSTO POR PECA</t>
  </si>
  <si>
    <t>06.020.0932-A</t>
  </si>
  <si>
    <t>MONTAGEM DE JUNTA DRESSER COM ANCORAGENS(HARNESS),EXCLUSIVEA PECA,COM DIAMETRO DE 1000MM. CUSTO POR PECA</t>
  </si>
  <si>
    <t>06.020.0933-A</t>
  </si>
  <si>
    <t>MONTAGEM DE JUNTA DRESSER COM ANCORAGENS(HARNESS),EXCLUSIVEA PECA,COM DIAMETRO DE 1200MM. CUSTO POR PECA</t>
  </si>
  <si>
    <t>06.020.0934-A</t>
  </si>
  <si>
    <t>MONTAGEM DE JUNTA DRESSER COM ANCORAGENS(HARNESS),EXCLUSIVEA PECA,COM DIAMETRO DE 1300MM. CUSTO POR PECA</t>
  </si>
  <si>
    <t>06.020.0935-A</t>
  </si>
  <si>
    <t>MONTAGEM DE JUNTA DRESSER COM ANCORAGENS(HARNESS),EXCLUSIVEA PECA,COM DIAMETRO DE 1500MM. CUSTO POR PECA</t>
  </si>
  <si>
    <t>06.020.0937-A</t>
  </si>
  <si>
    <t>MONTAGEM DE JUNTA DRESSER COM ANCORAGENS(HARNESS),EXCLUSIVEA PECA,COM DIAMETRO DE 2000MM. CUSTO POR PECA</t>
  </si>
  <si>
    <t>06.020.0938-A</t>
  </si>
  <si>
    <t>MONTAGEM DE JUNTA DRESSER COM ANCORAGENS(HARNESS),EXCLUSIVEA PECA,COM DIAMETRO DE 2500MM. CUSTO POR PECA</t>
  </si>
  <si>
    <t>06.021.0010-A</t>
  </si>
  <si>
    <t>MONTAGEM PREVIA DE VAOS RETOS, PARA TRAVESSIAS AEREAS DE ADUTORAS DE ACO,COM DIAMETRO DE 300MM</t>
  </si>
  <si>
    <t>06.021.0011-A</t>
  </si>
  <si>
    <t>MONTAGEM PREVIA DE VAOS RETOS, PARA TRAVESSIAS AEREAS DE ADUTORAS DE ACO,COM DIAMETRO DE 400MM</t>
  </si>
  <si>
    <t>06.021.0012-A</t>
  </si>
  <si>
    <t>MONTAGEM PREVIA DE VAOS RETOS, PARA TRAVESSIAS AEREAS DE ADUTORAS DE ACO,COM DIAMETRO DE 500MM</t>
  </si>
  <si>
    <t>06.021.0013-A</t>
  </si>
  <si>
    <t>MONTAGEM PREVIA DE VAOS RETOS, PARA TRAVESSIAS AEREAS DE ADUTORAS DE ACO,COM DIAMETRO DE 600MM</t>
  </si>
  <si>
    <t>06.021.0014-A</t>
  </si>
  <si>
    <t>MONTAGEM PREVIA DE VAOS RETOS, PARA TRAVESSIAS AEREAS DE ADUTORAS DE ACO,COM DIAMETRO DE 700MM</t>
  </si>
  <si>
    <t>06.021.0015-A</t>
  </si>
  <si>
    <t>MONTAGEM PREVIA DE VAOS RETOS, PARA TRAVESSIAS AEREAS DE ADUTORAS DE ACO,COM DIAMETRO DE 800MM</t>
  </si>
  <si>
    <t>06.021.0016-A</t>
  </si>
  <si>
    <t>MONTAGEM PREVIA DE VAOS RETOS, PARA TRAVESSIAS AEREAS DE ADUTORAS DE ACO,COM DIAMETRO DE 900MM</t>
  </si>
  <si>
    <t>06.021.0017-A</t>
  </si>
  <si>
    <t>MONTAGEM PREVIA DE VAOS RETOS, PARA TRAVESSIAS AEREAS DE ADUTORAS DE ACO,COM DIAMETRO DE 1000MM</t>
  </si>
  <si>
    <t>06.021.0018-A</t>
  </si>
  <si>
    <t>MONTAGEM PREVIA DE VAOS RETOS, PARA TRAVESSIAS AEREAS DE ADUTORAS DE ACO,COM DIAMETRO DE 1200MM</t>
  </si>
  <si>
    <t>06.021.0019-A</t>
  </si>
  <si>
    <t>MONTAGEM PREVIA DE VAOS RETOS, PARA TRAVESSIAS AEREAS DE ADUTORAS DE ACO,COM DIAMETRO DE 1500MM</t>
  </si>
  <si>
    <t>06.021.0020-A</t>
  </si>
  <si>
    <t>MONTAGEM PREVIA DE VAOS RETOS, PARA TRAVESSIAS AEREAS DE ADUTORAS DE ACO,COM DIAMETRO DE 1750MM</t>
  </si>
  <si>
    <t>06.021.0021-A</t>
  </si>
  <si>
    <t>MONTAGEM PREVIA DE VAOS RETOS, PARA TRAVESSIAS AEREAS DE ADUTORAS DE ACO,COM DIAMETRO DE 2000MM</t>
  </si>
  <si>
    <t>06.021.0025-A</t>
  </si>
  <si>
    <t>MONTAGEM PREVIA DE PORTICOS OU ARCOS,PARA TRAVESSIAS AEREASEM TUBOS DE ACO,COM DIAMETRO DE 300MM</t>
  </si>
  <si>
    <t>06.021.0026-A</t>
  </si>
  <si>
    <t>MONTAGEM PREVIA DE PORTICOS OU ARCOS,PARA TRAVESSIAS AEREASEM TUBOS DE ACO,COM DIAMETRO DE 400MM</t>
  </si>
  <si>
    <t>06.021.0027-A</t>
  </si>
  <si>
    <t>MONTAGEM PREVIA DE PORTICOS OU ARCOS,PARA TRAVESSIAS AEREASEM TUBOS DE ACO,COM DIAMETRO DE 500MM</t>
  </si>
  <si>
    <t>06.021.0028-A</t>
  </si>
  <si>
    <t>MONTAGEM PREVIA DE PORTICOS OU ARCOS,PARA TRAVESSIAS AEREASEM TUBOS DE ACO,COM DIAMETRO DE 600MM</t>
  </si>
  <si>
    <t>06.021.0029-A</t>
  </si>
  <si>
    <t>MONTAGEM PREVIA DE PORTICOS OU ARCOS,PARA TRAVESSIAS AEREASEM TUBOS DE ACO,COM DIAMETRO DE 700MM</t>
  </si>
  <si>
    <t>06.021.0030-A</t>
  </si>
  <si>
    <t>MONTAGEM PREVIA DE PORTICOS OU ARCOS,PARA TRAVESSIAS AEREASEM TUBOS DE ACO,COM DIAMETRO DE 800MM</t>
  </si>
  <si>
    <t>06.021.0031-A</t>
  </si>
  <si>
    <t>MONTAGEM PREVIA DE PORTICOS OU ARCOS,PARA TRAVESSIAS AEREASEM TUBOS DE ACO,COM DIAMETRO DE 900MM</t>
  </si>
  <si>
    <t>06.021.0032-A</t>
  </si>
  <si>
    <t>MONTAGEM PREVIA DE PORTICOS OU ARCOS,PARA TRAVESSIAS AEREASEM TUBOS DE ACO,COM DIAMETRO DE 1000MM</t>
  </si>
  <si>
    <t>06.021.0033-A</t>
  </si>
  <si>
    <t>MONTAGEM PREVIA DE PORTICOS OU ARCOS,PARA TRAVESSIAS AEREASEM TUBOS DE ACO,COM DIAMETRO DE 1200MM</t>
  </si>
  <si>
    <t>06.021.0034-A</t>
  </si>
  <si>
    <t>MONTAGEM PREVIA DE PORTICOS OU ARCOS,PARA TRAVESSIAS AEREASEM TUBOS DE ACO,COM DIAMETRO DE 1500MM</t>
  </si>
  <si>
    <t>06.021.0035-A</t>
  </si>
  <si>
    <t>MONTAGEM PREVIA DE PORTICOS OU ARCOS,PARA TRAVESSIAS AEREASEM TUBOS DE ACO,COM DIAMETRO DE 1750MM</t>
  </si>
  <si>
    <t>06.021.0036-A</t>
  </si>
  <si>
    <t>MONTAGEM PREVIA DE PORTICOS OU ARCOS,PARA TRAVESSIAS AEREASEM TUBOS DE ACO,COM DIAMETRO DE 2000MM</t>
  </si>
  <si>
    <t>06.021.0040-A</t>
  </si>
  <si>
    <t>ASSENTAMENTO DE VAOS RETOS DE TUBOS DE ACO,ATE 30,00M,NO LOCAL DEFINITIVO DA TRAVESSIA,COM UTILIZACAO DIRETA DE GUINDASTE</t>
  </si>
  <si>
    <t>06.021.0041-A</t>
  </si>
  <si>
    <t>ASSENTAMENTO DE PORTICOS OU ARCOS SIMPLES DE TUBOS DE ACO,DE31,00 A 50,00M,NO LOCAL DEFINITIVO DA TRAVESSIA,COM UTILIZACAO DIRETA DE GUINDASTE</t>
  </si>
  <si>
    <t>06.022.0010-A</t>
  </si>
  <si>
    <t>SUPORTES TIPO CONSOLE EM CHAPA ATE 3/8" DE ESPESSURA E PERFIS CANTONEIRA 4 X 4",SOLDADOS,PARA FIXACAO SUSPENSA DE TUBULACOES,INCLUSIVE JATEAMENTO DAS SUPERFICIES E PINTURA ANTIOXIDANTE A BASE DE BORRACHA CLORADA,CHUMBADORES,PORCAS E PARAFUSOS.FORNECIMENTO E MONTAGEM</t>
  </si>
  <si>
    <t>06.061.0105-A</t>
  </si>
  <si>
    <t>JUNCAO DE 45° OU 90° DE CERAMICA VIDRADA INTERNAMENTE, PARAESGOTO,COM DIAMETRO DE 100MM, INCLUSIVE FORNECIMENTO DO MATERIAL PARA REJUNTAMENTO COM ARGAMASSA DE CIMENTO E AREIA, NOTRACO 1:4.FORNECIMENTO E ASSENTAMENTO</t>
  </si>
  <si>
    <t>06.061.0110-A</t>
  </si>
  <si>
    <t>JUNCAO DE 45° OU 90° DE CERAMICA VIDRADA INTERNAMENTE, PARAESGOTO,COM DIAMETRO DE 150MM, INCLUSIVE FORNECIMENTO DO MATERIAL PARA REJUNTAMENTO COM ARGAMASSA DE CIMENTO E AREIA, NOTRACO 1:4.FORNECIMENTO E ASSENTAMENTO</t>
  </si>
  <si>
    <t>06.061.0115-A</t>
  </si>
  <si>
    <t>JUNCAO DE 45° OU 90° DE CERAMICA VIDRADA INTERNAMENTE, PARAESGOTO,COM DIAMETRO DE 200MM, INCLUSIVE FORNECIMENTO DO MATERIAL PARA REJUNTAMENTO COM ARGAMASSA DE CIMENTO E AREIA, NOTRACO 1:4.FORNECIMENTO E ASSENTAMENTO</t>
  </si>
  <si>
    <t>06.061.0120-A</t>
  </si>
  <si>
    <t>JUNCAO DE 45° OU 90° DE CERAMICA VIDRADA INTERNAMENTE, PARAESGOTO,COM DIAMETRO DE 250MM, INCLUSIVE FORNECIMENTO DO MATERIAL PARA REJUNTAMENTO COM ARGAMASSA DE CIMENTO E AREIA, NOTRACO 1:4.FORNECIMENTO E ASSENTAMENTO</t>
  </si>
  <si>
    <t>06.061.0150-A</t>
  </si>
  <si>
    <t>CURVA CERAMICA DE 45° OU 90°,VIDRADA INTERNAMENTE, PARA ESGOTO,COM DIAMETRO DE 100MM,INCLUSIVE FORNECIMENTO DO MATERIALPARA REJUNTAMENTO COM ARGAMASSA DE CIMENTO E AREIA,NO TRACO1:4.FORNECIMENTO E ASSENTAMENTO</t>
  </si>
  <si>
    <t>06.061.0155-A</t>
  </si>
  <si>
    <t>CURVA CERAMICA DE 45° OU 90°,VIDRADA INTERNAMENTE, PARA ESGOTO,COM DIAMETRO DE 150MM,INCLUSIVE FORNECIMENTO DO MATERIALPARA REJUNTAMENTO COM ARGAMASSA DE CIMENTO E AREIA,NO TRACO1:4.FORNECIMENTO E ASSENTAMENTO</t>
  </si>
  <si>
    <t>06.061.0160-A</t>
  </si>
  <si>
    <t>CURVA CERAMICA DE 45° OU 90°,VIDRADA INTERNAMENTE, PARA ESGOTO,COM DIAMETRO DE 200MM,INCLUSIVE FORNECIMENTO DO MATERIALPARA REJUNTAMENTO COM ARGAMASSA DE CIMENTO E AREIA,NO TRACO1:4.FORNECIMENTO E ASSENTAMENTO</t>
  </si>
  <si>
    <t>06.061.0165-A</t>
  </si>
  <si>
    <t>CURVA CERAMICA DE 45° OU 90°,VIDRADA INTERNAMENTE, PARA ESGOTO,COM DIAMETRO DE 250MM,INCLUSIVE FORNECIMENTO DO MATERIALPARA REJUNTAMENTO COM ARGAMASSA DE CIMENTO E AREIA,NO TRACO1:4.FORNECIMENTO E ASSENTAMENTO</t>
  </si>
  <si>
    <t>06.061.0170-A</t>
  </si>
  <si>
    <t>SELIM CERAMICO PARA LIGACAO DE ESGOTOS,DE 150MMX100MM,INCLUSIVE ARGAMASSA DE CIMENTO E AREIA NO TRACO 1:4.FORNECIMENTO EASSENTAMENTO</t>
  </si>
  <si>
    <t>06.061.0171-A</t>
  </si>
  <si>
    <t>SELIM CERAMICO PARA LIGACAO DE ESGOTOS,DE 200MMX100MM,INCLUSIVE ARGAMASSA DE CIMENTO E AREIA NO TRACO 1:4.FORNECIMENTO EASSENTAMENTO</t>
  </si>
  <si>
    <t>06.061.0172-A</t>
  </si>
  <si>
    <t>SELIM CERAMICO PARA LIGACAO DE ESGOTOS,DE 200MMX150MM,INCLUSIVE ARGAMASSA DE CIMENTO E AREIA NO TRACO 1:4.FORNECIMENTO EASSENTAMENTO</t>
  </si>
  <si>
    <t>06.061.0173-A</t>
  </si>
  <si>
    <t>SELIM CERAMICO PARA LIGACAO DE ESGOTOS,DE 250MMX100MM,INCLUSIVE ARGAMASSA DE CIMENTO E AREIA NO TRACO 1:4.FORNECIMENTO EASSENTAMENTO</t>
  </si>
  <si>
    <t>06.061.0174-A</t>
  </si>
  <si>
    <t>SELIM CERAMICO PARA LIGACAO DE ESGOTOS,DE 250MMX150MM,INCLUSIVE ARGAMASSA DE CIMENTO E AREIA NO TRACO 1:4.FORNECIMENTO EASSENTAMENTO</t>
  </si>
  <si>
    <t>06.061.0176-A</t>
  </si>
  <si>
    <t>SELIM CERAMICO PARA LIGACAO DE ESGOTOS,DE 300MMX100MM,INCLUSIVE ARGAMASSA DE CIMENTO E AREIA NO TRACO 1:4.FORNECIMENTO EASSENTAMENTO</t>
  </si>
  <si>
    <t>06.061.0177-A</t>
  </si>
  <si>
    <t>SELIM CERAMICO PARA LIGACAO DE ESGOTOS,DE 300MMX150MM,INCLUSIVE ARGAMASSA DE CIMENTO E AREIA NO TRACO 1:4.FORNECIMENTO EASSENTAMENTO</t>
  </si>
  <si>
    <t>06.062.0001-A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</si>
  <si>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</si>
  <si>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06.062.0002-A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</si>
  <si>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</si>
  <si>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06.063.0012-A</t>
  </si>
  <si>
    <t>TUBO DE CONCRETO ARMADO PARA CRAVACAO COM PONTA,BOLSA E JUNTA ELASTICA,CONFORME NBR 15.319/06,DN=400MM.FORNECIMENTO</t>
  </si>
  <si>
    <t>06.063.0013-A</t>
  </si>
  <si>
    <t>TUBO DE CONCRETO ARMADO PARA CRAVACAO COM PONTA,BOLSA E JUNTA ELASTICA,CONFORME NBR 15.319/06,DN=500MM.FORNECIMENTO</t>
  </si>
  <si>
    <t>06.063.0014-A</t>
  </si>
  <si>
    <t>TUBO DE CONCRETO ARMADO PARA CRAVACAO COM PONTA,BOLSA E JUNTA ELASTICA,CONFORME NBR 15.319/06,DN=600MM.FORNECIMENTO</t>
  </si>
  <si>
    <t>06.063.0015-A</t>
  </si>
  <si>
    <t>TUBO DE CONCRETO ARMADO PARA CRAVACAO COM PONTA,BOLSA E JUNTA ELASTICA,CONFORME NBR 15.319/06,DN=700MM.FORNECIMENTO</t>
  </si>
  <si>
    <t>06.063.0016-A</t>
  </si>
  <si>
    <t>TUBO DE CONCRETO ARMADO PARA CRAVACAO COM PONTA,BOLSA E JUNTA ELASTICA,CONFORME NBR 15.319/06,DN=800MM.FORNECIMENTO</t>
  </si>
  <si>
    <t>06.063.0017-A</t>
  </si>
  <si>
    <t>TUBO DE CONCRETO ARMADO PARA CRAVACAO COM PONTA,BOLSA E JUNTA ELASTICA,CONFORME NBR 15.319/06,DN=900MM.FORNECIMENTO</t>
  </si>
  <si>
    <t>06.063.0018-A</t>
  </si>
  <si>
    <t>TUBO DE CONCRETO ARMADO PARA CRAVACAO COM PONTA,BOLSA E JUNTA ELASTICA,CONFORME NBR 15.319/06,DN=1000MM.FORNECIMENTO</t>
  </si>
  <si>
    <t>06.063.0019-A</t>
  </si>
  <si>
    <t>TUBO DE CONCRETO ARMADO PARA CRAVACAO COM PONTA,BOLSA E JUNTA ELASTICA,CONFORME NBR 15.319/06,DN=1200MM.FORNECIMENTO</t>
  </si>
  <si>
    <t>06.063.0021-A</t>
  </si>
  <si>
    <t>TUBO DE CONCRETO ARMADO PARA CRAVACAO COM PONTA,BOLSA E JUNTA ELASTICA,CONFORME NBR 15.319/06,DN=1500MM.FORNECIMENTO</t>
  </si>
  <si>
    <t>06.063.0023-A</t>
  </si>
  <si>
    <t>TUBO DE CONCRETO ARMADO PARA CRAVACAO COM PONTA,BOLSA E JUNTA ELASTICA,CONFORME NBR 15.319/06,DN=2000MM.FORNECIMENTO</t>
  </si>
  <si>
    <t>06.069.0005-A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</si>
  <si>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</si>
  <si>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06.069.0006-A</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</si>
  <si>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</si>
  <si>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06.069.0008-A</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</si>
  <si>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</si>
  <si>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06.069.0009-A</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</si>
  <si>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</si>
  <si>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06.069.0010-A</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</si>
  <si>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</si>
  <si>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06.069.0015-A</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</si>
  <si>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</si>
  <si>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06.069.0020-A</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</si>
  <si>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</si>
  <si>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06.069.0025-A</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</si>
  <si>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</si>
  <si>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06.069.0030-A</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</si>
  <si>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</si>
  <si>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06.069.0035-A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</si>
  <si>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</si>
  <si>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06.069.0040-A</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</si>
  <si>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</si>
  <si>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06.069.0045-A</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</si>
  <si>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</si>
  <si>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06.069.0050-A</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</si>
  <si>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</si>
  <si>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06.069.0055-A</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</si>
  <si>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</si>
  <si>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06.069.0100-A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</si>
  <si>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</si>
  <si>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06.069.0101-A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</si>
  <si>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</si>
  <si>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06.069.0105-A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</si>
  <si>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</si>
  <si>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06.069.0106-A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</si>
  <si>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</si>
  <si>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06.069.0110-A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</si>
  <si>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</si>
  <si>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06.069.0115-A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</si>
  <si>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</si>
  <si>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06.069.0120-A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</si>
  <si>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</si>
  <si>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06.069.0125-A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</si>
  <si>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</si>
  <si>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06.069.0130-A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</si>
  <si>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</si>
  <si>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06.069.0135-A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</si>
  <si>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</si>
  <si>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06.069.0140-A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</si>
  <si>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</si>
  <si>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06.069.0145-A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</si>
  <si>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</si>
  <si>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06.069.0150-A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</si>
  <si>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</si>
  <si>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06.069.0155-A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</si>
  <si>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</si>
  <si>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06.069.0160-A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</si>
  <si>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</si>
  <si>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06.069.0165-A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</si>
  <si>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</si>
  <si>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06.072.0001-A</t>
  </si>
  <si>
    <t>GABIAO CAIXA DE 1,00M DE ALTURA,MALHA DE ACO HEXAGONAL (8X10)CM,FIO COM DIAMETRO NOMINAL DO ARAME DE 2,7MM,GALVANIZADO EM LIGA ZN/AL TIPO 1 OU 2 (NBR 8964, NBR 10514, EN 10223-3),INCLUSIVE MANTA GEOTEXTIL E EQUIPAMENTO,EXCLUSIVE PEDRAS.FORNECIMENTO E COLOCACAO</t>
  </si>
  <si>
    <t>06.072.0003-A</t>
  </si>
  <si>
    <t>GABIAO CAIXA DE 0,50M DE ALTURA,MALHA DE ACO HEXAGONAL (8X10)CM,FIO COM DIAMETRO NOMINAL DO ARAME DE 2,7MM,GALVANIZADO EM LIGA ZN/AL TIPO 1 OU 2 (NBR 8964,NBR 10514,EN 10223-3),INCLUSIVE MANTA GEOTEXTIL E EQUIPAMENTO,EXCLUSIVE PEDRAS.FORNECIMENTO E COLOCACAO</t>
  </si>
  <si>
    <t>06.075.0010-A</t>
  </si>
  <si>
    <t>GABIAO CAIXA DE 1,00M DE ALTURA,MALHA DE ACO HEXAGONAL (8X10)CM,FIO COM DIAMETRO NOMINAL DO ARAME DE 2,7MM,GALVANIZADO EM LIGA ZN/AL TIPO 1 OU 2 (NBR 8964,NBR 10514,EN 10223-3),INCLUSIVE MANTA GEOTEXTIL, EQUIPAMENTO E PEDRAS.FORNECIMENTO ECOLOCACAO</t>
  </si>
  <si>
    <t>06.075.0012-A</t>
  </si>
  <si>
    <t>GABIAO CAIXA DE 0,50M DE ALTURA,MALHA DE ACO HEXAGONAL (8X10)CM,FIO COM DIAMETRO NOMINAL DO ARAME DE 2,7MM,GALVANIZADO EM LIGA ZN/AL TIPO 1 OU 2 (NBR 8964,NBR 10514,EN 10223-3),INCLUSIVE MANTA GEOTEXTIL,EQUIPAMENTO E PEDRAS.FORNECIMENTO E COLOCACAO</t>
  </si>
  <si>
    <t>06.076.0005-A</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</si>
  <si>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</si>
  <si>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06.076.0010-A</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</si>
  <si>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</si>
  <si>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06.076.0015-A</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</si>
  <si>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</si>
  <si>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06.076.0020-A</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</si>
  <si>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</si>
  <si>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06.076.0025-A</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</si>
  <si>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</si>
  <si>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06.077.0005-A</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</si>
  <si>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</si>
  <si>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06.077.0010-A</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</si>
  <si>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</si>
  <si>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06.077.0015-A</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</si>
  <si>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</si>
  <si>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06.077.0020-A</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</si>
  <si>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</si>
  <si>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06.077.0025-A</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</si>
  <si>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</si>
  <si>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06.081.0010-A</t>
  </si>
  <si>
    <t>DRENO DE TUBOS DE CONCRETO,SEM ARMADURA,DE 0,30M DE DIAMETRO,PERFURADO OU NAO,ASSENTADOS EM DRENOS DE PEDRA BRITADA,INCLUSIVE REATERROS,EXCLUSIVE ESCAVACAO</t>
  </si>
  <si>
    <t>06.082.0010-A</t>
  </si>
  <si>
    <t>DRENO PROFUNDO EM TUBO PLASTICO PERFURADO,2" DE DIAMETRO,INCLUSIVE TELA DE NYLON E FORNECIMENTO DOS MATERIAIS,EXCLUSIVEPERFURACAO DO TERRENO</t>
  </si>
  <si>
    <t>06.082.0015-A</t>
  </si>
  <si>
    <t>DRENO PROFUNDO EM TUBO PLASTICO PERFURADO,3" DE DIAMETRO,INCLUSIVE TELA DE NYLON E FORNECIMENTO DOS MATERIAIS,EXCLUSIVEPERFURACAO DO TERRENO</t>
  </si>
  <si>
    <t>06.082.0020-A</t>
  </si>
  <si>
    <t>DRENO PROFUNDO EM TUBO PLASTICO PERFURADO,4" DE DIAMETRO,INCLUSIVE TELA DE NYLON E FORNECIMENTO DOS MATERIAIS,EXCLUSIVEPERFURACAO DO TERRENO</t>
  </si>
  <si>
    <t>06.082.0050-A</t>
  </si>
  <si>
    <t>DRENO OU BARBACA EM TUBO DE PVC,DIAMETRO DE 2",INCLUSIVE FORNECIMENTO DO TUBO E MATERIAL DRENANTE</t>
  </si>
  <si>
    <t>06.082.0053-A</t>
  </si>
  <si>
    <t>DRENO OU BARBACA EM TUBO DE PVC,DIAMETRO DE 3",INCLUSIVE FORNECIMENTO DO TUBO E MATERIAL DRENANTE</t>
  </si>
  <si>
    <t>06.082.0055-A</t>
  </si>
  <si>
    <t>DRENO OU BARBACA EM TUBO DE PVC,DIAMETRO DE 4",INCLUSIVE FORNECIMENTO DO TUBO E MATERIAL DRENANTE</t>
  </si>
  <si>
    <t>06.082.0070-A</t>
  </si>
  <si>
    <t>DRENO EM TUBO DE PVC,DIAMETRO DE 3",PARA VIADUTOS,INCLUSIVEFORNECIMENTO DO TUBO,EXCLUSIVE PERFURACAO E COLAGEM</t>
  </si>
  <si>
    <t>06.082.0075-A</t>
  </si>
  <si>
    <t>DRENO EM TUBO DE PVC,DIAMETRO DE 4",PARA VIADUTOS,INCLUSIVEFORNECIMENTO DO TUBO,EXCLUSIVE PERFURACAO E COLAGEM</t>
  </si>
  <si>
    <t>06.084.0005-A</t>
  </si>
  <si>
    <t>FILTRO HORIZONTAL DE AREIA,EM BARRAGEM,OBEDECENDO GRANULOMETRIA ESPECIFICA,INCLUSIVE FORNECIMENTO DO MATERIAL</t>
  </si>
  <si>
    <t>06.085.0010-A</t>
  </si>
  <si>
    <t>DRENO VERTICAL NO PARAMENTO INTERNO DE MUROS DE ARRIMO,EXECUTADO EM PRISMAS DE 0,25 X O,25M DE SECAO,CHEIOS DE BRITA 3,ADMITINDO AS BARBACAS ESPACADAS DE 1,50M VERTICALMENTE E 2,00M HORIZONTALMENTE,MEDINDO-SE O SERVICO PELA AREA DO MURO</t>
  </si>
  <si>
    <t>06.085.0015-A</t>
  </si>
  <si>
    <t>VALETA DRENANTE DE 0,50M DE LARGURA E 0,70M DE PROFUNDIDADE,PREENCHIDA ATE 0,30M COM PEDRA BRITADA,INCLUINDO REATERRO</t>
  </si>
  <si>
    <t>06.085.0020-A</t>
  </si>
  <si>
    <t>CAMADA VERTICAL DRENANTE FEITA COM PEDRA BRITADA, INCLUSIVEFORNECIMENTO DO MATERIAL</t>
  </si>
  <si>
    <t>06.085.0025-A</t>
  </si>
  <si>
    <t>CAMADA HORIZONTAL DRENANTE FEITA COM PEDRA BRITADA,INCLUSIVEFORNECIMENTO E ESPALHAMENTO</t>
  </si>
  <si>
    <t>06.085.0030-A</t>
  </si>
  <si>
    <t>CAMADA DE BRITA N°2 PARA PROTECAO TERMICA DE IMPERMEABILIZACAO DE LAJES</t>
  </si>
  <si>
    <t>06.085.0035-A</t>
  </si>
  <si>
    <t>CAMADA DE ARGILA EXPANDIDA PARA PROTECAO TERMICA DE IMPERMEABILIZACAO DE LAJES</t>
  </si>
  <si>
    <t>06.085.0040-A</t>
  </si>
  <si>
    <t>ENROCAMENTO COM PEDRA-DE-MAO JOGADA, INCLUSIVE FORNECIMENTODESTA</t>
  </si>
  <si>
    <t>06.085.0045-A</t>
  </si>
  <si>
    <t>ENROCAMENTO COM PEDRA-DE-MAO ARRUMADA,INCLUSIVE FORNECIMENTODESTA</t>
  </si>
  <si>
    <t>06.085.0050-B</t>
  </si>
  <si>
    <t>ENROCAMENTO COM PEDRA DE 50 A 200KG, INCLUSIVE FORNECIMENTO,TRANSPORTE,CARGA,DESCARGA E COLOCACAO COM ESCAVADEIRA</t>
  </si>
  <si>
    <t>06.085.0055-A</t>
  </si>
  <si>
    <t>EXECUCAO DE CAMADA RIP-RAP,DE PEDRA ARRUMADA,DIAMETRO MAIOROU IGUAL A 0,30M,EM TALUDE DE BARRAGEM,INCLUSIVE O FORNECIMENTO DA PEDRA</t>
  </si>
  <si>
    <t>06.085.0058-A</t>
  </si>
  <si>
    <t>BARRAGEM PROVISORIA OU ENSECADEIRA, PARA DESVIO DE PEQUENOSCURSOS D`AGUA,COM SACOS DE AREIA EMPILHADOS,INCLUSIVE FORNECIMENTO DOS MATERIAIS,ENSACAMENTO,EMPILHAMENTO E RETIRADA</t>
  </si>
  <si>
    <t>06.085.0060-A</t>
  </si>
  <si>
    <t>EMBASAMENTO PARA BERCO DE TUBULACAO DE ESGOTO SANITARIO,FEITO COM BRITA Nº3</t>
  </si>
  <si>
    <t>06.085.0065-A</t>
  </si>
  <si>
    <t>CAMADA DE BRITA N°4 PARA FILTRO BIOLOGICO</t>
  </si>
  <si>
    <t>06.085.0070-A</t>
  </si>
  <si>
    <t>CAMADA DE PEDREGULHO PARA FILTROS DE TRATAMENTO DE AGUA COMGRANULOMETRIA DE 1/8" A 3/8"</t>
  </si>
  <si>
    <t>06.085.0072-A</t>
  </si>
  <si>
    <t>CAMADA DE PEDREGULHO PARA FILTROS DE TRATAMENTO DE AGUA COMGRANULOMETRIA DE 3/8" A 3/4"</t>
  </si>
  <si>
    <t>06.085.0074-A</t>
  </si>
  <si>
    <t>CAMADA DE PEDREGULHO PARA FILTROS DE TRATAMENTO DE AGUA COMGRANULOMETRIA DE 3/4" A 1.1/2"</t>
  </si>
  <si>
    <t>06.086.0010-A</t>
  </si>
  <si>
    <t>EMBASAMENTO PARA TUBULACAO DE ESGOTOS,EM CONCRETO SIMPLES,COM TRANSPORTE HORIZONTAL E CONSIDERADO PARA PROFUNDIDADE DE VALAS ATE 3,00M</t>
  </si>
  <si>
    <t>06.087.0010-A</t>
  </si>
  <si>
    <t>EMBASAMENTO PARA TUBULACAO DE ESGOTOS,EM CONCRETO ARMADO,COMTRANSPORTE HORIZONTAL E CONSIDERADO PARA PROFUNDIDADE DE VALAS ATE 3,00M</t>
  </si>
  <si>
    <t>06.088.0010-A</t>
  </si>
  <si>
    <t>EMBASAMENTO DE TUBULACAO,FEITO COM PO-DE-PEDRA</t>
  </si>
  <si>
    <t>06.090.0010-A</t>
  </si>
  <si>
    <t>PREPARO DE BERCO,EM TERRENO FIRME,PARA TUBULACAO DE 1,20M DEDIAMETRO,APOIADA NUM ARCO DE 90°</t>
  </si>
  <si>
    <t>06.095.0010-A</t>
  </si>
  <si>
    <t>GEOMEMBRANA EM PEAD,ESPESSURA 0,5MM,EM REVESTIMENTO IMPERMEABILIZANTE,APLICACOES DE CONTENCAO DE FLUIDOS E RESIDUOS,INCLUSIVE SOLDA POR TERMOFUSAO,ABRACADEIRAS,INSERTES,CONEXOES EDEMAIS ACESSORIOS. FORNECIMENTO E COLOCACAO</t>
  </si>
  <si>
    <t>06.095.0013-A</t>
  </si>
  <si>
    <t>GEOMEMBRANA EM PEAD,ESPESSURA 0,8MM,EM REVESTIMENTO IMPERMEABILIZANTE,APLICACOES DE CONTENCAO DE FLUIDOS E RESIDUOS,INCLUSIVE SOLDA POR TERMOFUSAO,ABRACADEIRAS,INSERTES,CONEXOES EDEMAIS ACESSORIOS. FORNECIMENTO E COLOCACAO</t>
  </si>
  <si>
    <t>06.095.0015-A</t>
  </si>
  <si>
    <t>GEOMEMBRANA EM PEAD,ESPESSURA 1,0MM,EM REVESTIMENTO IMPERMEABILIZANTE,APLICACOES DE CONTENCAO DE FLUIDOS E RESIDUOS,INCLUSIVE SOLDA POR TERMOFUSAO,ABRACADEIRAS,INSERTES,CONEXOES EDEMAIS ACESSORIOS. FORNECIMENTO E COLOCACAO</t>
  </si>
  <si>
    <t>06.095.0018-A</t>
  </si>
  <si>
    <t>GEOMEMBRANA EM PEAD,ESPESSURA 1,5MM,EM REVESTIMENTO IMPERMEABILIZANTE,APLICACOES DE CONTENCAO DE FLUIDOS E RESIDUOS,INCLUSIVE SOLDA POR TERMOFUSAO,ABRACADEIRAS,INSERTES,CONEXOES EDEMAIS ACESSORIOS. FORNECIMENTO E COLOCACAO</t>
  </si>
  <si>
    <t>06.095.0020-A</t>
  </si>
  <si>
    <t>GEOMEMBRANA EM PEAD,ESPESSURA 2,0MM,EM REVESTIMENTO IMPERMEABILIZANTE,APLICACOES DE CONTENCAO DE FLUIDOS E RESIDUOS,INCLUSIVE SOLDA POR TERMOFUSAO,ABRACADEIRAS,INSERTES,CONEXOES EDEMAIS ACESSORIOS. FORNECIMENTO E COLOCACAO</t>
  </si>
  <si>
    <t>06.095.0022-A</t>
  </si>
  <si>
    <t>GEOMEMBRANA EM PEAD,ESPESSURA 2,5MM,EM REVESTIMENTO IMPERMEABILIZANTE,APLICACOES DE CONTENCAO DE FLUIDOS E RESIDUOS,INCLUSIVE SOLDA POR TERMOFUSAO,ABRACADEIRAS,INSERTES,CONEXOES EDEMAIS ACESSORIOS. FORNECIMENTO E COLOCACAO</t>
  </si>
  <si>
    <t>06.095.0025-A</t>
  </si>
  <si>
    <t>GEOMEMBRANA EM PEAD,ESPESSURA 1,0MM,TEXTURIZADA,EM REVESTIMENTO IMPERMEABILIZANTE, APLICACOES DE CONTENCAO DE FLUIDOS ERESIDUOS,INCLUSIVE SOLDA POR TERMOFUSAO,ABRACADEIRAS,INSERTES,CONEXOES E DEMAIS ACESSORIOS. FORNECIMENTO E COLOCACAO</t>
  </si>
  <si>
    <t>06.095.0028-A</t>
  </si>
  <si>
    <t>GEOMEMBRANA EM PEAD,ESPESSURA 1,5MM,TEXTURIZADA,EM REVESTIMENTO IMPERMEABILIZANTE, APLICACOES DE CONTENCAO DE FLUIDOS ERESIDUOS,INCLUSIVE SOLDA POR TERMOFUSAO,ABRACADEIRAS,INSERTES,CONEXOES E DEMAIS ACESSORIOS. FORNECIMENTO E COLOCACAO</t>
  </si>
  <si>
    <t>06.095.0030-A</t>
  </si>
  <si>
    <t>GEOMEMBRANA EM PEAD,ESPESSURA 2,0MM,TEXTURIZADA,EM REVESTIMENTO IMPERMEABILIZANTE, APLICACOES DE CONTENCAO DE FLUIDOS ERESIDUOS,INCLUSIVE SOLDA POR TERMOFUSAO,ABRACADEIRAS,INSERTES,CONEXOES E DEMAIS ACESSORIOS. FORNECIMENTO E COLOCACAO</t>
  </si>
  <si>
    <t>06.100.0010-A</t>
  </si>
  <si>
    <t>MANTA GEOTEXTIL, EM DRENOS SUBTERRANEOS.FORNECIMENTO E COLOCACAO</t>
  </si>
  <si>
    <t>06.100.0011-A</t>
  </si>
  <si>
    <t>MANTA GEOTEXTIL,EM GABIOES,DRENOS PROFUNDOS OU VALETAS.FORNECIMENTO E COLOCACAO</t>
  </si>
  <si>
    <t>06.100.0012-A</t>
  </si>
  <si>
    <t>MANTA GEOTEXTIL,EM ENROCAMENTOS OU FILTROS DE TRANSICAO.FORNECIMENTO E COLOCACAO</t>
  </si>
  <si>
    <t>06.100.0020-A</t>
  </si>
  <si>
    <t>MANTA GEOTEXTIL,EM CAMADA VERTICAL FEITA COM PEDRA BRITADA.FORNECIMENTO E COLOCACAO</t>
  </si>
  <si>
    <t>06.100.0030-A</t>
  </si>
  <si>
    <t>MANTA GEOTEXTIL EM POCOS DE ALIVIO.FORNECIMENTO E COLOCACAO</t>
  </si>
  <si>
    <t>06.100.0040-A</t>
  </si>
  <si>
    <t>MANTA GEOTEXTIL,EM PRE-FILTRO DE POCO TUBULAR.FORNECIMENTO ECOLOCACAO</t>
  </si>
  <si>
    <t>06.100.0050-A</t>
  </si>
  <si>
    <t>MANTA GEOTEXTIL,EM DRENO SUB-HORIZONTAL.FORNECIMENTO E COLOCACAO</t>
  </si>
  <si>
    <t>06.100.0056-A</t>
  </si>
  <si>
    <t>MANTA GEOTEXTIL NAO TECIDO DE POLIESTER LARGURA 2,30M COM RESISTENCIA A TRACAO A FAIXA LARGA NA RUPTURA DE 8KN/M E AO PUNCIONAMENTO DE 280N.FORNECIMENTO E COLOCACAO</t>
  </si>
  <si>
    <t>06.100.0058-A</t>
  </si>
  <si>
    <t>MANTA GEOTEXTIL NAO TECIDO DE POLIESTER LARGURA 2,30M COM RESISTENCIA A TRACAO A FAIXA LARGA NA RUPTURA DE 10KN/M E AO PUNCIONAMENTO DE 380N.FORNECIMENTO E COLOCACAO</t>
  </si>
  <si>
    <t>06.100.0060-A</t>
  </si>
  <si>
    <t>MANTA GEOTEXTIL NAO TECIDO DE POLIESTER,LARGURA 2,30M COM RESISTENCIA A TRACAO A FAIXA LARGA NA RUPTURA DE 16KN/M E AO PUNCIONAMENTO DE 550N.FORNECIMENTO E COLOCACAO</t>
  </si>
  <si>
    <t>06.100.0062-A</t>
  </si>
  <si>
    <t>MANTA GEOTEXTIL NAO TECIDO DE POLIESTER,LARGURA 2,30M COM RESISTENCIA A TRACAO A FAIXA LARGA NA RUPTURA DE 21KN/M E AO PUNCIONAMENTO DE 700N.FORNECIMENTO E COLOCACAO</t>
  </si>
  <si>
    <t>06.100.0064-A</t>
  </si>
  <si>
    <t>MANTA GEOTEXTIL NAO TECIDO DE POLIESTER,LARGURA 2,30M COM RESISTENCIA A TRACAO A FAIXA LARGA NA RUPTURA DE 31KN/M E AO PUNCIONAMENTO DE 1000N.FORNECIMENTO E COLOCACAO</t>
  </si>
  <si>
    <t>06.100.0068-A</t>
  </si>
  <si>
    <t>VEU DE POLIESTER NAO TECIDO.FORNECIMENTO E COLOCACAO</t>
  </si>
  <si>
    <t>06.100.0079-A</t>
  </si>
  <si>
    <t>GEOGRELHA TECIDA DE POLIESTER REVESTIDA COM PVC,RESISTENCIALONGITUDINAL A TRACAO DE 35KN/M E RESISTENCIA TRANSVERSAL DE20KN/M.FORNECIMENTO E COLOCACAO</t>
  </si>
  <si>
    <t>06.100.0080-A</t>
  </si>
  <si>
    <t>GEOGRELHA TECIDA DE POLIESTER REVESTIDA COM PVC,RESISTENCIALONGITUDINAL A TRACAO DE 40KN/M E RESISTENCIA TRANSVERSAL DE27,4KN/M.FORNECIMENTO E COLOCACAO</t>
  </si>
  <si>
    <t>06.100.0082-A</t>
  </si>
  <si>
    <t>GEOGRELHA TECIDA DE POLIESTER REVESTIDA COM PVC,RESISTENCIALONGITUDINAL A TRACAO DE 55KN/M E RESISTENCIA TRANVERSAL DE30KN/M.FORNECIMENTO E COLOCACAO</t>
  </si>
  <si>
    <t>06.100.0085-A</t>
  </si>
  <si>
    <t>GEOGRELHA TECIDA DE POLIESTER REVESTIDA COM PVC,RESISTENCIALONGITUDINAL A TRACAO DE 60KN/M E RESISTENCIA TRANSVERSAL DE30KN/M.FORNECIMENTO E COLOCACAO</t>
  </si>
  <si>
    <t>06.100.0087-A</t>
  </si>
  <si>
    <t>GEOGRELHA TECIDA DE POLIESTER REVESTIDA COM PVC,RESISTENCIALONGITUDINAL A TRACAO DE 80KN/M E RESISTENCIA TRANSVERSAL DE30KN/M.FORNECIMENTO E COLOCACAO</t>
  </si>
  <si>
    <t>06.100.0090-A</t>
  </si>
  <si>
    <t>GEOGRELHA TECIDA DE POLIESTER REVESTIDA COM PVC,RESISTENCIALONGITUDINAL A TRACAO DE 90KN/M E RESISTENCIA TRANSVERSAL DE30KN/M.FORNECIMENTO E COLOCACAO</t>
  </si>
  <si>
    <t>06.100.0092-A</t>
  </si>
  <si>
    <t>GEOGRELHA TECIDA DE POLIESTER REVESTIDA COM PVC,RESISTENCIALONGITUDINAL A TRACAO DE 110KN/M E RESISTENCIA TRANSVERSAL DE 30KN/M.FORNECIMENTO E COLOCACAO</t>
  </si>
  <si>
    <t>06.100.0095-A</t>
  </si>
  <si>
    <t>GEOGRELHA TECIDA DE POLIESTER REVESTIDA COM PVC,RESISTENCIALONGITUDINAL A TRACAO DE 120KN/M E RESISTENCIA TRANSVERSAL DE 30KN/M.FORNECIMENTO E COLOCACAO</t>
  </si>
  <si>
    <t>06.100.0100-A</t>
  </si>
  <si>
    <t>GEOGRELHA TECIDA DE POLIESTER REVESTIDA COM PVC,RESISTENCIALONGITUDINAL A TRACAO DE 150KN/M E RESISTENCIA TRANSVERSAL DE 30KN/M.FORNECIMENTO E COLOCACAO</t>
  </si>
  <si>
    <t>06.100.0105-A</t>
  </si>
  <si>
    <t>GEOGRELHA TECIDA DE POLIESTER REVESTIDA COM PVC,RESISTENCIALONGITUDINAL A TRACAO DE 200KN/M.FORNECIMENTO E COLOCACAO</t>
  </si>
  <si>
    <t>06.100.0110-A</t>
  </si>
  <si>
    <t>GEOGRELHA TECIDA DE POLIESTER REVESTIDA COM PVC,RESISTENCIALONGITUDINAL A TRACAO DE 300KN/M.FORNECIMENTO E COLOCACAO</t>
  </si>
  <si>
    <t>06.100.0115-A</t>
  </si>
  <si>
    <t>GEOGRELHA TECIDA DE POLIESTER REVESTIDA COM PVC,RESISTENCIALONGITUDINAL A TRACAO DE 400KN/M.FORNECIMENTO E COLOCACAO</t>
  </si>
  <si>
    <t>06.100.0130-A</t>
  </si>
  <si>
    <t>GEOGRELHA TECIDA DE PVA(POLI ALCOOL VINILICO) COM MODULO DERIGIDEZ DE 700KN/M A 5% DE DEFORMACAO. FORNECIMENTO E COLOCACAO</t>
  </si>
  <si>
    <t>06.100.0132-A</t>
  </si>
  <si>
    <t>GEOGRELHA TECIDA DE PVA(POLI ALCOOL VINILICO) COM MODULO DERIGIDEZ DE 1000 KN/M A 5% DE DEFORMACAO. FORNECIMENTO E COLOCACAO</t>
  </si>
  <si>
    <t>06.100.0134-A</t>
  </si>
  <si>
    <t>GEOGRELHA TECIDA DE PVA(POLI ALCOOL VINILICO) COM MODULO DERIGIDEZ DE 1600KN/M A 5% DE DEFORMACAO. FORNECIMENTO E COLOCACAO</t>
  </si>
  <si>
    <t>06.100.0136-A</t>
  </si>
  <si>
    <t>GEOGRELHA TECIDA DE PVA (POLI ALCOOL VINILICO) COM MODULO DERIGIDEZ DE 2200KN/M A 5% DE DEFORMACAO. FORNECIMENTO E COLOCACAO</t>
  </si>
  <si>
    <t>06.100.0138-A</t>
  </si>
  <si>
    <t>GEOGRELHA TECIDA DE PVA (POLI ALCOOL VINILICO) COM MODULO DERIGIDEZ DE 3000KN/M A 5% DE DEFORMACAO. FORNECIMENTO E COLOCACAO</t>
  </si>
  <si>
    <t>06.100.0140-A</t>
  </si>
  <si>
    <t>GEOGRELHA TECIDA DE PVA (POLI ALCOOL VINILICO) COM MODULO DERIGIDEZ DE 4000KN/M A 5% DE DEFORMACAO. FORNECIMENTO E COLOCACAO</t>
  </si>
  <si>
    <t>06.100.0142-A</t>
  </si>
  <si>
    <t>GEOGRELHA TECIDA DE PVA (POLI ALCOOL VINILICO) COM MODULO DERIGIDEZ DE 6000KN/M A 5% DE DEFORMACAO. FORNECIMENTO E COLOCACAO</t>
  </si>
  <si>
    <t>06.100.0144-A</t>
  </si>
  <si>
    <t>GEOGRELHA TECIDA DE PVA (POLI ALCOOL VINILICO) COM MODULO DERIGIDEZ DE 8000KN/M A 5% DE DEFORMACAO. FORNECIMENTO E COLOCACAO</t>
  </si>
  <si>
    <t>06.100.0148-A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</si>
  <si>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</si>
  <si>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06.100.0150-A</t>
  </si>
  <si>
    <t>GEOCOMPOSTO PARA DRENAGEM,FORMADO POR GEOMANTA TRIDIMENSIONAL COM 20MM DE ESPESSURA,FABRICADO COM FILAMENTOS DE POLIPROPILENO TERMOSOLDADA A UM GEOTEXTIL NAO TECIDO DE POLIESTER.FORNECIMENTO E COLOCACAO</t>
  </si>
  <si>
    <t>06.100.0155-A</t>
  </si>
  <si>
    <t>GEOCOMPOSTO PARA DRENAGEM,FORMADO POR GEOMANTA TRIDIMENSIONAL COM 12MM DE ESPESSURA,FABRICADO COM FILAMENTOS DE POLIPROPILENO TERMOSOLDADA A UM GEOTEXTIL NAO TECIDO DE POLIESTER.FORNECIMENTO E COLOCACAO</t>
  </si>
  <si>
    <t>06.100.0160-A</t>
  </si>
  <si>
    <t>GEOCOMPOSTO PARA DRENAGEM,HORIZONTAL,FORMADO POR GEOMANTA TRIDIMENSIONAL COM 11MM DE ESPESSURA,FABRICADO COM FILAMENTOSDE POLIPROPILENO TERMOSOLDADA A DOIS GEOTEXTEIS NAO TECIDO DE POLIESTER.FORNECIMENTO E COLOCACAO</t>
  </si>
  <si>
    <t>06.100.0165-A</t>
  </si>
  <si>
    <t>GEOCOMPOSTO PARA DRENAGEM,VERTICAL,FORMADO POR GEOMANTA TRIDIMENSIONAL COM 11MM DE ESPESSURA,FABRICADO COM FILAMENTOS DEPOLIPROPILENO TERMOSOLDADA A DOIS GEOTEXTEIS NAO TECIDO DEPOLIESTER E TUBO DRENO PERFURADO.FORNECIMENTO E COLOCACAO</t>
  </si>
  <si>
    <t>06.100.0170-A</t>
  </si>
  <si>
    <t>GEOCOMPOSTO PARA DRENAGEM,VERTICAL,FORMADO POR GEOMANTA TRIDIMENSIONAL COM 16MM DE ESPESSURA,FABRICADO COM FILAMENTOS DEPOLIPROPILENO TERMOSOLDADA A DOIS GEOTEXTEIS NAO TECIDO DEPOLIESTER E TUBO DRENO PERFURADO.FORNECIMENTO E COLOCACAO</t>
  </si>
  <si>
    <t>06.100.0175-A</t>
  </si>
  <si>
    <t>GEOCOMPOSTO PARA DRENAGEM,HORIZONTAL,FORMADO POR GEOMANTA TRIDIMENSIONAL COM 16MM DE ESPESSURA,FABRICADO COM FILAMENTOSDE POLIPROPILENO TERMOSOLDADA A DOIS GEOTEXTEIS NAO TECIDO DE POLIESTER.FORNECIMENTO E COLOCACAO</t>
  </si>
  <si>
    <t>06.100.0180-A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</si>
  <si>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</si>
  <si>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06.100.0185-A</t>
  </si>
  <si>
    <t>GEOCOMPOSTO PARA DRENAGEM,(TRINCHEIRA DRENANTE),FORMADO PORGEOMANTA TRIDIMENSIONAL,ESPESSURA DE 11MM,FABRICADO COM FILAMENTO POLIPROPILENO TERMOSOLDADA,DOIS GEOTEXTEIS NAO TECIDO.FORNECIMENTO E COLOCACAO</t>
  </si>
  <si>
    <t>06.100.0187-A</t>
  </si>
  <si>
    <t>GEOCOMPOSTO PARA DRENAGEM EM POLIETILENO DE ALTA DENSIDADE COM REVESTIMENTO EM GEOTEXTIL NAO TECIDO DE POLIESTER EM UM DOS LADOS EM FILAMENTOS CONTINUO COM RESISTENCIA A COMPRESSAODE 320KPA LARGURA 2,OM.FORNECIMENTO E COLOCACAO</t>
  </si>
  <si>
    <t>06.100.0190-A</t>
  </si>
  <si>
    <t>GEOMANTA PARA REVESTIMENTO DE TALUDE SUJEITO A EROSAO SUPERFICIAL COM ESPESSURA DE 10MM,FLEXIVEL,TRIDIMENSIONAL,COM MAISDE 90% DE VAZIOS,INCLUSIVE ACO CA-50,VEGETACAO,ADUBO E REGA,EXCLUSIVE LIMPEZA E RASPAGEM DO TERRENO.FORNECIMENTO E COLOCACAO</t>
  </si>
  <si>
    <t>06.101.0001-A</t>
  </si>
  <si>
    <t>COLCHAO DRENANTE,COM CAMADA DE 30CM DE PEDRA BRITADA N°3 E FILTRO DE TRANSICAO DE MANTA GEOTEXTIL,INCLUINDO FORNECIMENTOE COLOCACAO DOS MATERIAIS</t>
  </si>
  <si>
    <t>06.102.0010-A</t>
  </si>
  <si>
    <t>ESTRUTURA EM SOLO REFORCADO COM MALHA METALICA,INCLUINDO MANTA GEOTEXTIL,EQUIPAMENTOS,EXCLUSIVE:MALHA METALICA(VIDE FAMILIA 06.103),PEDRA-DE-MAO,COLCHAO DE PO-DE-PEDRA,ATERRO,BERMAFRONTAL E TELA DE REFORCO(VIDE ITEM 06.103.0150-0)</t>
  </si>
  <si>
    <t>06.103.0010-A</t>
  </si>
  <si>
    <t>MALHA METALICA PARA ESTRUTURA DE SOLO REFORCADO,HEXAGONAL,DEDUPLA TORCAO,DE ZINCO-ALUMINIO COM DIAMETRO DE 2,70MM,REVESTIDA EM PVC COM DIAMETRO DE 0,40MM,MEDINDO 0,50X1,00X3,00M.FORNECIMENTO</t>
  </si>
  <si>
    <t>06.103.0015-A</t>
  </si>
  <si>
    <t>MALHA METALICA PARA ESTRUTURA DE SOLO REFORCADO,HEXAGONAL,DEDUPLA TORCAO,DE ZINCO-ALUMINIO COM DIAMETRO DE 2,70MM,REVESTIDA EM PVC COM DIAMETRO DE 0,40MM,MEDINDO 0,50X1,00X4,00M.FORNECIMENTO</t>
  </si>
  <si>
    <t>06.103.0020-A</t>
  </si>
  <si>
    <t>MALHA METALICA PARA ESTRUTURA DE SOLO REFORCADO,HEXAGONAL,DEDUPLA TORCAO,DE ZINCO-ALUMINIO COM DIAMETRO DE 2.70MM,REVESTIDA EM PVC COM DIAMETRO DE 0,40MM,MEDINDO 0,50X1,00X5,00M.FORNECIMENTO</t>
  </si>
  <si>
    <t>06.103.0025-A</t>
  </si>
  <si>
    <t>MALHA METALICA PARA ESTRUTURA DE SOLO REFORCADO,HEXAGONAL,DEDUPLA TORCAO,DE ZINCO-ALUMINIO COM DIAMETRO DE 2,70MM,REVESTIDA EM PVC COM DIAMETRO DE 0,40MM,MEDINDO 0,50X1,00X6,00M.FORNECIMENTO</t>
  </si>
  <si>
    <t>06.103.0030-A</t>
  </si>
  <si>
    <t>MALHA METALICA PARA ESTRUTURA DE SOLO REFORCADO,HEXAGONAL,DEDUPLA TORCAO,DE ZINCO-ALUMINIO COM DIAMETRO DE 2,70MM,REVESTIDA EM PVC COM DIAMETRO DE 0,40MM,MEDINDO 0,50X1,00X7,00M.FORNECIMENTO</t>
  </si>
  <si>
    <t>06.103.0035-A</t>
  </si>
  <si>
    <t>MALHA METALICA PARA ESTRUTURA DE SOLO REFORCADO,HEXAGONAL,DEDUPLA TORCAO,DE ZINCO-ALUMINIO COM DIAMETRO DE 2,70MM,REVESTIDA EM PVC COM DIAMETRO DE 0,40MM,MEDINDO 0,50X1,00X8,00M.FORNECIMENTO</t>
  </si>
  <si>
    <t>06.103.0040-A</t>
  </si>
  <si>
    <t>MALHA METALICA PARA ESTRUTURA DE SOLO REFORCADO,HEXAGONAL,DEDUPLA TORCAO,DE ZINCO-ALUMINIO COM DIAMETRO DE 2,70MM,REVESTIDA EM PVC COM DIAMETRO DE 0,40MM,MEDINDO 0,50X1,00X9,00M.FORNECIMENTO</t>
  </si>
  <si>
    <t>06.103.0045-A</t>
  </si>
  <si>
    <t>MALHA METALICA PARA ESTRUTURA DE SOLO REFORCADO,HEXAGONAL,DEDUPLA TORCAO,DE ZINCO-ALUMINIO COM DIAMETRO DE 2,70MM,REVESTIDA EM PVC COM DIAMETRO DE 0,40MM,MEDINDO 0,50X1,00X10,00M.FORNECIMENTO</t>
  </si>
  <si>
    <t>06.103.0050-A</t>
  </si>
  <si>
    <t>MALHA METALICA PARA ESTRUTURA DE SOLO REFORCADO,HEXAGONAL,DEDUPLA TORCAO,DE ZINCO-ALUMINIO COM DIAMETRO DE 2,70MM,REVESTIDA EM PVC COM DIAMETRO DE 0,40MM,MEDINDO 0,50X1,00X11,00M.FORNECIMENTO</t>
  </si>
  <si>
    <t>06.103.0055-A</t>
  </si>
  <si>
    <t>MALHA METALICA PARA ESTRUTURA DE SOLO REFORCADO,HEXAGONAL,DEDUPLA TORCAO,DE ZINCO-ALUMINIO COM DIAMETRO DE 2,70MM,REVESTIDA EM PVC COM DIAMETRO DE 0,40MM,MEDINDO 0,50X1,00X12,00M.</t>
  </si>
  <si>
    <t>06.103.0080-A</t>
  </si>
  <si>
    <t>MALHA METALICA PARA ESTRUTURA DE SOLO REFORCADO,HEXAGONAL,DEDUPLA TORCAO,DE ZINCO-ALUMINIO COM DIAMETRO DE 2,70MM,REVESTIDA EM PVC COM DIAMETRO DE 0,40MM,MEDINDO 1,00X1,00X3,00M.FORNECIMENTO</t>
  </si>
  <si>
    <t>06.103.0085-A</t>
  </si>
  <si>
    <t>MALHA METALICA PARA ESTRUTURA DE SOLO REFORCADO,HEXAGONAL,DEDUPLA TORCAO,DE ZINCO-ALUMINIO COM DIAMETRO DE 2,70MM,REVESTIDA EM PVC COM DIAMETRO DE 0,40MM,MEDINDO 1,00X1,00X4,00M.FORNECIMENTO</t>
  </si>
  <si>
    <t>06.103.0090-A</t>
  </si>
  <si>
    <t>MALHA METALICA PARA ESTRUTURA DE SOLO REFORCADO,HEXAGONAL,DEDUPLA TORCAO,DE ZINCO-ALUMINIO COM DIAMETRO DE 2,70MM,REVESTIDA EM PVC COM DIAMETRO DE 0,40MM,MEDINDO 1,00X1,00X5,00M.FORNECIMENTO</t>
  </si>
  <si>
    <t>06.103.0095-A</t>
  </si>
  <si>
    <t>MALHA METALICA PARA ESTRUTURA DE SOLO REFORCADO,HEXAGONAL,DEDUPLA TORCAO,DE ZINCO-ALUMINIO COM DIAMETRO DE 2,70MM,REVESTIDA EM PVC COM DIAMETRO DE 0,40MM,MEDINDO 1,00X1,00X6,00M.FORNECIMENTO</t>
  </si>
  <si>
    <t>06.103.0100-A</t>
  </si>
  <si>
    <t>MALHA METALICA PARA ESTRUTURA DE SOLO REFORCADO,HEXAGONAL,DEDUPLA TORCAO,DE ZINCO-ALUMINIO COM DIAMETRO DE 2,70MM,REVESTIDA EM PVC COM DIAMETRO DE 0,40MM,MEDINDO 1,00X1,00X7,00M.FORNECIMENTO</t>
  </si>
  <si>
    <t>06.103.0105-A</t>
  </si>
  <si>
    <t>MALHA METALICA PARA ESTRUTURA DE SOLO REFORCADO,HEXAGONAL,DEDUPLA TORCAO,DE ZINCO-ALUMINIO COM DIAMETRO DE 2,70MM,REVESTIDA EM PVC COM DIAMETRO DE 0,40MM,MEDINDO 1,00X1,00X8,00M.FORNECIMENTO</t>
  </si>
  <si>
    <t>06.103.0110-A</t>
  </si>
  <si>
    <t>MALHA METALICA PARA ESTRUTURA DE SOLO REFORCADO,HEXAGONAL,DEDUPLA TORCAO,DE ZINCO-ALUMINIO COM DIAMETRO DE 2,70MM,REVESTIDA EM PVC COM DIAMETRO DE 0,40MM,MEDINDO 1,00X1,00X9,00M.FORNECIMENTO</t>
  </si>
  <si>
    <t>06.103.0115-A</t>
  </si>
  <si>
    <t>MALHA METALICA PARA ESTRUTURA DE SOLO REFORCADO,HEXAGONAL,DEDUPLA TORCAO,DE ZINCO-ALUMINIO COM DIAMETRO DE 2,70MM,REVESTIDA EM PVC COM DIAMETRO DE 0,40MM,MEDINDO 1,00X1,00X10,00M.FORNECIMENTO</t>
  </si>
  <si>
    <t>06.103.0120-A</t>
  </si>
  <si>
    <t>MALHA METALICA PARA ESTRUTURA DE SOLO REFORCADO,HEXAGONAL,DEDUPLA TORCAO,DE ZINCO-ALUMINIO COM DIAMETRO DE 2,70MM,REVESTIDA EM PVC COM DIAMETRO DE 0,40MM,MEDINDO 1,00X1,00X11,00M.</t>
  </si>
  <si>
    <t>06.103.0125-A</t>
  </si>
  <si>
    <t>MALHA METALICA PARA ESTRUTURA DE SOLO REFORCADO,HEXAGONAL,DEDUPLA TORCAO,DE ZINCO-ALUMINIO COM DIAMETRO DE 2,70MM,REVESTIDA EM PVC COM DIAMETRO DE 0,40MM,MEDINDO 1,00X1,00X12,00M.</t>
  </si>
  <si>
    <t>06.103.0150-A</t>
  </si>
  <si>
    <t>TELA DE REFORCO COM MALHA METALICA HEXAGONAL DE DUPLA TORCAODE ZINCO-ALUMINIO COM DIAMETRO 2,70MM,REVESTIDA DE PVC COM DIAMETRO DE 0,40MM,INCLUSIVE COSTURA.FORNECIMENTO</t>
  </si>
  <si>
    <t>06.106.0011-A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</si>
  <si>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</si>
  <si>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</si>
  <si>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</si>
  <si>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</si>
  <si>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</si>
  <si>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06.108.0005-A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</si>
  <si>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</si>
  <si>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06.108.0006-A</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</si>
  <si>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</si>
  <si>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06.108.0007-A</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</si>
  <si>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</si>
  <si>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06.108.0008-A</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</si>
  <si>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</si>
  <si>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06.108.0009-A</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</si>
  <si>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</si>
  <si>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06.110.0001-A</t>
  </si>
  <si>
    <t>ENCHIMENTO COM ARGAMASSA,NO TRACO 1:4,ENTRE O TUBO CAMISA DETUNEIS EM TRAVESSIAS SUBTERRANEAS E A TUBULACAO ASSENTADA DENTRO DAQUELES.CUSTO POR M3 DE ENCHIMENTO</t>
  </si>
  <si>
    <t>06.115.0001-A</t>
  </si>
  <si>
    <t>REVESTIMENTO DE TALUDE COM SOLO-CIMENTO(TEOR DE CIMENTO IGUAL A 7,5%,EM PESO),INCLUSIVE FORNECIMENTO DOS MATERIAIS,DOSAGEM E CONTROLE TECNOLOGICO</t>
  </si>
  <si>
    <t>06.200.0030-A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</si>
  <si>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</si>
  <si>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06.200.0033-A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</si>
  <si>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</si>
  <si>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06.200.0035-A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</si>
  <si>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</si>
  <si>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06.200.0051-A</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</si>
  <si>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</si>
  <si>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06.200.0052-A</t>
  </si>
  <si>
    <t>TUBO DE FºFº,CENTRIFUGADO,DUCTIL,P/CANALIZACOES SOB PRESSAO,CLASSE K-9,NORMA NBR 7675,PONTA/BOLSA,REVESTIDO EXTERNAMENTECOM ZINCO METALICO E PINTURA BETUMINOSA E INTERNAMENTE COMARGAMASSA DE CIMENTO, COM JUNTA ELASTICA,DIAMETRO DE 100MM.FORNECIMENTO.</t>
  </si>
  <si>
    <t>06.200.0053-A</t>
  </si>
  <si>
    <t>TUBO DE FºFº,CENTRIFUGADO,DUCTIL,P/CANALIZACOES SOB PRESSAO,CLASSE K-9,NORMA NBR 7675,PONTA/BOLSA,REVESTIDO EXTERNAMENTECOM ZINCO METALICO E PINTURA BETUMINOSA E INTERNAMENTE COMARGAMASSA DE CIMENTO, COM JUNTA ELASTICA,DIAMETRO DE 150MM.FORNECIMENTO.</t>
  </si>
  <si>
    <t>06.200.0054-A</t>
  </si>
  <si>
    <t>TUBO DE FºFº,CENTRIFUGADO,DUCTIL,P/CANALIZACOES SOB PRESSAO,CLASSE K-9,NORMA NBR 7675,PONTA/BOLSA,REVESTIDO EXTERNAMENTECOM ZINCO METALICO E PINTURA BETUMINOSA E INTERNAMENTE COMARGAMASSA DE CIMENTO, COM JUNTA ELASTICA,DIAMETRO DE 200MM.FORNECIMENTO.</t>
  </si>
  <si>
    <t>06.200.0055-A</t>
  </si>
  <si>
    <t>TUBO DE FºFº,CENTRIFUGADO,DUCTIL,P/CANALIZACOES SOB PRESSAO,CLASSE K-9,NORMA NBR 7675,PONTA/BOLSA,REVESTIDO EXTERNAMENTECOM ZINCO METALICO E PINTURA BETUMINOSA E INTERNAMENTE COMARGAMASSA DE CIMENTO, COM JUNTA ELASTICA,DIAMETRO DE 250MM.FORNECIMENTO.</t>
  </si>
  <si>
    <t>06.200.0056-A</t>
  </si>
  <si>
    <t>TUBO DE FºFº,CENTRIFUGADO,DUCTIL,P/CANALIZACOES SOB PRESSAO,CLASSE K-9,NORMA NBR 7675,PONTA/BOLSA,REVESTIDO EXTERNAMENTECOM ZINCO METALICO E PINTURA BETUMINOSA E INTERNAMENTE COMARGAMASSA DE CIMENTO, COM JUNTA ELASTICA,DIAMETRO DE 300MM.FORNECIMENTO.</t>
  </si>
  <si>
    <t>06.200.0057-A</t>
  </si>
  <si>
    <t>TUBO DE FºFº,CENTRIFUGADO,DUCTIL,P/CANALIZACOES SOB PRESSAO,CLASSE K-9,NORMA NBR 7675,PONTA/BOLSA,REVESTIDO EXTERNAMENTECOM ZINCO METALICO E PINTURA BETUMINOSA E INTERNAMENTE COMARGAMASSA DE CIMENTO, COM JUNTA ELASTICA,DIAMETRO DE 350MM.FORNECIMENTO.</t>
  </si>
  <si>
    <t>06.200.0058-A</t>
  </si>
  <si>
    <t>TUBO DE FºFº,CENTRIFUGADO,DUCTIL,P/CANALIZACOES SOB PRESSAO,CLASSE K-9,NORMA NBR 7675,PONTA/BOLSA,REVESTIDO EXTERNAMENTECOM ZINCO METALICO E PINTURA BETUMINOSA E INTERNAMENTE COMARGAMASSA DE CIMENTO, COM JUNTA ELASTICA,DIAMETRO DE 400MM.FORNECIMENTO.</t>
  </si>
  <si>
    <t>06.200.0059-A</t>
  </si>
  <si>
    <t>TUBO DE FERRO FUNDIDO,CENTRIFUGADO,DUCTIL,P/CANALIZACAO SOBPRESSAO,CLASSE K-9,NORMA NBR 7675,PONTA/BOLSA,REVESTIDO EXTERNAMENTE COM ZINCO METALICO E PINTURA BETUMINOSA E INTERNAMENTE COM ARGAMASSA DE CIMENTO,COM JUNTA ELASTICA,DIAMETRO DE450MM. FORNECIMENTO.</t>
  </si>
  <si>
    <t>06.200.0060-A</t>
  </si>
  <si>
    <t>TUBO DE FºFº,CENTRIFUGADO,DUCTIL,P/CANALIZACOES SOB PRESSAO,CLASSE K-9,NORMA NBR 7675,PONTA/BOLSA,REVESTIDO EXTERNAMENTECOM ZINCO METALICO E PINTURA BETUMINOSA E INTERNAMENTE COMARGAMASSA DE CIMENTO, COM JUNTA ELASTICA,DIAMETRO DE 500MM.FORNECIMENTO.</t>
  </si>
  <si>
    <t>06.200.0062-A</t>
  </si>
  <si>
    <t>TUBO DE FºFº,CENTRIFUGADO,DUCTIL,P/CANALIZACOES SOB PRESSAO,CLASSE K-9,NORMA NBR 7675,PONTA/BOLSA,REVESTIDO EXTERNAMENTECOM ZINCO METALICO E PINTURA BETUMINOSA E INTERNAMENTE COMARGAMASSA DE CIMENTO, COM JUNTA ELASTICA,DIAMETRO DE 600MM.FORNECIMENTO.</t>
  </si>
  <si>
    <t>06.200.0064-A</t>
  </si>
  <si>
    <t>TUBO DE FºFº,CENTRIFUGADO,DUCTIL,P/CANALIZACOES SOB PRESSAO,CLASSE K-9,NORMA NBR 7675,PONTA/BOLSA,REVESTIDO EXTERNAMENTECOM ZINCO METALICO E PINTURA BETUMINOSA E INTERNAMENTE COMARGAMASSA DE CIMENTO, COM JUNTA ELASTICA,DIAMETRO DE 700MM.FORNECIMENTO.</t>
  </si>
  <si>
    <t>06.200.0065-A</t>
  </si>
  <si>
    <t>TUBO DE FºFº,CENTRIFUGADO,DUCTIL,P/CANALIZACOES SOB PRESSAO,CLASSE K-9,NORMA NBR 7675,PONTA/BOLSA,REVESTIDO EXTERNAMENTECOM ZINCO METALICO E PINTURA BETUMINOSA E INTERNAMENTE COMARGAMASSA DE CIMENTO, COM JUNTA ELASTICA,DIAMETRO DE 800MM.FORNECIMENTO.</t>
  </si>
  <si>
    <t>06.200.0066-A</t>
  </si>
  <si>
    <t>TUBO DE FºFº,CENTRIFUGADO,DUCTIL,P/CANALIZACOES SOB PRESSAO,CLASSE K-9,NORMA NBR 7675,PONTA/BOLSA,REVESTIDO EXTERNAMENTECOM ZINCO METALICO E PINTURA BETUMINOSA E INTERNAMENTE COMARGAMASSA DE CIMENTO, COM JUNTA ELASTICA,DIAMETRO DE 900MM.FORNECIMENTO.</t>
  </si>
  <si>
    <t>06.200.0067-A</t>
  </si>
  <si>
    <t>TUBO DE FºFº,CENTRIFUGADO,DUCTIL,P/CANALIZACOES SOB PRESSAO,CLASSE K-9,NORMA NBR 7675,PONTA/BOLSA,REVESTIDO EXTERNAMENTECOM ZINCO METALICO E PINTURA BETUMINOSA E INTERNAMENTE COMARGAMASSA DE CIMENTO, COM JUNTA ELASTICA,DIAMETRO DE 1000MM.FORNECIMENTO.</t>
  </si>
  <si>
    <t>06.200.0068-A</t>
  </si>
  <si>
    <t>TUBO DE FºFº,CENTRIFUGADO,DUCTIL,P/CANALIZACOES SOB PRESSAO,CLASSE K-9,NORMA NBR 7675,PONTA/BOLSA,REVESTIDO EXTERNAMENTECOM ZINCO METALICO E PINTURA BETUMINOSA E INTERNAMENTE COMARGAMASSA DE CIMENTO, COM JUNTA ELASTICA,DIAMETRO DE 1200MM.FORNECIMENTO.</t>
  </si>
  <si>
    <t>06.200.0071-A</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</si>
  <si>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</si>
  <si>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06.200.0072-A</t>
  </si>
  <si>
    <t>TUBO DE FºFº,CENTRIFUGADO,DUCTIL,P/CANALIZACOES SOB PRESSAO,CLASSE K-7,NORMA NBR 7675,PONTA/BOLSA,REVESTIDO EXTERNAMENTECOM ZINCO METALICO E PINTURA BETUMINOSA E INTERNAMENTE COMARGAMASSA DE CIMENTO, COM JUNTA ELASTICA,DIAMETRO DE 200MM.FORNECIMENTO.</t>
  </si>
  <si>
    <t>06.200.0073-A</t>
  </si>
  <si>
    <t>TUBO DE FºFº,CENTRIFUGADO,DUCTIL,P/CANALIZACOES SOB PRESSAO,CLASSE K-7,NORMA NBR 7675,PONTA/BOLSA,REVESTIDO EXTERNAMENTECOM ZINCO METALICO E PINTURA BETUMINOSA E INTERNAMENTE COMARGAMASSA DE CIMENTO, COM JUNTA ELASTICA,DIAMETRO DE 250MM.FORNECIMENTO.</t>
  </si>
  <si>
    <t>06.200.0074-A</t>
  </si>
  <si>
    <t>TUBO DE FºFº,CENTRIFUGADO,DUCTIL,P/CANALIZACOES SOB PRESSAO,CLASSE K-7,NORMA NBR 7675,PONTA/BOLSA,REVESTIDO EXTERNAMENTECOM ZINCO METALICO E PINTURA BETUMINOSA E INTERNAMENTE COMARGAMASSA DE CIMENTO, COM JUNTA ELASTICA,DIAMETRO DE 300MM.FORNECIMENTO.</t>
  </si>
  <si>
    <t>06.200.0075-A</t>
  </si>
  <si>
    <t>TUBO DE FºFº,CENTRIFUGADO,DUCTIL,P/CANALIZACOES SOB PRESSAO,CLASSE K-7,NORMA NBR 7675,PONTA/BOLSA,REVESTIDO EXTERNAMENTECOM ZINCO METALICO E PINTURA BETUMINOSA E INTERNAMENTE COMARGAMASSA DE CIMENTO, COM JUNTA ELASTICA,DIAMETRO DE 350MM.FORNECIMENTO.</t>
  </si>
  <si>
    <t>06.200.0076-A</t>
  </si>
  <si>
    <t>TUBO DE FºFº,CENTRIFUGADO,DUCTIL,P/CANALIZACOES SOB PRESSAO,CLASSE K-7,NORMA NBR 7675,PONTA/BOLSA,REVESTIDO EXTERNAMENTECOM ZINCO METALICO E PINTURA BETUMINOSA E INTERNAMENTE COMARGAMASSA DE CIMENTO, COM JUNTA ELASTICA,DIAMETRO DE 400MM.FORNECIMENTO.</t>
  </si>
  <si>
    <t>06.200.0077-A</t>
  </si>
  <si>
    <t>TUBO DE FERRO FUNDIDO,CENTRIFUGADO,DUCTIL,P/CANALIZACAO SOBPRESSAO,CLASSE K-7,NORMA NBR 7675,PONTA/BOLSA,REVESTIDO EXTERNAMENTE COM ZINCO METALICO E PINTURA BETUMINOSA E INTERNAMENTE COM ARGAMASSA DE CIMENTO, COM JUNTA ELASTICA,DIAMETRO DE450MM. FORNECIMENTO.</t>
  </si>
  <si>
    <t>06.200.0078-A</t>
  </si>
  <si>
    <t>TUBO DE FºFº,CENTRIFUGADO,DUCTIL,P/CANALIZACOES SOB PRESSAO,CLASSE K-7,NORMA NBR 7675,PONTA/BOLSA,REVESTIDO EXTERNAMENTECOM ZINCO METALICO E PINTURA BETUMINOSA E INTERNAMENTE COMARGAMASSA DE CIMENTO, COM JUNTA ELASTICA,DIAMETRO DE 500MM.FORNECIMENTO.</t>
  </si>
  <si>
    <t>06.200.0080-A</t>
  </si>
  <si>
    <t>TUBO DE FºFº,CENTRIFUGADO,DUCTIL,P/CANALIZACOES SOB PRESSAO,CLASSE K-7,NORMA NBR 7675,PONTA/BOLSA,REVESTIDO EXTERNAMENTECOM ZINCO METALICO E PINTURA BETUMINOSA E INTERNAMENTE COMARGAMASSA DE CIMENTO, COM JUNTA ELASTICA,DIAMETRO DE 600MM.FORNECIMENTO.</t>
  </si>
  <si>
    <t>06.200.0081-A</t>
  </si>
  <si>
    <t>TUBO DE FºFº,CENTRIFUGADO,DUCTIL,P/CANALIZACOES SOB PRESSAO.CLASSE K-7,NORMA NBR 7675,PONTA/BOLSA,REVESTIDO EXTERNAMENTECOM ZINCO METALICO E PINTURA BETUMINOSA E INTERNAMENTE COMARGAMASSA DE CIMENTO, COM JUNTA ELASTICA,DIAMETRO DE 700MM.FORNECIMENTO.</t>
  </si>
  <si>
    <t>06.200.0083-A</t>
  </si>
  <si>
    <t>TUBO DE FºFº,CENTRIFUGADO,DUCTIL,P/CANALIZACOES SOB PRESSAO,CLASSE K-7,NORMA NBR 7675,PONTA/BOLSA,REVESTIDO EXTERNAMENTECOM ZINCO METALICO E PINTURA BETUMINOSA E INTERNAMENTE COMARGAMASSA DE CIMENTO, COM JUNTA ELASTICA,DIAMETRO DE 800MM.FORNECIMENTO.</t>
  </si>
  <si>
    <t>06.200.0084-A</t>
  </si>
  <si>
    <t>TUBO DE FºFº,CENTRIFUGADO,DUCTIL,P/CANALIZACOES SOB PRESSAO,CLASSE K-7,NORMA NBR 7675,PONTA/BOLSA,REVESTIDO EXTERNAMENTECOM ZINCO METALICO E PINTURA BETUMINOSA E INTERNAMENTE COMARGAMASSA DE CIMENTO, COM JUNTA ELASTICA,DIAMETRO DE 900MM.FORNECIMENTO.</t>
  </si>
  <si>
    <t>06.200.0085-A</t>
  </si>
  <si>
    <t>TUBO DE FºFº,CENTRIFUGADO,DUCTIL,P/CANALIZACOES SOB PRESSAO,CLASSE K-7,NORMA NBR 7675,PONTA/BOLSA,REVESTIDO EXTERNAMENTECOM ZINCO METALICO E PINTURA BETUMINOSA E INTERNAMENTE COMARGAMASSA DE CIMENTO, COM JUNTA ELASTICA,DIAMETRO DE 1000MM.FORNECIMENTO.</t>
  </si>
  <si>
    <t>06.200.0086-A</t>
  </si>
  <si>
    <t>TUBO DE FºFº,CENTRIFUGADO,DUCTIL,P/CANALIZACOES SOB PRESSAO,CLASSE K-7,NORMA NBR 7675,PONTA/BOLSA,REVESTIDO EXTERNAMENTECOM ZINCO METALICO E PINTURA BETUMINOSA E INTERNAMENTE COMARGAMASSA DE CIMENTO, COM JUNTA ELASTICA,DIAMETRO DE 1200MM.FORNECIMENTO.</t>
  </si>
  <si>
    <t>06.200.0090-A</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</si>
  <si>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</si>
  <si>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</si>
  <si>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</si>
  <si>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06.200.0093-A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</si>
  <si>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</si>
  <si>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</si>
  <si>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</si>
  <si>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</si>
  <si>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</si>
  <si>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</si>
  <si>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</si>
  <si>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</si>
  <si>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</si>
  <si>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</si>
  <si>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</si>
  <si>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06.200.0099-A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</si>
  <si>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</si>
  <si>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06.200.0100-A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</si>
  <si>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</si>
  <si>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</si>
  <si>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</si>
  <si>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</si>
  <si>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</si>
  <si>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</si>
  <si>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</si>
  <si>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</si>
  <si>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</si>
  <si>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</si>
  <si>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</si>
  <si>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</si>
  <si>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</si>
  <si>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</si>
  <si>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</si>
  <si>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</si>
  <si>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</si>
  <si>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</si>
  <si>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</si>
  <si>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</si>
  <si>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</si>
  <si>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</si>
  <si>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</si>
  <si>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</si>
  <si>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</si>
  <si>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</si>
  <si>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</si>
  <si>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</si>
  <si>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</si>
  <si>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</si>
  <si>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</si>
  <si>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</si>
  <si>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</si>
  <si>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</si>
  <si>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</si>
  <si>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</si>
  <si>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</si>
  <si>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</si>
  <si>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</si>
  <si>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</si>
  <si>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</si>
  <si>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</si>
  <si>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</si>
  <si>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06.201.0066-A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</si>
  <si>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</si>
  <si>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</si>
  <si>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</si>
  <si>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06.201.0072-A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</si>
  <si>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</si>
  <si>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06.201.0073-A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</si>
  <si>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</si>
  <si>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06.201.0074-A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</si>
  <si>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</si>
  <si>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</si>
  <si>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</si>
  <si>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06.201.0076-A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</si>
  <si>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</si>
  <si>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</si>
  <si>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</si>
  <si>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</si>
  <si>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</si>
  <si>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</si>
  <si>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</si>
  <si>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</si>
  <si>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</si>
  <si>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</si>
  <si>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</si>
  <si>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06.201.0082-A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</si>
  <si>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</si>
  <si>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</si>
  <si>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</si>
  <si>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</si>
  <si>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</si>
  <si>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06.201.0093-A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</si>
  <si>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</si>
  <si>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</si>
  <si>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</si>
  <si>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</si>
  <si>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</si>
  <si>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06.201.0096-A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</si>
  <si>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</si>
  <si>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</si>
  <si>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</si>
  <si>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</si>
  <si>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</si>
  <si>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06.201.0099-A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</si>
  <si>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</si>
  <si>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</si>
  <si>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</si>
  <si>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</si>
  <si>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</si>
  <si>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06.201.0102-A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</si>
  <si>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</si>
  <si>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</si>
  <si>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</si>
  <si>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</si>
  <si>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</si>
  <si>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</si>
  <si>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</si>
  <si>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</si>
  <si>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</si>
  <si>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</si>
  <si>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</si>
  <si>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</si>
  <si>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</si>
  <si>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</si>
  <si>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</si>
  <si>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</si>
  <si>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</si>
  <si>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</si>
  <si>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</si>
  <si>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</si>
  <si>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</si>
  <si>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06.201.0121-A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</si>
  <si>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</si>
  <si>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</si>
  <si>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</si>
  <si>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06.201.0123-A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</si>
  <si>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</si>
  <si>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</si>
  <si>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</si>
  <si>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</si>
  <si>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</si>
  <si>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06.201.0126-A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</si>
  <si>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</si>
  <si>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</si>
  <si>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</si>
  <si>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</si>
  <si>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</si>
  <si>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</si>
  <si>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</si>
  <si>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</si>
  <si>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</si>
  <si>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</si>
  <si>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</si>
  <si>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</si>
  <si>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</si>
  <si>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</si>
  <si>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</si>
  <si>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</si>
  <si>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</si>
  <si>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</si>
  <si>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</si>
  <si>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</si>
  <si>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</si>
  <si>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06.201.0141-A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</si>
  <si>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</si>
  <si>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06.201.0142-A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</si>
  <si>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</si>
  <si>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06.201.0161-A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</si>
  <si>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</si>
  <si>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</si>
  <si>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</si>
  <si>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06.201.0163-A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</si>
  <si>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</si>
  <si>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06.201.0164-A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</si>
  <si>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</si>
  <si>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06.201.0165-A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</si>
  <si>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</si>
  <si>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06.201.0166-A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</si>
  <si>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</si>
  <si>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06.201.0167-A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</si>
  <si>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</si>
  <si>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06.201.0168-A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</si>
  <si>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</si>
  <si>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06.201.0169-A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</si>
  <si>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</si>
  <si>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06.201.0170-A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</si>
  <si>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</si>
  <si>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06.201.0171-A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</si>
  <si>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</si>
  <si>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</si>
  <si>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</si>
  <si>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06.201.0173-A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</si>
  <si>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</si>
  <si>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06.201.0174-A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</si>
  <si>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</si>
  <si>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06.201.0175-A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</si>
  <si>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</si>
  <si>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06.201.0176-A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</si>
  <si>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</si>
  <si>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</si>
  <si>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</si>
  <si>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06.201.0182-A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</si>
  <si>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</si>
  <si>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06.201.0183-A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</si>
  <si>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</si>
  <si>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06.201.0184-A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</si>
  <si>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</si>
  <si>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06.201.0185-A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</si>
  <si>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</si>
  <si>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</si>
  <si>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</si>
  <si>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06.201.0187-A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</si>
  <si>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</si>
  <si>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06.201.0188-A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</si>
  <si>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</si>
  <si>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06.201.0189-A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</si>
  <si>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</si>
  <si>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06.201.0190-A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</si>
  <si>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</si>
  <si>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</si>
  <si>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</si>
  <si>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06.201.0192-A</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</si>
  <si>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</si>
  <si>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06.201.0211-A</t>
  </si>
  <si>
    <t>ADICIONAL DE EXTENSAO EXCEDENTE A 1,0M,POR CADA 0,5M OU FRACAO EM TUBOS COM FLANGES SOLDADOS,CLASSE K-9,PN-10,PARA AGUA,COM DIAMETRO DE 80MM.FORNECIMENTO</t>
  </si>
  <si>
    <t>06.201.0212-A</t>
  </si>
  <si>
    <t>ADICIONAL DE EXTENSAO EXCEDENTE A 1,0M,POR CADA 0,5M OU FRACAO EM TUBOS COM FLANGES SOLDADOS,CLASSE K-9,PN-10,PARA AGUA,COM DIAMETRO DE 100MM.FORNECIMENTO</t>
  </si>
  <si>
    <t>06.201.0213-A</t>
  </si>
  <si>
    <t>ADICIONAL DE EXTENSAO EXCEDENTE A 1,0M,POR CADA 0,5M OU FRACAO EM TUBOS COM FLANGES SOLDADOS,CLASSE K-9,PN-10,PARA AGUA,COM DIAMETRO DE 150MM.FORNECIMENTO</t>
  </si>
  <si>
    <t>06.201.0214-A</t>
  </si>
  <si>
    <t>ADICIONAL DE EXTENSAO EXCEDENTE A 1,0M,POR CADA 0,5M OU FRACAO EM TUBOS COM FLANGES SOLDADOS,CLASSE K-9,PN-10,PARA AGUA,COM DIAMETRO DE 200MM.FORNECIMENTO</t>
  </si>
  <si>
    <t>06.201.0215-A</t>
  </si>
  <si>
    <t>ADICIONAL DE EXTENSAO EXCEDENTE A 1,0M,POR CADA 0,5M OU FRACAO EM TUBOS COM FLANGES SOLDADOS,CLASSE K-9,PN-10,PARA AGUA,COM DIAMETRO DE 250MM.FORNECIMENTO</t>
  </si>
  <si>
    <t>06.201.0216-A</t>
  </si>
  <si>
    <t>ADICIONAL DE EXTENSAO EXCEDENTE A 1,0M,POR CADA 0,5M OU FRACAO EM TUBOS COM FLANGES SOLDADOS,CLASSE K-9,PN-10,PARA AGUA,COM DIAMETRO DE 300MM.FORNECIMENTO</t>
  </si>
  <si>
    <t>06.201.0217-A</t>
  </si>
  <si>
    <t>ADICIONAL DE EXTENSAO EXCEDENTE A 1,0M,POR CADA 0,5M OU FRACAO EM TUBOS COM FLANGES SOLDADOS,CLASSE K-9,PN-10,PARA AGUA,COM DIAMETRO DE 350MM.FORNECIMENTO</t>
  </si>
  <si>
    <t>06.201.0218-A</t>
  </si>
  <si>
    <t>ADICIONAL DE EXTENSAO EXCEDENTE A 1,0M,POR CADA 0,5M OU FRACAO EM TUBOS COM FLANGES SOLDADOS,CLASSE K-9,PN-10,PARA AGUA,COM DIAMETRO DE 400MM.FORNECIMENTO</t>
  </si>
  <si>
    <t>06.201.0219-A</t>
  </si>
  <si>
    <t>ADICIONAL DE EXTENSAO EXCEDENTE A 1,0M,POR CADA 0,5M OU FRACAO EM TUBOS COM FLANGES SOLDADOS,CLASSE K-9,PN-10,PARA AGUA,COM DIAMETRO DE 450MM.FORNECIMENTO</t>
  </si>
  <si>
    <t>06.201.0220-A</t>
  </si>
  <si>
    <t>ADICIONAL DE EXTENSAO EXCEDENTE A 1,0M,POR CADA 0,5M OU FRACAO EM TUBOS COM FLANGES SOLDADOS,CLASSE K-9,PN-10,PARA AGUA,COM DIAMETRO DE 500MM.FORNECIMENTO</t>
  </si>
  <si>
    <t>06.201.0221-A</t>
  </si>
  <si>
    <t>ADICIONAL DE EXTENSAO EXCEDENTE A 1,0M,POR CADA 0,5M OU FRACAO EM TUBOS COM FLANGES SOLDADOS,CLASSE K-9,PN-10,PARA AGUA,COM DIAMETRO DE 600MM.FORNECIMENTO</t>
  </si>
  <si>
    <t>06.201.0222-A</t>
  </si>
  <si>
    <t>ADICIONAL DE EXTENSAO EXCEDENTE A 1,0M,POR CADA 0,5M OU FRACAO EM TUBOS COM FLANGES ROSCADOS,CLASSE K-12,PN-10,PARA AGUA,COM DIAMETRO DE 700MM.FORNECIMENTO</t>
  </si>
  <si>
    <t>06.201.0223-A</t>
  </si>
  <si>
    <t>ADICIONAL DE EXTENSAO EXCEDENTE A 1,0M,POR CADA 0,5M OU FRACAO EM TUBOS COM FLANGES ROSCADOS,CLASSE K-12,PN-10,PARA AGUA,COM DIAMETRO DE 800MM.FORNECIMENTO</t>
  </si>
  <si>
    <t>06.201.0224-A</t>
  </si>
  <si>
    <t>ADICIONAL DE EXTENSAO EXCEDENTE A 1,0M,POR CADA 0,5M OU FRACAO EM TUBOS COM FLANGES ROSCADOS,CLASSE K-12,PN-10,PARA AGUA,COM DIAMETRO DE 900MM.FORNECIMENTO</t>
  </si>
  <si>
    <t>06.201.0225-A</t>
  </si>
  <si>
    <t>ADICIONAL DE EXTENSAO EXCEDENTE A 1,0M,POR CADA 0,5M OU FRACAO EM TUBOS COM FLANGES ROSCADOS,CLASSE K-12,PN-10,PARA AGUA,COM DIAMETRO DE 1000MM.FORNECIMENTO</t>
  </si>
  <si>
    <t>06.201.0226-A</t>
  </si>
  <si>
    <t>ADICIONAL DE EXTENSAO EXCEDENTE A 1,0M,POR CADA 0,5M OU FRACAO EM TUBOS COM FLANGES ROSCADOS,CLASSE K-12,PN-10,PARA AGUA,COM DIAMETRO DE 1200MM.FORNECIMENTO</t>
  </si>
  <si>
    <t>06.201.0231-A</t>
  </si>
  <si>
    <t>ADICIONAL DE EXTENSAO EXCEDENTE A 1,0M,POR CADA 0,5M OU FRACAO EM TUBOS COM FLANGES SOLDADOS,CLASSE K-9,PN-16,PARA AGUA,COM DIAMETRO DE 80MM.FORNECIMENTO</t>
  </si>
  <si>
    <t>06.201.0232-A</t>
  </si>
  <si>
    <t>ADICIONAL DE EXTENSAO EXCEDENTE A 1,0M,POR CADA 0,5M OU FRACAO EM TUBOS COM FLANGES SOLDADOS,CLASSE K-9,PN-16,PARA AGUA,COM DIAMETRO DE 100MM.FORNECIMENTO</t>
  </si>
  <si>
    <t>06.201.0233-A</t>
  </si>
  <si>
    <t>ADICIONAL DE EXTENSAO EXCEDENTE A 1,0M,POR CADA 0,5M OU FRACAO EM TUBOS COM FLANGES SOLDADOS,CLASSE K-9,PN-16,PARA AGUA,COM DIAMETRO DE 150MM.FORNECIMENTO</t>
  </si>
  <si>
    <t>06.201.0234-A</t>
  </si>
  <si>
    <t>ADICIONAL DE EXTENSAO EXCEDENTE A 1,0M,POR CADA 0,5M OU FRACAO EM TUBOS COM FLANGES SOLDADOS,CLASSE K-9,PN-16,PARA AGUA,COM DIAMETRO DE 200MM.FORNECIMENTO</t>
  </si>
  <si>
    <t>06.201.0235-A</t>
  </si>
  <si>
    <t>ADICIONAL DE EXTENSAO EXCEDENTE A 1,0M,POR CADA 0,5M OU FRACAO EM TUBOS COM FLANGES SOLDADOS,CLASSE K-9,PN-16,PARA AGUA,COM DIAMETRO DE 250MM.FORNECIMENTO</t>
  </si>
  <si>
    <t>06.201.0236-A</t>
  </si>
  <si>
    <t>ADICIONAL DE EXTENSAO EXCEDENTE A 1,0M,POR CADA 0,5M OU FRACAO EM TUBOS COM FLANGES SOLDADOS,CLASSE K-9,PN-16,PARA AGUA,COM DIAMETRO DE 300MM.FORNECIMENTO</t>
  </si>
  <si>
    <t>06.201.0237-A</t>
  </si>
  <si>
    <t>ADICIONAL DE EXTENSAO EXCEDENTE A 1,0M,POR CADA 0,5M OU FRACAO EM TUBOS COM FLANGES SOLDADOS,CLASSE K-9,PN-16,PARA AGUA,COM DIAMETRO DE 350MM.FORNECIMENTO</t>
  </si>
  <si>
    <t>06.201.0238-A</t>
  </si>
  <si>
    <t>ADICIONAL DE EXTENSAO EXCEDENTE A 1,0M,POR CADA 0,5M OU FRACAO EM TUBOS COM FLANGES SOLDADOS,CLASSE K-9,PN-16,PARA AGUA,COM DIAMETRO DE 400MM.FORNECIMENTO</t>
  </si>
  <si>
    <t>06.201.0239-A</t>
  </si>
  <si>
    <t>ADICIONAL DE EXTENSAO EXCEDENTE A 1,0M,POR CADA 0,5M OU FRACAO EM TUBOS COM FLANGES SOLDADOS,CLASSE K-9,PN-16,PARA AGUA,COM DIAMETRO DE 450MM.FORNECIMENTO</t>
  </si>
  <si>
    <t>06.201.0240-A</t>
  </si>
  <si>
    <t>ADICIONAL DE EXTENSAO EXCEDENTE A 1,0M,POR CADA 0,5M OU FRACAO EM TUBOS COM FLANGES SOLDADOS,CLASSE K-9,PN-16,PARA AGUA,COM DIAMETRO DE 500MM.FORNECIMENTO</t>
  </si>
  <si>
    <t>06.201.0241-A</t>
  </si>
  <si>
    <t>ADICIONAL DE EXTENSAO EXCEDENTE A 1,0M,POR CADA 0,5M OU FRACAO EM TUBOS COM FLANGES SOLDADOS,CLASSE K-9,PN-16,PARA AGUA,COM DIAMETRO DE 600MM.FORNECIMENTO</t>
  </si>
  <si>
    <t>06.201.0242-A</t>
  </si>
  <si>
    <t>ADICIONAL DE EXTENSAO EXCEDENTE A 1,0M,POR CADA 0,5M OU FRACAO EM TUBOS COM FLANGES ROSCADOS,CLASSE K-12,PN-16,PARA AGUA,COM DIAMETRO DE 700MM.FORNECIMENTO</t>
  </si>
  <si>
    <t>06.201.0243-A</t>
  </si>
  <si>
    <t>ADICIONAL DE EXTENSAO EXCEDENTE A 1,0M,POR CADA 0,5M OU FRACAO EM TUBOS COM FLANGES INTEGRAL FUNDIDOS,CLASSE K-14,PN-16,PARA AGUA,COM DIAMETRO DE 800MM.FORNECIMENTO</t>
  </si>
  <si>
    <t>06.201.0244-A</t>
  </si>
  <si>
    <t>ADICIONAL DE EXTENSAO EXCEDENTE A 1,0M,POR CADA 0,5M OU FRACAO EM TUBOS COM FLANGES INTEGRAL FUNDIDOS,CLASSE K-14,PN-16,PARA AGUA,COM DIAMETRO DE 900MM.FORNECIMENTO</t>
  </si>
  <si>
    <t>06.201.0245-A</t>
  </si>
  <si>
    <t>ADICIONAL DE EXTENSAO EXCEDENTE A 1,0M,POR CADA 0,5M OU FRACAO EM TUBOS COM FLANGES INTEGRAL FUNDIDOS,CLASSE K-14,PN-16,PARA AGUA,COM DIAMETRO DE 1000MM.FORNECIMENTO</t>
  </si>
  <si>
    <t>06.201.0246-A</t>
  </si>
  <si>
    <t>ADICIONAL DE EXTENSAO EXCEDENTE A 1,0M,POR CADA 0,5M OU FRACAO EM TUBOS COM FLANGES INTEGRAL FUNDIDOS,CLASSE K-14,PN-16,PARA AGUA,COM DIAMETRO DE 1200MM.FORNECIMENTO</t>
  </si>
  <si>
    <t>06.201.0251-A</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</si>
  <si>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</si>
  <si>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</si>
  <si>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</si>
  <si>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06.201.0253-A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</si>
  <si>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</si>
  <si>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06.201.0254-A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</si>
  <si>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</si>
  <si>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06.201.0255-A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</si>
  <si>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</si>
  <si>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06.201.0256-A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</si>
  <si>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</si>
  <si>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06.201.0257-A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</si>
  <si>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</si>
  <si>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06.201.0258-A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</si>
  <si>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</si>
  <si>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06.201.0259-A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</si>
  <si>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</si>
  <si>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06.201.0260-A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</si>
  <si>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</si>
  <si>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06.201.0261-A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</si>
  <si>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</si>
  <si>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</si>
  <si>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</si>
  <si>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06.201.0263-A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</si>
  <si>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</si>
  <si>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06.201.0264-A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</si>
  <si>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</si>
  <si>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06.201.0265-A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</si>
  <si>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</si>
  <si>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06.201.0266-A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</si>
  <si>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</si>
  <si>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</si>
  <si>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</si>
  <si>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06.201.0272-A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</si>
  <si>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</si>
  <si>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06.201.0273-A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</si>
  <si>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</si>
  <si>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06.201.0274-A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</si>
  <si>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</si>
  <si>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06.201.0275-A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</si>
  <si>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</si>
  <si>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06.201.0276-A</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</si>
  <si>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</si>
  <si>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06.201.0277-A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</si>
  <si>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</si>
  <si>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06.201.0278-A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</si>
  <si>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</si>
  <si>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06.201.0279-A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</si>
  <si>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</si>
  <si>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06.201.0280-A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</si>
  <si>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</si>
  <si>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</si>
  <si>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</si>
  <si>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06.201.0282-A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</si>
  <si>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</si>
  <si>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</si>
  <si>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</si>
  <si>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</si>
  <si>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</si>
  <si>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06.201.0293-A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</si>
  <si>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</si>
  <si>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06.201.0294-A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</si>
  <si>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</si>
  <si>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06.201.0295-A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</si>
  <si>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</si>
  <si>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06.201.0296-A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</si>
  <si>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</si>
  <si>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06.201.0297-A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</si>
  <si>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</si>
  <si>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06.201.0298-A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</si>
  <si>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</si>
  <si>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06.201.0299-A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</si>
  <si>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</si>
  <si>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06.201.0300-A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</si>
  <si>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</si>
  <si>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</si>
  <si>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</si>
  <si>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</si>
  <si>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</si>
  <si>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</si>
  <si>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</si>
  <si>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</si>
  <si>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</si>
  <si>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06.201.0313-A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</si>
  <si>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</si>
  <si>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06.201.0314-A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</si>
  <si>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</si>
  <si>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06.201.0315-A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</si>
  <si>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</si>
  <si>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06.201.0316-A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</si>
  <si>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</si>
  <si>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06.201.0317-A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</si>
  <si>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</si>
  <si>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06.201.0318-A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</si>
  <si>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</si>
  <si>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06.201.0319-A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</si>
  <si>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</si>
  <si>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06.201.0320-A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</si>
  <si>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</si>
  <si>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</si>
  <si>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</si>
  <si>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</si>
  <si>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</si>
  <si>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06.201.0323-A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</si>
  <si>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</si>
  <si>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06.201.0324-A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</si>
  <si>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</si>
  <si>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06.201.0325-A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</si>
  <si>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</si>
  <si>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06.201.0326-A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</si>
  <si>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</si>
  <si>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</si>
  <si>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</si>
  <si>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06.201.0332-A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</si>
  <si>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</si>
  <si>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06.201.0333-A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</si>
  <si>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</si>
  <si>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06.201.0334-A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</si>
  <si>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</si>
  <si>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06.201.0335-A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</si>
  <si>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</si>
  <si>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</si>
  <si>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</si>
  <si>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06.201.0337-A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</si>
  <si>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</si>
  <si>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06.201.0338-A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</si>
  <si>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</si>
  <si>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06.201.0339-A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</si>
  <si>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</si>
  <si>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06.201.0340-A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</si>
  <si>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</si>
  <si>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</si>
  <si>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</si>
  <si>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06.201.0342-A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</si>
  <si>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</si>
  <si>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</si>
  <si>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</si>
  <si>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</si>
  <si>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</si>
  <si>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06.201.0363-A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</si>
  <si>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</si>
  <si>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06.201.0364-A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</si>
  <si>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</si>
  <si>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06.201.0365-A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</si>
  <si>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</si>
  <si>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</si>
  <si>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</si>
  <si>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06.201.0367-A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</si>
  <si>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</si>
  <si>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06.201.0368-A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</si>
  <si>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</si>
  <si>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06.201.0369-A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</si>
  <si>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</si>
  <si>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06.201.0370-A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</si>
  <si>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</si>
  <si>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</si>
  <si>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</si>
  <si>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06.201.0372-A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</si>
  <si>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</si>
  <si>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</si>
  <si>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</si>
  <si>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06.201.0374-A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</si>
  <si>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</si>
  <si>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</si>
  <si>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</si>
  <si>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06.201.0376-A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</si>
  <si>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</si>
  <si>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</si>
  <si>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</si>
  <si>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06.201.0382-A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</si>
  <si>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</si>
  <si>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06.201.0383-A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</si>
  <si>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</si>
  <si>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06.201.0384-A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</si>
  <si>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</si>
  <si>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06.201.0385-A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</si>
  <si>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</si>
  <si>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</si>
  <si>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</si>
  <si>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06.201.0387-A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</si>
  <si>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</si>
  <si>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06.201.0388-A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</si>
  <si>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</si>
  <si>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06.201.0389-A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</si>
  <si>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</si>
  <si>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06.201.0390-A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</si>
  <si>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</si>
  <si>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</si>
  <si>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</si>
  <si>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06.201.0392-A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</si>
  <si>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</si>
  <si>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06.201.0411-A</t>
  </si>
  <si>
    <t>ADICIONAL DE EXTENSAO EXCEDENTE A 1,0M,POR CADA 0,5M OU FRACAO EM TUBOS COM FLANGES SOLDADOS,CLASSE K-9,PN-10,REVESTIMENTO INTERNO COM CIMENTO ALUMINOSO,PARA ESGOTO SANITARIO,COM DIAMETRO DE 80MM.FORNECIMENTO</t>
  </si>
  <si>
    <t>06.201.0412-A</t>
  </si>
  <si>
    <t>ADICIONAL DE EXTENSAO EXCEDENTE A 1,0M,POR CADA 0,5M OU FRACAO EM TUBOS COM FLANGES SOLDADOS,CLASSE K-9,PN-10,REVESTIMENTO INTERNO COM CIMENTO ALUMINOSO,PARA ESGOTO SANITARIO,COM DIAMETRO DE 100MM.FORNECIMENTO</t>
  </si>
  <si>
    <t>06.201.0413-A</t>
  </si>
  <si>
    <t>ADICIONAL DE EXTENSAO EXCEDENTE A 1,0M,POR CADA 0,5M OU FRACAO EM TUBOS COM FLANGES SOLDADOS,CLASSE K-9,PN-10,REVESTIMENTO INTERNO COM CIMENTO ALUMINOSO,PARA ESGOTO SANITARIO,COM DIAMETRO DE 150MM.FORNECIMENTO</t>
  </si>
  <si>
    <t>06.201.0414-A</t>
  </si>
  <si>
    <t>ADICIONAL DE EXTENSAO EXCEDENTE A 1,0M,POR CADA 0,5M OU FRACAO EM TUBOS COM FLANGES SOLDADOS,CLASSE K-9,PN-10,REVESTIMENTO INTERNO COM CIMENTO ALUMINOSO,PARA ESGOTO SANITARIO,COM DIAMETRO DE 200MM.FORNECIMENTO</t>
  </si>
  <si>
    <t>06.201.0415-A</t>
  </si>
  <si>
    <t>ADICIONAL DE EXTENSAO EXCEDENTE A 1,0M,POR CADA 0,5M OU FRACAO EM TUBOS COM FLANGES SOLDADOS,CLASSE K-9,PN-10,REVESTIMENTO INTERNO COM CIMENTO ALUMINOSO,PARA ESGOTO SANITARIO,COM DIAMETRO DE 250MM.FORNECIMENTO</t>
  </si>
  <si>
    <t>06.201.0416-A</t>
  </si>
  <si>
    <t>ADICIONAL DE EXTENSAO EXCEDENTE A 1,0M,POR CADA 0,5M OU FRACAO EM TUBOS COM FLANGES SOLDADOS,CLASSE K-9,PN-10,REVESTIMENTO INTERNO COM CIMENTO ALUMINOSO,PARA ESGOTO SANITARIO,COM DIAMETRO DE 300MM.FORNECIMENTO</t>
  </si>
  <si>
    <t>06.201.0417-A</t>
  </si>
  <si>
    <t>ADICIONAL DE EXTENSAO EXCEDENTE A 1,0M,POR CADA 0,5M OU FRACAO EM TUBOS COM FLANGES SOLDADOS,CLASSE K-9,PN-10,REVESTIMENTO INTERNO COM CIMENTO ALUMINOSO,PARA ESGOTO SANITARIO,COM DIAMETRO DE 350MM.FORNECIMENTO</t>
  </si>
  <si>
    <t>06.201.0418-A</t>
  </si>
  <si>
    <t>ADICIONAL DE EXTENSAO EXCEDENTE A 1,0M,POR CADA 0,5M OU FRACAO EM TUBOS COM FLANGES SOLDADOS,CLASSE K-9,PN-10,REVESTIMENTO INTERNO COM CIMENTO ALUMINOSO,PARA ESGOTO SANITARIO,COM DIAMETRO DE 400MM.FORNECIMENTO</t>
  </si>
  <si>
    <t>06.201.0419-A</t>
  </si>
  <si>
    <t>ADICIONAL DE EXTENSAO EXCEDENTE A 1,0M,POR CADA 0,5M OU FRACAO EM TUBOS COM FLANGES SOLDADOS,CLASSE K-9,PN-10,REVESTIMENTO INTERNO COM CIMENTO ALUMINOSO,PARA ESGOTO SANITARIO,COM DIAMETRO DE 450MM.FORNECIMENTO</t>
  </si>
  <si>
    <t>06.201.0420-A</t>
  </si>
  <si>
    <t>ADICIONAL DE EXTENSAO EXCEDENTE A 1,0M,POR CADA 0,5M OU FRACAO EM TUBOS COM FLANGES SOLDADOS,CLASSE K-9,PN-10,REVESTIMENTO INTERNO COM CIMENTO ALUMINOSO,PARA ESGOTO SANITARIO,COM DIAMETRO DE 500MM.FORNECIMENTO</t>
  </si>
  <si>
    <t>06.201.0421-A</t>
  </si>
  <si>
    <t>ADICIONAL DE EXTENSAO EXCEDENTE A 1,0M,POR CADA 0,5M OU FRACAO EM TUBOS COM FLANGES SOLDADOS,CLASSE K-9,PN-10,REVESTIMENTO INTERNO COM CIMENTO ALUMINOSO,PARA ESGOTO SANITARIO,COM DIAMETRO DE 600MM.FORNECIMENTO</t>
  </si>
  <si>
    <t>06.201.0422-A</t>
  </si>
  <si>
    <t>ADICIONAL DE EXTENSAO EXCEDENTE A 1,0M,POR CADA 0,5M OU FRACAO EM TUBOS COM FLANGES ROSCADOS,CLASSE K-12,PN-10,REVESTIMENTO INTERNO COM CIMENTO ALUMINOSO,PARA ESGOTO SANITARIO,COMDIAMETRO DE 700MM.FORNECIMENTO</t>
  </si>
  <si>
    <t>06.201.0423-A</t>
  </si>
  <si>
    <t>ADICIONAL DE EXTENSAO EXCEDENTE A 1,0M,POR CADA 0,5M OU FRACAO EM TUBOS COM FLANGES ROSCADOS,CLASSE K-12,PN-10,REVESTIMENTO INTERNO COM CIMENTO ALUMINOSO,PARA ESGOTO SANITARIO,COMDIAMETRO DE 800MM.FORNECIMENTO</t>
  </si>
  <si>
    <t>06.201.0424-A</t>
  </si>
  <si>
    <t>ADICIONAL DE EXTENSAO EXCEDENTE A 1,0M,POR CADA 0,5M OU FRACAO EM TUBOS COM FLANGES ROSCADOS,CLASSE K-12,PN-10,REVESTIMENTO INTERNO COM CIMENTO ALUMINOSO,PARA ESGOTO SANITARIO,COMDIAMETRO DE 900MM.FORNECIMENTO</t>
  </si>
  <si>
    <t>06.201.0425-A</t>
  </si>
  <si>
    <t>ADICIONAL DE EXTENSAO EXCEDENTE A 1,0M,POR CADA 0,5M OU FRACAO EM TUBOS COM FLANGES ROSCADOS,CLASSE K-12,PN-10,REVESTIMENTO INTERNO COM CIMENTO ALUMINOSO,PARA ESGOTO SANITARIO,COMDIAMETRO DE 1000MM.FORNECIMENTO</t>
  </si>
  <si>
    <t>06.201.0426-A</t>
  </si>
  <si>
    <t>ADICIONAL DE EXTENSAO EXCEDENTE A 1,0M,POR CADA 0,5M OU FRACAO EM TUBOS COM FLANGES ROSCADOS,CLASSE K-12,PN-10,REVESTIMENTO INTERNO COM CIMENTO ALUMINOSO,PARA ESGOTO SANITARIO,COMDIAMETRO DE 1200MM.FORNECIMENTO</t>
  </si>
  <si>
    <t>06.201.0431-A</t>
  </si>
  <si>
    <t>ADICIONAL DE EXTENSAO EXCEDENTE A 1,0M,POR CADA 0,5M OU FRACAO EM TUBOS COM FLANGES SOLDADOS,CLASSE K-9,PN-16,REVESTIMENTO INTERNO COM CIMENTO ALUMINOSO,PARA ESGOTO SANITARIO,COM DIAMETRO DE 80MM.FORNECIMENTO</t>
  </si>
  <si>
    <t>06.201.0432-A</t>
  </si>
  <si>
    <t>ADICIONAL DE EXTENSAO EXCEDENTE A 1,0M,POR CADA 0,5M OU FRACAO EM TUBOS COM FLANGES SOLDADOS,CLASSE K-9,PN-16,REVESTIMENTO INTERNO COM CIMENTO ALUMINOSO,PARA ESGOTO SANITARIO,COM DIAMETRO DE 100MM.FORNECIMENTO</t>
  </si>
  <si>
    <t>06.201.0433-A</t>
  </si>
  <si>
    <t>ADICIONAL DE EXTENSAO EXCEDENTE A 1,0M,POR CADA 0,5M OU FRACAO EM TUBOS COM FLANGES SOLDADOS,CLASSE K-9,PN-16,REVESTIMENTO INTERNO COM CIMENTO ALUMINOSO,PARA ESGOTO SANITARIO,COM DIAMETRO DE 150MM.FORNECIMENTO</t>
  </si>
  <si>
    <t>06.201.0434-A</t>
  </si>
  <si>
    <t>ADICIONAL DE EXTENSAO EXCEDENTE A 1,0M,POR CADA 0,5M OU FRACAO EM TUBOS COM FLANGES SOLDADOS,CLASSE K-9,PN-16,REVESTIMENTO INTERNO COM CIMENTO ALUMINOSO,PARA ESGOTO SANITARIO,COM DIAMETRO DE 200MM.FORNECIMENTO</t>
  </si>
  <si>
    <t>06.201.0435-A</t>
  </si>
  <si>
    <t>ADICIONAL DE EXTENSAO EXCEDENTE A 1,0M,POR CADA 0,5M OU FRACAO EM TUBOS COM FLANGES SOLDADOS,CLASSE K-9,PN-16,REVESTIMENTO INTERNO COM CIMENTO ALUMINOSO,PARA ESGOTO SANITARIO,COM DIAMETRO DE 250MM.FORNECIMENTO</t>
  </si>
  <si>
    <t>06.201.0436-A</t>
  </si>
  <si>
    <t>ADICIONAL DE EXTENSAO EXCEDENTE A 1,0M,POR CADA 0,5M OU FRACAO EM TUBOS COM FLANGES SOLDADOS,CLASSE K-9,PN-16,REVESTIMENTO INTERNO COM CIMENTO ALUMINOSO,PARA ESGOTO SANITARIO,COM DIAMETRO DE 300MM.FORNECIMENTO</t>
  </si>
  <si>
    <t>06.201.0437-A</t>
  </si>
  <si>
    <t>ADICIONAL DE EXTENSAO EXCEDENTE A 1,0M,POR CADA 0,5M OU FRACAO EM TUBOS COM FLANGES SOLDADOS,CLASSE K-9,PN-16,REVESTIMENTO INTERNO COM CIMENTO ALUMINOSO,PARA ESGOTO SANITARIO,COM DIAMETRO DE 350MM.FORNECIMENTO</t>
  </si>
  <si>
    <t>06.201.0438-A</t>
  </si>
  <si>
    <t>ADICIONAL DE EXTENSAO EXCEDENTE A 1,0M,POR CADA 0,5M OU FRACAO EM TUBOS COM FLANGES SOLDADOS,CLASSE K-9,PN-16,REVESTIMENTO INTERNO COM CIMENTO ALUMINOSO,PARA ESGOTO SANITARIO,COM DIAMETRO DE 400MM.FORNECIMENTO</t>
  </si>
  <si>
    <t>06.201.0439-A</t>
  </si>
  <si>
    <t>ADICIONAL DE EXTENSAO EXCEDENTE A 1,0M,POR CADA 0,5M OU FRACAO EM TUBOS COM FLANGES SOLDADOS,CLASSE K-9,PN-16,REVESTIMENTO INTERNO COM CIMENTO ALUMINOSO,PARA ESGOTO SANITARIO,COM DIAMETRO DE 450MM.FORNECIMENTO</t>
  </si>
  <si>
    <t>06.201.0440-A</t>
  </si>
  <si>
    <t>ADICIONAL DE EXTENSAO EXCEDENTE A 1,0M,POR CADA 0,5M OU FRACAO EM TUBOS COM FLANGES SOLDADOS,CLASSE K-9,PN-16,REVESTIMENTO INTERNO COM CIMENTO ALUMINOSO,PARA ESGOTO SANITARIO,COM DIAMETRO DE 500MM.FORNECIMENTO</t>
  </si>
  <si>
    <t>06.201.0441-A</t>
  </si>
  <si>
    <t>ADICIONAL DE EXTENSAO EXCEDENTE A 1,0M,POR CADA 0,5M OU FRACAO EM TUBOS COM FLANGES SOLDADOS,CLASSE K-9,PN-16,REVESTIMENTO INTERNO COM CIMENTO ALUMINOSO,PARA ESGOTO SANITARIO,COM DIAMETRO DE 600MM.FORNECIMENTO</t>
  </si>
  <si>
    <t>06.201.0442-A</t>
  </si>
  <si>
    <t>ADICIONAL DE EXTENSAO EXCEDENTE A 1,0M,POR CADA 0,5M OU FRACAO EM TUBOS COM FLANGES ROSCADOS,CLASSE K-12,PN-16,REVESTIMENTO INTERNO COM CIMENTO ALUMINOSO,PARA ESGOTO SANITARIO,COMDIAMETRO DE 700MM.FORNECIMENTO</t>
  </si>
  <si>
    <t>06.201.0443-A</t>
  </si>
  <si>
    <t>ADICIONAL DE EXTENSAO EXCEDENTE A 1,0M,POR CADA 0,5M OU FRACAO EM TUBOS COM FLANGES INTEGRAL FUNDIDOS,CLASSE K-14,PN-16,REVESTIMENTO INTERNO COM CIMENTO ALUMINOSO,PARA ESGOTO SANITARIO,COM DIAMETRO DE 800MM.FORNECIMENTO</t>
  </si>
  <si>
    <t>06.201.0444-A</t>
  </si>
  <si>
    <t>ADICIONAL DE EXTENSAO EXCEDENTE A 1,0M,POR CADA 0,5M OU FRACAO EM TUBOS COM FLANGES INTEGRAL FUNDIDOS,CLASSE K-14,PN-16,REVESTIMENTO INTERNO COM CIMENTO ALUMINOSO,PARA ESGOTO SANITARIO,COM DIAMETRO DE 900MM.FORNECIMENTO</t>
  </si>
  <si>
    <t>06.201.0445-A</t>
  </si>
  <si>
    <t>ADICIONAL DE EXTENSAO EXCEDENTE A 1,0M,POR CADA 0,5M OU FRACAO EM TUBOS COM FLANGES INTEGRAL FUNDIDOS,CLASSE K-14,PN-16,REVESTIMENTO INTERNO COM CIMENTO ALUMINOSO,PARA ESGOTO SANITARIO,COM DIAMETRO DE 1000MM.FORNECIMENTO</t>
  </si>
  <si>
    <t>06.201.0446-A</t>
  </si>
  <si>
    <t>ADICIONAL DE EXTENSAO EXCEDENTE A 1,0M,POR CADA 0,5M OU FRACAO EM TUBOS COM FLANGES INTEGRAL FUNDIDOS,CLASSE K-14,PN-16,REVESTIMENTO INTERNO COM CIMENTO ALUMINOSO,PARA ESGOTO SANITARIO,COM DIAMETRO DE 1200MM.FORNECIMENTO</t>
  </si>
  <si>
    <t>06.203.0006-A</t>
  </si>
  <si>
    <t>TUBO DE POLIETILENO DE ALTA DENSIDADE(PEAD),RESINA PE80/100,NORMA ISO 4427,CLASSE PN-4,DE=63MM.FORNECIMENTO</t>
  </si>
  <si>
    <t>06.203.0007-A</t>
  </si>
  <si>
    <t>TUBO DE POLIETILENO DE ALTA DENSIDADE(PEAD),RESINA PE80/100,NORMA ISO 4427,CLASSE PN-4,DE=75MM.FORNECIMENTO</t>
  </si>
  <si>
    <t>06.203.0008-A</t>
  </si>
  <si>
    <t>TUBO DE POLIETILENO DE ALTA DENSIDADE(PEAD),RESINA PE80/100,NORMA ISO 4427, CLASSE PN-4, DE=90MM. FORNECIMENTO</t>
  </si>
  <si>
    <t>06.203.0009-A</t>
  </si>
  <si>
    <t>TUBO DE POLIETILENO DE ALTA DENSIDADE(PEAD),RESINA PE80/100,NORMA ISO 4427, CLASSE PN-4, DE=110MM. FORNECIMENTO</t>
  </si>
  <si>
    <t>06.203.0010-A</t>
  </si>
  <si>
    <t>TUBO DE POLIETILENO DE ALTA DENSIDADE(PEAD),RESINA PE80/100,NORMA ISO 4427, CLASSE PN-4, DE=125MM. FORNECIMENTO</t>
  </si>
  <si>
    <t>06.203.0011-A</t>
  </si>
  <si>
    <t>TUBO DE POLIETILENO DE ALTA DENSIDADE(PEAD),RESINA PE80/100,NORMA ISO 4427, CLASSE PN-4, DE=140MM. FORNECIMENTO</t>
  </si>
  <si>
    <t>06.203.0012-A</t>
  </si>
  <si>
    <t>TUBO DE POLIETILENO DE ALTA DENSIDADE(PEAD),RESINA PE80/100,NORMA ISO 4427, CLASSE PN-4, DE=160MM. FORNECIMENTO</t>
  </si>
  <si>
    <t>06.203.0013-A</t>
  </si>
  <si>
    <t>TUBO DE POLIETILENO DE ALTA DENSIDADE(PEAD),RESINA PE80/100,NORMA ISO 4427, CLASSE PN-4, DE=180MM. FORNECIMENTO</t>
  </si>
  <si>
    <t>06.203.0014-A</t>
  </si>
  <si>
    <t>TUBO DE POLIETILENO DE ALTA DENSIDADE(PEAD),RESINA PE80/100,NORMA ISO 4427, CLASSE PN-4, DE=200MM. FORNECIMENTO</t>
  </si>
  <si>
    <t>06.203.0015-A</t>
  </si>
  <si>
    <t>TUBO DE POLIETILENO DE ALTA DENSIDADE(PEAD),RESINA PE80/100,NORMA ISO 4427, CLASSE PN-4, DE=225MM. FORNECIMENTO</t>
  </si>
  <si>
    <t>06.203.0016-A</t>
  </si>
  <si>
    <t>TUBO DE POLIETILENO DE ALTA DENSIDADE(PEAD),RESINA PE80/100,NORMA ISO 4427, CLASSE PN-4, DE=250MM. FORNECIMENTO</t>
  </si>
  <si>
    <t>06.203.0017-A</t>
  </si>
  <si>
    <t>TUBO DE POLIETILENO DE ALTA DENSIDADE(PEAD),RESINA PE80/100,NORMA ISO 4427, CLASSE PN-4, DE=280MM. FORNECIMENTO</t>
  </si>
  <si>
    <t>06.203.0018-A</t>
  </si>
  <si>
    <t>TUBO DE POLIETILENO DE ALTA DENSIDADE(PEAD),RESINA PE80/100,NORMA ISO 4427, CLASSE PN-4, DE=315MM. FORNECIMENTO</t>
  </si>
  <si>
    <t>06.203.0019-A</t>
  </si>
  <si>
    <t>TUBO DE POLIETILENO DE ALTA DENSIDADE(PEAD),RESINA PE80/100,NORMA ISO 4427, CLASSE PN-4, DE=355MM. FORNECIMENTO</t>
  </si>
  <si>
    <t>06.203.0020-A</t>
  </si>
  <si>
    <t>TUBO DE POLIETILENO DE ALTA DENSIDADE(PEAD),RESINA PE80/100,NORMA ISO 4427, CLASSE PN-4, DE=400MM. FORNECIMENTO</t>
  </si>
  <si>
    <t>06.203.0021-A</t>
  </si>
  <si>
    <t>TUBO DE POLIETILENO DE ALTA DENSIDADE(PEAD),RESINA PE80/100,NORMA ISO 4427, CLASSE PN-4, DE=450MM. FORNECIMENTO</t>
  </si>
  <si>
    <t>06.203.0022-A</t>
  </si>
  <si>
    <t>TUBO DE POLIETILENO DE ALTA DENSIDADE(PEAD),RESINA PE80/100.NORMA ISO 4427, CLASSE PN-4, DE=500MM. FORNECIMENTO</t>
  </si>
  <si>
    <t>06.203.0023-A</t>
  </si>
  <si>
    <t>TUBO DE POLIETILENO DE ALTA DENSIDADE(PEAD),RESINA PE80/100,NORMA ISO 4427, CLASSE PN-4, DE=560MM. FORNECIMENTO</t>
  </si>
  <si>
    <t>06.203.0024-A</t>
  </si>
  <si>
    <t>TUBO DE POLIETILENO DE ALTA DENSIDADE(PEAD),RESINA PE80/100.NORMA ISO 4427, CLASSE PN-4, DE=630MM. FORNECIMENTO</t>
  </si>
  <si>
    <t>06.203.0025-A</t>
  </si>
  <si>
    <t>TUBO DE POLIETILENO DE ALTA DENSIDADE(PEAD),RESINA PE80/100.NORMA ISO 4427, CLASSE PN-4, DE=800MM. FORNECIMENTO</t>
  </si>
  <si>
    <t>06.203.0026-A</t>
  </si>
  <si>
    <t>TUBO DE POLIETILENO DE ALTA DENSIDADE(PEAD),RESINA PE80/100,NORMA ISO 4427, CLASSE PN-4, DE=900MM. FORNECIMENTO</t>
  </si>
  <si>
    <t>06.203.0027-A</t>
  </si>
  <si>
    <t>TUBO DE POLIETILENO DE ALTA DENSIDADE(PEAD),RESINA PE80/100.NORMA ISO 4427, CLASSE PN-4, DE=1000MM. FORNECIMENTO</t>
  </si>
  <si>
    <t>06.203.0028-A</t>
  </si>
  <si>
    <t>TUBO DE POLIETILENO DE ALTA DENSIDADE(PEAD),RESINA PE80/100.NORMA ISO 4427, CLASSE PN-4, DE=1200MM. FORNECIMENTO</t>
  </si>
  <si>
    <t>06.203.0043-A</t>
  </si>
  <si>
    <t>TUBO DE POLIETILENO DE ALTA DENSIDADE(PEAD),RESINA PE80/100.NORMA ISO 4427, CLASSE PN-10, DE=32MM. FORNECIMENTO</t>
  </si>
  <si>
    <t>06.203.0044-A</t>
  </si>
  <si>
    <t>TUBO DE POLIETILENO DE ALTA DENSIDADE(PEAD),RESINA PE80/100.NORMA ISO 4427, CLASSE PN-10, DE=40MM. FORNECIMENTO</t>
  </si>
  <si>
    <t>06.203.0045-A</t>
  </si>
  <si>
    <t>TUBO DE POLIETILENO DE ALTA DENSIDADE(PEAD),RESINA PE80/100.NORMA ISO 4427, CLASSE PN-10, DE=50MM. FORNECIMENTO</t>
  </si>
  <si>
    <t>06.203.0046-A</t>
  </si>
  <si>
    <t>TUBO DE POLIETILENO DE ALTA DENSIDADE(PEAD),RESINA PE80/100.NORMA ISO 4427, CLASSE PN-10, DE=75MM. FORNECIMENTO</t>
  </si>
  <si>
    <t>06.203.0047-A</t>
  </si>
  <si>
    <t>TUBO DE POLIETILENO DE ALTA DENSIDADE(PEAD),RESINA PE80/100.NORMA ISO 4427, CLASSE PN-10, DE=90MM. FORNECIMENTO</t>
  </si>
  <si>
    <t>06.203.0048-A</t>
  </si>
  <si>
    <t>TUBO DE POLIETILENO DE ALTA DENSIDADE(PEAD),RESINA PE80/100,NORMA ISO 4427, CLASSE PN-10, DE=110MM. FORNECIMENTO</t>
  </si>
  <si>
    <t>06.203.0049-A</t>
  </si>
  <si>
    <t>TUBO DE POLIETILENO DE ALTA DENSIDADE(PEAD),RESINA PE80/100,NORMA ISO 4427, CLASSE PN-10, DE=125MM. FORNECIMENTO</t>
  </si>
  <si>
    <t>06.203.0050-A</t>
  </si>
  <si>
    <t>TUBO DE POLIETILENO DE ALTA DENSIDADE(PEAD),RESINA PE80/100,FORMA ISO 4427, CLASSE PN-10, DE=140MM. FORNECIMENTO</t>
  </si>
  <si>
    <t>06.203.0051-A</t>
  </si>
  <si>
    <t>TUBO DE POLIETILENO DE ALTA DENSIDADE(PEAD),RESINA PE80/100,NORMA ISO 4427, CLASSE PN-10, DE=160MM. FORNECIMENTO</t>
  </si>
  <si>
    <t>06.203.0052-A</t>
  </si>
  <si>
    <t>TUBO DE POLIETILENO DE ALTA DENSIDADE(PEAD),RESINA PE80/100,NORMA ISO 4427, CLASSE PN-10, DE=180MM. FORNECIMENTO</t>
  </si>
  <si>
    <t>06.203.0053-A</t>
  </si>
  <si>
    <t>TUBO DE POLIETILENO DE ALTA DENSIDADE(PEAD),RESINA PE80/100,NORMA ISO 4427, CLASSE PN-10, DE=200MM. FORNECIMENTO</t>
  </si>
  <si>
    <t>06.203.0054-A</t>
  </si>
  <si>
    <t>TUBO DE POLIETILENO DE ALTA DENSIDADE(PEAD),RESINA PE80/100,NORMA ISO 4427, CLASSE PN-10, DE=225MM. FORNECIMENTO</t>
  </si>
  <si>
    <t>06.203.0055-A</t>
  </si>
  <si>
    <t>TUBO DE POLIETILENO DE ALTA DENSIDADE(PEAD),RESINA PE80/100,NORMA ISO 4427, CLASSE PN-10, DE=250MM. FORNECIMENTO</t>
  </si>
  <si>
    <t>06.203.0056-A</t>
  </si>
  <si>
    <t>TUBO DE POLIETILENO DE ALTA DENSIDADE(PEAD),RESINA PE80/100,NORMA ISO 4427, CLASSE PN-10, DE=280MM. FORNECIMENTO</t>
  </si>
  <si>
    <t>06.203.0057-A</t>
  </si>
  <si>
    <t>TUBO DE POLIETILENO DE ALTA DENSIDADE(PEAD),RESINA PE80/100,NORMA ISO 4427, CLASSE PN-10, DE=315MM. FORNECIMENTO</t>
  </si>
  <si>
    <t>06.203.0058-A</t>
  </si>
  <si>
    <t>TUBO DE POLIETILENO DE ALTA DENSIDADE(PEAD),RESINA PE80/100,NORMA ISO 4427, CLASSE PN-10, DE=355MM. FORNECIMENTO</t>
  </si>
  <si>
    <t>06.203.0059-A</t>
  </si>
  <si>
    <t>TUBO DE POLIETILENO DE ALTA DENSIDADE(PEAD),RESINA PE80/100,NORMA ISO 4427, CLASSE PN-10, DE=400MM. FORNECIMENTO</t>
  </si>
  <si>
    <t>06.203.0060-A</t>
  </si>
  <si>
    <t>TUBO DE POLIETILENO DE ALTA DENSIDADE(PEAD),RESINA PE80/100,NORMA ISO 4427, CLASSE PN-10, DE=450MM. FORNECIMENTO</t>
  </si>
  <si>
    <t>06.203.0061-A</t>
  </si>
  <si>
    <t>TUBO DE POLIETILENO DE ALTA DENSIDADE(PEAD),RESINA PE80/100,NORMA ISO 4427, CLASSE PN-10, DE=500MM. FORNECIMENTO</t>
  </si>
  <si>
    <t>06.203.0062-A</t>
  </si>
  <si>
    <t>TUBO DE POLIETILENO DE ALTA DENSIDADE(PEAD),RESINA PE80/100,NORMA ISO 4427, CLASSE PN-10, DE=560MM. FORNECIMENTO</t>
  </si>
  <si>
    <t>06.203.0063-A</t>
  </si>
  <si>
    <t>TUBO DE POLIETILENO DE ALTA DENSIDADE(PEAD),RESINA PE80/100,NORMA ISO 4427, CLASSE PN-10, DE=630MM. FORNECIMENTO</t>
  </si>
  <si>
    <t>06.203.0064-A</t>
  </si>
  <si>
    <t>TUBO DE POLIETILENO DE ALTA DENSIDADE(PEAD),RESINA PE80/100,NORMA ISO 4427, CLASSE PN-10, DE=800MM. FORNECIMENTO</t>
  </si>
  <si>
    <t>06.203.0081-A</t>
  </si>
  <si>
    <t>TUBO DE POLIETILENO DE ALTA DENSIDADE(PEAD),RESINA PE80/100,NORMA ISO 4427, CLASSE PN-16, DE=20MM. FORNECIMENTO</t>
  </si>
  <si>
    <t>06.203.0082-A</t>
  </si>
  <si>
    <t>TUBO DE POLIETILENO DE ALTA DENSIDADE(PEAD),RESINA PE80/100,NORMA ISO 4427, CLASSE PN-16, DE=25MM. FORNECIMENTO</t>
  </si>
  <si>
    <t>06.203.0083-A</t>
  </si>
  <si>
    <t>TUBO DE POLIETILENO DE ALTA DENSIDADE(PEAD),RESINA PE80/100,NORMA ISO 4427, CLASSE PN-16, DE=32MM. FORNECIMENTO</t>
  </si>
  <si>
    <t>06.203.0084-A</t>
  </si>
  <si>
    <t>TUBO DE POLIETILENO DE ALTA DENSIDADE(PEAD),RESINA PE80/100,NORMA ISO 4427, CLASSE PN-16, DE=40MM. FORNECIMENTO</t>
  </si>
  <si>
    <t>06.203.0085-A</t>
  </si>
  <si>
    <t>TUBO DE POLIETILENO DE ALTA DENSIDADE(PEAD),RESINA PE80/100,NORMA ISO 4427, CLASSE PN-16, DE=50MM. FORNECIMENTO</t>
  </si>
  <si>
    <t>06.203.0086-A</t>
  </si>
  <si>
    <t>TUBO DE POLIETILENO DE ALTA DENSIDADE(PEAD),RESINA PE80/100,NORMA ISO 4427, CLASSE PN-16, DE=75MM. FORNECIMENTO</t>
  </si>
  <si>
    <t>06.203.0087-A</t>
  </si>
  <si>
    <t>TUBO DE POLIETILENO DE ALTA DENSIDADE(PEAD),RESINA PE80/100,NORMA ISO 4427, CLASSE PN-16, DE=90MM. FORNECIMENTO</t>
  </si>
  <si>
    <t>06.203.0088-A</t>
  </si>
  <si>
    <t>TUBO DE POLIETILENO DE ALTA DENSIDADE(PEAD),RESINA PE80/100,NORMA ISO 4427, CLASSE PN-16, DE=110MM. FORNECIMENTO</t>
  </si>
  <si>
    <t>06.203.0089-A</t>
  </si>
  <si>
    <t>TUBO DE POLIETILENO DE ALTA DENSIDADE(PEAD),RESINA PE80/100,NORMA ISO 4427, CLASSE PN-16, DE=125MM. FORNECIMENTO</t>
  </si>
  <si>
    <t>06.203.0090-A</t>
  </si>
  <si>
    <t>TUBO DE POLIETILENO DE ALTA DENSIDADE(PEAD),RESINA PE80/100,NORMA ISO 4427, CLASSE PN-16, DE=140MM. FORNECIMENTO</t>
  </si>
  <si>
    <t>06.203.0091-A</t>
  </si>
  <si>
    <t>TUBO DE POLIETILENO DE ALTA DENSIDADE(PEAD),RESINA PE80/100,NORMA ISO 4427, CLASSE PN-16, DE=160MM. FORNECIMENTO</t>
  </si>
  <si>
    <t>06.203.0092-A</t>
  </si>
  <si>
    <t>TUBO DE POLIETILENO DE ALTA DENSIDADE(PEAD),RESINA PE80/100,NORMA ISO 4427, CLASSE PN-16, DE=180MM. FORNECIMENTO</t>
  </si>
  <si>
    <t>06.203.0093-A</t>
  </si>
  <si>
    <t>TUBO DE POLIETILENO DE ALTA DENSIDADE(PEAD),RESINA PE80/100,NORMA ISO 4427, CLASSE PN-16, DE=200MM. FORNECIMENTO</t>
  </si>
  <si>
    <t>06.203.0094-A</t>
  </si>
  <si>
    <t>TUBO DE POLIETILENO DE ALTA DENSIDADE(PEAD),RESINA PE80/100,NORMA ISO 4427, CLASSE PN-16, DE=225MM. FORNECIMENTO</t>
  </si>
  <si>
    <t>06.203.0095-A</t>
  </si>
  <si>
    <t>TUBO DE POLIETILENO DE ALTA DENSIDADE(PEAD),RESINA PE80/100,NORMA ISO 4427, CLASSE PN-16, DE=250MM. FORNECIMENTO</t>
  </si>
  <si>
    <t>06.203.0096-A</t>
  </si>
  <si>
    <t>TUBO DE POLIETILENO DE ALTA DENSIDADE(PEAD),RESINA PE80/100,NORMA ISO 4427, CLASSE PN-16, DE=280MM. FORNECIMENTO</t>
  </si>
  <si>
    <t>06.203.0097-A</t>
  </si>
  <si>
    <t>TUBO DE POLIETILENO DE ALTA DENSIDADE(PEAD),RESINA PE80/100,NORMA ISO 4427, CLASSE PN-16, DE=315MM. FORNECIMENTO</t>
  </si>
  <si>
    <t>06.203.0098-A</t>
  </si>
  <si>
    <t>TUBO DE POLIETILENO DE ALTA DENSIDADE(PEAD),RESINA PE80/100,NORMA ISO 4427, CLASSE PN-16, DE=355MM. FORNECIMENTO</t>
  </si>
  <si>
    <t>06.203.0099-A</t>
  </si>
  <si>
    <t>TUBO DE POLIETILENO DE ALTA DENSIDADE(PEAD),RESINA PE80/100,NORMA ISO 4427, CLASSE PN-16, DE=400MM. FORNECIMENTO</t>
  </si>
  <si>
    <t>06.203.0100-A</t>
  </si>
  <si>
    <t>TUBO DE POLIETILENO DE ALTA DENSIDADE(PEAD),RESINA PE80/100,NORMA ISO 4427, CLASSE PN-16, DE=450MM. FORNECIMENTO</t>
  </si>
  <si>
    <t>06.203.0101-A</t>
  </si>
  <si>
    <t>TUBO DE POLIETILENO DE ALTA DENSIDADE(PEAD),RESINA PE80/100,NORMA ISO 4427, CLASSE PN-16, DE=500MM. FORNECIMENTO</t>
  </si>
  <si>
    <t>06.203.0102-A</t>
  </si>
  <si>
    <t>TUBO DE POLIETILENO DE ALTA DENSIDADE(PEAD),RESINA PE80/100,NORMA ISO 4427, CLASSE PN-16, DE=560MM. FORNECIMENTO</t>
  </si>
  <si>
    <t>06.203.0106-A</t>
  </si>
  <si>
    <t>COLARINHO DE POLIETILENO DE ALTA DENSIDADE(PEAD),RESINA PE80/100,CLASSE PN-4,DE=63MM.FORNECIMENTO</t>
  </si>
  <si>
    <t>06.203.0107-A</t>
  </si>
  <si>
    <t>COLARINHO DE POLIETILENO DE ALTA DENSIDADE(PEAD),RESINA PE80/100,CLASSE PN-4,DE=75MM.FORNECIMENTO</t>
  </si>
  <si>
    <t>06.203.0108-A</t>
  </si>
  <si>
    <t>COLARINHO DE POLIETILENO DE ALTA DENSIDADE(PEAD),RESINA PE80/100, CLASSE PN-4, DE=90MM. FORNECIMENTO</t>
  </si>
  <si>
    <t>06.203.0109-A</t>
  </si>
  <si>
    <t>COLARINHO DE POLIETILENO DE ALTA DENSIDADE(PEAD),RESINA PE80/100, CLASSE PN-4, DE=110MM. FORNECIMENTO</t>
  </si>
  <si>
    <t>06.203.0110-A</t>
  </si>
  <si>
    <t>COLARINHO DE POLIETILENO DE ALTA DENSIDADE(PEAD),RESINA PE80/100, CLASSE PN-4, DE=125MM. FORNECIMENTO</t>
  </si>
  <si>
    <t>06.203.0111-A</t>
  </si>
  <si>
    <t>COLARINHO DE POLIETILENO DE ALTA DENSIDADE(PEAD),RESINA PE80/100, CLASSE PN-4, DE=140MM. FORNECIMENTO</t>
  </si>
  <si>
    <t>06.203.0112-A</t>
  </si>
  <si>
    <t>COLARINHO DE POLIETILENO DE ALTA DENSIDADE(PEAD),RESINA PE80/100, CLASSE PN-4, DE=160MM. FORNECIMENTO</t>
  </si>
  <si>
    <t>06.203.0113-A</t>
  </si>
  <si>
    <t>COLARINHO DE POLIETILENO DE ALTA DENSIDADE(PEAD),RESINA PE80/100, CLASSE PN-4, DE=180MM. FORNECIMENTO</t>
  </si>
  <si>
    <t>06.203.0114-A</t>
  </si>
  <si>
    <t>COLARINHO DE POLIETILENO DE ALTA DENSIDADE(PEAD),RESINA PE80/100, CLASSE PN-4, DE=200MM. FORNECIMENTO</t>
  </si>
  <si>
    <t>06.203.0115-A</t>
  </si>
  <si>
    <t>COLARINHO DE POLIETILENO DE ALTA DENSIDADE(PEAD),RESINA PE80/100, CLASSE PN-4, DE=225MM. FORNECIMENTO</t>
  </si>
  <si>
    <t>06.203.0116-A</t>
  </si>
  <si>
    <t>COLARINHO DE POLIETILENO DE ALTA DENSIDADE(PEAD),RESINA PE80/100, CLASSE PN-4, DE=250MM. FORNECIMENTO</t>
  </si>
  <si>
    <t>06.203.0117-A</t>
  </si>
  <si>
    <t>COLARINHO DE POLIETILENO DE ALTA DENSIDADE(PEAD),RESINA PE80/100, CLASSE PN-4, DE=280MM. FORNECIMENTO</t>
  </si>
  <si>
    <t>06.203.0118-A</t>
  </si>
  <si>
    <t>COLARINHO DE POLIETILENO DE ALTA DENSIDADE(PEAD),RESINA PE80/100, CLASSE PN-4, DE=315MM. FORNECIMENTO</t>
  </si>
  <si>
    <t>06.203.0119-A</t>
  </si>
  <si>
    <t>COLARINHO DE POLIETILENO DE ALTA DENSIDADE(PEAD),RESINA PE80/100, CLASSE PN-4, DE=355MM. FORNECIMENTO</t>
  </si>
  <si>
    <t>06.203.0120-A</t>
  </si>
  <si>
    <t>COLARINHO DE POLIETILENO DE ALTA DENSIDADE(PEAD),RESINA PE80/100, CLASSE PN-4, DE=400MM. FORNECIMENTO</t>
  </si>
  <si>
    <t>06.203.0121-A</t>
  </si>
  <si>
    <t>COLARINHO DE POLIETILENO DE ALTA DENSIDADE(PEAD),RESINA PE80/100, CLASSE PN-4, DE=450MM. FORNECIMENTO</t>
  </si>
  <si>
    <t>06.203.0122-A</t>
  </si>
  <si>
    <t>COLARINHO DE POLIETILENO DE ALTA DENSIDADE(PEAD),RESINA PE80/100, CLASSE PN-4, DE=500MM. FORNECIMENTO</t>
  </si>
  <si>
    <t>06.203.0123-A</t>
  </si>
  <si>
    <t>COLARINHO DE POLIETILENO DE ALTA DENSIDADE(PEAD),RESINA PE80/100, CLASSE PN-4, DE=560MM. FORNECIMENTO</t>
  </si>
  <si>
    <t>06.203.0124-A</t>
  </si>
  <si>
    <t>COLARINHO DE POLIETILENO DE ALTA DENSIDADE(PEAD),RESINA PE80/100, CLASSE PN-4, DE=630MM. FORNECIMENTO</t>
  </si>
  <si>
    <t>06.203.0125-A</t>
  </si>
  <si>
    <t>COLARINHO DE POLIETILENO DE ALTA DENSIDADE(PEAD),RESINA PE80/100, CLASSE PN-4, DE=800MM. FORNECIMENTO</t>
  </si>
  <si>
    <t>06.203.0126-A</t>
  </si>
  <si>
    <t>COLARINHO DE POLIETILENO DE ALTA DENSIDADE(PEAD),RESINA PE80/100, CLASSE PN-4, DE=900MM. FORNECIMENTO</t>
  </si>
  <si>
    <t>06.203.0127-A</t>
  </si>
  <si>
    <t>COLARINHO DE POLIETILENO DE ALTA DENSIDADE(PEAD),RESINA PE80/100, CLASSE PN-4, DE=1000MM. FORNECIMENTO</t>
  </si>
  <si>
    <t>06.203.0128-A</t>
  </si>
  <si>
    <t>COLARINHO DE POLIETILENO DE ALTA DENSIDADE(PEAD),RESINA PE80/100, CLASSE PN-4, DE=1200MM. FORNECIMENTO</t>
  </si>
  <si>
    <t>06.203.0136-A</t>
  </si>
  <si>
    <t>COLARINHO DE POLIETILENO DE ALTA DENSIDADE(PEAD),RESINA PE80/100, CLASSE PN-10, DE=63MM. FORNECIMENTO</t>
  </si>
  <si>
    <t>06.203.0137-A</t>
  </si>
  <si>
    <t>COLARINHO DE POLIETILENO DE ALTA DENSIDADE(PEAD),RESINA PE80/100, CLASSE PN-10, DE=75MM. FORNECIMENTO</t>
  </si>
  <si>
    <t>06.203.0138-A</t>
  </si>
  <si>
    <t>COLARINHO DE POLIETILENO DE ALTA DENSIDADE(PEAD),RESINA PE80/100, CLASSE PN-10, DE=90MM. FORNECIMENTO</t>
  </si>
  <si>
    <t>06.203.0139-A</t>
  </si>
  <si>
    <t>COLARINHO DE POLIETILENO DE ALTA DENSIDADE(PEAD),RESINA PE80/100, CLASSE PN-10, DE=110MM. FORNECIMENTO</t>
  </si>
  <si>
    <t>06.203.0140-A</t>
  </si>
  <si>
    <t>COLARINHO DE POLIETILENO DE ALTA DENSIDADE(PEAD),RESINA PE80/100, CLASSE PN-10, DE=125MM. FORNECIMENTO</t>
  </si>
  <si>
    <t>06.203.0141-A</t>
  </si>
  <si>
    <t>COLARINHO DE POLIETILENO DE ALTA DENSIDADE(PEAD),RESINA PE80/100, CLASSE PN-10, DE=140MM. FORNECIMENTO</t>
  </si>
  <si>
    <t>06.203.0142-A</t>
  </si>
  <si>
    <t>COLARINHO DE POLIETILENO DE ALTA DENSIDADE(PEAD),RESINA PE80/100, CLASSE PN-10, DE=160MM. FORNECIMENTO</t>
  </si>
  <si>
    <t>06.203.0143-A</t>
  </si>
  <si>
    <t>COLARINHO DE POLIETILENO DE ALTA DENSIDADE(PEAD),RESINA PE80/100, CLASSE PN-10, DE=180MM. FORNECIMENTO</t>
  </si>
  <si>
    <t>06.203.0144-A</t>
  </si>
  <si>
    <t>COLARINHO DE POLIETILENO DE ALTA DENSIDADE(PEAD),RESINA PE80/100, CLASSE PN-10, DE=200MM. FORNECIMENTO</t>
  </si>
  <si>
    <t>06.203.0145-A</t>
  </si>
  <si>
    <t>COLARINHO DE POLIETILENO DE ALTA DENSIDADE(PEAD),RESINA PE80/100, CLASSE PN-10, DE=225MM. FORNECIMENTO</t>
  </si>
  <si>
    <t>06.203.0146-A</t>
  </si>
  <si>
    <t>COLARINHO DE POLIETILENO DE ALTA DENSIDADE(PEAD),RESINA PE80/100, CLASSE PN-10, DE=250MM. FORNECIMENTO</t>
  </si>
  <si>
    <t>06.203.0147-A</t>
  </si>
  <si>
    <t>COLARINHO DE POLIETILENO DE ALTA DENSIDADE(PEAD),RESINA PE80/100, CLASSE PN-10, DE=280MM. FORNECIMENTO</t>
  </si>
  <si>
    <t>06.203.0148-A</t>
  </si>
  <si>
    <t>COLARINHO DE POLIETILENO DE ALTA DENSIDADE(PEAD),RESINA PE80/100, CLASSE PN-10, DE=315MM. FORNECIMENTO</t>
  </si>
  <si>
    <t>06.203.0149-A</t>
  </si>
  <si>
    <t>COLARINHO DE POLIETILENO DE ALTA DENSIDADE(PEAD),RESINA PE80/100, CLASSE PN-10, DE=355MM. FORNECIMENTO</t>
  </si>
  <si>
    <t>06.203.0150-A</t>
  </si>
  <si>
    <t>COLARINHO DE POLIETILENO DE ALTA DENSIDADE(PEAD),RESINA PE80/100, CLASSE PN-10, DE=400MM. FORNECIMENTO</t>
  </si>
  <si>
    <t>06.203.0151-A</t>
  </si>
  <si>
    <t>COLARINHO DE POLIETILENO DE ALTA DENSIDADE(PEAD),RESINA PE80/100, CLASSE PN-10, DE=450MM. FORNECIMENTO</t>
  </si>
  <si>
    <t>06.203.0152-A</t>
  </si>
  <si>
    <t>COLARINHO DE POLIETILENO DE ALTA DENSIDADE(PEAD),RESINA PE80/100, CLASSE PN-10, DE=500MM. FORNECIMENTO</t>
  </si>
  <si>
    <t>06.203.0153-A</t>
  </si>
  <si>
    <t>COLARINHO DE POLIETILENO DE ALTA DENSIDADE(PEAD),RESINA PE80/100, CLASSE PN-10, DE=560MM. FORNECIMENTO</t>
  </si>
  <si>
    <t>06.203.0154-A</t>
  </si>
  <si>
    <t>COLARINHO DE POLIETILENO DE ALTA DENSIDADE(PEAD),RESINA PE80/100, CLASSE PN-10, DE=630MM. FORNECIMENTO</t>
  </si>
  <si>
    <t>06.203.0155-A</t>
  </si>
  <si>
    <t>COLARINHO DE POLIETILENO DE ALTA DENSIDADE(PEAD),RESINA PE80/100, CLASSE PN-10, DE=800MM. FORNECIMENTO</t>
  </si>
  <si>
    <t>06.203.0166-A</t>
  </si>
  <si>
    <t>COLARINHO DE POLIETILENO DE ALTA DENSIDADE(PEAD),RESINA PE80/100,CLASSE PN-16, DE=63MM. FORNECIMENTO</t>
  </si>
  <si>
    <t>06.203.0167-A</t>
  </si>
  <si>
    <t>COLARINHO DE POLIETILENO DE ALTA DENSIDADE(PEAD),RESINA PE80/100, CLASSE PN-16, DE=75MM. FORNECIMENTO</t>
  </si>
  <si>
    <t>06.203.0168-A</t>
  </si>
  <si>
    <t>COLARINHO DE POLIETILENO DE ALTA DENSIDADE(PEAD),RESINA PE80/100, CLASSE PN-16, DE=90MM. FORNECIMENTO</t>
  </si>
  <si>
    <t>06.203.0169-A</t>
  </si>
  <si>
    <t>COLARINHO DE POLIETILENO DE ALTA DENSIDADE(PEAD),RESINA PE80/100, CLASSE PN-16, DE=110MM. FORNECIMENTO</t>
  </si>
  <si>
    <t>06.203.0170-A</t>
  </si>
  <si>
    <t>COLARINHO DE POLIETILENO DE ALTA DENSIDADE(PEAD),RESINA PE80/100, CLASSE PN-16, DE=125MM. FORNECIMENTO</t>
  </si>
  <si>
    <t>06.203.0171-A</t>
  </si>
  <si>
    <t>COLARINHO DE POLIETILENO DE ALTA DENSIDADE(PEAD),RESINA PE80/100, CLASSE PN-16, DE=140MM. FORNECIMENTO</t>
  </si>
  <si>
    <t>06.203.0172-A</t>
  </si>
  <si>
    <t>COLARINHO DE POLIETILENO DE ALTA DENSIDADE(PEAD),RESINA PE80/100, CLASSE PN-16, DE=160MM. FORNECIMENTO</t>
  </si>
  <si>
    <t>06.203.0173-A</t>
  </si>
  <si>
    <t>COLARINHO DE POLIETILENO DE ALTA DENSIDADE(PEAD),RESINA PE80/100, CLASSE PN-16, DE=180MM. FORNECIMENTO</t>
  </si>
  <si>
    <t>06.203.0174-A</t>
  </si>
  <si>
    <t>COLARINHO DE POLIETILENO DE ALTA DENSIDADE(PEAD),RESINA PE80/100, CLASSE PN-16, DE=200MM. FORNECIMENTO</t>
  </si>
  <si>
    <t>06.203.0175-A</t>
  </si>
  <si>
    <t>COLARINHO DE POLIETILENO DE ALTA DENSIDADE(PEAD),RESINA PE80/100, CLASSE PN-16, DE=225MM. FORNECIMENTO</t>
  </si>
  <si>
    <t>06.203.0176-A</t>
  </si>
  <si>
    <t>COLARINHO DE POLIETILENO DE ALTA DENSIDADE(PEAD),RESINA PE80/100, CLASSE PN-16, DE=250MM. FORNECIMENTO</t>
  </si>
  <si>
    <t>06.203.0177-A</t>
  </si>
  <si>
    <t>COLARINHO DE POLIETILENO DE ALTA DENSIDADE(PEAD),RESINA PE80/100, CLASSE PN-16, DE=280MM. FORNECIMENTO</t>
  </si>
  <si>
    <t>06.203.0178-A</t>
  </si>
  <si>
    <t>COLARINHO DE POLIETILENO DE ALTA DENSIDADE(PEAD),RESINA PE80/100, CLASSE PN-16, DE=315MM. FORNECIMENTO</t>
  </si>
  <si>
    <t>06.203.0179-A</t>
  </si>
  <si>
    <t>COLARINHO DE POLIETILENO DE ALTA DENSIDADE(PEAD),RESINA PE80/100, CLASSE PN-16, DE=355MM. FORNECIMENTO</t>
  </si>
  <si>
    <t>06.203.0180-A</t>
  </si>
  <si>
    <t>COLARINHO DE POLIETILENO DE ALTA DENSIDADE(PEAD),RESINA PE80/100, CLASSE PN-16, DE=400MM. FORNECIMENTO</t>
  </si>
  <si>
    <t>06.203.0181-A</t>
  </si>
  <si>
    <t>COLARINHO DE POLIETILENO DE ALTA DENSIDADE(PEAD),RESINA PE80/100, CLASSE PN-16, DE=450MM. FORNECIMENTO</t>
  </si>
  <si>
    <t>06.203.0182-A</t>
  </si>
  <si>
    <t>COLARINHO DE POLIETILENO DE ALTA DENSIDADE(PEAD),RESINA PE80/100, CLASSE PN-16, DE=500MM. FORNECIMENTO</t>
  </si>
  <si>
    <t>06.203.0183-A</t>
  </si>
  <si>
    <t>COLARINHO DE POLIETILENO DE ALTA DENSIDADE(PEAD),RESINA PE80/100, CLASSE PN-16, DE=560MM. FORNECIMENTO</t>
  </si>
  <si>
    <t>06.203.0191-A</t>
  </si>
  <si>
    <t>LUVA DE ELETROFUSAO DE POLIETILENO DE ALTA DENSIDADE (PEAD),RESINA PE80/100, PARA DE=20MM. FORNECIMENTO</t>
  </si>
  <si>
    <t>06.203.0192-A</t>
  </si>
  <si>
    <t>LUVA DE ELETROFUSAO DE POLIETILENO DE ALTA DENSIDADE (PEAD),RESINA PE80/100, PARA DE=25MM. FORNECIMENTO</t>
  </si>
  <si>
    <t>06.203.0193-A</t>
  </si>
  <si>
    <t>LUVA DE ELETROFUSAO DE POLIETILENO DE ALTA DENSIDADE (PEAD),RESINA PE80/100, PARA DE=32MM. FORNECIMENTO</t>
  </si>
  <si>
    <t>06.203.0194-A</t>
  </si>
  <si>
    <t>LUVA DE ELETROFUSAO DE POLIETILENO DE ALTA DENSIDADE (PEAD),RESINA PE80/100, PARA DE=40MM. FORNECIMENTO</t>
  </si>
  <si>
    <t>06.203.0195-A</t>
  </si>
  <si>
    <t>LUVA DE ELETROFUSAO DE POLIETILENO DE ALTA DENSIDADE (PEAD),RESINA PE80/100, PARA DE=50MM. FORNECIMENTO</t>
  </si>
  <si>
    <t>06.203.0196-A</t>
  </si>
  <si>
    <t>LUVA DE ELETROFUSAO DE POLIETILENO DE ALTA DENSIDADE (PEAD),RESINA PE80/100, PARA DE=75MM. FORNECIMENTO</t>
  </si>
  <si>
    <t>06.203.0197-A</t>
  </si>
  <si>
    <t>LUVA DE ELETROFUSAO DE POLIETILENO DE ALTA DENSIDADE (PEAD),RESINA PE80/100, PARA DE=90MM. FORNECIMENTO</t>
  </si>
  <si>
    <t>06.203.0198-A</t>
  </si>
  <si>
    <t>LUVA DE ELETROFUSAO DE POLIETILENO DE ALTA DENSIDADE (PEAD),RESINA PE80/100, PARA DE=110MM. FORNECIMENTO</t>
  </si>
  <si>
    <t>06.203.0199-A</t>
  </si>
  <si>
    <t>LUVA DE ELETROFUSAO DE POLIETILENO DE ALTA DENSIDADE (PEAD),RESINA PE80/100, PARA DE=125MM. FORNECIMENTO</t>
  </si>
  <si>
    <t>06.203.0200-A</t>
  </si>
  <si>
    <t>LUVA DE ELETROFUSAO DE POLIETILENO DE ALTA DENSIDADE (PEAD),RESINA PE80/100, PARA DE=140MM. FORNECIMENTO</t>
  </si>
  <si>
    <t>06.203.0201-A</t>
  </si>
  <si>
    <t>LUVA DE ELETROFUSAO DE POLIETILENO DE ALTA DENSIDADE (PEAD),RESINA PE80/100, PARA DE=160MM. FORNECIMENTO</t>
  </si>
  <si>
    <t>06.203.0202-A</t>
  </si>
  <si>
    <t>LUVA DE ELETROFUSAO DE POLIETILENO DE ALTA DENSIDADE (PEAD),RESINA PE80/100, PARA DE=180MM. FORNECIMENTO</t>
  </si>
  <si>
    <t>06.203.0203-A</t>
  </si>
  <si>
    <t>LUVA DE ELETROFUSAO DE POLIETILENO DE ALTA DENSIDADE (PEAD),RESINA PE80/100, PARA DE=200MM. FORNECIMENTO</t>
  </si>
  <si>
    <t>06.203.0204-A</t>
  </si>
  <si>
    <t>LUVA DE ELETROFUSAO DE POLIETILENO DE ALTA DENSIDADE (PEAD),RESINA PE80/100, PARA DE=225MM. FORNECIMENTO</t>
  </si>
  <si>
    <t>06.203.0205-A</t>
  </si>
  <si>
    <t>LUVA DE ELETROFUSAO DE POLIETILENO DE ALTA DENSIDADE (PEAD),RESINA PE80/100, PARA DE=250MM. FORNECIMENTO</t>
  </si>
  <si>
    <t>06.203.0206-A</t>
  </si>
  <si>
    <t>LUVA DE ELETROFUSAO DE POLIETILENO DE ALTA DENSIDADE (PEAD),RESINA PE80/100, PARA DE=280MM. FORNECIMENTO</t>
  </si>
  <si>
    <t>06.203.0207-A</t>
  </si>
  <si>
    <t>LUVA DE ELETROFUSAO DE POLIETILENO DE ALTA DENSIDADE (PEAD),RESINA PE80/100, PARA DE=315MM. FORNECIMENTO</t>
  </si>
  <si>
    <t>06.203.0208-A</t>
  </si>
  <si>
    <t>LUVA DE ELETROFUSAO DE POLIETILENO DE ALTA DENSIDADE (PEAD),RESINA PE80/100, PARA DE=355MM. FORNECIMENTO</t>
  </si>
  <si>
    <t>06.203.0209-A</t>
  </si>
  <si>
    <t>LUVA DE ELETROFUSAO DE POLIETILENO DE ALTA DENSIDADE (PEAD),RESINA PE80/100, PARA DE=400MM. FORNECIMENTO</t>
  </si>
  <si>
    <t>06.205.0050-A</t>
  </si>
  <si>
    <t>TUBO PRFV DEFOFO COM JUNTA ELASTICA INTEGRADA, CLASSE PN-6,COM DIAMETRO DE 50MM / SN 5000N/M². FORNECIMENTO</t>
  </si>
  <si>
    <t>06.205.0051-A</t>
  </si>
  <si>
    <t>TUBO PRFV DEFOFO COM JUNTA ELASTICA INTEGRADA, CLASSE PN-6,COM DIAMETRO DE 100MM / SN 5000N/M². FORNECIMENTO</t>
  </si>
  <si>
    <t>06.205.0052-A</t>
  </si>
  <si>
    <t>TUBO PRFV DEFOFO COM JUNTA ELASTICA INTEGRADA, CLASSE PN-6,COM DIAMETRO DE 150MM / SN 5000N/M2. FORNECIMENTO</t>
  </si>
  <si>
    <t>06.205.0053-A</t>
  </si>
  <si>
    <t>TUBO PRFV DEFOFO COM JUNTA ELASTICA INTEGRADA, CLASSE PN-6,COM DIAMETRO DE 200MM / SN 5000N/M². FORNECIMENTO</t>
  </si>
  <si>
    <t>06.205.0054-A</t>
  </si>
  <si>
    <t>TUBO PRFV DEFOFO COM JUNTA ELASTICA INTEGRADA, CLASSE PN-6,COM DIAMETRO DE 250MM / SN 5000N/M². FORNECIMENTO</t>
  </si>
  <si>
    <t>06.205.0055-A</t>
  </si>
  <si>
    <t>TUBO PRFV DEFOFO COM JUNTA ELASTICA INTEGRADA, CLASSE PN-6,COM DIAMETRO DE 300MM / SN 5000 N/M2. FORNECIMENTO</t>
  </si>
  <si>
    <t>06.205.0056-A</t>
  </si>
  <si>
    <t>TUBO PRFV DEFOFO COM JUNTA ELASTICA INTEGRADA, CLASSE PN-6,COM DIAMETRO DE 350MM / SN 5000 N/M2. FORNECIMENTO</t>
  </si>
  <si>
    <t>06.205.0057-A</t>
  </si>
  <si>
    <t>TUBO PRFV DEFOFO COM JUNTA ELASTICA INTEGRADA, CLASSE PN-6,COM DIAMETRO DE 400MM / SN 5000 N/M2. FORNECIMENTO</t>
  </si>
  <si>
    <t>06.205.0058-A</t>
  </si>
  <si>
    <t>TUBO PRFV DEFOFO COM JUNTA ELASTICA INTEGRADA, CLASSE PN-6,COM DIAMETRO DE 500MM / 5000 N/M2. FORNECIMENTO</t>
  </si>
  <si>
    <t>06.205.0059-A</t>
  </si>
  <si>
    <t>TUBO PRFV DEFOFO COM JUNTA ELASTICA INTEGRADA, CLASSE PN-6,COM DIAMETRO DE 600MM / SN 5000N/M2. FORNECIMENTO</t>
  </si>
  <si>
    <t>06.205.0060-A</t>
  </si>
  <si>
    <t>TUBO PRFV DEFOFO COM JUNTA ELASTICA INTEGRADA, CLASSE PN-6,COM DIAMETRO DE 700MM / SN 5000N/M2. FORNECIMENTO</t>
  </si>
  <si>
    <t>06.205.0061-A</t>
  </si>
  <si>
    <t>TUBO PRFV DEFOFO COM JUNTA ELASTICA INTEGRADA, CLASSE PN-6,COM DIAMETRO DE 800MM / SN 5000 N/M2. FORNECIMENTO</t>
  </si>
  <si>
    <t>06.205.0062-A</t>
  </si>
  <si>
    <t>TUBO PRFV DEFOFO COM JUNTA ELASTICA INTEGRADA, CLASSE PN-6,COM DIAMETRO DE 900MM / SN 5000 N/M2. FORNECIMENTO</t>
  </si>
  <si>
    <t>06.205.0063-A</t>
  </si>
  <si>
    <t>TUBO PRFV DEFOFO COM JUNTA ELASTICA INTEGRADA, CLASSE PN-6,COM DIAMETRO DE 1000MM / SN 5000 N/M2. FORNECIMENTO</t>
  </si>
  <si>
    <t>06.205.0064-A</t>
  </si>
  <si>
    <t>TUBO PRFV DEFOFO COM JUNTA ELASTICA INTEGRADA, CLASSE PN-6,COM DIAMETRO DE 1200MM / SN 5000 N/M2. FORNECIMENTO</t>
  </si>
  <si>
    <t>06.205.0065-A</t>
  </si>
  <si>
    <t>TUBO PRFV DEFOFO COM JUNTA ELASTICA INTEGRADA, CLASSE PN-6,COM DIAMETRO DE 1300MM / SN 5000N/M². FORNECIMENTO</t>
  </si>
  <si>
    <t>06.205.0066-A</t>
  </si>
  <si>
    <t>TUBO PRFV DEFOFO COM JUNTA ELASTICA INTEGRADA, CLASSE PN-6,COM DIAMETRO DE 1400MM / SN 5000N/M². FORNECIMENTO</t>
  </si>
  <si>
    <t>06.205.0067-A</t>
  </si>
  <si>
    <t>TUBO PRFV DEFOFO COM JUNTA ELASTICA INTEGRADA, CLASSE PN-6,COM DIAMETRO DE 1500MM / SN 5000N/M². FORNECIMENTO</t>
  </si>
  <si>
    <t>06.205.0068-A</t>
  </si>
  <si>
    <t>TUBO PRFV DEFOFO COM JUNTA ELASTICA INTEGRADA, CLASSE PN-10,COM DIAMETRO DE 50MM / SN 5000N/M². FORNECIMENTO</t>
  </si>
  <si>
    <t>06.205.0069-A</t>
  </si>
  <si>
    <t>TUBO PRFV DEFOFO COM JUNTA ELASTICA INTEGRADA, CLASSE PN-10,COM DIAMETRO DE 100MM / SN 5000N/M². FORNECIMENTO</t>
  </si>
  <si>
    <t>06.205.0070-A</t>
  </si>
  <si>
    <t>TUBO PRFV DEFOFO COM JUNTA ELASTICA INTEGRADA, CLASSE PN-10,COM DIAMETRO DE 150MM / SN 5000N/M². FORNECIMENTO</t>
  </si>
  <si>
    <t>06.205.0071-A</t>
  </si>
  <si>
    <t>TUBO PRFV DEFOFO COM JUNTA ELASTICA INTEGRADA, CLASSE PN-10,COM DIAMETRO DE 200MM / SN 5000N/M². FORNECIMENTO</t>
  </si>
  <si>
    <t>06.205.0072-A</t>
  </si>
  <si>
    <t>TUBO PRFV DEFOFO COM JUNTA ELASTICA INTEGRADA, CLASSE PN-10,COM DIAMETRO 250MM / SN 5000N/M². FORNECIMENTO</t>
  </si>
  <si>
    <t>06.205.0073-A</t>
  </si>
  <si>
    <t>TUBO PRFV DEFOFO COM JUNTA ELASTICA INTEGRADA,CLASSE PN-10,COM DIAMETRO DE 300MM / SN 5000 N/M2. FORNECIMENTO</t>
  </si>
  <si>
    <t>06.205.0074-A</t>
  </si>
  <si>
    <t>TUBO PRFV DEFOFO COM JUNTA ELASTICA INTEGRADA,CLASSE PN-10,COM DIAMETRO DE 350MM / SN 5000 N/M2. FORNECIMENTO</t>
  </si>
  <si>
    <t>06.205.0075-A</t>
  </si>
  <si>
    <t>TUBO PRFV DEFOFO COM JUNTA ELASTICA INTEGRADA,CLASSE PN-10,COM DIAMETRO DE 400MM / SN 5000 N/M2. FORNECIMENTO</t>
  </si>
  <si>
    <t>06.205.0076-A</t>
  </si>
  <si>
    <t>TUBO PRFV DEFOFO COM JUNTA ELASTICA INTEGRADA,CLASSE PN-10,COM DIAMETRO DE 500MM / SN 5000 N/M2. FORNECIMENTO</t>
  </si>
  <si>
    <t>06.205.0077-A</t>
  </si>
  <si>
    <t>TUBO PRFV DEFOFO COM JUNTA ELASTICA INTEGRADA,CLASSE PN-10,COM DIAMETRO DE 600MM / SN 5000 N/M2. FORNECIMENTO</t>
  </si>
  <si>
    <t>06.205.0078-A</t>
  </si>
  <si>
    <t>TUBO PRFV DEFOFO COM JUNTA ELASTICA INTEGRADA,CLASSE PN-10,COM DIAMETRO DE 700MM / SN 5000 N/M2. FORNECIMENTO</t>
  </si>
  <si>
    <t>06.205.0079-A</t>
  </si>
  <si>
    <t>TUBO PRFV DEFOFO COM JUNTA ELASTICA INTEGRADA,CLASSE PN-10,COM DIAMETRO DE 800MM / SN 5000 N/M2. FORNECIMENTO</t>
  </si>
  <si>
    <t>06.205.0080-A</t>
  </si>
  <si>
    <t>TUBO PRFV DEFOFO COM JUNTA ELASTICA INTEGRADA,CLASSE PN-10,COM DIAMETRO DE 900MM / SN 5000 N/M2. FORNECIMENTO</t>
  </si>
  <si>
    <t>06.205.0081-A</t>
  </si>
  <si>
    <t>TUBO PRFV DEFOFO COM JUNTA ELASTICA INTEGRADA,CLASSE PN-10,COM DIAMETRO DE 1000MM / SN 5000 N/M2. FORNECIMENTO</t>
  </si>
  <si>
    <t>06.205.0082-A</t>
  </si>
  <si>
    <t>TUBO PRFV DEFOFO COM JUNTA ELASTICA INTEGRADA,CLASSE PN-10,COM DIAMETRO DE 1200MM / SN 5000 N/M2. FORNECIMENTO</t>
  </si>
  <si>
    <t>06.205.0083-A</t>
  </si>
  <si>
    <t>TUBO PRFV DEFOFO COM JUNTA ELASTICA INTEGRADA, CLASSE PN-10,COM DIAMETRO DE 1300MM / SN 5000N/M². FORNECIMENTO</t>
  </si>
  <si>
    <t>06.205.0084-A</t>
  </si>
  <si>
    <t>TUBO PRFV DEFOFO COM JUNTA ELASTICA INTEGRADA, CLASSE PN-10,COM DIAMETRO DE 1400MM / SN 5000N/M². FORNECIMENTO</t>
  </si>
  <si>
    <t>06.205.0085-A</t>
  </si>
  <si>
    <t>TUBO PRFV DEFOFO COM JUNTA ELASTICA INTEGRADA, CLASSE PN-10,COM DIAMETRO DE 1500MM / SN 5000N/M². FORNECIMENTO</t>
  </si>
  <si>
    <t>06.205.0086-A</t>
  </si>
  <si>
    <t>TUBO PRFV DEFOFO COM JUNTA ELASTICA INTEGRADA, CLASSE PN-16,COM DIAMETRO DE 50MM / SN 5000N/M². FORNECIMENTO</t>
  </si>
  <si>
    <t>06.205.0087-A</t>
  </si>
  <si>
    <t>TUBO PRFV DEFOFO COM JUNTA ELASTICA INTEGRADA, CLASSE PN-16,COM DIAMETRO DE 100MM / SN 5000N/M². FORNECIMENTO</t>
  </si>
  <si>
    <t>06.205.0088-A</t>
  </si>
  <si>
    <t>TUBO PRFV DEFOFO COM JUNTA ELASTICA INTEGRADA, CLASSE PN-16,COM DIAMETRO DE 150MM / SN 5000N/M². FORNECIMENTO</t>
  </si>
  <si>
    <t>06.205.0089-A</t>
  </si>
  <si>
    <t>TUBO PRFV DEFOFO COM JUNTA ELASTICA INTEGRADA, CLASSE PN-16,COM DIAMETRO DE 200MM / SN 5000N/M². FORNECIMENTO</t>
  </si>
  <si>
    <t>06.205.0090-A</t>
  </si>
  <si>
    <t>TUBO PRFV DEFOFO COM JUNTA ELASTICA INTEGRADA, CLASSE PN-16,COM DIAMETRO DE 250MM / SN 5000N/M². FORNECIMENTO</t>
  </si>
  <si>
    <t>06.205.0091-A</t>
  </si>
  <si>
    <t>TUBO PRFV DEFOFO COM JUNTA ELASTICA INTEGRADA,CLASSE PN-16,COM DIAMETRO DE 300MM / SN 5000 N/M2. FORNECIMENTO</t>
  </si>
  <si>
    <t>06.205.0092-A</t>
  </si>
  <si>
    <t>TUBO PRFV DEFOFO COM JUNTA ELASTICA INTEGRADA,CLASSE PN-16,COM DIAMETRO DE 350MM / SN 5000 N/M2. FORNECIMENTO</t>
  </si>
  <si>
    <t>06.205.0093-A</t>
  </si>
  <si>
    <t>TUBO PRFV DEFOFO COM JUNTA ELASTICA INTEGRADA,CLASSE PN-16,COM DIAMETRO DE 400MM / SN 5000 N/M2. FORNECIMENTO</t>
  </si>
  <si>
    <t>06.205.0094-A</t>
  </si>
  <si>
    <t>TUBO PRFV DEFOFO COM JUNTA ELASTICA INTEGRADA,CLASSE PN-16,COM DIAMETRO DE 500MM / SN 5000 N/M2. FORNECIMENTO</t>
  </si>
  <si>
    <t>06.205.0095-A</t>
  </si>
  <si>
    <t>TUBO PRFV DEFOFO COM JUNTA ELASTICA INTEGRADA,CLASSE PN-16,COM DIAMETRO DE 600MM / SN 5000 N/M2. FORNECIMENTO</t>
  </si>
  <si>
    <t>06.205.0096-A</t>
  </si>
  <si>
    <t>TUBO PRFV DEFOFO COM JUNTA ELASTICA INTEGRADA,CLASSE PN-16,COM DIAMETRO DE 700MM / SN 5000 N/M2. FORNECIMENTO</t>
  </si>
  <si>
    <t>06.205.0097-A</t>
  </si>
  <si>
    <t>TUBO PRFV DEFOFO COM JUNTA ELASTICA INTEGRADA,CLASSE PN-16,COM DIAMETRO DE 800MM / SN 5000 N/M2. FORNECIMENTO</t>
  </si>
  <si>
    <t>06.205.0098-A</t>
  </si>
  <si>
    <t>TUBO PRFV DEFOFO COM JUNTA ELASTICA INTEGRADA,CLASSE PN-16,COM DIAMETRO DE 900MM / SN 5000 N/M2. FORNECIMENTO</t>
  </si>
  <si>
    <t>06.205.0099-A</t>
  </si>
  <si>
    <t>TUBO PRFV DEFOFO COM JUNTA ELASTICA INTEGRADA,CLASSE PN-16,COM DIAMETRO DE 1000MM / SN 5000 N/M2. FORNECIMENTO</t>
  </si>
  <si>
    <t>06.205.0100-A</t>
  </si>
  <si>
    <t>TUBO PRFV DEFOFO COM JUNTA ELASTICA INTEGRADA,CLASSE PN-16,COM DIAMETRO DE 1200MM / SN 5000 N/M2. FORNECIMENTO</t>
  </si>
  <si>
    <t>06.205.0101-A</t>
  </si>
  <si>
    <t>TUBO PRFV DEFOFO COM JUNTA ELASTICA INTEGRADA, CLASSE PN-16,COM DIAMETRO DE 1300MM / SN 5000N/M². FORNECIMENTO</t>
  </si>
  <si>
    <t>06.205.0102-A</t>
  </si>
  <si>
    <t>TUBO PRFV DEFOFO COM JUNTA ELASTICA INTEGRADA, CLASSE PN-16,COM DIAMETRO DE 1400MM / SN 5000N/M². FORNECIMENTO</t>
  </si>
  <si>
    <t>06.205.0103-A</t>
  </si>
  <si>
    <t>TUBO PRFV DEFOFO COM JUNTA ELASTICA INTEGRADA, CLASSE PN-16,COM DIAMETRO DE 1500MM / SN 5000N/M². FORNECIMENTO</t>
  </si>
  <si>
    <t>06.205.0105-A</t>
  </si>
  <si>
    <t>TUBO PRFV DEFOFO COM JUNTA ELASTICA INTEGRADA, CLASSE PN-6,COM DIAMETRO DE 50MM / SN 10000N/M². FORNECIMENTO</t>
  </si>
  <si>
    <t>06.205.0106-A</t>
  </si>
  <si>
    <t>TUBO PRFV DEFOFO COM JUNTA ELASTICA INTEGRADA, CLASSE PN-6,COM DIAMETRO DE 100MM / SN 10000N/M². FORNECIMENTO</t>
  </si>
  <si>
    <t>06.205.0107-A</t>
  </si>
  <si>
    <t>TUBO PRFV DEFOFO COM JUNTA ELASTICA INTEGRADA, CLASSE PN-6,COM DIAMETRO DE 150MM / SN 10000N/M². FORNECIMENTO</t>
  </si>
  <si>
    <t>06.205.0108-A</t>
  </si>
  <si>
    <t>TUBO PRFV DEFOFO COM JUNTA ELASTICA INTEGRADA, CLASSE PN-6,COM DIAMETRO DE 200MM / SN 10000N/M². FORNECIMENTO</t>
  </si>
  <si>
    <t>06.205.0109-A</t>
  </si>
  <si>
    <t>TUBO PRFV DEFOFO COM JUNTA ELASTICA INTEGRADA, CLASSE PN-6,COM DIAMETRO DE 250MM / SN 10000N/M². FORNECIMENTO</t>
  </si>
  <si>
    <t>06.205.0110-A</t>
  </si>
  <si>
    <t>TUBO PRFV DEFOFO COM JUNTA ELASTICA INTEGRADA, CLASSE PN-6,COM DIAMETRO DE 300MM / SN 10000N/M². FORNECIMENTO</t>
  </si>
  <si>
    <t>06.205.0111-A</t>
  </si>
  <si>
    <t>TUBO PRFV DEFOFO COM JUNTA ELASTICA INTEGRADA, CLASSE PN-6,COM DIAMETRO DE 350MM / SN 10000N/M². FORNECIMENTO</t>
  </si>
  <si>
    <t>06.205.0112-A</t>
  </si>
  <si>
    <t>TUBO PRFV DEFOFO COM JUNTA ELASTICA INTEGRADA, CLASSE PN-6,COM DIAMETRO DE 400MM / SN 10000N/M². FORNECIMENTO</t>
  </si>
  <si>
    <t>06.205.0113-A</t>
  </si>
  <si>
    <t>TUBO PRFV DEFOFO COM JUNTA ELASTICA INTEGRADA, CLASSE PN-6,COM DIAMETRO DE 500MM / SN 10000N/M². FORNECIMENTO</t>
  </si>
  <si>
    <t>06.205.0114-A</t>
  </si>
  <si>
    <t>TUBO PRFV DEFOFO COM JUNTA ELASTICA INTEGRADA, CLASSE PN-6,COM DIAMETRO DE 600MM / SN 10000N/M². FORNECIMENTO</t>
  </si>
  <si>
    <t>06.205.0115-A</t>
  </si>
  <si>
    <t>TUBO PRFV DEFOFO COM JUNTA ELASTICA INTEGRADA, CLASSE PN-6,COM DIAMETRO DE 700MM / SN 10000N/M². FORNECIMENTO</t>
  </si>
  <si>
    <t>06.205.0116-A</t>
  </si>
  <si>
    <t>TUBO PRFV DEFOFO COM JUNTA ELASTICA INTEGRADA, CLASSE PN-6,COM DIAMETRO DE 800MM / SN 10000N/M². FORNECIMENTO</t>
  </si>
  <si>
    <t>06.205.0117-A</t>
  </si>
  <si>
    <t>TUBO PRFV DEFOFO COM JUNTA ELASTICA INTEGRADA, CLASSE PN-6,COM DIAMETRO DE 900MM / SN 10000N/M². FORNECIMENTO</t>
  </si>
  <si>
    <t>06.205.0118-A</t>
  </si>
  <si>
    <t>TUBO PRFV DEFOFO COM JUNTA ELASTICA INTEGRADA, CLASSE PN-6,COM DIAMETRO DE 1000MM / SN 10000N/M². FORNECIMENTO</t>
  </si>
  <si>
    <t>06.205.0119-A</t>
  </si>
  <si>
    <t>TUBO PRFV DEFOFO COM JUNTA ELASTICA INTEGRADA, CLASSE PN-6,COM DIAMETRO DE 1200MM / SN 10000N/M². FORNECIMENTO</t>
  </si>
  <si>
    <t>06.205.0120-A</t>
  </si>
  <si>
    <t>TUBO PRFV DEFOFO COM JUNTA ELASTICA INTEGRADA, CLASSE PN-6,COM DIAMETRO DE 1300MM / SN 10000N/M². FORNECIMENTO</t>
  </si>
  <si>
    <t>06.205.0121-A</t>
  </si>
  <si>
    <t>TUBO PRFV DEFOFO COM JUNTA ELASTICA INTEGRADA, CLASSE PN-6,COM DIAMETRO DE 1400MM / SN 10000N/M². FORNECIMENTO</t>
  </si>
  <si>
    <t>06.205.0122-A</t>
  </si>
  <si>
    <t>TUBO PRFV DEFOFO COM JUNTA ELASTICA INTEGRADA, CLASSE PN-6,COM DIAMETRO DE 1500MM / SN 10000N/M². FORNECIMENTO</t>
  </si>
  <si>
    <t>06.205.0123-A</t>
  </si>
  <si>
    <t>TUBO PRFV DEFOFO COM JUNTA ELASTICA INTEGRADA, CLASSE PN-10,COM DIAMETRO DE 50MM / SN 10000N/M². FORNECIMENTO</t>
  </si>
  <si>
    <t>06.205.0124-A</t>
  </si>
  <si>
    <t>TUBO PRFV DEFOFO COM JUNTA ELASTICA INTEGRADA, CLASSE PN-10,COM DIAMETRO DE 100MM / SN 10000N/M². FORNECIMENTO</t>
  </si>
  <si>
    <t>06.205.0125-A</t>
  </si>
  <si>
    <t>TUBO PRFV DEFOFO COM JUNTA ELASTICA INTEGRADA, CLASSE PN-10,COM DIAMETRO DE 150MM / SN 10000N/M². FORNECIMENTO</t>
  </si>
  <si>
    <t>06.205.0126-A</t>
  </si>
  <si>
    <t>TUBO PRFV DEFOFO COM JUNTA ELASTICA INTEGRADA, CLASSE PN-10,COM DIAMETRO DE 200MM / SN 10000N/M². FORNECIMENTO</t>
  </si>
  <si>
    <t>06.205.0127-A</t>
  </si>
  <si>
    <t>TUBO PRFV DEFOFO COM JUNTA ELASTICA INTEGRADA, CLASSE PN-10,COM DIAMETRO DE 250MM / SN 10000N/M². FORNECIMENTO</t>
  </si>
  <si>
    <t>06.205.0128-A</t>
  </si>
  <si>
    <t>TUBO PRFV DEFOFO COM JUNTA ELASTICA INTEGRADA, CLASSE PN-10,COM DIAMETRO DE 300MM / SN 10000N/M². FORNECIMENTO</t>
  </si>
  <si>
    <t>06.205.0129-A</t>
  </si>
  <si>
    <t>TUBO PRFV DEFOFO COM JUNTA ELASTICA INTEGRADA, CLASSE PN-10,COM DIAMETRO DE 350MM / SN 10000N/M². FORNECIMENTO</t>
  </si>
  <si>
    <t>06.205.0130-A</t>
  </si>
  <si>
    <t>TUBO PRFV DEFOFO COM JUNTA ELASTICA INTEGRADA, CLASSE PN-10,COM DIAMETRO DE 400MM / SN 10000N/M². FORNECIMENTO</t>
  </si>
  <si>
    <t>06.205.0131-A</t>
  </si>
  <si>
    <t>TUBO PRFV DEFOFO COM JUNTA ELASTICA INTEGRADA, CLASSE PN-10,COM DIAMETRO DE 500MM / SN 10000N/M². FORNECIMENTO</t>
  </si>
  <si>
    <t>06.205.0132-A</t>
  </si>
  <si>
    <t>TUBO PRFV DEFOFO COM JUNTA ELASTICA INTEGRADA, CLASSE PN-10,COM DIAMETRO DE 600MM / SN 10000N/M². FORNECIMENTO</t>
  </si>
  <si>
    <t>06.205.0133-A</t>
  </si>
  <si>
    <t>TUBO PRFV DEFOFO COM JUNTA ELASTICA INTEGRADA, CLASSE PN-10,COM DIAMETRO DE 700MM / SN 10000N/M². FORNECIMENTO</t>
  </si>
  <si>
    <t>06.205.0134-A</t>
  </si>
  <si>
    <t>TUBO PRFV DEFOFO COM JUNTA ELASTICA INTEGRADA, CLASSE PN-10,COM DIAMETRO DE 800MM / SN 10000N/M². FORNECIMENTO</t>
  </si>
  <si>
    <t>06.205.0135-A</t>
  </si>
  <si>
    <t>TUBO PRFV DEFOFO COM JUNTA ELASTICA INTEGRADA, CLASSE PN-10,COM DIAMETRO DE 900MM / SN 10000N/M². FORNECIMENTO</t>
  </si>
  <si>
    <t>06.205.0136-A</t>
  </si>
  <si>
    <t>TUBO PRFV DEFOFO COM JUNTA ELASTICA INTEGRADA, CLASSE PN-10,COM DIAMETRO DE 1000MM / SN 10000N/M². FORNECIMENTO</t>
  </si>
  <si>
    <t>06.205.0137-A</t>
  </si>
  <si>
    <t>TUBO PRFV DEFOFO COM JUNTA ELASTICA INTEGRADA, CLASSE PN-10,COM DIAMETRO DE 1200MM / SN 10000N/M². FORNECIMENTO</t>
  </si>
  <si>
    <t>06.205.0138-A</t>
  </si>
  <si>
    <t>TUBO PRFV DEFOFO COM JUNTA ELASTICA INTEGRADA, CLASSE PN-10,COM DIAMETRO DE 1300MM / SN 10000N/M². FORNECIMENTO</t>
  </si>
  <si>
    <t>06.205.0139-A</t>
  </si>
  <si>
    <t>TUBO PRFV DEFOFO COM JUNTA ELASTICA INTEGRADA, CLASSE PN-10,COM DIAMETRO DE 1400MM / SN 10000N/M². FORNECIMENTO</t>
  </si>
  <si>
    <t>06.205.0140-A</t>
  </si>
  <si>
    <t>TUBO PRFV DEFOFO COM JUNTA ELASTICA INTEGRADA, CLASSE PN-10,COM DIAMETRO DE 1500MM / SN 10000N/M². FORNECIMENTO</t>
  </si>
  <si>
    <t>06.205.0141-A</t>
  </si>
  <si>
    <t>TUBO PRFV DEFOFO COM JUNTA ELASTICA INTEGRADA, CLASSE PN-16,COM DIAMETRO DE 50MM / SN 10000N/M². FORNECIMENTO</t>
  </si>
  <si>
    <t>06.205.0142-A</t>
  </si>
  <si>
    <t>TUBO PRFV DEFOFO COM JUNTA ELASTICA INTEGRADA, CLASSE PN-16,COM DIAMETRO DE 100MM / SN 10000N/M². FORNECIMENTO</t>
  </si>
  <si>
    <t>06.205.0143-A</t>
  </si>
  <si>
    <t>TUBO PRFV DEFOFO COM JUNTA ELASTICA INTEGRADA, CLASSE PN-16,COM DIAMETRO DE 150MM / SN 10000N/M². FORNECIMENTO</t>
  </si>
  <si>
    <t>06.205.0144-A</t>
  </si>
  <si>
    <t>TUBO PRFV DEFOFO COM JUNTA ELASTICA INTEGRADA, CLASSE PN-16,COM DIAMETRO DE 200MM / SN 10000N/M². FORNECIMENTO</t>
  </si>
  <si>
    <t>06.205.0145-A</t>
  </si>
  <si>
    <t>TUBO PRFV DEFOFO COM JUNTA ELASTICA INTEGRADA, CLASSE PN-16,COM DIAMETRO DE 250MM / SN 10000N/M². FORNECIMENTO</t>
  </si>
  <si>
    <t>06.205.0146-A</t>
  </si>
  <si>
    <t>TUBO PRFV DEFOFO COM JUNTA ELASTICA INTEGRADA, CLASSE PN-16,COM DIAMETRO DE 300MM / SN 10000N/M². FORNECIMENTO</t>
  </si>
  <si>
    <t>06.205.0147-A</t>
  </si>
  <si>
    <t>TUBO PRFV DEFOFO COM JUNTA ELASTICA INTEGRADA, CLASSE PN-16,COM DIAMETRO DE 350MM / SN 10000N/M². FORNECIMENTO</t>
  </si>
  <si>
    <t>06.205.0148-A</t>
  </si>
  <si>
    <t>TUBO PRFV DEFOFO COM JUNTA ELASTICA INTEGRADA, CLASSE PN-16,COM DIAMETRO DE 400MM / SN 10000N/M2. FORNECIMENTO</t>
  </si>
  <si>
    <t>06.205.0149-A</t>
  </si>
  <si>
    <t>TUBO PRFV DEFOFO COM JUNTA ELASTICA INTEGRADA, CLASSE PN-16,COM DIAMETRO DE 500MM / SN 10000N/M². FORNECIMENTO</t>
  </si>
  <si>
    <t>06.205.0150-A</t>
  </si>
  <si>
    <t>TUBO PRFV DEFOFO COM JUNTA ELASTICA INTEGRADA, CLASSE PN-16,COM DIAMETRO DE 600MM / SN 10000N/M². FORNECIMENTO</t>
  </si>
  <si>
    <t>06.205.0151-A</t>
  </si>
  <si>
    <t>TUBO PRFV DEFOFO COM JUNTA ELASTICA INTEGRADA, CLASSE PN-16,COM DIAMETRO DE 700MM / SN 10000N/M². FORNECIMENTO</t>
  </si>
  <si>
    <t>06.205.0152-A</t>
  </si>
  <si>
    <t>TUBO PRFV DEFOFO COM JUNTA ELASTICA INTEGRADA, CLASSE PN-16,COM DIAMETRO DE 800MM / SN 10000N/M². FORNECIMENTO</t>
  </si>
  <si>
    <t>06.205.0153-A</t>
  </si>
  <si>
    <t>TUBO PRFV DEFOFO COM JUNTA ELASTICA INTEGRADA, CLASSE PN-16,COM DIAMETRO DE 900MM / SN 10000N/M². FORNECIMENTO</t>
  </si>
  <si>
    <t>06.205.0154-A</t>
  </si>
  <si>
    <t>TUBO PRFV DEFOFO COM JUNTA ELASTICA INTEGRADA, CLASSE PN-16,COM DIAMETRO DE 1000MM / SN 10000N/M². FORNECIMENTO</t>
  </si>
  <si>
    <t>06.205.0155-A</t>
  </si>
  <si>
    <t>TUBO PRFV DEFOFO COM JUNTA ELASTICA INTEGRADA, CLASSE PN-16,COM DIAMETRO DE 1200MM / SN 10000N/M². FORNECIMENTO</t>
  </si>
  <si>
    <t>06.205.0156-A</t>
  </si>
  <si>
    <t>TUBO PRFV DEFOFO COM JUNTA ELASTICA INTEGRADA, CLASSE PN-16,COM DIAMETRO DE 1300MM / SN 10000N/M². FORNECIMENTO</t>
  </si>
  <si>
    <t>06.205.0157-A</t>
  </si>
  <si>
    <t>TUBO PRFV DEFOFO COM JUNTA ELASTICA INTEGRADA, CLASSE PN-16,COM DIAMETRO DE 1400MM / SN 10000N/M². FORNECIMENTO</t>
  </si>
  <si>
    <t>06.205.0158-A</t>
  </si>
  <si>
    <t>TUBO PRFV DEFOFO COM JUNTA ELASTICA INTEGRADA, CLASSE PN-16,COM DIAMETRO DE 1500MM / SN 10000N/M². FORNECIMENTO</t>
  </si>
  <si>
    <t>06.250.0012-A</t>
  </si>
  <si>
    <t>TUBO DE CONCRETO ARMADO, CLASSE EA-2(NBR-8890/03),JUNTA ELASTICA,PARA ESGOTO SANITARIO,COM DIAMETRO DE  400MM,INCLUSIVEANEL DE BORRACHA. FORNECIMENTO</t>
  </si>
  <si>
    <t>06.250.0013-A</t>
  </si>
  <si>
    <t>TUBO DE CONCRETO ARMADO, CLASSE EA-2(NBR-8890/03),JUNTA ELASTICA,PARA ESGOTO SANITARIO,COM DIAMETRO DE  500MM,INCLUSIVEANEL DE BORRACHA. FORNECIMENTO</t>
  </si>
  <si>
    <t>06.250.0014-A</t>
  </si>
  <si>
    <t>TUBO DE CONCRETO ARMADO, CLASSE EA-2(NBR-8890/03),JUNTA ELASTICA,PARA ESGOTO SANITARIO,COM DIAMETRO DE  600MM,INCLUSIVEANEL DE BORRACHA. FORNECIMENTO</t>
  </si>
  <si>
    <t>06.250.0015-A</t>
  </si>
  <si>
    <t>TUBO DE CONCRETO ARMADO, CLASSE EA-2(NBR-8890/03),JUNTA ELASTICA,PARA ESGOTO SANITARIO,COM DIAMETRO DE  700MM,INCLUSIVEANEL DE BORRACHA. FORNECIMENTO</t>
  </si>
  <si>
    <t>06.250.0016-A</t>
  </si>
  <si>
    <t>TUBO DE CONCRETO ARMADO, CLASSE EA-2(NBR-8890/03),JUNTA ELASTICA,PARA ESGOTO SANITARIO,COM DIAMETRO DE  800MM,INCLUSIVEANEL DE BORRACHA. FORNECIMENTO</t>
  </si>
  <si>
    <t>06.250.0017-A</t>
  </si>
  <si>
    <t>TUBO DE CONCRETO ARMADO, CLASSE EA-2(NBR-8890/03),JUNTA ELASTICA,PARA ESGOTO SANITARIO,COM DIAMETRO DE  900MM,INCLUSIVEANEL DE BORRACHA. FORNECIMENTO</t>
  </si>
  <si>
    <t>06.250.0018-A</t>
  </si>
  <si>
    <t>TUBO DE CONCRETO ARMADO, CLASSE EA-2(NBR-8890/03),JUNTA ELASTICA,PARA ESGOTO SANITARIO,COM DIAMETRO DE 1000MM,INCLUSIVEANEL DE BORRACHA. FORNECIMENTO</t>
  </si>
  <si>
    <t>06.250.0020-A</t>
  </si>
  <si>
    <t>TUBO DE CONCRETO ARMADO, CLASSE EA-2(NBR-8890/03),JUNTA ELASTICA,PARA ESGOTO SANITARIO,COM DIAMETRO DE 1200MM,INCLUSIVEANEL DE BORRACHA. FORNECIMENTO</t>
  </si>
  <si>
    <t>06.250.0021-A</t>
  </si>
  <si>
    <t>TUBO DE CONCRETO ARMADO, CLASSE EA-2(NBR-8890/03),JUNTA ELASTICA,PARA ESGOTO SANITARIO,COM DIAMETRO DE 1500MM,INCLUSIVEANEL DE BORRACHA. FORNECIMENTO</t>
  </si>
  <si>
    <t>06.250.0022-A</t>
  </si>
  <si>
    <t>TUBO DE CONCRETO ARMADO, CLASSE EA-2(NBR 8890/03),JUNTA ELASTICA,PARA ESGOTO SANITARIO,COM DIAMETRO DE 1750MM,INCLUSIVEANEL DE BORRACHA. FORNECIMENTO</t>
  </si>
  <si>
    <t>06.250.0023-A</t>
  </si>
  <si>
    <t>TUBO DE CONCRETO ARMADO, CLASSE EA-2(NBR 8890/03),JUNTA ELASTICA,PARA ESGOTO SANITARIO,COM DIAMETRO DE 2000MM,INCLUSIVEANEL DE BORRACHA. FORNECIMENTO</t>
  </si>
  <si>
    <t>06.250.0031-A</t>
  </si>
  <si>
    <t>TUBO DE CONCRETO ARMADO, CLASSE EA-3(NBR 8890/03),JUNTA ELASTICA,PARA ESGOTO SANITARIO,COM DIAMETRO DE  400MM,INCLUSIVEANEL DE BORRACHA. FORNECIMENTO</t>
  </si>
  <si>
    <t>06.250.0032-A</t>
  </si>
  <si>
    <t>TUBO DE CONCRETO ARMADO, CLASSE EA-3(NBR 8890/03),JUNTA ELASTICA,PARA ESGOTO SANITARIO,COM DIAMETRO DE  500MM,INCLUSIVEANEL DE BORRACHA. FORNECIMENTO</t>
  </si>
  <si>
    <t>06.250.0033-A</t>
  </si>
  <si>
    <t>TUBO DE CONCRETO ARMADO, CLASSE EA-3(NBR 8890/03),JUNTA ELASTICA,PARA ESGOTO SANITARIO,COM DIAMETRO DE  600MM,INCLUSIVEANEL DE BORRACHA. FORNECIMENTO</t>
  </si>
  <si>
    <t>06.250.0034-A</t>
  </si>
  <si>
    <t>TUBO DE CONCRETO ARMADO, CLASSE EA-3(NBR 8890/03),JUNTA ELASTICA,PARA ESGOTO SANITARIO,COM DIAMETRO DE  700MM,INCLUSIVEANEL DE BORRACHA. FORNECIMENTO</t>
  </si>
  <si>
    <t>06.250.0035-A</t>
  </si>
  <si>
    <t>TUBO DE CONCRETO ARMADO, CLASSE EA-3(NBR 8890/03),JUNTA ELASTICA,PARA ESGOTO SANITARIO,COM DIAMETRO DE  800MM,INCLUSIVEANEL DE BORRACHA. FORNECIMENTO</t>
  </si>
  <si>
    <t>06.250.0036-A</t>
  </si>
  <si>
    <t>TUBO DE CONCRETO ARMADO, CLASSE EA-3(NBR 8890/03),JUNTA ELASTICA,PARA ESGOTO SANITARIO,COM DIAMETRO DE  900MM,INCLUSIVEANEL DE BORRACHA. FORNECIMENTO</t>
  </si>
  <si>
    <t>06.250.0037-A</t>
  </si>
  <si>
    <t>TUBO DE CONCRETO ARMADO, CLASSE EA-3(NBR 8890/03),JUNTA ELASTICA,PARA ESGOTO SANITARIO,COM DIAMETRO DE 1000MM,INCLUSIVEANEL DE BORRACHA. FORNECIMENTO</t>
  </si>
  <si>
    <t>06.250.0039-A</t>
  </si>
  <si>
    <t>TUBO DE CONCRETO ARMADO, CLASSE EA-3(NBR 8890/03),JUNTA ELASTICA,PARA ESGOTO SANITARIO,COM DIAMETRO DE 1200MM,INCLUSIVEANEL DE BORRACHA. FORNECIMENTO</t>
  </si>
  <si>
    <t>06.250.0040-A</t>
  </si>
  <si>
    <t>TUBO DE CONCRETO ARMADO, CLASSE EA-3(NBR 8890/03),JUNTA ELASTICA,PARA ESGOTO SANITARIO,COM DIAMETRO DE 1500MM,INCLUSIVEANEL DE BORRACHA. FORNECIMENTO</t>
  </si>
  <si>
    <t>06.250.0051-A</t>
  </si>
  <si>
    <t>TUBO DE CONCRETO ARMADO, CLASSE EA-4(NBR 8890/03),JUNTA ELASTICA,PARA ESGOTO SANITARIO,COM DIAMETRO DE  400MM,INCLUSIVEANEL DE BORRACHA. FORNECIMENTO</t>
  </si>
  <si>
    <t>06.250.0052-A</t>
  </si>
  <si>
    <t>TUBO DE CONCRETO ARMADO, CLASSE EA-4(NBR 8890/03),JUNTA ELASTICA,PARA ESGOTO SANITARIO,COM DIAMETRO DE  500MM,INCLUSIVEANEL DE BORRACHA. FORNECIMENTO</t>
  </si>
  <si>
    <t>06.250.0053-A</t>
  </si>
  <si>
    <t>TUBO DE CONCRETO ARMADO, CLASSE EA-4(NBR 8890/03),JUNTA ELASTICA,PARA ESGOTO SANITARIO,COM DIAMETRO DE  600MM,INCLUSIVEANEL DE BORRACHA. FORNECIMENTO</t>
  </si>
  <si>
    <t>06.250.0054-A</t>
  </si>
  <si>
    <t>TUBO DE CONCRETO ARMADO, CLASSE EA-4(NBR 8890/03),JUNTA ELASTICA,PARA ESGOTO SANITARIO,COM DIAMETRO DE  700MM,INCLUSIVEANEL DE BORRACHA. FORNECIMENTO</t>
  </si>
  <si>
    <t>06.250.0055-A</t>
  </si>
  <si>
    <t>TUBO DE CONCRETO ARMADO, CLASSE EA-4(NBR 8890/03),JUNTA ELASTICA,PARA ESGOTO SANITARIO,COM DIAMETRO DE  800MM,INCLUSIVEANEL DE BORRACHA. FORNECIMENTO</t>
  </si>
  <si>
    <t>06.250.0056-A</t>
  </si>
  <si>
    <t>TUBO DE CONCRETO ARMADO, CLASSE EA-4(NBR 8890/03),JUNTA ELASTICA,PARA ESGOTO SANITARIO,COM DIAMETRO DE  900MM,INCLUSIVEANEL DE BORRACHA. FORNECIMENTO</t>
  </si>
  <si>
    <t>06.250.0057-A</t>
  </si>
  <si>
    <t>TUBO DE CONCRETO ARMADO, CLASSE EA-4(NBR 8890/03),JUNTA ELASTICA,PARA ESGOTO SANITARIO,COM DIAMETRO DE 1000MM,INCLUSIVEANEL DE BORRACHA. FORNECIMENTO</t>
  </si>
  <si>
    <t>06.250.0059-A</t>
  </si>
  <si>
    <t>TUBO DE CONCRETO ARMADO, CLASSE EA-4(NBR 8890/03),JUNTA ELASTICA,PARA ESGOTO SANITARIO,COM DIAMETRO DE 1200MM,INCLUSIVEANEL DE BORRACHA. FORNECIMENTO</t>
  </si>
  <si>
    <t>06.250.0060-A</t>
  </si>
  <si>
    <t>TUBO DE CONCRETO ARMADO, CLASSE EA-4(NBR 8890/03),JUNTA ELASTICA,PARA ESGOTO SANITARIO,COM DIAMETRO DE 1500MM,INCLUSIVEANEL DE BORRACHA. FORNECIMENTO</t>
  </si>
  <si>
    <t>06.251.0030-A</t>
  </si>
  <si>
    <t>TUBO DE CONCRETO ARMADO, CLASSE PA-1,PARA GALERIAS DE AGUASPLUVIAIS,COM DIAMETRO DE  300MM,JUNTA DE ARGAMASSA. FORNECIMENTO</t>
  </si>
  <si>
    <t>06.251.0031-A</t>
  </si>
  <si>
    <t>TUBO DE CONCRETO ARMADO, CLASSE PA-1,PARA GALERIAS DE AGUASPLUVIAIS,COM DIAMETRO DE  400MM,JUNTA DE ARGAMASSA. FORNECIMENTO</t>
  </si>
  <si>
    <t>06.251.0032-A</t>
  </si>
  <si>
    <t>TUBO DE CONCRETO ARMADO, CLASSE PA-1,PARA GALERIAS DE AGUASPLUVIAIS,COM DIAMETRO DE  500MM,JUNTA DE ARGAMASSA. FORNECIMENTO</t>
  </si>
  <si>
    <t>06.251.0033-A</t>
  </si>
  <si>
    <t>TUBO DE CONCRETO ARMADO, CLASSE PA-1,PARA GALERIAS DE AGUASPLUVIAIS,COM DIAMETRO DE  600MM,JUNTA DE ARGAMASSA. FORNECIMENTO</t>
  </si>
  <si>
    <t>06.251.0034-A</t>
  </si>
  <si>
    <t>TUBO DE CONCRETO ARMADO, CLASSE PA-1,PARA GALERIAS DE AGUASPLUVIAIS,COM DIAMETRO DE  700MM,JUNTA DE ARGAMASSA. FORNECIMENTO</t>
  </si>
  <si>
    <t>06.251.0035-A</t>
  </si>
  <si>
    <t>TUBO DE CONCRETO ARMADO, CLASSE PA-1,PARA GALERIAS DE AGUASPLUVIAIS,COM DIAMETRO DE  800MM,JUNTA DE ARGAMASSA. FORNECIMENTO</t>
  </si>
  <si>
    <t>06.251.0036-A</t>
  </si>
  <si>
    <t>TUBO DE CONCRETO ARMADO, CLASSE PA-1,PARA GALERIAS DE AGUASPLUVIAIS,COM DIAMETRO DE  900MM,JUNTA DE ARGAMASSA. FORNECIMENTO</t>
  </si>
  <si>
    <t>06.251.0037-A</t>
  </si>
  <si>
    <t>TUBO DE CONCRETO ARMADO, CLASSE PA-1,PARA GALERIAS DE AGUASPLUVIAIS,COM DIAMETRO DE 1000MM,JUNTA DE ARGAMASSA. FORNECIMENTO</t>
  </si>
  <si>
    <t>06.251.0038-A</t>
  </si>
  <si>
    <t>TUBO DE CONCRETO ARMADO, CLASSE PA-1,PARA GALERIAS DE AGUASPLUVIAIS,COM DIAMETRO DE 1200MM,JUNTA DE ARGAMASSA. FORNECIMENTO</t>
  </si>
  <si>
    <t>06.251.0039-A</t>
  </si>
  <si>
    <t>TUBO DE CONCRETO ARMADO, CLASSE PA-1,PARA GALERIAS DE AGUASPLUVIAIS,COM DIAMETRO DE 1500MM,JUNTA DE ARGAMASSA. FORNECIMENTO</t>
  </si>
  <si>
    <t>06.251.0040-A</t>
  </si>
  <si>
    <t>TUBO DE CONCRETO ARMADO, CLASSE PA-2,PARA GALERIAS DE AGUASPLUVIAIS,COM DIAMETRO DE  300MM,JUNTA DE ARGAMASSA. FORNECIMENTO</t>
  </si>
  <si>
    <t>06.251.0041-A</t>
  </si>
  <si>
    <t>TUBO DE CONCRETO ARMADO, CLASSE PA-2,PARA GALERIAS DE AGUASPLUVIAIS,COM DIAMETRO DE  400MM,JUNTA DE ARGAMASSA. FORNECIMENTO</t>
  </si>
  <si>
    <t>06.251.0042-A</t>
  </si>
  <si>
    <t>TUBO DE CONCRETO ARMADO, CLASSE PA-2,PARA GALERIAS DE AGUASPLUVIAIS,COM DIAMETRO DE  500MM,JUNTA DE ARGAMASSA. FORNECIMENTO</t>
  </si>
  <si>
    <t>06.251.0043-A</t>
  </si>
  <si>
    <t>TUBO DE CONCRETO ARMADO, CLASSE PA-2,PARA GALERIAS DE AGUASPLUVIAIS,COM DIAMETRO DE  600MM,JUNTA DE ARGAMASSA. FORNECIMENTO</t>
  </si>
  <si>
    <t>06.251.0044-A</t>
  </si>
  <si>
    <t>TUBO DE CONCRETO ARMADO, CLASSE PA-2,PARA GALERIAS DE AGUASPLUVIAIS,COM DIAMETRO DE  700MM,JUNTA DE ARGAMASSA. FORNECIMENTO</t>
  </si>
  <si>
    <t>06.251.0045-A</t>
  </si>
  <si>
    <t>TUBO DE CONCRETO ARMADO, CLASSE PA-2,PARA GALERIAS DE AGUASPLUVIAIS,COM DIAMETRO DE  800MM,JUNTA DE ARGAMASSA. FORNECIMENTO</t>
  </si>
  <si>
    <t>06.251.0046-A</t>
  </si>
  <si>
    <t>TUBO DE CONCRETO ARMADO, CLASSE PA-2,PARA GALERIAS DE AGUASPLUVIAIS,COM DIAMETRO DE  900MM,JUNTA DE ARGAMASSA. FORNECIMENTO</t>
  </si>
  <si>
    <t>06.251.0047-A</t>
  </si>
  <si>
    <t>TUBO DE CONCRETO ARMADO, CLASSE PA-2,PARA GALERIAS DE AGUASPLUVIAIS,COM DIAMETRO DE 1000MM,JUNTA DE ARGAMASSA. FORNECIMENTO</t>
  </si>
  <si>
    <t>06.251.0048-A</t>
  </si>
  <si>
    <t>TUBO DE CONCRETO ARMADO, CLASSE PA-2,PARA GALERIAS DE AGUASPLUVIAIS,COM DIAMETRO DE 1200MM,JUNTA DE ARGAMASSA. FORNECIMENTO</t>
  </si>
  <si>
    <t>06.251.0049-A</t>
  </si>
  <si>
    <t>TUBO DE CONCRETO ARMADO, CLASSE PA-2,PARA GALERIAS DE AGUASPLUVIAIS,COM DIAMETRO DE 1500MM,JUNTA DE ARGAMASSA. FORNECIMENTO</t>
  </si>
  <si>
    <t>06.251.0050-A</t>
  </si>
  <si>
    <t>TUBO DE CONCRETO ARMADO, CLASSE PA-3,PARA GALERIAS DE AGUASPLUVIAIS,COM DIAMETRO DE  300MM,JUNTA DE ARGAMASSA. FORNECIMENTO</t>
  </si>
  <si>
    <t>06.251.0051-A</t>
  </si>
  <si>
    <t>TUBO DE CONCRETO ARMADO, CLASSE PA-3,PARA GALERIAS DE AGUASPLUVIAIS,COM DIAMETRO DE  400MM,JUNTA DE ARGAMASSA. FORNECIMENTO</t>
  </si>
  <si>
    <t>06.251.0052-A</t>
  </si>
  <si>
    <t>TUBO DE CONCRETO ARMADO, CLASSE PA-3,PARA GALERIAS DE AGUASPLUVIAIS,COM DIAMETRO DE  500MM,JUNTA DE ARGAMASSA. FORNECIMENTO</t>
  </si>
  <si>
    <t>06.251.0053-A</t>
  </si>
  <si>
    <t>TUBO DE CONCRETO ARMADO, CLASSE PA-3,PARA GALERIAS DE AGUASPLUVIAIS,COM DIAMETRO DE  600MM,JUNTA DE ARGAMASSA. FORNECIMENTO</t>
  </si>
  <si>
    <t>06.251.0054-A</t>
  </si>
  <si>
    <t>TUBO DE CONCRETO ARMADO, CLASSE PA-3,PARA GALERIAS DE AGUASPLUVIAIS,COM DIAMETRO DE  700MM,JUNTA DE ARGAMASSA. FORNECIMENTO</t>
  </si>
  <si>
    <t>06.251.0055-A</t>
  </si>
  <si>
    <t>TUBO DE CONCRETO ARMADO, CLASSE PA-3,PARA GALERIAS DE AGUASPLUVIAIS,COM DIAMETRO DE  800MM,JUNTA DE ARGAMASSA. FORNECIMENTO</t>
  </si>
  <si>
    <t>06.251.0056-A</t>
  </si>
  <si>
    <t>TUBO DE CONCRETO ARMADO, CLASSE PA-3,PARA GALERIAS DE AGUASPLUVIAIS,COM DIAMETRO DE  900MM,JUNTA DE ARGAMASSA. FORNECIMENTO</t>
  </si>
  <si>
    <t>06.251.0057-A</t>
  </si>
  <si>
    <t>TUBO DE CONCRETO ARMADO, CLASSE PA-3,PARA GALERIAS DE AGUASPLUVIAIS,COM DIAMETRO DE 1000MM,JUNTA DE ARGAMASSA. FORNECIMENTO</t>
  </si>
  <si>
    <t>06.251.0058-A</t>
  </si>
  <si>
    <t>TUBO DE CONCRETO ARMADO, CLASSE PA-3,PARA GALERIAS DE AGUASPLUVIAIS,COM DIAMETRO DE 1200MM,JUNTA DE ARGAMASSA. FORNECIMENTO</t>
  </si>
  <si>
    <t>06.251.0059-A</t>
  </si>
  <si>
    <t>TUBO DE CONCRETO ARMADO, CLASSE PA-3,PARA GALERIAS DE AGUASPLUVIAIS,COM DIAMETRO DE 1500MM,JUNTA DE ARGAMASSA. FORNECIMENTO</t>
  </si>
  <si>
    <t>06.251.0060-A</t>
  </si>
  <si>
    <t>TUBO DE CONCRETO ARMADO, CLASSE PA-4,PARA GALERIAS DE AGUASPLUVIAIS, COM DIAMETRO DE 300MM, JUNTA DE ARGAMASSA. FORNECIMENTO</t>
  </si>
  <si>
    <t>06.251.0061-A</t>
  </si>
  <si>
    <t>TUBO DE CONCRETO ARMADO, CLASSE PA-4,PARA GALERIAS DE AGUASPLUVIAIS,COM DIAMETRO DE 400MM,JUNTA DE ARGAMASSA. FORNECIMENTO</t>
  </si>
  <si>
    <t>06.251.0062-A</t>
  </si>
  <si>
    <t>TUBO DE CONCRETO ARMADO, CLASSE PA-4,PARA GALERIAS DE AGUASPLUVIAIS,COM DIAMETRO DE  500MM,JUNTA DE ARGAMASSA. FORNECIMENTO</t>
  </si>
  <si>
    <t>06.251.0063-A</t>
  </si>
  <si>
    <t>TUBO DE CONCRETO ARMADO, CLASSE PA-4,PARA GALERIAS DE AGUASPLUVIAIS,COM DIAMETRO DE  600MM,JUNTA DE ARGAMASSA. FORNECIMENTO</t>
  </si>
  <si>
    <t>06.251.0064-A</t>
  </si>
  <si>
    <t>TUBO DE CONCRETO ARMADO, CLASSE PA-4,PARA GALERIAS DE AGUASPLUVIAIS,COM DIAMETRO DE 700MM,JUNTA DE ARGAMASSA.FORNECIMENTO</t>
  </si>
  <si>
    <t>06.251.0065-A</t>
  </si>
  <si>
    <t>TUBO DE CONCRETO ARMADO, CLASSE PA-4,PARA GALERIAS DE AGUASPLUVIAIS,COM DIAMETRO DE  800MM,JUNTA DE ARGAMASSA. FORNECIMENTO</t>
  </si>
  <si>
    <t>06.251.0066-A</t>
  </si>
  <si>
    <t>TUBO DE CONCRETO ARMADO, CLASSE PA-4,PARA GALERIAS DE AGUASPLUVIAIS,COM DIAMETRO DE  900MM,JUNTA DE ARGAMASSA. FORNECIMENTO</t>
  </si>
  <si>
    <t>06.251.0067-A</t>
  </si>
  <si>
    <t>TUBO DE CONCRETO ARMADO, CLASSE PA-4,PARA GALERIAS DE AGUASPLUVIAIS,COM DIAMETRO DE 1000MM,JUNTA DE ARGAMASSA. FORNECIMENTO</t>
  </si>
  <si>
    <t>06.251.0068-A</t>
  </si>
  <si>
    <t>TUBO DE CONCRETO ARMADO, CLASSE PA-4,PARA GALERIAS DE AGUASPLUVIAIS,COM DIAMETRO DE 1200MM,JUNTA DE ARGAMASSA. FORNECIMENTO</t>
  </si>
  <si>
    <t>06.251.0069-A</t>
  </si>
  <si>
    <t>TUBO DE CONCRETO ARMADO, CLASSE PA-4,PARA GALERIAS DE AGUASPLUVIAIS,COM DIAMETRO DE 1500MM,JUNTA DE ARGAMASSA. FORNECIMENTO</t>
  </si>
  <si>
    <t>06.270.0001-A</t>
  </si>
  <si>
    <t>TUBO PVC-PBA,CLASSE 15(EB-183),PARA ADUCAO E DISTRIBUICAO DEAGUAS,COM DIAMETRO NOMINAL DE 50MM, INCLUSIVE ANEL DE BORRACHA. FORNECIMENTO</t>
  </si>
  <si>
    <t>06.270.0002-A</t>
  </si>
  <si>
    <t>TUBO PVC-PBA,CLASSE 15(EB-183),PARA ADUCAO E DISTRIBUICAO DEAGUAS,COM DIAMETRO NOMINAL DE 75MM, INCLUSIVE ANEL DE BORRACHA. FORNECIMENTO</t>
  </si>
  <si>
    <t>06.270.0003-A</t>
  </si>
  <si>
    <t>TUBO PVC-PBA,CLASSE 15(EB-183),PARA ADUCAO E DISTRIBUICAO DEAGUAS,COM DIAMETRO NOMINAL DE 100MM,INCLUSIVE ANEL DE BORRACHA. FORNECIMENTO</t>
  </si>
  <si>
    <t>06.270.0020-A</t>
  </si>
  <si>
    <t>TUBO PVC-PBA,CLASSE 20(EB-183),PARA ADUCAO E DISTRIBUICAO DEAGUAS,COM DIAMETRO NOMINAL DE  50MM,INCLUSIVE ANEL DE BORRACHA. FORNECIMENTO</t>
  </si>
  <si>
    <t>06.270.0021-A</t>
  </si>
  <si>
    <t>TUBO PVC-PBA,CLASSE 20(EB-183),PARA ADUCAO E DISTRIBUICAO DEAGUAS,COM DIAMETRO NOMINAL DE  75MM,INCLUSIVE ANEL DE BORRACHA. FORNECIMENTO</t>
  </si>
  <si>
    <t>06.270.0022-A</t>
  </si>
  <si>
    <t>TUBO PVC-PBA,CLASSE 20(EB-183),PARA ADUCAO E DISTRIBUICAO DEAGUAS,COM DIAMETRO NOMINAL DE 100MM,INCLUSIVE ANEL DE BORRACHA, FORNECIMENTO</t>
  </si>
  <si>
    <t>06.270.0036-A</t>
  </si>
  <si>
    <t>ADAPTADOR PVC-PBA (NBR 10351), PB, RQ X PBA COM DIAMETRONOMINAL DE 50MM, INCLUSIVE ANEL DE BORRACHA. FORNECIMENTO</t>
  </si>
  <si>
    <t>06.270.0037-A</t>
  </si>
  <si>
    <t>ADAPTADOR PVC-PBA (NBR 10351),PB,RQ X PBA COM DIAMETRO NOMINAL DE 75MM,INCLUSIVE ANEL DE BORRACHA.FORNECIMENTO</t>
  </si>
  <si>
    <t>06.270.0038-A</t>
  </si>
  <si>
    <t>ADAPTADOR PVC-PBA (NBR 10351),PB,RQ X PBA COM DIAMETRO NOMINAL DE 100MM,INCLUSIVE ANEL DE BORRACHA.FORNECIMENTO</t>
  </si>
  <si>
    <t>06.270.0041-A</t>
  </si>
  <si>
    <t>ADAPTADOR PVC-PBA (NBR 10351),PP,RQ X PBA COM DIAMETRO NOMINAL DE 50MM. FORNECIMENTO</t>
  </si>
  <si>
    <t>06.270.0042-A</t>
  </si>
  <si>
    <t>ADAPTADOR PVC-PBA (NBR 10351),PP,RQ X PBA COM DIAMETRO NOMINAL DE 75MM. FORNECIMENTO</t>
  </si>
  <si>
    <t>06.270.0046-A</t>
  </si>
  <si>
    <t>CAP PVC-PBA (NBR 10351),COM DIAMETRO NOMINAL DE 50MM,INCLUSIVE ANEL DE BORRACHA. FORNECIMENTO</t>
  </si>
  <si>
    <t>06.270.0047-A</t>
  </si>
  <si>
    <t>CAP PVC-PBA (NBR 10351),COM DIAMETRO NOMINAL DE 75MM,INCLUSIVE ANEL DE BORRACHA.FORNECIMENTO</t>
  </si>
  <si>
    <t>06.270.0048-A</t>
  </si>
  <si>
    <t>CAP PVC-PBA (NBR 10351),COM DIAMETRO NOMINAL DE 100MM,INCLUSIVE ANEL DE BORRACHA.FORNECIMENTO</t>
  </si>
  <si>
    <t>06.270.0051-A</t>
  </si>
  <si>
    <t>CRUZETA PVC-PBA (NBR 10351),BBBB COM DIAMETROS NOMINAIS DE50MMX50MM,INCLUSIVE ANEIS DE BORRACHA.FORNECIMENTO</t>
  </si>
  <si>
    <t>06.270.0052-A</t>
  </si>
  <si>
    <t>CRUZETA PVC-PBA (NBR 10351),BBBB COM DIAMETROS NOMINAIS DE75MMX50MM,INCLUSIVE ANEIS DE BORRACHA. FORNECIMENTO</t>
  </si>
  <si>
    <t>06.270.0053-A</t>
  </si>
  <si>
    <t>CRUZETA PVC-PBA (NBR 10351),BBBB COM DIAMETROS NOMINAIS DE75MMX75MM,INCLUSIVE ANEIS DE BORRACHA.FORNECIMENTO</t>
  </si>
  <si>
    <t>06.270.0054-A</t>
  </si>
  <si>
    <t>CRUZETA PVC-PBA (NBR 10351),BBBB COM DIAMETROS NOMINAIS DE100MMX100MM, INCLUSIVE ANEIS DE BORRACHA. FORNECIMENTO</t>
  </si>
  <si>
    <t>06.270.0061-A</t>
  </si>
  <si>
    <t>CURVA PVC-PBA (NBR 10351),DE 22°30`,PB,C/DIAMETRO NOMINAL DE50MM,INCLUSIVE ANEL DE BORRACHA.FORNECIMENTO</t>
  </si>
  <si>
    <t>06.270.0062-A</t>
  </si>
  <si>
    <t>CURVA PVC-PBA (NBR 10351),DE 22°30`,PB,C/DIAMETRO NOMINAL DE75MM,INCLUSIVE ANEL DE BORRACHA.FORNECIMENTO</t>
  </si>
  <si>
    <t>06.270.0063-A</t>
  </si>
  <si>
    <t>CURVA PVC-PBA (NBR 10351),DE 22°30`,PB,C/DIAMETRO NOMINAL DE100MM,INCLUSIVE ANEL DE BORRACHA.FORNECIMENTO</t>
  </si>
  <si>
    <t>06.270.0064-A</t>
  </si>
  <si>
    <t>CURVA PVC-PBA (NBR 10351), DE 45°, PB, COM DIAMETRO NOMINALDE 50MM,INCLUSIVE ANEL DE BORRACHA.FORNECIMENTO</t>
  </si>
  <si>
    <t>06.270.0065-A</t>
  </si>
  <si>
    <t>CURVA PVC-PBA (NBR 10351), DE 45°, PB, COM DIAMETRO NOMINALDE 75MM, INCLUSIVE ANEL DE BORRACHA. FORNECIMENTO</t>
  </si>
  <si>
    <t>06.270.0066-A</t>
  </si>
  <si>
    <t>CURVA PVC-PBA (NBR 10351), DE 45°, PB, COM DIAMETRO NOMINALDE 100MM, INCLUSIVE ANEL DE BORRACHA. FORNECIMENTO</t>
  </si>
  <si>
    <t>06.270.0067-A</t>
  </si>
  <si>
    <t>CURVA PVC-PBA (NBR 10351), DE 90°, PB, COM DIAMETRO NOMINALDE 50MM, INCLUSIVE ANEL DE BORRACHA. FORNECIMENTO</t>
  </si>
  <si>
    <t>06.270.0068-A</t>
  </si>
  <si>
    <t>CURVA PVC-PBA (NBR 10351), DE 90°, PB, COM DIAMETRO NOMINALDE 75MM, INCLUSIVE ANEL DE BORRACHA. FORNECIMENTO</t>
  </si>
  <si>
    <t>06.270.0069-A</t>
  </si>
  <si>
    <t>CURVA PVC-PBA (NBR 10351), DE 90°, PB, COM DIAMETRO NOMINALDE 100MM, INCLUSIVE ANEL DE BORRACHA. FORNECIMENTO</t>
  </si>
  <si>
    <t>06.270.0071-A</t>
  </si>
  <si>
    <t>EXTREMIDADE PVC-PBA (NBR 10351), BF, COM DIAMETRO NOMINAL DE50MM, INCLUSIVE ANEL DE BORRACHA. FORNECIMENTO</t>
  </si>
  <si>
    <t>06.270.0072-A</t>
  </si>
  <si>
    <t>EXTREMIDADE PVC-PBA (NBR 10351), BF, COM DIAMETRO NOMINAL DE75MM, INCLUSIVE ANEL DE BORRACHA. FORNECIMENTO</t>
  </si>
  <si>
    <t>06.270.0073-A</t>
  </si>
  <si>
    <t>EXTREMIDADE PVC-PBA (NBR 10351), BF, COM DIAMETRO NOMINAL DE100MM, INCLUSIVE ANEL DE BORRACHA. FORNECIMENTO</t>
  </si>
  <si>
    <t>06.270.0076-A</t>
  </si>
  <si>
    <t>EXTREMIDADE PVC-PBA (NBR 10351), PF, COM DIAMETRO NOMINAL DE50MM. FORNECIMENTO</t>
  </si>
  <si>
    <t>06.270.0077-A</t>
  </si>
  <si>
    <t>EXTREMIDADE PVC-PBA (NBR 10351), PF, COM DIAMETRO NOMINAL DE75MM. FORNECIMENTO</t>
  </si>
  <si>
    <t>06.270.0078-A</t>
  </si>
  <si>
    <t>EXTREMIDADE PVC-PBA (NBR 10351), PF, COM DIAMETRO NOMINAL DE100MM. FORNECIMENTO</t>
  </si>
  <si>
    <t>06.270.0081-A</t>
  </si>
  <si>
    <t>LUVA DE CORRER PVC-PBA (NBR 10351), COM DIAMETRO NOMINAL DE50MM, INCLUSIVE ANEIS DE BORRACHA. FORNECIMENTO</t>
  </si>
  <si>
    <t>06.270.0082-A</t>
  </si>
  <si>
    <t>LUVA DE CORRER PVC-PBA (NBR 10351), COM DIAMETRO NOMINAL DE75MM, INCLUSIVE ANEIS DE BORRACHA. FORNECIMENTO</t>
  </si>
  <si>
    <t>06.270.0083-A</t>
  </si>
  <si>
    <t>LUVA DE CORRER PVC-PBA (NBR 10351), COM DIAMETRO NOMINAL DE100MM, INCLUSIVE ANEIS DE BORRACHA. FORNECIMENTO</t>
  </si>
  <si>
    <t>06.270.0086-A</t>
  </si>
  <si>
    <t>LUVA SIMPLES PVC-PBA (NBR 10351), COM DIAMETRO NOMINAL DE50MM, INCLUSIVE ANEIS DE BORRACHA. FORNECIMENTO</t>
  </si>
  <si>
    <t>06.270.0087-A</t>
  </si>
  <si>
    <t>LUVA SIMPLES PVC-PBA (NBR 10351), COM DIAMETRO NOMINAL DE75MM, INCLUSIVE ANEIS DE BORRACHA. FORNECIMENTO</t>
  </si>
  <si>
    <t>06.270.0088-A</t>
  </si>
  <si>
    <t>LUVA SIMPLES PVC-PBA (NBR 10351), COM DIAMETRO NOMINAL DE100MM, INCLUSIVE ANEIS DE BORRACHA. FORNECIMENTO</t>
  </si>
  <si>
    <t>06.270.0091-A</t>
  </si>
  <si>
    <t>REDUCAO PVC-PBA (NBR 10351),PB,COM DIAMETROS NOMINAIS DE75MMX50MM,INCLUSIVE ANEL DE BORRACHA.FORNECIMENTO</t>
  </si>
  <si>
    <t>06.270.0092-A</t>
  </si>
  <si>
    <t>REDUCAO PVC-PBA (NBR 10351),PB,COM DIAMETROS NOMINAIS DE100MMX50MM,INCLUSIVE ANEL DE BORRACHA. FORNECIMENTO</t>
  </si>
  <si>
    <t>06.270.0093-A</t>
  </si>
  <si>
    <t>REDUCAO DE PVC-PBA (NBR 10351),PB,COM DIAMETROS NOMINAIS DE100MMX75MM,INCLUSIVE ANEL DE BORRACHA.FORNECIMENTO</t>
  </si>
  <si>
    <t>06.270.0101-A</t>
  </si>
  <si>
    <t>TE PVC-PBA (NBR 10351),BBB,COM DIAMETROS NOMINAIS DE 50MMX50MM,INCLUSIVE ANEIS DE BORRACHA.FORNECIMENTO</t>
  </si>
  <si>
    <t>06.270.0102-A</t>
  </si>
  <si>
    <t>TE PVC-PBA (NBR 10351), BBB, COM DIAMETROS NOMINAIS DE 75MMX50MM, INCLUSIVE ANEIS DE BORRACHA. FORNECIMENTO</t>
  </si>
  <si>
    <t>06.270.0103-A</t>
  </si>
  <si>
    <t>TE PVC-PBA (NBR 10351), BBB, COM DIAMETROS NOMINAIS DE 75MMX75MM, INCLUSIVE ANEIS DE BORRACHA. FORNECIMENTO</t>
  </si>
  <si>
    <t>06.270.0104-A</t>
  </si>
  <si>
    <t>TE PVC-PBA (NBR 10351), BBB, COM DIAMETROS NOMINAIS DE 100MMX50MM, INCLUSIVE ANEIS DE BORRACHA. FORNECIMENTO</t>
  </si>
  <si>
    <t>06.270.0105-A</t>
  </si>
  <si>
    <t>TE PVC-PBA (NBR 10351), BBB, COM DIAMETROS NOMINAIS DE 100MMX75MM, INCLUSIVE ANEIS DE BORRACHA. FORNECIMENTO</t>
  </si>
  <si>
    <t>06.270.0106-A</t>
  </si>
  <si>
    <t>TE PVC-PBA (NBR 10351), BBB, COM DIAMETROS NOMINAIS DE 100MMX100MM, INCLUSIVE ANEIS DE BORRACHA. FORNECIMENTO</t>
  </si>
  <si>
    <t>06.270.0111-A</t>
  </si>
  <si>
    <t>COLAR DE TOMADA DE PVC COM TRAVAS, SAIDA ROSQUEADA DE 3/4",PARA DISTRIBUIDOR PBA COM DN=50MM.FORNECIMENTO</t>
  </si>
  <si>
    <t>06.270.0112-A</t>
  </si>
  <si>
    <t>COLAR DE TOMADA DE PVC COM TRAVAS, SAIDA ROSQUEADA DE 3/4",PARA DISTRIBUIDOR PBA COM DN=75MM.FORNECIMENTO</t>
  </si>
  <si>
    <t>06.271.0010-A</t>
  </si>
  <si>
    <t>TUBO PVC-DEFOFO(EB-1208),PARA ADUCAO E DISTRIBUICAO DE AGUAS,COM DIAMETRO NOMINAL DE 100MM, INCLUSIVE ANEL DE BORRACHA.FORNECIMENTO</t>
  </si>
  <si>
    <t>06.271.0011-A</t>
  </si>
  <si>
    <t>TUBO PVC-DEFOFO(EB-1208),PARA ADUCAO E DISTRIBUICAO DE AGUAS,COM DIAMETRO NOMINAL DE 150MM, INCLUSIVE ANEL DE BORRACHA.FORNECIMENTO</t>
  </si>
  <si>
    <t>06.271.0012-A</t>
  </si>
  <si>
    <t>TUBO PVC-DEFOFO(EB-1208),PARA ADUCAO E DISTRIBUICAO DE AGUAS,COM DIAMETRO NOMINAL DE 200MM, INCLUSIVE ANEL DE BORRACHA.FORNECIMENTO</t>
  </si>
  <si>
    <t>06.271.0013-A</t>
  </si>
  <si>
    <t>TUBO PVC-DEFOFO(EB-1208),PARA ADUCAO E DISTRIBUICAO DE AGUAS,COM DIAMETRO NOMINAL DE 250MM, INCLUSIVE ANEL DE BORRACHA.FORNECIMENTO</t>
  </si>
  <si>
    <t>06.271.0014-A</t>
  </si>
  <si>
    <t>TUBO PVC-DEFOFO(EB-1208),PARA ADUCAO E DISTRIBUICAO DE AGUAS,COM DIAMETRO NOMINAL DE 300MM, INCLUSIVE ANEL DE BORRACHA.FORNECIMENTO</t>
  </si>
  <si>
    <t>06.271.0016-A</t>
  </si>
  <si>
    <t>TUBO PVC-DEFOFO(EB-1208),PARA ADUCAO E DISTRIBUICAO DE AGUAS,COM DIAMETRO NOMINAL DE 400MM, INCLUSIVE ANEL DE BORRACHA.FORNECIMENTO</t>
  </si>
  <si>
    <t>06.271.0018-A</t>
  </si>
  <si>
    <t>TUBO PVC-DEFOFO(EB-1208),PARA ADUCAO E DISTRIBUICAO DE AGUAS,COM DIAMETRO NOMINAL DE 500MM, INCLUSIVE ANEL DE BORRACHA.FORNECIMENTO</t>
  </si>
  <si>
    <t>06.271.0021-A</t>
  </si>
  <si>
    <t>LUVA DE CORRER PVC-DEFOFO (NBR 10569), COM DIAMETRO NOMINALDE 100MM, INCLUSIVE ANEIS DE BORRACHA. FORNECIMENTO</t>
  </si>
  <si>
    <t>06.271.0022-A</t>
  </si>
  <si>
    <t>LUVA DE CORRER PVC-DEFOFO (NBR 10569), COM DIAMETRO NOMINALDE 150MM, INCLUSIVE ANEIS DE BORRACHA. FORNECIMENTO</t>
  </si>
  <si>
    <t>06.271.0023-A</t>
  </si>
  <si>
    <t>LUVA DE CORRER PVC-DEFOFO (NBR 10569), COM DIAMETRO NOMINALDE 200MM, INCLUSIVE ANEIS DE BORRACHA. FORNECIMENTO</t>
  </si>
  <si>
    <t>06.271.0024-A</t>
  </si>
  <si>
    <t>LUVA DE CORRER PVC-DEFOFO (NBR 10569), COM DIAMETRO NOMINALDE 250MM, INCLUSIVE ANEIS DE BORRACHA. FORNECIMENTO</t>
  </si>
  <si>
    <t>06.271.0025-A</t>
  </si>
  <si>
    <t>LUVA DE CORRER PVC-DEFOFO (NBR 10569), COM DIAMETRO NOMINALDE 300MM, INCLUSIVE ANEIS DE BORRACHA. FORNECIMENTO</t>
  </si>
  <si>
    <t>06.271.0050-A</t>
  </si>
  <si>
    <t>TUBO DE PVC RIGIDO,ROSQUEAVEL,PARA AGUA FRIA,COM DIAMETRO DE1/2".FORNECIMENTO</t>
  </si>
  <si>
    <t>06.271.0051-A</t>
  </si>
  <si>
    <t>TUBO DE PVC RIGIDO,ROSQUEAVEL,PARA AGUA FRIA,COM DIAMETRO DE3/4".FORNECIMENTO</t>
  </si>
  <si>
    <t>06.271.0052-A</t>
  </si>
  <si>
    <t>TUBO DE PVC RIGIDO,ROSQUEAVEL,PARA AGUA FRIA,COM DIAMETRO DE1".FORNECIMENTO</t>
  </si>
  <si>
    <t>06.271.0053-A</t>
  </si>
  <si>
    <t>TUBO DE PVC RIGIDO,ROSQUEAVEL,PARA AGUA FRIA,COM DIAMETRO DE1.1/2".FORNECIMENTO</t>
  </si>
  <si>
    <t>06.271.0054-A</t>
  </si>
  <si>
    <t>TUBO DE PVC RIGIDO ROSQUEAVEL,PARA AGUA FRIA,COM DIAMETRO DE2".FORNECIMENTO</t>
  </si>
  <si>
    <t>06.271.0055-A</t>
  </si>
  <si>
    <t>TUBO DE PVC RIGIDO,ROSQUEAVEL,PARA AGUA FRIA,COM DIAMETRO DE3".FORNECIMENTO</t>
  </si>
  <si>
    <t>06.271.0056-A</t>
  </si>
  <si>
    <t>TUBO DE PVC RIGIDO ROSQUEAVEL,PARA AGUA FRIA,COM DIAMETRO DE4".FORNECIMENTO</t>
  </si>
  <si>
    <t>06.271.0060-A</t>
  </si>
  <si>
    <t>TUBO DE PVC RIGIDO SOLDAVEL,PARA AGUA FRIA, COM DIAMETRO DE20MM.FORNECIMENTO</t>
  </si>
  <si>
    <t>TUBO DE PVC RIGIDO SOLDAVEL,PARA AGUA FRIA, COM DIAMETRO DE25MM.FORNECIMENTO</t>
  </si>
  <si>
    <t>06.271.0062-A</t>
  </si>
  <si>
    <t>TUBO DE PVC RIGIDO SOLDAVEL,PARA AGUA FRIA, COM DIAMETRO DE32MM.FORNECIMENTO</t>
  </si>
  <si>
    <t>06.271.0063-A</t>
  </si>
  <si>
    <t>TUBO DE PVC RIGIDO SOLDAVEL,PARA AGUA FRIA, COM DIAMETRO DE40MM.FORNECIMENTO</t>
  </si>
  <si>
    <t>06.271.0064-A</t>
  </si>
  <si>
    <t>TUBO DE PVC RIGIDO SOLDAVEL,PARA AGUA FRIA, COM DIAMETRO DE50MM.FORNECIMENTO</t>
  </si>
  <si>
    <t>06.271.0065-A</t>
  </si>
  <si>
    <t>TUBO DE PVC RIGIDO SOLDAVEL,PARA AGUA FRIA, COM DIAMETRO DE60MM.FORNECIMENTO</t>
  </si>
  <si>
    <t>06.271.0066-A</t>
  </si>
  <si>
    <t>TUBO DE PVC RIGIDO SOLDAVEL,PARA AGUA FRIA, COM DIAMETRO DE75MM.FORNECIMENTO</t>
  </si>
  <si>
    <t>06.271.0067-A</t>
  </si>
  <si>
    <t>TUBO DE PVC RIGIDO SOLDAVEL,PARA AGUA FRIA, COM DIAMETRO DE85MM.FORNECIMENTO</t>
  </si>
  <si>
    <t>06.271.0068-A</t>
  </si>
  <si>
    <t>TUBO DE PVC RIGIDO SOLDAVEL,PARA AGUA FRIA, COM DIAMETRO DE110MM.FORNECIMENTO</t>
  </si>
  <si>
    <t>06.272.0002-A</t>
  </si>
  <si>
    <t>TUBO PVC (NBR-7362), PARA ESGOTO SANITARIO, COM DIAMETRO NOMINAL DE 100MM, INCLUSIVE ANEL DE BORRACHA. FORNECIMENTO</t>
  </si>
  <si>
    <t>06.272.0003-A</t>
  </si>
  <si>
    <t>TUBO PVC (NBR-7362), PARA ESGOTO SANITARIO, COM DIAMETRO NOMINAL DE 150MM, INCLUSIVE ANEL DE BORRACHA. FORNECIMENTO</t>
  </si>
  <si>
    <t>06.272.0004-A</t>
  </si>
  <si>
    <t>TUBO PVC (NBR-7362), PARA ESGOTO SANITARIO, COM DIAMETRO NOMINAL DE 200MM, INCLUSIVE ANEL DE BORRACHA. FORNECIMENTO</t>
  </si>
  <si>
    <t>06.272.0005-A</t>
  </si>
  <si>
    <t>TUBO PVC (NBR-7362), PARA ESGOTO SANITARIO, COM DIAMETRO NOMINAL DE 250MM, INCLUSIVE ANEL DE BORRACHA. FORNECIMENTO</t>
  </si>
  <si>
    <t>06.272.0006-A</t>
  </si>
  <si>
    <t>TUBO PVC (NBR-7362), PARA ESGOTO SANITARIO, COM DIAMETRO NOMINAL DE 300MM, INCLUSIVE ANEL DE BORRACHA. FORNECIMENTO</t>
  </si>
  <si>
    <t>06.272.0007-A</t>
  </si>
  <si>
    <t>TUBO PVC (NBR 7362), PARA ESGOTO SANITARIO, COM DIAMETRO NOMINAL DE 350MM, INCLUSIVE ANEL DE BORRACHA. FORNECIMENTO.</t>
  </si>
  <si>
    <t>06.272.0008-A</t>
  </si>
  <si>
    <t>TUBO PVC (NBR 7362), PARA ESGOTO SANITARIO, COM DIAMETRO NOMINAL DE 400MM, INCLUSIVE ANEL DE BORRACHA. FORNECIMENTO</t>
  </si>
  <si>
    <t>06.272.0021-A</t>
  </si>
  <si>
    <t>CURVA DE PVC PARA REDE DE ESGOTO (NBR 10569), DE 45°,PB,COMDIAMETRO NOMINAL DE 100MM,INCLUSIVE ANEL DE BORRACHA.FORNECIMENTO</t>
  </si>
  <si>
    <t>06.272.0022-A</t>
  </si>
  <si>
    <t>CURVA DE PVC PARA REDE DE ESGOTO (NBR 10569), DE 45°,PB,COMDIAMETRO NOMINAL DE 150MM,INCLUSIVE ANEL DE BORRACHA.FORNECIMENTO</t>
  </si>
  <si>
    <t>06.272.0026-A</t>
  </si>
  <si>
    <t>CURVA DE PVC PARA REDE DE ESGOTO (NBR 10569), DE 90°,PB,COMDIAMETRO NOMINAL DE 100MM,INCLUSIVE ANEL DE BORRACHA.FORNECIMENTO</t>
  </si>
  <si>
    <t>06.272.0027-A</t>
  </si>
  <si>
    <t>CURVA DE PVC PARA REDE DE ESGOTO (NBR 10569), DE 90°,PB,COMDIAMETRO NOMINAL DE 150MM,INCLUSIVE ANEL DE BORRACHA.FORNECIMENTO</t>
  </si>
  <si>
    <t>06.272.0029-A</t>
  </si>
  <si>
    <t>JUNCAO DE PVC PARA REDE DE ESGOTO (NBR 10569), DE 45°, BBB,COM DIAMETRO NOMINAL DE 100MM, INCLUSIVE ANEIS DE BORRACHA.FORNECIMENTO</t>
  </si>
  <si>
    <t>06.272.0030-A</t>
  </si>
  <si>
    <t>JUNCAO DE PVC PARA REDE DE ESGOTO (NBR 10569), DE 45°, BBB,COM DIAMETRO NOMINAL DE 150MM, INCLUSIVE ANEIS DE BORRACHA.FORNECIMENTO</t>
  </si>
  <si>
    <t>06.272.0032-A</t>
  </si>
  <si>
    <t>PLUG DE PVC PARA REDE DE ESGOTO (NBR 10569), COM DIAMETRONOMINAL DE 100MM. FORNECIMENTO</t>
  </si>
  <si>
    <t>06.272.0033-A</t>
  </si>
  <si>
    <t>PLUG DE PVC PARA REDE DE ESGOTO (NBR 10569), COM DIAMETRONOMINAL DE 150MM. FORNECIMENTO</t>
  </si>
  <si>
    <t>06.272.0035-A</t>
  </si>
  <si>
    <t>SELIM ELASTICO DE PVC PARA LIGACAO PREDIAL DE REDE DE ESGOTO(NBR 10569), DE 150MMX100MM, INCLUSIVE ANEL DE BORRACHA.FORNECIMENTO</t>
  </si>
  <si>
    <t>06.272.0036-A</t>
  </si>
  <si>
    <t>TIL LIGACAO PREDIAL DE PVC PARA REDE DE ESGOTO (NBR 10569),BBB, COM DIAMETRO NOMINAL DE 100MM, INCLUSIVE ANEIS DE BORRACHA. FORNECIMENTO</t>
  </si>
  <si>
    <t>06.272.0037-A</t>
  </si>
  <si>
    <t>TIL TUBO DE QUEDA DE PVC PARA REDE DE ESGOTO(NBR 10569),BBB,COM DIAMETRO NOMINAL DE 150MM,INCLUSIVE ANEIS DE BORRACHA.FORNECIMENTO</t>
  </si>
  <si>
    <t>06.272.0038-A</t>
  </si>
  <si>
    <t>TAMPAO COMPLETO PARA TIL DE PVC PARA REDE DE ESGOTO(NBR 10569), COM DIAMETRO NOMINAL DE 100MM. FORNECIMENTO</t>
  </si>
  <si>
    <t>06.272.0039-A</t>
  </si>
  <si>
    <t>TAMPAO COMPLETO PARA TIL DE PVC PARA REDE DE ESGOTO(NBR 10569), COM DIAMETRO NOMINAL DE 150MM. FORNECIMENTO</t>
  </si>
  <si>
    <t>06.273.0001-A</t>
  </si>
  <si>
    <t>TUBO FLEXIVEL ESTRUTURADO DE PVC PARA AGUAS PLUVIAIS,INCLUSIVE JUNTAS,COM DIAMETRO DE 300MM. FORNECIMENTO</t>
  </si>
  <si>
    <t>06.273.0002-A</t>
  </si>
  <si>
    <t>TUBO FLEXIVEL ESTRUTURADO DE PVC,PARA AGUAS PLUVIAIS,INCLUSIVE JUNTAS,COM DIAMETRO DE 400MM. FORNECIMENTO</t>
  </si>
  <si>
    <t>06.273.0003-A</t>
  </si>
  <si>
    <t>TUBO FLEXIVEL ESTRUTURADO DE PVC,PARA AGUAS PLUVIAIS,INCLUSIVE JUNTAS,COM DIAMETRO DE 500MM. FORNECIMENTO</t>
  </si>
  <si>
    <t>06.273.0004-A</t>
  </si>
  <si>
    <t>TUBO FLEXIVEL ESTRUTURADO DE PVC,PARA AGUAS PLUVIAIS,INCLUSIVE JUNTAS,COM DIAMETRO DE 600MM. FORNECIMENTO</t>
  </si>
  <si>
    <t>06.273.0005-A</t>
  </si>
  <si>
    <t>TUBO FLEXIVEL ESTRUTURADO DE PVC,PARA AGUAS PLUVIAIS,INCLUSIVE JUNTAS,COM DIAMETRO DE 700MM. FORNECIMENTO</t>
  </si>
  <si>
    <t>06.273.0006-A</t>
  </si>
  <si>
    <t>TUBO FLEXIVEL ESTRUTURADO DE PVC,PARA AGUAS PLUVIAIS,INCLUSIVE JUNTAS,COM DIAMETRO DE 800MM. FORNECIMENTO</t>
  </si>
  <si>
    <t>06.273.0007-A</t>
  </si>
  <si>
    <t>TUBO FLEXIVEL ESTRUTURADO DE PVC PARA AGUAS PLUVIAIS,INCLUSIVE JUNTAS,COM DIAMETRO DE 900MM. FORNECIMENTO</t>
  </si>
  <si>
    <t>06.273.0008-A</t>
  </si>
  <si>
    <t>TUBO FLEXIVEL ESTRUTURADO DE PVC,PARA AGUAS PLUVIAIS,INCLUSIVE JUNTAS,COM DIAMETRO DE 1000MM. FORNECIMENTO</t>
  </si>
  <si>
    <t>06.273.0009-A</t>
  </si>
  <si>
    <t>TUBO FLEXIVEL ESTRUTURADO DE PVC,PARA AGUAS PLUVIAIS,INCLUSIVE JUNTAS,COM DIAMETRO DE 1100MM. FORNECIMENTO</t>
  </si>
  <si>
    <t>06.273.0010-A</t>
  </si>
  <si>
    <t>TUBO FLEXIVEL ESTRUTURADO DE PVC,PARA AGUAS PLUVIAIS,INCLUSIVE JUNTAS,COM DIAMETRO DE 1200MM. FORNECIMENTO</t>
  </si>
  <si>
    <t>06.273.0011-A</t>
  </si>
  <si>
    <t>TUBO FLEXIVEL ESTRUTURADO DE PVC,PARA AGUAS PLUVIAIS,INCLUSIVE JUNTAS,COM DIAMETRO DE 1500MM. FORNECIMENTO</t>
  </si>
  <si>
    <t>06.273.0012-A</t>
  </si>
  <si>
    <t>TUBO FLEXIVEL ESTRUTURADO DE PVC,PARA AGUAS PLUVIAIS,INCLUSIVE JUNTAS,COM DIAMETRO DE 1800MM. FORNECIMENTO</t>
  </si>
  <si>
    <t>06.273.0013-A</t>
  </si>
  <si>
    <t>TUBO FLEXIVEL ESTRUTURADO DE PVC,PARA AGUAS PLUVIAIS,INCLUSIVE JUNTAS,COM DIAMETRO DE 2000MM. FORNECIMENTO</t>
  </si>
  <si>
    <t>06.273.0014-A</t>
  </si>
  <si>
    <t>TUBO FLEXIVEL ESTRUTURADO DE PVC,PARA AGUAS PLUVIAIS,INCLUSIVE JUNTAS,COM DIAMETRO DE 2500MM. FORNECIMENTO</t>
  </si>
  <si>
    <t>06.273.0015-A</t>
  </si>
  <si>
    <t>TUBO FLEXIVEL ESTRUTURADO DE PVC,PARA AGUAS PLUVIAIS,INCLUSIVE JUNTAS,COM DIAMETRO DE 3000MM. FORNECIMENTO</t>
  </si>
  <si>
    <t>06.275.0001-A</t>
  </si>
  <si>
    <t>CURVA DE 45° DE PVC-PBA,COM BOLSA DE JUNTA ELASTICA,DIAMETRONOMINAL 50MM. FORNECIMENTO</t>
  </si>
  <si>
    <t>06.275.0002-A</t>
  </si>
  <si>
    <t>CURVA DE 45° DE PVC-PBA,COM BOLSA DE JUNTA ELASTICA,DIAMETRONOMINAL 75MM. FORNECIMENTO</t>
  </si>
  <si>
    <t>06.275.0003-A</t>
  </si>
  <si>
    <t>CURVA DE 45° DE PVC-PBA,COM BOLSA DE JUNTA ELASTICA,DIAMETRONOMINAL 100MM. FORNECIMENTO</t>
  </si>
  <si>
    <t>06.275.0020-A</t>
  </si>
  <si>
    <t>TE DE PVC-PBA,COM TRES BOLSAS DE JUNTA ELASTICA, DIAMETRO NOMINAL DE 50MM. FORNECIMENTO</t>
  </si>
  <si>
    <t>06.275.0021-A</t>
  </si>
  <si>
    <t>TE DE PVC-PBA,COM TRES BOLSAS DE JUNTA ELASTICA, DIAMETRO NOMINAL DE 75MM. FORNECIMENTO</t>
  </si>
  <si>
    <t>06.275.0022-A</t>
  </si>
  <si>
    <t>TE DE PVC-PBA,COM TRES BOLSAS DE JUNTA ELASTICA, DIAMETRO NOMINAL DE 100MM. FORNECIMENTO</t>
  </si>
  <si>
    <t>06.300.0001-A</t>
  </si>
  <si>
    <t>TUBO CERAMICO,PARA JUNTA NAO ELASTICA(EB-5),PARA ESGOTO SANITARIO,COM DIAMETRO DE 100MM. FORNECIMENTO</t>
  </si>
  <si>
    <t>06.300.0002-A</t>
  </si>
  <si>
    <t>TUBO CERAMICO,PARA JUNTA NAO ELASTICA(EB-5),PARA ESGOTO SANITARIO,COM DIAMETRO DE 150MM. FORNECIMENTO</t>
  </si>
  <si>
    <t>06.300.0003-A</t>
  </si>
  <si>
    <t>TUBO CERAMICO,PARA JUNTA NAO ELASTICA(EB-5),PARA ESGOTO SANITARIO,COM DIAMETRO DE 200MM. FORNECIMENTO</t>
  </si>
  <si>
    <t>06.300.0004-A</t>
  </si>
  <si>
    <t>TUBO CERAMICO,PARA JUNTA NAO ELASTICA(EB-5),PARA ESGOTO SANITARIO,COM DIAMETRO DE 250MM. FORNECIMENTO</t>
  </si>
  <si>
    <t>06.300.0005-A</t>
  </si>
  <si>
    <t>TUBO CERAMICO,PARA JUNTA NAO ELASTICA(EB-5),PARA ESGOTO SANITARIO,COM DIAMETRO DE 300MM. FORNECIMENTO</t>
  </si>
  <si>
    <t>06.400.0001-A</t>
  </si>
  <si>
    <t>MONTAGEM,SEM FORNECIMENTO,DE CONJUNTO MOTO-BOMBA COM POTENCIA ATE 5CV,COMPREENDENDO TODOS OS SERVICOS DE MANUSEIO,ALINHAMENTO,FIXACAO E LIGACOES,INCLUSIVE FORNECIMENTO DE CHUMBADORES E CONECTORES ELETRICOS</t>
  </si>
  <si>
    <t>06.400.0002-A</t>
  </si>
  <si>
    <t>MONTAGEM,SEM FORNECIMENTO,DE CONJUNTO MOTO-BOMBA COM POTENCIA ACIMA DE 5CV,ATE 15CV,COMPREENDENDO TODOS OS SERVICOS DE MANUSEIO,ALINHAMENTO,FIXACAO E LIGACOES,INCLUSIVE FORNECIMENTO DE CHUMBADORES E CONECTORES ELETRICOS</t>
  </si>
  <si>
    <t>06.400.0003-A</t>
  </si>
  <si>
    <t>MONTAGEM,SEM FORNECIMENTO,DE CONJUNTO MOTO-BOMBA COM POTENCIA ACIMA DE 15CV,ATE 40CV,COMPREENDENDO TODOS OS SERVICOS DEMANUSEIO,ALINHAMENTO,FIXACAO E LIGACOES,INCLUSIVE FORNECIMENTO DE CHUMBADORES E CONECTORES ELETRICOS</t>
  </si>
  <si>
    <t>06.400.0004-A</t>
  </si>
  <si>
    <t>MONTAGEM,SEM FORNECIMENTO,DE CONJUNTO MOTO-BOMBA COM POTENCIA ACIMA DE 40CV,ATE 100CV,COMPREENDENDO TODOS OS SERVICOS DEMANUSEIO,ALINHAMENTO,FIXACAO ELIGACOES,INCLUSIVE FORNECIMENTO DE CHUMBADORES E CONECTORES ELETRICOS</t>
  </si>
  <si>
    <t>06.400.0005-A</t>
  </si>
  <si>
    <t>MONTAGEM,SEM FORNECIMENTO,DE CONJUNTO MOTO-BOMBA COM POTENCIA ACIMA DE 100CV,ATE 400CV, COMPREENDENDO TODOS OS SERVICOSDE MANUSEIO,ALINHAMENTO,FIXACAO E LIGACOES,INCLUSIVE FORNECIMENTO DE CHUMBADORES E CONECTORES ELETRICOS</t>
  </si>
  <si>
    <t>06.400.0006-A</t>
  </si>
  <si>
    <t>MONTAGEM,SEM FORNECIMENTO,DE CONJUNTO MOTO-BOMBA COM POTENCIA ACIMA DE 400CV,ATE 1000CV,COMPREENDENDO TODOS OS SERVICOSDE MANUSEIO,ALINHAMENTO,FIXACAO E LIGACOES,INCLUSIVE FORNECIMENTO DE CHUMBADORES E CONECTORES ELETRICOS</t>
  </si>
  <si>
    <t>06.400.0010-A</t>
  </si>
  <si>
    <t>MONTAGEM,SEM FORNECIMENTO,DE PAINEL DE PARTIDA PARA CONJUNTOATE 5CV,INCLUSIVE FORNECIMENTO DE MATERIAIS PARA FIXACAO ELIGACAO</t>
  </si>
  <si>
    <t>06.400.0011-A</t>
  </si>
  <si>
    <t>MONTAGEM,SEM FORNECIMENTO,DE PAINEL DE PARTIDA PARA CONJUNTOACIMA DE 5CV,ATE 15CV, INCLUSIVE FORNECIMENTO DE MATERIAISPARA FIXACAO E LIGACAO</t>
  </si>
  <si>
    <t>06.400.0012-A</t>
  </si>
  <si>
    <t>MONTAGEM,SEM FORNECIMENTO,DE PAINEL DE PARTIDA PARA CONJUNTOACIMA DE 15CV,ATE 40CV,INCLUSIVE FORNECIMENTO DE MATERIAISPARA FIXACAO E LIGACAO</t>
  </si>
  <si>
    <t>06.400.0013-A</t>
  </si>
  <si>
    <t>MONTAGEM,SEM FORNECIMENTO,DE PAINEL DE PARTIDA PARA CONJUNTOACIMA DE 40CV,ATE 100CV,INCLUSIVE FORNECIMENTO DE MATERIAISPARA FIXACAO E LIGACAO</t>
  </si>
  <si>
    <t>06.400.0014-A</t>
  </si>
  <si>
    <t>MONTAGEM,SEM FORNECIMENTO,DE PAINEL DE PARTIDA PARA CONJUNTOACIMA DE 100CV, ATE 400CV, INCLUSIVE FORNECIMENTO DE MATERIAIS PARA FIXACAO E LIGACAO</t>
  </si>
  <si>
    <t>06.400.0015-A</t>
  </si>
  <si>
    <t>MONTAGEM,SEM FORNECIMENTO,DE PAINEL DE PARTIDA PARA CONJUNTOACIMA 400CV,ATE 1000CV,INCLUSIVE FORNECIMENTO DE MATERIAISPARA FIXACAO E LIGACAO</t>
  </si>
  <si>
    <t>06.400.0020-A</t>
  </si>
  <si>
    <t>MONTAGEM,SEM FORNECIMENTO,DE CONJUNTO DE RECALQUE DE AGUA,SUBTERRANEO(PADRAO CEDAE),COMPREENDENDO OS SERVICOS DE MANUSEIO,COLOCACAO NA VALA,ALINHAMENTO E LIGACOES DO CONJUNTO HIDRAULICO,INSTALACAO DO PAINEL DE COMANDO EM POSTE E RESPECTIVASLIGACOES</t>
  </si>
  <si>
    <t>06.500.0010-A</t>
  </si>
  <si>
    <t>CARVAO ANTRACITOSO PARA FILTROS DE TRATAMENTO DE AGUA COM T.E. 0,9MM A 1MM, C.U. 1,7MM. FORNECIMENTO</t>
  </si>
  <si>
    <t>06.501.0010-A</t>
  </si>
  <si>
    <t>AREIA PARA FILTROS DE TRATAMENTO DE AGUA, COM GRANULOMETRIADE 12 A 40(1,68 A 0,42)MM. FORNECIMENTO</t>
  </si>
  <si>
    <t>06.502.0010-A</t>
  </si>
  <si>
    <t>SEIXOS ROLADOS PARA FILTROS DE TRATAMENTO DE AGUA,DE 1.1/2"A 3/4" (38,1 A 19,1)MM. FORNECIMENTO</t>
  </si>
  <si>
    <t>06.502.0020-A</t>
  </si>
  <si>
    <t>SEIXOS ROLADOS PARA FILTROS DE TRATAMENTO DE AGUA,DE 3/4" A3/8" (19,1 A 9,5)MM.FORNECIMENTO</t>
  </si>
  <si>
    <t>06.502.0030-A</t>
  </si>
  <si>
    <t>SEIXOS ROLADOS PARA FILTROS DE TRATAMENTO DE AGUA,DE 3/8" A1/4" (9,5 A 6,4)MM. FORNECIMENTO</t>
  </si>
  <si>
    <t>06.502.0040-A</t>
  </si>
  <si>
    <t>SEIXOS ROLADOS PARA FILTROS DE TRATAMENTO DE AGUA,DE 1/4" A1/8" (6,4 A 3,2)MM.FORNECIMENTO</t>
  </si>
  <si>
    <t>07.001.0010-B</t>
  </si>
  <si>
    <t>PASTA DE CIMENTO COMUM</t>
  </si>
  <si>
    <t>07.001.0015-B</t>
  </si>
  <si>
    <t>PASTA DE CIMENTO BRANCO</t>
  </si>
  <si>
    <t>07.001.0020-B</t>
  </si>
  <si>
    <t>PASTA DE CAL</t>
  </si>
  <si>
    <t>07.001.0025-B</t>
  </si>
  <si>
    <t>PASTA DE GESSO</t>
  </si>
  <si>
    <t>07.001.0030-B</t>
  </si>
  <si>
    <t>PASTA DE CIMENTO BRANCO E CAL,NO TRACO 1:1</t>
  </si>
  <si>
    <t>07.001.0035-B</t>
  </si>
  <si>
    <t>ARGAMASSA DE CIMENTO E AREIA NO TRACO 1:1,PREPARO MANUAL</t>
  </si>
  <si>
    <t>07.001.0040-B</t>
  </si>
  <si>
    <t>ARGAMASSA DE CIMENTO E AREIA NO TRACO 1:1,5,PREPARO MANUAL</t>
  </si>
  <si>
    <t>07.001.0045-B</t>
  </si>
  <si>
    <t>ARGAMASSA DE CIMENTO E AREIA NO TRACO 1:2,PREPARO MANUAL</t>
  </si>
  <si>
    <t>07.001.0050-B</t>
  </si>
  <si>
    <t>ARGAMASSA DE CIMENTO E AREIA NO TRACO 1:3,PREPARO MANUAL</t>
  </si>
  <si>
    <t>07.001.0055-B</t>
  </si>
  <si>
    <t>ARGAMASSA DE CIMENTO E AREIA NO TRACO 1:4,PREPARO MANUAL</t>
  </si>
  <si>
    <t>07.001.0060-B</t>
  </si>
  <si>
    <t>ARGAMASSA DE CIMENTO E AREIA NO TRACO 1:5,PREPARO MANUAL</t>
  </si>
  <si>
    <t>07.001.0065-B</t>
  </si>
  <si>
    <t>ARGAMASSA DE CIMENTO E AREIA NO TRACO 1:6,PREPARO MANUAL</t>
  </si>
  <si>
    <t>07.001.0070-B</t>
  </si>
  <si>
    <t>ARGAMASSA DE CIMENTO E AREIA NO TRACO 1:8,PREPARO MANUAL</t>
  </si>
  <si>
    <t>07.001.0075-B</t>
  </si>
  <si>
    <t>ARGAMASSA DE CIMENTO E PO-DE-PEDRA,NO TRACO 1:3,PREPARO MANUAL</t>
  </si>
  <si>
    <t>07.001.0080-B</t>
  </si>
  <si>
    <t>ARGAMASSA DE CIMENTO E PO-DE-PEDRA,NO TRACO 1:4,PREPARO MANUAL</t>
  </si>
  <si>
    <t>07.001.0085-B</t>
  </si>
  <si>
    <t>ARGAMASSA DE CIMENTO,CAL E AREIA FINA,NO TRACO 1:3:5,PREPAROMANUAL</t>
  </si>
  <si>
    <t>07.001.0090-B</t>
  </si>
  <si>
    <t>ARGAMASSA DE CIMENTO,CAL E AREIA FINA,NO TRACO 1:3:8,PREPAROMANUAL</t>
  </si>
  <si>
    <t>07.001.0095-B</t>
  </si>
  <si>
    <t>ARGAMASSA DE CIMENTO BRANCO,CAL E PO-DE-MARMORE,NO TRACO 1:1:3,PREPARO MANUAL</t>
  </si>
  <si>
    <t>07.001.0100-B</t>
  </si>
  <si>
    <t>ARGAMASSA DE CIMENTO E SAIBRO,NO TRACO 1:2,PREPARO MANUAL</t>
  </si>
  <si>
    <t>07.001.0105-B</t>
  </si>
  <si>
    <t>ARGAMASSA DE CIMENTO E SAIBRO,NO TRACO 1:4,PREPARO MANUAL</t>
  </si>
  <si>
    <t>07.001.0110-B</t>
  </si>
  <si>
    <t>ARGAMASSA DE CIMENTO E SAIBRO,NO TRACO 1:6,PREPARO MANUAL</t>
  </si>
  <si>
    <t>07.001.0115-B</t>
  </si>
  <si>
    <t>ARGAMASSA DE CIMENTO E SAIBRO,NO TRACO 1:8,PREPARO MANUAL</t>
  </si>
  <si>
    <t>07.001.0120-B</t>
  </si>
  <si>
    <t>ARGAMASSA DE CIMENTO,SAIBRO E AREIA,NO TRACO 1:2:2,PREPAROMANUAL</t>
  </si>
  <si>
    <t>07.001.0125-B</t>
  </si>
  <si>
    <t>ARGAMASSA DE CIMENTO,SAIBRO E AREIA,NO TRACO 1:2:3,PREPAROMANUAL</t>
  </si>
  <si>
    <t>07.001.0130-B</t>
  </si>
  <si>
    <t>ARGAMASSA DE CIMENTO,SAIBRO E AREIA,NO TRACO 1:3:3,PREPAROMANUAL</t>
  </si>
  <si>
    <t>07.001.0135-B</t>
  </si>
  <si>
    <t>ARGAMASSA DE CIMENTO,SAIBRO E AREIA,NO TRACO 1:3:5,PREPAROMANUAL</t>
  </si>
  <si>
    <t>07.001.0140-B</t>
  </si>
  <si>
    <t>ARGAMASSA DE CIMENTO,CAL,SAIBRO E AREIA,NO TRACO 1:2:4:4,PREPARO MANUAL</t>
  </si>
  <si>
    <t>07.001.0145-B</t>
  </si>
  <si>
    <t>ARGAMASSA DE CIMENTO E AREOLA PARA EMBOCO,NO TRACO 1:2,PREPARO MANUAL</t>
  </si>
  <si>
    <t>07.001.0150-B</t>
  </si>
  <si>
    <t>ARGAMASSA DE CIMENTO E AREOLA PARA EMBOCO,NO TRACO 1:4,PREPARO MANUAL</t>
  </si>
  <si>
    <t>07.001.0155-B</t>
  </si>
  <si>
    <t>ARGAMASSA DE CIMENTO E AREOLA PARA EMBOCO,NO TRACO 1:6,PREPARO MANUAL</t>
  </si>
  <si>
    <t>07.001.0160-B</t>
  </si>
  <si>
    <t>ARGAMASSA DE CIMENTO,AREIA E VERMICULITA NO TRACO 1:2:5,PREPARO MANUAL</t>
  </si>
  <si>
    <t>07.002.0010-B</t>
  </si>
  <si>
    <t>ARGAMASSA DE CIMENTO E AREIA,NO TRACO 1:1,PREPARO MECANICO</t>
  </si>
  <si>
    <t>07.002.0015-B</t>
  </si>
  <si>
    <t>ARGAMASSA DE CIMENTO E AREIA,NO TRACO 1:1,5,PREPARO MECANICO</t>
  </si>
  <si>
    <t>07.002.0020-B</t>
  </si>
  <si>
    <t>ARGAMASSA DE CIMENTO E AREIA,NO TRACO 1:2,PREPARO MECANICO</t>
  </si>
  <si>
    <t>07.002.0025-B</t>
  </si>
  <si>
    <t>ARGAMASSA DE CIMENTO E AREIA,NO TRACO 1:3,PREPARO MECANICO</t>
  </si>
  <si>
    <t>07.002.0030-B</t>
  </si>
  <si>
    <t>ARGAMASSA DE CIMENTO E AREIA,NO TRACO 1:4,PREPARO MECANICO</t>
  </si>
  <si>
    <t>07.002.0035-B</t>
  </si>
  <si>
    <t>ARGAMASSA DE CIMENTO E AREIA,NO TRACO 1:5,PREPARO MECANICO</t>
  </si>
  <si>
    <t>07.002.0040-B</t>
  </si>
  <si>
    <t>ARGAMASSA DE CIMENTO E AREIA,NO TRACO 1:6,PREPARO MECANICO</t>
  </si>
  <si>
    <t>07.002.0045-B</t>
  </si>
  <si>
    <t>ARGAMASSA DE CIMENTO E AREIA,NO TRACO 1:8,PREPARO MECANICO</t>
  </si>
  <si>
    <t>07.003.0010-B</t>
  </si>
  <si>
    <t>ARGAMASSA DE CIMENTO E PO-DE-PEDRA,NO TRACO 1:3,PREPARO MECANICO</t>
  </si>
  <si>
    <t>07.003.0015-B</t>
  </si>
  <si>
    <t>ARGAMASSA DE CIMENTO E PO-DE-PEDRA,NO TRACO 1:4,PREPARO MECANICO</t>
  </si>
  <si>
    <t>07.005.0010-B</t>
  </si>
  <si>
    <t>ARGAMASSA DE CIMENTO,CAL E AREIA FINA,NO TRACO 1:3:5,PREPAROMECANICO</t>
  </si>
  <si>
    <t>07.005.0015-B</t>
  </si>
  <si>
    <t>ARGAMASSA DE CIMENTO,CAL E AREIA FINA,NO TRACO 1:3:8,PREPAROMECANICO</t>
  </si>
  <si>
    <t>07.005.0020-B</t>
  </si>
  <si>
    <t>ARGAMASSA DE CIMENTO BRANCO,CAL E PO-DE-MARMORE,NO TRACO 1:1:3,PREPARO MECANICO</t>
  </si>
  <si>
    <t>07.005.0025-B</t>
  </si>
  <si>
    <t>ARGAMASSA DE CIMENTO,CAL HIDRATADA ADITIVADA E AREIA,NO TRACO 1:1:10</t>
  </si>
  <si>
    <t>07.005.0030-B</t>
  </si>
  <si>
    <t>ARGAMASSA DE CIMENTO,CAL HIDRATADA ADITIVADA E AREIA,NO TRACO 1:1:8</t>
  </si>
  <si>
    <t>07.005.0035-B</t>
  </si>
  <si>
    <t>ARGAMASSA DE CIMENTO,CAL HIDRATADA ADITIVADA E AREIA,NO TRACO 1:1:12</t>
  </si>
  <si>
    <t>07.006.0010-B</t>
  </si>
  <si>
    <t>ARGAMASSA DE CIMENTO E SAIBRO,NO TRACO 1:2,PREPARO MECANICO</t>
  </si>
  <si>
    <t>07.006.0015-B</t>
  </si>
  <si>
    <t>ARGAMASSA DE CIMENTO E SAIBRO,NO TRACO 1:4,PREPARO MECANICO</t>
  </si>
  <si>
    <t>07.006.0020-B</t>
  </si>
  <si>
    <t>ARGAMASSA DE CIMENTO E SAIBRO,NO TRACO 1:6,PREPARO MECANICO</t>
  </si>
  <si>
    <t>07.006.0025-B</t>
  </si>
  <si>
    <t>ARGAMASSA DE CIMENTO E SAIBRO,NO TRACO 1:8,PREPARO MECANICO</t>
  </si>
  <si>
    <t>07.007.0010-B</t>
  </si>
  <si>
    <t>ARGAMASSA DE CIMENTO,SAIBRO E AREIA,NO TRACO 1:2:2,PREPAROMECANICO</t>
  </si>
  <si>
    <t>07.007.0015-B</t>
  </si>
  <si>
    <t>ARGAMASSA DE CIMENTO,SAIBRO E AREIA,NO TRACO 1:2:3,PREPAROMECANICO</t>
  </si>
  <si>
    <t>07.007.0020-B</t>
  </si>
  <si>
    <t>ARGAMASSA DE CIMENTO,SAIBRO E AREIA,NO TRACO 1:3:3,PREPAROMECANICO</t>
  </si>
  <si>
    <t>07.007.0025-B</t>
  </si>
  <si>
    <t>ARGAMASSA DE CIMENTO,SAIBRO E AREIA,NO TRACO 1:3:5,PREPAROMECANICO</t>
  </si>
  <si>
    <t>07.008.0010-B</t>
  </si>
  <si>
    <t>ARGAMASSA DE CIMENTO,CAL,SAIBRO E AREIA,NO TRACO 1:2:4:4,PREPARO MECANICO</t>
  </si>
  <si>
    <t>07.009.0010-B</t>
  </si>
  <si>
    <t>ARGAMASSA DE CIMENTO E AREOLA PARA EMBOCO,NO TRACO 1:2,PREPARO MECANICO</t>
  </si>
  <si>
    <t>07.009.0015-B</t>
  </si>
  <si>
    <t>ARGAMASSA DE CIMENTO E AREOLA PARA EMBOCO,NO TRACO 1:4,PREPARO MECANICO</t>
  </si>
  <si>
    <t>07.009.0020-B</t>
  </si>
  <si>
    <t>ARGAMASSA DE CIMENTO E AREOLA PARA EMBOCO,NO TRACO 1:6,PREPARO MECANICO</t>
  </si>
  <si>
    <t>07.030.0010-B</t>
  </si>
  <si>
    <t>ENCHIMENTO DE AREIA,INCLUSIVE FORNECIMENTO DESTA,POR MEIO DEBOMBA</t>
  </si>
  <si>
    <t>07.050.0025-B</t>
  </si>
  <si>
    <t>INJECAO DE CALDA DE CIMENTO,ADMITINDO UMA PRODUCAO MEDIA BRUTA DE 2 SACOS/H,INCLUSIVE FORNECIMENTO DOS MATERIAIS,MEDIDOPOR SACO DE 50KG</t>
  </si>
  <si>
    <t xml:space="preserve">SACO      </t>
  </si>
  <si>
    <t>07.050.0030-B</t>
  </si>
  <si>
    <t>INJECAO DE CALDA DE CIMENTO,ADMITINDO UMA PRODUCAO MEDIA BRUTA DE 1 SACO/H,INCLUSIVE FORNECIMENTO DOS MATERIAIS,MEDIDO POR SACO DE 50KG</t>
  </si>
  <si>
    <t>07.050.0035-B</t>
  </si>
  <si>
    <t>INJECAO DE CALDA DE CIMENTO,ADMITINDO UMA PRODUCAO MEDIA BRUTA DE 0,5 SACO/H,INCLUSIVE FORNECIMENTO DOS MATERIAIS,MEDIDOPOR SACO DE 50KG</t>
  </si>
  <si>
    <t>07.100.0010-B</t>
  </si>
  <si>
    <t>INJECAO DE ARGAMASSA DE CIMENTO E AREIA,NO TRACO 1:6,EM VOLUME,UTILIZANDO EQUIPAMENTO DE AR COMPRIMIDO,ADMITINDO UMA PRODUCAO MEDIA BRUTA DE 1,00M3/H,INCLUSIVE FORNECIMENTO DOS MATERIAIS</t>
  </si>
  <si>
    <t>07.100.0015-B</t>
  </si>
  <si>
    <t>INJECAO DE ARGAMASSA DE CIMENTO E AREIA,NO TRACO 1:6,EM VOLUME,UTILIZANDO EQUIPAMENTO DE AR COMPRIMIDO,ADMITINDO UMA PRODUCAO MEDIA BRUTA DE 0,75M3/H,INCLUSIVE FORNECIMENTO DOS MATERIAIS</t>
  </si>
  <si>
    <t>07.100.0020-B</t>
  </si>
  <si>
    <t>INJECAO DE ARGAMASSA DE CIMENTO E AREIA,NO TRACO 1:6,EM VOLUME,UTILIZANDO EQUIPAMENTO DE AR COMPRIMIDO,ADMITINDO UMA PRODUCAO MEDIA BRUTA DE 0,50M3/H,INCLUSIVE FORNECIMENTO DOS MATERIAIS</t>
  </si>
  <si>
    <t>07.100.0025-B</t>
  </si>
  <si>
    <t>INJECAO DE ARGAMASSA DE CIMENTO E AREIA,NO TRACO 1:6,EM VOLUME,UTILIZANDO EQUIPAMENTO DE AR COMPRIMIDO,ADMITINDO UMA PRODUCAO MEDIA BRUTA DE 0,25M3/H,INCLUSIVE FORNECIMENTO DOS MATERIAIS</t>
  </si>
  <si>
    <t>07.100.0040-B</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</si>
  <si>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</si>
  <si>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07.150.0010-B</t>
  </si>
  <si>
    <t>INJECAO PARA TRATAMENTO DE SOLO DE FUNDACAO COM RESINA EPOXICA OU OUTROS MATERIAIS QUIMICOS,EXCLUSIVE O FORNECIMENTO DOSMESMOS.CUSTO POR KG DE MATERIAL OU MISTURA</t>
  </si>
  <si>
    <t>07.150.0020-B</t>
  </si>
  <si>
    <t>APLICACAO DE RESINA EPOXICA EM COLAGEM DE PECAS DE CONCRETO,INCLUSIVE PREPARO DO LOCAL E EXCLUSIVE FORNECIMENTO DA RESINA.CUSTO POR KG DE RESINA UTILIZADA</t>
  </si>
  <si>
    <t>07.160.0012-B</t>
  </si>
  <si>
    <t>INJECAO DE RESINA EPOXICA EM FISSURAS DE CONCRETO ESTRUTURAL,INCLUSIVE PREPARO DO LOCAL,PERFURACAO E VEDACAO E O FORNECIMENTO DOS MATERIAIS A INJETAR</t>
  </si>
  <si>
    <t>07.160.0020-B</t>
  </si>
  <si>
    <t>APLICACAO DE RESINA EPOXICA EM COLAGEM DE PECAS DE CONCRETO,INCLUSIVE PREPARO DO LOCAL E FORNECIMENTO DE MATERIAL.CUSTOPOR KG DE RESINA UTILIZADA</t>
  </si>
  <si>
    <t>07.170.0010-B</t>
  </si>
  <si>
    <t>ARGAMASSA DE CIMENTO E AREIA,NO TRACO 1:3,COM ADICAO DE ADESIVO A BASE DE RESINA SINTETICA DE ALTA ADERENCIA</t>
  </si>
  <si>
    <t>07.180.0010-B</t>
  </si>
  <si>
    <t>ARGAMASSA DE CIMENTO E AREIA NO TRACO 1:2 COM ADICAO DE ADESIVO A BASE DE RESINA ACRILICA</t>
  </si>
  <si>
    <t>08.001.0001-A</t>
  </si>
  <si>
    <t>BASE DE MACADAME SIMPLES,MEDIDA EM VOLUME DEPOIS DE COMPRIMIDO O MACADAME</t>
  </si>
  <si>
    <t>08.001.0002-B</t>
  </si>
  <si>
    <t>BASE DE BRITA GRADUADA,INCLUSIVE FORNECIMENTO DOS MATERIAIS,MEDIDA APOS A COMPACTACAO</t>
  </si>
  <si>
    <t>08.001.0004-A</t>
  </si>
  <si>
    <t>BASE DE BRITA GRADUADA,COM ADICAO DE 3% DE CIMENTO,UTILIZANDO DISTRIBUIDORA DE AGREGADOS,MEDIDA APOS A COMPACTACAO,INCLUSIVE FORNECIMENTO DOS MATERIAS</t>
  </si>
  <si>
    <t>08.001.0005-A</t>
  </si>
  <si>
    <t>SUB-BASE DE PO-DE-PEDRA,INCLUSIVE ESPALHAMENTO,IRRIGACAO,COMPACTACAO E FORNECIMENTO DO MATERIAL</t>
  </si>
  <si>
    <t>08.001.0008-A</t>
  </si>
  <si>
    <t>BASE DE BRITA CORRIDA,INCLUSIVE FORNECIMENTO DOS MATERIAIS,MEDIDA APOS A COMPACTACAO</t>
  </si>
  <si>
    <t>08.001.0009-A</t>
  </si>
  <si>
    <t>SUB-BASE DE BRITA CORRIDA,INCLUSIVE FORNECIMENTO DOS MATERIAIS,MEDIDA APOS A COMPACTACAO</t>
  </si>
  <si>
    <t>08.002.0001-A</t>
  </si>
  <si>
    <t>BASE DE MACADAME HIDRAULICO,DE ACORDO COM AS "INSTRUCOES PARA EXECUCAO",DO DER-RJ.O CUSTO INDENIZA AS OPERACOES DE EXECUCAO,INCLUSIVE FORNECIMENTO DOS MATERIAIS EMPREGADOS(BRITA,PO-DE-PEDRA E AGUA) E SE APLICA AO VOLUME EXECUTADO,MEDIDO APOS COMPACTACAO</t>
  </si>
  <si>
    <t>08.003.0001-A</t>
  </si>
  <si>
    <t>BASE OU SUB-BASE ESTABILIZADA GRANULOMETRICAMENTE,COM MISTURA DE 2 OU MAIS MATERIAIS,DE ACORDO COM AS "INSTRUCOES PARA EXECUCAO",DO DER-RJ,EXCLUSIVE ESCAVACAO E TRANSPORTE DOS MATERIAIS,INCLUSIVE O TRANSPORTE DA AGUA</t>
  </si>
  <si>
    <t>08.003.0002-A</t>
  </si>
  <si>
    <t>BASE OU SUB-BASE ESTABILIZADA SEM MISTURA DE MATERIAIS,DE ACORDO COM AS "INSTRUCOES PARA EXECUCAO",DO DER-RJ,EXCLUSIVE ESCAVACAO E TRANSPORTE DOS MATERIAIS,INCLUSIVE O TRANSPORTE DE AGUA</t>
  </si>
  <si>
    <t>08.003.0005-A</t>
  </si>
  <si>
    <t>SUB-BASE ESTABILIZADA EM ARGILA,SEM MISTURA DOS MATERIAIS,COM ADITIVO(ESTABILIZADOR LIQUIDO DE SOLOS),EXCLUSIVE FORNECIMENTO DA ARGILA</t>
  </si>
  <si>
    <t>08.003.0010-A</t>
  </si>
  <si>
    <t>BASE DE AGREGADO SIDERURGICO(ESCORIA DE ACIARIA),INCLUSIVE FORNECIMENTO DOS MATERIAIS,MEDIDA APOS A COMPACTACAO</t>
  </si>
  <si>
    <t>08.003.0015-A</t>
  </si>
  <si>
    <t>BASE OU SUB-BASE ESTABILIZADA DE AGREGADO SIDERURGICO(ESCORIA DE ACIARIA),MISTURA EM USINA,INCLUSIVE FORNECIMENTO DOS MATERIAIS,EXCLUSIVE TRANSPORTE DA MISTURA,MEDIDA APOS A COMPACTACAO</t>
  </si>
  <si>
    <t>08.003.0030-A</t>
  </si>
  <si>
    <t>BASE DE AGREGADOS RECICLADOS DE RESIDUOS DE CONSTRUCAO CIVIL,INCLUSIVE FORNECIMENTO DOS MATERIAIS,MEDIDA APOS A COMPACTACAO</t>
  </si>
  <si>
    <t>08.003.0035-A</t>
  </si>
  <si>
    <t>SUB-BASE E REFORCO DE AGREGADOS RECICLADOS,DE RESIDUOS DA CONSTRUCAO CIVIL,INCLUSIVE FORNECIMENTO DOS MATERIAIS,MEDIDO APOS A COMPACTACAO</t>
  </si>
  <si>
    <t>08.004.0001-A</t>
  </si>
  <si>
    <t>BASE DE SOLO-CIMENTO EXECUTADO "IN LOCO".O CUSTO INDENIZA ASOPERACOES DE EXECUCAO NA PISTA,INCLUSIVE TRANSPORTE DA AGUAE SE APLICA AO VOLUME DE SOLO-CIMENTO EXECUTADO,MEDIDO APOSA COMPACTACAO,EXCLUSIVE ESCAVACAO,CIMENTO E TRANSPORTE DOSMATERIAIS</t>
  </si>
  <si>
    <t>08.004.0002-A</t>
  </si>
  <si>
    <t>BASE DE SOLO-CIMENTO,COM OS MATERIAIS MISTURADOS NA USINA.OCUSTO INDENIZA AS OPERACOES DE EXECUCAO NA USINA E NA PISTA,EXCLUSIVE O TRANSPORTE DO MATERIAL DA USINA PARA A PISTA</t>
  </si>
  <si>
    <t>08.004.0003-A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</si>
  <si>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</si>
  <si>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08.004.0008-A</t>
  </si>
  <si>
    <t>BASE OU SUB-BASE DE SOLO-CAL,COM MISTURA EM USINA,EXCLUSIVEESCAVACAO,TRANSPORTE DO SOLO E TRANSPORTE DA MISTURA,MAS INCLUINDO O FORNECIMENTO DA CAL,MEDIDO APOS A COMPACTACAO</t>
  </si>
  <si>
    <t>08.005.0001-A</t>
  </si>
  <si>
    <t>BASE DE MACADAME CIMENTADO DE MISTURA PREVIA(CONCRETO MAGRO),TRACO 1:15,DE ACORDO COM AS "INSTRUCOES PARA EXECUCAO",DO DER-RJ,INCLUSIVE TRANSPORTE PARA PISTA</t>
  </si>
  <si>
    <t>08.005.0002-A</t>
  </si>
  <si>
    <t>BASE DE MACADAME CIMENTADO DE MISTURA PREVIA(CONCRETO MAGRO),TRACO 1:19,DE ACORDO COM AS "INSTRUCOES PARA EXECUCAO",DO DER-RJ,INCLUSIVE TRANSPORTE PARA PISTA</t>
  </si>
  <si>
    <t>08.005.0003-A</t>
  </si>
  <si>
    <t>BASE DE MACADAME CIMENTADO DE MISTURA PREVIA(CONCRETO MAGRO),TRACO 1:24,DE ACORDO COM AS "INSTRUCOES PARA EXECUCAO",DO DER-RJ,INCLUSIVE TRANSPORTE PARA PISTA</t>
  </si>
  <si>
    <t>08.006.0001-A</t>
  </si>
  <si>
    <t>ARRANCAMENTO E REASSENTAMENTO DE PARALELEPIPEDOS COM LIMPEZADE BETUME ADERENTE SOBRE COLCHAO DE AREIA,INCLUSIVE FORNECIMENTO DA AREIA E REJUNTAMENTO COM BETUME E CASCALHINHO,EXCLUSIVE FORNECIMENTO DOS PARALELEPIPEDOS</t>
  </si>
  <si>
    <t>08.006.0003-A</t>
  </si>
  <si>
    <t>ARRANCAMENTO E REASSENTAMENTO DE PARALELEPIPEDOS COM LIMPEZADO BETUME ADERENTE SOBRE COLCHAO DE PO-DE-PEDRA,INCLUSIVE FORNECIMENTO DO PO-DE-PEDRA E REJUNTAMENTO COM BETUME E CASCALHINHO,EXCLUSIVE FORNECIMENTO DOS PARALELEPIPEDOS</t>
  </si>
  <si>
    <t>08.006.0004-A</t>
  </si>
  <si>
    <t>ASSENTAMENTO DE PARALELEPIPEDOS COM REAPROVEITAMENTO DOS PARALELEPIPEDOS E FORNECIMENTO DE PO-DE-PEDRA,E REJUNTAMENTO COM BETUME E CASCALHINHO</t>
  </si>
  <si>
    <t>08.006.0005-A</t>
  </si>
  <si>
    <t>ASSENTAMENTO DE PARALELEPIPEDOS COM REAPROVEITAMENTO DOS PARALELEPIPEDOS E FORNECIMENTO DE AREIA,E REJUNTAMENTO COM BETUME E CASCALHINHO</t>
  </si>
  <si>
    <t>08.006.0006-A</t>
  </si>
  <si>
    <t>REJUNTAMENTO DE PAVIMENTACAO DE PARALELEPIPEDOS COM AREIA,INCLUSIVE FORNECIMENTO DO MATERIAL</t>
  </si>
  <si>
    <t>08.006.0010-A</t>
  </si>
  <si>
    <t>REJUNTAMENTO DE PAVIMENTACAO DE PARALELEPIPEDOS COM BETUME ECASCALHINHO,EXCLUSIVE O FORNECIMENTO DO BETUME</t>
  </si>
  <si>
    <t>08.006.0011-A</t>
  </si>
  <si>
    <t>REJUNTAMENTO DE PAVIMENTACAO DE PARALELEPIPEDOS COM BETUME ECASCALHINHO,COM FORNECIMENTO DE TODOS OS MATERIAIS</t>
  </si>
  <si>
    <t>08.006.0015-A</t>
  </si>
  <si>
    <t>REJUNTAMENTO DE ARTEFATO DE CONCRETO,COM ARGAMASSA DE CIMENTO E AREIA NO TRACO 1:3,COM FORNECIMENTO DE TODOS OS MATERIAIS</t>
  </si>
  <si>
    <t>08.007.0001-A</t>
  </si>
  <si>
    <t>ARRANCAMENTO E REASSENTAMENTO DE PARALELEPIPEDOS COM LIMPEZADO BETUME ADERENTE SOBRE COLCHAO DE PO-DE-PEDRA, INCLUSIVEFORNECIMENTO DO PO-DE-PEDRA E REJUNTAMENTO COM ARGAMASSA DECIMENTO E AREIA,NO TRACO 1:3,EXCLUSIVE FORNECIMENTO DOS PARALELEPIPEDOS</t>
  </si>
  <si>
    <t>08.007.0002-A</t>
  </si>
  <si>
    <t>ASSENTAMENTO DE PARALELEPIPEDOS COM REAPROVEITAMENTO DOS MESMOS E FORNECIMENTO DE PO-DE-PEDRA,E REJUNTAMENTO COM ARGAMASSA DE CIMENTO E AREIA,NO TRACO 1:3</t>
  </si>
  <si>
    <t>08.008.0001-A</t>
  </si>
  <si>
    <t>ARRANCAMENTO E REASSENTAMENTO DE PARALELEPIPEDOS COM LIMPEZAFO BETUME ADERENTE SOBRE COLCHAO DE PO-DE-PEDRA,INCLUSIVE FORNECIMENTO DO PO-DE-PEDRA,EXCLUSIVE REJUNTAMENTO E FORNECIMENTO DOS PARALELEPIPEDOS</t>
  </si>
  <si>
    <t>08.008.0002-A</t>
  </si>
  <si>
    <t>ASSENTAMENTO DE PARALELEPIPEDOS COM REAPROVEITAMENTO DOS MESMOS E FORNECIMENTO DO PO-DE-PEDRA,EXCLUSIVE REJUNTAMENTO</t>
  </si>
  <si>
    <t>08.009.0003-A</t>
  </si>
  <si>
    <t>PAVIMENTACAO COM PARALELEPIPEDOS SOBRE COLCHAO DE PO-DE-PEDRA E REJUNTAMENTO COM ARGAMASSA DE CIMENTO E AREIA, NO TRACO1:3,INCLUSIVE FORNECIMENTO DE TODOS OS MATERIAIS</t>
  </si>
  <si>
    <t>08.009.0005-A</t>
  </si>
  <si>
    <t>PAVIMENTACAO COM PARALELEPIPEDOS SOBRE COLCHAO DE PO-DE-PEDRA E REJUNTAMENTO COM BETUME E CASCALHINHO,INCLUSIVE FORNECIMENTO DE TODOS OS MATERIAIS</t>
  </si>
  <si>
    <t>08.009.0010-A</t>
  </si>
  <si>
    <t>PAVIMENTACAO COM PARALELEPIPEDOS SOBRE COLCHAO DE AREIA E REJUNTAMENTO DO MESMO MATERIAL,INCLUSIVE FORNECIMENTO DE TODOSOS MATERIAIS</t>
  </si>
  <si>
    <t>08.010.0001-A</t>
  </si>
  <si>
    <t>PAVIMENTACAO COM PARALELEPIPEDOS SOBRE COLCHAO DE PO-DE-PEDRA,BASE DE 10CM DE CONCRETO MAGRO FCK=10MPA E REJUNTAMENTO COM BETUME E CASCALHINHO,INCLUSIVE O FORNECIMENTO DE TODOS OSMATERIAIS</t>
  </si>
  <si>
    <t>08.010.0005-A</t>
  </si>
  <si>
    <t>SARJETA-GUIA DE PARALELEPIPEDOS(1 FIADA),ASSENTE SOBRE BASEDE CONCRETO FCK=10MPA,INCLUSIVE ESTA,REJUNTAMENTO DE ARGAMASSA DE CIMENTO E AREIA(TRACO 1:3),PARA PAVIMENTACAO BETUMINOSA</t>
  </si>
  <si>
    <t>08.011.0001-A</t>
  </si>
  <si>
    <t>SARJETA DE PARALELEPIPEDOS(3 FIADAS),ASSENTE SOBRE COLCHAO DE PO-DE-PEDRA,INCLUSIVE FORNECIMENTO DO PO-DE-PEDRA E BASE DE MACADAME HIDRAULICO,COM 15CM DE ESPESSURA E REJUNTAMENTO COM BETUME E CASCALHINHO</t>
  </si>
  <si>
    <t>08.012.0001-A</t>
  </si>
  <si>
    <t>LEVANTAMENTO E REASSENTAMENTO DE MEIO-FIO</t>
  </si>
  <si>
    <t>08.012.0003-A</t>
  </si>
  <si>
    <t>LEVANTAMENTO E REASSENTAMENTO DE TENTO OU TRAVESSAO</t>
  </si>
  <si>
    <t>08.012.0004-A</t>
  </si>
  <si>
    <t>REASSENTAMENTO DE MEIO-FIO</t>
  </si>
  <si>
    <t>08.012.0005-A</t>
  </si>
  <si>
    <t>REASSENTAMENTO DE TENTO OU TRAVESSAO</t>
  </si>
  <si>
    <t>08.013.0005-A</t>
  </si>
  <si>
    <t>TRAVESSAO OU TENTO DE GRANITO,FORNECIMENTO E ASSENTAMENTO COM REJUNTAMENTO DE ARGAMASSA DE CIMENTO E AREIA,NO TRACO 1:4</t>
  </si>
  <si>
    <t>08.013.0010-A</t>
  </si>
  <si>
    <t>MEIO-FIO EM GRANITO,COM SECAO DE(20X25)CM,FORMATO DE PARALELOGRAMO COM ANGULO DE 83º,SUPERFICIES SEM POLIMENTO COM CHANFRO DE 1CM NA PARTE SUPERIOR,EM UMA DAS FACES,FORNECIMENTO EASSENTAMENTO COM REJUNTAMENTO DE ARGAMASSA DE CIMENTO E AREIA NO TRACO 1:4</t>
  </si>
  <si>
    <t>08.013.0015-A</t>
  </si>
  <si>
    <t>MEIO-FIO RETO DE GRANITO,ALTURA DE 0,35CM,APICOADO COMUM,FORNECIMENTO E ASSENTAMENTO COM REJUNTAMENTO DE ARGAMASSA DE CIMENTO E AREIA NO TRACO 1:4</t>
  </si>
  <si>
    <t>08.015.0002-A</t>
  </si>
  <si>
    <t>REVESTIMENTO DO TIPO "TRATAMENTO SUPERFICIAL BETUMINOSO SIMPLES",DE ACORDO COM AS "INSTRUCOES PARA EXECUCAO",DO DER-RJ,INCLUSIVE TRANSPORTE DENTRO DO CANTEIRO</t>
  </si>
  <si>
    <t>08.015.0003-A</t>
  </si>
  <si>
    <t>REVESTIMENTO DO TIPO "TRATAMENTO SUPERFICIAL BETUMINOSO DUPLO" DE ACORDO COM AS "INSTRUCOES PARA EXECUCAO",DO DER-RJ,INCLUSIVE TRANSPORTE DENTRO DO CANTEIRO</t>
  </si>
  <si>
    <t>08.015.0004-A</t>
  </si>
  <si>
    <t>REVESTIMENTO DO TIPO "TRATAMENTO SUPERFICIAL BETUMINOSO TRIPLO",DE ACORDO COM AS "INSTRUCOES PARA EXECUCAO",DO DER-RJ,INCLUSIVE TRANSPORTE DENTRO DO CANTEIRO</t>
  </si>
  <si>
    <t>08.015.0005-A</t>
  </si>
  <si>
    <t>MACADAME BETUMINOSO DE PENETRACAO DIRETA,COM CAPA SELANTE,DEACORDO COM AS "INSTRUCOES PARA EXECUCAO",DO DER-RJ.O CUSTOINDENIZA AS OPERACOES DE EXECUCAO,INCLUSIVE O FORNECIMENTO DOS MATERIAIS EMPREGADOS,MEDIDO O VOLUME APOS A COMPRESSAO</t>
  </si>
  <si>
    <t>08.015.0008-A</t>
  </si>
  <si>
    <t>PRE-MISTURA A FRIO,DE ACORDO COM AS "INSTRUCOES PARA EXECUCAO",DO DER-RJ.O CUSTO INDENIZA AS OPERACOES DE EXECUCAO,FORNECIMENTO DOS MATERIAIS EMPREGADOS,E APLICA-SE AO VOLUME EXECUTADO,MEDIDO APOS A COMPRESSAO,EXCLUSIVE TRANSPORTE DA USINAPARA A PISTA</t>
  </si>
  <si>
    <t>08.015.0016-A</t>
  </si>
  <si>
    <t>CAPA SELANTE COMPREENDENDO APLICACAO DE ASFALTO NA PROPORCAODE 0,7 A 1,5L/M2,DISTRIBUICAO DE AGREGADO(5 A 15KG/M2)E COMPACTACAO COM ROLO LEVE</t>
  </si>
  <si>
    <t>08.015.0018-A</t>
  </si>
  <si>
    <t>REPOSICAO DE PAVIMENTACAO DE QUALQUER NATUREZA,EM CONCRETO ASFALTICO USINADO A QUENTE,SEM IMPRIMACAO OU PINTURA DE LIGACAO,EXECUTADO EM LOGRADOURO PUBLICO,ONDE FORAM EXECUTADAS OBRAS POR COMPANHIAS CONCESSIONARIAS,EXCLUSIVE O TRANSPORTE DAUSINA PARA A PISTA</t>
  </si>
  <si>
    <t>08.015.0020-A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</si>
  <si>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</si>
  <si>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08.015.0022-A</t>
  </si>
  <si>
    <t>SELAGEM DE TRINCA EM PAVIMENTO RIGIDO OU FLEXIVEL,INCLUSIVEFRESAGEM DA TRINCA,LIMPEZA COM JATO DE AR COMPRIMIDO E SELAGEM COM EMULSAO RR-1C</t>
  </si>
  <si>
    <t>08.015.0025-A</t>
  </si>
  <si>
    <t>MICRORREVESTIMENTO ASFALTICO A FRIO,COM EMULSAO MODIFICADA COM POLIMERO (SBS) E FIBRAS,ESPESSURA DE 1CM,INCLUSIVE FORNECIMENTO DE TODOS OS MATERIAIS,CONFORME "INSTRUCOES PARA EXECUCAO" DO DER-RJ</t>
  </si>
  <si>
    <t>08.015.0040-A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</si>
  <si>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</si>
  <si>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08.015.0042-A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</si>
  <si>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</si>
  <si>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</si>
  <si>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</si>
  <si>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08.015.0050-A</t>
  </si>
  <si>
    <t>REVESTIMENTO DE CONCRETO ASFALTICO BETUMINOSO USINADO A QUENTE,COM 5CM DE ESPESSURA,EXECUTADO EM UMA CAMADA,DE ACORDO COM AS "INSTRUCOES PARA EXECUCAO",DO DER-RJ,EXCLUSIVE O TRANSPORTE DA USINA PARA PISTA,E CONSIDERANDO UMA PRODUCAO DE USINA DE 2.000T/MES</t>
  </si>
  <si>
    <t>08.015.0051-A</t>
  </si>
  <si>
    <t>REVESTIMENTO DE CONCRETO ASFALTICO BETUMINOSO USINADO A QUENTE,COM 5CM DE ESPESSURA,EXECUTADO EM UMA CAMADA,DE ACORDO COM AS "INSTRUCOES PARA EXECUCAO",DO DER-RJ,EXCLUSIVE O TRANSPORTE DA USINA PARA PISTA,E CONSIDERANDO UMA PRODUCAO DE USINA DE 3.000T/MES</t>
  </si>
  <si>
    <t>08.015.0052-A</t>
  </si>
  <si>
    <t>REVESTIMENTO DE CONCRETO ASFALTICO BETUMINOSO USINADO A QUENTE,COM 5CM DE ESPESSURA,EXECUTADO EM UMA CAMADA,DE ACORDO COM AS "INSTRUCOES PARA EXECUCAO",DO DER-RJ,EXCLUSIVE O TRANSPORTE DA USINA PARA PISTA,E CONSIDERANDO UMA PRODUCAO DE USINA DE 4.000T/MES</t>
  </si>
  <si>
    <t>08.015.0053-A</t>
  </si>
  <si>
    <t>REVESTIMENTO DE CONCRETO ASFALTICO BETUMINOSO USINADO A QUENTE,COM 5CM DE ESPESSURA,EXECUTADO EM UMA CAMADA,DE ACORDO COM AS "INSTRUCOES PARA EXECUCAO",DO DER-RJ,EXCLUSIVE O TRANSPORTE DA USINA PARA PISTA,E CONSIDERANDO UMA PRODUCAO DE USINA DE 6.000T/MES</t>
  </si>
  <si>
    <t>08.015.0054-A</t>
  </si>
  <si>
    <t>REVESTIMENTO DE CONCRETO ASFALTICO BETUMINOSO USINADO A QUENTE,COM 5CM DE ESPESSURA,EXECUTADO EM UMA CAMADA,DE ACORDO COM AS "INSTRUCOES PARA EXECUCAO",DO DER-RJ,EXCLUSIVE O TRANSPORTE DA USINA PARA PISTA,E CONSIDERANDO UMA PRODUCAO DE USINA DE 8.000T/MES</t>
  </si>
  <si>
    <t>08.015.0055-A</t>
  </si>
  <si>
    <t>REVESTIMENTO DE CONCRETO ASFALTICO BETUMINOSO USINADO A QUENTE,COM 5CM DE ESPESSURA,EXECUTADO EM UMA CAMADA,DE ACORDO COM AS "INSTRUCOES PARA EXECUCAO",DO DER-RJ,EXCLUSIVE O TRANSPORTE DA USINA PARA PISTA,E CONSIDERANDO UMA PRODUCAO DE USINA DE 10.000T/MES</t>
  </si>
  <si>
    <t>08.015.0070-A</t>
  </si>
  <si>
    <t>REVESTIMENTO DE CONCRETO BETUMINOSO USINADO A QUENTE,PARA CAMADA DE ROLAMENTO,COM 4CM DE ESPESSURA,EXCLUSIVE TRANSPORTEDA USINA PARA A PISTA,E CONSIDERANDO UMA PRODUCAO DE USINA DE 2.000T/MES</t>
  </si>
  <si>
    <t>08.015.0071-A</t>
  </si>
  <si>
    <t>REVESTIMENTO DE CONCRETO BETUMINOSO USINADO A QUENTE,PARA CAMADA DE ROLAMENTO,COM 4CM DE ESPESSURA,EXCLUSIVE TRANSPORTEDA USINA PARA A PISTA,E CONSIDERANDO UMA PRODUCAO DE USINA DE 3.000T/MES</t>
  </si>
  <si>
    <t>08.015.0072-A</t>
  </si>
  <si>
    <t>REVESTIMENTO DE CONCRETO BETUMINOSO USINADO A QUENTE,PARA CAMADA DE ROLAMENTO,COM 4CM DE ESPESSURA,EXCLUSIVE TRANSPORTEDA USINA PARA A PISTA,E CONSIDERANDO UMA PRODUCAO DE USINA DE 4.000T/MES</t>
  </si>
  <si>
    <t>08.015.0073-A</t>
  </si>
  <si>
    <t>REVESTIMENTO DE CONCRETO BETUMINOSO USINADO A QUENTE,PARA CAMADA DE ROLAMENTO,COM 4CM DE ESPESSURA,EXCLUSIVE TRANSPORTEDA USINA PARA A PISTA,E CONSIDERANDO UMA PRODUCAO DE USINA DE 6.000T/MES</t>
  </si>
  <si>
    <t>08.015.0074-A</t>
  </si>
  <si>
    <t>REVESTIMENTO DE CONCRETO BETUMINOSO USINADO A QUENTE,PARA CAMADA DE ROLAMENTO,COM 4CM DE ESPESSURA,EXCLUSIVE TRANSPORTEDA USINA PARA A PISTA,E CONSIDERANDO UMA PRODUCAO DE USINA DE 8.000T/MES</t>
  </si>
  <si>
    <t>08.015.0075-A</t>
  </si>
  <si>
    <t>REVESTIMENTO DE CONCRETO BETUMINOSO USINADO A QUENTE,PARA CAMADA DE ROLAMENTO,COM 4CM DE ESPESSURA,EXCLUSIVE TRANSPORTEDA USINA PARA A PISTA,E CONSIDERANDO UMA PRODUCAO DE USINA DE 10.000T/MES</t>
  </si>
  <si>
    <t>08.015.0077-A</t>
  </si>
  <si>
    <t>REVESTIMENTO DE CONCRETO BETUMINOSO USINADO A QUENTE,PARA CAMADA DE ROLAMENTO,COM 3CM DE ESPESSURA,EXCLUSIVE TRANSPORTEDA USINA PARA A PISTA,E CONSIDERANDO UMA PRODUCAO DE USINA DE 2.000T/MES</t>
  </si>
  <si>
    <t>08.015.0078-A</t>
  </si>
  <si>
    <t>REVESTIMENTO DE CONCRETO BETUMINOSO USINADO A QUENTE,PARA CAMADA DE ROLAMENTO,COM 3CM DE ESPESSURA,EXCLUSIVE TRANSPORTEDA USINA PARA A PISTA,E CONSIDERANDO UMA PRODUCAO DE USINA DE 3.000T/MES</t>
  </si>
  <si>
    <t>08.015.0079-A</t>
  </si>
  <si>
    <t>REVESTIMENTO DE CONCRETO BETUMINOSO USINADO A QUENTE,PARA CAMADA DE ROLAMENTO,COM 3CM DE ESPESSURA,EXCLUSIVE TRANSPORTEDA USINA PARA A PISTA,E CONSIDERANDO UMA PRODUCAO DE USINA DE 4.000T/MES</t>
  </si>
  <si>
    <t>08.015.0080-A</t>
  </si>
  <si>
    <t>REVESTIMENTO DE CONCRETO BETUMINOSO USINADO A QUENTE,PARA CAMADA DE ROLAMENTO,COM 3CM DE ESPESSURA,EXCLUSIVE TRANSPORTEDA USINA PARA A PISTA,E CONSIDERANDO UMA PRODUCAO DE USINA DE 6.000T/MES</t>
  </si>
  <si>
    <t>08.015.0081-A</t>
  </si>
  <si>
    <t>REVESTIMENTO DE CONCRETO BETUMINOSO USINADO A QUENTE,PARA CAMADA DE ROLAMENTO,COM 3CM DE ESPESSURA,EXCLUSIVE TRANSPORTEDA USINA PARA A PISTA,E CONSIDERANDO UMA PRODUCAO DE USINA DE 8.000T/MES</t>
  </si>
  <si>
    <t>08.015.0082-A</t>
  </si>
  <si>
    <t>REVESTIMENTO DE CONCRETO BETUMINOSO USINADO A QUENTE,PARA CAMADA DE ROLAMENTO,COM 3CM DE ESPESSURA,EXCLUSIVE TRANSPORTEDA USINA PARA A PISTA,E CONSIDERANDO UMA PRODUCAO DE USINA DE 10.000T/MES</t>
  </si>
  <si>
    <t>08.015.0083-A</t>
  </si>
  <si>
    <t>PAVIMENTACAO COM CAMADA DE ROLAMENTO DE SMA("BRITA MASTIQUEASFALTO"),ESPESSURA DE 3,4CM,NIVELAMENTO ELETRONICO,INCLUSIVE FORNECIMENTO DOS MATERIAIS E JUNTA TIPO "INFRA-RED"</t>
  </si>
  <si>
    <t>08.015.0084-A</t>
  </si>
  <si>
    <t>PAVIMENTACAO COM CAMADA DE ROLAMENTO DE SMA("BRITA MASTIQUEASFALTO"),ESPESSURA DE 4CM,NIVELAMENTO ELETRONICO,INCLUSIVEFORNECIMENTO DOS MATERIAIS E JUNTA TIPO "INFRA-RED"</t>
  </si>
  <si>
    <t>08.015.0085-A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</si>
  <si>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</si>
  <si>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08.015.0086-A</t>
  </si>
  <si>
    <t>EXECUCAO DE MEMBRANA DE ABSORCAO DE ESFORCOS(SAMI-R),INCLUSIVE FORNECIMENTO DOS MATERIAIS</t>
  </si>
  <si>
    <t>08.015.0087-A</t>
  </si>
  <si>
    <t>EXECUCAO DE MEMBRANA ABSORCAO DE ESFORCOS(SAMI-R),UTILIZANDOLIGANTE DE ASFALTO-BORRACHA,APLICADO A APROXIMADAMENTE 170°C,COM VISCOSIDADE DE 3500 CP E TAXA DE 2,8L/M2,EXCLUSIVE FORNECIMENTO DO LIGANTE</t>
  </si>
  <si>
    <t>08.015.0088-A</t>
  </si>
  <si>
    <t>EXECUCAO DE MEMBRANA DE ABSORCAO DE ESFORCOS(SAMI-R),UTILIZANDO BMB,APLICADO A APROXIMADAMENTE 170°C, COM VISCOSIDADE DE3500 CP E TAXA DE 2,8L/M2,INCLUSIVE FORNECIMENTO DOS MATERIAIS</t>
  </si>
  <si>
    <t>08.015.0090-A</t>
  </si>
  <si>
    <t>REVESTIMENTO DE CONCRETO ASFALTICO,COM POLIMERO,USINADO A QUENTE,COM 5CM DE ESPESSURA,EXECUTADO COM VIBROACABADORA COM CONTROLE ELETRONICO E MESA EXTENSIVA DE NO MINIMO 7M</t>
  </si>
  <si>
    <t>08.015.0095-A</t>
  </si>
  <si>
    <t>REVESTIMENTO DE CONCRETO ASFALTICO,COM POLIMERO,USINADO A QUENTE COM 7CM DE ESPESSURA,EXECUTADO COM VIBROACABADORA COM CONTROLE ELETRONICO E MESA EXTENSIVA DE NO MINIMO 7M</t>
  </si>
  <si>
    <t>08.015.0096-A</t>
  </si>
  <si>
    <t>LAMA ASFALTICA FINA DE RUPTURA CONTROLADA,COM FORNECIMENTO ETRANSPORTE DOS MATERIAIS,EXCLUSIVE EMULSAO</t>
  </si>
  <si>
    <t>08.015.0097-A</t>
  </si>
  <si>
    <t>LAMA ASFALTICA GROSSA DE RUPTURA CONTROLADA,COM FORNECIMENTOE TRANSPORTE DOS MATERIAIS,EXCLUSIVE EMULSAO</t>
  </si>
  <si>
    <t>08.015.0098-A</t>
  </si>
  <si>
    <t>REVESTIMENTO DE CONCRETO BETUMINOSO USINADO EM TEMPERATURA ABAIXO DE 140°C E COMPACTACAO ABAIXO DE 90°C(TEMPERATURA MORNA),ESPESSURA DE 4CM,UTILIZANDO AMIDA SINTETICA NA PROPORCAO3KG POR T DE CAP,MISTURA "IN SITU" EM USINA,INCLUSIVE FORNECIMENTO DOS MATERIAIS</t>
  </si>
  <si>
    <t>08.015.0100-A</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</si>
  <si>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</si>
  <si>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08.015.0101-A</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</si>
  <si>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</si>
  <si>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08.015.0102-A</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</si>
  <si>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</si>
  <si>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08.015.0103-A</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</si>
  <si>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</si>
  <si>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08.015.0104-A</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</si>
  <si>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</si>
  <si>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08.015.0105-A</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</si>
  <si>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</si>
  <si>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08.015.0120-A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</si>
  <si>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</si>
  <si>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08.015.0121-A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</si>
  <si>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</si>
  <si>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08.015.0122-A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</si>
  <si>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</si>
  <si>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08.015.0123-A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</si>
  <si>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</si>
  <si>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08.015.0124-A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</si>
  <si>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</si>
  <si>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08.015.0125-A</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</si>
  <si>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</si>
  <si>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08.015.0150-A</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</si>
  <si>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</si>
  <si>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08.015.0151-A</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</si>
  <si>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</si>
  <si>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08.015.0152-A</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</si>
  <si>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</si>
  <si>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08.015.0153-A</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</si>
  <si>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</si>
  <si>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08.015.0154-A</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</si>
  <si>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</si>
  <si>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08.015.0155-A</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</si>
  <si>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</si>
  <si>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08.015.0200-A</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</si>
  <si>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</si>
  <si>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08.015.0201-A</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</si>
  <si>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</si>
  <si>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08.015.0202-A</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</si>
  <si>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</si>
  <si>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08.015.0203-A</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</si>
  <si>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</si>
  <si>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08.015.0204-A</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</si>
  <si>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</si>
  <si>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08.015.0205-A</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</si>
  <si>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</si>
  <si>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08.015.0220-A</t>
  </si>
  <si>
    <t>REVESTIMENTO DE CONCRETO BETUMINOSO USINADO A QUENTE,IMPORTADO DE USINA,PARA CAMADA DE ROLAMENTO,COM 4CM DE ESPESSURA,EXCLUSIVE TRANSPORTE DA USINA PARA A PISTA,E CONSIDERANDO UMAPRODUCAO DE USINA DE 2.000T/MES</t>
  </si>
  <si>
    <t>08.015.0221-A</t>
  </si>
  <si>
    <t>REVESTIMENTO DE CONCRETO BETUMINOSO USINADO A QUENTE,IMPORTADO DA USINA,PARA CAMADA DE ROLAMENTO,COM 4CM DE ESPESSURA,EXCLUSIVE TRANSPORTE DA USINA PARA A PISTA,E CONSIDERANDO UMAPRODUCAO DE USINA DE 3.000T/MES</t>
  </si>
  <si>
    <t>08.015.0222-A</t>
  </si>
  <si>
    <t>REVESTIMENTO DE CONCRETO BETUMINOSO USINADO A QUENTE,IMPORTADO DE USINA,PARA CAMADA DE ROLAMENTO,COM 4CM DE ESPESSURA,EXCLUSIVE TRANSPORTE DA USINA PARA A PISTA,E CONSIDERANDO UMAPRODUCAO DE USINA DE 4.000T/MES</t>
  </si>
  <si>
    <t>08.015.0223-A</t>
  </si>
  <si>
    <t>REVESTIMENTO DE CONCRETO BETUMINOSO USINADO A QUENTE,IMPORTADO DE USINA,PARA CAMADA DE ROLAMENTO,COM 4CM DE ESPESSURA,EXCLUSIVE TRANSPORTE DA USINA PARA A PISTA,E CONSIDERANDO UMAPRODUCAO DE USINA DE 6.000T/MES</t>
  </si>
  <si>
    <t>08.015.0224-A</t>
  </si>
  <si>
    <t>REVESTIMENTO DE CONCRETO BETUMINOSO USINADO A QUENTE,IMPORTADO DE USINA,PARA CAMADA DE ROLAMENTO,COM 4CM DE ESPESSURA,EXCLUSIVE TRANSPORTE DA USINA PARA A PISTA,E CONSIDERANDO UMAPRODUCAO DE USINA DE 8.000T/MES</t>
  </si>
  <si>
    <t>08.015.0225-A</t>
  </si>
  <si>
    <t>REVESTIMENTO DE CONCRETO BETUMINOSO USINADO A QUENTE,IMPORTADO DE USINA,PARA CAMADA DE ROLAMENTO,COM 4CM DE ESPESSURA,EXCLUSIVE TRANSPORTE DA USINA PARA A PISTA,E CONSIDERANDO UMAPRODUCAO DE USINA DE 10.000T/MES</t>
  </si>
  <si>
    <t>08.015.0250-A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</si>
  <si>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</si>
  <si>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08.015.0251-A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</si>
  <si>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</si>
  <si>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08.015.0252-A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</si>
  <si>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</si>
  <si>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08.015.0253-A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</si>
  <si>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</si>
  <si>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08.015.0254-A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</si>
  <si>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</si>
  <si>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08.015.0255-A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</si>
  <si>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</si>
  <si>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08.015.0270-A</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</si>
  <si>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</si>
  <si>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08.015.0271-A</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</si>
  <si>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</si>
  <si>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08.015.0272-A</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</si>
  <si>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</si>
  <si>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08.015.0273-A</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</si>
  <si>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</si>
  <si>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08.015.0274-A</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</si>
  <si>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</si>
  <si>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08.015.0275-A</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</si>
  <si>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</si>
  <si>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08.015.0300-A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</si>
  <si>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</si>
  <si>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08.015.0301-A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</si>
  <si>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</si>
  <si>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08.015.0302-A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</si>
  <si>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</si>
  <si>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08.015.0303-A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</si>
  <si>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</si>
  <si>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08.015.0304-A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</si>
  <si>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</si>
  <si>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08.015.0305-A</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</si>
  <si>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</si>
  <si>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08.015.0310-A</t>
  </si>
  <si>
    <t>MISTURA BETUMINOSA TIPO "GAP GRADED",UTILIZANDO NO MINIMO 8,0% DE BMB,ESPALHAMENTO E COMPACTACAO,COM RESULTADO DE "GRIPTEST" (ASTM) MAIOR QUE 0,60,EXCLUSIVE FORNECIMENTO DOS MATERIAIS (LIGANTE E BRITA),USINAGEM E TRANSPORTE DA MASSA</t>
  </si>
  <si>
    <t>08.015.0315-A</t>
  </si>
  <si>
    <t>MISTURA BETUMINOSA TIPO "OPEN GRADED",UTILIZANDO NO MINIMO 9,5% DE BMB,ESPALHAMENTO E COMPACTACAO,COM RESULTADO DE "GRIPTES" (ASTM) MAIOR QUE 0,75 E RUIDO MENOR QUE 97DB,EXCLUSIVEFORNECIMENTO DOS MATERIAIS (LIGANTE E BRITA),USINAGEM E TRANSPORTE DA MASSA</t>
  </si>
  <si>
    <t>08.015.0320-A</t>
  </si>
  <si>
    <t>MISTURA BETUMINOSA TIPO "GAP GRADED",UTILIZANDO LIGANTE DE ASFALTO-BORRACHA E BRITA 1,ESPALHAMENTO E COMPACTACAO,COM RESULTADO DE "GRIP TEST" (ASTM) MAIOR QUE 0,60,EXCLUSIVE FORNECIMENTO DO LIGANTE,USINAGEM E TRANSPORTE DA MASSA</t>
  </si>
  <si>
    <t>08.015.0325-A</t>
  </si>
  <si>
    <t>MISTURA BETUMINOSA TIPO "OPEN GRADED",UTILIZANDO LIGANTE DEASFALTO-BORRACHA E BRITA 1,ESPALHAMENTO E COMPACTACAO,COM RESULTADO DE "GRIP TEST" (ASTM) MAIOR QUE 0,75 E RUIDO MENOR QUE 97DB,EXCLUSIVE FORNECIMENTO DO LIGANTE,USINAGEM E TRANSPORTE DA MASSA</t>
  </si>
  <si>
    <t>08.015.0350-A</t>
  </si>
  <si>
    <t>MISTURA BETUMINOSA UTILIZANDO BMB,TIPO "OPEN GRADED" OU "GAPGRADED",CONSIDERANDO APENAS A USINAGEM</t>
  </si>
  <si>
    <t>08.015.0360-A</t>
  </si>
  <si>
    <t>PRODUCAO DE LIGANTE MODIFICADO DE ASFALTO-BORRACHA(BMB)"IN SITU" TIPO "FIELD BLEND",COM UTILIZACAO DE BORRACHA RECICLADACOMO POLIMERO,NA PROPORCAO DE 20% DE PO-DE-BORRACHA EM PESO,EM CONFORMIDADE COM ASTM 6114,ASTM D8 E COM A RESOLUCAO 19/2005 DE 11/7/2005 DA ANP</t>
  </si>
  <si>
    <t>08.015.0361-A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</si>
  <si>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</si>
  <si>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08.015.0363-A</t>
  </si>
  <si>
    <t>PRODUCAO DE LIGANTE DE ASFALTO-BORRACHA (BMB) TIPO "FIELD BLEND",IMPORTADO,COM UTILIZACAO DE BORRACHA RECICLADA COMO POLIMERO,NA PROPORCAO DE 20% DE PO-DE-BORRACHA EM PESO,EM CONFORMIDADE COM ASTM 6114,ASTM D8 E COM A RESOLUCAO 19/2005 DE 11/7/2005 DA ANP</t>
  </si>
  <si>
    <t>08.015.0400-A</t>
  </si>
  <si>
    <t>RECICLAGEM DE PAVIMENTO(TECNICA DE ESPUMA DE ASFALTO),COM AADICAO DE CAP 50/70,CIMENTO PORTLAND E AGUA E TODOS OS MATERIAIS NECESSARIOS,COM ATE 15CM DE ESPESSURA,CONSIDERANDO A EXECUCAO NO PERIODO DIURNO E EM MEIA PISTA.(VOLUME MEDIDO APOSA COMPACTACAO)</t>
  </si>
  <si>
    <t>08.015.0410-A</t>
  </si>
  <si>
    <t>SONORIZADOR DE CBUQ COM 8,00M DE LARGURA E 10,20M DE EXTENSAO FEITO EM FAIXA,INCLUSIVE MATERIAIS</t>
  </si>
  <si>
    <t>08.016.0001-A</t>
  </si>
  <si>
    <t>AREIA-ASFALTO,A QUENTE,DE ACORDO COM AS "INSTRUCOES PARA EXECUCAO",DO DER-RJ.O CUSTO INDENIZA AS OPERACOES DE EXECUCAO,FORNECIMENTO E TRANSPORTE DOS MATERIAIS EMPREGADOS,E SE APLICA AO VOLUME EXECUTADO MEDIDO APOS A COMPRESSAO</t>
  </si>
  <si>
    <t>08.016.0002-A</t>
  </si>
  <si>
    <t>AREIA-ASFALTO,A FRIO,DE ACORDO COM AS "INSTRUCOES PARA EXECUCAO",DO DER-RJ.O CUSTO INDENIZA AS OPERACOES DE EXECUCAO,FORNECIMENTO E TRANSPORTE DOS MATERIAIS EMPREGADOS,E SE APLICAAO VOLUME EXECUTADO MEDIDO APOS A COMPRESSAO</t>
  </si>
  <si>
    <t>08.017.0006-A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</si>
  <si>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</si>
  <si>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08.017.0010-A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</si>
  <si>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</si>
  <si>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08.017.0020-A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</si>
  <si>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</si>
  <si>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08.018.0001-A</t>
  </si>
  <si>
    <t>REVESTIMENTO DE SAIBRO,EXECUTADO MECANICAMENTE,COMPRIMIDO EMCAMADA,EXCLUSIVE FORNECIMENTO DO SAIBRO,SENDO A CAMADA MEDIDA APOS A COMPACTACAO</t>
  </si>
  <si>
    <t>08.018.0005-A</t>
  </si>
  <si>
    <t>REVESTIMENTO DE SAIBRO,EXECUTADO MECANICAMENTE,COMPRIMIDO EMCAMADA,INCLUSIVE FORNECIMENTO DO SAIBRO,SENDO A CAMADA MEDIDA APOS A COMPACTACAO</t>
  </si>
  <si>
    <t>08.018.0010-A</t>
  </si>
  <si>
    <t>REVESTIMENTO DE SAIBRO,EXECUTADO MECANICAMENTE,COMPRIMIDO EMCAMADA,COM SAIBRO MELHORADO COM CIMENTO, SENDO A PROPORCAODE 5% EM VOLUME(72KG/M3)INCLUSIVE FORNECIMENTO E TRANSPORTEDOS MATERIAIS,SENDO A CAMADA MEDIDA APOS A COMPACTACAO</t>
  </si>
  <si>
    <t>08.018.0020-A</t>
  </si>
  <si>
    <t>REVESTIMENTO DE SAIBRO,EXECUTADO MANUALMENTE,COMPRIMIDO EM CAMADA,EXCLUSIVE O FORNECIMENTO DO SAIBRO,SENDO A CAMADA MEDIDA APOS A COMPRESSAO</t>
  </si>
  <si>
    <t>08.018.0023-A</t>
  </si>
  <si>
    <t>REVESTIMENTO DE SAIBRO,EXECUTADO MANUALMENTE,COMPRIMIDO EM CAMADA,INCLUSIVE O FORNECIMENTO DO SAIBRO,SENDO A CAMADA MEDIDA APOS A COMPRESSAO</t>
  </si>
  <si>
    <t>08.018.0050-A</t>
  </si>
  <si>
    <t>ESTABILIZACAO E IMPERMEABILIZACAO DE SOLO COM 16CM DE ESPESSURA,INCLUSIVE EQUIPAMENTOS,MAO-DE-OBRA E ESTABILIZADOR LIQUIDO</t>
  </si>
  <si>
    <t>08.019.0001-A</t>
  </si>
  <si>
    <t>JUNTA LONGITUDINAL EM REVESTIMENTO DE PLACA DE CONCRETO DO TIPO ENCAIXE(MACHO E FEMEA),EXCLUSIVE BARRAS DE LIGACAO(LIGADORES)</t>
  </si>
  <si>
    <t>08.019.0002-A</t>
  </si>
  <si>
    <t>JUNTA DE RETRACAO EM REVESTIMENTO DE PLACAS DE CONCRETO,EXCLUSIVE BARRA DE LIGACAO(LIGADORES)</t>
  </si>
  <si>
    <t>08.019.0003-A</t>
  </si>
  <si>
    <t>JUNTA DE CONSTRUCAO EM REVESTIMENTO DE PLACA DE CONCRETO,DEMACHO E FEMEA,EXCLUSIVE PASSADORES</t>
  </si>
  <si>
    <t>08.019.0004-A</t>
  </si>
  <si>
    <t>JUNTA LONGITUDINAL DE LIGACAO ENTRE SARJETAS E PLACAS DE REVESTIMENTO DE CONCRETO,INCLUSIVE LIGADORES</t>
  </si>
  <si>
    <t>08.019.0009-A</t>
  </si>
  <si>
    <t>JUNTA DE RETRACAO,SERRADA COM DISCO DE DIAMANTE,PARA PAVIMENTOS DE PLACAS DE CONCRETO,COM 5CM DE PROFUNDIDADE</t>
  </si>
  <si>
    <t>08.019.0010-A</t>
  </si>
  <si>
    <t>LIMPEZA E PREENCHIMENTO DE JUNTA DE RETRACAO,COM ASFALTO DILUIDO CM-30,EXCLUSIVE CORTE,BARRAS DE LIGACAO E DE TRANSFERENCIA</t>
  </si>
  <si>
    <t>08.020.0008-A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</si>
  <si>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</si>
  <si>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08.020.0010-A</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</si>
  <si>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</si>
  <si>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08.020.0012-A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</si>
  <si>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</si>
  <si>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08.020.0018-A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</si>
  <si>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</si>
  <si>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08.020.0020-A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</si>
  <si>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</si>
  <si>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08.020.0022-A</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</si>
  <si>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</si>
  <si>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08.020.0024-A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</si>
  <si>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</si>
  <si>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08.020.0030-A</t>
  </si>
  <si>
    <t>ASSENTAMENTO DE ARTEFATO DE CONCRETO,SOBRE COLCHAO DE PO-DE-PEDRA,AREIA OU MATERIAL EQUIVALENTE,COM FORNECIMENTO DE TODOS OS MATERIAIS,EXCLUSIVE O ARTEFATO DE CONCRETO,INCLUSIVE REJUNTAMENTO</t>
  </si>
  <si>
    <t>08.020.0035-A</t>
  </si>
  <si>
    <t>REASSENTAMENTO DE ARTEFATO DE CONCRETO,COM REAPROVEITAMENTODESTE,COM LIMPEZA DE REJUNTE ADERENTE,SOBRE COLCHAO DE PO-DE-PEDRA,AREIA OU MATERIAL EQUIVALENTE,INCLUSIVE FORNECIMENTODE TODOS OS MATERIAIS E REJUNTAMENTO COM BETUME E CASCALHINHO</t>
  </si>
  <si>
    <t>08.020.0040-A</t>
  </si>
  <si>
    <t>REASSENTAMENTO DE ARTEFATO DE CONCRETO,COM REAPROVEITAMENTODESTE,COM LIMPEZA DA ARGAMASSA ADERENTE,SOBRE COLCHAO DE PO-DE-PEDRA,AREIA OU MATERIAL EQUIVALENTE E O FORNECIMENTO DETODOS OS MATERIAIS E REJUNTAMENTO COM ARGAMASSA</t>
  </si>
  <si>
    <t>08.021.0001-A</t>
  </si>
  <si>
    <t>REGULARIZACAO DE SUBLEITO,DE ACORDO COM AS "INSTRUCOES PARAEXECUCAO",DO DER-RJ.O CUSTO INDENIZA AS OPERACOES DE EXECUCAO E TRANSPORTE DE AGUA E SE APLICA A AREA EFETIVAMENTE REGULARIZADA,EXCLUSIVE TRANSPORTE E ESCAVACAO DE CORRETIVOS</t>
  </si>
  <si>
    <t>08.021.0002-A</t>
  </si>
  <si>
    <t>REFORCO DE SUBLEITO,DE ACORDO COM AS "INSTRUCOES PARA EXECUCAO",DO DER-RJ,EXCLUSIVE ESCAVACAO,CARGA,TRANPORTE E FORNECIMENTO DOS MATERIAIS</t>
  </si>
  <si>
    <t>08.021.0003-A</t>
  </si>
  <si>
    <t>ATERRO,DE ACORDO COM AS "INSTRUCOES PARA EXECUCAO",DO DER-RJ,EXCLUSIVE ESCAVACAO,CARGA E TRANSPORTE DE MATERIAIS</t>
  </si>
  <si>
    <t>08.022.0002-A</t>
  </si>
  <si>
    <t>REGULARIZACAO DE PAVIMENTACAO COM APROVEITAMENTO DO PAVIMENTO EXISTENTE,COM CAMADA DE CONCRETO BETUMINOSO,DE ACORDO COMAS "INSTRUCOES PARA EXECUCAO",DO DER-RJ</t>
  </si>
  <si>
    <t>08.024.0002-A</t>
  </si>
  <si>
    <t>ESPALHAMENTO MANUAL DE CONCRETO ASFALTICO EM CAMADAS (SOMENTE MAO DE OBRA),CONSIDERADO NESTE ITEM: A)CONCRETO ASFALTICOJUNTO AO LOCAL DE APLICACAO; B)BASE JA PREPARADA; C)EXCLUIDOO FORNECIMENTO DO CONCRETO</t>
  </si>
  <si>
    <t>08.026.0001-A</t>
  </si>
  <si>
    <t>IMPRIMACAO DE BASE DE PAVIMENTACAO,DE ACORDO COM AS "INSTRUCOES PARA EXECUCAO",DO DER-RJ</t>
  </si>
  <si>
    <t>08.026.0002-A</t>
  </si>
  <si>
    <t>PINTURA DE LIGACAO,DE ACORDO COM AS "INSTRUCOES PARA EXECUCAO",DO DER-RJ</t>
  </si>
  <si>
    <t>08.026.0005-A</t>
  </si>
  <si>
    <t>IMPRIMACAO DE BASE DE PAVIMENTACAO,UTILIZANDO CM ECO XISTO,DE ACORDO COM AS "INSTRUCOES PARA EXECUCAO",DO DER-RJ</t>
  </si>
  <si>
    <t>08.026.0010-A</t>
  </si>
  <si>
    <t>PINTURA DE LIGACAO COM ADICAO DE POLIMERO,DE ACORDO COM AS "INSTRUCOES PARA EXECUCAO" DO DER-RJ</t>
  </si>
  <si>
    <t>08.027.0035-A</t>
  </si>
  <si>
    <t>MEIO-FIO RETO DE CONCRETO SIMPLES FCK=15MPA,MOLDADO NO LOCAL,TIPO DER-RJ,MEDINDO 0,15M NA BASE E COM ALTURA DE 0,45M,REJUNTAMENTO COM ARGAMASSA DE CIMENTO E AREIA,NO TRACO 1:3,5,COM FORNECIMENTO DE TODOS OS MATERIAIS,ESCAVACAO E REATERRO</t>
  </si>
  <si>
    <t>08.027.0036-A</t>
  </si>
  <si>
    <t>MEIO-FIO CURVO DE CONCRETO SIMPLES FCK=15MPA,MOLDADO NO LOCAL,TIPO DER-RJ,MEDINDO 0,15M NA BASE E COM ALTURA DE 0,45M,REJUNTAMENTO COM ARGAMASSA DE CIMENTO E AREIA,NO TRACO 1:3,5,COM FORNECIMENTO DE TODOS OS MATERIAIS,ESCAVACAO E REATERRO</t>
  </si>
  <si>
    <t>08.027.0037-A</t>
  </si>
  <si>
    <t>MEIO-FIO RETO DE CONCRETO SIMPLES FCK=15MPA,PRE-MOLDADO,TIPODER-RJ,MEDINDO 0,15M NA BASE E COM ALTURA DE 0,45M,REJUNTAMENTO COM ARGAMASSA DE CIMENTO E AREIA,NO TRACO 1:3,5,COM FORNECIMENTO DE TODOS OS MATERIAIS,ESCAVACAO E REATERRO</t>
  </si>
  <si>
    <t>08.027.0040-A</t>
  </si>
  <si>
    <t>MEIO-FIO RETO DE CONCRETO SIMPLES FCK=15MPA,MOLDADO NO LOCAL,TIPO DER-RJ,MEDINDO 0,15M NA BASE E COM ALTURA DE 0,30M,REJUNTAMENTO COM ARGAMASSA DE CIMENTO E AREIA,NO TRACO 1:3,5,COM FORNECIMENTO DE TODOS OS MATERIAIS,ESCAVACAO E REATERRO</t>
  </si>
  <si>
    <t>08.027.0041-A</t>
  </si>
  <si>
    <t>MEIO-FIO CURVO DE CONCRETO SIMPLES FCK=15MPA,MOLDADO NO LOCAL,TIPO DER-RJ,MEDINDO 0,15M NA BASE E COM ALTURA DE 0,30M,REJUNTAMENTO COM ARGAMASSA DE CIMENTO E AREIA,NO TRACO 1:3,5,COM FORNECIMENTO DE TODOS OS MATERIAIS,ESCAVACAO E REATERRO</t>
  </si>
  <si>
    <t>08.027.0042-A</t>
  </si>
  <si>
    <t>MEIO-FIO RETO DE CONCRETO SIMPLES FCK=15MPA,PRE-MOLDADO,TIPODER-RJ,MEDINDO 0,15M NA BASE E COM ALTURA DE 0,30M,REJUNTAMENTO COM ARGAMASSA DE CIMENTO E AREIA NO TRACO 1:3,5,COM FORNECIMENTO DE TODOS OS MATERIAIS,ESCAVACAO E REATERRO</t>
  </si>
  <si>
    <t>08.027.0045-A</t>
  </si>
  <si>
    <t>SARJETA E MEIO FIO CONJUGADO CURVO,DE CONCRETO SIMPLES FCK=15MPA,MOLDADO NO LOCAL,TIPO DER-RJ,MEDINDO 0,65M DE BASE E COM ALTURA DE 0,30M,REJUNTAMENTO DE ARGAMASSA DE CIMENTO E AREIA,NO TRACO 1:3,5,COM FORNECIMENTO DE TODOS OS MATERIAIS</t>
  </si>
  <si>
    <t>08.027.0048-A</t>
  </si>
  <si>
    <t>SARJETA E MEIO-FIO CONJUGADO RETO,DE CONCRETO SIMPLES FCK=15MPA,MOLDADO NO LOCAL,TIPO DER-RJ,MEDINDO 0,65M DE BASE E COMALTURA DE 0,30M,REJUNTAMENTO DE ARGAMASSA DE CIMENTO E AREIA,NO TRACO 1:3,5,COM FORNECIMENTO DE TODOS OS MATERIAIS</t>
  </si>
  <si>
    <t>08.027.0051-A</t>
  </si>
  <si>
    <t>SARJETA E MEIO-FIO CONJUGADO RETO,DE CONCRETO SIMPLES FCK=15MPA,PRE-MOLDADO,TIPO DER-RJ,MEDINDO 0,65M DE BASE E COM ALTURA DE 0,30M,REJUNTAMENTO DE ARGAMASSA DE CIMENTO E AREIA,NOTRACO 1:3,5,COM FORNECIMENTO DE TODOS OS MATERIAIS</t>
  </si>
  <si>
    <t>08.027.0054-A</t>
  </si>
  <si>
    <t>SARJETA E MEIO-FIO CONJUGADO CURVO,DE CONCRETO SIMPLES FCK=15MPA,PRE-MOLDADO,TIPO DER-RJ,MEDINDO 0,65M DE BASE E COM ALTURA DE 0,30M,REJUNTAMENTO DE ARGAMASSA DE CIMENTO E AREIA,NO TRACO 1:3,5,COM FORNECIMENTO DE TODOS OS MATERIAIS</t>
  </si>
  <si>
    <t>08.027.0057-A</t>
  </si>
  <si>
    <t>SARJETA E MEIO-FIO CONJUGADO CURVO,DE CONCRETO SIMPLES FCK=35MPA,MOLDADO NO LOCAL,TIPO DER-RJ,MEDINDO 0,65M DE BASE E COM ALTURA DE 0,30M,REJUNTAMENTO DE ARGAMASSA DE CIMENTO E AREIA,NO TRACO 1:3,5,COM FORNECIMENTO DE TODOS OS MATERIAIS</t>
  </si>
  <si>
    <t>08.027.0060-A</t>
  </si>
  <si>
    <t>SARJETA E MEIO-FIO CONJUGADO RETO,DE CONCRETO SIMPLES FCK=35MPA,MOLDADO NO LOCAL,TIPO DER-RJ,MEDINDO 0,65M DE BASE E COMALTURA DE 0,30M,REJUNTAMENTO DE ARGAMASSA DE CIMENTO E AREIA,NO TRACO 1:3,5,COM FORNECIMENTO DE TODOS OS MATERIAIS</t>
  </si>
  <si>
    <t>08.027.0063-A</t>
  </si>
  <si>
    <t>SARJETA E MEIO-FIO CONJUGADO RETO,DE CONCRETO SIMPLES FCK=35MPA,PRE-MOLDADO,TIPO DER-RJ,MEDINDO 0,65M DE BASE E COM ALTURA DE 0,30M,REJUNTAMENTO DE ARGAMASSA DE CIMENTO E AREIA,NOTRACO 1:3,5,COM FORNECIMENTO DE TODOS OS MATERIAIS</t>
  </si>
  <si>
    <t>08.027.0066-A</t>
  </si>
  <si>
    <t>SARJETA E MEIO-FIO CONJUGADO CURVO,DE CONCRETO SIMPLES FCK=35MPA,PRE-MOLDADO,TIPO DER-RJ,MEDINDO 0,65M DE BASE E COM ALTURA DE 0,30M,REJUNTAMENTO DE ARGAMASSA DE CIMENTO E AREIA,NO TRACO 1:3,5,COM FORNECIMENTO DE TODOS OS MATERIAIS</t>
  </si>
  <si>
    <t>08.027.0069-A</t>
  </si>
  <si>
    <t>SARJETA E MEIO-FIO CONJUGADO CURVO,DE CONCRETO SIMPLES COLORIDO FCK=35MPA,MOLDADO NO LOCAL,TIPO DER-RJ,MEDINDO 0,65M DEBASE E COM ALTURA DE 0,30M,REJUNTAMENTO DE ARGAMASSA DE CIMENTO E AREIA,NO TRACO 1:3,5, COM FORNECIMENTO DE TODOS OS MATERIAIS</t>
  </si>
  <si>
    <t>08.027.0072-A</t>
  </si>
  <si>
    <t>SARJETA E MEIO-FIO CONJUGADO RETO,DE CONCRETO SIMPLES COLORIDO FCK=35MPA,MOLDADO NO LOCAL,TIPO DER-RJ,MEDINDO 0,65M DEBASE E COM ALTURA DE 0,30M,REJUNTAMENTO DE ARGAMASSA DE CIMENTO E AREIA,NO TRACO 1:3,5,COM FORNECIMENTO DE TODOS OS MATERIAIS</t>
  </si>
  <si>
    <t>08.027.0075-A</t>
  </si>
  <si>
    <t>SARJETA E MEIO-FIO CONJUGADO RETO,DE CONCRETO SIMPLES COLORIDO FCK=35MPA,PRE-MOLDADO,TIPO DER-RJ,MEDINDO 0,65M DE BASE ECOM ALTURA DE 0,30M,REJUNTAMENTO DE ARGAMASSA DE CIMENTO EAREIA,NO TRACO 1:3,5,COM FORNECIMENTO DE TODOS OS MATERIAIS</t>
  </si>
  <si>
    <t>08.027.0078-A</t>
  </si>
  <si>
    <t>SARJETA E MEIO-FIO CONJUGADO CURVO,DE CONCRETO SIMPLES COLORIDO FCK=35MPA,PRE-MOLDADO,TIPO DER-RJ,MEDINDO 0,65M DE BASEE COM ALTURA DE 0,30M,REJUNTAMENTO DE ARGAMASSA DE CIMENTO EAREIA,NO TRACO 1:3,5,COM FORNECIMENTO DE TODOS OS MATERIAIS</t>
  </si>
  <si>
    <t>08.027.0079-A</t>
  </si>
  <si>
    <t>SARJETA E MEIO-FIO CONJUGADO CURVO,DE CONCRETO SIMPLES FCK =15MPA,MOLDADO NO LOCAL,TIPO DER-RJ,MEDINDO 0,45M DE BASE E0,30M DE ALTURA,REJUNTAMENTO COM ARGAMASSA DE CIMENTO E AREIA,NO TRACO 1:3,5,COM FORNECIMENTO DE TODOS OS MATERIAIS</t>
  </si>
  <si>
    <t>08.027.0082-A</t>
  </si>
  <si>
    <t>SARJETA E MEIO-FIO CONJUGADO RETO,DE CONCRETO SIMPLES FCK=15MPA,MOLDADO NO LOCAL,TIPO DER-RJ,MEDINDO 0,45M DE BASE E 0,30M DE ALTURA,REJUNTAMENTO COM ARGAMASSA DE CIMENTO E AREIA,NO TRACO 1:3,5,COM FORNECIMENTO DE TODOS OS MATERIAIS</t>
  </si>
  <si>
    <t>08.027.0083-A</t>
  </si>
  <si>
    <t>SARJETA E MEIO-FIO CONJUGADO CURVO,DE CONCRETO SIMPLES FCK=15MPA,PRE-MOLDADO,TIPO DER-RJ,MEDINDO 0,45M DE BASE E 0,30MDE ALTURA,REJUNTAMENTO COM ARGAMASSA DE CIMENTO E AREIA,NO TRACO 1:3,5,COM FORNECIMENTO DE TODOS OS MATERIAIS</t>
  </si>
  <si>
    <t>08.027.0085-A</t>
  </si>
  <si>
    <t>SARJETA E MEIO-FIO CONJUGADO RETO,DE CONCRETO SIMPLES FCK=15MPA,PRE-MOLDADO,TIPO DER-RJ,MEDINDO 0,45M DE BASE E 0,30M DEALTURA,REJUNTAMENTO COM ARGAMASSA DE CIMENTO E AREIA,NO TRACO 1:3,5,COM FORNECIMENTO DE TODOS OS MATERIAIS</t>
  </si>
  <si>
    <t>08.027.0088-A</t>
  </si>
  <si>
    <t>SARJETA E MEIO-FIO CONJUGADO CURVO,DE CONCRETO SIMPLES FCK=35MPA,MOLDADO NO LOCAL,TIPO DER-RJ,MEDINDO 0,45M DE BASE E 0,30M DE ALTURA,REJUNTAMENTO COM ARGAMASSA DE CIMENTO E AREIA,NO TRACO 1:3,5,COM FORNECIMENTO DE TODOS OS MATERIAIS</t>
  </si>
  <si>
    <t>08.027.0089-A</t>
  </si>
  <si>
    <t>SARJETA E MEIO-FIO CONJUGADO RETO,DE CONCRETO SIMPLES FCK=35MPA,MOLDADO NO LOCAL,TIPO DER-RJ,MEDINDO 0,45M DE BASE E 0,30M DE ALTURA,REJUNTAMENTO COM ARGAMASSA DE CIMENTO E AREIA,NO TRACO 1:3,5,COM FORNECIMENTO DE TODOS OS MATERIAIS</t>
  </si>
  <si>
    <t>08.027.0090-A</t>
  </si>
  <si>
    <t>SARJETA E MEIO-FIO CONJUGADO CURVO,DE CONCRETO SIMPLES FCK=35MPA,PRE-MOLDADO,TIPO DER-RJ,MEDINDO 0,45M DE BASE E 0,30MDE ALTURA,REJUNTAMENTO COM ARGAMASSA DE CIMENTO E AREIA,NO TRACO 1:3,5,COM FORNECIMENTO DE TODOS OS MATERIAIS</t>
  </si>
  <si>
    <t>08.027.0095-A</t>
  </si>
  <si>
    <t>SARJETA E MEIO-FIO CONJUGADO RETO,DE CONCRETO SIMPLES FCK=35MPA,PRE-MOLDADO,TIPO DER-RJ,MEDINDO 0,45M DE BASE E 0,30M DEALTURA,REJUNTAMENTO COM ARGAMASSA DE CIMENTO E AREIA,NO TRACO 1:3,5,COM FORNECIMENTO DE TODOS OS MATERIAIS</t>
  </si>
  <si>
    <t>08.027.0096-A</t>
  </si>
  <si>
    <t>SARJETA E MEIO-FIO CONJUGADO CURVO,DE CONCRETO SIMPLES COLORIDO FCK=35MPA,MOLDADO NO LOCAL,TIPO DER-RJ,MEDINDO 0,45M DEBASE E 0,30M DE ALTURA,REJUNTAMENTO COM ARGAMASSA DE CIMENTOE AREIA,NO TRACO 1:3,5,COM FORNECIMENTO DE TODOS OS MATERIAIS</t>
  </si>
  <si>
    <t>08.027.0098-A</t>
  </si>
  <si>
    <t>SARJETA E MEIO FIO CONJUGADO RETO,DE CONCRETO SIMPLES COLORIDO FCK=35MPA,MOLDADOS NO LOCAL,TIPO DER-RJ,MEDINDO 0,45M DEBASE E 0,30M DE ALTURA,REJUNTAMENTO COM ARGAMASSA DE CIMENTOE AREIA,NO TRACO 1:3,5,COM FORNECIMENTO DE TODOS OS MATERIAIS</t>
  </si>
  <si>
    <t>08.027.0099-A</t>
  </si>
  <si>
    <t>SARJETA E MEIO-FIO CONJUGADO CURVO,DE CONCRETO SIMPLES COLORIDO FCK=35MPA,PRE-MOLDADO,TIPO DER-RJ,MEDINDO 0,45M DE BASEE 0,30M DE ALTURA,REJUNTAMENTO COM ARGAMASSA DE CIMENTO E AREIA,NO TRACO 1:3,5,COM FORNECIMENTO DE TODOS OS MATERIAIS</t>
  </si>
  <si>
    <t>08.027.0102-A</t>
  </si>
  <si>
    <t>SARJETA E MEIO-FIO CONJUGADO RETO,DE CONCRETO SIMPLES COLORIDO FCK=35MPA,PRE-MOLDADO,TIPO DER-RJ,MEDINDO 0,45M DE BASE E0,30M DE ALTURA,REJUNTAMENTO COM ARGAMASSA DE CIMENTO E AREIA,NO TRACO 1:3,5,COM FORNECIMENTO DE TODOS OS MATERIAIS</t>
  </si>
  <si>
    <t>08.028.0010-A</t>
  </si>
  <si>
    <t>GUIA DE CONCRETO ARMADO,DESTINADO AO ENCUNHAMENTO DE PAVIMENTACAO EM PARALELOS,EM LOGRADOURO COM DECLIVIDADE DO GREIDE MAIOR QUE 18%,DE SECAO(0,15X0,40)M,ASSENTADO TRANSVERSALMENTEAO EIXO DA VIA.FORNECIMENTO E ASSENTAMENTO</t>
  </si>
  <si>
    <t>08.028.0015-A</t>
  </si>
  <si>
    <t>SARJETA-GUIA DE PARALELEPIPEDO(1 FIADA),ASSENTE SOBRE BASE DE CONCRETO(FCK=11MPA),INCLUSIVE ESTA,REJUNTAMENTO DE ARGAMASSA DE CIMENTO E AREIA(TRACO 1:3),PARA PAVIMENTACAO BETUMINOSA</t>
  </si>
  <si>
    <t>08.031.0005-A</t>
  </si>
  <si>
    <t>LOGRADOURO COM 9,00M DE LARGURA,COMPRENDENDO:A)SUBLEITO COMPACTADO(H=30CM);B)BASE DE BRITA GRADUADA(H=20CM);C)IMPRIMACAO;D)CAPA ASFALTICA(H=5CM);E)MEIOS-FIOS DE CONCRETO SIMPLES;F)GALERIA NOS PASSEIOS(DIAMETRO=50CM);G)CAIXAS DE RALO DE AMBOS OS LADOS A CADA 30,00M</t>
  </si>
  <si>
    <t>08.031.0006-A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</si>
  <si>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</si>
  <si>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08.031.0007-A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</si>
  <si>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</si>
  <si>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08.032.0001-A</t>
  </si>
  <si>
    <t>MANTA GEOTEXTIL,EM 1 CAMADA, SOBRE PAVIMENTACAO BETUMINOSA.FORNECIMENTO E COLOCACAO</t>
  </si>
  <si>
    <t>08.034.0001-A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</si>
  <si>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</si>
  <si>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08.034.0002-A</t>
  </si>
  <si>
    <t>GUARDA-CORPO EM CONCRETO ARMADO,FCK=15MPA,ACO CA-50,FORMADOPOR QUADROS RETANGULARES DE(1,90X0,50)M SUSTENTADOS POR 2 MONTANTES DE 0,85M DE ALTURA,INCLUSIVE FORNECIMENTO DE MATERIAIS E ELEMENTOS DE FIXACAO NA PONTE</t>
  </si>
  <si>
    <t>08.034.0005-A</t>
  </si>
  <si>
    <t>GUARDA-RODAS DE CONCRETO ARMADO,CONFORME PROJETO DA PREFEITURA-RJ,PARA VIADUTOS,MOLDADOS NO LOCAL,COMPREENDENDO VIGAS LONGITUDINAIS APOIADAS SOBRE MONTANTES</t>
  </si>
  <si>
    <t>08.034.0010-A</t>
  </si>
  <si>
    <t>GUARDA-RODAS DE CONCRETO ARMADO,CONFORME PROJETO DA PREFEITURA-RJ,CONSTANDO DE MONTANTES SUSTENTANDO VIGAS EM FORMA DE TRAPEZIO DE CANTOS ARREDONDADOS,COM SECAO DE 55CM DE LARGURAPOR 15CM,E 25CM DE FACES LATERAIS,INCLUSIVE ARMACAO</t>
  </si>
  <si>
    <t>08.034.0020-A</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</si>
  <si>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</si>
  <si>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08.034.0025-A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</si>
  <si>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</si>
  <si>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08.035.0001-A</t>
  </si>
  <si>
    <t>CAMADA DE BLOQUEIO(COLCHAO)DE PO-DE-PEDRA,ESPALHADO E COMPRIMIDO MECANICAMENTE,MEDIDA APOS COMPACTACAO</t>
  </si>
  <si>
    <t>08.035.0005-A</t>
  </si>
  <si>
    <t>CAMADA DE BLOQUEIO(COLCHAO)DE PO-DE-PEDRA,ESPALHADO E COMPRIMIDO MANUALMENTE,MEDIDA APOS COMPACTACAO</t>
  </si>
  <si>
    <t>08.036.0001-A</t>
  </si>
  <si>
    <t>CAMADA DE BLOQUEIO(COLCHAO)DE AREIA,ESPALHADO E COMPRIMIDO MECANICAMENTE,MEDIDA APOS COMPACTACAO</t>
  </si>
  <si>
    <t>08.036.0002-A</t>
  </si>
  <si>
    <t>CAMADA DE BLOQUEIO (COLCHAO) DE AREIA,ESPALHADO E COMPRIMIDOMANUALMENTE,MEDIDA APOS COMPACTACAO</t>
  </si>
  <si>
    <t>08.037.0010-A</t>
  </si>
  <si>
    <t>CONCRETO ASFALTICO,USINADO A QUENTE,CONSIDERANDO APENAS O ESPALHAMENTO COM VIBROACABADORA CONVENCIONAL E COMPACTACAO MECANICA,PARA UMA PRODUCAO DE USINA DE 2000T/MES</t>
  </si>
  <si>
    <t>08.037.0011-A</t>
  </si>
  <si>
    <t>CONCRETO ASFALTICO,USINADO A QUENTE,CONSIDERANDO APENAS O ESPALHAMENTO COM VIBROACABADORA CONVENCIONAL E COMPACTACAO MECANICA,PARA UMA PRODUCAO DE USINA DE 3.000T/MES</t>
  </si>
  <si>
    <t>08.037.0012-A</t>
  </si>
  <si>
    <t>CONCRETO ASFALTICO,USINADO A QUENTE,CONSIDERANDO APENAS O ESPALHAMENTO COM VIBROACABADORA CONVENCIONAL E COMPACTACAO MECANICA,PARA UMA PRODUCAO DE USINA DE 4.000T/MES</t>
  </si>
  <si>
    <t>08.037.0013-A</t>
  </si>
  <si>
    <t>CONCRETO ASFALTICO,USINADO A QUENTE,CONSIDERANDO APENAS O ESPALHAMENTO COM VIBROACABADORA CONVENCIONAL E COMPACTACAO MECANICA,PARA UMA PRODUCAO DE USINA DE 6.000T/MES</t>
  </si>
  <si>
    <t>08.037.0014-A</t>
  </si>
  <si>
    <t>CONCRETO ASFALTICO,USINADO A QUENTE,CONSIDERANDO APENAS O ESPALHAMENTO COM VIBROACABADORA CONVENCIONAL E COMPACTACAO MECANICA,PARA UMA PRODUCAO DE USINA DE 8.000T/MES</t>
  </si>
  <si>
    <t>08.037.0015-A</t>
  </si>
  <si>
    <t>CONCRETO ASFALTICO,USINADO A QUENTE,CONSIDERANDO APENAS O ESPALHAMENTO COM VIBROACABADORA CONVENCIONAL E COMPACTACAO MECANICA,PARA UMA PRODUCAO DE USINA DE 10.000T/MES</t>
  </si>
  <si>
    <t>08.037.0040-A</t>
  </si>
  <si>
    <t>CONCRETO ASFALTICO,USINADO A QUENTE,CONSIDERANDO APENAS O ESPALHAMENTO COM MOTONIVELADORA E COMPACTACAO MECANICA,PARA UMA PRODUCAO DE USINA DE 2000T/MES</t>
  </si>
  <si>
    <t>08.037.0041-A</t>
  </si>
  <si>
    <t>CONCRETO ASFALTICO,USINADO A QUENTE,CONSIDERANDO APENAS O ESPALHAMENTO COM MOTONIVELADORA E COMPACTACAO MECANICA,PARA UMA PRODUCAO DE USINA DE 3000T/MES</t>
  </si>
  <si>
    <t>08.037.0042-A</t>
  </si>
  <si>
    <t>CONCRETO ASFALTICO,USINADO A QUENTE,CONSIDERANDO APENAS O ESPALHAMENTO COM MOTONIVELADORA E COMPACTACAO MECANICA,PARA UMA PRODUCAO DE USINA DE 4000T/MES</t>
  </si>
  <si>
    <t>08.037.0043-A</t>
  </si>
  <si>
    <t>CONCRETO ASFALTICO,USINADO A QUENTE,CONSIDERANDO APENAS O ESPALHAMENTO COM MOTONIVELADORA E COMPACTACAO MECANICA,PARA UMA PRODUCAO DE USINA DE 6000T/MES</t>
  </si>
  <si>
    <t>08.037.0044-A</t>
  </si>
  <si>
    <t>CONCRETO ASFALTICO,USINADO A QUENTE,CONSIDERANDO APENAS O ESPALHAMENTO COM MOTONIVELADORA E COMPACTACAO MECANICA,PARA UMA PRODUCAO DE USINA DE 8000T/MES</t>
  </si>
  <si>
    <t>08.037.0045-A</t>
  </si>
  <si>
    <t>CONCRETO ASFALTICO,USINADO A QUENTE,CONSIDERANDO APENAS O ESPALHAMENTO COM MOTONIVELADORA E COMPACTACAO MECANICA,PARA UMA PRODUCAO DE USINA DE 10000T/MES</t>
  </si>
  <si>
    <t>08.037.0047-A</t>
  </si>
  <si>
    <t>CONCRETO ASFALTICO,USINADO A QUENTE,CONSIDERANDO APENAS O ESPALHAMENTO COM VIBROACABADORA ELETRONICA E COMPACTACAO MECANICA,PARA UMA PRODUCAO DE USINA DE 2000T/MES</t>
  </si>
  <si>
    <t>08.037.0048-A</t>
  </si>
  <si>
    <t>CONCRETO ASFALTICO,USINADO A QUENTE,CONSIDERANDO APENAS O ESPALHAMENTO COM VIBROACABADORA ELETRONICA E COMPACTACAO MECANICA,PARA UMA PRODUCAO DE USINA DE 3000T/MES</t>
  </si>
  <si>
    <t>08.037.0049-A</t>
  </si>
  <si>
    <t>CONCRETO ASFALTICO,USINADO A QUENTE,CONSIDERANDO APENAS O ESPALHAMENTO COM VIBROACABADORA ELETRONICA E COMPACTACAO MECANICA,PARA UMA PRODUCAO DE USINA DE 4000T/MES</t>
  </si>
  <si>
    <t>08.037.0050-A</t>
  </si>
  <si>
    <t>CONCRETO ASFALTICO,USINADO A QUENTE,CONSIDERANDO APENAS O ESPALHAMENTO COM VIBROACABADORA ELETRONICA E COMPACTACAO MECANICA,PARA UMA PRODUCAO DE USINA DE 6000T/MES</t>
  </si>
  <si>
    <t>08.037.0051-A</t>
  </si>
  <si>
    <t>CONCRETO ASFALTICO,USINADO A QUENTE,CONSIDERANDO APENAS O ESPALHAMENTO COM VIBROACABADORA ELETRONICA E COMPACTACAO MECANICA,PARA UMA PRODUCAO DE USINA DE 8000T/MES</t>
  </si>
  <si>
    <t>08.037.0052-A</t>
  </si>
  <si>
    <t>CONCRETO ASFALTICO,USINADO A QUENTE,CONSIDERANDO APENAS O ESPALHAMENTO COM VIBROACABADORA ELETRONICA E COMPACTACAO MECANICA, PARA UMA PRODUCAO DE USINA DE 10.000T/MES</t>
  </si>
  <si>
    <t>08.037.0054-A</t>
  </si>
  <si>
    <t>CONCRETO ASFALTICO,USINADO A QUENTE,CONSIDERANDO APENAS O ESPALHAMENTO MANUAL E COMPACTACAO MECANICA,PARA UMA PRODUCAO DE USINA DE 2000T/MES</t>
  </si>
  <si>
    <t>08.037.0055-A</t>
  </si>
  <si>
    <t>CONCRETO ASFALTICO,USINADO A QUENTE,CONSIDERANDO APENAS O ESPALHAMENTO MANUAL E COMPACTACAO MECANICA,PARA UMA PRODUCAO DE USINA DE 3000T/MES</t>
  </si>
  <si>
    <t>08.037.0056-A</t>
  </si>
  <si>
    <t>CONCRETO ASFALTICO,USINADO A QUENTE,CONSIDERANDO APENAS O ESPALHAMENTO MANUAL E COMPACTACAO MECANICA,PARA UMA PRODUCAO DE USINA DE 4000T/MES</t>
  </si>
  <si>
    <t>08.037.0057-A</t>
  </si>
  <si>
    <t>CONCRETO ASFALTICO,USINADO A QUENTE,CONSIDERANDO APENAS O ESPALHAMENTO MANUAL E COMPACTACAO MECANICA,PARA UMA PRODUCAO DE USINA DE 6000T/MES</t>
  </si>
  <si>
    <t>08.037.0058-A</t>
  </si>
  <si>
    <t>CONCRETO ASFALTICO,USINADO A QUENTE,CONSIDERANDO APENAS O ESPALHAMENTO MANUAL E COMPACTACAO MECANICA,PARA UMA PRODUCAO DE USINA DE 8000T/MES</t>
  </si>
  <si>
    <t>08.037.0059-A</t>
  </si>
  <si>
    <t>CONCRETO ASFALTICO,USINADO A QUENTE,CONSIDERANDO APENAS O ESPALHAMENTO MANUAL E COMPACTACAO MECANICA,PARA UMA PRODUCAO DE USINA DE 10000T/MES</t>
  </si>
  <si>
    <t>08.038.0001-A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</si>
  <si>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</si>
  <si>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08.040.0005-A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</si>
  <si>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</si>
  <si>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08.040.0010-A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</si>
  <si>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</si>
  <si>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08.040.0015-A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</si>
  <si>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</si>
  <si>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08.040.0020-A</t>
  </si>
  <si>
    <t>MEIO-FIO DE CONCRETO USINADO 15MPA,MOLDADO "IN LOCO",ATRAVESDE MAQUINA ESPECIAL,MEDINDO EM TORNO DE 0,17M DE BASE E 0,30M DE ALTURA,ACABAMENTO COM ARGAMASSA DE CIMENTO E PO-DE-PEDRA,NO TRACO 1:3,COM FORNECIMENTO DOS MATERIAIS,EXCLUSIVE PREPARO DE BASE E TOPOGRAFIA</t>
  </si>
  <si>
    <t>08.040.0025-A</t>
  </si>
  <si>
    <t>MEIO-FIO DE CONCRETO USINADO 15MPA,MOLDADO "IN LOCO",ATRAVESDE MAQUINA ESPECIAL,MEDINDO EM TORNO DE 0,15M DE BASE E 0,30M DE ALTURA,ACABAMENTO COM ARGAMASSA DE CIMENTO E PO-DE-PEDRA,NO TRACO 1:3,COM FORNECIMENTO DOS MATERIAIS,EXCLUSIVE PREPARO DE BASE E TOPOGRAFIA</t>
  </si>
  <si>
    <t>08.040.0030-A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</si>
  <si>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</si>
  <si>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08.050.0001-A</t>
  </si>
  <si>
    <t>PAVIMENTACAO COM BLOCOS VAZADOS DE CONCRETO,MEDINDO(50X50X10)CM,ASSENTES EM CAMADAS DE AREIA GROSSA DE 2CM,EXCLUSIVE PREPARO DE TERRENO.FORNECIMENTO E ASSENTAMENTO</t>
  </si>
  <si>
    <t>08.050.0004-A</t>
  </si>
  <si>
    <t>PAVIMENTACAO COM BLOCOS VAZADOS DE CONCRETO,MEDINDO(60X45X7,5)CM,ASSENTES EM CAMADAS DE AREIA GROSSA DE 2CM,EXCLUSIVE PREPARO DE TERRENO.FORNECIMENTO E ASSENTAMENTO</t>
  </si>
  <si>
    <t>09.001.0001-B</t>
  </si>
  <si>
    <t>PLANTIO DE GRAMA EM PLACAS,TIPO SAO CARLOS,BATATAIS,LARGA ESANTO AGOSTINHO,INCLUSIVE COMPRA E ARRANCAMENTO NO LOCAL DEORIGEM,CARGA,TRANSPORTE,DESCARGA E PREPARO DO TERRENO</t>
  </si>
  <si>
    <t>09.001.0002-A</t>
  </si>
  <si>
    <t>PLANTIO DE GRAMA EM PLACAS,TIPO SAO CARLOS,BATATAIS,LARGA ESANTO AGOSTINHO,INCLUSIVE COMPRA E ARRANCAMENTO NO LOCAL DEORIGEM,CARGA,TRANSPORTE,DESCARGA E PREPARO DE TERRENO,PARA RECOMPOSICAO DE AREAS GRAMADAS EVENTUALMENTE DANIFICADAS</t>
  </si>
  <si>
    <t>09.001.0003-B</t>
  </si>
  <si>
    <t>PLANTIO DE GRAMA EM PLACAS,TIPO SAO CARLOS,BATATAIS,LARGA ESANTO AGOSTINHO,EXCLUSIVE TRANSPORTE</t>
  </si>
  <si>
    <t>09.001.0004-A</t>
  </si>
  <si>
    <t>PLANTIO DE GRAMA EM PLACAS,EM ENCOSTA,DE ACORDO COM O ITEM 09.001.0001,INCLUSIVE TRANSPORTE MANUAL ENCOSTA ACIMA</t>
  </si>
  <si>
    <t>09.001.0020-A</t>
  </si>
  <si>
    <t>PLANTIO DE GRAMA EM PLACAS TIPO ESMERALDA,INCLUSIVE FORNECIMENTO DA GRAMA E TRANSPORTE,EXCLUSIVE PREPARO DO TERRENO E OMATERIAL PARA ESTE</t>
  </si>
  <si>
    <t>09.001.0025-A</t>
  </si>
  <si>
    <t>PLANTIO DE GRAMA EM PLACAS,EM ENCOSTA,DE ACORDO COM O ITEM 09.001.0020,INCLUSIVE TRANSPORTE MANUAL ENCOSTA ACIMA</t>
  </si>
  <si>
    <t>09.001.0030-A</t>
  </si>
  <si>
    <t>RECOMPOSICAO DE AREAS GRAMADAS EVENTUALMENTE DANIFICADAS,INCLUSIVE FORNECIMENTO DA GRAMA E TRANSPORTE,EXCLUSIVE PREPARODO TERRENO E O MATERIAL PARA ESTE</t>
  </si>
  <si>
    <t>09.001.0035-A</t>
  </si>
  <si>
    <t>PLANTIO DE GRAMA EM PLACAS TIPO ESMERALDA,INCLUSIVE FORNECIMENTO DA GRAMA,EXCLUSIVE TRANSPORTE,PREPARO DO TERRENO E MATERIAL PARA ESTE</t>
  </si>
  <si>
    <t>09.001.0040-A</t>
  </si>
  <si>
    <t>PLANTIO DE GRAMA EM HIDRO-SEMEADURA,EM TALUDES</t>
  </si>
  <si>
    <t>09.001.0045-A</t>
  </si>
  <si>
    <t>PLANTIO DE GRAMINEA E LEGUMINOSAS EM SEMENTES,CONSTANDO DE ANALISE DO SOLO,CORRECAO DO PH,PREPARO TERRENO(ESCARIFICACAOE VALETAMENTO),ADUBAGEM QUIMICA E ORGANICA,TRATAMENTO PREVENTIVO DO SOLO COM EMPREGO DE INSETICIDA E IRRIGACAO,INCLUSIVETRANSPORTE</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</si>
  <si>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</si>
  <si>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</si>
  <si>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</si>
  <si>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</si>
  <si>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09.001.0060-A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</si>
  <si>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</si>
  <si>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09.001.0065-A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</si>
  <si>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</si>
  <si>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09.001.0070-A</t>
  </si>
  <si>
    <t>PLANTIO DE PLANTAS DE COBERTURA DE SOLO,TIPO MARGARIDAO,ZEBRINA,DICONDRA,TRAPOERABA,ETC,EXCLUSIVE FORNECIMENTO</t>
  </si>
  <si>
    <t>09.001.0075-A</t>
  </si>
  <si>
    <t>PLANTIO DE PLANTAS DE COBERTURA FLORIDAS,TIPO MOISES,BELA-EMILIA,ETC,EXCLUSIVE FORNECIMENTO</t>
  </si>
  <si>
    <t>09.001.0080-A</t>
  </si>
  <si>
    <t>CERCA VIVA CONSTITUIDA DE HIBISCO,CEDRINHO,CALIANDRA OU ACALIFA RAJADA OU VERMELHA,COM 50 A 70CM DE ALTURA, ESPACADAS ACADA 30CM.FORNECIMENTO E PLANTIO</t>
  </si>
  <si>
    <t>09.001.0100-A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</si>
  <si>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</si>
  <si>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09.002.0001-A</t>
  </si>
  <si>
    <t>PLANTIO DE ARVORE ISOLADA ATE 2,00M DE ALTURA,DE QUALQUER ESPECIE,EM LOGRADOURO PUBLICO,INCLUSIVE TRANSPORTE,TERRA PRETASIMPLES E ESTACA DE MADEIRA(TUTOR),EXCLUSIVE O FORNECIMENTODA ARVORE</t>
  </si>
  <si>
    <t>09.002.0002-A</t>
  </si>
  <si>
    <t>PLANTIO DE ARBUSTOS DE 50 A 70CM DE ALTURA,FORMANDO JARDIM,COM 12 UNIDADES POR METRO QUADRADO,EXCLUSIVE O FORNECIMENTO</t>
  </si>
  <si>
    <t>09.002.0003-A</t>
  </si>
  <si>
    <t>PLANTIO DE ARBUSTOS DE 70 A 100CM DE ALTURA,FORMANDO JARDIM,COM 9 UNIDADES POR METRO QUADRADO,EXCLUSIVE O FORNECIMENTO</t>
  </si>
  <si>
    <t>09.002.0010-A</t>
  </si>
  <si>
    <t>PLANTIO DE ARBUSTOS DE 50 A 100CM DE ALTURA,FORMANDO JARDIMCOM 6 UNIDADES POR METRO QUADRADO,EXCLUSIVE O FORNECIMENTO</t>
  </si>
  <si>
    <t>09.002.0012-A</t>
  </si>
  <si>
    <t>PLANTIO EM ENCOSTA DE MUDAS COM 50 A 70CM DE ALTURA,EXCLUSIVE FORNECIMENTO</t>
  </si>
  <si>
    <t>09.002.0015-A</t>
  </si>
  <si>
    <t>PLANTIO DE PLANTAS DE COBERTURA VEGETAL,CONSIDERANDO 4 MUDAS/M2,EXCLUSIVE FORNECIMENTO DA PLANTA</t>
  </si>
  <si>
    <t>09.002.0017-A</t>
  </si>
  <si>
    <t>PLANTIO DE PLANTAS DE COBERTURA VEGETAL,CONSIDERANDO 8 MUDAS/M2,EXCLUSIVE FORNECIMENTO DA PLANTA</t>
  </si>
  <si>
    <t>09.002.0019-A</t>
  </si>
  <si>
    <t>PLANTIO DE PLANTAS DE COBERTURA VEGETAL,CONSIDERANDO 12 MUDAS/M2,EXCLUSIVE FORNECIMENTO DA PLANTA</t>
  </si>
  <si>
    <t>09.002.0021-A</t>
  </si>
  <si>
    <t>PLANTIO DE PLANTAS DE COBERTURA VEGETAL,CONSIDERANDO 16 MUDAS/M2,EXCLUSIVE FORNECIMENTO DA PLANTA</t>
  </si>
  <si>
    <t>09.002.0023-A</t>
  </si>
  <si>
    <t>PLANTIO DE PLANTAS DE COBERTURA VEGETAL,CONSIDERANDO 25 MUDAS/M2,EXCLUSIVE FORNECIMENTO DA PLANTA</t>
  </si>
  <si>
    <t>09.002.0030-A</t>
  </si>
  <si>
    <t>PLANTIO DE GRAMA,INCLUINDO PREPARO DO TERRENO COM 10CM DE SAIBRO E 5CM DE TERRA ESTRUMADA,EXCLUSIVE FORNECIMENTO DA GRAMA</t>
  </si>
  <si>
    <t>09.002.0032-A</t>
  </si>
  <si>
    <t>PLANTIO DE GRAMA EM MUDAS,EXCLUSIVE O FORNECIMENTO DO MATERIAL</t>
  </si>
  <si>
    <t>09.002.0050-A</t>
  </si>
  <si>
    <t>AMARRIO DE MUDAS DE ARVORES AO TUTOR,COM FITILHO PLASTICO,EXCLUSIVE ESTE</t>
  </si>
  <si>
    <t>09.003.0006-A</t>
  </si>
  <si>
    <t>ARVORE EM TORNO DE 2,00M DE ALTURA,TIPO AMENDOEIRA,CASTANHEIRA,ETC.FORNECIMENTO</t>
  </si>
  <si>
    <t>09.003.0008-A</t>
  </si>
  <si>
    <t>ARBUSTO PARA JARDINS,TIPO LANTANA,HIBISCO,CEDRINHO,ETC,COM 50 A 70CM DE ALTURA.FORNECIMENTO</t>
  </si>
  <si>
    <t>09.003.0009-A</t>
  </si>
  <si>
    <t>ARBUSTO PARA JARDINS,TIPO LANTANA,HIBISCO,CEDRINHO,ETC,COM 70 A 100CM DE ALTURA.FORNECIMENTO</t>
  </si>
  <si>
    <t>09.003.0026-A</t>
  </si>
  <si>
    <t>ESPECIES VEGETAIS COM ALTURA DE(0,30 A 2,00)M, TIPO DRACENADE MADAGASCAR, AGAVE DRAGAO,PITEIRA DO CARIBE, CLUSIA,PLUMA,CAPIM DOS PAMPAS,DRACENA,MURTA,CARACASANA,FILODENDRO GLORIOSO,GUAIMBE DA FOLHA ONDULADA,ORELHA DE ONCA,IUCA ELEFANTE OUSIMILAR.FORNECIMENTO</t>
  </si>
  <si>
    <t>09.003.0034-A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</si>
  <si>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</si>
  <si>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09.003.0066-A</t>
  </si>
  <si>
    <t>ESPECIES VEGETAIS NATIVAS COM CAP(CIRCUNFERENCIA NA ALTURA DO PEITO)VARIANDO ENTRE 0,10M E 0,15M E ALTURA ENTRE 2,50M E3,00M.FORNECIMENTO</t>
  </si>
  <si>
    <t>09.003.0068-A</t>
  </si>
  <si>
    <t>ESPECIES VEGETAIS NATIVAS COM CAP(CIRCUNFERENCIA NA ALTURA DO PEITO)VARIANDO ENTRE 0,15M E 0,20M E ALTURA ENTRE 3,00M E3,50M.FORNECIMENTO</t>
  </si>
  <si>
    <t>09.003.0070-A</t>
  </si>
  <si>
    <t>ESPECIES VEGETAIS NATIVAS COM CAP(CIRCUNFERENCIA NA ALTURA DO PEITO)VARIANDO ENTRE 0,20M E 0,25M E ALTURA ENTRE 3,50M E4,00M.FORNECIMENTO</t>
  </si>
  <si>
    <t>09.003.0074-A</t>
  </si>
  <si>
    <t>ESPECIES VEGETAIS COM ALTURA DE(0,60 A 1,00)M,TIPO PALMEIRAPHEONIX ROEBELENII(TAMAREIRA ANA), COCCOTHRINAX SP(LEQUE-PRATEADA),ELAEIS GUINEENSIS(DENDEZEIRO),GAUSSIA MAYA(PALMEIRA MAIA) OU SIMILAR.FORNECIMENTO</t>
  </si>
  <si>
    <t>09.003.0076-A</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</si>
  <si>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</si>
  <si>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09.003.0142-A</t>
  </si>
  <si>
    <t>ESPECIES VEGETAIS COM ALTURA DE(0,40 A 1,50)M,TIPO GARDENIAJASMINOIDES(JASMIM DO CABO),ALPINIA PURPURATA(GENGIBRE VERMELHO),CORDYLINE TERMINALIS(DRACENA VERMELHA),DIEFFENBACHIA AMOEMA(COMIGO-NINGUEM-PODE) OU SIMILAR E CONSIDERANDO 4 MUDASPOR M2.FORNECIMENTO</t>
  </si>
  <si>
    <t>09.003.0144-A</t>
  </si>
  <si>
    <t>ESPECIES VEGETAIS COM ALTURA DE(0,60 A 1,50)M,TIPO CALLIANDRA TWEEDII(ESPONJINHA VERMELHA), HIBISCUS ROSA-SINENSIS(HIBISCO ARGENTINO), MALVAVISCUS ARBOREUS (HIBISCO COLIBRI) OU SIMILAR E CONSIDERANDO 4 MUDAS POR M2.FORNECIMENTO</t>
  </si>
  <si>
    <t>09.003.0154-A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</si>
  <si>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</si>
  <si>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09.003.0156-A</t>
  </si>
  <si>
    <t>ESPECIES VEGETAIS COM ALTURA DE (0,40 A 1,50)M,TIPO ARUNDINABAMBUSIFOLIA(ORQUIDEA BAMBU),JATROPHA PODAGRICA(BATATA DO INFERNO),STRELITZIA REGINAE(FLOR AVE DO PARAISO),HELICONIA ANGUSTA(FALSA AVE DO PARAISO)OU SIMILAR E CONSIDERANDO 8 MUDASPOR M2.FORNECIMENTO</t>
  </si>
  <si>
    <t>09.003.0162-A</t>
  </si>
  <si>
    <t>ESPECIES VEGETAIS COM ALTURA DE(0,10 A 0,40)M,TIPO JASMIM ESTRELA,CAETIZINHO,CANA DA INDIA, CANA-INDICA,BIRI, CURCULIGO,GENGIBRE AZUL,IXORA ANA,PLANTA DA VIDA,ARARUTA,RHOEO,COPO DELEITE OU SIMILAR E CONSIDERANDO 12 MUDAS P/M2.FORNECIMENTO</t>
  </si>
  <si>
    <t>09.003.0166-A</t>
  </si>
  <si>
    <t>ESPECIES VEGETAIS COM ALTURA DE(0,20 A 0,80)M,TIPO HELICONIAPSITTACORUM(HELICONIA PAPAGAIO), XANTHOSOMA LINDENI(XANTIA),CALATHEA ZEBRINA(CALATEA ZEBRA), JASMINUM SAMBAC(BOGARI) OUSIMILAR E CONSIDERANDO 12 MUDAS POR M2.FORNECIMENTO</t>
  </si>
  <si>
    <t>09.003.0176-A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</si>
  <si>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</si>
  <si>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09.003.0178-A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</si>
  <si>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</si>
  <si>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09.003.0188-A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</si>
  <si>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</si>
  <si>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09.003.0192-A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</si>
  <si>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</si>
  <si>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09.003.0194-A</t>
  </si>
  <si>
    <t>ESPECIES VEGETAIS C/ALTURA DE(0,10 A 0,20)M, TIPO HEMEROCALIS,LIRIO,AZEDINHA DO BREJO,CAMOMILA,VIOLETA VERMELHA,PLANTA MOSAICO,MARIA-SEM-VERGONHA,BARRIGA DE SAPO,PETUNIA,CRAVO-FRANCES,VERBENA/CAMARADINHA OU SIMILAR E CONSIDERANDO 25 MUDAS POR M2.FORNECIMENTO</t>
  </si>
  <si>
    <t>09.003.0200-A</t>
  </si>
  <si>
    <t>ESPECIES VEGETAIS C/ALTURA DE(0,15 A 0,30)M,TIPO OPHIOPOGONJABURAN(BARBA-DE-SERPENTE),KALANCHOE BLOSSFELDIANA(CALANCOE),MARANTA BICOLOR(CAETE)OU SIMILAR E CONSIDERANDO 25 MUDAS P/M2.FORNECIMENTO</t>
  </si>
  <si>
    <t>09.004.0001-A</t>
  </si>
  <si>
    <t>PROTETOR DE MADEIRA DE LEI,PINTADO A OLEO,PARA ARVORE.FORNECIMENTO E COLOCACAO</t>
  </si>
  <si>
    <t>09.004.0002-A</t>
  </si>
  <si>
    <t>PROTETOR DE FERRO,PINTADO A OLEO,PARA ARVORE.FORNECIMENTO ECOLOCACAO</t>
  </si>
  <si>
    <t>09.004.0003-A</t>
  </si>
  <si>
    <t>PROTETOR(GOLA)DE ARVORE EM FERRO FUNDIDO NODULAR,NAS DIMENSOES DE(1,00X1,00X0,60)M.FORNECIMENTO</t>
  </si>
  <si>
    <t>09.004.0004-A</t>
  </si>
  <si>
    <t>PROTETOR(GOLA)DE ARVORE EM FERRO FUNDIDO NODULAR,NAS DIMENSOES DE(1,28X1,28X0,90)M.FORNECIMENTO</t>
  </si>
  <si>
    <t>09.004.0005-A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</si>
  <si>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</si>
  <si>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09.004.0010-A</t>
  </si>
  <si>
    <t>CERCA PROTETORA PARA JARDIM,DE 33CM DE ALTURA,EM TELA DE CHAPA EXPANDIDA DE 3/16",DECAPADA,FOSFATIZADA,PINTADA A "PRIMER" E ACABAMENTO A COR,CHUMBADA NO SOLO COM HASTES DE FERRO DE1/2" ESPACADAS DE 1,00M.FORNECIMENTO E COLOCACAO</t>
  </si>
  <si>
    <t>09.004.0011-A</t>
  </si>
  <si>
    <t>CERCA PROTETORA PARA JARDIM,DE 40CM DE ALTURA,EM BARRA CHATADE 1"X1/4",CHUMBADA NO SOLO COM HASTES DE 30CM,ESPACADAS DE60CM,EM MODULOS DE 1,20M.FORNECIMENTO E COLOCACAO</t>
  </si>
  <si>
    <t>09.004.0013-A</t>
  </si>
  <si>
    <t>GRAMPOS DE PROTECAO PARA CALCADA EM TUBOS DE FERRO GALVANIZADO DE 2",CHUMBADOS EM BLOCOS DE CONCRETO,INCLUSIVE DEMOLICAOE RECOMPOSICAO DA CALCADA,E TRANSPORTE DO MATERIAL EXCEDENTE,EXCLUSIVE PINTURA.FORNECIMENTO E COLOCACAO</t>
  </si>
  <si>
    <t>09.004.0015-A</t>
  </si>
  <si>
    <t>RETENTOR FLUTUANTE PARA PROTECAO DE MANGUEZAL.CONFECCAO E INSTALACAO</t>
  </si>
  <si>
    <t>09.004.0017-A</t>
  </si>
  <si>
    <t>CERCA PROTETORA DE JARDIM COM 18CM DE ALTURA,EM BARRA CHATADE ACO DE (3"X1/4"),COM MONTANTES DO MESMO MATERIAL,DISTANCIADOS DE 1,00M,CHUMBADOS EM BLOCO DE CONCRETO,INCLUSIVE ESCAVACAO,REATERRO,CARGA,DESCARGA E TRANSPORTE</t>
  </si>
  <si>
    <t>09.004.0019-A</t>
  </si>
  <si>
    <t>CERCA PROTETORA DE JARDIM,TIPO CAPELINHA,EM MODULOS DE 1,20M.FORNECIMENTO E COLOCACAO</t>
  </si>
  <si>
    <t>09.004.0020-A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</si>
  <si>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</si>
  <si>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09.004.0023-A</t>
  </si>
  <si>
    <t>LIMITADOR DE GRAMA EM PVC RECICLADO-LINHA BORDA.FORNECIMENTOE COLOCACAO</t>
  </si>
  <si>
    <t>09.004.0025-A</t>
  </si>
  <si>
    <t>LIMITADOR DE GRAMA EM PVC RECICLADO-LINHA PLANA.FORNECIMENTOE COLOCACAO</t>
  </si>
  <si>
    <t>09.004.0028-A</t>
  </si>
  <si>
    <t>MOIRAO EM MADEIRA DE REFLORESTAMENTO,PARA SUSTENTACAO DE RETENTORES EM AREA DE MANGUEZAL,COM SECAO DE DIAMETRO DE 15CM,ALTURA LIVRE MEDIA DE 2,00M,ENTERRADO A 1,00M DE PROFUNDIDADE,INCLUINDO ESCAVACAO MANUAL DE COVA.FORNECIMENTO E COLOCACAO</t>
  </si>
  <si>
    <t>09.004.0050-A</t>
  </si>
  <si>
    <t>FRADE DE CONCRETO 10MPA,PARA PROTECAO DE CALCADAS,APICOADO,INCLUSIVE ESCAVACAO E REATERRO.FORNECIMENTO E COLOCACAO</t>
  </si>
  <si>
    <t>09.004.0051-A</t>
  </si>
  <si>
    <t>FRADE DE CONCRETO 10MPA,PINTADO COM VERNIZ,P/PROTECAO DE CALCADAS,APICOADO,INCLUSIVE ESCAVACAO E REATERRO.FORNECIMENTO ECOLOCACAO</t>
  </si>
  <si>
    <t>09.004.0055-A</t>
  </si>
  <si>
    <t>FRADE DE CONCRETO 10MPA,LISO,PARA PROTECAO DE CALCADAS,INCLUSIVE ESCAVACAO E REATERRO.FORNECIMENTO E COLOCACAO</t>
  </si>
  <si>
    <t>09.004.0056-A</t>
  </si>
  <si>
    <t>FRADE DE CONCRETO 10MPA,LISO,PINTADO COM VERNIZ,PARA PROTECAO DE CALCADAS,INCLUSIVE ESCAVACAO E REATERRO.FORNECIMENTO ECOLOCACAO</t>
  </si>
  <si>
    <t>09.004.0060-A</t>
  </si>
  <si>
    <t>FRADE METALICO,EM FERRO FUNDIDO,MODELO CICLOVIA.FORNECIMENTOE COLOCACAO</t>
  </si>
  <si>
    <t>09.005.0001-A</t>
  </si>
  <si>
    <t>REVOLVIMENTO E DESTORROAMENTO DA CAMADA SUPERFICIAL DE GRAMADO,ATE 20CM DE PROFUNDIDADE</t>
  </si>
  <si>
    <t>09.005.0002-A</t>
  </si>
  <si>
    <t>REVOLVIMENTO DE SOLO ATE 10CM DE PROFUNDIDADE</t>
  </si>
  <si>
    <t>09.005.0003-A</t>
  </si>
  <si>
    <t>REVOLVIMENTO DE SOLO ATE 20CM DE PROFUNDIDADE</t>
  </si>
  <si>
    <t>09.005.0004-A</t>
  </si>
  <si>
    <t>IRRIGADOR GIRATORIO,DE PLASTICO.FORNECIMENTO E COLOCACAO</t>
  </si>
  <si>
    <t>09.005.0005-A</t>
  </si>
  <si>
    <t>IRRIGADOR DE IMPULSO SETORIAL,DE PLASTICO,COM 10CM DE ALTURA.FORNECIMENTO E COLOCACAO</t>
  </si>
  <si>
    <t>09.005.0006-A</t>
  </si>
  <si>
    <t>IRRIGADOR DE IMPULSO SETORIAL,DE PLASTICO,COM 40CM DE ALTURA.FORNECIMENTO E COLOCACAO</t>
  </si>
  <si>
    <t>09.005.0007-A</t>
  </si>
  <si>
    <t>REGA DE JARDIM OU GRAMADO,COM ESGUICHO,USANDO AGUA LOCAL CANALIZADA</t>
  </si>
  <si>
    <t xml:space="preserve">DAM2      </t>
  </si>
  <si>
    <t>09.005.0008-A</t>
  </si>
  <si>
    <t>ERRADICACAO MANUAL DE ERVAS DANINHAS EM GRAMADOS(200,00M2/DIA)_</t>
  </si>
  <si>
    <t>09.005.0009-A</t>
  </si>
  <si>
    <t>RETIRADA DE GRAMA EM PLACAS</t>
  </si>
  <si>
    <t>09.005.0011-A</t>
  </si>
  <si>
    <t>NIVELAMENTO EM GRAMADOS,INCLUSIVE TRANSPORTE NO SERVICO,CARGA E DESCARGA,EXCLUSIVE O FORNECIMENTO DO MATERIAL</t>
  </si>
  <si>
    <t>09.005.0012-A</t>
  </si>
  <si>
    <t>NIVELAMENTO E COMPACTACAO DE AREAS ENSAIBRADAS</t>
  </si>
  <si>
    <t>09.005.0020-A</t>
  </si>
  <si>
    <t>CATACAO DE PAPEIS EM GRAMADO(196 VEZES POR ANO)</t>
  </si>
  <si>
    <t>09.005.0021-A</t>
  </si>
  <si>
    <t>CATACAO DE PAPEIS EM SUPERFICIES PAVIMENTADAS(196 VEZES PORANO)</t>
  </si>
  <si>
    <t>09.005.0022-A</t>
  </si>
  <si>
    <t>CATACAO DE PAPEIS EM SUPERFICIES ENSAIBRADAS OU EM AREIA(196VEZES POR ANO)</t>
  </si>
  <si>
    <t>09.005.0023-A</t>
  </si>
  <si>
    <t>CATACAO DE PAPEIS EM SUPERFICIES PAVIMENTADAS COM PEDRA PORTUGUESA(196 VEZES POR ANO)</t>
  </si>
  <si>
    <t>09.005.0024-A</t>
  </si>
  <si>
    <t>VARREDURA EM GRAMADOS(104 VEZES POR ANO)</t>
  </si>
  <si>
    <t>09.005.0025-A</t>
  </si>
  <si>
    <t>VARREDURA EM SUPERFICIES CIMENTADAS OU ASFALTADAS(104 VEZESPOR ANO)</t>
  </si>
  <si>
    <t>09.005.0026-A</t>
  </si>
  <si>
    <t>VARREDURA EM SUPERFICIES ENSAIBRADAS (104 VEZES POR ANO)</t>
  </si>
  <si>
    <t>09.005.0027-A</t>
  </si>
  <si>
    <t>VARREDURA DE PAPEIS EM SUPERFICIES PAVIMENTADAS COM PEDRA PORTUGUESA(104 VEZES POR ANO)</t>
  </si>
  <si>
    <t>09.005.0028-A</t>
  </si>
  <si>
    <t>CAPINA EM SUPERFICIES ENSAIBRADAS(24 VEZES POR ANO)</t>
  </si>
  <si>
    <t>09.005.0029-A</t>
  </si>
  <si>
    <t>CAPINA DE CONSERVACAO(1 VEZ POR ANO),EM TERRENO DE VEGETACAOPOUCO DENSA,COM RETIRADA OU QUEIMA DE RESIDUOS</t>
  </si>
  <si>
    <t>09.005.0030-A</t>
  </si>
  <si>
    <t>LIMPEZA DE FOLHAS E PAPEIS FLUTUANDO EM LAGOS E CANAIS(104 VEZES AO ANO)</t>
  </si>
  <si>
    <t>09.005.0032-A</t>
  </si>
  <si>
    <t>LIMPEZA DE CAIXAS DE AREIA EM PARQUES E JARDINS(12 VEZES PORANO)</t>
  </si>
  <si>
    <t>09.005.0033-A</t>
  </si>
  <si>
    <t>LIMPEZA DE CAIXAS DE RALO EM PARQUES E JARDINS(12 VEZES PORANO)</t>
  </si>
  <si>
    <t>09.005.0034-A</t>
  </si>
  <si>
    <t>LIMPEZA DE GALERIAS EM PARQUES E JARDINS(2 VEZES POR ANO)</t>
  </si>
  <si>
    <t>09.005.0035-A</t>
  </si>
  <si>
    <t>LIMPEZA DE RAMAIS DE RALO EM PARQUES E JARDINS(12 VEZES PORANO)</t>
  </si>
  <si>
    <t>09.005.0036-A</t>
  </si>
  <si>
    <t>RETIRADA DE MATERIAL PROVENIENTE DE PODA,DE VARREDURA,OU DELIMPEZAS DIVERSAS,A SER FEITA EM CAMINHAO C/NO MINIMO 4,00M3DE CAPACIDADE,COMPREENDENDO CARGA,DESCARGA E TRANSPORTE ATE30KM DE DISTANCIA</t>
  </si>
  <si>
    <t>09.005.0037-A</t>
  </si>
  <si>
    <t>IRRIGACAO DE ARVORE E/OU PALMEIRA COM CAMINHAO PIPA,INCLUSIVE FORNECIMENTO DA AGUA</t>
  </si>
  <si>
    <t>09.005.0038-A</t>
  </si>
  <si>
    <t>IRRIGACAO DE ARVORE E/OU PALMEIRA COM CAMINHAO PIPA,EXCLUSIVE O FORNECIMENTO DA AGUA</t>
  </si>
  <si>
    <t>09.005.0039-A</t>
  </si>
  <si>
    <t>IRRIGACAO DE GRAMADO E/OU CANTEIRO COM CAMINHAO PIPA,EXCLUSIVE O FORNECIMENTO DA AGUA</t>
  </si>
  <si>
    <t>09.005.0041-A</t>
  </si>
  <si>
    <t>IRRIGACAO DE GRAMADO COM CAMINHAO PIPA,INCLUSIVE FORNECIMENTO DE AGUA</t>
  </si>
  <si>
    <t>09.005.0052-A</t>
  </si>
  <si>
    <t>CORTE,DESGALHAMENTO,DESTOCAMENTO E DESENRAIZAMENTO DE ARVORE,COM ALTURA ATE 3,00M,DIAMETRO EM TORNO DE 15CM,COM AUXILIODE EQUIPAMENTO MECANICO</t>
  </si>
  <si>
    <t>09.005.0053-A</t>
  </si>
  <si>
    <t>CORTE,DESGALHAMENTO,DESTOCAMENTO E DESENRAIZAMENTO DE ARVORE,COM ALTURA DE 3,00 A 5,00M E DIAMETRO EM TORNO DE 25CM,COMAUXILIO DE EQUIPAMENTO MECANICO</t>
  </si>
  <si>
    <t>09.005.0054-A</t>
  </si>
  <si>
    <t>CORTE,DESGALHAMENTO,DESTOCAMENTO E DESENRAIZAMENTO DE ARVORE,COM ALTURA ACIMA DE 5,00M E DIAMETRO EM TORNO DE 50CM, COMAUXILIO DE EQUIPAMENTO MECANICO</t>
  </si>
  <si>
    <t>09.005.0059-A</t>
  </si>
  <si>
    <t>MANUTENCAO E RECOMPOSICAO DE AREAS AJARDINADAS,CORTE DE FOLHAS E RAMOS SECOS,RETIRADA DE PARASITAS, LIMPEZA E REPLANTIODE ARBUSTOS (1 VEZ POR SEMANA)</t>
  </si>
  <si>
    <t>09.005.0060-A</t>
  </si>
  <si>
    <t>LIMPEZA,APOS ESVAZIAMENTO,DOS FUNDOS DE LAGOS E CANAIS</t>
  </si>
  <si>
    <t>09.005.0061-A</t>
  </si>
  <si>
    <t>LIMPEZA DE SUPERFICIE DE FUNDO DE LAGOS E BACIAS DE CHAFARIZES E ENTORNOS,SEM ESVAZIAMENTO,EXCLUSIVE TRANSPORTE</t>
  </si>
  <si>
    <t>09.005.0100-A</t>
  </si>
  <si>
    <t>CORTE DE GRAMA COM ALFANGE,INCLUSIVE VARREDURA E REMOCAO DEENTULHO</t>
  </si>
  <si>
    <t>09.005.0105-A</t>
  </si>
  <si>
    <t>CORTE DE GRAMA COM MAQUINAS MANUAIS,INCLUSIVE VARREDURA E REMOCAO DE ENTULHO</t>
  </si>
  <si>
    <t>09.005.0110-A</t>
  </si>
  <si>
    <t>PODA DE ARBUSTOS TIPO CERCA VIVA</t>
  </si>
  <si>
    <t>09.005.0115-A</t>
  </si>
  <si>
    <t>PODA DE ARVORES,LIMPEZA DE GALHOS SECOS E RETIRADA DE PARASITAS</t>
  </si>
  <si>
    <t>09.005.0120-A</t>
  </si>
  <si>
    <t>CORTE DE GRAMA COM MAQUINAS MOTORIZADAS,INCLUSIVE VARREDURAE RECOLHIMENTO DO ENTULHO (24 VEZES POR ANO)</t>
  </si>
  <si>
    <t>09.005.0125-A</t>
  </si>
  <si>
    <t>APARO DE BORDOS EM GRAMADOS(6 VEZES POR ANO)</t>
  </si>
  <si>
    <t>09.005.0130-A</t>
  </si>
  <si>
    <t>APARO MANUAL,COM ENXADAO OU TESOURA,DE BEIRAL DE GRAMADO</t>
  </si>
  <si>
    <t>09.005.0135-A</t>
  </si>
  <si>
    <t>APARO MANUAL DE CAPIM,COM TESOURA,AO REDOR DE MUDAS VEGETAIS</t>
  </si>
  <si>
    <t>09.005.0140-A</t>
  </si>
  <si>
    <t>ARRANCAMENTO DE ERVAS DANINHAS PELA RAIZ,EM AREA GRAMADA</t>
  </si>
  <si>
    <t>09.005.0145-A</t>
  </si>
  <si>
    <t>CAPINA DE ERVAS,GRAMINEAS,ETC,EM AREA DE BRITA</t>
  </si>
  <si>
    <t>09.005.0150-A</t>
  </si>
  <si>
    <t>CAPINA DE ERVAS,GRAMINEAS,ETC,EM SUPERFICIE ENSAIBRADA</t>
  </si>
  <si>
    <t>09.005.0155-A</t>
  </si>
  <si>
    <t>CAPINA PARA CONSTRUCAO DE TRILHAS E ACEIROS,SOBRE MATERIAL DE 1ª CATEGORIA,A CEU ABERTO,ATE A PROFUNDIDADE DE 0,10M</t>
  </si>
  <si>
    <t>09.006.0003-A</t>
  </si>
  <si>
    <t>ENCHIMENTO DE CAVAS,SENDO UM TERCO COM TERRA PRETA VEGETAL</t>
  </si>
  <si>
    <t>09.006.0006-A</t>
  </si>
  <si>
    <t>CALAGEM DE GRAMADOS(1 VEZ POR ANO)</t>
  </si>
  <si>
    <t>09.006.0007-A</t>
  </si>
  <si>
    <t>APLICACAO DE HERBICIDA SELETIVO EM GRAMADOS(2 VEZES POR ANO)</t>
  </si>
  <si>
    <t>09.006.0008-A</t>
  </si>
  <si>
    <t>APLICACAO DE HERBICIDA DE ACAO TOTAL EM SUPERFICIES PAVIMENTADAS COM PEDRA PORTUGUESA(2 VEZES POR ANO)</t>
  </si>
  <si>
    <t>09.006.0009-A</t>
  </si>
  <si>
    <t>COMBATE AS FORMIGAS,COM APLICACAO DE FORMICIDA,EM ENCOSTA,EXCLUSIVE ESTE</t>
  </si>
  <si>
    <t>09.006.0010-A</t>
  </si>
  <si>
    <t>ADUBACAO QUIMICA COM FORMULA COMPLETA(NPK-04-14-08)E ALDRINIZADA,EM GRAMADOS(1 VEZ POR ANO)</t>
  </si>
  <si>
    <t>09.006.0015-A</t>
  </si>
  <si>
    <t>ADUBACAO NITROGENADA EM GRAMADOS(5 VEZES POR ANO)</t>
  </si>
  <si>
    <t>09.006.0020-A</t>
  </si>
  <si>
    <t>ADUBO ORGANICO(ESTERCO DE GADO).FORNECIMENTO</t>
  </si>
  <si>
    <t>09.006.0030-A</t>
  </si>
  <si>
    <t>ATERRO COM TERRA PRETA VEGETAL,PARA EXECUCAO DE GRAMADOS</t>
  </si>
  <si>
    <t>09.006.0032-A</t>
  </si>
  <si>
    <t>TERRA ESTRUMADA,INCLUSIVE CARGA,TRANSPORTE E DESCARGA.FORNECIMENTO</t>
  </si>
  <si>
    <t>09.007.0001-A</t>
  </si>
  <si>
    <t>ARRANCAMENTO E REPLANTIO DE ARVORE ADULTA, COM ATE 3,00M DEALTURA E ATE 15CM DE DIAMETRO, INCLUSIVE ESCAVACAO E REGA DURANTE 15 DIAS,EXCLUSIVE TRANSPORTE</t>
  </si>
  <si>
    <t>09.007.0002-A</t>
  </si>
  <si>
    <t>ARRANCAMENTO E REPLANTIO DE ARVORE ADULTA,ENTRE 3,00 E 5,00MDE ALTURA E ATE 20CM DE DIAMETRO,INCLUSIVE ESCAVACAO E REGADURANTE 15 DIAS,EXCLUSIVE TRANSPORTE</t>
  </si>
  <si>
    <t>09.007.0003-A</t>
  </si>
  <si>
    <t>ARRANCAMENTO E REPLANTIO DE ARVORE ADULTA,ACIMA DE 5,00M DEALTURA E MAIS DE 20CM DE DIAMETRO,INCLUSIVE ESCAVACAO E REGADURANTE 15 DIAS,EXCLUSIVE TRANSPORTE</t>
  </si>
  <si>
    <t>09.007.0010-A</t>
  </si>
  <si>
    <t>RETIRADA DE GRAMINEAS EM PISO DE PEDRA PORTUGUESA,UTILIZANDOROCADEIRA COSTAL</t>
  </si>
  <si>
    <t>09.007.0015-A</t>
  </si>
  <si>
    <t>RETIRADA DE COBERTURA VEGETAL DE PISO DE JUNTA SECA</t>
  </si>
  <si>
    <t>09.007.0030-A</t>
  </si>
  <si>
    <t>RETIRADA DE PROTETOR DE ARVORE,INCLUSIVE CARGA,DESCARGA E TRANSPORTE</t>
  </si>
  <si>
    <t>09.007.0035-A</t>
  </si>
  <si>
    <t>RETIRADA DE GALHOS SECOS E DE PARASITAS EM ARVORES</t>
  </si>
  <si>
    <t>09.008.0010-A</t>
  </si>
  <si>
    <t>CAMADA DE AREIA ESPALHADA MANUALMENTE,MEDIDA APOS A COMPACTACAO</t>
  </si>
  <si>
    <t>09.009.0001-A</t>
  </si>
  <si>
    <t>EXECUCAO DE PAVIMENTACAO EM SAIBRO MELHORADO COM CIMENTO,EMCAMADAS DE 8CM DE ESPESSURA,MEDIDA APOS A COMPRESSAO,SENDO APROPORCAO DE CIMENTO DE 5% EM VOLUME(72KG/M3),INCLUSIVE FORNECIMENTO DOS MATERIAIS</t>
  </si>
  <si>
    <t>09.009.0002-A</t>
  </si>
  <si>
    <t>EXECUCAO DE PAVIMENTACAO DE SAIBRO E AREIA GROSSA NA PROPORCAO DE 3:1,EM CAMADAS DE 15CM,MEDIDA APOS A COMPACTACAO,INCLUSIVE ESPALHAMENTO E REGA</t>
  </si>
  <si>
    <t>09.009.0003-A</t>
  </si>
  <si>
    <t>EXECUCAO DE PAVIMENTACAO DE SAIBRO ARENOSO,EM CAMADAS DE 10CM,MEDIDA APOS A COMPACTACAO,INCLUSIVE ESPALHAMENTO E REGA</t>
  </si>
  <si>
    <t>09.009.0004-A</t>
  </si>
  <si>
    <t>CAMADA DE PO-DE-PEDRA ESPALHADA MANUALMENTE,MEDIDA APOS A COMPACTACAO</t>
  </si>
  <si>
    <t>09.009.0010-A</t>
  </si>
  <si>
    <t>09.010.0001-A</t>
  </si>
  <si>
    <t>CORDOES DE CONCRETO SIMPLES,COM SECAO DE 10X25CM,MOLDADOS NOLOCAL,INCLUSIVE ESCAVACAO E REATERRO</t>
  </si>
  <si>
    <t>09.010.0002-A</t>
  </si>
  <si>
    <t>CORDOES DE CONCRETO SIMPLES PRE-MOLDADO,COM SECAO DE 6X25CM,INCLUSIVE ESCAVACAO E REATERRO</t>
  </si>
  <si>
    <t>09.011.0001-A</t>
  </si>
  <si>
    <t>CORDOES DE GRANITO,COM SECAO DE 10X25CM,INCLUSIVE ESCAVACAOE REATERRO</t>
  </si>
  <si>
    <t>09.012.0001-A</t>
  </si>
  <si>
    <t>BANCO DE CONCRETO APARENTE,COM 1,50M DE COMPRIMENTO,45CM DELARGURA E 10CM DE ESPESSURA, SOBRE DOIS APOIOS DO MESMO MATERIAL,COM SECAO DE 10X30CM</t>
  </si>
  <si>
    <t>09.012.0002-A</t>
  </si>
  <si>
    <t>BANCO DE CONCRETO APARENTE,C/45CM DE LARGURA E 10CM DE ESPESSURA,SOBRE DOIS APOIOS DO MESMO MATERIAL,C/SECAO DE 10X30CM</t>
  </si>
  <si>
    <t>09.012.0003-A</t>
  </si>
  <si>
    <t>BANCO DE CONCRETO ARMADO,MEDINDO 2,00X0,45X0,10M,COM 0,40M DE ALTURA,APOIADO EM 2 BLOCOS DE CONCRETO DE 0,10X0,30X0,40MCOM FUNDACAO CONFORME PROJETO CEHAB,REVESTIDO COM ARGAMASSADE CIMENTO E AREIA,NO TRACO 1:4,ACABAMENTO ASPERO</t>
  </si>
  <si>
    <t>09.012.0004-A</t>
  </si>
  <si>
    <t>MESA DE CONCRETO ARMADO,COM 4 BANCOS,CONFORME PROJETO CEHAB,REVESTIDOS COM ARGAMASSA DE CIMENTO E AREIA,NO TRACO 1:4. AMESA MEDINDO 0,80X0,80M,COM 0,80M DE ALTURA MAIS A FUNDACAOE OS BANCOS COM 0,35X0,35M E 0,50M DE ALTURA MAIS A FUNDACAO</t>
  </si>
  <si>
    <t>09.012.0010-A</t>
  </si>
  <si>
    <t>BANCO DE CONCRETO ARMADO,SEM ENCOSTO,MEDINDO(225X50X50)CM.FORNECIMENTO</t>
  </si>
  <si>
    <t>09.012.0015-A</t>
  </si>
  <si>
    <t>BALIZADOR MODELO COPACABANA,CILINDRICO,LISO,PRE-FABRICADO EMCONCRETO FCK=18MPA,C/REFORCO INTERNO DE MALHA DE VERGALHAOCURVADO DE 1/2", EMBUTIDO NO PISO, COM 40CM DE DIAMETRO E ALTURA DE 46,50CM.FORNECIMENTO E COLOCACAO</t>
  </si>
  <si>
    <t>09.013.0001-A</t>
  </si>
  <si>
    <t>BANCO DE PRANCHA EM MADEIRA DE LEI,DE 4CM DE ESPESSURA,40CMDE LARGURA E 2,00M DE COMPRIMENTO,COM DOIS PES DO MESMO MATERIAL,ALTURA TOTAL DE 40CM,ACABAMENTO A OLEO,COM DUAS DEMAOSDIRETAMENTE SOBRE A MADEIRA</t>
  </si>
  <si>
    <t>09.013.0002-A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</si>
  <si>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</si>
  <si>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09.013.0010-A</t>
  </si>
  <si>
    <t>BANCO DE MADEIRA DE MACARANDUBA EM RIPAS DE 8X2,5CM,FIXADASEM ESTRUTURA DE 7,5X4CM,CONFORME DETALHE Nº6026/EMOP</t>
  </si>
  <si>
    <t>09.013.0015-A</t>
  </si>
  <si>
    <t>MESA DE JARDIM,MEDINDO 1,80X0,91X0,73M,EXECUTADA EM PECAS DEMACARANDUBA DE 7X22CM,FIXADAS EM 2(DOIS) APOIOS DE CONCRETO,CONFORME DETALHE Nº6028/EMOP.FORNECIMENTO E COLOCACAO</t>
  </si>
  <si>
    <t>09.013.0016-A</t>
  </si>
  <si>
    <t>BANCO DE JARDIM,MEDINDO 1,80X0,30X0,45M,EXECUTADO COM 01(UMA)PECA MACARANDUBA DE 30X7CM,FIXADA EM 02(DOIS) APOIOS DE CONCRETO,CONFORME DETALHE Nº6028/EMOP.FORNECIMENTO E COLOCACAO</t>
  </si>
  <si>
    <t>09.013.0020-A</t>
  </si>
  <si>
    <t>BANCO RUSTICO.FORNECIMENTO E COLOCACAO</t>
  </si>
  <si>
    <t>09.013.0030-A</t>
  </si>
  <si>
    <t>PRANCHA EM MADEIRA APARELHADA PARA BANCOS DE JARDINS,COM SECAO DE(15X4,5)CM E COMPRIMENTO DE 2,20M,PRESA COM PARAFUSOS EPORCAS NOS PES DE FERRO E PINTURA NA COR A SER INDICADA.FORNECIMENTO E COLOCACAO</t>
  </si>
  <si>
    <t>09.013.0035-A</t>
  </si>
  <si>
    <t>REGUA DE MADEIRA APARELHADA PARA BANCOS DE JARDINS,COM SECAODE(5,5X3,75)CM E COMPRIMENTO DE 2M,PRESAS COM PARAFUSOS DEPORCAS NOS PES DE FERRO FUNDIDO E PINTURA NA COR A SER INDICADA.FORNECIMENTO E COLOCACAO</t>
  </si>
  <si>
    <t>09.013.0040-A</t>
  </si>
  <si>
    <t>REGUA DE MADEIRA APARELHADA PARA BANCOS DE JARDINS,COM SECAODE(3X1,5)CM E COMPRIMENTO DE 1M,PRESAS COM PARAFUSOS DE PORCAS NOS PES DE FERRO E ENVERNIZADA NA COR A SER INDICADA.FORNECIMENTO E COLOCACAO</t>
  </si>
  <si>
    <t>09.014.0015-A</t>
  </si>
  <si>
    <t>MESA DE JOGOS COM 4 BANCOS,TAMPO DE MESA EM MARMORITE ARMADO,NA COR NATURAL,TENDO NO CENTRO TABULEIRO DE XADREZ EM MARMORITE NAS CORES BRANCA E PRETA,PES(MESA E BANCOS)DE CONCRETOARMADO.FORNECIMENTO E COLOCACAO</t>
  </si>
  <si>
    <t>09.015.0003-A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</si>
  <si>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</si>
  <si>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09.015.0005-A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</si>
  <si>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</si>
  <si>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09.015.0006-A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</si>
  <si>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</si>
  <si>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09.015.0007-A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</si>
  <si>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</si>
  <si>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09.015.0008-A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</si>
  <si>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</si>
  <si>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09.015.0010-A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</si>
  <si>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</si>
  <si>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09.015.0015-A</t>
  </si>
  <si>
    <t>ALAMBRADO PARA CAMPO DE ESPORTE,VOLEI OU BASQUETE,COM 1,00MDE ALTURA, EM TUBO GALVANIZADO DE 2" HORIZONTAL E MONTANTESDO MESMO MATERIAL,ESPACADOS A CADA 2,00M E CHUMBADOS NO SOLO,EXCLUSIVE A BASE DE FIXACAO E TELA.FORNECIMENTO E COLOCACAO</t>
  </si>
  <si>
    <t>09.015.0020-A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</si>
  <si>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</si>
  <si>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09.015.0025-A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</si>
  <si>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</si>
  <si>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09.015.0030-A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</si>
  <si>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</si>
  <si>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09.015.0032-A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</si>
  <si>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</si>
  <si>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09.015.0034-A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</si>
  <si>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</si>
  <si>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09.015.0036-A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</si>
  <si>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</si>
  <si>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09.015.0040-A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</si>
  <si>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</si>
  <si>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09.015.0042-A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</si>
  <si>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</si>
  <si>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09.015.0044-A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</si>
  <si>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</si>
  <si>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09.015.0046-A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</si>
  <si>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</si>
  <si>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09.015.0048-A</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</si>
  <si>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</si>
  <si>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09.015.0050-A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</si>
  <si>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</si>
  <si>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09.015.0052-A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</si>
  <si>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</si>
  <si>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09.015.0056-A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</si>
  <si>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</si>
  <si>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09.015.0058-A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</si>
  <si>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</si>
  <si>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09.015.0060-A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</si>
  <si>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</si>
  <si>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09.015.0062-A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</si>
  <si>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</si>
  <si>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09.015.0064-A</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</si>
  <si>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</si>
  <si>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09.015.0066-A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</si>
  <si>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</si>
  <si>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09.015.0068-A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</si>
  <si>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</si>
  <si>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09.015.0070-A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</si>
  <si>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</si>
  <si>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09.015.0072-A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</si>
  <si>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</si>
  <si>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09.015.0074-A</t>
  </si>
  <si>
    <t>CONTRAVENTAMENTO DE ALAMBRADO COM TUBOS DE FERRO GALVANIZADO(EXTERN.E INTERNAMENTE),C/DIAMETRO INTERNO DE 2" E ESPESSURADE PAREDE DE 1/8".FORNECIMENTO E COLOCACAO</t>
  </si>
  <si>
    <t>09.015.0078-A</t>
  </si>
  <si>
    <t>CONTRAVENTAMENTO DE ALAMBRADO COM TUBOS DE FERRO GALVANIZADO(EXTERNA E INTERNAMENTE),COM DIAMETRO INTERNO NO 2.1/2" E ESPESSURA DE PAREDE DE 1/8".FORNECIMENTO E COLOCACAO</t>
  </si>
  <si>
    <t>09.015.0080-A</t>
  </si>
  <si>
    <t>CONTRAVENTAMENTO DE ALAMBRADO COM TUBOS DE FERRO GALVANIZADO(EXTERN.E INTERNAMENTE),COM DIAMETRO INTERNO DE 3" E ESPESSURA DE PAREDE DE 1/8".FORNECIMENTO E COLOCACAO</t>
  </si>
  <si>
    <t>09.015.0300-A</t>
  </si>
  <si>
    <t>AMARELINHA EM BLOCOS DE CONCRETO PRE-MOLDADOS COM APLICACAODE LETRAS E NUMEROS COLORIDOS EM BAIXO RELEVO.FORNECIMENTO EAPLICACAO</t>
  </si>
  <si>
    <t>09.015.0302-A</t>
  </si>
  <si>
    <t>ARCO SIMPLES EM TUBO DE FERRO GALVANIZADO (EXTERNA E INTERNAMENTE) DE 1" E 2" E ESPESSURA DE PAREDE DE 1/8",CHUMBADOS EMBLOCOS DE CONCRETO,COM PINTURA DE BASE GALVITE E 2 DEMAOS DEACABAMENTO.FORNECIMENTO E COLOCACAO</t>
  </si>
  <si>
    <t>09.015.0304-A</t>
  </si>
  <si>
    <t>BARRA SIMPLES PARA GINASTICA,EM TUBOS DE FERRO GALVANIZADO (EXTERNA E INTERNAMENTE) DE 1.1/2" E 4" E ESPESSURA DE PAREDEDE 1/8",CHUMBADOS EM BLOCOS DE CONCRETO COM PINTURA DE BASEGALVITE E 2 DEMAOS DE ACABAMENTO.FORNECIMENTO E COLOCACAO</t>
  </si>
  <si>
    <t>09.015.0306-A</t>
  </si>
  <si>
    <t>BARRA DUPLA PARA GINASTICA,EM TUBOS DE FERRO GALVANIZADO (EXTERNA E INTERNAMENTE) DE 1" E ESPESSURA PAREDE DE 1/8" HORIZONTAIS E MONTANTES DE 4",CHUMBADOS EM BLOCOS DE CONCRETO,COMPINTURA DE BASE GALVITE E 2 DEMAOS DE ACABAMENTO.FORNECIMENTO E COLOCACAO</t>
  </si>
  <si>
    <t>09.015.0308-A</t>
  </si>
  <si>
    <t>BARRAS PARALELAS P/GINASTICA, EM TUBOS DE FERRO GALVANIZADO(EXTERNA E INTERNAMENTE) DE 2" E ESPESSURA DE PAREDE DE 1/8"CHUMBADOS EM BLOCOS DE CONCRETO COM PINTURA DE BASE GALVITEE 2 DEMAOS DE ACABAMENTO.FORNECIMENTO E COLOCACAO</t>
  </si>
  <si>
    <t>09.015.0310-A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</si>
  <si>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</si>
  <si>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09.015.0312-A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</si>
  <si>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</si>
  <si>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09.015.0314-A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</si>
  <si>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</si>
  <si>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09.015.0316-A</t>
  </si>
  <si>
    <t>CADEIRA DE BALANCO COMPLETA, COM CORRENTES, BRACADEIRAS,  ROLAMENTOS, PARAFUSOS, BARRAS, ETC., INCLUSIVE DESMONTAGEM DADANIFICADA, PINTURA E TRANSPORTE. FORNECIMENTO E COLOCACAO</t>
  </si>
  <si>
    <t>09.015.0318-A</t>
  </si>
  <si>
    <t>BOLA AO ARO EM TUBO DE FERRO GALVANIZADO(EXT.E INTERNAMENTE)DE 3",2" E 3/4"E ESPESSURA DE PAREDE DE 1/8",PINTURA COM UMADEMAO DE GALVITE E DUAS DEMAOS DE ESMALTE SINTETICO. FORNECIMENTO E COLOCACAO</t>
  </si>
  <si>
    <t>09.015.0320-A</t>
  </si>
  <si>
    <t>ESCADA EM ARVORE, EM MADEIRA APARELHADA. FORNECIMENTO E COLOCACAO</t>
  </si>
  <si>
    <t>09.015.0322-A</t>
  </si>
  <si>
    <t>ESCORREGA DE 0/4ANOS C/ALTURA DE 1,17M EM MADEIRA APARELHADAE TUBOS DE FERRO GALVANIZADO(EXT.E INTERNAMENTE) DE 3/4"E 2"E ESPESSURA DE PAREDE DE 1/8", COM PINTURA DE BASE GALVITE E2 DEMAOS DE ACABAMENTO.FORNECIMENTO E COLOCACAO</t>
  </si>
  <si>
    <t>09.015.0324-A</t>
  </si>
  <si>
    <t>ESCORREGA DE 5/10ANOS C/ALTURA DE 1,57M MADEIRA APARELHADA ETUBOS DE FERRO GALVANIZADO(EXT.E INTERNAMENTE)DE 3/4" E 2"E ESPESSURA DE PAREDE DE 1/8",COM PINTURA DE BASE GALVITE E2 DEMAOS DE ACABAMENTO.FORNECIMENTO E COLOCACAO</t>
  </si>
  <si>
    <t>09.015.0326-A</t>
  </si>
  <si>
    <t>ESCADA DE ESCORREGA COMPLETA, INCLUSIVE PATAMAR,COM PINTURATRANSPORTE E DESMONTAGEM DA DANIFICADA.FORNECIMENTO E COLOCACAO</t>
  </si>
  <si>
    <t>09.015.0328-A</t>
  </si>
  <si>
    <t>GANGORRA DE 0/4 ANOS COM PRANCHAS DE MADEIRA APARELHADA,ESTAS FIXAS EM TUBO DE FERRO GALVANIZADO (EXTERNA E INTERNAMENTE) DE 2" E ESPESSURA DE PAREDE DE 1/8",COM PINTURA DE BASE GALVITE E 2 DEMAOS DE ACABAMENTO.FORNECIMENTO E COLOCACAO</t>
  </si>
  <si>
    <t>09.015.0330-A</t>
  </si>
  <si>
    <t>GANGORRA DE 5/10ANOS C/2 PRANCHAS,MADEIRA APARELHADA, ESTASFIXADAS EM TUBO DE FERRO GALVANIZADO(EXT.E INTERNAMENTE) DE2"E 2 1/2" E ESPESSURA DE PAREDE DE 1/8",COM PINTURA DE BASEGALVITE E 2 DEMAOS DE ACABAMENTO.FORNECIMENTO E COLOCACAO</t>
  </si>
  <si>
    <t>09.015.0332-A</t>
  </si>
  <si>
    <t>GAIOLA GINICA (TREPA-TREPA) EM TUBOS DE FERRO GALVANIZADO (EXTERNA E INTERNAMENTE) DE 1" HORIZONTAIS E VERTICAIS DE 1.1/2" E ESPESSURA DE PAREDE DE 1/8",CHUMBADOS EM BLOCOS DE CONCRETO E COM PINTURA DE BASE GALVITE E 2 DEMAOS DE ACABAMENTO.FORNECIMENTO E COLOCACAO</t>
  </si>
  <si>
    <t>09.015.0334-A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</si>
  <si>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</si>
  <si>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09.015.0336-A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</si>
  <si>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</si>
  <si>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09.015.0338-A</t>
  </si>
  <si>
    <t>PRANCHA DE GANGORRA COMPLETA,INCLUSIVE PATAMAR,COM PINTURA,TRANSPORTE E DESMONTAGEM DA DANIFICADA.FORNECIMENTO E COLOCACAO</t>
  </si>
  <si>
    <t>09.015.0340-A</t>
  </si>
  <si>
    <t>PRANCHA REMA-REMA,MADEIRA APARELHADA,COMPLETA COM FERRAGENS,BRACADEIRAS,ROLAMENTOS,ETC., PINTURA E TRANSPORTE COM DESMONTAGEM DA DANIFICADA.FORNECIMENTO E COLOCACAO</t>
  </si>
  <si>
    <t>09.015.0342-A</t>
  </si>
  <si>
    <t>PRANCHA PARA ABDOMINAL,MADEIRA APARELHADA,ESTRUTURA TUBULARDE FERRO GALVANIZADO COM DIAMETRO DE 2" E ESPESSURA DE PAREDE DE 1/8",FIXADA EM BLOCOS DE CONCRETO,COM PINTURA DE BASE DE GALVITE E 2 DEMAOS DE ACABAMENTO.FORNECIMENTO E COLOCACAO</t>
  </si>
  <si>
    <t>09.026.0010-A</t>
  </si>
  <si>
    <t>CONTENTOR EM POLIETILENO DE ALTA DENSIDADE,COM QUATRO RODASMACICAS DE BORRACHA,CAPACIDADE PARA 500L.FORNECIMENTO</t>
  </si>
  <si>
    <t>09.026.0015-A</t>
  </si>
  <si>
    <t>CONTENTOR EM POLIETILENO DE ALTA DENSIDADE,COM DUAS RODAS MACICAS DE BORRACHA,CAPACIDADE PARA 240L.FORNECIMENTO</t>
  </si>
  <si>
    <t>09.026.0017-A</t>
  </si>
  <si>
    <t>CONTENTOR EM POLIETILENO DE ALTA DENSIDADE,COM DUAS RODAS MACICAS DE BORRACHA,CAPACIDADE PARA 120L.FORNECIMENTO</t>
  </si>
  <si>
    <t>09.026.0020-A</t>
  </si>
  <si>
    <t>FIO DE NYLON.FORNECIMENTO</t>
  </si>
  <si>
    <t>09.026.0025-A</t>
  </si>
  <si>
    <t>PAPELEIRA PLASTICA P/VIAS E PRACAS PUBLICAS EM POLIETILENO(DIN),CAPACIDADE PARA 50L,MEDINDO(75,50X34,50X43,50)CM.FORNECIMENTO E COLOCACAO</t>
  </si>
  <si>
    <t>09.026.0030-A</t>
  </si>
  <si>
    <t>VASO PLASTICO REDONDO,NA COR TERRACOTA,CERAMICA OU CINZA,COMDIAMETRO ENTRE 30CM E 40CM E ALTURA ENTRE 30CM E 35CM,INCLUSIVE PRATO.FORNECIMENTO</t>
  </si>
  <si>
    <t>09.026.0035-A</t>
  </si>
  <si>
    <t>VASO PLASTICO QUADRADO,NA COR TERRACOTA,CERAMICA OU CINZA,COM LADOS ENTRE 34CM E 40CM E ALTURA ENTRE 28CM E 34CM,INCLUSIVE PRATO.FORNECIMENTO</t>
  </si>
  <si>
    <t>09.026.0040-A</t>
  </si>
  <si>
    <t>VASO PLASTICO REDONDO,NA COR TERRACOTA,CERAMICA OU CINZA,COMDIAMETRO ENTRE 41CM E 50CM E ALTURA ENTRE 36CM E 40CM, INCLUSIVE PRATO.FORNECIMENTO</t>
  </si>
  <si>
    <t>09.026.0045-A</t>
  </si>
  <si>
    <t>CESTO DE TELA PARA RETIRADA DE LIXO,CONFECCIONADO EM ACO E SOMBRIT,MODELO COMLURB.FORNECIMENTO</t>
  </si>
  <si>
    <t>10.001.0004-B</t>
  </si>
  <si>
    <t>CRAVACAO DE ESTACA EM MADEIRA DE REFLORESTAMENTO, COM DIAMETRO DE 25CM,INCLUSIVE FORNECIMENTO DA ESTACA</t>
  </si>
  <si>
    <t>10.001.0010-A</t>
  </si>
  <si>
    <t>FUNDACAO DE ALVENARIA DE PEDRA,COM ARGAMASSA DE CIMENTO,SAIBRO E AREIA,NO TRACO 1:2:3,TENDO 0,35 A 0,45M DE LARGURA</t>
  </si>
  <si>
    <t>10.001.0015-A</t>
  </si>
  <si>
    <t>FUNDACAO DE ALVENARIA DE PEDRA,COM ARGAMASSA DE CIMENTO,SAIBRO E AREIA,NO TRACO 1:2:3,TENDO 0,60 A 0,80M DE LARGURA</t>
  </si>
  <si>
    <t>10.002.0003-A</t>
  </si>
  <si>
    <t>CRAVACAO DE ESTACA DE ACO,PERFIL "H" DE 6"X6",1ª ALMA,INCLUSIVE FORNECIMENTO E UM CORTE AO MACARICO E PERDAS DO PERFIL,EXCLUSIVE EMENDAS ENTALADAS</t>
  </si>
  <si>
    <t>10.002.0010-A</t>
  </si>
  <si>
    <t>CRAVACAO DE ESTACA,TRILHO TR-25,SIMPLES,INCLUSIVE FORNECIMENTO,UM CORTE AO MACARICO E PERDAS,EXCLUSIVE EMENDAS TRANSVERSAIS E DISPOSITIVOS CONTRA A PUNCAO</t>
  </si>
  <si>
    <t>10.002.0015-A</t>
  </si>
  <si>
    <t>CRAVACAO DE ESTACA,TRILHO TR-25,DUPLO,INCLUSIVE FORNECIMENTO,INCLUSIVE FORNECIMENTO,UM CORTE AO MACARICO E PERDAS,EXCLUSIVE EMENDAS TRANSVERSAIS E DISPOSITIVOS CONTRA A PUNCAO</t>
  </si>
  <si>
    <t>10.002.0020-A</t>
  </si>
  <si>
    <t>CRAVACAO DE ESTACA,TRILHO TR-25,TRIPLO,INCLUSIVE FORNECIMENTO,UM CORTE AO MACARICO E PERDAS,EXCLUSIVE EMENDAS TRANSVERSAIS E DISPOSITIVOS CONTRA A PUNCAO</t>
  </si>
  <si>
    <t>10.002.0025-A</t>
  </si>
  <si>
    <t>CRAVACAO DE ESTACA,TRILHO TR-32,SIMPLES,INCLUSIVE FORNECIMENO,UM CORTE AO MACARICO E PERDAS,EXCLUSIVE EMENDAS TRANSVERSAIS E DISPOSITIVOS CONTRA A PUNCAO</t>
  </si>
  <si>
    <t>10.002.0030-A</t>
  </si>
  <si>
    <t>CRAVACAO DE ESTACA,TRILHO TR-32,DUPLO,INCLUSIVE FORNECIMENTO,UM CORTE AO MACARICO E PERDAS,EXCLUSIVE EMENDAS TRANSVERSAIS E DISPOSITIVOS CONTRA A PUNCAO</t>
  </si>
  <si>
    <t>10.002.0035-A</t>
  </si>
  <si>
    <t>CRAVACAO DE ESTACA,TRILHO TR-32,TRIPLO,INCLUSIVE FORNECIMENTO,UM CORTE AO MACARICO E PERDAS,EXCLUSIVE EMENDAS TRANSVERSAIS E DISPOSITIVOS CONTRA A PUNCAO</t>
  </si>
  <si>
    <t>10.002.0040-A</t>
  </si>
  <si>
    <t>CRAVACAO DE ESTACA,TRILHO TR-37,SIMPLES,INCLUSIVE FORNECIMENTO,UM CORTE AO MACARICO E PERDAS,EXCLUSIVE EMENDAS TRANSVERSAIS E DISPOSITIVOS CONTRA A PUNCAO</t>
  </si>
  <si>
    <t>10.002.0045-A</t>
  </si>
  <si>
    <t>CRAVACAO DE ESTACA,TRILHO TR-37,DUPLO,INCLUSIVE FORNECIMENTO,UM CORTE AO MACARICO E PERDAS,EXCLUSIVE EMENDAS TRANSVERSAIS E DISPOSITIVOS CONTRA A PUNCAO</t>
  </si>
  <si>
    <t>10.002.0050-A</t>
  </si>
  <si>
    <t>CRAVACAO DE ESTACA,TRILHO TR-37,TRIPLO,INCLUSIVE FORNECIMENTO,UM CORTE AO MACARICO E PERDAS,EXCLUSIVE EMENDAS TRANSVERSAIS E DISPOSITIVOS CONTRA A PUNCAO</t>
  </si>
  <si>
    <t>10.002.0055-A</t>
  </si>
  <si>
    <t>CRAVACAO DE ESTACA,TRILHO TR-45,SIMPLES,INCLUSIVE FORNECIMENTO,UM CORTE AO MACARICO E PERDAS,EXCLUSIVE EMENDAS TRANSVERSAIS E DISPOSITIVOS CONTRA A PUNCAO</t>
  </si>
  <si>
    <t>10.002.0060-A</t>
  </si>
  <si>
    <t>CRAVACAO DE ESTACA,TRILHO TR-45,DUPLO,INCLUSIVE FORNECIMENTO,UM CORTE AO MACARICO E PERDAS,EXCLUSIVE EMENDAS TRANSVERSAIS E DISPOSITIVOS CONTRA A PUNCAO</t>
  </si>
  <si>
    <t>10.002.0065-A</t>
  </si>
  <si>
    <t>CRAVACAO DE ESTACA,TRILHO TR-45,TRIPLO,INCLUSIVE FORNECIMENTO,UM CORTE AO MACARICO E PERDAS,EXCLUSIVE EMENDAS TRANSVERSAIS E DISPOSITIVOS CONTRA A PUNCAO</t>
  </si>
  <si>
    <t>10.002.0070-A</t>
  </si>
  <si>
    <t>CRAVACAO DE ESTACA,TRILHO TR-50,SIMPLES,INCLUSIVE FORNECIMENTO,UM CORTE AO MACARICO E PERDAS,EXCLUSIVE EMENDAS TRANSVERSAIS E DISPOSITIVOS CONTRA A PUNCAO</t>
  </si>
  <si>
    <t>10.002.0075-A</t>
  </si>
  <si>
    <t>CRAVACAO DE ESTACA,TRILHO TR-50,DUPLO,INCLUSIVE FORNECIMENTO,UM CORTE AO MACARICO E PERDAS,EXCLUSIVE EMENDAS TRANSVERSAIS E DISPOSITIVOS CONTRA A PUNCAO</t>
  </si>
  <si>
    <t>10.002.0080-A</t>
  </si>
  <si>
    <t>CRAVACAO DE ESTACA,TRILHO TR-50,TRIPLO,INCLUSIVE FORNECIMENTO,UM CORTE AO MACARICO E PERDAS,EXCLUSIVE EMENDAS TRANSVERSAIS E DISPOSITIVOS CONTRA A PUNCAO</t>
  </si>
  <si>
    <t>10.002.0085-A</t>
  </si>
  <si>
    <t>CRAVACAO DE ESTACA,TRILHO TR-57,SIMPLES,INCLUSIVE FORNECIMENTO,UM CORTE AO MACARICO E PERDAS,EXCLUSIVE EMENDAS TRANSVERSAIS E DISPOSITIVOS CONTRA A PUNCAO</t>
  </si>
  <si>
    <t>10.002.0090-A</t>
  </si>
  <si>
    <t>CRAVACAO DE ESTACA,TRILHO TR-57,DUPLO,INCLUSIVE FORNECIMENTO,UM CORTE AO MACARICO E PERDAS,EXCLUSIVE EMENDAS TRANSVERSAIS E DISPOSITIVOS CONTRA A PUNCAO</t>
  </si>
  <si>
    <t>10.002.0095-A</t>
  </si>
  <si>
    <t>CRAVACAO DE ESTACA,TRILHO TR-57,TRIPLO,INCLUSIVE FORNECIMENTO,UM CORTE AO MACARICO E PERDAS,EXCLUSIVE EMENDAS TRANSVERSAIS E DISPOSITIVOS CONTRA A PUNCAO</t>
  </si>
  <si>
    <t>10.003.0005-B</t>
  </si>
  <si>
    <t>ESTACA RAIZ COM DIAMETRO DE 4" PARA CARGA DE 10T, INJECAO DEARGAMASSA DE CIMENTO E AREIA,COM 450 A 500KG DE CIMENTO PORM3,INCLUSIVE O FORNECIMENTO DOS MATERIAIS (CIMENTO, AREIA EACO),EXCLUSIVE PERFURACAO</t>
  </si>
  <si>
    <t>10.003.0006-A</t>
  </si>
  <si>
    <t>ESTACA RAIZ COM DIAMETRO DE 4" PARA CARGA DE 10T,INJECAO DEARGAMASSA  DE CIMENTO E AREIA,COM 450 A 500KG DE CIMENTO PORM3,EXCLUSIVE O FORNECIMENTO DOS MATERIAIS(CIMENTO,AREIA E ACO)E PERFURACAO</t>
  </si>
  <si>
    <t>10.003.0010-A</t>
  </si>
  <si>
    <t>ESTACA RAIZ COM DIAMETRO DE 4" PARA CARGA DE 15T,INJECAO DEARGAMASSA DE CIMENTO E AREIA,COM 450 A 500KG DE CIMENTO PORM3,INCLUSIVE O FORNECIMENTO DOS MATERIAIS(CIMENTO,AREIA E ACO),EXCLUSIVE PERFURACAO</t>
  </si>
  <si>
    <t>10.003.0011-A</t>
  </si>
  <si>
    <t>ESTACA RAIZ COM DIAMETRO DE 4" PARA CARGA DE 15T,INJECAO DEARGAMASSA DE CIMENTO E AREIA,COM 450 A 500KG DE CIMENTO PORM3,EXCLUSIVE FORNECIMENTO DOS MATERIAIS(CIMENTO,AREIA E ACO)E PERFURACAO</t>
  </si>
  <si>
    <t>10.003.0015-A</t>
  </si>
  <si>
    <t>ESTACA RAIZ COM DIAMETRO DE 4" PARA CARGA DE 20T,INJECAO DEARGAMASSA DE CIMENTO E AREIA,COM 450 A 500KG DE CIMENTO PORM3,INCLUSIVE O FORNECIMENTO DOS MATERIAIS(CIMENTO,AREIA E ACO),EXCLUSIVE PERFURACAO</t>
  </si>
  <si>
    <t>10.003.0016-A</t>
  </si>
  <si>
    <t>ESTACA RAIZ COM DIAMETRO DE 4" PARA CARGA DE 20T,INJECAO DEARGAMASSA DE CIMENTO E AREIA,COM 450 A 500KG DE CIMENTO PORM3,EXCLUSIVE FORNECIMENTO DOS MATERIAIS(CIMENTO,AREIA E ACO)E PERFURACAO</t>
  </si>
  <si>
    <t>10.003.0020-A</t>
  </si>
  <si>
    <t>ESTACA RAIZ COM DIAMETRO DE 5" PARA CARGA DE 25T,INJECAO DEARGAMASSA DE CIMENTO E AREIA,COM 450 A 500KG DE CIMENTO PORM3,INCLUSIVE O FORNECIMENTO DOS MATERIAIS(CIMENTO,AREIA E ACO),EXCLUSIVE PERFURACAO</t>
  </si>
  <si>
    <t>10.003.0021-A</t>
  </si>
  <si>
    <t>ESTACA RAIZ COM DIAMETRO DE 5" PARA CARGA DE 25T,INJECAO DEARGAMASSA DE CIMENTO E AREIA,COM 450 A 500KG DE CIMENTO PORM3,EXCLUSIVE FORNECIMENTO DOS MATERIAIS(CIMENTO,AREIA E ACO)E PERFURACAO</t>
  </si>
  <si>
    <t>10.003.0025-A</t>
  </si>
  <si>
    <t>ESTACA RAIZ COM DIAMETRO DE 6" PARA CARGA DE 35T,INJECAO DEARGAMASSA DE CIMENTO E AREIA,COM 450 A 500KG DE CIMENTO PORM3,INCLUSIVE FORNECIMENTO DOS MATERIAIS(CIMENTO,AREIA E ACO),EXCLUSIVE PERFURACAO</t>
  </si>
  <si>
    <t>10.003.0026-A</t>
  </si>
  <si>
    <t>ESTACA RAIZ COM DIAMETRO DE 6" PARA CARGA DE 35T,INJECAO DEARGAMASSA DE CIMENTO E AREIA,COM 450 A 500KG DE CIMENTO PORM3,EXCLUSIVE FORNECIMENTO DOS MATERIAIS(CIMENTO,AREIA E ACO)E PERFURACAO</t>
  </si>
  <si>
    <t>10.003.0030-A</t>
  </si>
  <si>
    <t>ESTACA RAIZ COM DIAMETRO DE 8" PARA CARGA DE 50T,INJECAO DEARGAMASSA DE CIMENTO E AREIA,COM 450 A 500KG DE CIMENTO PORM3,INCLUSIVE FORNECIMENTO DOS MATERIAIS(CIMENTO,AREIA E ACO),EXCLUSIVE PERFURACAO</t>
  </si>
  <si>
    <t>10.003.0031-A</t>
  </si>
  <si>
    <t>ESTACA RAIZ COM DIAMETRO DE 8" PARA CARGA DE 50T,INJECAO DEARGAMASSA DE CIMENTO E AREIA,COM 450 A 500KG DE CIMENTO PORM3,EXCLUSIVE FORNECIMENTO DOS MATERIAIS(CIMENTO,AREIA E ACO)E PERFURACAO</t>
  </si>
  <si>
    <t>10.003.0035-A</t>
  </si>
  <si>
    <t>ESTACA RAIZ COM DIAMETRO DE 8" PARA CARGA DE 65T,INJECAO DEARGAMASSA DE CIMENTO E AREIA,COM 450 A 500KG DE CIMENTO PORM3,INCLUSIVE FORNECIMENTO DOS MATERIAIS(CIMENTO,AREIA E ACO),EXCLUSIVE PERFURACAO</t>
  </si>
  <si>
    <t>10.003.0036-A</t>
  </si>
  <si>
    <t>ESTACA RAIZ COM DIAMETRO DE 8" PARA CARGA DE 65T,INJECAO DEARGAMASSA DE CIMENTO E AREIA,COM 450 A 500KG DE CIMENTO PORM3,EXCLUSIVE FORNECIMENTO DOS MATERIAIS(CIMENTO,AREIA E ACO)E PERFURACAO</t>
  </si>
  <si>
    <t>10.003.0040-A</t>
  </si>
  <si>
    <t>ESTACA RAIZ COM DIAMETRO DE 8" PARA CARGA DE 80T,INJECAO DEARGAMASSA DE CIMENTO E AREIA,COM 450 A 500KG DE CIMENTO PORM3,INCLUSIVE FORNECIMENTO DOS MATERIAIS(CIMENTO,AREIA E ACO),EXCLUSIVE PERFURACAO</t>
  </si>
  <si>
    <t>10.003.0041-A</t>
  </si>
  <si>
    <t>ESTACA RAIZ COM DIAMETRO DE 8" PARA CARGA DE 80T,INJECAO DEARGAMASSA DE CIMENTO E AREIA,COM 450 A 500KG DE CIMENTO PORM3,EXCLUSIVE FORNECIMENTO DOS MATERIAIS(CIMENTO,AREIA E ACO)E PERFURACAO</t>
  </si>
  <si>
    <t>10.003.0045-A</t>
  </si>
  <si>
    <t>ESTACA RAIZ COM DIAMETRO DE 10" PARA CARGA DE 90T,INJECAO DEARGAMASSA DE CIMENTO E AREIA,COM 450 A 500KG DE CIMENTO PORM3,INCLUSIVE O FORNECIMENTO DOS MATERIAIS(CIMENTO,AREIA E ACO),EXCLUSIVE PERFURACAO</t>
  </si>
  <si>
    <t>10.003.0046-A</t>
  </si>
  <si>
    <t>ESTACA RAIZ COM DIAMETRO DE 10" PARA CARGA DE 90T,INJECAO DEARGAMASSA DE CIMENTO E AREIA,COM 450 A 500KG DE CIMENTO PORM3,EXCLUSIVE FORNECIMENTO DOS MATERIAIS(CIMENTO,AREIA E ACO)E PERFURACAO</t>
  </si>
  <si>
    <t>10.003.0050-A</t>
  </si>
  <si>
    <t>ESTACA RAIZ COM DIAMETRO DE 12" PARA CARGA DE 110T,INJECAO DE ARGAMASSA DE CIMENTO E AREIA,COM 450 A 500KG DE CIMENTO POR M3,INCLUSIVE FORNECIMENTO DOS MATERIAIS(CIMENTO,AREIA E ACO),EXCLUSIVE PERFURACAO</t>
  </si>
  <si>
    <t>10.003.0051-A</t>
  </si>
  <si>
    <t>ESTACA RAIZ COM DIAMETRO DE 12" PARA CARGA DE 110T,INJECAO DE ARGAMASSA DE CIMENTO E AREIA,COM 450 A 500KG DE CIMENTO POR M3,EXCLUSIVE FORNECIMENTO DOS MATERIAIS(CIMENTO,AREIA E ACO)E PERFURACAO</t>
  </si>
  <si>
    <t>10.003.0055-A</t>
  </si>
  <si>
    <t>ESTACA RAIZ COM DIAMETRO DE 16" PARA CARGA DE 120T,INJECAO DE ARGAMASSA DE CIMENTO E AREIA,COM 450 A 500KG DE CIMENTO POR M3,INCLUSIVE FORNECIMENTO DOS MATERIAIS(CIMENTO,AREIA E ACO),EXCLUSIVE PERFURACAO</t>
  </si>
  <si>
    <t>10.003.0056-A</t>
  </si>
  <si>
    <t>ESTACA RAIZ COM DIAMETRO DE 16" PARA CARGA DE 120T,INJECAO DE ARGAMASSA DE CIMENTO E AREIA,COM 450 A 500KG DE CIMENTO POR M3,EXCLUSIVE FORNECIMENTO DOS MATERIAIS (CIMENTO,AREIA EACO) E PERFURACAO</t>
  </si>
  <si>
    <t>10.003.0080-A</t>
  </si>
  <si>
    <t>ESTACA DE CONCRETO ARMADO,MOLDADA NO TERRENO,TIPO HELICE CONTINUA,DIAMETRO DE 400MM,CAPACIDADE DE CARGA DE 60T A 80T,INCLUSIVE FORNECIMENTO DOS MATERIAIS CONSIDERANDO O TRECHO CRAVADO E CONCRETADO</t>
  </si>
  <si>
    <t>10.003.0082-A</t>
  </si>
  <si>
    <t>ESTACA DE CONCRETO ARMADO,MOLDADA NO TERRENO,TIPO HELICE CONTINUA,DIAMETRO DE 500MM,CAPACIDADE DE CARGA DE 81T A 130T,INCLUSIVE FORNECIMENTO DOS MATERIAIS,CONSIDERANDO O TRECHO CRAVADO E CONCRETADO</t>
  </si>
  <si>
    <t>10.003.0084-A</t>
  </si>
  <si>
    <t>ESTACA DE CONCRETO ARMADO,MOLDADA NO TERRENO,TIPO HELICE CONTINUA,DIAMETRO DE 600MM,CAPACIDADE DE CARGA DE 131T A 150T,INCLUSIVE FORNECIMENTO DOS MATERIAIS,CONSIDERANDOO TRECHO CRAVADO E CONCRETADO</t>
  </si>
  <si>
    <t>10.004.0130-A</t>
  </si>
  <si>
    <t>ESTACA PRE-FABRICADA DE CONCRETO,MEDIDA A PARTIR DA COTA DEARRASAMENTO,EXCLUSIVE EMENDAS,CRAVACAO E TRANSPORTE DE BATE-ESTACAS,PARA CARGA DE TRABALHO DE COMPRESSAO AXIAL DE ATE 250KN (25TF).FORNECIMENTO</t>
  </si>
  <si>
    <t>10.004.0135-A</t>
  </si>
  <si>
    <t>ESTACA PRE-FABRICADA DE CONCRETO,MEDIDA A PARTIR DA COTA DEARRASAMENTO,EXCLUSIVE EMENDAS,CRAVACAO E TRANSPORTE DE BATE-ESTACAS,PARA CARGA DE TRABALHO DE COMPRESSAO AXIAL DE ATE 350KN (35TF).FORNECIMENTO</t>
  </si>
  <si>
    <t>10.004.0140-A</t>
  </si>
  <si>
    <t>ESTACA PRE-FABRICADA DE CONCRETO,MEDIDA A PARTIR DA COTA DEARRASAMENTO,EXCLUSIVE EMENDAS,CRAVACAO E TRANSPORTE DE BATE-ESTACAS,PARA CARGA DE TRABALHO DE COMPRESSAO AXIAL DE ATE 450KN (45TF).FORNECIMENTO</t>
  </si>
  <si>
    <t>10.004.0145-A</t>
  </si>
  <si>
    <t>ESTACA PRE-FABRICADA DE CONCRETO,MEDIDA A PARTIR DA COTA DEARRASAMENTO,EXCLUSIVE EMENDAS,CRAVACAO E TRANSPORTE DE BATE-ESTACAS,PARA CARGA DE TRABALHO DE COMPRESSAO AXIAL DE ATE 600KN (60TF).FORNECIMENTO</t>
  </si>
  <si>
    <t>10.004.0149-A</t>
  </si>
  <si>
    <t>ESTACA PRE-FABRICADA DE CONCRETO,MEDIDA A PARTIR DA COTA DEARRASAMENTO,EXCLUSIVE EMENDAS,CRAVACAO E TRANSPORTE DE BATE-ESTACAS,PARA CARGA DE TRABALHO DE COMPRESSAO AXIAL DE ATE 750KN (75TF).FORNECIMENTO</t>
  </si>
  <si>
    <t>10.004.0165-A</t>
  </si>
  <si>
    <t>ESTACA PRE-FABRICADA DE CONCRETO,MEDIDA A PARTIR DA COTA DEARRASAMENTO,EXCLUSIVE EMENDAS,CRAVACAO E TRANSPORTE DE BATE-ESTACAS,PARA CARGA DE TRABALHO DE COMPRESSAO AXIAL DE ATE 950KN (95TF).FORNECIMENTO</t>
  </si>
  <si>
    <t>10.004.0170-A</t>
  </si>
  <si>
    <t>ESTACA PRE-FABRICADA DE CONCRETO,MEDIDA A PARTIR DA COTA DEARRASAMENTO,EXCLUSIVE EMENDAS,CRAVACAO E TRANSPORTE DE BATE-ESTACAS,PARA CARGA DE TRABALHO DE COMPRESSAO AXIAL DE ATE 1300KN (130TF).FORNECIMENTO</t>
  </si>
  <si>
    <t>10.004.0175-A</t>
  </si>
  <si>
    <t>ESTACA PRE-FABRICADA DE CONCRETO,MEDIDA A PARTIR DA COTA DEARRASAMENTO,EXCLUSIVE EMENDAS,CRAVACAO E TRANSPORTE DE BATE-ESTACAS,PARA CARGA DE TRABALHO DE COMPRESSAO AXIAL DE ATE 1700KN (170TF).FORNECIMENTO</t>
  </si>
  <si>
    <t>10.004.0180-A</t>
  </si>
  <si>
    <t>ESTACA PRE-MOLDADA DE CONCRETO ARMADO,CENTRIFUGADA,MEDIDA APARTIR DA COTA DE ARRASAMENTO,EXCLUSIVE EMENDAS,CRAVACAO E TRANSPORTE DO BATE-ESTACAS,D=26CM,PARA CARGA DE TRABALHO DE COMPRESSAO AXIAL DE ATE 500KN(50TF).FORNECIMENTO</t>
  </si>
  <si>
    <t>10.004.0181-A</t>
  </si>
  <si>
    <t>ESTACA PRE-MOLDADA DE CONCRETO ARMADO,CENTRIFUGADA,MEDIDA APARTIR DA COTA DE ARRASAMENTO,EXCLUSIVE EMENDAS,CRAVACAO E TRANSPORTE DE BATE-ESTACAS,D=33CM,PARA CARGA DE TRABALHO DE COMPRESSAO AXIAL DE ATE 800KN(80TF).FORNECIMENTO</t>
  </si>
  <si>
    <t>10.004.0182-A</t>
  </si>
  <si>
    <t>ESTACA PRE-MOLDADA DE CONCRETO ARMADO,CENTRIFUGADA,MEDIDA APARTIR DA COTA DE ARRASAMENTO,EXCLUSIVE EMENDAS,CRAVACAO E TRANSPORTE DO BATE-ESTACAS,D=38CM,PARA CARGA DE TRABALHO DE COMPRESSAO AXIAL DE ATE 1000KN(100TF).FORNECIMENTO</t>
  </si>
  <si>
    <t>10.004.0183-A</t>
  </si>
  <si>
    <t>ESTACA PRE-MOLDADA DE CONCRETO ARMADO,CENTRIFUGADA,MEDIDA APARTIR DA COTA DE ARRASAMENTO,EXCLUSIVE EMENDAS,CRAVACAO E TRANSPORTE DE BATE-ESTACAS,D=42CM,PARA CARGA DE TRABALHO DE COMPRESSAO AXIAL DE ATE 1250KN(125TF).FORNECIMENTO</t>
  </si>
  <si>
    <t>10.004.0184-A</t>
  </si>
  <si>
    <t>ESTACA PRE-MOLDADA DE CONCRETO ARMADO,CENTRIFUGADA,MEDIDA APARTIR DA COTA DE ARRASAMENTO,EXCLUSIVE EMENDAS,CRAVACAO E TRANSPORTE DE BATE-ESTACAS,D=50CM,PARA CARGA DE TRABALHO DE COMPRESSAO AXIAL DE ATE 1700KN(170TF).FORNECIMENTO</t>
  </si>
  <si>
    <t>10.004.0185-A</t>
  </si>
  <si>
    <t>ESTACA PRE-MOLDADA DE CONCRETO ARMADO,CENTRIFUGADA,MEDIDA APARTIR DA COTA DE ARRASAMENTO,EXCLUSIVE EMENDAS,CRAVACAO E TRANSPORTE DE BATE-ESTACAS,D=60CM,PARA CARGA DE TRABALHO DE COMPRESSAO AXIAL DE ATE 2350KN(235TF).FORNECIMENTO</t>
  </si>
  <si>
    <t>10.004.0186-A</t>
  </si>
  <si>
    <t>ESTACA PRE-MOLDADA DE CONCRETO ARMADO,CENTRIFUGADA,MEDIDA APARTIR DA COTA DE ARRASAMENTO,EXCLUSIVE EMENDAS,CRAVACAO E TRANSPORTE DO BATE-ESTACAS,D=70CM,PARA CARGA DE TRABALHO DE COMPRESSAO AXIAL DE ATE 3150KN(315TF).FORNECIMENTO</t>
  </si>
  <si>
    <t>10.004.0187-A</t>
  </si>
  <si>
    <t>ESTACA PRE-MOLDADA DE CONCRETO ARMADO,CENTRIFUGADA,MEDIDA APARTIR DA COTA DE ARRASAMENTO,EXCLUSIVE EMENDAS,CRAVACAO E TRANSPORTE DO BATE-ESTACAS,D=80CM,PARA CARGA DE TRABALHO DE COMPRESSAO AXIAL DE ATE 4000KN(400TF).FORNECIMENTO</t>
  </si>
  <si>
    <t>10.004.0200-A</t>
  </si>
  <si>
    <t>CRAVACAO DE ESTACA PRE-FABRICADA DE CONCRETO,INCLUSIVE BATE-ESTACAS (VIDE TRANSPORTE NA FAMILIA 04.025),MEDIDA A PARTIRDO NIVEL DE OPERACAO DO BATE-ESTACAS PARA CARGA DE TRABALHODE COMPRESSAO AXIAL DE ATE 250KN (25TF)</t>
  </si>
  <si>
    <t>10.004.0205-A</t>
  </si>
  <si>
    <t>CRAVACAO DE ESTACA PRE-FABRICADA DE CONCRETO,INCLUSIVE BATE-ESTACAS (VIDE TRANSPORTE NA FAMILIA 04.025),MEDIDA A PARTIRDO NIVEL DE OPERACAO DO BATE-ESTACAS PARA CARGA DE TRABALHODE COMPRESSAO AXIAL DE ATE 350KN(35TF)</t>
  </si>
  <si>
    <t>10.004.0210-A</t>
  </si>
  <si>
    <t>CRAVACAO DE ESTACAS PRE-FABRICADAS DE CONCRETO,INCLUSIVE BATE-ESTACA(VIBE TRANSPORTE NA FAMILIA 04.025),MEDIDA A PARTIRDO NIVEL DE OPERACAO DO BATE-ESTACAS PARA CARGA DE TRABALHODE COMPRESSAO AXIAL DE ATE 450KN(45TF)</t>
  </si>
  <si>
    <t>10.004.0215-A</t>
  </si>
  <si>
    <t>CRAVACAO DE ESTACA PRE-FABRICADA DE CONCRETO,INCLUSIVE BATE-ESTACAS (VIDE TRANSPORTE NA FAMILIA 04.025),MEDIDA A PARTIRDO NIVEL DE OPERACAO DO BATE-ESTACAS PARA CARGA DE TRABALHODE COMPRESSAO AXIAL DE ATE 600KN (60TF)</t>
  </si>
  <si>
    <t>10.004.0220-A</t>
  </si>
  <si>
    <t>CRAVACAO DE ESTACA PRE-FABRICADA DE CONCRETO,INCLUSIVE BATE-ESTACAS (VIDE TRANSPORTE NA FAMILIA 04.025),MEDIDA A PARTIRDO NIVEL DE OPERACAO DO BATE-ESTACAS PARA CARGA DE TRABALHODE COMPRESSAO AXIAL DE ATE 750KN (75TF)</t>
  </si>
  <si>
    <t>10.004.0225-A</t>
  </si>
  <si>
    <t>CRAVACAO DE ESTACA PRE-FABRICADA DE CONCRETO,INCLUSIVE BATE-ESTACAS (VIDE TRANSPORTE NA FAMILIA 04.025),MEDIDA A PARTIRDO NIVEL DE OPERACAO DO BATE-ESTACAS PARA CARGA DE TRABALHODE COMPRESSAO AXIAL DE ATE 950KN (95TF)</t>
  </si>
  <si>
    <t>10.004.0230-A</t>
  </si>
  <si>
    <t>CRAVACAO DE ESTACA PRE-FABRICADA DE CONCRETO,INCLUSIVE BATE-ESTACAS (VIDE TRANSPORTE NA FAMILIA 04.025),MEDIDA A PARTIRDO NIVEL DE OPERACAO DO BATE-ESTACAS PARA CARGA DE TRABALHODE COMPRESSAO AXIAL DE ATE 1300KN (130TF)</t>
  </si>
  <si>
    <t>10.004.0235-A</t>
  </si>
  <si>
    <t>CRAVACAO DE ESTACA PRE-FABRICADA DE CONCRETO,INCLUSIVE BATE-ESTACAS (VIDE TRANSPORTE NA FAMILIA 04.025),MEDIDA A PARTIRDO NIVEL DE OPERACAO DO BATE-ESTACAS PARA CARGA DE TRABALHODE COMPRESSAO AXIAL DE ATE 1700KN (170TF)</t>
  </si>
  <si>
    <t>10.004.0260-A</t>
  </si>
  <si>
    <t>EMENDA METALICA EM ESTACA PRE-FABRICADA,PARA CARGA DE TRABALHO DE COMPRESSAO AXIAL DE ATE 250KN(25TF)</t>
  </si>
  <si>
    <t>10.004.0265-A</t>
  </si>
  <si>
    <t>EMENDA METALICA EM ESTACA PRE-FABRICADA,PARA CARGA DE TRABALHO DE COMPRESSAO AXIAL DE ATE 350KN(35TF)</t>
  </si>
  <si>
    <t>10.004.0270-A</t>
  </si>
  <si>
    <t>EMENDA METALICA EM ESTACA PRE-FABRICADA,PARA CARGA DE TRABALHO DE COMPRESSAO AXIAL DE ATE 450KN(45TF)</t>
  </si>
  <si>
    <t>10.004.0275-A</t>
  </si>
  <si>
    <t>EMENDA METALICA EM ESTACA PRE-FABRICADA,PARA CARGA DE TRABALHO DE COMPRESSAO AXIAL DE ATE 600KN(60TF)</t>
  </si>
  <si>
    <t>10.004.0280-A</t>
  </si>
  <si>
    <t>EMENDA METALICA EM ESTACA PRE-FABRICADA,PARA CARGA DE TRABALHO DE COMPRESSAO AXIAL DE ATE 750KN(75TF)</t>
  </si>
  <si>
    <t>10.004.0285-A</t>
  </si>
  <si>
    <t>EMENDA METALICA EM ESTACA PRE-FABRICADA,PARA CARGA DE TRABALHO DE COMPRESSAO AXIAL DE ATE 950KN(95TF)</t>
  </si>
  <si>
    <t>10.004.0290-A</t>
  </si>
  <si>
    <t>EMENDA METALICA EM ESTACA PRE-FABRICADA,PARA CARGA DE TRABALHO DE COMPRESSAO AXIAL DE ATE 1300KN(130TF)</t>
  </si>
  <si>
    <t>10.004.0295-A</t>
  </si>
  <si>
    <t>EMENDA METALICA EM ESTACA PRE-FABRICADA,PARA CARGA DE TRABALHO DE COMPRESSAO AXIAL DE ATE 1700KN(170TF)</t>
  </si>
  <si>
    <t>10.005.0002-A</t>
  </si>
  <si>
    <t>ESTACA DE CONCRETO ARMADO,MOLDADA NO TERRENO,TIPO "FRANKI STANDARD",COM DIAMETRO DE 350MM,PROFUNDIDADE ATE 16,00M,CAPACIDADE MEDIA DE CARGA IGUAL A 55T,INCLUSIVE FORNECIMENTO DOS MATERIAIS,CONSIDERANDO O TRECHO CRAVADO E CONCRETADO</t>
  </si>
  <si>
    <t>10.005.0003-B</t>
  </si>
  <si>
    <t>ESTACA DE CONCRETO ARMADO,MOLDADA NO TERRENO,TIPO "FRANKI STANDARD",COM DIAMETRO DE 400MM,PROFUNDIDADE ATE 16,00M,CAPACIDADE MEDIA DE CARGA IGUAL A 70T,INCLUSIVE FORNECIMENTO DOS MATERIAIS,CONSIDERANDO O TRECHO CRAVADO E CONCRETADO</t>
  </si>
  <si>
    <t>10.005.0004-A</t>
  </si>
  <si>
    <t>ESTACA DE CONCRETO ARMADO,MOLDADA NO TERRENO,TIPO "FRANKI STANDARD",COM DIAMETRO DE 450MM,PROFUNDIDADE ATE 16,00M,CAPACIDADE MEDIA DE CARGA IGUAL A 100T,INCLUSIVE FORNECIMENTO DOSMATERIAIS,CONSIDERANDO O TRECHO CRAVADO E CONCRETADO</t>
  </si>
  <si>
    <t>10.005.0005-A</t>
  </si>
  <si>
    <t>ESTACA DE CONCRETO ARMADO,MOLDADA NO TERRENO,TIPO "FRANKI STANDARD",COM DIAMETRO DE 520MM,PROFUNDIDADE ATE 16,00M,CAPACIDADE MEDIA DE CARGA IGUAL A 130T,INCLUSIVE FORNECIMENTO DOSMATERIAIS,CONSIDERANDO O TRECHO CRAVADO E CONCRETADO</t>
  </si>
  <si>
    <t>10.005.0006-A</t>
  </si>
  <si>
    <t>ESTACA DE CONCRETO ARMADO,MOLDADA NO TERRENO,TIPO "FRANKI STANDARD",COM DIAMETRO DE 600MM,PROFUNDIDADE ATE 16,00M,CAPACICIDADE MEDIA DE CARGA IGUAL A 170T,INCLUSIVE FORNECIMENTO DOS MATERIAIS,CONSIDERANDO O TRECHO CRAVADO E CONCRETADO</t>
  </si>
  <si>
    <t>10.005.0022-A</t>
  </si>
  <si>
    <t>ESTACA DE CONCRETO ARMADO,MOLDADA NO TERRENO,TIPO "FRANKI STANDARD",COM DIAMETRO DE 350MM,PROFUNDIDADE ACIMA DE 16,00M EATE 18,00M,CAPACIDADE MEDIA DE CARGA IGUAL A 55T,INCLUSIVEFORNECIMENTO DOS MATERIAIS,CONSIDERANDO O TRECHO CRAVADO E CONCRETADO</t>
  </si>
  <si>
    <t>10.005.0023-B</t>
  </si>
  <si>
    <t>ESTACA DE CONCRETO ARMADO,MOLDADA NO TERRENO,TIPO "FRANKI STANDARD",COM DIAMETRO DE 400MM,PROFUNDIDADE ACIMA DE 16,00M EATE 23,00M,CAPACIDADE MEDIA DE CARGA IGUAL A 70T,INCLUSIVEFORNECIMENTO DOS MATERIAIS,CONSIDERANDO O TRECHO CRAVADO E CONCRETADO</t>
  </si>
  <si>
    <t>10.005.0024-A</t>
  </si>
  <si>
    <t>ESTACA DE CONCRETO ARMADO,MOLDADA NO TERRENO,TIPO "FRANKI STANDARD",COM DIAMETRO DE 450MM,PROFUNDIDADE ACIMA DE 16,00M EATE 27,00M,CAPACIDADE MEDIA DE CARGA IGUAL A 100T,INCLUSIVEFORNECIMENTO DOS MATERIAIS,CONSIDERANDO O TRECHO CRAVADO E CONCRETADO</t>
  </si>
  <si>
    <t>10.005.0025-A</t>
  </si>
  <si>
    <t>ESTACA DE CONCRETO ARMADO,MOLDADA NO TERRENO,TIPO "FRANKI STANDARD",COM DIAMETRO DE 520MM,PROFUNDIDADE ACIMA DE 16,00M EATE 35,00M,CAPACIDADE MEDIA DE CARGA IGUAL A 130T,INCLUSIVEFORNECIMENTO DOS MATERIAIS,CONSIDERANDO O TRECHO CRAVADO E CONCRETADO</t>
  </si>
  <si>
    <t>10.005.0026-A</t>
  </si>
  <si>
    <t>ESTACA DE CONCRETO ARMADO,MOLDADA NO TERRENO,TIPO "FRANKI STANDARD",COM DIAMETRO DE 600MM,PROFUNDIDADE ACIMA DE 16,00M EATE 35,00M,CAPACIDADE MEDIA DE CARGA IGUAL A 170T,INCLUSIVEFORNECIMENTO DOS MATERIAIS,CONSIDERANDO O TRECHO CRAVADO E CONCRETADO</t>
  </si>
  <si>
    <t>10.005.0030-A</t>
  </si>
  <si>
    <t>TRECHO CRAVADO,MAS NAO CONCRETADO(SITUADO ACIMA DA COTA DE ARRASAMENTO),DE TUBULACAO NECESSARIA PARA EXECUCAO DE ESTACAMOLDADA NO TERRENO,TIPO "FRANKI",COM DIAMETRO DE 350MM</t>
  </si>
  <si>
    <t>10.005.0031-A</t>
  </si>
  <si>
    <t>TRECHO CRAVADO,MAS NAO CONCRETADO(SITUADO ACIMA DA COTA DE ARRASAMENTO),DE TUBULACAO NECESSARIA PARA EXECUCAO DE ESTACAMOLDADA NO TERRENO,TIPO "FRANKI",COM DIAMETRO DE 400MM</t>
  </si>
  <si>
    <t>10.005.0032-A</t>
  </si>
  <si>
    <t>TRECHO CRAVADO,MAS NAO CONCRETADO(SITUADO ACIMA DA COTA DE ARRASAMENTO),DE TUBULACAO NECESSARIA PARA EXECUCAO DE ESTACAMOLDADA NO TERRENO,TIPO "FRANKI",COM DIAMETRO DE 450MM</t>
  </si>
  <si>
    <t>10.005.0033-A</t>
  </si>
  <si>
    <t>TRECHO CRAVADO,MAS NAO CONCRETADO(SITUADO ACIMA DA COTA DE ARRASAMENTO),DE TUBULACAO NECESSARIA PARA EXECUCAO DE ESTACAMOLDADA NO TERRENO,TIPO "FRANKI",COM DIAMETRO DE 520MM</t>
  </si>
  <si>
    <t>10.005.0034-A</t>
  </si>
  <si>
    <t>TRECHO CRAVADO,MAS NAO CONCRETADO(SITUADO ACIMA DA COTA DE ARRASAMENTO),DE TUBULACAO NECESSARIA PARA EXECUCAO DE ESTACAMOLDADA NO TERRENO,TIPO "FRANKI",COM DIAMETRO DE 600MM</t>
  </si>
  <si>
    <t>10.005.0050-B</t>
  </si>
  <si>
    <t>BULBO DE ALARGAMENTO PARA ESTACA TIPO "FRANKI",DIAMETRO DE 350MM(ATE 270L)</t>
  </si>
  <si>
    <t>10.005.0052-A</t>
  </si>
  <si>
    <t>BULBO DE ALARGAMENTO PARA ESTACA TIPO "FRANKI",DIAMETRO DE 400MM(ATE 360L)</t>
  </si>
  <si>
    <t>10.005.0055-A</t>
  </si>
  <si>
    <t>BULBO DE ALARGAMENTO PARA ESTACA TIPO "FRANKI",DIAMETRO DE 450MM(ATE 450L)</t>
  </si>
  <si>
    <t>10.005.0057-A</t>
  </si>
  <si>
    <t>BULBO DE ALARGAMENTO PARA ESTACA TIPO "FRANKI",DIAMETRO DE 520MM(ATE 600L)</t>
  </si>
  <si>
    <t>10.005.0060-A</t>
  </si>
  <si>
    <t>BULBO DE ALARGAMENTO PARA ESTACA TIPO "FRANKI",DIAMETRO DE 600MM(ATE 750L)</t>
  </si>
  <si>
    <t>10.006.0020-B</t>
  </si>
  <si>
    <t>ESCAVACAO DE FUSTE DE TUBULAO DE CONCRETO COM CAMISA DE ACOINCORPORADA,DIAMETRO DE 0,80M E O PLANO INFERIOR DA BASE ATE10,00M DA COTA DE ARRASAMENTO,A CEU ABERTO EM MATERIAL DE 1ªCATEGORIA,EXCLUSIVE CARGA,TRANSPORTE E DESCARGA DO MATERIALESCAVADO</t>
  </si>
  <si>
    <t>10.006.0021-A</t>
  </si>
  <si>
    <t>ESCAVACAO DE FUSTE DE TUBULAO DE CONCRETO COM CAMISA DE ACOINCORPORADA,DIAMETRO DE 0,80M E O PLANO INFERIOR DA BASE ATE10,00M DA COTA DE ARRASAMENTO,A CEU ABERTO EM MATERIAL DE 2ªCATEGORIA,EXCLUSIVE CARGA,TRANSPORTE E DESCARGA DO MATERIALESCAVADO</t>
  </si>
  <si>
    <t>10.006.0022-A</t>
  </si>
  <si>
    <t>ESCAVACAO DE FUSTE DE TUBULAO DE CONCRETO COM CAMISA DE ACOINCORPORADA,DIAMETRO DE 0,80M E O PLANO INFERIOR DA BASE ATE10,00M DA COTA DE ARRASAMENTO,A CEU ABERTO EM MATERIAL DE 3ªCATEGORIA,EXCLUSIVE CARGA,TRANSPORTE E DESCARGA DO MATERIALESCAVADO</t>
  </si>
  <si>
    <t>10.006.0023-A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</si>
  <si>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</si>
  <si>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</si>
  <si>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</si>
  <si>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</si>
  <si>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</si>
  <si>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10.006.0030-B</t>
  </si>
  <si>
    <t>ESCAVACAO DE FUSTE DE TUBULAO DE CONCRETO COM CAMISA DE ACOINCORPORADA,DIAMETRO DE 1,00M E O PLANO INFERIOR DA BASE ATE10,00M DA COTA DE ARRASAMENTO,A CEU ABERTO EM MATERIAL DE 1ªCATEGORIA,EXCLUSIVE CARGA,TRANSPORTE E DESCARGA DO MATERIALESCAVADO</t>
  </si>
  <si>
    <t>10.006.0031-A</t>
  </si>
  <si>
    <t>ESCAVACAO DE FUSTE DE TUBULAO DE CONCRETO COM CAMISA DE ACOINCORPORADA,DIAMETRO DE 1,00M E O PLANO INFERIOR DA BASE ATE10,00M DA COTA DE ARRASAMENTO,A CEU ABERTO EM MATERIAL DE 2ªCATEGORIA,EXCLUSIVE CARGA,TRANSPORTE E DESCARGA DO MATERIALESCAVADO</t>
  </si>
  <si>
    <t>10.006.0032-A</t>
  </si>
  <si>
    <t>ESCAVACAO DE FUSTE DE TUBULAO DE CONCRETO COM CAMISA DE ACOINCORPORADA,DIAMETRO DE 1,00M E O PLANO INFERIOR DA BASE ATE10,00M DA COTA DE ARRASAMENTO,A CEU ABERTO EM MATERIAL DE 3ªCATEGORIA,EXCLUSIVE CARGA,TRANSPORTE E DESCARGA DO MATERIALESCAVADO</t>
  </si>
  <si>
    <t>10.006.0033-A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</si>
  <si>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</si>
  <si>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</si>
  <si>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</si>
  <si>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</si>
  <si>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</si>
  <si>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10.006.0040-B</t>
  </si>
  <si>
    <t>ESCAVACAO DE FUSTE DE TUBULAO DE CONCRETO COM CAMISA DE ACOINCORPORADA,DIAMETRO DE 1,25M E O PLANO INFERIOR DA BASE ATE10,00M DA CONTA DE ARRASAMENTO,A CEU ABERTO EM MATERIAL DE 1ª CATEGORIA,EXCLUSIVE CARGA,TRANSPORTE E DESCARGA DO MATERIAL ESCAVADO</t>
  </si>
  <si>
    <t>10.006.0041-A</t>
  </si>
  <si>
    <t>ESCAVACAO DE FUSTE DE TUBULAO DE CONCRETO COM CAMISA DE ACOINCORPORADA,DIAMETRO DE 1,25M E O PLANO INFERIOR DA BASE ATE10,00M DA COTA DE ARRASAMENTO,A CEU ABERTO EM MATERIAL DE 2ªCATEGORIA,EXCLUSIVE CARGA,TRANSPORTE E DESCARGA DO MATERIALESCAVADO</t>
  </si>
  <si>
    <t>10.006.0042-A</t>
  </si>
  <si>
    <t>ESCAVACAO DE FUSTE DE TUBULAO DE CONCRETO COM CAMISA DE ACOINCORPORADA,DIAMETRO DE 1,25M E O PLANO INFERIOR DA BASE ATE10,00M DA COTA DE ARRASAMENTO,A CEU ABERTO EM MATERIAL DE 3ªCATEGORIA,EXCLUSIVE CARGA,TRANSPORTE E DESCARGA DO MATERIALESCAVADO</t>
  </si>
  <si>
    <t>10.006.0043-A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</si>
  <si>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</si>
  <si>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</si>
  <si>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</si>
  <si>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</si>
  <si>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</si>
  <si>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10.006.0050-B</t>
  </si>
  <si>
    <t>ESCAVACAO DE FUSTE DE TUBULAO DE CONCRETO COM CAMISA DE ACOINCORPORADA,DIAMETRO DE 1,50M E O PLANO INFERIOR DA BASE ATE10,00M DA COTA DE ARRASAMENTO,A CEU ABERTO EM MATERIAL DE 1ªCATEGORIA,EXCLUSIVE CARGA,TRANSPORTE E DESCARGA DO MATERIALESCAVADO</t>
  </si>
  <si>
    <t>10.006.0051-A</t>
  </si>
  <si>
    <t>ESCAVACAO DE FUSTE DE TUBULAO DE CONCRETO COM CAMISA DE ACOINCORPORADA,DIAMETRO DE 1,50M E O PLANO INFERIOR DA BASE ATE10,00M DA COTA DE ARRASAMENTO,A CEU ABERTO EM MATERIAL DE 2ªCATEGORIA,EXCLUSIVE CARGA,TRANSPORTE E DESCARGA DO MATERIALESCAVADO</t>
  </si>
  <si>
    <t>10.006.0052-A</t>
  </si>
  <si>
    <t>ESCAVACAO DE FUSTE DE TUBULAO DE CONCRETO COM CAMISA DE ACOINCORPORADA,DIAMETRO DE 1,50M E O PLANO INFERIOR DA BASE ATE10,00M DA COTA DE ARRASAMENTO,A CEU ABERTO EM MATERIAL DE 3ªCATEGORIA,EXCLUSIVE CARGA,TRANSPORTE E DESCARGA DO MATERIALESCAVADO</t>
  </si>
  <si>
    <t>10.006.0053-A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</si>
  <si>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</si>
  <si>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</si>
  <si>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</si>
  <si>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</si>
  <si>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</si>
  <si>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10.007.0030-B</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</si>
  <si>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</si>
  <si>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10.007.0031-A</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</si>
  <si>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</si>
  <si>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10.007.0032-A</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</si>
  <si>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</si>
  <si>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10.007.0033-A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</si>
  <si>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</si>
  <si>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</si>
  <si>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</si>
  <si>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</si>
  <si>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</si>
  <si>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10.007.0040-B</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</si>
  <si>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</si>
  <si>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10.007.0041-A</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</si>
  <si>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</si>
  <si>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10.007.0042-A</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</si>
  <si>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</si>
  <si>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10.007.0043-A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</si>
  <si>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</si>
  <si>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</si>
  <si>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</si>
  <si>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</si>
  <si>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</si>
  <si>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10.007.0060-B</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</si>
  <si>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</si>
  <si>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10.007.0061-A</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</si>
  <si>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</si>
  <si>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10.007.0062-A</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</si>
  <si>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</si>
  <si>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10.007.0063-A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</si>
  <si>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</si>
  <si>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</si>
  <si>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</si>
  <si>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</si>
  <si>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</si>
  <si>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10.007.0070-B</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</si>
  <si>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</si>
  <si>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J         </t>
  </si>
  <si>
    <t>10.007.0071-A</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</si>
  <si>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</si>
  <si>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10.007.0072-A</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</si>
  <si>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</si>
  <si>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10.007.0073-A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</si>
  <si>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</si>
  <si>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</si>
  <si>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</si>
  <si>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</si>
  <si>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</si>
  <si>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10.007.0080-B</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</si>
  <si>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</si>
  <si>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10.007.0081-A</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</si>
  <si>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</si>
  <si>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10.007.0082-A</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</si>
  <si>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</si>
  <si>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10.007.0083-A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</si>
  <si>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</si>
  <si>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</si>
  <si>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</si>
  <si>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</si>
  <si>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</si>
  <si>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10.007.0090-B</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</si>
  <si>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</si>
  <si>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10.007.0091-A</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</si>
  <si>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</si>
  <si>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10.007.0092-A</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</si>
  <si>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</si>
  <si>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10.007.0093-A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</si>
  <si>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</si>
  <si>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</si>
  <si>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</si>
  <si>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</si>
  <si>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</si>
  <si>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10.007.0100-B</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</si>
  <si>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</si>
  <si>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10.007.0101-A</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</si>
  <si>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</si>
  <si>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10.007.0102-A</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</si>
  <si>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</si>
  <si>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10.007.0103-A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</si>
  <si>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</si>
  <si>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</si>
  <si>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</si>
  <si>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</si>
  <si>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</si>
  <si>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10.007.0110-B</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</si>
  <si>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</si>
  <si>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10.007.0111-A</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</si>
  <si>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</si>
  <si>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10.007.0112-A</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</si>
  <si>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</si>
  <si>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10.007.0113-A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</si>
  <si>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</si>
  <si>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</si>
  <si>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</si>
  <si>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</si>
  <si>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</si>
  <si>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10.007.0200-B</t>
  </si>
  <si>
    <t>ESCAVACAO DE BASE ALARGADA DE TUBULOES,ESTANDO O PLANO INFERIOR DA MESMA ATE 10,00M DA COTA DE ARRASAMENTO,CONSIDERANDO-SE EM MATERIAL DE 1ª CATEGORIA,EXCLUSIVE CARGA,TRANSPORTE EDESCARGA DO MATERIAL ESCAVADO</t>
  </si>
  <si>
    <t>10.007.0201-A</t>
  </si>
  <si>
    <t>ESCAVACAO DE BASE ALARGADA DE TUBULOES,ESTANDO O PLANO INFERIOR DA MESMA ATE 10,00M DA COTA DE ARRASAMENTO,CONSIDERANDO-SE EM MATERIAL DE 2ª CATEGORIA,EXCLUSIVE CARGA,TRANSPORTE EDESCARGA DO MATERIAL ESCAVADO</t>
  </si>
  <si>
    <t>10.007.0202-A</t>
  </si>
  <si>
    <t>ESCAVACAO DE BASE ALARGADA DE TUBULOES,ESTANDO O PLANO INFERIOR DA MESMA ATE 10,00M DA COTA DE ARRASAMENTO,CONSIDERANDO-SE EM MATERIAL DE 3ª CATEGORIA,EXCLUSIVE CARGA,TRANSPORTE EDESCARGA DO MATERIAL ESCAVADO</t>
  </si>
  <si>
    <t>10.007.0203-A</t>
  </si>
  <si>
    <t>ESCAVACAO DE BASE ALARGADA DE TUBULOES,ESTANDO O PLANO INFERIOR DA MESMA ENTRE 10,00 E 20,00M DE PROFUNDIDADE(TRECHO EXCEDENTE A 10,00M)DA COTA DE ARRASAMENTO,CONSIDERANDO-SE EM MATERIAL DE 1ª CATEGORIA,EXCLUSIVE CARGA,TRANSPORTE E DESCARGADO MATERIAL ESCAVADO</t>
  </si>
  <si>
    <t>10.007.0204-A</t>
  </si>
  <si>
    <t>ESCAVACAO DE BASE ALARGADA DE TUBULOES,ESTANDO O PLANO INFERIOR DA MESMA ENTRE 10,00 E 20,00M DE PROFUNDIDADE(TRECHO EXCEDENTE A 10,00M)DA COTA DE ARRASAMENTO,CONSIDERANDO-SE EM MATERIAL DE 2ª CATEGORIA,EXCLUSIVE CARGA,TRANSPORTE E DESCARGADO MATERIAL ESCAVADO</t>
  </si>
  <si>
    <t>10.007.0205-A</t>
  </si>
  <si>
    <t>ESCAVACAO DE BASE ALARGADA DE TUBULOES,ESTANDO O PLANO INFERIOR DA MESMA ENTRE 10,00 A 20,00M DE PROFUNDIDADE(TRECHO EXCEDENTE A 10,00M)DA COTA DE ARRASAMENTO,CONSIDERANDO-SE EM MATERIAL DE 3ª CATEGORIA,EXCLUSIVE CARGA,TRANSPORTE E DESCARGADO MATERIAL ESCAVADO</t>
  </si>
  <si>
    <t>10.008.0001-B</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</si>
  <si>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</si>
  <si>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10.008.0002-B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</si>
  <si>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</si>
  <si>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10.008.0003-B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</si>
  <si>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</si>
  <si>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10.008.0004-B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</si>
  <si>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</si>
  <si>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10.008.0005-B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</si>
  <si>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</si>
  <si>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10.008.0006-B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</si>
  <si>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</si>
  <si>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10.008.0007-B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</si>
  <si>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</si>
  <si>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10.008.0008-B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</si>
  <si>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</si>
  <si>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10.008.0009-B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</si>
  <si>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</si>
  <si>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10.008.0010-B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</si>
  <si>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</si>
  <si>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10.008.0020-A</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</si>
  <si>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</si>
  <si>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10.008.0021-A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</si>
  <si>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</si>
  <si>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10.008.0022-A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</si>
  <si>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</si>
  <si>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10.008.0023-A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</si>
  <si>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</si>
  <si>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10.008.0024-A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</si>
  <si>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</si>
  <si>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10.008.0025-A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</si>
  <si>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</si>
  <si>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10.008.0026-A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</si>
  <si>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</si>
  <si>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10.008.0027-A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</si>
  <si>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</si>
  <si>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10.008.0028-A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</si>
  <si>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</si>
  <si>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10.008.0029-A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</si>
  <si>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</si>
  <si>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10.008.0040-A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</si>
  <si>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</si>
  <si>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10.008.0041-A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</si>
  <si>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</si>
  <si>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10.008.0042-A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</si>
  <si>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</si>
  <si>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10.008.0043-A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</si>
  <si>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</si>
  <si>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10.008.0044-A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</si>
  <si>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</si>
  <si>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10.008.0045-A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</si>
  <si>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</si>
  <si>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10.008.0046-A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</si>
  <si>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</si>
  <si>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10.008.0047-A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</si>
  <si>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</si>
  <si>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10.008.0048-A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</si>
  <si>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</si>
  <si>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10.008.0049-A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</si>
  <si>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</si>
  <si>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10.008.0050-B</t>
  </si>
  <si>
    <t>ESCAVACAO DE BASE ALARGADA DE TUBULAO A CEU ABERTO,EM MATERIAL DE 1ª CATEGORIA,ESTANDO O PLANO INFERIOR DA MESMA ATE 4,50M DA COTA DE ARRASAMENTO,EXCLUSIVE CARGA,TRANSPORTE E DESCARGA DO MATERIAL ESCAVADO</t>
  </si>
  <si>
    <t>10.008.0051-B</t>
  </si>
  <si>
    <t>ESCAVACAO DE BASE ALARGADA DE TUBULAO A CEU ABERTO,EM MATERIAL DE 1ª CATEGORIA,ESTANDO O PLANO INFERIOR DA MESMA ENTRE4,50 E 7,50M DE PROFUNDIDADE DA COTA DE ARRASAMENTO,EXCLUSIVE CARGA,TRANSPORTE E DESCARGA DO MATERIAL ESCAVADO</t>
  </si>
  <si>
    <t>10.008.0060-A</t>
  </si>
  <si>
    <t>ESCAVACAO DE BASE ALARGADA DE TUBULAO A CEU ABERTO,EM MATERIAL DE 2ª CATEGORIA,ESTANDO O PLANO INFERIOR DA MESMA ATE 4,50M DA COTA DE ARRASAMENTO,EXCLUSIVE CARGA,TRANSPORTE E DESCARGA DO MATERIAL ESCAVADO</t>
  </si>
  <si>
    <t>10.008.0061-A</t>
  </si>
  <si>
    <t>ESCAVACAO DE BASE ALARGADA DE TUBULAO A CEU ABERTO,EM MATERIAL DE 2ª CATEGORIA,ESTANDO O PLANO INFERIOR DA MESMA ENTRE 4,50 E 7,50M DE PROFUNDIDADE DA COTA DE ARRASAMENTO,EXCLUSIVECARGA,TRANSPORTE E DESCARGA DO MATERIAL ESCAVADO</t>
  </si>
  <si>
    <t>10.008.0070-A</t>
  </si>
  <si>
    <t>ESCAVACAO DE BASE ALARGADA DE TUBULAO A CEU ABERTO,EM MATERIAL DE 3ª CATEGORIA,ESTANDO O PLANO INFERIOR DA MESMA ATE 4,50M DA COTA DE ARRASAMENTO,EXCLUSIVE CARGA,TRANSPORTE E DESCARGA DO MATERIAL ESCAVADO</t>
  </si>
  <si>
    <t>10.008.0071-A</t>
  </si>
  <si>
    <t>ESCAVACAO DE BASE ALARGADA DE TUBULAO A CEU ABERTO,EM MATERIAL DE 3ª CATEGORIA,ESTANDO O PLANO INFERIOR DA MESMA ENTRE 4,50 E 7,50M DE PROFUNDIDADE DA COTA DE ARRASAMENTO,EXCLUSIVECARGA,TRANSPORTE E DESCARGA DO MATERIAL ESCAVADO</t>
  </si>
  <si>
    <t>10.009.0015-B</t>
  </si>
  <si>
    <t>MATERIAIS PARA FUSTE DE TUBULAO COM CAMISA DE CONCRETO ARMADO COM DIAMETRO DE 1,00M.FORNECIMENTO,PREPARO E COLOCACAO DOSMATERIAIS PARA EXECUCAO(CONCRETO FCK=20MPA PARA CAMISA E FCK=15MPA PARA ENCHIMENTO,FORMA CURVA,ACO CA-50B)</t>
  </si>
  <si>
    <t>10.009.0016-A</t>
  </si>
  <si>
    <t>MATERIAIS PARA FUSTE DE TUBULAO COM CAMISA DE CONCRETO ARMADO COM DIAMETRO DE 1,20M.FORNECIMENTO,PREPARO E COLOCACAO DOSMATERIAIS PARA EXECUCAO(CONCRETO FCK=20MPA PARA CAMISA E FCK=15MPA PARA ENCHIMENTO,FORMA CURVA,ACO CA-50B)</t>
  </si>
  <si>
    <t>10.009.0017-A</t>
  </si>
  <si>
    <t>MATERIAIS PARA FUSTE DE TUBULAO COM CAMISA DE CONCRETO ARMADO COM DIAMETRO DE 1,40M.FORNECIMENTO,PREPARO E COLOCACAO DOSMATERIAIS PARA EXECUCAO(CONCRETO FCK=20MPA PARA CAMISA E FCK=15MPA PARA ENCHIMENTO,FORMA CURVA,ACO CA-50B)</t>
  </si>
  <si>
    <t>10.009.0018-A</t>
  </si>
  <si>
    <t>MATERIAIS PARA FUSTE DE TUBULAO COM CAMISA DE CONCRETO ARMADO COM DIAMETRO DE 1,50M.FORNECIMENTO,PREPARO E COLOCACAO DOSMATERIAIS PARA EXECUCAO(CONCRETO FCK=20MPA PARA CAMISA E FCK=15MPA PARA ENCHIMENTO,FORMA CURVA,ACO CA-50B)</t>
  </si>
  <si>
    <t>10.009.0019-A</t>
  </si>
  <si>
    <t>MATERIAIS PARA FUSTE DE TUBULAO COM CAMISA DE CONCRETO ARMADO COM DIAMETRO DE 1,60M.FORNECIMENTO,PREPARO E COLOCACAO DOSMATERIAIS PARA EXECUCAO(CONCRETO FCK=20MPA PARA CAMISA E FCK=15MPA PARA ENCHIMENTO,FORMA CURVA,ACO CA-50B)</t>
  </si>
  <si>
    <t>10.009.0020-A</t>
  </si>
  <si>
    <t>MATERIAIS PARA FUSTE DE TUBULAO COM CAMISA DE CONCRETO ARMADO COM DIAMETRO DE 1,80M.FORNECIMENTO,PREPARO E COLOCACAO DOSMATERIAIS PARA EXECUCAO(CONCRETO FCK=20MPA PARA CAMISA E FCK=15MPA PARA ENCHIMENTO,FORMA CURVA,ACO CA-50B)</t>
  </si>
  <si>
    <t>10.009.0021-A</t>
  </si>
  <si>
    <t>MATERIAIS PARA FUSTE DE TUBULAO COM CAMISA DE CONCRETO ARMADO COM DIAMETRO DE 2,00M.FORNECIMENTO,PREPARO E COLOCACAO DOSMATERIAIS PARA EXECUCAO(CONCRETO FCK=20MPA PARA CAMISA E FCK=15MPA PARA ENCHIMENTO,FORMA CURVA,ACO CA-50B)</t>
  </si>
  <si>
    <t>10.009.0022-A</t>
  </si>
  <si>
    <t>MATERIAIS PARA FUSTE DE TUBULAO COM CAMISA DE CONCRETO ARMADO COM DIAMETRO DE 2,20M.FORNECIMENTO,PREPARO E COLOCACAO DOSMATERIAIS PARA EXECUCAO(CONCRETO FCK=20MPA PARA CAMISA E FCK=15MPA PARA ENCHIMENTO,FORMA CURVA,ACO CA-50B)</t>
  </si>
  <si>
    <t>10.009.0023-A</t>
  </si>
  <si>
    <t>MATERIAIS PARA BASE ALARGADA DE TUBULAO COM CAMISA DE CONCRETO ARMADO.FORNECIMENTO,PREPARO E COLOCACAO DOS MATERIAIS(CONCRETO FCK=15MPA)PARA EXECUCAO DE BASE ALARGADA</t>
  </si>
  <si>
    <t>10.010.0001-B</t>
  </si>
  <si>
    <t>EMENDA DE PERFIL DE ACO "H",DE 6",1ª ALMA,PARA ESTACA,CONSIDERANDO UM CORTE AO MACARICO E SOLDAGEM DE TOPO EM TODO O PERIMETRO E DE 4 TALAS,EM BARRAS CHATAS DE 5/16" DE ESPESSURA,INCLUSIVE FORNECIMENTO DE TODO O MATERIAL</t>
  </si>
  <si>
    <t>10.010.0002-A</t>
  </si>
  <si>
    <t>EMENDA DE PERFIL DE ACO "I",DE 8",1ª E 2ª ALMAS,PARA ESTACA,CONSIDERANDO UM CORTE AO MACARICO E SOLDAGEM DE TOPO EM TODOO PERIMETRO E DE 4 TALAS,EM BARRAS CHATAS DE 5/16" DE ESPESSURA,INCLUSIVE FORNECIMENTO DE TODO O MATERIAL</t>
  </si>
  <si>
    <t>10.010.0003-B</t>
  </si>
  <si>
    <t>EMENDA DE PERFIL DE ACO "I",DE 10",1ª E 2ª ALMAS,PARA ESTACA,CONSIDERANDO UM CORTE AO MACARICO E SOLDAGEM DE TOPO EM TODO O PERIMETRO E DE 4 TALAS,EM BARRAS CHATAS DE 5/16" DE ESPESSURA,INCUSIVE FORNECIMENTO DE TODO O MATERIAL</t>
  </si>
  <si>
    <t>10.010.0004-B</t>
  </si>
  <si>
    <t>EMENDA DE PERFIL DE ACO "I",DE 12",1ª E 2ª ALMAS,PARA ESTACA,CONSIDERANDO UM CORTE AO MACARICO E SOLDAGEM DE TOPO EM TODO O PERIMETRO E DE 4 TALAS,EM BARRAS CHATAS DE 3/8" DE ESPESSURA,INCLUSIVE FORNECIMENTO DE TODO O MATERIAL</t>
  </si>
  <si>
    <t>10.010.0005-B</t>
  </si>
  <si>
    <t>EMENDA DE PERFIL DE ACO "I",DE 15",1ª E 2ª ALMAS,PARA ESTACA,CONSIDERANDO UM CORTE AO MACARICO E SOLDAGEM DE TOPO EM TODO O PERIMETRO E DE 4 TALAS,EM BARRAS CHATAS DE 3/8" DE ESPESSURA,INCLUSIVE FORNECIMENTO DE TODO O MATERIAL</t>
  </si>
  <si>
    <t>10.010.0008-A</t>
  </si>
  <si>
    <t>EMENDA DE PERFIL DE ACO "I",DE 6" DUPLO,1° E 2° ALMAS,PARAESTACA,CONSIDERANDO UM CORTE AO MACARICO E 4 TALAS,EM BARRASCHATAS DE 1/4" DE ESPESSURA,SOLDADAS NOS PERFIS,INCLUSIVEFORNECIMENTO DE TODOS OS MATERIAIS</t>
  </si>
  <si>
    <t>10.010.0009-A</t>
  </si>
  <si>
    <t>EMENDA DE PERFIL DE ACO "I",DE 8" DUPLO,1° E 2° ALMAS,PARAESTACA,CONSIDERANDO UM CORTE AO MACARICO E 4 TALAS,EM BARRASCHATAS DE 5/16" DE ESPESSURA,SOLDADAS NOS PERFIS,INCLUSIVEFORNECIMENTO DE TODOS OS MATERIAIS</t>
  </si>
  <si>
    <t>10.010.0010-A</t>
  </si>
  <si>
    <t>EMENDA DE PERFIL DE ACO "I",DE 10" DUPLO,1ª E 2ª ALMAS,PARAESTACA,CONSIDERANDO UM CORTE AO MACARICO E 4 TALAS,EM BARRASCHATAS DE 3/8" DE ESPESSURA,SOLDADAS NOS PERFIS,INCLUSIVE FORNECIMENTO DE TODOS OS MATERIAIS</t>
  </si>
  <si>
    <t>10.010.0012-A</t>
  </si>
  <si>
    <t>EMENDA DE PERFIL DE ACO "I",DE 12" DUPLO,1ª E 2ª ALMAS,PARAESTACA,CONSIDERANDO UM CORTE AO MACARICO E 4 TALAS,EM BARRASCHATAS DE 1/2" DE ESPESSURA,SOLDADAS NOS PERFIS,INCLUSIVE FORNECIMENTO DE TODOS OS MATERIAIS</t>
  </si>
  <si>
    <t>10.010.0020-A</t>
  </si>
  <si>
    <t>EMENDA DE TOPO EM ESTACA TRILHO TR-25 SIMPLES,INCLUSIVE TALAS DE CHAPA DE ACO E SOLDAGEM DE TOPO,COM FORNECIMENTO DE TODOS OS MATERIAIS</t>
  </si>
  <si>
    <t>10.010.0025-A</t>
  </si>
  <si>
    <t>EMENDA DE TOPO EM ESTACA DE TRILHO TR-25 DUPLO,INCLUSIVE TALAS DE CHAPA DE ACO E SOLDAGEM DE TOPO,COM FORNECIMENTO DE TODOS OS MATERIAIS</t>
  </si>
  <si>
    <t>10.010.0030-A</t>
  </si>
  <si>
    <t>EMENDA DE TOPO EM ESTACA DE TRILHO TR-25 TRIPLO,INCLUSIVE TALAS DE CHAPA DE ACO E SOLDAGEM DE TOPO, COM FORNECIMENTO DETODOS OS MATERIAIS</t>
  </si>
  <si>
    <t>10.010.0035-A</t>
  </si>
  <si>
    <t>EMENDA DE TOPO EM ESTACA DE TRILHO TR-32 SIMPLES,INCLUSIVE TALAS DE CHAPA DE ACO E SOLDAGEM DE TOPO,COM FORNECIMENTO DETODOS OS MATERIAIS</t>
  </si>
  <si>
    <t>10.010.0040-A</t>
  </si>
  <si>
    <t>EMENDA DE TOPO EM ESTACA DE TRILHO TR-32 DUPLO,INCLUSIVE TALAS DE CHAPA DE ACO E SOLDAGEM DE TOPO,COM FORNECIMENTO DE TODOS OS MATERIAIS</t>
  </si>
  <si>
    <t>10.010.0045-A</t>
  </si>
  <si>
    <t>EMENDA DE TOPO EM ESTACA DE TRILHO TR-32 TRIPLO,INCLUSIVE TALAS DE CHAPA DE ACO E SOLDAGEM DE TOPO, COM FORNECIMENTO DETODOS OS MATERIAIS</t>
  </si>
  <si>
    <t>10.010.0050-A</t>
  </si>
  <si>
    <t>EMENDA DE TOPO EM ESTACA DE TRILHO TR-37 SIMPLES,INCLUSIVE TALAS DE CHAPA DE ACO E SOLDAGEM DE TOPO,COM FORNECIMENTO DETODOS OS MATERIAIS</t>
  </si>
  <si>
    <t>10.010.0055-A</t>
  </si>
  <si>
    <t>EMENDA DE TOPO EM ESTACA DE TRILHO TR-37 DUPLO,INCLUSIVE TALAS DE CHAPA DE ACO E SOLDAGEM DE TOPO,COM FORNECIMENTO DE TODOS OS MATERIAIS</t>
  </si>
  <si>
    <t>10.010.0060-A</t>
  </si>
  <si>
    <t>EMENDA DE TOPO EM ESTACA DE TRILHO TR-37 TRIPLO,INCLUSIVE TALAS DE CHAPA DE ACO E SOLDAGEM DE TOPO, COM FORNECIMENTO DETODOS OS MATERIAIS</t>
  </si>
  <si>
    <t>10.010.0065-A</t>
  </si>
  <si>
    <t>EMENDA DE TOPO EM ESTACA DE TRILHO TR-45 SIMPLES,INCLUSIVE TALAS DE CHAPA DE ACO E SOLDAGEM DE TOPO,COM FORNECIMENTO DETODOS OS MATERIAIS</t>
  </si>
  <si>
    <t>10.010.0070-A</t>
  </si>
  <si>
    <t>EMENDA DE TOPO DE ESTACA DE TRILHO TR-45 DUPLO,INCLUSIVE TALAS DE CHAPA DE ACO E SOLDAGEM DE TOPO,COM FORNECIMENTO DE TODOS OS MATERIAIS</t>
  </si>
  <si>
    <t>10.010.0075-A</t>
  </si>
  <si>
    <t>EMENDA DE TOPO EM ESTACA DE TRILHO TR-45 TRIPLO,INCLUSIVE TALAS DE CHAPA DE ACO E SOLDAGEM DE TOPO, COM FORNECIMENTO DETODOS OS MATERIAIS</t>
  </si>
  <si>
    <t>10.010.0080-A</t>
  </si>
  <si>
    <t>EMENDA DE TOPO EM ESTACA DE TRILHO TR-50 SIMPLES,INCLUSIVE TALAS DE CHAPA DE ACO E SOLDAGEM DE TOPO,COM FORNECIMENTO DETODOS OS MATERIAIS</t>
  </si>
  <si>
    <t>10.010.0085-A</t>
  </si>
  <si>
    <t>EMENDA DE TOPO EM ESTACA DE TRILHO TR-50 DUPLO,INCLUSIVE TALAS DE CHAPA DE ACO E SOLDAGEM DE TOPO,COM FORNECIMENTO DE TODOS OS MATERIAIS</t>
  </si>
  <si>
    <t>10.010.0090-A</t>
  </si>
  <si>
    <t>EMENDA DE TOPO EM ESTACA DE TRILHO TR-50 TRIPLO,INCLUSIVE TALAS DE CHAPA DE ACO E SOLDAGEM DE TOPO, COM FORNECIMENTO DETODOS OS MATERIAIS</t>
  </si>
  <si>
    <t>10.010.0095-A</t>
  </si>
  <si>
    <t>EMENDA DE TOPO EM ESTACA DE TRILHO TR-57 SIMPLES,INCLUSIVE TALAS DE CHAPA DE ACO E SOLDAGEM DE TOPO,COM FORNECIMENTO DETODOS OS MATERIAIS</t>
  </si>
  <si>
    <t>10.010.0100-A</t>
  </si>
  <si>
    <t>EMENDA DE TOPO EM ESTACA DE TRILHO TR-57 DUPLO,INCLUSIVE TALAS DE CHAPA DE ACO E SOLDAGEM DE TOPO,COM FORNECIMENTO DE TODOS OS MATERIAIS</t>
  </si>
  <si>
    <t>10.010.0105-A</t>
  </si>
  <si>
    <t>EMENDA DE TOPO EM ESTACA DE TRILHO TR-57 TRIPLO,INCLUSIVE TALAS DE CHAPA DE ACO E SOLDAGEM DE TOPO, COM FORNECIMENTO DETODOS OS MATERIAIS</t>
  </si>
  <si>
    <t>10.011.0006-B</t>
  </si>
  <si>
    <t>PLACA DE ACO CONTRAPUNCAO,COM ESPESSURA DE 1/2",SOLDADA SOBRE CABECA DE ESTACA METALICA DE PERFIL SIMPLES DE 10",INCLUSIVE FORNECIMENTO</t>
  </si>
  <si>
    <t>10.011.0007-A</t>
  </si>
  <si>
    <t>PLACA DE ACO CONTRAPUNCAO,COM ESPESSURA DE 1/2",SOLDADA SOBRE CABECA DE ESTACA METALICA DE PERFIL SIMPLES DE 12",INCLUSIVE FORNECIMENTO</t>
  </si>
  <si>
    <t>10.011.0008-A</t>
  </si>
  <si>
    <t>PLACA DE ACO CONTRAPUNCAO,COM ESPESSURA DE 1/2",SOLDADA SOBRE CABECA DE ESTACA METALICA DE PERFIL SIMPLES 15",INCLUSIVEFORNECIMENTO</t>
  </si>
  <si>
    <t>10.011.0009-B</t>
  </si>
  <si>
    <t>PLACA DE ACO CONTRAPUNCAO,COM ESPESSURA DE 1/2",SOLDADA SOBRE CABECA DE ESTACA METALICA DE PERFIL DUPLO DE 10",INCLUSIVEFORNECIMENTO</t>
  </si>
  <si>
    <t>10.011.0010-A</t>
  </si>
  <si>
    <t>PLACA DE ACO CONTRAPUNCAO,COM ESPESSURA DE 1/2",SOLDADA SOBRE CABECA DE ESTACA METALICA DE PERFIL DUPLO DE 12",INCLUSIVEFORNECIMENTO</t>
  </si>
  <si>
    <t>10.011.0011-A</t>
  </si>
  <si>
    <t>PLACA DE ACO CONTRAPUNCAO,COM ESPESSURA DE 1/2",SOLDADA SOBRE CABECA DE ESTACA METALICA DE PERFIL DUPLO DE 15",INCLUSIVEFORNECIMENTO</t>
  </si>
  <si>
    <t>10.011.0020-A</t>
  </si>
  <si>
    <t>PLACA DE ACO CONTRAPUNCAO,NAS DIMENSOES DE PROJETO,SOLDADA SOBRE CABECA DE ESTACA DE ACO DE PERFIL SIMPLES OU DUPLO,MEDIDA PELO PESO INCORPORADO DE CHAPA DE ACO</t>
  </si>
  <si>
    <t>10.012.0001-A</t>
  </si>
  <si>
    <t>ARRASAMENTO DE ESTACA DE CONCRETO PARA CARGA DE TRABALHO DECOMPRESSAO AXIAL ATE 600KN</t>
  </si>
  <si>
    <t>10.012.0005-A</t>
  </si>
  <si>
    <t>ARRASAMENTO DE ESTACA DE CONCRETO PARA CARGA DE TRABALHO DECOMPRESSAO AXIAL DE 600 A 950KN</t>
  </si>
  <si>
    <t>10.012.0010-A</t>
  </si>
  <si>
    <t>ARRASAMENTO DE ESTACA DE CONCRETO PARA CARGA DE TRABALHO DECOMPRESSAO AXIAL DE 950 A 1.300KN</t>
  </si>
  <si>
    <t>10.012.0015-A</t>
  </si>
  <si>
    <t>ARRASAMENTO DE ESTACA DE CONCRETO PARA CARGA DE TRABALHO DECOMPRESSAO AXIAL DE 1.300 A 1.700KN</t>
  </si>
  <si>
    <t>10.012.0050-A</t>
  </si>
  <si>
    <t>ARRASAMENTO DE TUBULAO DE CONCRETO COM DIAMETRO DE 80CM</t>
  </si>
  <si>
    <t>10.012.0055-B</t>
  </si>
  <si>
    <t>ARRASAMENTO DE TUBULAO DE CONCRETO COM DIAMETRO DE 1,00 A 1,20M</t>
  </si>
  <si>
    <t>10.012.0060-A</t>
  </si>
  <si>
    <t>ARRASAMENTO DE TUBULAO DE CONCRETO COM DIAMETRO DE 1,25 A 1,40M</t>
  </si>
  <si>
    <t>10.012.0065-A</t>
  </si>
  <si>
    <t>ARRASAMENTO DE TUBULAO DE CONCRETO COM DIAMETRO DE 1,45 A 1,60M</t>
  </si>
  <si>
    <t>10.012.0070-A</t>
  </si>
  <si>
    <t>ARRASAMENTO DE TUBULAO DE CONCRETO COM DIAMETRO DE 1,65 A 2,00M</t>
  </si>
  <si>
    <t>10.012.0080-A</t>
  </si>
  <si>
    <t>ARRASAMENTO DE TUBULAO DE CONCRETO COM DIAMETRO DE 2,10 A 2,50M</t>
  </si>
  <si>
    <t>10.012.0100-A</t>
  </si>
  <si>
    <t>ARRASAMENTO DE ESTACA DE TRILHO TR-25,TR-32,TR-37 OU TR-45,SIMPLES</t>
  </si>
  <si>
    <t>10.012.0101-A</t>
  </si>
  <si>
    <t>ARRASAMENTO DE ESTACA DE TRILHO TR-50 OU TR-57,SIMPLES</t>
  </si>
  <si>
    <t>10.012.0105-A</t>
  </si>
  <si>
    <t>ARRASAMENTO DE ESTACA DE TRILHO,TR-25,TR-32,TR-37 OU TR-45,DUPLO</t>
  </si>
  <si>
    <t>10.012.0107-A</t>
  </si>
  <si>
    <t>ARRASAMENTO DE ESTACA DE TRILHO TR-50 OU TR-57,DUPLO</t>
  </si>
  <si>
    <t>10.012.0110-A</t>
  </si>
  <si>
    <t>ARRASAMENTO DE ESTACA DE TRILHO TR-25,TR-32,TR-37 OU TR-45,TRIPLO</t>
  </si>
  <si>
    <t>10.012.0112-A</t>
  </si>
  <si>
    <t>ARRASAMENTO DE ESTACA DE TRILHO TR-50 OU TR-57,TRIPLO</t>
  </si>
  <si>
    <t>10.012.0115-A</t>
  </si>
  <si>
    <t>ARRASAMENTO DE ESTACA DE ACO,PERFIL H DE 6"X6"</t>
  </si>
  <si>
    <t>10.012.0120-A</t>
  </si>
  <si>
    <t>ARRASAMENTO DE ESTACA DE ACO,PERFIL I DE 12" A 20"</t>
  </si>
  <si>
    <t>10.012.0150-A</t>
  </si>
  <si>
    <t>ARRASAMENTO DE ESTACA RAIZ DE 4" A 6" DE DIAMETRO</t>
  </si>
  <si>
    <t>10.012.0155-A</t>
  </si>
  <si>
    <t>ARRASAMENTO DE ESTACA RAIZ DE 8" A 10" DE DIAMETRO</t>
  </si>
  <si>
    <t>10.012.0160-A</t>
  </si>
  <si>
    <t>ARRASAMENTO DE ESTACA RAIZ DE 12" A 16" DE DIAMETRO</t>
  </si>
  <si>
    <t>10.013.0002-A</t>
  </si>
  <si>
    <t>RETIRADA DE ESTACA EM PERFIL DE ACO ALTURA ATE 15" E COMPRIMENTO ATE 12,00M</t>
  </si>
  <si>
    <t>10.013.0005-A</t>
  </si>
  <si>
    <t>ARRANCAMENTO DE ESTACA EM MADEIRA DE REFLORESTAMENTO,DIAMETRO DE 25CM</t>
  </si>
  <si>
    <t>10.014.0001-A</t>
  </si>
  <si>
    <t>PERFIL SIMPLES "I" OU "H" ATE 8",INCLUSIVE PERDAS.FORNECIMENTO</t>
  </si>
  <si>
    <t>10.014.0005-A</t>
  </si>
  <si>
    <t>PERFIL SIMPLES "I" OU "H" SENDO ACIMA DE 8" ATE 12",INCLUSIVE PERDAS.FORNECIMENTO</t>
  </si>
  <si>
    <t>10.014.0010-A</t>
  </si>
  <si>
    <t>PERFIL DUPLO "I" OU "H" ATE 8",INCLUSIVE EMENDA LONGITUDINAL.O CUSTO JA ESTA MULTIPLICADO POR 2(DOIS).FORNECIMENTO</t>
  </si>
  <si>
    <t>10.014.0015-A</t>
  </si>
  <si>
    <t>PERFIL DUPLO "I" OU "H" SENDO ACIMA DE 8" ATE 12",INCLUSIVEEMENDA LONGITUDINAL.O CUSTO JA ESTA MULTIPLICADO POR 2(DOIS).FORNECIMENTO</t>
  </si>
  <si>
    <t>10.014.0020-A</t>
  </si>
  <si>
    <t>CHAPA DE ACO CARBONO,ESPESSURA DE 1/4",PARA USO GERAL.FORNECIMENTO</t>
  </si>
  <si>
    <t>10.014.0021-A</t>
  </si>
  <si>
    <t>CHAPA DE ACO CARBONO,ESPESSURA DE 5/16",PARA USO GERAL.FORNECIMENTO</t>
  </si>
  <si>
    <t>10.014.0022-A</t>
  </si>
  <si>
    <t>CHAPA DE ACO CARBONO,ESPESSURA DE 3/8",PARA USO GERAL.FORNECIMENTO</t>
  </si>
  <si>
    <t>10.015.0001-A</t>
  </si>
  <si>
    <t>TRILHO SEMINOVO SIMPLES,INCLUSIVE PERDAS.FORNECIMENTO</t>
  </si>
  <si>
    <t>10.015.0005-A</t>
  </si>
  <si>
    <t>TRILHO SEMINOVO DUPLO.NO CUSTO JA FOI CONSIDERADO EMENDA LONGITUDINAL E MULTIPLICADO POR 2(DOIS),INCLUSIVE PERDAS.FORNECIMENTO</t>
  </si>
  <si>
    <t>10.015.0010-A</t>
  </si>
  <si>
    <t>TRILHO SEMINOVO TRIPLO.NO CUSTO JA FOI CONSIDERADO EMENDA LONGITUDINAL E MULTIPLICADO POR 2(DOIS),INCLUSIVE PERDAS.FORNECIMENTO</t>
  </si>
  <si>
    <t>10.015.0015-A</t>
  </si>
  <si>
    <t>TRILHO SEMINOVO QUADRUPLO.NO CUSTO JA FOI CONSIDERADO EMENDALONGITUDINAL E MULTIPLICADO POR 2(DOIS),INCLUSIVE PERDAS.FORNECIMENTO</t>
  </si>
  <si>
    <t>10.016.0001-A</t>
  </si>
  <si>
    <t>ESTRONCA(ESCORA)DE PERFIL DE ACO "I" DE 8",SIMPLES OU DUPLO(SOLDADOS AO LARGO),EM TRABALHOS DE ESCORAMENTO E CONGENERES,TENDO COMPRIMENTO DE 4,00 A 9,00M,SOLDADA EM GUIAS,INCLUSIVE COLOCACAO,RETIRADA E TRANSPORTE INTERNO COM TRATOR,EXCLUSIVE FORNECIMENTO</t>
  </si>
  <si>
    <t>10.017.0002-A</t>
  </si>
  <si>
    <t>CRAVACAO DE PERFIL DE ACO "H" ATE 8",INCLUSIVE UM CORTE AO MACARICO,EXCLUSIVE EMENDAS,FORNECIMENTO E PERDAS DO PERFIL</t>
  </si>
  <si>
    <t>10.017.0005-A</t>
  </si>
  <si>
    <t>CRAVACAO DE PERFIL DE ACO "I" DE 10" A 12",INCLUSIVE UM CORTE AO MACARICO,EXCLUSIVE EMENDAS,FORNECIMENTO E PERDAS DO PERFIL</t>
  </si>
  <si>
    <t>10.017.0008-B</t>
  </si>
  <si>
    <t>CRAVACAO DE PERFIL DE ACO "I" DE 15" A 20",INCLUSIVE UM CORTE AO MACARICO,EXCLUSIVE EMENDAS,FORNECIMENTO E PERDAS DO PERFIL</t>
  </si>
  <si>
    <t>10.017.0013-A</t>
  </si>
  <si>
    <t>CRAVACAO DE PERFIL DE ACO "I" ATE 8",DUPLO,INCLUSIVE UM CORTE AO MACARICO,EXCLUSIVE EMENDAS,FORNECIMENTO E PERDAS DO PERFIL</t>
  </si>
  <si>
    <t>10.017.0016-A</t>
  </si>
  <si>
    <t>CRAVACAO DE PERFIL DE ACO "I" DE 10",DUPLO,INCLUSIVE UM CORTE AO MACARICO,EXCLUSIVE EMENDAS,FORNECIMENTO E PERDAS DO PERFIL</t>
  </si>
  <si>
    <t>10.017.0021-A</t>
  </si>
  <si>
    <t>CRAVACAO DE PERFIL DE ACO "I" DE 12",DUPLO,INCLUSIVE UM CORTE AO MACARICO,EXCLUSIVE EMENDAS,FORNECIMENTO E PERDAS DO PERFIL</t>
  </si>
  <si>
    <t>10.028.0005-A</t>
  </si>
  <si>
    <t>ESTACA DE CONCRETO FCK=15MPA,ARMADA,MOLDADA NO TERRENO,COM DIAMETRO DE 150MM,COM CAPACIDADE PARA 15T,INCLUSIVE FORNECIMENTO DOS MATERIAIS E CONCRETAGEM COM ADENSAMENTO MANUAL,EXCLUSIVE PERFURACAO</t>
  </si>
  <si>
    <t>10.028.0010-A</t>
  </si>
  <si>
    <t>ESTACA DE CONCRETO FCK=15MPA,ARMADA,MOLDADA NO TERRENO,COM DIAMETRO DE 200MM,COM CAPACIDADE PARA 20T,INCLUSIVE FORNECIMENTO DOS MATERIAIS E CONCRETAGEM COM ANDENSAMENTO MANUAL,EXCLUSIVE PERFURACAO</t>
  </si>
  <si>
    <t>10.028.0015-A</t>
  </si>
  <si>
    <t>ESTACA DE CONCRETO FCK=15MPA,ARMADA,MOLDADA NO TERRENO,COM DIAMETRO DE 250MM,COM CAPACIDADE PARA 25T,INCLUSIVE FORNECIMENTO DOS MATERIAIS E CONCRETAGEM COM ADENSAMENTO MANUAL,EXCLUSIVE PERFURACAO</t>
  </si>
  <si>
    <t>10.028.0025-A</t>
  </si>
  <si>
    <t>ESTACA DE CONCRETO FCK=15MPA,ARMADA,MOLDADA NO TERRENO,UTILIZANDO TUBO DE PVC DEFOFO DE 150MM,COMO FORMA REMOVIVEL,SERVINDO 10 VEZES,COM CAPACIDADE PARA 15T,INCLUSIVE FORNECIMENTODOS MATERIAIS E CONCRETAGEM COM ADENSAMENTO MANUAL,EXCLUSIVEPERFURACAO</t>
  </si>
  <si>
    <t>10.028.0030-A</t>
  </si>
  <si>
    <t>ESTACA DE CONCRETO FCK=15MPA,ARMADA,MOLDADA NO TERRENO,UTILIZANDO TUBO DE PVC DEFOFO DE 200MM,COMO FORMA REMOVIVEL,SERVINDO 10 VEZES,COM CAPACIDADE PARA 15T,INCLUSIVE FORNECIMENTODOS MATERIAIS E CONCRETAGEM COM ADENSAMENTO MANUAL,EXCLUSIVEPERFURACAO</t>
  </si>
  <si>
    <t>10.028.0035-A</t>
  </si>
  <si>
    <t>ESTACA DE CONCRETO FCK=15MPA,ARMADA,MOLDADA NO TERRENO,UTILIZANDO TUBO DE PVC DEFOFO DE 250MM,COMO FORMA REMOVIVEL,SERVINDO 10 VEZES,COM CAPACIDADE PARA 15T,INCLUSIVE FORNECIMENTODOS MATERIAIS E CONCRETAGEM COM ADENSAMENTO MANUAL,EXCLUSIVEPERFURACAO</t>
  </si>
  <si>
    <t>10.028.0040-A</t>
  </si>
  <si>
    <t>ESTACA DE CONCRETO FCK=15MPA,ARMADA,MOLDADA NO TERRENO,UTILIZANDO TUBO DE PVC DEFOFO DE 150MM,COMO FORMA PERDIDA,COM CAPACIDADE PARA 15T,INCLUSIVE FORNECIMENTO DOS MATERIAIS E CONCRETAGEM COM ADENSAMENTO MANUAL,EXCLUSIVE PERFURACAO</t>
  </si>
  <si>
    <t>10.028.0045-A</t>
  </si>
  <si>
    <t>ESTACA DE CONCRETO FCK=15MPA,ARMADA,MOLDADA NO TERRENO,UTILIZANDO TUBO DE PVC DEFOFO DE 200MM,COMO FORMA PERDIDA,COM CAPACIDADE PARA 15T,INCLUSIVE FORNECIMENTO DOS MATERIAIS E CONCRETAGEM E ADENSAMENTO MANUAL,EXCLUSIVE PERFURACAO</t>
  </si>
  <si>
    <t>10.028.0050-A</t>
  </si>
  <si>
    <t>ESTACA DE CONCRETO FCK=15MPA,ARMADA,MOLDADA NO TERRENO,UTILIZANDO TUBO DE PVC DEFOFO DE 250MM,COMO FORMA PERDIDA,COM CAPACIDADE PARA 15T,INCLUSIVE FORNECIMENTO DOS MATERIAIS E CONCRETAGEM E ADENSAMENTO MANUAL,EXCLUSIVE PERFURACAO</t>
  </si>
  <si>
    <t>10.060.0004-A</t>
  </si>
  <si>
    <t>CRAVACAO DE ESTACA-PRANCHA DE CONCRETO PRE-MOLDADA,COM LARGURA UTIL DE 30CM E COMPRIMENTO ATE 7,00M,CONSIDERANDO-SE TODAA SUPERFICIE DA ESTACA,EXCLUSIVE ESTACA</t>
  </si>
  <si>
    <t>10.065.0001-A</t>
  </si>
  <si>
    <t>EXECUCAO DE PAREDE DIAFRAGMA,COM 0,40M DE ESPESSURA,INCLUSIVE ESCAVACAO DA TRINCHEIRA,FORNECIMENTO E PREPARO DA LAMA BENTONITA,CARGA DO MATERIAL ESCAVADO,OPERACAO DE COLOCACAO DA ARMADURA(GAIOLA) E DE CONCRETAGEM,EXCLUSIVE MATERIAIS(CONCRETO E ACO)</t>
  </si>
  <si>
    <t>10.065.0002-A</t>
  </si>
  <si>
    <t>EXECUCAO DE PAREDE DIAFRAGMA,COM 0,60M DE ESPESSURA,INCLUSIVE ESCAVACAO DE TRINCHEIRA,FORNECIMENTO E PREPARO DA LAMA BENTONITA,CARGA DO MATERIAL ESCAVADO,OPERACAO DE COLOCACAO DA ARMADURA(GAIOLA) E DE CONCRETAGEM,EXCLUSIVE MATERIAIS(CONCRETO E ACO)</t>
  </si>
  <si>
    <t>10.065.0003-A</t>
  </si>
  <si>
    <t>EXECUCAO DE PAREDE DIAFRAGMA,COM 0,80M DE ESPESSURA,INCLUSIVE ESCAVACAO DA TRINCHEIRA,FORNECIMENTO E PREPARO DA LAMA BENTONITA,CARGA DO MATERIAL ESCAVADO,OPERACAO DE COLOCACAO DE ARMADURA(GAIOLA)E DE CONCRETAGEM,EXCLUSIVE MATERIAIS(CONCRETOE ACO)</t>
  </si>
  <si>
    <t>10.065.0004-A</t>
  </si>
  <si>
    <t>EXECUCAO DE PAREDE DIAFRAGMA,COM 1,00M DE ESPESSURA,INCLUSIVE ESCAVACAO DA TRINCHEIRA,FORNECIMENTO E PREPARO DA LAMA BENTONITA,CARGA DO MATERIAL ESCAVADO,OPERACAO DE COLOCACAO DA ARMADURA(GAIOLA) E DE CONCRETAGEM,EXCLUSIVE MATERIAIS (CONCRETO E ACO)</t>
  </si>
  <si>
    <t>10.070.0001-A</t>
  </si>
  <si>
    <t>GAIOLA ARMADURA PARA PAREDE DIAFRAGMA,EM ACO CA-50,INCLUSIVEFORNECIMENTO,PERDAS,CORTE,DOBRAGEM,MONTAGEM E SOLDAS</t>
  </si>
  <si>
    <t>10.080.0001-A</t>
  </si>
  <si>
    <t>MANUSEIO DE PERFIS METALICOS ESTRUTURAIS ATE 20,00M</t>
  </si>
  <si>
    <t>11.001.0001-B</t>
  </si>
  <si>
    <t>CONCRETO DOSADO RACIONALMENTE PARA UMA RESISTENCIA CARACTERISTICA A COMPRESSAO DE 10MPA,COMPREENDENDO APENAS O FORNECIMENTO DOS MATERIAIS,INCLUSIVE 5% DE PERDAS</t>
  </si>
  <si>
    <t>11.001.0005-B</t>
  </si>
  <si>
    <t>CONCRETO DOSADO RACIONALMENTE PARA UMA RESISTENCIA CARACTERISTICA A COMPRESSAO DE 15MPA,COMPREENDENDO APENAS O FORNECIMENTO DOS MATERIAIS,INCLUSIVE 5% DE PERDAS</t>
  </si>
  <si>
    <t>11.001.0006-B</t>
  </si>
  <si>
    <t>CONCRETO DOSADO RACIONALMENTE PARA UMA RESISTENCIA CARACTERISTICA A COMPRESSAO DE 20MPA,COMPREENDENDO APENAS O FORNECIMENTO DOS MATERIAIS,INCLUSIVE 5% DE PERDAS</t>
  </si>
  <si>
    <t>11.001.0007-B</t>
  </si>
  <si>
    <t>CONCRETO DOSADO RACIONALMENTE PARA UMA RESISTENCIA CARACTERISTICA A COMPRESSAO DE 25MPA,COMPREENDENDO APENAS O FORNECIMENTO DOS MATERIAIS,INCLUSIVE 5% DE PERDAS</t>
  </si>
  <si>
    <t>11.001.0008-B</t>
  </si>
  <si>
    <t>CONCRETO DOSADO RACIONALMENTE PARA UMA RESISTENCIA CARACTERISTICA A COMPRESSAO DE 30MPA,COMPREENDENDO APENAS O FORNECIMENTO DOS MATERIAIS,INCLUSIVE 5% DE PERDAS</t>
  </si>
  <si>
    <t>11.001.0010-A</t>
  </si>
  <si>
    <t>CONCRETO DOSADO RACIONALMENTE PARA UMA RESISTENCIA CARACTERISTICA A COMPRESSAO DE 35MPA,COMPREENDENDO APENAS O FORNECIMENTO DOS MATERIAIS,INCLUSIVE 5% DE PERDAS</t>
  </si>
  <si>
    <t>11.001.0013-B</t>
  </si>
  <si>
    <t>CONCRETO DOSADO RACIONALMENTE PARA UMA RESISTENCIA CARACTERISTICA A COMPRESSAO DE 40MPA,COMPREENDENDO APENAS O FORNECIMENTO DOS MATERIAIS,INCLUSIVE 5% DE PERDAS</t>
  </si>
  <si>
    <t>11.001.0015-B</t>
  </si>
  <si>
    <t>CONCRETO DOSADO RACIONALMENTE PARA UMA RESISTENCIA CARACTERISTICA A COMPRESSAO DE 25MPA,COMPREENDENDO APENAS O FORNECIMENTO DOS MATERIAIS,INCLUSIVE 5% DE PERDAS E ADICAO DE 8% DE MICROSSILICA</t>
  </si>
  <si>
    <t>11.001.0018-A</t>
  </si>
  <si>
    <t>MICRO-CONCRETO ADITIVADO COM 80KG DE ADESIVO ESTRUTURAL A BASE DE ESTIRENO BUTADIENO(LATEX),PARA UMA RESISTENCIA CARACTERISTICA A COMPRESSAO DE 25MPA,COMPREENDENDO APENAS O FORNECIMENTO DOS MATERIAIS,INCLUSIVE 5% DE PERDAS</t>
  </si>
  <si>
    <t>11.001.0019-A</t>
  </si>
  <si>
    <t>CONCRETO COLORIDO,UTILIZANDO OXIDO DE FERRO VERMELHO SINTETICO,DOSADO PARA UMA RESISTENCIA CARACTERISTICA A COMPRESSAO(FCK)MINIMO DE 15MPA,COMPREENDENDO APENAS O FORNECIMENTO DOS MATERIAIS,INCLUSIVE 5% DE PERDAS</t>
  </si>
  <si>
    <t>11.001.0020-B</t>
  </si>
  <si>
    <t>CONCRETO PARA CAMADAS PREPARATORIAS COM 180KG DE CIMENTO PORM3 DE CONCRETO,COMPREENDENDO APENAS O FORNECIMENTO DOS MATERIAIS,INCLUSIVE 5% DE PERDAS</t>
  </si>
  <si>
    <t>11.001.0030-A</t>
  </si>
  <si>
    <t>CONCRETO PARA MEIOS AGRESSIVOS,COM UTILIZACAO DE CIMENTO RESISTENTE A SULFATOS,COM FATOR AGUA E CIMENTO MENOR OU IGUAL A0,50,COM CONSUMO MAIOR OU IGUAL A 400KG,COMPREENDENDO APENAS O FORNECIMENTO DOS MATERIAIS,INCLUSIVE 5% DE PERDAS</t>
  </si>
  <si>
    <t>11.001.0032-B</t>
  </si>
  <si>
    <t>CONCRETO AUTO-ADENSAVEL DOSADO RACIONALMENTE PARA UMA RESISTENCIA CARACTERISTICA A COMPRESSAO DE 30MPA, COMPREENDENDO APENAS O FORNECIMENTO DOS MATERIAIS,INCLUSIVE 5% DE PERDAS</t>
  </si>
  <si>
    <t>11.001.0036-B</t>
  </si>
  <si>
    <t>CONCRETO DE ALTO DESEMPENHO (CAD) DOSADO RACIONALMENTE PARAUMA RESISTENCIA CARACTERISTICA A COMPRESSAO DE 50MPA,COMPREENDENDO APENAS O FORNECIMENTO DOS MATERIAIS,INCLUSIVE 5% DE PERDAS</t>
  </si>
  <si>
    <t>11.001.0038-B</t>
  </si>
  <si>
    <t>CONCRETO DE ALTO DESEMPENHO (CAD) DOSADO RACIONALMENTE PARAUMA RESISTENCIA CARACTERISTICA A COMPRESSAO DE 60MPA,COMPREENDENDO APENAS O FORNECIMENTO DOS MATERIAIS,INCLUSIVE 5% DE PERDAS</t>
  </si>
  <si>
    <t>11.001.0040-B</t>
  </si>
  <si>
    <t>CONCRETO DE ALTO DESEMPENHO (CAD) DOSADO RACIONALMENTE PARAUMA RESISTENCIA CARACTERISTICA A COMPRESSAO DE 70MPA,COMPREENDENDO APENAS O FORNECIMENTO DOS MATERIAIS,INCLUSIVE 5% DE PERDAS</t>
  </si>
  <si>
    <t>11.002.0010-A</t>
  </si>
  <si>
    <t>PREPARO MANUAL DE CONCRETO,INCLUSIVE TRANSPORTE HORIZONTAL COM CARRINHO DE MAO,ATE 20,00M</t>
  </si>
  <si>
    <t>11.002.0011-B</t>
  </si>
  <si>
    <t>PREPARO DE CONCRETO,COMPREENDENDO MISTURA E AMASSAMENTO EM 2(DUAS) BETONEIRAS DE 600L,ADMITINDO-SE UMA PRODUCAO APROXIMADA DE 7,00M3/H,EXCLUINDO O FORNECIMENTO DOS MATERIAIS</t>
  </si>
  <si>
    <t>11.002.0012-B</t>
  </si>
  <si>
    <t>PREPARO DE CONCRETO,COMPREENDENDO MISTURA E AMASSAMENTO EM UMA BETONEIRA DE 600L,ADMITINDO-SE UMA PRODUCAO APROXIMADA DE3,50M3/H,EXCLUINDO O FORNECIMENTO DOS MATERIAIS</t>
  </si>
  <si>
    <t>11.002.0013-B</t>
  </si>
  <si>
    <t>PREPARO DE CONCRETO,COMPREENDENDO MISTURA E AMASSAMENTO EM UMA BETONEIRA DE 320L,ADMITINDO-SE UMA PRODUCAO APROXIMADA DE2,00M3/H,EXCLUINDO O FORNECIMENTO DOS MATERIAIS</t>
  </si>
  <si>
    <t>11.002.0014-B</t>
  </si>
  <si>
    <t>PREPARO DE CONCRETO,EM CONDICOES ESPECIAIS,COMPREENDENDO MISTURA E AMASSAMENTO EM UMA BETONEIRA DE 320L,ADMITINDO-SE UMAPRODUCAO APROXIMADA DE 1,50M3/H,EXCLUINDO O FORNECIMENTO DOS MATERIAIS</t>
  </si>
  <si>
    <t>11.002.0015-B</t>
  </si>
  <si>
    <t>PREPARO DE CONCRETO,EM CONDICOES ESPECIAIS,COMPREENDENDO MISTURA E AMASSAMENTO EM UMA BETONEIRA DE 320L,ADMITINDO-SE UMAPRODUCAO APROXIMADA DE 1,00M3/H,EXCLUINDO O FORNECIMENTO DOS MATERIAIS</t>
  </si>
  <si>
    <t>11.002.0017-B</t>
  </si>
  <si>
    <t>PREPARO DE CONCRETO EM USINA TIPO PAREDE,PRODUCAO DE 8,00M3/H,EXCLUSIVE O FORNECIMENTO DE MATERIAIS</t>
  </si>
  <si>
    <t>11.002.0018-A</t>
  </si>
  <si>
    <t>DOSAGEM DE CONCRETO EM USINA DOSADORA,TIPO VERTICAL,PARA 16,00M3/H,EXCLUSIVE O FORNECIMENTO DE MATERIAIS,SENDO O TRABALHO INTERMITENTE,A 50%</t>
  </si>
  <si>
    <t>11.002.0021-B</t>
  </si>
  <si>
    <t>LANCAMENTO DE CONCRETO EM PECAS ARMADAS,INCLUSIVE TRANSPORTEHORIZONTAL ATE 20,00M EM CARRINHOS,E VERTICAL ATE 10,00M COM TORRE E GUINCHO,COLOCACAO,ADENSAMENTO E ACABAMENTO,CONSIDERANDO UMA PRODUCAO APROXIMADA DE 7,00M3/H</t>
  </si>
  <si>
    <t>11.002.0022-B</t>
  </si>
  <si>
    <t>LANCAMENTO DE CONCRETO EM PECAS ARMADAS,INCLUSIVE TRANSPORTEHORIZONTAL ATE 20,00M EM CARRINHOS,E VERTICAL ATE 10,00M COM TORRE E GUINCHO,COLOCACAO,ADENSAMENTO E ACABAMENTO,CONSIDERANDO UMA PRODUCAO APROXIMADA DE 3,50M3/H</t>
  </si>
  <si>
    <t>11.002.0023-B</t>
  </si>
  <si>
    <t>LANCAMENTO DE CONCRETO EM PECAS ARMADAS,INCLUSIVE TRANSPORTEHORIZONTAL ATE 20,00M EM CARRINHOS,E VERTICAL ATE 10,00M COM TORRE E GUINCHO,COLOCACAO,ADENSAMENTO E ACABAMENTO,CONSIDERANDO UMA PRODUCAO APROXIMADA DE 2,00M3/H</t>
  </si>
  <si>
    <t>11.002.0024-B</t>
  </si>
  <si>
    <t>LANCAMENTO DE CONCRETO EM PECAS ARMADAS,EM CONDICOES ESPECIAIS,INCLUSIVE TRANSPORTE HORIZONTAL ATE 20,00M EM CARRINHOS,EVERTICAL ATE 10,00M COM TORRE E GUINCHO,COLOCACAO,ADENSAMENTO E ACABAMENTO,CONSIDERANDO UMA PRODUCAO APROXIMADA DE 1,50M3/H</t>
  </si>
  <si>
    <t>11.002.0025-B</t>
  </si>
  <si>
    <t>LANCAMENTO DE CONCRETO EM PECAS ARMADAS,EM CONDICOES ESPECIAIS,INCLUSIVE TRANSPORTE HORIZONTAL ATE 20,00M EM CARRINHOS,EVERTICAL ATE 10,00M COM TORRE E GUINCHO,COLOCACAO,ADENSAMENTO E ACABAMENTO,CONSIDERANDO UMA PRODUCAO APROXIMADA DE 1,00M3/H</t>
  </si>
  <si>
    <t>11.002.0027-B</t>
  </si>
  <si>
    <t>LANCAMENTO DE CONCRETO EM PECAS SEM ARMADURA,INCLUSIVE TRANSPORTE HORIZONTAL ATE 20,00M EM CARRINHOS,E VERTICAL ATE 10,00M COM TORRE E GUINCHO,COLOCACAO,ADENSAMENTO E ACABAMENTO,CONSIDERANDO UMA PRODUCAO APROXIMADA DE 7,00M3/H</t>
  </si>
  <si>
    <t>11.002.0028-B</t>
  </si>
  <si>
    <t>LANCAMENTO DE CONCRETO EM PECAS SEM ARMADURA,INCLUSIVE TRANSPORTE HORIZONTAL ATE 20,00M EM CARRINHOS,E VERTICAL ATE 10,00M COM TORRE E GUINCHO,COLOCACAO,ADENSAMENTO E ACABAMENTO,CONSIDERANDO UMA PRODUCAO APROXIMADA DE 3,50M3/H</t>
  </si>
  <si>
    <t>11.002.0029-B</t>
  </si>
  <si>
    <t>LANCAMENTO DE CONCRETO EM PECAS SEM ARMADURA,INCLUSIVE TRANSPORTE HORIZONTAL ATE 20,00M EM CARRINHOS,E VERTICAL ATE 10,00M COM TORRE E GUINCHO,COLOCACAO,ADENSAMENTO E ACABAMENTO,CONSIDERANDO UMA PRODUCAO APROXIMADA DE 2,00M3/H</t>
  </si>
  <si>
    <t>11.002.0030-B</t>
  </si>
  <si>
    <t>LANCAMENTO DE CONCRETO EM PECAS SEM ARMADURA,EM CONDICOES ESPECIAIS,INCLUSIVE TRANSPORTE HORIZONTAL ATE 20,00M EM CARRINHOS,E VERTICAL ATE 10,00M COM TORRE E GUINCHO,COLOCACAO,ADENSAMENTO E ACABAMENTO,CONSIDERANDO UMA PRODUCAO APROXIMADA DE1,50M3/H</t>
  </si>
  <si>
    <t>11.002.0031-B</t>
  </si>
  <si>
    <t>LANCAMENTO DE CONCRETO EM PECAS SEM ARMADURA,EM CONDICOES ESPECIAIS,INCLUSIVE TRANSPORTE HORIZONTAL ATE 20,00M EM CARRINHOS,E VERTICAL ATE 10,00M COM TORRE E GUINCHO,COLOCACAO,ADENSAMENTO E ACABAMENTO,CONSIDERANDO UMA PRODUCAO APROXIMADA DE1,00M3/H</t>
  </si>
  <si>
    <t>11.002.0033-B</t>
  </si>
  <si>
    <t>LANCAMENTO DE CONCRETO EM PECAS SEM ARMADURA,INCLUSIVE O TRANSPORTE HORIZONTAL ATE 20,00M EM CARRINHOS,COLOCACAO,ADENSAMENTO E ACABAMENTO,CONSIDERANDO UMA PRODUCAO APROXIMADA DE 7,00M3/H</t>
  </si>
  <si>
    <t>11.002.0034-B</t>
  </si>
  <si>
    <t>LANCAMENTO DE CONCRETO EM PECAS SEM ARMADURA,INCLUSIVE O TRANSPORTE HORIZONTAL ATE 20,00M EM CARRINHOS,COLOCACAO,ADENSAMENTO E ACABAMENTO,CONSIDERANDO UMA PRODUCAO APROXIMADA DE 3,50M3/H</t>
  </si>
  <si>
    <t>11.002.0035-B</t>
  </si>
  <si>
    <t>LANCAMENTO DE CONCRETO EM PECAS SEM ARMADURA,INCLUSIVE O TRANSPORTE HORIZONTAL ATE 20,00M EM CARRINHOS,COLOCACAO,ADENSAMENTO E ACABAMENTO,CONSIDERANDO UMA PRODUCAO APROXIMADA DE 2,00M3/H</t>
  </si>
  <si>
    <t>11.002.0036-B</t>
  </si>
  <si>
    <t>LANCAMENTO DE CONCRETO EM PECAS SEM ARMADURA,EM CONDICOES ESPECIAIS,INCLUSIVE O TRANSPORTE HORIZONTAL ATE 20,00M EM CARRINHOS,COLOCACAO,ADENSAMENTO E ACABAMENTO,CONSIDERANDO UMA PRODUCAO APROXIMADA DE 1,50M3/H</t>
  </si>
  <si>
    <t>11.002.0037-B</t>
  </si>
  <si>
    <t>LANCAMENTO DE CONCRETO EM PECAS SEM ARMADURA,EM CONDICOES ESPECIAIS,INCLUSIVE O TRANSPORTE HORIZONTAL ATE 20,00M EM CARRINHOS,COLOCACAO,ADENSAMENTO E ACABAMENTO,CONSIDERANDO UMA PRODUCAO APROXIMADA DE 1,00M3/H</t>
  </si>
  <si>
    <t>11.002.0039-B</t>
  </si>
  <si>
    <t>ADICIONAL PARA ITENS 11.002.0021 A 11.002.0037,CORRESPONDENTE A ACRESCIMOS NA DISTANCIA HORIZONTAL</t>
  </si>
  <si>
    <t xml:space="preserve">M3XDAM    </t>
  </si>
  <si>
    <t>11.002.0040-B</t>
  </si>
  <si>
    <t>ADICIONAL PARA ITENS 11.002.0021 A 11.002.0031,CORRESPONDENTE A ACRESCIMOS NA DISTANCIA VERTICAL</t>
  </si>
  <si>
    <t>11.002.0041-A</t>
  </si>
  <si>
    <t>LANCAMENTO DE CONCRETO EM PECAS ARMADAS,INCLUSIVE O TRANSPORTE HORIZONTAL ATE 20,00M EM CARRINHOS,COLOCACAO,ADENSAMENTOE ACABAMENTO,CONSIDERANDO UMA PRODUCAO APROXIMADA DE 7,00M3/H</t>
  </si>
  <si>
    <t>11.002.0042-A</t>
  </si>
  <si>
    <t>LANCAMENTO DE CONCRETO EM PECAS ARMADAS,INCLUSIVE O TRANSPORTE HORIZONTAL ATE 20,00M EM CARRINHOS,COLOCACAO,ADENSAMENTOE ACABAMENTO,CONSIDERANDO UMA PRODUCAO APROXIMADA DE 3,50M3/H</t>
  </si>
  <si>
    <t>11.002.0043-B</t>
  </si>
  <si>
    <t>LANCAMENTO DE CONCRETO EM PECAS ARMADAS,INCLUSIVE O TRANSPORTE HORIZONTAL ATE 20,00M EM CARRINHOS,COLOCACAO,ADENSAMENTOE ACABAMENTO,CONSIDERANDO UMA PRODUCAO APROXIMADA DE 2,00M3/H</t>
  </si>
  <si>
    <t>11.002.0044-A</t>
  </si>
  <si>
    <t>LANCAMENTO DE CONCRETO EM PECAS ARMADAS,EM CONDICOES ESPECIAIS,INCLUSIVE O TRANSPORTE HORIZONTAL ATE 20,00M EM CARRINHOS,COLOCACAO,ADENSAMENTO E ACABAMENTO,CONSIDERANDO UMA PRODUCAO APROXIMADA DE 1,50M3/H</t>
  </si>
  <si>
    <t>11.002.0045-A</t>
  </si>
  <si>
    <t>LANCAMENTO DE CONCRETO EM PECAS ARMADAS,EM CONDICOES ESPECIAIS,INCLUSIVE O TRANSPORTE HORIZONTAL ATE 20,00M EM CARRINHOS,COLOCACAO,ADENSAMENTO E ACABAMENTO,CONSIDERANDO UMA PRODUCAO APROXIMADA DE 1,00M3/H</t>
  </si>
  <si>
    <t>11.002.0060-A</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</si>
  <si>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</si>
  <si>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</si>
  <si>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11.003.0002-A</t>
  </si>
  <si>
    <t>CONCRETO DOSADO RACIONALMENTE PARA UMA RESISTENCIA CARACTERISTICA A COMPRESSAO DE 15MPA,INCLUSIVE MATERIAIS,TRANSPORTE,PREPARO COM BETONEIRA,LANCAMENTO E ADENSAMENTO</t>
  </si>
  <si>
    <t>11.003.0003-B</t>
  </si>
  <si>
    <t>CONCRETO DOSADO RACIONALMENTE PARA UMA RESISTENCIA CARACTERISTICA A COMPRESSAO DE 20MPA,INCLUSIVE MATERIAIS,TRANSPORTE,PREPARO COM BETONEIRA,LANCAMENTO E ADENSAMENTO</t>
  </si>
  <si>
    <t>11.003.0005-B</t>
  </si>
  <si>
    <t>CONCRETO DOSADO RACIONALMENTE PARA UMA RESISTENCIA CARACTERISTICA A COMPRESSAO DE 25MPA,INCLUSIVE MATERIAIS,TRANSPORTE,PREPARO COM BETONEIRA,LANCAMENTO E ADENSAMENTO</t>
  </si>
  <si>
    <t>11.003.0006-A</t>
  </si>
  <si>
    <t>CONCRETO DOSADO RACIONALMENTE PARA UMA RESISTENCIA CARACTERISTICA A COMPRESSAO DE 30MPA,INCLUSIVE MATERIAIS,TRANSPORTE,PREPARO COM BETONEIRA,LANCAMENTO E ADENSAMENTO</t>
  </si>
  <si>
    <t>11.003.0007-A</t>
  </si>
  <si>
    <t>CONCRETO DOSADO RACIONALMENTE PARA UMA RESISTENCIA CARACTERISTICA A COMPRESSAO DE 35MPA,INCLUSIVE MATERIAIS,TRANSPORTE,PREPARO COM BETONEIRA,LANCAMENTO E ADENSAMENTO</t>
  </si>
  <si>
    <t>11.003.0008-A</t>
  </si>
  <si>
    <t>CONCRETO DOSADO RACIONALMENTE PARA UMA RESISTENCIA CARACTERISTICA A COMPRESSAO DE 40MPA,INCLUSIVE MATERIAIS,TRANSPORTE,PREPARO COM BETONEIRA,LANCAMENTO E ADENSAMENTO</t>
  </si>
  <si>
    <t>11.003.0010-A</t>
  </si>
  <si>
    <t>CONCRETO DOSADO RACIONALMENTE PARA UMA RESISTENCIA CARACTERISTICA A COMPRESSAO DE 15MPA,INCLUSIVE IMPERMEABILIZANTE DE PEGA NORMAL,ADICIONADO A AGUA DE AMASSAMENTO</t>
  </si>
  <si>
    <t>11.003.0014-B</t>
  </si>
  <si>
    <t>CONCRETO CICLOPICO CONFECCIONADO COM CONCRETO DOSADO PARA UMA RESISTENCIA CARACTERISTICA A COMPRESSAO DE 10MPA,TENDO 30%DO VOLUME REAL OCUPADO POR PEDRA-DE-MAO,INCLUSIVE MATERIAIS,TRANSPORTE,PREPARO,LANCAMENTO E ADENSAMENTO</t>
  </si>
  <si>
    <t>11.003.0015-A</t>
  </si>
  <si>
    <t>CONCRETO CICLOPICO CONFECCIONADO COM CONCRETO DOSADO PARA UMA RESISTENCIA CARACTERISTICA A COMPRESSAO DE 10MPA,EXCLUSIVEA PEDRA-DE-MAO,INCLUSIVE MATERIAIS,TRANSPORTE,PREPARO,LANCAMENTO E ADENSAMENTO</t>
  </si>
  <si>
    <t>11.003.0020-A</t>
  </si>
  <si>
    <t>CONCRETO PARA CAMADAS PREPARATORIAS COM 180KG DE CIMENTO PORM3 DE CONCRETO,INCLUSIVE MATERIAIS,TRANSPORTE,PRODUCAO,LANCAMENTO E ADENSAMENTO</t>
  </si>
  <si>
    <t>11.003.0050-A</t>
  </si>
  <si>
    <t>PREENCHIMENTO COM CONCRETO DE 15MPA EM VAZIOS DE ALVENARIA DE BLOCOS DE CONCRETO 10X20X40CM,EM PAREDES DE 10CM,MEDIDO PELA AREA REAL,EXCLUSIVE ARMACAO E A ALVENARIA</t>
  </si>
  <si>
    <t>11.003.0052-A</t>
  </si>
  <si>
    <t>PREENCHIMENTO COM CONCRETO DE 20MPA EM VAZIOS DE ALVENARIA DE BLOCOS DE CONCRETO 10X20X40CM,EM PAREDES DE 10CM,MEDIDO PELA AREA REAL,EXCLUSIVE ARMACAO E A ALVENARIA</t>
  </si>
  <si>
    <t>11.003.0054-A</t>
  </si>
  <si>
    <t>PREENCHIMENTO COM CONCRETO DE 25MPA EM VAZIOS DE ALVENARIA DE BLOCOS DE CONCRETO 10X20X40CM,EM PAREDES DE 10CM,MEDIDO PELA AREA REAL,EXCLUSIVE ARMACAO E A ALVENARIA</t>
  </si>
  <si>
    <t>11.003.0056-A</t>
  </si>
  <si>
    <t>PREENCHIMENTO COM CONCRETO DE 30MPA EM VAZIOS DE ALVENARIA DE BLOCOS DE CONCRETO 10X20X40CM,EM PAREDES DE 10CM,MEDIDO PELA AREA REAL,EXCLUSIVE ARMACAO E A ALVENARIA</t>
  </si>
  <si>
    <t>11.003.0060-A</t>
  </si>
  <si>
    <t>PREENCHIMENTO COM CONCRETO DE 15MPA EM VAZIOS DE ALVENARIA DE BLOCOS DE CONCRETO 15X20X40CM,EM PAREDES DE 15CM,MEDIDO PELA AREA REAL,EXCLUSIVE ARMACAO E A ALVENARIA</t>
  </si>
  <si>
    <t>11.003.0062-A</t>
  </si>
  <si>
    <t>PREENCHIMENTO COM CONCRETO DE 20MPA EM VAZIOS DE ALVENARIA DE BLOCOS DE CONCRETO 15X20X40CM,EM PAREDES DE 15CM,MEDIDO PELA AREA REAL,EXCLUSIVE ARMACAO E A ALVENARIA</t>
  </si>
  <si>
    <t>11.003.0064-A</t>
  </si>
  <si>
    <t>PREENCHIMENTO COM CONCRETO DE 25MPA EM VAZIOS DE ALVENARIA DE BLOCOS DE CONCRETO 15X20X40CM,EM PAREDES DE 15CM,MEDIDO PELA AREA REAL,EXCLUSIVE ARMACAO E A ALVENARIA</t>
  </si>
  <si>
    <t>11.003.0066-A</t>
  </si>
  <si>
    <t>PREENCHIMENTO COM CONCRETO DE 30MPA EM VAZIOS DE ALVENARIA DE BLOCOS DE CONCRETO 15X20X40CM,EM PAREDES DE 15CM,MEDIDO PELA AREA REAL,EXCLUSIVE ARMACAO E A ALVENARIA</t>
  </si>
  <si>
    <t>11.003.0070-A</t>
  </si>
  <si>
    <t>PREENCHIMENTO COM CONCRETO DE 15MPA EM VAZIOS DE ALVENARIA DE BLOCOS DE CONCRETO 20X20X40CM,EM PAREDES DE 20CM,MEDIDO PELA AREA REAL,EXCLUSIVE ARMACAO E A ALVENARIA</t>
  </si>
  <si>
    <t>11.003.0072-A</t>
  </si>
  <si>
    <t>PREENCHIMENTO COM CONCRETO DE 20MPA EM VAZIOS DE ALVENARIA DE BLOCOS DE CONCRETO 20X20X40CM,EM PAREDES DE 20CM,MEDIDO PELA AREA REAL,EXCLUSIVE ARMACAO E A ALVENARIA</t>
  </si>
  <si>
    <t>11.003.0074-A</t>
  </si>
  <si>
    <t>PREENCHIMENTO COM CONCRETO DE 25MPA EM VAZIOS DE ALVENARIA DE BLOCOS DE CONCRETO 20X20X40CM,EM PAREDES DE 20CM,MEDIDO PELA AREA REAL,EXCLUSIVE ARMACAO E A ALVENARIA</t>
  </si>
  <si>
    <t>11.003.0076-A</t>
  </si>
  <si>
    <t>PREENCHIMENTO COM CONCRETO DE 30MPA EM VAZIOS DE ALVENARIA DE BLOCOS DE CONCRETO 20X20X40CM,EM PAREDES DE 20CM,MEDIDO PELA AREA REAL,EXCLUSIVE ARMACAO E A ALVENARIA</t>
  </si>
  <si>
    <t>11.004.0001-B</t>
  </si>
  <si>
    <t>FORMAS ESPECIAIS DE MADEIRA PARA PECAS DE CONCRETO PRE-MOLDADO,SERVINDO 20 VEZES,TABUAS DE MADEIRA DE 3ª,COM 4CM DE ESPESSURA,MOLDAGEM E DESMOLDAGEM</t>
  </si>
  <si>
    <t>11.004.0002-A</t>
  </si>
  <si>
    <t>FORMAS ESPECIAIS DE MADEIRA PARA ABOBADA DE TUNEL,EM MADEIRADE 3ª,CONSIDERANDO O APROVEITAMENTO DA MADEIRA DE 3 VEZES,INCLUSIVE FORNECIMENTO DOS MATERIAIS E DESMOLDAGEM</t>
  </si>
  <si>
    <t>11.004.0003-A</t>
  </si>
  <si>
    <t>FORMAS ESPECIAIS DE MADEIRA PARA ABOBODA DE TUNEL,EM MADEIRADE 3ª,CONSIDERANDO O APROVEITAMENTO DA MADEIRA APENAS 1 VEZ,INCLUSIVE FORNECIMENTO DOS MATERIAIS E DESMOLDAGEM</t>
  </si>
  <si>
    <t>11.004.0020-B</t>
  </si>
  <si>
    <t>FORMAS DE MADEIRA DE 3ª PARA MOLDAGEM DE PECAS DE CONCRETO ARMADO COM PARAMENTOS PLANOS,EM LAJES,VIGAS,PAREDES,ETC,SERVINDO A MADEIRA 3 VEZES,INCLUSIVE DESMOLDAGEM,EXCLUSIVE ESCORAMENTO.</t>
  </si>
  <si>
    <t>11.004.0021-B</t>
  </si>
  <si>
    <t>FORMAS DE MADEIRA DE 3ª PARA MOLDAGEM DE PECAS DE CONCRETO ARMADO COM PARAMENTOS PLANOS,EM LAJES,VIGAS,PAREDES,ETC,SERVINDO A MADEIRA 2 VEZES,INCLUSIVE DESMOLDAGEM,EXCLUSIVE ESCORAMENTO</t>
  </si>
  <si>
    <t>11.004.0022-B</t>
  </si>
  <si>
    <t>FORMAS DE MADEIRA DE 3ª PARA MOLDAGEM DE PECAS DE CONCRETO ARMADO COM PARAMENTOS PLANOS,EM LAJES,VIGAS,PAREDES,ETC,SERVINDO A MADEIRA 1,4 VEZES,INCLUSIVE DESMOLDAGEM,EXCLUSIVE ESCORAMENTO</t>
  </si>
  <si>
    <t>11.004.0023-B</t>
  </si>
  <si>
    <t>FORMAS DE MADEIRA DE 3ª PARA MOLDAGEM DE PECAS DE CONCRETO ARMADO COM PARAMENTOS PLANOS,EM LAJES,VIGAS,PAREDES,ETC,SERVINDO A MADEIRA 1 VEZ,INCLUSIVE DESMOLDAGEM,EXCLUSIVE ESCORAMENTO</t>
  </si>
  <si>
    <t>11.004.0024-B</t>
  </si>
  <si>
    <t>FORMAS DE MADEIRA DE 3ª,PARA MOLDAGEM DE PECAS DE CONCRETOPARAMENTOS CURVOS,SERVINDO A MADEIRA 1,4 VEZES,INCLUSIVE DESMOLDAGEM,EXCLUSIVE ESCORAMENTO</t>
  </si>
  <si>
    <t>11.004.0025-B</t>
  </si>
  <si>
    <t>FORMAS DE MADEIRA DE 3ª,PARA MOLDAGEM DE PECAS DE CONCRETOARMADO COM PARAMENTOS CURVOS,SERVINDO A MADEIRA 2 VEZES,INCLUSIVE DESMOLDAGEM,EXCLUSIVE ESCORAMENTO</t>
  </si>
  <si>
    <t>11.004.0026-A</t>
  </si>
  <si>
    <t>FORMAS DE MADEIRA DE 3ª,PARA GALERIAS RETANGULARES DE CONCRETO ARMADO,SERVINDO A MADEIRA 3 VEZES,INCLUSIVE ESCORAMENTO,FORNECIMENTO DOS MATERIAIS E DESMOLDAGEM</t>
  </si>
  <si>
    <t>11.004.0027-A</t>
  </si>
  <si>
    <t>FORMAS DE MADEIRA DE 3ª,COM APROVEITAMENTO DA MADEIRA APENAS1 VEZ,PARA VIADUTO DE CONCRETO,COM ESCORAMENTO METALICO,EXCLUSIVE ALUGUEL DESTE,INCLUSIVE FORNECIMENTO DE MATERIAIS E DESMOLDAGEM</t>
  </si>
  <si>
    <t>11.004.0028-A</t>
  </si>
  <si>
    <t>FORMAS DE MADEIRA DE 3ª,COM APROVEITAMENTO DA MADEIRA 2 VEZES,PARA VIADUTO DE CONCRETO,COM ESCORAMENTO METALICO,EXCLUSIVE ALUGUEL DESTE,INCLUSIVE FORNECIMENTO DE MATERIAIS E DESMOLDAGEM</t>
  </si>
  <si>
    <t>11.004.0029-A</t>
  </si>
  <si>
    <t>FORMAS DE MADEIRA DE 3ª,COM APROVEITAMENTO DA MADEIRA POR 4VEZES,PARA A MOLDAGEM DE CINTA SOBRE BALDRAME,INCLUSIVE FORNECIMENTO DE MATERIAIS E DESMOLDAGEM</t>
  </si>
  <si>
    <t>11.004.0030-B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</si>
  <si>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</si>
  <si>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11.004.0035-B</t>
  </si>
  <si>
    <t>ESCORAMENTO DE FORMAS ATE 3,30M DE PE DIREITO,COM MADEIRA DE3ª,TABUAS EMPREGADAS 3 VEZES,PRUMOS 4 VEZES</t>
  </si>
  <si>
    <t>11.004.0036-A</t>
  </si>
  <si>
    <t>ESCORAMENTO DE FORMAS DE 3,30 ATE 3,50M DE PE DIREITO,COM MADEIRA DE 3ª,TABUAS EMPREGADAS 3 VEZES,PRUMOS 4 VEZES</t>
  </si>
  <si>
    <t>11.004.0037-A</t>
  </si>
  <si>
    <t>ESCORAMENTO DE FORMAS DE 3,50 ATE 4,00M DE PE DIREITO,COM MADEIRA DE 3ª,TABUAS EMPREGADAS 3 VEZES,PRUMOS 4 VEZES</t>
  </si>
  <si>
    <t>11.004.0038-B</t>
  </si>
  <si>
    <t>ESCORAMENTO DE FORMAS DE 4,00 ATE 5,00M DE PE DIREITO,COM MADEIRA DE 3ª,TABUAS EMPREGADAS 3 VEZES,PRUMOS 4 VEZES</t>
  </si>
  <si>
    <t>11.004.0053-B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</si>
  <si>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</si>
  <si>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11.004.0055-A</t>
  </si>
  <si>
    <t>ESCORAMENTO DE ROCHA,OU ENCHIMENTO POR CIMA DE CAMBOTAS METALICAS,COM MADEIRA DE REFLORESTAMENTO,MEDIDO PELO VOLUME DE MADEIRA EMPREGADA,CONSIDERANDO A SECAO MEDIA DAS TORAS E SEUCOMPRIMENTO</t>
  </si>
  <si>
    <t>11.004.0060-A</t>
  </si>
  <si>
    <t>ESCORAMENTO DE TUNEL ESCAVADO EM TERRA,COM MADEIRA DE REFLORESTAMENTO SERRADA,DE 2",POR CIMA DAS CAMBOTAS METALICAS,INCLUSIVE O FORNECIMENTO E COLOCACAO DA MADEIRA,SEM APROVEITAMENTO DESTA</t>
  </si>
  <si>
    <t>11.004.0061-A</t>
  </si>
  <si>
    <t>REFORCO LATERAL DE ESCORAMENTO DE FORMAS DE PILARES OU VIGAS,COM 30% DE APROVEITAMENTO DA MADEIRA,INCLUSIVE RETIRADA</t>
  </si>
  <si>
    <t>11.004.0063-A</t>
  </si>
  <si>
    <t>REFORCO LATERAL DE ESCORAMENTO DE FORMAS DE PILARES OU VIGAS,COM APROVEITAMENTO DE 2 VEZES DA MADEIRA,INCLUSIVE RETIRADA</t>
  </si>
  <si>
    <t>11.004.0065-A</t>
  </si>
  <si>
    <t>ESCORAMENTO DE FORMA DE PARAMENTOS VERTICAIS,PARA ALTURA ATE1,50M,COM 30% DE APROVEITAMENTO DA MADEIRA,INCLUSIVE RETIRADA</t>
  </si>
  <si>
    <t>11.004.0066-A</t>
  </si>
  <si>
    <t>ESCORAMENTO DE FORMA DE PARAMETROS VERTICAIS,PARA ALTURA ATE1,50M,COM APROVEITAMENTO DE 2 VEZES DA MADEIRA,INCLUSIVE RETIRADA</t>
  </si>
  <si>
    <t>11.004.0069-B</t>
  </si>
  <si>
    <t>ESCORAMENTO DE FORMAS DE PARAMENTOS VERTICAIS,PARA ALTURA DE1,50 A 5,00M,COM 30% DE APROVEITAMENTO DA MADEIRA,INCLUSIVERETIRADA</t>
  </si>
  <si>
    <t>11.004.0070-B</t>
  </si>
  <si>
    <t>ESCORAMENTO DE FORMAS DE PARAMENTOS VERTICAIS,PARA ALTURA DE1,50 A 5,00M,COM APROVEITAMENTO DE 2 VEZES DA MADEIRA,INCLUSIVE RETIRADA</t>
  </si>
  <si>
    <t>11.004.0072-B</t>
  </si>
  <si>
    <t>ESCORAMENTO DE FORMAS DE PARAMENTOS VERTICAIS,PARA ALTURA DE5,00M A 8,00M,COM 30% DE APROVEITAMENTO DA MADEIRA,INCLUSIVE RETIRADA</t>
  </si>
  <si>
    <t>11.004.0073-B</t>
  </si>
  <si>
    <t>ESCORAMENTO DE FORMAS DE PARAMENTOS VERTICAIS,PARA ALTURA DE5,00M A 8,00M,COM APROVEITAMENTO DE 2 VEZES DA MADEIRA,INCLUSIVE RETIRADA</t>
  </si>
  <si>
    <t>11.004.0075-A</t>
  </si>
  <si>
    <t>ESCORAMENTO DE FORMAS DE PARAMENTOS VERTICAIS,PARA ALTURA DE8,00M A 12,00M,COM 30% DE APROVEITAMENTO DA MADEIRA,INCLUSIVE RETIRADA</t>
  </si>
  <si>
    <t>11.004.0076-B</t>
  </si>
  <si>
    <t>ESCORAMENTO DE FORMAS DE PARAMENTOS VERTICAIS,PARA ALTURA DE8,00 A 12,00M,COM APROVEITAMENTO DE 2 VEZES DA MADEIRA,INCLUSIVE RETIRADA</t>
  </si>
  <si>
    <t>11.004.0080-A</t>
  </si>
  <si>
    <t>JUNTA DE MADEIRA PARA PONTES,UTILIZANDO SARRAFOS DE 1X7CM</t>
  </si>
  <si>
    <t>11.004.0100-A</t>
  </si>
  <si>
    <t>PILAR EM MADEIRA DE REFLORESTAMENTO,COM DIAMETRO APROXIMADODE 25CM,TRATADO COM IMUNIZANTE,EXCLUSIVE ESCAVACAO,FUNDACAOE REATERRO.FORNECIMENTO E ASSENTAMENTO</t>
  </si>
  <si>
    <t>11.004.0200-A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</si>
  <si>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</si>
  <si>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11.005.0001-B</t>
  </si>
  <si>
    <t>FORMAS DE CHAPAS DE MADEIRA COMPENSADA,EMPREGANDO-SE AS DE 14MM,RESINADAS,E TAMBEM AS DE 20MM DE ESPESSURA,PLASTIFICADAS,SERVINDO 4 VEZES,E A MADEIRA AUXILIAR SERVINDO 3 VEZES,INCLUSIVE FORNECIMENTO E DESMOLDAGEM,EXCLUSIVE ESCORAMENTO</t>
  </si>
  <si>
    <t>11.005.0002-B</t>
  </si>
  <si>
    <t>FORMAS DE CHAPAS DE MADEIRA COMPENSADA,EMPREGANDO-SE AS DE 14MM,RESINADAS E TAMBEM AS DE 20MM DE ESPESSURA,PLASTIFICADAS,SERVINDO 1 VEZ,INCLUSIVE FORNECIMENTO E DESMOLDAGEM,EXCLUSIVE ESCORAMENTO</t>
  </si>
  <si>
    <t>11.005.0005-B</t>
  </si>
  <si>
    <t>FORMAS DE CHAPAS DE MADEIRA COMPENSADA,DE 20MM DE ESPESSURA,PLASTIFICADAS,SERVINDO 1 VEZ PARA VIADUTOS,INCLUINDO PECAS DE TRANSFERENCIA PARA ESCORAMENTO METALICO,EXCLUSIVE ESTE,INCLUSIVE FORNECIMENTO DE MATERIAIS E DESMOLDAGEM</t>
  </si>
  <si>
    <t>11.005.0006-B</t>
  </si>
  <si>
    <t>FORMAS DE CHAPAS DE MADEIRA COMPENSADA,DE 20MM DE ESPESSURA,PLASTIFICADAS,SERVINDO A MADEIRA 2 VEZES PARA VIADUTOS,INCLUINDO PECAS DE TRANSFERENCIA PARA ESCORAMENTO METALICO,EXCLUSIVE ESTE,INCLUSIVE FORNECIMENTO DE MATERIAIS E DESMOLDAGEM</t>
  </si>
  <si>
    <t>11.005.0010-A</t>
  </si>
  <si>
    <t>FORMAS DE CHAPAS DE MADEIRA COMPENSADA,DE 14MM DE ESPESSURA,RESINADAS,PARA LAJES,SERVINDO 5 VEZES,E MADEIRA AUXILIAR SERVINDO 5 VEZES,INCLUSIVE FORNECIMENTO E DESMOLDAGEM,EXCLUSIVEESCORAMENTO</t>
  </si>
  <si>
    <t>11.005.0012-A</t>
  </si>
  <si>
    <t>FORMAS DE CHAPAS DE MADEIRA COMPENSADA,DE 14MM DE ESPESSURA,RESINADAS,PARA LAJES,SERVINDO 2 VEZES,E MADEIRA AUXILIAR SERVINDO 2 VEZES,INCLUSIVE FORNECIMENTO E DESMOLDAGEM,EXCLUSIVEESCORAMENTO</t>
  </si>
  <si>
    <t>11.005.0015-A</t>
  </si>
  <si>
    <t>FORMAS DE CHAPAS DE MADEIRA COMPENSADA,DE 20MM DE ESPESSURA,PLASTIFICADAS,SERVINDO 2 VEZES,E MADEIRA AUXILIAR SERVINDO 3VEZES,INCLUSIVE FORNECIMENTO E DESMOLDAGEM,EXCLUSIVE ESCORAMENTO</t>
  </si>
  <si>
    <t>11.005.0020-A</t>
  </si>
  <si>
    <t>FORMAS DE CHAPAS DE MADEIRA COMPENSADA,DE 10MM DE ESPESSURA,TIPO CAIXA PERDIDA,COM 50CM DE LARGURA E 46CM DE ALTURA.FORNECIMENTO E COLOCACAO</t>
  </si>
  <si>
    <t>11.005.0050-A</t>
  </si>
  <si>
    <t>FORMAS DE CHAPAS DE MADEIRA COMPENSADA,DE 20MM,RESINADAS,E MADEIRA AUXILIAR,USO 1 VEZ,PARA ESTRUTURA DE PONTES E VIADUTOS,INCLUSIVE FORNECIMENTO DE TODOS OS MATERIAIS,EQUIPAMENTOSAUXILIARES(GUINDASTE E GUINDAUTO)E DESMOLDAGEM,EXCLUSIVE ESCORAMENTO</t>
  </si>
  <si>
    <t>11.005.0055-A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</si>
  <si>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</si>
  <si>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11.008.0001-B</t>
  </si>
  <si>
    <t>BARRA DE ACO CA-25,REDONDA,SEM SALIENCIA OU MOSSA,COEFICIENTE DE CONFORMACAO SUPERFICIAL MINIMO(ADERENCIA)IGUAL A 1,DIAMETRO IGUAL A 6,3MM,DESTINADA A ARMADURA DE PECAS DE CONCRETOARMADO,COMPREENDENDO 10% DE PERDAS DE PONTAS E ARAME 18.FORNECIMENTO</t>
  </si>
  <si>
    <t>11.008.0003-A</t>
  </si>
  <si>
    <t>BARRA DE ACO CA-25,REDONDA,SEM SALIENCIA OU MOSSA,COEFICIENTE DE CONFORMACAO SUPERFICIAL MINIMO(ADERENCIA)IGUAL A 1,DIAMETRO IGUAL A 8MM,DESTINADA A ARMADURA DE PECAS DE CONCRETO ARMADO,COMPREENDENDO 10% DE PERDAS DE PONTAS E ARAME 18.FORNECIMENTO</t>
  </si>
  <si>
    <t>11.008.0004-B</t>
  </si>
  <si>
    <t>BARRA DE ACO CA-25,REDONDA,SEM SALIENCIA OU MOSSA,COEFICIENTE DE CONFORMACAO SUPERFICIAL MINIMO (ADERENCIA) IGUAL A 1,DIAMETRO MAIOR OU IGUAL A 10MM,DESTINADA A ARMADURA DE PECAS DE CONCRETO ARMADO,COMPREENDENDO 10% DE PERDAS DE PONTAS E ARAME 18.FORNECIMENTO</t>
  </si>
  <si>
    <t>11.009.0011-A</t>
  </si>
  <si>
    <t>FIO DE ACO CA-60,REDONDO,COM SALIENCIA OU MOSSA,COEFICIENTEDE CONFORMACAO SUPERFICIAL MINIMO(ADERENCIA)IGUAL A 1,5,DIAMETRO ENTRE 4,2 A 5MM,DESTINADO A ARMADURA DE PECAS DE CONCRETO ARMADO,COMPREENDENDO 10% DE PERDAS DE PONTAS E ARAME 18.FORNECIMENTO</t>
  </si>
  <si>
    <t>11.009.0012-A</t>
  </si>
  <si>
    <t>FIO DE ACO CA-60,REDONDO,COM SALIENCIA OU MOSSA,COEFICIENTEDE CONFORMACAO SUPERFICIAL MINIMO (ADERENCIA)IGUAL A 1,5,DIAMETRO ACIMA DE 5MM,DESTINADO A ARMADURA DE PECAS DE CONCRETOARMADO,10% DE PERDAS DE PONTAS E ARAME 18.FORNECIMENTO</t>
  </si>
  <si>
    <t>11.009.0013-A</t>
  </si>
  <si>
    <t>BARRA DE ACO CA-50,COM SALIENCIA OU MOSSA,COEFICIENTE DE CONFORMACAO SUPERFICIAL MINIMO (ADERENCIA) IGUAL A 1,5,DIAMETRODE 6,3MM,DESTINADA A ARMADURA DE CONCRETO ARMADO,10% DE PERDAS DE PONTAS E ARAME 18.FORNECIMENTO</t>
  </si>
  <si>
    <t>11.009.0014-B</t>
  </si>
  <si>
    <t>BARRA DE ACO CA-50,COM SALIENCIA OU MOSSA,COEFICIENTE DE CONFORMACAO SUPERFICIAL MINIMO (ADERENCIA) IGUAL A 1,5,DIAMETRODE 8 A 12,5MM,DESTINADA A ARMADURA DE CONCRETO ARMADO,10%DE PERDAS DE PONTAS E ARAME 18.FORNECIMENTO</t>
  </si>
  <si>
    <t>11.009.0015-B</t>
  </si>
  <si>
    <t>BARRA DE ACO CA-50,COM SALIENCIA OU MOSSA,COEFICIENTE DE CONFORMACAO SUPERFICIAL MINIMO (ADERENCIA) IGUAL A 1,5,DIAMETROACIMA DE 12,5MM,DESTINADA A ARMADURA DE CONCRETO ARMADO,10%DE PERDAS DE PONTAS E ARAME 18.FORNECIMENTO</t>
  </si>
  <si>
    <t>11.009.0050-B</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</si>
  <si>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</si>
  <si>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11.009.0052-B</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</si>
  <si>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</si>
  <si>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11.009.0054-B</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</si>
  <si>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</si>
  <si>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11.009.0060-B</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</si>
  <si>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</si>
  <si>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11.009.0062-B</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</si>
  <si>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</si>
  <si>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11.009.0070-B</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</si>
  <si>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</si>
  <si>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11.009.0072-B</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</si>
  <si>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</si>
  <si>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11.009.0074-B</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</si>
  <si>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</si>
  <si>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11.009.0100-B</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</si>
  <si>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</si>
  <si>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11.009.0102-B</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</si>
  <si>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</si>
  <si>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11.009.0104-B</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</si>
  <si>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</si>
  <si>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11.009.0110-B</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</si>
  <si>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</si>
  <si>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11.009.0112-B</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</si>
  <si>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</si>
  <si>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11.009.0120-B</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</si>
  <si>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</si>
  <si>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11.009.0122-B</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</si>
  <si>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</si>
  <si>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11.009.0124-B</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</si>
  <si>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</si>
  <si>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11.010.0008-A</t>
  </si>
  <si>
    <t>CABO DE ACO DE 1 CORDOALHA DE 12,7MM,EXCLUSIVE BAINHA E PERDAS DE PONTAS,COMPREENDENDO APENAS O FORNECIMENTO MEDIDO PELOPESO DO CABO GEOMETRICAMENTE NECESSARIO</t>
  </si>
  <si>
    <t>11.010.0028-A</t>
  </si>
  <si>
    <t>CABO DE ACO PARA 2 CORDOALHAS DE 12,7MM,INCLUSIVE BAINHA DEACO GALVANIZADO,COMPREENDENDO APENAS O FORNECIMENTO MEDIDO PELO PESO DO CABO GEOMETRICAMENTE NECESSARIO</t>
  </si>
  <si>
    <t>11.010.0029-A</t>
  </si>
  <si>
    <t>CABO DE ACO PARA 3 CORDOALHAS DE 12,7MM,INCLUSIVE BAINHA DEACO GALVANIZADO,COMPREENDENDO APENAS O FORNECIMENTO MEDIDO PELO PESO DO CABO GEOMETRICAMENTE NECESSARIO</t>
  </si>
  <si>
    <t>11.010.0030-A</t>
  </si>
  <si>
    <t>CABO DE ACO PARA 4 CORDOALHAS DE 12,7MM,INCLUSIVE BAINHA DEACO GALVANIZADO,COMPREENDENDO APENAS O FORNECIMENTO MEDIDO PELO PESO DO CABO GEOMETRICAMENTE NECESSARIO</t>
  </si>
  <si>
    <t>11.010.0031-A</t>
  </si>
  <si>
    <t>CABO DE ACO PARA 5 CORDOALHAS DE 12,7MM,INCLUSIVE BAINHA DEACO GALVANIZADO,COMPREENDENDO APENAS O FORNECIMENTO MEDIDO PELO PESO DO CABO GEOMETRICAMENTE NECESSARIO</t>
  </si>
  <si>
    <t>11.010.0032-A</t>
  </si>
  <si>
    <t>CABO DE ACO PARA 6 CORDOALHAS DE 12,7MM,INCLUSIVE BAINHA DEACO GALVANIZADO,COMPREENDENDO APENAS O FORNECIMENTO MEDIDO PELO PESO DO CABO GEOMETRICAMENTE NECESSARIO</t>
  </si>
  <si>
    <t>11.010.0033-A</t>
  </si>
  <si>
    <t>CABO DE ACO PARA 7 CORDOALHAS DE 12,7MM,INCLUSIVE BAINHA DEACO GALVANIZADO,COMPREENDENDO APENAS O FORNECIMENTO MEDIDO PELO PESO DO CABO GEOMETRICAMENTE NECESSARIO</t>
  </si>
  <si>
    <t>11.010.0034-A</t>
  </si>
  <si>
    <t>CABO DE ACO PARA 12 CORDOALHAS DE 12,7MM,INCLUSIVE BAINHA DEACO GALVANIZADO,COMPREENDENDO APENAS O FORNECIMENTO MEDIDOPELO PESO DO CABO GEOMETRICAMENTE NECESSARIO</t>
  </si>
  <si>
    <t>11.010.0035-A</t>
  </si>
  <si>
    <t>CABO DE ACO PARA 19 CORDOALHAS DE 12,7MM,INCLUSIVE BAINHA DEACO GALVANIZADO,COMPREENDENDO APENAS O FORNECIMENTO MEDIDOPELO PESO DO CABO GEOMETRICAMENTE NECESSARIO</t>
  </si>
  <si>
    <t>11.010.0036-A</t>
  </si>
  <si>
    <t>CABO DE ACO PARA 22 CORDOALHAS DE 12,7MM,INCLUSIVE BAINHA DEACO GALVANIZADO,COMPREENDENDO APENAS O FORNECIMENTO MEDIDOPELO PESO DO CABO GEOMETRICAMENTE NECESSARIO</t>
  </si>
  <si>
    <t>11.010.0037-A</t>
  </si>
  <si>
    <t>CABO DE ACO PARA 27 CORDOALHAS DE 12,7MM,INCLUSIVE BAINHA DEACO GALVANIZADO,COMPREENDENDO APENAS O FORNECIMENTO MEDIDOPELO PESO DO CABO GEOMETRICAMENTE NECESSARIO</t>
  </si>
  <si>
    <t>11.010.0038-A</t>
  </si>
  <si>
    <t>CABO DE ACO PARA 31 CORDOALHAS DE 12,7MM,INCLUSIVE BAINHA DEACO GALVANIZADO,COMPREENDENDO APENAS O FORNECIMENTO MEDIDOPELO PESO DO CABO GEOMETRICAMENTE NECESSARIO</t>
  </si>
  <si>
    <t>11.010.0039-A</t>
  </si>
  <si>
    <t>CABO DE ACO PARA 37 CORDOALHAS DE 12,7MM,INCLUSIVE BAINHA DEACO GALVANIZADO,COMPREENDENDO APENAS O FORNECIMENTO MEDIDOPELO PESO DO CABO GEOMETRICAMENTE NECESSARIO</t>
  </si>
  <si>
    <t>11.010.0060-A</t>
  </si>
  <si>
    <t>CABO DE ACO DE 1 CORDOALHA DE 15,2MM,EXCLUSIVE BAINHA E PERDAS DE PONTAS,COMPREENDENDO APENAS O FORNECIMENTO MEDIDO PELOPESO DO CABO GEOMETRICAMENTE NECESSARIO</t>
  </si>
  <si>
    <t>11.010.0081-A</t>
  </si>
  <si>
    <t>CABO DE ACO DE 2 CORDOALHAS DE 15,2MM,INCLUSIVE BAINHA DE ACO GALVANIZADO,COMPREENDENDO APENAS O FORNECIMENTO MEDIDO PELO PESO DO CABO GEOMETRICAMENTE NECESSARIO</t>
  </si>
  <si>
    <t>11.010.0082-A</t>
  </si>
  <si>
    <t>CABO DE ACO DE 3 CORDOALHAS DE 15,2MM,INCLUSIVE BAINHA DE ACO GALVANIZADO,COMPREENDENDO APENAS O FORNECIMENTO MEDIDO PELO PESO DO CABO GEOMETRICAMENTE NECESSARIO</t>
  </si>
  <si>
    <t>11.010.0083-A</t>
  </si>
  <si>
    <t>CABO DE ACO DE 4 CORDOALHAS DE 15,2MM,INCLUSIVE BAINHA DE ACO GALVANIZADO,COMPREENDENDO APENAS O FORNECIMENTO MEDIDO PELO PESO DO CABO GEOMETRICAMENTE NECESSARIO</t>
  </si>
  <si>
    <t>11.010.0084-A</t>
  </si>
  <si>
    <t>CABO DE ACO DE 5 CORDOALHAS DE 15,2MM,INCLUSIVE BAINHA DE ACO GALVANIZADO,COMPREENDENDO APENAS O FORNECIMENTO MEDIDO PELO PESO DO CABO GEOMETRICAMENTE NECESSARIO</t>
  </si>
  <si>
    <t>11.010.0085-A</t>
  </si>
  <si>
    <t>CABO DE ACO DE 6 CORDOALHAS DE 15,2MM,INCLUSIVE BAINHA DE ACO GALVANIZADO,COMPREENDENDO APENAS O FORNECIMENTO MEDIDO PELO PESO DO CABO GEOMETRICAMENTE NECESSARIO</t>
  </si>
  <si>
    <t>11.010.0086-A</t>
  </si>
  <si>
    <t>CABO DE ACO DE 7 CORDOALHAS DE 15,2MM,INCLUSIVE BAINHA DE ACO GALVANIZADO,COMPREENDENDO APENAS O FORNECIMENTO MEDIDO PELO PESO DO CABO GEOMETRICAMENTE NECESSARIO</t>
  </si>
  <si>
    <t>11.010.0087-A</t>
  </si>
  <si>
    <t>CABO DE ACO DE 12 CORDOALHAS DE 15,2MM,INCLUSIVE BAINHA DE ACO GALVANIZADO,COMPREENDENDO APENAS O FORNECIMENTO MEDIDO PELO PESO DO CABO GEOMETRICAMENTE NECESSARIO</t>
  </si>
  <si>
    <t>11.010.0088-A</t>
  </si>
  <si>
    <t>CABO DE ACO DE 19 CORDOALHAS DE 15,2MM,INCLUSIVE BAINHA DE ACO GALVANIZADO,COMPREENDENDO APENAS O FORNECIMENTO MEDIDO PELO PESO DO CABO GEOMETRICAMENTE NECESSARIO</t>
  </si>
  <si>
    <t>11.010.0089-A</t>
  </si>
  <si>
    <t>CABO DE ACO DE 22 CORDOALHAS DE 15,2MM,INCLUSIVE BAINHA DE ACO GALVANIZADO,COMPREENDENDO APENAS O FORNECIMENTO MEDIDO PELO PESO DO CABO GEOMETRICAMENTE NECESSARIO</t>
  </si>
  <si>
    <t>11.010.0090-A</t>
  </si>
  <si>
    <t>CABO DE ACO DE 27 CORDOALHAS DE 15,2MM,INCLUSIVE BAINHA DE ACO GALVANIZADO,COMPREENDENDO APENAS O FORNECIMENTO MEDIDO PELO PESO DO CABO GEOMETRICAMENTE NECESSARIO</t>
  </si>
  <si>
    <t>11.010.0091-A</t>
  </si>
  <si>
    <t>CABO DE ACO DE 31 CORDOALHAS DE 15,2MM,INCLUSIVE BAINHA DE ACO GALVANIZADO,COMPREENDENDO APENAS O FORNECIMENTO MEDIDO PELO PESO DO CABO GEOMETRICAMENTE NECESSARIO</t>
  </si>
  <si>
    <t>11.010.0092-A</t>
  </si>
  <si>
    <t>CABO DE ACO DE 37 CORDOALHAS DE 15,2MM,INCLUSIVE BAINHA DE ACO GALVANIZADO,COMPREENDENDO APENAS O FORNECIMENTO MEDIDO PELO PESO DO CABO GEOMETRICAMENTE NECESSARIO</t>
  </si>
  <si>
    <t>11.011.0010-A</t>
  </si>
  <si>
    <t>PREPARO E COLOCACAO DE 1 CORDOALHA DE 12,7MM OU 15,2MM,NAS FORMAS,COMPREENDENDO CORTE,MONTAGEM,ENFIACAO NA BAINHA,BEM COMO FORNECIMENTO DE CIMENTO PARA INJECAO</t>
  </si>
  <si>
    <t>11.011.0011-A</t>
  </si>
  <si>
    <t>PREPARO E COLOCACAO DE 2 CORDOALHAS DE 12,7MM,NAS FORMAS,COMPREENDENDO CORTE,MONTAGEM,ENFIACAO NA BAINHA,BEM COMO FORNECIMENTO DE CIMENTO PARA INJECAO</t>
  </si>
  <si>
    <t>11.011.0012-A</t>
  </si>
  <si>
    <t>PREPARO E COLOCACAO DE 3 CORDOALHAS DE 12,7MM,NAS FORMAS,COMPREENDENDO CORTE,MONTAGEM,ENFIACAO NA BAINHA,BEM COMO FORNECIMENTO DE CIMENTO PARA INJECAO</t>
  </si>
  <si>
    <t>11.011.0013-A</t>
  </si>
  <si>
    <t>PREPARO E COLOCACAO DE 4 CORDOALHAS DE 12,7MM,NAS FORMAS,COMPREENDENDO CORTE,MONTAGEM,ENFIACAO NA BAINHA,BEM COMO FORNECIMENTO DE CIMENTO PARA INJECAO</t>
  </si>
  <si>
    <t>11.011.0014-A</t>
  </si>
  <si>
    <t>PREPARO E COLOCACAO DE 5 CORDOALHAS DE 12,7MM,NAS FORMAS,COMPREENDENDO CORTE,MONTAGEM,ENFIACAO NA BAINHA,BEM COMO FORNECIMENTO DE CIMENTO PARA INJECAO</t>
  </si>
  <si>
    <t>11.011.0015-A</t>
  </si>
  <si>
    <t>PREPARO E COLOCACAO DE 6 CORDOALHAS DE 12,7MM,NAS FORMAS,COMPREENDENDO CORTE,MONTAGEM,ENFIACAO NA BAINHA,BEM COMO FORNECIMENTO DE CIMENTO PARA INJECAO</t>
  </si>
  <si>
    <t>11.011.0016-A</t>
  </si>
  <si>
    <t>PREPARO E COLOCACAO DE 7 CORDOALHAS DE 12,7MM,NAS FORMAS,COMPREENDENDO CORTE,MONTAGEM,ENFIACAO NA BAINHA,BEM COMO FORNECIMENTO DE CIMENTO PARA INJECAO</t>
  </si>
  <si>
    <t>11.011.0017-B</t>
  </si>
  <si>
    <t>PREPARO E COLOCACAO DE 12 CORDOALHAS DE 12,7MM,NAS FORMAS,COMPREENDENDO CORTE,MONTAGEM,ENFIACAO NA BAINHA,BEM COMO FORNECIMENTO DE CIMENTO PARA INJECAO</t>
  </si>
  <si>
    <t>11.011.0018-A</t>
  </si>
  <si>
    <t>PREPARO E COLOCACAO DE 19 CORDOALHAS DE 12,7MM,NAS FORMAS,COMPREENDENDO CORTE,MONTAGEM,ENFIACAO NA BAINHA,BEM COMO FORNECIMENTO DE CIMENTO PARA INJECAO</t>
  </si>
  <si>
    <t>11.011.0019-A</t>
  </si>
  <si>
    <t>PREPARO E COLOCACAO DE 22 CORDOALHAS DE 12,7MM,NAS FORMAS,COMPREENDENDO CORTE,MONTAGEM,ENFIACAO NA BAINHA,BEM COMO FORNECIMENTO DE CIMENTO PARA INJECAO</t>
  </si>
  <si>
    <t>11.011.0020-A</t>
  </si>
  <si>
    <t>PREPARO E COLOCACAO DE 27 CORDOALHAS DE 12,7MM,NAS FORMAS,COMPREENDENDO CORTE,MONTAGEM,ENFIACAO NA BAINHA,BEM COMO FORNECIMENTO DE CIMENTO PARA INJECAO</t>
  </si>
  <si>
    <t>11.011.0021-A</t>
  </si>
  <si>
    <t>PREPARO E COLOCACAO DE 31 CORDOALHAS DE 12,7MM,NAS FORMAS,COMPREENDENDO CORTE,MONTAGEM,ENFIACAO NA BAINHA,BEM COMO FORNECIMENTO DE CIMENTO PARA INJECAO</t>
  </si>
  <si>
    <t>11.011.0022-A</t>
  </si>
  <si>
    <t>PREPARO E COLOCACAO DE 37 CORDOALHAS DE 12,7MM,NAS FORMAS,COMPREENDENDO CORTE,MONTAGEM,ENFIACAO NA BAINHA,BEM COMO FORNECIMENTO DE CIMENTO PARA INJECAO</t>
  </si>
  <si>
    <t>11.011.0023-B</t>
  </si>
  <si>
    <t>CORTE,DOBRAGEM,MONTAGEM E COLOCACAO DE FERRAGENS NA FORMAS,ACO CA-25,EM BARRA REDONDA COM DIAMETRO IGUAL A 6,3MM</t>
  </si>
  <si>
    <t>11.011.0024-B</t>
  </si>
  <si>
    <t>CORTE,DOBRAGEM,MONTAGEM E COLOCACAO DE FERRAGENS NAS FORMAS,ACO CA-25,EM BARRA REDONDA COM DIAMETRO IGUAL A 8MM</t>
  </si>
  <si>
    <t>11.011.0025-B</t>
  </si>
  <si>
    <t>CORTE,DOBRAGEM,MONTAGEM E COLOCACAO DE FERRAGENS NAS FORMAS,ACO CA-25,EM BARRA REDONDA COM DIAMETRO MAIOR OU IGUAL A 10MM</t>
  </si>
  <si>
    <t>11.011.0027-A</t>
  </si>
  <si>
    <t>CORTE,DOBRAGEM,MONTAGEM E COLOCACAO DE FERRAGENS NAS FORMAS,ACO CA-60,EM FIO REDONDO,COM DIAMETRO DE 4,2 A 5MM</t>
  </si>
  <si>
    <t>11.011.0028-A</t>
  </si>
  <si>
    <t>CORTE,DOBRAGEM,MONTAGEM E COLOCACAO DE FERRAGENS NAS FORMAS,ACO CA-60,EM FIO REDONDO COM DIAMETRO ACIMA DE 5MM</t>
  </si>
  <si>
    <t>11.011.0029-A</t>
  </si>
  <si>
    <t>CORTE,DOBRAGEM,MONTAGEM E COLOCACAO DE FERRAGENS NAS FORMAS,ACO CA-50,EM BARRAS REDONDAS,COM DIAMETRO IGUAL A 6,3MM</t>
  </si>
  <si>
    <t>11.011.0030-B</t>
  </si>
  <si>
    <t>CORTE,DOBRAGEM,MONTAGEM E COLOCACAO DE FERRAGENS NAS FORMAS,ACO CA-50,EM BARRAS REDONDAS,COM DIAMETRO DE 8 A 12,5MM</t>
  </si>
  <si>
    <t>11.011.0031-B</t>
  </si>
  <si>
    <t>CORTE,DOBRAGEM,MONTAGEM E COLOCACAO DE FERRAGENS NAS FORMAS,ACO CA-50,EM BARRAS REDONDAS,COM DIAMETRO ACIMA DE 12,5MM</t>
  </si>
  <si>
    <t>11.011.0035-A</t>
  </si>
  <si>
    <t>CORTE,DOBRAGEM,MONTAGEM E COLOCACAO DE FERRAGENS NAS FORMAS,INCLUSIVE TRANSPORTE HORIZONTAL E VERTICAL COM EQUIPAMENTOS(GUINDASTE E GUINDAUTO),PARA ESTRUTURAS DE PONTES E VIADUTOS,ACO CA-50,DIAMETRO ATE 6,3MM</t>
  </si>
  <si>
    <t>11.011.0036-A</t>
  </si>
  <si>
    <t>CORTE,DOBRAGEM,MONTAGEM E COLOCACAO DE FERRAGENS NAS FORMAS,INCLUSIVE TRANSPORTE HORIZONTAL E VERTICAL COM EQUIPAMENTOS(GUINDASTE E GUINDAUTO),PARA ESTRUTURAS DE PONTES E VIADUTOS,ACO CA-50,DIAMETRO DE 8 A 12,5MM</t>
  </si>
  <si>
    <t>11.011.0037-A</t>
  </si>
  <si>
    <t>CORTE,DOBRAGEM,MONTAGEM E COLOCACAO DE FERRAGENS NAS FORMAS,INCLUSIVE TRANSPORTE HORIZONTAL E VERTICAL COM EQUIPAMENTOS(GUINDASTE E GUINDAUTO),PARA ESTRUTURAS DE PONTES E VIADUTOS,ACO CA-50,DIAMETRO ACIMA DE 12,5MM</t>
  </si>
  <si>
    <t>11.011.0040-A</t>
  </si>
  <si>
    <t>CORTE,MONTAGEM E COLOCACAO DE TELAS DE ACO CA-60,CRUZADAS ESOLDADAS ENTRE SI,EM PECAS DE CONCRETO</t>
  </si>
  <si>
    <t>11.012.0015-A</t>
  </si>
  <si>
    <t>CONE DE ANCORAGEM DE CABO DE ACO DE 1 CORDOALHA DE 12,7MM,COMPREENDENDO FORNECIMENTO DO CONE,DE LUVA CONE-BAINHA,DE 2,00M DE MOLA CENTRAL E BAINHA,BEM COMO AS OPERACOES DE PROTENSAO E INJECAO DE CIMENTO</t>
  </si>
  <si>
    <t>11.012.0016-A</t>
  </si>
  <si>
    <t>CONE DE ANCORAGEM DE CABO DE ACO DE 2 CORDOALHAS DE 12,7MM,COMPREENDENDO FORNECIMENTO DO CONE,DE LUVA CONE-BAINHA,DE 2,00M DE MOLA CENTRAL E BAINHA,BEM COMO AS OPERACOES DE PROTENSAO E INJECAO DE CIMENTO</t>
  </si>
  <si>
    <t>11.012.0017-A</t>
  </si>
  <si>
    <t>CONE DE ANCORAGEM DE CABO DE ACO DE 3 CORDOALHAS DE 12,7MM,COMPREENDENDO FORNECIMENTO DO CONE,DE LUVA CONE-BAINHA,DE 2,00M DE MOLA CENTRAL E BAINHA,BEM COMO AS OPERACOES DE PROTENSAO E INJECAO DE CIMENTO</t>
  </si>
  <si>
    <t>11.012.0018-A</t>
  </si>
  <si>
    <t>CONE DE ANCORAGEM DE CABO DE ACO DE 4 CORDOALHAS DE 12,7MM,COMPREENDENDO FORNECIMENTO DO CONE,DE LUVA CONE-BAINHA,DE 2,00M DE MOLA CENTRAL E BAINHA,BEM COMO AS OPERACOES DE PROTENSAO E INJECAO DE CIMENTO</t>
  </si>
  <si>
    <t>11.012.0019-A</t>
  </si>
  <si>
    <t>CONE DE ANCORAGEM DE CABO DE ACO DE 5 CORDOALHAS DE 12,7MM,COMPREENDENDO FORNECIMENTO DO CONE,DE LUVA CONE-BAINHA,DE 2,00M DE MOLA CENTRAL E BAINHA,BEM COMO AS OPERACOES DE PROTENSAO E INJECAO DE CIMENTO</t>
  </si>
  <si>
    <t>11.012.0020-A</t>
  </si>
  <si>
    <t>CONE DE ANCORAGEM DE CABO DE ACO DE 6 CORDOALHAS DE 12,7MM,COMPREENDENDO FORNECIMENTO DO CONE,DE LUVA CONE-BAINHA,DE 2,00M DE MOLA CENTRAL E BAINHA,BEM COMO AS OPERACOES DE PROTENSAO E INJECAO DE CIMENTO</t>
  </si>
  <si>
    <t>11.012.0021-A</t>
  </si>
  <si>
    <t>CONE DE ANCORAGEM DE CABO DE ACO DE 7 CORDOALHAS DE 12,7MM,COMPREENDENDO FORNECIMENTO DO CONE,DE LUVA CONE-BAINHA,DE 2,00M DE MOLA CENTRAL E BAINHA,BEM COMO AS OPERACOES DE PROTENSAO E INJECAO DE CIMENTO</t>
  </si>
  <si>
    <t>11.012.0025-B</t>
  </si>
  <si>
    <t>CONE DE ANCORAGEM DE CABO DE ACO DE 12 CORDOALHAS DE 12,7MM,COMPREENDENDO FORNECIMENTO DO CONE,DE LUVA CONE-BAINHA,DE 2,00M DE MOLA CENTRAL E BAINHA,BEM COMO AS OPERACOES DE PROTENSAO E INJECAO DE CIMENTO</t>
  </si>
  <si>
    <t>11.012.0030-A</t>
  </si>
  <si>
    <t>CONE DE ANCORAGEM DE CABO DE ACO DE 19 CORDOALHAS DE 12,7MM,COMPREENDENDO FORNECIMENTO DO CONE,DE LUVA CONE-BAINHA,DE 2,00M DE MOLA CENTRAL E BAINHA,BEM COMO AS OPERACOES DE PROTENSAO E INJECAO DE CIMENTO</t>
  </si>
  <si>
    <t>11.012.0035-A</t>
  </si>
  <si>
    <t>CONE DE ANCORAGEM DE CABO DE ACO DE 22 CORDOALHAS DE 12,7MM,COMPREENDENDO FORNECIMENTO DO CONE,DE LUVA CONE-BAINHA,DE 2,00M DE MOLA CENTRAL E BAINHA,BEM COMO AS OPERACOES DE PROTENSAO E INJECAO DE CIMENTO</t>
  </si>
  <si>
    <t>11.012.0040-A</t>
  </si>
  <si>
    <t>CONE DE ANCORAGEM DE CABO DE ACO DE 27 CORDOALHAS DE 12,7MM,COMPREENDENDO FORNECIMENTO DO CONE,DE LUVA CONE-BAINHA,DE 2,00M DE MOLA CENTRAL E BAINHA,BEM COMO AS OPERACOES DE PROTENSAO E INJECAO DE CIMENTO</t>
  </si>
  <si>
    <t>11.012.0045-A</t>
  </si>
  <si>
    <t>CONE DE ANCORAGEM DE CABO DE ACO DE 31 CORDOALHAS DE 12,7MM,COMPREENDENDO FORNECIMENTO DO CONE,DE LUVA CONE-BAINHA,DE 2,00M DE MOLA CENTRAL E BAINHA,BEM COMO AS OPERACOES DE PROTENSAO E INJECAO DE CIMENTO</t>
  </si>
  <si>
    <t>11.012.0050-A</t>
  </si>
  <si>
    <t>CONE DE ANCORAGEM DE CABO DE ACO DE 37 CORDOALHAS DE 12,7MM,COMPREENDENDO FORNECIMENTO DO CONE,DE LUVA CONE-BAINHA,DE 2,00M DE MOLA CENTRAL E BAINHA,BEM COMO AS OPERACOES DE PROTENSAO E INJECAO DE CIMENTO</t>
  </si>
  <si>
    <t>11.012.0060-A</t>
  </si>
  <si>
    <t>CONE DE ANCORAGEM DE CABO DE ACO DE 1 CORDOALHA DE 15,2MM,COMPREENDENDO FORNECIMENTO DO CONE,DE LUVA CONE-BAINHA,DE 2,00M DE MOLA CENTRAL E BAINHA,BEM COMO AS OPERACOES DE PROTENSAO E INJECAO DE CIMENTO</t>
  </si>
  <si>
    <t>11.012.0061-A</t>
  </si>
  <si>
    <t>CONE DE ANCORAGEM DE CABO DE ACO DE 2 CORDOALHAS DE 15,2MM,COMPREENDENDO FORNECIMENTO DO CONE,DE LUVA CONE-BAINHA,DE 2,00M DE MOLA CENTRAL E BAINHA,BEM COMO AS OPERACOES DE PROTENSAO E INJECAO DE CIMENTO</t>
  </si>
  <si>
    <t>11.012.0062-A</t>
  </si>
  <si>
    <t>CONE DE ANCORAGEM DE CABO DE ACO DE 3 CORDOALHAS DE 15,2MM,COMPREENDENDO FORNECIMENTO DO CONE,DE LUVA CONE-BAINHA,DE 2,00M DE MOLA CENTRAL E BAINHA,BEM COMO AS OPERACOES DE PROTENSAO E INJECAO DE CIMENTO</t>
  </si>
  <si>
    <t>11.012.0063-A</t>
  </si>
  <si>
    <t>CONE DE ANCORAGEM DE CABO DE ACO DE 4 CORDOALHAS DE 15,2MM,COMPREENDENDO FORNECIMENTO DO CONE,DE LUVA CONE-BAINHA,DE 2,00M DE MOLA CENTRAL E BAINHA,BEM COMO AS OPERACOES DE PROTENSAO E INJECAO DE CIMENTO</t>
  </si>
  <si>
    <t>11.012.0064-A</t>
  </si>
  <si>
    <t>CONE DE ANCORAGEM DE CABO DE ACO DE 5 CORDOALHAS DE 15,2MM,COMPREENDENDO FORNECIMENTO DO CONE,DE LUVA CONE-BAINHA,DE 2,00M DE MOLA CENTRAL E BAINHA,BEM COMO AS OPERACOES DE PROTENSAO E INJECAO DE CIMENTO</t>
  </si>
  <si>
    <t>11.012.0065-A</t>
  </si>
  <si>
    <t>CONE DE ANCORAGEM DE CABO DE ACO DE 6 CORDOALHAS DE 15,2MM,COMPREENDENDO FORNECIMENTO DO CONE,DE LUVA CONE-BAINHA,DE 2,00M DE MOLA CENTRAL E BAINHA,BEM COMO AS OPERACOES DE PROTENSAO E INJECAO DE CIMENTO</t>
  </si>
  <si>
    <t>11.012.0066-A</t>
  </si>
  <si>
    <t>CONE DE ANCORAGEM DE CABO DE ACO DE 7 CORDOALHAS DE 15,2MM,COMPREENDENDO FORNECIMENTO DO CONE,DE LUVA CONE-BAINHA,DE 2,00MM DE MOLA CENTRAL E BAINHA,BEM COMO AS OPERACOES DE PROTENSAO E INJECAO DE CIMENTO</t>
  </si>
  <si>
    <t>11.012.0070-A</t>
  </si>
  <si>
    <t>CONE DE ANCORAGEM DE CABO DE ACO DE 12 CORDOALHAS DE 15,2MM,COMPREENDENDO FORNECIMENTO DO CONE,DE LUVA CONE-BAINHA,DE 2,00M DE MOLA CENTRAL E BAINHA,BEM COMO AS OPERACOES DE PROTENSAO E INJECAO DE CIMENTO</t>
  </si>
  <si>
    <t>11.012.0075-A</t>
  </si>
  <si>
    <t>CONE DE ANCORAGEM DE CABO DE ACO DE 19 CORDOALHAS DE 15,2MM,COMPREENDENDO FORNECIMENTO DO CONE,DE LUVA CONE-BAINHA,DE 2,00M DE MOLA CENTRAL E BAINHA,BEM COMO AS OPERACOES DE PROTENSAO E INJECAO DE CIMENTO</t>
  </si>
  <si>
    <t>11.012.0080-A</t>
  </si>
  <si>
    <t>CONE DE ANCORAGEM DE CABO DE ACO DE 22 CORDOALHAS DE 15,2MM,COMPREENDENDO FORNECIMENTO DO CONE,DE LUVA CONE-BAINHA,DE 2,00M DE MOLA CENTRAL E BAINHA,BEM COMO AS OPERACOES DE PROTENSAO E INJECAO DE CIMENTO</t>
  </si>
  <si>
    <t>11.012.0085-A</t>
  </si>
  <si>
    <t>CONE DE ANCORAGEM DE CABO DE ACO DE 27 CORDOALHAS DE 15,2MM,COMPREENDENDO FORNECIMENTO DO CONE,DE LUVA CONE-BAINHA,DE 2,00M DE MOLA CENTRAL E BAINHA,BEM COMO AS OPERACOES DE PROTENSAO E INJECAO DE CIMENTO</t>
  </si>
  <si>
    <t>11.012.0090-A</t>
  </si>
  <si>
    <t>CONE DE ANCORAGEM DE CABO DE ACO DE 31 CORDOALHAS DE 15,2MM,COMPREENDENDO FORNECIMENTO DO CONE,DE LUVA CONE-BAINHA,DE 2,00M DE MOLA CENTRAL E BAINHA,BEM COMO AS OPERACOES DE PROTENSAO E INJECAO DE CIMENTO</t>
  </si>
  <si>
    <t>11.012.0095-A</t>
  </si>
  <si>
    <t>CONE DE ANCORAGEM DE CABO DE ACO DE 37 CORDOALHAS DE 15,2MM,COMPREENDENDO FORNECIMENTO DO CONE,DE LUVA CONE-BAINHA,DE 2,00M DE MOLA CENTRAL E BAINHA,BEM COMO AS OPERACOES DE PROTENSAO E INJECAO DE CIMENTO</t>
  </si>
  <si>
    <t>11.013.0003-B</t>
  </si>
  <si>
    <t>VERGAS DE CONCRETO ARMADO PARA ALVENARIA,COM APROVEITAMENTODA MADEIRA POR 10 VEZES</t>
  </si>
  <si>
    <t>11.013.0005-A</t>
  </si>
  <si>
    <t>PEITORIL DE CONCRETO ARMADO,SECAO EM T,70X20CM,ESPESSURA DE12CM,CONCRETO FCK=15MPA,FORMA DE CHAPAS COMPENSADAS,ACABAMENTO DESEMPENADO,CONFORME PROJETO TIPO Nº6061/EMOP.FORNECIMENTO E COLOCACAO</t>
  </si>
  <si>
    <t>11.013.0006-A</t>
  </si>
  <si>
    <t>CHAPIM/SOLEIRA DE CONCRETO APARENTE COM ACABAMENTO DESEMPENADO,USANDO FORMA DE CHAPA COMPENSADA,MEDINDO 14X10CM,CONFORMEPROJETO TIPO Nº6062/EMOP,FUNDIDO NO LOCAL</t>
  </si>
  <si>
    <t>11.013.0009-A</t>
  </si>
  <si>
    <t>CAMADA IMPERMEABILIZADORA EM CONCRETO ARMADO,ESPESSURA DE 5CM,ARMADURA CRUZADA COM BARRAS DE ACO CA-25 DE 3/16",ESPACADAS DE 30CM,JUNTAS DE SARRAFO DE MADEIRA ESPACADAS DE 3,00M,SENDO O CONCRETO DOSADO PARA UMA RESISTENCIA CARACTERISTICA ACOMPRESSAO DE 10MPA</t>
  </si>
  <si>
    <t>11.013.0014-A</t>
  </si>
  <si>
    <t>CORTINA DE CONCRETO ARMADO,COM 18 A 20CM DE ESPESSURA,FCK=20MPA,INCLUINDO MATERIAIS PARA 1,00M3 DE CONCRETO (IMPORTADO DE USINA) ADENSADO E COLOCADO,10,00M2 DE FORMAS DE MADEIRA DE3ª,SERVINDO 1,4 VEZES,ESCORAMENTO E 80KG DE ACO CA-50</t>
  </si>
  <si>
    <t>11.013.0015-A</t>
  </si>
  <si>
    <t>CORTINA DE CONCRETO ARMADO,COM 18 A 20CM DE ESPESSURA,FCK=25MPA,INCLUINDO MATERIAIS PARA 1,00M3 DE CONCRETO(IMPORTADO DEUSINA)ADENSADO E COLOCADO,10,00M2 DE FORMAS DE MADEIRA DE 3ª,SERVINDO 1,4 VEZES,ESCORAMENTO E 80KG DE ACO CA-50</t>
  </si>
  <si>
    <t>11.013.0016-A</t>
  </si>
  <si>
    <t>CORTINA DE CONCRETO ARMADO,COM 18 A 20CM DE ESPESSURA,FCK=30MPA,INCLUINDO MATERIAIS PARA 1,00M3 DE CONCRETO(IMPORTADO DEUSINA)ADENSADO E COLOCADO 10,00M2 DE FORMAS DE AMDEIRA DE 3ª,SERVINDO 1,4 VEZES,ESCORAMENTO E 80KG DE ACO CA-50</t>
  </si>
  <si>
    <t>11.013.0059-A</t>
  </si>
  <si>
    <t>PLACAS DE CONCRETO ARMADO PRE-MOLDADAS,COM FCK=20MPA,ESPESSURA DE 6CM EM PECAS DE ATE 90KG,INCLUSIVE COLOCACAO MANUAL NOLOCAL DEFINITIVO</t>
  </si>
  <si>
    <t>11.013.0060-A</t>
  </si>
  <si>
    <t>PLACAS DE CONCRETO ARMADO PRE-MOLDADAS,COM FCK=20MPA,ESPESSURA DE 6CM EM PECAS ACIMA DE 90KG E COLOCACAO COM GUINDASTE</t>
  </si>
  <si>
    <t>11.013.0061-A</t>
  </si>
  <si>
    <t>PLACAS DE CONCRETO ARMADO PRE-MOLDADAS,COM FCK=20MPA,ESPESSURA DE 8CM EM PECAS DE ATE 90KG,INCLUSIVE COLOCACAO MANUAL NOLOCAL DEFINITIVO</t>
  </si>
  <si>
    <t>11.013.0062-A</t>
  </si>
  <si>
    <t>PLACAS DE CONCRETO ARMADO PRE-MOLDADAS,COM FCK=20MPA,ESPESSURA DE 8CM EM PECAS ACIMA DE 90KG E COLOCACAO COM GUINDASTE</t>
  </si>
  <si>
    <t>11.013.0063-A</t>
  </si>
  <si>
    <t>PLACAS DE CONCRETO ARMADO PRE-MOLDADAS,COM FCK=20MPA,ESPESSURA DE 10CM EM PECAS DE ATE 90KG,INCLUSIVE COLOCACAO MANUAL NO LOCAL DEFINITIVO</t>
  </si>
  <si>
    <t>11.013.0064-A</t>
  </si>
  <si>
    <t>PLACAS DE CONCRETO ARMADO PRE-MOLDADAS,COM FCK=20MPA,ESPESSURA DE 10CM EM PECAS ACIMA DE 90KG E COLOCACAO COM GUINDASTE</t>
  </si>
  <si>
    <t>11.013.0065-A</t>
  </si>
  <si>
    <t>PLACAS DE CONCRETO ARMADO PRE-MOLDADAS,COM FCK=20MPA,ESPESSURA DE 10CM EM PECAS ACIMA DE 90KG,COM FUROS DE 3CM DE DIAMETRO ESPACADOS DE 15CM EM AMBAS AS DIRECOES,COLOCACAO COM GUINDASTE</t>
  </si>
  <si>
    <t>11.013.0066-A</t>
  </si>
  <si>
    <t>PLACAS DE CONCRETO ARMADO PRE-MOLDADAS,COM FCK=20MPA,ESPESSURA DE 12CM,INCLUSIVE COLOCACAO COM GUINDASTE NO LOCAL DEFINITIVO</t>
  </si>
  <si>
    <t>11.013.0067-A</t>
  </si>
  <si>
    <t>PLACAS DE CONCRETO ARMADO PRE-MOLDADAS,COM FCK=20MPA,ESPESSURA DE 12CM,COM FUROS DE 3CM DE DIAMETRO ESPACADOS DE 15CM EMAMBAS AS DIRECOES,INCLUSIVE COLOCACAO COM GUINDASTE NO LOCAL DEFINITIVO</t>
  </si>
  <si>
    <t>11.013.0068-A</t>
  </si>
  <si>
    <t>PLACAS DE CONCRETO ARMADO PRE-MOLDADAS,COM FCK=20MPA,ESPESSURA DE 15CM,INCLUSIVE COLOCACAO COM GUINDASTE NO LOCAL DEFINITIVO</t>
  </si>
  <si>
    <t>11.013.0069-A</t>
  </si>
  <si>
    <t>PLACAS DE CONCRETO ARMADO PRE-MOLDADAS,COM FCK=20MPA,ESPESSURA DE 15CM,COM FUROS DE 3CM DE DIAMETRO ESPACADOS DE 15CM EMAMBAS AS DIRECOES,INCLUSIVE COLOCACAO COM GUINDASTE NO LOCAL DEFINITIVO</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</si>
  <si>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</si>
  <si>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</si>
  <si>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</si>
  <si>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11.013.0080-A</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</si>
  <si>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</si>
  <si>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11.013.0100-A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</si>
  <si>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</si>
  <si>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11.013.0105-A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</si>
  <si>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</si>
  <si>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</si>
  <si>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</si>
  <si>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11.013.0130-A</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</si>
  <si>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</si>
  <si>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11.013.0135-A</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</si>
  <si>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</si>
  <si>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11.013.0140-A</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</si>
  <si>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</si>
  <si>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11.015.0001-A</t>
  </si>
  <si>
    <t>ADITIVO PLASTIFICANTE E DENSIFICADOR,ADICIONADO AO CONCRETONA PROPORCAO DE 500G POR SACO DE CIMENTO</t>
  </si>
  <si>
    <t>11.015.0003-A</t>
  </si>
  <si>
    <t>ADITIVO PLASTIFICANTE,RETARDADOR E DENSIFICADOR,LIQUIDO,ADICIONADO AO CONCRETO NA PROPORCAO DE 500G POR SACO DE CIMENTO</t>
  </si>
  <si>
    <t>11.015.0004-A</t>
  </si>
  <si>
    <t>ADITIVO INCORPORADOR DE AR SIMPLES,ADICIONADO AO CONCRETO NAPROPORCAO DE 150G POR SACO DE CIMENTO</t>
  </si>
  <si>
    <t>11.015.0019-A</t>
  </si>
  <si>
    <t>GROUT (ARGAMASSA FLUIDA DE ELEVADA RESISTENCIA),INCLUSIVEPREPARO,LANCAMENTO E FORNECIMENTO DOS MATERIAIS</t>
  </si>
  <si>
    <t>11.015.0020-A</t>
  </si>
  <si>
    <t>GROUT (ARGAMASSA FLUIDA DE ELEVADA RESISTENCIA) COM PEDRISCO(30% EM PESO),INCLUSIVE PREPARO,LANCAMENTO E FORNECIMENTODOS MATERIAIS</t>
  </si>
  <si>
    <t>11.015.0021-A</t>
  </si>
  <si>
    <t>ENCHIMENTO DE NICHOS OU FUROS DE CONCRETO OU ROCHA COM MISTURA DE ARGAMASSA EXPANSIVA E PEDRISCO NA PROPORCAO EM PESO DE50% DESTE EM RELACAO A ARGAMASSA,CONFORME INSTRUCOES DE FABRICANTES,INCLUSIVE PREPARO PREVIO DA CAVIDADE A TAMPONAR</t>
  </si>
  <si>
    <t xml:space="preserve">DM3       </t>
  </si>
  <si>
    <t>11.015.0022-A</t>
  </si>
  <si>
    <t>APLICACAO DE ARGAMASSA EXPANSIVA TIPO SIKA GROUT PARA FIXACAO DE CHUMBADORES EM ESTRUTURAS DE CONCRETO OU SERVICOS SIMILARES,CONFORME INSTRUCOES DO FABRICANTE</t>
  </si>
  <si>
    <t>11.015.0030-A</t>
  </si>
  <si>
    <t>ADITIVO A BASE DE SILICA ATIVA,DOSADO SOBRE O PESO DO CIMENTO NA PROPORCAO MEDIA DE 10%,INCLUSIVE MAO-DE-OBRA E PERDAS.POR M3 DE CONCRETO</t>
  </si>
  <si>
    <t>11.016.0001-A</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</si>
  <si>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</si>
  <si>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11.016.0002-B</t>
  </si>
  <si>
    <t>ESTRUTURA METALICA PARA PASSARELAS E PEQUENOS VIADUTOS,EXCLUSIVE PREPARO(CORTE)DAS PECAS,CONFORME PROJETO DO DER-RJ,INCLUSIVE PINTURA.FORNECIMENTO E MONTAGEM</t>
  </si>
  <si>
    <t>11.016.0003-A</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</si>
  <si>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</si>
  <si>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11.016.0004-A</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</si>
  <si>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</si>
  <si>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11.016.0005-A</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</si>
  <si>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</si>
  <si>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11.016.0006-A</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</si>
  <si>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</si>
  <si>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11.016.0007-A</t>
  </si>
  <si>
    <t>PILARES E/OU VIGAS EM TRELICAS METALICAS,INCLUSIVE PERDAS EUMA DEMAO PINTURA ANTIOXIDO.FORNECIMENTO E MONTAGEM</t>
  </si>
  <si>
    <t>11.016.0020-A</t>
  </si>
  <si>
    <t>ESTRUTURAS DE ELEMENTOS EM PERFIS "I" ATE 8",EM ACO LAMINADO,(VIGAS ISOLADAS,ESCORAS,PORTICOS,ETC),INCLUSIVE PERDAS.FORNECIMENTO E MONTAGEM</t>
  </si>
  <si>
    <t>11.016.0022-A</t>
  </si>
  <si>
    <t>ESTRUTURAS DE ELEMENTOS EM PERFIS "I",8" ATE 12",EM ACO LAMINADO,(VIGAS ISOLADAS,ESCORAS,PORTICOS,ETC),INCLUSIVE PERDAS.FORNECIMENTO E MONTAGEM</t>
  </si>
  <si>
    <t>11.016.0030-A</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</si>
  <si>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</si>
  <si>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11.016.0040-A</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</si>
  <si>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</si>
  <si>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11.016.0045-A</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</si>
  <si>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</si>
  <si>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11.016.0047-A</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</si>
  <si>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</si>
  <si>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11.016.0100-A</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</si>
  <si>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</si>
  <si>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11.016.0101-A</t>
  </si>
  <si>
    <t>ESTRUTURA METALICA,COM ACO ASTM A-572,PARA ESTRUTURA DE EDIFICACOES,PILARES,VIGAS PRINCIPAIS E SECUNDARIAS,ESCADAS,PATAMARES E CHAPAS DAS BASES DA FUNDACAO,PERDAS E PINTURA E TRATAMENTO,INCLUSIVE MONTAGEM,EXCLUSIVE FORNECIMENTO DOS PERFIS ECHAPA DE ACO</t>
  </si>
  <si>
    <t>11.016.0102-A</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</si>
  <si>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</si>
  <si>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11.016.0200-A</t>
  </si>
  <si>
    <t>ESTRUTURA METALICA EM ACO ESPECIAL,RESISTENTE A CORROSAO(USI-SAC OU SIMILAR),PARA PONTES,VIADUTOS,PASSARELAS,CONSIDERANDO APENAS O FORNECIMENTO DO ACO,EXCLUSIVE MONTAGEM</t>
  </si>
  <si>
    <t>11.016.0201-A</t>
  </si>
  <si>
    <t>ESTRUTURA METALICA EM ACO ESPECIAL,RESISTENTE A CORROSAO(USI-SAC OU SIMILAR),PARA PONTES,VIADUTOS,PASSARELAS,CONSIDERANDO A MONTAGEM E TODOS OS MATERIAIS E SERVICOS NECESSARIOS,INCLUSIVE PINTURA PROTETORA E EXCLUSIVE O FORNECIMENTO DO ACO</t>
  </si>
  <si>
    <t>11.016.0505-B</t>
  </si>
  <si>
    <t>RECONSTITUICAO DE ESTRUTURAS METALICAS LEVES,MEDIDAS POR KGDE ACO NECESSARIO(CHAPAS,PERFIS,ETC),INCLUSIVE FORNECIMENTODOS MATERIAIS E PINTURA EM TINTA A BASE DE EPOXI</t>
  </si>
  <si>
    <t>11.018.0020-A</t>
  </si>
  <si>
    <t>JUNTA DE DILATACAO E VEDACAO,PARA OBRAS DE ARTE,MOVIMENTOS DE -10 A +20MM,INCLUSIVE LABIOS POLIMERICOS.FORNECIMENTO E COLOCACAO.O CUSTO NAO INCLUI:CORTE E REMOCAO DO PAVIMENTO,APICOAMENTO DA LAJE,FORMAS E CONCRETAGEM DOS BERCOS</t>
  </si>
  <si>
    <t>11.018.0021-A</t>
  </si>
  <si>
    <t>JUNTA DE DILATACAO E VEDACAO,PARA OBRAS DE ARTE,MOVIMENTOS DE -10 A +20MM,INCLUSIVE LABIOS POLIMERICOS,CORTE E REMOCAO DO PAVIMENTO,APICOAMENTO DA LAJE,FORMAS E CONCRETAGEM DOS BERCOS</t>
  </si>
  <si>
    <t>11.018.0025-A</t>
  </si>
  <si>
    <t>JUNTA DE DILATACAO E VEDACAO,PARA OBRAS DE ARTE,MOVIMENTOS DE -15 A +25MM,INCLUSIVE LABIOS POLIMERICOS.FORNECIMENTO E COLOCACAO.O CUSTO NAO INCLUI:CORTE E REMOCAO DO PAVIMENTO,APICOAMENTO DA LAJE,FORMAS E CONCRETAGEM DOS BERCOS</t>
  </si>
  <si>
    <t>11.018.0026-A</t>
  </si>
  <si>
    <t>JUNTA DE DILATACAO E VEDACAO,PARA OBRAS DE ARTE,MOVIMENTOS DE -15 A +25MM,INCLUSIVE LABIOS POLIMERICOS,CORTE E REMOCAO DO PAVIMENTO,APICOAMENTO DA LAJE,FORMAS E CONCRETAGEM DOS BERCOS</t>
  </si>
  <si>
    <t>11.018.0030-A</t>
  </si>
  <si>
    <t>JUNTA DE DILATACAO E VEDACAO,PARA OBRAS DE ARTE,MOVIMENTOS DE -20 A +40MM,INCLUSIVE LABIOS POLIMERICOS.FORNECIMENTO E COLOCACAO.O CUSTO NAO INCLUI:CORTE E REMOCAO DO PAVIMENTO,APICOAMENTO DA LAJE,FORMAS E CONCRETAGEM DOS BERCOS</t>
  </si>
  <si>
    <t>11.018.0031-A</t>
  </si>
  <si>
    <t>JUNTA DE DILATACAO E VEDACAO,PARA OBRAS DE ARTE,MOVIMENTOS DE -20 A +40MM,INCLUSIVE LABIOS POLIMERICOS,CORTE E REMOCAO DO PAVIMENTO,APICOAMENTO DA LAJE,FORMAS E CONCRETAGEM DOS BERCOS</t>
  </si>
  <si>
    <t>11.018.0050-A</t>
  </si>
  <si>
    <t>JUNTA DE DILATACAO E VEDACAO DE PISOS,LAJES,PILARES,FISSURAS,ALVENARIAS,RESERVATORIOS,ETC,PARA MOVIMENTOS DE -10 A +30MM.FORNECIMENTO E COLOCACAO</t>
  </si>
  <si>
    <t>11.018.0051-A</t>
  </si>
  <si>
    <t>JUNTA DE DILATACAO E VEDACAO DE PISOS,LAJES,PILARES,FISSURAS,ALVENARIAS,RESERVATORIOS,ETC,PARA MOVIMENTOS DE -15 A +40MM.FORNECIMENTO E COLOCACAO</t>
  </si>
  <si>
    <t>11.018.0052-A</t>
  </si>
  <si>
    <t>JUNTA DE DILATACAO E VEDACAO DE PISOS,LAJES,PILARES,FISSURAS,ALVENARIAS,RESERVATORIOS,ETC,PARA MOVIMENTOS DE -7 A +10MM.FORNECIMENTO E COLOCACAO</t>
  </si>
  <si>
    <t>11.018.0053-A</t>
  </si>
  <si>
    <t>JUNTA DE DILATACAO E VEDACAO DE PISOS,LAJES,PILARES,FISSURAS,ALVENARIAS,RESERVATORIOS,ETC,PARA MOVIMENTOS DE -16 A +23MM.FORNECIMENTO E COLOCACAO</t>
  </si>
  <si>
    <t>11.018.0054-A</t>
  </si>
  <si>
    <t>JUNTA DE DILATACAO E VEDACAO DE PISOS,LAJES,PILARES,FISSURAS,ALVENARIAS,RESERVATORIOS,ETC,PARA MOVIMENTOS DE -20 A +30MM.FORNECIMENTO E COLOCACAO</t>
  </si>
  <si>
    <t>11.018.0060-A</t>
  </si>
  <si>
    <t>JUNTA ELASTICA EM PVC TERMOPLASTICO,TIPO 022,PARA JUNTAS SUBMETIDAS A UMA PRESSAO MEDIA E DE POUCA DEFORMACAO.FORNECIMENTO E COLOCACAO</t>
  </si>
  <si>
    <t>11.018.0075-A</t>
  </si>
  <si>
    <t>JUNTA DE DILATACAO E VEDACAO DE ISOPOR,NA ESPESSURA DE 1CM,INCLUSIVE IMPERMEABILIZANTE A FRIO.FORNECIMENTO E COLOCACAO</t>
  </si>
  <si>
    <t>11.018.0080-A</t>
  </si>
  <si>
    <t>JUNTA DE DILATACAO E VEDACAO DE ISOPOR,NA ESPESSURA DE 2CM,INCLUSIVE IMPERMEABILIZANTE A FRIO.FORNECIMENTO E COLOCACAO</t>
  </si>
  <si>
    <t>11.018.0085-A</t>
  </si>
  <si>
    <t>JUNTA DE DILATACAO E VEDACAO DE ISOPOR,NA ESPESSURA DE 3CM,INCLUSIVE IMPERMEABILIZANTE A FRIO.FORNECIMENTO E COLOCACAO</t>
  </si>
  <si>
    <t>11.018.0090-A</t>
  </si>
  <si>
    <t>JUNTA DE DILATACAO E VEDACAO DE ISOPOR,NA ESPESSURA DE 5CM,INCLUSIVE IMPERMEABILIZANTE A FRIO.FORNECIMENTO E COLOCACAO</t>
  </si>
  <si>
    <t>11.019.0001-A</t>
  </si>
  <si>
    <t>MONTAGEM DAS ARMADURAS E ESCAMAS EM SERVICO DE TERRA ARMADA,EXCLUSIVE FORNECIMENTO E TRANSPORTE DAS PECAS</t>
  </si>
  <si>
    <t>11.019.0005-A</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</si>
  <si>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</si>
  <si>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11.019.0010-A</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</si>
  <si>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</si>
  <si>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11.019.0015-A</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</si>
  <si>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</si>
  <si>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11.020.0001-A</t>
  </si>
  <si>
    <t>CHUMBAMENTO DE ROCHA,PARA REFORCO DE ABOBODA DE TUNEL,NA FASE DE ESCAVACAO,COM CHUMBADORES DE ACO CA-50,INCLUSIVE FORNECIMENTO DE MATERIAIS,FUROS COM PERFURATRIZ,EXCLUSIVE INJECAO,SENDO MEDIDO POR KG DE VERGALHAO</t>
  </si>
  <si>
    <t>11.020.0002-A</t>
  </si>
  <si>
    <t>CHUMBAMENTO DE ROCHA,A CEU ABERTO,COM VERGALHAO DE ACO CA-50,INCLUSIVE FORNECIMENTO DE MATERIAIS,FUROS COM PERFURATRIZ,EXCLUSIVE INJECAO,SENDO MEDIDO POR KG DE VERGALHAO</t>
  </si>
  <si>
    <t>11.020.0003-A</t>
  </si>
  <si>
    <t>TIRANTES PROTENDIDOS DE ACO CA-50,DIAMETRO DE 25MM(7/8"),COMCOMPRIMENTO TOTAL ATE 9,00M,INCLUSIVE FORNECIMENTO DE MATERIAIS,PROTECAO ANTICORROSIVA,PREPARO,COLOCACAO E PROTENSAO,EXCLUSIVE PERFURACAO E INJECAO</t>
  </si>
  <si>
    <t>11.020.0006-A</t>
  </si>
  <si>
    <t>TIRANTES PROTENDIDOS DE ACO CA-50,DIAMETRO DE 32MM(1.1/4"),COM COMPRIMENTO TOTAL ATE 9,00M,INCLUSIVE FORNECIMENTO DE MATERIAIS,PROTECAO ANTICORROSIVA,PREPARO,COLOCACAO E PROTENSAO,EXCLUSIVE PERFURACAO E INJECAO</t>
  </si>
  <si>
    <t>11.020.0007-B</t>
  </si>
  <si>
    <t>TIRANTES PROTENDIDOS DE ACO CA-50,DIAMETRO DE 25MM(7/8"),COMCOMPRIMENTO TOTAL ENTRE 9,00 E 15,00M,INCLUSIVE FORNECIMENTO DE MATERIAIS,PROTECAO ANTICORROSIVA,PREPARO,COLOCACAO E PROTENSAO,EXCLUSIVE PERFURACAO E INJECAO</t>
  </si>
  <si>
    <t>11.020.0011-B</t>
  </si>
  <si>
    <t>TIRANTES PROTENDIDOS DE ACO CA-50,DIAMETRO DE 32MM(1.1/4"),COM COMPRIMENTO TOTAL ENTRE 9,00 E 15,00M,INCLUSIVE FORNECIMENTO DE MATERIAIS,PROTECAO ANTICORROSIVA,PREPARO,COLOCACAO EPROTENSAO,EXCLUSIVE PERFURACAO E INJECAO</t>
  </si>
  <si>
    <t>11.020.0012-A</t>
  </si>
  <si>
    <t>TIRANTES PROTENDIDOS DE ACO CA-50,DIAMETRO DE 25MM(7/8"),COMCOMPRIMENTO TOTAL MAIOR QUE 15,00M,INCLUSIVE FORNECIMENTO DE MATERIAIS,PROTECAO ANTICORROSIVA,PREPARO,COLOCACAO E PROTENSAO,EXCLUSIVE PERFURACAO E INJECAO</t>
  </si>
  <si>
    <t>11.020.0015-A</t>
  </si>
  <si>
    <t>TIRANTES PROTENDIDOS DE ACO CA-50,DIAMETRO DE 32MM(1.1/4"),COM COMPRIMENTO TOTAL MAIOR QUE 15,00M,INCLUSIVE FORNECIMENTODE MATERIAIS,PROTECAO ANTICORROSIVA,PREPARO,COLOCACAO E PROTENSAO,EXCLUSIVE PERFURACAO E INJECAO</t>
  </si>
  <si>
    <t>11.020.0020-A</t>
  </si>
  <si>
    <t>PROTENSAO DE TIRANTE DE BARRA DE ACO CA-50,EXCLUSIVE FORNECIMENTO DE MATERIAIS</t>
  </si>
  <si>
    <t>11.021.0010-B</t>
  </si>
  <si>
    <t>FORMA INTERNA EM TUBO DE PVC,DIAMETRO EXTERNO DE 25CM PARA ALIVIO DE PESO PROPRIO DE PECA ESTRUTURAL,INCLUSIVE FORNECIMENTO DOS MATERIAIS</t>
  </si>
  <si>
    <t>11.023.0001-A</t>
  </si>
  <si>
    <t>TELA PARA ESTRUTURA DE CONCRETO ARMADO,FORMADA POR FIOS DEACO CA-60,COM DIAMETRO DE 3,4MM,CRUZADOS E SOLDADOS ENTRE SI,FORMANDO MALHAS QUADRADAS COM ESPACAMENTO ENTRE OS FIOS DE(15X15)CM.FORNECIMENTO</t>
  </si>
  <si>
    <t>11.023.0002-A</t>
  </si>
  <si>
    <t>TELA PARA ESTRUTURA DE CONCRETO ARMADO,FORMADA POR FIOS DEACO CA-60,CRUZADAS E SOLDADAS ENTRE SI,FORMANDO MALHAS QUADRADAS DE FIOS COM DIAMETRO DE 4,2MM E ESPACAMENTO ENTRE ELESDE (15X15)CM.FORNECIMENTO</t>
  </si>
  <si>
    <t>11.023.0003-A</t>
  </si>
  <si>
    <t>TELA PARA ESTRUTURA DE CONCRETO ARMADO,FORMADA POR FIOS DEACO CA-60,CRUZADAS E SOLDADAS ENTRE SI,FORMANDO MALHAS RETANGULARES DE FIOS COM DIAMETRO DE 4,2MM E ESPACAMENTO ENTRE ELES DE (30X15)CM.FORNECIMENTO</t>
  </si>
  <si>
    <t>11.023.0004-A</t>
  </si>
  <si>
    <t>TELA PARA ESTRUTURA DE CONCRETO ARMADO,FORMADA POR FIOS DE ACO CA-60,COM DIAMETRO DE 5,0MM,CRUZADOS E SOLDADOS ENTRE SI,FORMANDO MALHAS QUADRADAS COM ESPACAMENTO ENTRE ELES DE (10X10)CM.FORNECIMENTO</t>
  </si>
  <si>
    <t>11.023.0005-A</t>
  </si>
  <si>
    <t>TELA PARA ESTRUTURA DE CONCRETO ARMADO,FORMADA POR FIOS DEACO CA-60,CRUZADAS E SOLDADAS ENTRE SI,FORMANDO MALHAS QUADRADAS DE FIOS COM DIAMETRO DE 4,2MM E ESPACAMENTO ENTRE ELESDE 10X10CM.FORNECIMENTO</t>
  </si>
  <si>
    <t>11.023.0006-A</t>
  </si>
  <si>
    <t>TELA DE ARAME GALVANIZADO,BWG,FIO 14,MALHA 80MM,SEM REVESTIMENTO DE PVC.FORNECIMENTO</t>
  </si>
  <si>
    <t>11.023.0007-A</t>
  </si>
  <si>
    <t>TELA DE ARAME GALVANIZADO,BWG,FIO 14,MALHA 60MM,SEM REVESTIMENTO DE PVC.FORNECIMENTO</t>
  </si>
  <si>
    <t>11.023.0008-A</t>
  </si>
  <si>
    <t>TELA DE ARAME GALVANIZADO,BWG,FIO 14,MALHA 40MM,SEM REVESTIMENTO DE PVC.FORNECIMENTO</t>
  </si>
  <si>
    <t>11.023.0009-A</t>
  </si>
  <si>
    <t>TELA DE ARAME GALVANIZADO,BWG,FIO 12,MALHA 50MM,SEM REVESTIMENTO DE PVC.FORNECIMENTO</t>
  </si>
  <si>
    <t>11.023.0010-A</t>
  </si>
  <si>
    <t>TELA DE ARAME GALVANIZADO,BWG,FIO 12,MALHA 40MM,SEM REVESTIMENTO DE PVC.FORNECIMENTO</t>
  </si>
  <si>
    <t>11.023.0011-A</t>
  </si>
  <si>
    <t>TELA DE ARAME GALVANIZADO,BWG,FIO 10,MALHA 60MM,SEM REVESTIMENTO DE PVC.FORNECIMENTO</t>
  </si>
  <si>
    <t>11.023.0012-A</t>
  </si>
  <si>
    <t>TELA DE ARAME GALVANIZADO Nº12 PLASTIFICADA,MALHA QUADRADA DE (7,5X7,5)CM.FORNECIMENTO</t>
  </si>
  <si>
    <t>11.023.0013-A</t>
  </si>
  <si>
    <t>TELA GALVANIZADA PARA GABIAO,DE (2,00X1,00X1,00)M,DE FIO 2,7MM,MALHA (8X10)CM.FORNECIMENTO</t>
  </si>
  <si>
    <t>11.023.0014-A</t>
  </si>
  <si>
    <t>TELA DE ARAME GALVANIZADO Nº12,MALHA QUADRADA DE (2,5X2,5)CM.FORNECIMENTO</t>
  </si>
  <si>
    <t>11.024.0001-B</t>
  </si>
  <si>
    <t>CONCRETO PROJETADO,INCLUSIVE EQUIPAMENTO DE AR COMPRIMIDO,CONSUMO DE 355KG/M3 DE CIMENTO,ADITIVOS E PERDAS POR REFLEXAO,SENDO A APLICACAO REALIZADA CONTRA SUPERFICIE VERTICAL OU HORIZONTAL SUPERIOR E A MEDICAO FEITA PELO CONCRETO APLICADO</t>
  </si>
  <si>
    <t>11.024.0002-A</t>
  </si>
  <si>
    <t>CONCRETO PROJETADO,INCLUSIVE EQUIPAMENTO DE AR COMPRIMIDO,CONSUMO DE 355KG/M3 DE CIMENTO,ADITIVOS E PERDAS POR REFLEXAO,SENDO A APLICACAO REALIZADA CONTRA SUPERFICIE HORIZONTAL INFERIOR E A MEDICAO FEITA PELO CONCRETO APLICADO</t>
  </si>
  <si>
    <t>11.024.0005-A</t>
  </si>
  <si>
    <t>CONCRETO PROJETADO,INCLUSIVE EQUIPAMENTO DE AR COMPRIMIDO,CONSUMO DE 355KG/M3 DE CIMENTO,ADITIVOS E PERDAS POR REFLEXAO,SENDO A APLICACAO REALIZADA CONTRA SUPERFICIE VERTICAL OU HORIZONTAL SUPERIOR E A MEDICAO FEITA NA MAQUINA DE PROJECAO</t>
  </si>
  <si>
    <t>11.024.0008-A</t>
  </si>
  <si>
    <t>CONCRETO PROJETADO,INCLUSIVE EQUIPAMENTO DE AR COMPRIMIDO,CONSUMO DE 355KG/M3 DE CIMENTO,ADITIVOS E PERDAS POR REFLEXAO,SENDO A APLICACAO REALIZADA CONTRA SUPERFICIE HORIZONTAL INFERIOR E A MEDICAO FEITA NA MAQUINA DE PROJECAO</t>
  </si>
  <si>
    <t>11.024.0010-B</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</si>
  <si>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</si>
  <si>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11.024.0012-A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</si>
  <si>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</si>
  <si>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11.024.0015-A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</si>
  <si>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</si>
  <si>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11.024.0018-A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</si>
  <si>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</si>
  <si>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11.025.0002-A</t>
  </si>
  <si>
    <t>CONCRETO BOMBEADO,FCK=15MPA,COMPREENDENDO O FORNECIMENTO DECONCRETO IMPORTADO DE USINA,COLOCACAO NAS FORMAS,ESPALHAMENTO,ADENSAMENTO MECANICO E ACABAMENTO</t>
  </si>
  <si>
    <t>11.025.0006-A</t>
  </si>
  <si>
    <t>CONCRETO BOMBEADO,FCK=20MPA,COMPREENDENDO O FORNECIMENTO DECONCRETO IMPORTADO DE USINA,COLOCACAO NAS FORMAS,ESPALHAMENTO,ADENSAMENTO MECANICO E ACABAMENTO</t>
  </si>
  <si>
    <t>11.025.0009-A</t>
  </si>
  <si>
    <t>CONCRETO BOMBEADO,FCK=25MPA,COMPREENDENDO O FORNECIMENTO DECONCRETO IMPORTADO DE USINA,COLOCACAO NAS FORMAS,ESPALHAMENTO,ADENSAMENTO MECANICO E ACABAMENTO</t>
  </si>
  <si>
    <t>11.025.0012-A</t>
  </si>
  <si>
    <t>CONCRETO BOMBEADO,FCK=30MPA,COMPREENDENDO O FORNECIMENTO DECONCRETO IMPORTADO DE USINA,COLOCACAO NAS FORMAS,ESPALHAMENTO,ADENSAMENTO MECANICO E ACABAMENTO</t>
  </si>
  <si>
    <t>11.025.0013-A</t>
  </si>
  <si>
    <t>CONCRETO BOMBEADO,FCK=35MPA,COMPREENDENDO O FORNECIMENTO DECONCRETO IMPORTADO DE USINA,COLOCACAO NAS FORMAS,ESPALHAMENTO,ADENSAMENTO MECANICO E ACABAMENTO</t>
  </si>
  <si>
    <t>11.025.0014-A</t>
  </si>
  <si>
    <t>CONCRETO BOMBEADO,FCK=40MPA,COMPREENDENDO O FORNECIMENTO DECONCRETO IMPORTADO DE USINA,COLOCACAO NAS FORMAS,ESPALHAMENTO,ADENSAMENTO MECANICO E ACABAMENTO</t>
  </si>
  <si>
    <t>11.026.0010-A</t>
  </si>
  <si>
    <t>PROTECAO DE ROCHA EM GALERIAS,COM TELAS,INCLUSIVE CHUMBADORES,EXCLUSIVE TELA(VIDE FAMILIA 11.023)</t>
  </si>
  <si>
    <t>11.026.0015-A</t>
  </si>
  <si>
    <t>CONTENCAO DE BLOCOS SOLTOS EM ENCOSTA,COM TELA,EXCLUSIVE FORNECIMENTO DA TELA(VIDE FAMILIA 11.023)</t>
  </si>
  <si>
    <t>11.026.0016-A</t>
  </si>
  <si>
    <t>PROTECAO DE REVESTIMENTO EM ALVENARIA,COM TELA,EXCLUSIVE FORNECIMENTO DA TELA,CHAPISCO E REVESTIMENTO(VIDE FAMILIA 11.023)</t>
  </si>
  <si>
    <t>11.026.0020-A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</si>
  <si>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</si>
  <si>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11.026.0025-A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</si>
  <si>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</si>
  <si>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11.026.0030-A</t>
  </si>
  <si>
    <t>MURO DE CONTENCAO DE TALUDES EM ALVENARIA DE BLOCO DE CONCRETO ESTRUTURAL DE(19X19X39)CM,ATE 1,80M DE ALTURA,INCLUINDO BASE DE CONCRETO,ACO CA-50 E ENCHIMENTO DE BLOCOS E MEDIDO PELA AREA REAL</t>
  </si>
  <si>
    <t>11.026.0032-A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</si>
  <si>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</si>
  <si>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</si>
  <si>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</si>
  <si>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11.026.0035-A</t>
  </si>
  <si>
    <t>PROTECAO DE TALUDE COM PLACAS DE CONCRETO PRE-MOLDADAS(40X80X8)CM,FCK=11MPA,JUNTA DE DILATACAO DE 2CM,INCLUSIVE PREPARODO TERRENO</t>
  </si>
  <si>
    <t>11.030.0020-A</t>
  </si>
  <si>
    <t>LAJE PRE-MOLDADA BETA 11,PARA SOBRECARGA ATE 3,5KN/M2 E VAODE 4,40M,CONSIDERANDO VIGOTAS,TIJOLOS E ARMADURA NEGATIVA,INCLUSIVE CAPEAMENTO DE 3CM DE ESPESSURA,C/CONCRETO FCK=20MPAE ESCORAMENTO.FORNECIMENTO E MONTAGEM DO CONJUNTO</t>
  </si>
  <si>
    <t>11.030.0025-A</t>
  </si>
  <si>
    <t>LAJE PRE-MOLDADA BETA 11,PARA SOBRECARGA ATE 3,5KN/M2 E VAODE 4,40M,CONSIDERANDO VIGOTAS,TIJOLOS E ARMADURA NEGATIVA,INCLUSIVE CAPEAMENTO DE 3CM DE ESPESSURA,C/CONCRETO FCK=25MPAE ESCORAMENTO.FORNECIMENTO E MONTAGEM DO CONJUNTO</t>
  </si>
  <si>
    <t>11.030.0030-A</t>
  </si>
  <si>
    <t>LAJE PRE-MOLDADA BETA 11,PARA SOBRECARGA ATE 3,5KN/M2 E VAODE 4,40M,CONSIDERANDO VIGOTAS,TIJOLOS E ARMADURA NEGATIVA,INCLUSIVE CAPEAMENTO DE 3CM DE ESPESSURA,C/CONCRETO FCK=30MPAE ESCORAMENTO.FORNECIMENTO E MONTAGEM DO CONJUNTO</t>
  </si>
  <si>
    <t>11.030.0050-A</t>
  </si>
  <si>
    <t>LAJE PRE-MOLDADA BETA 12,PARA SOBRECARGA DE 3,5KN/M2 E VAO DE 4,10M,CONSIDERANDO VIGOTAS,TIJOLOS E ARMADURA NEGATIVA,INCLUSIVE CAPEAMENTO DE 4CM DE ESPESSURA,COM CONCRETO FCK=20MPAE ESCORAMENTO.FORNECIMENTO E MONTAGEM DO CONJUNTO</t>
  </si>
  <si>
    <t>11.030.0055-A</t>
  </si>
  <si>
    <t>LAJE PRE-MOLDADA BETA 12,PARA SOBRECARGA DE 3,5KN/M2 E VAO DE 4,10M,CONSIDERANDO VIGOTAS,TIJOLOS E ARMADURA NEGATIVA,INCLUSIVE CAPEAMENTO DE 4CM DE ESPESSURA,COM CONCRETO FCK=25MPAE ESCORAMENTO.FORNECIMENTO E MONTAGEM DO CONJUNTO</t>
  </si>
  <si>
    <t>11.030.0060-A</t>
  </si>
  <si>
    <t>LAJE PRE-MOLDADA BETA 12,PARA SOBRECARGA DE 3,5KN/M2 E VAO DE 4,10M,CONSIDERANDO VIGOTAS,TIJOLOS E ARMADURA NEGATIVA,INCLUSIVE CAPEAMENTO DE 4CM DE ESPESSURA,COM CONCRETO FCK=30MPAE ESCORAMENTO.FORNECIMENTO E MONTAGEM DO CONJUNTO</t>
  </si>
  <si>
    <t>11.030.0080-A</t>
  </si>
  <si>
    <t>LAJE PRE-MOLDADA BETA 16,PARA SOBRECARGA DE 3,5KN/M2 E VAO DE 5,20M,CONSIDERANDO VIGOTAS,TIJOLOS E ARMADURA NEGATIVA,INCLUSIVE CAPEAMENTO DE 4CM DE ESPESSURA,COM CONCRETO FCK=20MPAE ESCORAMENTO.FORNECIMENTO E MONTAGEM DO CONJUNTO</t>
  </si>
  <si>
    <t>11.030.0085-A</t>
  </si>
  <si>
    <t>LAJE PRE-MOLDADA BETA 16,PARA SOBRECARGA DE 3,5KN/M2 E VAO DE 5,20M,CONSIDERANDO VIGOTAS,TIJOLOS E ARMADURA NEGATIVA,INCLUSIVE CAPEAMENTO DE 4CM DE ESPESSURA,COM CONCRETO FCK=25MPAE ESCORAMENTO.FORNECIMENTO E MONTAGEM DO CONJUNTO</t>
  </si>
  <si>
    <t>11.030.0090-A</t>
  </si>
  <si>
    <t>LAJE PRE-MOLDADA BETA 16,PARA SOBRECARGA DE 3,5KN/M2 E VAO DE 5,20M,CONSIDERANDO VIGOTAS,TIJOLOS E ARMADURA NEGATIVA,INCLUSIVE CAPEAMENTO DE 4CM DE ESPESSURA,COM CONCRETO FCK=30MPAE ESCORAMENTO.FORNECIMENTO E MONTAGEM DO CONJUNTO</t>
  </si>
  <si>
    <t>11.030.0110-A</t>
  </si>
  <si>
    <t>LAJE PRE-MOLDADA BETA 20,PARA SOBRECARGA DE 3,5KN/M2 E VAO DE 6,20M,CONSIDERANDO VIGOTAS,TIJOLOS E ARMADURA NEGATIVA,INCLUSIVE CAPEAMENTO DE 4CM DE ESPESSURA,COM CONCRETO FCK=20MPAE ESCORAMENTO.FORNECIMENTO E MONTAGEM DO CONJUNTO</t>
  </si>
  <si>
    <t>11.030.0115-A</t>
  </si>
  <si>
    <t>LAJE PRE-MOLDADA BETA 20,PARA SOBRECARGA DE 3,5KN/M2 E VAO DE 6,20M,CONSIDERANDO VIGOTAS,TIJOLOS E ARMADURA NEGATIVA,INCLUSIVE CAPEAMENTO DE 4CM DE ESPESSURA,COM CONCRETO FCK=25MPAE ESCORAMENTO.FORNECIMENTO E MONTAGEM DO CONJUNTO</t>
  </si>
  <si>
    <t>11.030.0120-A</t>
  </si>
  <si>
    <t>LAJE PRE-MOLDADA BETA 20,PARA SOBRECARGA DE 3,5KN/M2 E VAO DE 6,20M,CONSIDERANDO VIGOTAS,TIJOLOS E ARMADURA NEGATIVA,INCLUSIVE CAPEAMENTO DE 4CM DE ESPESSURA,COM CONCRETO FCK=30MPAE ESCORAMENTO.FORNECIMENTO E MONTAGEM DO CONJUNTO</t>
  </si>
  <si>
    <t>11.031.0005-A</t>
  </si>
  <si>
    <t>PRE-LAJE COM PAINEL TRELICADO,MACICA,PARA VAO DE 5,20 A 6,20M,PARA TRAFEGO PESADO,CAPEAMENTO DE 25CM DE ESPESSURA,FCK=35MPA,CARGA PERMANENTE DE 7,50KN/M2,INCLUSIVE ARMACAO NEGATIVAE POSITIVA ADICIONAL.FORNECIMENTO E ASSENTAMENTO</t>
  </si>
  <si>
    <t>11.031.0006-A</t>
  </si>
  <si>
    <t>PRE-LAJE COM PAINEL TRELICADO,MACICA,PARA VAO DE 5,20 A 6,20M,PARA TRAFEGO PESADO,CARGA PERMANENTE DE 7,50KN/M2,EXCLUSIVE CAPEAMENTO E ARMACAO NEGATIVA E POSITIVA ADICIONAL.FORNECIMENTO E ASSENTAMENTO</t>
  </si>
  <si>
    <t>11.031.0010-A</t>
  </si>
  <si>
    <t>PRE-LAJE COM PAINEL TRELICADO,MACICA,PARA VAO ATE 5,20M,PARATRAFEGO PESADO,CAPEAMENTO DE 25CM DE ESPESSURA,FCK=35MPA,CARGA PERMANENTE DE 7,50KN/M2,INCLUSIVE ARMACAO NEGATIVA E POSITIVA ADICIONAL.FORNECIMENTO E ASSENTAMENTO</t>
  </si>
  <si>
    <t>11.031.0011-A</t>
  </si>
  <si>
    <t>PRE-LAJE COM PAINEL TRELICADO,MACICA,PARA VAO ATE 5,20M,PARATRAFEGO PESADO,CARGA PERMANENTE DE 7,50KN/M2,EXCLUSIVE CAPEAMENTO E ARMACAO NEGATIVA E POSITIVA ADICIONAL.FORNECIMENTOE ASSENTAMENTO</t>
  </si>
  <si>
    <t>11.031.0050-A</t>
  </si>
  <si>
    <t>PRE-LAJE COM PAINEL TRELICADO,MACICA,PARA VAO DE 4,10 A 5,20M,CAPEAMENTO DE 9CM DE ESPESSURA,FCK=25MPA,SOBRECARGA DE 2,5A 3,5KN/M2,INCLUSIVE ARMACAO NEGATIVA E POSITIVA ADICIONAL.FORNECIMENTO E ASSENTAMENTO</t>
  </si>
  <si>
    <t>11.031.0051-A</t>
  </si>
  <si>
    <t>PRE-LAJE COM PAINEL TRELICADO,MACICA,PARA VAO DE 4,10 A 5,20M,SOBRECARGA DE 2,5 A 3,5KN/M2,EXCLUSIVE CAPEAMENTO E ARMACAO NEGATIVA E POSITIVA ADICIONAL.FORNECIMENTO E ASSENTAMENTO.</t>
  </si>
  <si>
    <t>11.032.0005-A</t>
  </si>
  <si>
    <t>COLAGEM COM ADESIVO ESPECIAL ESTRUTURAL DE PECAS DE CONCRETOPRE-FABRICADAS,SOBRE LAJE PREPARADA E REGULARIZADA,EXCLUSIVE ESTA CAMADA,ESTIMANDO-SE A APLICACAO DE UMA CAMADA DE ADESIVO NAS FACES</t>
  </si>
  <si>
    <t>11.034.0005-A</t>
  </si>
  <si>
    <t>REFORCO DE CANTO DE LAJE OU JUNTA DE VIADUTO,EM CANTONEIRASDE FERRO DE 3 X 3/8",CHUMBADAS NO CONCRETO POR MEIO DE VERGALHAO SOLDADO.FORNECIMENTO E COLOCACAO</t>
  </si>
  <si>
    <t>11.034.0010-A</t>
  </si>
  <si>
    <t>REFORCO DE CANTO DE LAJE OU JUNTA DE VIADUTO,EM CANTONEIRASDE FERRO DE 4 X 3/8",CHUMBADAS NO CONCRETO POR MEIO DE VERGALHAO SOLDADO.FORNECIMENTO E COLOCACAO</t>
  </si>
  <si>
    <t>11.035.0001-B</t>
  </si>
  <si>
    <t>FORMA METALICA PARA CONCRETO,INCLUSIVE FORNECIMENTO,CONFECCAO,MONTAGEM E DESMONTAGEM,SEM UTILIZACAO DE GUINDASTE,ADMITINDO 25 VEZES DE UTILIZACAO,EXCLUSIVE ESCORAMENTO</t>
  </si>
  <si>
    <t>11.035.0002-B</t>
  </si>
  <si>
    <t>FORMA METALICA PARA CONCRETO,INCLUSIVE FORNECIMENTO,CONFECCAO,MONTAGEM E DESMONTAGEM,SEM UTILIZACAO DE GUINDASTE,ADMITINDO 50 VEZES DE UTILIZACAO,EXCLUSIVE ESCORAMENTO</t>
  </si>
  <si>
    <t>11.035.0005-A</t>
  </si>
  <si>
    <t>FORMA PERDIDA PARA CONCRETO,EM PERFIL DE ACO ZINCADO E MICROPERFURADO,COM ESPESSURA DE 0,50MM, TIPO "QUICKJET",INCLUSIVE ACESSORIOS.FORNECIMENTO E COLOCACAO</t>
  </si>
  <si>
    <t>11.035.0010-A</t>
  </si>
  <si>
    <t>FORMA PARA CONCRETO EM PERFIL DE ACO GALVANIZADO ESTRUTURALTIPO "STEEL DECK",COM ESPESSURA DE 0,80MM,INCLUSIVE ACESSORIOS GALVANIZADOS E EXCLUSIVE TELA E CONCRETO.FORNECIMENTO E COLOCACAO</t>
  </si>
  <si>
    <t>11.035.0015-A</t>
  </si>
  <si>
    <t>FORMA PARA CONCRETO EM PERFIL DE ACO GALVANIZADO ESTRUTURALTIPO "STEEL DECK",COM ESPESSURA DE 0,95MM,INCLUSIVE ACESSORIOS GALVANIZADOS E EXCLUSIVE TELA E CONCRETO.FORNECIMENTO E COLOCACAO</t>
  </si>
  <si>
    <t>11.035.0020-A</t>
  </si>
  <si>
    <t>FORMA PARA CONCRETO EM PERFIL DE ACO GALVANIZADO ESTRUTURALTIPO "STEEL DECK",COM ESPESSURA DE 1,25MM,INCLUSIVE ACESSORIOS GALVANIZADOS E EXCLUSIVE TELA E CONCRETO.FORNECIMENTO E COLOCACAO</t>
  </si>
  <si>
    <t>11.036.0001-B</t>
  </si>
  <si>
    <t>APARELHO DE APOIO DE NEOPRENE,NAO FRETADO(1,4KG/DM3),INCLUSIVE PREPARO DO BERCO.FORNECIMENTO E COLOCACAO</t>
  </si>
  <si>
    <t>11.036.0002-B</t>
  </si>
  <si>
    <t>APARELHO DE APOIO DE NEOPRENE,FRETADO,INCLUSIVE PREPARO DO BERCO.FORNECIMENTO E COLOCACAO</t>
  </si>
  <si>
    <t>11.037.0001-A</t>
  </si>
  <si>
    <t>APARELHO DE APOIO,EM ACO EXTRA DURO(ETD).FORNECIMENTO E COLOCACAO</t>
  </si>
  <si>
    <t>11.038.0001-A</t>
  </si>
  <si>
    <t>FORMA METALICA PARA TUNEIS,EXCLUSIVE A FORMA METALICA,COMPREENDENDO:DESLOCAMENTOS,POSICIONAMENTO,FIXACAO E RETIRADA DE CONJUNTO DE FORMAS DE 7,00M DE EXTENSAO E RESPECTIVOS TRILHOS,EM TUNEL DE 70,00M2 DE SECAO</t>
  </si>
  <si>
    <t>11.039.0001-A</t>
  </si>
  <si>
    <t>FORMA METALICA PARA TUNEIS COMPREENDENDO:FORNECIMENTO DE FORMAS DESLIZANTES SOBRE TRILHOS DE 7,00M DE EXTENSAO,EM TUNELDE 70,00M2 DE SECAO,FORMAS RIGIDAS SUSPENSAS POR MACACOS</t>
  </si>
  <si>
    <t>11.040.0100-A</t>
  </si>
  <si>
    <t>BARREIRA DINAMICA CONTRA QUEDAS DE ROCHAS,COMPOSTA DE ARAMEDE ALTA RESISTENCIA,ENERGIA DE CONTENCAO ATE 1500KJ,COM GALVANIZACAO EM ZINCO ALUMINIO,INCLUSIVE POSTES,PLACAS DE BASE,CABOS DE ACO ESPECIAIS E DEMAIS COMPONENTES DO SISTEMA.FORNECIMENTO E COLOCACAO</t>
  </si>
  <si>
    <t>11.040.0105-A</t>
  </si>
  <si>
    <t>BARREIRA DINAMICA CONTRA QUEDAS DE ROCHAS,COMPOSTA DE ARAMEDE ALTA RESISTENCIA,ENERGIA DE CONTENCAO ATE 3000KJ,COM GALVANIZACAO EM ZINCO ALUMINIO,INCLUSIVE POSTES,PLACAS DE BASE,CABOS DE ACO ESPECIAIS E DEMAIS COMPONENTES DO SISTEMA.FORNECIMENTO E COLOCACAO</t>
  </si>
  <si>
    <t>11.040.0120-A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</si>
  <si>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</si>
  <si>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11.040.0130-A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</si>
  <si>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</si>
  <si>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11.043.0002-A</t>
  </si>
  <si>
    <t>TIRANTE PARA PROTENSAO,PARA ANCORAGEM EM ROCHA,CONSTITUIDO POR 6 FIOS DE ACO DURO DE 8MM.O CUSTO LEVA EM CONTA APENAS OFORNECIMENTO E A CONFECCAO DO CABO,INCLUSIVE PROTECAO ANTICORROSIVA</t>
  </si>
  <si>
    <t>11.043.0003-A</t>
  </si>
  <si>
    <t>TIRANTE PARA PROTENSAO,PARA ANCORAGEM EM ROCHA,CONSTITUIDO POR 8 FIOS DE ACO DURO DE 8MM.O CUSTO LEVA EM CONTA APENAS OFORNECIMENTO E A CONFECCAO DO CABO,INCLUSIVE PROTECAO ANTICORROSIVA</t>
  </si>
  <si>
    <t>11.043.0004-A</t>
  </si>
  <si>
    <t>TIRANTE PARA PROTENSAO,PARA ANCORAGEM EM ROCHA,CONSTITUIDO POR 10 FIOS DE ACO DURO DE 8MM.O CUSTO LEVA EM CONTA APENAS OFORNECIMENTO E A CONFECCAO DO CABO,INCLUSIVE PROTECAO ANTICORROSIVA</t>
  </si>
  <si>
    <t>11.043.0005-A</t>
  </si>
  <si>
    <t>TIRANTE PARA PROTENSAO,PARA ANCORAGEM EM ROCHA,CONSTITUIDO POR 12 FIOS DE ACO DURO DE 8MM.O CUSTO LEVA EM CONTA APENAS OFORNECIMENTO E A CONFECCAO DO CABO,INCLUSIVE PROTECAO ANTICORROSIVA</t>
  </si>
  <si>
    <t>11.043.0006-A</t>
  </si>
  <si>
    <t>TIRANTE PARA PROTENSAO,PARA ANCORAGEM EM ROCHA,CONSTITUIDO POR 4 CORDOALHAS DE 12,7MM.O CUSTO LEVA EM CONTA APENAS O FORNECIMENTO E A CONFECCAO DO CABO,INCLUSIVE PROTECAO ANTICORROSIVA</t>
  </si>
  <si>
    <t>11.043.0007-A</t>
  </si>
  <si>
    <t>TIRANTE PARA PROTENSAO,PARA ANCORAGEM EM ROCHA,CONSTITUIDO POR 6 CORDOALHAS DE 12,7MM.O CUSTO LEVA EM CONTA APENAS O FORNECIMENTO E A CONFECCAO DO CABO,INCLUSIVE PROTECAO ANTICORROSIVA</t>
  </si>
  <si>
    <t>11.043.0008-A</t>
  </si>
  <si>
    <t>TIRANTE PARA PROTENSAO,PARA ANCORAGEM EM ROCHA,CONSTITUIDO POR 8 CORDOALHAS DE 12,7MM.O CUSTO LEVA EM CONTA APENAS O FORNECIMENTO E A CONFECCAO DO CABO,INCLUSIVE PROTECAO ANTICORROSIVA</t>
  </si>
  <si>
    <t>11.043.0009-A</t>
  </si>
  <si>
    <t>TIRANTE PARA PROTENSAO,PARA ANCORAGEM EM ROCHA,CONSTITUIDO POR 10 CORDOALHAS DE 12,7MM.O CUSTO LEVA EM CONTA APENAS O FORNECIMENTO E A CONFECCAO DO CABO,INCLUSIVE PROTECAO ANTICORROSIVA</t>
  </si>
  <si>
    <t>11.043.0010-A</t>
  </si>
  <si>
    <t>TIRANTE PARA PROTENSAO,PARA ANCORAGEM EM ROCHA,CONSTITUIDO POR 12 CORDOALHAS DE 12,7MM.O CUSTO LEVA EM CONTA APENAS O FORNECIMENTO E A CONFECCAO DO CABO,INCLUSIVE PROTECAO ANTICORROSIVA</t>
  </si>
  <si>
    <t>11.043.0011-A</t>
  </si>
  <si>
    <t>TIRANTE PROTENDIDO PARA ANCORAGEM EM SOLO,CONSTITUIDO POR 6FIOS DE ACO DURO DE 8MM.O CUSTO INCLUI APENAS O FORNECIMENTOE A CONFECCAO DO CABO PARA O TRECHO LIVRE,INCLUSIVE PROTECAO ANTICORROSIVA</t>
  </si>
  <si>
    <t>11.043.0012-A</t>
  </si>
  <si>
    <t>TIRANTE PROTENDIDO PARA ANCORAGEM EM SOLO,CONSTITUIDO POR 8FIOS DE ACO DURO DE 8MM.O CUSTO INCLUI APENAS O FORNECIMENTOE A CONFECCAO DO CABO PARA O TRECHO LIVRE,INCLUSIVE PROTECAO ANTICORROSIVA</t>
  </si>
  <si>
    <t>11.043.0013-A</t>
  </si>
  <si>
    <t>TIRANTE PROTENDIDO PARA ANCORAGEM EM SOLO,CONSTITUIDO POR 10FIOS DE ACO DURO DE 8MM.O CUSTO INCLUI APENAS O FORNECIMENTO E A CONFECCAO DO CABO PARA O TRECHO LIVRE,INCLUSIVE PROTECAO ANTICORROSIVA</t>
  </si>
  <si>
    <t>11.043.0014-B</t>
  </si>
  <si>
    <t>TIRANTE PROTENDIDO PARA ANCORAGEM EM SOLO,CONSTITUIDO POR 12FIOS DE ACO DURO DE 8MM.O CUSTO INCLUI APENAS O FORNECIMENTO E A CONFECCAO DO CABO PARA O TRECHO LIVRE,INCLUSIVE PROTECAO ANTICORROSIVA</t>
  </si>
  <si>
    <t>11.043.0015-A</t>
  </si>
  <si>
    <t>TIRANTE PROTENDIDO PARA ANCORAGEM EM SOLO,CONSTITUIDO POR 16FIOS DE ACO DURO DE 8MM.O CUSTO INCLUI APENAS O FORNECIMENTO E A CONFECCAO DO CABO PARA O TRECHO LIVRE,INCLUSIVE PROTECAO ANTICORROSIVA</t>
  </si>
  <si>
    <t>11.043.0016-A</t>
  </si>
  <si>
    <t>TIRANTE PROTENDIDO PARA ANCORAGEM EM SOLO,CONSTITUIDO POR 4CORDOALHAS DE 12,7MM.O CUSTO INCLUI APENAS O FORNECIMENTO EA CONFECCAO DO CABO PARA O TRECHO LIVRE,INCLUSIVE PROTECAO ANTICORROSIVA</t>
  </si>
  <si>
    <t>11.043.0017-A</t>
  </si>
  <si>
    <t>TIRANTE PROTENDIDO PARA ANCORAGEM EM SOLO,CONSTITUIDO POR 6CORDOALHAS DE 12,7MM.O CUSTO INCLUI APENAS O FORNECIMENTO EA CONFECCAO DO CABO PARA O TRECHO LIVRE,INCLUSIVE PROTECAO ANTICORROSIVA</t>
  </si>
  <si>
    <t>11.043.0018-A</t>
  </si>
  <si>
    <t>TIRANTE PROTENDIDO PARA ANCORAGEM EM SOLO,CONSTITUIDO POR 8CORDOALHAS DE 12,7MM.O CUSTO INCLUI APENAS O FORNECIMENTO EA CONFECCAO DO CABO PARA O TRECHO LIVRE,INCLUSIVE PROTECAO ANTICORROSIVA</t>
  </si>
  <si>
    <t>11.043.0019-B</t>
  </si>
  <si>
    <t>TIRANTE PROTENDIDO PARA ANCORAGEM EM SOLO,CONSTITUIDO POR 10CORDOALHAS DE 12,7MM.O CUSTO INCLUI APENAS O FORNECIMENTO EA CONFECCAO DO CABO PARA O TRECHO LIVRE,INCLUSIVE PROTECAOANTICORROSIVA</t>
  </si>
  <si>
    <t>11.043.0020-A</t>
  </si>
  <si>
    <t>TIRANTE PROTENDIDO PARA ANCORAGEM EM SOLO,CONSTITUIDO POR 12CORDOALHAS DE 12,7MM.O CUSTO INCLUI APENAS O FORNECIMENTO EA CONFECCAO DO CABO PARA O TRECHO LIVRE,INCLUSIVE PROTECAOANTICORROSIVA</t>
  </si>
  <si>
    <t>11.043.0021-A</t>
  </si>
  <si>
    <t>TIRANTE PROTENDIDO PARA ANCORAGEM EM SOLO,CONSTITUIDO POR 6FIOS DE ACO DURO DE 8MM.O CUSTO INCLUI APENAS O FORNECIMENTOE A CONFECCAO DO CABO PARA TRECHO DE ANCORAGEM</t>
  </si>
  <si>
    <t>11.043.0022-A</t>
  </si>
  <si>
    <t>TIRANTE PROTENDIDO PARA ANCORAGEM EM SOLO,CONSTITUIDO POR 8FIOS DE ACO DURO DE 8MM.O CUSTO INCLUI APENAS O FORNECIMENTOE A CONFECCAO DO CABO PARA TRECHO DE ANCORAGEM</t>
  </si>
  <si>
    <t>11.043.0023-A</t>
  </si>
  <si>
    <t>TIRANTE PROTENDIDO PARA ANCORAGEM EM SOLO,CONSTITUIDO POR 10FIOS DE ACO DURO DE 8MM.O CUSTO INCLUI APENAS O FORNECIMENTO E A CONFECCAO DO CABO PARA TRECHOS DE ANCORAGEM</t>
  </si>
  <si>
    <t>11.043.0024-B</t>
  </si>
  <si>
    <t>TIRANTE PROTENDIDO PARA ANCORAGEM EM SOLO,CONSTITUIDO POR 12FIOS DE ACO DURO DE 8MM.O CUSTO INCLUI APENAS O FORNECIMENTO E A CONFECCAO DO CABO PARA TRECHO DE ANCORAGEM</t>
  </si>
  <si>
    <t>11.043.0025-A</t>
  </si>
  <si>
    <t>TIRANTE PROTENDIDO PARA ANCORAGEM EM SOLO,CONSTITUIDO POR 16FIOS DE ACO DURO DE 8MM.O CUSTO INCLUI APENAS O FORNECIMENTO E A CONFECCAO DO CABO PARA TRECHO DE ANCORAGEM</t>
  </si>
  <si>
    <t>11.043.0026-A</t>
  </si>
  <si>
    <t>TIRANTE PROTENDIDO PARA ANCORAGEM EM SOLO,CONSTITUIDO POR 4CORDOALHAS DE 12,7MM.O CUSTO INCLUI APENAS O FORNECIMENTO EA CONFECCAO DO CABO PARA TRECHO DE ANCORAGEM</t>
  </si>
  <si>
    <t>11.043.0027-A</t>
  </si>
  <si>
    <t>TIRANTE PROTENDIDO PARA ANCORAGEM EM SOLO,CONSTITUIDO POR 6CORDOALHAS DE 12,7MM.O CUSTO INCLUI APENAS O FORNECIMENTO EA CONFECCAO DO CABO PARA TRECHO DE ANCORAGEM</t>
  </si>
  <si>
    <t>11.043.0028-A</t>
  </si>
  <si>
    <t>TIRANTE PROTENDIDO PARA ANCORAGEM EM SOLO,CONSTITUIDO POR 8CORDOALHAS DE 12,7MM.O CUSTO INCLUI APENAS O FORNECIMENTO EA CONFECCAO DO CABO PARA TRECHO DE ANCORAGEM</t>
  </si>
  <si>
    <t>11.043.0029-B</t>
  </si>
  <si>
    <t>TIRANTE PROTENDIDO PARA ANCORAGEM EM SOLO,CONSTITUIDO POR 10CORDOALHAS DE 12,7MM.O CUSTO INCLUI APENAS O FORNECIMENTO EA CONFECCAO DO CABO PARA TRECHO DE ANCORAGEM</t>
  </si>
  <si>
    <t>11.043.0030-A</t>
  </si>
  <si>
    <t>TIRANTE PROTENDIDO PARA ANCORAGEM EM SOLO,CONSTITUIDO POR 12CORDOALHAS DE 12,7MM.O CUSTO INCLUI APENAS O FORNECIMENTO EA CONFECCAO DO CABO PARA TRECHO DE ANCORAGEM</t>
  </si>
  <si>
    <t>11.044.0006-A</t>
  </si>
  <si>
    <t>PROTENSAO INCLUSIVE INSTALACAO,CONE E PLACA DE ANCORAGEM DETIRANTE PARA ANCORAGEM EM ROCHA,CONSTITUIDO POR 4 CORDOALHASDE 12,7MM,EXCLUSIVE PERFURACAO, INJECAO E O TIRANTE</t>
  </si>
  <si>
    <t>11.044.0007-A</t>
  </si>
  <si>
    <t>PROTENSAO INCLUSIVE INSTALACAO,CONE E PLACA DE ANCORAGEM DETIRANTE PARA ANCORAGEM EM ROCHA,CONSTITUIDO POR 6 CORDOALHASDE 12,7MM,EXCLUSIVE PERFURACAO,INJECAO E O TIRANTE</t>
  </si>
  <si>
    <t>11.044.0008-A</t>
  </si>
  <si>
    <t>PROTENSAO INCLUSIVE INSTALACAO,CONE E PLACA DE ANCORAGEM DETIRANTE PARA ANCORAGEM EM ROCHA,CONSTITUIDO POR 8 CORDOALHASDE 12,7MM,EXCLUSIVE PERFURACAO,INJECAO E O TIRANTE</t>
  </si>
  <si>
    <t>11.044.0009-A</t>
  </si>
  <si>
    <t>PROTENSAO INCLUSIVE INSTALACAO,CONE E PLACA DE ANCORAGEM DETIRANTE PARA ANCORAGEM EM ROCHA,CONSTITUIDO POR 10 CORDOALHAS DE 12,7MM,EXCLUSIVE PERFURACAO,INJECAO E O TIRANTE</t>
  </si>
  <si>
    <t>11.044.0010-A</t>
  </si>
  <si>
    <t>PROTENSAO INCLUSIVE INSTALACAO,CONE E PLACA DE ANCORAGEM DETIRANTE PARA ANCORAGEM EM ROCHA,CONSTITUIDO POR 12 CORDOALHAS DE 12,7MM,EXCLUSIVE PERFURACAO,INJECAO E O TIRANTE</t>
  </si>
  <si>
    <t>11.044.0056-A</t>
  </si>
  <si>
    <t>PROTENSAO DE TIRANTES DE 4 CORDOALHAS DE 12,7MM,EXCLUSIVE FORNECIMENTO DOS MATERIAIS</t>
  </si>
  <si>
    <t>11.044.0058-A</t>
  </si>
  <si>
    <t>PROTENSAO DE TIRANTES DE 6 E 8 CORDOALHAS DE 12,7MM,EXCLUSIVE FORNECIMENTO DOS MATERIAIS</t>
  </si>
  <si>
    <t>11.044.0060-A</t>
  </si>
  <si>
    <t>PROTENSAO DE TIRANTES DE 10 E 12 CORDOALHAS DE 12,7MM,EXCLUSIVE FORNECIMENTO DOS MATERIAIS</t>
  </si>
  <si>
    <t>11.045.0006-A</t>
  </si>
  <si>
    <t>PROTENSAO INCLUSIVE INSTALACAO,CONE E PLACA DE ANCORAGEM DETIRANTE PARA ANCORAGEM EM SOLO,CONSTITUIDO POR 4 CORDOALHASDE 12,7MM,EXCLUSIVE PERFURACAO,INJECAO E O TIRANTE</t>
  </si>
  <si>
    <t>11.045.0007-A</t>
  </si>
  <si>
    <t>PROTENSAO INCLUSIVE INSTALACAO,CONE E PLACA DE ANCORAGEM DETIRANTE PARA ANCORAGEM EM SOLO,CONSTITUIDO POR 6 CORDOALHASDE 12,7MM,EXCLUSIVE PERFURACAO,INJECAO E O TIRANTE</t>
  </si>
  <si>
    <t>11.045.0008-A</t>
  </si>
  <si>
    <t>PROTENSAO INCLUSIVE INSTALACAO,CONE E PLACA DE ANCORAGEM DETIRANTE PARA ANCORAGEM EM SOLO,CONSTITUIDO POR 8 CORDOALHASDE 12,7MM,EXCLUSIVE PERFURACAO,INJECAO E O TIRANTE</t>
  </si>
  <si>
    <t>11.045.0009-A</t>
  </si>
  <si>
    <t>PROTENSAO INCLUSIVE INSTALACAO,CONE E PLACA DE ANCORAGEM DETIRANTE PARA ANCORAGEM EM SOLO,CONSTITUIDO POR 10 CORDOALHASDE 12,7MM,EXCLUSIVE PERFURACAO,INJECAO E O TIRANTE</t>
  </si>
  <si>
    <t>11.045.0010-A</t>
  </si>
  <si>
    <t>PROTENSAO INCLUSIVE INSTALACAO,CONE E PLACA DE ANCORAGEM DETIRANTE PARA ANCORAGEM EM SOLO,CONSTITUIDO POR 12 CORDOALHASDE 12,7MM,EXCLUSIVE PERFURACAO,INJECAO E O TIRANTE</t>
  </si>
  <si>
    <t>11.046.0001-A</t>
  </si>
  <si>
    <t>CONCRETO IMPORTADO DE USINA,DOSADO RACIONALMENTE PARA UMA RESISTENCIA CARACTERISTICA A COMPRESSAO DE 10MPA</t>
  </si>
  <si>
    <t>11.046.0004-A</t>
  </si>
  <si>
    <t>CONCRETO IMPORTADO DE USINA,DOSADO RACIONALMENTE PARA UMA RESISTENCIA CARACTERISTICA A COMPRESSAO DE 15MPA</t>
  </si>
  <si>
    <t>11.046.0007-A</t>
  </si>
  <si>
    <t>CONCRETO IMPORTADO DE USINA,DOSADO RACIONALMENTE PARA UMA RESISTENCIA CARACTERISTICA A COMPRESSAO DE 20MPA</t>
  </si>
  <si>
    <t>11.046.0010-A</t>
  </si>
  <si>
    <t>CONCRETO IMPORTADO DE USINA,DOSADO RACIONALMENTE PARA UMA RESISTENCIA CARACTERISTICA A COMPRESSAO DE 25MPA</t>
  </si>
  <si>
    <t>11.046.0013-A</t>
  </si>
  <si>
    <t>CONCRETO IMPORTADO DE USINA,DOSADO RACIONALMENTE PARA UMA RESISTENCIA CARACTERISTICA A COMPRESSAO DE 30MPA</t>
  </si>
  <si>
    <t>11.046.0014-A</t>
  </si>
  <si>
    <t>CONCRETO IMPORTADO DE USINA,DOSADO RACIONALMENTE PARA UMA RESISTENCIA CARACTERISTICA A COMPRESSAO DE 35MPA</t>
  </si>
  <si>
    <t>11.046.0015-A</t>
  </si>
  <si>
    <t>CONCRETO IMPORTADO DE USINA,DOSADO RACIONALMENTE PARA UMA RESISTENCIA CARACTERISTICA A COMPRESSAO DE 40MPA</t>
  </si>
  <si>
    <t>11.046.0060-A</t>
  </si>
  <si>
    <t>CONCRETO COLORIDO,COM OXIDO DE FERRO VERMELHO SINTETICO,IMPORTADO DE USINA,DOSADO RACIONALMENTE PARA UMA RESISTENCIA CARACTERISTICA A COMPRESSAO DE 15MPA</t>
  </si>
  <si>
    <t>11.046.0080-B</t>
  </si>
  <si>
    <t>CONCRETO DOSADO RACIONALMENTE PARA UMA RESISTENCIA CARACTERISTICA A COMPRESSAO DE 25MPA, COM ADICAO DE 8% DE MICROSSILICA, PREPARO EM USINA DOSADORA TIPO VERTICAL E LANCAMENTO COMAUXILIO DE EQUIPAMENTOS</t>
  </si>
  <si>
    <t>11.046.0105-A</t>
  </si>
  <si>
    <t>CONCRETO DE ALTO DESEMPENHO (CAD) DOSADO RACIONALMENTE PARAUMA RESISTENCIA CARACTERISTICA A COMPRESSAO DE 50MPA,PREPAROEM USINA DOSADORA TIPO VERTICAL E LANCAMENTO COM AUXILIO DEEQUIPAMENTOS,INCLUINDO ADITIVOS</t>
  </si>
  <si>
    <t>11.046.0110-A</t>
  </si>
  <si>
    <t>CONCRETO DE ALTO DESEMPENHO (CAD) DOSADO RACIONALMENTE PARAUMA RESISTENCIA CARACTERISTICA A COMPRESSAO DE 60MPA, PREPARO EM USINA DOSADORA TIPO VERTICAL E LANCAMENTO COM AUXILIO DE EQUIPAMENTOS, INCLUINDO ADITIVOS</t>
  </si>
  <si>
    <t>11.046.0115-A</t>
  </si>
  <si>
    <t>CONCRETO DE ALTO DESEMPENHO (CAD) DOSADO RACIONALMENTE PARAUMA RESISTENCIA CARACTERISTICA A COMPRESSAO DE 70MPA,PREPAROEM USINA DOSADORA TIPO VERTICAL E LANCAMENTO COM AUXILIO DEEQUIPAMENTOS, INCLUINDO ADITIVOS</t>
  </si>
  <si>
    <t>11.046.0180-A</t>
  </si>
  <si>
    <t>BOMBEAMENTO PARA CONCRETO DE ALTO DESEMPENHO</t>
  </si>
  <si>
    <t>11.047.0010-B</t>
  </si>
  <si>
    <t>TIRANTE PROTENDIDO,PARA CARGA DE TRABALHO ATE 34T,DIAMETRO DE 32MM,INCLUSIVE O FORNECIMENTO DA BARRA E BAINHA,PROTECAO ANTICORROSIVA,PREPARO E COLOCACAO NO FURO,EXCLUSIVE LUVAS,PLACAS,CONTRAPORCAS,ETC,PERFURACAO E INJECAO</t>
  </si>
  <si>
    <t>11.047.0011-B</t>
  </si>
  <si>
    <t>PROTENSAO PARCIAL E FINAL DE TIRANTE (EXCLUSIVE ESTE),PARA CARGA DE TRABALHO ATE 34T,DIAMETRO DE 32MM,INCLUSIVE O FORNECIMENTO E INSTALACAO DA PLACA,ANEL DE ANGULO,PORCAS,CONTRAPORCAS,LUVAS,ETC,PINTURA E PROTECAO DA CABECA,EXCLUSIVE PERFURACAO E INJECAO</t>
  </si>
  <si>
    <t>11.047.0012-A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</si>
  <si>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</si>
  <si>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11.047.0015-A</t>
  </si>
  <si>
    <t>TIRANTE PROTENDIDO,PARA CARGA DE TRABALHO ATE 22T,DIAMETRO DE 32MM,INCLUSIVE O FORNECIMENTO DA BARRA,BAINHA,PROTECAO ANTICORROSIVA,PREPARO E COLOCACAO NO FURO,EXCLUSIVE LUVAS,PLACAS,PORCAS E CONTRAPORCAS,ETC,PERFURACAO E INJECAO</t>
  </si>
  <si>
    <t>11.047.0016-A</t>
  </si>
  <si>
    <t>PROTENSAO PARCIAL E FINAL DE TIRANTE (EXCLUSIVE ESTE),PARA CARGA DE TRABALHO DE 22T,DIAMETRO DE 32MM,INCLUSIVE O FORNECIMENTO E INSTALACAO DA PLACA,ANEL DE ANGULO,PORCAS,CONTRAPORCAS,LUVAS,ETC,PINTURA E PROTECAO DA CABECA,EXCLUSIVE PERFURACAO E INJECAO</t>
  </si>
  <si>
    <t>11.047.0050-A</t>
  </si>
  <si>
    <t>PROTENSAO DE TIRANTE DE BARRA,DIAMETRO DE 32MM,EXCLUSIVE FORNECIMENTO DE MATERIAIS</t>
  </si>
  <si>
    <t>11.048.0010-B</t>
  </si>
  <si>
    <t>CONCRETO IMPORTADO DE USINA,DOSADO RACIONALMENTE PARA RESISTENCIA CARACTERISTICA A COMPRESSAO DE 10MPA,INCLUSIVE TRANSPORTE HORIZONTAL ATE 20,00M EM CARRINHOS,ADENSAMENTO E ACABAMENTO</t>
  </si>
  <si>
    <t>11.048.0015-B</t>
  </si>
  <si>
    <t>CONCRETO IMPORTADO DE USINA,DOSADO RACIONALMENTE PARA RESISTENCIA CARACTERISTICA A COMPRESSAO DE 15MPA,INCLUSIVE TRANSPORTE HORIZONTAL ATE 20,00M EM CARRINHOS,ADENSAMENTO E ACABAMENTO</t>
  </si>
  <si>
    <t>11.048.0020-B</t>
  </si>
  <si>
    <t>CONCRETO IMPORTADO DE USINA,DOSADO RACIONALMENTE PARA RESISTENCIA CARACTERISTICA A COMPRESSAO DE 20MPA,INCLUSIVE TRANSPORTE HORIZONTAL ATE 20,00M EM CARRINHOS,ADENSAMENTO E ACABAMENTO</t>
  </si>
  <si>
    <t>11.048.0025-B</t>
  </si>
  <si>
    <t>CONCRETO IMPORTADO DE USINA,DOSADO RACIONALMENTE PARA RESISTENCIA CARACTERISTICA A COMPRESSAO DE 25MPA,INCLUSIVE TRANSPORTE HORIZONTAL ATE 20,00M EM CARRINHOS,ADENSAMENTO E ACABAMENTO</t>
  </si>
  <si>
    <t>11.048.0030-B</t>
  </si>
  <si>
    <t>CONCRETO IMPORTADO DE USINA,DOSADO RACIONALMENTE PARA RESISTENCIA CARACTERISTICA A COMPRESSAO DE 30MPA,INCLUSIVE TRANSPORTE HORIZONTAL ATE 20,00M EM CARRINHOS,ADENSAMENTO E ACABAMENTO</t>
  </si>
  <si>
    <t>11.048.0035-B</t>
  </si>
  <si>
    <t>CONCRETO IMPORTADO DE USINA,DOSADO RACIONALMENTE PARA RESISTENCIA CARACTERISTICA A COMPRESSAO DE 35MPA,INCLUSIVE TRANSPORTE HORIZONTAL ATE 20,00M EM CARRINHOS,ADENSAMENTO E ACABAMENTO</t>
  </si>
  <si>
    <t>11.048.0040-B</t>
  </si>
  <si>
    <t>CONCRETO IMPORTADO DE USINA,DOSADO RACIONALMENTE PARA RESISTENCIA CARACTERISTICA A COMPRESSAO DE 40MPA,INCLUSIVE TRANSPORTE HORIZONTAL ATE 20,00M EM CARRINHOS,ADENSAMENTO E ACABAMENTO</t>
  </si>
  <si>
    <t>11.048.0050-A</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</si>
  <si>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</si>
  <si>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11.048.0055-A</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</si>
  <si>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</si>
  <si>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11.048.0060-A</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</si>
  <si>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</si>
  <si>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11.050.0001-B</t>
  </si>
  <si>
    <t>ESCORAMENTO TUBULAR(ALUGUEL)COM TUBOS METALICOS,NA DENSIDADEDE 5,00M DE TUBO EQUIPADO POR M3 DE ESCORAMENTO,PAGO PELO VOLUME DESTE E PELO TEMPO NECESSARIO,DESDE A ENTREGA DO MATERIAL NA OBRA,NA OCASIAO APROPRIADA ATE SUA CARGA,PARA DEVOLUCAO,LOGO QUE DESNECESSARIA</t>
  </si>
  <si>
    <t xml:space="preserve">M3XMES    </t>
  </si>
  <si>
    <t>11.050.0002-A</t>
  </si>
  <si>
    <t>ESCORAMENTO TUBULAR(ALUGUEL)COM TUBOS METALICOS,PARA QUALQUER DENSIDADE DE TUBO,PAGO PELO COMPRIMENTO NECESSARIO,NO MESMO TEMPO,DESDE A ENTREGA DO MATERIAL NA OBRA,NA OCASIAO APROPRIADA ATE SUA CARGA,PARA DEVOLUCAO,LOGO QUE DESNECESSARIA</t>
  </si>
  <si>
    <t>11.050.0010-A</t>
  </si>
  <si>
    <t>ESCORAMENTO METALICO (ALUGUEL),COM ESCORAS TELESCOPAVEIS OUTORRES DE CARGA,PARA ESTRUTURA CONVENCIONAL DE CONCRETO ARMADO,EXCLUSIVE CIMBRAMENTO,MONTAGEM E DESMONTAGEM (VIDE ITEM 11.055.0010).MEDICAO PELO VOLUME DE ESCORAMENTO</t>
  </si>
  <si>
    <t>11.055.0001-B</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</si>
  <si>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</si>
  <si>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11.055.0002-A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</si>
  <si>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</si>
  <si>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11.055.0010-A</t>
  </si>
  <si>
    <t>MONTAGEM E DESMONTAGEM DE ESCORAMENTO METALICO,CONFORME ITEM11.050.0010,COMPREENDENDO TRANSPORTE DO MATERIAL PARA OBRAE DESTA PARA O DEPOSITO,INCLUSIVE CARGA E DESCARGA.O CUSTO EDADO POR M3 DE ESCORAMENTO,SENDO PAGOS 60% NA MONTAGEM E 40% NA DESMONTAGEM</t>
  </si>
  <si>
    <t>11.060.0160-A</t>
  </si>
  <si>
    <t>SUPERESTRUTURA DE PONTE OU VIADUTO,PRE-FABRICADA,EM CONCRETOPROTENDIDO,CLASSE 45,PARA UMA FAIXA DE TRAFEGO COM GUARDA-RODAS E 3,20M DE PISTA DE ROLAMENTO,SEM CAPEAMENTO,COM VAO ENTRE 7,50 E 12,50M,COLOCADA</t>
  </si>
  <si>
    <t>11.060.0165-A</t>
  </si>
  <si>
    <t>SUPERESTRUTURA DE PONTE OU VIADUTO,PRE-FABRICADA,EM CONCRETOPROTENDIDO,CLASSE 45,PARA DUAS FAIXAS DE TRAFEGO E 7,20M DEPISTA DE ROLAMENTO,SEM CAPEAMENTO,COM VAO ENTRE 7,50 E 12,50M,COLOCADA</t>
  </si>
  <si>
    <t>11.060.0170-A</t>
  </si>
  <si>
    <t>SUPERESTRUTURA DE PONTE OU VIADUTO,PRE-FABRICADA,EM CONCRETOPROTENDIDO,CLASSE 45,PARA UMA FAIXA DE TRAFEGO COM 3,20M DEPISTA DE ROLAMENTO,COM GUARDA-RODAS,PASSEIOS E GUARDA-CORPOS,COM LARGURA DE 4,60M,SEM CAPEAMENTO,COM VAO ENTRE 7,50 E 12,50M,COLOCADA</t>
  </si>
  <si>
    <t>11.060.0175-A</t>
  </si>
  <si>
    <t>SUPERESTRUTURA DE PONTE OU VIADUTO,PRE-FABRICADA,EM CONCRETOPROTENDIDO,CLASSE 45,PARA DUAS FAIXAS DE TRAFEGO COM 7,20MDE PISTA DE ROLAMENTO,COM GUARDA-RODAS,PASSEIOS E GUARDA-CORPOS,COM LARGURA TOTAL DE 9,00M,SEM CAPEAMENTO,COM VAO ENTRE7,50 E 12,50M,COLOCADA</t>
  </si>
  <si>
    <t>11.060.0180-A</t>
  </si>
  <si>
    <t>SUPERESTRUTURA DE PONTE OU VIADUTO,PRE-FABRICADA,EM CONCRETOPROTENDIDO,CLASSE 45,PARA DUAS FAIXAS DE TRAFEGO COM 7,20MDE PISTA DE ROLAMENTO,COM GUARDA-RODAS,PASSEIOS E GUARDA-CORPOS,COM LARGURA TOTAL DE 10,50M,SEM CAPEAMENTO,COM VAO ENTRE7,50 E 12,50M,COLOCADA</t>
  </si>
  <si>
    <t>11.060.0185-A</t>
  </si>
  <si>
    <t>SUPERESTRUTURA DE PONTE OU VIADUTO,PRE-FABRICADA,EM CONCRETOPROTENDIDO,CLASSE 45,PARA DUAS FAIXAS DE TRAFEGO DE 3,60M EBARREIRAS TIPO DER-RJ,COM LARGURA TOTAL DE 9,00M,SEM CAPEAMENTO,COM VAO ENTRE 7,50 E 12,50M,COLOCADA</t>
  </si>
  <si>
    <t>11.060.0190-A</t>
  </si>
  <si>
    <t>SUPERESTRUTURA DE PONTE OU VIADUTO,PRE-FABRICADA,EM CONCRETOPROTENDIDO,CLASSE 45,PARA DUAS FAIXAS DE TRAFEGO DE 3,60M EBARREIRAS TIPO DER-RJ,COM LARGURA TOTAL DE 11,00M,SEM CAPEAMENTO,COM VAO ENTRE 7,50 E 12,50M,COLOCADA</t>
  </si>
  <si>
    <t>11.060.0195-A</t>
  </si>
  <si>
    <t>SUPERESTRUTURA DE PONTE OU VIADUTO,PRE-FABRICADA,EM CONCRETOPROTENDIDO,CLASSE 45,PARA DUAS FAIXAS DE TRAFEGO DE 3,60M,DOIS ACOSTAMENTOS DE 2,50M E BARREIRAS TIPO DER-RJ,COM LARGURA TOTAL DE 13,00M,SEM CAPEAMENTO,COM VAO ENTRE 7,50 E 12,50M,COLOCADA</t>
  </si>
  <si>
    <t>11.060.0200-A</t>
  </si>
  <si>
    <t>SUPERESTRUTURA DE PASSARELA PARA PEDESTRE,PRE-FABRICADA,EM CONCRETO PROTENDIDO,COM 2,00M DE LARGURA UTIL E GUARDA-CORPOSMETALICOS,COM VAO ENTRE 7,50 E 10,00M,COLOCADA</t>
  </si>
  <si>
    <t>11.060.0205-A</t>
  </si>
  <si>
    <t>ABRIGO DESTINADO A PARADA DE ONIBUS,INTEGRALMENTE PRE-FABRICADO EM CONCRETO PROTENDIDO E/OU ARMADO,COM BANCO INCORPORADOAO PILAR E COBERTURA CURVA COM AREA DE PROJECAO HORIZONTALDE 8,00M2,NAS DIMENSOES DE 4,00X2,00M,COLOCADO</t>
  </si>
  <si>
    <t>11.060.0410-A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</si>
  <si>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</si>
  <si>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11.060.0415-A</t>
  </si>
  <si>
    <t>ESTRUTURA PRE-FABRICADA EM CONCRETO ARMADO/PROTENDIDO,COM FCK&gt;=30MPA,PARA OBRAS PREDIAIS ATE QUATRO PAVIMENTOS,COM PILARES,VIGAS PRINCIPAIS E SECUNDARIAS,LAJES,PATAMARES E RAMPAS DE ACESSO,CONSIDERANDO A MONTAGEM,EXCLUSIVE A CONFECCAO DAS PECAS(VIDE ITEM 11.060.0410)</t>
  </si>
  <si>
    <t>11.061.0001-A</t>
  </si>
  <si>
    <t>MURO DE ARRIMO CELULAR,DE PECAS PRE-MOLDADAS DE CONCRETO,COMPREENDENDO:CONFECCAO DAS PECAS,MONTAGEM E COMPACTACAO DO SOLO DE ENCHIMENTO.O CUSTO INCLUI TODOS OS MATERIAIS NECESSARIOS,EXCLUSIVE FORMAS</t>
  </si>
  <si>
    <t>11.061.0002-A</t>
  </si>
  <si>
    <t>MURO DE ARRIMO CELULAR,DE PECAS PRE-MOLDADAS DE CONCRETO,COMPREENDENDO:CONFECCAO DAS PECAS,MONTAGEM E COMPACTACAO DO SOLO DE ENCHIMENTO,EXCLUSIVE MATERIAIS E FORMAS</t>
  </si>
  <si>
    <t>11.080.0010-A</t>
  </si>
  <si>
    <t>RECUPERACAO DE JUNTAS DE DILATACAO DE OBRAS DE CONTENCAO ATE2CM DE ABERTURA COM PROTECAO,ATE PROFUNDIDADE DE 1CM,EXCLUSIVE ANDAIME E RECUPERACAO ESTRUTURAL DAS FACES LATERAIS DA JUNTA</t>
  </si>
  <si>
    <t>11.090.0500-A</t>
  </si>
  <si>
    <t>RECUPERACAO DE ARMADURAS EM ESTRUTURA DE CONCRETO,POR MEIO DE SOLDA A QUENTE,INCLUSIVE FORNECIMENTO,CORTE,DOBRAGEM E COLOCACAO</t>
  </si>
  <si>
    <t>11.090.0505-A</t>
  </si>
  <si>
    <t>RECUPERACAO DE ARMADURAS EM ESTRUTURA DE CONCRETO,POR MEIO DE SOLDA A FRIO,INCLUSIVE FORNECIMENTO,CORTE,DOBRAGEM E COLOCACAO</t>
  </si>
  <si>
    <t>11.090.0510-A</t>
  </si>
  <si>
    <t>RECUPERACAO DE FERRAGEM EM ESTRUTURA DE CONCRETO,SEM UTILIZACAO DE SOLDA,INCLUSIVE FORNECIMENTO,CORTE,DOBRAGEM E COLOCACAO</t>
  </si>
  <si>
    <t>11.090.0515-A</t>
  </si>
  <si>
    <t>APLICACAO COM AIRLESS DE INIBIDOR DE CORROSAO, EM ESTRUTURADE CONCRETO ARMADO NOS SERVICOS DE RECUPERACAO ESTRUTURAL,EXCLUSIVE LIMPEZA DA ESTRUTURA</t>
  </si>
  <si>
    <t>11.090.0520-A</t>
  </si>
  <si>
    <t>REFORCO ESTRUTURAL COMPOSTO DE MANTA DE FIBRA DE CARBONO COMESPESSURA DE 0,165MM,INCLUSIVE LIXAMENTO DA SUPERFICIE,REGULARIZACAO POR ENCHIMENTO ALEATORIO E APLICACAO DE ADESIVO EPOXI PARA FIXACAO E SUTURACAO DAS FIBRAS DE CARBONO</t>
  </si>
  <si>
    <t>11.090.0530-A</t>
  </si>
  <si>
    <t>REFORCO ESTRUTURAL COM LAMINA DE FIBRA DE CARBONO,LARGURA DE50MM E ESPESSURA DE 1,20MM,INCLUSIVE LIXAMENTO DA SUPERFICIE,REGULARIZACAO POR ENCHIMENTO ALEATORIO E APLICACAO DE ADESIVO EPOXI PARA FIXACAO E SUTURACAO DAS FIBRAS DE CARBONO</t>
  </si>
  <si>
    <t>11.090.0535-A</t>
  </si>
  <si>
    <t>TRATAMENTO DE ARMADURA DE FERRO EM ESTRUTURA DE CONCRETO ARMADO COM ARGAMASSA CIMENTICIA PRE-DOSADA,POLIMERICA,BICOMPONENTE,INIBIDOR DE CORROSAO</t>
  </si>
  <si>
    <t>11.090.0600-A</t>
  </si>
  <si>
    <t>RECUPERACAO DE ESTRUTURA,CAVIDADES E ARESTAS EM CONCRETO ARMADO,COM ARGAMASSA TIXOTROPICA POLIMERICA DE ALTO DESEMPENHOCOM ESPESSURA ATE 3CM</t>
  </si>
  <si>
    <t>11.090.0610-A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</si>
  <si>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</si>
  <si>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11.090.0611-A</t>
  </si>
  <si>
    <t>RECOMPOSICAO DE CAMADA DE CAPEAMENTO DE CONCRETO DE PEQUENASESPESSURAS EM SERVICOS DE RECUPERACAO ESTRUTURAL,EXCLUSIVEO MATERIAL</t>
  </si>
  <si>
    <t>11.090.0620-A</t>
  </si>
  <si>
    <t>ESTUCAMENTO DE CONCRETO APARENTE SENDO A ARGAMASSA DE CIMENTO,CAL E AREIA FINA NO TRACO 1:3:5,COM ESPESSURA DE 2MM,SOBRESUPERFICIE LIMPA</t>
  </si>
  <si>
    <t>11.091.0001-A</t>
  </si>
  <si>
    <t>MACAQUEAMENTO PARA TROCA DE APARELHO DE APOIO COM UTILIZACAODE MACACO PISTAO,CAPACIDADE DE 100T</t>
  </si>
  <si>
    <t>11.092.0001-A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</si>
  <si>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</si>
  <si>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12.001.0010-A</t>
  </si>
  <si>
    <t>12.001.0015-A</t>
  </si>
  <si>
    <t>12.001.0020-A</t>
  </si>
  <si>
    <t>ALVENARIA DE PEDRA EM ELEVACAO,DE UMA FACE,FEITA COM BLOCOSDE DIMENSOES APROXIMADAS DE 30X30X30 A 40X40X40CM,ASSENTES COM ARGAMASSA DE CIMENTO,SAIBRO E AREIA,NO TRACO 1:2:3,JUNTASSIMPLES,TENDO ALTURA ATE 1,50M</t>
  </si>
  <si>
    <t>12.001.0025-A</t>
  </si>
  <si>
    <t>ALVENARIA DE PEDRA EM ELEVACAO,DE UMA FACE,FEITA COM BLOCOSDE DIMENSOES APROXIMADAS DE 30X30X30 A 40X40X40CM,ASSENTES COM ARGAMASSA DE CIMENTO,SAIBRO E AREIA,NO TRACO 1:2:3,JUNTASSIMPLES,TENDO ALTURA ATE 2,00M</t>
  </si>
  <si>
    <t>12.001.0030-A</t>
  </si>
  <si>
    <t>ALVENARIA DE PEDRA EM ELEVACAO,DE UMA FACE,FEITA COM BLOCOSDE DIMENSOES APROXIMADAS DE 30X30X30 A 40X40X40CM,ASSENTES COM ARGAMASSA DE CIMENTO,SAIBRO E AREIA,NO TRACO 1:2:3,JUNTASSIMPLES,TENDO ALTURA ATE 2,50M</t>
  </si>
  <si>
    <t>12.001.0035-A</t>
  </si>
  <si>
    <t>ALVENARIA DE PEDRA EM ELEVACAO,DE UMA FACE,FEITA COM BLOCOSDE DIMENSOES APROXIMADAS DE 30X30X30 A 40X40X40CM,ASSENTES COM ARGAMASSA DE CIMENTO,SAIBRO E AREIA,NO TRACO 1:2:3,JUNTASSIMPLES,TENDO ALTURA ATE 3,00M</t>
  </si>
  <si>
    <t>12.001.0040-A</t>
  </si>
  <si>
    <t>JUNTAS REENTRANTES,EM ALVENARIA DE PEDRA,COMO EM 12.001.0020,FEITAS COM ARGAMASSA DE CIMENTO,CAL E AREIA FINA,NO TRACO 1:3:5</t>
  </si>
  <si>
    <t>12.001.0045-A</t>
  </si>
  <si>
    <t>JUNTAS EM RELEVO,EM ALVENARIA DE PEDRA,COMO EM 12.001.0020,FEITAS COM ARGAMASSA DE CIMENTO,CAL E AREIA FINA,NO TRACO 1:3:5</t>
  </si>
  <si>
    <t>12.001.0070-A</t>
  </si>
  <si>
    <t>ALVENARIA DE PEDRA SECA,EM ELEVACAO,DE UMA FACE,FEITA COM BLOCOS DE DIMENSOES APROXIMADAS DE 30X30X30 A 40X40X40CM ATE 1,50M DE ALTURA</t>
  </si>
  <si>
    <t>12.001.0075-A</t>
  </si>
  <si>
    <t>ALVENARIA DE PEDRA SECA,EM ELEVACAO,DE DUAS FACES,FEITA COMBLOCOS DE DIMENSOES APROXIMADAS DE 30X30X30 A 40X40X40CM,ATE1,50M DE ALTURA</t>
  </si>
  <si>
    <t>12.001.0090-A</t>
  </si>
  <si>
    <t>ALVENARIA DE PEDRA EM ELEVACAO,DE UMA FACE,FEITA COM BLOCOSDE PEDRA DE MAO,ASSENTES COM ARGAMASSA DE CIMENTO,SAIBRO E AREIA,NO TRACO 1:2:3,TENDO ALTURA ATE 1,50M,SENDO A ESPESSURAATE 0,35M</t>
  </si>
  <si>
    <t>12.001.0095-A</t>
  </si>
  <si>
    <t>ALVENARIA DE PEDRA EM ELEVACAO,DE UMA FACE,FEITA COM BLOCOSDE PEDRA DE MAO,ASSENTES COM ARGAMASSA DE CIMENTO,SAIBRO E AREIA,NO TRACO 1:2:3,TENDO ALTURA ATE 3,00M,SENDO A ESPESSURAATE 0,35M</t>
  </si>
  <si>
    <t>12.001.0100-A</t>
  </si>
  <si>
    <t>ALVENARIA DE PEDRA EM ELEVACAO,DE DUAS FACES,FEITA COM BLOCOS DE PEDRA DE MAO,ASSENTES COM ARGAMASSA DE CIMENTO,SAIBRO EAREIA,NO TRACO 1:2:3,TENDO ALTURA ATE 1,50M,SENDO A ESPESSURA ATE 0,35M</t>
  </si>
  <si>
    <t>12.001.0105-A</t>
  </si>
  <si>
    <t>ALVENARIA DE PEDRA EM ELEVACAO,DE DUAS FACES,FEITA COM BLOCOS DE PEDRA DE MAO,ASSENTES COM ARGAMASSA DE CIMENTO,SAIBRO EAREIA,NO TRACO 1:2:3,TENDO ALTURA ATE 3,00M,SENDO A ESPESSURA ATE 0,35M</t>
  </si>
  <si>
    <t>12.001.0115-A</t>
  </si>
  <si>
    <t>JUNTAS REENTRANTES EM ALVENARIA DE PEDRA DE MAO,FEITAS COM ARGAMASSA DE CIMENTO,CAL E AREIA FINA,NO TRACO 1:3:5</t>
  </si>
  <si>
    <t>12.002.0010-A</t>
  </si>
  <si>
    <t>ALVENARIA DE TIJOLOS MACICOS 7X10X20CM,COM ARGAMASSA DE CIMENTO E SAIBRO,NO TRACO 1:6,ATE 3,00M DE ALTURA</t>
  </si>
  <si>
    <t>12.002.0011-A</t>
  </si>
  <si>
    <t>ALVENARIA DE TIJOLOS MACICOS 7X10X20CM,COM ARGAMASSA DE CIMENTO E SAIBRO,NO TRACO 1:6,ATE 1,50M DE ALTURA</t>
  </si>
  <si>
    <t>12.002.0015-A</t>
  </si>
  <si>
    <t>ALVENARIA DE TIJOLOS MACICOS 7X10X20CM,COM ARGAMASSA DE CIMENTO E SAIBRO,NO TRACO 1:6,EM PAREDES DE UMA VEZ (0,20M),DE SUPERFICIE CORRIDA,ATE 3,00M DE ALTURA E MEDIDA PELA AREA REAL</t>
  </si>
  <si>
    <t>12.002.0016-A</t>
  </si>
  <si>
    <t>ALVENARIA DE TIJOLOS MACICOS 7X10X20CM,COM ARGAMASSA DE CIMENTO E SAIBRO,NO TRACO 1:6,EM PAREDES DE UMA VEZ(0,20M),DE SUPERFICIE CORRIDA,ATE 1,50M DE ALTURA E MEDIDA PELA AREA REAL</t>
  </si>
  <si>
    <t>12.002.0020-A</t>
  </si>
  <si>
    <t>ALVENARIA DE TIJOLOS MACICOS 7X10X20CM,COM ARGAMASSA DE CIMENTO E SAIBRO,NO TRACO 1:6,EM PAREDES DE UMA VEZ(0,20M),COM VAOS OU ARESTAS,ATE 3,00M DE ALTURA E MEDIDA PELA AREA REAL</t>
  </si>
  <si>
    <t>12.002.0025-A</t>
  </si>
  <si>
    <t>ALVENARIA DE TIJOLOS MACICOS 7X10X20CM,COM ARGAMASSA DE CIMENTO E SAIBRO,NO TRACO 1:6,EM PAREDES DE UMA VEZ(0,20M),CORRIDAS,DE 3,00M A 4,50M DE ALTURA E MEDIDA PELA AREA REAL</t>
  </si>
  <si>
    <t>12.002.0030-A</t>
  </si>
  <si>
    <t>ALVENARIA DE TIJOLOS MACICOS 7X10X20CM,COM ARGAMASSA DE CIMENTO E SAIBRO,NO TRACO 1:6,EM PAREDES DE UMA VEZ(0,20M),COM VAOS OU ARESTAS,DE 3,00M A 4,50M DE ALTURA E MEDIDA PELA AREAREAL</t>
  </si>
  <si>
    <t>12.002.0035-B</t>
  </si>
  <si>
    <t>ALVENARIA DE TIJOLOS MACICOS 7X10X20CM,COM ARGAMASSA DE CIMENTO E SAIBRO,NO TRACO 1:6,EM PAREDES DE MEIA VEZ(0,10M),DE SUPERFICIE CORRIDA,ATE 3,00M DE ALTURA E MEDIDA PELA AREA REAL</t>
  </si>
  <si>
    <t>12.002.0036-A</t>
  </si>
  <si>
    <t>ALVENARIA DE TIJOLOS MACICOS 7X10X20CM,COM ARGAMASSA DE CIMENTO E SAIBRO,NO TRACO 1:6,EM PAREDES DE MEIA VEZ(0,10M),DE SUPERFICIE CORRIDA,ATE 1,50M DE ALTURA E MEDIDA PELA AREA REAL</t>
  </si>
  <si>
    <t>12.002.0040-A</t>
  </si>
  <si>
    <t>ALVENARIA DE TIJOLOS MACICOS 7X10X20CM,COM ARGAMASSA DE CIMENTO E SAIBRO,NO TRACO 1:6,EM PAREDES DE MEIA VEZ(0,10M),COMVAOS OU ARESTAS,ATE 3,00M DE ALTURA E MEDIDA PELA AREA REAL</t>
  </si>
  <si>
    <t>12.002.0045-A</t>
  </si>
  <si>
    <t>ALVENARIA DE TIJOLOS MACICOS 7X10X20CM,COM ARGAMASSA DE CIMENTO E SAIBRO,NO TRACO 1:6,EM PAREDES DE MEIA VEZ(0,10M),DE SUPERFICIE CORRIDA,DE 3,00M A 4,50M DE ALTURA E MEDIDA PELA AREA REAL</t>
  </si>
  <si>
    <t>12.002.0050-A</t>
  </si>
  <si>
    <t>ALVENARIA DE TIJOLOS MACICOS 7X10X20CM,COM ARGAMASSA DE CIMENTO E SAIBRO,NO TRACO 1:6,EM PAREDES DE MEIA VEZ (0,10M),COMVAOS OU ARESTAS,DE 3,00M A 4,50M DE ALTURA E MEDIDA PELA AREA REAL</t>
  </si>
  <si>
    <t>12.002.0060-B</t>
  </si>
  <si>
    <t>ALVENARIA PARA CAIXAS ENTERRADAS,ATE 0,80M DE PROFUNDIDADE,DE TIJOLOS MACICOS 7X10X20CM,ASSENTES COM ARGAMASSA DE CIMENTO,SAIBRO E AREIA,NO TRACO 1:2:2,EM PAREDES DE MEIA VEZ(0,10M)</t>
  </si>
  <si>
    <t>12.002.0065-B</t>
  </si>
  <si>
    <t>ALVENARIA PARA CAIXAS ENTERRADAS,ATE 0,80M DE PROFUNDIDADE,DE TIJOLOS MACICOS 7X10X20CM,ASSENTES COM ARGAMASSA DE CIMENTO,SAIBRO E AREIA,NO TRACO 1:2:2,EM PAREDES DE UMA VEZ (0,20M)</t>
  </si>
  <si>
    <t>12.002.0070-B</t>
  </si>
  <si>
    <t>ALVENARIA PARA CAIXAS ENTERRADAS,DE 0,80 A 1,60M DE PROFUNDIDADE,DE TIJOLOS MACICOS 7X10X20CM,ASSENTES COM ARGAMASSA DECIMENTO,SAIBRO E AREIA,NO TRACO 1:2:2,EM PAREDES DE UMA VEZ(0,20M)</t>
  </si>
  <si>
    <t>12.002.0080-A</t>
  </si>
  <si>
    <t>APERTO DE ALVENARIA SOB VIGAS OU TETOS,EXECUTADA COM TIJOLOSMACICOS DE 7X10X20CM,INCLINADOS,ASSENTES COM ARGAMASSA DE CIMENTO E SAIBRO,TRACO 1:6,EM PAREDES DE UMA VEZ(0,20M)</t>
  </si>
  <si>
    <t>12.002.0085-A</t>
  </si>
  <si>
    <t>APERTO DE ALVENARIA SOB VIGAS OU TETOS,EXECUTADA COM TIJOLOSMACICOS DE 7X10X20CM INCLINADOS,ASSENTES COM ARGAMASSA DE CIMENTO E SAIBRO,TRACO 1:6,EM PAREDES DE MEIA VEZ(0,10M)</t>
  </si>
  <si>
    <t>12.002.0100-A</t>
  </si>
  <si>
    <t>APERTO DE ALVENARIA,SOB VIGAS OU TETOS,EXECUTADO COM ARGILAEXPANDIDA</t>
  </si>
  <si>
    <t>12.003.0055-A</t>
  </si>
  <si>
    <t>ALVENARIA DE TIJOLOS CERAMICOS FURADOS 10X20X20CM,ASSENTES COM ARGAMASSA DE CIMENTO E SAIBRO,NO TRACO 1:8,EM PAREDES DEUMA VEZ(0,20M),DE SUPERFICIE CORRIDA,ATE 3,00M DE ALTURA E MEDIDA PELA AREA REAL</t>
  </si>
  <si>
    <t>12.003.0056-A</t>
  </si>
  <si>
    <t>ALVENARIA DE TIJOLOS CERAMICOS FURADOS 10X20X20CM,ASSENTES COM ARGAMASSA DE CIMENTO E SAIBRO,NO TRACO 1:8,EM PAREDES DEUMA VEZ(0,20M),DE SUPERFICIE CORRIDA,ATE 1,50M DE ALTURA E MEDIDA PELA AREA REAL</t>
  </si>
  <si>
    <t>12.003.0060-A</t>
  </si>
  <si>
    <t>ALVENARIA DE TIJOLOS CERAMICOS FURADOS 10X20X20CM,ASSENTES COM ARGAMASSA DE CIMENTO E SAIBRO,NO TRACO 1:8,EM PAREDES DEUMA VEZ(0,20M),COM VAOS OU ARESTAS,ATE 3,00M DE ALTURA E MEDIDA PELA AREA REAL</t>
  </si>
  <si>
    <t>12.003.0065-A</t>
  </si>
  <si>
    <t>ALVENARIA DE TIJOLOS CERAMICOS FURADOS 10X20X20CM,ASSENTES COM ARGAMASSA DE CIMENTO E SAIBRO,NO TRACO 1:8,EM PAREDES DEUMA VEZ(0,20M),DE SUPERFICIE CORRIDA,DE 3,00M A 4,50M DE ALTURA E MEDIDA PELA AREA REAL</t>
  </si>
  <si>
    <t>12.003.0070-A</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</si>
  <si>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</si>
  <si>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</si>
  <si>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12.003.0076-A</t>
  </si>
  <si>
    <t>ALVENARIA DE TIJOLOS CERAMICOS FURADOS 10X20X20CM,ASSENTES COM ARGAMASSA DE CIMENTO E SAIBRO,NO TRACO 1:8,EM PAREDES DEMEIA VEZ(0,10M),DE SUPERFICIE CORRIDA,ATE 1,50M DE ALTURA EMEDIDA PELA AREA REAL</t>
  </si>
  <si>
    <t>12.003.0080-A</t>
  </si>
  <si>
    <t>ALVENARIA DE TIJOLOS CERAMICOS FURADOS 10X20X20CM,ASSENTES COM ARGAMASSA DE CIMENTO E SAIBRO,NO TRACO 1:8,EM PAREDES DEMEIA VEZ(0,10M)COM VAOS OU ARESTAS,ATE 3,00M DE ALTURA E MEDIDA PELA AREA REAL</t>
  </si>
  <si>
    <t>12.003.0085-A</t>
  </si>
  <si>
    <t>ALVENARIA DE TIJOLOS CERAMICOS FURADOS 10X20X20CM,ASSENTES COM ARGAMASSA DE CIMENTO E SAIBRO,NO TRACO 1:8,EM PAREDES DEMEIA VEZ(0,10M),DE SUPERFICIE CORRIDA,DE 3,00M A 4,50M DE ALTURA E MEDIDA PELA AREA REAL</t>
  </si>
  <si>
    <t>12.003.0090-A</t>
  </si>
  <si>
    <t>ALVENARIA DE TIJOLOS CERAMICOS FURADOS 10X20X20CM,ASSENTES COM ARGAMASSA DE CIMENTO E SAIBRO,NO TRACO 1:8,EM PAREDES DEMEIA VEZ(0,10M),COM VAOS OU ARESTAS,DE 3,00M A 4,50M,MEDIDAPELA AREA REAL</t>
  </si>
  <si>
    <t>12.003.0095-A</t>
  </si>
  <si>
    <t>ALVENARIA DE TIJOLOS CERAMICOS FURADOS 10X20X30CM,COMPLEMENTADA COM 20% DE TIJOLOS DE 10X20X20CM,ASSENTES COM ARGAMASSADE CIMENTO E SAIBRO,NO TRACO 1:8,EM PAREDES DE UMA VEZ(0,20M),DE SUPERFICIE CORRIDA,ATE 3,00M DE ALTURA E MEDIDA PELA AREA REAL</t>
  </si>
  <si>
    <t>12.003.0096-A</t>
  </si>
  <si>
    <t>ALVENARIA DE TIJOLOS CERAMICOS FURADOS 10X20X30CM,COMPLEMENTADA COM 20% DE TIJOLOS DE 10X20X20CM,ASSENTES COM ARGAMASSADE CIMENTO E SAIBRO,NO TRACO 1:8,EM PAREDES DE UMA VEZ(0,20M),DE SUPERFICIE CORRIDA,ATE 1,50M DE ALTURA E MEDIDA PELA AREA REAL</t>
  </si>
  <si>
    <t>12.003.0100-A</t>
  </si>
  <si>
    <t>ALVENARIA DE TIJOLOS CERAMICOS FURADOS 10X20X30CM,COMPLEMENTADA COM 20% DE TIJOLOS DE 10X20X20CM,ASSENTES COM ARGAMASSADE CIMENTO E SAIBRO,NO TRACO 1:8,EM PAREDES DE UMA VEZ(0,20M),COM VAOS OU ARESTAS,ATE 3,00M DE ALTURA E MEDIDA PELA AREAREAL</t>
  </si>
  <si>
    <t>12.003.0105-A</t>
  </si>
  <si>
    <t>ALVENARIA DE TIJOLOS CERAMICOS FURADOS 10X20X30CM,COMPLEMENTADA COM 20% DE TIJOLOS DE 10X20X20CM,ASSENTES COM ARGAMASSADE CIMENTO E SAIBRO,NO TRACO 1:8,EM PAREDES DE UMA VEZ(0,20M),DE SUPERFICIE CORRIDA,DE 3,00M A 4,50M DE ALTURA E MEDIDAPELA AREA REAL</t>
  </si>
  <si>
    <t>12.003.0110-A</t>
  </si>
  <si>
    <t>ALVENARIA DE TIJOLOS CERAMICOS FURADOS 10X20X30CM,COMPLEMENTADA COM 20% DE TIJOLOS DE 10X20X20CM,ASSENTES COM ARGAMASSADE CIMENTO E SAIBRO,NO TRACO 1:8,EM PAREDES DE UMA VEZ(0,20M),COM VAOS OU ARESTAS,DE 3,00M A 4,50M DE ALTURA E MEDIDA PELA AREA REAL</t>
  </si>
  <si>
    <t>12.003.0115-A</t>
  </si>
  <si>
    <t>ALVENARIA DE TIJOLOS CERAMICOS FURADOS 10X20X30CM,COMPLEMENTADA COM 6% DE TIJOLOS DE 10X20X20CM,ASSENTES COM ARGAMASSA DE CIMENTO E SAIBRO,NO TRACO 1:8,EM PAREDES DE MEIA VEZ(0,10M) DE SUPERFICIE CORRIDA,ATE 3,00M DE ALTURA E MEDIDA PELA AREA REAL</t>
  </si>
  <si>
    <t>12.003.0116-A</t>
  </si>
  <si>
    <t>ALVENARIA DE TIJOLOS CERAMICOS FURADOS 10X20X30CM,COMPLEMENTADA COM 6% DE TIJOLOS DE 10X20X20CM,ASSENTES COM ARGAMASSA DE CIMENTO E SAIBRO,NO TRACO 1:8,EM PAREDES DE MEIA VEZ(0,10M) DE SUPERFICIE CORRIDA,ATE 1,50M DE ALTURA E MEDIDA PELA AREA REAL</t>
  </si>
  <si>
    <t>12.003.0120-A</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</si>
  <si>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</si>
  <si>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</si>
  <si>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12.003.0150-A</t>
  </si>
  <si>
    <t>ALVENARIA DE TIJOLOS CERAMICOS FURADOS 10X20X30CM,COMPLEMENTADA COM 6% DE TIJOLOS DE 10X20X20CM,ASSENTES COM ARGAMASSA DE CIMENTO E SAIBRO,NO TRACO 1:8,EM PAREDES DE MEIA VEZ(0,10M) COM VAOS OU ARESTAS,DE 3,00 A 4,50M DE ALTURA E MEDIDA PELA AREA REAL</t>
  </si>
  <si>
    <t>12.003.0155-A</t>
  </si>
  <si>
    <t>ALVENARIA DE TIJOLOS CERAMICOS FURADOS 10X20X20CM,ASSENTES COM ARGAMASSA DE CIMENTO,CAL HIDRATADA ADITIVADA E AREIA,NO TRACO 1:1:8,EM PAREDES DE UMA VEZ(0,20M),DE SUPERFICIE CORRIDA,ATE 3,00M DE ALTURA E MEDIDA PELA AREA REAL</t>
  </si>
  <si>
    <t>12.003.0160-A</t>
  </si>
  <si>
    <t>ALVENARIA DE TIJOLOS CERAMICOS FURADOS 10X20X20CM,ASSENTES COM ARGAMASSA DE CIMENTO,CAL HIDRATADA ADITIVADA E AREIA,NO TRACO 1:1:8,EM PAREDES DE UMA VEZ(0,20M),DE SUPERFICIE CORRIDA,ATE 1,50M DE ALTURA E MEDIDA PELA AREA REAL</t>
  </si>
  <si>
    <t>12.003.0165-A</t>
  </si>
  <si>
    <t>ALVENARIA DE TIJOLOS CERAMICOS FURADOS 10X20X20CM,ASSENTES COM ARGAMASSA DE CIMENTO,CAL HIDRATADA ADITIVADA E AREIA,NO TRACO 1:1:8,EM PAREDES DE UMA VEZ(0,20M),COM VAOS OU ARESTAS,ATE 3,00M DE ALTURA E MEDIDA PELA AREA REAL</t>
  </si>
  <si>
    <t>12.003.0170-A</t>
  </si>
  <si>
    <t>ALVENARIA DE TIJOLOS,CERAMICOS FURADOS 10X20X20CM,ASSENTES COM ARGAMASSA DE CIMENTO,CAL HIDRATADA ADITIVADA E AREIA,NO TRACO 1:1:8,EM PAREDES DE UMA VEZ(0,20M),DE SUPERFICIE CORRIDA,DE 3,00 A 4,50M DE ALTURA E MEDIDA PELA AREA REAL</t>
  </si>
  <si>
    <t>12.003.0175-A</t>
  </si>
  <si>
    <t>ALVENARIA DE TIJOLOS CERAMICOS FURADOS 10X20X20CM,ASSENTES COM ARGAMASSA DE CIMENTO,CAL HIDRATADA ADITIVADA E AREIA,NO TRACO 1:1:8,EM PAREDES DE UMA VEZ(0,20M),COM VAOS OU ARESTAS,DE 3,00 A 4,50M DE ALTURA E MEDIDA PELA AREA REAL</t>
  </si>
  <si>
    <t>12.003.0180-B</t>
  </si>
  <si>
    <t>ALVENARIA DE TIJOLOS CERAMICOS FURADOS 10X20X20CM ASSENTES COM ARGAMASSA DE CIMENTO,CAL HIDRATADA ADITIVADA E AREIA,NO TRACO 1:1:8,EM PAREDES DE MEIA VEZ(0,10M),DE SUPERFICIE CORRIDA,ATE 3,00M DE ALTURA E MEDIDA PELA AREA REAL</t>
  </si>
  <si>
    <t>12.003.0185-A</t>
  </si>
  <si>
    <t>ALVENARIA DE TIJOLOS CERAMICOS,FURADOS 10X20X20CM,ASSENTES COM ARGAMASSA DE CIMENTO,CAL HIDRATADA ADITIVADA E AREIA,NO TRACO 1:1:8,EM PAREDES DE MEIA VEZ(0,10M),DE SUPERFICIE CORRIDA,ATE 1,50M DE ALTURA E MEDIDA PELA AREA REAL</t>
  </si>
  <si>
    <t>12.003.0190-A</t>
  </si>
  <si>
    <t>ALVENARIA DE TIJOLOS CERAMICOS FURADOS 10X20X20CM,ASSENTES COM ARGAMASSA DE CIMENTO,CAL HIDRATADA ADITIVADA E AREIA,NO TRACO 1:1:8,EM PAREDES DE MEIA VEZ(0,10M),COM VAOS OU ARESTAS,ATE 3,00M DE ALTURA E MEDIDA PELA AREA REAL</t>
  </si>
  <si>
    <t>12.003.0195-A</t>
  </si>
  <si>
    <t>ALVENARIA DE TIJOLOS CERAMICOS FURADOS 10X20X20CM ASSENTES COM ARGAMASSA DE CIMENTO,CAL HIDRATADA ADITIVADA E AREIA,NO TRACO 1:1:8,EM PAREDES DE MEIA VEZ(0,10M),DE SUPERFICIE CORRIDA,DE 3,00 A 4,50M DE ALTURA E MEDIDA PELA AREA REAL</t>
  </si>
  <si>
    <t>12.003.0200-A</t>
  </si>
  <si>
    <t>ALVENARIA DE TIJOLOS CERAMICOS FURADOS 10X20X20CM,ASSENTES COM ARGAMASSA DE CIMENTO,CAL HIDRATADA ADITIVADA E AREIA,NO TRACO 1:1:8,EM PAREDES DE MEIA VEZ(0,10M),COM VAOS OU ARESTAS,DE 3,00 A 4,50M DE ALTURA E MEDIDA PELA AREA REAL</t>
  </si>
  <si>
    <t>12.003.0205-A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</si>
  <si>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</si>
  <si>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12.003.0210-A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</si>
  <si>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</si>
  <si>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12.003.0215-A</t>
  </si>
  <si>
    <t>ALVENARIA DE TIJOLOS CERAMICOS FURADOS 10X20X30CM,COMPLEMENTADA COM 20% DE TIJOLOS DE 10X20X20CM,ASSENTES COM ARGAMASSADE CIMENTO,CAL HIDRATADA ADITIVADA E AREIA,NO TRACO 1:1:8,EMPAREDES DE UMA VEZ(0,20M),COM VAOS OU ARESTAS,ATE 3,00M DEALTURA E MEDIDA PELA AREA REAL</t>
  </si>
  <si>
    <t>12.003.0220-A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</si>
  <si>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</si>
  <si>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12.003.0225-A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</si>
  <si>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</si>
  <si>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12.003.0230-A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</si>
  <si>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</si>
  <si>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12.003.0235-A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</si>
  <si>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</si>
  <si>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12.003.0240-A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</si>
  <si>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</si>
  <si>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12.003.0245-A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</si>
  <si>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</si>
  <si>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12.003.0250-A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</si>
  <si>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</si>
  <si>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12.004.0160-A</t>
  </si>
  <si>
    <t>ALVENARIA DE 10CM DE ESPESSURA EM TIJOLOS REFRATARIOS APARENTES,COM MEDIDAS APROXIMADAS DE 5X11X23CM,ASSENTES COM ARGAMASSA DE CIMENTO E SAIBRO,NO TRACO 1:6,EM PAREDES COM VAOS OUARESTAS E MEDIDA PELA AREA REAL</t>
  </si>
  <si>
    <t>12.005.0010-A</t>
  </si>
  <si>
    <t>ALVENARIA DE BLOCOS DE CONCRETO 10X20X40CM,ASSENTES COM ARGAMASSA DE CIMENTO E AREIA,NO TRACO 1:8,EM PAREDES DE 0,10M DEESPESSURA,DE SUPERFICIE CORRIDA,ATE 3,00M DE ALTURA E MEDIDAPELA AREA REAL</t>
  </si>
  <si>
    <t>12.005.0015-A</t>
  </si>
  <si>
    <t>ALVENARIA DE BLOCOS DE CONCRETO 10X20X40CM,ASSENTES COM ARGAMASSA DE CIMENTO E AREIA,NO TRACO 1:8,EM PAREDES DE 0,10M DEESPESSURA,COM VAOS OU ARESTAS,ATE 3,00M DE ALTURA E MEDIDA PELA AREA REAL</t>
  </si>
  <si>
    <t>12.005.0020-A</t>
  </si>
  <si>
    <t>ALVENARIA DE BLOCOS DE CONCRETO 10X20X40CM,ASSENTES COM ARGAMASSA DE CIMENTO E AREIA,NO TRACO 1:8,EM PAREDES DE 0,10M DEESPESSURA,DE SUPERFICIE CORRIDA,DE 3,00 A 4,50M DE ALTURA EE MEDIDA PELA AREA REAL</t>
  </si>
  <si>
    <t>12.005.0025-A</t>
  </si>
  <si>
    <t>ALVENARIA DE BLOCOS DE CONCRETO 10X20X40CM,ASSENTES COM ARGAMASSA DE CIMENTO E AREIA,NO TRACO 1:8,EM PAREDES DE 0,10M DEESPESSURA,COM VAOS OU ARESTAS,DE 3,00 A 4,50M DE ALTURA E MEDIDA PELA AREA REAL</t>
  </si>
  <si>
    <t>12.005.0030-A</t>
  </si>
  <si>
    <t>ALVENARIA DE BLOCOS DE CONCRETO 15X20X40CM,ASSENTES COM ARGAMASSA DE CIMENTO E AREIA,NO TRACO 1:8,EM PAREDES DE 0,15M DEESPESSURA,DE SUPERFICIE CORRIDA,ATE 3,00M DE ALTURA E MEDIDA PELA AREA REAL</t>
  </si>
  <si>
    <t>12.005.0035-A</t>
  </si>
  <si>
    <t>ALVENARIA DE BLOCOS DE CONCRETO 15X20X40CM,ASSENTES COM ARGAMASSA DE CIMENTO E AREIA,NO TRACO 1:8,EM PAREDES DE 0,15M DEESPESSURA,COM VAOS OU ARESTAS,ATE 3,00M DE ALTURA E MEDIDA PELA AREA REAL</t>
  </si>
  <si>
    <t>12.005.0040-A</t>
  </si>
  <si>
    <t>ALVENARIA DE BLOCOS DE CONCRETO 15X20X40CM,ASSENTES COM ARGAMASSA DE CIMENTO E AREIA,NO TRACO 1:8,EM PAREDES DE 0,15M DEESPESSURA,DE SUPERFICIE CORRIDA,DE 3,00 A 4,50M DE ALTURA EMEDIDA PELA AREA REAL</t>
  </si>
  <si>
    <t>12.005.0045-A</t>
  </si>
  <si>
    <t>ALVENARIA DE BLOCOS DE CONCRETO 15X20X40CM,ASSENTES COM ARGAMASSA DE CIMENTO E AREIA,NO TRACO 1:8,EM PAREDES DE 0,15M DEESPESSURA,COM VAOS OU ARESTAS,DE 3,00M A 4,50M DE ALTURA E MEDIDA PELA AREA REAL</t>
  </si>
  <si>
    <t>12.005.0080-A</t>
  </si>
  <si>
    <t>ALVENARIA DE BLOCOS DE CONCRETO 20X20X40CM,ASSENTES COM ARGAMASSA DE CIMENTO E AREIA,NO TRACO 1:6,EM PAREDES DE 0,20M DEESPESSURA,DE SUPERFICIE CORRIDA,ATE 3,00M DE ALTURA E MEDIDA PELA AREA REAL</t>
  </si>
  <si>
    <t>12.005.0085-B</t>
  </si>
  <si>
    <t>ALVENARIA DE BLOCOS DE CONCRETO 20X20X40CM,ASSENTES COM ARGAMASSA DE CIMENTO E AREIA,NO TRACO 1:6,EM PAREDES DE 0,20M DEESPESSURA,COM VAOS OU ARESTAS,ATE 3,00M DE ALTURA E MEDIDA PELA AREA REAL</t>
  </si>
  <si>
    <t>12.005.0090-A</t>
  </si>
  <si>
    <t>ALVENARIA DE BLOCOS DE CONCRETO 20X20X40CM,ASSENTES COM ARGAMASSA DE CIMENTO E AREIA,NO TRACO 1:6,EM PAREDES DE 0,20M DEESPESSURA,DE SUPERFICIE CORRIDA,DE 3,00 A 4,50M DE ALTURA EMEDIDA PELA AREA REAL</t>
  </si>
  <si>
    <t>12.005.0095-B</t>
  </si>
  <si>
    <t>ALVENARIA DE BLOCOS DE CONCRETO 20X20X40CM,ASSENTES COM ARGAMASSA DE CIMENTO E AREIA,NO TRACO 1:6,EM PAREDES DE 0,20M DEESPESSURA,COM VAOS OU ARESTAS,DE 3,00 A 4,50M DE ALTURA E MEDIDA PELA AREA REAL</t>
  </si>
  <si>
    <t>12.005.0100-A</t>
  </si>
  <si>
    <t>ALVENARIA DE BLOCOS DE CONCRETO 10X20X40CM,ASSENTES COM ARGAMASSA DE CIMENTO,CAL HIDRATADA ADITIVADA E AREIA,NO TRACO 1:1:10,EM PAREDES DE 0,10M DE ESPESSURA,DE SUPERFICIE CORRIDA,ATE 3,00M DE ALTURA E MEDIDA PELA AREA REAL</t>
  </si>
  <si>
    <t>12.005.0103-B</t>
  </si>
  <si>
    <t>ALVENARIA DE BLOCOS DE CONCRETO 10X20X40CM,ASSENTES COM ARGAMASSA DE CIMENTO,CAL HIDRATADA ADITIVADA E AREIA,NO TRACO 1:1:10,EM PAREDES DE 0,10M DE ESPESSURA,COM VAOS OU ARESTAS,ATE 3,00M DE ALTURA E MEDIDA PELA AREA REAL</t>
  </si>
  <si>
    <t>12.005.0105-A</t>
  </si>
  <si>
    <t>ALVENARIA DE BLOCOS DE CONCRETO 10X20X40CM,ASSENTES COM ARGAMASSA DE CIMENTO,CAL HIDRATADA ADITIVADA E AREIA,NO TRACO 1:1:10,EM PAREDES DE 0,10M DE ESPESSURA,DE SUPERFICIE CORRIDA,DE 3,00M A 4,50M DE ALTURA E MEDIDA PELA AREA REAL</t>
  </si>
  <si>
    <t>12.005.0107-B</t>
  </si>
  <si>
    <t>ALVENARIA DE BLOCOS DE CONCRETO 10X20X40CM,ASSENTES COM ARGAMASSA DE CIMENTO,CAL HIDRATADA ADITIVADA E AREIA,NO TRACO 1:1:10,EM PAREDES DE 0,10M DE ESPESSURA,COM VAOS OU ARESTAS,DE3,00M A 4,50M DE ALTURA E MEDIDA PELA AREA REAL</t>
  </si>
  <si>
    <t>12.005.0110-A</t>
  </si>
  <si>
    <t>ALVENARIA DE BLOCOS DE CONCRETO 15X20X40CM,ASSENTES COM ARGAMASSA DE CIMENTO,CAL HIDRATADA ADITIVADA E AREIA,NO TRACO 1:1:10,EM PAREDES DE 0,15M DE ESPESSURA,DE SUPERFICIE CORRIDA,ATE 3,00M DE ALTURA E MEDIDA PELA AREA REAL</t>
  </si>
  <si>
    <t>12.005.0112-B</t>
  </si>
  <si>
    <t>ALVENARIA DE BLOCOS DE CONCRETO 15X20X40CM,ASSENTES COM ARGAMASSA DE CIMENTO,CAL HIDRATADA ADITIVADA E AREIA,NO TRACO 1:1:10,EM PAREDES DE 0,15M DE ESPESSURA,COM VAOS OU ARESTAS,ATE 3,00M DE ALTURA E MEDIDA PELA AREA REAL</t>
  </si>
  <si>
    <t>12.005.0115-A</t>
  </si>
  <si>
    <t>ALVENARIA DE BLOCOS DE CONCRETO 15X20X40CM,ASSENTES COM ARGAMASSA DE CIMENTO,CAL HIDRATADA ADITIVADA E AREIA,NO TRACO 1:1:10,EM PAREDES DE 0,15M DE ESPESSURA,DE SUPERFICIE CORRIDA,DE 3,00M A 4,50M DE ALTURA E MEDIDA PELA AREA REAL</t>
  </si>
  <si>
    <t>12.005.0117-B</t>
  </si>
  <si>
    <t>ALVENARIA DE BLOCOS DE CONCRETO 15X20X40CM,ASSENTES COM ARGAMASSA DE CIMENTO,CAL HIDRATADA ADITIVADA E AREIA,NO TRACO 1:1:10,EM PAREDES DE 0,15M DE ESPESSURA,COM VAOS OU ARESTAS,DE3,00M A 4,50M DE ALTURA E MEDIDA PELA AREA REAL</t>
  </si>
  <si>
    <t>12.005.0120-A</t>
  </si>
  <si>
    <t>ALVENARIA DE BLOCOS DE CONCRETO 20X20X40CM,ASSENTES COM ARGAMASSA DE CIMENTO,CAL HIDRATADA ADITIVADA E AREIA,NO TRACO 1:1:10,EM PAREDES DE 0,20M DE ESPESSURA,DE SUPERFICIE CORRIDA,ATE 3,00M DE ALTURA E MEDIDA PELA AREA REAL</t>
  </si>
  <si>
    <t>12.005.0122-B</t>
  </si>
  <si>
    <t>ALVENARIA DE BLOCOS DE CONCRETO 20X20X40CM,ASSENTES COM ARGAMASSA DE CIMENTO,CAL HIDRATADA ADITIVADA E AREIA NO TRACO 1:1:10,EM PAREDES DE 0,20M DE ESPESSURA,COM VAOS OU ARESTAS,ATE 3,00M DE ALTURA E MEDIDA PELA AREA REAL</t>
  </si>
  <si>
    <t>12.005.0124-A</t>
  </si>
  <si>
    <t>ALVENARIA DE BLOCOS DE CONCRETO 20X20X40CM,ASSENTES COM ARGAMASSA DE CIMENTO,CAL HIDRATADA ADITIVADA E AREIA,NO TRACO 1:1:10,EM PAREDES DE 0,20M DE ESPESSURA,DE SUPERFICIE CORRIDA,DE 3,00M A 4,50M DE ALTURA E MEDIDA PELA AREA REAL</t>
  </si>
  <si>
    <t>12.005.0126-B</t>
  </si>
  <si>
    <t>ALVENARIA DE BLOCOS DE CONCRETO 20X20X40CM,ASSENTES COM ARGAMASSA DE CIMENTO,CAL HIDRATADA ADITIVADA E AREIA,NO TRACO 1:1:10,EM PAREDES DE 0,20M DE ESPESSURA,COM VAOS OU ARESTAS,DE3,00M A 4,50M DE ALTURA E MEDIDA PELA AREA REAL</t>
  </si>
  <si>
    <t>12.005.0130-B</t>
  </si>
  <si>
    <t>ALVENARIA PARA CAIXAS ENTERRADAS,ATE 0,80M DE PROFUNDIDADE,COM BLOCOS DE CONCRETO DE 10X20X40CM,COM ARGAMASSA DE CIMENTOE AREIA,NO TRACO 1:4 E CONCRETO 20MPA,PARA PREENCHIMENTO DOS FUROS DOS MESMOS,EM PAREDES DE MEIA VEZ(0,10M)</t>
  </si>
  <si>
    <t>12.005.0135-B</t>
  </si>
  <si>
    <t>ALVENARIA PARA CAIXAS ENTERRADAS,ATE 1,60M DE PROFUNDIDADE,COM BLOCOS DE CONCRETO DE 20X20X40CM,COM ARGAMASSA DE CIMENTOE AREIA,NO TRACO 1:4 E CONCRETO 20MPA,PARA PREENCHIMENTO DOSFUROS DOS MESMOS,EM PAREDES DE UMA VEZ(0,20M)</t>
  </si>
  <si>
    <t>12.005.0140-B</t>
  </si>
  <si>
    <t>ALVENARIA PARA CAIXAS ENTERRADAS,ATE 3,00M DE PROFUNDIDADE,COM BLOCOS DE CONCRETO DE 20X20X40CM,COM ARGAMASSA DE CIMENTOE AREIA,NO TRACO 1:4 E CONCRETO 20MPA,PARA PREENCHIMENTO DOSFUROS DOS MESMOS,EM PAREDES DE UMA VEZ(0,20M)</t>
  </si>
  <si>
    <t>12.005.0160-A</t>
  </si>
  <si>
    <t>ALVENARIA DE BLOCOS DE CONCRETO ESTRUTURAL 15X20X40CM,ASSENTES COM ARGAMASSA DE CIMENTO E AREIA,NO TRACO 1:8,EM PAREDESDE 0,15M DE ESPESSURA,DE SUPERFICIE CORRIDA ATE 3,00M DE ALTURA E MEDIDA PELA AREA REAL</t>
  </si>
  <si>
    <t>12.005.0165-A</t>
  </si>
  <si>
    <t>ALVENARIA DE BLOCOS DE CONCRETO ESTRUTURAL 15X20X40CM,ASSENTES COM ARGAMASSA DE CIMENTO E AREIA,NO TRACO 1:8,EM PAREDESDE 0,15M DE ESPESSURA,COM VAOS OU ARESTAS,ATE 3,00M DE ALTURA E MEDIDA PELA AREA REAL</t>
  </si>
  <si>
    <t>12.005.0170-A</t>
  </si>
  <si>
    <t>ALVENARIA DE BLOCOS DE CONCRETO ESTRUTURAL 15X20X40CM,ASSENTES COM ARGAMASSA DE CIMENTO E AREIA,NO TRACO 1:8,EM PAREDESDE 0,15M DE ESPESSURA,DE SUPERFICIE CORRIDA,DE 3,00M ATE 4,50M DE ALTURA E MEDIDA PELA AREA REAL</t>
  </si>
  <si>
    <t>12.005.0175-A</t>
  </si>
  <si>
    <t>ALVENARIA DE BLOCOS DE CONCRETO ESTRUTURAL 15X20X40CM,ASSENTES COM ARGAMASSA DE CIMENTO E AREIA,NO TRACO 1:8,EM PAREDESDE 0,15M DE ESPESSURA,COM VAOS OU ARESTAS,DE 3,00M A 4,50M DE ALTURA E MEDIDA PELA AREA REAL</t>
  </si>
  <si>
    <t>12.005.0185-A</t>
  </si>
  <si>
    <t>ALVENARIA DE BLOCOS DE CONCRETO ESTRUTURAL 15X20X40CM,ASSENTES COM ARGAMASSA DE CIMENTO,CAL HIDRATADA ADITIVADA E AREIA,NO TRACO 1:1:8,EM PAREDES DE 15CM DE ESPESSURA,DE SUPERFICIECORRIDA ATE 3,00M DE ALTURA E MEDIDA PELA AREA REAL</t>
  </si>
  <si>
    <t>12.005.0190-A</t>
  </si>
  <si>
    <t>ALVENARIA DE BLOCOS DE CONCRETO ESTRUTURAL 15X20X40CM,ASSENTES COM ARGAMASSA DE CIMENTO,CAL HIDRATADA ADITIVADA E AREIA,NO TRACO 1:1:8,EM PAREDES DE 15CM DE ESPESSURA,COM VAOS OU ARESTAS,ATE 3,00 DE ALTURA E MEDIDA PELA AREA REAL</t>
  </si>
  <si>
    <t>12.005.0195-A</t>
  </si>
  <si>
    <t>ALVENARIA DE BLOCOS DE CONCRETO ESTRUTURAL 15X20X40CM,ASSENTES COM ARGAMASSA DE CIMENTO,CAL HIDRATADA ADITIVADA E AREIA,NO TRACO 1:1:8,EM PAREDES DE 15CM DE ESPESSURA,DE SUPERFICIECORRIDA DE 3,00M A 4,50M DE ALTURA E MEDIDA PELA AREA REAL</t>
  </si>
  <si>
    <t>12.005.0200-A</t>
  </si>
  <si>
    <t>ALVENARIA DE BLOCOS DE CONCRETO ESTRUTURAL 15X20X40CM,ASSENTES COM ARGAMASSA DE CIMENTO,CAL HIDRATADA ADITIVADA E AREIA,NO TRACO 1:1:8,EM PAREDES DE 15CM DE ESPESSURA,COM VAOS OU ARESTAS,DE 3,00M A 4,50M DE ALTURA E MEDIDA PELA AREA REAL</t>
  </si>
  <si>
    <t>12.006.0010-A</t>
  </si>
  <si>
    <t>PAREDE DE BLOCOS CERAMICOS VAZADOS(COBOGO),DE 10X10X10CM,ASSENTES COM ARGAMASSA DE CIMENTO E AREIA,NO TRACO 1:4,LEVANDOUM VERGALHAO DE 4,2MM EM CADA JUNTA HORIZONTAL,PRESO NAS EXTREMIDADES A ESTRUTURA OU ALVENARIA EXISTENTE</t>
  </si>
  <si>
    <t>12.007.0015-A</t>
  </si>
  <si>
    <t>PAREDE DE BLOCOS VAZADOS(COBOGO),DE CIMENTO E AREIA,COM PESODE 4,6KG,29X29X6CM,ASSENTES COMO EM 12.006.0010</t>
  </si>
  <si>
    <t>12.007.0020-A</t>
  </si>
  <si>
    <t>PAREDE DE BLOCOS VAZADOS(COBOGO),DE CIMENTO E AREIA,COM PESODE 9,6KG,39X39X7CM,ASSENTES COMO EM 12.006.0010</t>
  </si>
  <si>
    <t>12.007.0025-A</t>
  </si>
  <si>
    <t>PAREDE DE BLOCOS VAZADOS(COBOGO),DE CIMENTO E AREIA,COM PESODE 4KG,29X29X10CM,ASSENTES COMO EM 12.006.0010</t>
  </si>
  <si>
    <t>12.007.0030-A</t>
  </si>
  <si>
    <t>PAREDE DE BLOCOS VAZADOS(COBOGO),DE CIMENTO E AREIA,COM PESODE 6,2KG,39X21,5X15CM,ASSENTES COMO EM 12.006.0010</t>
  </si>
  <si>
    <t>12.007.0040-A</t>
  </si>
  <si>
    <t>PAREDE DE BLOCOS VAZADOS(COBOGO),DE CIMENTO E AREIA,COM PESODE 2,9KG,40X10X10CM,ASSENTES COMO EM 12.006.0010</t>
  </si>
  <si>
    <t>12.007.0045-A</t>
  </si>
  <si>
    <t>PAREDE DE BLOCOS VAZADOS(COBOGO),DE CIMENTO E AREIA,COM PESODE 11,2KG,33X33X10CM,ASSENTES COMO EM 12.006.0010</t>
  </si>
  <si>
    <t>12.008.0015-A</t>
  </si>
  <si>
    <t>PAREDE DE BLOCOS VAZADOS(COBOGO),EM PLACAS DE CONCRETO,MEDINDO APROXIMADAMENTE 50X50X5CM,FUROS QUADRADOS,ASSENTES COMO 12.006.0010</t>
  </si>
  <si>
    <t>12.008.0020-A</t>
  </si>
  <si>
    <t>PAREDE DE BLOCOS VAZADOS(COBOGO),EM PLACAS DE CONCRETO,MEDINDO APROXIMADAMENTE 39X50X8CM,EM VENEZIANA,ASSENTES COMO 12.006.0010</t>
  </si>
  <si>
    <t>12.009.0001-A</t>
  </si>
  <si>
    <t>PAREDE DE BLOCOS DE VIDRO NACIONAL,TIPO VENEZIANA,MEDINDO 20X10X8CM,COM ARGAMASSA DE CIMENTO,CAL E AREIA FINA,NO TRACO 1:3:5</t>
  </si>
  <si>
    <t>12.009.0002-A</t>
  </si>
  <si>
    <t>PAREDE DE BLOCOS DE VIDRO NACIONAL,TIPO VENEZIANA MEDINDO 20X10X10CM,COM ARGAMASSA DE CIMENTO,CAL E AREIA FINA,NO TRACO1:3:5</t>
  </si>
  <si>
    <t>12.009.0003-A</t>
  </si>
  <si>
    <t>PAREDE DE BLOCOS DE VIDRO NACIONAL,TIPO VENEZIANA MEDINDO 20X20X6CM,COM ARGAMASSA DE CIMENTO,CAL E AREIA FINA,NO TRACO 1:3:5</t>
  </si>
  <si>
    <t>12.009.0006-A</t>
  </si>
  <si>
    <t>PAREDE DE BLOCOS DE VIDRO NACIONAL CANELADO 20X20X10CM,COM ARGAMASSA DE CIMENTO,CAL E AREIA FINA,NO TRACO 1:3:5</t>
  </si>
  <si>
    <t>12.010.0010-A</t>
  </si>
  <si>
    <t>ALVENARIA DE BLOCOS DE CONCRETO CELULAR,MEDINDO 10X30X60CM,ASSENTES COM ARGAMASSA DE CIMENTO,CAL HIDRATADA E AREIA,NO TRACO 1:2:9,EM PAREDES DE 10CM DE ESPESSURA E MEDIDA PELA AREAREAL</t>
  </si>
  <si>
    <t>12.010.0015-A</t>
  </si>
  <si>
    <t>ALVENARIA DE BLOCOS DE CONCRETO CELULAR,MEDINDO 20X30X60CM,ASSENTES COM ARGAMASSA DE CIMENTO,CAL HIDRATADA E AREIA,NO TRACO 1:2:9,EM PAREDES DE 20CM DE ESPESSURA E MEDIDA PELA AREAREAL</t>
  </si>
  <si>
    <t>12.010.0020-A</t>
  </si>
  <si>
    <t>ALVENARIA DE BLOCOS DE CONCRETO CELULAR,MEDINDO 15X30X60CM,ASSENTES COM ARGAMASSA DE CIMENTO,CAL HIDRATADA E AREIA,NO TRACO 1:2:9,EM PAREDES DE 15CM DE ESPESSURA E MEDIDA PELA AREAREAL</t>
  </si>
  <si>
    <t>12.011.0001-A</t>
  </si>
  <si>
    <t>ALVENARIA EM TIJOLO MACICO ECOLOGICO(SOLO-CIMENTO)MEDINDO 15X30X7,5CM,EM PAREDES DE 15CM DE ESPESSURA,ESTRUTURADA COM BARRAS DE ACO CA-50,COLA, REJUNTE E GROUT NO ENTORNO DOS VAOS,VERGAS,BLOCOS E CALHAS,EXCLUSIVE CINTA DE AMARRACAO E ALICERCE</t>
  </si>
  <si>
    <t>12.011.0005-A</t>
  </si>
  <si>
    <t>ALVENARIA EM TIJOLO MACICO ECOLOGICO(SOLO-CIMENTO)MEDINDO 12,5X25X6,25CM,EM PAREDES DE 12,5CM DE ESPESSURA, ESTRUTURADACOM BARRAS DE ACO CA-50,COLA,REJUNTE E GROUT NO ENTORNO DOSVAOS,VERGAS,BLOCOS E CALHAS,EXCLUSIVE CINTA DE AMARRACAO E ALICERCE</t>
  </si>
  <si>
    <t>12.012.0001-A</t>
  </si>
  <si>
    <t>PAREDE DIVISORIA EM PAINEL CEGO DE CHAPA DE FIBRA DE MADEIRADE DENSIDADE MEDIA,TIPO MDF 15MM DE ESPESSURA,ARMADA SOBRETARUGAMENTO DE SARRAFO,INCLUSIVE MATA-JUNTAS,MEDIDA PELA AREA REAL,FAZENDO AS PORTAS PARTE DO CONJUNTO,EXCLUSIVE SUASFERRAGENS E PINTURA</t>
  </si>
  <si>
    <t>12.012.0002-A</t>
  </si>
  <si>
    <t>PAREDE DIVISORIA EM PAINEL CEGO,DE CHAPA DE FIBRA DE MADEIRA(NA PARTE INFERIOR) DE DENSIDADE MEDIA,TIPO MDF,DE 15MM DE ESPESSURA E VIDRO DE 4MM (INCLUSIVE ESTE) NA PARTE SUPERIOR</t>
  </si>
  <si>
    <t>12.013.0010-A</t>
  </si>
  <si>
    <t>PAREDE DIVISORIA EM MODULOS TIPO FOLHA DE PORTA DE COMPENSADO,FOLHEADO NAS 2 FACES,DE 60,70 OU 80X210CM,ESPESSURA DE 35MM,MONTANTES EM ACO NAVAL,INCLUSIVE PORTAS,EXCLUSIVE FERRAGENS E PINTURA.FORNECIMENTO E COLOCACAO</t>
  </si>
  <si>
    <t>12.015.0005-A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</si>
  <si>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</si>
  <si>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12.015.0006-A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</si>
  <si>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</si>
  <si>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12.015.0010-A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</si>
  <si>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</si>
  <si>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12.015.0014-A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</si>
  <si>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</si>
  <si>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12.015.0015-A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</si>
  <si>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</si>
  <si>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12.015.0016-A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</si>
  <si>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</si>
  <si>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12.015.0020-A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</si>
  <si>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</si>
  <si>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12.015.0021-A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</si>
  <si>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</si>
  <si>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12.015.0030-A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</si>
  <si>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</si>
  <si>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12.015.0031-A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</si>
  <si>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</si>
  <si>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12.015.0035-A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</si>
  <si>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</si>
  <si>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12.015.0036-A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</si>
  <si>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</si>
  <si>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12.015.0040-A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</si>
  <si>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</si>
  <si>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12.015.0041-A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</si>
  <si>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</si>
  <si>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12.015.0045-A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</si>
  <si>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</si>
  <si>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12.015.0046-A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</si>
  <si>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</si>
  <si>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12.015.0060-A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</si>
  <si>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</si>
  <si>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12.015.0061-A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</si>
  <si>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</si>
  <si>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12.015.0065-A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</si>
  <si>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</si>
  <si>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12.015.0066-A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</si>
  <si>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</si>
  <si>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12.015.0070-A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</si>
  <si>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</si>
  <si>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12.015.0071-A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</si>
  <si>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</si>
  <si>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12.015.0075-A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</si>
  <si>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</si>
  <si>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12.015.0076-A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</si>
  <si>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</si>
  <si>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12.016.0004-A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</si>
  <si>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</si>
  <si>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12.016.0006-A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</si>
  <si>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</si>
  <si>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12.016.0008-A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</si>
  <si>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</si>
  <si>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12.016.0010-A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</si>
  <si>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</si>
  <si>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12.016.0012-A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</si>
  <si>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</si>
  <si>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12.016.0014-A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</si>
  <si>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</si>
  <si>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12.016.0016-A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</si>
  <si>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</si>
  <si>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12.016.0018-A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</si>
  <si>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</si>
  <si>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12.016.0020-A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</si>
  <si>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</si>
  <si>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12.016.0022-A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</si>
  <si>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</si>
  <si>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12.016.0024-A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</si>
  <si>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</si>
  <si>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12.016.0026-A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</si>
  <si>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</si>
  <si>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12.016.0028-A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</si>
  <si>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</si>
  <si>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12.016.0030-A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</si>
  <si>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</si>
  <si>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12.016.0032-A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</si>
  <si>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</si>
  <si>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12.016.0034-A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</si>
  <si>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</si>
  <si>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12.020.0001-A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</si>
  <si>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</si>
  <si>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12.025.0001-A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</si>
  <si>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</si>
  <si>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12.030.0001-A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</si>
  <si>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</si>
  <si>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12.035.0001-A</t>
  </si>
  <si>
    <t>PAREDE DIVISORIA PARA SANITARIO EM GRANITO CINZA CARIJO,COM3CM DE ESPESSURA,POLIDA NAS DUAS FACES,FIXACAO PISO OU PAREDE,EXCLUSIVE FERRAGENS PARA FIXACAO.FORNECIMENTO E COLOCACAO</t>
  </si>
  <si>
    <t>12.035.0002-A</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</si>
  <si>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</si>
  <si>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</si>
  <si>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12.035.0010-A</t>
  </si>
  <si>
    <t>PAREDE DIVISORIA PARA SANITARIO EM GRANITO AMARELO ARABESCO,COM 3CM DE ESPESSURA,POLIDA NAS DUAS FACES,FIXACAO PISO OU PAREDE,EXCLUSIVE FERRAGENS PARA FIXACAO.FORNECIMENTO E COLOCACAO</t>
  </si>
  <si>
    <t>12.035.0015-A</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</si>
  <si>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</si>
  <si>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</si>
  <si>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12.042.0001-A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</si>
  <si>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</si>
  <si>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12.043.0001-A</t>
  </si>
  <si>
    <t>PAREDE DE ACABAMENTO PARA CABINES E PALCOS,CONSTRUIDO COM PANO DE POLIPROPILENO,GRAMATURA 60,COM LARGURA DE 1,40M,EM COR,ESTRUTURADO COM MADEIRA SERRADA DE(2X5)CM.FORNECIMENTO E COLOCACAO</t>
  </si>
  <si>
    <t>12.045.0002-A</t>
  </si>
  <si>
    <t>PAINEL DIVISORIO DE CONCRETO LEVE COM EPS,PARA VEDACAO,MEDIDAS APROXIMADAS DE 2,40X0,60X0,10M.FORNECIMENTO E COLOCACAO</t>
  </si>
  <si>
    <t>12.050.0001-A</t>
  </si>
  <si>
    <t>ALVENARIA ESTRUTURAL DE TIJOLOS CERAMICOS 14X19X29CM,APARENTES,ESPESSURA 14CM,COM QUALIDADE E RESISTENCIA A COMPRESSAO CONFORME NORMAS DA ABNT,ASSENTES COM ARGAMASSA DE CIMENTO E AREIA,NO TRACO 1:3,SUPERFICIES COM VAOS E ARESTAS,CONFORME PROJETO CEHAB</t>
  </si>
  <si>
    <t>12.050.0005-A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</si>
  <si>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</si>
  <si>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12.050.0010-A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</si>
  <si>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</si>
  <si>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12.050.0015-A</t>
  </si>
  <si>
    <t>REVESTIMENTO DE VIGAS DE CONCRETO COM PLACAS DE TIJOLOS CERAMICOS 14X19X29CM,APARENTES,COM QUALIDADE E RESISTENCIA A COMPRESSAO CONFORME NORMAS DA ABNT,ASSENTES COM ARGAMASSA DE CIMENTO E AREIA,NO TRACO 1:3,INCLUSIVE CORTES DOS BLOCOS,CONFORME PROJETO CEHAB</t>
  </si>
  <si>
    <t>12.050.0020-A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</si>
  <si>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</si>
  <si>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13.001.0010-B</t>
  </si>
  <si>
    <t>CHAPISCO EM SUPERFICIE DE CONCRETO OU ALVENARIA,COM ARGAMASSA DE CIMENTO E AREIA,NO TRACO 1:3,COM 5MM DE ESPESSURA</t>
  </si>
  <si>
    <t>13.001.0011-A</t>
  </si>
  <si>
    <t>CHAPISCO EM SUPERFICIE DE CONCRETO OU ALVENARIA,COM ARGAMASSA DE CIMENTO E AREIA,NO TRACO 1:3,COM 5MM DE ESPESSURA E 0,72L/M2 DE LATEX</t>
  </si>
  <si>
    <t>13.001.0013-A</t>
  </si>
  <si>
    <t>REVESTIMENTO CHAPISCADO DE SUPERFICIE DE CONCRETO OU ALVENARIA,USANDO MAQUINA MANUAL,COM ARGAMASSA DE CIMENTO E AREIA,NOTRACO 1:6</t>
  </si>
  <si>
    <t>13.001.0014-A</t>
  </si>
  <si>
    <t>REVESTIMENTO CHAPISCADO DE CIMENTO E AREIA,NO TRACO 1:3,PENEIRADO,ESPESSURA DE 9MM,APLICADO SOBRE EMBOCO EXISTENTE</t>
  </si>
  <si>
    <t>13.001.0015-A</t>
  </si>
  <si>
    <t>EMBOCO COM ARGAMASSA DE CIMENTO E AREIA,NO TRACO 1:1,5 COM 1,5CM DE ESPESSURA,INCLUSIVE CHAPISCO DE CIMENTO E AREIA,NO TRACO 1:3</t>
  </si>
  <si>
    <t>13.001.0020-B</t>
  </si>
  <si>
    <t>EMBOCO COM ARGAMASSA DE CIMENTO E AREIA,NO TRACO 1:2 COM 1,5CM DE ESPESSURA,INCLUSIVE CHAPISCO DE CIMENTO E AREIA,NO TRACO 1:3</t>
  </si>
  <si>
    <t>13.001.0025-B</t>
  </si>
  <si>
    <t>EMBOCO COM ARGAMASSA DE CIMENTO E AREIA,NO TRACO 1:3 COM 1,5CM DE ESPESSURA,INCLUSIVE CHAPISCO DE CIMENTO E AREIA,NO TRACO 1:3</t>
  </si>
  <si>
    <t>13.001.0026-A</t>
  </si>
  <si>
    <t>EMBOCO COM ARGAMASSA DE CIMENTO E AREIA,NO TRACO 1:3 COM 2CMDE ESPESSURA,INCLUSIVE CHAPISCO DE CIMENTO E AREIA,NO TRACO1:3</t>
  </si>
  <si>
    <t>13.001.0030-B</t>
  </si>
  <si>
    <t>EMBOCO COM ARGAMASSA DE CIMENTO E AREIA,NO TRACO 1:4 COM 1,5CM DE ESPESSURA,INCLUSIVE CHAPISCO DE CIMENTO E AREIA,NO TRACO 1:3</t>
  </si>
  <si>
    <t>13.001.0031-A</t>
  </si>
  <si>
    <t>EMBOCO COM ARGAMASSA DE CIMENTO E AREIA, NO TRACO 1:3, COM2,5CM DE ESPESSURA,COM CORANTE,APLICADO SOBRE CHAPISCO,EXCLUSIVE ESTE</t>
  </si>
  <si>
    <t>13.001.0035-A</t>
  </si>
  <si>
    <t>EMBOCO INTERNO COM ARGAMASSA DE CIMENTO,CAL HIDRATADA ADITIVADA E AREIA,NO TRACO 1:1:8,COM ESPESSURA DE 1,5CM,INCLUSIVECHAPISCO DE CIMENTO E AREIA,NO TRACO 1:3</t>
  </si>
  <si>
    <t>13.001.0036-A</t>
  </si>
  <si>
    <t>EMBOCO INTERNO COM ARGAMASSA DE CIMENTO,CAL HIDRATADA ADITIVADA E AREIA,NO TRACO 1:1:8,COM ESPESSURA DE 1,5CM,EXCLUSIVECHAPISCO</t>
  </si>
  <si>
    <t>13.001.0040-A</t>
  </si>
  <si>
    <t>EMBOCO INTERNO COM ARGAMASSA DE CIMENTO,CAL HIDRATADA ADITIVADA E AREIA,NO TRACO 1:1:8,COM ESPESSURA DE 2CM,INCLUSIVE CHAPISCO DE CIMENTO E AREIA,NO TRACO 1:3</t>
  </si>
  <si>
    <t>13.001.0041-A</t>
  </si>
  <si>
    <t>EMBOCO INTERNO COM ARGAMASSA DE CIMENTO,CAL HIDRATADA ADITIVADA E AREIA,NO TRACO 1:1:8,COM ESPESSURA DE 2CM,EXCLUSIVE CHAPISCO</t>
  </si>
  <si>
    <t>13.001.0050-B</t>
  </si>
  <si>
    <t>REVESTIMENTO EXTERNO,DE UMA VEZ,COM ARGAMASSA DE CIMENTO E AREOLA PARA EMBOCO,NO TRACO 1:2,COM 3CM DE ESPESSURA,INCLUSIVE CHAPISCO DE CIMENTO E AREIA,NO TRACO 1:3</t>
  </si>
  <si>
    <t>13.001.0055-B</t>
  </si>
  <si>
    <t>REVESTIMENTO EXTERNO,DE UMA VEZ,COM ARGAMASSA DE CIMENTO E AREOLA PARA EMBOCO,NO TRACO 1:4,COM 3CM DE ESPESSURA,INCLUSIVE CHAPISCO DE CIMENTO E AREIA,NO TRACO 1:3</t>
  </si>
  <si>
    <t>13.001.0060-B</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</si>
  <si>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</si>
  <si>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</si>
  <si>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13.001.0100-A</t>
  </si>
  <si>
    <t>RECOMPOSICAO DE REVESTIMENTO EXTERNO DE PO-DE-PEDRA,CIMENTOE CAL HIDRATADA COM ADICAO DE RHODOPAS PARA CONSOLIDACAO</t>
  </si>
  <si>
    <t>13.001.0105-A</t>
  </si>
  <si>
    <t>RECOMPOSICAO DE REVESTIMENTO COM ARGAMASSA DE CIMENTO E AREIA,NO TRACO 1:3 COM 3CM DE ESPESSURA,ADITIVADA COM 10% DE MICROSSILICA</t>
  </si>
  <si>
    <t>13.001.0106-A</t>
  </si>
  <si>
    <t>RECOMPOSICAO DE REVESTIMENTO COM ARGAMASSA DE CIMENTO E AREIA,NO TRACO 1:3 COM 2CM DE ESPESSURA,ADITIVADA COM 10% DE MICROSSILICA</t>
  </si>
  <si>
    <t>13.001.0107-A</t>
  </si>
  <si>
    <t>RECOMPOSICAO DE REVESTIMENTO COM ARGAMASSA DE CIMENTO E AREIA,NO TRACO 1:3 COM 1CM DE ESPESSURA,ADITIVADA COM 10% DE MICROSSILICA</t>
  </si>
  <si>
    <t>13.002.0010-B</t>
  </si>
  <si>
    <t>REVESTIMENTO EXTERNO,DE UMA VEZ,COM ARGAMASSA DE CIMENTO,SAIBRO MACIO E AREIA FINA,NO TRACO 1:2:2,COM ESPESSURA DE 3,5CM,INCLUSIVE CHAPISCO DE CIMENTO E AREIA,NO TRACO 1:3</t>
  </si>
  <si>
    <t>13.002.0011-B</t>
  </si>
  <si>
    <t>REVESTIMENTO EXTERNO,DE UMA VEZ,COM ARGAMASSA DE CIMENTO,SAIBRO MACIO E AREIA FINA,NO TRACO 1:3:3,COM ESPESSURA DE 2,5CM,INCLUSIVE CHAPISCO DE CIMENTO E AREIA,NO TRACO 1:3</t>
  </si>
  <si>
    <t>13.002.0015-B</t>
  </si>
  <si>
    <t>REVESTIMENTO EXTERNO,DE UMA VEZ,COM ARGAMASSA DE CIMENTO,SAIBRO MACIO E AREIA FINA,NO TRACO 1:3:3,COM ESPESSURA DE 3,5CM,INCLUSIVE CHAPISCO DE CIMENTO E AREIA,NO TRACO 1:3</t>
  </si>
  <si>
    <t>13.002.0016-A</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</si>
  <si>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</si>
  <si>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</si>
  <si>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13.003.0001-A</t>
  </si>
  <si>
    <t>REVESTIMENTO INTERNO,DE UMA VEZ,MASSA UNICA OU EMBOCO PAULISTA COM ARGAMASSA DE CIMENTO,CAL,SAIBRO MACIO E AREIA FINA,NOTRACO 1:4:4:4, ESPESSURA DE 2CM ACABAMENTO CAMURCADO, APLICADO SOBRE SUPERFICIE CHAPISCADA, EXCLUSIVE CHAPISCO</t>
  </si>
  <si>
    <t>13.003.0003-A</t>
  </si>
  <si>
    <t>REVESTIMENTO INTERNO(PRONTO)EM MASSA UNICA COM ARGAMASSA DECIMENTO E AREIA TERMOTRATADA, COM ESPESSURA DE 2CM,SOBRE SUPERFICIE CHAPISCADA, EXCLUSIVE CHAPISCO</t>
  </si>
  <si>
    <t>13.003.0004-A</t>
  </si>
  <si>
    <t>REVESTIMENTO INTERNO(PRONTO)EM MASSA UNICA COM ARGAMASSA DECIMENTO E AREIA TERMOTRATADA,ESPESSURA DE 3CM,SOBRE SUPERFICIE CHAPISCADA,EXCLUSIVE CHAPISCO</t>
  </si>
  <si>
    <t>13.003.0005-A</t>
  </si>
  <si>
    <t>REVESTIMENTO EXTERNO(PRONTO)EM MASSA UNICA COM ARGAMASSA DECIMENTO E AREIA TERMOTRATADA,COM ESPESSURA DE 3CM,INCLUSIVECHAPISCO DE CIMENTO E AREIA TRACO 1:3</t>
  </si>
  <si>
    <t>13.003.0010-A</t>
  </si>
  <si>
    <t>REVESTIMENTO INTERNO,EMBOCO,DE UMA VEZ,COM ARGAMASSA DE CIMENTO,CAL HIDRATADA ADITIVADA E AREIA,NO TRACO 1:1:8,COM ESPESSURA DE 2CM,ACABAMENTO CAMURCADO,APLICADO SOBRE SUPERFICIE CHAPISCADA,EXCLUSIVE CHAPISCO</t>
  </si>
  <si>
    <t>13.004.0010-A</t>
  </si>
  <si>
    <t>REVESTIMENTO EXTERNO EM 2 MASSAS SOBRE SUPERFICIE CHAPISCADA,EXCLUSIVE CHAPISCO,INCLUSIVE EMBOCO COM ARGAMASSA DE CIMENTO E SAIBRO,NO TRACO 1:2,COM ESPESSURA DE 2,5CM E REBOCO DE CIMENTO E PO-DE-PEDRA,NO TRACO 1:3,COM ESPESSURA DE 5MM</t>
  </si>
  <si>
    <t>13.004.0015-A</t>
  </si>
  <si>
    <t>REVESTIMENTO EXTERNO EM 2 MASSAS SOBRE SUPERFICIE CHAPISCADA,EXCLUSIVE CHAPISCO,INCLUSIVE EMBOCO COM ARGAMASSA DE CIMENTO E SAIBRO,NO TRACO 1:2,COM ESPESSURA DE 2CM E REBOCO DE CIMENTO E PO-DE-PEDRA,NO TRACO 1:3,COM ESPESSURA DE 5MM</t>
  </si>
  <si>
    <t>13.005.0010-A</t>
  </si>
  <si>
    <t>REVESTIMENTO EXTERNO EM 2 MASSAS,SOBRE SUPERFICIE CHAPISCADA,EXCLUSIVE CHAPISCO,INCLUSIVE EMBOCO COM ARGAMASSA DE CIMENTO,SAIBRO E AREIA,NO TRACO 1:2:2,COM ESPESSURA DE 3,5CM E REBOCO DE ARGAMASSA PRONTA,COM CAL E AGREGADOS,COM ESPESSURA DE3MM</t>
  </si>
  <si>
    <t>13.005.0015-A</t>
  </si>
  <si>
    <t>REVESTIMENTO EXTERNO EM 2 MASSAS,SOBRE SUPERFICIE CHAPISCADA,EXCLUSIVE CHAPISCO,INCLUSIVE EMBOCO COM ARGAMASSA DE CIMENTO,SAIBRO E AREIA,NO TRACO 1:2:2,COM ESPESSURA DE 3CM E REBOCO DE ARGAMASSA PRONTA,COM CAL E AGREGADOS,COM ESPESSURA DE 3MM</t>
  </si>
  <si>
    <t>13.005.0020-A</t>
  </si>
  <si>
    <t>REVESTIMENTO EXTERNO EM 2 MASSAS,SOBRE SUPERFICIE CHAPISCADA,EXCLUSIVE CHAPISCO,INCLUSIVE EMBOCO COM ARGAMASSA DE CIMENTO,SAIBRO E AREIA,NO TRACO 1:2:2,COM ESPESSURA DE 2CM E REBOCO DE ARGAMASSA PRONTA,COM CAL E AGREGADOS,COM ESPESSURA DE 3MM</t>
  </si>
  <si>
    <t>13.005.0025-A</t>
  </si>
  <si>
    <t>REVESTIMENTO EXTERNO EM 2 MASSAS,SOBRE SUPERFICIE CHAPISCADA,EXCLUSIVE CHAPISCO,INCLUSIVE EMBOCO COM ARGAMASSA DE CIMENTO,CAL HIDRATADA ADITIVADA E AREIA,NO TRACO 1:1:12,COM ESPESSURA DE 3,5CM E REBOCO DE ARGAMASSA PRONTA,COM CAL E AGREGADOS,COM ESPESSURA DE 3MM</t>
  </si>
  <si>
    <t>13.006.0010-A</t>
  </si>
  <si>
    <t>REVESTIMENTO EXTERNO EM 2 MASSAS,SOBRE SUPERFICIE CHAPISCADA,EXCLUSIVE CHAPISCO,INCLUSIVE EMBOCO COM ARGAMASSA DE CIMENTO,SAIBRO E AREIA,NO TRACO 1:3:3,COM ESPESSURA DE 3,5CM E REBOCO DE CIMENTO,CAL HIDRATADA EM PO E AREIA FINA,NO TRACO 1:3:5,COM ESPESSURA DE 5MM</t>
  </si>
  <si>
    <t>13.006.0020-A</t>
  </si>
  <si>
    <t>REVESTIMENTO EXTERNO EM 2 MASSAS,SOBRE SUPERFICIE CHAPISCADA,EXCLUSIVE CHAPISCO,INCLUSIVE EMBOCO COM ARGAMASSA DE CIMENTO,SAIBRO E AREIA,NO TRACO 1:3:3,COM ESPESSURA DE 3CM E REBOCO DE CIMENTO,CAL HIDRATADA EM PO E AREIA FINA,NO TRACO 1:3:5,COM ESPESSURA DE 5MM</t>
  </si>
  <si>
    <t>13.006.0025-A</t>
  </si>
  <si>
    <t>REVESTIMENTO EXTERNO EM 2 MASSAS,SOBRE SUPERFICIE CHAPISCADA,EXCLUSIVE CHAPISCO,INCLUSIVE EMBOCO COM ARGAMASSA DE CIMENTO,SAIBRO E AREIA,NO TRACO 1:3:3,COM ESPESSURA DE 2CM E REBOCO DE CIMENTO,CAL HIDRATADA EM PO E AREIA FINA,NO TRACO 1:3:5,COM ESPESSURA DE 5MM</t>
  </si>
  <si>
    <t>13.008.0010-A</t>
  </si>
  <si>
    <t>REBOCO EXTERNO OU INTERNO COM ARGAMASSA DE CIMENTO,CAL HIDRATADA EM PO E AREIA FINA,NO TRACO 1:3:5,COM ESPESSURA DE 3MM,APLICADO SOBRE EMBOCO EXISTENTE,EXCLUSIVE EMBOCO</t>
  </si>
  <si>
    <t>13.008.0020-A</t>
  </si>
  <si>
    <t>REBOCO EXTERNO OU INTERNO COM ARGAMASSA DE CIMENTO,CAL HIDRATADA EM PO E AREIA FINA,NO TRACO 1:3:5,COM ESPESSURA DE 3MM,COM 0,24L/M2 DE LATEX,APLICADO SOBRE EMBOCO EXISTENTE,EXCLUSIVE EMBOCO</t>
  </si>
  <si>
    <t>13.009.0030-A</t>
  </si>
  <si>
    <t>REBOCO PRONTO PARA PAREDES INTERNAS COMPOSTO DE CAL E AGREGADOS,COM 5MM DE ESPESSURA,APLICADO SOBRE SUPERFICIE</t>
  </si>
  <si>
    <t>13.009.0035-A</t>
  </si>
  <si>
    <t>REBOCO PRONTO PARA PAREDES INTERNAS COMPOSTO DE CAL E AGREGADOS,COM 3MM DE ESPESSURA,APLICADO SOBRE SUPERFICIE</t>
  </si>
  <si>
    <t>13.009.0040-A</t>
  </si>
  <si>
    <t>REBOCO PRONTO PARA PAREDES EXTERNAS COMPOSTO DE CAL E AGREGADOS,INCLUSIVE CIMENTO ADICIONADO MANUALMENTE,COM 5MM DE ESPESSURA,APLICADO SOBRE SUPERFICIE</t>
  </si>
  <si>
    <t>13.009.0045-A</t>
  </si>
  <si>
    <t>REBOCO PRONTO PARA PAREDES EXTERNAS COMPOSTO DE CAL E AGREGADOS,INCLUSIVE CIMENTO ADICIONADO MANUALMENTE,COM 3MM DE ESPESSURA,APLICADO SOBRE SUPERFICIE</t>
  </si>
  <si>
    <t>13.009.0050-A</t>
  </si>
  <si>
    <t>REVESTIMENTO INTERNO DE PAREDES E TETOS,COM PASTA DE GESSO,COM ESPESSURA DE 1CM,INCLUSIVE LIMPEZA,FORNECIMENTO DE TODOSOS MATERIAIS E COLA,APLICACAO,REGULARIZACAO E LIXAMENTO</t>
  </si>
  <si>
    <t>13.009.0051-A</t>
  </si>
  <si>
    <t>REVESTIMENTO INTERNO DE PAREDES E TETOS,COM PASTA DE GESSO,COM ESPESSURA DE 1,5CM,INCLUSIVE LIMPEZA,FORNECIMENTO DE TODOS OS MATERIAIS E COLA,APLICACAO,REGULARIZACAO E LIXAMENTO</t>
  </si>
  <si>
    <t>13.010.0015-A</t>
  </si>
  <si>
    <t>PINGADEIRA DE 4X0,5CM,EXECUTADA EM MASSA UNICA CONFORME ITEM13.003.0001</t>
  </si>
  <si>
    <t>13.010.0020-A</t>
  </si>
  <si>
    <t>PINGADEIRA DE 4X0,5CM,EXECUTADA EM 2 MASSAS CONFORME ITEM 13.006.0025</t>
  </si>
  <si>
    <t>13.010.0025-A</t>
  </si>
  <si>
    <t>PINGADEIRA DE 4X0,5CM,EXECUTADA EM ARGAMASSA DE CIMENTO,CALHIDRATADA ADITIVADA E AREIA,NO TRACO 1:1:10,ACABAMENTO CAMURCADO</t>
  </si>
  <si>
    <t>13.010.0029-A</t>
  </si>
  <si>
    <t>REGULARIZACAO COM ARGAMASSA DE CIMENTO E AREIA NO TRACO 1:3</t>
  </si>
  <si>
    <t>13.010.0049-A</t>
  </si>
  <si>
    <t>MOLDURA EXTERNA EXECUTADA NO PERIMETRO DAS ESQUADRIAS COM ARGAMASSA DE CIMENTO,SAIBRO MACIO E AREIA FINA,NO TRACO 1:3:3</t>
  </si>
  <si>
    <t>13.011.0005-A</t>
  </si>
  <si>
    <t>TELA DE REFORCO PARA REVESTIMENTO COM ARGAMASSA(EXCLUSIVE ESTA),FIXADA NO SUBSTRATO POR MEIO DE GRAMPOS DE ACO GALVANIZADO Nº12.FORNECIMENTO E COLOCACAO</t>
  </si>
  <si>
    <t>13.011.0010-A</t>
  </si>
  <si>
    <t>REVESTIMENTO COM ARGAMASSA DE CIMENTO E AREIA FINA,NO TRACO1:3,INCLUSIVE TELA DE REFORCO BETUMINOSO</t>
  </si>
  <si>
    <t>13.012.0010-A</t>
  </si>
  <si>
    <t>TELA DE FIO DE ARAME GALVANIZADO,FIO 12,COM MALHA DE 1",FIXADA EM ALVENARIA PARA PROTECAO DE REVESTIMENTO,EXCLUSIVE CHAPISCO E REVESTIMENTO.FORNECIMENTO E COLOCACAO</t>
  </si>
  <si>
    <t>13.022.0020-A</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</si>
  <si>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</si>
  <si>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13.022.0025-A</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</si>
  <si>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</si>
  <si>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13.022.0029-A</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</si>
  <si>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</si>
  <si>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13.022.0035-A</t>
  </si>
  <si>
    <t>REVESTIMENTO COM PASTILHA DE PORCELANA,COM MEDIDAS EM TORNODE (5X5)CM,PLACAS DE (30X30)CM,CORES FORTES(VERMELHO,LARANJAE AMARELO),ASSENTES COM ARGAMASSA COLANTE,REJUNTAMENTO COMARGAMASSA INDUSTRIALIZADA,INCLUSIVE CHAPISCO E EMBOCO NO TRACO 1:6</t>
  </si>
  <si>
    <t>13.022.0040-A</t>
  </si>
  <si>
    <t>REVESTIMENTO COM PASTILHA DE PORCELANA,COM MEDIDAS EM TORNODE (5X10)CM,PLACAS DE (30X30)CM,CORES ECONOMICAS(BRANCO,BEGE,CINZA,AZUL,VERDE,MARROM E PRETO),ASSENTES COM ARGAMASSA COLANTE,REJUNTAMENTO COM ARGAMASSA INDUSTRIALIZADA,INCLUSIVE CHAPISCO E EMBOCO NO TRACO 1:6</t>
  </si>
  <si>
    <t>13.022.0045-A</t>
  </si>
  <si>
    <t>REVESTIMENTO DE PAREDES COM PASTILHA CERAMICA,COM MEDIDAS EMTORNO DE (7,5X7,5)CM,ASSENTE CONFORME ITEM 13.025.0016</t>
  </si>
  <si>
    <t>13.022.0046-A</t>
  </si>
  <si>
    <t>REVESTIMENTO DE PAREDES COM PASTILHA CERAMICA,COM MEDIDAS EMTORNO DE (7,5X7,5)CM,ASSENTE CONFORME ITEM 13.025.0058</t>
  </si>
  <si>
    <t>13.022.0047-A</t>
  </si>
  <si>
    <t>REVESTIMENTO DE PAREDES COM PASTILHA CERAMICA,COM MEDIDAS EMTORNO DE (7,5X7,5)CM,EXCLUSIVE CHAPISCO,EMBOCO,NATA DE CIMENTO OU ARGAMASSA COLANTE E REJUNTAMENTO.</t>
  </si>
  <si>
    <t>13.022.0500-A</t>
  </si>
  <si>
    <t>RECOMPOSICAO DE REVESTIMENTO DE PARADE EM PASTILHAS,AZULEJOSE CERAMICAS,EXCLUSIVE ESTAS,INCLUSIVE MAO-DE-OBRA TOTAL E MATERIAIS DE ASSENTAMENTO E REJUNTAMENTO COMO EM 13.025.0010E 13.024.0010</t>
  </si>
  <si>
    <t>13.024.0010-A</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</si>
  <si>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</si>
  <si>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13.024.0011-A</t>
  </si>
  <si>
    <t>REVESTIMENTO COM PASTILHAS DE VIDRO,DIMENSOES DE 1 X 1CM ATE3 X 3CM,NAS CORES AZUL,VERDE,MARROM ROSADO,CARAMELO,BEGE,CINZA,PRETO,PEROLA,LILAS E BRANCO,EXCLUSIVE CHAPISCO,EMBOCO E REJUNTAMENTO</t>
  </si>
  <si>
    <t>13.024.0015-A</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</si>
  <si>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</si>
  <si>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13.024.0016-A</t>
  </si>
  <si>
    <t>REVESTIMENTO COM PASTILHAS DE VIDRO CRISTAL OU COM RESINA,DIMENSOES DE 2 X 2CM ATE 3 X 3CM, NAS CORES VERMELHA,LARANJA EAMARELA,EXCLUSIVE CHAPISCO,EMBOCO E REJUNTAMENTO</t>
  </si>
  <si>
    <t>13.024.0018-A</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</si>
  <si>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</si>
  <si>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13.024.0019-A</t>
  </si>
  <si>
    <t>REVESTIMENTO COM PASTILHAS DE VIDRO CRISTAL OU COM RESINA,DIMENSOES DE 2 X 2CM ATE 3 X 3CM,NAS CORES AZUL,VERDE,PRETO EBRANCO,EXCLUSIVE CHAPISCO,EMBOCO E REJUNTAMENTO</t>
  </si>
  <si>
    <t>13.024.0020-A</t>
  </si>
  <si>
    <t>REVESTIMENTO COM PASTILHAS DE VIDRO CRISTAL OU COM RESINA,MEDINDO 5 X 5CM,NAS CORES AZUL E BRANCO,INCLUSIVE CHAPISCO DECIMENTO E AREIA,NO TRACO 1:3,EMBOCO COM ARGAMASSA DE CIMENTO,SAIBRO E AREIA,NO TRACO 1:3:3,ASSENTES E REJUNTADAS COM PASTA DE CIMENTO BRANCO</t>
  </si>
  <si>
    <t>13.024.0021-A</t>
  </si>
  <si>
    <t>REVESTIMENTO COM PASTILHAS DE VIDRO CRISTAL OU COM RESINA,MEDINDO 5 X 5CM, NAS CORES AZUL E BRANCO,EXCLUSIVE CHAPISCO,EMBOCO E REJUNTAMENTO</t>
  </si>
  <si>
    <t>13.025.0005-A</t>
  </si>
  <si>
    <t>ASSENTAMENTO DE AZULEJOS,PASTILHAS OU LADRILHOS EM PAREDES,EXCLUSIVE ESTES,COM NATA DE CIMENTO COMUM,SOBRE EMBOCO EXISTENTE,INCLUSIVE REJUNTAMENTO COM PASTA DE CIMENTO BRANCO</t>
  </si>
  <si>
    <t>13.025.0010-A</t>
  </si>
  <si>
    <t>ASSENTAMENTO DE AZULEJOS,PASTILHAS OU LADRILHOS,EM PAREDES,EXCLUSIVE ESTES,CONSTANDO DE CHAPISCO DE CIMENTO E AREIA,NO TRACO 1:3,EMBOCO DE ARGAMASSA DE CIMENTO,SAIBRO E AREIA,NO TRACO 1:3:3,NATA DE CIMENTO COMUM E REJUNTAMENTO COM PASTA DECIMENTO BRANCO</t>
  </si>
  <si>
    <t>13.025.0016-A</t>
  </si>
  <si>
    <t>ASSENTAMENTO DE AZULEJOS,PASTILHAS OU LADRILHOS,EM PAREDES,EXCLUSIVE ESTES,CONSTANDO DE CHAPISCO DE CIMENTO E AREIA,NO TRACO 1:3,EMBOCO DE ARGAMASSA DE CIMENTO,SAIBRO E AREIA,NO TRACO 1:3:3,NATA DE CIMENTO COMUM E REJUNTAMENTO COM PASTA DECIMENTO BRANCO E CORANTE</t>
  </si>
  <si>
    <t>13.025.0020-A</t>
  </si>
  <si>
    <t>REJUNTAMENTO DE AZULEJOS,PASTILHAS OU LADRILHOS,EM PAREDES,COM PASTA DE CIMENTO BRANCO</t>
  </si>
  <si>
    <t>13.025.0055-A</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</si>
  <si>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</si>
  <si>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</si>
  <si>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13.025.0059-A</t>
  </si>
  <si>
    <t>ASSENTAMENTO DE AZULEJOS,PASTILHAS OU LADRILHOS,EM PAREDES,EXCLUSIVE:AZULEJOS,PASTILHAS OU LADRILHOS,EMBOCO,CHAPISCO EREJUNTAMENTO</t>
  </si>
  <si>
    <t>ASSENTAMENTO DE PEITORIL DE MARMORE,GRANITO OU AFINS,EXCLUSIVE ESTES,ATE 20CM DE LARGURA,ASSENTE CONFORME ITEM 13.345.0015</t>
  </si>
  <si>
    <t>13.025.0061-A</t>
  </si>
  <si>
    <t>ASSENTAMENTO DE PEITORIL DE MARMORE, GRANITO OU AFINS, EXCLUSIVE ESTES, DE 20 A 30CM DE LARGURA, ASSENTE CONFORME  ITEM13.345.0015</t>
  </si>
  <si>
    <t>13.025.0080-A</t>
  </si>
  <si>
    <t>REVESTIMENTO COM NATA DE CIMENTO E ADESIVO APLICADO UNIFORMEMENTE SOBRE SUPERFICIE DE AZULEJO,PASTILHA OU CERAMICA,ALISADO A COLHER E LIXADO</t>
  </si>
  <si>
    <t>13.026.0010-A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</si>
  <si>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</si>
  <si>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13.026.0011-A</t>
  </si>
  <si>
    <t>REVESTIMENTO DE PAREDES COM AZULEJO BRANCO 15X15CM,QUALIDADEEXTRA,ASSENTES COM NATA DE CIMENTO COMUM,TENDO JUNTAS CORRIDAS COM 2MM,REJUNTADAS COM PASTA DE CIMENTO BRANCO,EXCLUSIVECHAPISCO E EMBOCO</t>
  </si>
  <si>
    <t>13.026.0015-A</t>
  </si>
  <si>
    <t>REVESTIMENTO DE PAREDES COM AZULEJO BRANCO 15X15CM,QUALIDADEEXTRA,ASSENTE CONFORME ITEM 13.025.0058</t>
  </si>
  <si>
    <t>13.030.0200-A</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</si>
  <si>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</si>
  <si>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13.030.0210-A</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</si>
  <si>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</si>
  <si>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13.030.0250-A</t>
  </si>
  <si>
    <t>REVESTIMENTO DE PAREDES COM LADRILHOS CERAMICOS,COM MEDIDASEM TORNO DE (20X20)CM,ASSENTE CONFORME ITEM 13.025.0016</t>
  </si>
  <si>
    <t>13.030.0251-A</t>
  </si>
  <si>
    <t>REVESTIMENTO DE PAREDES COM LADRILHOS CERAMICOS,COM MEDIDASEM TORNO DE (20X20)CM,ASSENTE CONFORME ITEM 13.025.0058</t>
  </si>
  <si>
    <t>13.030.0252-A</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</si>
  <si>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</si>
  <si>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</si>
  <si>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13.030.0257-A</t>
  </si>
  <si>
    <t>REVESTIMENTO DE PAREDES COM LADRILHOS CERAMICOS,CORES ECONOMICAS(BRANCO,CINZA,BEGE,AZUL,VERDE,MARROM E PRETO),COM MEDIDAS EM TORNO DE (10X10)CM,ASSENTE CONFORME ITEM 13.025.0058</t>
  </si>
  <si>
    <t>13.030.0262-A</t>
  </si>
  <si>
    <t>REVESTIMENTO DE PAREDES COM LADRILHO CERAMICO,COM MEDIDAS EMTORNO DE (11,60X11,60X0,09)CM,ASSENTES COM ARGAMASSA DE CIMENTO,CAL E AREIA,NO TRACO 1:3:5,JUNTAS REENTRANTES DE 1CM DELARGURA</t>
  </si>
  <si>
    <t>13.030.0263-A</t>
  </si>
  <si>
    <t>REVESTIMENTO DE PAREDES COM LADRILHO CERAMICO,COM MEDIDAS EMTORNO DE (11,60X11,60X0,09)CM,EXCLUSIVE ARGAMASSA DE ASSENTAMENTO,JUNTAS REETRANTES DE 1CM DE LARGURA</t>
  </si>
  <si>
    <t>13.030.0264-A</t>
  </si>
  <si>
    <t>REVESTIMENTO DE PAREDES COM LADRILHO CERAMICO,COM MEDIDAS EMTORNO DE (24X11,60X0,09)CM,ASSENTES COM ARGAMASSA DE CIMENTO,CAL E AREIA NO TRACO 1:3:5,JUNTAS REENTRANTES DE 1CM DE LARGURA</t>
  </si>
  <si>
    <t>13.030.0265-A</t>
  </si>
  <si>
    <t>REVESTIMENTO DE PAREDES COM LADRILHO CERAMICO,COM MEDIDAS EMTORNO DE (24X11,60X09)CM,EXCLUSIVE ARGAMASSA DE ASSENTAMENTO,JUNTAS REENTRANTES DE 1CM DE LARGURA</t>
  </si>
  <si>
    <t>13.030.0267-A</t>
  </si>
  <si>
    <t>REVESTIMENTO DE PAREDES COM LADRILHO CERAMICO,COM MEDIDAS EMTORNO DE (24X11,60X09)CM,TIPO INDUSTRIAL,ASSENTES COM ARGAMASSA DE CIMENTO,CAL E AREIA,NO TRACO 1:3:5,JUNTAS REENTRANTESDE 1CM DE LARGURA</t>
  </si>
  <si>
    <t>13.030.0268-A</t>
  </si>
  <si>
    <t>REVESTIMENTO DE PAREDES COM LADRILHO CERAMICO,COM MEDIDAS EMTORNO DE (24X11,60X09)CM,TIPO INDUSTRIAL,EXCLUSIVE ARGAMASSADE ASSENTAMENTO,JUNTAS REETRANTES DE 1CM DE LARGURA</t>
  </si>
  <si>
    <t>13.030.0290-A</t>
  </si>
  <si>
    <t>REVESTIMENTO DE PAREDES COM CERAMICA,COM MEDIDAS EM TORNO DE(32X57)CM,ASSENTE CONFORME ITEM 13.025.0016</t>
  </si>
  <si>
    <t>REVESTIMENTO DE PAREDES COM CERAMICA,COM MEDIDAS EM TORNO DE(32X57)CM,ASSENTE CONFORME ITEM 13.025.0058</t>
  </si>
  <si>
    <t>13.030.0292-A</t>
  </si>
  <si>
    <t>REVESTIMENTO DE PAREDES COM CERAMICA,COM MEDIDAS EM TORNO DE(32X57)CM,EXCLUSIVE CHAPISCO,EMBOCO,NATA DE CIMENTO OU ARGAMASSA COLANTE E REJUNTAMENTO</t>
  </si>
  <si>
    <t>13.035.0010-A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</si>
  <si>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</si>
  <si>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13.035.0015-A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</si>
  <si>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</si>
  <si>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13.035.0020-A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</si>
  <si>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</si>
  <si>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13.035.0025-A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</si>
  <si>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</si>
  <si>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13.036.0010-A</t>
  </si>
  <si>
    <t>REVESTIMENTO DE PAREDE COM GRANITO CINZA CORUMBA,EM PLACAS,COM ESPESSURA DE 2CM,POLIDO,ASSENTE COM GRAMPOS DE METAL E ARGAMASSA DE CIMENTO,AREIA E SAIBRO,NO TRACO 1:3:3 E REJUNTAMENTO PRONTO</t>
  </si>
  <si>
    <t>13.036.0011-A</t>
  </si>
  <si>
    <t>REVESTIMENTO DE PAREDE COM GRANITO CINZA CORUMBA,EM PLACAS,COM ESPESSURA DE 2CM,POLIDO,ASSENTE COM GRAMPOS DE LATAO,EXCLUSIVE ARGAMASSA E REJUNTAMENTO</t>
  </si>
  <si>
    <t>13.036.0015-A</t>
  </si>
  <si>
    <t>RODAPE EM GRANITO CINZA CORUMBA,POLIDO,COM ALTURA DE 10CM E2CM DE ESPESSURA,ASSENTE COM ARGAMASSA DE CIMENTO, SAIBRO EAREIA,NO TRACO 1:2:2,INCLUSIVE CHAPISCO,NO TRACO 1:3 E REJUNTAMENTO PRONTO</t>
  </si>
  <si>
    <t>13.036.0016-A</t>
  </si>
  <si>
    <t>RODAPE EM GRANITO CINZA CORUMBA,POLIDO,COM ALTURA DE 10CM E2CM DE ESPESSURA,EXCLUSIVE ARGAMASSA,CHAPISCO E REJUNTAMENTO</t>
  </si>
  <si>
    <t>REVESTIMENTO VERTICAL EM DIVISORIAS OU BANCADAS(ILHARGA)EM GRANITO CINZA CORUMBA,2CM DE ESPESSURA,ASSENTE COMO EM 13.0360010</t>
  </si>
  <si>
    <t>13.036.0051-A</t>
  </si>
  <si>
    <t>REVESTIMENTO VERTICAL EM DIVISORIAS OU BANCADAS(ILHARGA)EM GRANITO CINZA CORUMBA,2CM DE ESPESSURA, EXCLUSIVE ARGAMASSA EREJUNTAMENTO</t>
  </si>
  <si>
    <t>13.036.0080-A</t>
  </si>
  <si>
    <t>MOLDURA EXTERNA EXECUTADA NO PERIMETRO DAS ESQUADRIAS COM GRANITO CINZA CORUMBA,2CM DE ESPESSURA,COM 2 POLIMENTOS,ASSENTE COMO EM 13.036.0010</t>
  </si>
  <si>
    <t>13.036.0081-A</t>
  </si>
  <si>
    <t>MOLDURA EXTERNA EXECUTADA NO PERIMETRO DAS ESQUADRIAS COM GRANITO CINZA CORUMBA,2CM DE ESPESSURA,COM 2 POLIMENTOS,ASSENTE COMO EM 13.036.0010,EXCLUSIVE ARGAMASSA E REJUNTAMENTO</t>
  </si>
  <si>
    <t>13.045.0040-A</t>
  </si>
  <si>
    <t>PEITORIL DE MARMORE BRANCO CLASSICO,DE 2X18CM,COM 2 POLIMENTOS,ASSENTE COM ARGAMASSA DE CIMENTO,SAIBRO E AREIA,NO TRACO1:3:3 E NATA DE CIMENTO COMUM,REJUNTADO COM CIMENTO BRANCO</t>
  </si>
  <si>
    <t>13.045.0045-A</t>
  </si>
  <si>
    <t>PEITORIL DE MARMORE BRANCO CLASSICO,COM ESPESSURA DE 2CM,COM2 POLIMENTOS,EM 2 TIRAS,NA LARGURA,SOMADA DE 20CM, SENDO APARTE INFERIOR EM SUPERPOSICAO,ASSENTE COMO EM 13.045.0040</t>
  </si>
  <si>
    <t>13.045.0050-A</t>
  </si>
  <si>
    <t>PEITORIL DE MARMORE BRANCO CLASSICO,DE 2X28CM,COM 2 POLIMENTOS,ASSENTE COMO EM 13.045.0040</t>
  </si>
  <si>
    <t>13.045.0051-A</t>
  </si>
  <si>
    <t>PEITORIL DE MARMORE BRANCO CLASSICO,DE 2X7CM,COM 2 POLIMENTOS,ASSENTE COMO EM 13.045.0040</t>
  </si>
  <si>
    <t>13.045.0052-A</t>
  </si>
  <si>
    <t>PEITORIL DE MARMORE BRANCO CLASSICO,DE 2X16CM,COM 2 POLIMENTOS,ASSENTE COMO EM 13.045.0040</t>
  </si>
  <si>
    <t>13.045.0054-A</t>
  </si>
  <si>
    <t>PEDRA PARA BOX DE BANHEIRO,EM MARMORE BRANCO CLASSICO,COM ALTURA EM TORNO DE 10CM E 4CM DE ESPESSURA,ASSENTE COMO EM13.045.0040</t>
  </si>
  <si>
    <t>13.045.0065-A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</si>
  <si>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</si>
  <si>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13.045.0066-A</t>
  </si>
  <si>
    <t>REVESTIMENTO DE PAREDES COM MARMORE BRANCO CLASSICO,EM PLACAS POLIDAS,MEDIDAS IGUAIS OU MAIORES QUE 60X40CM,COM ESPESSURA DE 2CM,COM 2 POLIMENTOS,ASSENTES COM 2 GRAMPOS DE LATAO DE1/8" POR PLACA,EXCLUSIVE ARGAMASSA,NATA DE CIMENTO E REJUNTAMENTO</t>
  </si>
  <si>
    <t>13.045.0070-A</t>
  </si>
  <si>
    <t>REVESTIMENTO DE COLUNAS COM MARMORE BRANCO CLASSICO,EM PLACAS DE 2CM DE ESPESSURA,COM 2 POLIMENTOS,ASSENTES COMO EM 13.045.0065</t>
  </si>
  <si>
    <t>13.045.0071-A</t>
  </si>
  <si>
    <t>REVESTIMENTO DE COLUNAS COM MARMORE BRANCO CLASSICO,EM PLACAS DE 2CM DE ESPESSURA, COM 2 POLIMENTOS, ASSENTES  COMO  EM13.45.0065, EXCLUSIVE ARGAMASSA,NATA DE CIMENTO E REJUNTAMENTO</t>
  </si>
  <si>
    <t>13.045.0075-A</t>
  </si>
  <si>
    <t>REVESTIMENTO VERTICAL EM DIVISORIAS OU BANCADAS(ILHARGA)EM MARMORE BRANCO CLASSICO, 2CM DE ESPESSURA, COM 2 POLIMENTOS,ASSENTES COMO EM 13.045.0065</t>
  </si>
  <si>
    <t>13.045.0076-A</t>
  </si>
  <si>
    <t>REVESTIMENTO VERTICAL EM DIVISORIAS OU BANCADAS(ILHARGA)EM MARMORE BRANCO CLASSICO, 2CM DE ESPESSURA, COM 2 POLIMENTOS,ASSENTES COMO EM 13.045.0065,EXCLUSIVE ARGAMASSA, NATA DE CIMENTO E REJUNTAMENTO</t>
  </si>
  <si>
    <t>13.045.0080-A</t>
  </si>
  <si>
    <t>MOLDURA EXTERNA EXECUTADA NO PERIMETRO DAS ESQUADRIAS COM MARMORE  BRANCO CLASSICO, 2CM DE ESPESSURA, COM 2 POLIMENTOS,ASSENTES COMO EM 13.045.0065</t>
  </si>
  <si>
    <t>13.045.0081-A</t>
  </si>
  <si>
    <t>MOLDURA EXTERNA EXECUTADA NO PERIMETRO DAS ESQUADRIAS COM MARMORE  BRANCO CLASSICO, 2CM DE ESPESSURA, COM 2 POLIMENTOS,ASSENTES COMO EM 13.045.0065,EXCLUSIVE ARGAMASSA, NATA DE CIMENTO E REJUNTAMENTO</t>
  </si>
  <si>
    <t>13.050.0055-A</t>
  </si>
  <si>
    <t>CHAPIM OU ESPELHO DE MARMORE BRANCO CLASSICO,COM 2X17CM,COM1 POLIMENTO,ASSENTE COMO EM 13.045.0040</t>
  </si>
  <si>
    <t>13.050.0065-A</t>
  </si>
  <si>
    <t>REVESTIMENTO DE PAREDES COM MARMORE BRANCO CLASSICO, EM  PLACAS DE 2CM DE ESPESSURA, COM 2 POLIMENTOS, ASSENTE  COMO EM13.045.0065</t>
  </si>
  <si>
    <t>13.050.0070-A</t>
  </si>
  <si>
    <t>REVESTIMENTO DE COLUNAS COM MARMORE BRANCO CLASSICO, EM  PLACAS DE 2CM DE ESPESSURA, COM 2 POLIMENTOS, ASSENTES COMO EM13.045.0065</t>
  </si>
  <si>
    <t>13.065.0010-A</t>
  </si>
  <si>
    <t>REVESTIMENTO DE PAREDES COM GRANITO PRETO EM PLACAS,POLIDO,ESPESSURA 2CM,ASSENTES COM 2 GRAMPOS DE LATAO DE 1/8" POR PLACA E ARGAMASSA DE CIMENTO,SAIBRO E AREIA,NO TRACO 1:3:3 E NATA DE CIMENTO,REJUNTAMENTO COM CIMENTO E CORANTE</t>
  </si>
  <si>
    <t>13.065.0015-A</t>
  </si>
  <si>
    <t>REVESTIMENTO DE PAREDES COM GRANITO PRETO EM PLACAS,POLIDO,ESPESSURA DE 3CM,ASSENTES COM 2 GRAMPOS DE LATAO DE 1/8" PORPLACA E ARGAMASSA DE CIMENTO,SAIBRO E AREIA,NO TRACO 1:3:3 ENATA DE CIMENTO,REJUNTAMENTO COM CIMENTO E CORANTE</t>
  </si>
  <si>
    <t>13.065.0030-A</t>
  </si>
  <si>
    <t>REVESTIMENTO DE COLUNAS COM GRANITO PRETO EM PLACAS,POLIDO,ESPESSURA 3CM,ASSENTES COM 2 GRAMPOS DE LATAO DE 1/8" POR PLACA E ARGAMASSA DE CIMENTO,SAIBRO E AREIA,NO TRACO 1:3:3 E NATA DE CIMENTO,REJUNTAMENTO COM CIMENTO E CORANTE</t>
  </si>
  <si>
    <t>13.075.0010-A</t>
  </si>
  <si>
    <t>REVESTIMENTO DE PAREDES OU MUROS COM FILETES DERIVADOS DE PEDRAS COM ESPESSURA DE 1,5 A 4,0CM.FORNECIMENTO E COLOCACAO</t>
  </si>
  <si>
    <t>13.080.0005-A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</si>
  <si>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</si>
  <si>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13.080.0020-A</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</si>
  <si>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</si>
  <si>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13.157.0010-A</t>
  </si>
  <si>
    <t>REVESTIMENTO DE PAREDES OU TETOS COM TECIDO ISOLANTE ACUSTICO,EM MANTA DE LA DE VIDRO REVESTIDA COM FOLHA DE ALUMINIO</t>
  </si>
  <si>
    <t>13.160.0010-A</t>
  </si>
  <si>
    <t>REVESTIMENTO DE PAREDES COM LENCOL DE CHUMBO, 2MM DE ESPESSURA, ASSENTE SOBRE COMPENSADO DE MADEIRA DE 6MM, INCLUSIVE ENTARUGAMENTO</t>
  </si>
  <si>
    <t>13.165.0010-A</t>
  </si>
  <si>
    <t>REVESTIMENTO COM ARGAMASSA DE CIMENTO E BARITA(GROSSA E FINA),TRACO 1:1:1, PARA PAREDES DE SALAS RADIOLOGICAS(APARELHOSDE 125 A 150KV),COM ESPESSURA DE 2,5CM,EXCLUSIVE CHAPISCO</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</si>
  <si>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</si>
  <si>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</si>
  <si>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13.168.0020-A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</si>
  <si>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</si>
  <si>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13.170.0011-A</t>
  </si>
  <si>
    <t>REVESTIMENTO DE PAREDE COM LAMBRI DE MADEIRA DE LEI,FEITO COM REGUAS DE 10CM DE LARGURA,EXCLUSIVE ENTARUGAMENTO.FORNECIMENTO E COLOCACAO</t>
  </si>
  <si>
    <t>13.170.0016-A</t>
  </si>
  <si>
    <t>REVESTIMENTO DE TETOS COMO FORRO OU REBAIXO, COM LAMBRI DEMADEIRA DE LEI,FEITO COM REGUAS DE 10CM DE LARGURA,EXCLUSIVEENTARUGAMENTO.FORNECIMENTO E COLOCACAO</t>
  </si>
  <si>
    <t>13.170.0018-A</t>
  </si>
  <si>
    <t>REVESTIMENTO DE PAREDE OU TETO COM PLACAS DE CORTICA,DE 0,60X0,90M,COM 3MM DE ESPESSURA.FORNECIMENTO E COLOCACAO</t>
  </si>
  <si>
    <t>13.170.0020-A</t>
  </si>
  <si>
    <t>ENTARUGAMENTO PARA LAMBRI EM PAREDE FEITO COM MADEIRA DE LEI,DE 1.1/2"X3",COM SECAO TRAPEZOIDAL</t>
  </si>
  <si>
    <t>13.170.0025-A</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</si>
  <si>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</si>
  <si>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</si>
  <si>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13.180.0010-A</t>
  </si>
  <si>
    <t>FORRO DE GESSO ESTAFE,COM PLACAS DE 1,00X0,70M FUNDIDAS NA OBRA, PRESAS COM 6 ESBIRROS DE CANHAMO, EMBEBIDAS EM NATA DEGESSO E REJUNTADAS.FORNECIMENTO E COLOCACAO</t>
  </si>
  <si>
    <t>13.180.0015-B</t>
  </si>
  <si>
    <t>FORRO FALSO DE GESSO, COM PLACAS PRE-MOLDADAS, DE 60X60CM,DEENCAIXE, PRESAS COM 4 TIRANTES DE ARAME E REJUNTADAS. FORNECIMENTO E COLOCACAO</t>
  </si>
  <si>
    <t>13.187.0010-A</t>
  </si>
  <si>
    <t>REVESTIMENTO DE PAREDES OU FORROS COM CHAPA DE MADEIRA MINERALIZADA,PRENSADA COM CIMENTO,COM 25MM DE ESPESSURA,TERMOACUSTICO,RESISTENTE AO FOGO,UMIDADE,FUNGOS E INSETOS.FORNECIMENTO E COLOCACAO</t>
  </si>
  <si>
    <t>13.190.0015-A</t>
  </si>
  <si>
    <t>FORRO TERMOACUSTICO COM PAINEL DE LA DE VIDRO,REVESTIDO PORPELICULAS DE PVC MICROPERFURADAS,SOBRE PERFIS METALICOS,COMTIRANTES RIGIDOS,EM PLACA DE 1250X625X15MM.FORNECIMENTO E COLOCACAO</t>
  </si>
  <si>
    <t>13.193.0010-A</t>
  </si>
  <si>
    <t>FORRO EM PLACA TIPO COLMEIA,EM ALUMINIO PRE-PINTADO,MODULACAO DE (62X62)CM,MALHA MEDINDO APROXIMADAMENTE 5X5CM,FIXADO COM PERFIL "T" APARENTE.FORNECIMENTO E COLOCACAO</t>
  </si>
  <si>
    <t>13.195.0010-A</t>
  </si>
  <si>
    <t>FORRO DE TABUAS DE PINUS MACHO-FEMEA,COM 10X1CM,PREGADO EM SARRAFOS DE MADEIRA DE LEI DE 2X10CM,ESPACADOS DE 50CM. FORNECIMENTO E COLOCACAO</t>
  </si>
  <si>
    <t>13.195.0015-A</t>
  </si>
  <si>
    <t>FORRO DE TABUAS DE MADEIRA DE LEI MACHO-FEMEA,COM 10X1CM,PREGADO EM SARRAFOS DE MADEIRA DE LEI DE 2X10CM, ESPACADOS  DE50CM. FORNECIMENTO E COLOCACAO</t>
  </si>
  <si>
    <t>13.195.0030-A</t>
  </si>
  <si>
    <t>REVESTIMENTO EM PAREDES,COM CHAPAS DE FIBRA DE MADEIRA,ACABAMENTO MATE,COM ESPESSURA DE 3MM,SOBRE BASE EXISTENTE.FORNECIMENTO E COLOCACAO</t>
  </si>
  <si>
    <t>13.196.0010-A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</si>
  <si>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</si>
  <si>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13.196.0015-A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</si>
  <si>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</si>
  <si>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13.196.0020-A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</si>
  <si>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</si>
  <si>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13.196.0025-A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</si>
  <si>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</si>
  <si>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13.196.0030-A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</si>
  <si>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</si>
  <si>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13.196.0035-A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</si>
  <si>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</si>
  <si>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13.196.0040-A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</si>
  <si>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</si>
  <si>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13.196.0045-A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</si>
  <si>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</si>
  <si>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13.196.0050-A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</si>
  <si>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</si>
  <si>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</si>
  <si>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</si>
  <si>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13.196.0085-A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</si>
  <si>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</si>
  <si>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13.196.0090-A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</si>
  <si>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</si>
  <si>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13.196.0095-A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</si>
  <si>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</si>
  <si>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13.196.0100-A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</si>
  <si>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</si>
  <si>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13.196.0101-A</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</si>
  <si>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</si>
  <si>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</si>
  <si>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</si>
  <si>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13.196.0103-A</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</si>
  <si>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</si>
  <si>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13.196.0104-A</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</si>
  <si>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</si>
  <si>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13.196.0105-A</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</si>
  <si>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</si>
  <si>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13.196.0107-A</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</si>
  <si>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</si>
  <si>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13.196.0111-A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</si>
  <si>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</si>
  <si>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13.196.0112-A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</si>
  <si>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</si>
  <si>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13.196.0113-A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</si>
  <si>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</si>
  <si>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13.196.0114-A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</si>
  <si>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</si>
  <si>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13.196.0115-A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</si>
  <si>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</si>
  <si>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13.196.0116-A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</si>
  <si>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</si>
  <si>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13.196.0117-A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</si>
  <si>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</si>
  <si>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13.196.0118-A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</si>
  <si>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</si>
  <si>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13.196.0119-A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</si>
  <si>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</si>
  <si>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13.196.0120-A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</si>
  <si>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</si>
  <si>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13.196.0121-A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</si>
  <si>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</si>
  <si>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13.196.0122-A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</si>
  <si>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</si>
  <si>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13.196.0123-A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</si>
  <si>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</si>
  <si>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13.196.0124-A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</si>
  <si>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</si>
  <si>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13.196.0125-A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</si>
  <si>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</si>
  <si>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13.196.0126-A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</si>
  <si>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</si>
  <si>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13.196.0127-A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</si>
  <si>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</si>
  <si>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13.196.0128-A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</si>
  <si>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</si>
  <si>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13.196.0129-A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</si>
  <si>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</si>
  <si>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13.196.0130-A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</si>
  <si>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</si>
  <si>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13.196.0131-A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</si>
  <si>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</si>
  <si>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13.196.0132-A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</si>
  <si>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</si>
  <si>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13.196.0133-A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</si>
  <si>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</si>
  <si>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13.196.0134-A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</si>
  <si>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</si>
  <si>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13.196.0135-A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</si>
  <si>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</si>
  <si>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13.196.0136-A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</si>
  <si>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</si>
  <si>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13.196.0137-A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</si>
  <si>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</si>
  <si>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13.196.0138-A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</si>
  <si>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</si>
  <si>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13.196.0139-A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</si>
  <si>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</si>
  <si>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13.196.0140-A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</si>
  <si>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</si>
  <si>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13.196.0141-A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</si>
  <si>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</si>
  <si>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13.196.0142-A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</si>
  <si>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</si>
  <si>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13.196.0143-A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</si>
  <si>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</si>
  <si>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13.196.0144-A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</si>
  <si>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</si>
  <si>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13.196.0145-A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</si>
  <si>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</si>
  <si>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13.196.0146-A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</si>
  <si>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</si>
  <si>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13.196.0147-A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</si>
  <si>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</si>
  <si>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13.196.0148-A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</si>
  <si>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</si>
  <si>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13.196.0149-A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</si>
  <si>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</si>
  <si>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13.196.0150-A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</si>
  <si>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</si>
  <si>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13.196.0151-A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</si>
  <si>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</si>
  <si>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13.196.0152-A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</si>
  <si>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</si>
  <si>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13.196.0153-A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</si>
  <si>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</si>
  <si>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13.196.0154-A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</si>
  <si>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</si>
  <si>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13.196.0155-A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</si>
  <si>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</si>
  <si>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13.196.0156-A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</si>
  <si>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</si>
  <si>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13.196.0157-A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</si>
  <si>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</si>
  <si>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13.196.0158-A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</si>
  <si>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</si>
  <si>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13.196.0159-A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</si>
  <si>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</si>
  <si>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13.196.0160-A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</si>
  <si>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</si>
  <si>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13.196.0161-A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</si>
  <si>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</si>
  <si>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13.196.0162-A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</si>
  <si>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</si>
  <si>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13.196.0163-A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</si>
  <si>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</si>
  <si>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13.196.0164-A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</si>
  <si>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</si>
  <si>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13.196.0165-A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</si>
  <si>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</si>
  <si>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13.196.0166-A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</si>
  <si>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</si>
  <si>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13.196.0167-A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</si>
  <si>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</si>
  <si>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13.196.0168-A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</si>
  <si>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</si>
  <si>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13.196.0169-A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</si>
  <si>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</si>
  <si>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13.196.0170-A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</si>
  <si>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</si>
  <si>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13.196.0171-A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</si>
  <si>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</si>
  <si>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13.196.0172-A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</si>
  <si>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</si>
  <si>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13.196.0173-A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</si>
  <si>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</si>
  <si>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13.197.0010-A</t>
  </si>
  <si>
    <t>REVESTIMENTO TEXTURIZADO FOSCO PARA USO EXTERNO SOBRE SUPERFICIE CAMURCADA OU CONCRETO LISO,COM 2MM DE ESPESSURA,EXECUTADO COM PO CREPE ATB,NA COR INDICADA,SOBRE ADITIVOS C/2 DEMAOS DE ACABAMENTO</t>
  </si>
  <si>
    <t>13.199.0010-A</t>
  </si>
  <si>
    <t>VENEZIANA VERTICAL (BRISE SOLEIL) CONSTRUIDA COM PLACA CIMENTICIA (SEM UTILIZACAO DE AMIANTO),COM ESPESSURA DE 12MM,COM400MM DE LARGURA,FIXADA EM CANTONEIRAS DE ACO APARAFUSADAS,EMEDIDA PELA AREA COLOCADA.FORNECIMENTO E COLOCACAO</t>
  </si>
  <si>
    <t>13.199.0015-A</t>
  </si>
  <si>
    <t>VENEZIANA VERTICAL(BRISE SOLEIL)DE CHAPA DE ALUMINIO,COM 1,2MM DE ESPESSURA,FIXADO EM CANTONEIRAS DE ACO APARAFUSADAS,EMEDIDA PELA AREA COLOCADA.FORNECIMENTO E COLOCACAO</t>
  </si>
  <si>
    <t>13.200.0010-A</t>
  </si>
  <si>
    <t>REVESTIMENTO EM CHAPA LAMINADA COM ACABAMENTO TEXTURIZADO,DE1,3MM DE ESPESSURA,EM PAREDES, SOBRE REVESTIMENTO LIXADO EESCOVADO</t>
  </si>
  <si>
    <t>13.200.0015-B</t>
  </si>
  <si>
    <t>REVESTIMENTO EM CHAPA LAMINADA COM ACABAMENTO BRILHANTE,DE 0,8MM DE ESPESSURA,SOBRE PECAS DE MADEIRA AMPLAS,COMO PORTAS,MESAS,ARMARIOS E PRATELEIRAS FUNDAS</t>
  </si>
  <si>
    <t>13.200.0020-A</t>
  </si>
  <si>
    <t>REVESTIMENTO EM CHAPA LAMINADA COM ACABAMENTO BRILHANTE,DE 0,8MM DE ESPESSURA,SOBRE PECAS AMPLAS EM UMA SO DIMENSAO,COMOPRATELEIRAS COMUNS,CAIXOES DE ESQUADRIAS E COLUNAS PRISMATICAS</t>
  </si>
  <si>
    <t>13.200.0025-A</t>
  </si>
  <si>
    <t>REVESTIMENTO EM CHAPA LAMINADA COM ACABAMENTO BRILHANTE, DE0,8MM DE ESPESSURA, SOBRE GAVETAS, ARMARIOS, CONSOLOS, MESASPEQUENAS E MOLDURAS</t>
  </si>
  <si>
    <t>13.205.0010-A</t>
  </si>
  <si>
    <t>PROTETOR DE PAREDE(BATE-MACA), COM 20CM DE LARGURA, VINIL DEALTO IMPACTO,ANTICHAMA E LAVAVEL,ACABAMENTO TEXTURIZADO,REFORCOS EM NEOPRENE E FIXADO COM SUPORTES DE ALUMINIO RESISTENTES.FORNECIMENTO E COLOCACAO</t>
  </si>
  <si>
    <t>13.205.0015-A</t>
  </si>
  <si>
    <t>PROTETOR DE PAREDE(BATE-MACA),TIPO CORRIMAO,COM LARGURA DE APROXIMADAMENTE 14CM,VINIL DE ALTO IMPACTO,ANTICHAMA E LAVAVEL,ACABAMENTO TEXTURIZADO,REFORCOS EM NEOPRENE E FIXADO COM SUPORTES DE ALUMINIO RESISTENTES.FORNECIMENTO E COLOCACAO</t>
  </si>
  <si>
    <t>13.205.0020-A</t>
  </si>
  <si>
    <t>PROTETOR DE PAREDE(BATE-MACA),COM 12,7CM DE LARGURA,VINIL DEALTO IMPACTO,ANTICHAMA E LAVAVEL,ACABAMENTO TEXTURIZADO,REFORCOS EM NEOPRENE E FIXADO COM SUPORTES DE ALUMINIO RESISTENTES.FORNECIMENTO E COLOCACAO</t>
  </si>
  <si>
    <t>13.205.0022-A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</si>
  <si>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</si>
  <si>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13.205.0025-A</t>
  </si>
  <si>
    <t>PROTECAO DE PORTAS EM VINIL DE ALTO IMPACTO,COM ACABAMENTO TEXTURIZADO,VARIAS CORES.FORNECIMENTO E COLOCACAO</t>
  </si>
  <si>
    <t>13.301.0080-B</t>
  </si>
  <si>
    <t>PISO CIMENTADO,COM 1,5CM DE ESPESSURA,COM ARGAMASSA DE CIMENTO E AREIA,NO TRACO 1:3,ALISADO A COLHER, SOBRE BASE EXISTENTE</t>
  </si>
  <si>
    <t>13.301.0081-A</t>
  </si>
  <si>
    <t>PISO CIMENTADO,COM 1,5CM DE ESPESSURA,COM ARGAMASSA DE CIMENTO E AREIA, NO TRACO 1:3, COM ACABAMENTO ASPERO, SOBRE BASEEXISTENTE</t>
  </si>
  <si>
    <t>13.301.0082-A</t>
  </si>
  <si>
    <t>PISO CIMENTADO,COM 1,5CM DE ESPESSURA,COM ARGAMASSA DE CIMENTO E AREIA,NO TRACO 1:3,ALISADO A COLHER,COM CORANTE, SOBREBASE EXISTENTE</t>
  </si>
  <si>
    <t>13.301.0083-A</t>
  </si>
  <si>
    <t>PISO CIMENTADO,COM 1,5CM DE ESPESSURA,COM ARGAMASSA DE CIMENTO E AREIA,NO TRACO 1:3,ALISADO A COLHER,COM IMPERMEABILIZANTE DE PEGA NORMAL ADICIONADO A AGUA DA ARGAMASSA NA DOSAGEM1:2,COM CORANTE,SOBRE BASE EXISTENTE</t>
  </si>
  <si>
    <t>13.301.0085-A</t>
  </si>
  <si>
    <t>PISO CIMENTADO,COM 1,5CM DE ESPESSURA,COM ARGAMASSA DE CIMENTO E AREIA,NO TRACO 1:3,ALISADO A COLHER,COM JUNTAS BATIDASFORMANDO QUADROS,SOBRE BASE EXISTENTE</t>
  </si>
  <si>
    <t>13.301.0090-A</t>
  </si>
  <si>
    <t>PISO CIMENTADO,COM 1,5CM DE ESPESSURA,COM ARGAMASSA DE CIMENTO E AREIA,NO TRACO 1:3,ALISADO A COLHER,COM NOVO ALISAMENTO, SOBRE PO DE CIMENTO ESPARGIDO E MOLHADO,SOBRE BASE EXISTENTE</t>
  </si>
  <si>
    <t>13.301.0092-A</t>
  </si>
  <si>
    <t>RODAPE DE ARGAMASSA DE CIMENTO E AREIA,NO TRACO 1:3,COM 15CMDE ALTURA E 2CM DE ESPESSURA,SOBRE PAREDE EM OSSO</t>
  </si>
  <si>
    <t>13.301.0093-A</t>
  </si>
  <si>
    <t>RODAPE DE ARGAMASSA DE CIMENTO E AREIA,NO TRACO 1:3,COM 15CMDE ALTURA E 2CM DE ESPESSURA,SOBRE PAREDE EM OSSO,COM CORANTE</t>
  </si>
  <si>
    <t>13.301.0094-A</t>
  </si>
  <si>
    <t>RODAPE DE ARGAMASSA DE CIMENTO E AREIA,NO TRACO 1:3,COM 7CMDE ALTURA E 2CM DE ESPESSURA,SOBRE PAREDE DE OSSO</t>
  </si>
  <si>
    <t>13.301.0095-A</t>
  </si>
  <si>
    <t>PISO CIMENTADO IMPERMEAVEL,COM 1,5CM DE ESPESSURA,DE ARGAMASSA DE CIMENTO E AREIA,NO TRACO 1:3 E IMPERMEABILIZANTE DE PEGA NORMAL ADICIONADO A AGUA DA ARGAMASSA NA DOSAGEM DE 1:12,ALISADO A COLHER,SOBRE BASE OU CONTRAPISO EXISTENTE</t>
  </si>
  <si>
    <t>13.301.0100-A</t>
  </si>
  <si>
    <t>PISO CIMENTADO IMPERMEAVEL,COM 3CM DE ESPESSURA EM DUAS CAMADAS DE 1,5CM,DE ARGAMASSA DE CIMENTO E AREIA,NO TRACO 1:3 EIMPERMEABILIZANTE DE PEGA NORMAL ADICIONADO A AGUA DA ARGAMASSA NA DOSAGEM DE 1:12,ALISADO A COLHER,SOBRE BASE,OU CONTRAPISO EXISTENTE</t>
  </si>
  <si>
    <t>13.301.0105-A</t>
  </si>
  <si>
    <t>RODAPE DE CIMENTADO IMPERMEAVEL COM 7CM DE ALTURA E 2CM DE ESPESSURA, EM ARGAMASSA DE CIMENTO E AREIA, NO TRACO 1:3 E IMPERMEABILIZANTE DE PEGA NORMAL  ADICIONADO A AGUA DA ARGAMASSA NA DOSAGEM DE 1:12,ALISADO A COLHER,SOBRE PAREDE EM OSSO</t>
  </si>
  <si>
    <t>13.301.0110-A</t>
  </si>
  <si>
    <t>RODAPE DE CIMENTADO IMPERMEAVEL COM 10CM DE ALTURA E 3CM DEESPESSURA, EM ARGAMASSA DE CIMENTO E AREIA, NO TRACO 1:3 EIMPERMEABILIZANTE DE PEGA NORMAL  ADICIONADO  A AGUA DA ARGAMASSA NA DOSAGEM DE 1:12,ALISADO A COLHER,SOBRE PAREDE EM OSSO</t>
  </si>
  <si>
    <t>13.301.0115-A</t>
  </si>
  <si>
    <t>RODAPE DE CIMENTADO IMPERMEAVEL COM 25CM DE ALTURA E 3CM DEESPESSURA, EM ARGAMASSA DE CIMENTO E AREIA, NO TRACO 1:3  EIMPERMEABILIZANTE DE PEGA NORMAL  ADICIONADO  A AGUA DA ARGAMASSA NA DOSAGEM DE 1:12,ALISADO A COLHER,SOBRE PAREDE EM OSSO</t>
  </si>
  <si>
    <t>13.301.0117-A</t>
  </si>
  <si>
    <t>CONTRAPISO,BASE OU CAMADA REGULARIZADORA EXECUTADA COM ARGAMASSA DE CIMENTO E AREIA,NO TRACO 1:4,NA ESPESSURA DE 1CM</t>
  </si>
  <si>
    <t>13.301.0118-A</t>
  </si>
  <si>
    <t>CONTRAPISO,BASE OU CAMADA REGULARIZADORA EXECUTADA COM ARGAMASSA DE CIMENTO A AREIA,NO TRACO 1:4,NA ESPESSURA DE 1,5CM</t>
  </si>
  <si>
    <t>13.301.0119-A</t>
  </si>
  <si>
    <t>CONTRAPISO,BASE OU CAMADA REGULARIZADORA,EXECUTADA COM ARGAMASSA DE CIMENTO A AREIA,NO TRACO 1:4,NA ESPESSURA DE 2CM</t>
  </si>
  <si>
    <t>CONTRAPISO,BASE OU CAMADA REGULARIZADORA,EXECUTADA COM ARGAMASSA DE CIMNENTO E AREIA,NO TRACO 1:4,NA ESPESSURA DE 2,5CM</t>
  </si>
  <si>
    <t>13.301.0125-B</t>
  </si>
  <si>
    <t>CONTRAPISO,BASE OU CAMADA REGULARIZADORA,EXECUTADA COM ARGAMASSA DE CIMENTO E AREIA,NO TRACO 1:4,NA ESPESSURA DE 3CM</t>
  </si>
  <si>
    <t>13.301.0130-B</t>
  </si>
  <si>
    <t>CONTRAPISO,BASE OU CAMADA REGULARIZADORA,EXECUTADA COM ARGAMASSA DE CIMENTO E AREIA,NO TRACO 1:4,NA ESPESSURA DE 3,5CM</t>
  </si>
  <si>
    <t>13.301.0131-A</t>
  </si>
  <si>
    <t>CONTRAPISO,BASE OU CAMADA REGULARIZADORA,EXECUTADA COM ARGAMASSA DE CIMENTO E AREIA,NO TRACO 1:4,NA ESPESSURA DE 4CM</t>
  </si>
  <si>
    <t>13.301.0132-A</t>
  </si>
  <si>
    <t>CONTRAPISO,BASE OU CAMADA REGULARIZADORA,EXECUTADA COM ARGAMASSA DE CIMENTO E AREIA,NO TRACO 1:4,NA ESPESSURA DE 5CM</t>
  </si>
  <si>
    <t>13.301.0133-A</t>
  </si>
  <si>
    <t>CONTRAPISO,BASE OU CAMADA REGULARIZADORA,EXECUTADA COM ARGAMASSA DE CIMENTO E AREIA,NO TRACO 1:4,NA ESPESSURA DE 6CM</t>
  </si>
  <si>
    <t>13.301.0134-A</t>
  </si>
  <si>
    <t>CONTRAPISO,BASE OU CAMADA REGULARIZADORA EXECUTADA,COM ARGAMASSA DE CIMENTO E AREIA,NO TRACO 1:4,NA ESPESSURA DE 6,5CM</t>
  </si>
  <si>
    <t>13.301.0140-A</t>
  </si>
  <si>
    <t>CONTRAPISO,BASE OU CAMADA REGULARIZADORA EXECUTADA,COM ARGAMASSA DE CIMENTO E AREIA,NO TRACO 1:4,NA ESPESSURA DE 8CM</t>
  </si>
  <si>
    <t>13.301.0500-A</t>
  </si>
  <si>
    <t>RECOMPOSICAO DE PISO CIMENTADO,COM ARGAMASSA DE CIMENTO E AREIA, NO TRACO 1:3, COM 2CM DE ESPESSURA, EXCLUSIVE BASE  DECONCRETO</t>
  </si>
  <si>
    <t>13.301.0505-A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</si>
  <si>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</si>
  <si>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13.301.0510-A</t>
  </si>
  <si>
    <t>RECOMPOSICAO DE PISO DE CONCRETO SIMPLES,COM RESISTENCIA DE15MPA,COM 8CM DE ESPESSURA,INCLUSIVE DEMOLICAO COM EQUIPAMENTO DE AR COMPRIMIDO DO PISO</t>
  </si>
  <si>
    <t>13.302.0010-A</t>
  </si>
  <si>
    <t>CAMADA DE BRITA 1,COM ESPESSURA ESTIMADA DE 3CM,ESPALHAMENTOMANUAL</t>
  </si>
  <si>
    <t>13.330.0010-A</t>
  </si>
  <si>
    <t>ASSENTAMENTO DE LADRILHOS,EXCLUSIVE ESTES,EM PISOS DE SUPERFICIE EM OSSO,COM NATA DE CIMENTO SOBRE ARGAMASSA DE CIMENTO,SAIBRO E AREIA,NO TRACO 1:3:3,ESPESSURA MEDIA DE 3,5CM,REJUNTAMENTO COM CIMENTO BRANCO E CORANTE</t>
  </si>
  <si>
    <t>13.330.0012-A</t>
  </si>
  <si>
    <t>ASSENTAMENTO DE LADRILHOS,EXCLUSIVE ESTES,EM PISO DE SUPERFICIE EM OSSO,COM NATA DE CIMENTO SOBRE ARGAMASSA DE CIMENTO,CAL HIDRATADA ADITIVADA E AREIA,NO TRACO 1:1:10, COM ESPESSURA DE 3,5CM E REJUNTAMENTO COM CIMENTO BRANCO E CORANTE</t>
  </si>
  <si>
    <t>13.330.0015-A</t>
  </si>
  <si>
    <t>ASSENTAMENTO DE LADRILHOS,EXCLUSIVE ESTES,EM PISO DE SUPERFICIE EM OSSO, COM ARGAMASSA(PRONTA)COLANTE E REJUNTAMENTO INDUSTRIALIZADO</t>
  </si>
  <si>
    <t>13.330.0018-A</t>
  </si>
  <si>
    <t>ASSENTAMENTO DE PISO VINILICO,EXCLUSIVE ESTE,COMPREENDENDOREGULARIZACAO COM ARGAMASSA DE CIMENTO E AREIA,NO TRACO 1:4,LIXAMENTO MECANICO COM ESMERIL E LIMPEZA COM JATO D`AGUA</t>
  </si>
  <si>
    <t>13.330.0020-A</t>
  </si>
  <si>
    <t>ASSENTAMENTO DE PISOS DE MARMORE OU GRANITO,EXCLUSIVE ESTES,EM PLACAS,EM SUPERFICIE EM OSSO,COM NATA DE CIMENTO SOBRE ARGAMASSA DE CIMENTO,AREIA E SAIBRO,NO TRACO 1:2:2,COM ESPESSURA MEDIA DE 3,5CM E REJUNTAMENTO DE CIMENTO BRANCO E CORANTE</t>
  </si>
  <si>
    <t>13.330.0022-A</t>
  </si>
  <si>
    <t>ASSENTAMENTO DE PISOS DE MARMORE OU GRANITO,EXCLUSIVE ESTES,EM PLACAS,EM SUPERFICIE EM OSSO,COM NATA DE CIMENTO SOBRE ARGAMASSA DE CIMENTO,CAL HIDRATADA ADITIVADA E AREIA,NO TRACO1:1:10,COM ESPESSURA DE 3,5CM E REJUNTAMENTO PRONTO</t>
  </si>
  <si>
    <t>13.330.0023-A</t>
  </si>
  <si>
    <t>ASSENTAMENTO DE BANCADAS OU ILHARGAS,COM PLACAS DE MARMORE OU GRANITO,EXCLUSIVE ESTAS,EM SUPERFICIE EM OSSO,COM NATA DECIMENTO SOBRE ARGAMASSA DE CIMENTO,AREIA E SAIBRO,NO TRACO 1:2:2,COM ESPESSURA MEDIA DE 3,5CM E REJUNTAMENTO DE CIMENTOBRANCO E CORANTE</t>
  </si>
  <si>
    <t>13.330.0024-A</t>
  </si>
  <si>
    <t>ASSENTAMENTO DE BANCADAS OU ILHARGAS,COM PLACAS DE MARMORE OU GRANITO,EXCLUSIVE ESTAS,EM SUPERFICIE EM OSSO,COM NATA DECIMENTO SOBRE ARGAMASSA DE CIMENTO,CAL HIDRATADA ADITIVADA EAREIA,NO TRACO 1:1:10,COM ESPESSURA DE 3,5CM E REJUNTAMENTOPRONTO</t>
  </si>
  <si>
    <t>13.330.0025-A</t>
  </si>
  <si>
    <t>ASSENTAMENTO DE LAJOES OU PLACAS DE GRANITO EM CALCADAS DE LOGRADOUROS OU SUPERFICIES NIVELADAS,COM REJUNTAMENTO DE ARGAMASSA DE CIMENTO E AREIA,NO TRACO 1:3,EXCLUSIVE O FORNECIMENTO DAS PEDRAS</t>
  </si>
  <si>
    <t>13.330.0028-A</t>
  </si>
  <si>
    <t>ASSENTAMENTO DE RODAPES DE MARMORE OU GRANITO,COM 10CM DE ALTURA, EXCLUSIVE ESTES, ASSENTES EM PAREDE EM OSSO, COM  ARGAMASSA DE CIMENTO, AREIA E SAIBRO, NO TRACO 1:2:2, SOBRE  CHAPISCO DE CIMENTO E AREIA, NO TRACO 1:3 E REJUNTAMENTO  DE CIMENTO BRANCO E CORANTE</t>
  </si>
  <si>
    <t>13.330.0030-A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</si>
  <si>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</si>
  <si>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13.330.0031-A</t>
  </si>
  <si>
    <t>ASSENTAMENTO DE SOLEIRAS DE MARMORE OU GRANITO,COM 13CM DELARGURA,EXCLUSIVE ESTES,ASSENTES EM SUPERFICIE EM OSSO,COM ARGAMASSA DE CIMENTO,AREIA E SAIBRO,NO TRACO 1:2:2,SOBRE CHAPISCO DE CIMENTO E AREIA,NO TRACO 1:3 E REJUNTAMENTO DE CIMENTO BRANCO E CORANTE</t>
  </si>
  <si>
    <t>13.330.0033-A</t>
  </si>
  <si>
    <t>ASSENTAMENTO DE SOLEIRAS DE MARMORE OU GRANITO,DE 15CM DE LARGURA,EXCLUSIVE ESTES,ASSENTES EM SUPERFICIE EM OSSO,COM ARGAMASSA DE CIMENTO,AREIA E SAIBRO,NO TRACO 1:2:2,SOBRE CHAPISCO DE CIMENTO E AREIA,NO TRACO 1:3 E REJUNTAMENTO DE CIMENTOBRANCO E CORANTE</t>
  </si>
  <si>
    <t>13.330.0034-A</t>
  </si>
  <si>
    <t>ASSENTAMENTO DE SOLEIRAS DE MARMORE OU GRANITO,COM 25CM DE LARGURA,EXCLUSIVE ESTES,ASSENTES EM SUPERFICIE EM OSSO COM ARGAMASSA DE CIMENTO,AREIA E SAIBRO,NO TRACO 1:2:2,SOBRE CHAPISCO DE CIMENTO E AREIA,NO TRACO 1:3 E REJUNTAMENTO DE CIMENTO BRANCO E CORANTE</t>
  </si>
  <si>
    <t>13.330.0035-A</t>
  </si>
  <si>
    <t>ASSENTAMENTO DE CAPA DE DEGRAU DE MARMORE OU GRANITO, COM 28CM DE LARGURA,EXCLUSIVE ESTES,ASSENTES EM PAREDE EM OSSO,COMARGAMASSA DE CIMENTO,AREIA E SAIBRO,NO TRACO 1:2:2,SOBRE CHAPISCO DE CIMENTO E AREIA,NO TRACO 1:3 E REJUNTAMENTO DE CIMENTO BRANCO E CORANTE</t>
  </si>
  <si>
    <t>13.330.0036-A</t>
  </si>
  <si>
    <t>ASSENTAMENTO DE RODAPE DE MARMORE OU GRANITO,COM 30CM DE ALTURA, EXCLUSIVE ESTES, ASSENTES EM PAREDE EM OSSO, COM  ARGAMASSA DE CIMENTO, AREIA E SAIBRO, NO TRACO 1:2:2, SOBRE  CHAPISCO DE CIMENTO E AREIA, NO TRACO 1:3 E REJUNTAMENTO  DE CIMENTO BRANCO E CORANTE</t>
  </si>
  <si>
    <t>13.330.0050-A</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</si>
  <si>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</si>
  <si>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13.330.0051-A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</si>
  <si>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</si>
  <si>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13.330.0060-A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</si>
  <si>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</si>
  <si>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13.330.0061-A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</si>
  <si>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</si>
  <si>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13.330.0070-A</t>
  </si>
  <si>
    <t>REVESTIMENTO DE PISOS COM LADRILHOS CERAMICOS ANTIDERRAPANTES,COM MEDIDAS EM TORNO DE 11,6X24CM COM ESPESSURA DE 9MM,ASSENTES COMO EM 13.330.0050,CORES:PESSEGO,VERMELHO E CASTOR</t>
  </si>
  <si>
    <t>13.330.0071-A</t>
  </si>
  <si>
    <t>REVESTIMENTO DE PISOS COM LADRILHOS CERAMICOS ANTIDERRAPANTES,COM MEDIDAS EM TORNO DE 11,6X24CM,COM ESPESSURA DE 9MM,ASSENTES EM SUPERFICIE EM OSSO,COM ARGAMASSA COLANTE E REJUNTAMENTO PRONTO,CORES:PESSEGO,VERMELHO E CASTOR.</t>
  </si>
  <si>
    <t>13.330.0075-A</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</si>
  <si>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</si>
  <si>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</si>
  <si>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13.330.0078-A</t>
  </si>
  <si>
    <t>REVESTIMENTO DE PISO COM MOSAICO DE AZULEJOS DE VARIAS ORIGENS,COM ARGAMASSA DE CIMENTO E AREIA,NO TRACO 1:3,SOBRE BASEJA EXISTENTE</t>
  </si>
  <si>
    <t>13.330.0079-A</t>
  </si>
  <si>
    <t>REVESTIMENTO DE PISO COM MOSAICO DE AZULEJOS DE VARIAS ORIGENS,ASSENTES EM SUPERFICIE EM OSSO,COM ARGAMASSA COLANTE E REJUNTAMENTO PRONTO</t>
  </si>
  <si>
    <t>13.330.0100-A</t>
  </si>
  <si>
    <t>RODAPE COM LADRILHO CERAMICO,COM 7,5 A 10CM DE ALTURA,ASSENTE CONFORME ITEM 13.025.0016</t>
  </si>
  <si>
    <t>RODAPE COM LADRILHO CERAMICO,COM 7,5 A 10CM DE ALTURA,ASSENTES CONFORME ITEM 13.025.0058</t>
  </si>
  <si>
    <t>13.330.0110-A</t>
  </si>
  <si>
    <t>RODAPE COM LADRILHO CERAMICO,COM 15CM DE ALTURA,ASSENTE CONFORME ITEM 13.025.0016</t>
  </si>
  <si>
    <t>13.330.0111-A</t>
  </si>
  <si>
    <t>RODAPE COM LADRILHO CERAMICO,COM 15CM DE ALTURA,ASSENTES CONFORME ITEM 13.025.0058</t>
  </si>
  <si>
    <t>13.330.0500-A</t>
  </si>
  <si>
    <t>RECOMPOSICAO DE PISO DE CERAMICAS,EXCLUSIVE ESTAS,INCLUSIVEMAO-DE-OBRA TOTAL E MATERIAIS DE ASSENTAMENTO E REJUNTAMENTOCOMO EM 13.330.0010</t>
  </si>
  <si>
    <t>13.331.0015-A</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</si>
  <si>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</si>
  <si>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13.331.0016-A</t>
  </si>
  <si>
    <t>REVESTIMENTO DE PISO CERAMICO,EM PORCELANATO TECNICO NATURAL,ACABAMENTO DA BORDA RETIFICADO,PARA USO EM AREAS COMERCIAISCOM ACESSO PARA RUA,NO FORMATO (60X60)CM,ASSENTES CONFORMEITEM 13.330.0010</t>
  </si>
  <si>
    <t>13.331.0017-A</t>
  </si>
  <si>
    <t>REVESTIMENTO DE PISO CERAMICO EM PORCELANATO TECNICO NATURAL,ACABAMENTO DA BORDA RETIFICADO,PARA USO EM AREAS COMERCIAISCOM ACESSO PARA RUA,NO FORMATO (60X60)CM,ASSENTES EM SUPERFICIE EM OSSO,EXCLUSIVE ARGAMASSA E REJUNTAMENTO</t>
  </si>
  <si>
    <t>13.331.0050-A</t>
  </si>
  <si>
    <t>RODAPE COM CERAMICA EM PORCELANATO TECNICO NATURAL,COM 7,5 A10CM DE ALTURA,ASSENTES CONFORME ITEM 13.025.0016</t>
  </si>
  <si>
    <t>13.331.0051-A</t>
  </si>
  <si>
    <t>RODAPE COM CERAMICA EM PORCELANATO NATURAL,COM 7,5 A 10CM DEALTURA,ASSENTES CONFORME ITEM 13.025.0058</t>
  </si>
  <si>
    <t>13.332.0010-A</t>
  </si>
  <si>
    <t>REVESTIMENTO DE PISO COM LADRILHO HIDRAULICO,20X20CM,ASSENTES CONFORME ITEM 13.330.0010</t>
  </si>
  <si>
    <t>13.332.0011-A</t>
  </si>
  <si>
    <t>REVESTIMENTO DE PISO COM LADRILHO HIDRAULICO,20X20CM,ASSENTES CONFORME ITEM 13.330.0015</t>
  </si>
  <si>
    <t>13.332.0012-A</t>
  </si>
  <si>
    <t>REVESTIMENTO DE PISO COM LADRILHO HIDRAULICO,20X20CM,EXCLUSIVE ARGAMASSA E REJUNTAMENTO</t>
  </si>
  <si>
    <t>13.333.0010-A</t>
  </si>
  <si>
    <t>REVESTIMENTO DE PISO COM CERAMICA TATIL DIRECIONAL,(LADRILHOHIDRAULICO),PARA PESSOAS COM NECESSIDADES ESPECIFICAS,ASSENTES SOBRE SUPERFICIE EM OSSO,CONFORME ITEM 13.330.0010</t>
  </si>
  <si>
    <t>13.333.0011-A</t>
  </si>
  <si>
    <t>REVESTIMENTO DE PISO COM CERAMICA TATIL DIRECIONAL,(LADRILHOHIDRAULICO),PARA PESSOAS C/NECESSIDADES ESPECIFICAS,ASSENTES SOBRE SUPERFICIE EM OSSO,EXCLUSIVE NATA DE CIMENTO,ARGAMASSA E REJUNTAMENTO</t>
  </si>
  <si>
    <t>13.333.0015-A</t>
  </si>
  <si>
    <t>REVESTIMENTO DE PISO COM CERAMICA TATIL ALERTA,(LADRILHO HIDRAULICO) PARA PESSOAS COM NECESSIDADES  ESPECIFICAS,ASSENTESSOBRE SUPERFICIE EM OSSO,CONFORME ITEM 13.330.0010</t>
  </si>
  <si>
    <t>13.333.0016-A</t>
  </si>
  <si>
    <t>REVESTIMENTO DE PISO COM CERAMICA TATIL ALERTA,(LADRILHO HIDRAULICO) PARA PESSOAS COM NECESSIDADES ESPECIFICAS,ASSENTESSOBRE SUPERFICIE EM OSSO,EXCLUSIVE NATA DE CIMENTO,ARGAMASSA E REJUNTAMENTO</t>
  </si>
  <si>
    <t>13.335.0030-A</t>
  </si>
  <si>
    <t>PISOS DE PLACAS NAO TRABALHADAS DE GRANITO,RETANGULARES,SOBRE TERRENO NIVELADO,COM AS JUNTAS TOMADAS COM ARGAMASSA DE CIMENTO E AREIA,NO TRACO 1:3</t>
  </si>
  <si>
    <t>13.345.0015-A</t>
  </si>
  <si>
    <t>REVESTIMENTO DE PISOS EM MARMORE BRANCO CLASSICO,EM PLACAS,2CM DE ESPESSURA,COM 2 POLIMENTOS,ASSENTE EM SUPERFICIE EM OSSO,COM NATA DE CIMENTO SOBRE ARGAMASSA DE CIMENTO,AREIA E SAIBRO,NO TRACO 1:2:2 E REJUNTAMENTO EM CIMENTO BRANCO</t>
  </si>
  <si>
    <t>13.345.0016-A</t>
  </si>
  <si>
    <t>REVESTIMENTO DE PISOS EM MARMORE BRANCO CLASSICO,EM PLACAS,3CM DE ESPESSURA,COM 2 POLIMENTOS,ASSENTE EM SUPERFICIE EM OSSO,COM NATA DE CIMENTO SOBRE ARGAMASSA DE CIMENTO,AREIA E SAIBRO,NO TRACO 1:2:2 E REJUNTAMENTO EM CIMENTO BRANCO</t>
  </si>
  <si>
    <t>13.345.0017-A</t>
  </si>
  <si>
    <t>REVESTIMENTO DE PISOS EM MARMORE BRANCO CLASSICO,EM PLACAS,2CM DE ESPESSURA,COM 2 POLIMENTOS,ASSENTE EM SUPERFICIE EM OSSO,EXCLUSIVE NATA DE CIMENTO,ARGAMASSA E REJUNTAMENTO</t>
  </si>
  <si>
    <t>13.345.0018-A</t>
  </si>
  <si>
    <t>REVESTIMENTO DE PISOS EM MARMORE BRANCO CLASSICO,EM PLACAS,3CM DE ESPESSURA,COM 2 POLIMENTOS,ASSENTE EM SUPERFICIE EM OSSO,EXCLUSIVE NATA DE CIMENTO,ARGAMASSA E REJUNTAMENTO</t>
  </si>
  <si>
    <t>13.345.0020-A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</si>
  <si>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</si>
  <si>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13.345.0021-A</t>
  </si>
  <si>
    <t>RODAPE DE MARMORE BRANCO CLASSICO COM 10CM DE ALTURA E 2CM DE ESPESSURA,COM 2 POLIMENTOS,ASSENTE EM PAREDE EM OSSO,EXCLUSIVE NATA DE CIMENTO,ARGAMASSA,CHAPISCO E REJUNTAMENTO</t>
  </si>
  <si>
    <t>13.345.0025-A</t>
  </si>
  <si>
    <t>SOLEIRA DE MARMORE BRANCO CLASSICO,DE 3X13CM,COM 2 POLIMENTOS,ASSENTE COMO EM 13.345.0015</t>
  </si>
  <si>
    <t>13.345.0026-A</t>
  </si>
  <si>
    <t>SOLEIRA DE MARMORE BRANCO CLASSICO,DE 3X13CM,COM 2 POLIMENTOS,EXCLUSIVE NATA DE CIMENTO,ARGAMASSA E REJUNTAMENTO</t>
  </si>
  <si>
    <t>13.345.0030-A</t>
  </si>
  <si>
    <t>SOLEIRA DE MARMORE BRANCO CLASSICO,DE 3X15CM,COM 2 POLIMENTOS,ASSENTE COMO EM 13.345.0015</t>
  </si>
  <si>
    <t>13.345.0031-A</t>
  </si>
  <si>
    <t>SOLEIRA DE MARMORE BRANCO CLASSICO,DE 3X15CM,COM 2 POLIMENTOS,EXCLUSIVE NATA DE CIMENTO,ARGAMASSA E REJUNTAMENTO</t>
  </si>
  <si>
    <t>13.345.0035-A</t>
  </si>
  <si>
    <t>SOLEIRA DE MARMORE BRANCO CLASSICO,DE 3X25CM,COM 2 POLIMENTOS,ASSENTE COMO EM 13.345.0015</t>
  </si>
  <si>
    <t>13.345.0036-A</t>
  </si>
  <si>
    <t>SOLEIRA DE MARMORE BRANCO CLASSICO,DE 3X25CM,COM 2 POLIMENTOS,EXCLUSIVE NATA DE CIMENTO,ARGAMASSA E REJUNTAMENTO</t>
  </si>
  <si>
    <t>13.345.0040-A</t>
  </si>
  <si>
    <t>SOLEIRA DE MARMORE BRANCO CLASSICO,DE 3X45CM,SEM DESNIVEL,PARA PORTAS DE 2 FOLHAS,ASSENTE COMO EM 13.345.0015</t>
  </si>
  <si>
    <t>13.345.0041-A</t>
  </si>
  <si>
    <t>SOLEIRA DE MARMORE BRANCO CLASSICO,DE 3X45CM,SEM DESNIVEL,PARA PORTAS DE 2 FOLHAS,EXCLUSIVE NATA DE CIMENTO,ARGAMASSA EREJUNTAMENTO</t>
  </si>
  <si>
    <t>13.345.0055-A</t>
  </si>
  <si>
    <t>CHAPIM OU ESPELHO DE MARMORE BRANCO CLASSICO,COM 2X17CM COM1 POLIMENTO,ASSENTE COMO EM 13.345.0020</t>
  </si>
  <si>
    <t>13.345.0056-A</t>
  </si>
  <si>
    <t>CHAPIM OU ESPELHO DE MARMORE BRANCO CLASSICO,COM 2X17CM COM1 POLIMENTO, EXCLUSIVE NATA DE CIMENTO,ARGAMASSA,CHAPISCO EREJUNTAMENTO</t>
  </si>
  <si>
    <t>13.345.0060-A</t>
  </si>
  <si>
    <t>CAPA DE DEGRAU,DE MARMORE BRANCO CLASSICO,COM 3X28CM,COM 1 POLIMENTO,ASSENTE COMO EM 13.345.0015</t>
  </si>
  <si>
    <t>13.345.0061-A</t>
  </si>
  <si>
    <t>CAPA DE DEGRAU,DE MARMORE BRANCO CLASSICO, COM 3X28CM,COM 1POLIMENTO,EXCLUSIVE NATA DE CIMENTO,ARGAMASSA E REJUNTAMENTO</t>
  </si>
  <si>
    <t>13.345.0065-A</t>
  </si>
  <si>
    <t>CAPA DE DEGRAU,DE MARMORE BRANCO CLASSICO,COM 3X30CM,COM 1 POLIMENTO,ASSENTE COMO EM 13.345.0015</t>
  </si>
  <si>
    <t>13.345.0066-A</t>
  </si>
  <si>
    <t>CAPA DE DEGRAU,DE MARMORE BRANCO CLASSICO,COM 3X30CM, COM 1POLIMENTO,EXCLUSIVE NATA DE CIMENTO,ARGAMASSA E REJUNTAMENTO</t>
  </si>
  <si>
    <t>13.348.0010-A</t>
  </si>
  <si>
    <t>REVESTIMENTO DE PISOS COM GRANITO CINZA ANDORINHA,EM PLACAS,COM ESPESSURA DE 2CM,SEM ACABAMENTO,ASSENTE EM SUPERFICIE EMOSSO,COM NATA DE CIMENTO SOBRE ARGAMASSA DE CIMENTO,AREIA ESAIBRO,NO TRACO 1:2:2 E REJUNTAMENTO PRONTO</t>
  </si>
  <si>
    <t>13.348.0011-A</t>
  </si>
  <si>
    <t>REVESTIMENTO DE PISOS COM GRANITO CINZA ANDORINHA,EM PLACAS,COM ESPESSURA DE 2CM,SEM ACABAMENTO,ASSENTE EM SUPERFICIE EMOSSO,EXCLUSIVE NATA DE CIMENTO,ARGAMASSA E REJUNTAMENTO</t>
  </si>
  <si>
    <t>13.348.0012-A</t>
  </si>
  <si>
    <t>REVESTIMENTO DE PISOS COM GRANITO CINZA ANDORINHA APICOADO,EM PLACAS,COM ESPESSURA DE 3CM,ASSENTADO SOBRE TERRENO NIVELADO,COM NATA DE CIMENTO SOBRE ARGAMASSA DE CIMENTO E AREIA,NO TRACO 1:3</t>
  </si>
  <si>
    <t>13.348.0030-A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</si>
  <si>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</si>
  <si>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13.348.0031-A</t>
  </si>
  <si>
    <t>RODAPE DE GRANITO CINZA ANDORINHA,COM ACABAMENTO SERRADO,COM7CM DE ALTURA E 2CM DE ESPESSURA,ASSENTE EM PAREDE EM OSSOEXCLUSIVE NATA DE CIMENTO,ARGAMASSA,CHAPISCO E REJUNTAMENTO</t>
  </si>
  <si>
    <t>13.348.0040-A</t>
  </si>
  <si>
    <t>CAPA DE DEGRAU EM GRANITO CINZA ANDORINHA,30X3CM,SEM ACABAMENTO,ASSENTE COMO EM 13.348.0010</t>
  </si>
  <si>
    <t>13.348.0041-A</t>
  </si>
  <si>
    <t>CAPA DE DEGRAU EM GRANITO CINZA ANDORINHA,30X3CM,SEM ACABAMENTO,EXCLUSIVE NATA DE CIMENTO,ARGAMASSA E REJUNTAMENTO</t>
  </si>
  <si>
    <t>13.348.0045-A</t>
  </si>
  <si>
    <t>ESPELHO OU CHAPIM EM GRANITO CINZA ANDORINHA,20X3CM,SEM ACABAMENTO,ASSENTADO COMO NO ITEM 13.348.0030</t>
  </si>
  <si>
    <t>13.348.0046-A</t>
  </si>
  <si>
    <t>ESPELHO OU CHAPIM EM GRANITO CINZA ANDORINHA,20X3CM,SEM ACABAMENTO,EXCLUSIVE NATA DE CIMENTO,ARGAMASSA,CHAPISCO E REJUNTAMENTO</t>
  </si>
  <si>
    <t>13.348.0050-A</t>
  </si>
  <si>
    <t>PEITORIL EM GRANITO CINZA ANDORINHA,ESPESSURA DE 2CM,LARGURA15 A 18CM,ASSENTADO COM NATA DE CIMENTO SOBRE ARGAMASSA DECIMENTO,SAIBRO E AREIA,NO TRACO 1:3:3 E REJUNTAMENTO COM CIMENTO BRANCO</t>
  </si>
  <si>
    <t>13.348.0051-A</t>
  </si>
  <si>
    <t>PEITORIL EM GRANITO CINZA ANDORINHA,ESPESSURA DE 2CM,LARGURA15 A 18CM,EXCLUSIVE NATA DE CIMENTO, ARGAMASSA E REJUNTAMENTO</t>
  </si>
  <si>
    <t>13.348.0055-A</t>
  </si>
  <si>
    <t>PEITORIL EM GRANITO CINZA ANDORINHA,ESPESSURA DE 2CM,LARGURADE 28CM,ASSENTADO COM NATA DE CIMENTO SOBRE ARGAMASSA DE CIMENTO,SAIBRO E AREIA,NO TRACO 1:3:3 E REJUNTAMENTO COM CIMENTO BRANCO</t>
  </si>
  <si>
    <t>13.348.0056-A</t>
  </si>
  <si>
    <t>PEITORIL EM GRANITO CINZA ANDORINHA,ESPESSURA DE 2CM,LARGURADE 28CM,EXCLUSIVE NATA DE CIMENTO,ARGAMASSA E REJUNTAMENTO</t>
  </si>
  <si>
    <t>13.348.0070-A</t>
  </si>
  <si>
    <t>SOLEIRA EM GRANITO CINZA ANDORINHA,ESPESSURA DE 3CM,COM 2 POLIMENTOS,LARGURA DE 13CM,ASSENTADO COM ARGAMASSA DE CIMENTO,SAIBRO E AREIA, NO TRACO 1:2:2, E REJUNTAMENTO COM CIMENTOBRANCO E CORANTE</t>
  </si>
  <si>
    <t>13.348.0071-A</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</si>
  <si>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</si>
  <si>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</si>
  <si>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13.348.0076-A</t>
  </si>
  <si>
    <t>SOLEIRA EM GRANITO CINZA ANDORINHA,ESPESSURA DE 3CM,COM 2 POLIMENTOS,LARGURA DE 15CM,EXCLUSIVE ARGAMASSA E REJUNTAMENTO</t>
  </si>
  <si>
    <t>13.348.0080-A</t>
  </si>
  <si>
    <t>SOLEIRA EM GRANITO CINZA ANDORINHA,ESPESSURA DE 3CM,COM 2 POLIMENTOS,LARGURA DE 25CM,ASSENTADO COM ARGAMASSA DE CIMENTO,SAIBRO E AREIA, NO TRACO 1:2:2, E REJUNTAMENTO COM CIMENTOBRANCO E CORANTE</t>
  </si>
  <si>
    <t>13.348.0081-A</t>
  </si>
  <si>
    <t>SOLEIRA EM GRANITO CINZA ANDORINHA,ESPESSURA DE 3CM,COM 2 POLIMENTOS,LARGURA DE 25CM,EXCLUSIVE ARGAMASSA E REJUNTAMENTO</t>
  </si>
  <si>
    <t>13.365.0010-A</t>
  </si>
  <si>
    <t>REVESTIMENTO DE PISOS COM GRANITO PRETO EM PLACAS,COM ESPESSURA DE 2CM,COM 2 POLIMENTOS,ASSENTES EM SUPERFICIE EM OSSO,COM NATA DE CIMENTO SOBRE ARGAMASSA DE CIMENTO,AREIA E SAIBRO,NO TRACO 1:2:2 E REJUNTAMENTO DE CIMENTO BRANCO E CORANTE</t>
  </si>
  <si>
    <t>13.365.0011-A</t>
  </si>
  <si>
    <t>REVESTIMENTO DE PISOS COM GRANITO PRETO EM PLACAS,COM ESPESSURA DE 2CM,COM 2 POLIMENTOS,ASSENTES EM SUPERFICIE EM OSSO,EXCLUSIVE NATA DE CIMENTO,ARGAMASSA E REJUNTAMENTO</t>
  </si>
  <si>
    <t>13.365.0015-A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</si>
  <si>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</si>
  <si>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13.365.0016-A</t>
  </si>
  <si>
    <t>REVESTIMENTO DE PISOS COM GRANITO PRETO EM PLACAS COM MEDIDAS ACIMA DE 30X30CM,COM 3CM DE ESPESSURA,COM 2 POLIMENTOS,ASSENTES EM SUPERFICIE EM OSSO,EXCLUSIVE NATA DE CIMENTO,ARGAMASSA E REJUNTAMENTO</t>
  </si>
  <si>
    <t>13.365.0020-A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</si>
  <si>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</si>
  <si>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13.365.0021-A</t>
  </si>
  <si>
    <t>RODAPE DE GRANITO PRETO COM 10CM DE ALTURA E 2CM DE ESPESSURA,COM 2 POLIMENTOS, ASSENTE EM PAREDE EM OSSO, EXCLUSIVE CHAPISCO,ARGAMASSA,NATA DE CIMENTO E REJUNTAMENTO</t>
  </si>
  <si>
    <t>13.365.0025-A</t>
  </si>
  <si>
    <t>SOLEIRA DE GRANITO PRETO DE 3X13CM COM 2 POLIMENTOS,ASSENTECOMO EM 13.365.0010</t>
  </si>
  <si>
    <t>13.365.0026-A</t>
  </si>
  <si>
    <t>SOLEIRA DE GRANITO PRETO DE 3X13CM COM 2 POLIMENTOS, EXCLUSIVE NATA DE CIMENTO,ARGAMASSA E REJUNTAMENTO</t>
  </si>
  <si>
    <t>13.365.0030-A</t>
  </si>
  <si>
    <t>SOLEIRA DE GRANITO PRETO DE 3X15CM COM 2 POLIMENTOS,ASSENTECOMO EM 13.365.0010</t>
  </si>
  <si>
    <t>13.365.0031-A</t>
  </si>
  <si>
    <t>SOLEIRA DE GRANITO PRETO DE 3X15CM COM 2 POLIMENTOS, EXCLUSIVE NATA DE CIMENTO,ARGAMASSA E REJUNTAMENTO</t>
  </si>
  <si>
    <t>13.365.0035-A</t>
  </si>
  <si>
    <t>SOLEIRA DE GRANITO PRETO DE 3X25CM COM 2 POLIMENTOS,ASSENTECOMO EM 13.365.0010</t>
  </si>
  <si>
    <t>13.365.0036-A</t>
  </si>
  <si>
    <t>SOLEIRA DE GRANITO PRETO DE 3X25CM COM 2 POLIMENTOS, EXCLUSIVE NATA DE CIMENTO,ARGAMASSA E REJUNTAMENTO</t>
  </si>
  <si>
    <t>13.365.0055-A</t>
  </si>
  <si>
    <t>CHAPIM OU ESPELHO DE GRANITO PRETO COM 2X17CM,COM 1 POLIMENTO,ASSENTE COMO EM 13.365.0020</t>
  </si>
  <si>
    <t>13.365.0056-A</t>
  </si>
  <si>
    <t>CHAPIM OU ESPELHO DE GRANITO PRETO COM 2X17CM,COM 1 POLIMENTO,EXCLUSIVE CHAPISCO,ARGAMASSA,REJUNTAMENTO E NATA DE CIMENTO</t>
  </si>
  <si>
    <t>13.365.0060-A</t>
  </si>
  <si>
    <t>CAPA DE DEGRAU DE GRANITO PRETO,COM 3X28CM,COM 1 POLIMENTO,ASSENTE COMO EM 13.365.0010</t>
  </si>
  <si>
    <t>13.365.0061-A</t>
  </si>
  <si>
    <t>CAPA DE DEGRAU DE GRANITO PRETO,COM 3X28CM,COM 1 POLIMENTO,EXCLUSIVE NATA DE CIMENTO,ARGAMASSA E REJUNTAMENTO</t>
  </si>
  <si>
    <t>13.365.0065-A</t>
  </si>
  <si>
    <t>CAPA DE DEGRAU DE GRANITO PRETO,COM 3X30CM,COM 1 POLIMENTO,ASSENTE COMO EM 13.365.0010</t>
  </si>
  <si>
    <t>13.365.0066-A</t>
  </si>
  <si>
    <t>CAPA DE DEGRAU DE GRANITO PRETO,COM 3X30CM,COM 1 POLIMENTO,EXCLUSIVE NATA DE CIMENTO,ARGAMASSA E REJUNTAMENTO</t>
  </si>
  <si>
    <t>13.365.0075-A</t>
  </si>
  <si>
    <t>REVESTIMENTO DE PISO COM GRANITO CINZA CORUMBA,EM PLACAS,ESPESSURA DE 2CM,POLIDO E LUSTRADO, ASSENTE COM ARGAMASSA COLANTE,JUNTAS DE 2MM DE ESPESSURA E REJUNTAMENTO PRONTO</t>
  </si>
  <si>
    <t>13.365.0076-A</t>
  </si>
  <si>
    <t>REVESTIMENTO DE PISO COM GRANITO CINZA CORUMBA,EM PLACAS,ESPESSURA DE 2CM,POLIDO E LUSTRADO,EXCLUSIVE ARGAMASSA COLANTEE REJUNTAMENTO PRONTO</t>
  </si>
  <si>
    <t>13.365.0078-A</t>
  </si>
  <si>
    <t>REVESTIMENTO DE PISO COM GRANITO CINZA CORUMBA,EM PLACAS,ESPESSURA DE 2CM, SEM POLIMENTO, ASSENTE COM ARGAMASSA COLANTE,JUNTAS DE 2MM DE ESPESSURA E REJUNTAMENTO PRONTO</t>
  </si>
  <si>
    <t>13.365.0079-A</t>
  </si>
  <si>
    <t>REVESTIMENTO DE PISO COM GRANITO CINZA CORUMBA,EM PLACAS,ESPESSURA DE 2CM, SEM POLIMENTO, EXCLUSIVE ARGAMASSA COLANTE EREJUNTAMENTO</t>
  </si>
  <si>
    <t>13.365.0083-A</t>
  </si>
  <si>
    <t>RODAPE DE GRANITO CINZA CORUMBA,COM 10CM DE ALTURA E 2CM DEESPESSURA,ASSENTE EM PAREDE EM OSSO,COM ARGAMASSA DE CIMENTO,AREIA E SAIBRO NO TRACO 1:2:2 E NATA DE CIMENTO,SOBRE CHAPISCO DE CIMENTO E AREIA, NO TRACO 1:3(INCLUSIVE ESTE) E REJUNTAMENTO PRONTO</t>
  </si>
  <si>
    <t>13.365.0084-A</t>
  </si>
  <si>
    <t>RODAPE DE GRANITO CINZA CORUMBA,COM 10CM DE ALTURA E 2CM DEESPESSURA,ASSENTE EM PAREDE EM OSSO,EXCLUSIVE NATA DE CIMENTO,CHAPISCO,ARGAMASSA E REJUNTAMENTO</t>
  </si>
  <si>
    <t>13.365.0085-A</t>
  </si>
  <si>
    <t>CAPA DE DEGRAU EM GRANITO CINZA CORUMBA,COM LARGURA DE 30CM,ESPESSURA DE 3CM,COM POLIMENTO ASSENTE EM SUPERFICIE EM OSSO,COM NATA DE CIMENTO,SOBRE ARGAMASSA DE CIMENTO,AREIA E SAIBRO NO TRACO 1:2:2 E REJUNTAMENTO PRONTO</t>
  </si>
  <si>
    <t>13.365.0086-A</t>
  </si>
  <si>
    <t>CAPA DE DEGRAU EM GRANITO CINZA CORUMBA,ESPESSURA DE 3CM,LARGURA DE 30CM, COM POLIMENTO, ASSENTE EM SUPERFICIE EM OSSO,EXCLUSIVE NATA DE CIMENTO,ARGAMASSA E REJUNTAMENTO</t>
  </si>
  <si>
    <t>13.365.0087-A</t>
  </si>
  <si>
    <t>ESPELHO OU CHAPIM EM GRANITO CINZA CORUMBA,ESPESSURA DE 3CM,LARGURA DE 20CM,POLIDO E ASSENTE COMO EM 13.365.0083</t>
  </si>
  <si>
    <t>13.365.0088-A</t>
  </si>
  <si>
    <t>ESPELHO OU CHAPIM DE GRANITO CINZA CORUMBA,ESPESSURA DE 3CM,LARGURA DE 20CM,POLIDO,ASSENTE EM PAREDE EM OSSO,EXCLUSIVE NATA DE CIMENTO, ARGAMASSA,CHAPISCO E REJUNTAMENTO</t>
  </si>
  <si>
    <t>13.365.0100-A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</si>
  <si>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</si>
  <si>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13.365.0101-A</t>
  </si>
  <si>
    <t>CHAPIM/TESTEIRA EM GRANITO CINZA CORUMBA,SERRADO,10CM DE LARGURA E ESPESSURA DE 2CM,ASSENTE EM PAREDE EM OSSO,EXCLUSIVENATA DE CIMENTO,CHAPISCO,ARGAMASSA E REJUNTAMENTO</t>
  </si>
  <si>
    <t>13.365.0150-A</t>
  </si>
  <si>
    <t>PEITORIL EM GRANITO CINZA CORUMBA,2CM DE ESPESSURA,LARGURA DE 15 A 18CM,ASSENTADO COM NATA DE CIMENTO SOBRE ARGAMASSA DECIMENTO,SAIBRO E AREIA,NO TRACO 1:3:3 E REJUNTAMENTO COM CIMENTO BRANCO</t>
  </si>
  <si>
    <t>13.365.0151-A</t>
  </si>
  <si>
    <t>PEITORIL EM GRANITO CINZA CORUMBA,2CM DE ESPESSURA,LARGURA DE 15 A 18CM,EXCLUSIVE NATA DE CIMENTO,ARGAMASSA E REJUNTAMENTO</t>
  </si>
  <si>
    <t>13.365.0155-A</t>
  </si>
  <si>
    <t>PEITORIL EM GRANITO CINZA CORUMBA,2CM DE ESPESSURA, LARGURADE 28CM, ASSENTADO COM NATA DE CIMENTO SOBRE ARGAMASSA DE CIMENTO,SAIBRO E AREIA, NO TRACO 1:3:3 E REJUNTAMENTO COM  CIMENTO BRANCO</t>
  </si>
  <si>
    <t>13.365.0156-A</t>
  </si>
  <si>
    <t>PEITORIL EM GRANITO CINZA CORUMBA,2CM DE ESPESSURA, LARGURADE 28CM,EXCLUSIVE NATA DE CIMENTO,ARGAMASSA E REJUNTAMENTO</t>
  </si>
  <si>
    <t>13.365.0170-A</t>
  </si>
  <si>
    <t>SOLEIRA EM GRANITO CINZA CORUMBA,2CM DE ESPESSURA,COM 2 POLIMENTOS,LARGURA DE 13CM, ASSENTE EM SUPERFICIE EM OSSO,COM NATA DE CIMENTO SOBRE ARGAMASSA DE CIMENTO,SAIBRO E AREIA,NO TRACO 1:2:2 E REJUNTAMENTO COM CIMENTO BRANCO E CORANTE</t>
  </si>
  <si>
    <t>13.365.0171-A</t>
  </si>
  <si>
    <t>SOLEIRA EM GRANITO CINZA CORUMBA,2CM DE ESPESSURA,COM 2 POLIMENTOS,LARGURA DE 13CM, EXCLUSIVE NATA DE CIMENTO,ARGAMASSAE REJUNTAMENTO</t>
  </si>
  <si>
    <t>13.365.0175-A</t>
  </si>
  <si>
    <t>SOLEIRA EM GRANITO CINZA CORUMBA,2CM DE ESPESSURA,COM 2 POLIMENTOS,LARGURA DE 15CM, ASSENTE EM SUPERFICIE EM OSSO,COM NATA DE CIMENTO SOBRE ARGAMASSA DE CIMENTO,SAIBRO E AREIA,NO TRACO 1:2:2 E REJUNTAMENTO COM CIMENTO BRANCO E CORANTE</t>
  </si>
  <si>
    <t>13.365.0176-A</t>
  </si>
  <si>
    <t>SOLEIRA EM GRANITO CINZA CORUMBA,2CM DE ESPESSURA,COM 2 POLIMENTOS,LARGURA DE 15CM, EXCLUSIVE NATA DE CIMENTO,ARGAMASSAE REJUNTAMENTO</t>
  </si>
  <si>
    <t>13.365.0180-A</t>
  </si>
  <si>
    <t>SOLEIRA EM GRANITO CINZA CORUMBA,3CM DE ESPESSURA,COM 2 POLIMENTOS,LARGURA DE 25CM, ASSENTE EM SUPERFICIE EM OSSO,COM NATA DE CIMENTO SOBRE ARGAMASSA DE CIMENTO,SAIBRO E AREIA,NO TRACO 1:2:2 E REJUNTAMENTO COM CIMENTO BRANCO E CORANTE</t>
  </si>
  <si>
    <t>13.365.0181-A</t>
  </si>
  <si>
    <t>SOLEIRA EM GRANITO CINZA CORUMBA,3CM DE ESPESSURA,COM 2 POLIMENTOS,LARGURA DE 25CM,ASSENTE EM SUPERFICIE EM OSSO,EXCLUSIVE NATA DE CIMENTO,ARGAMASSA E REJUNTAMENTO</t>
  </si>
  <si>
    <t>13.366.0010-A</t>
  </si>
  <si>
    <t>REVESTIMENTO DE PISO COM GRANITO RUSTICO EM PLACAS,ESPESSURADE 3 A 4CM, COM CORTE MANUAL, ASSENTE EM SUPERFICIE EM OSSO,COM NATA DE CIMENTO SOBRE ARGAMASSA DE CIMENTO,AREIA E SAIBRO,NO TRACO 1:2:2 E REJUNTAMENTO PRONTO</t>
  </si>
  <si>
    <t>13.366.0011-A</t>
  </si>
  <si>
    <t>REVESTIMENTO DE PISO COM GRANITO RUSTICO EM PLACAS,ESPESSURADE 3 A 4CM,COM CORTE MANUAL,ASSENTE EM SUPERFICIE EM OSSO,EXCLUSIVE NATA DE CIMENTO,ARGAMASSA E REJUNTAMENTO</t>
  </si>
  <si>
    <t>13.368.0010-A</t>
  </si>
  <si>
    <t>REVESTIMENTO DE PISO COM GRANITO CAPAO BONITO, EM PLACA DE 2CM DE ESPESSURA, ACABAMENTO POLIDO, ASSENTADO SOBRE TERRENONIVELADO, COM NATA DE CIMENTO SOBRE  ARGAMASSA DE CIMENTO EAREIA,NO TRACO 1:3</t>
  </si>
  <si>
    <t>13.368.0011-A</t>
  </si>
  <si>
    <t>REVESTIMENTO DE PISO COM GRANITO CAPAO BONITO, EM PLACA DE 2CM DE ESPESSURA,ACABAMENTO POLIDO,ASSENTADO SOBRE TERRENO NIVELADO,EXCLUSIVE NATA DE CIMENTO E ARGAMASSA</t>
  </si>
  <si>
    <t>13.368.0012-A</t>
  </si>
  <si>
    <t>REVESTIMENTO DE BANCADAS OU ILHARGAS, COM GRANITO CAPAO BONITO, EM PLACA DE 2CM DE ESPESSURA, ACABAMENTO POLIDO, ASSENTECOM NATA DE CIMENTO SOBRE ARGAMASSA DE CIMENTO E AREIA, NOTRACO 1:3</t>
  </si>
  <si>
    <t>13.368.0013-A</t>
  </si>
  <si>
    <t>REVESTIMENTO DE BANCADAS OU ILHARGAS, COM GRANITO CAPAO BONITO,EM PLACA DE 2CM DE ESPESSURA,ACABAMENTO POLIDO,EXCLUSIVENATA DE CIMENTO E ARGAMASSA</t>
  </si>
  <si>
    <t>13.368.0015-A</t>
  </si>
  <si>
    <t>REVESTIMENTO DE PISO COM GRANITO CAPAO BONITO,EM PLACA DE 2CM DE ESPESSURA, ACABAMENTO APICOADO, ASSENTADO SOBRE TERRENONIVELADO, COM NATA DE CIMENTO SOBRE ARGAMASSA DE CIMENTO EAREIA,NO TRACO 1:3</t>
  </si>
  <si>
    <t>13.368.0016-A</t>
  </si>
  <si>
    <t>REVESTIMENTO DE PISO COM GRANITO CAPAO BONITO, EM PLACA DE 2CM DE ESPESSURA,ACABAMENTO APICOADO,ASSENTADO SOBRE TERRENONIVELADO,EXCLUSIVE NATA DE CIMENTO E ARGAMASSA</t>
  </si>
  <si>
    <t>13.369.0010-A</t>
  </si>
  <si>
    <t>REVESTIMENTO DE PISO COM GRANITO CINZA MIRACEMA LEVIGADO,EMPLACAS, COM 3CM DE ESPESSURA, ASSENTADO SOBRE SUPERFICIE EMOSSO,COM NATA DE CIMENTO SOBRE ARGAMASSA DE CIMENTO E AREIA,NO TRACO DE 1:3</t>
  </si>
  <si>
    <t>13.369.0011-A</t>
  </si>
  <si>
    <t>REVESTIMENTO DE PISO COM GRANITO CINZA MIRACEMA LEVIGADO,EMPLACAS, COM 3CM DE ESPESSURA, ASSENTADO SOBRE SUPERFICIE EMOSSO,EXCLUSIVE NATA DE CIMENTO E ARGAMASSA</t>
  </si>
  <si>
    <t>13.369.0015-A</t>
  </si>
  <si>
    <t>REVESTIMENTO DE PISO COM GRANITO CINZA MIRACEMA FLAMEADO,EMPLACAS, COM 3CM DE ESPESSURA, ASSENTADO SOBRE SUPERFICIE EMOSSO,COM NATA DE CIMENTO SOBRE ARGAMASSA DE CIMENTO E AREIA,NO TRACO DE 1:3</t>
  </si>
  <si>
    <t>13.369.0016-A</t>
  </si>
  <si>
    <t>REVESTIMENTO DE PISO COM GRANITO CINZA MIRACEMA FLAMEADO,EMPLACAS, COM 3CM DE ESPESSURA, ASSENTADO SOBRE SUPERFICIE EMOSSO,EXCLUSIVE NATA DE CIMENTO E ARGAMASSA</t>
  </si>
  <si>
    <t>13.369.0020-A</t>
  </si>
  <si>
    <t>REVESTIMENTO DE PISO COM GRANITO CINZA MIRACEMA SERRADO E FACE NATURAL, EM PLACAS, COM 3CM DE ESPESSURA,ASSENTADO SOBRESUPERFICIE EM OSSO,COM NATA DE CIMENTO SOBRE ARGAMASSA DE CIMENTO E AREIA,NO TRACO DE 1:3</t>
  </si>
  <si>
    <t>13.369.0021-A</t>
  </si>
  <si>
    <t>REVESTIMENTO DE PISO COM GRANITO CINZA MIRACEMA SERRADO E FACE NATURAL,EM PLACAS,COM 3CM DE ESPESSURA,ASSENTADO SOBRE SUPERFICIE EM OSSO,EXCLUSIVE NATA DE CIMENTO E ARGAMASSA</t>
  </si>
  <si>
    <t>13.369.0025-A</t>
  </si>
  <si>
    <t>REVESTIMENTO DE PISO COM GRANITO JUPARANA,EM PLACAS, COM 2CMDE ESPESSURA, ACABAMENTO POLIDO,ASSENTADO SOBRE SUPERFICIEEM OSSO, COM NATA DE CIMENTO  SOBRE  ARGAMASSA DE CIMENTO,SAIBRO E AREIA,NO TRACO 1:2:2</t>
  </si>
  <si>
    <t>13.369.0026-A</t>
  </si>
  <si>
    <t>REVESTIMENTO DE PISO COM GRANITO JAPARANA,EM PLACAS,COM 2CMDE ESPESSURA,ACABAMENTO POLIDO, ASSENTADO SOBRE SUPERFICIEEM OSSO,EXCLUSIVE NATA DE CIMENTO E ARGAMASSA</t>
  </si>
  <si>
    <t>13.370.0010-A</t>
  </si>
  <si>
    <t>PATIO DE CONCRETO,NA ESPESSURA DE 8CM,NO TRACO 1:3:3 EM VOLUME, FORMANDO QUADROS DE 1,00X1,00M, COM SARRAFOS DE MADEIRAINCORPORADOS,EXCLUSIVE PREPARO DO TERRENO</t>
  </si>
  <si>
    <t>13.370.0015-A</t>
  </si>
  <si>
    <t>PATIO DE CONCRETO,NA ESPESSURA DE 10CM,NO TRACO 1:2:3 EM VOLUME, FORMANDO QUADROS DE 1,50X1,50M,COM SARRAFOS DE MADEIRAINCORPORADOS,EXCLUSIVE PREPARO DO TERRENO</t>
  </si>
  <si>
    <t>13.370.0020-A</t>
  </si>
  <si>
    <t>PATIO DE CONCRETO,NA ESPESSURA DE 12CM,NO TRACO 1:2:2,5 EM VOLUME,FORMANDO QUADROS DE 1,50X1,50M,COM SARRAFOS DE MADEIRAINCORPORADOS,EXCLUSIVE PREPARO DO TERRENO</t>
  </si>
  <si>
    <t>13.370.0025-A</t>
  </si>
  <si>
    <t>PATIO DE CONCRETO,NA ESPESSURA DE 15CM,NO TRACO 1:2:2 EM VOLUME, FORMANDO QUADROS DE 1,50X1,50M,COM SARRAFOS DE MADEIRAINCORPORADOS,EXCLUSIVE PREPARO DO TERRENO</t>
  </si>
  <si>
    <t>13.370.0040-A</t>
  </si>
  <si>
    <t>PAVIMENTACAO TIPO PLAQUEAMENTO EXECUTADO COM PLACAS DE 40X80X10CM DE CONCRETO FCK=10MPA,JUNTA DE 2CM, INCLUSIVE PREPARODO TERRENO</t>
  </si>
  <si>
    <t>13.370.0045-A</t>
  </si>
  <si>
    <t>PAVIMENTACAO TIPO PLAQUEAMENTO EXECUTADO COM PLACAS DE 40X80X10CM DE CONCRETO FCK=10MPA,JUNTA DE 2CM,COM ARMACAO DE TELAESTRUTURAL CA-60,PRE-FABRICADA,MALHA QUADRADA,SOLDADA,FIO DIAMETRO DE 3,4MM A CADA 15CM,INCLUSIVE PREPARO DO TERRENO</t>
  </si>
  <si>
    <t>13.370.0050-A</t>
  </si>
  <si>
    <t>PAVIMENTACAO TIPO PLAQUEAMENTO EXECUTADO COM PLACAS DE 40X80X10CM DE CONCRETO FCK=10MPA,JUNTA DE 8CM,PLANTADA DE GRAMA,COM ARMACAO DE TELA ESTRUTURAL CA-60,PRE-FABRICADA,MALHA QUADRADA,SOLDADA,FIO DIAMETRO DE 3,4MM A CADA 15CM,INCLUSIVE PREPARO DO TERRENO</t>
  </si>
  <si>
    <t>13.370.0055-A</t>
  </si>
  <si>
    <t>PAVIMENTACAO COM PLACAS DE CONCRETO PRE-MOLDADAS,40X40X6CM FCK=10MPA,COM INTERSTICIOS DE 5CM,ASSENTE COM ARGAMASSA DE CIMENTO E AREIA,NO TRACO 1:8,EXCLUSIVE TOMADA DE JUNTAS E PREPARO DO TERRENO</t>
  </si>
  <si>
    <t>13.370.0060-A</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</si>
  <si>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</si>
  <si>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13.371.0010-A</t>
  </si>
  <si>
    <t>PATIO DE CONCRETO IMPORTADO DE USINA,NA ESPESSURA DE 8CM, NOTRACO 1:3:3 EM VOLUME, FORMANDO QUADROS DE 1,00X1,00M, COMSARRAFOS DE MADEIRA INCORPORADOS ,EXCLUSIVE PREPARO DO TERRENO</t>
  </si>
  <si>
    <t>13.371.0015-A</t>
  </si>
  <si>
    <t>PATIO DE CONCRETO IMPORTADO DE USINA,NA ESPESSURA DE 10CM,NOTRACO 1:2:3 EM VOLUME, FORMANDO QUADROS DE 1,50X1,50M, COMSARRAFOS DE MADEIRA INCORPORADOS, EXCLUSIVE PREPARO DO TERRENO</t>
  </si>
  <si>
    <t>13.371.0020-A</t>
  </si>
  <si>
    <t>PATIO DE CONCRETO IMPORTADO DE USINA,NA ESPESSURA DE 12CM,NOTRACO 1:2:3 EM VOLUME, FORMANDO QUADROS DE 1,50X1,50M, COMSARRAFOS DE MADEIRA INCORPORADOS, EXCLUSIVE PREPARO DO TERRENO</t>
  </si>
  <si>
    <t>13.371.0025-A</t>
  </si>
  <si>
    <t>PATIO DE CONCRETO IMPORTADO DE USINA,NA ESPESSURA DE 15CM,NOTRACO 1:2:3 EM VOLUME, FORMANDO QUADROS DE 1,50X1,50M, COMSARRAFOS DE MADEIRA INCORPORADOS, EXCLUSIVE PREPARO DO TERRENO</t>
  </si>
  <si>
    <t>13.373.0010-A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</si>
  <si>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</si>
  <si>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</si>
  <si>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</si>
  <si>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13.373.0021-A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</si>
  <si>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</si>
  <si>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</si>
  <si>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</si>
  <si>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13.373.0026-A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</si>
  <si>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</si>
  <si>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13.373.0030-A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</si>
  <si>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</si>
  <si>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13.373.0031-A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</si>
  <si>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</si>
  <si>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13.373.0035-A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</si>
  <si>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</si>
  <si>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13.373.0036-A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</si>
  <si>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</si>
  <si>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13.375.0010-A</t>
  </si>
  <si>
    <t>CAMADA IMPERMEABILIZADORA DE PISO,DE CONCRETO SIMPLES,COM 8CM DE ESPESSURA,NO TRACO 1:3:4,COM IMPERMEABILIZANTE DE PEGANORMAL ADICIONADO A AGUA DA MISTURA DO CONCRETO NA DOSAGEM 1:12</t>
  </si>
  <si>
    <t>13.375.0015-A</t>
  </si>
  <si>
    <t>CAMADA IMPERMEABILIZADORA DE PISO,DE CONCRETO SIMPLES,COM 10CM DE ESPESSURA,NO TRACO 1:3:4,COM IMPERMEABILIZANTE DE PEGANORMAL ADICIONADO A AGUA DA MISTURA DO CONCRETO NA DOSAGEM1:12</t>
  </si>
  <si>
    <t>13.380.0010-A</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</si>
  <si>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</si>
  <si>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13.380.0011-A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</si>
  <si>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</si>
  <si>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13.380.0012-A</t>
  </si>
  <si>
    <t>PISO DE GRANITINA,COMPREENDENDO:A)LASTRO,COM 4CM DE ESPESSURA MEDIA,DE ARGAMASSA DE CIMENTO E AREIA GROSSA,NO TRACO 1:4;B) CAMADA DE GRANITINA,COM 3CM DE ESPESSURA,FEITA COM GRANANº1 DE GRANITO PRETO E CIMENTO,SUPERFICIE ESTUCADA APOS AFUNDICAO,SEM POLIMENTO</t>
  </si>
  <si>
    <t>13.380.0013-A</t>
  </si>
  <si>
    <t>PISO DE GRANITINA,COMPREENDENDO:A)LASTRO,COM 4CM DE ESPESSURA MEDIA,DE ARGAMASSA DE CIMENTO E AREIA GROSSA,NO TRACO 1:4;B) CAMADA DE GRANITINA,COM 3CM DE ESPESSURA,FEITA COM GRANANº1 DE GRANITO VERMELHO E CIMENTO,SUPERFICIE ESTUCADA APOS AFUNDICAO,SEM POLIMENTO</t>
  </si>
  <si>
    <t>13.380.0015-A</t>
  </si>
  <si>
    <t>RODAPE DE MARMORITE,FUNDIDO NO LOCAL,COM 10CM DE ALTURA,1CMDE ESPESSURA, TERMINANDO EM CANTO RETO JUNTO AO PISO, FEITOCOM CIMENTO E GRANA Nº1 DE MARMORE BRANCO NACIONAL, COM POLIMENTO MANUAL,O MARMORITE E EXECUTADO SOBRE EMBOCO PREVIO NAOINCLUIDO NESTA</t>
  </si>
  <si>
    <t>13.380.0016-A</t>
  </si>
  <si>
    <t>RODAPE DE MARMORITE,FUNDIDO NO LOCAL,COM 10CM DE ALTURA,1CMDE ESPESSURA, TERMINANDO EM CANTO RETO JUNTO AO PISO, FEITOCOM CIMENTO E  GRANA Nº1 DE GRANITO PRETO,COM POLIMENTO MANUAL,O MARMORITE E EXECUTADO SOBRE EMBOCO PREVIO NAO INCLUIDONESTA</t>
  </si>
  <si>
    <t>13.380.0020-A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</si>
  <si>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</si>
  <si>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13.380.0021-A</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</si>
  <si>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</si>
  <si>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13.380.0025-A</t>
  </si>
  <si>
    <t>SOLEIRA,PEITORIL OU CHAPIM DE MARMORITE,PRE-MOLDADO EM OFICINA E ASSENTADO NA OBRA, COM OU SEM REBAIXO, FEITO COM GRANANº1 DE MARMORE BRANCO NACIONAL E CIMENTO,NA ESPESSURA DE 6MM</t>
  </si>
  <si>
    <t>13.380.0026-A</t>
  </si>
  <si>
    <t>SOLEIRA,PEITORIL OU CHAPIM DE MARMORITE,PRE-MOLDADO EM OFICINA E ASSENTADO NA OBRA,C/OU SEM REBAIXO,FEITO COM GRANA Nº1DE GRANITO PRETO E CIMENTO,NA ESPESSURA DE 6MM</t>
  </si>
  <si>
    <t>13.380.0100-A</t>
  </si>
  <si>
    <t>RECOMPOSICAO DE PISO DE MARMORITE,CONSIDERANDO 1CM DE ESPESSURA DE CAMADA DE MARMORITE E LASTRO DE ARGAMASSA COM 4CM DEESPESSURA,EXCLUSIVE POLIMENTO</t>
  </si>
  <si>
    <t>13.380.0101-A</t>
  </si>
  <si>
    <t>RECOMPOSICAO DE PISO DE MARMORITE,CONSIDERANDO 1CM DE ESPESSURA DE CAMADA DE MARMORITE E LASTRO DE ARGAMSSA  COM 4CM DEESPESSURA,EXCLUSIVE POLIMENTO E LASTRO DE ARGAMASSA(VIDE FAMILIA 13.301)</t>
  </si>
  <si>
    <t>13.381.0050-A</t>
  </si>
  <si>
    <t>JUNTA PLASTICA 17X3MM,PARA PISOS CONTINUOS.FORNECIMENTO E COLOCACAO</t>
  </si>
  <si>
    <t>13.381.0051-A</t>
  </si>
  <si>
    <t>JUNTA PLASTICA 27X3MM,PARA PISOS CONTINUOS.FORNECIMENTO E COLOCACAO</t>
  </si>
  <si>
    <t>13.381.0085-A</t>
  </si>
  <si>
    <t>JUNTA METALICA EM LATAO 17X0,70MM,PARA PISOS CONTINUOS.FORNECIMENTO E COLOCACAO</t>
  </si>
  <si>
    <t>13.382.0001-A</t>
  </si>
  <si>
    <t>JUNTA FORMADA DE ARGAMASSA DE CIMENTO E AREIA,NO TRACO 1:3 COM 5X5CM</t>
  </si>
  <si>
    <t>13.383.0002-A</t>
  </si>
  <si>
    <t>JUNTA IMPERMEABILIZANTE DE HIDROASFALTO,CIMENTO E AREIA,NO TRACO 1:1:3 COM 2,5X2,5CM</t>
  </si>
  <si>
    <t>13.383.0003-A</t>
  </si>
  <si>
    <t>JUNTA IMPERMEABILIZANTE DE HIDROASFALTO,CIMENTO E AREIA,NO TRACO 1:1:3 COM 2X2,5CM</t>
  </si>
  <si>
    <t>13.384.0001-A</t>
  </si>
  <si>
    <t>JUNTA GRAMADA COM 5CM DE LARGURA</t>
  </si>
  <si>
    <t>13.384.0002-A</t>
  </si>
  <si>
    <t>JUNTA GRAMADA COM 8CM DE LARGURA</t>
  </si>
  <si>
    <t>13.385.0001-A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</si>
  <si>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</si>
  <si>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13.385.0002-A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</si>
  <si>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</si>
  <si>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13.385.0003-A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</si>
  <si>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</si>
  <si>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13.385.0005-A</t>
  </si>
  <si>
    <t>RODAPE DE ALTA RESISTENCIA,EM ARGAMASSA DE CIMENTO E AGREGADOS MINERAIS, COM 10CM DE ALTURA, NA COR NATURAL DO CIMENTO,INCLUSIVE 3 POLIMENTOS,SENDO OS CANTOS SALIENTES BOLEADOS,EOS REENTRANTES E JUNTO AO PISO EM MEIA CANA</t>
  </si>
  <si>
    <t>13.385.0006-A</t>
  </si>
  <si>
    <t>RODAPE DE ALTA RESISTENCIA,EM ARGAMASSA DE CIMENTO E AGREGADOS MINERAIS,COM 10CM DE ALTURA,NA COR PRETA,INCLUSIVE 3 POLIMENTOS,SENDO OS CANTOS SALIENTES BOLEADOS,E OS REENTRANTES EJUNTO AO PISO EM MEIA CANA</t>
  </si>
  <si>
    <t>13.385.0007-A</t>
  </si>
  <si>
    <t>RODAPE DE ALTA RESISTENCIA,EM ARGAMASSA DE CIMENTO E AGREGADOS MINERAIS, COM 10CM DE ALTURA, NA COR VERMELHA,INCLUSIVE 3POLIMENTOS,SENDO OS CANTOS SALIENTES BOLEADOS,E OS REENTRANTES E JUNTO AO PISO EM MEIA CANA</t>
  </si>
  <si>
    <t>13.385.0008-A</t>
  </si>
  <si>
    <t>DEGRAU DE ESCADA DE ALTA RESISTENCIA,COMPOSTA DE CAPA E ESPELHO,EM ARGAMASSA DE CIMENTO E AGREGADOS MINERAIS,NA COR NATURAL DE CIMENTO,INCLUSIVE 3 POLIMENTOS</t>
  </si>
  <si>
    <t>13.385.0009-A</t>
  </si>
  <si>
    <t>DEGRAU DE ESCADA DE ALTA RESISTENCIA,COMPOSTA DE CAPA E ESPELHO,EM ARGAMASSA DE CIMENTO E AGREGADOS MINERAIS, NA COR PRETA,INCLUSIVE 3 POLIMENTOS</t>
  </si>
  <si>
    <t>13.385.0010-A</t>
  </si>
  <si>
    <t>DEGRAU DE ESCADA DE ALTA RESISTENCIA,COMPOSTA DE CAPA E ESPELHO, EM ARGAMASSA DE CIMENTO E AGREGADOS MINERAIS,NA COR VERMELHA,INCLUSIVE 3 POLIMENTOS</t>
  </si>
  <si>
    <t>13.385.0050-A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</si>
  <si>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</si>
  <si>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13.385.0051-A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</si>
  <si>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</si>
  <si>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13.385.0055-A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</si>
  <si>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</si>
  <si>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13.385.0056-A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</si>
  <si>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</si>
  <si>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13.385.0100-A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</si>
  <si>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</si>
  <si>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13.385.0101-A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</si>
  <si>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</si>
  <si>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13.390.0020-A</t>
  </si>
  <si>
    <t>PISO VINILICO EM PLACAS,COM MEDIDAS EM TORNO DE 30X30CM,HOMOGENEO,PADRAO LISO,COM 2MM DE ESPESSURA,PARA ALTO TRAFEGO,ASSENTE SOBRE BASE EXISTENTE,CONFORME ABNT NBR 7374.FORNECIMENTO E COLOCACAO</t>
  </si>
  <si>
    <t>13.390.0025-A</t>
  </si>
  <si>
    <t>PISO VINILICO EM PLACAS,COM MEDIDAS EM TORNO DE 30X30CM,HOMOGENEO,PADRAO RISCADO,COM 3,2MM DE ESPESSURA,PARA ALTO TRAFEGO,ASSENTE SOBRE BASE EXISTENTE,CONFORME ABNT NBR 7374.FORNECIMENTO E COLOCACAO</t>
  </si>
  <si>
    <t>13.390.0028-A</t>
  </si>
  <si>
    <t>PISO VINILICO EM PLACAS,COM MEDIDAS EM TORNO DE 30X30CM,HOMOGENEO,PADRAO RISCADO,COM 2MM DE ESPESSURA,PARA ALTO TRAFEGO,ASSENTE SOBRE BASE EXISTENTE,CONFORME ABNT NBR 7374.FORNECIMENTO E COLOCACAO</t>
  </si>
  <si>
    <t>13.390.0035-A</t>
  </si>
  <si>
    <t>PISO VINILICO EM PLACAS,COM MEDIDAS EM TORNO DE 60X60CM,HOMOGENEO,PADRAO RISCADO,COM 2MM DE ESPESSURA,PARA ALTO TRAFEGO,ASSENTE SOBRE BASE EXISTENTE,CONFORME ABNT NBR 7374.FORNECIMENTO E COLOCACAO</t>
  </si>
  <si>
    <t>13.390.0038-A</t>
  </si>
  <si>
    <t>PISO VINILICO EM MANTAS,COM 2M DE LARGURA X 20M DE COMPRIMENTO,HOMOGENEO,COM 2MM DE ESPESSURA,REFORCO EM POLIURETANO ULTRA RESISTENTE (PUR),PARA ALTO TRAFEGO,FUNGICIDA,ASSENTE SOBRE BASE EXISTENTE,CONFORME ABNT NBR 14917.FORNECIMENTO E COLOCACAO</t>
  </si>
  <si>
    <t>13.390.0039-A</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</si>
  <si>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</si>
  <si>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13.390.0040-A</t>
  </si>
  <si>
    <t>PISO VINILICO EM MANTAS,COM 2M DE LARGURA X 23M DE COMPRIMENTO,HETEROGENEO,COM 2MM DE ESPESSURA,REFORCO EM POLIURETANO ULTRA RESISTENTE (PUR),PARA ALTO TRAFEGO,ASSENTE SOBRE BASE EXISTENTE,CONFORME ABNT NBR 14917.FORNECIMENTO E COLOCACAO</t>
  </si>
  <si>
    <t>13.390.0042-A</t>
  </si>
  <si>
    <t>PISO VINILICO EM MANTAS,COM 2M DE LARGURA X 23M DE COMPRIMENTO,HETEROGENEO,COM 3MM DE ESPESSURA,REFORCO EM POLIURETANO ULTRA RESISTENTE (PUR),PARA ALTO TRAFEGO,ASSENTE SOBRE BASE EXISTENTE,CONFORME ABNT NBR 14917.FORNECIMENTO E COLOCACAO</t>
  </si>
  <si>
    <t>13.390.0050-A</t>
  </si>
  <si>
    <t>TESTEIRA EM MATERIAL VINILICO COM 6CM DE LARGURA.FORNECIMENTO E COLOCACAO</t>
  </si>
  <si>
    <t>13.390.0055-A</t>
  </si>
  <si>
    <t>RODAPE DE PVC TIPO PLANO OU CURVO,COM 7,5CM DE ALTURA,PARA PISOS VINILICOS.FORNECIMENTO E COLOCACAO</t>
  </si>
  <si>
    <t>13.390.0058-A</t>
  </si>
  <si>
    <t>RODAPE DE PVC TIPO HOSPITALAR,PLANO OU CURVO,COM 7,5CM DE ALTURA,PARA PISOS VINILICOS.FORNECIMENTO E COLOCACAO</t>
  </si>
  <si>
    <t>13.390.0070-A</t>
  </si>
  <si>
    <t>SUPORTE CURVO E PERFIL DE ARREMATE PARA PISO VINILICO.FORNECIMENTO E COLOCACAO</t>
  </si>
  <si>
    <t>13.390.0075-A</t>
  </si>
  <si>
    <t>CORDAO DE SOLDA PARA FUSAO A QUENTE,EM JUNTAS DE PISOS VINILICOS FLEXIVEIS.FORNECIMENTO E ASSENTAMENTO</t>
  </si>
  <si>
    <t>13.391.0500-A</t>
  </si>
  <si>
    <t>RECOMPOSICAO DE PLACAS DE PISO DE MATERIAL VINILICO OU PLASTICO,EXCLUSIVE O FORNECIMENTO DO PISO,INCLUSIVE COLA</t>
  </si>
  <si>
    <t>13.395.0010-A</t>
  </si>
  <si>
    <t>FORRACAO DE PISO COM CARPETE DE FIBRA DE NYLON,PARA ALTO TRAFEGO,COM ESPESSURA DE 6 A 7MM,SOBRE BASE EXISTENTE.FORNECIMENTO E COLOCACAO</t>
  </si>
  <si>
    <t>13.395.0011-A</t>
  </si>
  <si>
    <t>FORRACAO DE PISO COM CARPETE DE FIBRA DE NYLON,PARA ALTO TRAFEGO,COM ESPESSURA DE 10MM,SOBRE BASE EXISTENTE.FORNECIMENTOE COLOCACAO</t>
  </si>
  <si>
    <t>13.395.0015-A</t>
  </si>
  <si>
    <t>FORRACAO DE PISO COM CARPETE DE FIBRA DE POLIPROPILENO,PARAALTO TRAFEGO,COM ESPESSURA APROXIMADA DE 5MM,SOBRE BASE EXISTENTE.FORNECIMENTO E COLOCACAO</t>
  </si>
  <si>
    <t>13.395.0020-A</t>
  </si>
  <si>
    <t>FORRACAO DE PISO COM CARPETE DE POLIPROPILENO,COM COBERTURAEM FIBRA DE NYLON,PARA ALTO TRAFEGO,COM ESPESSURA DE 8 A 9MM,SOBRE BASE EXISTENTE.FORNECIMENTO E COLOCACAO</t>
  </si>
  <si>
    <t>13.395.0025-A</t>
  </si>
  <si>
    <t>FORRACAO DE PISO COM CARPETE DE FIBRA DE POLIPROPILENO,PARATRAFEGO LEVE A MODERADO,COM ESPESSURA DE 4 A 5MM,SOBRE BASEEXISTENTE.FORNECIMENTO E COLOCACAO</t>
  </si>
  <si>
    <t>13.395.0026-A</t>
  </si>
  <si>
    <t>FORRACAO DE PISO COM CARPETE DE FIBRA DE POLIPROPILENO,COM ACABAMENTO RESINADO,PARA TRAFEGO LEVE A MODERADO,COM ESPESSURA DE 4 A 5MM,SOBRE BASE EXISTENTE.FORNECIMENTO E COLOCACAO</t>
  </si>
  <si>
    <t>13.398.0010-B</t>
  </si>
  <si>
    <t>PISO DE TACOS DE IPE OU MADEIRA EQUIVALENTE,MEDINDO 7X21CM,PICHADOS E INCRUSTADOS COM PEDRISCOS, ASSENTES COM ARGAMASSADE CIMENTO E SAIBRO,NO TRACO 1:6,EXCLUSIVE SERVICO DE CALAFATE</t>
  </si>
  <si>
    <t>13.398.0015-A</t>
  </si>
  <si>
    <t>PISO DE FRISO DE IPE OU MADEIRA EQUIVALENTE,COM 10CM DE LARGURA,2CM DE ESPESSURA, PREGADO SOBRE REGUAS DE MADEIRA DE LEIDE 1.1/2"X3",EMBUTIDAS EM CONCRETO</t>
  </si>
  <si>
    <t>13.398.0016-A</t>
  </si>
  <si>
    <t>PISO DE FRISO DE IPE OU MADEIRA EQUIVALENTE COM 20X2CM,PREGADO SOBRE  BARROTEAMENTO OU REGUAS DE  MADEIRA DE LEI A CADA50CM,EXCLUSIVE BARROTES OU REGUAS</t>
  </si>
  <si>
    <t>13.398.0017-A</t>
  </si>
  <si>
    <t>REGUA DE MADEIRA DE LEI DE FORMA TRAPEZOIDAL COM 5X3CM,FIXADA EM CONTRAPISO DE CIMENTO E AREIA,NO TRACO 1:3,EXCLUSIVE OCONTRAPISO</t>
  </si>
  <si>
    <t>13.398.0018-A</t>
  </si>
  <si>
    <t>BARROTE DE MADEIRA DE LEI DE 3"X4.1/2",APOIADO EM PILARETE DE 20X20CM,DE ALVENARIA DE TIJOLOS MACICOS OU OUTRO,EXCLUSIVEOS PILARETES</t>
  </si>
  <si>
    <t>13.398.0020-A</t>
  </si>
  <si>
    <t>RODAPE EM MADEIRA DE LEI,COM SECAO DE 5X2CM,PREGADO EM TACOSEMBUTIDOS NA ALVENARIA</t>
  </si>
  <si>
    <t>13.398.0025-A</t>
  </si>
  <si>
    <t>RODAPE EM MADEIRA DE LEI,COM SECAO DE 7X2CM,PREGADO EM TACOSEMBUTIDOS NA ALVENARIA</t>
  </si>
  <si>
    <t>13.398.0030-A</t>
  </si>
  <si>
    <t>RODAPE DE IPE OU MADEIRA EQUIVALENTE DE 10X2CM ACABAMENTO BOLEADO,FIXADO COMO EM 13.398.0020</t>
  </si>
  <si>
    <t>13.410.0010-A</t>
  </si>
  <si>
    <t>PISO DE PEDRA PORTUGUESA,ASSENTADO SOBRE MISTURA DE CIMENTOE SAIBRO,NO TRACO 1:5,INCLUSIVE ACERTO DO TERRENO.FORNECIMENTO E COLOCACAO</t>
  </si>
  <si>
    <t>13.410.0011-A</t>
  </si>
  <si>
    <t>PISO DE PEDRA PORTUGUESA EM DESENHOS SIMPLES, COM APROXIMADAMENTE 40% DE PEDRA PRETA E 60% DE PEDRA BRANCA, ASSENTADO SOBRE MISTURA DE CIMENTO E SAIBRO NO TRACO 1:5, INCLUSIVE ACERTO DO TERRENO.FORNECIMENTO E COLOCACAO</t>
  </si>
  <si>
    <t>13.410.0012-A</t>
  </si>
  <si>
    <t>PEDRA PORTUGUESA COM 60% DE PEDRA BRANCA.FORNECIMENTO SEM COLOCACAO</t>
  </si>
  <si>
    <t>13.410.0015-A</t>
  </si>
  <si>
    <t>PISO DE PEDRA PORTUGUESA,ASSENTADO SOBRE MISTURA DE CIMENTOE SAIBRO,NO TRACO 1:5,EXCLUSIVE ACERTO DO TERRENO.FORNECIMENTO E COLOCACAO</t>
  </si>
  <si>
    <t>13.410.0020-A</t>
  </si>
  <si>
    <t>PISO DE PEDRA PORTUGUESA EM DESENHO SIMPLES,COM APROXIMADAMENTE 25% DE PEDRA PRETA,25% DE PEDRA VERMELHA E 50% DE PEDRABRANCA,ASSENTADO SOBRE MISTURA DE CIMENTO E SAIBRO NO TRACO1:5,INCLUSIVE ACERTO DO TERRENO.FORNECIMENTO E COLOCACAO</t>
  </si>
  <si>
    <t>13.410.0025-A</t>
  </si>
  <si>
    <t>PISO DE PEDRA PORTUGUESA,ASSENTADO SOBRE MISTURA DE CIMENTOE SAIBRO,NO TRACO 1:5,INCLUSIVE ACERTO DO TERRENO,EM FAIXA.FORNECIMENTO E COLOCACAO</t>
  </si>
  <si>
    <t>13.410.0030-A</t>
  </si>
  <si>
    <t>PISO COM PEDRA PORTUGUESA VERMELHA,ASSENTADO SOBRE MISTURA DE CIMENTO E SAIBRO,NO TRACO 1:5,INCLUSIVE ACERTO DO TERRENO,EM FAIXA.FORNECIMENTO E COLOCACAO</t>
  </si>
  <si>
    <t>13.411.0500-A</t>
  </si>
  <si>
    <t>RECOMPOSICAO DE PAVIMENTACAO DE PEDRA PORTUGUESA,ASSENTADACOM FAROFA DE CIMENTO E SAIBRO,NO TRACO 1:5, INCLUSIVE FORNECIMENTO DO MATERIAL PARA REJUNTAMENTO,EXCLUSIVE A PEDRA</t>
  </si>
  <si>
    <t>13.413.0010-A</t>
  </si>
  <si>
    <t>PISO DE PEDRA SAO TOME,MEDINDO 30X30CM,38X38CM,48X48CM OU 58X58CM,COM 2CM DE ESPESSURA,ASSENTE COM ARGAMASSA DE CIMENTO,AREIA E SAIBRO,NO TRACO 1:2:2,COM ESPESSURA DE 3CM.FORNECIMENTO E COLOCACAO</t>
  </si>
  <si>
    <t>13.413.0011-A</t>
  </si>
  <si>
    <t>PISO DE PEDRA SAO TOME,MEDINDO 30X30CM,38X38CM,48X48CM OU 58X58CM,COM 2CM DE ESPESSURA,EXCLUSIVE ARGAMASSA.FORNECIMENTOE COLOCACAO</t>
  </si>
  <si>
    <t>13.413.0012-A</t>
  </si>
  <si>
    <t>PISO DE PEDRA SAO TOME,MEDINDO 57X57CM,TIPO FURNAS/LIGHT,ASSENTE COM ARGAMASSA DE CIMENTO,AREIA E SAIBRO,NO TRACO 1:2:2,REJUNTAMENTO COM CIMENTO BRANCO E CORANTE</t>
  </si>
  <si>
    <t>13.413.0013-A</t>
  </si>
  <si>
    <t>PISO DE PEDRA SAO TOME, MEDINDO 57X57CM, TIPO FURNAS/LIGHT,EXCLUSIVE ARGAMASSA E REJUNTAMENTO</t>
  </si>
  <si>
    <t>13.413.0020-A</t>
  </si>
  <si>
    <t>PISO DE PLACAS DE ARDOSIA COR CINZA MEDINDO 40X40CM,EM TORNODE 1CM DE ESPESSURA,ASSENTE SOBRE SUPERFICIE EM OSSO COM ARGAMASSA DE CIMENTO,SAIBRO E AREIA,NO TRACO 1:2:2</t>
  </si>
  <si>
    <t>13.413.0021-A</t>
  </si>
  <si>
    <t>PISO DE PLACAS DE ARDOSIA COR CINZA MEDINDO 40X40CM,EM TORNODE 1CM DE ESPESSURA,EXCLUSIVE ARGAMASSA</t>
  </si>
  <si>
    <t>13.413.0025-A</t>
  </si>
  <si>
    <t>PISO DE PLACAS DE ARDOSIA COR CINZA MEDINDO 30X30CM,EM TORNODE 1CM DE ESPESSURA,ASSENTE SOBRE SUPERFICIE EM OSSO COM ARGAMASSA DE CIMENTO,SAIBRO E AREIA,NO TRACO 1:2:2</t>
  </si>
  <si>
    <t>13.413.0026-A</t>
  </si>
  <si>
    <t>PISO DE PLACAS DE ARDOSIA COR CINZA MEDINDO 30X30CM,EM TORNODE 1CM DE ESPESSURA,EXCLUSIVE ARGAMASSA</t>
  </si>
  <si>
    <t>13.413.0027-A</t>
  </si>
  <si>
    <t>PISO DE PLACAS DE ARDOSIA NA COR FERRUGEM MEDINDO 25X25CM,EMTORNO DE 1CM DE ESPESSURA,ASSENTE SOBRE SUPERFICIE EM OSSOCOM ARGAMASSA DE CIMENTO,SAIBRO E AREIA,NO TRACO 1:2:2</t>
  </si>
  <si>
    <t>13.413.0028-A</t>
  </si>
  <si>
    <t>PISO DE PLACAS DE ARDOSIA COR FERRUGEM MEDINDO 25X25CM,EM TORNO DE 1CM DE ESPESSURA,EXCLUSIVE ARGAMASSA</t>
  </si>
  <si>
    <t>13.413.0030-A</t>
  </si>
  <si>
    <t>RODAPE DE ARDOSIA COM ALTURA DE 10CM,ASSENTE EM PAREDE EM OSSO COM ARGAMASSA DE CIMENTO,SAIBRO E AREIA,NO TRACO 1:2:2 ECHAPISCO DE CIMENTO E AREIA,NO TRACO 1:3</t>
  </si>
  <si>
    <t>13.413.0031-A</t>
  </si>
  <si>
    <t>RODAPE DE ARDOSIA COM ALTURA DE 10CM,ASSENTE EM PAREDE EM OSSO COM ARGAMASSA DE CIMENTO,SAIBRO E AREIA,NO TRACO 1:2:2 ECHAPISCO DE CIMENTO E AREIA,NO TRACO 1:3,EXCLUSIVE ARGAMASSAE CHAPISCO</t>
  </si>
  <si>
    <t>13.413.0035-A</t>
  </si>
  <si>
    <t>RODAPE DE ARDOSIA COM ALTURA DE 7CM,ASSENTE EM PAREDE EM OSSO COM ARGAMASSA DE CIMENTO,SAIBRO E AREIA,NO TRACO 1:2:2 E CHAPISCO DE CIMENTO E AREIA,NO TRACO 1:3</t>
  </si>
  <si>
    <t>13.413.0036-A</t>
  </si>
  <si>
    <t>RODAPE DE ARDOSIA COM ALTURA DE 7CM,ASSENTE EM PAREDE EM OSSO COM ARGAMASSA DE CIMENTO,SAIBRO E AREIA,NO TRACO 1:2:2 E CHAPISCO DE CIMENTO E AREIA,NO TRACO 1:3,EXCLUSIVE ARGAMASSAE CHAPISCO</t>
  </si>
  <si>
    <t>13.415.0010-A</t>
  </si>
  <si>
    <t>PISO DE BORRACHA SINTETICA,SBR,PRETO,EM PLACAS DE 50X50CM,COM 3,0MM DE ESPESSURA,TEXTURA DA SUPERFICIE PASTILHADA,COLOCADO COM COLA SOBRE BASE EXISTENTE.FORNECIMENTO E COLOCACAO</t>
  </si>
  <si>
    <t>13.415.0011-A</t>
  </si>
  <si>
    <t>PISO DE BORRACHA SINTETICA,SBR,PRETO,EM ROLO DE 1,40M DE LARGURA,SUPERFICIE GRAO DE ARROZ,COM 3,00MM DE ESPESSURA,COLOCADO COM COLA SOBRE BASE EXISTENTE.FORNECIMENTO E COLOCACAO</t>
  </si>
  <si>
    <t>13.415.0015-A</t>
  </si>
  <si>
    <t>RODAPE DE BORRACHA SINTETICA,SBR,PRETO,COM 7X0,3CM, TEXTURADA SUPERFICIE LISA,COLOCADO COM COLA SOBRE PAREDE EMBOCADA.FORNECIMENTO E COLOCACAO</t>
  </si>
  <si>
    <t>13.415.0020-A</t>
  </si>
  <si>
    <t>DEGRAU DE ESCADA DE BORRACHA SINTETICA,SBR,PRETO,ESPELHO COM20CM,PISO COM 30CM,TEXTURA DA SUPERFICIE PASTILHADA,COLOCADO COM COLA SOBRE BASE EXISTENTE.FORNECIMENTO E COLOCACAO</t>
  </si>
  <si>
    <t>13.416.0010-A</t>
  </si>
  <si>
    <t>PISO TATIL DE BORRACHA,DIRECIONAL,PARA PESSOAS COM NECESSIDADES ESPECIFICAS,25X25CM,ESPESSURA DE 5MM,NA COR PRETA,COLADOSOBRE BASE EXISTENTE.FORNECIMENTO E COLOCACAO</t>
  </si>
  <si>
    <t>13.416.0015-A</t>
  </si>
  <si>
    <t>PISO TATIL DE BORRACHA,ALERTA,PARA PESSOAS COM NECESSIDADESESPECIFICAS,25X25CM, ESPESSURA DE 5MM, NA COR PRETA, COLADOSOBRE BASE EXISTENTE.FORNECIMENTO E COLOCACAO</t>
  </si>
  <si>
    <t>13.440.0015-A</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</si>
  <si>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</si>
  <si>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13.440.0025-A</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</si>
  <si>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</si>
  <si>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13.440.0030-A</t>
  </si>
  <si>
    <t>REVESTIMENTO DE PISO DE BORRACHA ESPECIAL SBR E GRANULOS DEBORRACHA EPDM,AGLUTINADAS C/POLIURETANO MDI,DE ALTO IMPACTO,PARA ACADEMIAS E AFINS,COLADO SOBRE CONTRAPISO EXISTENTE COMADESIVO DE POLIURETANO BICOMPONENTE A PROVA D`AGUA,COM ESPESSURA MEDIA DE 6MM</t>
  </si>
  <si>
    <t>13.440.0035-A</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</si>
  <si>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</si>
  <si>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13.460.0010-A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</si>
  <si>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</si>
  <si>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13.460.0015-A</t>
  </si>
  <si>
    <t>PISO ELEVADO EM TORNO DE 30CM,CONSITUIDO POR PLACAS DE ACO COM MAIS OU MENOS 30MM DE ESPESSURA,COM REVESTIMENTO SUPERIOREM LAMINADO PLASTICO,APOIADO SOBRE BASE DE ALUMINIO OU ACOGALVANIZADO,DESTINADO A APARELHOS DE INFORMATICA.FORNECIMENTO E COLOCACAO</t>
  </si>
  <si>
    <t>13.460.0020-A</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</si>
  <si>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</si>
  <si>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13.462.0010-A</t>
  </si>
  <si>
    <t>PISO DE ALERTA EM PLACAS MARMORIZADAS VIBROPRENSADAS,COM ACABAMENTO RUSTICO,NA COR CINZA,INCLUSIVE CONTRAPISO COM ESPESSURA DE 3CM.FORNECIMENTO E COLOCACAO</t>
  </si>
  <si>
    <t>13.462.0015-A</t>
  </si>
  <si>
    <t>PISO DE ALERTA EM PLACAS MARMORIZADAS VIBROPRENSADAS,COM ACABAMENTO RUSTICO,NA COR VERMELHA,INCLUSIVE CONTRAPISO COM ESPESSURA DE 3CM.FORNECIMENTO E COLOCACAO</t>
  </si>
  <si>
    <t>13.462.0020-A</t>
  </si>
  <si>
    <t>PISO DE ALERTA EM PLACAS MARMORIADAS VIBRO-PRENSADAS, COM  ACABAMENTO RUSTICO, NA COR CINZA, EXCLUSIVE  CONTRAPISO, COMESPESSURA DE 3CM.FORNECIMENTO E COLOCACAO</t>
  </si>
  <si>
    <t>13.462.0025-A</t>
  </si>
  <si>
    <t>PISO DE ALERTA EM PLACAS MARMORIZADAS VIBRO-PRENSADAS,COM ACABAMENTO RUSTICO,NA COR VERMELHA,EXCLUSIVE CONTRAPISO COM ESPESSURA DE 3CM.FORNECIMENTO E COLOCACAO</t>
  </si>
  <si>
    <t>13.468.0010-A</t>
  </si>
  <si>
    <t>CAMADA DE ISOLAMENTO EXECUTADA COM BLOCOS DE CONCRETO DE 10X20X40CM, CAPEAMENTO COM ARGAMASSA DE CIMENTO E AREIA, NO TRACO 1:4,ASSENTES COM ARMAGASSA DE CIMENTO E SAIBRO NO TRACO 1:8</t>
  </si>
  <si>
    <t>13.469.0010-A</t>
  </si>
  <si>
    <t>CAMADA DE ISOLAMENTO EXECUTADA COM BLOCOS DE CONCRETO CELULAR DE 10X30X60CM,CAPEAMENTO COM ARGAMASSA DE CIMENTO E AREIA,NO TRACO 1:4,ASSENTES COM ARGAMASSA DE CIMENTO E SAIBRO,NO TRACO 1:8</t>
  </si>
  <si>
    <t>14.001.0001-A</t>
  </si>
  <si>
    <t>JANELA DE PVC,DE CORRER,DUAS FOLHAS MOVEIS,DE 1,20X1,20M,EXCLUSIVE VIDROS,INCLUSIVE FERRAGENS.FORNECIMENTO E COLOCACAO</t>
  </si>
  <si>
    <t>14.001.0002-A</t>
  </si>
  <si>
    <t>JANELA DE PVC,DE CORRER,DUAS FOLHAS MOVEIS EM VENEZIANAS E DUAS FOLHAS MOVEIS EM VIDRO,MEDINDO 1,60X1,00M,INCLUSIVE ACESSORIOS,EXCLUSIVE VIDRO.FORNECIMENTO E COLOCACAO</t>
  </si>
  <si>
    <t>14.001.0006-A</t>
  </si>
  <si>
    <t>JANELA DE PVC, DE CORRER, QUATRO FOLHAS,DUAS FIXAS E DUAS MOVEIS, DE 2,00X1,20M, EXCLUSIVE VIDROS, INCLUSIVE FERRAGENS.FORNECIMENTO E COLOCACAO</t>
  </si>
  <si>
    <t>14.001.0011-A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</si>
  <si>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</si>
  <si>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14.001.0016-A</t>
  </si>
  <si>
    <t>JANELA DE PVC,DE PROJETAR,TIPO MAXIM-AR,COM UMA FOLHA DE 0,80X0,80M,EXCLUSIVE VIDRO,INCLUSIVE FERRAGENS. FORNECIMENTO ECOLOCACAO</t>
  </si>
  <si>
    <t>14.001.0030-A</t>
  </si>
  <si>
    <t>PORTA DE PVC,UMA FOLHA COM TRAVESSA INTERMEDIARIA,DE ABRIR,DE 0,80X2,10M,EXCLUSIVE VIDRO,INCLUSIVE FERRAGENS.FORNECIMENTO E COLOCACAO</t>
  </si>
  <si>
    <t>14.001.0035-A</t>
  </si>
  <si>
    <t>PORTA DE PVC,UMA FOLHA COM TRAVESSA INTERMEDIARIA,DE ABRIR,DE 0,70X2,10M,EXCLUSIVE VIDRO,INCLUSIVE FERRAGENS. FORNECIMENTO E COLOCACAO</t>
  </si>
  <si>
    <t>14.001.0040-A</t>
  </si>
  <si>
    <t>PORTA DE PVC,UMA FOLHA COM TRAVESSA INTERMEDIARIA,DE ABRIR,DE 0,60X2,10M,EXCLUSIVE VIDRO,INCLUSIVE FERRAGENS. FORNECIMENTO E COLOCACAO</t>
  </si>
  <si>
    <t>14.001.0045-A</t>
  </si>
  <si>
    <t>PORTA DE PVC,DE CORRER,DUAS FOLHAS MOVEIS COM TRAVESSA INTERMEDIARIA,DE 1,60X2,10M,EXCLUSIVE VIDROS,INCLUSIVE FERRAGENS.FORNECIMENTO E COLOCACAO</t>
  </si>
  <si>
    <t>14.001.0050-A</t>
  </si>
  <si>
    <t>PORTA DE PVC,DE CORRER,DUAS FOLHAS MOVEIS COM TRAVESSA INTERMEDIARIA,DE 1,40X2,10M,EXCLUSIVE VIDROS,INCLUSIVE FERRAGENS.FORNECIMENTO E COLOCACAO</t>
  </si>
  <si>
    <t>14.001.0055-A</t>
  </si>
  <si>
    <t>PORTA DE PVC,DE CORRER,QUATRO FOLHAS COM TRAVESSA INTERMEDIARIA,DUAS FIXAS E DUAS MOVEIS,DE 2,00X2,10M,EXCLUSIVE VIDROS,INCLUSIVE FERRAGENS.FORNECIMENTO E COLOCACAO</t>
  </si>
  <si>
    <t>14.001.0065-A</t>
  </si>
  <si>
    <t>PORTA SANFONADA EM PVC,VAO DE 0,80X2,10M,INCLUSIVE ACESSORIOS(PUXADOR E TRINCOS).FORNECIMENTO E COLOCACAO</t>
  </si>
  <si>
    <t>14.001.0070-A</t>
  </si>
  <si>
    <t>PORTA SANFONADA EM PVC,VAO DE 0,60X2,10M.FORNECIMENTO E COLOCACAO</t>
  </si>
  <si>
    <t>14.001.0072-A</t>
  </si>
  <si>
    <t>PORTA SANFONADA EM PVC,VAO DE 0,70X2,10M.FORNECIMENTO E COLOCACAO</t>
  </si>
  <si>
    <t>14.001.0076-A</t>
  </si>
  <si>
    <t>PORTA SANFONADA EM PVC,VAO DE 1,00X2,10M.FORNECIMENTO E COLOCACAO</t>
  </si>
  <si>
    <t>14.001.0080-A</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</si>
  <si>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</si>
  <si>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14.001.0085-A</t>
  </si>
  <si>
    <t>PORTA EM ABS RIGIDO DE ALTO IMPACTO,TIPO VAI E VEM,MEDINDO (1,80X2,10)M,COM FECHAMENTO POR GRAVIDADE,SEM USO DE MOLAS,VISOR EM POLICARBONATO TRANSPARENTE COM ESPESSURA DE 3MM E PARA-CHOQUE EM ABS NOS DOIS LADOS DE CADA FOLHA,NA COR DA PORTA</t>
  </si>
  <si>
    <t>14.001.0100-A</t>
  </si>
  <si>
    <t>VENEZIANA COM ALETAS DE PVC TRANSLUCIDAS E MONTANTES DE ALUMINIO NATURAL.FORNECIMENTO E COLOCACAO</t>
  </si>
  <si>
    <t>14.001.0105-A</t>
  </si>
  <si>
    <t>VENEZIANA,COM ALETAS DE FIBERGLASS E MONTANTES DE ALUMINIO NATURAL.FORNECIMENTO E COLOCACAO</t>
  </si>
  <si>
    <t>14.001.0110-A</t>
  </si>
  <si>
    <t>VENEZIANA,COM ALETAS DE PVC TRANSLUCIDAS E MONTANTES EM ACOGALVANIZADO.FORNECIMENTO E COLOCACAO</t>
  </si>
  <si>
    <t>14.001.0115-A</t>
  </si>
  <si>
    <t>VENEZIANA,COM ALETAS DE FIBERGLASS E MONTANTES EM ACO GALVANIZADO.FORNECIMENTO E COLOCACAO</t>
  </si>
  <si>
    <t>14.001.0120-A</t>
  </si>
  <si>
    <t>VENEZIANA,COM ALETAS DE PVC TRANSLUCIDAS E MONTANTES EM ACOPRE-PINTADO.FORNECIMENTO E COLOCACAO</t>
  </si>
  <si>
    <t>14.001.0125-A</t>
  </si>
  <si>
    <t>VENEZIANA,COM ALETAS DE FIBERGLASS E MONTANTES EM ACO PRE-PINTADO.FORNECIMENTO E COLOCACAO</t>
  </si>
  <si>
    <t>14.001.0130-A</t>
  </si>
  <si>
    <t>VENEZIANA EXTERNA DE ENROLAR,COM ESTEIRAS EM PVC RIGIDO E PERFIS EM FERRO GALVANIZADO,INCLUSIVE FERRAGENS.FORNECIMENTO ECOLOCACAO</t>
  </si>
  <si>
    <t>14.001.0300-A</t>
  </si>
  <si>
    <t>PERSIANA VERTICAL EM PVC,LAMINA COM LARGURA DE 89MM.FORNECIMENTO E COLOCACAO</t>
  </si>
  <si>
    <t>14.002.0010-A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</si>
  <si>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</si>
  <si>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14.002.0012-A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</si>
  <si>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</si>
  <si>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14.002.0013-A</t>
  </si>
  <si>
    <t>PORTA DE FERRO EM BARRAS HORIZONTAIS DE 1.1/4"X1/4" A CADA 10CM,CONTORNO DO MESMO MATERIAL,REVESTIDA COM CHAPA DE FERROGALVANIZADO Nº16,GUARNICAO EM CANTONEIRA DE 1.1/2"X1/8",COMFECHO PARA CADEADO DE 30MM, EXCLUSIVE ESTE. FORNECIMENTO E COLOCACAO</t>
  </si>
  <si>
    <t>14.002.0014-A</t>
  </si>
  <si>
    <t>PORTA DE FERRO EM BARRAS HORIZONTAIS DE 1.1/4"X1/4"A CADA 10CM,CONTORNO DO MESMO MATERIAL, REVESTIDA COM CHAPA DE FERROGALVANIZADO Nº16,COM 60CM DE ALTURA,GUARNICAO EM CANTONEIRADE 1.1/2"X1/8",COM FECHO PARA CADEADO DE 30MM,EXCLUSIVE ESTE.FORNECIMENTO E COLOCACAO</t>
  </si>
  <si>
    <t>14.002.0020-A</t>
  </si>
  <si>
    <t>PORTA DE ENROLAR EM CHAPA RAIADA Nº24,COMPLETA,COM GUIAS,EIXOS E MOLAS,COM FECHADURA NO CENTRO E CADEADO DE PISO,INCLUSIVE ESTE.FORNECIMENTO E COLOCACAO</t>
  </si>
  <si>
    <t>14.002.0025-A</t>
  </si>
  <si>
    <t>PORTA DE ENROLAR,EM PERFIS DE ACO EM "U",20X20MM,FORMANDO RETANGULOS VAZADOS, CORRENDO EM GUIAS,COM ENROLAMENTO EM EIXOHORIZONTAL SUPERIOR,COMPLETA,FECHAMENTO COM CADEADO DE PISO,INCLUSIVE ESTE.FORNECIMENTO E COLOCACAO</t>
  </si>
  <si>
    <t>14.002.0041-A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</si>
  <si>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</si>
  <si>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</si>
  <si>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</si>
  <si>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14.002.0050-A</t>
  </si>
  <si>
    <t>PORTA DE CHAPA DE FERRO GALVANIZADO Nº18 ENQUADRADA EM ESTRUTURA DE TUBOS DE FERRO GALVANIZADO DE 1.1/2",C/2,50 A 3,00MDE ALTURA E AREA DE 6,00 A 9,00M2, EM 2 FOLHAS, INCLUSIVE FECHO PARA COLOCACAO DE CADEADO,EXCLUSIVE ESTE.FORNECIMENTO ECOLOCACAO</t>
  </si>
  <si>
    <t>14.002.0052-A</t>
  </si>
  <si>
    <t>PORTINHOLA PARA ALCAPAO,CISTERNA OU CAIXA D`AGUA ELEVADA,EMCHAPA DE FERRO GALVANIZADO Nº16,ATE 0,80M DE ALTURA,COM GUARNICAO E ALCA PARA FECHAMENTO A CADEADO,EXCLUSIVE ESTE.FORNECIMENTO E COLOCACAO</t>
  </si>
  <si>
    <t>14.002.0053-A</t>
  </si>
  <si>
    <t>PORTINHOLA DE CHAPA DE FERRO GALVANIZADO Nº16,ATE 0,50M DE ALTURA,COM GUARNICAO EM CANTONEIRA DE 3/4"X1/8" E VISOR DE 20X10CM,COM ALCA PARA FECHAMENTO A CADEADO,EXCLUSIVE ESTE.FORNECIMENTO E COLOCACAO</t>
  </si>
  <si>
    <t>14.002.0054-A</t>
  </si>
  <si>
    <t>PORTINHOLA DE FERRO EM BARRA CHATA DE 1.1/4",MEDINDO 0,40X0,90M.FORNECIMENTO E COLOCACAO</t>
  </si>
  <si>
    <t>14.002.0055-A</t>
  </si>
  <si>
    <t>PORTA CORTA-FOGO PARA SAIDA DE EMERGENCIA,MEDINDO 90X210X5CM,SEGUNDO ABNT NBR 11742,CLASSE P-60,CHAPA DE ACO,TENDO MARCOS DO MESMO MATERIAL,INCLUSIVE TRES PARES DE DOBRADICAS COM MOLA.FORNECIMENTO E COLOCACAO</t>
  </si>
  <si>
    <t>14.002.0058-A</t>
  </si>
  <si>
    <t>PORTA CORTA-FOGO PARA SAIDA DE EMERGENCIA,MEDINDO 90X210X5CM,SEGUNDO ABNT NBR 11742,CLASSE P-90,CHAPA DE ACO,TENDO MARCOS DO MESMO MATERIAL,INCLUSIVE TRES PARES DE DOBRADICAS COM MOLA.FORNECIMENTO E COLOCACAO</t>
  </si>
  <si>
    <t>14.002.0059-A</t>
  </si>
  <si>
    <t>PORTA CORTA-FOGO PARA SAIDA DE EMERGENCIA,MEDINDO 90X210X5CM,SEGUNDO ABNT NBR 11742,CLASSE P-120,CHAPA DE ACO,TENDO MARCOS DO MESMO MATERIAL,INCLUSIVE TRES PARES DE DOBRADICAS COMMOLA.FORNECIMENTO E COLOCACAO</t>
  </si>
  <si>
    <t>14.002.0062-A</t>
  </si>
  <si>
    <t>PORTA CORTA-FOGO, MEDINDO(60 X 180 X 5)CM, CLASSE P-60, CHAPA DE ACO, TENDO MARCOS DO MESMO MATERIAL, INCLUSIVE 3 PARESDE DOBRADICAS COM MOLA. FORNECIMENTO E COLOCACAO</t>
  </si>
  <si>
    <t>14.002.0064-A</t>
  </si>
  <si>
    <t>PORTA CORTA-FOGO, MEDINDO(60 X 180 X 5)CM, CLASSE P-90,CHAPADE ACO, TENDO MARCOS DO MESMO MATERIAL, INCLUSIVE 3 PARES DEDOBRADICAS COM MOLA. FORNECIMENTO E COLOCACAO</t>
  </si>
  <si>
    <t>14.002.0066-A</t>
  </si>
  <si>
    <t>PORTA CORTA-FOGO, MEDINDO(60 X 180 X 5)CM,CLASSE P-120,CHAPADE ACO, TENDO MARCOS DO MESMO MATERIAL, INCLUSIVE 3 PARES DEDOBRADICAS COM MOLA. FORNECIMENTO E COLOCACAO</t>
  </si>
  <si>
    <t>14.002.0070-A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</si>
  <si>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</si>
  <si>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14.002.0071-A</t>
  </si>
  <si>
    <t>PORTAO DE CHAPA DE FERRO GALVANIZADO,COM ESPESSURA DE 0,5MM,COM ALTURA ENTRE 2M E 3M E AREA TOTAL DE 6M2 A 9M2,EXCLUSIVEFECHADURA.FORNECIMENTO E COLOCACAO</t>
  </si>
  <si>
    <t>14.002.0072-A</t>
  </si>
  <si>
    <t>PORTAO DE CHAPA DE FERRO COM ESTRUTURA DE BARRAS DE 1.1/4"X5/16",REVESTIDA COM CANTONEIRA DE 3/4"X1/8" E CHAPA GALVANIZADA Nº16,COM GUARNICAO DE CANTONEIRAS DE 1.1/4"X3/16" COM DOBRADICAS TIPO GONZO,EXCLUSIVE FECHADURA.FORNECIMENTO E COLOCACAO</t>
  </si>
  <si>
    <t>14.002.0076-A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</si>
  <si>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</si>
  <si>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14.002.0078-A</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</si>
  <si>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</si>
  <si>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</si>
  <si>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14.002.0082-A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</si>
  <si>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</si>
  <si>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14.002.0084-A</t>
  </si>
  <si>
    <t>PORTAO EM ESTRUTURA DE TUBOS DE FERRO GALVANIZADO DE 1" E 1.1/2",COM DUAS FOLHAS DE ABRIR,FECHAMENTO COM TELA DE ARAME GALVANIZADO Nº12,MALHA 2",EXCLUSIVE FECHADURA.FORNECIMENTO ECOLOCACAO</t>
  </si>
  <si>
    <t>14.002.0085-A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</si>
  <si>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</si>
  <si>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14.002.0087-A</t>
  </si>
  <si>
    <t>PORTAO EM ESTRUTURA DE TUBOS DE FERRO GALVANIZADO DE 1" E 1.1/2",COM DUAS FOLHAS DE ABRIR, FECHAMENTO EM CHAPA DE FERROGALVANIZADO Nº16,EXCLUSIVE FECHADURA.FORNECIMENTO E COLOCACAO</t>
  </si>
  <si>
    <t>14.002.0088-A</t>
  </si>
  <si>
    <t>PORTAO DE FERRO,EM DUAS FOLHAS,MEDINDO 2,10X1,60M CADA UMA,EM BARRAS VERTICAIS EM ACO REDONDO DE 1/2",ESPACADOS DE 15CM,CONTORNO EM BARRA CHATA DE 2"X5/8",INCLUSIVE FECHADURA E PINTURA.FORNECIMENTO E COLOCACAO</t>
  </si>
  <si>
    <t>14.002.0089-A</t>
  </si>
  <si>
    <t>PORTAO DE FERRO,EM DUAS FOLHAS,MEDINDO 2,27X2,20M,CADA UMA,EM BARRAS VERTICAIS EM ACO REDONDO DE 3/4",ESPACAMENTO ENTREEIXOS DE 0,12M,CONTORNO EM BARRA ACO DE 2"X1/2",INCLUSIVE FECHADURA E PINTURA.FORNECIMENTO E COLOCACAO</t>
  </si>
  <si>
    <t>14.002.0092-A</t>
  </si>
  <si>
    <t>PORTAO DE FERRO,MEDINDO 2,00X2,90M,SENDO 1M FIXO E 1M MOVEL,EM BARRAS VERTICAIS DE FERRO COM DIAMETRO DE 3/4",COM ESPACAMENTO ENTRE EIXOS DE 0,12M,CONTORNO EM BARRAS DE 2"X1/2",INCLUSIVE FECHADURA E PINTURA.FORNECIMENTO E COLOCACAO</t>
  </si>
  <si>
    <t>14.002.0095-A</t>
  </si>
  <si>
    <t>PORTAO DE FERRO EM DUAS FOLHAS,MEDINDO 2,27X3,00M,EM BARRASVERTICAIS EM ACO COM DIAMETRO DE 3/4", ESPACAMENTO ENTRE EIXOS DE 0,12M,CONTORNO EM BARRA CHATA DE ACO DE 2"X1/2",INCLUSIVE FECHADURA E PINTURA.FORNECIMENTO E COLOCACAO</t>
  </si>
  <si>
    <t>14.002.0096-A</t>
  </si>
  <si>
    <t>PORTAO EM DUAS FOLHAS,MEDINDO 3,00X1,20M,CONSTITUINDO-SE DEDOIS QUADROS COM DOIS TRAVAMENTOS HORIZONTAIS EM TUBO DE FERRO GALVANIZADO DE 4",FIXADOS EM MONTANTES DO MESMO MATERIAL,EXCLUSIVE FECHADURA E PINTURA.FORNECIMENTO E COLOCACAO</t>
  </si>
  <si>
    <t>14.002.0097-A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</si>
  <si>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</si>
  <si>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14.002.0098-A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</si>
  <si>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</si>
  <si>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14.002.0099-A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</si>
  <si>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</si>
  <si>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</si>
  <si>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14.002.0101-A</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</si>
  <si>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</si>
  <si>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14.002.0102-A</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</si>
  <si>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</si>
  <si>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14.002.0103-A</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</si>
  <si>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</si>
  <si>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14.002.0105-A</t>
  </si>
  <si>
    <t>BASCULANTE DE FERRO DE 0,50X0,30M EM CANTONEIRA DE 3/4"X1/8",COM UMA BASCULA EM CANTONEIRA DE 5/8"X1/8",COM ALAVANCA DECOMANDO COM PUNHO CROMADO.FORNECIMENTO E COLOCACAO</t>
  </si>
  <si>
    <t>14.002.0108-A</t>
  </si>
  <si>
    <t>BASCULANTE DE FERRO DE 0,50X0,50M EM CANTONEIRA DE 3/4"X1/8",COM UMA BASCULA EM CANTONEIRA DE 5/8"X1/8",COM ALAVANCA DECOMANDO COM PUNHO CROMADO.FORNECIMENTO E COLOCACAO</t>
  </si>
  <si>
    <t>14.002.0110-A</t>
  </si>
  <si>
    <t>BASCULANTE DE FERRO EM CAIXILHO DE CANTONEIRA DE 7/8" OU 3/4", PARA AREA MAIOR QUE 0,50M2 E MENOR QUE 3,75M2,EM UM, DOISOU TRES MODULOS, BASCULAS DE CANTONEIRA DE 3/4" OU 5/8",ALAVANCA COM PUNHO CROMADO.FORNECIMENTO E COLOCACAO</t>
  </si>
  <si>
    <t>14.002.0113-A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</si>
  <si>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</si>
  <si>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14.002.0120-A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</si>
  <si>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</si>
  <si>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14.002.0125-A</t>
  </si>
  <si>
    <t>GRADE EM TUBO DE FERRO GALVANIZADO DE 4" EM MODULOS DE(3,00X1,20)M,CONSTITUINDO-SE CADA MODULO POR 2 MONTANTES DE 1,20MDE ALTURA E 2 TRAVAMENTOS HORIZONTAIS COM 3M.FORNECIMENTO ECOLOCACAO</t>
  </si>
  <si>
    <t>14.002.0131-A</t>
  </si>
  <si>
    <t>GRADE PANTOGRAFICA DE FERRO PARA JANELAS OU PORTAS,EM PERFIS"U" DE 3/4",COM ALTURA ATE 2,20M,CORRENDO SOBRE CANALETAS EGUIAS,COM FECHO PARA COLOCACAO DE CADEADO,EXCLUSIVE ESTE.FORNECIMENTO E COLOCACAO</t>
  </si>
  <si>
    <t>14.002.0132-A</t>
  </si>
  <si>
    <t>GRADE DE FERRO COM MONTANTES DE BARRAS CHATAS DE  2"X3/8" ACADA 2,00M E BARRAS CHATAS DE 1.1/2"X3/8" A CADA 10CM, INTERCALADAS POR PEQUENAS BARRAS CHATAS DE 1.1/2"X3/8" A CADA 5CM,EXCLUSIVE BALDRAME DE CONCRETO.FORNECIMENTO E COLOCACAO</t>
  </si>
  <si>
    <t>14.002.0133-A</t>
  </si>
  <si>
    <t>GRADE DE FERRO FORMADA DE BARRAS VERTICAIS DE 1.1/2"X3/8",HORIZONTAIS DE 2"X3/8", COM MONTANTES DE 1.1/2"X1.1/2" A CADA2,00M,CONFORME PROJETO Nº6005/EMOP.FORNECIMENTO E COLOCACAO</t>
  </si>
  <si>
    <t>14.002.0134-A</t>
  </si>
  <si>
    <t>GRADE DE FERRO ARTICULADA PARA PROTECAO DE ESCADA,EXECUTADAEM VERGALHOES DE 3/8" E CONTORNO EM CANTONEIRA DE 1".FORNECIMENTO E COLOCACAO</t>
  </si>
  <si>
    <t>14.002.0155-A</t>
  </si>
  <si>
    <t>GRADE DE FERRO,ALTURA DE 1,20M,EM BARRAS VERTICAIS QUADRADASDE 5/8" E ESPACADAS DE 12,5CM,CENTRO A CENTRO, SOLDADAS EMDUAS BARRAS,SUPERIOR E INFERIOR DE 1.1/2"X1/4", MONTANTES ACADA 1,50M EM BARRAS DE 1.1/2"X3/8".FORNECIMENTO E COLOCACAO</t>
  </si>
  <si>
    <t>14.002.0156-A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</si>
  <si>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</si>
  <si>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14.002.0158-A</t>
  </si>
  <si>
    <t>GRADE PARA SOLARIO DE PRISAO,EM BARRAS DE ACO 1020 DE D=1" ACADA 0,075M,SOLDADAS EM PERFIL I DE 4"X2.5/8"(ALMA 1CM),PROTEGIDA POR TELA DE ARAME GALVANIZADO,FIO 12,MALHA DE 1",TAMBEM SOLDADA SOBRE A GRADE.FORNECIMENTO E COLOCACAO</t>
  </si>
  <si>
    <t>14.002.0161-A</t>
  </si>
  <si>
    <t>GRADE PARA PRISAO EM BARRAS VERTICAIS DE 1",ESPACADAS A CADA10CM,ENTRE EIXOS,E HORIZONTAIS DE 1.3/4"X1/2" A CADA 50CM,SENDO O CONTORNO DO MESMO MATERIAL.FORNECIMENTO E COLOCACAO</t>
  </si>
  <si>
    <t>14.002.0162-A</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</si>
  <si>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</si>
  <si>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</si>
  <si>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14.002.0180-A</t>
  </si>
  <si>
    <t>GRADIL EM BARRAS DE ACO C/DIAMETRO DE 1/2", ESPACADOS 15CM,MONTANTES EM ACO REDONDO 2" E 2 BARRAS  CHATAS DE (2"X5/8")HORIZONTAIS,TENDO 2,50M DE LARGURA E 1,60M DE ALTURA,INCLUSIVE PINTURA.FORNECIMENTO E COLOCACAO</t>
  </si>
  <si>
    <t>14.002.0182-A</t>
  </si>
  <si>
    <t>GRADIL EM BARRAS DE ACO COM DIAMETRO DE 3/4",FORMANDO MODULOS DE 2,00M,COM 1,80M DE ALTURA.INCLUSIVE PINTURA.FORNECIMENTO E COLOCACAO</t>
  </si>
  <si>
    <t>14.002.0184-A</t>
  </si>
  <si>
    <t>GRADIL EM BARRAS DE ACO DE 3/4",ESPACADAS DE 12CM,MONTANTESEM BARRA QUADRADA DE 2" E 2 BARRAS CHATAS DE 2"X1/2" HORIZONTAIS,TENDO 2M DE LARGURA E 1,35M DE ALTURA,INCLUSIVE PINTURA.FORNECIMENTO E COLOCACAO</t>
  </si>
  <si>
    <t>14.002.0186-A</t>
  </si>
  <si>
    <t>GRADIL DE FERRO,ALTURA DE 0,85M,COM MONTANTES A CADA 1,30M EM BARRAS VERTICAIS QUADRADAS DE 1"X1",FIXADAS EM BLOCOS DE CONCRETO DE 0,20X0,20X0,20M,SOLDADAS EM 2 BARRAS HORIZONTAIS,SUPERIOR E INFERIOR,DE 1.1/2"X3/8",INCLUSIVE PINTURA.FORNECIMENTO E COLOCACAO</t>
  </si>
  <si>
    <t>14.002.0187-A</t>
  </si>
  <si>
    <t>GRADIL DE FERRO,ALTURA DE 1,20M,EM BARRAS VERTICAIS QUADRADAS DE 5/8" E ESPACADAS DE 12,50CM, SOLDADAS EM DUAS BARRAS,SUPERIOR E INFERIOR DE 1.1/2"X1/4",MONTANTES A CADA 1,50M EM BARRAS DE 1.1/2"X3/8",INCLUSIVE PINTURA.FORNECIMENTO E COLOCACAO</t>
  </si>
  <si>
    <t>14.002.0188-A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</si>
  <si>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</si>
  <si>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14.002.0189-A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</si>
  <si>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</si>
  <si>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14.002.0191-A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</si>
  <si>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</si>
  <si>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14.002.0192-A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</si>
  <si>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</si>
  <si>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14.002.0193-A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</si>
  <si>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</si>
  <si>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14.002.0194-A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</si>
  <si>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</si>
  <si>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14.002.0195-A</t>
  </si>
  <si>
    <t>GRADIL DE FERRO EM MODULO DE 2,10M DE COMPRIMENTO COM ALTURADE 2,60M,BARRA REDONDA DE 5/8",BARRA CHATA DE 1.1/2"X1/4",TUBO DE FERRO GALVANIZADO DE 3",INCLUSIVE PINTURA.FORNECIMENTO E COLOCACAO</t>
  </si>
  <si>
    <t>14.002.0196-A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</si>
  <si>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</si>
  <si>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14.002.0198-A</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</si>
  <si>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</si>
  <si>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14.002.0199-A</t>
  </si>
  <si>
    <t>GRADIL ELETROFUNDIDO TIPO ORSOMETAL,NA MALHA 65X132MM E BARRA PORTANTE 25X2MM,FIO 5,MONTANTES 2120X76X8MM,PARAFUSOS,PINTURA ELETROSTATICA NAS CORES VERDE OU CINZA,INCLUSIVE MONTAGEM</t>
  </si>
  <si>
    <t>14.002.0200-A</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</si>
  <si>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</si>
  <si>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14.002.0201-A</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</si>
  <si>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</si>
  <si>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14.002.0202-A</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</si>
  <si>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</si>
  <si>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14.002.0203-A</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</si>
  <si>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</si>
  <si>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14.002.0205-A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</si>
  <si>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</si>
  <si>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14.002.0206-A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</si>
  <si>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</si>
  <si>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14.002.0207-B</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</si>
  <si>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</si>
  <si>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14.002.0208-A</t>
  </si>
  <si>
    <t>GUARDA-CORPO DE FERRO GALVANIZADO,COM MODULO DE 2,20M DE COMPRIMENTO,COM DOIS TUBOS DE 2" NA HORIZONTAL,PILARETES DE CONCRETO COM SECAO 20X20CM E 1,00M DE ALTURA,INCLUSIVE TODOS OSMATERIAIS E PINTURA.FORNECIMENTO E COLOCACAO</t>
  </si>
  <si>
    <t>14.002.0209-A</t>
  </si>
  <si>
    <t>GUARDA-CORPO DE FERRO GALVANIZADO,COM MODULO DE 2,00M DE COMPRIMENTO,COM UM TUBO DE 3" E DOIS DE 1.1/4" NA HORIZONTAL,PILARETES DE CONCRETO COM SECAO QUADRADA DE 20CM E 1,05M DE ALTURA,INCLUSIVE TODOS OS MATERIAIS E PINTURA.FORNECIMENTO E COLOCACAO</t>
  </si>
  <si>
    <t>14.002.0210-A</t>
  </si>
  <si>
    <t>GUARDA-CORPO DE TUBO DE FERRO GALVANIZADO COM DOIS MONTANTESEM TUBO DE 1",UMA TRAVESSA SUPERIOR EM TUBO DE 2" E DUAS TRAVESSAS INFERIORES EM TUBO DE 1",EM MODULOS DE 2,20M DE COMPRIMENTO E 1,00M DE ALTURA,INCLUSIVE PINTURA.FORNECIMENTO E COLOCACAO</t>
  </si>
  <si>
    <t>14.002.0211-A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</si>
  <si>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</si>
  <si>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14.002.0212-A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</si>
  <si>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</si>
  <si>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14.002.0213-A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</si>
  <si>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</si>
  <si>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14.002.0214-A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</si>
  <si>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</si>
  <si>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14.002.0220-A</t>
  </si>
  <si>
    <t>CORRIMAO DE TUBO DE FERRO GALVANIZADO DE 1.1/4",PRESO POR CHUMBADORES A CADA METRO.FORNECIMENTO E COLOCACAO</t>
  </si>
  <si>
    <t>14.002.0225-A</t>
  </si>
  <si>
    <t>CORRIMAO DE TUBO DE ACO INOXIDAVEL,DIAMETRO 4",COM GUARDA-CORPO EM VIDRO,EXCLUSIVE ESTE, FIXADO EM MONTANTES DE TUBO DEACO INOXIDAVEL ESCOVADO, DIAMETRO 2.1/2",ALTURA 1,00M, ENVOLVENDO TUBO METALON DE 1.1/4".FORNECIMENTO E COLOCACAO</t>
  </si>
  <si>
    <t>14.002.0227-A</t>
  </si>
  <si>
    <t>QUADRO PARA PROTECAO DE JANELA OU APARELHOS DE AR CONDICIONADO,FORMADA DE BARRAS QUADRADAS DE 3/8",CHUMBADAS NA ALVENARIA.FORNECIMENTO E COLOCACAO</t>
  </si>
  <si>
    <t>14.002.0230-A</t>
  </si>
  <si>
    <t>QUADRO PARA PROTECAO DE JANELA,COM TELA DE ARAME GALVANIZADONº12,MALHA DE 1", FIXADA EM GRADE DE FERRO EM CANTONEIRA EBARRA DE 3/4"X1/8" DE SECAO, ESPACADAS VERTICAL E HORIZONTALMENTE DE 50CM,CHUMBADA NA ALVENARIA.FORNECIMENTO E COLOCACAO</t>
  </si>
  <si>
    <t>14.002.0232-A</t>
  </si>
  <si>
    <t>QUADRO DE PROTECAO DE VAO EM CANTONEIRA DE ACO COM ABAS IGUAIS DE 5/8"X1/8",TELA DE ACO,FIO 12,MALHA DE 2,5X2,5M E TELATIPO MOSQUETEIRO EM POLIETILENO.FORNECIMENTO E COLOCACAO</t>
  </si>
  <si>
    <t>14.002.0235-A</t>
  </si>
  <si>
    <t>PROTECAO PARA PORTA DE ACO ESCOVADO,CHAPA N°14,COM 90CM DE ALTURA.FORNECIMENTO E COLOCACAO</t>
  </si>
  <si>
    <t>14.002.0240-A</t>
  </si>
  <si>
    <t>PROTECAO PARA PORTA EM ACO ESCOVADO,CHAPA N°14,COM 30CM DE ALTURA.FORNECIMENTO E COLOCACAO</t>
  </si>
  <si>
    <t>14.002.0242-A</t>
  </si>
  <si>
    <t>PROTECAO PARA PORTA EM ACO ESCOVADO,CHAPA N°14,COM 20CM DE ALTURA.FORNECIMENTO E COLOCACAO</t>
  </si>
  <si>
    <t>14.002.0244-A</t>
  </si>
  <si>
    <t>PROTECAO PARA PORTA EM ACO ESCOVADO,CHAPA N°14,COM 15CM DE ALTURA.FORNECIMENTO E COLOCACAO</t>
  </si>
  <si>
    <t>14.002.0246-A</t>
  </si>
  <si>
    <t>PROTECAO DE CANTO DE PAREDE (ARESTA VIVA) COM CANTONEIRA 2X2X1/4".FORNECIMENTO E COLOCACAO</t>
  </si>
  <si>
    <t>14.002.0248-A</t>
  </si>
  <si>
    <t>PROTECAO DE CANTO DE PAREDE (ARESTA VIVA) COM CANTONEIRA 3/4"X3/4"X1/8".FORNECIMENTO E COLOCACAO</t>
  </si>
  <si>
    <t>14.002.0250-A</t>
  </si>
  <si>
    <t>ESCADA DE MARINHEIRO,COM LARGURA DE 0,40M,EXECUTADA EM BARRAS DE FERRO DE 1.1/2"X1/4",SENDO OS DEGRAUS EM FERRO REDONDODE 5/8",ESPACADOS DE 30CM.FORNECIMENTO E COLOCACAO</t>
  </si>
  <si>
    <t>14.002.0254-A</t>
  </si>
  <si>
    <t>ESCADA DE FERRO DE 3/4",COM 3M DE ALTURA,CONSIDERANDO 10 DEGRAUS ESPACADOS DE 30CM.FORNECIMENTO E COLOCACAO</t>
  </si>
  <si>
    <t>14.002.0260-A</t>
  </si>
  <si>
    <t>SUPORTE PARA APARELHOS DE AR CONDICIONADO DE 1 A 2HP,EM CANTONEIRA DE FERRO DE 1.1/4"X1/8".FORNECIMENTO E COLOCACAO</t>
  </si>
  <si>
    <t>14.002.0280-A</t>
  </si>
  <si>
    <t>PRATELEIRA EM CHAPA DE ACO PRETA,LISA Nº24,60CM DE LARGURA,PINTURA ELETROSTATICA PRETA,TRATAMENTO ANTIFERRUGEM.FORNECIMENTO E COLOCACAO</t>
  </si>
  <si>
    <t>14.002.0283-A</t>
  </si>
  <si>
    <t>PRATELEIRA EM CHAPA DE ACO PRETA,LISA,N°24,50CM DE LARGURA,PINTURA ELETROSTATICA PRETA,TRATAMENTO ANTIFERRUGEM.FORNECIMENTO E COLOCACAO</t>
  </si>
  <si>
    <t>14.002.0285-A</t>
  </si>
  <si>
    <t>PRATELEIRA EM CHAPA DE ACO PRETA,LISA,N°24,40CM DE LARGURA,PINTURA ELETROSTATICA PRETA,TRATAMENTO ANTIFERRUGEM.FORNECIMENTO E COLOCACAO</t>
  </si>
  <si>
    <t>14.002.0372-A</t>
  </si>
  <si>
    <t>BARRA DE FERRO VERTICAL DE 1.1/4" COM 1,50M DE ALTURA FIXADAS EM 2 BARRAS HORIZONTAIS DE 2.1/2"X5/8",EXCLUSIVE ESTAS,INCLUSIVE 1 PONTA DE LANCA E 4 ANUETOS.FORNECIMENTO E COLOCACAO</t>
  </si>
  <si>
    <t>14.002.0373-A</t>
  </si>
  <si>
    <t>ESTRUTURA DE FIXACAO DE QUADROS CONSTITUIDO POR BARRA CHATADE FERRO DE 2"X3/8".FORNECIMENTO E COLOCACAO</t>
  </si>
  <si>
    <t>14.002.0374-A</t>
  </si>
  <si>
    <t>ESTRUTURA DE SUSTENTACAO PARA GAIOLAS,EM MODULO DE 1,80M COM2 BARRAS QUADRADAS DE 1" EM PARARELO,COM 2 MONTANTES EM TUBO DE FERRO GALVANIZADO DE 3",SENDO 0,50M LIVRE E 0,20M ENTERRADO.FORNECIMENTO E COLOCACAO</t>
  </si>
  <si>
    <t>14.002.0375-A</t>
  </si>
  <si>
    <t>ESTRUTURA DE SUSTENTACAO PARA GAIOLAS,EM MODULO DE 1,80M COM2 BARRAS QUADRADAS DE 1" EM PARARELO,COM 2 MONTANTES EM TUBO DE FERRO GALVANIZADO DE 3",SENDO 3,00M LIVRES E 0,50M ENTERRADO.FORNECIMENTO E COLOCACAO</t>
  </si>
  <si>
    <t>14.002.0376-A</t>
  </si>
  <si>
    <t>GAIOLA DE (1,50X1,50X2)M,MONTADA EM ESTRUTURA DE CANTONEIRADE FERRO DE 1.1/2"X1.1/2"X3/16".FORNECIMENTO E COLOCACAO</t>
  </si>
  <si>
    <t>14.002.0377-A</t>
  </si>
  <si>
    <t>GAVETA EM CHAPA DE ACO DE 1/2" NAS DIMENSOES DE ALTURA DE 10CM,LARGURA DE 20CM E COMPRIMENTO DE 30CM.FORNECIMENTO E COLOCACAO</t>
  </si>
  <si>
    <t>14.002.0380-A</t>
  </si>
  <si>
    <t>PINHA DE FERRO FUNDIDO COM 35CM DE ALTURA,FIXADA EM MONTANTEDE FERRO,EXCLUSIVE ESTE.FORNECIMENTO E COLOCACAO</t>
  </si>
  <si>
    <t>14.002.0383-A</t>
  </si>
  <si>
    <t>PONTA DE LANCA DE FERRO FUNDIDO COM 12CM DE ALTURA,FIXADA EMBARRA REDONDA DE 1.1/4", EXCLUSIVE ESTA.FORNECIMENTO E COLOCACAO</t>
  </si>
  <si>
    <t>14.002.0385-A</t>
  </si>
  <si>
    <t>TAMPA DE FERRO PARA CAIXA DE AGUA,EM CHAPA Nº18,COM DIAMETRODE 1,10M E 10CM DE ALTURA DE VIRADA.FORNECIMENTO E COLOCACAO</t>
  </si>
  <si>
    <t>14.002.0390-A</t>
  </si>
  <si>
    <t>TAMPA DE FERRO PINTADA,CHAPA Nº18,DE 1,20X1,20M E 0,20M DE ALTURA DE VIRADA.FORNECIMENTO E COLOCACAO</t>
  </si>
  <si>
    <t>14.002.0400-A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</si>
  <si>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</si>
  <si>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14.002.0402-A</t>
  </si>
  <si>
    <t>PORTA DE ABRIR EM ACO LAMINADO A FRIO COM ADICAO DE COBRE,TIPO VENEZIANA,PINTADA COM TINTA PRIMER,COM LARGURA E ALTURA APROXIMADAS DE 0,80X2,10M,INCLUSIVE FECHADURA DE CILINDRO E DOBRADICAS.FORNECIMENTO E COLOCACAO</t>
  </si>
  <si>
    <t>14.002.0404-A</t>
  </si>
  <si>
    <t>PORTA DE ABRIR EM ACO LAMINADO A FRIO COM ADICAO DE COBRE,COM ALMOFADA E DIVISOES HORIZONTAIS,PINTADA COM TINTA PRIMER,COM LARGURA E ALTURA APROXIMADAS DE 0,80X2,10M,INCLUSIVE FECHADURA DE CILINDRO E DOBRADICAS,EXCLUSIVE VIDRO.FORNECIMENTOE COLOCACAO</t>
  </si>
  <si>
    <t>14.002.0406-A</t>
  </si>
  <si>
    <t>PORTA DE ABRIR EM ACO LAMINADO A FRIO COM ADICAO DE COBRE,QUADRICULADA,PINTADA COM TINTA PRIMER,COM LARGURA E ALTURA APROXIMADAS DE 0,80X2,10M,INCLUSIVE FECHADURA DE CILINDRO E DOBRADICAS,EXCLUSIVE VIDRO.FORNECIMENTO E COLOCACAO</t>
  </si>
  <si>
    <t>14.002.0408-A</t>
  </si>
  <si>
    <t>PORTA DE ABRIR EM ACO LAMINADO A FRIO COM ADICAO DE COBRE,COM ALMOFADA E BASCULAS PINTADA COM TINTA PRIMER,COM LARGURA EALTURA APROXIMADAS DE 0,80X2,10M,INCLUSIVE FECHADURA DE CILINDRO E DOBRADICAS,EXCLUSIVE VIDRO.FORNECIMENTO E COLOCACAO</t>
  </si>
  <si>
    <t>14.002.0410-A</t>
  </si>
  <si>
    <t>PORTA DE ABRIR EM ACO LAMINADO A FRIO COM ADICAO DE COBRE,EMDUAS FOLHAS,QUADRICULADA, PINTADA COM TINTA PRIMER,COM LARGURA E ALTURA APROXIMADAS DE 1,40X2,10M,INCLUSIVE FECHADURA DE CILINDRO E DOBRADICAS.FORNECIMENTO E COLOCACAO</t>
  </si>
  <si>
    <t>14.002.0412-A</t>
  </si>
  <si>
    <t>PORTA DE CORRER EM ACO LAMINADO A FRIO COM ADICAO DE COBRE,EM QUATRO FOLHAS,QUADRICULADA,PINTURA COM TINTA PRIMER,COM LARGURA E ALTURA APROXIMADAS DE 2,00X2,10M,INCLUSIVE FECHADURADE CILINDRO E PUXADORES,EXCLUSIVE VIDRO.FORNECIMENTO E COLOCACAO</t>
  </si>
  <si>
    <t>14.002.0414-A</t>
  </si>
  <si>
    <t>PORTA DE ABRIR EM ACO LAMINADO A FRIO COM ADICAO DE COBRE,TIPO VENEZIANA,PINTADA COM TINTA PRIMER,COM LARGURA E ALTURA APROXIMADAS DE 0,60X2,10M, INCLUSIVE FECHADURA DE CILINDRO EDOBRADICAS.FORNECIMENTO E COLOCACAO</t>
  </si>
  <si>
    <t>14.002.0416-A</t>
  </si>
  <si>
    <t>PORTA DE ABRIR EM ACO LAMINADO A FRIO COM ADICAO DE COBRE,TIPO VENEZIANA,PINTADA COM TINTA PRIMER,COM LARGURA E ALTURA APROXIMADAS DE 0,70X2,10M,INCLUSIVE FECHADURA DE CILINDRO E DOBRADICAS.FORNECIMENTO E COLOCACAO</t>
  </si>
  <si>
    <t>14.002.0430-A</t>
  </si>
  <si>
    <t>JANELA BASCULANTE EM ACO LAMINADO A FRIO COM ADICAO DE COBRE,DE 1 SECAO COM 1 BASCULA,MEDINDO 0,40X0,60M,PRE-PINTADA,COMPLETA,COM 2 QUADROS FIXOS,SENDO 1 SUPERIOR E 1 INFERIOR,EXCLUSIVE VIDRO.FORNECIMENTO E COLOCACAO</t>
  </si>
  <si>
    <t>14.002.0432-A</t>
  </si>
  <si>
    <t>JANELA BASCULANTE EM ACO LAMINADO A FRIO COM ADICAO DE COBRE,DE 1 SECAO COM 2 BASCULAS,MEDINDO 0,60X0,60M,PRE-PINTADA,COMPLETA,COM 2 QUADROS FIXOS,SENDO 1 SUPERIOR E 1 INFERIOR,EXCLUSIVE VIDRO.FORNECIMENTO E COLOCACAO</t>
  </si>
  <si>
    <t>14.002.0434-A</t>
  </si>
  <si>
    <t>JANELA BASCULANTE EM ACO LAMINADO A FRIO COM ADICAO DE COBRE,DE 1 SECAO COM 2 BASCULAS,MEDINDO 0,60X0,80M,PRE-PINTADA,COMPLETA,COM 2 QUADROS FIXOS(UM SUPERIOR E UM INFERIOR) E 2 PARTES LATERAIS FIXAS SEM DIVISOES,EXCLUSIVE VIDRO.FORNECIMENTO E COLOCACAO</t>
  </si>
  <si>
    <t>14.002.0436-A</t>
  </si>
  <si>
    <t>JANELA BASCULANTE EM ACO LAMINADO A FRIO COM ADICAO DE COBRE,DE 1 SECAO COM 2 BASCULAS,MEDINDO 0,60X1,00M,PRE-PINTADA,COMPLETA,COM 2 QUADROS FIXOS (1 SUPERIOR E 1 INFERIOR) E 2 PARTES LATERAIS FIXAS SEM DIVISOES,EXCLUSIVE VIDRO.FORNECIMENTOE COLOCACAO</t>
  </si>
  <si>
    <t>14.002.0438-A</t>
  </si>
  <si>
    <t>JANELA BASCULANTE EM ACO LAMINADO A FRIO COM ADICAO DE COBRE,DE 1 SECAO COM 2 BASCULAS,MEDINDO 0,60X1,20M,PRE-PINTADA,COMPLETA,COM 2 QUADROS FIXOS (1 SUPERIOR E 1 INFERIOR) E 2 PARTES LATERAIS FIXAS COM DIVISOES,EXCLUSIVE VIDRO.FORNECIMENTOE COLOCACAO</t>
  </si>
  <si>
    <t>14.002.0440-A</t>
  </si>
  <si>
    <t>JANELA BASCULANTE EM ACO LAMINADO A FRIO COM ADICAO DE COBRE,DE 1 SECAO COM 2 BASCULAS,MEDINDO 0,60X1,50M,PRE-PINTADA,COMPLETA,COM 2 QUADROS FIXOS(1 SUPERIOR E 1 INFERIOR) E 2 PARTES LATERAIS FIXAS COM DIVISOES,EXCLUSIVE VIDRO.FORNECIMENTOE COLOCACAO</t>
  </si>
  <si>
    <t>14.002.0444-A</t>
  </si>
  <si>
    <t>JANELA BASCULANTE EM ACO LAMINADO A FRIO COM ADICAO DE COBRE,DE 1 SECAO COM 3 BASCULAS,MEDINDO 0,80X0,80M,PRE-PINTADA,COMPLETA,COM 2 QUADROS FIXOS (1 SUPERIOR E 1 INFERIOR) E 2 PARTES LATERAIS FIXAS COM DIVISOES,EXCLUSIVE VIDRO.FORNECIMENTOE COLOCACAO</t>
  </si>
  <si>
    <t>14.002.0452-A</t>
  </si>
  <si>
    <t>JANELA BASCULANTE EM ACO LAMINADO A FRIO COM ADICAO DE COBRE,DE 1 SECAO COM 4 BASCULAS,MEDINDO 1,00X1,00M,PRE-PINTADA,COMPLETA,COM 2 QUADROS FIXOS (1 SUPERIOR E 1 INFERIOR) E 2 PARTES LATERAIS FIXAS COM DIVISOES,EXCLUSIVE VIDRO.FORNECIMENTOE COLOCACAO</t>
  </si>
  <si>
    <t>14.002.0454-A</t>
  </si>
  <si>
    <t>JANELA BASCULANTE EM ACO LAMINADO A FRIO COM ADICAO DE COBRE,DE 1 SECAO COM 4 BASCULAS,MEDINDO 1,00X1,20M,PRE-PINTADA,COMPLETA,COM 2 QUADROS FIXOS (1 SUPERIOR E 1 INFERIOR) E 2 PARTES LATERAIS FIXAS COM DIVISOES,EXCLUSIVE VIDRO.FORNECIMENTOE COLOCACAO</t>
  </si>
  <si>
    <t>14.002.0456-A</t>
  </si>
  <si>
    <t>JANELA BASCULANTE EM ACO LAMINADO A FRIO COM ADICAO DE COBRE,DE 1 SECAO COM 4 BASCULAS,MEDINDO 1,00X1,50M,PRE-PINTADA,COMPLETA,COM 2 QUADROS FIXOS (1 SUPERIOR E 1 INFERIOR) E 2 PARTES LATERAIS FIXAS COM DIVISOES,EXCLUSIVE VIDRO.FORNECIMENTOE COLOCACAO</t>
  </si>
  <si>
    <t>14.002.0466-A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</si>
  <si>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</si>
  <si>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14.002.0468-A</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</si>
  <si>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</si>
  <si>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14.002.0470-A</t>
  </si>
  <si>
    <t>JANELA EM ACO LAMINADO A FRIO COM ADICAO DE COBRE,MAXIM-AR,MEDINDO 0,40X0,60X0,05 M,COM BAGUETE EXTERNO,COM GRADE ELO,PRE-PINTADA,INCLUSIVE FERRAGENS.FORNECIMENTO E COLOCACAO</t>
  </si>
  <si>
    <t>14.002.0472-A</t>
  </si>
  <si>
    <t>JANELA EM ACO LAMINADO A FRIO COM ADICAO DE COBRE,MAXIM-AR,MEDINDO 0,60X0,60X0,05M,COM MASSA EXTERNA QUADRICULADA,COM GRADE,PRE-PINTADA,INCLUSIVE FERRAGENS.FORNECIMENTO E COLOCACAO</t>
  </si>
  <si>
    <t>14.002.0478-A</t>
  </si>
  <si>
    <t>JANELA EM ACO LAMINADO A FRIO COM ADICAO DE COBRE,MAXIM-AR,MEDINDO 0,60X0,60M,COM MASSA EXTERNA QUADRICULADA,COM GRADE,PRE-PINTADA,INCLUSIVE FERRAGENS E JUNCAO DE UNIAO,EXCLUSIVE VIDRO.FORNECIMENTO E COLOCACAO</t>
  </si>
  <si>
    <t>14.002.0480-A</t>
  </si>
  <si>
    <t>JANELA DE ACO LAMINADO A FRIO COM ADICAO DE COBRE,MAXIM-AR,MEDINDO 1,00X,60X0,05M,COM MASSA EXTERNA QUADRICULADA,COM GRADE,PRE-PINTADA,INCLUSIVE FERRANGES.FORNECIMENTO E COLOCACAO</t>
  </si>
  <si>
    <t>14.002.0482-A</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</si>
  <si>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</si>
  <si>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14.002.0483-A</t>
  </si>
  <si>
    <t>JANELA DE CORRER EM ACO LAMINADO A FRIO COM ADICAO DE COBRE,COM BANDEIRA BASCULANTE,MEDINDO 1,20X1,00X0,08M,COM 4 FOLHAS,MASSA EXTERNA COM DIVISAO,COM GRADE ELO,PRE-PINTADA,INCLUSIVE FERRAGENS.FORNECIMENTO E COLOCACAO</t>
  </si>
  <si>
    <t>14.002.0485-A</t>
  </si>
  <si>
    <t>JANELA DE CORRER EM ACO LAMINADO A FRIO COM ADICAO DE COBRE,COM BANDEIRA BASCULANTE,MEDINDO 1,20X1,50M,MASSA EXTERNA QUADRICULADA.FORNECIMENTO E COLOCACAO</t>
  </si>
  <si>
    <t>14.002.0486-A</t>
  </si>
  <si>
    <t>JANELA DE CORRER EM ACO LAMINADO A FRIO COM ADICAO DE COBRE,COM BANDEIRA BASCULANTE,MEDINDO 1,20X2,00M,COM 2 FOLHAS FIXAS E 2 FOLHAS CENTRAIS DE CORRER,MASSA EXTERNA,COM DIVISOES,COM GRADE ELO INTERNA NO VAO CENTRAL.FORNECIMENTO E COLOCACAO</t>
  </si>
  <si>
    <t>14.002.0487-A</t>
  </si>
  <si>
    <t>JANELA EM ACO LAMINADO A FRIO COM ADICAO DE COBRE,MAXIM-AR,MEDINDO 1,40X0,60M,2 FOLHAS,COM GRADE ELO,PRE-PINTADA,INCLUSIVE FERRAGENS.FORNECIMENTO E COLOCACAO</t>
  </si>
  <si>
    <t>14.002.0489-A</t>
  </si>
  <si>
    <t>JANELA EM ACO LAMINADO A FRIO COM ADICAO DE COBRE,MAXIM-AR,MEDINDO 0,40X0,60M,COM MASSA EXTERNA QUADRICULADA,COM GRADE INTERNA,COM 1 FOLHA,EXCLUSIVE VIDRO.FORNECIMENTO E COLOCACAO</t>
  </si>
  <si>
    <t>14.002.0490-A</t>
  </si>
  <si>
    <t>JANELA EM ACO LAMINADO A FRIO COM ADICAO DE COBRE,MAXIM-AR,MEDINDO 0,60X0,80M,COM MASSA EXTERNA QUADRICULADA,COM GRADE INTERNA,COM 1 FOLHA,EXCLUSIVE VIDRO.FORNECIMENTO E COLOCACAO</t>
  </si>
  <si>
    <t>14.002.0491-A</t>
  </si>
  <si>
    <t>JANELA EM ACO LAMINADO A FRIO COM ADICAO DE COBRE,MAXIM-AR,MEDINDO 1,20X0,60M,COM MASSA EXTERNA QUADRICULADA,COM GRADE INTERNA,COM 1 FOLHA,EXCLUSIVE VIDRO.FORNECIMENTO E COLOCACAO</t>
  </si>
  <si>
    <t>14.002.0493-A</t>
  </si>
  <si>
    <t>JANELA EM ACO LAMINADO A FRIO COM ADICAO DE COBRE,4 FOLHAS,COM BANDEIRA BASCULANTE,MEDINDO 1,00X2,00X0,14M,MASSA EXTERNACOM DIVISAO,PRE-PINTADA,INCLUSIVE FERRAGENS.FORNECIMENTO ECOLOCACAO</t>
  </si>
  <si>
    <t>14.002.0494-A</t>
  </si>
  <si>
    <t>JANELA DE CORRER EM ACO LAMINADO A FRIO COM ADICAO DE COBRE,MEDINDO 1,20X2,00M,MASSA EXTERNA QUADRICULADA,COM GRADE INTERNA,COM 4 FOLHAS,EXCLUSIVE VIDRO.FORNECIMENTO E COLOCACAO</t>
  </si>
  <si>
    <t>14.002.0495-A</t>
  </si>
  <si>
    <t>JANELA EM ACO LAMINADO A FRIO COM ADICAO DE COBRE,TIPO MAXIM-AR,MEDINDO 1,40X1,20M,COM GRADE ELO,COMPOSTO POR 2 MODULOSDE 1,40X0,60M,COM 2 FOLHAS CADA E JUNCAO ACO LAMINADO A FRIOCOM ADICAO DE COBRE,PARA JANELA MAXIM-AR 140CM.FORNECIMENTOE COLOCACAO</t>
  </si>
  <si>
    <t>14.002.0496-A</t>
  </si>
  <si>
    <t>JANELA EM ACO LAMINADO A FRIO COM ADICAO DE COBRE,TIPO MAXIM-AR,MEDINDO 2,40X0,60M,COMPOSTO PARA 4 MODULOS DE 0,60X0,60M,COM 1 FOLHA,COM GRADE ELO E JUNCAO PARA JANELA MAXIM-AR 60CM.FORNECIMENTO E COLOCACAO</t>
  </si>
  <si>
    <t>14.002.0498-A</t>
  </si>
  <si>
    <t>JANELA VENEZIANA EM ACO LAMINADO A FRIO COM ADICAO DE COBRE,COM 6 FOLHAS,MEDINDO 1,20X2,00M,COM POSTIGO PARA VIDRO INTERNO,EXCLUSIVE VIDRO.FORNECIMENTO E COLOCACAO</t>
  </si>
  <si>
    <t>14.002.0499-A</t>
  </si>
  <si>
    <t>JANELA VENEZIANA EM ACO LAMINADO A FRIO COM ADICAO DE COBRE,COM 6 FOLHAS,MEDINDO 1,50X1,20M,EXCLUSIVE VIDRO.FORNECIMENTOE COLOCACAO</t>
  </si>
  <si>
    <t>14.002.0501-A</t>
  </si>
  <si>
    <t>JANELA EM ACO LAMINADO A FRIO COM ADICAO DE COBRE,TIPO MAXIM-AR,MEDINDO 2,00X0,60M,COM GRADE ELO,COMPOSTO POR 1 MODULO DE 0,60X0,60M,COM 1 FOLHA,1 MODULO DE 1,40X0,60M,COM 2 FOLHASE JUNCAO PARA JANELA MAXIM-AR 60CM.FORNECIMENTO E COLOCACAO</t>
  </si>
  <si>
    <t>14.002.0503-A</t>
  </si>
  <si>
    <t>JANELA VENEZIANA EM ACO LAMINADO A FRIO COM ADICAO DE COBRE,MEDINDO 2,00X1,00X0,14M,6 FOLHAS,COM GRADE QUADRICULADA,PRE-PINTADA,INCLUSIVE FERRAGENS.FORNECIMENTO E COLOCACAO</t>
  </si>
  <si>
    <t>14.002.0520-A</t>
  </si>
  <si>
    <t>PORTA ACUSTICA METALICA COM INDICE DE PROTECAO SONORA APROXIMADAMENTE COM 46DB,PARA ALTA FREQUENCIA,NAS DIMENSOES DE 700X2100MM,INCLUSIVE FECHADURA ESPECIAL COM CHAVE,MOLDURA EM CANTONEIRA DE ACO.FORNECIMENTO E COLOCACAO</t>
  </si>
  <si>
    <t>14.002.0521-A</t>
  </si>
  <si>
    <t>PORTA ACUSTICA METALICA COM INDICE DE PROTECAO SONORA APROXIMADAMENTE COM 46DB,PARA ALTA FREQUENCIA,NAS DIMENSOES DE 800X2100MM,INCLUSIVE FECHADURA ESPECIAL COM CHAVE,MOLDURA EM CANTONEIRA DE ACO.FORNECIMENTO E COLOCACAO</t>
  </si>
  <si>
    <t>14.002.0522-A</t>
  </si>
  <si>
    <t>PORTA ACUSTICA METALICA COM INDICE DE PROTECAO SONORA APROXIMADAMENTE COM 46DB,PARA ALTA FREQUENCIA,NAS DIMENSOES DE 900X2100MM,INCLUSIVE FECHADURA ESPECIAL COM CHAVE,MOLDURA EM CANTONEIRA DE ACO.FORNECIMENTO E COLOCACAO</t>
  </si>
  <si>
    <t>14.002.0523-A</t>
  </si>
  <si>
    <t>PORTA ACUSTICA METALICA COM INDICE DE PROTECAO SONORA APROXIMADAMENTE COM 46DB,PARA ALTA FREQUENCIA,NAS DIMENSOES DE 1000X2100MM,INCLUSIVE FECHADURA ESPECIAL COM CHAVE,MOLDURA EM CANTONEIRA DE ACO.FORNECIMENTO E COLOCACAO</t>
  </si>
  <si>
    <t>14.002.0524-A</t>
  </si>
  <si>
    <t>PORTA ACUSTICA METALICA COM INDICE DE PROTECAO SONORA APROXIMADAMENTE COM 46DB,PARA ALTA FREQUENCIA,NAS DIMENSOES DE 1400X2100MM,INCLUSIVE FECHADURA ESPECIAL COM CHAVE,MOLDURA EM CANTONEIRA DE ACO.FORNECIMENTO E COLOCACAO</t>
  </si>
  <si>
    <t>14.002.0525-A</t>
  </si>
  <si>
    <t>PORTA ACUSTICA METALICA COM INDICE DE PROTECAO SONORA APROXIMADAMENTE COM 46DB,PARA ALTA FREQUENCIA,NAS DIMENSOES DE 1600X2100MM,INCLUSIVE FECHADURA ESPECIAL COM CHAVE,MOLDURA EM CANTONEIRA DE ACO.FORNECIMENTO E COLOCACAO</t>
  </si>
  <si>
    <t>14.002.0526-A</t>
  </si>
  <si>
    <t>PORTA ACUSTICA METALICA COM INDICE DE PROTECAO SONORA APROXIMADAMENTE COM 46DB,PARA ALTA FREQUENCIA,NAS DIMENSOES DE 1800X2100MM,INCLUSIVE FECHADURA ESPECIAL COM CHAVE,MOLDURA EM CANTONEIRA DE ACO.FORNECIMENTO E COLOCACAO</t>
  </si>
  <si>
    <t>14.002.0527-A</t>
  </si>
  <si>
    <t>PORTA ACUSTICA METALICA COM INDICE DE PROTECAO SONORA APROXIMADAMENTE COM 46DB,PARA ALTA FREQUENCIA,NAS DIMENSOES DE 2000X2100MM,INCLUSIVE FECHADURA ESPECIAL COM CHAVE,MOLDURA EM CANTONEIRA DE ACO.FORNECIMENTO E COLOCACAO</t>
  </si>
  <si>
    <t>14.002.0535-A</t>
  </si>
  <si>
    <t>PORTA ACUSTICA METALICA COM INDICE DE PROTECAO SONORA APROXIMADAMENTE COM 56DB,PARA ALTA FREQUENCIA,NAS DIMENSOES DE 700X2100MM,INCLUSIVE FECHADURA ESPECIAL COM CHAVE,MOLDURA EM CANTONEIRA DE ACO.FORNECIMENTO E COLOCACAO</t>
  </si>
  <si>
    <t>14.002.0536-A</t>
  </si>
  <si>
    <t>PORTA ACUSTICA METALICA COM INDICE DE PROTECAO SONORA APROXIMADAMENTE COM 56DB,PARA ALTA FREQUENCIA,NAS DIMENSOES DE 800X2100MM,INCLUSIVE FECHADURA ESPECIAL COM CHAVE,MOLDURA EM CANTONEIRA DE ACO.FORNECIMENTO E COLOCACAO</t>
  </si>
  <si>
    <t>14.002.0537-A</t>
  </si>
  <si>
    <t>PORTA ACUSTICA METALICA COM INDICE DE PROTECAO SONORA APROXIMADAMENTE COM 56DB,PARA ALTA FREQUENCIA,NAS DIMENSOES DE 900X2100MM,INCLUSIVE FECHADURA ESPECIAL COM CHAVE,MOLDURA EM CANTONEIRA DE ACO.FORNECIMENTO E COLOCACAO</t>
  </si>
  <si>
    <t>14.002.0538-A</t>
  </si>
  <si>
    <t>PORTA ACUSTICA METALICA COM INDICE DE PROTECAO SONORA APROXIMADAMENTE COM 56DB,PARA ALTA FREQUENCIA,NAS DIMENSOES DE 1000X2100MM,INCLUSIVE FECHADURA ESPECIAL COM CHAVE,MOLDURA EM CANTONEIRA DE ACO.FORNECIMENTO E COLOCACAO</t>
  </si>
  <si>
    <t>14.002.0539-A</t>
  </si>
  <si>
    <t>PORTA ACUSTICA METALICA COM INDICE DE PROTECAO SONORA APROXIMADAMENTE COM 56DB,PARA ALTA FREQUENCIA,NAS DIMENSOES DE 1400X2100MM,INCLUSIVE FECHADURA ESPECIAL COM CHAVE,MOLDURA EM CANTONEIRA DE ACO.FORNECIMENTO E COLOCACAO</t>
  </si>
  <si>
    <t>14.002.0540-A</t>
  </si>
  <si>
    <t>PORTA ACUSTICA METALICA COM INDICE DE PROTECAO SONORA APROXIMADAMENTE COM 56DB,PARA ALTA FREQUENCIA,NAS DIMENSOES DE 1600X2100MM,INCLUSIVE FECHADURA ESPECIAL COM CHAVE,MOLDURA EM CANTONEIRA DE ACO.FORNECIMENTO E COLOCACAO</t>
  </si>
  <si>
    <t>14.002.0541-A</t>
  </si>
  <si>
    <t>PORTA ACUSTICA METALICA COM INDICE DE PROTECAO SONORA APROXIMADAMENTE COM 56DB,PARA ALTA FREQUENCIA,NAS DIMENSOES DE 1800X2100MM,INCLUSIVE FECHADURA ESPECIAL COM CHAVE,MOLDURA EM CANTONEIRA DE ACO.FORNECIMENTO E COLOCACAO</t>
  </si>
  <si>
    <t>14.002.0542-A</t>
  </si>
  <si>
    <t>PORTA ACUSTICA METALICA COM INDICE DE PROTECAO SONORA APROXIMADAMENTE COM 56DB,PARA ALTA FREQUENCIA,NAS DIMENSOES DE 2000X2100MM,INCLUSIVE FECHADURA ESPECIAL COM CHAVE,MOLDURA EM CANTONEIRA DE ACO.FORNECIMENTO E COLOCACAO</t>
  </si>
  <si>
    <t>14.003.0016-A</t>
  </si>
  <si>
    <t>JANELA DE ALUMINIO ANODIZADO AO NATURAL DE CORRER,DUAS FOLHAS DE CORRER E BANDEIRA DE 0,50M DE ALTURA COM PAINEIS BASCULANTES,EM PERFIS SERIE 28.FORNECIMENTO E COLOCACAO</t>
  </si>
  <si>
    <t>14.003.0017-A</t>
  </si>
  <si>
    <t>JANELA DE ALUMINIO ANODIZADO EM BRONZE OU PRETO,DUAS FOLHASDE CORRER E BANDEIRA DE 0,50M DE ALTURA COM PAINEIS BASCULANTES,EM PERFIS SERIE 28.FORNECIMENTO E COLOCACAO</t>
  </si>
  <si>
    <t>14.003.0020-A</t>
  </si>
  <si>
    <t>JANELA DE ALUMINIO ANODIZADO AO NATURAL DE CORRER,DUAS FOLHAS FIXAS E DUAS DE CORRER E BANDEIRA DE 0,50M DE ALTURA  COM2 PAINEIS FIXOS E 2 BASCULANTES, EM PERFIS SERIE 28. FORNECIMENTO E COLOCACAO</t>
  </si>
  <si>
    <t>14.003.0021-A</t>
  </si>
  <si>
    <t>JANELA DE ALUMINIO ANODIZADO EM BRONZE OU PRETO, DUAS FOLHASFIXAS E DUAS DE CORRER E BANDEIRA DE  0,50M DE ALTURA  COM2 PAINEIS FIXOS E 2 BASCULANTES, EM PERFIS SERIE 28. FORNECIMENTO E COLOCACAO</t>
  </si>
  <si>
    <t>14.003.0025-A</t>
  </si>
  <si>
    <t>JANELA DE ALUMINIO ANODIZADO AO NATURAL DE CORRER,COM DUAS FOLHAS DE CORRER,EM PERFIS SERIE 28.FORNECIMENTO E COLOCACAO</t>
  </si>
  <si>
    <t>14.003.0026-A</t>
  </si>
  <si>
    <t>JANELA DE ALUMINIO ANODIZADO  EM BRONZE OU PRETO DE CORRER,COM DUAS FOLHAS DE CORRER,EM PERFIS SERIE 28.FORNECIMENTO ECOLOCACAO</t>
  </si>
  <si>
    <t>14.003.0028-A</t>
  </si>
  <si>
    <t>JANELA DE ALUMINIO ANODIZADO AO NATURAL DE CORRER,COM DUAS FOLHAS FIXAS E DUAS FOLHAS DE CORRER,EM PERFIS SERIE 28.FORNECIMENTO E COLOCACAO</t>
  </si>
  <si>
    <t>14.003.0029-A</t>
  </si>
  <si>
    <t>JANELA DE ALUMINIO ANODIZADO EM BRONZE OU PRETO DE CORRER,COM DUAS FOLHAS FIXAS E DUAS FOLHAS DE CORRER,EM PERFIS SERIE28.FORNECIMENTO E COLOCACAO</t>
  </si>
  <si>
    <t>14.003.0050-A</t>
  </si>
  <si>
    <t>JANELA DE ALUMINIO ANODIZADO AO NATURAL,TIPO PROJETANTE, COMPAINEL PROJETANTE, PROVIDA DE HASTE  DE COMANDO, EM PERFISSERIE 28.FORNECIMENTO E COLOCACAO</t>
  </si>
  <si>
    <t>14.003.0051-A</t>
  </si>
  <si>
    <t>JANELA DE ALUMINIO ANODIZADO EM BRONZE OU PRETO,TIPO PROJETANTE, COM PAINEL PROJETANTE, PROVIDA DE HASTE DE COMANDO, EMPERFIS SERIE 28.FORNECIMENTO E COLOCACAO</t>
  </si>
  <si>
    <t>14.003.0061-A</t>
  </si>
  <si>
    <t>JANELA DE ALUMINIO ANODIZADO AO NATURAL,TIPO PIVOTANTE,COM PAINEL PIVOTANTE VERTICAL,EM PERFIS SERIE 28. FORNECIMENTO ECOLOCACAO</t>
  </si>
  <si>
    <t>14.003.0062-A</t>
  </si>
  <si>
    <t>JANELA DE ALUMINIO ANODIZADO EM BRONZE OU PRETO,TIPO PIVOTANTE,C/PAINEL PIVOTANTE VERTICAL,EM PERFIS SERIE 28.FORNECIMENTO E COLOCACAO</t>
  </si>
  <si>
    <t>14.003.0070-A</t>
  </si>
  <si>
    <t>JANELA BASCULANTE DE ALUMINIO ANODIZADO AO NATURAL,COM 1 ORDEM E BASCULA INFERIOR FIXA,EM PERFIS SERIE 28.FORNECIMENTO ECOLOCACAO</t>
  </si>
  <si>
    <t>14.003.0071-A</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</si>
  <si>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</si>
  <si>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</si>
  <si>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14.003.0077-A</t>
  </si>
  <si>
    <t>JANELA BASCULANTE DE ALUMINIO ANODIZADO EM BRONZE OU PRETO,COM 2 ORDENS SENDO A INFERIOR FIXA,EM PERFIS SERIE 28.FORNECIMENTO E COLOCACAO</t>
  </si>
  <si>
    <t>14.003.0121-A</t>
  </si>
  <si>
    <t>JANELA DE CORRER DE ALUMINIO ANODIZADO AO NATURAL FOSCO,EM PERFIS SERIE 28,COM 8 FOLHAS DE 120CM DE ALTURA, BANDEIRA DE40CM,PARTE FIXA 20CM,CONFORME PROJETO Nº6006/EMOP.FORNECIMENTO E COLOCACAO</t>
  </si>
  <si>
    <t>14.003.0122-A</t>
  </si>
  <si>
    <t>JANELA DE CORRER EM ALUMINIO ANODIZADO EM BRONZE OU PRETO,EMPERFIS SERIE 28, COM 8 FOLHAS DE 120CM ALTURA, BANDEIRA DE40CM,PARTE FIXA 20CM,CONFORME PROJETO N°6006/EMOP.FORNECIMENTO E COLOCACAO</t>
  </si>
  <si>
    <t>14.003.0130-A</t>
  </si>
  <si>
    <t>JANELA DE ALUMINIO ANODIZADO AO NATURAL FOSCO,TIPO MAXIM-AR,EM PERFIS SERIE 28,COM 90CM DE ALTURA,EM 4 MODULOS,COM PARTEINFERIOR FIXA,CONFORME PROJETO Nº6007/EMOP.FORNECIMENTO E COLOCACAO</t>
  </si>
  <si>
    <t>14.003.0131-A</t>
  </si>
  <si>
    <t>JANELA DE ALUMINIO ANODIZADO EM BRONZE OU PRETO,TIPO MAXIM-AR,EM PERFIS SERIE 28,COM 90CM DE ALTURA,EM 4 MODULOS,COM PARTE INFERIOR FIXA,CONFORME PROJETO N°6007/EMOP.FORNECIMENTO ECOLOCACAO</t>
  </si>
  <si>
    <t>14.003.0145-A</t>
  </si>
  <si>
    <t>JANELA DE ALUMINIO ANODIZADO AO NATURAL FOSCO,TIPO MAXIM-AR,EM PERFIS SERIE 28,COM 50 CM DE ALTURA,EM 4 MODULOS,CONFORMEPROJETO Nº6008/EMOP.FORNECIMENTO E COLOCACAO</t>
  </si>
  <si>
    <t>14.003.0146-A</t>
  </si>
  <si>
    <t>JANELA DE ALUMINIO ANODIZADO EM BRONZE OU PRETO,TIPO MAXIM-AR,PERFIS SERIE 28,COM 50CM DE ALTURA,EM 4 MODULOS, CONFORMEPROJETO N°6008/EMOP.FORNECIMENTO E COLOCACAO</t>
  </si>
  <si>
    <t>14.003.0148-A</t>
  </si>
  <si>
    <t>JANELA DE ALUMINIO ANODIZADO AO NATURAL,TIPO MAXIM-AR,COM 1PAINEL DESLIZANTE PROJETANTE,PROVIDA DE HASTE DE COMANDO,EMPERFIS SERIE 28.FORNECIMENTO E COLOCACAO</t>
  </si>
  <si>
    <t>14.003.0149-A</t>
  </si>
  <si>
    <t>JANELA DE ALUMINIO ANODIZADO EM BRONZE OU PRETO, TIPO MAXIM-AR, COM 1 PAINEL DESLIZANTE PROJETANTE, PROVIDA DE HASTE DECOMANDO,EM PERFIS SERIE 28.FORNECIMENTO E COLOCACAO</t>
  </si>
  <si>
    <t>14.003.0151-A</t>
  </si>
  <si>
    <t>JANELA DE ALUMINIO ANODIZADO FOSCO,TIPO MAXIM-AR,EM PERFIS SERIE 25,DE 80X50CM,CONFORME PROJETO Nº6009/EMOP.FORNECIMENTOE COLOCACAO</t>
  </si>
  <si>
    <t>14.003.0152-A</t>
  </si>
  <si>
    <t>JANELA DE ALUMINIO ANODIZADO EM BRONZE OU PRETO,TIPO MAXIM-AR,EM PERFIS SERIE 25,DE 80X50CM,CONFORME PROJETO N°6009/EMOP.FORNECIMENTO E COLOCACAO</t>
  </si>
  <si>
    <t>14.003.0153-A</t>
  </si>
  <si>
    <t>JANELA DE ALUMINIO ANODIZADO FOSCO,TIPO GUILHOTINA,PARA VIDRO(EXCLUSIVE ESTE), INCLUSIVE BORBOLETAS,EM PERFIS SERIE 25.FORNECIMENTO E COLOCACAO</t>
  </si>
  <si>
    <t>14.003.0154-A</t>
  </si>
  <si>
    <t>JANELA DE ALUMINIO ANODIZADO EM BRONZE OU PRETO,TIPO GUILHOTINA,PARA VIDRO(EXCLUSIVE ESTE)INCLUSIVE BORBOLETAS,EM PERFISSERIE 25.FORNECIMENTO E COLOCACAO</t>
  </si>
  <si>
    <t>14.003.0156-A</t>
  </si>
  <si>
    <t>JANELA DE ALUMINIO ANODIZADO FOSCO,TIPO GUILHOTINA EM VENEZIANA,INCLUSIVE BORBOLETAS,EM PERFIS SERIE 25.FORNECIMENTO ECOLOCACAO</t>
  </si>
  <si>
    <t>14.003.0157-A</t>
  </si>
  <si>
    <t>JANELA DE ALUMINIO ANODIZADO EM BRONZE OU PRETO,TIPO GUILHOTINA EM VENEZIANA,INCLUSIVE BORBOLETAS EM PERFIS SERIE 25.FORNECIMENTO E COLOCACAO</t>
  </si>
  <si>
    <t>14.003.0160-A</t>
  </si>
  <si>
    <t>CAIXILHO FIXO DE ALUMINIO ANODIZADO AO NATURAL,SERIE 28, EMVENEZIANA.FORNECIMENTO E COLOCACAO</t>
  </si>
  <si>
    <t>14.003.0161-A</t>
  </si>
  <si>
    <t>CAIXILHO FIXO DE ALUMINIO ANODIZADO EM BRONZE OU PRETO,SERIE28,EM VENEZIANA.FORNECIMENTO E COLOCACAO</t>
  </si>
  <si>
    <t>14.003.0163-A</t>
  </si>
  <si>
    <t>CAIXILHO FIXO DE ALUMINIO ANODIZADO AO NATURAL,SERIE 28,PARAVIDRO.FORNECIMENTO E COLOCACAO</t>
  </si>
  <si>
    <t>14.003.0164-A</t>
  </si>
  <si>
    <t>CAIXILHO FIXO DE ALUMINIO ANODIZADO PARA VIDRO EM BRONZE OUPRETO,SERIE 28.FORNECIMENTO E COLOCACAO</t>
  </si>
  <si>
    <t>14.003.0165-A</t>
  </si>
  <si>
    <t>PERFIL DE ALUMINIO PARA FIXACAO DE VIDRO(BAGUETE),INCLUSIVEMANGUEIRA CRISTAL,DIAMETRO 3/8".FORNECIMENTO E COLOCACAO</t>
  </si>
  <si>
    <t>14.003.0200-A</t>
  </si>
  <si>
    <t>PORTA DE ALUMINIO ANODIZADO AO NATURAL,TENDO 1 CONTRAPINAZIODIVIDINDO A ESQUADRIA EM 2 VAZIOS P/VIDRO, EM PERFIS SERIE25,EXCLUSIVE FECHADURAS.FORNECIMENTO E COLOCACAO</t>
  </si>
  <si>
    <t>14.003.0201-A</t>
  </si>
  <si>
    <t>PORTA DE ALUMINIO ANODIZADO EM BRONZE OU PRETO,TENDO 1 CONTRAPINAZIO DIVIDINDO A ESQUADRIA EM 2 VAZIOS PARA VIDRO,EM PERFIS SERIE 25,EXCLUSIVE FECHADURAS.FORNECIMENTO E COLOCACAO</t>
  </si>
  <si>
    <t>14.003.0205-A</t>
  </si>
  <si>
    <t>PORTA DE ALUMINIO ANODIZADO AO NATURAL,EM 2 FOLHAS DE ABRIR,TENDO 1 CONTRAPINAZIO DIVIDINDO A ESQUADRIA EM 2 VAZIOS PARAVIDRO,EM PERFIS SERIE 25,EXCLUSIVE FECHADURA.FORNECIMENTO ECOLOCACAO</t>
  </si>
  <si>
    <t>14.003.0206-A</t>
  </si>
  <si>
    <t>PORTA DE ALUMINIO ANODIZADO EM BRONZE OU PRETO, EM 2 FOLHASDE ABRIR, TENDO 1 CONTRAPINAZIO  DIVIDINDO A ESQUADRIA EM 2VAZIOS PARA VIDRO,PERFIS SERIE 25,EXCLUSIVE FECHADURA. FORNECIMENTO E COLOCACAO</t>
  </si>
  <si>
    <t>14.003.0210-A</t>
  </si>
  <si>
    <t>PORTA DE ALUMINIO ANODIZADO AO NATURAL DE CORRER,COM 2 FOLHAS, TENDO 1 CONTRAPINAZIO DIVIDINDO A ESQUADRIA  EM 2 VAZIOSPARA VIDRO,EM PERFIS SERIE 25,EXCLUSIVE FECHADURA.FORNECIMENTO E COLOCACAO</t>
  </si>
  <si>
    <t>14.003.0211-A</t>
  </si>
  <si>
    <t>PORTA DE ALUMINIO ANODIZADO EM BRONZE OU PRETO,DE CORRER,COM2 FOLHAS,TENDO 1 CONTRAPINAZIO DIVIDINDO A ESQUADRIA EM 2 VAZIOS PARA VIDRO,EM PERFIS SERIE 25,EXCLUSIVE FECHADURA.FORNECIMENTO E COLOCACAO</t>
  </si>
  <si>
    <t>14.003.0220-A</t>
  </si>
  <si>
    <t>PORTA DE ALUMINIO ANODIZADO AO NATURAL DE CORRER,EM PERFIS SERIE 30,C/CONTRAMARCO,CONFORME PROJETO N°6010/EMOP,EXCLUSIVEFECHADURA.FORNECIMENTO E COLOCACAO</t>
  </si>
  <si>
    <t>14.003.0221-A</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</si>
  <si>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</si>
  <si>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</si>
  <si>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14.003.0226-A</t>
  </si>
  <si>
    <t>PORTA DE ALUMINIO ANODIZADO EM BRONZE OU PRETO,PERFIL SERIE25,EM VENEZIANA,EXCLUSIVE FECHADURA.FORNECIMENTO E COLOCACAO</t>
  </si>
  <si>
    <t>14.003.0230-A</t>
  </si>
  <si>
    <t>PORTA DE ALUMINIO ANODIZADO AO NATURAL,PERFIL SERIE 25,EM LAMBRI HORIZONTAL,EXCLUSIVE FECHADURA.FORNECIMENTO E COLOCACAO</t>
  </si>
  <si>
    <t>14.003.0231-A</t>
  </si>
  <si>
    <t>PORTA ALUMINIO ANODIZADO EM BRONZE OU PRETO,PERFIL SERIE 25,EM LAMBRI HORIZONTAL, EXCLUSIVE FECHADURA. FORNECIMENTO  ECOLOCACAO</t>
  </si>
  <si>
    <t>14.003.0240-A</t>
  </si>
  <si>
    <t>VISOR DE ALUMINIO ANODIZADO FOSCO,SERIE 25,COM VIDRO LISO TRANSPARENTE,4MM DE ESPESSURA,DIMENSOES 80X40CM.FORNECIMENTO ECOLOCACAO</t>
  </si>
  <si>
    <t>14.003.0241-A</t>
  </si>
  <si>
    <t>VISOR DE ALUMINIO ANODIZADO FOSCO,SERIE 25,EXCLUSIVE O VIDRO.FORNECIMENTO E COLOCACAO</t>
  </si>
  <si>
    <t>14.003.0243-A</t>
  </si>
  <si>
    <t>SUPORTE EM ALUMINIO PARA AR CONDICIONADO DE 1 A 2HP,EM CANTONEIRA DE ALUMINIO DE 1/8"X1.1/4".FORNECIMENTO E COLOCACAO</t>
  </si>
  <si>
    <t>14.003.0250-A</t>
  </si>
  <si>
    <t>PROTECAO DE ARESTAS DE PAREDE EM CANTONEIRA DE ALUMINIO DE 1.1/2"X1/8",FIXADA COM PARAFUSOS DE FERRO CROMADO E BUCHAS DEPLASTICO.FORNECIMENTO E COLOCACAO</t>
  </si>
  <si>
    <t>14.003.0255-A</t>
  </si>
  <si>
    <t>PROTECAO DE ARESTAS DE PAREDE EM CANTONEIRA DE ALUMINIO DE 1/2"X1/8", FIXADA COM PARAFUSOS DE FERRO CROMADO E BUCHAS DEPLASTICO.FORNECIMENTO E COLOCACAO</t>
  </si>
  <si>
    <t>14.003.0260-A</t>
  </si>
  <si>
    <t>PROTECAO DE ARESTAS DE PAREDE EM CANTONEIRA DE ALUMINIO DE 3/4"X1/8", FIXADA COM PARAFUSOS DE FERRO CROMADO E BUCHAS DEPLASTICO.FORNECIMENTO E COLOCACAO</t>
  </si>
  <si>
    <t>14.003.0265-A</t>
  </si>
  <si>
    <t>PROTECAO PARA PORTAS,EM CHAPA DE ALUMINIO FIXADA POR REBITES.FORNECIMENTO E COLOCACAO</t>
  </si>
  <si>
    <t>14.003.0300-A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</si>
  <si>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</si>
  <si>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14.004.0010-A</t>
  </si>
  <si>
    <t>VIDRO PLANO TRANSPARENTE,COMUM,DE 3MM DE ESPESSURA.FORNECIMENTO E COLOCACAO</t>
  </si>
  <si>
    <t>14.004.0015-A</t>
  </si>
  <si>
    <t>VIDRO PLANO TRANSPARENTE,COMUM,DE 4MM DE ESPESSURA.FORNECIMENTO E COLOCACAO</t>
  </si>
  <si>
    <t>14.004.0020-A</t>
  </si>
  <si>
    <t>VIDRO PLANO TRANSPARENTE,COMUM,DE 5MM DE ESPESSURA.FORNECIMENTO E COLOCACAO</t>
  </si>
  <si>
    <t>14.004.0025-A</t>
  </si>
  <si>
    <t>VIDRO PLANO TRANSPARENTE,COMUM,DE 6MM DE ESPESSURA.FORNECIMENTO E COLOCACAO</t>
  </si>
  <si>
    <t>14.004.0030-A</t>
  </si>
  <si>
    <t>VIDRO PLANO TRANSPARENTE,COMUM,DE 10MM DE ESPESSURA.FORNECIMENTO E COLOCACAO</t>
  </si>
  <si>
    <t>14.004.0040-A</t>
  </si>
  <si>
    <t>VIDRO,FANTASIA,DE 4MM DE ESPESSURA,DO TIPO MARTELADO,ARTICO,OU LIXA.FORNECIMENTO E COLOCACAO</t>
  </si>
  <si>
    <t>14.004.0045-A</t>
  </si>
  <si>
    <t>VIDRO,FANTASIA, DE 4MM DE ESPESSURA,DO TIPO CANELADO.FORNECIMENTO E COLOCACAO</t>
  </si>
  <si>
    <t>14.004.0046-A</t>
  </si>
  <si>
    <t>VIDRO ARAMADO,7MM DE ESPESSURA.FORNECIMENTO E COLOCACAO</t>
  </si>
  <si>
    <t>14.004.0047-A</t>
  </si>
  <si>
    <t>VIDRO ARAMADO,6MM DE ESPESSURA.FORNECIMENTO E COLOCACAO</t>
  </si>
  <si>
    <t>14.004.0048-A</t>
  </si>
  <si>
    <t>VIDRO JATEADO COM 4MM DE ESPESSURA.FORNECIMENTO E COLOCACAO</t>
  </si>
  <si>
    <t>14.004.0050-A</t>
  </si>
  <si>
    <t>VIDRO LISO,TRANSPARENTE,TIPO FUME,6MM DE ESPESSURA.FORNECIMENTO E COLOCACAO</t>
  </si>
  <si>
    <t>14.004.0060-A</t>
  </si>
  <si>
    <t>VIDRO COLORIDO,FUME,DE 4MM DE ESPESSURA.FORNECIMENTO E COLOCACAO</t>
  </si>
  <si>
    <t>14.004.0070-A</t>
  </si>
  <si>
    <t>VIDRO LAMINADO SIMPLES,COM ESPESSURA DE 6MM.FORNECIMENTO E COLOCACAO</t>
  </si>
  <si>
    <t>14.004.0073-A</t>
  </si>
  <si>
    <t>VIDRO LAMINADO SIMPLES,COM ESPESSURA DE 10MM.FORNECIMENTO ECOLOCACAO</t>
  </si>
  <si>
    <t>ESPELHO DE CRISTAL,4MM DE ESPESSURA.COM MOLDURA DE MADEIRA.FORNECIMENTO E COLOCACAO</t>
  </si>
  <si>
    <t>VIDRO TEMPERADO INCOLOR,10MM DE ESPESSURA,PARA PORTAS OU PAINEIS FIXOS,EXCLUSIVE FERRAGENS.FORNECIMENTO E COLOCACAO</t>
  </si>
  <si>
    <t>14.004.0121-A</t>
  </si>
  <si>
    <t>VIDRO TEMPERADO,INCOLOR,COM 6MM DE ESPESSURA,ENCAIXILHADO EMMADEIRA,ALUMINIO OU FERRO.FORNECIMENTO E COLOCACAO</t>
  </si>
  <si>
    <t>14.004.0150-A</t>
  </si>
  <si>
    <t>VIDRO PLUMBIFERO C/ESPESSURA MAXIMA DE 8MM PARA USO EM SALASRADIOLOGICAS A PROVA DE RAIO-X,NAS DIMENSOES DE(0,20X0,30)M.FORNECIMENTO E COLOCACAO.</t>
  </si>
  <si>
    <t>14.004.0155-A</t>
  </si>
  <si>
    <t>VIDRO PLUMBIFERO C/ESPESSURA MAXIMA DE 8MM,PARA USO EM SALASRADIOLOGICAS A PROVA DE RAIO-X,NAS DIMENSOES DE(0,30X0,40)M.FORNECIMENTO E COLOCACAO.</t>
  </si>
  <si>
    <t>14.004.0160-A</t>
  </si>
  <si>
    <t>VIDRO PLUMBIFERO C/ESPESSURA MAXIMA DE 8MM,PARA USO EM SALASRADIOLOGICAS A PROVA DE RAIO-X,NAS DIMENSOES DE(1,00X0,70)M.FORNECIMENTO E COLOCACAO.</t>
  </si>
  <si>
    <t>14.004.0200-A</t>
  </si>
  <si>
    <t>PELICULA DE SEGURANCA ANTI-IMPACTO E CONTROLE SOLAR.FORNECIMENTO E COLOCACAO</t>
  </si>
  <si>
    <t>14.004.0205-A</t>
  </si>
  <si>
    <t>PELICULA REFLETIVA DE CONTROLE SOLAR.FORNECIMENTO E COLOCACAO</t>
  </si>
  <si>
    <t>14.005.0010-A</t>
  </si>
  <si>
    <t>PLACA DE POLICARBONATO EM CRISTAL COMPACTO,COM ESPESSURA DE4MM.FORNECIMENTO E COLOCACAO</t>
  </si>
  <si>
    <t>14.005.0015-A</t>
  </si>
  <si>
    <t>PLACA DE POLICARBONATO EM CRISTAL COMPACTO,COM ESPESSURA DE6MM.FORNECIMENTO E COLOCACAO</t>
  </si>
  <si>
    <t>14.005.0020-A</t>
  </si>
  <si>
    <t>PLACA DE POLICARBONATO EM CRISTAL COMPACTO,COM ESPESSURA DE8MM.FORNECIMENTO E COLOCACAO</t>
  </si>
  <si>
    <t>14.005.0025-A</t>
  </si>
  <si>
    <t>PLACA DE POLICARBONATO EM CRISTAL COMPACTO,COM ESPESSURA DE10MM.FORNECIMENTO E COLOCACAO</t>
  </si>
  <si>
    <t>14.006.0005-A</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</si>
  <si>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</si>
  <si>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</si>
  <si>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14.006.0010-A</t>
  </si>
  <si>
    <t>PORTA DE MADEIRA DE LEI EM COMPENSADO DE 80X210X3,5CM FOLHEADA NAS 2 FACES,ADUELA DE 13X3CM E ALIZARES DE 5X2CM,EXCLUSIVE FERRAGENS.FORNECIMENTO E COLOCACAO</t>
  </si>
  <si>
    <t>14.006.0012-A</t>
  </si>
  <si>
    <t>PORTA DE MADEIRA DE LEI EM COMPENSADO DE 70X210X3,5CM,FOLHEADA NAS 2 FACES,ADUELA DE 13X3CM E ALIZARES DE 5X2CM,EXCLUSIVE FERRAGENS.FORNECIMENTO E COLOCACAO</t>
  </si>
  <si>
    <t>14.006.0014-A</t>
  </si>
  <si>
    <t>PORTA DE MADEIRA DE LEI EM COMPENSADO DE 60X210X3,5CM FOLHEADA NAS 2 FACES,ADUELA DE 13X3CM E ALIZARES DE 5X2CM,EXCLUSIVE FERRAGENS.FORNECIMENTO E COLOCACAO</t>
  </si>
  <si>
    <t>14.006.0016-A</t>
  </si>
  <si>
    <t>PORTA DE MADEIRA DE LEI EM COMPENSADO,DE 200X210X3,5CM,COM DUAS FOLHAS,FOLHEADA NAS 2 FACES,ADUELAS DE 13X3CM E ALIZARESDE 5X2CM,EXCLUSIVE FERRAGENS.FORNECIMENTO E COLOCACAO</t>
  </si>
  <si>
    <t>14.006.0017-A</t>
  </si>
  <si>
    <t>PORTA DE MADEIRA DE LEI EM COMPENSADO,DE 60X210X3,5CM,FOLHEADA NAS 2 FACES,EXCLUSIVE FERRAGENS,ADUELA E ALIZARES.FORNECIMENTO E COLOCACAO</t>
  </si>
  <si>
    <t>14.006.0019-A</t>
  </si>
  <si>
    <t>PORTA DE MADEIRA DE LEI EM COMPENSADO,DE 70X210X3,5CM,FOLHEADA NAS 2 FACES,EXCLUSIVE FERRAGENS,ADUELA E ALIZARES.FORNECIMENTO E COLOCACAO</t>
  </si>
  <si>
    <t>14.006.0021-A</t>
  </si>
  <si>
    <t>PORTA DE MADEIRA DE LEI EM COMPENSADO,DE 80X210X3,5CM,FOLHEADANAS 2 FACES,EXCLUSIVE FERRAGENS,ADUELA E ALIZARES.FORNECIMENTO E COLOCACAO</t>
  </si>
  <si>
    <t>14.006.0023-A</t>
  </si>
  <si>
    <t>PORTA DE MADEIRA DE LEI EM COMPENSADO,DE 90X210X3,5CM,FOLHEADA NAS 2 FACES,EXCLUSIVE FERRAGENS,ADUELA E ALIZARES.FORNECIMENTO E COLOCACAO</t>
  </si>
  <si>
    <t>14.006.0025-A</t>
  </si>
  <si>
    <t>PORTA DE MADEIRA DE LEI EM COMPENSADO,DE 100X210X3,5CM,FOLHEADA NAS 2 FACES,EXCLUSIVE FERRAGENS,ADUELA E ALIZARES.FORNECIMENTO E COLOCACAO</t>
  </si>
  <si>
    <t>14.006.0030-A</t>
  </si>
  <si>
    <t>PORTA DE MADEIRA DE LEI COM UMA ALMOFADA REBAIXADA DE 80X210X3,5CM,ADUELA DE 13X3CM E ALIZARES DE 5X2CM,EXCLUSIVE FERRAGENS.FORNECIMENTO E COLOCACAO</t>
  </si>
  <si>
    <t>14.006.0033-A</t>
  </si>
  <si>
    <t>PORTA DE MADEIRA DE LEI COM UMA ALMOFADA REBAIXADA DE 70X210X3,5CM,ADUELA DE 13X3CM E ALIZARES DE 5X2CM,EXCLUSIVE FERRAGENS.FORNECIMENTO E COLOCACAO</t>
  </si>
  <si>
    <t>14.006.0036-A</t>
  </si>
  <si>
    <t>PORTA DE MADEIRA DE LEI COM UMA ALMOFADA REBAIXADA DE 60X210X3,5CM,ADUELA DE 13X3CM E ALIZARES DE 5X2CM,EXCLUSIVE FERRAGENS.FORNECIMENTO E COLOCACAO</t>
  </si>
  <si>
    <t>14.006.0037-A</t>
  </si>
  <si>
    <t>PORTA EXTERNA DE MADEIRA DE LEI,ALMOFADADA,DE 80X210CM,COM MARCO DE 7X3,5CM,EXCLUSIVE FERRAGENS.FORNECIMENTO E COLOCACAO</t>
  </si>
  <si>
    <t>14.006.0038-A</t>
  </si>
  <si>
    <t>PORTA EXTERNA DE MADEIRA DE LEI,ALMOFADADA,DE 70X210CM,COM MARCO DE 7X3,5CM,EXCLUSIVE FERRAGENS.FORNECIMENTO E COLOCACAO</t>
  </si>
  <si>
    <t>14.006.0039-A</t>
  </si>
  <si>
    <t>PORTA DE MADEIRA DE LEI COM UMA ALMOFADA REBAIXADA,DE 80X210X3,5CM,EXCLUSIVE FERRAGENS,ADUELA E ALIZARES.FORNECIMENTO ECOLOCACAO</t>
  </si>
  <si>
    <t>14.006.0041-A</t>
  </si>
  <si>
    <t>PORTA DE MADEIRA DE LEI,COM UMA ALMOFADA REBAIXADA,DE 70X210X3,5CM,EXCLUSIVE FERRAGENS,ADUELA E ALIZARES.FORNECIMENTO ECOLOCACAO</t>
  </si>
  <si>
    <t>14.006.0043-A</t>
  </si>
  <si>
    <t>PORTA DE MADEIRA DE LEI,COM UMA ALMOFADA REBAIXADA,DE 60X210X3,5CM,EXCLUSIVE FERRAGENS,ADUELA E ALIZARES.FORNECIMENTO ECOLOCACAO</t>
  </si>
  <si>
    <t>14.006.0050-A</t>
  </si>
  <si>
    <t>PORTA DE MADEIRA DE LEI,COM PAINEL DE VENEZIANA DE 80X210X3,5CM,ADUELA DE 13X3CM E ALIZARES DE 5X2CM,EXCLUSIVE FERRAGENS.FORNECIMENTO E COLOCACAO</t>
  </si>
  <si>
    <t>14.006.0052-A</t>
  </si>
  <si>
    <t>PORTA DE MADEIRA DE LEI,COM PAINEL DE VENEZIANA DE 70X210X3,5CM,ADUELA DE 13X3CM E ALIZARES DE 5X2CM,EXCLUSIVE FERRAGENS.FORNECIMENTO E COLOCACAO</t>
  </si>
  <si>
    <t>14.006.0054-A</t>
  </si>
  <si>
    <t>PORTA DE MADEIRA DE LEI,COM PAINEL DE VENEZIANA DE 60X210X3,5CM,ADUELA DE 13X3CM E ALIZARES DE 5X2CM,EXCLUSIVE FERRAGENS.FORNECIMENTO E COLOCACAO</t>
  </si>
  <si>
    <t>14.006.0058-A</t>
  </si>
  <si>
    <t>PORTA DE MADEIRA DE LEI,COM PAINEL DE VENEZIANA,DE 80X210X3,5CM,EXCLUSIVE FERRAGENS,ADUELA E ALIZARES.FORNECIMENTO E COLOCACAO</t>
  </si>
  <si>
    <t>14.006.0062-A</t>
  </si>
  <si>
    <t>PORTA DE MADEIRA DE LEI,COM PAINEL DE VENEZIANA,DE 70X210X3,5CM,EXCLUSIVE FERRAGENS,ADUELA E ALIZARES.FORNECIMENTO E COLOCACAO</t>
  </si>
  <si>
    <t>14.006.0064-A</t>
  </si>
  <si>
    <t>PORTA DE MADEIRA DE LEI,COM PAINEL DE VENEZIANA,DE 60X210X3,5CM,EXCLUSIVE FERRAGENS,ADUELA E ALIZARES.FORNECIMENTO E COLOCACAO</t>
  </si>
  <si>
    <t>14.006.0077-A</t>
  </si>
  <si>
    <t>PORTA DE MADEIRA DE LEI MACICA,COM ALMOFADA,PARA ENTRADA DESANITARIO,UMA FOLHA,DE ABRIR,DE 60X210X3,5CM E MARCO 7X3CM,EXCLUSIVE FERRAGENS.FORNECIMENTO E COLOCACAO</t>
  </si>
  <si>
    <t>14.006.0078-A</t>
  </si>
  <si>
    <t>PORTA DE MADEIRA DE LEI MACICA COM 5 ALMOFADAS,DE 80X210X3,5CM,MARCO DE 7X3CM E ALIZARES 5X2CM EM UMA FACE,EXCLUSIVE FERRAGENS.FORNECIMENTO E COLOCACAO</t>
  </si>
  <si>
    <t>14.006.0079-A</t>
  </si>
  <si>
    <t>PORTA DE MADEIRA DE LEI MACICA COM 5 ALMOFADAS,DE 70X210X3,5CM,MARCO DE 7X3CM E ALIZARES 5X2CM EM UMA FACE,EXCLUSIVE FERRAGENS.FORNECIMENTO E COLOCACAO</t>
  </si>
  <si>
    <t>14.006.0081-A</t>
  </si>
  <si>
    <t>PORTA DE MADEIRA DE LEI MACICA COM 5 ALMOFADAS,DE 60X210X3,5CM,MARCO DE 7X3CM E ALIZARES 5X2CM EM UMA FACE,EXCLUSIVE FERRAGENS.FORNECIMENTO E COLOCACAO</t>
  </si>
  <si>
    <t>14.006.0082-A</t>
  </si>
  <si>
    <t>PORTA DE MADEIRA DE LEI MACICA COM 5 ALMOFADAS,DE 80X210X3,5CM,EXCLUSIVE FERRAGENS,ADUELA E ALIZARES.FORNECIMENTO E COLOCACAO</t>
  </si>
  <si>
    <t>14.006.0083-A</t>
  </si>
  <si>
    <t>PORTA DE MADEIRA DE LEI MACICA COM 5 ALMOFADAS,DE 70X210X3,5CM,EXCLUSIVE FERRAGENS,ADUELA E ALIZARES.FORNECIMENTO E COLOCACAO</t>
  </si>
  <si>
    <t>14.006.0084-A</t>
  </si>
  <si>
    <t>PORTA DE MADEIRA DE LEI MACICA COM 5 ALMOFADAS,DE 60X210X3,5CM,EXCLUSIVE FERRAGENS,ADUELA E ALIZARES.FORNECIMENTO E COLOCACAO</t>
  </si>
  <si>
    <t>14.006.0085-A</t>
  </si>
  <si>
    <t>PORTA LISA DE FIBRA DE MADEIRA PRENSADA,DE 80X210X3,5CM,PARAACABAMENTO,EXCLUSIVE FERRAGENS,ADUELA E ALIZARES.FORNECIMENTO E COLOCACAO</t>
  </si>
  <si>
    <t>14.006.0086-A</t>
  </si>
  <si>
    <t>PORTA LISA DE FIBRA DE MADEIRA PRENSADA,DE 70X210X3,5CM,PARAACABAMENTO,EXCLUSIVE FERRAGENS,ADUELA E ALIZARES.FORNECIMENTO E COLOCACAO</t>
  </si>
  <si>
    <t>14.006.0087-A</t>
  </si>
  <si>
    <t>PORTA LISA DE FIBRA DE MADEIRA PRENSADA,DE 60X210X3,5CM,PARAACABAMENTO,EXCLUSIVE FERRAGENS,ADUELA E ALIZARES.FORNECIMENTO E COLOCACAO</t>
  </si>
  <si>
    <t>14.006.0088-A</t>
  </si>
  <si>
    <t>PORTA DE MADEIRA DE LEI EM COMPENSADO DE 60X180X3,5CM,FOLHEADA NAS 2 FACES E MARCO DE 7X3CM,EXCLUSIVE FERRAGENS.FORNECIMENTO E COLOCACAO</t>
  </si>
  <si>
    <t>14.006.0089-A</t>
  </si>
  <si>
    <t>PORTA DE MADEIRA DE LEI EM COMPENSADO DE 60X150X3,5CM,FOLHEADA NAS 2 FACES E MARCO DE 7X3CM,EXCLUSIVE FERRAGENS.FORNECIMENTO E COLOCACAO</t>
  </si>
  <si>
    <t>14.006.0090-A</t>
  </si>
  <si>
    <t>PORTA DE MADEIRA DE LEI EM COMPENSADO, DE 90X180X3,5CM,FOLHEADA NAS 2 FACES E MARCO DE 7X3CM,EXCLUSIVE FERRAGENS.FORNECIMENTO E COLOCACAO</t>
  </si>
  <si>
    <t>14.006.0091-A</t>
  </si>
  <si>
    <t>PORTA DE MADEIRA DE LEI MACICA DE FRISOS (MEXICANA) DE 80X210X3,5CM,ADUELA DE 13X3CM E ALIZARES DE 5X2CM,EXCLUSIVE FERRAGENS.FORNECIMENTO E COLOCACAO</t>
  </si>
  <si>
    <t>14.006.0092-A</t>
  </si>
  <si>
    <t>PORTA DE MADEIRA DE LEI MACICA DE FRISOS (MEXICANA) DE 70X210X3,5CM,ADUELA DE 13X3CM E ALIZARES DE 5X2CM,EXCLUSIVE FERRAGENS.FORNECIMENTO E COLOCACAO</t>
  </si>
  <si>
    <t>14.006.0093-A</t>
  </si>
  <si>
    <t>PORTA DE MADEIRA DE LEI MACICA DE FRISOS (MEXICANA) DE 80X210X3,5CM,ADUELA DE 13X3CM E CONTRAMARCO DE 11X2CM,CONFORME PROJETO TIPO Nº6063/EMOP,EXCLUSIVE FERRAGENS.FORNECIMENTO E COLOCACAO</t>
  </si>
  <si>
    <t>14.006.0094-A</t>
  </si>
  <si>
    <t>PORTA DE MADEIRA DE LEI MACICA DE FRISOS (MEXICANA) DE 70X210X3,5CM,ADUELA DE 13X3CM E CONTRAMARCO DE 11X2CM,CONFORME PROJETO TIPO Nº6063/EMOP,EXCLUSIVE FERRAGENS.FORNECIMENTO E COLOCACAO</t>
  </si>
  <si>
    <t>14.006.0095-A</t>
  </si>
  <si>
    <t>PORTA DE MADEIRA DE LEI MACICA DE FRISOS (MEXICANA) DE 60X210X3,5CM,ADUELA DE 13X3CM E CONTRAMARCO DE 11X2CM,CONFORME PROJETO TIPO Nº6063/EMOP,EXCLUSIVE FERRAGENS.FORNECIMENTO E COLOCACAO</t>
  </si>
  <si>
    <t>14.006.0100-A</t>
  </si>
  <si>
    <t>PORTA DE MADEIRA DE LEI MACICA DE FRISOS (MEXICANA) DE 120X210X3,5CM,EM 2 FOLHAS,ADUELA DE 13X3CM E CONTRAMARCO DE 11X2CM,CONFORME PROJETO TIPO N°6063/EMOP,EXCLUSIVE FERRAGENS.FORNECIMENTO E COLOCACAO</t>
  </si>
  <si>
    <t>14.006.0101-A</t>
  </si>
  <si>
    <t>PORTA DE MADEIRA DE LEI MACICA DE FRISOS (MEXICANA) DE 140X210X3,5CM,EM 2 FOLHAS,ADUELA DE 13X3CM E CONTRAMARCO DE 11X2CCM,CONFORME PROJETO TIPO Nº6063/EMOP,EXCLUSIVE FERRAGENS.FORNECIMENTO E COLOCACAO</t>
  </si>
  <si>
    <t>14.006.0102-A</t>
  </si>
  <si>
    <t>PORTA DE MADEIRA DE LEI MACICA DE FRISOS (MEXICANA) DE 160X210X3,5CM,EM 2 FOLHAS E BANDEIRAS DE 60CM,ADUELA DE 13X3CM ECONTRAMARCO DE 11X2CM,CONFORME PROJETO TIPO Nº6063/EMOP,EXCLUSIVE FERRAGENS.FORNECIMENTO E COLOCACAO</t>
  </si>
  <si>
    <t>14.006.0103-A</t>
  </si>
  <si>
    <t>PORTA DE MADEIRA DE LEI MACICA DE FRISOS (MEXICANA) DE 80X160X3,5,CONFORME PROJETO TIPO Nº6063/EMOP,EXCLUSIVE FERRAGENS,ADUELA E CONTRAMARCO.FORNECIMENTO E COLOCACAO</t>
  </si>
  <si>
    <t>14.006.0104-A</t>
  </si>
  <si>
    <t>PORTA DE MADEIRA DE LEI MACICA DE FRISOS (MEXICANA) DE 55X160X3,5CM,CONFORME PROJETO TIPO Nº6063/EMOP,EXCLUSIVE FERRAGENS,ADUELA E CONTRAMARCO.FORNECIMENTO E COLOCACAO</t>
  </si>
  <si>
    <t>14.006.0105-A</t>
  </si>
  <si>
    <t>PORTA DE MADEIRA DE LEI VAZADA PARA VIDRO,DE 80X210X3,5CM,COM PINAZIOS DE 3CM E CORDOES DE 1X1CM,EXCLUSIVE FERRAGENS.FORNECIMENTO E COLOCACAO</t>
  </si>
  <si>
    <t>14.006.0110-A</t>
  </si>
  <si>
    <t>PORTA DE MADEIRA DE LEI VAZADA PARA VIDRO,DE 70X210X3,5CM,COM PINAZIOS DE 3CM E CORDOES DE 1X1CM,EXCLUSIVE FERRAGENS.FORNECIMENTO E COLOCACAO</t>
  </si>
  <si>
    <t>14.006.0115-A</t>
  </si>
  <si>
    <t>PORTA DE MADEIRA DE LEI VAZADA PARA VIDRO,DE 60X210X3,5CM,COM PINAZIOS DE 3CM E CORDOES DE 1X1CM,EXCLUSIVE FERRAGENS.FORNECIMENTO E COLOCACAO</t>
  </si>
  <si>
    <t>14.006.0120-A</t>
  </si>
  <si>
    <t>PORTA DE MADEIRA DE LEI COM PAINEL DE VENEZIANA DE 120X210X3,5CM,EM 2 FOLHAS,MARCO DE 7X3CM E ALIZARES 5X2CM,EXCLUSIVE FERRAGENS.FORNECIMENTO E COLOCACAO</t>
  </si>
  <si>
    <t>14.006.0121-A</t>
  </si>
  <si>
    <t>PORTA DE MADEIRA DE LEI COM PAINEL DE VENEZIANA DE 120X210X3,5CM,EM 2 FOLHAS,MARCO DE 7X3CM,EXCLUSIVE FERRAGENS.FORNECIMENTO E COLOCACAO</t>
  </si>
  <si>
    <t>14.006.0123-A</t>
  </si>
  <si>
    <t>PORTA DE MADEIRA DE LEI COM PAINEL DE VENEZIANA PARA PC DE 300X200X3,5CM,EM 4 FOLHAS,MARCO SIMPLES E DUPLO DE 7X3CM,EXCLUSIVE FERRAGENS.FORNECIMENTO E COLOCACAO</t>
  </si>
  <si>
    <t>14.006.0124-A</t>
  </si>
  <si>
    <t>PORTA DE MADEIRA DE LEI COM PAINEL DE VENEZIANA PARA PC DE 300X200X3,5CM,EM 4 FOLHAS,MARCOS SIMPLES E DUPLOS DE 7X3CM,EXCLUSIVE FERRAGENS.FORNECIMENTO E COLOCACAO</t>
  </si>
  <si>
    <t>14.006.0126-A</t>
  </si>
  <si>
    <t>PORTA DE MADEIRA DE LEI COM PAINEL DE VENEZIANA,PARA MEDIDORES DE GAS DE 176X140CM,EM 3 FOLHAS,MARCO DE 7X3CM,EXCLUSIVEFERRAGENS.FORNECIMENTO E COLOCACAO</t>
  </si>
  <si>
    <t>14.006.0127-A</t>
  </si>
  <si>
    <t>PORTA DE MADEIRA DE LEI COM PAINEL DE VENEZIANA DE 70X100X3,5CM,1 FOLHA,DE ABRIR,MARCO SIMPLES DE 7X3CM,EXCLUSIVE FERRAGENS.FORNECIMENTO E COLOCACAO</t>
  </si>
  <si>
    <t>14.006.0150-A</t>
  </si>
  <si>
    <t>PORTA DE MADEIRA DE LEI EM COMPENSADO DE 120X210X3,5CM,EM 2FOLHAS,ADUELA DE 13X3CM E ALIZARES 5X2CM,EXCLUSIVE FERRAGENS.FORNECIMENTO E COLOCACAO</t>
  </si>
  <si>
    <t>14.006.0155-A</t>
  </si>
  <si>
    <t>PORTA DE MADEIRA DE LEI EM COMPENSADO DE 140X210X3,5CM,EM 2FOLHAS,ADUELA DE 13X3CM E ALIZARES 5X2CM,EXCLUSIVE FERRAGENS.FORNECIMENTO E COLOCACAO</t>
  </si>
  <si>
    <t>14.006.0156-A</t>
  </si>
  <si>
    <t>PORTA DE MADEIRA DE LEI EM COMPENSADO DE 150CMX210X3,5CM,EM2 FOLHAS,ADUELA DE 13X3CM E ALIZARES 5X2CM,EXCLUSIVE FERRAGENS.FORNECIMENTO E COLOCACAO</t>
  </si>
  <si>
    <t>14.006.0160-A</t>
  </si>
  <si>
    <t>PORTA DE MADEIRA DE LEI EM COMPENSADO DE 160CMX210X3,5CM,EM2 FOLHAS,ADUELA DE 13X3CM E ALIZARES DE 5X2CM,EXCLUSIVE FERRAGENS.FORNECIMENTO E COLOCACAO</t>
  </si>
  <si>
    <t>14.006.0185-A</t>
  </si>
  <si>
    <t>PORTA DE MADEIRA DE LEI MACICA DE FRISOS DE 80X210X3,5CM,MARCO DE 7X3CM E ALIZARES DE 5X2CM EM UMA FACE,EXCLUSIVE FERRAGENS.FORNECIMENTO E COLOCACAO</t>
  </si>
  <si>
    <t>14.006.0190-A</t>
  </si>
  <si>
    <t>PORTA DE MADEIRA DE LEI EM COMPENSADO DE 80X210X3,5CM,ADUELADE 13X3CM E ALIZARES DE 5X2CM,COMPLEMENTADA POR BANDEIRA FIXA DE 40CM DE ALTURA,EXCLUSIVE FERRAGENS.FORNECIMENTO E COLOCACAO</t>
  </si>
  <si>
    <t>14.006.0220-A</t>
  </si>
  <si>
    <t>PORTA DE MADEIRA DE LEI DE CORRER EM COMPENSADO DE 80X210X3,5CM,PENDURADA EM ROLDANAS,CORRENDO DENTRO DE TRILHO OCO,GUIADA POR CANALETA EMBUTIDA NO PISO COM MARCO DE 7X3CM,EXCLUSIVE FERRAGENS.FORNECIMENTO E COLOCACAO</t>
  </si>
  <si>
    <t>14.006.0225-A</t>
  </si>
  <si>
    <t>PORTA DE MADEIRA DE LEI DE CORRER EM COMPENSADO DE 80X210X3,5CM,EM 2 FOLHAS,PENDURADA EM ROLDANAS,CORRENDO DENTRO DE TRILHO OCO,GUIADA POR CANALETA EMBUTIDA NO PISO SEM MARCO DE 7X3CM,EXCLUSIVE FERRAGENS E MARCO.FORNECIMENTO E COLOCACAO</t>
  </si>
  <si>
    <t>14.006.0230-A</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</si>
  <si>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</si>
  <si>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14.006.0232-A</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</si>
  <si>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</si>
  <si>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14.006.0233-A</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</si>
  <si>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</si>
  <si>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14.006.0234-A</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</si>
  <si>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</si>
  <si>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14.006.0235-A</t>
  </si>
  <si>
    <t>PORTA EM CHAPAS DURAS DE FIBRA DE MADEIRA PRENSADA,NAS DUASFACES,CONTENDO MIOLO MACICO DE MADEIRA AGLOMERADA E REQUADROEM MADEIRA NATURAL.ACABAMENTO BASE PARA PINTURA,MEDINDO 80X210CM,EXCLUSIVE FERRAGENS.FORNECIMENTO E COLOCACAO</t>
  </si>
  <si>
    <t>14.006.0237-A</t>
  </si>
  <si>
    <t>PORTA EM CHAPAS DURAS DE FIBRA DE MADEIRA PRENSADA,NAS DUASFACES,CONTENDO MIOLO MACICO DE MADEIRA AGLOMERADA E REQUADROEM MADEIRA NATURAL.ACABAMENTO BASE PARA PINTURA,MEDINDO 70X210CM,EXCLUSIVE FERRAGENS.FORNECIMENTO E COLOCACAO</t>
  </si>
  <si>
    <t>14.006.0238-A</t>
  </si>
  <si>
    <t>PORTA EM CHAPAS DURAS DE FIBRA DE MADEIRA PRENSADA,NAS DUASFACES,CONTENDO MIOLO MACICO DE MADEIRA AGLOMERADA E REQUADROEM MADEIRA NATURAL.ACABAMENTO BASE PARA PINTURA,MEDINDO 60X210CM,EXCLUSIVE FERRAGENS.FORNECIMENTO E COLOCACAO</t>
  </si>
  <si>
    <t>14.006.0240-A</t>
  </si>
  <si>
    <t>PORTINHOLA DE COMPENSADO EM MADEIRA DE LEI DE 20MM, PARA FECHAMENTO DE QUADROS DE LUZ OU ARMARIOS, INCLUSIVE GUARNICAO,EXCLUSIVE FERRAGENS.FORNECIMENTO E COLOCACAO</t>
  </si>
  <si>
    <t>14.006.0245-A</t>
  </si>
  <si>
    <t>PORTINHOLA DE MADEIRA MACICA DE 80X20CM,EM 2 FOLHAS DE CORRER EM TRILHOS DE ALUMINIO,CONFORME PROJETO N° 6011/EMOP.FORNECIMENTO E COLOCACAO</t>
  </si>
  <si>
    <t>14.006.0255-A</t>
  </si>
  <si>
    <t>PORTAO DE TABUAS DE MADEIRA DE LEI,SOBRE ARMACAO TRIANGULADAE MARCO,EXCLUSIVE FERRAGENS.FORNECIMENTO E COLOCACAO</t>
  </si>
  <si>
    <t>14.006.0260-A</t>
  </si>
  <si>
    <t>JANELA DE MADEIRA DE LEI GUILHOTINA DE 150X150X3,5CM,EM 2 FOLHAS,COM CAIXILHO PARA VIDRO E MARCO DUPLO,COM CAIXAS PARA CONTRAPESOS,EXCLUSIVE FERRAGENS.FORNECIMENTO E COLOCACAO</t>
  </si>
  <si>
    <t>14.006.0265-A</t>
  </si>
  <si>
    <t>JANELA DE MADEIRA DE LEI GUILHOTINA DE 100X150X3CM,EM 2 FOLHAS,MARCO DUPLO COM CAIXILHO PARA VIDRO,PRESOS EM BORBOLETAS,EXCLUSIVE FERRAGENS.FORNECIMENTO E COLOCACAO</t>
  </si>
  <si>
    <t>14.006.0270-A</t>
  </si>
  <si>
    <t>JANELA DE MADEIRA DE LEI GUILHOTINA DE 120X150X3CM,EM 2 FOLHAS,MARCO DUPLO COM CAIXILHO PARA VIDRO,PRESOS EM BORBOLETAS,EXCLUSIVE FERRAGENS.FORNECIMENTO E COLOCACAO</t>
  </si>
  <si>
    <t>14.006.0275-A</t>
  </si>
  <si>
    <t>JANELA DE MADEIRA DE LEI GUILHOTINA DE 150X150X3CM,EM 2 FOLHAS,MARCO DUPLO COM CAIXILHO PARA VIDRO,PRESOS EM BORBOLETAS,EXCLUSIVE FERRAGENS.FORNECIMENTO E COLOCACAO</t>
  </si>
  <si>
    <t>14.006.0285-A</t>
  </si>
  <si>
    <t>JANELA DE MADEIRA DE LEI DE ABRIR DE 120X150X3CM,TIPO VVP (VENEZIANA,VIDRO E POSTIGO) EM 2 FOLHAS E MARCO DE 7X3CM,EXCLUSIVE FERRAGENS.FORNECIMENTO E COLOCACAO</t>
  </si>
  <si>
    <t>14.006.0286-A</t>
  </si>
  <si>
    <t>JANELA DE MADEIRA DE LEI DE ABRIR DE 100X100X3CM,TIPO VVP (VENEZIANA,VIDRO E POSTIGO) EM 2 FOLHAS E MARCO DE 7X3CM,EXCLUSIVE FERRAGENS.FORNECIMENTO E COLOCACAO</t>
  </si>
  <si>
    <t>14.006.0288-A</t>
  </si>
  <si>
    <t>JANELA DE MADEIRA DE LEI EM VENEZIANA DE 200X100X3CM,COM 2 FOLHAS DE CORRER,EXCLUSIVE FERRAGENS.FORNECIMENTO E COLOCACAO</t>
  </si>
  <si>
    <t>14.006.0290-A</t>
  </si>
  <si>
    <t>JANELA DE MADEIRA DE LEI DE CORRER DE 150X150X3,5CM,EM 2 FOLHAS,PARA VIDRO,COM BANDEIRA EM CAIXILHO DE VIDRO,EXCLUSIVE FERRAGENS.FORNECIMENTO E COLOCACAO</t>
  </si>
  <si>
    <t>14.006.0295-A</t>
  </si>
  <si>
    <t>JANELA DE MADEIRA DE LEI DE CORRER DE 200X150X3,5CM,EM 4 FOLHAS,SENDO 2 DE CORRER,PARA VIDRO,COM BANDEIRA EM CAIXILHO DEVIDRO,EXCLUSIVE FERRAGENS.FORNECIMENTO E COLOCACAO</t>
  </si>
  <si>
    <t>14.006.0297-A</t>
  </si>
  <si>
    <t>JANELA DE MADEIRA DE LEI DE CORRER,DE 2 FOLHAS,DE 110X120X3CM,INCLUSIVE GUARNICAO,EXCLUSIVE FERRAGENS.FORNECIMENTO E COLOCACAO</t>
  </si>
  <si>
    <t>14.006.0299-A</t>
  </si>
  <si>
    <t>JANELA DE MADEIRA DE LEI DE CORRER,DE 2 FOLHAS,DE 110X140X3CM,INCLUSIVE GUARNICAO,EXCLUSIVE FERRAGENS.FORNECIMENTO E COLOCACAO</t>
  </si>
  <si>
    <t>14.006.0301-A</t>
  </si>
  <si>
    <t>JANELA DE MADEIRA DE LEI DE CORRER,DE 4 FOLHAS,DE 160X120X3CM,INCLUSIVE GUARNICAO,EXCLUSIVE FERRAGENS.FORNECIMENTO E COLOCACAO</t>
  </si>
  <si>
    <t>14.006.0303-A</t>
  </si>
  <si>
    <t>JANELA DE MADEIRA DE LEI DE CORRER,DE 4 FOLHAS,DE 210X140X3CM,INCLUSIVE GUARNICAO,EXCLUSIVE FERRAGENS.FORNECIMENTO E COLOCACAO</t>
  </si>
  <si>
    <t>14.006.0305-A</t>
  </si>
  <si>
    <t>JANELA DE MADEIRA DE LEI,BASCULANTE DE 100X140X3CM,COM 3 FOLHAS,EXCLUSIVE FERRAGENS.FORNECIMENTO E COLOCACAO</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</si>
  <si>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</si>
  <si>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</si>
  <si>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14.006.0355-A</t>
  </si>
  <si>
    <t>GRADE DE RIPAS DE MADEIRA DE LEI,CRUZADAS,MONTADAS E FIXADASSOBRE PECAS DE 5X5CM,FORMANDO QUADROS DE 60X60CM.FORNECIMENTO E COLOCACAO</t>
  </si>
  <si>
    <t>14.006.0360-A</t>
  </si>
  <si>
    <t>ESTRADO DE MADEIRA DE LEI,FORMADO POR RIPAS COM INTERVALOS DE 2,5CM, E APOIADAS EM TRAVESSAS DE 4CM, ESPACADAS DE 10CM,FIXADAS COM PARAFUSOS DE LATAO DE 1.1/2".FORNECIMENTO E COLOCACAO</t>
  </si>
  <si>
    <t>14.006.0362-A</t>
  </si>
  <si>
    <t>QUADRO DE MADEIRA DE LEI,PARA COLOCACAO DE APARELHO DE AR CONDICIONADO DE 1 A 2HP,INCLUSIVE ALIZAR.FORNECIMENTO E COLOCACAO</t>
  </si>
  <si>
    <t>14.006.0370-A</t>
  </si>
  <si>
    <t>QUADRO MURAL EM COMPENSADO DE 10MM, INCLUSIVE MOLDURA DO MESMO MATERIAL.FORNECIMENTO E COLOCACAO</t>
  </si>
  <si>
    <t>14.006.0371-A</t>
  </si>
  <si>
    <t>QUADRO DE AULA EM ARGAMASSA,EMPREGANDO-SE CORANTE VERDE,COMMOLDURA E PORTA-GIZ DE MADEIRA.FORNECIMENTO E COLOCACAO</t>
  </si>
  <si>
    <t>14.006.0372-A</t>
  </si>
  <si>
    <t>QUADRO MURAL DE CELULOSE PRENSADA COM FLANELOGRAFO,MEDINDO 504X123CM, MOLDURA DE MADEIRA ENVERNIZADA,CONFORME PROJETO Nº6012/EMOP.FORNECIMENTO E COLOCACAO</t>
  </si>
  <si>
    <t>14.006.0373-A</t>
  </si>
  <si>
    <t>BALCAO DE ATENDIMENTO DE MADEIRA DE LEI,VAO DE 130X105CM,COMPORTA DE FRISOS DE MADEIRA,EM 2 FOLHAS,COM UMA PRATELEIRA,CONFORME PROJETO Nº6013/EMOP,EXCLUSIVE FERRAGENS E SOCO DE CONCRETO E ALVENARIA.FORNECIMENTO E COLOCACAO</t>
  </si>
  <si>
    <t>14.006.0374-A</t>
  </si>
  <si>
    <t>BALCAO BASCULAVEL EM COMPENSADO NAVAL DE 10MM,COM ACABAMENTOEM CHAPA LAMINADA,1,50X0,30M.FORNECIMENTO E COLOCACAO</t>
  </si>
  <si>
    <t>14.006.0375-A</t>
  </si>
  <si>
    <t>PRATELEIRA DE MADEIRA DE LEI EM COMPENSADO DE 20MM E 40CM DELARGURA,SOBRE CANTONEIRAS DE FERRO.FORNECIMENTO E COLOCACAO</t>
  </si>
  <si>
    <t>14.006.0380-A</t>
  </si>
  <si>
    <t>PRATELEIRA DE MADEIRA DE LEI EM COMPENSADO DE 20MM E 50CM DELARGURA,SOBRE CANTONEIRAS DE FERRO.FORNECIMENTO E COLOCACAO</t>
  </si>
  <si>
    <t>14.006.0385-A</t>
  </si>
  <si>
    <t>PRATELEIRA DE MADEIRA DE LEI EM COMPENSADO DE 20MM E 60CM DELARGURA,SOBRE CANTONEIRAS DE FERRO.FORNECIMENTO E COLOCACAO</t>
  </si>
  <si>
    <t>14.006.0399-A</t>
  </si>
  <si>
    <t>PROTECAO TIPO BATE-CADEIRA DE MADEIRA DE LEI,15X2CM,APARELHADA EM UMA FACE E NOS TOPOS,EXCLUSIVE PINTURA.FORNECIMENTO ECOLOCACAO</t>
  </si>
  <si>
    <t>14.006.0400-A</t>
  </si>
  <si>
    <t>PROTECAO DE PAREDES DE SALA DE AULA,COM MADEIRA DE LEI,20X2,5CM, APARELHADA EM UMA FACE E NOS TOPOS, EXCLUSIVE PINTURA.FORNECIMENTO E COLOCACAO</t>
  </si>
  <si>
    <t>14.006.0401-A</t>
  </si>
  <si>
    <t>FRISO EM MADEIRA DE LEI,MEDINDO 3X1,5CM,BOLEADO.FORNECIMENTOE COLOCACAO</t>
  </si>
  <si>
    <t>14.006.0405-A</t>
  </si>
  <si>
    <t>ADUELA EM MADEIRA DE LEI,DE 13X3CM.FORNECIMENTO E COLOCACAO</t>
  </si>
  <si>
    <t>14.006.0407-A</t>
  </si>
  <si>
    <t>ADUELA EM MADEIRA DE LEI,DE 14X3CM,COM 3,5CM DE REBAIXO.FORNECIMENTO E COLOCACAO</t>
  </si>
  <si>
    <t>14.006.0408-A</t>
  </si>
  <si>
    <t>MARCO EM MADEIRA DE LEI,DE 7X3CM.FORNECIMENTO E COLOCACAO</t>
  </si>
  <si>
    <t>14.006.0409-A</t>
  </si>
  <si>
    <t>ALIZAR EM MADEIRA DE LEI,DE 5X2CM.FORNECIMENTO E COLOCACAO</t>
  </si>
  <si>
    <t>14.006.0415-A</t>
  </si>
  <si>
    <t>MOLDURA DE MADEIRA DE LEI,ENVERNIZADA,DE 10X2,5CM,PARA QUADRO DE AULA,CONFORME PROJETO N°6015/EMOP.FORNECIMENTO E COLOCACAO</t>
  </si>
  <si>
    <t>14.006.0417-A</t>
  </si>
  <si>
    <t>PORTA GIZ DE MADEIRA DE LEI,ENVERNIZADO,DE 10X2,5CM,PARA QUADRO DE AULA,CONFORME PROJETO N°6016/EMOP.FORNECIMENTO E COLOCACAO</t>
  </si>
  <si>
    <t>14.006.0420-A</t>
  </si>
  <si>
    <t>PORTA DE MADEIRA DE LEI EM COMPENSADO,FOLHEADA NAS 2 FACES COM 3CM DE ESPESSURA,EXCLUSIVE FERRAGENS,ADUELAS E ALIZARES.FORNECIMENTO E COLOCACAO</t>
  </si>
  <si>
    <t>14.006.0422-B</t>
  </si>
  <si>
    <t>PORTA DE MADEIRA DE LEI COM PAINEL DE VENEZIANA,COM 3CM DE ESPESSURA,EXCLUSIVE FERRAGENS,ADUELAS E ALIZARES.FORNECIMENTOE COLOCACAO</t>
  </si>
  <si>
    <t>14.006.0423-A</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</si>
  <si>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</si>
  <si>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</si>
  <si>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14.006.0426-A</t>
  </si>
  <si>
    <t>JANELA DE MADEIRA DE LEI DE ABRIR OU CORRER,PARA VIDRO,COM 3CM DE ESPESSURA,EXCLUSIVE FERRAGENS E GUARNICAO.FORNECIMENTOE COLOCACAO</t>
  </si>
  <si>
    <t>14.006.0428-A</t>
  </si>
  <si>
    <t>CAIXILHO FIXO DE MADEIRA DE LEI,COM 3CM DE ESPESSURA,EXCLUSIVE GUARNICAO.FORNECIMENTO E COLOCACAO</t>
  </si>
  <si>
    <t>14.006.0430-A</t>
  </si>
  <si>
    <t>CAIXILHO FIXO DE MADEIRA DE LEI,PARA VIDRO,COM 3CM DE ESPESSURA,EXCLUSIVE GUARNICAO.FORNECIMENTO E COLOCACAO</t>
  </si>
  <si>
    <t>14.006.0440-A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</si>
  <si>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</si>
  <si>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14.006.0445-A</t>
  </si>
  <si>
    <t>DECK EM MADEIRA DE LEI APARELHADA,COM ASSOALHO MEDINDO APROXIMADAMENTE 18X2CM,VIGAS LONGITUDINAIS DE 7,5X15CM,TRANSVERSAIS DE 10X15CM,GUARDA-CORPO COMPOSTO DE PECAS DE 15X15CM E 20X2,5CM.FORNECIMENTO E COLOCACAO</t>
  </si>
  <si>
    <t>14.006.0609-A</t>
  </si>
  <si>
    <t>PECA DE MADEIRA DE LEI,SERRADA,DE 3"X3".FORNECIMENTO</t>
  </si>
  <si>
    <t>14.006.0612-A</t>
  </si>
  <si>
    <t>PECA DE MADEIRA DE LEI,SERRADA,DE 3"X4.1/2".FORNECIMENTO</t>
  </si>
  <si>
    <t>14.006.0615-A</t>
  </si>
  <si>
    <t>PECA DE MADEIRA DE LEI,SERRADA,DE 3"X6".FORNECIMENTO</t>
  </si>
  <si>
    <t>14.006.0624-A</t>
  </si>
  <si>
    <t>COMPENSADO DE 6MM(CHAPA DE 2,20X1,60M).FORNECIMENTO</t>
  </si>
  <si>
    <t>14.006.0627-A</t>
  </si>
  <si>
    <t>COMPENSADO DE 10MM (CHAPA 2,20X1,60M).FORNECIMENTO</t>
  </si>
  <si>
    <t>14.006.0630-A</t>
  </si>
  <si>
    <t>COMPENSADO DE 15MM (CHAPA 2,20X1,60M).FORNECIMENTO</t>
  </si>
  <si>
    <t>14.006.0633-A</t>
  </si>
  <si>
    <t>COMPENSADO DE 20MM (CHAPA 2,20X1,60M).FORNECIMENTO</t>
  </si>
  <si>
    <t>14.006.0636-A</t>
  </si>
  <si>
    <t>COMPENSADO DE 25MM (CHAPA 2,20X1,60M).FORNECIMENTO</t>
  </si>
  <si>
    <t>14.006.0639-A</t>
  </si>
  <si>
    <t>COMPENSADO NAVAL DE 10MM(CHAPA DE 2,20X1,10M).FORNECIMENTO</t>
  </si>
  <si>
    <t>14.006.0645-A</t>
  </si>
  <si>
    <t>COMPENSADO NAVAL DE 15MM(CHAPA DE 2,20X1,10M).FORNECIMENTO</t>
  </si>
  <si>
    <t>14.006.0648-A</t>
  </si>
  <si>
    <t>CHAPA DE FIBRA  DE MADEIRA  DE ALTA DENSIDADE  EM PLACAS DE1220X2440MM,COM 2,5MM DE ESPESSURA.FORNECIMENTO</t>
  </si>
  <si>
    <t>14.006.0680-A</t>
  </si>
  <si>
    <t>MADEIRA DE REFLORESTAMENTO,AUTOCLAVADA,EM TORA,ATE 6,00M DECOMPRIMENTO,DIAMETRO DE 12CM.FORNECIMENTO</t>
  </si>
  <si>
    <t>14.006.0685-A</t>
  </si>
  <si>
    <t>MADEIRA DE REFLORESTAMENTO,AUTOCLAVADA,EM TORA,ATE 6,00M DECOMPRIMENTO,DIAMETRO DE 15CM.FORNECIMENTO</t>
  </si>
  <si>
    <t>14.006.0688-A</t>
  </si>
  <si>
    <t>MADEIRA DE REFLORESTAMENTO,AUTOCLAVADA,EM TORA,ATE 6,00M DECOMPRIMENTO,DIAMETRO DE 20CM.FORNECIMENTO</t>
  </si>
  <si>
    <t>14.006.0695-A</t>
  </si>
  <si>
    <t>MADEIRA DE REFLORESTAMENTO,AUTOCLAVADA,EM TORA,ATE 6,00M DECOMPRIMENTO,DIAMETRO DE 25CM.FORNECIMENTO</t>
  </si>
  <si>
    <t>14.007.0005-A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</si>
  <si>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</si>
  <si>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14.007.0010-A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</si>
  <si>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</si>
  <si>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14.007.0015-A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</si>
  <si>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</si>
  <si>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14.007.0020-A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</si>
  <si>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</si>
  <si>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14.007.0025-A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</si>
  <si>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</si>
  <si>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14.007.0030-A</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</si>
  <si>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</si>
  <si>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</si>
  <si>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</si>
  <si>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14.007.0040-A</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</si>
  <si>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</si>
  <si>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</si>
  <si>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</si>
  <si>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14.007.0050-A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</si>
  <si>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</si>
  <si>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</si>
  <si>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</si>
  <si>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</si>
  <si>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</si>
  <si>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14.007.0060-A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</si>
  <si>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</si>
  <si>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14.007.0065-A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</si>
  <si>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</si>
  <si>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14.007.0070-A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</si>
  <si>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</si>
  <si>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</si>
  <si>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</si>
  <si>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</si>
  <si>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</si>
  <si>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14.007.0085-A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</si>
  <si>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</si>
  <si>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14.007.0090-A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</si>
  <si>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</si>
  <si>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</si>
  <si>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</si>
  <si>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14.007.0101-A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</si>
  <si>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</si>
  <si>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14.007.0105-A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</si>
  <si>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</si>
  <si>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14.007.0110-A</t>
  </si>
  <si>
    <t>FERRAGENS PARA PORTAS DE MADEIRA DE BARRACAO DE OBRA OU CASATIPO POPULAR, CONST.DE FORNEC.S/COLOC.DE:-FECHADURA CAIXAODE SOBREPOR,FORMA RETANGULAR,DE 100X86X38MM,ACABAMENTO FERRORESINADO PRETO:-3 DOBRADICAS DE FERRO,DE 2.1/2"X2.1/2",COMPINO E BOLAS DE LATAO</t>
  </si>
  <si>
    <t>14.007.0115-A</t>
  </si>
  <si>
    <t>FERRAGENS PARA PORTAS DE MADEIRA DE ARMARIO,CONSTANDO DE FORNECIMENTO S/COLOC.,DE:-FECHADURA PARA ARMARIO EM LATAO,ACABAMENTO CROMADO,COM CHAVES TIPO GORGE;-3 DOBRADICAS DE 2.1/2"X1.3/8",EM LATAO,ACABAMENTO CROMADO,COM PINO E BOLAS DE LATAO</t>
  </si>
  <si>
    <t>14.007.0120-A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</si>
  <si>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</si>
  <si>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14.007.0125-A</t>
  </si>
  <si>
    <t>FERRAGENS PARA JANELA DE MADEIRA,TIPO GUILHOTINA,CONSTANDO DE FORNEC.S/COLOC.DE:-2 BORBOLETAS DE LATAO OU ZAMAK,ASAS TRIANGULARES VAZADAS,ACABAMENTO CROMADO OU NIQUELADO;-4 CONCHASSIMPLES EM LATAO,FORMA RETANGULAR, FUNDO EM BAIXO RELEVO ESEM FURO,ACABAMENTO CROMADO</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</si>
  <si>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</si>
  <si>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</si>
  <si>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14.007.0135-A</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</si>
  <si>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</si>
  <si>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</si>
  <si>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14.007.0145-A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</si>
  <si>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</si>
  <si>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14.007.0150-A</t>
  </si>
  <si>
    <t>FERRAGENS PARA JANELA DE MADEIRA,DE CORRER,DE 4 FOLHAS,CORRENDO 2, CONSTANDO DE FORNEC.S/COLOC.,DE:-4 RODIZIOS DE LATAOCOM ROLAMENTO(6MM), PARA TRILHOS;-6,00M DE TRILHO ALUMINIO,TAMANHO 3,00MX1/4"X1/4";-1 PUXADOR DE PUNHO,TUBULAR,EM LATAOCROMADO</t>
  </si>
  <si>
    <t>14.007.0155-A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</si>
  <si>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</si>
  <si>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</si>
  <si>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14.007.0165-A</t>
  </si>
  <si>
    <t>FERRAGENS PARA PORTAS (CONJUNTO COMPLETO) DE 1 FOLHA COM BANDEIRA DE VIDRO TEMPERADO DE 10MM,CONSTANDO DE FORNECIMENTO SEM COLOCACAO (ESTA INCLUIDA NO FORNECIMENTO E COLOCACAO DO VIDRO),EXCLUSIVE MOLA HIDRAULICA DE PISO (VIDE ITEM 14.007.0190)</t>
  </si>
  <si>
    <t>14.007.0170-A</t>
  </si>
  <si>
    <t>FERRAGENS PARA PORTAS(CONJUNTO COMPLETO) DE 2 FOLHAS DE VIDRO TEMPERADO DE 10MM,CONSTANDO DE FORNECIMENTO SEM COLOCACAO(ESTA INCLUIDA NO FORNECIMENTO E COLOCACAO DO VIDRO),EXCLUSIVE MOLA HIDRAULICA DE PISO(VIDE ITEM 14.007.0190)</t>
  </si>
  <si>
    <t>14.007.0175-A</t>
  </si>
  <si>
    <t>FERRAGENS PARA PORTAS (CONJUNTO COMPLETO) DE 2 FOLHAS COM BANDEIRA DE VIDRO TEMPERADO DE 10MM, CONSTANDO DE FORNECIMENTOSEM COLOCACAO (ESTA INCLUIDA NO FORNECIMENTO E COLOCACAO DOVIDRO),EXCLUSIVE MOLA HIDRAULICA DE PISO(VIDE ITEM 14.007.0190)</t>
  </si>
  <si>
    <t>14.007.0185-A</t>
  </si>
  <si>
    <t>FERRAGENS P/PORTAS(CONJUNTO COMPLETO) DE 2 FOLHAS C/BANDEIRAE 2 PAINES FIXOS LATERAIS DE VIDRO TEMPERADO DE 10MM,CONST.DE FORNECIMENTO SEM COLOCACAO(ESTA INCLUIDA NO FORNECIMENTOE COLOCACAO DO VIDRO), EXCLUSIVE MOLA HIDRAULICA DE PISO(VIDE ITEM 14.007.0190)</t>
  </si>
  <si>
    <t>14.007.0190-A</t>
  </si>
  <si>
    <t>MOLA HIDRAULICA DE PISO PARA PORTAS DE VIDRO TEMPERADO DE 10MM.FORNECIMENTO</t>
  </si>
  <si>
    <t>14.007.0195-A</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</si>
  <si>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</si>
  <si>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</si>
  <si>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14.007.0250-A</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</si>
  <si>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</si>
  <si>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14.007.0251-A</t>
  </si>
  <si>
    <t>FERRAGENS,PARA PORTAS DE MADEIRA DE ENTRADA PRINCIPAL,CONSTANDO DE FORNECIMENTO DAS PECAS:-FECHADURA DE CILINDRO EM FERRO,ACABAMENTO CROMADO;-ESPELHO RETANGULAR EM FERRO POLIDO E CROMADO,MACANETA TIPO BOLA EM ZAMAK POLIDO E CROMADO,EXCLUSIVE DOBRADICAS</t>
  </si>
  <si>
    <t>14.007.0253-A</t>
  </si>
  <si>
    <t>FECHADURA DE CILINDRO,EM LATAO,ACABAMENTO CROMADO,PARA PORTAS DE MADEIRA,DE ENTRADA PRINCIPAL.FORNECIMENTO</t>
  </si>
  <si>
    <t>14.007.0256-A</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</si>
  <si>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</si>
  <si>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14.007.0258-A</t>
  </si>
  <si>
    <t>FECHADURA PARA PORTAS INTERNAS DE MADEIRA,TIPO GORGE,TRINCOREVERSIVEL EM LATAO,ACABAMENTO CROMADO,COM MACANETA TIPO ALAVANCA EM ZAMAK,ACABAMENTO CROMADO,ENTRADA E ROSETA CIRCULARES,EM LATAO LAMINADO COM ACABAMENTO CROMADO.FORNECIMENTO</t>
  </si>
  <si>
    <t>14.007.0261-A</t>
  </si>
  <si>
    <t>FERRAGENS PARA PORTAS DE MADEIRA DE BANHEIRO,CONSTANDO DE FORNECIMENTO DAS PECAS:-FECHADURA SIMPLES RETANGULAR EM FERRO,ACABAMENTO CROMADO;-ESPELHO RETANGULAR COM ACABAMENTO CROMADO;-MACANETA TIPO ALAVANCA COM ACABAMENTO CROMADO,EXCLUSIVE DOBRADICAS</t>
  </si>
  <si>
    <t>14.007.0263-A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</si>
  <si>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</si>
  <si>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14.007.0266-A</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</si>
  <si>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</si>
  <si>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14.007.0267-A</t>
  </si>
  <si>
    <t>FECHADURA DE CILINDRO PARA MOVEIS DE MADEIRA,DE ENTALHAR,REVERSIVEL,EM FERRO ZINCADO.FORNECIMENTO</t>
  </si>
  <si>
    <t>14.007.0268-A</t>
  </si>
  <si>
    <t>FECHADURA DE CILINDRO PARA MOVEIS DE MADEIRA,DE SOBREPOR,REVERSIVEL,EM ACO NIQUELADO.FORNECIMENTO</t>
  </si>
  <si>
    <t>14.007.0269-A</t>
  </si>
  <si>
    <t>FECHADURA DE CILINDRO PARA GAVETAS,4 PINOS COM ROTACAO DE 360° E DUAS CHAVES.FORNECIMENTO</t>
  </si>
  <si>
    <t>14.007.0270-A</t>
  </si>
  <si>
    <t>FECHADURA DE CILINDRO OVALADO,DE LATAO,ACABAMENTO CROMADO PARA PORTAS DE CORRER,DE FERRO OU ALUMINIO.FORNECIMENTO</t>
  </si>
  <si>
    <t>14.007.0274-A</t>
  </si>
  <si>
    <t>FECHADURA DE SOBREPOR,COM CILINDRO,DUAS VOLTAS,EM FERRO RESINADO PRETO,PARA PORTAO.FORNECIMENTO</t>
  </si>
  <si>
    <t>14.007.0276-A</t>
  </si>
  <si>
    <t>FECHADURA DE SOBREPOR,COM CILINDRO,EM LATAO,ACABAMENTO CROMADO,PARA PORTAO.FORNECIMENTO</t>
  </si>
  <si>
    <t>14.007.0277-A</t>
  </si>
  <si>
    <t>FECHADURA DE CILINDRO PARA ARMARIOS,4 PINOS COM ROTACAO DE 360° E DUAS CHAVES.FORNECIMENTO</t>
  </si>
  <si>
    <t>14.007.0278-A</t>
  </si>
  <si>
    <t>DOBRADICA 3"X3.1/2",DE LATAO CROMADO,COM PINO,BOLAS E ANEISDE LATAO.FORNECIMENTO</t>
  </si>
  <si>
    <t>14.007.0279-A</t>
  </si>
  <si>
    <t>DOBRADICA TIPO PIANO,EM FERRO LATONADO,DE 1"X3,00M.FORNECIMENTO</t>
  </si>
  <si>
    <t>14.007.0280-A</t>
  </si>
  <si>
    <t>DOBRADICA 3"X3",DE LATAO CROMADO,COM PINO,BOLAS E ANEIS DE LATAO.FORNECIMENTO</t>
  </si>
  <si>
    <t>14.007.0281-A</t>
  </si>
  <si>
    <t>DOBRADICA TIPO PIANO,EM LATAO POLIDO,DE 1"X3,00M.FORNECIMENTO</t>
  </si>
  <si>
    <t>14.007.0282-A</t>
  </si>
  <si>
    <t>DOBRADICA 3"X2.1/2",DE LATAO CROMADO,COM PINO,BOLAS E ANEISDE LATAO.FORNECIMENTO</t>
  </si>
  <si>
    <t>14.007.0283-A</t>
  </si>
  <si>
    <t>DOBRADICA COPO,TIPO ALTA OU BAIXA,CURVA OU RETA,FURACAO DE 35 OU 26MM,COM FECHO DE METAL CROMADO.FORNECIMENTO</t>
  </si>
  <si>
    <t>14.007.0284-A</t>
  </si>
  <si>
    <t>DOBRADICA 2.1/2"X1.3/8",DE LATAO CROMADO,COM PINO E BOLAS DELATAO.FORNECIMENTO</t>
  </si>
  <si>
    <t>14.007.0286-A</t>
  </si>
  <si>
    <t>DOBRADICA 4"X3",DE FERRO GALVANIZADO,COM PINO,BOLAS E ANEISDE LATAO.FORNECIMENTO</t>
  </si>
  <si>
    <t>14.007.0287-A</t>
  </si>
  <si>
    <t>DOBRADICA INFERIOR PARA PORTA DE VIDRO TEMPERADO DE 10MM.FORNECIMENTO</t>
  </si>
  <si>
    <t>14.007.0288-A</t>
  </si>
  <si>
    <t>DOBRADICA 3"X3",DE FERRO GALVANIZADO,COM PINO DE FERRO E BOLAS DE LATAO.FORNECIMENTO</t>
  </si>
  <si>
    <t>14.007.0289-A</t>
  </si>
  <si>
    <t>DOBRADICA SUPERIOR PARA PORTA DE VIDRO TEMPERADO DE 10MM.FORNECIMENTO</t>
  </si>
  <si>
    <t>14.007.0290-A</t>
  </si>
  <si>
    <t>DOBRADICA 3"X2.1/2",DE FERRO GALVANIZADO,COM PINO DE FERRO EBOLAS DE LATAO.FORNECIMENTO</t>
  </si>
  <si>
    <t>14.007.0292-A</t>
  </si>
  <si>
    <t>DOBRADICA DE 1.3/4"X2",DE FERRO GALVANIZADO,COM PINO DE FERRO E BOLAS DE LATAO.FORNECIMENTO</t>
  </si>
  <si>
    <t>14.007.0294-A</t>
  </si>
  <si>
    <t>DOBRADICA PARA PORTA "VAI-E-VEM",DE 3",EM LATAO NIQUELADO EPOLIDO.FORNECIMENTO</t>
  </si>
  <si>
    <t>14.007.0296-A</t>
  </si>
  <si>
    <t>FECHO DE SOBREPOR "LIVRE-OCUPADO",INCLUSIVE TARGETA COM TRANCA FIXA.FORNECIMENTO</t>
  </si>
  <si>
    <t>14.007.0298-A</t>
  </si>
  <si>
    <t>FECHO DE EMBUTIR DE ALAVANCA,EM LATAO CROMADO,DE 40CM DE ALTURA.FORNECIMENTO</t>
  </si>
  <si>
    <t>14.007.0300-A</t>
  </si>
  <si>
    <t>FECHO DE EMBUTIR DE SEGURANCA,EM LATAO CROMADO,PISTAO CILINDRICO,BOTAO C/CREMALHEIRA,ESPELHO ELIPTICO CROMADO.FORNECIMENTO</t>
  </si>
  <si>
    <t>14.007.0302-A</t>
  </si>
  <si>
    <t>FECHO DE HASTE REDONDA,EM FERRO,PARA PINTAR,COM 20CM.FORNECIMENTO</t>
  </si>
  <si>
    <t>14.007.0304-A</t>
  </si>
  <si>
    <t>FECHO DE HASTE REDONDA,EM FERRO,PARA PINTAR,COM 30CM.FORNECIMENTO</t>
  </si>
  <si>
    <t>14.007.0306-A</t>
  </si>
  <si>
    <t>FECHO DE 80MM EM FERRO NIQUELADO,LINGUETA CENTRAL MOVEL.FORNECIMENTO</t>
  </si>
  <si>
    <t>14.007.0308-A</t>
  </si>
  <si>
    <t>VISOR OPTICO COM LENTES,TIPO LINGUETA,ACABAMENTO CROMADO.FORNECIMENTO</t>
  </si>
  <si>
    <t>14.007.0310-A</t>
  </si>
  <si>
    <t>CREMONA EM LATAO CROMADO,COM VARA DE FERRO DE 1,50M,ACABAMENTO CROMADO,POLIDO OU PINTADO.FORNECIMENTO</t>
  </si>
  <si>
    <t>14.007.0312-A</t>
  </si>
  <si>
    <t>CARRANCA PARA FIXACAO EXTERNA DE JANELA DE ABRIR EM LATAO,CABECOTE ARTICULADO.FORNECIMENTO</t>
  </si>
  <si>
    <t>14.007.0313-A</t>
  </si>
  <si>
    <t>MOLA FECHA-PORTA,AEREA,COM PINHAO E CREMALHEIRA,EM ALUMINIO,COM PINTURA ELETROSTATICA, COM POTENCIA Nº3 PARA PORTAS DEFERRO DE 0,90 A 1,00M.FORNECIMENTO</t>
  </si>
  <si>
    <t>14.007.0314-A</t>
  </si>
  <si>
    <t>MOLA FECHA-PORTA,AEREA,COM PINHAO E CREMALHEIRA,EM ALUMINIO,COM PINTURA ELETROSTATICA, COM POTENCIA Nº2 PARA PORTAS DEMADEIRA OU ALUMINIO ATE 0,90M.FORNECIMENTO</t>
  </si>
  <si>
    <t>14.007.0315-A</t>
  </si>
  <si>
    <t>MOLA FECHA-PORTA,AEREA,COM PINHAO E CREMALHEIRA,EM ALUMINIO,COM PINTURA ELETROSTATICA,COM POTENCIA Nº4 PARA PORTAS CORTA-FOGO ACIMA DE 1,00M.FORNECIMENTO</t>
  </si>
  <si>
    <t>14.007.0316-A</t>
  </si>
  <si>
    <t>PUXADOR DE 12CM,EM ZAMAK CROMADO.FORNECIMENTO</t>
  </si>
  <si>
    <t>14.007.0318-A</t>
  </si>
  <si>
    <t>PUXADOR TUBULAR,DE PUNHO,EM LATAO CROMADO.FORNECIMENTO</t>
  </si>
  <si>
    <t>14.007.0320-A</t>
  </si>
  <si>
    <t>PUXADOR TUBULAR,EM ZAMAK CROMADO.FORNECIMENTO</t>
  </si>
  <si>
    <t>14.007.0322-A</t>
  </si>
  <si>
    <t>CADEADO DE 30MM,C/DUPLA TRAVA,DISCO DE SEGURANCA ANTI-GAZUA,CORPO DE LATAO MACICO,CILINDRO DE LATAO TREFILADO.FORNECIMENTO</t>
  </si>
  <si>
    <t>14.007.0324-A</t>
  </si>
  <si>
    <t>CADEADO DE 50MM,C/DUPLA TRAVA,DISCO DE SEGURANCA ANTI-GAZUA,CORPO DE LATAO MACICO,CILINDRO DE LATAO TREFILADO.FORNECIMENTO</t>
  </si>
  <si>
    <t>14.007.0326-A</t>
  </si>
  <si>
    <t>CADEADO DE 30MM ADAPTADO PARA USO DE UMA SO CHAVE.FORNECIMENTO</t>
  </si>
  <si>
    <t>14.007.0328-A</t>
  </si>
  <si>
    <t>PORTA CADEADO DE 4.1/2",DE FERRO ZINCADO.FORNECIMENTO</t>
  </si>
  <si>
    <t>14.007.0330-A</t>
  </si>
  <si>
    <t>TARGETAO DE FERRO GALVANIZADO,DE 36CM,COM ADAPTACAO DE HASTEPARA DUPLO FUNCIONAMENTO,FECHAMENTO COM CADEADO, EXCLUSIVEESTE,CONFORME PROJETO Nº6017/EMOP.FORNECIMENTO E COLOCACAO</t>
  </si>
  <si>
    <t>14.007.0332-A</t>
  </si>
  <si>
    <t>TARGETA DE FIO REDONDO,DE 2",EM FERRO CROMADO.FORNECIMENTO</t>
  </si>
  <si>
    <t>14.007.0334-A</t>
  </si>
  <si>
    <t>PRENDEDOR DE PORTA DE LATAO CROMADO,FIXADO NO PISO,HASTE ACIONADA POR PRESSAO DA PORTA OU DO PE.FORNECIMENTO</t>
  </si>
  <si>
    <t>14.007.0335-A</t>
  </si>
  <si>
    <t>MANCAL SUPERIOR PARA PORTA DE VIDRO TEMPERADO DE 10MM.FORNECIMENTO</t>
  </si>
  <si>
    <t>14.007.0336-A</t>
  </si>
  <si>
    <t>SUPORTE SIMPLES DE CENTRO PARA VIDRO TEMPERADO DE 10MM.FORNECIMENTO</t>
  </si>
  <si>
    <t>14.007.0337-A</t>
  </si>
  <si>
    <t>SUPORTE DUPLO HORIZONTAL PARA VIDROS TEMPERADOS DE 10MM.FORNECIMENTO</t>
  </si>
  <si>
    <t>14.007.0338-A</t>
  </si>
  <si>
    <t>FECHADURA DE CENTRO PARA PORTA DE VIDRO TEMPERADO DE 10MM.FORNECIMENTO</t>
  </si>
  <si>
    <t>14.007.0340-A</t>
  </si>
  <si>
    <t>CONTRA FECHADURA DE CENTRO PARA PORTA DE VIDRO TEMPERADO DE10MM.FORNECIMENTO</t>
  </si>
  <si>
    <t>14.007.0342-A</t>
  </si>
  <si>
    <t>ESPELHO DE FECHADURA PARA PORTA DE VIDRO TEMPERADO DE 10MM.FORNECIMENTO</t>
  </si>
  <si>
    <t>14.007.0344-A</t>
  </si>
  <si>
    <t>SUPORTE TIPO "L" PARA PORTA DE VIDRO TEMPERADO DE 10MM.FORNECIMENTO</t>
  </si>
  <si>
    <t>14.007.0345-A</t>
  </si>
  <si>
    <t>ESPELHO DO TRINCO DE PISO PARA PORTA DE VIDRO TEMPERADO.FORNECIMENTO</t>
  </si>
  <si>
    <t>14.007.0346-A</t>
  </si>
  <si>
    <t>SUPORTE SIMPLES DE CANTO PARA VIDRO TEMPERADO DE 10MM.FORNECIMENTO</t>
  </si>
  <si>
    <t>14.007.0347-A</t>
  </si>
  <si>
    <t>PUXADOR DE MADEIRA PARA PORTA DE VIDRO TEMPERADO.FORNECIMENTO</t>
  </si>
  <si>
    <t>14.007.0348-A</t>
  </si>
  <si>
    <t>PIVO PARA PORTA DE VIDRO TEMPERADO.FORNECIMENTO</t>
  </si>
  <si>
    <t>14.007.0360-A</t>
  </si>
  <si>
    <t>PUXADOR PLASTICO PARA PORTA DE ARMARIO DE MADEIRA,FORMA SEMICIRCULAR,COM 96MM DE COMPRIMENTO,ACABAMENTO CROMADO.FORNECIMENTO E COLOCACAO</t>
  </si>
  <si>
    <t>14.007.0365-A</t>
  </si>
  <si>
    <t>PUXADOR PLASTICO PARA PORTA DE ARMARIO DE MADEIRA,FORMA SEMI-CIRCULAR,COM 64MM DE COMPRIMENTO,ACABAMENTO CROMADO.FORNECIMENTO E COLOCACAO</t>
  </si>
  <si>
    <t>14.007.0390-A</t>
  </si>
  <si>
    <t>MOLA DE BILHA DE ACO,TAMANHO 12MM.FORNECIMENTO</t>
  </si>
  <si>
    <t>14.007.0396-A</t>
  </si>
  <si>
    <t>TRILHO DE ALUMINIO PARA ROLDANAS,EM ESQUADRIAS DE CORRER,OCO,COM 3,00M POR APROXIMADAMENTE 30X29MM.FORNECIMENTO</t>
  </si>
  <si>
    <t>14.007.0400-A</t>
  </si>
  <si>
    <t>MOLA "VAI E VEM" COM ESFERA DE ACO E CORPO EM LATAO POLIDO.FORNECIMENTO</t>
  </si>
  <si>
    <t>14.007.0500-A</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</si>
  <si>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</si>
  <si>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14.007.0505-A</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</si>
  <si>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</si>
  <si>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14.008.0010-A</t>
  </si>
  <si>
    <t>PORTA DE MADEIRA DE LEI EM COMPENSADO DE 60X210X3CM,MARCO DE7X3CM,DE SECAO RETANGULAR,A PORTA COMO O MARCO SERAO REVESTIDOS DE CHAPA LAMINADA (COMPOSTA DE CELULOSE PRENSADA EM AUTOCLAVE) DE 1MM DE ESPESSURA,EXCLUSIVE FERRAGENS.FORNECIMENTOE COLOCACAO</t>
  </si>
  <si>
    <t>14.008.0015-A</t>
  </si>
  <si>
    <t>PORTA DE MADEIRA DE LEI EM COMPENSADO DE 70X210X3CM,MARCO DE7X3CM,DE SECAO RETANGULAR,A PORTA COMO O MARCO SERAO REVESTIDOS DE CHAPA LAMINADA (COMPOSTA DE CELULOSE PRENSADA EM AUTOCLAVE) DE 1MM DE ESPESSURA,EXCLUSIVE FERRAGENS.FORNECIMENTOE COLOCACAO</t>
  </si>
  <si>
    <t>14.008.0020-A</t>
  </si>
  <si>
    <t>PORTA DE MADEIRA DE LEI EM COMPENSADO DE 80X210X3CM,MARCO DE7X3CM,DE SECAO RETANGULAR,A PORTA COMO O MARCO SERAO REVESTIDOS DE CHAPA LAMINADA (COMPOSTA DE CELULOSE PRENSADA EM AUTOCLAVE) DE 1MM DE ESPESSURA,EXCLUSIVE FERRAGENS.FORNECIMENTOE COLOCACAO</t>
  </si>
  <si>
    <t>14.008.0025-A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</si>
  <si>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</si>
  <si>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14.008.0030-A</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</si>
  <si>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</si>
  <si>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14.008.0035-A</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</si>
  <si>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</si>
  <si>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14.008.0045-A</t>
  </si>
  <si>
    <t>PORTA DE MADEIRA DE LEI EM COMPENSADO DE 60X180X3CM,GUARNICAO LATERAL DE MARCO 7X3CM,SENDO A FOLHA REVESTIDA DE CHAPA LAMINADA (COMPOSTA DE CELULOSE COM RESINA PRENSADA EM AUTOCLAVE) DE 1MM DE ESPESSURA,EXCLUSIVE FERRAGENS.FORNECIMENTO E COLOCACAO</t>
  </si>
  <si>
    <t>14.008.0050-A</t>
  </si>
  <si>
    <t>PORTA PARA CENTRO RADIOLOGICO,REVESTIDA DE LENCOL DE CHUMBODE 2MM,COM ACABAMENTO EM PLACA DE FIBRA DE MADEIRA PRENSADA,REVESTIDA DE CHAPA DE LAMINADO MELAMINICO,INCLUSIVE FERRAGENS.FORNECIMENTO E COLOCACAO</t>
  </si>
  <si>
    <t>14.008.0052-A</t>
  </si>
  <si>
    <t>PORTA PARA CENTRO RADIOLOGICO,REVESTIDA DE LENCOL DE CHUMBODE 1MM,COM ACABAMENTO EM PLACA DE FIBRA DE MADEIRA PRENSADA,REVESTIDA DE CHAPA DE LAMINADO MELAMINICO,INCLUSIVE FERRAGENS.FORNECIMENTO E COLOCACAO</t>
  </si>
  <si>
    <t>14.008.0055-A</t>
  </si>
  <si>
    <t>PORTA PARA CENTRO RADIOLOGICO,REVESTIDA DE LENCOL DE CHUMBODE 0,50MM,COM ACABAMENTO EM PLACA DE FIBRA DE MADEIRA PRENSADA,REVESTIDA DE CHAPA DE LAMINADO MELAMINICO,INCLUSIVE FERRAGENS.FORNECIMENTO E COLOCACAO</t>
  </si>
  <si>
    <t>14.008.0065-A</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</si>
  <si>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</si>
  <si>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14.008.0070-A</t>
  </si>
  <si>
    <t>PRATELEIRA DE MADEIRA DE LEI EM COMPENSADO COM ESPESSURA DE2CM E LARGURA DE 40CM,REVESTIMENTO COM CHAPA LAMINADA (COMPOSTA DE CELULOSE COM RESINA PRENSADA EM AUTO CLAVE) NAS FACESE ESPESSURA,SOBRE CANTONEIRAS DE CHAPA DE FERRO.FORNECIMENTO E COLOCACAO</t>
  </si>
  <si>
    <t>14.008.0075-A</t>
  </si>
  <si>
    <t>PRATELEIRA DE MADEIRA DE LEI EM COMPENSADO COM ESPESSURA DE2CM E LARGURA DE 50CM,REVESTIMENTO COM CHAPA LAMINADA (COMPOSTA DE CELULOSE COM RESINA PRENSADA EM AUTO CLAVE) NAS FACESE ESPESSURA,SOBRE CANTONEIRAS DE CHAPA DE FERRO.FORNECIMENTO E COLOCACAO</t>
  </si>
  <si>
    <t>14.008.0080-A</t>
  </si>
  <si>
    <t>PRATELEIRA DE MADEIRA DE LEI EM COMPENSADO COM ESPESSURA DE2CM E LARGURA DE 60CM,REVESTIMENTO COM CHAPA LAMINADA (COMPOSTA DE CELULOSE COM RESINA PRENSADA EM AUTO CLAVE) NAS FACESE ESPESSURA,SOBRE CANTONEIRAS DE CHAPA DE FERRO.FORNECIMENTO E COLOCACAO</t>
  </si>
  <si>
    <t>14.008.0090-A</t>
  </si>
  <si>
    <t>QUADRO DE AULA,MEDINDO 5,00X1,20M, EM COMPENSADO DE 10MM DEESPESSURA,REVESTIMENTO COM CHAPA LAMINADA (COMPOSTA DE CELULOSE COM RESINA PRENSADA EM AUTOCLAVE),"VERDE SUPER QUADRO ESCOLAR",COM MOLDURA DE MADEIRA ENVERNIZADA DE 10X2,5CM. FORNECIMENTO E COLOCACAO</t>
  </si>
  <si>
    <t>14.008.0092-A</t>
  </si>
  <si>
    <t>QUADRO DE AULA,MEDINDO 5,85X1,20M, EM COMPENSADO DE 10MM DEESPESSURA, REVESTIMENTO COM CHAPA LAMINADA (COMPOSTA DE CELULOSE COM RESINA PRENSADA EM AUTOCLAVE), "VERDE SUPER QUADROESCOLAR",COM MOLDURA DE MADEIRA ENVERNIZADA DE 10X2,5CM. FORNECIMENTO E COLOCACAO</t>
  </si>
  <si>
    <t>14.008.0093-A</t>
  </si>
  <si>
    <t>QUADRO DE AULA,MEDINDO 2,00X1,20M, EM COMPENSADO DE 10MM DEESPESSURA, REVESTIMENTO COM CHAPA DE LAMINADO MELAMINICO NACOR BRANCA BRILHANTE, COM MOLDURA DE MADEIRA ENVERNIZADA DE10X2,5CM.FORNECIMENTO E COLOCACAO</t>
  </si>
  <si>
    <t>14.008.0095-A</t>
  </si>
  <si>
    <t>PORTA DE MADEIRA, LISA, COMPENSADO,DE 60X210X3CM, REVESTIDADE CHAPA DE LAMINADO MELAMINICO, 1MM DE ESPESSURA, EXCLUSIVEADUELA,ALIZAR E FERRAGENS.FORNECIMENTO E COLOCACAO</t>
  </si>
  <si>
    <t>14.008.0096-A</t>
  </si>
  <si>
    <t>PORTA DE MADEIRA, LISA, COMPENSADO,DE 70X210X3CM, REVESTIDADE CHAPA DE LAMINADO MELAMINICO, 1MM DE ESPESSURA,EXCLUSIVEADUELA,ALIZAR E FERRAGENS.FORNECIMENTO E COLOCACAO</t>
  </si>
  <si>
    <t>14.008.0097-A</t>
  </si>
  <si>
    <t>PORTA DE MADEIRA, LISA, COMPENSADO,DE 80X210X3CM, REVESTIDADE CHAPA DE LAMINADO MELAMINICO, 1MM DE ESPESSURA,EXCLUSIVEADUELA,ALIZAR E FERRAGENS.FORNECIMENTO E COLOCACAO</t>
  </si>
  <si>
    <t>14.009.0010-A</t>
  </si>
  <si>
    <t>COLOCACAO DE FECHADURA DE EMBUTIR,COM ALTURA APROXIMADA DE 20CM,EM MADEIRA,EXCLUSIVE O FORNECIMENTO</t>
  </si>
  <si>
    <t>14.009.0015-A</t>
  </si>
  <si>
    <t>COLOCACAO DE FECHADURA DE EMBUTIR,COM ALTURA APROXIMADA DE 15CM,EM MADEIRA,EXCLUSIVE O FORNECIMENTO</t>
  </si>
  <si>
    <t>14.009.0020-A</t>
  </si>
  <si>
    <t>COLOCACAO DE FECHADURA DE EMBUTIR,COM ALTURA APROXIMADA DE 10CM,EM MADEIRA,EXCLUSIVE O FORNECIMENTO</t>
  </si>
  <si>
    <t>14.009.0022-A</t>
  </si>
  <si>
    <t>SUBSTITUICAO DE FECHADURA DE EMBUTIR,COM ALTURA APROXIMADA DE 20CM,EM MADEIRA,EXCLUSIVE O FORNECIMENTO</t>
  </si>
  <si>
    <t>14.009.0024-A</t>
  </si>
  <si>
    <t>SUBSTITUICAO DE FECHADURA DE EMBUTIR,COM ALTURA APROXIMADA DE 15CM,EM MADEIRA,EXCLUSIVE O FORNECIMENTO</t>
  </si>
  <si>
    <t>14.009.0026-A</t>
  </si>
  <si>
    <t>SUBSTITUICAO DE FECHADURA DE EMBUTIR,COM ALTURA APROXIMADA DE 10CM,EM MADEIRA,EXCLUSIVE O FORNECIMENTO</t>
  </si>
  <si>
    <t>14.009.0040-A</t>
  </si>
  <si>
    <t>COLOCACAO DE UMA DOBRADICA COM AS DIMENSOES DE 3"X4" OU 3"X3.1/2",EM MADEIRA,EXCLUSIVE O FORNECIMENTO</t>
  </si>
  <si>
    <t>14.009.0045-A</t>
  </si>
  <si>
    <t>COLOCACAO DE UMA DOBRADICA COM AS DIMENSOES DE 3"X3" OU 3"X2.1/2",EM MADEIRA,EXCLUSIVE O FORNECIMENTO</t>
  </si>
  <si>
    <t>14.009.0050-A</t>
  </si>
  <si>
    <t>COLOCACAO DE UMA DOBRADICA COM AS DIMENSOES DE 2"X2.1/2" A 1.1/2"X2",EM MADEIRA,EXCLUSIVE O FORNECIMENTO</t>
  </si>
  <si>
    <t>14.009.0052-A</t>
  </si>
  <si>
    <t>SUBSTITUICAO DE UMA DOBRADICA COM AS DIMENSOES DE 3"X4" OU 3"X3.1/2",EM MADEIRA,EXCLUSIVE O FORNECIMENTO</t>
  </si>
  <si>
    <t>14.009.0054-A</t>
  </si>
  <si>
    <t>SUBSTITUICAO DE UMA DOBRADICA COM AS DIMENSOES DE 3"X3" OU 3"X2.1/2",EM MADEIRA,EXCLUSIVE O FORNECIMENTO</t>
  </si>
  <si>
    <t>14.009.0056-A</t>
  </si>
  <si>
    <t>SUBSTITUICAO DE UMA DOBRADICA COM AS DIMENSOES DE 2"X2.1/2"A 1.1/2"X2",EM MADEIRA,EXCLUSIVE O FORNECIMENTO</t>
  </si>
  <si>
    <t>14.009.0060-A</t>
  </si>
  <si>
    <t>COLOCACAO DE VISOR OPTICO,EM MADEIRA,EXCLUSIVE O FORNECIMENTO</t>
  </si>
  <si>
    <t>14.009.0070-A</t>
  </si>
  <si>
    <t>COLOCACAO DE FECHO DE EMBUTIR,DE 40CM,EM MADEIRA,EXCLUSIVE OFORNECIMENTO</t>
  </si>
  <si>
    <t>14.009.0075-A</t>
  </si>
  <si>
    <t>COLOCACAO DE FECHO DE EMBUTIR,DE 20CM,EM MADEIRA,EXCLUSIVE OFORNECIMENTO</t>
  </si>
  <si>
    <t>14.009.0080-A</t>
  </si>
  <si>
    <t>COLOCACAO DE SISTEMA DE ROLDANAS,CABOS E CONTRAPESOS,EM JANELA GUILHOTINA,EXCLUSIVE O FORNECIMENTO</t>
  </si>
  <si>
    <t>14.009.0085-A</t>
  </si>
  <si>
    <t>COLOCACAO DE PRENDEDOR DE PORTA,EM PISOS DE MADEIRA,EXCLUSIVE O FORNECIMENTO</t>
  </si>
  <si>
    <t>14.009.0090-A</t>
  </si>
  <si>
    <t>COLOCACAO DE FECHO DE SOBREPOR,DE FIO REDONDO,DE 20 OU 30CM,EM MADEIRA,EXCLUSIVE O FORNECIMENTO</t>
  </si>
  <si>
    <t>14.009.0095-A</t>
  </si>
  <si>
    <t>COLOCACAO DE FECHO DE SOBREPOR,DE FIO REDONDO,DE 5 OU 10CM,EM MADEIRA,EXCLUSIVE O FORNECIMENTO</t>
  </si>
  <si>
    <t>14.009.0110-A</t>
  </si>
  <si>
    <t>COLOCACAO DE MOLA "FECHA PORTA",EM MADEIRA,EXCLUSIVE O FORNECIMENTO</t>
  </si>
  <si>
    <t>COLOCACAO DE CREMONA,EM MADEIRA,COM VARA DE FERRO DE 1,50M,EXCLUSIVE O FORNECIMENTO</t>
  </si>
  <si>
    <t>14.009.0125-A</t>
  </si>
  <si>
    <t>COLOCACAO DE CARRANCA,FIXADA NA PARTE EXTERNA DE JANELAS DEABRIR,EXCLUSIVE O FORNECIMENTO</t>
  </si>
  <si>
    <t>14.009.0130-A</t>
  </si>
  <si>
    <t>COLOCACAO DE DOBRADICAS,TIPO "VAI E VEM",EM MADEIRA,EXCLUSIVE O FORNECIMENTO</t>
  </si>
  <si>
    <t>14.010.0010-A</t>
  </si>
  <si>
    <t>MASTRO METALICO EM TUBO DE FERRO GALVANIZADO DE 3" COM ALTURA DE 6,00M,EQUIPADO COM ROLDANA COM FIXACAO EM PRISMA DE CONCRETO DE 30X30X50CM.FORNECIMENTO E COLOCACAO</t>
  </si>
  <si>
    <t>14.010.0015-A</t>
  </si>
  <si>
    <t>MASTRO METALICO EM TUBO DE FERRO GALVANIZADO DE 3" COM ALTURA DE 5,50M,EQUIPADO COM ROLDANA COM FIXACAO EM PRISMA DE CONCRETO DE 30X30X50CM.FORNECIMENTO E COLOCACAO</t>
  </si>
  <si>
    <t>15.001.0020-B</t>
  </si>
  <si>
    <t>CAIXA DE ALVENARIA EM TIJOLOS MACICOS(7X10X20CM),EM PAREDESDE MEIA VEZ,COM DIMENSOES DE 0,20X0,20X0,30M,ASSENTADA COM ARGAMASSA DE CIMENTO E AREIA,NO TRACO 1:4,REVESTIDA INTERNAMENTE COM A MESMA ARGAMASSA,COM FUNDO DE CONCRETO E TAMPA DE CONCRETO ARMADO</t>
  </si>
  <si>
    <t>15.001.0025-A</t>
  </si>
  <si>
    <t>CAIXA DE ALVENARIA EM TIJOLOS MACICOS(7X10X20CM),EM PAREDESDE MEIA VEZ,COM DIMENSOES DE 0,30X0,30X0,30M,ASSENTADA COM ARGAMASSA DE CIMENTO E AREIA,NO TRACO 1:4,REVESTIDA INTERNAMENTE COM A MESMA ARGAMASSA,COM FUNDO DE CONCRETO E TAMPA DE CONCRETO ARMADO</t>
  </si>
  <si>
    <t>15.001.0026-A</t>
  </si>
  <si>
    <t>CAIXA DE ALVENARIA EM TIJOLOS MACICOS(7X10X20CM),EM PAREDESDE MEIA VEZ,COM DIMENSOES DE 0,40X0,40X0,40M,ASSENTADA COM ARGAMASSA DE CIMENTO E AREIA,NO TRACO 1:4,REVESTIDA INTERNAMENTE COM A MESMA ARGAMASSA,COM FUNDO DE CONCRETO E TAMPA DE CONCRETO ARMADO</t>
  </si>
  <si>
    <t>15.001.0027-A</t>
  </si>
  <si>
    <t>CAIXA DE ALVENARIA EM TIJOLOS MACICOS(7X10X20CM),EM PAREDESDE MEIA VEZ,COM DIMENSOES DE 0,60X0,60X0,60M,ASSENTADA COM ARGAMASSA DE CIMENTO E AREIA,NO TRACO 1:4,REVESTIDA INTERNAMENTE COM A MESMA ARGAMASSA,COM FUNDO DE CONCRETO E TAMPA DE CONCRETO ARMADO</t>
  </si>
  <si>
    <t>15.001.0028-A</t>
  </si>
  <si>
    <t>CAIXA DE ALVENARIA EM TIJOLOS MACICOS(7X10X20CM),EM PAREDESDE MEIA VEZ,COM DIMENSOES DE 0,60X0,60X0,40M,ASSENTADA COM ARGAMASSA DE CIMENTO E AREIA,NO TRACO 1:4,REVESTIDA INTERNAMENTE COM A MESMA ARGAMASSA,COM FUNDO DE CONCRETO E TAMPA DE CONCRETO ARMADO</t>
  </si>
  <si>
    <t>15.001.0029-A</t>
  </si>
  <si>
    <t>CAIXA DE ALVENARIA EM TIJOLOS MACICOS(7X10X20CM),EM PAREDESDE MEIA VEZ,COM DIMENSOES DE 0,60X0,60X1,20M,ASSENTADA COM ARGAMASSA DE CIMENTO E AREIA,NO TRACO 1:4,REVESTIDA INTERNAMENTE COM A MESMA ARGAMASSA,COM FUNDO DE CONCRETO E TAMPA DE CONCRETO ARMADO</t>
  </si>
  <si>
    <t>15.001.0030-A</t>
  </si>
  <si>
    <t>CAIXA DE ALVENARIA EM TIJOLOS MACICOS(7X10X20CM),EM PAREDESDE MEIA VEZ,COM DIMENSOES DE 0,80X0,80X1,00M,ASSENTADA COM ARGAMASSA DE CIMENTO E AREIA,NO TRACO 1:4,REVESTIDA INTERNAMENTE COM A MESMA ARGAMASSA,COM FUNDO DE CONCRETO E TAMPA DE CONCRETO ARMADO</t>
  </si>
  <si>
    <t>15.001.0031-A</t>
  </si>
  <si>
    <t>CAIXA DE ALVENARIA EM TIJOLOS MACICOS(7X10X20CM),EM PAREDESDE MEIA VEZ,COM DIMENSOES DE 0,30X0,90X1,00M,ASSENTADA COM ARGAMASSA DE CIMENTO E AREIA,NO TRACO 1:4,REVESTIDA INTERNAMENTE COM A MESMA ARGAMASSA,COM FUNDO DE CONCRETO,SEM TAMPA</t>
  </si>
  <si>
    <t>15.001.0032-A</t>
  </si>
  <si>
    <t>CAIXA DE ALVENARIA EM TIJOLOS MACICOS(7X10X20CM),EM PAREDESDE MEIA VEZ,COM DIMENSOES DE 0,60X0,60X0,60M,ASSENTADA COM ARGAMASSA DE CIMENTO E AREIA,NO TRACO 1:4,REVESTIDA INTERNAMENTE COM A MESMA ARGAMASSA,COM FUNDO DE CONCRETO,SEM TAMPA</t>
  </si>
  <si>
    <t>15.001.0033-A</t>
  </si>
  <si>
    <t>CAIXA DE ALVENARIA EM TIJOLOS MACICOS(7X10X20CM),EM PAREDESDE MEIA VEZ,COM DIMENSOES DE 0,60X0,60X0,40M,ASSENTADA COM ARGAMASSA DE CIMENTO E AREIA,NO TRACO 1:4,REVESTIDA INTERNAMENTE COM A MESMA ARGAMASSA,COM FUNDO DE CONCRETO,SEM TAMPA</t>
  </si>
  <si>
    <t>15.001.0034-A</t>
  </si>
  <si>
    <t>CAIXA DE ALVENARIA EM TIJOLOS MACICOS(7X10X20CM),EM PAREDESDE MEIA VEZ,COM DIMENSOES DE 0,60X0,60X1,20M,ASSENTADA COM ARGAMASSA DE CIMENTO E AREIA,NO TRACO 1:4,REVESTIDA INTERNAMENTE COM A MESMA ARGAMASSA,COM FUNDO DE CONCRETO,SEM TAMPA</t>
  </si>
  <si>
    <t>15.001.0035-A</t>
  </si>
  <si>
    <t>CAIXA DE ALVENARIA EM TIJOLOS MACICOS(7X10X20CM),EM PAREDESDE MEIA VEZ,COM DIMENSOES DE 0,80X0,80X1,00M,ASSENTADA COM ARGAMASSA DE CIMENTO E AREIA,NO TRACO 1:4,REVESTIDA INTERNAMENTE COM A MESMA ARGAMASSA,COM FUNDO DE CONCRETO,SEM TAMPA</t>
  </si>
  <si>
    <t>15.001.0053-A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</si>
  <si>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</si>
  <si>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</si>
  <si>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</si>
  <si>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15.001.0055-A</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</si>
  <si>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</si>
  <si>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15.001.0056-A</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</si>
  <si>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</si>
  <si>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15.001.0057-A</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</si>
  <si>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</si>
  <si>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15.001.0060-A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</si>
  <si>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</si>
  <si>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15.001.0061-A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</si>
  <si>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</si>
  <si>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15.001.0070-A</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</si>
  <si>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</si>
  <si>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15.001.0071-A</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</si>
  <si>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</si>
  <si>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15.001.0072-A</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</si>
  <si>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</si>
  <si>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15.001.0073-A</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</si>
  <si>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</si>
  <si>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15.001.0075-A</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</si>
  <si>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</si>
  <si>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15.001.0076-A</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</si>
  <si>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</si>
  <si>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15.001.0077-A</t>
  </si>
  <si>
    <t>HIDROMETRO COM DIAMETRO DE 1/2".FORNECIMENTO</t>
  </si>
  <si>
    <t>15.001.0078-A</t>
  </si>
  <si>
    <t>HIDROMETRO COM DIAMETRO DE 3/4".FORNECIMENTO</t>
  </si>
  <si>
    <t>15.001.0079-A</t>
  </si>
  <si>
    <t>HIDROMETRO COM DIAMETRO DE 1".FORNECIMENTO</t>
  </si>
  <si>
    <t>15.001.0080-A</t>
  </si>
  <si>
    <t>TAMPA DE CONCRETO ARMADO 10MPA,ESPESSURA DE 6CM,PARA CAIXA DE INSPECAO COM 60CM DE DIAMETRO.FORNECIMENTO E COLOCACAO</t>
  </si>
  <si>
    <t>15.001.0090-A</t>
  </si>
  <si>
    <t>REPARO EM CAIXA DE PASSAGEM DE ENERGIA ELETRICA,DE ALVENARIADE 30X30CM,COM TROCA DE TAMPA DE CONCRETO COM ESPESSURA DE6CM</t>
  </si>
  <si>
    <t>15.001.0095-A</t>
  </si>
  <si>
    <t>REPARO EM CAIXA DE PASSAGEM DE ENERGIA ELETRICA,DE ALVENARIADE 40X40CM,COM TROCA DE TAMPA DE CONCRETO COM ESPESSURA DE6CM</t>
  </si>
  <si>
    <t>15.001.0100-A</t>
  </si>
  <si>
    <t>REPARO EM CAIXA DE PASSAGEM DE ENERGIA ELETRICA,DE ALVENARIADE 60X60CM,COM TROCA DE TAMPA DE CONCRETO COM ESPESSURA DE6CM</t>
  </si>
  <si>
    <t>15.002.0062-A</t>
  </si>
  <si>
    <t>CAIXA DE GORDURA SIMPLES CILINDRICA,PRE-FABRICADA EM ANEIS DE CONCRETO,COM DIAMETRO DE 40CM E PROFUNDIDADE TOTAL DE 60CM,INCLUSIVE TAMPA DE CONCRETO.FORNECIMENTO E COLOCACAO</t>
  </si>
  <si>
    <t>15.002.0063-A</t>
  </si>
  <si>
    <t>CAIXA DE GORDURA DUPLA,CILINDRICA,PRE-FABRICADA EM ANEIS DECONCRETO,COM DIAMETRO DE 60CM E PROFUNDIDADE TOTAL DE 90CM,INCLUSIVE TAMPA EM CONCRETO.FORNECIMENTO E COLOCACAO</t>
  </si>
  <si>
    <t>15.002.0080-A</t>
  </si>
  <si>
    <t>CAIXA DE GORDURA ESPECIAL EM ALVENARIA DE TIJOLOS MACICOS(7X10X20CM),EM PAREDES DE UMA VEZ(0,20M),MEDINDO 0,80X0,80X0,90M,INCLUSIVE REVESTIMENTO INTERNO EM ARGAMASSA DE CIMENTO E AREIA NO TRACO 1:3,COM ESPESSURA DE 1,5CM,EXCLUSIVE TAMPAO DEFERRO FUNDIDO</t>
  </si>
  <si>
    <t>15.002.0082-A</t>
  </si>
  <si>
    <t>CAIXA DE GORDURA ESPECIAL DE ALVENARIA DE TIJOLOS MACICOS(7X10X20CM),EM PAREDES DE UMA VEZ(0,20M),MEDINDO 1,00X1,00X0,90M,INCLUSIVE REVESTIMENTO INTERNO EM ARGAMASSA DE CIMENTO E AREIA,NO TRACO 1:3,COM ESPESSURA DE 1,5CM,EXCLUSIVE TAMPAO DEFERRO FUNDIDO</t>
  </si>
  <si>
    <t>15.002.0084-A</t>
  </si>
  <si>
    <t>CAIXA DE GORDURA ESPECIAL EM ALVENARIA DE TIJOLOS MACICOS(7X10X20CM),EM PAREDES DE UMA VEZ(0,20M),MEDINDO 1,20X1,00X0,90M,INCLUSIVE REVESTIMENTO INTERNO EM ARGAMASSA DE CIMENTO E AREIA,NO TRACO 1:3,COM ESPESSURA DE 1,5CM,EXCLUSIVE TAMPAO DEFERRO FUNDIDO</t>
  </si>
  <si>
    <t>15.002.0086-A</t>
  </si>
  <si>
    <t>CAIXA DE GORDURA ESPECIAL EM ALVENARIA DE TIJOLOS MACICOS(7X10X20CM),EM PAREDES DE UMA VEZ(0,20M),MEDINDO 1,20X1,20X0,90M,INCLUSIVE REVESTIMENTO INTERNO EM ARGAMASSA DE CIMENTO E AREIA,NO TRACO 1:3,COM ESPESSURA DE 1,5CM,EXCLUSIVE TAMPAO DEFERRO FUNDIDO</t>
  </si>
  <si>
    <t>15.002.0088-A</t>
  </si>
  <si>
    <t>CAIXA DE GORDURA ESPECIAL EM ALVENARIA DE TIJOLOS MACICOS(7X10X20CM),EM PAREDES DE UMA VEZ(0,20M),MEDINDO 1,00X1,50X0,90M,INCLUSIVE REVESTIMENTO INTERNO EM ARGAMASSA DE CIMENTO E AREIA,NO TRACO 1:3,COM ESPESSURA DE 1,5CM,EXCLUSIVE TAMPAO DEFERRO FUNDIDO</t>
  </si>
  <si>
    <t>15.002.0090-A</t>
  </si>
  <si>
    <t>CAIXA DE GORDURA ESPECIAL EM ALVENARIA DE TIJOLOS MACICOS(7X10X20CM),EM PAREDES DE UMA VEZ(0,20M),MEDINDO 1,20X1,50X0,90M,INCLUSIVE REVESTIMENTO INTERNO EM ARGAMASSA DE CIMENTO E AREIA,NO TRACO 1:3,COM ESPESSURA DE 1,5CM,EXCLUSIVE TAMPAO DEFERRO FUNDIDO</t>
  </si>
  <si>
    <t>15.002.0092-A</t>
  </si>
  <si>
    <t>CAIXA DE GORDURA ESPECIAL EM ALVENARIA DE TIJOLOS MACICOS(7X10X20CM),EM PAREDES DE UMA VEZ(0,20M),MEDINDO 1,50X1,50X0,90M,INCLUSIVE REVESTIMENTO INTERNO EM ARGAMASSA DE CIMENTO E AREIA,NO TRACO 1:3,COM ESPESSURA DE 1,5CM,EXCLUSIVE TAMPAO DEFERRO FUNDIDO</t>
  </si>
  <si>
    <t>15.002.0094-A</t>
  </si>
  <si>
    <t>CAIXA DE GORDURA ESPECIAL EM ALVENARIA DE TIJOLOS MACICOS(7X10X20CM),EM PAREDES DE UMA VEZ(0,20CM),MEDINDO 1,50X2,00X0,90M,INCLUSIVE REVESTIMENTO INTERNO EM ARGAMASSA DE CIMENTO EAREIA,NO TRACO 1:3,COM ESPESSURA DE 1,5CM,EXCLUSIVE TAMPAODE FERRO FUNDIDO</t>
  </si>
  <si>
    <t>15.002.0096-A</t>
  </si>
  <si>
    <t>CAIXA DE GORDURA ESPECIAL EM ALVENARIA DE TIJOLOS MACICOS(7X10X20CM),EM PAREDES DE UMA VEZ(0,20M),MEDINDO 1,50X2,20X0,90M,INCLUSIVE REVESTIMENTO INTERNO EM ARGAMASSA DE CIMENTO E AREIA,NO TRACO 1:3,COM ESPESSURA DE 1,5CM,EXCLUSIVE TAMPAO DEFERRO FUNDIDO</t>
  </si>
  <si>
    <t>15.002.0120-A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</si>
  <si>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</si>
  <si>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15.002.0125-A</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</si>
  <si>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</si>
  <si>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15.002.0130-A</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</si>
  <si>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</si>
  <si>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15.002.0135-A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</si>
  <si>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</si>
  <si>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15.002.0200-A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</si>
  <si>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</si>
  <si>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15.002.0205-A</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</si>
  <si>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</si>
  <si>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</si>
  <si>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</si>
  <si>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15.002.0310-A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</si>
  <si>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</si>
  <si>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15.002.0400-A</t>
  </si>
  <si>
    <t>CAIXA SIFONADA DE ANEL DE CONCRETO DE 42CM DE DIAMETRO E 60CM DE PROFUNDIDADE,EXCLUSIVE ESCAVACAO E REATERRO.FORNECIMENTO E COLOCACAO</t>
  </si>
  <si>
    <t>15.002.0401-A</t>
  </si>
  <si>
    <t>CAIXA SIFONADA DE ANEL DE CONCRETO DE 60CM DE DIAMETRO E 60CM DE PROFUNDIDADE,EXCLUSIVE ESCAVACAO E REATERRO.FORNECIMENTO E COLOCACAO</t>
  </si>
  <si>
    <t>15.002.0580-A</t>
  </si>
  <si>
    <t>FOSSA SEPTICA CILINDRICA,TIPO CAMARA IMHOFF,DE CONCRETO PRE-MOLDADO,MEDINDO 2000X2000MM.FORNECIMENTO E COLOCACAO</t>
  </si>
  <si>
    <t>15.002.0582-A</t>
  </si>
  <si>
    <t>FOSSA SEPTICA CILINDRICA,TIPO CAMARA IMHOFF,DE CONCRETO PRE-MOLDADO,MEDINDO 2000X3200MM.FORNECIMENTO E COLOCACAO</t>
  </si>
  <si>
    <t>15.002.0584-A</t>
  </si>
  <si>
    <t>FOSSA SEPTICA CILINDRICA,TIPO CAMARA IMHOFF,DE CONCRETO PRE-MOLDADO,MEDINDO 2500X2400MM.FORNECIMENTO E COLOCACAO.</t>
  </si>
  <si>
    <t>15.002.0586-A</t>
  </si>
  <si>
    <t>FOSSA SEPTICA CILINDRICA,TIPO CAMARA IMHOFF DE CONCRETO PRE-MOLDADO,MEDINDO 2000X4000MM.FORNECIMENTO E COLOCACAO</t>
  </si>
  <si>
    <t>15.002.0588-A</t>
  </si>
  <si>
    <t>FOSSA SEPTICA CILINDRICA,TIPO CAMARA IMHOFF,DE CONCRETO PRE-MOLDADO,MEDINDO 2500X2800MM.FORNECIMENTO E COLOCACAO</t>
  </si>
  <si>
    <t>15.002.0590-A</t>
  </si>
  <si>
    <t>FOSSA SEPTICA CILINDRICA,TIPO CAMARA IMHOFF,DE CONCRETO PRE-MOLDADO,MEDINDO 3000X2000MM.FORNECIMENTO E COLOCACAO</t>
  </si>
  <si>
    <t>15.002.0592-A</t>
  </si>
  <si>
    <t>FOSSA SEPTICA CILINDRICA,TIPO CAMARA IMHOFF,DE CONCRETO PRE-MOLDADO,MEDINDO 2000X5600MM.FORNECIMENTO E COLOCACAO</t>
  </si>
  <si>
    <t>15.002.0594-A</t>
  </si>
  <si>
    <t>FOSSA SEPTICA CILINDRICA,TIPO CAMARA IMHOFF,DE CONCRETO PRE-MOLDADO,MEDINDO 2500X3600MM.FORNECIMENTO E COLOCACAO</t>
  </si>
  <si>
    <t>15.002.0596-A</t>
  </si>
  <si>
    <t>FOSSA SEPTICA CILINDRICA,TIPO CAMARA IMHOFF,DE CONCRETO PRE-MOLDADO,MEDINDO 3000X2800MM.FORNECIMENTO E COLOCACAO</t>
  </si>
  <si>
    <t>15.002.0598-A</t>
  </si>
  <si>
    <t>FOSSA SEPTICA CILINDRICA,TIPO CAMARA IMHOFF,DE CONCRETO PRE-MOLDADO,MEDINDO 2000X7600MM.FORNECIMENTO E COLOCACAO</t>
  </si>
  <si>
    <t>15.002.0600-A</t>
  </si>
  <si>
    <t>FOSSA SEPTICA CILINDRICA,TIPO CAMARA IMHOFF,DE CONCRETO PRE-MOLDADO,MEDINDO 2500X4800MM.FORNECIMENTO E COLOCACAO</t>
  </si>
  <si>
    <t>15.002.0602-A</t>
  </si>
  <si>
    <t>FOSSA SEPTICA CILINDRICA,TIPO CAMARA IMHOFF,DE CONCRETO PRE-MOLDADO,MEDINDO 3000X3200MM.FORNECIMENTO E COLOCACAO</t>
  </si>
  <si>
    <t>15.002.0604-A</t>
  </si>
  <si>
    <t>FOSSA SEPTICA CILINDRICA,TIPO CAMARA IMHOFF,DE CONCRETO PRE-MOLDADO,MEDINDO 2500X6000MM.FORNECIMENTO E COLOCACAO</t>
  </si>
  <si>
    <t>15.002.0606-A</t>
  </si>
  <si>
    <t>FOSSA SEPTICA CILINDRICA,TIPO CAMARA IMHOFF,DE CONCRETO PRE-MOLDADO,MEDINDO 3000X4000MM.FORNECIMENTO E COLOCACAO</t>
  </si>
  <si>
    <t>15.002.0608-A</t>
  </si>
  <si>
    <t>FOSSA SEPTICA CILINDRICA,TIPO CAMARA IMHOFF,DE CONCRETO PRE-MOLDADO,MEDINDO 2500X7200MM.FORNECIMENTO E COLOCACAO</t>
  </si>
  <si>
    <t>15.002.0610-A</t>
  </si>
  <si>
    <t>FOSSA SEPTICA CILINDRICA,TIPO CAMARA IMHOFF,DE CONCRETO PRE-MOLDADO,MEDINDO 3000X4800MM.FORNECIMENTO E COLOCACAO</t>
  </si>
  <si>
    <t>15.002.0612-A</t>
  </si>
  <si>
    <t>FOSSA SEPTICA CILINDRICA,TIPO CAMARA IMHOFF,DE CONCRETO PRE-MOLDADO,MEDINDO 2500X8400MM.FORNECIMENTO E COLOCACAO</t>
  </si>
  <si>
    <t>15.002.0614-A</t>
  </si>
  <si>
    <t>FOSSA SEPTICA CILINDRICA,TIPO CAMARA IMHOFF,DE CONCRETO PRE-MOLDADO,MEDINDO 3000X5600MM.FORNECIMENTO E COLOCACAO</t>
  </si>
  <si>
    <t>15.002.0616-A</t>
  </si>
  <si>
    <t>FOSSA SEPTICA CILINDRICA,TIPO CAMARA IMHOFF,DE CONCRETO PRE-MOLDADO,MEDINDO 3000X6400MM.FORNECIMENTO E COLOCACAO</t>
  </si>
  <si>
    <t>15.002.0618-A</t>
  </si>
  <si>
    <t>FOSSA SEPTICA CILINDRICA,TIPO CAMARA IMHOFF,DE CONCRETO PRE-MOLDADO,MEDINDO 3000X7600MM.FORNECIMENTO E COLOCACAO</t>
  </si>
  <si>
    <t>15.002.0620-A</t>
  </si>
  <si>
    <t>FOSSA SEPTICA CILINDRICA,TIPO CAMARA IMHOFF,DE CONCRETO PRE-MOLDADO,MEDINDO 3000X8400MM.FORNECIMENTO E COLOCACAO</t>
  </si>
  <si>
    <t>15.002.0622-A</t>
  </si>
  <si>
    <t>FOSSA SEPTICA CILINDRICA,TIPO CAMARA UNICA,DE CONCRETO PRE-MOLDADO,MEDINDO 1200X1500MM.FORNECIMENTO E COLOCACAO</t>
  </si>
  <si>
    <t>15.002.0623-A</t>
  </si>
  <si>
    <t>FOSSA SEPTICA,DE CAMARA UNICA,TIPO CILINDRICA,DE CONCRETO PRE-MOLDADO,MEDINDO 1200X2000MM.FORNECIMENTO E COLOCACAO</t>
  </si>
  <si>
    <t>15.002.0624-A</t>
  </si>
  <si>
    <t>FOSSA SEPTICA,DE CAMARA UNICA,TIPO CILINDRICA,DE CONCRETO PRE-MOLDADO,MEDINDO 1200X2500MM.FORNECIMENTO E COLOCACAO</t>
  </si>
  <si>
    <t>15.002.0625-A</t>
  </si>
  <si>
    <t>FOSSA SEPTICA,DE CAMARA UNICA,TIPO CILINDRICA,DE CONCRETO PRE-MOLDADO,MEDINDO 1500X2000MM.FORNECIMENTO E COLOCACAO</t>
  </si>
  <si>
    <t>15.002.0626-A</t>
  </si>
  <si>
    <t>FOSSA SEPTICA,DE CAMARA UNICA,TIPO CILINDRICA,DE CONCRETO PRE-MOLDADO,MEDINDO 1200X3500MM.FORNECIMENTO E COLOCACAO</t>
  </si>
  <si>
    <t>15.002.0627-A</t>
  </si>
  <si>
    <t>FOSSA SEPTICA,DE CAMARA UNICA,TIPO CILINDRICA,DE CONCRETO PRE-MOLDADO,MEDINDO 1500X2400MM.FORNECIMENTO E COLOCACAO</t>
  </si>
  <si>
    <t>15.002.0628-A</t>
  </si>
  <si>
    <t>FOSSA SEPTICA,DE CAMARA UNICA,TIPO CILINDRICA,DE CONCRETO PRE-MOLDADO,MEDINDO 1200X5000MM.FORNECIMENTO E COLOCACAO</t>
  </si>
  <si>
    <t>15.002.0629-A</t>
  </si>
  <si>
    <t>FOSSA SEPTICA,DE CAMARA UNICA,TIPO CILINDRICA,DE CONCRETO PRE-MOLDADO,MEDINDO 1500X3200MM.FORNECIMENTO E COLOCACAO</t>
  </si>
  <si>
    <t>15.002.0630-A</t>
  </si>
  <si>
    <t>FOSSA SEPTICA,DE CAMARA UNICA,TIPO CILINDRICA,DE CONCRETO PRE-MOLDADO,MEDINDO 2000X2000MM.FORNECIMENTO E COLOCACAO</t>
  </si>
  <si>
    <t>15.002.0631-A</t>
  </si>
  <si>
    <t>FOSSA SEPTICA,DE CAMARA UNICA,TIPO CILINDRICA,DE CONCRETO PRE-MOLDADO,MEDINDO 1200X6000MM.FORNECIMENTO E COLOCACAO</t>
  </si>
  <si>
    <t>15.002.0632-A</t>
  </si>
  <si>
    <t>FOSSA SEPTICA,DE CAMARA UNICA,TIPO CILINDRICA,DE CONCRETO PRE-MOLDADO,MEDINDO 1500X4000MM.FORNECIMENTO E COLOCACAO</t>
  </si>
  <si>
    <t>15.002.0633-A</t>
  </si>
  <si>
    <t>FOSSA SEPTICA,DE CAMARA UNICA,TIPO CILINDRICA,DE CONCRETO PRE-MOLDADO,MEDINDO 2000X2400MM.FORNECIMENTO E COLOCACAO</t>
  </si>
  <si>
    <t>15.002.0634-A</t>
  </si>
  <si>
    <t>FOSSA SEPTICA,DE CAMARA UNICA,TIPO CILINDRICA,DE CONCRETO PRE-MOLDADO,MEDINDO 1200X7000MM.FORNECIMENTO E COLOCACAO</t>
  </si>
  <si>
    <t>15.002.0635-A</t>
  </si>
  <si>
    <t>FOSSA SEPTICA,DE CAMARA UNICA,TIPO CILINDRICA,DE CONCRETO PRE-MOLDADO,MEDINDO 1500X4400MM.FORNECIMENTO E COLOCACAO</t>
  </si>
  <si>
    <t>15.002.0636-A</t>
  </si>
  <si>
    <t>FOSSA SEPTICA,DE CAMARA UNICA,TIPO CILINDRICA,DE CONCRETO PRE-MOLDADO,MEDINDO 2000X3200MM.FORNECIMENTO E COLOCACAO</t>
  </si>
  <si>
    <t>15.002.0637-A</t>
  </si>
  <si>
    <t>FOSSA SEPTICA,DE CAMARA UNICA,TIPO CILINDRICA,DE CONCRETO PRE-MOLDADO,MEDINDO 2500X2000MM.FORNECIMENTO E COLOCACAO</t>
  </si>
  <si>
    <t>15.002.0638-A</t>
  </si>
  <si>
    <t>FOSSA SEPTICA,DE CAMARA UNICA,TIPO CILINDRICA,DE CONCRETO PRE-MOLDADO,MEDINDO 1200X9500MM.FORNECIMENTO E COLOCACAO</t>
  </si>
  <si>
    <t>15.002.0639-A</t>
  </si>
  <si>
    <t>FOSSA SEPTICA,DE CAMARA UNICA,TIPO CILINDRICA,DE CONCRETO PRE-MOLDADO,MEDINDO 1500X6000MM.FORNECIMENTO E COLOCACAO</t>
  </si>
  <si>
    <t>15.002.0640-A</t>
  </si>
  <si>
    <t>FOSSA SEPTICA,DE CAMARA UNICA,TIPO CILINDRICA,DE CONCRETO PRE-MOLDADO,MEDINDO 2000X3600MM.FORNECIMENTO E COLOCACAO</t>
  </si>
  <si>
    <t>15.002.0641-A</t>
  </si>
  <si>
    <t>FOSSA SEPTICA,DE CAMARA UNICA,TIPO CILINDRICA,DE CONCRETO PRE-MOLDADO,MEDINDO 2500X2400MM.FORNECIMENTO E COLOCACAO</t>
  </si>
  <si>
    <t>15.002.0642-A</t>
  </si>
  <si>
    <t>FOSSA SEPTICA,DE CAMARA UNICA,TIPO CILINDRICA,DE CONCRETO PRE-MOLDADO,MEDINDO 2000X4000MM.FORNECIMENTO E COLOCACAO</t>
  </si>
  <si>
    <t>15.002.0643-A</t>
  </si>
  <si>
    <t>FOSSA SEPTICA,DE CAMARA UNICA,TIPO CILINDRICA,DE CONCRETO PRE-MOLDADO,MEDINDO 2500X2800MM.FORNECIMENTO E COLOCACAO</t>
  </si>
  <si>
    <t>15.002.0644-A</t>
  </si>
  <si>
    <t>FOSSA SEPTICA,DE CAMARA UNICA,TIPO CILINDRICA,DE CONCRETO PRE-MOLDADO,MEDINDO 1500X8400MM.FORNECIMENTO E COLOCACAO</t>
  </si>
  <si>
    <t>15.002.0645-A</t>
  </si>
  <si>
    <t>FOSSA SEPTICA,DE CAMARA UNICA,TIPO CILINDRICA,DE CONCRETO PRE-MOLDADO,MEDINDO 2000X5200MM.FORNECIMENTO E COLOCACAO</t>
  </si>
  <si>
    <t>15.002.0646-A</t>
  </si>
  <si>
    <t>FOSSA SEPTICA,DE CAMARA UNICA,TIPO CILINDRICA,DE CONCRETO PRE-MOLDADO,MEDINDO 2500X3200MM.FORNECIMENTO E COLOCACAO</t>
  </si>
  <si>
    <t>15.002.0647-A</t>
  </si>
  <si>
    <t>FOSSA SEPTICA,DE CAMARA UNICA,TIPO CILINDRICA,DE CONCRETO PRE-MOLDADO,MEDINDO 2000X6000MM.FORNECIMENTO E COLOCACAO</t>
  </si>
  <si>
    <t>15.002.0648-A</t>
  </si>
  <si>
    <t>FOSSA SEPTICA,DE CAMARA UNICA,TIPO CILINDRICA,DE CONCRETO PRE-MOLDADO,MEDINDO 2500X4000MM.FORNECIMENTO E COLOCACAO</t>
  </si>
  <si>
    <t>15.002.0649-A</t>
  </si>
  <si>
    <t>FOSSA SEPTICA,DE CAMARA UNICA,TIPO CILINDRICA,DE CONCRETO PRE-MOLDADO,MEDINDO 3000X2800MM.FORNECIMENTO E COLOCACAO</t>
  </si>
  <si>
    <t>15.002.0650-A</t>
  </si>
  <si>
    <t>FOSSA SEPTICA,DE CAMARA UNICA,TIPO CILINDRICA,DE CONCRETO PRE-MOLDADO,MEDINDO 2000X8400MM.FORNECIMENTO E COLOCACAO</t>
  </si>
  <si>
    <t>15.002.0651-A</t>
  </si>
  <si>
    <t>FOSSA SEPTICA,DE CAMARA UNICA,TIPO CILINDRICA,DE CONCRETO PRE-MOLDADO,MEDINDO 2500X5600MM.FORNECIMENTO E COLOCACAO</t>
  </si>
  <si>
    <t>15.002.0652-A</t>
  </si>
  <si>
    <t>FOSSA SEPTICA,DE CAMARA UNICA,TIPO CILINDRICA,DE CONCRETO PRE-MOLDADO,MEDINDO 3000X4000MM.FORNECIMENTO E COLOCACAO</t>
  </si>
  <si>
    <t>15.002.0653-A</t>
  </si>
  <si>
    <t>FOSSA SEPTICA,DE CAMARA UNICA,TIPO CILINDRICA,DE CONCRETO PRE-MOLDADO,MEDINDO 2500X7600MM.FORNECIMENTO E COLOCACAO</t>
  </si>
  <si>
    <t>15.002.0654-A</t>
  </si>
  <si>
    <t>FOSSA SEPTICA,DE CAMARA UNICA,TIPO CILINDRICA,DE CONCRETO PRE-MOLDADO,MEDINDO 3000X5200MM.FORNECIMENTO E COLOCACAO</t>
  </si>
  <si>
    <t>15.002.0655-A</t>
  </si>
  <si>
    <t>FOSSA SEPTICA,DE CAMARA UNICA,TIPO CILINDRICA,DE CONCRETO PRE-MOLDADO,MEDINDO 2500X9200MM.FORNECIMENTO E COLOCACAO</t>
  </si>
  <si>
    <t>15.002.0656-A</t>
  </si>
  <si>
    <t>FOSSA SEPTICA,DE CAMARA UNICA,TIPO CILINDRICA,DE CONCRETO PRE-MOLDADO,MEDINDO 3000X6400MM.FORNECIMENTO E COLOCACAO</t>
  </si>
  <si>
    <t>15.002.0657-A</t>
  </si>
  <si>
    <t>FOSSA SEPTICA,DE CAMARA UNICA,TIPO CILINDRICA,DE CONCRETO PRE-MOLDADO,MEDINDO 3000X7600MM.FORNECIMENTO E COLOCACAO</t>
  </si>
  <si>
    <t>15.002.0658-A</t>
  </si>
  <si>
    <t>FOSSA SEPTICA,DE CAMARA UNICA,TIPO CILINDRICA,DE CONCRETO PRE-MOLDADO,MEDINDO 3000X8800MM.FORNECIMENTO E COLOCACAO</t>
  </si>
  <si>
    <t>15.002.0659-A</t>
  </si>
  <si>
    <t>FOSSA SEPTICA,DE CAMARA UNICA,TIPO CILINDRICA,DE CONCRETO PRE-MOLDADO,MEDINDO 3000X10000MM.FORNECIMENTO E COLOCACAO</t>
  </si>
  <si>
    <t>15.002.0660-A</t>
  </si>
  <si>
    <t>FOSSA SEPTICA,DE CAMARA UNICA,TIPO CILINDRICA,DE CONCRETO PRE-MOLDADO,MEDINDO 3000X11200MM.FORNECIMENTO E COLOCACAO</t>
  </si>
  <si>
    <t>15.002.0661-A</t>
  </si>
  <si>
    <t>FOSSA SEPTICA,DE CAMARA UNICA,TIPO CILINDRICA,DE CONCRETO PRE-MOLDADO,MEDINDO 3000X12400MM.FORNECIMENTO E COLOCACAO</t>
  </si>
  <si>
    <t>15.002.0662-A</t>
  </si>
  <si>
    <t>FILTRO ANAEROBIO,DE ANEIS DE CONCRETO PRE-MOLDADO,MEDINDO 1200X2000MM.FORNECIMENTO E COLOCACAO</t>
  </si>
  <si>
    <t>15.002.0663-A</t>
  </si>
  <si>
    <t>FILTRO ANAEROBIO,DE ANEIS DE CONCRETO PRE-MOLDADO,MEDINDO 1500X2000MM.FORNECIMENTO E COLOCACAO</t>
  </si>
  <si>
    <t>15.002.0664-A</t>
  </si>
  <si>
    <t>FILTRO ANAEROBIO,DE ANEIS DE CONCRETO PRE-MOLDADO,MEDINDO 2000X2000MM.FORNECIMENTO E COLOCACAO</t>
  </si>
  <si>
    <t>15.002.0665-A</t>
  </si>
  <si>
    <t>FILTRO ANAEROBIO,DE ANEIS DE CONCRETO PRE-MOLDADO,MEDINDO 2500X2000MM.FORNECIMENTO E COLOCACAO</t>
  </si>
  <si>
    <t>15.002.0666-A</t>
  </si>
  <si>
    <t>FILTRO ANAEROBIO,DE ANEIS DE CONCRETO PRE-MOLDADO,MEDINDO 3000X2000MM.FORNECIMENTO E COLOCACAO</t>
  </si>
  <si>
    <t>15.002.0668-A</t>
  </si>
  <si>
    <t>SUMIDOURO CILINDRICO,LIGADO A FOSSA,MEDINDO 1200X1500MM,EM ANEIS DE CONCRETO PRE-MOLDADO,EXCLUSIVE FOSSA E MANILHAS.FORNECIMENTO E COLOCACAO</t>
  </si>
  <si>
    <t>15.002.0669-A</t>
  </si>
  <si>
    <t>SUMIDOURO CILINDRICO,LIGADO A FOSSA,MEDINDO 1200X2000MM,EM ANEIS DE CONCRETO PRE-MOLDADO,EXCLUSIVE FOSSA E MANILHAS.FORNECIMENTO E COLOCACAO</t>
  </si>
  <si>
    <t>15.002.0670-A</t>
  </si>
  <si>
    <t>SUMIDOURO CILINDRICO,LIGADO A FOSSA,MEDINDO 1200X2500MM,EM ANEIS DE CONCRETO PRE-MOLDADO,EXCLUSIVE FOSSA E MANILHAS.FORNECIMENTO E COLOCACAO</t>
  </si>
  <si>
    <t>15.002.0671-A</t>
  </si>
  <si>
    <t>SUMIDOURO CILINDRICO,LIGADO A FOSSA,MEDINDO 1500X2000MM,EM ANEIS DE CONCRETO PRE-MOLDADO,EXCLUSIVE FOSSA E MANILHAS.FORNECIMENTO E COLOCACAO</t>
  </si>
  <si>
    <t>15.002.0672-A</t>
  </si>
  <si>
    <t>SUMIDOURO CILINDRICO,LIGADO A FOSSA,MEDINDO 1200X3500MM,EM ANEIS DE CONCRETO PRE-MOLDADO,EXCLUSIVE FOSSA E MANILHAS.FORNECIMENTO E COLOCACAO</t>
  </si>
  <si>
    <t>15.002.0673-A</t>
  </si>
  <si>
    <t>SUMIDOURO CILINDRICO,LIGADO A FOSSA,MEDINDO 1500X2400MM,EM ANEIS DE CONCRETO PRE-MOLDADO,EXCLUSIVE FOSSA E MANILHAS.FORNECIMENTO E COLOCACAO</t>
  </si>
  <si>
    <t>15.002.0674-A</t>
  </si>
  <si>
    <t>SUMIDOURO CILINDRICO,LIGADO A FOSSA,MEDINDO 1200X5000MM,EM ANEIS DE CONCRETO PRE-MOLDADO,EXCLUSIVE FOSSA E MANILHAS.FORNECIMENTO E COLOCACAO</t>
  </si>
  <si>
    <t>15.002.0675-A</t>
  </si>
  <si>
    <t>SUMIDOURO CILINDRICO,LIGADO A FOSSA,MEDINDO 1500X3200MM,EM ANEIS DE CONCRETO PRE-MOLDADO,EXCLUSIVE FOSSA E MANILHAS.FORNECIMENTO E COLOCACAO</t>
  </si>
  <si>
    <t>15.002.0676-A</t>
  </si>
  <si>
    <t>SUMIDOURO CILINDRICO,LIGADO A FOSSA,MEDINDO 2000X2000MM,EM ANEIS DE CONCRETO PRE-MOLDADO,EXCLUSIVE FOSSA E MANILHAS.FORNECIMENTO E COLOCACAO</t>
  </si>
  <si>
    <t>15.002.0677-A</t>
  </si>
  <si>
    <t>SUMIDOURO CILINDRICO,LIGADO A FOSSA,MEDINDO 1200X6000MM,EM ANEIS DE CONCRETO PRE-MOLDADO,EXCLUSIVE FOSSA E MANILHAS.FORNECIMENTO E COLOCACAO</t>
  </si>
  <si>
    <t>15.002.0678-A</t>
  </si>
  <si>
    <t>SUMIDOURO CILINDRICO,LIGADO A FOSSA,MEDINDO 1500X4000MM,EM ANEIS DE CONCRETO PRE-MOLDADO,EXCLUSIVE FOSSA E MANILHAS.FORNECIMENTO E COLOCACAO</t>
  </si>
  <si>
    <t>15.002.0679-A</t>
  </si>
  <si>
    <t>SUMIDOURO CILINDRICO,LIGADO A FOSSA,MEDINDO 2000X2400MM,EM ANEIS DE CONCRETO PRE-MOLDADO,EXCLUSIVE FOSSA E MANILHAS.FORNECIMENTO E COLOCACAO</t>
  </si>
  <si>
    <t>15.002.0680-A</t>
  </si>
  <si>
    <t>SUMIDOURO CILINDRICO,LIGADO A FOSSA,MEDINDO 1200X7000MM,EM ANEIS DE CONCRETO PRE-MOLDADO,EXCLUSIVE FOSSA E MANILHAS.FORNECIMENTO E COLOCACAO</t>
  </si>
  <si>
    <t>15.002.0681-A</t>
  </si>
  <si>
    <t>SUMIDOURO CILINDRICO,LIGADO A FOSSA,MEDINDO 1500X4400MM,EM ANEIS DE CONCRETO PRE-MOLDADO,EXCLUSIVE FOSSA E MANILHAS.FORNECIMENTO E COLOCACAO</t>
  </si>
  <si>
    <t>15.002.0682-A</t>
  </si>
  <si>
    <t>SUMIDOURO CILINDRICO,LIGADO A FOSSA,MEDINDO 2000X3200MM,EM ANEIS DE CONCRETO PRE-MOLDADO,EXCLUSIVE FOSSA E MANILHAS.FORNECIMENTO E COLOCACAO</t>
  </si>
  <si>
    <t>15.002.0683-A</t>
  </si>
  <si>
    <t>SUMIDOURO CILINDRICO,LIGADO A FOSSA,MEDINDO 2500X2000MM,EM ANEIS DE CONCRETO PRE-MOLDADO,EXCLUSIVE FOSSA E MANILHAS.FORNECIMENTO E COLOCACAO</t>
  </si>
  <si>
    <t>15.002.0684-A</t>
  </si>
  <si>
    <t>SUMIDOURO CILINDRICO,LIGADO A FOSSA,MEDINDO 1200X9500MM,EM ANEIS DE CONCRETO PRE-MOLDADO,EXCLUSIVE FOSSA E MANILHAS.FORNECIMENTO E COLOCACAO</t>
  </si>
  <si>
    <t>15.002.0685-A</t>
  </si>
  <si>
    <t>SUMIDOURO CILINDRICO,LIGADO A FOSSA,MEDINDO 1500X6000MM,EM ANEIS DE CONCRETO PRE-MOLDADO,EXCLUSIVE FOSSA E MANILHAS.FORNECIMENTO E COLOCACAO</t>
  </si>
  <si>
    <t>15.002.0686-A</t>
  </si>
  <si>
    <t>SUMIDOURO CILINDRICO,LIGADO A FOSSA,MEDINDO 2000X3600MM,EM ANEIS DE CONCRETO PRE-MOLDADO,EXCLUSIVE FOSSA E MANILHAS.FORNECIMENTO E COLOCACAO</t>
  </si>
  <si>
    <t>15.002.0687-A</t>
  </si>
  <si>
    <t>SUMIDOURO CILINDRICO,LIGADO A FOSSA,MEDINDO 2500X2400MM,EM ANEIS DE CONCRETO PRE-MOLDADO,EXCLUSIVE FOSSA E MANILHAS.FORNECIMENTO E COLOCACAO</t>
  </si>
  <si>
    <t>15.002.0688-A</t>
  </si>
  <si>
    <t>SUMIDOURO CILINDRICO,LIGADO A FOSSA,MEDINDO 2000X4000MM,EM ANEIS DE CONCRETO PRE-MOLDADO,EXCLUSIVE FOSSA E MANILHAS.FORNECIMENTO E COLOCACAO</t>
  </si>
  <si>
    <t>15.002.0689-A</t>
  </si>
  <si>
    <t>SUMIDOURO CILINDRICO,LIGADO A FOSSA,MEDINDO 2500X2800MM,EM ANEIS DE CONCRETO PRE-MOLDADO,EXCLUSIVE FOSSA E MANILHAS.FORNECIMENTO E COLOCACAO</t>
  </si>
  <si>
    <t>15.002.0690-A</t>
  </si>
  <si>
    <t>SUMIDOURO CILINDRICO,LIGADO A FOSSA,MEDINDO 1500X8400MM,EM ANEIS DE CONCRETO PRE-MOLDADO,EXCLUSIVE FOSSA E MANILHAS.FORNECIMENTO E COLOCACAO</t>
  </si>
  <si>
    <t>15.002.0691-A</t>
  </si>
  <si>
    <t>SUMIDOURO CILINDRICO,LIGADO A FOSSA,MEDINDO 2000X5200MM,EM ANEIS DE CONCRETO PRE-MOLDADO,EXCLUSIVE FOSSA E MANILHAS.FORNECIMENTO E COLOCACAO</t>
  </si>
  <si>
    <t>15.002.0692-A</t>
  </si>
  <si>
    <t>SUMIDOURO CILINDRICO,LIGADO A FOSSA,MEDINDO 2500X3200MM,EM ANEIS DE CONCRETO PRE-MOLDADO,EXCLUSIVE FOSSA E MANILHAS.FORNECIMENTO E COLOCACAO</t>
  </si>
  <si>
    <t>15.002.0693-A</t>
  </si>
  <si>
    <t>SUMIDOURO CILINDRICO,LIGADO A FOSSA,MEDINDO 2000X6000MM,EM ANEIS DE CONCRETO PRE-MOLDADO,EXCLUSIVE FOSSA E MANILHAS.FORNECIMENTO E COLOCACAO</t>
  </si>
  <si>
    <t>15.002.0694-A</t>
  </si>
  <si>
    <t>SUMIDOURO CILINDRICO,LIGADO A FOSSA,MEDINDO 2500X4000MM,EM ANEIS DE CONCRETO PRE-MOLDADO,EXCLUSIVE FOSSA E MANILHAS.FORNECIMENTO E COLOCACAO</t>
  </si>
  <si>
    <t>15.002.0695-A</t>
  </si>
  <si>
    <t>SUMIDOURO CILINDRICO,LIGADO A FOSSA,MEDINDO 3000X2800MM,EM ANEIS DE CONCRETO PRE-MOLDADO,EXCLUSIVE FOSSA E MANILHAS.FORNECIMENTO E COLOCACAO</t>
  </si>
  <si>
    <t>15.002.0696-A</t>
  </si>
  <si>
    <t>SUMIDOURO CILINDRICO,LIGADO A FOSSA,MEDINDO 2000X8400MM,EM ANEIS DE CONCRETO PRE-MOLDADO,EXCLUSIVE FOSSA E MANILHAS.FORNECIMENTO E COLOCACAO</t>
  </si>
  <si>
    <t>15.002.0697-A</t>
  </si>
  <si>
    <t>SUMIDOURO CILINDRICO,LIGADO A FOSSA,MEDINDO 2500X5600MM,EM ANEIS DE CONCRETO PRE-MOLDADO,EXCLUSIVE FOSSA E MANILHAS.FORNECIMENTO E COLOCACAO</t>
  </si>
  <si>
    <t>15.002.0698-A</t>
  </si>
  <si>
    <t>SUMIDOURO CILINDRICO,LIGADO A FOSSA,MEDINDO 3000X4000MM,EM ANEIS DE CONCRETO PRE-MOLDADO,EXCLUSIVE FOSSA E MANILHAS.FORNECIMENTO E COLOCACAO</t>
  </si>
  <si>
    <t>15.002.0699-A</t>
  </si>
  <si>
    <t>SUMIDOURO CILINDRICO,LIGADO A FOSSA,MEDINDO 2500X7600MM,EM ANEIS DE CONCRETO PRE-MOLDADO,EXCLUSIVE FOSSA E MANILHAS.FORNECIMENTO E COLOCACAO</t>
  </si>
  <si>
    <t>15.002.0700-A</t>
  </si>
  <si>
    <t>SUMIDOURO CILINDRICO,LIGADO A FOSSA,MEDINDO 3000X5200MM,EM ANEIS DE CONCRETO PRE-MOLDADO,EXCLUSIVE FOSSA E MANILHAS.FORNECIMENTO E COLOCACAO</t>
  </si>
  <si>
    <t>15.002.0701-A</t>
  </si>
  <si>
    <t>SUMIDOURO CILINDRICO,LIGADO A FOSSA,MEDINDO 2500X9200MM,EM ANEIS DE CONCRETO PRE-MOLDADO,EXCLUSIVE FOSSA E MANILHAS.FORNECIMENTO E COLOCACAO</t>
  </si>
  <si>
    <t>15.002.0702-A</t>
  </si>
  <si>
    <t>SUMIDOURO CILINDRICO,LIGADO A FOSSA,MEDINDO 3000X6400MM,EM ANEIS DE CONCRETO PRE-MOLDADO,EXCLUSIVE FOSSA E MANILHAS.FORNECIMENTO E COLOCACAO</t>
  </si>
  <si>
    <t>15.002.0703-A</t>
  </si>
  <si>
    <t>SUMIDOURO CILINDRICO,LIGADO A FOSSA,MEDINDO 3000X7600MM,EM ANEIS DE CONCRETO PRE-MOLDADO,EXCLUSIVE FOSSA E MANILHAS.FORNECIMENTO E COLOCACAO</t>
  </si>
  <si>
    <t>15.002.0704-A</t>
  </si>
  <si>
    <t>SUMIDOURO CILINDRICO,LIGADO A FOSSA,MEDINDO 3000X8800MM,EM ANEIS DE CONCRETO PRE-MOLDADO,EXCLUSIVE FOSSA E MANILHAS.FORNECIMENTO E COLOCACAO</t>
  </si>
  <si>
    <t>15.002.0705-A</t>
  </si>
  <si>
    <t>SUMIDOURO CILINDRICO,LIGADO A FOSSA,MEDINDO 3000X10000MM,EMANEIS DE CONCRETO PRE-MOLDADO,EXCLUSIVE FOSSA E MANILHAS.FORNECIMENTO E COLOCACAO</t>
  </si>
  <si>
    <t>15.002.0706-A</t>
  </si>
  <si>
    <t>SUMIDOURO CILINDRICO,LIGADO A FOSSA,MEDINDO 3000X11200MM,EMANEIS DE CONCRETO PRE-MOLDADO,EXCLUSIVE FOSSA E MANILHAS.FORNECIMENTO E COLOCACAO</t>
  </si>
  <si>
    <t>15.002.0707-A</t>
  </si>
  <si>
    <t>SUMIDOURO CILINDRICO,LIGADO A FOSSA,MEDINDO 3000X12400MM,EMANEIS DE CONCRETO PRE-MOLDADO,EXCLUSIVE FOSSA E MANILHAS.FORNECIMENTO E COLOCACAO</t>
  </si>
  <si>
    <t>15.003.0023-A</t>
  </si>
  <si>
    <t>COLUNA DE FERRO GALVANIZADO NO DIAMETRO DE 3/4",EXCLUSIVE PECAS DE DERIVACAO.FORNECIMENTO E COLOCACAO</t>
  </si>
  <si>
    <t>15.003.0024-A</t>
  </si>
  <si>
    <t>COLUNA DE FERRO GALVANIZADO NO DIAMETRO DE 1",EXCLUSIVE PECAS DE DERIVACAO.FORNECIMENTO E COLOCACAO</t>
  </si>
  <si>
    <t>15.003.0025-B</t>
  </si>
  <si>
    <t>COLUNA DE FERRO GALVANIZADO NO DIAMETRO DE 1.1/4",EXCLUSIVEPECAS DE DERIVACAO.FORNECIMENTO E COLOCACAO</t>
  </si>
  <si>
    <t>15.003.0026-B</t>
  </si>
  <si>
    <t>COLUNA DE FERRO GALVANIZADO NO DIAMETRO DE 1.1/2",EXCLUSIVEPECAS DE DERIVACAO.FORNECIMENTO E COLOCACAO</t>
  </si>
  <si>
    <t>15.003.0027-B</t>
  </si>
  <si>
    <t>COLUNA DE FERRO GALVANIZADO NO DIAMETRO DE 2",EXCLUSIVE PECAS DE DERIVACAO.FORNECIMENTO E COLOCACAO</t>
  </si>
  <si>
    <t>15.003.0028-A</t>
  </si>
  <si>
    <t>COLUNA DE FERRO GALVANIZADO NO DIAMETRO DE 2.1/2",EXCLUSIVEPECAS DE DERIVACAO.FORNECIMENTO E COLOCACAO</t>
  </si>
  <si>
    <t>15.003.0066-A</t>
  </si>
  <si>
    <t>INSTALACAO E ASSENTAMENTO DE AQUECEDOR A GAS ENCANADO,(EXCLUSIVE FORNECIMENTO DO APARELHO),COMPREENDENDO:8M DE TUBO DE COBRE,CLASSE I DE 22MM,CONEXOES E CHAMINE DE ALUMINIO E VENEZIANA</t>
  </si>
  <si>
    <t>15.003.0068-A</t>
  </si>
  <si>
    <t>INSTALACAO E ASSENTAMENTO DE FOGAO A GAS ENCANADO,EXCLUSIVEFORNECIMENTO DO APARELHO,COMPREENDENDO:25,00M DE TUBO DE FERRO GALVANIZADO DE 1",CONEXOES E REGISTRO</t>
  </si>
  <si>
    <t>15.003.0069-A</t>
  </si>
  <si>
    <t>INSTALACAO E ASSENTAMENTO DE FOGAO A GAS LIQUEFEITO DE PETROLEO(EXCLUSIVE FORNECIMENTO DO APARELHO),COMPREENDENDO:5,00MDE TUBO DE FERRO GALVANIZADO DE 1/2",CONEXOES,REGULADORES EDEMAIS PECAS NECESSARIAS</t>
  </si>
  <si>
    <t>15.003.0073-A</t>
  </si>
  <si>
    <t>INSTALACAO COMPLETA DE AQUECEDOR A GAS ENCANADO OU LIQUEFEITO DE PETROLEO(EXCLUSIVE FORNECIMENTO DO APARELHO),COMPREENDENDO:8,00M DE TUBO DE FERRO GALVANIZADO DE 3/4",CONEXOES E CHAMINE DE ALUMINIO</t>
  </si>
  <si>
    <t>15.003.0175-A</t>
  </si>
  <si>
    <t>TAMPA CEGA E CAIXILHO,15 X 15CM,EM ACO INOX,PARA RALO SIFONADO.FORNECIMENTO E COLOCACAO</t>
  </si>
  <si>
    <t>15.003.0176-A</t>
  </si>
  <si>
    <t>GRELHA DE ACO INOX,10X10CM,SISTEMA ROTATIVO,COM CAIXILHO.FORNECIMENTO E COLOCACAO</t>
  </si>
  <si>
    <t>15.003.0177-A</t>
  </si>
  <si>
    <t>RALO DE COBERTURA SEMI-ESFERICO(TIPO ABACAXI),COM 3".FORNECIMENTO E COLOCACAO</t>
  </si>
  <si>
    <t>15.003.0178-A</t>
  </si>
  <si>
    <t>RALO DE COBERTURA SEMI-ESFERICO(TIPO ABACAXI),COM 4".FORNECIMENTO E COLOCACAO</t>
  </si>
  <si>
    <t>15.003.0179-A</t>
  </si>
  <si>
    <t>GRELHA DE ACO INOX,15X15CM,SISTEMA ROTATIVO,COM CAIXILHO.FORNECIMENTO E COLOCACAO</t>
  </si>
  <si>
    <t>15.003.0180-A</t>
  </si>
  <si>
    <t>RALO DE COBERTURA SEMI-ESFERICO(TIPO ABACAXI),COM 6".FORNECIMENTO E COLOCACAO</t>
  </si>
  <si>
    <t>15.003.0181-A</t>
  </si>
  <si>
    <t>GRELHA DE FERRO FUNDIDO PARA RALO,COM 20X20CM,CARGA MINIMA PARA TESTE 176KG,RESISTENCIA MAXIMA DE ROMPIMENTO DE 228KG EFLECHA RESIDUAL MAXIMA DE 8MM</t>
  </si>
  <si>
    <t>15.003.0185-A</t>
  </si>
  <si>
    <t>GRELHA PARA AGUAS PLUVIAIS,COM CAIXILHO NAS DIMENSOES DE 15X15CM.FORNECIMENTO E COLOCACAO.</t>
  </si>
  <si>
    <t>GRELHA PARA AGUAS PLUVIAIS,COM CAIXILHO NAS DIMENSOES DE 50X50CM.FORNECIMENTO E COLOCACAO.</t>
  </si>
  <si>
    <t>15.003.0190-A</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</si>
  <si>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</si>
  <si>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15.003.0192-A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</si>
  <si>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</si>
  <si>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15.003.0193-A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</si>
  <si>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</si>
  <si>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15.003.0194-A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</si>
  <si>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</si>
  <si>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15.003.0200-A</t>
  </si>
  <si>
    <t>MANGUEIRA "SEAL TUBE" COM CAPA ALMA,DIAMETRO DE 1/2".FORNECIMENTO E COLOCACAO</t>
  </si>
  <si>
    <t>15.003.0202-A</t>
  </si>
  <si>
    <t>MANGUEIRA "SEAL TUBE" COM CAPA ALMA,DIAMETRO DE 3/4".FORNECIMENTO E COLOCACAO</t>
  </si>
  <si>
    <t>15.003.0204-A</t>
  </si>
  <si>
    <t>MANGUEIRA "SEAL TUBE" COM CAPA ALMA,DIAMETRO DE 1".FORNECIMENTO E COLOCACAO</t>
  </si>
  <si>
    <t>15.003.0206-A</t>
  </si>
  <si>
    <t>MANGUEIRA "SEAL TUBE" COM CAPA ALMA,DIAMETRO DE 1.1/4".FORNECIMENTO E COLOCACAO</t>
  </si>
  <si>
    <t>15.003.0208-A</t>
  </si>
  <si>
    <t>MANGUEIRA "SEAL TUBE" COM CAPA ALMA,DIAMETRO DE 1.1/2".FORNECIMENTO E COLOCACAO</t>
  </si>
  <si>
    <t>15.003.0210-A</t>
  </si>
  <si>
    <t>MANGUEIRA "SEAL TUBE" COM CAPA ALMA,DIAMETRO DE 2".FORNECIMENTO E COLOCACAO</t>
  </si>
  <si>
    <t>15.003.0212-A</t>
  </si>
  <si>
    <t>MANGUEIRA "SEAL TUBE" COM CAPA ALMA,DIAMETRO DE 2.1/2".FORNECIMENTO E COLOCACAO</t>
  </si>
  <si>
    <t>15.003.0214-A</t>
  </si>
  <si>
    <t>MANGUEIRA "SEAL TUBE" COM CAPA ALMA,DIAMETRO DE 3".FORNECIMENTO E COLOCACAO</t>
  </si>
  <si>
    <t>15.003.0216-A</t>
  </si>
  <si>
    <t>MANGUEIRA "SEAL TUBE" COM CAPA ALMA,DIAMETRO DE 4".FORNECIMENTO E COLOCACAO</t>
  </si>
  <si>
    <t>15.003.0350-A</t>
  </si>
  <si>
    <t>SUPORTE COM 2 CHUMBADORES,PARA FIXACAO DE TUBULACOES NO DIAMETRO INTERNO DE 1/2" ATE 1".FORNECIMENTO E COLOCACAO</t>
  </si>
  <si>
    <t>15.003.0351-A</t>
  </si>
  <si>
    <t>SUPORTE DUPLO COM 2 CHUMBADORES,PARA FIXACAO DE 2 TUBULACOESNO DIAMETRO INTERNO DE 1/2" ATE 1".FORNECIMENTO E COLOCACAO</t>
  </si>
  <si>
    <t>15.003.0352-A</t>
  </si>
  <si>
    <t>SUPORTE COM 2 CHUMBADORES,PARA FIXACAO DE TUBULACOES NO DIAMETRO INTERNO DE 1.1/4" E 1.1/2".FORNECIMENTO E COLOCACAO</t>
  </si>
  <si>
    <t>15.003.0353-A</t>
  </si>
  <si>
    <t>SUPORTE DUPLO COM 2 CHUMBADORES,PARA FIXACAO DE 2 TUBULACOESNO DIAMETRO INTERNO DE 1.1/4" ATE 1.1/2".FORNECIMENTO ECOLOCACAO</t>
  </si>
  <si>
    <t>15.003.0354-B</t>
  </si>
  <si>
    <t>SUPORTE COM 2 CHUMBADORES,PARA FIXACAO DE TUBULACOES NO DIAMETRO INTERNO DE 2".FORNECIMENTO E COLOCACAO</t>
  </si>
  <si>
    <t>15.003.0355-A</t>
  </si>
  <si>
    <t>SUPORTE DUPLO COM 2 CHUMBADORES,PARA FIXACAO DE 2 TUBULACOESNO DIAMETRO INTERNO DE 2".FORNECIMENTO E COLOCACAO</t>
  </si>
  <si>
    <t>15.003.0356-B</t>
  </si>
  <si>
    <t>SUPORTE COM 2 CHUMBADORES,PARA FIXACAO DE TUBULACOES NO DIAMETRO INTERNO DE 2.1/2" E 3".FORNECIMENTO E COLOCACAO</t>
  </si>
  <si>
    <t>15.003.0357-A</t>
  </si>
  <si>
    <t>SUPORTE DUPLO COM 2 CHUMBADORES,PARA FIXACAO DE 2 TUBULACOESNO DIAMETRO INTERNO DE 2.1/2" E 3".FORNECIMENTO E COLOCACAO</t>
  </si>
  <si>
    <t>15.003.0358-B</t>
  </si>
  <si>
    <t>SUPORTE COM 2 CHUMBADORES,PARA FIXACAO DE TUBULACOES NO DIAMETRO INTERNO DE 4" E 6".FORNECIMENTO E COLOCACAO</t>
  </si>
  <si>
    <t>15.003.0359-A</t>
  </si>
  <si>
    <t>SUPORTE DUPLO COM 2 CHUMBADORES,PARA FIXACAO DE 2 TUBULACOESNO DIAMETRO INTERNO DE 4" E 6".FORNECIMENTO E COLOCACAO</t>
  </si>
  <si>
    <t>15.003.0360-A</t>
  </si>
  <si>
    <t>ASSENTAMENTO DE LAVATORIO(EXCLUSIVE FORNECIMENTO DO APARELHO),INCLUSIVE MATERIAIS NECESSARIOS</t>
  </si>
  <si>
    <t>15.003.0361-A</t>
  </si>
  <si>
    <t>RETIRADA E REASSENTAMENTO DE LAVATORIO,INCLUSIVE MATERIAIS NECESSARIOS</t>
  </si>
  <si>
    <t>15.003.0365-A</t>
  </si>
  <si>
    <t>ASSENTAMENTO DE CAIXA DE DESCARGA ELEVADA,EXTERNA(EXCLUSIVEFORNECIMENTO DO APARELHO),INCLUSIVE MATERIAIS NECESSARIOS</t>
  </si>
  <si>
    <t>15.003.0370-A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</si>
  <si>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</si>
  <si>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15.003.0371-A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</si>
  <si>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</si>
  <si>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15.003.0372-A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</si>
  <si>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</si>
  <si>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15.003.0373-A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</si>
  <si>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</si>
  <si>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15.003.0375-A</t>
  </si>
  <si>
    <t>RETIRADA E REASSENTAMENTO DE CHUVEIRO,INCLUSIVE MATERIAIS NECESSARIOS</t>
  </si>
  <si>
    <t>15.003.0377-A</t>
  </si>
  <si>
    <t>RETIRADA E REASSENTAMENTO DE TORNEIRA,INCLUSIVE MATERIAIS NECESSARIOS</t>
  </si>
  <si>
    <t>15.003.0379-A</t>
  </si>
  <si>
    <t>ASSENTAMENTO DE TORNEIRA(EXCLUSIVE FORNECIMENTO DO APARELHO),INCLUSIVE MATERIAIS NECESSARIOS</t>
  </si>
  <si>
    <t>15.003.0380-A</t>
  </si>
  <si>
    <t>ASSENTAMENTO DE CHUVEIRO(EXCLUSIVE FORNECIMENTO DO APARELHO),INCLUSIVE MATERIAIS NECESSARIOS E BRACO CROMADO</t>
  </si>
  <si>
    <t>15.003.0381-A</t>
  </si>
  <si>
    <t>ASSENTAMENTO DE CHUVEIRO(EXCLUSIVE FORNECIMENTO DO APARELHOE BRACO),INCLUSIVE MATERIAIS NECESSARIOS</t>
  </si>
  <si>
    <t>15.003.0390-A</t>
  </si>
  <si>
    <t>ABRACADEIRA DE FIXACAO,TIPO COPO,ESTAMPADA EM CHAPA DE FERROZINCADA,COMPOSTA DE CANOPLA,PARAFUSOS E ABRACADEIRAS PROPRIAMENTE DITA,NO DIAMETRO 1/2".FORNECIMENTO E COLOCACAO</t>
  </si>
  <si>
    <t>15.003.0391-A</t>
  </si>
  <si>
    <t>ABRACADEIRA DE FIXACAO,TIPO COPO,ESTAMPADA EM CHAPA DE FERROZINCADA,COMPOSTA DE CANOPLA,PARAFUSOS E ABRACADEIRAS PROPRIAMENTE DITA,NO DIAMETRO 3/4".FORNECIMENTO E COLOCACAO</t>
  </si>
  <si>
    <t>15.003.0392-A</t>
  </si>
  <si>
    <t>ABRACADEIRA DE FIXACAO,TIPO COPO,ESTAMPADA EM CHAPA DE FERROZINCADA,COMPOSTA DE CANOPLA,PARAFUSOS E ABRACADEIRAS PROPRIAMENTE DITA,NO DIAMETRO 1".FORNECIMENTO E COLOCACAO</t>
  </si>
  <si>
    <t>15.003.0393-A</t>
  </si>
  <si>
    <t>ABRACADEIRA DE FIXACAO,TIPO COPO,ESTAMPADA EM CHAPA DE FERROZINCADA,COMPOSTA DE CANOPLA,PARAFUSOS E ABRACADEIRAS PROPRIAMENTE DITA,NO DIAMETRO 1.1/4".FORNECIMENTO E COLOCACAO</t>
  </si>
  <si>
    <t>15.003.0394-A</t>
  </si>
  <si>
    <t>ABRACADEIRA DE FIXACAO,TIPO COPO,ESTAMPADA EM CHAPA DE FERROZINCADA,COMPOSTA DE CANOPLA,PARAFUSOS E ABRACADEIRAS PROPRIAMENTE DITA,NO DIAMETRO 1.1/2".FORNECIMENTO E COLOCACAO</t>
  </si>
  <si>
    <t>15.003.0395-A</t>
  </si>
  <si>
    <t>ABRACADEIRA DE FIXACAO,TIPO COPO,ESTAMPADA EM CHAPA DE FERROZINCADA,COMPOSTA DE CANOPLA,PARAFUSOS E ABRACADEIRAS PROPRIAMENTE DITA,NO DIAMETRO 2".FORNECIMENTO E COLOCACAO</t>
  </si>
  <si>
    <t>15.003.0396-A</t>
  </si>
  <si>
    <t>ABRACADEIRA DE FIXACAO,TIPO COPO,ESTAMPADA EM CHAPA DE FERROZINCADA,COMPOSTA DE CANOPLA,PARAFUSOS E ABRACADEIRAS PROPRIAMENTE DITA,NO DIAMETRO 2.1/2".FORNECIMENTO E COLOCACAO</t>
  </si>
  <si>
    <t>15.003.0397-A</t>
  </si>
  <si>
    <t>ABRACADEIRA DE FIXACAO,TIPO COPO,ESTAMPADA EM CHAPA DE FERROZINCADA,COMPOSTA DE CANOPLA,PARAFUSOS E ABRACADEIRAS PROPRIAMENTE DITA,NO DIAMETRO 3".FORNECIMENTO E COLOCACAO</t>
  </si>
  <si>
    <t>15.003.0398-A</t>
  </si>
  <si>
    <t>ABRACADEIRA DE FIXACAO,TIPO COPO,ESTAMPADA EM CHAPA DE FERROZINCADA,COMPOSTA DE CANOPLA,PARAFUSOS E ABRACADEIRAS PROPRIAMENTE DITA,NO DIAMETRO 4".FORNECIMENTO E COLOCACAO</t>
  </si>
  <si>
    <t>15.003.0400-A</t>
  </si>
  <si>
    <t>RETIRADA E REASSENTAMENTO DE BIDE COM 2 REGISTROS,INCLUSIVEMATERIAIS NECESSARIOS</t>
  </si>
  <si>
    <t>15.003.0405-A</t>
  </si>
  <si>
    <t>ASSENTAMENTO DE VASO SANITARIO SIFONADO(EXCLUSIVE FORNECIMENTO DO APARELHO),INCLUSIVE MATERIAIS NECESSARIOS</t>
  </si>
  <si>
    <t>15.003.0410-A</t>
  </si>
  <si>
    <t>RETIRADA E REASSENTAMENTO DE VASO SANITARIO SIFONADO,INCLUSIVE MATERIAIS NECESSARIOS</t>
  </si>
  <si>
    <t>15.003.0415-A</t>
  </si>
  <si>
    <t>RETIRADA E REASSENTAMENTO DE VALVULA DE DESCARGA</t>
  </si>
  <si>
    <t>15.003.0420-A</t>
  </si>
  <si>
    <t>RETIRADA E REASSENTAMENTO DE TUBO VENTILADOR,DE CIMENTO SEMAMIANTO,COM DIAMETRO DE 3"</t>
  </si>
  <si>
    <t>15.003.0421-A</t>
  </si>
  <si>
    <t>RETIRADA E REASSENTAMENTO DE TUBO VENTILADOR,DE CIMENTO SEMAMIANTO,COM DIAMETRO DE 4"</t>
  </si>
  <si>
    <t>15.003.0500-A</t>
  </si>
  <si>
    <t>CHUVEIRO AUTOMATICO SPRINKLER DE RESPOSTA PADRAO,TIPO LATERAL (SIDEWALL) DN 15MM (1/2"),TEMPERATURA 68ºC (BULBO VERMELHO) E COEFICIENTE DE DESCARGA K80.FORNECIMENTO E COLOCACAO</t>
  </si>
  <si>
    <t>15.003.0505-A</t>
  </si>
  <si>
    <t>CHUVEIRO AUTOMATICO SPRINKLER DE RESPOSTA PADRAO,TIPO LATERAL (SIDEWALL) DN 15MM (1/2"),TEMPERATURA 79ºC (BULBO AMARELO)E COEFICIENTE DE DESCARGA K80.FORNECIMENTO E COLOCACAO</t>
  </si>
  <si>
    <t>15.003.0510-A</t>
  </si>
  <si>
    <t>CHUVEIRO AUTOMATICO SPRINKLER DE RESPOSTA PADRAO,TIPO PENDENTE,DN 15MM(1/2"),TEMPERATURA 68ºC (BULBO VERMELHO) E COEFICIENTE DE DESCARGA K80.FORNECIMENTO E COLOCACAO</t>
  </si>
  <si>
    <t>15.003.0515-A</t>
  </si>
  <si>
    <t>CHUVEIRO AUTOMATICO SPRINKLER DE RESPOSTA PADRAO,TIPO PENDENTE,DN 15MM(1/2"),TEMPERATURA 79ºC (BULBO AMARELO) E COEFICIENTE DE DESCARGA K80.FORNECIMENTO E COLOCACAO</t>
  </si>
  <si>
    <t>15.003.0520-A</t>
  </si>
  <si>
    <t>TUBO DE FERRO GALVANIZADO COM DIAMETRO DE 1/2",COM COSTURA,PARA INSTALACOES DIVERSAS ENTERRRADAS,INCLUSIVE CONEXOES,EMENDAS E PROTECAO ANTICORROSIVA.FORNECIMENTO E COLOCACAO</t>
  </si>
  <si>
    <t>15.003.0525-A</t>
  </si>
  <si>
    <t>TUBO DE FERRO GALVANIZADO COM DIAMETRO DE 3/4",COM COSTURA,PARA INSTALACOES DIVERSAS ENTERRADAS,INCLUSIVE CONEXOES,EMENDAS E PROTECAO ANTICORROSIVA.FORNECIMENTO E COLOCACAO</t>
  </si>
  <si>
    <t>15.003.0530-A</t>
  </si>
  <si>
    <t>TUBO DE FERRO GALVANIZADO COM DIAMETRO DE 1",COM COSTURA,PARA INSTALACOES DIVERSAS ENTERRADAS,INCLUSIVE CONEXOES,EMENDASE PROTECAO ANTICORROSIVA.FORNECIMENTO E COLOCACAO</t>
  </si>
  <si>
    <t xml:space="preserve">N         </t>
  </si>
  <si>
    <t>15.003.0535-A</t>
  </si>
  <si>
    <t>TUBO DE FERRO GALVANIZADO COM DIAMETRO DE 1.1/4",COM COSTURA,PARA INSTALACOES DIVERSAS ENTERRADAS,INCLUSIVE CONEXOES,EMENDAS E PROTECAO ANTICORROSIVA.FORNECIMENTO E COLOCACAO</t>
  </si>
  <si>
    <t>15.003.0540-A</t>
  </si>
  <si>
    <t>TUBO DE FERRO GALVANIZADO COM DIAMETRO DE 1.1/2",COM COSTURA,PARA INSTALACOES DIVERSAS ENTERRADAS,INCLUSIVE CONEXOES,EMENDAS E PROTECAO ANTICORROSIVA.FORNECIMENTO E COLOCACAO</t>
  </si>
  <si>
    <t>15.003.0545-A</t>
  </si>
  <si>
    <t>TUBO DE FERRO GALVANIZADO COM DIAMETRO DE 2",COM COSTURA,PARA INSTALACOES DIVERSAS ENTERRADAS,INCLUSIVE CONEXOES,EMENDASE PROTECAO ANTICORROSIVA.FORNECIMENTO E COLOCACAO</t>
  </si>
  <si>
    <t>15.003.0550-A</t>
  </si>
  <si>
    <t>TUBO DE FERRO GALVANIZADO COM DIAMETRO DE 2.1/2",COM COSTURA,PARA INSTALACOES DIVERSAS ENTERRADAS,INCLUSIVE CONEXOES,EMENDAS E PROTECAO ANTICORROSIVA.FORNECIMENTO E COLOCACAO</t>
  </si>
  <si>
    <t>15.003.0552-A</t>
  </si>
  <si>
    <t>TUBO DE FERRO GALVANIZADO COM DIAMETRO DE 3",COM COSTURA,PARA INSTALACOES DIVERSAS ENTERRADAS,INCLUSIVE CONEXOES,EMENDASE PROTECAO ANTICORROSIVA.FORNECIMENTO E COLOCACAO</t>
  </si>
  <si>
    <t>15.003.0555-A</t>
  </si>
  <si>
    <t>TUBO DE FERRO GALVANIZADO COM DIAMETRO DE 4",COM COSTURA,PARA INSTALACOES DIVERSAS ENTERRADAS,INCLUSIVE CONEXOES,EMENDASE PROTECAO ANTICORROSIVA.FORNECIMENTO E COLOCACAO</t>
  </si>
  <si>
    <t>15.003.0560-A</t>
  </si>
  <si>
    <t>TUBO DE FERRO GALVANIZADO COM DIAMETRO DE 5",COM COSTURA,PARA INSTALACOES DIVERSAS ENTERRADAS,INCLUSIVE CONEXOES,EMENDASE PROTECAO ANTICORROSIVA.FORNECIMENTO E COLOCACAO</t>
  </si>
  <si>
    <t>15.003.0565-A</t>
  </si>
  <si>
    <t>TUBO DE FERRO GALVANIZADO COM DIAMETRO DE 6",COM COSTURA,PARA INSTALACOES DIVERSAS ENTERRADAS,INCLUSIVE CONEXOES,EMENDASE PROTECAO ANTICORROSIVA.FORNECIMENTO E COLOCACAO</t>
  </si>
  <si>
    <t>15.003.0600-A</t>
  </si>
  <si>
    <t>RODAPES METALICOS,CALHA TRIPLA,PARA INSTALACOES ELETRICAS,TELEFONICA E DADOS,CONSTRUIDOS EM CHAPA DE ACO PRE GALVANIZADO,INCLUSIVE TODOS OS ACESSORIOS,MONTAGEM,CAIXA PARA 4 TOMADASDE ELETRICIDADE E LOGICA.FORNECIMENTO E COLOCACAO</t>
  </si>
  <si>
    <t>15.003.0650-A</t>
  </si>
  <si>
    <t>RODAPES METALICOS,CALHA DUPLA,PARA INSTALACOES ELETRICAS,TELEFONICA E DADOS,CONSTRUIDOS EM CHAPA DE ACO PRE GALVANIZADO,INCLUSIVE TODOS OS ACESSORIOS,MONTAGEM,CAIXA PARA 4 TOMADASDE ELETRICIDADE E LOGICA.FORNECIMENTO E COLOCACAO</t>
  </si>
  <si>
    <t>15.004.0010-A</t>
  </si>
  <si>
    <t>ALCA PARA BARRILETE DE DISTRIBUICAO,DO TIPO CONCENTRADO,SOBRESERVATORIO DUPLO,INCLUSIVE RAMAIS PARA EXTRAVASOR E LIMPEZA COMPREENDENDO:5,50M DE TUBO DE PVC 50MM,REGISTROS E CONEXOES.FORNECIMENTO E INSTALACAO</t>
  </si>
  <si>
    <t>15.004.0011-A</t>
  </si>
  <si>
    <t>ALCA PARA BARRILETE DE DISTRIBUICAO,DO TIPO CONCENTRADO,SOBRESERVATORIO DUPLO,INCLUSIVE RAMAIS PARA EXTRAVASOR E LIMPEZA COMPREENDENDO:5,50M DE TUBO DE PVC 60MM,REGISTROS E CONEXOES.FORNECIMENTO E INSTALACAO</t>
  </si>
  <si>
    <t>15.004.0012-A</t>
  </si>
  <si>
    <t>ALCA PARA BARRILETE DE DISTRIBUICAO,DO TIPO CONCENTRADO,SOBRESERVATORIO DUPLO,INCLUSIVE RAMAIS PARA EXTRAVASOR E LIMPEZA COMPREENDENDO:5,50M DE TUBO DE PVC 75MM,REGISTROS E CONEXOES.FORNECIMENTO E INSTALACAO</t>
  </si>
  <si>
    <t>15.004.0013-A</t>
  </si>
  <si>
    <t>ALCA PARA BARRILETE DE DISTRIBUICAO,DO TIPO CONCENTRADO,SOBRESERVATORIO DUPLO,INCLUSIVE RAMAIS PARA EXTRAVASOR E LIMPEZA COMPREENDENDO:5,50M DE TUBO DE PVC 85MM,REGISTROS E CONEXOES.FORNECIMENTO E INSTALACAO</t>
  </si>
  <si>
    <t>15.004.0014-A</t>
  </si>
  <si>
    <t>ALCA PARA BARRILETE DE DISTRIBUICAO,DO TIPO CONCENTRADO,SOBRESERVATORIO DUPLO,INCLUSIVE RAMAIS PARA EXTRAVASOR E LIMPEZA COMPREENDENDO:5,50M DE TUBO DE PVC 110MM,REGISTROS E CONEXOES.FORNECIMENTO E INSTALACAO</t>
  </si>
  <si>
    <t>15.004.0023-A</t>
  </si>
  <si>
    <t>COLUNA DE PVC,DE DIAMETRO 25MM,EXCLUSIVE PECAS DE DERIVACAOE RASGO EM ALVENARIA.FORNECIMENTO E ASSENTAMENTO</t>
  </si>
  <si>
    <t>15.004.0024-A</t>
  </si>
  <si>
    <t>COLUNA DE PVC,DE DIAMETRO 32MM,EXCLUSIVE PECAS DE DERIVACAOE RASGO EM ALVENARIA.FORNECIMENTO E ASSENTAMENTO</t>
  </si>
  <si>
    <t>15.004.0025-A</t>
  </si>
  <si>
    <t>COLUNA DE PVC,DE DIAMETRO DE 40MM,EXCLUSIVE PECAS DE DERIVACAO E RASGO EM ALVENARIA.FORNECIMENTO E ASSENTAMENTO</t>
  </si>
  <si>
    <t>15.004.0026-A</t>
  </si>
  <si>
    <t>COLUNA DE PVC,DE DIAMETRO DE 50MM,EXCLUSIVE PECAS DE DERIVACAO E RASGO EM ALVENARIA.FORNECIMENTO E ASSENTAMENTO</t>
  </si>
  <si>
    <t>15.004.0027-A</t>
  </si>
  <si>
    <t>COLUNA DE PVC,DE DIAMETRO DE 60MM,EXCLUSIVE PECAS DE DERIVACAO E RASGO EM ALVENARIA.FORNECIMENTO E ASSENTAMENTO</t>
  </si>
  <si>
    <t>15.004.0028-A</t>
  </si>
  <si>
    <t>COLUNA DE PVC,DE DIAMETRO DE 75MM,EXCLUSIVE PECAS DE DERIVACAO E RASGO EM ALVENARIA.FORNECIMENTO E ASSENTAMENTO</t>
  </si>
  <si>
    <t>15.004.0045-A</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</si>
  <si>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</si>
  <si>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</si>
  <si>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15.004.0050-A</t>
  </si>
  <si>
    <t>INSTALACAO E ASSENTAMENTO DE MICTORIO(EXCLUSIVE FORNECIMENTODO APARELHO),COMPREENDENDO:3,00M DE TUBO DE PVC DE 25MM,1,50M DE TUBOS DE PVC DE 40MM E 50MM,CADA,CONEXOES E RALO SIFONADO DE PVC COM 100X100X50MM COM TAMPA CEGA</t>
  </si>
  <si>
    <t>15.004.0051-A</t>
  </si>
  <si>
    <t>INSTALACAO E ASSENTAMENTO DE MICTORIO(EXCLUSIVE FORNECIMENTODO APARELHO E RALO SIFONADO),COMPREENDENDO:3,00M DE TUBO DEPVC DE 25MM,1,50M DE TUBOS DE PVC DE 40MM E 50MM,CADA,E CONEXOES,EXCLUSIVE RALO SINFONADO</t>
  </si>
  <si>
    <t>15.004.0053-A</t>
  </si>
  <si>
    <t>INSTALACAO E ASSENTAMENTO DE MICTORIO TIPO CALHA(EXCLUSIVE FORNECIMENTO DO APARELHO),COMPREENDENDO:3,00M DE TUBO DE PVCDE 25MM,REGISTRO DE GAVETA,2,00M DE TUBO DE PVC DE 40MM E 50MM,CADA,CONEXOES E CAIXA SINFONADA DE PVC COM 100X100X50MM,COM TAMPA CEGA</t>
  </si>
  <si>
    <t>15.004.0055-A</t>
  </si>
  <si>
    <t>INSTALACAO E ASSENTAMENTO DE BANHEIRA(EXCLUSIVE FORNECIMENTODO APARELHO),COMPREENDENDO:3,00M DE TUBO PVC DE 25MM,3,00MDE TUBO DE PVC DE 40MM E CONEXOES</t>
  </si>
  <si>
    <t>15.004.0058-A</t>
  </si>
  <si>
    <t>INSTALACAO E ASSENTAMENTO DE BIDE(EXCLUSIVE FORNECIMENTO DOAPARELHO),COMPREENDENDO:3,00M DE TUBO PVC DE 25MM,2,00M DE TUBO DE PVC DE 40MM E CONEXOES</t>
  </si>
  <si>
    <t>15.004.0059-A</t>
  </si>
  <si>
    <t>INSTALACAO E ASSENTAMENTO DE DUCHINHA MANUAL PARA BANHEIRO(EXCLUSIVE FORNECIMENTO DO APARELHO),COMPREENDENDO:3,00M DE TUBO DE PVC DE 25MM E CONEXOES</t>
  </si>
  <si>
    <t>15.004.0060-B</t>
  </si>
  <si>
    <t>INSTALACAO E ASSENTAMENTO DE PIA COM 1 CUBA(EXCLUSIVE FORNECIMENTO DO APARELHO),COMPREENDENDO:3,00M DE TUBO DE PVC DE 25MM,3,00M DE TUBO DE PVC DE 50MM,RABICHO E CONEXOES</t>
  </si>
  <si>
    <t>15.004.0061-A</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</si>
  <si>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</si>
  <si>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</si>
  <si>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15.004.0063-A</t>
  </si>
  <si>
    <t>INSTALACAO E ASSENTAMENTO DE LAVATORIO DE UMA TORNEIRA(EXCLUSIVE FORNECIMENTO DO APARELHO),COMPREENDENDO:3,00M DE TUBO DE PVC DE 25MM,2,00M DE TUBO DE PVC DE 40MM E CONEXOES</t>
  </si>
  <si>
    <t>15.004.0064-A</t>
  </si>
  <si>
    <t>INSTALACAO E ASSENTAMENTO DE LAVATORIO DE 2 TORNEIRAS(EXCLUSIVE FORNECIMENTO DO APARELHO),COMPREENDENDO:3,00M DE TUBO DEPVC DE 25MM,2,00M DE TUBO DE PVC DE 40MM E CONEXOES</t>
  </si>
  <si>
    <t>15.004.0065-A</t>
  </si>
  <si>
    <t>INSTALACAO E ASSENTAMENTO DE FILTRO RESIDENCIAL(EXCLUSIVE FORNECIMENTO DO APARELHO),COMPREENDENDO:2,00M DE TUBO DE PVC DE 25MM E CONEXOES</t>
  </si>
  <si>
    <t>15.004.0067-A</t>
  </si>
  <si>
    <t>INSTALACAO E ASSENTAMENTO DE FILTRO INDUSTRIAL(EXCLUSIVE FORNECIMENTO DO APARELHO),COMPREENDENDO:3,00M DE TUBO DE PVC SOLDAVEL DE 32MM E CONEXOES</t>
  </si>
  <si>
    <t>15.004.0070-A</t>
  </si>
  <si>
    <t>INSTALACAO E ASSENTAMENTO DE TANQUE DE SERVICO (EXCLUSIVE FORNECIMENTO DO APARELHO),COMPREENDENDO:3,00M DE TUBO DE PVC DE 25MM,3,00M DE TUBO DE PVC DE 50MM E CONEXOES</t>
  </si>
  <si>
    <t>15.004.0074-A</t>
  </si>
  <si>
    <t>INSTALACAO E ASSENTAMENTO DE BACIA TURCA(EXCLUSIVE FORNECIMENTO DO APARELHO E DA VALVULA DE DESCARGA),COMPREENDENDO:3,00M DE TUBO DE PVC DE 50MM,2,00M DE TUBO DE PVC DE 100MM,CONEXOES E MONTAGEM</t>
  </si>
  <si>
    <t>15.004.0075-A</t>
  </si>
  <si>
    <t>INSTALACAO E ASSENTAMENTO DE CAIXA DE DESCARGA ELEVADA (EXCLUSIVE FORNECIMENTO DA CAIXA),COMPREENDENDO:2,00M DE TUBO DEPVC DE 25MM,CONEXOES E MONTAGEM</t>
  </si>
  <si>
    <t>15.004.0076-A</t>
  </si>
  <si>
    <t>REPARO DE VALVULA DE DESCARGA.FORNECIMENTO E SUBSTITUICAO</t>
  </si>
  <si>
    <t>15.004.0080-A</t>
  </si>
  <si>
    <t>INSTALACAO E ASSENTAMENTO DE CAIXA DE DESCARGA DE EMBUTIR(EXCLUSIVE FORNECIMENTO DA CAIXA),COMPREENDENDO:2,00M DE TUBO DE PVC DE 25MM,0,80M DE TUBO DE PVC DE 40MM,CONEXOES E MONTAGEM</t>
  </si>
  <si>
    <t>15.004.0085-A</t>
  </si>
  <si>
    <t>INSTALACAO E ASSENTAMENTO DE VALVULA DE DESCARGA(EXCLUSIVE FORNECIMENTO DA VALVULA),COMPREENDENDO:3,00M DE TUBO DE PVC DE 50MM,CONEXOES E MONTAGEM</t>
  </si>
  <si>
    <t>15.004.0086-A</t>
  </si>
  <si>
    <t>REPARO EM CAIXA DE DESCARGA ELEVADA.FORNECIMENTO E SUBSTITUICAO</t>
  </si>
  <si>
    <t>15.004.0090-A</t>
  </si>
  <si>
    <t>INSTALACAO E COLOCACAO DE TORNEIRA PARA JARDIM OU DE LAVAGEM(EXCLUSIVE FORNECIMENTO DA TORNEIRA),COMPREENDENDO: 2,00M DETUBO DE PVC DE 20MM E CONEXOES</t>
  </si>
  <si>
    <t>15.004.0102-B</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</si>
  <si>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</si>
  <si>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15.004.0103-A</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</si>
  <si>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</si>
  <si>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15.004.0104-A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</si>
  <si>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</si>
  <si>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15.004.0105-A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</si>
  <si>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</si>
  <si>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15.004.0108-A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</si>
  <si>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</si>
  <si>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</si>
  <si>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15.004.0125-A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</si>
  <si>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</si>
  <si>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15.004.0126-A</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</si>
  <si>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</si>
  <si>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15.004.0127-A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</si>
  <si>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</si>
  <si>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15.004.0130-A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</si>
  <si>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</si>
  <si>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15.004.0131-A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</si>
  <si>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</si>
  <si>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15.004.0133-A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</si>
  <si>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</si>
  <si>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15.004.0150-A</t>
  </si>
  <si>
    <t>INSTALACAO E ASSENTAMENTO DE UM LAVATORIO OU APARELHO DE INSTALACAO SEMELHANTE,EM BATERIA(EXCLUSIVE FORNECIMENTO DO APARELHO),COMPREENDENDO:1,00M DE TUBO DE PVC DE 32MM E 0,60M DETUBO DE PVC DE 25MM,COM CONEXOES E ESGOTAMENTO EM PVC DE 40MM,ATE O RALO SIFONADO</t>
  </si>
  <si>
    <t>15.004.0151-A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</si>
  <si>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</si>
  <si>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15.004.0160-A</t>
  </si>
  <si>
    <t>INSTALACAO HIDRAULICA E ASSENTAMENTO DE UM CHUVEIRO EM BATERIA(EXCLUSIVE FORNECIMENTO DO APARELHO E REGISTRO),ATE 4 CHUVEIROS,COMPREENDENDO:1,50M DE TUBO DE PVC DE 32MM E 1,00M DETUBO DE PVC DE 25MM</t>
  </si>
  <si>
    <t>15.004.0161-A</t>
  </si>
  <si>
    <t>INSTALACAO HIDRAULICA E ASSENTAMENTO DE UM CHUVEIRO EM BATERIA(EXCLUSIVE FORNECIMENTO DO APARELHO E REGISTRO),ATE 8 CHUVEIROS,COMPREENDENDO:1,50M DE TUBO DE PVC SOLDAVEL DE 50MM E1,00M DE TUBO DE PVC DE 25MM</t>
  </si>
  <si>
    <t>15.004.0170-A</t>
  </si>
  <si>
    <t>RALO SECO(SIMPLES)DE PVC(100X53)X40MM,COM GRELHA,COMPREENDENDO:EFLUENTE DE 40MM SOLDAVEL EM PVC,COM 2,00M DE EXTENSAO ELIGACAO AO RALO SIFONADO.FORNECIMENTO E INSTALACAO</t>
  </si>
  <si>
    <t>15.004.0175-B</t>
  </si>
  <si>
    <t>RALO SIFONADO DE PVC(150X185)X75MM RIGIDO EM PAVIMENTO ELEVADO,COM SAIDA DE 75MM SOLDAVEL,GRELHA REDONDA E PORTA-GRELHA,COMPREENDENDO:3,00M DE TUBO DE PVC DE 75MM E SUA LIGACAO AORAMAL DE QUEDA E VENTILACAO.FORNECIMENTO E INSTALACAO</t>
  </si>
  <si>
    <t>15.004.0176-A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</si>
  <si>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</si>
  <si>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15.004.0180-A</t>
  </si>
  <si>
    <t>RALO SIFONADO PVC RIGIDO (150X185)X75MM,EM PAVIMENTO TERREO,COM SAIDA DE 75MM,GRELHA REDONDA E PORTA-GRELHA,COMPREENDENDO:3,00M DE TUBO DE PVC DE 75MM E SUA LIGACAO AO RAMAL DE VENTILACAO.FORNECIMENTO E INSTALACAO</t>
  </si>
  <si>
    <t>15.004.0181-A</t>
  </si>
  <si>
    <t>RALO SIFONADO DE PVC(100X100)X50MM,EM PAVIMENTO TERREO,COM TAMPA CEGA,COM 1 ENTRADA DE 40MM E SAIDA DE 50MM,INCLUSIVE LIGACAO DE 50MM DE PVC ATE A CAIXA DE INSPECAO,CONSIDERANDO ADISTANCIA DO CENTRO DO RALO ATE 2,00M.FORNECIMENTO E INSTALACAO</t>
  </si>
  <si>
    <t>15.004.0190-A</t>
  </si>
  <si>
    <t>LIGACAO A COLUNA DE GORDURA DO ESGOTO DE PIAS EM TUBO DE PVCDE 50MM SOLDAVEL,COM CONEXOES</t>
  </si>
  <si>
    <t>15.004.0200-A</t>
  </si>
  <si>
    <t>TUBO DE QUEDA EM PVC DE 150MM,INCLUSIVE "T" SANITARIO.FORNECIMENTO E ASSENTAMENTO</t>
  </si>
  <si>
    <t>15.004.0202-A</t>
  </si>
  <si>
    <t>TUBO DE QUEDA EM PVC DE 100MM,INCLUSIVE "T" SANITARIO.FORNECIMENTO E ASSENTAMENTO</t>
  </si>
  <si>
    <t>15.004.0204-A</t>
  </si>
  <si>
    <t>TUBO DE QUEDA EM PVC DE 75MM,INCLUSIVE "T" SANITARIO.FORNECIMENTO E ASSENTAMENTO</t>
  </si>
  <si>
    <t>15.004.0210-A</t>
  </si>
  <si>
    <t>TUBO PARA VENTILACAO EM PVC DE 100MM.INCLUSIVE CONEXOES.FORNECIMENTO E ASSENTAMENTO</t>
  </si>
  <si>
    <t>15.004.0212-A</t>
  </si>
  <si>
    <t>TUBO PARA VENTILACAO EM PVC DE 75MM,INCLUSIVE CONEXOES.FORNECIMENTO E ASSENTAMENTO</t>
  </si>
  <si>
    <t>15.004.0220-A</t>
  </si>
  <si>
    <t>TUBO DE QUEDA EM PVC REFORCADO DE 150MM,INCLUSIVE "T" SANITARIO.FORNECIMENTO E ASSENTAMENTO</t>
  </si>
  <si>
    <t>15.004.0222-A</t>
  </si>
  <si>
    <t>TUBO DE QUEDA EM PVC REFORCADO DE 100MM,INCLUSIVE "T" SANITARIO.FORNECIMENTO E ASSENTAMENTO</t>
  </si>
  <si>
    <t>15.004.0224-A</t>
  </si>
  <si>
    <t>TUBO DE QUEDA EM PVC REFORCADO DE 75MM,INCLUSIVE "T" SANITARIO.FORNECIMENTO E ASSENTAMENTO</t>
  </si>
  <si>
    <t>15.004.0250-A</t>
  </si>
  <si>
    <t>APARELHO DE AR CONDICIONADO,TIPO PAREDE(EXCLUSIVE O FORNECIMENTO DO APARELHO),COMPREENDENDO:5 VARAS DE ELETRODUTO PVC DE3/4",COM LUVAS,40,00M DE FIO 2,5MM2,TOMADA DE EMBUTIR E CAIXA DE EMBUTIR.INSTALACAO E ASSENTAMENTO</t>
  </si>
  <si>
    <t>15.004.0251-A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</si>
  <si>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</si>
  <si>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15.004.0255-A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</si>
  <si>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</si>
  <si>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15.004.0300-A</t>
  </si>
  <si>
    <t>TUBO DE PVC RIGIDO,COM DIAMETRO DE 50MM,PBL,PN 80.FORNECIMENTO</t>
  </si>
  <si>
    <t>15.004.0305-A</t>
  </si>
  <si>
    <t>ADAPTADOR DE PVC RIGIDO SOLDAVEL,COM BOLSA SOLDAVEL E ROSCAMACHO,DIAMETRO NOMINAL DE 50MM.FORNECIMENTO</t>
  </si>
  <si>
    <t>15.004.0310-A</t>
  </si>
  <si>
    <t>CURVA DE 90° DE PVC RIGIDO,SOLDAVEL,DIAMETRO NOMINAL DE 50MME PRESSAO NOMINAL DE 80.FORNECIMENTO</t>
  </si>
  <si>
    <t>15.004.0315-A</t>
  </si>
  <si>
    <t>LUVA EM PVC RIGIDO SOLDAVEL,AZUL,DE 50MM.FORNECIMENTO</t>
  </si>
  <si>
    <t>15.004.0320-A</t>
  </si>
  <si>
    <t>TE DE PVC RIGIDO SOLDAVEL,90°,AZUL,COM BOLSAS SOLDAVEIS,DE 50MM.FORNECIMENTO</t>
  </si>
  <si>
    <t>15.004.0325-A</t>
  </si>
  <si>
    <t>ASPERSOR DE IMPACTO,PARA IRRIGACAO TIPO ECO,PARA REGA DE JARDIM.FORNECIMENTO</t>
  </si>
  <si>
    <t>15.004.0330-A</t>
  </si>
  <si>
    <t>ASPERSOR DE IMPACTO,PARA IRRIGACAO,TIPO MAXIREGA.FORNECIMENTO</t>
  </si>
  <si>
    <t>15.004.0335-A</t>
  </si>
  <si>
    <t>ASPERSOR DE IMPACTO,PARA IRRIGACAO,TIPO MINIREGA.FORNECIMENTO</t>
  </si>
  <si>
    <t>15.004.0500-A</t>
  </si>
  <si>
    <t>CALHA DE PISO NORMAL,EM PVC,DN 130,INCLUSIVE ESCAVACAO MANUAL E CAMADA DE CONCRETO PARA ASSENTAMENTO.FORNECIMENTO E COLOCACAO</t>
  </si>
  <si>
    <t>15.004.0505-A</t>
  </si>
  <si>
    <t>CALHA DE PISO NORMAL,EM PVC,DN 200,INCLUSIVE ESCAVACAO MANUAL E CAMADA DE CONCRETO PARA ASSENTAMENTO.FORNECIMENTO E COLOCACAO</t>
  </si>
  <si>
    <t>15.004.0600-A</t>
  </si>
  <si>
    <t>GRELHA PARA CALHA DE PISO,EM PVC,MEDINDO 130X500MM.FORNECIMENTO E COLOCACAO</t>
  </si>
  <si>
    <t>15.004.0620-A</t>
  </si>
  <si>
    <t>GRELHA PARA CALHA DE PISO,EM PVC,MEDINDO 200X500MM.FORNECIMENTO E COLOCACAO</t>
  </si>
  <si>
    <t>15.004.0640-A</t>
  </si>
  <si>
    <t>GRELHA PARA CALHA DE PISO,EM PVC,SUPER-REFORCADA,PARA TRAFEGO DE VEICULOS ATE 3T,MEDINDO 200X500MM.FORNECIMENTO E COLOCACAO</t>
  </si>
  <si>
    <t>15.004.0700-A</t>
  </si>
  <si>
    <t>ABRACADEIRA DE PVC OU NYLON,PARA AMARRACAO DE CABOS TELEFONICOS,COM UTILIZACAO DE PREGOS OU PARAFUSOS PARA FIXACAO,DIAMETRO DE 16MM.FORNECIMENTO E COLOCACAO</t>
  </si>
  <si>
    <t>15.004.0705-A</t>
  </si>
  <si>
    <t>ABRACADEIRA DE PVC OU NYLON,PARA AMARRACAO DE CABOS TELEFONICOS,COM UTILIZACAO DE PREGOS OU PARAFUSOS PARA FIXACAO,DIAMETRO DE 17,5MM.FORNECIMENTO E COLOCACAO</t>
  </si>
  <si>
    <t>15.004.0710-A</t>
  </si>
  <si>
    <t>ABRACADEIRA DE PVC OU NYLON,PARA AMARRACAO DE CABOS TELEFONICOS,COM UTILIZACAO DE PREGOS OU PARAFUSOS PARA FIXACAO,DIAMETRO DE 20,5MM.FORNECIMENTO E COLOCACAO</t>
  </si>
  <si>
    <t>15.004.0715-A</t>
  </si>
  <si>
    <t>ABRACADEIRA DE PVC OU NYLON,PARA AMARRACAO DE CABOS TELEFONICOS,COM UTILIZACAO DE PREGOS OU PARAFUSOS PARA FIXACAO,DIAMETRO DE 28,5MM.FORNECIMENTO E COLOCACAO</t>
  </si>
  <si>
    <t>15.004.0720-A</t>
  </si>
  <si>
    <t>ABRACADEIRA DE PVC OU NYLON,PARA AMARRACAO DE CABOS TELEFONICOS,COM UTILIZACAO DE PREGOS OU PARAFUSOS PARA FIXACAO,DIAMETRO DE 35MM.FORNECIMENTO E COLOCACAO</t>
  </si>
  <si>
    <t>15.005.0010-A</t>
  </si>
  <si>
    <t>INSTALACAO E ASSENTAMENTO DE CHUVEIRO(EXCLUSIVE O FORNECIMENTO DO APARELHO,REGISTRO E ISOLAMENTO),COMPREENDENDO:5,00M DETUBO DE COBRE DE 22MM,SOLDAS E CONEXOES</t>
  </si>
  <si>
    <t>15.005.0020-A</t>
  </si>
  <si>
    <t>INSTALACAO E ASSENTAMENTO DE BANHEIRA(EXCLUSIVE O FORNECIMENTO DO APARELHO E ISOLAMENTO),COMPREENDENDO:8,00M DE TUBO DECOBRE DE 22MM,SOLDAS E CONEXOES</t>
  </si>
  <si>
    <t>15.005.0030-A</t>
  </si>
  <si>
    <t>INSTALACAO E ASSENTAMENTO DE DUCHINHA MANUAL PARA BANHEIRO(EXCLUSIVE O FORNECIMENTO DO APARELHO E ISOLAMENTO),COMPREENDENDO:3,00M DE TUBO DE COBRE DE 22MM,SOLDAS E CONEXOES</t>
  </si>
  <si>
    <t>15.005.0040-B</t>
  </si>
  <si>
    <t>INSTALACAO E ASSENTAMENTO DE PIA COM 1 CUBA(EXCLUSIVE O FORNECIMENTO DO APARELHO E ISOLAMENTO),COMPREENDENDO:6,00M DE TUBO DE COBRE DE 22MM,SOLDAS E CONEXOES</t>
  </si>
  <si>
    <t>15.005.0050-A</t>
  </si>
  <si>
    <t>INSTALACAO E ASSENTAMENTO DE PIA COM 2 CUBAS(EXCLUSIVE O FORNECIMENTO DO APARELHO E ISOLAMENTO),COMPREENDENDO:6,00M DE TUBO DE COBRE DE 22MM,SOLDAS E CONEXOES</t>
  </si>
  <si>
    <t>15.005.0060-A</t>
  </si>
  <si>
    <t>INSTALACAO E ASSENTAMENTO DE LAVATORIO DE 1 TORNEIRA (EXCLUSIVE O FORNECIMENTO DO APARELHO E ISOLAMENTO),COMPREENDENDO:4,00M DE TUBO DE COBRE DE 22MM,SOLDAS E CONEXOES</t>
  </si>
  <si>
    <t>15.005.0070-A</t>
  </si>
  <si>
    <t>INSTALACAO E ASSENTAMENTO DE TANQUE DE SERVICO(EXCLUSIVE O FORNECIMENTO DO APARELHO E ISOLAMENTO),COMPREENDENDO:6,00M DETUBO DE COBRE DE 22MM,SOLDAS E CONEXOES</t>
  </si>
  <si>
    <t>15.005.0100-A</t>
  </si>
  <si>
    <t>COLUNA DE COBRE DE 28MM,EXCLUSIVE PECAS DE DERIVACAO E ISOLAMENTO</t>
  </si>
  <si>
    <t>15.005.0110-A</t>
  </si>
  <si>
    <t>COLUNA DE COBRE DE 35MM,EXCLUSIVE PECAS DE DERIVACAO E ISOLAMENTO</t>
  </si>
  <si>
    <t>15.005.0120-A</t>
  </si>
  <si>
    <t>COLUNA DE COBRE DE 42MM,EXCLUSIVE PECAS DE DERIVACAO E ISOLAMENTO</t>
  </si>
  <si>
    <t>15.005.0130-A</t>
  </si>
  <si>
    <t>COLUNA DE COBRE DE 54MM,EXCLUSIVE PECAS DE DERIVACAO E ISOLAMENTO</t>
  </si>
  <si>
    <t>15.005.0140-A</t>
  </si>
  <si>
    <t>COLUNA DE COBRE DE 66MM,EXCLUSIVE PECAS DE DERIVACAO E ISOLAMENTO</t>
  </si>
  <si>
    <t>15.005.0200-A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</si>
  <si>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</si>
  <si>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15.005.0201-A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</si>
  <si>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</si>
  <si>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15.005.0202-A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</si>
  <si>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</si>
  <si>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15.005.0203-A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</si>
  <si>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</si>
  <si>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15.005.0204-A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</si>
  <si>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</si>
  <si>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15.005.0205-A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</si>
  <si>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</si>
  <si>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15.005.0206-A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</si>
  <si>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</si>
  <si>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15.005.0207-A</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</si>
  <si>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</si>
  <si>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15.005.0208-A</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</si>
  <si>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</si>
  <si>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15.005.0209-A</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</si>
  <si>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</si>
  <si>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15.005.0253-A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</si>
  <si>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</si>
  <si>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15.005.0255-A</t>
  </si>
  <si>
    <t>TUBULACAO EM COBRE PARA INTERLIGACAO DE SPLIT SYSTEM AO CONDENSADOR/EVAPORADOR,INCLUSIVE ISOLAMENTO TERMICO,ALIMENTACAOELETRICA,CONEXOES E FIXACAO,PARA APARELHOS ATE 48000 BTU`S.FORNECIMENTO E INSTALACAO</t>
  </si>
  <si>
    <t>15.005.0260-A</t>
  </si>
  <si>
    <t>TUBULACAO EM COBRE PARA INTERLIGACAO DE SPLIT SYSTEM AO CONDENSADOR/EVAPORADOR,INCLUSIVE ISOLAMENTO TERMICO,ALIMENTACAOELETRICA,CONEXOES E FIXACAO,PARA APARELHOS DE 60000 BTU`S.FORNECIMENTO E INSTALACAO</t>
  </si>
  <si>
    <t>15.005.0275-A</t>
  </si>
  <si>
    <t>DUTO PARA EXAUSTAO DE COCCAO DE FOGOES,SOLDADO EM CHAPA PRETA,CONFORME ABNT,PINTADOS COM TINTA RESISTENTE AO CALOR,INCLUSIVE SUPORTES PINTADOS,LONAS E DEMAIS ITENS NECESSARIOS.FORNECIMENTO E COLOCACAO</t>
  </si>
  <si>
    <t>15.005.0278-A</t>
  </si>
  <si>
    <t>DUTO PARA EXAUSTAO DE AR DE CALDEIROES/FORNOS,CHAVETADO EM CHAPA DE ACO GALVANIZADO,NAS DIVERSAS BITOLAS,CONFORME SMACNA/ABNT,INCLUSIVE SUPORTES PINTADOS,LONAS E DEMAIS ITENS NECESSARIOS.FORNECIMENTO E COLOCACAO</t>
  </si>
  <si>
    <t>15.005.0280-A</t>
  </si>
  <si>
    <t>DUTO PARA EXAUSTAO DE AR/VENTILACAO,CHAVETADO EM CHAPA DE ACO GALVANIZADO,NAS DIVERSAS BITOLAS,CONFORME SMACNA/ABNT,INCLUSIVE SUPORTES PINTADOS,GRELHAS,DIFUSORES EM ALUMINIO EXTRUDADO E DEMAIS ITENS NECESSARIOS.FORNECIMENTO E COLOCACAO</t>
  </si>
  <si>
    <t>15.006.0010-A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</si>
  <si>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</si>
  <si>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15.006.0012-A</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</si>
  <si>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</si>
  <si>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15.006.0015-A</t>
  </si>
  <si>
    <t>UM LANCE DE 15,00M DE MANGUEIRA DE FIBRA DE POLIESTER PURA,TIPO 2,REVESTIDA INTERNAMENTE COM BORRACHA VULCANIZADA NO DIAMETRO DE 1.1/2".FORNECIMENTO E COLOCACAO</t>
  </si>
  <si>
    <t>15.006.0016-A</t>
  </si>
  <si>
    <t>DOIS LANCES DE 15,00M DE MANGUEIRA DE FIBRA DE POLIESTER PURA,TIPO 2,REVESTIDA INTERNAMENTE COM BORRACHA VULCANIZADA NODIAMETRO DE 1.1/2".FORNECIMENTO E COLOCACAO</t>
  </si>
  <si>
    <t>15.006.0035-A</t>
  </si>
  <si>
    <t>HIDRANTE DE COLUNA COMPLETO,PARA LINHA DE 100MM,INCLUSIVE PECAS COMPLEMENTARES ATE O INICIO DA TUBULACAO HORIZONTAL E FORNECIMENTO DO MATERIAL PARA REJUNTAMENTO.FORNECIMENTO E ASSENTAMENTO</t>
  </si>
  <si>
    <t>15.006.0040-A</t>
  </si>
  <si>
    <t>HIDRANTE SUBTERRANEO COMPLETO,EXCLUSIVE ESTE,CONSIDERANDO PECAS COMPLEMENTARES ATE O INICIO DA TUBULACAO HORIZONTAL E FORNECIMENTO DO MATERIAL DE REJUNTAMENTO.ASSENTAMENTO</t>
  </si>
  <si>
    <t>15.006.0045-A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</si>
  <si>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</si>
  <si>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15.007.0204-A</t>
  </si>
  <si>
    <t>HASTE PARA ATERRAMENTO,DE COBRE DE 3/4" (19MM),COM 3,00M DECOMPRIMENTO.FORNECIMENTO E COLOCACAO</t>
  </si>
  <si>
    <t>15.007.0206-A</t>
  </si>
  <si>
    <t>HASTE PARA ATERRAMENTO,DE COBRE DE 3/4" (19MM),COM 2,40M DECOMPRIMENTO.FORNECIMENTO E COLOCACAO</t>
  </si>
  <si>
    <t>15.007.0208-A</t>
  </si>
  <si>
    <t>HASTE PARA ATERRAMENTO,DE COBRE DE 5/8"(16MM),COM 3,00M DE COMPRIMENTO.FORNECIMENTO E COLOCACAO</t>
  </si>
  <si>
    <t>15.007.0209-A</t>
  </si>
  <si>
    <t>HASTE PARA ATERRAMENTO,DE COBRE DE 5/8"(16MM),COM 2,40M DE COMPRIMENTO.FORNECIMENTO E COLOCACAO</t>
  </si>
  <si>
    <t>15.007.0210-A</t>
  </si>
  <si>
    <t>PARA-RAIO DE TELHADO,TIPO FRANKLIN,EM LATAO CROMADO,H=37,5CM,COMPREENDENDO:30,00M DE CORDOALHA DE COBRE 16MM2,HASTE DE TERRA E DEMAIS MATERIAIS NECESSARIOS.FORNECIMENTO E COLOCACAO</t>
  </si>
  <si>
    <t>15.007.0214-A</t>
  </si>
  <si>
    <t>SUPORTE PARA FIXACAO DE CABO PARA PARA-RAIO,COM 20CM DE COMPRIMENTO,COM ISOLADOR.FORNECIMENTO E COLOCACAO</t>
  </si>
  <si>
    <t>15.007.0216-A</t>
  </si>
  <si>
    <t>TERMINAL AEREO PARA PARA-RAIO(CAPTOR 1 PONTA)EM LATAO MACICO,3/8"X600MM,FIXACAO COM ROSCA MECANICA E ABRACADEIRA,INCLUSIVE CAPTOR.FORNECIMENTO E COLOCACAO</t>
  </si>
  <si>
    <t>15.007.0218-A</t>
  </si>
  <si>
    <t>PRESILHA EM LATAO COM FURO DE 7MM.FORNECIMENTO E COLOCACAO</t>
  </si>
  <si>
    <t>15.007.0250-A</t>
  </si>
  <si>
    <t>DISJUNTOR TRIFASICO A PEQUENO VOLUME DE OLEO,ACIONAMENTO MANUAL,17,5KV-350MVA,COM RELES PRIMARIOS.FORNECIMENTO E COLOCACAO</t>
  </si>
  <si>
    <t>15.007.0280-A</t>
  </si>
  <si>
    <t>SECCIONADOR TRIPOLAR,ACIONAMENTO SIMULTANEO,COMANDO POR VARADE MANOBRA,15KV-400A.FORNECIMENTO E COLOCACAO</t>
  </si>
  <si>
    <t>15.007.0285-A</t>
  </si>
  <si>
    <t>SECCIONADOR TRIPOLAR,ACIONAMENTO SIMULTANEO,COMANDO POR PUNHO DE MANOBRA,15KV-400A.FORNECIMENTO E COLOCACAO</t>
  </si>
  <si>
    <t>15.007.0290-A</t>
  </si>
  <si>
    <t>SECCIONADOR TRIPOLAR COM FUSIVEIS,ACIONAMENTO SIMULTANEO,COMANDO POR VARA DE MANOBRA,15KV-400A.FORNECIMENTO E COLOCACAO</t>
  </si>
  <si>
    <t>15.007.0295-A</t>
  </si>
  <si>
    <t>SECCIONADOR TRIPOLAR COM FUSIVEIS,ACIONAMENTO SIMULTANEO,COMANDO POR PUNHO DE MANOBRA,15KV-400A.FORNECIMENTO E COLOCACAO</t>
  </si>
  <si>
    <t>15.007.0334-A</t>
  </si>
  <si>
    <t>VARA DE MANOBRA EM FENOLITE,COM PONTEIRA DE DURALUMINIO TESTADA EM 15KV,COM 3,00M DE COMPRIMENTO.FORNECIMENTO</t>
  </si>
  <si>
    <t>15.007.0338-A</t>
  </si>
  <si>
    <t>MUFLA TERMINAL,INTERNA OU EXTERNA,PARA CABO SINGELO DE 15KV.FORNECIMENTO E COLOCACAO</t>
  </si>
  <si>
    <t>15.007.0340-A</t>
  </si>
  <si>
    <t>VERGALHAO DE COBRE DE 3/8".FORNECIMENTO E COLOCACAO</t>
  </si>
  <si>
    <t>15.007.0345-A</t>
  </si>
  <si>
    <t>ISOLADOR DE PINO,TIPO HI-TOP,CILINDRICO CLASSE 15KV.FORNECIMENTO E COLOCACAO</t>
  </si>
  <si>
    <t>15.007.0347-A</t>
  </si>
  <si>
    <t>ISOLADOR DE SUSPENSAO(DISCO),TIPO CAVILHA CLASSE 15KV.FORNECIMENTO E COLOCACAO</t>
  </si>
  <si>
    <t>15.007.0350-A</t>
  </si>
  <si>
    <t>INTERTRAVAMENTO MECANICO (DISJUNTOR X CHAVES FACA),COM FECHADURAS.FORNECIMENTO E COLOCACAO</t>
  </si>
  <si>
    <t>15.007.0351-A</t>
  </si>
  <si>
    <t>PARA-RAIO,TIPO VALVULA,PARA 15KV/5KA.FORNECIMENTO E INSTALACAO</t>
  </si>
  <si>
    <t>15.007.0357-A</t>
  </si>
  <si>
    <t>CHAVE FUSIVEL,UNIPOLAR,COMANDO POR VARA DE MANOBRA,15KV-100A.FORNECIMENTO E COLOCACAO</t>
  </si>
  <si>
    <t>15.007.0359-A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</si>
  <si>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</si>
  <si>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15.007.0400-A</t>
  </si>
  <si>
    <t>QUADRO DE DISTRIBUICAO DE ENERGIA PARA DISJUNTORES TERMO-MAGNETICOS UNIPOLARES,DE SOBREPOR,COM PORTA E BARRAMENTOS DE FASE,NEUTRO E TERRA,PARA INSTALACAO DE ATE 4 DISJUNTORES SEMDISPOSITIVO PARA CHAVE GERAL.FORNECIMENTO E COLOCACAO</t>
  </si>
  <si>
    <t>15.007.0405-A</t>
  </si>
  <si>
    <t>QUADRO DE DISTRIBUICAO DE ENERGIA PARA DISJUNTORES TERMO-MAGNETICOS UNIPOLARES,DE SOBREPOR,COM PORTA E BARRAMENTOS DE FASE,NEUTRO E TERRA,PARA INSTALACAO DE ATE 8 DISJUNTORES SEM DISPOSITIVO PARA CHAVE GERAL.FORNECIMENTO E COLOCACAO</t>
  </si>
  <si>
    <t>15.007.0410-A</t>
  </si>
  <si>
    <t>QUADRO DE DISTRIBUICAO DE ENERGIA PARA DISJUNTORES TERMO-MAGNETICOS UNIPOLARES,DE SOBREPOR,COM PORTA E BARRAMENTOS DE FASE,NEUTRO E TERRA,PARA INSTALACAO DE ATE 12 DISJUNTORES SEMDISPOSITIVO PARA CHAVE GERAL.FORNECIMENTO E COLOCACAO</t>
  </si>
  <si>
    <t>15.007.0415-A</t>
  </si>
  <si>
    <t>QUADRO DE DISTRIBUICAO DE ENERGIA,100A,PARA DISJUNTORES TERMO-MAGNETICOS UNIPOLARES,DE SOBREPOR,COM PORTA E BARRAMENTOSDE FASE,NEUTRO E TERRA,TRIFASICO,PARA INSTALACAO DE ATE 18 DISJUNTORES COM DISPOSITIVO PARA CHAVE GERAL.FORNECIMENTO E COLOCACAO</t>
  </si>
  <si>
    <t>15.007.0420-A</t>
  </si>
  <si>
    <t>QUADRO DE DISTRIBUICAO DE ENERGIA,100A,PARA DISJUNTORES TERMO-MAGNETICOS UNIPOLARES,DE SOBREPOR,COM PORTA E BARRAMENTOSDE FASE,NEUTRO E TERRA,TRIFASICO,PARA INSTALACAO DE ATE 24 DISJUNTORES COM DISPOSITIVO PARA CHAVE GERAL.FORNECIMENTO E COLOCACAO</t>
  </si>
  <si>
    <t>15.007.0425-A</t>
  </si>
  <si>
    <t>QUADRO DE DISTRIBUICAO DE ENERGIA,100A,PARA DISJUNTORES TERMO-MAGNETICOS UNIPOLARES,DE SOBREPOR,COM PORTA E BARRAMENTOSDE FASE,NEUTRO E TERRA,TRIFASICO,PARA INSTALACAO DE ATE 32 DISJUNTORES COM DISPOSITIVO PARA CHAVE GERAL.FORNECIMENTO E COLOCACAO</t>
  </si>
  <si>
    <t>15.007.0430-A</t>
  </si>
  <si>
    <t>QUADRO DE DISTRIBUICAO DE ENERGIA,100A,PARA DISJUNTORES TERMO-MAGNETICOS UNIPOLARES,DE SOBREPOR,COM PORTA E BARRAMENTOSDE FASE,NEUTRO E TERRA,TRIFASICO,PARA INSTALACAO DE ATE 40 DISJUNTORES COM DISPOSITIVO PARA CHAVE GERAL.FORNECIMENTO E COLOCACAO</t>
  </si>
  <si>
    <t>15.007.0435-A</t>
  </si>
  <si>
    <t>QUADRO DE DISTRIBUICAO DE ENERGIA,150A,PARA DISJUNTORES TERMO-MAGNETICOS UNIPOLARES,DE SOBREPOR,COM PORTA E BARRAMENTOSDE FASE,NEUTRO E TERRA,TRIFASICO,PARA INSTALACAO DE ATE 50 DISJUNTORES COM DISPOSITIVO PARA CHAVE GERAL.FORNECIMENTO E COLOCACAO</t>
  </si>
  <si>
    <t>15.007.0440-A</t>
  </si>
  <si>
    <t>QUADRO DE DISTRIBUICAO DE ENERGIA,150A,PARA DISJUNTORES TERMO-MAGNETICOS UNIPOLARES,DE SOBREPOR,COM PORTA E BARRAMENTOSDE FASE,NEUTRO E TERRA,TRIFASICO,PARA INSTALACAO DE ATE 70 DISJUNTORES COM DISPOSITIVO PARA CHAVE GERAL.FORNECIMENTO E COLOCACAO</t>
  </si>
  <si>
    <t>15.007.0495-A</t>
  </si>
  <si>
    <t>QUADRO DE DISTRIBUICAO DE ENERGIA PARA DISJUNTORES TERMO-MAGNETICOS UNIPOLARES,DE EMBUTIR,COM PORTA E BARRAMENTOS DE FASE,NEUTRO E TERRA,PARA INSTALACAO DE ATE 4 DISJUNTORES SEM DISPOSITIVO PARA CHAVE GERAL.FORNECIMENTO E COLOCACAO</t>
  </si>
  <si>
    <t>15.007.0498-A</t>
  </si>
  <si>
    <t>QUADRO DE DISTRIBUICAO DE ENERGIA PARA DISJUNTORES TERMO-MAGNETICOS UNIPOLARES,DE EMBUTIR,COM PORTA E BARRAMENTOS DE FASE,NEUTRO E TERRA,PARA INSTALACAO DE ATE 8 DISJUNTORES SEM DISPOSITIVO PARA CHAVE GERAL.FORNECIMENTO E COLOCACAO</t>
  </si>
  <si>
    <t>15.007.0501-A</t>
  </si>
  <si>
    <t>QUADRO DE DISTRIBUICAO DE ENERGIA PARA DISJUNTORES TERMO-MAGNETICOS UNIPOLARES,DE EMBUTIR,COM PORTA E BARRAMENTOS DE FASE,NEUTRO E TERRA,PARA INSTALACAO DE ATE 12 DISJUNTORES SEM DISPOSITIVO PARA CHAVE GERAL.FORNECIMENTO E COLOCACAO</t>
  </si>
  <si>
    <t>15.007.0504-A</t>
  </si>
  <si>
    <t>QUADRO DE DISTRIBUICAO DE ENERGIA,100A,PARA DISJUNTORES TERMO-MAGNETICOS UNIPOLARES,DE EMBUTIR,COM PORTA E BARRAMENTOS DE FASE,NEUTRO E TERRA,TRIFASICO,PARA INSTALACAO DE ATE 18 DISJUNTORES COM DISPOSITIVO PARA CHAVE GERAL.FORNECIMENTO E COLOCACAO</t>
  </si>
  <si>
    <t>15.007.0507-A</t>
  </si>
  <si>
    <t>QUADRO DE DISTRIBUICAO DE ENERGIA,100A,PARA DISJUNTORES TERMO-MAGNETICOS UNIPOLARES,DE EMBUTIR,COM PORTA E BARRAMENTOS DE FASE,NEUTRO E TERRA,TRIFASICO,PARA INSTALACAO DE ATE 24 DISJUNTORES COM DISPOSITIVO PARA CHAVE GERAL.FORNECIMENTO E COLOCACAO</t>
  </si>
  <si>
    <t>15.007.0511-A</t>
  </si>
  <si>
    <t>QUADRO DE DISTRIBUICAO DE ENERGIA,100A,PARA DISJUNTORES TERMO-MAGNETICOS UNIPOLARES,DE EMBUTIR,COM PORTA E BARRAMENTOS DE FASE,NEUTRO E TERRA,TRIFASICO,PARA INSTALACAO DE ATE 32 DISJUNTORES COM DISPOSITIVO PARA CHAVE GERAL.FORNECIMENTO E COLOCACAO</t>
  </si>
  <si>
    <t>15.007.0514-A</t>
  </si>
  <si>
    <t>QUADRO DE DISTRIBUICAO DE ENERGIA,100A,PARA DISJUNTORES TERMO-MAGNETICOS UNIPOLARES,DE EMBUTIR,COM PORTA E BARRAMENTOS DE FASE,NEUTRO E TERRA,TRIFASICO,PARA INSTALACAO DE ATE 40 DISJUNTORES COM DISPOSITIVO PARA CHAVE GERAL.FORNECIMENTO E COLOCACAO</t>
  </si>
  <si>
    <t>15.007.0517-A</t>
  </si>
  <si>
    <t>QUADRO DE DISTRIBUICAO DE ENERGIA,150A,PARA DISJUNTORES TERMO-MAGNETICOS UNIPOLARES,DE EMBUTIR,COM PORTA E BARRAMENTOS DE FASE,NEUTRO E TERRA,TRIFASICO,PARA INSTALACAO DE ATE 50 DISJUNTORES COM DISPOSITIVO PARA CHAVE GERAL.FORNECIMENTO E COLOCACAO</t>
  </si>
  <si>
    <t>15.007.0518-A</t>
  </si>
  <si>
    <t>QUADRO DE DISTRIBUICAO DE ENERGIA,150A,PARA DISJUNTORES TERMO-MAGNETICOS UNIPOLARES,DE EMBUTIR,COM PORTA E BARRAMENTOS DE FASE,NEUTRO E TERRA,TRIFASICO,PARA INSTALACAO DE ATE 70 DISJUNTORES COM DISPOSITIVO PARA CHAVE GERAL.FORNECIMENTO E COLOCACAO</t>
  </si>
  <si>
    <t>15.007.0520-A</t>
  </si>
  <si>
    <t>DISJUNTOR/INTERRUPTOR DIFERENCIAL RESIDUAL(DDR),CLASSE AC,2POLOS,INSTANTANEO,CORRENTE NOMINAL(IN)25AX240V,SENSIBILIDADE30MA/300MA.FORNECIMENTO E COLOCACAO</t>
  </si>
  <si>
    <t>15.007.0521-A</t>
  </si>
  <si>
    <t>DISJUNTOR/INTERRUPTOR DIFERENCIAL RESIDUAL(DDR),CLASSE AC,2POLOS,INSTANTANEO,CORRENTE NOMINAL(IN) 40AX240V,SENSIBILIDADE 30MA/300MA.FORNECIMENTO E COLOCACAO</t>
  </si>
  <si>
    <t>15.007.0522-A</t>
  </si>
  <si>
    <t>DISJUNTOR/INTERRUPTOR DIFERENCIAL RESIDUAL(DDR),CLASSE AC,2POLOS,INSTANTANEO,CORRENTE NOMINAL(IN)63AX240V,SENSIBILIDADE30MA/300MA.FORNECIMENTO E COLOCACAO</t>
  </si>
  <si>
    <t>15.007.0523-A</t>
  </si>
  <si>
    <t>DISJUNTOR/INTERRUPTOR DIFERENCIAL RESIDUAL(DDR),CLASSE AC,2POLOS,INSTANTANEO,CORRENTE NOMINAL(IN)80AX240V,SENSIBILIDADE30MA/300MA.FORNECIMENTO E COLOCACAO</t>
  </si>
  <si>
    <t>15.007.0524-A</t>
  </si>
  <si>
    <t>DISJUNTOR/INTERRUPTOR DIFERENCIAL RESIDUAL(DDR),CLASSE AC,4POLOS,INSTANTANEO,CORRENTE NOMINAL(IN)25AX415V,SENSIBILIDADE30MA/300MA.FORNECIMENTO E COLOCACAO</t>
  </si>
  <si>
    <t>15.007.0525-A</t>
  </si>
  <si>
    <t>DISJUNTOR/INTERRUPTOR DIFERENCIAL RESIDUAL(DDR),CLASSE AC,4POLOS,INSTANTANEO,CORRENTE NOMINAL(IN)40AX415V,SENSIBILIDADE30MA/300MA.FORNECIMENTO E COLOCACAO</t>
  </si>
  <si>
    <t>15.007.0526-A</t>
  </si>
  <si>
    <t>DISJUNTOR,INTERRUPTOR DIFERENCIAL RESIDUAL(DDR),CLASSE AC,4POLOS,INSTANTANEO,CORRENTE NOMINAL(IN)63AX415V,SENSIBILIDADE30MA/300MA.FORNECIMENTO E COLOCACAO</t>
  </si>
  <si>
    <t>15.007.0527-A</t>
  </si>
  <si>
    <t>DISJUNTOR/INTERRUPTOR DIFERENCIAL RESIDUAL(DDR),CLASSE AC,4POLOS,INSTANTANEO,CORRENTE NOMINAL(IN)80AX415V,SENSIBILIDADE30MA/300MA.FORNECIMENTO E COLOCACAO</t>
  </si>
  <si>
    <t>15.007.0528-A</t>
  </si>
  <si>
    <t>DISJUNTOR/INTERRUPTOR DIFERENCIAL RESIDUAL(DDR),CLASSE AC,4POLOS,INSTANTANEO,CORRENTE NOMINAL(IN)100AX415V,SENSIBILIDADE 30MA/300MA.FORNECIMENTO E COLOCACAO</t>
  </si>
  <si>
    <t>15.007.0529-A</t>
  </si>
  <si>
    <t>DISJUNTOR/INTERRUPTOR DIFERENCIAL RESIDUAL(DDR),CLASSE AC,4POLOS,INSTANTANEO,CORRENTE NOMINAL(IN)125AX415V,SENSIBILIDADE 30MA/300MA.FORNECIMENTO E COLOCACAO</t>
  </si>
  <si>
    <t>15.007.0530-A</t>
  </si>
  <si>
    <t>FUSIVEL DIAZED,DE 2A,COM BASE,TAMPA,ANEL E PARAFUSO DE AJUSTE.FORNECIMENTO E INSTALACAO</t>
  </si>
  <si>
    <t>15.007.0531-A</t>
  </si>
  <si>
    <t>FUSIVEL DIAZED,DE 10A,COM BASE,TAMPA,ANEL E PARAFUSO DE AJUSTE.FORNECIMENTO E INSTALACAO</t>
  </si>
  <si>
    <t>15.007.0532-A</t>
  </si>
  <si>
    <t>FUSIVEL DIAZED,DE 16A,COM BASE,TAMPA,ANEL E PARAFUSO DE AJUSTE.FORNECIMENTO E INSTALACAO</t>
  </si>
  <si>
    <t>15.007.0533-A</t>
  </si>
  <si>
    <t>FUSIVEL DIAZED,DE 35A,COM BASE,TAMPA,ANEL E PARAFUSO DE AJUSTE.FORNECIMENTO E INSTALACAO</t>
  </si>
  <si>
    <t>15.007.0534-A</t>
  </si>
  <si>
    <t>FUSIVEL DIAZED,DE 63A,COM BASE,TAMPA,ANEL E PARAFUSO DE AJUSTE.FORNECIMENTO E INSTALACAO</t>
  </si>
  <si>
    <t>15.007.0545-A</t>
  </si>
  <si>
    <t>BASE SECCIONADORA (PORTA FUSIVEL) UNIPOLAR PARA FUSIVEL CARTUCHO 10X38 ATE 32A. FORNECIMENTO E COLOCACAO</t>
  </si>
  <si>
    <t>15.007.0547-A</t>
  </si>
  <si>
    <t>BASE SECCIONADORA (PORTA FUSIVEL) UNIPOLAR PARA FUSIVEL CARTUCHO 14X51 ATE 63A. FORNECIMENTO E COLOCACAO</t>
  </si>
  <si>
    <t>15.007.0550-A</t>
  </si>
  <si>
    <t>FUSIVEL CARTUCHO,DE 15 A 30A,250V,FIXO.FORNECIMENTO E COLOCACAO</t>
  </si>
  <si>
    <t>15.007.0552-A</t>
  </si>
  <si>
    <t>FUSIVEL CARTUCHO,DE 35 A 60A,250V,FIXO.FORNECIMENTO E COLOCACAO</t>
  </si>
  <si>
    <t>15.007.0554-A</t>
  </si>
  <si>
    <t>FUSIVEL FACA,DE 100A,250V,FIXO.FORNECIMENTO E COLOCACAO</t>
  </si>
  <si>
    <t>15.007.0556-A</t>
  </si>
  <si>
    <t>FUSIVEL FACA,DE 125 A 200A,250V,FIXO.FORNECIMENTO E COLOCACAO</t>
  </si>
  <si>
    <t>15.007.0558-A</t>
  </si>
  <si>
    <t>FUSIVEL FACA,DE 250 A 400A,250V,FIXO.FORNECIMENTO E COLOCACAO</t>
  </si>
  <si>
    <t>15.007.0560-A</t>
  </si>
  <si>
    <t>FUSIVEL FACA DE 500 A 600A,250V,FIXO.FORNECIMENTO E COLOCACAO</t>
  </si>
  <si>
    <t>15.007.0566-A</t>
  </si>
  <si>
    <t>FUSIVEL NH,TAMANHO 00,CORRENTE NOMINAL DE 6 A 100A,500V.FORNECIMENTO E COLOCACAO</t>
  </si>
  <si>
    <t>15.007.0567-A</t>
  </si>
  <si>
    <t>FUSIVEL NH,TAMANHO 01,CORRENTE NOMINAL DE 40 A 200A,500V.FORNECIMENTO E COLOCACAO</t>
  </si>
  <si>
    <t>15.007.0568-A</t>
  </si>
  <si>
    <t>FUSIVEL NH,TAMANHO 01,CORRENTE NOMINAL DE 224 A 250A,500V.FORNECIMENTO E COLOCACAO</t>
  </si>
  <si>
    <t>15.007.0569-A</t>
  </si>
  <si>
    <t>FUSIVEL NH,TAMANHO 02,CORRENTE NOMINAL DE 224 A 400A,500V.FORNECIMENTO E COLOCACAO</t>
  </si>
  <si>
    <t>15.007.0570-A</t>
  </si>
  <si>
    <t>DISJUNTOR TERMOMAGNETICO,MONOPOLAR,DE 10 A 32A,3KA,MODELO DIN,TIPO C.FORNECIMENTO E COLOCACAO</t>
  </si>
  <si>
    <t>15.007.0572-A</t>
  </si>
  <si>
    <t>DISJUNTOR TERMOMAGNETICO,MONOPOLAR,DE 40 A 63A,3KA,MODELO DIN,TIPO C.FORNECIMENTO E COLOCACAO</t>
  </si>
  <si>
    <t>15.007.0573-A</t>
  </si>
  <si>
    <t>DISJUNTOR TERMOMAGNETICO,MONOPOLAR,DE 70A,3KA,MODELO DIN,TIPO C.FORNECIMENTO E COLOCACAO</t>
  </si>
  <si>
    <t>15.007.0574-A</t>
  </si>
  <si>
    <t>DISJUNTOR TERMOMAGNETICO,MONOPOLAR,DE 80 A 100A,3KA,MODELO DIN,TIPO C.FORNECIMENTO E COLOCACAO</t>
  </si>
  <si>
    <t>15.007.0575-A</t>
  </si>
  <si>
    <t>DISJUNTOR TERMOMAGNETICO,BIPOLAR,DE 10 A 32A,3KA,MODELO DIN,TIPO C.FORNECIMENTO E COLOCACAO</t>
  </si>
  <si>
    <t>15.007.0576-A</t>
  </si>
  <si>
    <t>DISJUNTOR TERMOMAGNETICO,BIPOLAR,DE 40 A 63A,3KA,MODELO DIN,TIPO C.FORNECIMENTO E COLOCACAO</t>
  </si>
  <si>
    <t>15.007.0577-A</t>
  </si>
  <si>
    <t>DISJUNTOR TERMOMAGNETICO,BIPOLAR,DE 70A,3KA,MODELO DIN,TIPOC.FORNECIMENTO E COLOCACAO</t>
  </si>
  <si>
    <t>15.007.0578-A</t>
  </si>
  <si>
    <t>DISJUNTOR TERMOMAGNETICO,BIPOLAR,DE 80 A 100A,3KA,MODELO DIN,TIPO C.FORNECIMENTO E COLOCACAO</t>
  </si>
  <si>
    <t>15.007.0600-A</t>
  </si>
  <si>
    <t>DISJUNTOR TERMOMAGNETICO,TRIPOLAR,DE 10 A 32A,3KA,MODELO DIN,TIPO C.FORNECIMENTO E COLOCACAO</t>
  </si>
  <si>
    <t>15.007.0601-A</t>
  </si>
  <si>
    <t>DISJUNTOR TERMOMAGNETICO TRIPOLAR,DE 40 A 63A,3KA,MODELO DIN,TIPO C.FORNECIMENTO E COLOCACAO</t>
  </si>
  <si>
    <t>15.007.0602-A</t>
  </si>
  <si>
    <t>DISJUNTOR TERMOMAGNETICO,TRIPOLAR,DE 70A,3KA,MODELO DIN,TIPOC.FORNECIMENTO E COLOCACAO</t>
  </si>
  <si>
    <t>15.007.0605-A</t>
  </si>
  <si>
    <t>DISJUNTOR TERMOMAGNETICO,TRIPOLAR,DE 80 A 100A,3KA,MODELO DIN,TIPO C.FORNECIMENTO E COLOCACAO</t>
  </si>
  <si>
    <t>15.007.0608-A</t>
  </si>
  <si>
    <t>DISJUNTOR TERMOMAGNETICO,TRIPOLAR,DE 125 A 160A,50KA,MODELOCAIXA MOLDADA,TIPO C.FORNECIMENTO E COLOCACAO</t>
  </si>
  <si>
    <t>15.007.0609-A</t>
  </si>
  <si>
    <t>DISJUNTOR TERMOMAGNETICO,TRIPOLAR,DE 180 A 225A,50KA,MODELOCAIXA MOLDADA,TIPO C.FORNECIMENTO E COLOCACAO</t>
  </si>
  <si>
    <t>15.007.0610-A</t>
  </si>
  <si>
    <t>DISJUNTOR TERMOMAGNETICO,TRIPOLAR,DE 250A,50KA,MODELO CAIXAMOLDADA,TIPO C.FORNECIMENTO E COLOCACAO</t>
  </si>
  <si>
    <t>15.007.0611-A</t>
  </si>
  <si>
    <t>DISJUNTOR TERMOMAGNETICO,TRIPOLAR,DE 300 A 400A,65KA,MODELOCAIXA MOLDADA,TIPO C.FORNECIMENTO E COLOCACAO</t>
  </si>
  <si>
    <t>15.007.0615-A</t>
  </si>
  <si>
    <t>DISJUNTOR TERMOMAGNETICO,TRIPOLAR,DE 500A,65KA,MODELO CAIXAMOLDADA,TIPO C.FORNECIMENTO E COLOCACAO</t>
  </si>
  <si>
    <t>15.007.0616-A</t>
  </si>
  <si>
    <t>DISJUNTOR TERMOMAGNETICO,TRIPOLAR,DE 630A,65KA,MODELO CAIXAMOLDADA,TIPO C.FORNECIMENTO E COLOCACAO</t>
  </si>
  <si>
    <t>15.007.0617-A</t>
  </si>
  <si>
    <t>DISJUNTOR TERMOMAGNETICO,TRIPOLAR,DE 800A,85KA,MODELO CAIXAMOLDADA,TIPO C.FORNECIMENTO E COLOCACAO</t>
  </si>
  <si>
    <t>15.007.0640-A</t>
  </si>
  <si>
    <t>DISPOSITIVO DE PROTECAO CONTRA SURTO (DPS),CLASSE II,1 POLO,TENSAO 175V,CORRENTES APROXIMADAS DE DESCARGA NOMINAL E MAXIMA DE 8KA E 20KA.FORNECIMENTO E COLOCACAO</t>
  </si>
  <si>
    <t>15.007.0642-A</t>
  </si>
  <si>
    <t>DISPOSITIVO DE PROTECAO CONTRA SURTO (DPS),CLASSE II,1 POLO,TENSAO 175V,CORRENTES APROXIMADAS DE DESCARGA NOMINAL E MAXIMA DE 20KA E 45KA.FORNECIMENTO E COLOCACAO</t>
  </si>
  <si>
    <t>15.007.0643-A</t>
  </si>
  <si>
    <t>DISPOSITIVO DE PROTECAO CONTRA SURTO (DPS),CLASSE II,1 POLO,TENSAO 175V,CORRENTES APROXIMADAS DE DESCARGA NOMINAL E MAXIMA DE 30KA E 90KA.FORNECIMENTO E COLOCACAO</t>
  </si>
  <si>
    <t>15.007.0645-A</t>
  </si>
  <si>
    <t>DISPOSITIVO DE PROTECAO CONTRA SURTO (DPS),CLASSE II,1 POLO,TENSAO 275V,CORRENTES APROXIMADAS DE DESCARGA NOMINAL E MAXIMA DE 8KA E 20KA.FORNECIMENTO E COLOCACAO</t>
  </si>
  <si>
    <t>15.007.0646-A</t>
  </si>
  <si>
    <t>DISPOSITIVO DE PROTECAO CONTRA SURTO (DPS),CLASSE II,1 POLO,TENSAO 275V,CORRENTES APROXIMADAS DE DESCARGA NOMINAL E MAXIMA DE 20KA E 45KA.FORNECIMENTO E COLOCACAO</t>
  </si>
  <si>
    <t>15.007.0647-A</t>
  </si>
  <si>
    <t>DISPOSITIVO DE PROTECAO CONTRA SURTO (DPS),CLASSE II,1 POLO,TENSAO 275V,CORRENTES APROXIMADAS DE DESCARGA NOMINAL E MAXIMA DE 30KA E 90KA.FORNECIMENTO E COLOCACAO</t>
  </si>
  <si>
    <t>15.007.0680-A</t>
  </si>
  <si>
    <t>CHAVE BLINDADA,TRIPOLAR,DE 250V,DE 30A.FORNECIMENTO E COLOCACAO</t>
  </si>
  <si>
    <t>15.007.0682-A</t>
  </si>
  <si>
    <t>CHAVE BLINDADA,TRIPOLAR,DE 250V,DE 60A.FORNECIMENTO E COLOCACAO</t>
  </si>
  <si>
    <t>15.007.0684-A</t>
  </si>
  <si>
    <t>CHAVE BLINDADA,TRIPOLAR,DE 250V,DE 100A.FORNECIMENTO E COLOCACAO</t>
  </si>
  <si>
    <t>15.007.0686-A</t>
  </si>
  <si>
    <t>CHAVE BLINDADA,TRIPOLAR,DE 250V,DE 200A.FORNECIMENTO E COLOCACAO</t>
  </si>
  <si>
    <t>15.007.0688-A</t>
  </si>
  <si>
    <t>CHAVE BLINDADA,TRIPOLAR,DE 250V,DE 400A.FORNECIMENTO E COLOCACAO</t>
  </si>
  <si>
    <t>15.007.0689-A</t>
  </si>
  <si>
    <t>CHAVE BLINDADA,TRIPOLAR,DE 250V,DE 600A.FORNECIMENTO E COLOCACAO</t>
  </si>
  <si>
    <t>15.007.0696-A</t>
  </si>
  <si>
    <t>CHAVE GUARDA MOTOR,TRIFASICA,ATE 3CV,220V,EM CAIXA METALICA,COMPREENDENDO:CHAVE MAGNETICA COM RELE TERMICO,SINALEIRA(VERDE E VERMELHO)E BOTOEIRA LIGA/DESLIGA.FORNECIMENTO E COLOCACAO</t>
  </si>
  <si>
    <t>15.007.0697-A</t>
  </si>
  <si>
    <t>CHAVE GUARDA MOTOR,TRIFASICA,5CV,220V,EM CAIXA METALICA,COMPREENDENDO:CHAVE MAGNETICA COM RELE TERMICO,SINALEIRA(VERDE EVERMELHO)E BOTOEIRA LIGA/DESLIGA.FORNECIMENTO E COLOCACAO</t>
  </si>
  <si>
    <t>15.007.0699-A</t>
  </si>
  <si>
    <t>CHAVE GUARDA MOTOR,TRIFASICA,7,5/10CV,220V,EM CAIXA METALICA,COMPREENDENDO:CHAVE MAGNETICA COM RELE TERMICO,SINALEIRA(VERDE E VERMELHO)E BOTOEIRA LIGA/DESLIGA.FORNECIMENTO E COLOCACAO</t>
  </si>
  <si>
    <t>15.007.0705-A</t>
  </si>
  <si>
    <t>CHAVE BOIA,AUTOMATICA,DE MERCURIO,UNIPOLAR.FORNECIMENTO E COLOCACAO</t>
  </si>
  <si>
    <t>15.007.0710-A</t>
  </si>
  <si>
    <t>ARMACAO SECUNDARIA OU REX PARA 2 LINHAS,COMPLETA.FORNECIMENTO E COLOCACAO</t>
  </si>
  <si>
    <t>15.007.0711-A</t>
  </si>
  <si>
    <t>ARMACAO SECUNDARIA OU REX PARA 3 LINHAS,COMPLETA.FORNECIMENTO E COLOCACAO</t>
  </si>
  <si>
    <t>15.007.0712-A</t>
  </si>
  <si>
    <t>ARMACAO SECUNDARIA OU REX PARA 4 LINHAS,COMPLETA.FORNECIMENTO E COLOCACAO</t>
  </si>
  <si>
    <t>15.008.0010-A</t>
  </si>
  <si>
    <t>FIO DE COBRE COM ISOLAMENTO TERMOPLASTICO,ANTICHAMA,COMPREENDENDO:PREPARO,CORTE E ENFIACAO EM ELETRODUTOS,NA BITOLA DE 1MM2,450/750V.FORNECIMENTO E COLOCACAO</t>
  </si>
  <si>
    <t>15.008.0015-A</t>
  </si>
  <si>
    <t>FIO DE COBRE COM ISOLAMENTO TERMOPLASTICO,ANTICHAMA,COMPREENDENDO:PREPARO,CORTE E ENFIACAO EM ELETRODUTOS,NA BITOLA DE 1,5MM2,450/750V.FORNECIMENTO E COLOCACAO</t>
  </si>
  <si>
    <t>15.008.0020-A</t>
  </si>
  <si>
    <t>FIO DE COBRE COM ISOLAMENTO TERMOPLASTICO,ANTICHAMA,COMPREENDENDO:PREPARO,CORTE E ENFIACAO EM ELETRODUTOS,NA BITOLA DE 2,5MM2,450/750V.FORNECIMENTO E COLOCACAO</t>
  </si>
  <si>
    <t>15.008.0025-A</t>
  </si>
  <si>
    <t>FIO DE COBRE COM ISOLAMENTO TERMOPLASTICO,ANTICHAMA,COMPREENDENDO:PREPARO,CORTE E ENFIACAO EM ELETRODUTOS,NA BITOLA DE 4MM2,450/750V.FORNECIMENTO E COLOCACAO</t>
  </si>
  <si>
    <t>15.008.0030-A</t>
  </si>
  <si>
    <t>FIO DE COBRE COM ISOLAMENTO TERMOPLASTICO,ANTICHAMA,COMPREENDENDO:PREPARO,CORTE E ENFIACAO EM ELETRODUTOS,NA BITOLA DE 6MM2,450/750V.FORNECIMENTO E COLOCACAO</t>
  </si>
  <si>
    <t>15.008.0035-A</t>
  </si>
  <si>
    <t>FIO DE COBRE COM ISOLAMENTO TERMOPLASTICO,ANTICHAMA,COMPREENDENDO:PREPARO,CORTE E ENFIACAO EM ELETRODUTOS,NA BITOLA DE 10MM2,450/750V.FORNECIMENTO E COLOCACAO</t>
  </si>
  <si>
    <t>15.008.0080-A</t>
  </si>
  <si>
    <t>CABO DE COBRE FLEXIVEL COM ISOLAMENTO TERMOPLASTICO,COMPREENDENDO:PREPARO,CORTE E ENFIACAO EM ELETRODUTOS,NA BITOLA DE 1,5MM2, 450/750V.FORNECIMENTO E COLOCACAO</t>
  </si>
  <si>
    <t>15.008.0085-A</t>
  </si>
  <si>
    <t>CABO DE COBRE FLEXIVEL COM ISOLAMENTO TERMOPLASTICO,COMPREENDENDO:PREPARO,CORTE E ENFIACAO EM ELETRODUTOS,NA BITOLA DE 2,5MM2, 450/750V.FORNECIMENTO E COLOCACAO</t>
  </si>
  <si>
    <t>15.008.0090-A</t>
  </si>
  <si>
    <t>CABO DE COBRE FLEXIVEL COM ISOLAMENTO TERMOPLASTICO,COMPREENDENDO:PREPARO,CORTE E ENFIACAO EM ELETRODUTOS NA BITOLA DE 4MM2, 450/750V.FORNECIMENTO E COLOCACAO</t>
  </si>
  <si>
    <t>15.008.0095-A</t>
  </si>
  <si>
    <t>CABO DE COBRE FLEXIVEL COM ISOLAMENTO TERMOPLASTICO,COMPREENDENDO:PREPARO,CORTE E ENFIACAO EM ELETRODUTOS,NA BITOLA DE 6MM2, 450/750V.FORNECIMENTO E COLOCACAO</t>
  </si>
  <si>
    <t>15.008.0100-A</t>
  </si>
  <si>
    <t>CABO DE COBRE FLEXIVEL COM ISOLAMENTO TERMOPLASTICO,COMPREENDENDO:PREPARO,CORTE E ENFIACAO EM ELETRODUTOS NA BITOLA DE 10MM2, 450/750V.FORNECIMENTO E COLOCACAO</t>
  </si>
  <si>
    <t>15.008.0105-A</t>
  </si>
  <si>
    <t>CABO DE COBRE FLEXIVEL COM ISOLAMENTO TERMOPLASTICO,COMPREENDENDO:PREPARO,CORTE E ENFIACAO EM ELETRODUTOS,NA BITOLA DE 16MM2, 450/750V.FORNECIMENTO E COLOCACAO</t>
  </si>
  <si>
    <t>15.008.0110-A</t>
  </si>
  <si>
    <t>CABO DE COBRE FLEXIVEL COM ISOLAMENTO TERMOPLASTICO,COMPREENDENDO:PREPARO,CORTE E ENFIACAO EM ELETRODUTOS,NA BITOLA DE 25MM2, 450/750V.FORNECIMENTO E COLOCACAO</t>
  </si>
  <si>
    <t>15.008.0112-A</t>
  </si>
  <si>
    <t>CABO DE COBRE FLEXIVEL COM ISOLAMENTO TERMOPLASTICO,COMPREENDENDO:PREPARO,CORTE E ENFIACAO EM ELETRODUTOS,NA BITOLA DE 35MM2, 450/750V.FORNECIMENTO E COLOCACAO</t>
  </si>
  <si>
    <t>15.008.0115-A</t>
  </si>
  <si>
    <t>CABO DE COBRE FLEXIVEL COM ISOLAMENTO TERMOPLASTICO,COMPREENDENDO:PREPARO,CORTE E ENFIACAO EM ELETRODUTOS,NA BITOLA DE 50MM2, 450/750V.FORNECIMENTO E COLOCACAO</t>
  </si>
  <si>
    <t>15.008.0120-A</t>
  </si>
  <si>
    <t>CABO DE COBRE FLEXIVEL COM ISOLAMENTO TERMOPLASTICO,COMPREENDENDO:PREPARO,CORTE E ENFIACAO EM ELETRODUTOS,NA BITOLA DE 70MM2, 450/750V.FORNECIMENTO E COLOCACAO</t>
  </si>
  <si>
    <t>15.008.0125-A</t>
  </si>
  <si>
    <t>CABO DE COBRE FLEXIVEL COM ISOLAMENTO TERMOPLASTICO,COMPREENDENDO:PREPARO,CORTE E ENFIACAO EM ELETRODUTOS,NA BITOLA DE 95MM2, 450/750V.FORNECIMENTO E COLOCACAO</t>
  </si>
  <si>
    <t>15.008.0130-A</t>
  </si>
  <si>
    <t>CABO DE COBRE FLEXIVEL COM ISOLAMENTO TERMOPLASTICO,COMPREENDENDO:PREPARO,CORTE E ENFIACAO EM ELETRODUTOS,NA BITOLA DE 120MM2, 450/750V.FORNECIMENTO E COLOCACAO</t>
  </si>
  <si>
    <t>15.008.0135-A</t>
  </si>
  <si>
    <t>CABO DE COBRE FLEXIVEL COM ISOLAMENTO TERMOPLASTICO,COMPREENDENDO:PREPARO,CORTE E ENFIACAO EM ELETRODUTOS,NA BITOLA DE 150MM2, 450/750V.FORNECIMENTO E COLOCACAO</t>
  </si>
  <si>
    <t>15.008.0140-A</t>
  </si>
  <si>
    <t>CABO DE COBRE FLEXIVEL COM ISOLAMENTO TERMOPLASTICO,COMPREENDENDO:PREPARO,CORTE E ENFIACAO EM ELETRODUTOS,NA BITOLA DE 185MM2, 450/750V.FORNECIMENTO E COLOCACAO</t>
  </si>
  <si>
    <t>15.008.0145-A</t>
  </si>
  <si>
    <t>CABO DE COBRE FLEXIVEL COM ISOLAMENTO TERMOPLASTICO,COMPREENDENDO:PREPARO,CORTE E ENFIACAO EM ELETRODUTOS,NA BITOLA DE 240MM2, 450/750V.FORNECIMENTO E COLOCACAO</t>
  </si>
  <si>
    <t>15.008.0150-A</t>
  </si>
  <si>
    <t>CABO DE COBRE FLEXIVEL COM ISOLAMENTO TERMOPLASTICO,COMPREENDENDO:PREPARO,CORTE E ENFIACAO EM ELETRODUTOS,NA BITOLA DE 300M2, 450/750V.FORNECIMENTO E COLOCACAO</t>
  </si>
  <si>
    <t>15.008.0155-A</t>
  </si>
  <si>
    <t>CABO DE COBRE COM ISOLACAO SOLIDA EXTRUDADA,COM BAIXA EMISSAO DE FUMACA,BIPOLAR,2X1,5MM2,ISOLAMENTO 0,6/1KV,COMPREENDENDO:PREPARO,CORTE E ENFIACAO EM ELETRODUTOS.FORNECIMENTO E COLOCACAO</t>
  </si>
  <si>
    <t>15.008.0157-A</t>
  </si>
  <si>
    <t>CABO DE COBRE COM ISOLACAO SOLIDA EXTRUDADA,COM BAIXA EMISSAO DE FUMACA,BIPOLAR,2X2,5MM2,ISOLAMENTO 0,6/1KV,COMPREENDENDO:PREPARO,CORTE E ENFIACAO EM ELETRODUTOS.FORNECIMENTO E COLOCACAO</t>
  </si>
  <si>
    <t>15.008.0159-A</t>
  </si>
  <si>
    <t>CABO DE COBRE COM ISOLACAO SOLIDA EXTRUDADA,COM BAIXA EMISSAO DE FUMACA,BIPOLAR,2X4MM2,ISOLAMENTO 0,6/1KV,COMPREENDENDO:PREPARO,CORTE E ENFIACAO EM ELETRODUTOS.FORNECIMENTO E COLOCACAO</t>
  </si>
  <si>
    <t>15.008.0161-A</t>
  </si>
  <si>
    <t>CABO DE COBRE COM ISOLACAO SOLIDA EXTRUDADA,COM BAIXA EMISSAO DE FUMACA,BIPOLAR,2X6MM2,ISOLAMENTO 0,6/1KV,COMPREENDENDO:PREPARO,CORTE E ENFIACAO EM ELETRODUTOS.FORNECIMENTO E COLOCACAO</t>
  </si>
  <si>
    <t>15.008.0163-A</t>
  </si>
  <si>
    <t>CABO DE COBRE COM ISOLACAO SOLIDA EXTRUDADA,COM BAIXA EMISSAO DE FUMACA,BIPOLAR,2X10MM2,ISOLAMENTO 0,6/1KV,COMPREENDENDO:PREPARO,CORTE E ENFIACAO EM ELETRODUTOS.FORNECIMENTO E COLOCACAO</t>
  </si>
  <si>
    <t>15.008.0165-A</t>
  </si>
  <si>
    <t>CABO DE COBRE COM ISOLACAO SOLIDA EXTRUDADA,COM BAIXA EMISSAO DE FUMACA,BIPOLAR,2X16MM2,ISOLAMENTO 0,6/1KV,COMPREENDENDO:PREPARO,CORTE E ENFIACAO EM ELETRODUTOS.FORNECIMENTO E COLOCACAO</t>
  </si>
  <si>
    <t>15.008.0167-A</t>
  </si>
  <si>
    <t>CABO DE COBRE COM ISOLACAO SOLIDA EXTRUDADA,COM BAIXA EMISSAO DE FUMACA,BIPOLAR,2X25MM2,ISOLAMENTO 0,6/1KV,COMPREENDENDO:PREPARO,CORTE E ENFIACAO EM ELETRODUTOS.FORNECIMENTO E COLOCACAO</t>
  </si>
  <si>
    <t>15.008.0169-A</t>
  </si>
  <si>
    <t>CABO DE COBRE COM ISOLACAO SOLIDA EXTRUDADA,COM BAIXA EMISSAO DE FUMACA,BIPOLAR,2X35MM2,ISOLAMENTO 0,6/1KV,COMPREENDENDO:PREPARO,CORTE E ENFIACAO EM ELETRODUTOS.FORNECIMENTO E COLOCACAO</t>
  </si>
  <si>
    <t>15.008.0171-A</t>
  </si>
  <si>
    <t>CABO DE COBRE COM ISOLACAO SOLIDA EXTRUDADA,COM BAIXA EMISSAO DE FUMACA,UNIPOLAR,1X1,5MM2,ISOLAMENTO 0,6/1KV,COMPREENDENDO:PREPARO,CORTE E ENFIACAO EM ELETRODUTOS.FORNECIMENTO E COLOCACAO</t>
  </si>
  <si>
    <t>15.008.0173-A</t>
  </si>
  <si>
    <t>CABO DE COBRE COM ISOLACAO SOLIDA EXTRUDADA,COM BAIXA EMISSAO DE FUMACA,UNIPOLAR,1X2,5MM2,ISOLAMENTO 0,6/1KV,COMPREENDENDO:PREPARO,CORTE E ENFIACAO EM ELETRODUTOS.FORNECIMENTO E COLOCACAO</t>
  </si>
  <si>
    <t>15.008.0175-A</t>
  </si>
  <si>
    <t>CABO DE COBRE COM ISOLACAO SOLIDA EXTRUDADA,COM BAIXA EMISSAO DE FUMACA,UNIPOLAR,1X4MM2,ISOLAMENTO 0,6/1KV,COMPREENDENDO:PREPARO,CORTE E ENFIACAO EM ELETRODUTOS.FORNECIMENTO E COLOCACAO</t>
  </si>
  <si>
    <t>15.008.0177-A</t>
  </si>
  <si>
    <t>CABO DE COBRE COM ISOLACAO SOLIDA EXTRUDADA,COM BAIXA EMISSAO DE FUMACA,UNIPOLAR,1X6MM2,ISOLAMENTO 0,6/1KV,COMPREENDENDO:PREPARO,CORTE E ENFIACAO EM ELETRODUTOS.FORNECIMENTO E COLOCACAO</t>
  </si>
  <si>
    <t>15.008.0179-A</t>
  </si>
  <si>
    <t>CABO DE COBRE COM ISOLACAO SOLIDA EXTRUDADA,COM BAIXA EMISSAO DE FUMACA,UNIPOLAR,1X10MM2,ISOLAMENTO 0,6/1KV,COMPREENDENDO:PREPARO,CORTE E ENFIACAO EM ELETRODUTOS.FORNECIMENTO E COLOCACAO</t>
  </si>
  <si>
    <t>15.008.0181-A</t>
  </si>
  <si>
    <t>CABO DE COBRE COM ISOLACAO SOLIDA EXTRUDADA,COM BAIXA EMISSAO DE FUMACA,UNIPOLAR,1X16MM2,ISOLAMENTO 0,6/1KV,COMPREENDENDO:PREPARO,CORTE E ENFIACAO EM ELETRODUTOS.FORNECIMENTO E COLOCACAO</t>
  </si>
  <si>
    <t>15.008.0183-A</t>
  </si>
  <si>
    <t>CABO DE COBRE COM ISOLACAO SOLIDA EXTRUDADA,COM BAIXA EMISSAO DE FUMACA,UNIPOLAR,1X25MM2,ISOLAMENTO 0,6/1KV,COMPREENDENDO:PREPARO,CORTE E ENFIACAO EM ELETRODUTOS.FORNECIMENTO E COLOCACAO</t>
  </si>
  <si>
    <t>15.008.0185-A</t>
  </si>
  <si>
    <t>CABO DE COBRE COM ISOLACAO SOLIDA EXTRUDADA,COM BAIXA EMISSAO DE FUMACA,UNIPOLAR,1X35MM2,ISOLAMENTO 0,6/1KV,COMPREENDENDO:PREPARO,CORTE E ENFIACAO EM ELETRODUTOS.FORNECIMENTO E COLOCACAO</t>
  </si>
  <si>
    <t>15.008.0187-A</t>
  </si>
  <si>
    <t>CABO DE COBRE COM ISOLACAO SOLIDA EXTRUDADA,COM BAIXA EMISSAO DE FUMACA,UNIPOLAR,1X50MM2,ISOLAMENTO 0,6/1KV,COMPREENDENDO:PREPARO,CORTE E ENFIACAO EM ELETRODUTOS.FORNECIMENTO E COLOCACAO</t>
  </si>
  <si>
    <t>15.008.0189-A</t>
  </si>
  <si>
    <t>CABO DE COBRE COM ISOLACAO SOLIDA EXTRUDADA,COM BAIXA EMISSAO DE FUMACA,UNIPOLAR,1X70MM2,ISOLAMENTO 0,6/1KV,COMPREENDENDO:PREPARO,CORTE E ENFIACAO EM ELETRODUTOS.FORNECIMENTO E COLOCACAO</t>
  </si>
  <si>
    <t>15.008.0191-A</t>
  </si>
  <si>
    <t>CABO DE COBRE COM ISOLACAO SOLIDA EXTRUDADA,COM BAIXA EMISSAO DE FUMACA,UNIPOLAR,1X95MM2,ISOLAMENTO 0,6/1KV,COMPREENDENDO:PREPARO,CORTE E ENFIACAO EM ELETRODUTOS.FORNECIMENTO E COLOCACAO</t>
  </si>
  <si>
    <t>15.008.0193-A</t>
  </si>
  <si>
    <t>CABO DE COBRE COM ISOLACAO SOLIDA EXTRUDADA,COM BAIXA EMISSAO DE FUMACA,UNIPOLAR,1X120MM2,ISOLAMENTO 0,6/1KV,COMPREENDENDO:PREPARO,CORTE E ENFIACAO EM ELETRODUTOS.FORNECIMENTO E COLOCACAO</t>
  </si>
  <si>
    <t>15.008.0194-A</t>
  </si>
  <si>
    <t>CABO DE COBRE COM ISOLACAO SOLIDA EXTRUDADA,COM BAIXA EMISSAO DE FUMACA,UNIPOLAR,1X150MM2,ISOLAMENTO 0,6/1KV,COMPREENDENDO:PREPARO,CORTE E ENFIACAO EM ELETRODUTOS.FORNECIMENTO E COLOCACAO</t>
  </si>
  <si>
    <t>15.008.0197-A</t>
  </si>
  <si>
    <t>CABO DE COBRE COM ISOLACAO SOLIDA EXTRUDADA,COM BAIXA EMISSAO DE FUMACA,UNIPOLAR,1X185MM2,ISOLAMENTO 0,6/1KV,COMPREENDENDO:PREPARO,CORTE E ENFIACAO EM ELETRODUTOS.FORNECIMENTO E COLOCACAO</t>
  </si>
  <si>
    <t>15.008.0199-A</t>
  </si>
  <si>
    <t>CABO DE COBRE COM ISOLACAO SOLIDA EXTRUDADA,COM BAIXA EMISSAO DE FUMACA,UNIPOLAR,1X240MM2,ISOLAMENTO 0,6/1KV,COMPREENDENDO:PREPARO,CORTE E ENFIACAO EM ELETRODUTOS.FORNECIMENTO E COLOCACAO</t>
  </si>
  <si>
    <t>15.008.0200-A</t>
  </si>
  <si>
    <t>CABO DE COBRE FLEXIVEL COM ISOLAMENTO TERMOPLASTICO,COMPREENDENDO:PREPARO,CORTE E ENFIACAO EM ELETRODUTOS,NA BITOLA DE 1,5MM2, 0,6/1KV.FORNECIMENTO E COLOCACAO</t>
  </si>
  <si>
    <t>15.008.0205-A</t>
  </si>
  <si>
    <t>CABO DE COBRE FLEXIVEL COM ISOLAMENTO TERMOPLASTICO,COMPREENDENDO:PREPARO,CORTE E ENFIACAO EM ELETRODUTOS,NA BITOLA DE 2,5MM2, 0,6/1KV.FORNECIMENTO E COLOCACAO</t>
  </si>
  <si>
    <t>15.008.0210-A</t>
  </si>
  <si>
    <t>CABO DE COBRE FLEXIVEL COM ISOLAMENTO TERMOPLASTICO,COMPREENDENDO:PREPARO,CORTE E ENFIACAO EM ELETRODUTOS,NA BITOLA DE 4MM2, 0,6/1KV.FORNECIMENTO E COLOCACAO</t>
  </si>
  <si>
    <t>15.008.0215-A</t>
  </si>
  <si>
    <t>CABO DE COBRE FLEXIVEL COM ISOLAMENTO TERMOPLASTICO,COMPREENDENDO:PREPARO,CORTE E ENFIACAO EM ELETRODUTOS,NA BITOLA DE 6MM2, 0,6/1KV.FORNECIMENTO E COLOCACAO</t>
  </si>
  <si>
    <t>15.008.0220-A</t>
  </si>
  <si>
    <t>CABO DE COBRE FLEXIVEL COM ISOLAMENTO TERMOPLASTICO,COMPREENDENDO:PREPARO,CORTE E ENFIACAO EM ELETRODUTOS,NA BITOLA DE 10MM2, 0,6/1KV.FORNECIMENTO E COLOCACAO</t>
  </si>
  <si>
    <t>15.008.0225-A</t>
  </si>
  <si>
    <t>CABO DE COBRE FLEXIVEL COM ISOLAMENTO TERMOPLASTICO,COMPREENDENDO:PREPARO,CORTE E ENFIACAO EM ELETRODUTOS,NA BITOLA DE 16MM2, 0,6/1KV.FORNECIMENTO E COLOCACAO</t>
  </si>
  <si>
    <t>15.008.0230-A</t>
  </si>
  <si>
    <t>CABO DE COBRE FLEXIVEL COM ISOLAMENTO TERMOPLASTICO,COMPREENDENDO:PREPARO,CORTE E ENFIACAO EM ELETRODUTOS,NA BITOLA DE 25MM2, 0,6/1KV.FORNECIMENTO E COLOCACAO</t>
  </si>
  <si>
    <t>15.008.0232-A</t>
  </si>
  <si>
    <t>CABO DE COBRE FLEXIVEL COM ISOLAMENTO TERMOPLASTICO,COMPREENDENDO:PREPARO,CORTE E ENFIACAO EM ELETRODUTOS,NA BITOLA DE 35MM2, 0,6/1KV.FORNECIMENTO E COLOCACAO</t>
  </si>
  <si>
    <t>15.008.0235-A</t>
  </si>
  <si>
    <t>CABO DE COBRE FLEXIVEL COM ISOLAMENTO TERMOPLASTICO,COMPREENDENDO:PREPARO,CORTE E ENFIACAO EM ELETRODUTOS,NA BITOLA DE 50MM2, 0,6/1KV.FORNECIMENTO E COLOCACAO</t>
  </si>
  <si>
    <t>15.008.0240-A</t>
  </si>
  <si>
    <t>CABO DE COBRE FLEXIVEL COM ISOLAMENTO TERMOPLASTICO,COMPREENDENDO:PREPARO,CORTE E ENFIACAO EM ELETRODUTOS,NA BITOLA DE 70MM2, 0,6/1KV.FORNECIMENTO E COLOCACAO</t>
  </si>
  <si>
    <t>15.008.0245-A</t>
  </si>
  <si>
    <t>CABO DE COBRE FLEXIVEL COM ISOLAMENTO TERMOPLASTICO,COMPREENDENDO:PREPARO,CORTE E ENFIACAO EM ELETRODUTOS,NA BITOLA DE 95MM2, 0,6/1KV.FORNECIMENTO E COLOCACAO</t>
  </si>
  <si>
    <t>15.008.0250-A</t>
  </si>
  <si>
    <t>CABO DE COBRE FLEXIVEL COM ISOLAMENTO TERMOPLASTICO,COMPREENDENDO:PREPARO,CORTE E ENFIACAO EM ELETRODUTOS,NA BITOLA DE 120MM2, 0,6/1KV.FORNECIMENTO E COLOCACAO</t>
  </si>
  <si>
    <t>15.008.0255-A</t>
  </si>
  <si>
    <t>CABO DE COBRE FLEXIVEL COM ISOLAMENTO TERMOPLASTICO,COMPREENDENDO:PREPARO,CORTE E ENFIACAO EM ELETRODUTOS,NA BITOLA DE 150MM2, 0,6/1KV.FORNECIMENTO E COLOCACAO</t>
  </si>
  <si>
    <t>15.008.0260-A</t>
  </si>
  <si>
    <t>CABO DE COBRE FLEXIVEL COM ISOLAMENTO TERMOPLASTICO,COMPREENDENDO:PREPARO,CORTE E ENFIACAO EM ELETRODUTOS,NA BITOLA DE 185MM2, 0,6/1KV.FORNECIMENTO E COLOCACAO</t>
  </si>
  <si>
    <t>15.008.0265-A</t>
  </si>
  <si>
    <t>CABO DE COBRE FLEXIVEL COM ISOLAMENTO TERMOPLASTICO,COMPREENDENDO:PREPARO,CORTE E ENFIACAO EM ELETRODUTOS,NA BITOLA DE 240MM2, 0,6/1KV.FORNECIMENTO E COLOCACAO</t>
  </si>
  <si>
    <t>15.008.0270-A</t>
  </si>
  <si>
    <t>CABO DE COBRE FLEXIVEL COM ISOLAMENTO TERMOPLASTICO,COMPREENDENDO:PREPARO,CORTE E ENFIACAO EM ELETRODUTOS,NA BITOLA DE 300MM2, 0,6/1KV.FORNECIMENTO E COLOCACAO</t>
  </si>
  <si>
    <t>15.008.0300-A</t>
  </si>
  <si>
    <t>FIO PARALELO DE COBRE,COM ISOLAMENTO TERMOPLASTICO,NA BITOLA2X1,5MM2.FORNECIMENTO E COLOCACAO</t>
  </si>
  <si>
    <t>15.008.0301-A</t>
  </si>
  <si>
    <t>FIO PARALELO DE COBRE,COM ISOLAMENTO TERMOPLASTICO,NA BITOLA2X2,5MM2.FORNECIMENTO E COLOCACAO</t>
  </si>
  <si>
    <t>15.008.0302-A</t>
  </si>
  <si>
    <t>FIO PARALELO DE COBRE,COM ISOLAMENTO TERMOPLASTICO,NA BITOLA2X4MM2.FORNECIMENTO E COLOCACAO</t>
  </si>
  <si>
    <t>15.008.0320-A</t>
  </si>
  <si>
    <t>FIO PARALELO DE COBRE,COM ISOLAMENTO TERMOPLASTICO,NA BITOLA2X1,0MM2,POLARIZADO,BICOLOR.FORNECIMENTO E COLOCACAO</t>
  </si>
  <si>
    <t>15.008.0321-A</t>
  </si>
  <si>
    <t>FIO PARALELO DE COBRE,COM ISOLAMENTO TERMOPLASTICO,NA BITOLA2X1,5MM2,POLARIZADO,BICOLOR.FORNECIMENTO E COLOCACAO</t>
  </si>
  <si>
    <t>15.008.0391-A</t>
  </si>
  <si>
    <t>CABO DE COBRE COM ISOLAMENTO TERMOPLASTICO PARA TENSAO DE SERVICO DE 8,7/15KV,COMPREENDENDO:PREPARO,CORTE E ENFIACAO EMELETRODUTO,NA BITOLA DE 25MM2.FORNECIMENTO E COLOCACAO</t>
  </si>
  <si>
    <t>15.008.0392-A</t>
  </si>
  <si>
    <t>CABO DE COBRE COM ISOLAMENTO TERMOPLASTICO PARA TENSAO DE SERVICO DE 8,7/15KV,COMPREENDENDO:PREPARO,CORTE E ENFIACAO EMELETRODUTO,NA BITOLA DE 35MM2.FORNECIMENTO E COLOCACAO</t>
  </si>
  <si>
    <t>15.008.0393-A</t>
  </si>
  <si>
    <t>CABO DE COBRE COM ISOLAMENTO TERMOPLASTICO PARA TENSAO DE SERVICO DE 8,7/15KV,COMPREENDENDO:PREPARO,CORTE E ENFIACAO EMELETRODUTO,NA BITOLA DE 50MM2.FORNECIMENTO E COLOCACAO</t>
  </si>
  <si>
    <t>15.008.0394-A</t>
  </si>
  <si>
    <t>CABO DE COBRE COM ISOLAMENTO TERMOPLASTICO PARA TENSAO DE SERVICO DE 8,7/15KV,COMPREENDENDO:PREPARO,CORTE E ENFIACAO EMELETRODUTO,NA BITOLA DE 70MM2.FORNECIMENTO E COLOCACAO</t>
  </si>
  <si>
    <t>15.009.0010-A</t>
  </si>
  <si>
    <t>EXTENSAO DE REDE ELETRICA DE BAIXA TENSAO,AEREA,COM CABO DECOBRE NU 10MM2,EM TERRENO PLANO,EXCLUSIVE POSTES E TODOS OSSEUS COMPONENTES</t>
  </si>
  <si>
    <t>15.009.0015-A</t>
  </si>
  <si>
    <t>EXTENSAO DE REDE ELETRICA DE BAIXA TENSAO,AEREA,COM CABO DECOBRE NU 16MM2,EM TERRENO PLANO,EXCLUSIVE POSTES E TODOS OSSEUS COMPONENTES</t>
  </si>
  <si>
    <t>15.009.0020-A</t>
  </si>
  <si>
    <t>EXTENSAO DE REDE ELETRICA DE BAIXA TENSAO,AEREA,COM CABO DECOBRE NU 25MM2,EM TERRENO PLANO,EXCLUSIVE POSTES E TODOS OSSEUS COMPONENTES</t>
  </si>
  <si>
    <t>15.009.0025-A</t>
  </si>
  <si>
    <t>EXTENSAO DE REDE ELETRICA DE BAIXA TENSAO,AEREA,COM CABO DECOBRE NU 35MM2,EM TERRENO PLANO,EXCLUSIVE POSTES E TODOS OSSEUS COMPONENTES</t>
  </si>
  <si>
    <t>15.009.0100-A</t>
  </si>
  <si>
    <t>FIO SOLIDO DE COBRE ELETROLITICO NU,TEMPERA MEIO-DURA,CLASSE1,SECAO CIRCULAR 1MM2,NBR 5111.FORNECIMENTO E COLOCACAO</t>
  </si>
  <si>
    <t>15.009.0105-A</t>
  </si>
  <si>
    <t>FIO SOLIDO DE COBRE ELETROLITICO NU,TEMPERA MEIO-DURA,CLASSE1,SECAO CIRCULAR 1,5MM2,NBR 5111.FORNECIMENTO E COLOCACAO</t>
  </si>
  <si>
    <t>15.009.0110-A</t>
  </si>
  <si>
    <t>FIO SOLIDO DE COBRE ELETROLITICO NU,TEMPERA MEIO-DURA,CLASSE1,SECAO CIRCULAR 2,5MM2,NBR 5111.FORNECIMENTO E COLOCACAO</t>
  </si>
  <si>
    <t>15.009.0115-A</t>
  </si>
  <si>
    <t>FIO SOLIDO DE COBRE ELETROLITICO NU,TEMPERA MEIO-DURA,CLASSE1,SECAO CIRCULAR 4MM2,NBR 5111.FORNECIMENTO E COLOCACAO</t>
  </si>
  <si>
    <t>15.009.0120-A</t>
  </si>
  <si>
    <t>FIO SOLIDO DE COBRE ELETROLITICO NU,TEMPERA MEIO-DURA,CLASSE1,SECAO CIRCULAR 6MM2,NBR 5111.FORNECIMENTO E COLOCACAO</t>
  </si>
  <si>
    <t>15.009.0125-A</t>
  </si>
  <si>
    <t>CABO SOLIDO DE COBRE ELETROLITICO NU,TEMPERA MOLE,CLASSE 2,SECAO CIRCULAR DE 10MM2.FORNECIMENTO E COLOCACAO</t>
  </si>
  <si>
    <t>15.009.0130-A</t>
  </si>
  <si>
    <t>CABO SOLIDO DE COBRE ELETROLITICO NU,TEMPERA MOLE,CLASSE 2,SECAO CIRCULAR DE 16MM2.FORNECIMENTO E COLOCACAO</t>
  </si>
  <si>
    <t>15.009.0135-A</t>
  </si>
  <si>
    <t>CABO SOLIDO DE COBRE ELETROLITICO NU,TEMPERA MOLE,CLASSE 2,SECAO CIRCULAR DE 25MM2.FORNECIMENTO E COLOCACAO</t>
  </si>
  <si>
    <t>15.009.0140-A</t>
  </si>
  <si>
    <t>CABO SOLIDO DE COBRE ELETROLITICO NU,TEMPERA MOLE,CLASSE 2,SECAO CIRCULAR DE 35MM2.FORNECIMENTO E COLOCACAO</t>
  </si>
  <si>
    <t>15.009.0143-A</t>
  </si>
  <si>
    <t>CABO SOLIDO DE COBRE ELETROLITICO NU,TEMPERA MOLE,CLASSE 2,SECAO CIRCULAR DE 50MM2.FORNECIMENTO E COLOCACAO</t>
  </si>
  <si>
    <t>15.009.0150-A</t>
  </si>
  <si>
    <t>CABO SOLIDO DE COBRE ELETROLITICO NU,TEMPERA MOLE,CLASSE 2,SECAO CIRCULAR DE 70MM2.FORNECIMENTO E COLOCACAO</t>
  </si>
  <si>
    <t>15.009.0155-A</t>
  </si>
  <si>
    <t>CABO SOLIDO DE COBRE ELETROLITICO NU,TEMPERA MOLE,CLASSE 2,SECAO CIRCULAR DE 95MM2.FORNECIMENTO E COLOCACAO</t>
  </si>
  <si>
    <t>15.010.0010-A</t>
  </si>
  <si>
    <t>FIO TELEFONICO TIPO FI,BITOLA DE 0,6MM2(PARA INSTALACOES EMTUBULACOES OU PRESO EM RODAPES).FORNECIMENTO E COLOCACAO</t>
  </si>
  <si>
    <t>15.010.0012-A</t>
  </si>
  <si>
    <t>FIO TELEFONICO TIPO FE,BITOLA DE 1MM2(PARA INSTALACOES AEREAS).FORNECIMENTO E COLOCACAO</t>
  </si>
  <si>
    <t>15.010.0030-A</t>
  </si>
  <si>
    <t>CABO TELEFONICO TIPO CTP-APL 50(PARA INSTALACOES SUBTERRANEAS ESPECIAIS)PARA 10 PARES.FORNECIMENTO E COLOCACAO</t>
  </si>
  <si>
    <t>15.010.0031-A</t>
  </si>
  <si>
    <t>CABO TELEFONICO TIPO CTP-APL 50(PARA INSTALACOES SUBTERRANEAS ESPECIAIS)PARA 20 PARES.FORNECIMENTO E COLOCACAO</t>
  </si>
  <si>
    <t>15.010.0032-A</t>
  </si>
  <si>
    <t>CABO TELEFONICO TIPO CTP-APL 50(PARA INSTALACOES SUBTERRANEAS ESPECIAIS)PARA 30 PARES.FORNECIMENTO E COLOCACAO</t>
  </si>
  <si>
    <t>15.010.0035-A</t>
  </si>
  <si>
    <t>CABO TELEFONICO TIPO CTP-APL 50(PARA INSTALACOES SUBTERRANEAS ESPECIAIS)PARA 50 PARES.FORNECIMENTO E COLOCACAO</t>
  </si>
  <si>
    <t>15.010.0036-A</t>
  </si>
  <si>
    <t>CABO TELEFONICO TIPO CTP-APL 50(PARA INSTALACOES SUBTERRANEAS ESPECIAIS)PARA 100 PARES.FORNECIMENTO E COLOCACAO</t>
  </si>
  <si>
    <t>15.010.0040-A</t>
  </si>
  <si>
    <t>CABO TELEFONICO TIPO CI(PARA INSTALACOES INTERNAS PRIMARIAS)PARA 10 PARES.FORNECIMENTO E COLOCACAO</t>
  </si>
  <si>
    <t>15.010.0041-A</t>
  </si>
  <si>
    <t>CABO TELEFONICO TIPO CI(PARA INSTALACOES INTERNAS PRIMARIAS)PARA 20 PARES.FORNECIMENTO E COLOCACAO</t>
  </si>
  <si>
    <t>15.010.0042-A</t>
  </si>
  <si>
    <t>CABO TELEFONICO TIPO CI(PARA INSTALACOES INTERNAS PRIMARIAS)PARA 30 PARES.FORNECIMENTO E COLOCACAO</t>
  </si>
  <si>
    <t>15.010.0043-A</t>
  </si>
  <si>
    <t>CABO TELEFONICO TIPO CI(PARA INSTALACOES INTERNAS PRIMARIAS)PARA 50 PARES.FORNECIMENTO E COLOCACAO</t>
  </si>
  <si>
    <t>15.010.0045-A</t>
  </si>
  <si>
    <t>CABO TELEFONICO TIPO CI(PARA INSTALACOES INTERNAS PRIMARIAS)PARA 100 PARES.FORNECIMENTO E COLOCACAO</t>
  </si>
  <si>
    <t>15.010.0046-A</t>
  </si>
  <si>
    <t>CABO TELEFONICO TIPO CI(PARA INSTALACOES INTERNAS PRIMARIAS)PARA 200 PARES.FORNECIMENTO E COLOCACAO</t>
  </si>
  <si>
    <t>15.010.0047-A</t>
  </si>
  <si>
    <t>CABO TELEFONICO TIPO CI(PARA INSTALACOES INTERNAS PRIMARIAS)PARA 300 PARES.FORNECIMENTO E COLOCACAO</t>
  </si>
  <si>
    <t>15.010.0048-A</t>
  </si>
  <si>
    <t>CABO TELEFONICO TIPO CI(PARA INSTALACOES INTERNAS PRIMARIAS)PARA 400 PARES.FORNECIMENTO E COLOCACAO</t>
  </si>
  <si>
    <t>15.010.0060-A</t>
  </si>
  <si>
    <t>CABO TELEFONICO CCE,DIAMETRO DO CONDUTOR 0,50MM,PARA 2 PARES.FORNECIMENTO E COLOCACAO</t>
  </si>
  <si>
    <t>15.010.0061-A</t>
  </si>
  <si>
    <t>CABO TELEFONICO CCE,DIAMETRO DO CONDUTOR 0,50MM,PARA 4 PARES.FORNECIMENTO E COLOCACAO</t>
  </si>
  <si>
    <t>15.010.0062-A</t>
  </si>
  <si>
    <t>CABO TELEFONICO CCE,DIAMETRO DO CONDUTOR 0,50MM,PARA 5 PARES.FORNECIMENTO E COLOCACAO</t>
  </si>
  <si>
    <t>15.010.0063-A</t>
  </si>
  <si>
    <t>CABO TELEFONICO CCE,DIAMETRO DO CONDUTOR 0,50MM,PARA 6 PARES.FORNECIMENTO E COLOCACAO</t>
  </si>
  <si>
    <t>15.010.0064-A</t>
  </si>
  <si>
    <t>CABO TELEFONICO CCE,DIAMETRO DO CONDUTOR 0,65MM,PARA 2 PARES.FORNECIMENTO E COLOCACAO</t>
  </si>
  <si>
    <t>15.010.0065-A</t>
  </si>
  <si>
    <t>CABO TELEFONICO CCE,DIAMETRO DO CONDUTOR 0,65MM,PARA 4 PARES.FORNECIMENTO E COLOCACAO</t>
  </si>
  <si>
    <t>15.010.0066-A</t>
  </si>
  <si>
    <t>CABO TELEFONICO CCE,DIAMETRO DO CONDUTOR 0,65MM,PARA 5 PARES.FORNECIMENTO E COLOCACAO</t>
  </si>
  <si>
    <t>15.010.0067-A</t>
  </si>
  <si>
    <t>CABO TELEFONICO CCE,DIAMETRO DO CONDUTOR 0,65MM,PARA 6 PARES.FORNECIMENTO E COLOCACAO</t>
  </si>
  <si>
    <t>15.010.0070-A</t>
  </si>
  <si>
    <t>CABO TELEFONICO CCI,DIAMETRO DO CONDUTOR 0,50MM,PARA 2 PARES.FORNECIMENTO E COLOCACAO</t>
  </si>
  <si>
    <t>15.010.0071-A</t>
  </si>
  <si>
    <t>CABO TELEFONICO CCI,DIAMETRO DO CONDUTOR 0,50MM,PARA 4 PARES.FORNECIMENTO E COLOCACAO</t>
  </si>
  <si>
    <t>15.010.0072-A</t>
  </si>
  <si>
    <t>CABO TELEFONICO CCI,DIAMETRO DO CONDUTOR 0,50MM,PARA 5 PARES.FORNECIMENTO E COLOCACAO</t>
  </si>
  <si>
    <t>15.010.0073-A</t>
  </si>
  <si>
    <t>CABO TELEFONICO CCI,DIAMETRO DO CONDUTOR 0,50MM,PARA 6 PARES.FORNECIMENTO E COLOCACAO</t>
  </si>
  <si>
    <t>15.010.0100-A</t>
  </si>
  <si>
    <t>CABO COAXIAL RG-59,ALCANCE MAXIMO 300M,PARA INSTALACAO CFTV.FORNECIMENTO E COLOCACAO</t>
  </si>
  <si>
    <t>15.010.0110-A</t>
  </si>
  <si>
    <t>CABO COAXIAL RG-06,ALCANCE MAXIMO 450M,PARA INSTALACAO CFTV.FORNECIMENTO E COLOCACAO</t>
  </si>
  <si>
    <t>15.011.0009-A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</si>
  <si>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</si>
  <si>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15.011.0012-A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</si>
  <si>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</si>
  <si>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15.011.0014-A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</si>
  <si>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</si>
  <si>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15.011.0017-A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</si>
  <si>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</si>
  <si>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15.011.0021-A</t>
  </si>
  <si>
    <t>ENTRADA DE ENERGIA INDIVIDUAL,PADRAO LIGHT,MEDICAO DIRETA,REDE AEREA,DEMANDA ATE 8KVA,INCLUSIVE CAIXA TRANSPARENTE PARAMEDICAO(CTM),E CAIXA DE DISJUNTOR MONOPOLAR(CDJ1)INTERNA E DEMAIS MATERIAIS NECESSARIOS,EXCLUSIVE POSTE,DISJUNTOR E FIOSDE ENTRADA E SAIDA</t>
  </si>
  <si>
    <t>15.011.0024-A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</si>
  <si>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</si>
  <si>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15.011.0027-A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</si>
  <si>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</si>
  <si>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15.011.0030-A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</si>
  <si>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</si>
  <si>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15.011.0070-A</t>
  </si>
  <si>
    <t>SUBESTACAO SIMPLIFICADA,PADRAO LIGHT,COM TRANSFORMADOR TRIFASICO DE 75KVA,13,8KV-220/127V,EXCLUSIVE CABINE DE MEDICAO</t>
  </si>
  <si>
    <t>15.011.0071-A</t>
  </si>
  <si>
    <t>SUBESTACAO SIMPLIFICADA PADRAO LIGHT,COM TRANSFORMADOR TRIFASICO 112,5KVA,13,8KV-220/127V,EXCLUSIVE CABINE DE MEDICAO</t>
  </si>
  <si>
    <t>15.011.0072-A</t>
  </si>
  <si>
    <t>SUBESTACAO SIMPLIFICADA PADRAO LIGHT,COM TRANSFORMADOR TRIFASICO DE 150KVA,13,8KV-220/127V,EXCLUSIVE CABINE DE MEDICAO</t>
  </si>
  <si>
    <t>15.011.0073-A</t>
  </si>
  <si>
    <t>SUBESTACAO SIMPLIFICADA,PADRAO LIGHT,COM TRANSFORMADOR TRIFASICO DE 225KVA,13,8KV-220/127V,EXCLUSIVE CABINE DE MEDICAO</t>
  </si>
  <si>
    <t>15.011.0074-A</t>
  </si>
  <si>
    <t>SUBESTACAO SIMPLIFICADA,PADRAO LIGHT,COM TRANSFORMADOR TRIFASICO DE 300KVA,13,8V-220/127V,EXCLUSIVE CABINE DE MEDICAO</t>
  </si>
  <si>
    <t>15.011.0075-A</t>
  </si>
  <si>
    <t>SUBESTACAO SIMPLIFICADA,PADRAO LIGHT,COM TRANSFORMADOR TRIFASICO DE 75KVA,13,8KV-220/127V,INCLUSIVE CABINE DE MEDICAO</t>
  </si>
  <si>
    <t>15.011.0076-A</t>
  </si>
  <si>
    <t>SUBESTACAO SIMPLIFICADA,PADRAO LIGHT,COM TRANSFORMADOR TRIFASICO DE 112,5KVA,13,8V-220/127V,INCLUSIVE CABINE DE MEDICAO</t>
  </si>
  <si>
    <t>15.011.0077-A</t>
  </si>
  <si>
    <t>SUBESTACAO SIMPLIFICADA,PADRAO LIGHT,COM TRANSFORMADOR TRIFASICO DE 150KVA,13,8KV-220/127V,INCLUSIVE CABINE DE MEDICAO</t>
  </si>
  <si>
    <t>15.011.0078-A</t>
  </si>
  <si>
    <t>SUBESTACAO SIMPLIFICADA,PADRAO LIGHT,COM TRANSFORMADOR TRIFASICO DE 225KVA,13,8KV-220/127V,INCLUSIVE CABINE DE MEDICAO</t>
  </si>
  <si>
    <t>15.011.0079-A</t>
  </si>
  <si>
    <t>SUBESTACAO SIMPLIFICADA,PADRAO LIGHT,COM TRANSFORMADOR TRIFASICO DE 300KVA,13,8KV-220V/127V,INCLUSIVE CABINE DE MEDICAO</t>
  </si>
  <si>
    <t>15.011.0081-A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</si>
  <si>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</si>
  <si>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15.011.0084-A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</si>
  <si>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</si>
  <si>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15.011.0087-A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</si>
  <si>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</si>
  <si>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15.011.0093-A</t>
  </si>
  <si>
    <t>ENTRADA DE ENERGIA INDIVIDUAL PADRAO LIGHT,MEDICAO DIRETA,REDE SUBTERRANEA,DEMANDA ENTRE 33,1 E 66,3KVA,INCLUSIVE CAIXASECCIONADORA(CSM200)E CAIXA DE PROTECAO(CPG225)INTERNA,E DEMAIS MATERIAIS NECESSARIOS,EXCLUSIVE DISJUNTOR E FIOS DE ENTRADA E SAIDA</t>
  </si>
  <si>
    <t>15.011.0130-A</t>
  </si>
  <si>
    <t>SUBESTACAO SIMPLIFICADA PADRAO AMPLA,COM TRANSFORMADOR TRIFASICO DE 30KVA,INCLUSIVE CABINE DE MEDICAO,EM ALVENARIA,POSTEE TODOS OS MATERIAIS ELETRICOS NECESSARIOS</t>
  </si>
  <si>
    <t>15.011.0132-A</t>
  </si>
  <si>
    <t>SUBESTACAO SIMPLIFICADA PADRAO AMPLA,COM TRANSFORMADOR TRIFASICO DE 45KVA,INCLUSIVE MEDICAO,POSTE E TODOS OS MATERIAIS ELETRICOS NECESSARIOS</t>
  </si>
  <si>
    <t>15.011.0134-A</t>
  </si>
  <si>
    <t>SUBESTACAO SIMPLIFICADA PADRAO AMPLA,COM TRANSFORMADOR TRIFASICO DE 75KVA,INCLUSIVE MEDICAO,POSTE E TODOS OS MATERIAIS ELETRICOS NECESSARIOS</t>
  </si>
  <si>
    <t>15.011.0136-A</t>
  </si>
  <si>
    <t>SUBESTACAO SIMPLIFICADA PADRAO AMPLA,COM TRANSFORMADOR TRIFASICO DE 112,5KVA,INCLUSIVE MEDICAO,POSTE E TODOS OS MATERIAIS ELETRICOS NECESSARIOS</t>
  </si>
  <si>
    <t>15.011.0138-A</t>
  </si>
  <si>
    <t>SUBESTACAO SIMPLIFICADA PADRAO AMPLA,COM TRANSFORMADOR TRIFASICO DE 150KVA,INCLUSIVE MEDICAO,POSTE E TODOS OS MATERIAISELETRICOS NECESSARIOS</t>
  </si>
  <si>
    <t>15.011.0150-A</t>
  </si>
  <si>
    <t>SUBESTACAO SIMPLIFICADA PADRAO AMPLA,COM TRANSFORMADOR TRIFASICO DE 30KVA,EXCLUSIVE CABINE DE MEDICAO</t>
  </si>
  <si>
    <t>15.011.0152-A</t>
  </si>
  <si>
    <t>SUBESTACAO SIMPLIFICADA PADRAO AMPLA,COM TRANSFORMADOR TRIFASICO DE 45KVA,EXCLUSIVE CABINE DE MEDICAO</t>
  </si>
  <si>
    <t>15.011.0154-A</t>
  </si>
  <si>
    <t>SUBESTACAO SIMPLIFICADA PADRAO AMPLA,COM TRANSFORMADOR TRIFASICO DE 75KVA,EXCLUSIVE CABINE DE MEDICAO</t>
  </si>
  <si>
    <t>15.011.0156-A</t>
  </si>
  <si>
    <t>SUBESTACAO SIMPLIFICADA PADRAO AMPLA,COM TRANSFORMADOR TRIFASICO DE 112,5KVA,EXCLUSIVE CABINE DE MEDICAO</t>
  </si>
  <si>
    <t>15.011.0158-A</t>
  </si>
  <si>
    <t>SUBESTACAO SIMPLIFICADA PADRAO AMPLA,COM TRANSFORMADOR TRIFASICO DE 150KVA,EXCLUSIVE CABINE DE MEDICAO</t>
  </si>
  <si>
    <t>15.011.0160-A</t>
  </si>
  <si>
    <t>SUBESTACAO DE 225KVA,13,8KV-220/127V,INSTALADA EM PLATAFORMAAO TEMPO,PADRAO AMPLA,INCLUSIVE CABINE DE MEDICAO</t>
  </si>
  <si>
    <t>15.011.0162-A</t>
  </si>
  <si>
    <t>SUBESTACAO DE 225KVA,13,8KV-220/127V,INSTALADA EM PLATAFORMAAO TEMPO,PADRAO AMPLA,EXCLUSIVE CABINE DE MEDICAO</t>
  </si>
  <si>
    <t>15.012.0060-A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</si>
  <si>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</si>
  <si>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 xml:space="preserve">L         </t>
  </si>
  <si>
    <t>15.014.0005-A</t>
  </si>
  <si>
    <t>INSTALACAO COM TUBULACAO DE COBRE DE 15MM,PARA USO MEDICINAL,INCLUSIVE ACESSORIOS DE FIXACAO,CONEXOES E LIMPEZA,EXCLUSIVE POSTO DE CONSUMO,PAINEL DE ALARME,VALVULA E CENTRAL DE DISTRIBUICAO (VIDE FAMILIA 18.050)</t>
  </si>
  <si>
    <t>15.014.0010-A</t>
  </si>
  <si>
    <t>INSTALACAO COM TUBULACAO DE COBRE DE 22MM,PARA USO MEDICINAL,INCLUSIVE ACESSORIOS DE FIXACAO,CONEXOES E LIMPEZA,EXCLUSIVE POSTO DE CONSUMO,PAINEL DE ALARME,VALVULA E CENTRAL DE DISTRIBUICAO(VIDE FAMILIA 18.050)</t>
  </si>
  <si>
    <t>15.014.0015-A</t>
  </si>
  <si>
    <t>INSTALACAO COM TUBULACAO DE COBRE DE 28MM,PARA USO MEDICINAL,INCLUSIVE ACESSORIOS DE FIXACAO,CONEXOES E LIMPEZA,EXCLUSIVE POSTO DE CONSUMO,PAINEL DE ALARME,VALVULA E CENTRAL DE DISTRIBUICAO (VIDE FAMILIA 18.050)</t>
  </si>
  <si>
    <t>15.014.0020-A</t>
  </si>
  <si>
    <t>INSTALACAO COM TUBULACAO DE COBRE DE 35MM,PARA USO MEDICINAL,INCLUSIVE ACESSORIOS DE FIXACAO,CONEXOES E LIMPEZA,EXCLUSIVE POSTO DE CONSUMO,PAINEL DE ALARME,VALVULA E CENTRAL DE DISTRIBUICAO (VIDE FAMILIA 18.050)</t>
  </si>
  <si>
    <t>15.014.0025-A</t>
  </si>
  <si>
    <t>INSTALACAO COM TUBULACAO DE COBRE DE 42MM,PARA USO MEDICINAL,INCLUSIVE ACESSORIOS DE FIXACAO,CONEXOES E LIMPEZA,EXCLUSIVE POSTO DE CONSUMO,PAINEL DE ALARME,VALVULA E CENTRAL DE DISTRIBUICAO (VIDE FAMILIA 18.050)</t>
  </si>
  <si>
    <t>15.014.0030-A</t>
  </si>
  <si>
    <t>INSTALACAO COM TUBULACAO DE COBRE DE 54MM,PARA USO MEDICINAL,INCLUSIVE ACESSORIOS DE FIXACAO,CONEXOES E LIMPEZA,EXCLUSIVE POSTO DE CONSUMO,PAINEL DE ALARME,VALVULA E CENTRAL DE DISTRIBUICAO (VIDE FAMILIA 18.050)</t>
  </si>
  <si>
    <t>15.014.0035-A</t>
  </si>
  <si>
    <t>INSTALACAO COM TUBULACAO DE COBRE DE 66MM,PARA USO MEDICINAL,INCLUSIVE ACESSORIOS DE FIXACAO,CONEXOES E LIMPEZA,EXCLUSIVE POSTO DE CONSUMO,PAINEL DE ALARME,VALVULA E CENTRAL DE DISTRIBUICAO (VIDE FAMILIA 18.050)</t>
  </si>
  <si>
    <t>15.014.0100-A</t>
  </si>
  <si>
    <t>INSTALACAO DE SISTEMA DE AQUECIMENTO SOLAR DE BAIXA PRESSAO,PARA 100 E 200L E 1 PLACA COLETORA VERTICAL OU HORIZONTAL,INCLUSIVE PLACAS COLETORAS,EXCLUSIVE RESERVATORIOS (VER FAMILIA 18.210)</t>
  </si>
  <si>
    <t>15.014.0105-A</t>
  </si>
  <si>
    <t>INSTALACAO DE SISTEMA DE AQUECIMENTO SOLAR DE BAIXA PRESSAO,PARA 300L E 2 PLACAS COLETORAS VERTICAIS OU HORIZONTAIS,INCLUSIVE PLACAS COLETORAS,EXCLUSIVE RESERVATORIOS (VER FAMILIA18.210)</t>
  </si>
  <si>
    <t>15.014.0115-A</t>
  </si>
  <si>
    <t>INSTALACAO DE SISTEMA DE AQUECIMENTO SOLAR DE BAIXA PRESSAO,PARA 400L E 2 PLACAS COLETORAS VERTICAIS OU HORIZONTAIS,INCLUSIVE PLACAS COLETORAS,EXCLUSIVE RESERVATORIOS (VER FAMILIA18.210)</t>
  </si>
  <si>
    <t>15.014.0120-A</t>
  </si>
  <si>
    <t>INSTALACAO DE SISTEMA DE AQUECIMENTO SOLAR DE BAIXA PRESSAO,PARA 500L E 3 PLACAS COLETORAS VERTICAIS OU HORIZONTAIS,INCLUSIVE PLACAS COLETORAS,EXCLUSIVE RESERVATORIOS (VER FAMILIA18.21O)</t>
  </si>
  <si>
    <t>15.014.0130-A</t>
  </si>
  <si>
    <t>INSTALACAO DE SISTEMA DE AQUECIMENTO SOLAR DE BAIXA PRESSAO,PARA 600L E 3 PLACAS COLETORAS VERTICAIS OU HORIZONTAIS,INCLUSIVE PLACAS COLETORAS,EXCLUSIVE RESERVATORIOS (VER FAMILIA18.210)</t>
  </si>
  <si>
    <t>15.014.0140-A</t>
  </si>
  <si>
    <t>INSTALACAO DE SISTEMA DE AQUECIMENTO SOLAR DE BAIXA PRESSAO,PARA 800L E 4 PLACAS COLETORAS VERTICAIS OU HORIZONTAIS,INCLUSIVE PLACAS COLETORAS,EXCLUSIVE RESERVATORIOS (VER FAMILIA18.210)</t>
  </si>
  <si>
    <t>15.014.0145-A</t>
  </si>
  <si>
    <t>INSTALACAO DE SISTEMA DE AQUECIMENTO SOLAR DE BAIXA PRESSAO,PARA 1000L E 5 PLACAS COLETORAS VERTICAIS OU HORIZONTAIS,INCLUSIVE PLACAS COLETORAS,EXCLUSIVE RESERVATORIOS (VER FAMILIA18.210)</t>
  </si>
  <si>
    <t>15.015.0020-A</t>
  </si>
  <si>
    <t>INSTALACAO DE PONTO DE LUZ,EMBUTIDO NA LAJE,EQUIVALENTE A 2VARAS DE ELETRODUTO DE PVC RIGIDO DE 3/4",12,00M DE FIO 2,5MM2,CAIXAS,CONEXOES,LUVAS,CURVA E INTERRUPTOR DE EMBUTIR COMPLACA FOSFORESCENTE,INCLUSIVE ABERTURA E FECHAMENTO DE RASGOEM ALVENARIA</t>
  </si>
  <si>
    <t>15.015.0021-A</t>
  </si>
  <si>
    <t>INSTALACAO DE PONTO DE LUZ,APARENTE,EQUIVALENTE A 2 VARAS DEELETRODUTO DE PVC RIGIDO DE 3/4",12,00M DE FIO 2,5MM2,CAIXAS,CONEXOES,LUVAS,CURVA E INTERRUPTOR DE SOBREPOR</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</si>
  <si>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</si>
  <si>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</si>
  <si>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15.015.0025-A</t>
  </si>
  <si>
    <t>INSTALACAO DE PONTO DE LUZ,EMBUTIDO NA LAJE,EQUIVALENTE A 2VARAS DE ELETRODUTO DE PVC RIGIDO DE 1/2",12,00M DE FIO 2,5MM2,CAIXAS,CONEXOES,LUVAS,CURVA E INTERRUPTOR DE EMBUTIR COMPLACA FOSFORESCENTE,INCLUSIVE ABERTURA E FECHAMENTO DE RASGOEM ALVENARIA</t>
  </si>
  <si>
    <t>15.015.0026-A</t>
  </si>
  <si>
    <t>INSTALACAO DE PONTO DE LUZ,APARENTE,EQUIVALENTE A 2 VARAS DEELETRODUTO DE PVC RIGIDO DE 1/2",12,00M DE FIO 2,5MM2,CAIXAS,CONEXOES,LUVAS,CURVA E INTERRUPTOR DE SOBREPOR</t>
  </si>
  <si>
    <t>15.015.0027-A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</si>
  <si>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</si>
  <si>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15.015.0035-A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</si>
  <si>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</si>
  <si>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15.015.0036-A</t>
  </si>
  <si>
    <t>INSTALACAO DE UM CONJUNTO DE 2 PONTOS DE LUZ,APARENTE,EQUIVALENTE A 5 VARAS DE ELETRODUTO DE PVC RIGIDO DE 3/4",33,00M DE FIO 2,5MM2,CAIXAS,CONEXOES,LUVAS,CURVA E INTERRUPTOR DE SOBREPOR</t>
  </si>
  <si>
    <t>15.015.0037-A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</si>
  <si>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</si>
  <si>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15.015.0040-A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</si>
  <si>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</si>
  <si>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15.015.0041-A</t>
  </si>
  <si>
    <t>INSTALACAO DE UM CONJUNTO DE 2 PONTOS DE LUZ,APARENTE,EQUIVALENTE A 5 VARAS DE ELETRODUTO DE PVC RIGIDO DE 1/2",33,00M DE FIO 2,5MM2,CAIXAS,CONEXOES,LUVAS,CURVA E INTERRUPTOR DE SOBREPOR</t>
  </si>
  <si>
    <t>15.015.0042-A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</si>
  <si>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</si>
  <si>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15.015.0050-A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</si>
  <si>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</si>
  <si>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15.015.0051-A</t>
  </si>
  <si>
    <t>INSTALACAO DE UM CONJUNTO DE 3 PONTOS DE LUZ,APARENTE,EQUIVALENTE A 6 VARAS DE ELETRODUTO DE PVC RIGIDO DE 3/4",50,00M DE FIO 2,5MM2,CAIXAS,CONEXOES,LUVAS,CURVA E INTERRUPTOR DE SOBREPOR</t>
  </si>
  <si>
    <t>15.015.0052-A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</si>
  <si>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</si>
  <si>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15.015.0055-A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</si>
  <si>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</si>
  <si>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15.015.0056-A</t>
  </si>
  <si>
    <t>INSTALACAO DE UM CONJUNTO DE 3 PONTOS DE LUZ,APARENTE,EQUIVALENTE A 6 VARAS DE ELETRODUTO DE PVC RIGIDO DE 1/2",50,00M DE FIO 2,5MM2,CAIXAS,CONEXOES,LUVAS,CURVA E INTERRUPTOR DE SOBREPOR</t>
  </si>
  <si>
    <t>15.015.0057-A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</si>
  <si>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</si>
  <si>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15.015.0065-A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</si>
  <si>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</si>
  <si>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15.015.0066-A</t>
  </si>
  <si>
    <t>INSTALACAO DE UM CONJUNTO DE 4 PONTOS DE LUZ,APARENTE,EQUIVALENTE 7 VARAS DE ELETRODUTO DE PVC RIGIDO DE 3/4",50,00M DEFIO 2,5MM2,CAIXAS,CONEXOES,LUVAS,CURVA E INTERRUPTOR DE SOBREPOR</t>
  </si>
  <si>
    <t>15.015.0067-A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</si>
  <si>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</si>
  <si>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15.015.0070-A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</si>
  <si>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</si>
  <si>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15.015.0071-A</t>
  </si>
  <si>
    <t>INSTALACAO DE UM CONJUNTO DE 4 PONTOS DE LUZ,APARENTE,EQUIVALENTE A 7 VARAS DE ELETRODUTO DE PVC RIGIDO DE 1/2",50,00M DE FIO 2,5MM2,CAIXAS,CONEXOES,LUVAS,CURVA E INTERRUPTOR DE SOBREPOR</t>
  </si>
  <si>
    <t>15.015.0072-A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</si>
  <si>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</si>
  <si>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15.015.0080-A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</si>
  <si>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</si>
  <si>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15.015.0081-A</t>
  </si>
  <si>
    <t>INSTALACAO DE UM CONJUNTO DE 5 PONTOS DE LUZ,APARENTE,EQUIVALENTE A 8 VARAS DE ELETRODUTO DE PVC RIGIDO DE 3/4",57,00M DE FIO 2,5MM2,CAIXAS,CONEXOES,LUVAS,CURVA E INTERRUPTOR DE SOBREPOR</t>
  </si>
  <si>
    <t>15.015.0082-A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</si>
  <si>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</si>
  <si>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15.015.0085-A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</si>
  <si>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</si>
  <si>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15.015.0086-A</t>
  </si>
  <si>
    <t>INSTALACAO DE UM CONJUNTO DE 5 PONTOS DE LUZ,APARENTE,EQUIVALENTE A 8 VARAS DE ELETRODUTO DE PVC RIGIDO DE 1/2",57,00M DE FIO 2,5MM2,CAIXAS,CONEXOES,LUVAS,CURVA E INTERRUPTOR DE SOBREPOR</t>
  </si>
  <si>
    <t>15.015.0087-A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</si>
  <si>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</si>
  <si>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15.015.0095-A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</si>
  <si>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</si>
  <si>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15.015.0096-A</t>
  </si>
  <si>
    <t>INSTALACAO DE UM CONJUNTO DE 6 PONTOS DE LUZ,APARENTE,EQUIVALENTE A 9 VARAS DE ELETRODUTO DE PVC RIGIDO DE 3/4",66,00M DE FIO 2,5MM2,CAIXAS,CONEXOES,LUVAS,CURVA E INTERRUPTOR DE SOBREPOR</t>
  </si>
  <si>
    <t>15.015.0097-A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</si>
  <si>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</si>
  <si>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15.015.0100-A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</si>
  <si>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</si>
  <si>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15.015.0101-A</t>
  </si>
  <si>
    <t>INSTALACAO DE UM CONJUNTO DE 6 PONTOS DE LUZ,APARENTE,EQUIVALENTE A 9 VARAS DE ELETRODUTO DE PVC RIGIDO DE 1/2",66,00M DE FIO 2,5MM2,CAIXAS,CONEXOES,LUVAS,CURVA E INTERRUPTOR DE SOBREPOR</t>
  </si>
  <si>
    <t>15.015.0102-A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</si>
  <si>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</si>
  <si>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15.015.0104-A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</si>
  <si>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</si>
  <si>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15.015.0105-A</t>
  </si>
  <si>
    <t>INSTALACAO DE UM CONJUNTO DE 8 PONTOS DE LUZ,APARENTE,EQUIVALENTE A 10 VARAS DE ELETRODUTO DE PVC RIGIDO DE 3/4",80,00MDE FIO 2,5MM2,CAIXAS,CONEXOES,LUVAS,CURVA E INTERRUPTOR DE SOBREPOR</t>
  </si>
  <si>
    <t>15.015.0106-A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</si>
  <si>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</si>
  <si>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15.015.0107-A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</si>
  <si>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</si>
  <si>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15.015.0108-A</t>
  </si>
  <si>
    <t>INSTALACAO DE UM CONJUNTO DE 2 PONTOS DE LUZ,APARENTE,EQUIVALENTE A 3 VARAS DE ELETRODUTO DE PVC RIGIDO DE 3/4",20,00M DE FIO 2,5MM2,CAIXAS,CONEXOES,LUVAS E CONSIDERANDO O CONTROLEDOS PONTOS DIRETO NO Q.D.L</t>
  </si>
  <si>
    <t>15.015.0109-A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</si>
  <si>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</si>
  <si>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15.015.0114-A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</si>
  <si>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</si>
  <si>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15.015.0117-A</t>
  </si>
  <si>
    <t>INSTALACAO DE UM CONJUNTO DE 2 PONTOS DE LUZ,APARENTE,EQUIVALENTE A 3 VARAS DE ELETRODUTO DE PVC RIGIDO DE 1/2",20,00M DE FIO 2,5MM2,CAIXAS,CONEXOES,LUVAS E CONSIDERANDO O CONTROLEDOS PONTOS DIRETO NO Q.D.L</t>
  </si>
  <si>
    <t>15.015.0118-A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</si>
  <si>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</si>
  <si>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15.015.0119-A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</si>
  <si>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</si>
  <si>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15.015.0121-A</t>
  </si>
  <si>
    <t>INSTALACAO DE UM CONJUNTO DE 3 PONTOS DE LUZ,APARENTE,EQUIVALENTE A 5 VARAS DE ELETRODUTO DE PVC RIGIDO DE 3/4",30,00M DE FIO 2,5MM2,CAIXAS,CONEXOES,LUVAS E CONSIDERANDO O CONTROLEDOS PONTOS DIRETO NO Q.D.L</t>
  </si>
  <si>
    <t>15.015.0122-A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</si>
  <si>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</si>
  <si>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15.015.0123-A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</si>
  <si>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</si>
  <si>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15.015.0124-A</t>
  </si>
  <si>
    <t>INSTALACAO DE UM CONJUNTO DE 3 PONTOS DE LUZ,APARENTE,EQUIVALENTE A 5 VARAS DE ELETRODUTO DE PVC RIGIDO DE 1/2",30,00M DE FIO 2,5MM2,CAIXAS,CONEXOES,LUVAS E CONSIDERANDO O CONTROLEDOS PONTOS DIRETO NO Q.D.L</t>
  </si>
  <si>
    <t>15.015.0126-A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</si>
  <si>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</si>
  <si>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15.015.0127-A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</si>
  <si>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</si>
  <si>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15.015.0128-A</t>
  </si>
  <si>
    <t>INSTALACAO DE UM CONJUNTO DE 4 PONTOS DE LUZ,APARENTE,EQUIVALENTE A 6 VARAS DE ELETRODUTO DE PVC RIGIDO DE 3/4",40,00M DE FIO 2,5MM2,CAIXAS,CONEXOES,LUVAS E CONSIDERANDO O CONTROLEDOS PONTOS DIRETO NO Q.D.L</t>
  </si>
  <si>
    <t>15.015.0129-A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</si>
  <si>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</si>
  <si>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15.015.0130-A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</si>
  <si>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</si>
  <si>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15.015.0131-A</t>
  </si>
  <si>
    <t>INSTALACAO DE UM CONJUNTO DE 4 PONTOS DE LUZ,APARENTE,EQUIVALENTE A 6 VARAS DE ELETRODUTO DE PVC RIGIDO DE 1/2",40,00M DE FIO 2,5MM2,CAIXAS,CONEXOES,LUVAS E CONSIDERANDO O CONTROLEDOS PONTOS DIRETO NO Q.D.L</t>
  </si>
  <si>
    <t>15.015.0132-A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</si>
  <si>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</si>
  <si>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15.015.0135-A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</si>
  <si>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</si>
  <si>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15.015.0136-A</t>
  </si>
  <si>
    <t>INSTALACAO DE UM CONJUNTO DE 5 PONTOS DE LUZ,APARENTE,EQUIVALENTE A 7 VARAS DE ELETRODUTO DE PVC RIGIDO DE 3/4",45,00M DE FIO 2,5MM2,CAIXAS,CONEXOES,LUVAS E CONSIDERANDO O CONTROLEDOS PONTOS DIRETO NO Q.D.L</t>
  </si>
  <si>
    <t>15.015.0137-A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</si>
  <si>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</si>
  <si>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15.015.0140-A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</si>
  <si>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</si>
  <si>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15.015.0141-A</t>
  </si>
  <si>
    <t>INSTALACAO DE UM CONJUNTO DE 5 PONTOS DE LUZ,APARENTE,EQUIVALENTE A 7 VARAS DE ELETRODUTO DE PVC RIGIDO DE 1/2",45,00M DE FIO 2,5MM2,CAIXAS,CONEXOES,LUVAS E CONSIDERANDO O CONTROLEDOS PONTOS DIRETO NO Q.D.L</t>
  </si>
  <si>
    <t>15.015.0142-A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</si>
  <si>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</si>
  <si>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15.015.0150-A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</si>
  <si>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</si>
  <si>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15.015.0151-A</t>
  </si>
  <si>
    <t>INSTALACAO DE UM CONJUNTO DE 6 PONTOS DE LUZ,APARENTE,EQUIVALENTE A 8 VARAS DE ELETRODUTO DE PVC RIGIDO DE 3/4",53,00M DE FIO 2,5MM2,CAIXAS,CONEXOES,LUVAS E CONSIDERANDO O CONTROLEDOS PONTOS DIRETO NO Q.D.L</t>
  </si>
  <si>
    <t>15.015.0152-A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</si>
  <si>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</si>
  <si>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15.015.0155-A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</si>
  <si>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</si>
  <si>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15.015.0156-A</t>
  </si>
  <si>
    <t>INSTALACAO DE UM CONJUNTO DE 6 PONTOS DE LUZ,APARENTE,EQUIVALENTE A 8 VARAS DE ELETRODUTO DE PVC RIGIDO DE 1/2",53,00M DE FIO 2,5MM2,CAIXAS,CONEXOES,LUVAS E CONSIDERANDO O CONTROLEDOS PONTOS DIRETO NO Q.D.L</t>
  </si>
  <si>
    <t>15.015.0157-A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</si>
  <si>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</si>
  <si>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15.015.0160-A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</si>
  <si>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</si>
  <si>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15.015.0161-A</t>
  </si>
  <si>
    <t>INSTALACAO DE UM CONJUNTO DE 8 PONTOS DE LUZ,APARENTE,EQUIVALENTE A 9 VARAS DE ELETRODUTO DE PVC RIGIDO DE 3/4",57,00M DE FIO 2,5MM2,CAIXAS,CONEXOES,LUVAS E CONSIDERANDO O CONTROLEDOS PONTOS DIRETO NO Q.D.L</t>
  </si>
  <si>
    <t>15.015.0162-A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</si>
  <si>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</si>
  <si>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15.015.0171-A</t>
  </si>
  <si>
    <t>INSTALACAO DE PONTO DE FORCA ATE 2CV,EQUIVALENTE A 2 VARAS DE ELETRODUTO DE PVC RIGIDO DE 1/2",20,00M DE FIO 2,5MM2,CAIXAS E CONEXOES</t>
  </si>
  <si>
    <t>15.015.0173-A</t>
  </si>
  <si>
    <t>INSTALACAO DE PONTO DE FORCA ATE 4CV,EQUIVALENTE A 2 VARAS DE ELETRODUTO DE PVC RIGIDO DE 3/4",20,00M DE FIO 4MM2,CAIXASE CONEXOES</t>
  </si>
  <si>
    <t>INSTALACAO DE PONTO DE FORCA PARA 5CV,EQUIVALENTE A 2 VARASDE ELETRODUTO DE PVC RIGIDO DE 3/4",20,00M DE FIO 4MM2,CAIXAS E CONEXOES</t>
  </si>
  <si>
    <t>15.015.0177-A</t>
  </si>
  <si>
    <t>INSTALACAO DE PONTO DE FORCA PARA 10CV,EQUIVALENTE A 2 VARASDE ELETRODUTO DE PVC RIGIDO DE 1",20,00M DE FIO 6MM2,CAIXASE CONEXOES</t>
  </si>
  <si>
    <t>15.015.0179-A</t>
  </si>
  <si>
    <t>INSTALACAO DE PONTO DE FORCA PARA 15CV,EQUIVALENTE A 2 VARASDE ELETRODUTO DE PVC RIGIDO DE 1.1/2",20,00M DE FIO 10MM2,CAIXAS E CONEXOES</t>
  </si>
  <si>
    <t>15.015.0184-A</t>
  </si>
  <si>
    <t>INSTALACAO DE PONTO DE WI-FI,COMPREENDENDO: 1 VARA DE ELETRODUTO DE 3/4",CONEXOES E CAIXAS,EXCLUSIVE CABOS OU FIOS</t>
  </si>
  <si>
    <t>15.015.0186-A</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</si>
  <si>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</si>
  <si>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</si>
  <si>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15.015.0188-A</t>
  </si>
  <si>
    <t>INSTALACAO DE PONTO PARA ANTENA DE TV OU SISTEMA DE CFTV,COMPREENDENDO: 3 VARAS DE ELETRODUTO DE 3/4",CONEXOES E CAIXAS,EXCLUSIVE CABOS OU FIOS</t>
  </si>
  <si>
    <t>15.015.0189-A</t>
  </si>
  <si>
    <t>INSTALACAO DE PONTO PARA ANTENA DE TV OU SISTEMA DE CFTV,COMPREENDENDO: 4 VARAS DE ELETRODUTO DE 3/4",CONEXOES E CAIXAS,EXCLUSIVE CABOS OU FIOS</t>
  </si>
  <si>
    <t>15.015.0199-A</t>
  </si>
  <si>
    <t>INSTALACAO DE CONJUNTO DE 4 PONTOS DE TELEFONE E LOGICA,COMPREENDENDO: 5 VARAS DE ELETRODUTO DE 3/4",CONEXOES E CAIXAS,EXCLUSIVE CABOS OU FIOS</t>
  </si>
  <si>
    <t>15.015.0201-A</t>
  </si>
  <si>
    <t>INSTALACAO DE CONJUNTO DE 3 PONTOS DE TELEFONE E LOGICA,COMPREENDENDO: 4 VARAS DE ELETRODUTO DE 3/4",CONEXOES E CAIXAS,EXCLUSIVE CABOS OU FIOS</t>
  </si>
  <si>
    <t>15.015.0202-A</t>
  </si>
  <si>
    <t>INSTALACAO DE CONJUNTO DE 2 PONTOS DE TELEFONE E LOGICA,COMPREENDENDO: 3 VARAS DE ELETRODUTO DE 3/4",CONEXOES E CAIXAS,EXCLUSIVE CABOS OU FIOS</t>
  </si>
  <si>
    <t>15.015.0203-A</t>
  </si>
  <si>
    <t>INSTALACAO DE PONTO DE TELEFONE E LOGICA,COMPREENDENDO:2 VARAS DE ELETRODUTO DE 3/4",CONEXOES E CAIXAS,EXCLUSIVE CABOS OU FIOS</t>
  </si>
  <si>
    <t>15.015.0205-A</t>
  </si>
  <si>
    <t>INSTALACAO DE PONTO DE CAMPAINHA,COMPREENDENDO:2 VARAS DE ELETRODUTO DE 1/2",18,00M DE FIO 0,75MM2,BOTAO E CIGARRA</t>
  </si>
  <si>
    <t>15.015.0207-A</t>
  </si>
  <si>
    <t>INSTALACAO DE PONTO DE CAMPAINHA DE ALTA POTENCIA,COMPREENDENDO:5 VARAS DE ELETRODUTO DE 3/4",50,00M DE FIO 1,5MM2,BOTOEIRA E CAMPAINHA PROPRIAMENTE DITA</t>
  </si>
  <si>
    <t>15.015.0208-A</t>
  </si>
  <si>
    <t>GONGO CAMPAINHA DE 6 POLEGADAS,PARA SISTEMA DE INSTALACAO DECOMBATE A INCENDIO.FORNECIMENTO E COLOCACAO</t>
  </si>
  <si>
    <t>15.015.0213-A</t>
  </si>
  <si>
    <t>INSTALACAO DE PONTO DE VENTILADOR DE TETO,EQUIVALENTE A 2 VARAS DE ELETRODUTO DE PVC RIGIDO DE 3/4",EMBUTIDO NA LAJE,12,00M DE FIO 2,5MM2,CONEXOES,LUVAS E CURVA,EXCLUSIVE INTERRUPTOR E ESPELHO,INCLUSIVE ABERTURA E FECHAMENTO DE RASGO EM ALVENARIA</t>
  </si>
  <si>
    <t>15.015.0214-A</t>
  </si>
  <si>
    <t>INSTALACAO APARENTE DE PONTO DE VENTILADOR DE TETO,EQUIVALENTE A 2 VARAS DE ELETRODUTO DE PVC RIGIDO DE 3/4",12,00M DE FIO 2,5MM2,CONEXOES,LUVAS E CURVA,EXCLUSIVE INTERRUPTOR E ESPELHO</t>
  </si>
  <si>
    <t>15.015.0215-A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</si>
  <si>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</si>
  <si>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15.015.0220-A</t>
  </si>
  <si>
    <t>INSTALACAO DE PONTO PARA 2(DOIS) VENTILADORES DE TETO,EQUIVALENTE A 2,67 VARAS DE ELETRODUTOS DE PVC DE 3/4",EMBUTIDO NALAJE, 25,00M DE FIO 2,5MM2,CONEXOES,LUVAS E CURVA,EXCLUSIVEINTERRUPTOR E ESPELHO,INCLUSIVE ABERTURA E FECHAMENTO DE RASGO EM ALVENARIA</t>
  </si>
  <si>
    <t>15.015.0221-A</t>
  </si>
  <si>
    <t>INSTALACAO APARENTE DE PONTO PARA 2(DOIS) VENTILADORES DE TETO,EQUIVALENTE A 2,67 VARAS DE ELETRODUTO DE PVC DE 3/4",25,00M DE FIO 2,5MM2,CONEXOES,LUVAS E CURVA,EXCLUSIVE INTERRUPTOR E ESPELHO</t>
  </si>
  <si>
    <t>15.015.0222-A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</si>
  <si>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</si>
  <si>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15.015.0225-A</t>
  </si>
  <si>
    <t>INSTALACAO DE PONTO PARA 3(TRES)VENTILADORES DE TETO,EQUIVALENTE A 3,30 VARAS DE ELETRODUTOS DE PVC DE 3/4",EMBUTIDO NALAJE,30,00M DE FIO 2,5MM2,CONEXOES,LUVAS E CURVA,EXCLUSIVE INTERRUPTOR E ESPELHO,INCLUSIVE ABERTURA E FECHAMENTO DE RASGO EM ALVENARIA</t>
  </si>
  <si>
    <t>15.015.0226-A</t>
  </si>
  <si>
    <t>INSTALACAO DE PONTO PARA 3(TRES)VENTILADORES DE TETO,EQUIVALENTE A 3,30 VARAS DE ELETRODUTOS DE PVC DE 3/4",APARENTE,30,00M DE FIO 2,5MM2,CONEXOES,LUVAS E CURVA,EXCLUSIVE INTERRUPTOR E ESPELHO</t>
  </si>
  <si>
    <t>15.015.0227-A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</si>
  <si>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</si>
  <si>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</si>
  <si>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</si>
  <si>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15.015.0251-A</t>
  </si>
  <si>
    <t>INSTALACAO DE PONTO DE TOMADA,APARENTE,EQUIVALENTE A 2 VARASDE ELETRODUTO DE PVC RIGIDO DE 3/4",18,00M DE FIO 2,5MM2,CAIXAS,CONEXOES E TOMADA DE SOBREPOR 2P+T,10A,PADRAO BRASILEIRO</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</si>
  <si>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</si>
  <si>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</si>
  <si>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15.015.0256-A</t>
  </si>
  <si>
    <t>INSTALACAO DE PONTO DE TOMADA,APARENTE,EQUIVALENTE A 2 VARASDE ELETRODUTO DE PVC RIGIDO DE 3/4",18,00M DE FIO 2,5MM2,CAIXAS,CONEXOES E TOMADA DE SOBREPOR 2P+T,20A,PADRAO BRASILEIRO,COM PLACA FOSFORESCENTE</t>
  </si>
  <si>
    <t>15.015.0257-A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</si>
  <si>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</si>
  <si>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15.015.0258-A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</si>
  <si>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</si>
  <si>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15.015.0260-A</t>
  </si>
  <si>
    <t>INSTALACAO DE PONTO DE TOMADA,EMBUTIDO NA ALVENARIA,EQUIVALENTE A 2 VARAS DE ELETRODUTO DE PVC RIGIDO DE 1/2",18,00M DEFIO 2,5MM2,CAIXAS,CONEXOES E TOMADA DE EMBUTIR 2P+T,10A,COMPLACA FOSFORESCENTE,INCLUSIVE ABERTURA E FECHAMENTO DE RASGOEM ALVENARIA</t>
  </si>
  <si>
    <t>15.015.0261-A</t>
  </si>
  <si>
    <t>INSTALACAO DE PONTO DE TOMADA,APARENTE,EQUIVALENTE A 2 VARASDE ELETRODUTO DE PVC RIGIDO DE 1/2",18,00M DE FIO 2,5MM2,CAIXAS,CONEXOES E TOMADA DE SOBREPOR 2P+T,10A</t>
  </si>
  <si>
    <t>15.015.0265-A</t>
  </si>
  <si>
    <t>INSTALACAO DE PONTO DE TOMADA,EMBUTIDO NA ALVENARIA,EQUIVALENTE A 2 VARAS DE ELETRODUTO DE PVC RIGIDO DE 1/2",18,00M DEFIO 2,5MM2,CAIXAS,CONEXOES E TOMADA,DE EMBUTIR 2P+T,20A,COMPLACA FOSFORESCENTE,INCLUSIVE ABERTURA E FECHAMENTO DE RASGOEM ALVENARIA</t>
  </si>
  <si>
    <t>15.015.0266-A</t>
  </si>
  <si>
    <t>INSTALACAO DE PONTO DE TOMADA,APARENTE,EQUIVALENTE A 2 VARASDE ELETRODUTO DE PVC RIGIDO DE 1/2",18,00M DE FIO 2,5MM2,CAIXAS,CONEXOES E TOMADA DE SOBREPOR 2P+T,20A</t>
  </si>
  <si>
    <t>15.015.0267-A</t>
  </si>
  <si>
    <t>INSTALACAO DE PONTO DE TOMADA,APARENTE COM CANALETA PERFURADA,SENDO ESTA LIGADA A ELETROCALHA PRINCIPAL(EXCLUSIVE ESTA),EQUIVALENTE A 1 VARA DE CANALETA E 2 VARAS DE ELETRODUTO DEPVC RIGIDO DE 1/2", 36,00M DE FIO 2,5MM2,CAIXAS,CONEXOES E TOMADA DE SOBREPOR 2P+T,10A</t>
  </si>
  <si>
    <t>15.015.0268-A</t>
  </si>
  <si>
    <t>INSTALACAO DE PONTO DE TOMADA,APARENTE COM CANALETA PERFURADA,SENDO ESTA LIGADA A ELETROCALHA PRINCIPAL(EXCLUSIVE ESTA),EQUIVALENTE A 1 VARA DE CANALETA 2 VARAS DE ELETRODUTO DE PVC RIGIDO DE 1/2", 36,00M DE FIO 2,5MM2,CAIXAS,CONEXOES E TOMADA DE SOBRPOR 2P+T,20A</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</si>
  <si>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</si>
  <si>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</si>
  <si>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15.015.0271-A</t>
  </si>
  <si>
    <t>INSTALACAO DE UM CONJUNTO DE 2 TOMADAS,APARENTE,EQUIVALENTEA 3 VARAS DE ELETRODUTO DE PVC RIGIDO DE 3/4",27,00M DE FIO2,5MM2,CAIXAS,CONEXOES E TOMADAS DE SOBREPOR 2P+T,10A</t>
  </si>
  <si>
    <t>15.015.0275-A</t>
  </si>
  <si>
    <t>INSTALACAO DE UM CONJUNTO DE 2 TOMADAS,EMBUTIDO NA ALVENARIA,EQUIVALENTE A 3 VARAS DE ELETRODUTO DE PVC RIGIDO DE 3/4",27,00M DE FIO 2,5MM2,CAIXAS,CONEXOES E TOMADAS DE EMBUTIR 2P+T,20A,COM PLACA FOSFORESCENTE,INCLUSIVE ABERTURA E FECHAMENTO DE RASGO EM ALVENARIA</t>
  </si>
  <si>
    <t>15.015.0276-A</t>
  </si>
  <si>
    <t>INSTALACAO DE UM CONJUNTO DE 2 TOMADAS,APARENTE,EQUIVALENTEA 3 VARAS DE ELETRODUTO DE PVC RIGIDO DE 3/4",27,00M DE FIO2,5MM2,CAIXAS,CONEXOES E TOMADAS DE SOBREPOR 2P+T,20A</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</si>
  <si>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</si>
  <si>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</si>
  <si>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15.015.0278-A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</si>
  <si>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</si>
  <si>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15.015.0280-A</t>
  </si>
  <si>
    <t>INSTALACAO DE UM CONJUNTO DE 2 TOMADAS,EMBUTIDO NA ALVENARIA,EQUIVALENTE A 3 VARAS DE ELETRODUTO DE PVC RIGIDO DE 1/2",27,00M DE FIO 2,5MM2,CAIXAS,CONEXOES E TOMADAS DE EMBUTIR 2P+T,10A,COM PLACA FOSFORESCENTE,INCLUSIVE ABERTURA E FECHAMENTO DE RASGO EM ALVENARIA</t>
  </si>
  <si>
    <t>15.015.0281-A</t>
  </si>
  <si>
    <t>INSTALACAO DE UM CONJUNTO DE 2 TOMADAS,APARENTE,EQUIVALENTEA 3 VARAS DE ELETRODUTO DE PVC RIGIDO DE 1/2",27,00M DE FIO2,5MM2,CAIXAS,CONEXOES E TOMADAS DE SOBREPOR 2P+T,10A</t>
  </si>
  <si>
    <t>15.015.0285-A</t>
  </si>
  <si>
    <t>INSTALACAO DE UM CONJUNTO DE 2 TOMADAS,EMBUTIDO NA ALVENARIA,EQUIVALENTE A 3 VARAS DE ELETRODUTO DE PVC RIGIDO DE 1/2",27,00M DE FIO 2,5MM2,CAIXAS,CONEXOES E TOMADAS DE EMBUTIR 2P+T,20A,COM PLACA FOSFORESCENTE,INCLUSIVE ABERTURA E FECHAMENTO DE RASGO EM ALVENARIA</t>
  </si>
  <si>
    <t>15.015.0286-A</t>
  </si>
  <si>
    <t>INSTALACAO DE UM CONJUNTO DE 2 TOMADAS,APARENTE,EQUIVALENTEA 3 VARAS DE ELETRODUTO DE PVC RIGIDO DE 1/2",27,00M DE FIO2,5MM2,CAIXAS,CONEXOES E TOMADAS DE SOBREPOR 2P+T,20A</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</si>
  <si>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</si>
  <si>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</si>
  <si>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15.015.0288-A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</si>
  <si>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</si>
  <si>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15.015.0290-A</t>
  </si>
  <si>
    <t>INSTALACAO DE UM CONJUNTO DE 3 TOMADAS,EMBUTIDO NA ALVENARIA,EQUIVALENTE A 4 VARAS DE ELETRODUTO DE PVC RIGIDO DE 3/4",37,00M DE FIO 2,5MM2,CAIXAS,CONEXOES E TOMADAS DE EMBUTIR 2P+T,10A,COM PLACA FOSFORESCENTE,INCLUSIVE ABERTURA E FECHAMENTO DE RASGO EM ALVENARIA</t>
  </si>
  <si>
    <t>15.015.0291-A</t>
  </si>
  <si>
    <t>INSTALACAO DE UM CONJUNTO DE 3 TOMADAS,APARENTE,EQUIVALENTEA 4 VARAS DE ELETRODUTO DE PVC RIGIDO DE 3/4",37,00M DE FIO2,5MM2,CAIXAS,CONEXOES E TOMADAS DE SOBREPOR 2P+T,10A</t>
  </si>
  <si>
    <t>15.015.0295-A</t>
  </si>
  <si>
    <t>INSTALACAO DE UM CONJUNTO DE 3 TOMADAS,EMBUTIDO NA ALVENARIA,EQUIVALENTE A 4 VARAS DE ELETRODUTO DE PVC RIGIDO DE 3/4",37,00M DE FIO 2,5MM2,CAIXAS,CONEXOES E TOMADAS DE EMBUTIR 2P+T,20A,COM PLACA FOSFORESCENTE,INCLUSIVE ABERTURA E FECHAMENTO DE RASGO EM ALVENARIA</t>
  </si>
  <si>
    <t>15.015.0296-A</t>
  </si>
  <si>
    <t>INSTALACAO DE UM CONJUNTO DE 3 TOMADAS,APARENTE,EQUIVALENTEA 4 VARAS DE ELETRODUTO DE PVC RIGIDO DE 3/4",37,00M DE FIO2,5MM2,CAIXAS,CONEXOES E TOMADAS DE SOBREPOR 2P+T,20A</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</si>
  <si>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</si>
  <si>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</si>
  <si>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15.015.0298-A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</si>
  <si>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</si>
  <si>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15.015.0300-A</t>
  </si>
  <si>
    <t>INSTALACAO DE UM CONJUNTO DE 3 TOMADAS,EMBUTIDO NA ALVENARIA,EQUIVALENTE A 4 VARAS DE ELETRODUTO DE PVC RIGIDO DE 1/2",37,00M DE FIO 2,5MM2,CAIXAS,CONEXOES E TOMADAS DE EMBUTIR 2P+T,10A,COM PLACA FOSFORESCENTE,INCLUSIVE ABERTURA E FECHAMENTO DE RASGO EM ALVENARIA</t>
  </si>
  <si>
    <t>15.015.0301-A</t>
  </si>
  <si>
    <t>INSTALACAO DE UM CONJUNTO DE 3 TOMADAS,APARENTE,EQUIVALENTEA 4 VARAS DE ELETRODUTO DE PVC RIGIDO DE 1/2",37,00M DE FIO2,5MM2,CAIXAS,CONEXOES E TOMADAS DE SOBREPOR 2P+T,10A</t>
  </si>
  <si>
    <t>15.015.0305-A</t>
  </si>
  <si>
    <t>INSTALACAO DE UM CONJUNTO DE 3 TOMADAS,EMBUTIDO NA ALVENARIA,EQUIVALENTE A 4 VARAS DE ELETRODUTO DE PVC RIGIDO DE 1/2",37,00M DE FIO DE 2,5MM2,CAIXAS,CONEXOES E TOMADAS DE EMBUTIR2P+T,20A,COM PLACA FOSFORESCENTE,INCLUSIVE ABERTURA E FECHAMTO DE RASGO EM ALVENARIA</t>
  </si>
  <si>
    <t>15.015.0306-A</t>
  </si>
  <si>
    <t>INSTALACAO DE UM CONJUNTO DE 3 TOMADAS,APARENTE,EQUIVALENTEA 4 VARAS DE ELETRODUTO DE PVC RIGIDO DE 1/2",37,00M DE FIO2,5MM2,CAIXAS,CONEXOES E TOMADAS DE SOBREPOR 2P+T,20A</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</si>
  <si>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</si>
  <si>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</si>
  <si>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15.015.0308-A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</si>
  <si>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</si>
  <si>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15.015.0310-A</t>
  </si>
  <si>
    <t>INSTALACAO DE UM CONJUNTO DE 4 TOMADAS,EMBUTIDO NA ALVENARIA,EQUIVALENTE A 5 VARAS DE ELETRODUTO DE PVC RIGIDO DE 3/4",45,00M DE FIO 2,5MM2,CAIXAS,CONEXOES E TOMADAS DE EMBUTIR 2P+T,10A,COM PLACA FOSFORESCENTE,INCLUSIVE ABERTURA E FECHAMENTO DE RASGO EM ALVENARIA</t>
  </si>
  <si>
    <t>15.015.0311-A</t>
  </si>
  <si>
    <t>INSTALACAO DE UM CONJUNTO DE 4 TOMADAS,APARENTE,EQUIVALENTEA 5 VARAS DE ELETRODUTO DE PVC RIGIDO DE 3/4",45,00M DE FIO2,5MM2,CAIXAS,CONEXOES E TOMADAS DE SOBREPOR 2P+T,10A</t>
  </si>
  <si>
    <t>15.015.0315-A</t>
  </si>
  <si>
    <t>INSTALACAO DE UM CONJUNTO DE 4 TOMADAS,EMBUTIDO NA ALVENARIA,EQUIVALENTE A 5 VARAS DE ELETRODUTO DE PVC RIGIDO DE 3/4",45,00M DE FIO 2,5MM2,CAIXAS,CONEXOES E TOMADAS DE EMBUTIR 2P+T,20A,COM PLACA FOSFORESCENTE,INCLUSIVE ABERTURA E FECHAMENTO DE RASGO EM ALVENARIA</t>
  </si>
  <si>
    <t>15.015.0316-A</t>
  </si>
  <si>
    <t>INSTALACAO DE UM CONJUNTO DE 4 TOMADAS,APARENTE,EQUIVALENTEA 5 VARAS DE ELETRODUTO DE PVC RIGIDO DE 3/4",45,00M DE FIO2,5MM2,CAIXAS,CONEXOES E TOMADAS DE SOBREPOR 2P+T,20A</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</si>
  <si>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</si>
  <si>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</si>
  <si>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15.015.0318-A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</si>
  <si>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</si>
  <si>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15.015.0320-A</t>
  </si>
  <si>
    <t>INSTALACAO DE UM CONJUNTO DE 4 TOMADAS,EMBUTIDO NA ALVENARIA,EQUIVALENTE A 5 VARAS DE ELETRODUTO DE PVC RIGIDO DE 1/2",45,00M DE FIO 2,5MM2,CAIXAS,CONEXOES E TOMADAS DE EMBUTIR 2P+T,10A,COM PLACA FOSFORESCENTE,INCLUSIVE ABERTURA E FECHAMENTO DE RASGO EM ALVENARIA</t>
  </si>
  <si>
    <t>15.015.0321-A</t>
  </si>
  <si>
    <t>INSTALACAO DE UM CONJUNTO DE 4 TOMADAS,APARENTE,EQUIVALENTEA 5 VARAS DE ELETRODUTO DE PVC RIGIDO DE 1/2",45,00M DE FIO2,5MM2,CAIXAS,CONEXOES E TOMADAS DE SOBREPOR 2P+T,10A</t>
  </si>
  <si>
    <t>15.015.0325-A</t>
  </si>
  <si>
    <t>INSTALACAO DE UM CONJUNTO DE 4 TOMADAS,EMBUTIDO NA ALVENARIA,EQUIVALENTE A 5 VARAS DE ELETRODUTO DE PVC RIGIDO DE 1/2",45,00M DE FIO 2,5MM2,CAIXAS,CONEXOES E TOMADAS DE EMBUTIR 2P+T,20A,COM PLACA FOSFORESCENTE,INCLUSIVE ABERTURA E FECHAMENTO DE RASGO EM ALVENARIA</t>
  </si>
  <si>
    <t>15.015.0326-A</t>
  </si>
  <si>
    <t>INSTALACAO DE UM CONJUNTO DE 4 TOMADAS,APARENTE,EQUIVALENTEA 5 VARAS DE ELETRODUTO DE PVC RIGIDO DE 1/2",45,00M DE FIO2,5MM2,CAIXAS,CONEXOES E TOMADAS DE SOBREPOR 2P+T,20A</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</si>
  <si>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</si>
  <si>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</si>
  <si>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15.015.0328-A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</si>
  <si>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</si>
  <si>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15.015.0400-A</t>
  </si>
  <si>
    <t>INSTALACAO DE PONTO PARA SONOFLETOR DE TETO SOBRE REBAIXO APARTIR DA ELETROCALHA/PERFILADO,EXCLUSIVE SONOFLETOR (VIDE ITEM 18.037.0200) E FIOS,INCLUSIVE ACESSORIOS DE FIXACAO</t>
  </si>
  <si>
    <t>15.016.0010-A</t>
  </si>
  <si>
    <t>INSTALACAO DE PONTO DE LUZ,APARENTE,EQUIVALENTE A 2 VARAS DEELETRODUTO RIGIDO,DE ACO CARBONO ESMALTADO,DE 3/4",12,00M DE FIO 2,5MM2,CAIXAS,CONEXOES,LUVAS,CURVA E INTERRUPTOR DE SOBREPOR COM PLACA FOSFORESCENTE</t>
  </si>
  <si>
    <t>15.016.0015-A</t>
  </si>
  <si>
    <t>INSTALACAO DE PONTO DE LUZ,APARENTE,EQUIVALENTE A 2 VARAS DEELETRODUTO RIGIDO,DE ACO CARBONO ESMALTADO,DE 1/2",12,00M DE FIO 1,5MM2,CAIXAS,CONEXOES,LUVAS,CURVA E INTERRUPTOR DE SOBREPOR COM PLACA FOSFORESCENTE</t>
  </si>
  <si>
    <t>15.016.0030-A</t>
  </si>
  <si>
    <t>INSTALACAO DE UM CONJUNTO DE 2 PONTOS DE LUZ,APARENTE,EQUIVALENTE A 5 VARAS DE ELETRODUTO RIGIDO,DE ACO CARBONO ESMALTADO,DE 3/4",33,00M DE FIO 2,5MM2,CAIXAS,CONEXOES,LUVAS,CURVA EINTERRUPTOR DE SOBREPOR COM PLACA FOSFORESCENTE</t>
  </si>
  <si>
    <t>15.016.0045-A</t>
  </si>
  <si>
    <t>INSTALACAO DE UM CONJUNTO DE 3 PONTOS DE LUZ,APARENTE,EQUIVALENTE A 6 VARAS DE ELETRODUTO RIGIDO,DE ACO CARBONO ESMALTADO,DE 3/4",50,00 DE FIO 2,5MM2,CAIXAS,CONEXOES,LUVAS,CURVA EINTERRUPTOR DE SOBREPOR COM PLACA FOSFORESCENTE</t>
  </si>
  <si>
    <t>15.016.0060-A</t>
  </si>
  <si>
    <t>INSTALACAO DE UM CONJUNTO DE 4 PONTOS DE LUZ,APARENTE,EQUIVALENTE A 7 VARAS DE ELETRODUTO RIGIDO,DE ACO CARBONO ESMALTADO,DE 3/4",50,00M DE FIO 2,5MM2,CAIXAS,CONEXOES,LUVAS,CURVA EINTERRUPTOR DE SOBREPOR COM PLACA FOSFORESCENTE</t>
  </si>
  <si>
    <t>15.016.0075-A</t>
  </si>
  <si>
    <t>INSTALACAO DE UM CONJUNTO DE 5 PONTOS DE LUZ,APARENTE,EQUIVALENTE A 8 VARAS DE ELETRODUTO RIGIDO,DE ACO CARBONO ESMALTADO,DE 3/4",57,00MM DE FIO 2,5MM2,CAIXAS,CONEXOES,LUVAS,CURVAE INTERRUPTOR DE SOBREPOR COM PLACA FOSFORESCENTE</t>
  </si>
  <si>
    <t>15.016.0090-A</t>
  </si>
  <si>
    <t>INSTALACAO DE UM CONJUNTO DE 6 PONTOS DE LUZ,APARENTE,EQUIVALENTE A 9 VARAS DE ELETRODUTO RIGIDO,DE ACO CARBONO ESMALTADO,DE 3/4",66,00M DE FIO 2,5MM2,CAIXAS,CONEXOES,LUVAS,CURVA EINTERRUPTOR DE SOBREPOR COM PLACA FOSFORESCENTE</t>
  </si>
  <si>
    <t>15.016.0105-A</t>
  </si>
  <si>
    <t>INSTALACAO DE UM CONJUNTO DE 8 PONTOS DE LUZ,APARENTE,EQUIVALENTE A 10 VARAS DE ELETRODUTO RIGIDO,DE ACO CARBONO ESMALTADO,DE 3/4",80,00M DE FIO 2,5MM2,CAIXAS,CONEXOES,LUVAS,CURVAE INTERRUPTOR DE SOBREPOR COM PLACA FOSFORESCENTE</t>
  </si>
  <si>
    <t>15.016.0111-A</t>
  </si>
  <si>
    <t>INSTALACAO DE UM CONJUNTO DE 2 PONTOS DE LUZ,APARENTE,EQUIVALENTE A 3 VARAS DE ELETRODUTO RIGIDO,DE ACO CARBONO ESMALTADO,DE 3/4",20,00M DE FIO 2,5MM2,CAIXAS,CONEXOES,LUVAS E CONSIDERANDO O CONTROLE DOS PONTOS DIRETO NO Q.D.L</t>
  </si>
  <si>
    <t>15.016.0114-A</t>
  </si>
  <si>
    <t>INSTALACAO DE UM CONJUNTO DE 3 PONTOS DE LUZ,APARENTE,EQUIVALENTE A 5 VARAS DE ELETRODUTO RIGIDO,DE ACO CARBONO ESMALTADO,DE 3/4",30,00M DE FIO 2,5MM2,CAIXAS,CONEXOES,LUVAS E CONSIDERANDO O CONTROLE DOS PONTOS DIRETO NO Q.D.L.</t>
  </si>
  <si>
    <t>15.016.0119-A</t>
  </si>
  <si>
    <t>INSTALACAO DE UM CONJUNTO DE 4 PONTOS DE LUZ,APARENTE,EQUIVALENTE A 6 VARAS DE ELETRODUTO RIGIDO,DE ACO CARBONO ESMALTADO,DE 3/4",40,00M DE FIO 2,5MM2,CAIXAS,CONEXOES,LUVAS E CONSIDERANDO O CONTROLE DOS PONTOS DIRETO NO Q.D.L.</t>
  </si>
  <si>
    <t>15.016.0130-A</t>
  </si>
  <si>
    <t>INSTALACAO DE UM CONJUNTO DE 5 PONTOS DE LUZ,APARENTE,EQUIVALENTE A 7 VARAS DE ELETRODUTO RIGIDO,DE ACO CARBONO ESMALTADO,DE 3/4",45,00M DE FIO 2,5MM2,CAIXAS,CONEXOES,LUVAS E CONSIDERANDO O CONTROLE DOS PONTOS DIRETO NO Q.D.L.</t>
  </si>
  <si>
    <t>15.016.0145-A</t>
  </si>
  <si>
    <t>INSTALACAO DE UM CONJUNTO DE 6 PONTOS DE LUZ,APARENTE,EQUIVALENTE A 8 VARAS DE ELETRODUTO RIGIDO,DE ACO CARBONO ESMALTADO,DE 3/4",53,00M DE FIO 2,5MM2,CAIXAS,CONEXOES,LUVAS E CONSIDERANDO O CONTROLE DOS PONTOS DIRETO NO Q.D.L.</t>
  </si>
  <si>
    <t>15.016.0160-A</t>
  </si>
  <si>
    <t>INSTALACAO DE UM CONJUNTO DE 8 PONTOS DE LUZ,APARENTE,EQUIVALENTE A 9 VARAS DE ELETRODUTO RIGIDO,DE ACO CARBONO ESMALTADO,DE 3/4",57,00M DE FIO 2,5MM2,CAIXAS,CONEXOES,LUVAS E CONSIDERANDO O CONTROLE DOS PONTOS DIRETO NO Q.D.L.</t>
  </si>
  <si>
    <t>15.016.0170-A</t>
  </si>
  <si>
    <t>INSTALACAO DE PONTO DE FORCA ATE 2CV EQUIVALENTE A 2 VARAS DE ELETRODUTO RIGIDO,DE ACO CARBONO ESMALTADO,DE 1/2",20,00MDE FIO 2,5MM2,CAIXAS,ABRACADEIRAS E CONEXOES</t>
  </si>
  <si>
    <t>15.016.0172-A</t>
  </si>
  <si>
    <t>INSTALACAO DE PONTO DE FORCA ATE 4CV EQUIVALENTE A 2 VARAS DE ELETRODUTO RIGIDO,DE ACO CARBONO ESMALTADO,DE 3/4",20,00MDE FIO 4MM2,CAIXAS,ABRACADEIRAS E CONEXOES</t>
  </si>
  <si>
    <t>15.016.0174-A</t>
  </si>
  <si>
    <t>INSTALACAO DE PONTO DE FORCA PARA 5CV EQUIVALENTE A 2 VARASDE ELETRODUTO RIGIDO,DE ACO CARBONO ESMALTADO,DE 3/4",20,00MDE FIO 4MM2,CAIXAS,ABRACADEIRAS E CONEXOES</t>
  </si>
  <si>
    <t>15.016.0176-A</t>
  </si>
  <si>
    <t>INSTALACAO DE PONTO DE FORCA PARA 10CV EQUIVALENTE A 2 VARASDE ELETRODUTO RIGIDO,DE ACO CARBONO ESMALTADO,DE 1",20,00MDE FIO 6MM2,CAIXAS,ABRACADEIRAS E CONEXOES</t>
  </si>
  <si>
    <t>15.016.0178-A</t>
  </si>
  <si>
    <t>INSTALACAO DE PONTO DE FORCA PARA 15CV EQUIVALENTE A 2 VARASDE ELETRODUTO RIGIDO,DE ACO CARBONO ESMALTADO,DE 1.1/2",20,00M DE FIO 10MM2,CAIXAS,ABRACADEIRAS E CONEXOES</t>
  </si>
  <si>
    <t>15.016.0190-A</t>
  </si>
  <si>
    <t>INSTALACAO DE PONTO DE TOMADA,EQUIVALENTE A 2 VARAS DE ELETRODUTO RIGIDO,DE ACO CARBONO ESMALTADO,DE 3/4",12,00M DE FIO2,5MM2,CAIXAS,ABRACADEIRAS,CONEXOES E TOMADA DE SOBREPOR COMPLACA FOSFORESCENTE</t>
  </si>
  <si>
    <t>15.016.0193-A</t>
  </si>
  <si>
    <t>INSTALACAO DE UM CONJUNTO DE 2 TOMADAS,EQUIVALENTE A 3 VARASDE ELETRODUTO RIGIDO,DE ACO CARBONO ESMALTADO,DE 3/4",18,00M DE FIO 2,5MM2,CAIXAS,ABRACADEIRAS,CONEXOES E TOMADA DE SOBREPOR COM PLACA FOSFORESCENTE</t>
  </si>
  <si>
    <t>15.016.0196-A</t>
  </si>
  <si>
    <t>INSTALACAO DE UM CONJUNTO DE 3 TOMADAS,EQUIVALENTE A 4 VARASDE ELETRODUTO RIGIDO,DE ACO CARBONO ESMALTADO,DE 3/4",25,00M DE FIO 2,5MM2,CAIXAS,ABRACADEIRAS,CONEXOES E TOMADA DE SOBREPOR COM PLACA FOSFORESCENTE</t>
  </si>
  <si>
    <t>15.016.0199-A</t>
  </si>
  <si>
    <t>INSTALACAO DE UM CONJUNTO DE 4 TOMADAS,EQUIVALENTE A 5 VARASDE ELETRODUTO RIGIDO,DE ACO CARBONO ESMALTADO,DE 3/4",30,00M DE FIO 2,5MM2,CAIXAS,ABRACADEIRAS,CONEXOES E TOMADA DE SOBREPOR COM PLACA FOSFORESCENTE</t>
  </si>
  <si>
    <t>15.017.0155-A</t>
  </si>
  <si>
    <t>TERMINAL MECANICO DE PRESSAO PARA LIGACAO DE UM CABO A BARRAMENTO,FABRICADO EM BRONZE,COM BITOLAS DE 1,5 A 10MM2.FORNECIMENTO E COLOCACAO</t>
  </si>
  <si>
    <t>15.017.0160-A</t>
  </si>
  <si>
    <t>TERMINAL MECANICO DE PRESSAO PARA LIGACAO DE UM CABO A BARRAMENTO,FABRICADO EM BRONZE,COM BITOLAS DE 10 A 25MM2.FORNECIMENTO E COLOCACAO</t>
  </si>
  <si>
    <t>15.017.0165-A</t>
  </si>
  <si>
    <t>TERMINAL MECANICO DE PRESSAO PARA LIGACAO DE UM CABO A BARRAMENTO,FABRICADO EM BRONZE,COM BITOLAS DE 25 A 35MM2.FORNECIMENTO E COLOCACAO</t>
  </si>
  <si>
    <t>15.017.0170-A</t>
  </si>
  <si>
    <t>TERMINAL MECANICO DE PRESSAO PARA LIGACAO DE UM CABO A BARRAMENTO,FABRICADO EM BRONZE,COM BITOLAS DE 50 A 70MM2.FORNECIMENTO E COLOCACAO</t>
  </si>
  <si>
    <t>15.017.0175-A</t>
  </si>
  <si>
    <t>TERMINAL MECANICO DE PRESSAO PARA LIGACAO DE UM CABO A BARRAMENTO,FABRICADO EM BRONZE,COM BITOLA DE 95MM2.FORNECIMENTO ECOLOCACAO</t>
  </si>
  <si>
    <t>15.017.0180-A</t>
  </si>
  <si>
    <t>TERMINAL MECANICO DE PRESSAO PARA LIGACAO DE UM CABO A BARRAMENTO,FABRICADO EM BRONZE,COM BITOLAS DE 120 A 185MM2.FORNECIMENTO E COLOCACAO</t>
  </si>
  <si>
    <t>15.017.0185-A</t>
  </si>
  <si>
    <t>TERMINAL MECANICO DE PRESSAO PARA LIGACAO DE UM CABO A BARRAMENTO,FABRICADO EM BRONZE,COM BITOLAS DE 185 A 240MM2.FORNECIMENTO E COLOCACAO</t>
  </si>
  <si>
    <t>15.017.0190-A</t>
  </si>
  <si>
    <t>TERMINAL MECANICO DE PRESSAO PARA LIGACAO DE UM CABO A BARRAMENTO,FABRICADO EM BRONZE,COM BITOLAS DE 300 A 400MM2.FORNECIMENTO E COLOCACAO</t>
  </si>
  <si>
    <t>15.017.0195-A</t>
  </si>
  <si>
    <t>TERMINAL MECANICO DE PRESSAO PARA LIGACAO DE DOIS CABOS A BARRAMENTO,FABRICADO EM BRONZE,COM BITOLAS DE 25 A 35MM2.FORNECIMENTO E COLOCACAO</t>
  </si>
  <si>
    <t>15.017.0200-A</t>
  </si>
  <si>
    <t>TERMINAL MECANICO DE PRESSAO PARA LIGACAO DE DOIS CABOS A BARRAMENTO,FABRICADO EM BRONZE,COM BITOLAS DE 50 A 70MM2.FORNECIMENTO E COLOCACAO</t>
  </si>
  <si>
    <t>15.017.0205-A</t>
  </si>
  <si>
    <t>TERMINAL MECANICO DE PRESSAO PARA LIGACAO DE DOIS CABOS A BARRAMENTO,FABRICADO EM BRONZE,COM BITOLAS DE 95MM2.FORNECIMENTO E COLOCACAO</t>
  </si>
  <si>
    <t>15.017.0210-A</t>
  </si>
  <si>
    <t>TERMINAL MECANICO DE PRESSAO PARA LIGACAO DE DOIS CABOS A BARRAMENTO,FABRICADO EM BRONZE,COM BITOLAS DE 120 A 185MM2.FORNECIMENTO E COLOCACAO</t>
  </si>
  <si>
    <t>15.017.0215-A</t>
  </si>
  <si>
    <t>TERMINAL MECANICO DE PRESSAO PARA LIGACAO DE DOIS CABOS A BARRAMENTO,FABRICADO EM BRONZE,COM BITOLAS DE 185 A 240MM2.FORNECIMENTO E COLOCACAO</t>
  </si>
  <si>
    <t>15.017.0220-A</t>
  </si>
  <si>
    <t>TERMINAL MECANICO DE PRESSAO PARA LIGACAO DE DOIS CABOS A BARRAMENTO,FABRICADO EM BRONZE,COM BITOLAS DE 300 A 400MM2.FORNECIMENTO E COLOCACAO</t>
  </si>
  <si>
    <t>15.017.0225-A</t>
  </si>
  <si>
    <t>CONECTOR FABRICADO EM BRONZE PARA ATERRAMENTO,PARA FIXACAO DE UM OU DOIS CONDUTORES A SUPERFICIE PLANA,PARA CABOS COM BITOLAS DE 2,5 A 6MM2.FORNECIMENTO E COLOCACAO</t>
  </si>
  <si>
    <t>15.017.0230-A</t>
  </si>
  <si>
    <t>CONECTOR FABRICADO EM BRONZE PARA ATERRAMENTO,PARA FIXACAO DE UM OU DOIS CONDUTORES A SUPERFICIE PLANA,PARA CABOS COM BITOLAS DE 6 A 35MM2.FORNECIMENTO E COLOCACAO</t>
  </si>
  <si>
    <t>15.017.0235-A</t>
  </si>
  <si>
    <t>CONECTOR FABRICADO EM BRONZE PARA ATERRAMENTO,PARA FIXACAO DE UM OU DOIS CONDUTORES A SUPERFICIE PLANA,PARA CABOS COM BITOLAS DE 35 A 185MM2.FORNECIMENTO E COLOCACAO</t>
  </si>
  <si>
    <t>15.017.0240-A</t>
  </si>
  <si>
    <t>TERMINAL MECANICO A COMPRESSAO,FABRICADO EM BRONZE,PARA CABODE 1,5MM2.FORNECIMENTO E COLOCACAO</t>
  </si>
  <si>
    <t>15.017.0245-A</t>
  </si>
  <si>
    <t>TERMINAL MECANICO A COMPRESSAO,FABRICADO EM BRONZE,PARA CABODE 2,5MM2.FORNECIMENTO E COLOCACAO</t>
  </si>
  <si>
    <t>15.017.0250-A</t>
  </si>
  <si>
    <t>TERMINAL MECANICO A COMPRESSAO,FABRICADO EM BRONZE,PARA CABODE 4MM2.FORNECIMENTO E COLOCACAO</t>
  </si>
  <si>
    <t>15.017.0255-A</t>
  </si>
  <si>
    <t>TERMINAL MECANICO A COMPRESSAO,FABRICADO EM BRONZE,PARA CABODE 6MM2.FORNECIMENTO E COLOCACAO</t>
  </si>
  <si>
    <t>15.017.0260-A</t>
  </si>
  <si>
    <t>TERMINAL MECANICO A COMPRESSAO,FABRICADO EM BRONZE,PARA CABODE 10MM2.FORNECIMENTO E COLOCACAO</t>
  </si>
  <si>
    <t>15.017.0265-A</t>
  </si>
  <si>
    <t>TERMINAL MECANICO A COMPRESSAO,FABRICADO EM BRONZE,PARA CABODE 16MM2.FORNECIMENTO E COLOCACAO</t>
  </si>
  <si>
    <t>15.017.0270-A</t>
  </si>
  <si>
    <t>TERMINAL MECANICO A COMPRESSAO,FABRICADO EM BRONZE,PARA CABODE 25MM2.FORNECIMENTO E COLOCACAO</t>
  </si>
  <si>
    <t>15.017.0275-A</t>
  </si>
  <si>
    <t>TERMINAL MECANICO A COMPRESSAO,FABRICADO EM BRONZE,PARA CABODE 35MM2.FORNECIMENTO E COLOCACAO</t>
  </si>
  <si>
    <t>15.017.0280-A</t>
  </si>
  <si>
    <t>TERMINAL MECANICO A COMPRESSAO,FABRICADO EM BRONZE,PARA CABODE 50MM2.FORNECIMENTO E COLOCACAO</t>
  </si>
  <si>
    <t>15.017.0285-A</t>
  </si>
  <si>
    <t>TERMINAL MECANICO A COMPRESSAO,FABRICADO EM BRONZE,PARA CABODE 70MM2.FORNECIMENTO E COLOCACAO</t>
  </si>
  <si>
    <t>15.017.0290-A</t>
  </si>
  <si>
    <t>TERMINAL MECANICO A COMPRESSAO,FABRICADO EM BRONZE,PARA CABODE 95MM2.FORNECIMENTO E COLOCACAO</t>
  </si>
  <si>
    <t>15.017.0295-A</t>
  </si>
  <si>
    <t>TERMINAL MECANICO A COMPRESSAO,FABRICADO EM BRONZE,PARA CABODE 120MM2.FORNECIMENTO E COLOCACAO</t>
  </si>
  <si>
    <t>15.017.0300-A</t>
  </si>
  <si>
    <t>TERMINAL MECANICO A COMPRESSAO,FABRICADO EM BRONZE,PARA CABODE 150MM2.FORNECIMENTO E COLOCACAO</t>
  </si>
  <si>
    <t>15.017.0305-A</t>
  </si>
  <si>
    <t>TERMINAL MECANICO A COMPRESSAO,FABRICADO EM BRONZE,PARA CABODE 185MM2.FORNECIMENTO E COLOCACAO</t>
  </si>
  <si>
    <t>15.017.0310-A</t>
  </si>
  <si>
    <t>TERMINAL MECANICO A COMPRESSAO,FABRICADO EM BRONZE,PARA CABODE 240MM2.FORNECIMENTO E COLOCACAO</t>
  </si>
  <si>
    <t>15.017.0315-A</t>
  </si>
  <si>
    <t>TERMINAL MECANICO A COMPRESSAO,FABRICADO EM BRONZE,PARA CABODE 300MM2.FORNECIMENTO E COLOCACAO</t>
  </si>
  <si>
    <t>15.017.0320-A</t>
  </si>
  <si>
    <t>CONECTOR MECANICO PARAFUSO FENDIDO(SPLIT-BOLT),CORPO E PORCAFABRICADO EM COBRE,PARA CABO DE 10MM2.FORNECIMENTO E COLOCACAO</t>
  </si>
  <si>
    <t>15.017.0325-A</t>
  </si>
  <si>
    <t>CONECTOR MECANICO PARAFUSO FENDIDO(SPLIT-BOLT),CORPO E PORCAFABRICADO EM COBRE,PARA CABO DE 16MM2.FORNECIMENTO E COLOCACAO</t>
  </si>
  <si>
    <t>15.017.0327-A</t>
  </si>
  <si>
    <t>CONECTOR MECANICO PARAFUSO FENDIDO(SPLIT-BOLT),CORPO E PORCAFABRICADO EM COBRE,PARA CABO DE 25MM2.FORNECIMENTO E COLOCACAO</t>
  </si>
  <si>
    <t>15.017.0330-A</t>
  </si>
  <si>
    <t>CONECTOR MECANICO PARAFUSO FENDIDO(SPLIT-BOLT),CORPO E PORCAFABRICADO EM COBRE,PARA CABO DE 35MM2.FORNECIMENTO E COLOCACAO</t>
  </si>
  <si>
    <t>15.017.0331-A</t>
  </si>
  <si>
    <t>CONECTOR MECANICO PARAFUSO FENDIDO(SPLIT-BOLT),CORPO E PORCAFABRICADO EM COBRE,PARA CABO DE 50MM2.FORNECIMENTO E COLOCACAO</t>
  </si>
  <si>
    <t>15.017.0332-A</t>
  </si>
  <si>
    <t>CONECTOR MECANICO PARAFUSO FENDIDO(SPLIT-BOLT),CORPO E PORCAFABRICADO EM COBRE,PARA CABO DE 70MM2.FORNECIMENTO E COLOCACAO</t>
  </si>
  <si>
    <t>15.017.0333-A</t>
  </si>
  <si>
    <t>CONECTOR MECANICO PARAFUSO FENDIDO(SPLIT-BOLT),CORPO E PORCAFABRICADO EM COBRE,PARA CABO DE 95MM2.FORNECIMENTO E COLOCACAO</t>
  </si>
  <si>
    <t>15.017.0335-A</t>
  </si>
  <si>
    <t>CONECTOR MECANICO PARAFUSO FENDIDO(SPLIT-BOLT),CORPO E PORCAFABRICADO EM COBRE,PARA CABO DE 120MM2.FORNECIMENTO E COLOCACAO</t>
  </si>
  <si>
    <t>15.017.0337-A</t>
  </si>
  <si>
    <t>CONECTOR MECANICO PARAFUSO FENDIDO(SPLIT-BOLT),CORPO E PORCAFABRICADO EM COBRE,PARA CABO DE 150MM2.FORNECIMENTO E COLOCACAO</t>
  </si>
  <si>
    <t>15.017.0338-A</t>
  </si>
  <si>
    <t>CONECTOR MECANICO PARAFUSO FENDIDO(SPLIT-BOLT),CORPO E PORCAFABRICADO EM COBRE,PARA CABO DE 185MM2.FORNECIMENTO E COLOCACAO</t>
  </si>
  <si>
    <t>15.017.0340-A</t>
  </si>
  <si>
    <t>CONECTOR MECANICO PARAFUSO FENDIDO(SPLIT-BOLT),CORPO E PORCAFABRICADO EM COBRE,PARA CABO DE 240MM2.FORNECIMENTO E COLOCACAO</t>
  </si>
  <si>
    <t>15.018.0010-A</t>
  </si>
  <si>
    <t>CAIXA DE LIGACAO DE ALUMINIO SILICIO,TIPO CONDULETES,NO FORMATO B,DIAMETRO DE 1/2".FORNECIMENTO E COLOCACAO</t>
  </si>
  <si>
    <t>15.018.0015-A</t>
  </si>
  <si>
    <t>CAIXA DE LIGACAO DE ALUMINIO SILICIO,TIPO CONDULETES,NO FORMATO B,DIAMETRO DE 3/4".FORNECIMENTO E COLOCACAO</t>
  </si>
  <si>
    <t>15.018.0020-A</t>
  </si>
  <si>
    <t>CAIXA DE LIGACAO DE ALUMINIO SILICIO,TIPO CONDULETES,NO FORMATO B,DIAMETRO DE 1".FORNECIMENTO E COLOCACAO</t>
  </si>
  <si>
    <t>15.018.0025-A</t>
  </si>
  <si>
    <t>CAIXA DE LIGACAO DE ALUMINIO SILICIO,TIPO CONDULETES,NO FORMATO C,DIAMETRO DE 1/2".FORNECIMENTO E COLOCACAO</t>
  </si>
  <si>
    <t>15.018.0030-A</t>
  </si>
  <si>
    <t>CAIXA DE LIGACAO DE ALUMINIO SILICIO,TIPO CONDULETES,NO FORMATO C,DIAMETRO DE 3/4".FORNECIMENTO E COLOCACAO</t>
  </si>
  <si>
    <t>15.018.0035-A</t>
  </si>
  <si>
    <t>CAIXA DE LIGACAO DE ALUMINIO SILICIO,TIPO CONDULETES,NO FORMATO C,DIAMETRO DE 1".FORNECIMENTO E COLOCACAO</t>
  </si>
  <si>
    <t>15.018.0040-A</t>
  </si>
  <si>
    <t>CAIXA DE LIGACAO DE ALUMINIO SILICIO,TIPO CONDULETES,NO FORMATO E,DIAMETRO DE 1/2".FORNECIMENTO E COLOCACAO</t>
  </si>
  <si>
    <t>15.018.0050-A</t>
  </si>
  <si>
    <t>CAIXA DE LIGACAO DE ALUMINIO SILICIO,TIPO CONDULETES,NO FORMATO E,DIAMETRO DE 3/4".FORNECIMENTO E COLOCACAO</t>
  </si>
  <si>
    <t>15.018.0055-A</t>
  </si>
  <si>
    <t>CAIXA DE LIGACAO DE ALUMINIO SILICIO,TIPO CONDULETES,NO FORMATO E,DIAMETRO DE 1".FORNECIMENTO E COLOCACAO</t>
  </si>
  <si>
    <t>15.018.0060-A</t>
  </si>
  <si>
    <t>CAIXA DE LIGACAO DE ALUMINIO SILICIO,TIPO CONDULETES,NO FORMATO LB,DIAMETRO DE 1/2".FORNECIMENTO E COLOCACAO</t>
  </si>
  <si>
    <t>15.018.0065-A</t>
  </si>
  <si>
    <t>CAIXA DE LIGACAO DE ALUMINIO SILICIO,TIPO CONDULETES,NO FORMATO LB,DIAMETRO DE 3/4".FORNECIMENTO E COLOCACAO</t>
  </si>
  <si>
    <t>15.018.0070-A</t>
  </si>
  <si>
    <t>CAIXA DE LIGACAO DE ALUMINIO SILICIO,TIPO CONDULETES,NO FORMATO LB,DIAMETRO DE 1".FORNECIMENTO E COLOCACAO</t>
  </si>
  <si>
    <t>15.018.0072-A</t>
  </si>
  <si>
    <t>CAIXA DE LIGACAO DE ALUMINIO SILICIO,TIPO CONDULETES,NO FORMATO LB,DIAMETRO DE 1.1/2".FORNECIMENTO E COLOCACAO</t>
  </si>
  <si>
    <t>15.018.0075-A</t>
  </si>
  <si>
    <t>CAIXA DE LIGACAO DE ALUMINIO SILICIO,TIPO CONDULETES,NO FORMATO LL,DIAMETRO DE 1/2".FORNECIMENTO E COLOCACAO</t>
  </si>
  <si>
    <t>15.018.0080-A</t>
  </si>
  <si>
    <t>CAIXA DE LIGACAO DE ALUMINIO SILICIO,TIPO CONDULETES,NO FORMATO LL,DIAMETRO DE 3/4".FORNECIMENTO E COLOCACAO</t>
  </si>
  <si>
    <t>15.018.0085-A</t>
  </si>
  <si>
    <t>CAIXA DE LIGACAO DE ALUMINIO SILICIO,TIPO CONDULETES,NO FORMATO LL,DIAMETRO DE 1".FORNECIMENTO E COLOCACAO</t>
  </si>
  <si>
    <t>15.018.0090-A</t>
  </si>
  <si>
    <t>CAIXA DE LIGACAO DE ALUMINIO SILICIO,TIPO CONDULETES,NO FORMATO X,DIAMETRO DE 1/2".FORNECIMENTO E COLOCACAO</t>
  </si>
  <si>
    <t>15.018.0095-A</t>
  </si>
  <si>
    <t>CAIXA DE LIGACAO DE ALUMINIO SILICIO,TIPO CONDULETES,NO FORMATO X,DIAMETRO DE 3/4".FORNECIMENTO E COLOCACAO</t>
  </si>
  <si>
    <t>15.018.0100-A</t>
  </si>
  <si>
    <t>CAIXA DE LIGACAO DE ALUMINIO SILICIO,TIPO CONDULETES,NO FORMATO X,DIAMETRO DE 1".FORNECIMENTO E COLOCACAO</t>
  </si>
  <si>
    <t>15.018.0102-A</t>
  </si>
  <si>
    <t>CAIXA DE LIGACAO DE ALUMINIO SILICIO,TIPO CONDULETES,NO FORMATO TB,DIAMETRO DE 1".FORNECIMENTO E COLOCACAO</t>
  </si>
  <si>
    <t>15.018.0103-A</t>
  </si>
  <si>
    <t>CAIXA DE LIGACAO DE ALUMINIO SILICIO,TIPO CONDULETES,NO FORMATO TB,DIAMETRO DE 2".FORNECIMENTO E COLOCACAO</t>
  </si>
  <si>
    <t>15.018.0105-A</t>
  </si>
  <si>
    <t>CAIXA DE LIGACAO DE ALUMINIO SILICIO,TIPO CONDULETES,NO FORMATO T,DIAMETRO DE 1/2".FORNECIMENTO E COLOCACAO</t>
  </si>
  <si>
    <t>15.018.0110-A</t>
  </si>
  <si>
    <t>CAIXA DE LIGACAO DE ALUMINIO SILICIO,TIPO CONDULETES,NO FORMATO T,DIAMETRO DE 3/4".FORNECIMENTO E COLOCACAO</t>
  </si>
  <si>
    <t>15.018.0115-A</t>
  </si>
  <si>
    <t>CAIXA DE LIGACAO DE ALUMINIO SILICIO,TIPO CONDULETES,NO FORMATO T,DIAMETRO DE 1".FORNECIMENTO E COLOCACAO</t>
  </si>
  <si>
    <t>15.018.0117-A</t>
  </si>
  <si>
    <t>CAIXA DE LIGACAO DE PVC,TIPO CONDULETES,PARA 5 OU 6 ENTRADAS,COM DIAMETRO DE 1/2".FORNECIMENTO E COLOCACAO.</t>
  </si>
  <si>
    <t>15.018.0118-A</t>
  </si>
  <si>
    <t>CAIXA DE LIGACAO DE PVC,TIPO CONDULETES,PARA 5 OU 6 ENTRADAS,COM DIAMETRO DE 3/4".FORNECIMENTO E COLOCACAO.</t>
  </si>
  <si>
    <t>15.018.0119-A</t>
  </si>
  <si>
    <t>CAIXA DE LIGACAO DE PVC,TIPO CONDULETES,PARA 5 OU 6 ENTRADAS,COM DIAMETRO DE 1".FORNECIMENTO E COLOCACAO.</t>
  </si>
  <si>
    <t>15.018.0120-A</t>
  </si>
  <si>
    <t>CAIXA DE EMBUTIR,EM PVC,2"X4",INCLUSIVE BUCHAS E ARRUELAS.FORNECIMENTO E COLOCACAO</t>
  </si>
  <si>
    <t>15.018.0125-A</t>
  </si>
  <si>
    <t>CAIXA DE EMBUTIR,EM PVC,3" X 3",INCLUSIVE BUCHAS E ARRUELAS.FORNECIMENTO E COLOCACAO</t>
  </si>
  <si>
    <t>15.018.0130-A</t>
  </si>
  <si>
    <t>CAIXA DE EMBUTIR,EM PVC,4"X4",INCLUSIVE BUCHAS E ARRUELAS.FORNECIMENTO E COLOCACAO</t>
  </si>
  <si>
    <t>15.018.0133-A</t>
  </si>
  <si>
    <t>CAIXA DE ATERRAMENTO,EM PVC,MEDINDO APROXIMADAMENTE 25X25CM.FORNECIMENTO E COLOCACAO</t>
  </si>
  <si>
    <t>15.018.0136-A</t>
  </si>
  <si>
    <t>CAIXA DE PASSAGEM Nº1 PARA TELEFONE,CONFORME ESPECIFICACAO DA TELEBRAS,NAS DIMENSOES DE 10X10X5CM.FORNECIMENTO E COLOCACAO</t>
  </si>
  <si>
    <t>15.018.0140-A</t>
  </si>
  <si>
    <t>CAIXA DE PASSAGEM Nº2 PARA TELEFONE,CONFORME ESPECIFICACAO DA TELEBRAS,NAS DIMENSOES DE 20X20X13,5CM.FORNECIMENTO E COLOCACAO</t>
  </si>
  <si>
    <t>15.018.0145-A</t>
  </si>
  <si>
    <t>CAIXA DE PASSAGEM Nº3,PARA TELEFONE,CONFORME ESPECIFICACAO DA TELEBRAS,NAS DIMENSOES DE 40X40X13,5CM.FORNECIMENTO E COLOCACAO</t>
  </si>
  <si>
    <t>15.018.0150-A</t>
  </si>
  <si>
    <t>CAIXA DE PASSAGEM Nº4,PARA TELEFONE,CONFORME ESPECIFICACAO DA TELEBRAS,NAS DIMENSOES DE 60X60X13,5CM.FORNECIMENTO E COLOCACAO</t>
  </si>
  <si>
    <t>15.018.0155-A</t>
  </si>
  <si>
    <t>CAIXA DE PASSAGEM Nº5,PARA TELEFONE,CONFORME ESPECIFICACAO DA TELEBRAS,NAS DIMENSOE DE 80X80X13,5CM.FORNECIMENTO E COLOCACAO</t>
  </si>
  <si>
    <t>15.018.0160-A</t>
  </si>
  <si>
    <t>CAIXA DE PASSAGEM Nº6,PARA TELEFONE,CONFORME ESPECIFICACAO DA TELEBRAS,NAS DIMENSOES DE 120X120X13,5CM.FORNECIMENTO E COLOCACAO</t>
  </si>
  <si>
    <t>15.018.0165-A</t>
  </si>
  <si>
    <t>CAIXA DE PASSAGEM Nº7,PARA TELEFONE,CONFORME ESPECIFICACAO DA TELEBRAS,NAS DIMENSOES DE 150X150X17CM.FORNECIMENTO E COLOCACAO</t>
  </si>
  <si>
    <t>15.018.0170-A</t>
  </si>
  <si>
    <t>CAIXA DE PASSAGEM Nº8,PARA TELEFONE,CONFORME PADRAO TELEBRASNAS DIMENSOES DE 200X200X22CM.FORNECIMENTO E COLOCACAO</t>
  </si>
  <si>
    <t>15.018.0175-A</t>
  </si>
  <si>
    <t>CANALETA PERFURADA ALTA(PERFILADOS),MEDINDO(38X38X6000)MM PRE-GALVANIZADA,INCLUSIVE SUPORTE E CONEXOES.FORNECIMENTO E COLOCACAO</t>
  </si>
  <si>
    <t>15.018.0180-A</t>
  </si>
  <si>
    <t>INSTALACAO DE PONTO PARA LUMINARIA FLUORESCENTE PENDENTE EMCANALETA(38X38X6000)MM(EXCLUSIVE LUMINARIA)INCLUSIVE TOMADAE 1,00M DE CABO PP 1,50MM2</t>
  </si>
  <si>
    <t>15.018.0250-A</t>
  </si>
  <si>
    <t>CAIXA DE PASSAGEM DE SOBREPOR,EM ACO,COM TAMPA PARAFUSADA,DE12X12CM.FORNECIMENTO E COLOCACAO</t>
  </si>
  <si>
    <t>15.018.0255-A</t>
  </si>
  <si>
    <t>CAIXA DE PASSAGEM DE SOBREPOR EM ACO,COM TAMPA PARAFUSADA,DE15X15CM.FORNECIMENTO E COLOCACAO</t>
  </si>
  <si>
    <t>15.018.0260-A</t>
  </si>
  <si>
    <t>CAIXA DE PASSAGEM DE SOBREPOR,EM ACO,COM TAMPA PARAFUSADA,DE20X20CM.FORNECIMENTO E COLOCACAO</t>
  </si>
  <si>
    <t>15.018.0265-A</t>
  </si>
  <si>
    <t>CAIXA DE PASSAGEM DE SOBREPOR,EM ACO,COM TAMPA PARAFUSADA,DE25X25CM.FORNECIMENTO E COLOCACAO</t>
  </si>
  <si>
    <t>15.018.0270-A</t>
  </si>
  <si>
    <t>CAIXA DE PASSAGEM DE SOBREPOR,EM ACO,COM TAMPA PARAFUSADA,DE30X30CM.FORNECIMENTO E COLOCACAO</t>
  </si>
  <si>
    <t>15.018.0275-A</t>
  </si>
  <si>
    <t>CAIXA DE PASSAGEM DE SOBREPOR,EM ACO,COM TAMPA PARAFUSADA,DE40X40CM.FORNECIMENTO E COLOCACAO</t>
  </si>
  <si>
    <t>15.018.0280-A</t>
  </si>
  <si>
    <t>CAIXA DE PASSAGEM DE SOBREPOR,EM ACO,COM TAMPA PARAFUSADA,DE50X50CM.FORNECIMENTO E COLOCACAO</t>
  </si>
  <si>
    <t>15.018.0300-A</t>
  </si>
  <si>
    <t>CAIXA DE PASSAGEM DE EMBUTIR,EM ACO,COM TAMPA PARAFUSADA,DE12X12CM.FORNECIMENTO E COLOCACAO</t>
  </si>
  <si>
    <t>15.018.0305-A</t>
  </si>
  <si>
    <t>CAIXA DE PASSAGEM DE EMBUTIR,EM ACO,COM TAMPA PARAFUSADA,DE15X15CM.FORNECIMENTO E COLOCACAO</t>
  </si>
  <si>
    <t>15.018.0310-A</t>
  </si>
  <si>
    <t>CAIXA DE PASSAGEM DE EMBUTIR,EM ACO,COM TAMPA PARAFUSADA,DE20X20CM.FORNECIMENTO E COLOCACAO</t>
  </si>
  <si>
    <t>15.018.0315-A</t>
  </si>
  <si>
    <t>CAIXA DE PASSAGEM DE EMBUTIR,EM ACO,COM TAMPA PARAFUSADA,DE25X25CM.FORNECIMENTO E COLOCACAO</t>
  </si>
  <si>
    <t>15.018.0320-A</t>
  </si>
  <si>
    <t>CAIXA DE PASSAGEM DE EMBUTIR,EM ACO,COM TAMPA PARAFUSADA,DE30X30CM.FORNECIMENTO E COLOCACAO</t>
  </si>
  <si>
    <t>15.018.0325-A</t>
  </si>
  <si>
    <t>CAIXA DE PASSAGEM DE EMBUTIR,EM ACO,COM TAMPA PARAFUSADA,DE40X40CM.FORNECIMENTO E COLOCACAO</t>
  </si>
  <si>
    <t>15.018.0330-A</t>
  </si>
  <si>
    <t>CAIXA DE PASSAGEM DE EMBUTIR,EM ACO,COM TAMPA PARAFUSADA,DE50X50CM.FORNECIMENTO E COLOCACAO</t>
  </si>
  <si>
    <t>15.018.0450-A</t>
  </si>
  <si>
    <t>INTERLIGACAO DE ELETROCALHA PERFURADA DE LARGURA 100MM,ABA 75MM COM PAINEL OU QUADRO DE DISTRIBUICAO DE ENERGIA ELETRICA,EXCLUSIVE PAINEL OU QUADRO E ELETROCALHA.FORNECIMENTO E COLOCACAO</t>
  </si>
  <si>
    <t>15.018.0455-A</t>
  </si>
  <si>
    <t>INTERLIGACAO DE ELETROCALHA PERFURADA DE LARGURA 100MM,ABA 100MM COM PAINEL OU QUADRO DE DISTRIBUICAO DE ENERGIA ELETRICA,EXCLUSIVE PAINEL OU QUADRO E ELETROCALHA.FORNECIMENTO E COLOCACAO</t>
  </si>
  <si>
    <t>15.018.0460-A</t>
  </si>
  <si>
    <t>INTERLIGACAO DE ELETROCALHA PERFURADA DE LARGURA 200MM,ABA 100MM COM PAINEL OU QUADRO DE DISTRIBUICAO DE ENERGIA ELETRICA,EXCLUSIVE PAINEL OU QUADRO E ELETROCALHA.FORNECIMENTO E COLOCACAO</t>
  </si>
  <si>
    <t>15.018.0465-A</t>
  </si>
  <si>
    <t>INTERLIGACAO DE ELETROCALHA PERFURADA DE LARGURA 300MM,ABA 100MM COM PAINEL OU QUADRO DE DISTRIBUICAO DE ENERGIA ELETRICA,EXCLUSIVE PAINEL OU QUADRO E ELETROCALHA.FORNECIMENTO E COLOCACAO</t>
  </si>
  <si>
    <t>15.018.0466-A</t>
  </si>
  <si>
    <t>ELETROCALHA PERFURADA,SEM TAMPA,TIPO "U",50X50MM,TRATAMENTOSUPERFICIAL PRE-ZINCADO A QUENTE,INCLUSIVE CONEXOES,ACESSORIOS E FIXACAO SUPERIOR.FORNECIMENTO E COLOCACAO</t>
  </si>
  <si>
    <t>15.018.0467-A</t>
  </si>
  <si>
    <t>ELETROCALHA PERFURADA,SEM TAMPA,TIPO "U",100X50MM,TRATAMENTOSUPERFICIAL PRE-ZINCADO A QUENTE,INCLUSIVE CONEXOES,ACESSORIOS E FIXACAO SUPERIOR.FORNECIMENTO E COLOCACAO</t>
  </si>
  <si>
    <t>15.018.0468-A</t>
  </si>
  <si>
    <t>ELETROCALHA PERFURADA,SEM TAMPA,TIPO "U",150X50MM,TRATAMENTOSUPERFICIAL PRE-ZINCADO A QUENTE,INCLUSIVE CONEXOES,ACESSORIOS E FIXACAO SUPERIOR.FORNECIMENTO E COLOCACAO</t>
  </si>
  <si>
    <t>15.018.0469-A</t>
  </si>
  <si>
    <t>ELETROCALHA PERFURADA,SEM TAMPA,TIPO "U",200X50MM,TRATAMENTOSUPERFICIAL PRE-ZINCADO A QUENTE,INCLUSIVE CONEXOES,ACESSORIOS E FIXACAO SUPERIOR.FORNECIMENTO E COLOCACAO</t>
  </si>
  <si>
    <t>15.018.0470-A</t>
  </si>
  <si>
    <t>ELETROCALHA PERFURADA,SEM TAMPA,TIPO "U",300X50MM,TRATAMENTOSUPERFICIAL PRE-ZINCADO A QUENTE,INCLUSIVE CONEXOES,ACESSORIOS E FIXACAO SUPERIOR.FORNECIMENTO E COLOCACAO</t>
  </si>
  <si>
    <t>15.018.0471-A</t>
  </si>
  <si>
    <t>ELETROCALHA PERFURADA,SEM TAMPA,TIPO "U",400X50MM,TRATAMENTOSUPERFICIAL PRE-ZINCADO A QUENTE,INCLUSIVE CONEXOES,ACESSORIOS E FIXACAO SUPERIOR.FORNECIMENTO E COLOCACAO</t>
  </si>
  <si>
    <t>15.018.0472-A</t>
  </si>
  <si>
    <t>ELETROCALHA PERFURADA,SEM TAMPA,TIPO "U",100X75MM,TRATAMENTOSUPERFICIAL PRE-ZINCADO A QUENTE,INCLUSIVE CONEXOES,ACESSORIOS E FIXACAO SUPERIOR.FORNECIMENTO E COLOCACAO</t>
  </si>
  <si>
    <t>15.018.0473-A</t>
  </si>
  <si>
    <t>ELETROCALHA PERFURADA,SEM TAMPA,TIPO "U",150X75MM,TRATAMENTOSUPERFICIAL PRE-ZINCADO A QUENTE,INCLUSIVE CONEXOES,ACESSORIOS E FIXACAO SUPERIOR.FORNECIMENTO E COLOCACAO</t>
  </si>
  <si>
    <t>15.018.0474-A</t>
  </si>
  <si>
    <t>ELETROCALHA PERFURADA,SEM TAMPA,TIPO "U",200X75MM,TRATAMENTOSUPERFICIAL PRE-ZINCADO A QUENTE,INCLUSIVE CONEXOES,ACESSORIOS E FIXACAO SUPERIOR.FORNECIMENTO E COLOCACAO</t>
  </si>
  <si>
    <t>15.018.0475-A</t>
  </si>
  <si>
    <t>ELETROCALHA PERFURADA,SEM TAMPA,TIPO "U",300X75MM,TRATAMENTOSUPERFICIAL PRE-ZINCADO A QUENTE,INCLUSIVE CONEXOES,ACESSORIOS E FIXACAO SUPERIOR.FORNECIMENTO E COLOCACAO</t>
  </si>
  <si>
    <t>15.018.0476-A</t>
  </si>
  <si>
    <t>ELETROCALHA PERFURADA,SEM TAMPA,TIPO "U",400X75MM,TRATAMENTOSUPERFICIAL PRE-ZINCADO A QUENTE,INCLUSIVE CONEXOES,ACESSORIOS E FIXACAO SUPERIOR.FORNECIMENTO E COLOCACAO</t>
  </si>
  <si>
    <t>15.018.0477-A</t>
  </si>
  <si>
    <t>ELETROCALHA PERFURADA,SEM TAMPA,TIPO "U",100X100MM,TRATAMENTO SUPERFICIAL PRE-ZINCADO A QUENTE,INCLUSIVE CONEXOES,ACESSORIOS E FIXACAO SUPERIOR.FORNECIMENTO E COLOCACAO</t>
  </si>
  <si>
    <t>15.018.0478-A</t>
  </si>
  <si>
    <t>ELETROCALHA PERFURADA,SEM TAMPA,TIPO "U",150X100MM,TRATAMENTO SUPERFICIAL PRE-ZINCADO A QUENTE,INCLUSIVE CONEXOES,ACESSORIOS E FIXACAO SUPERIOR.FORNECIMENTO E COLOCACAO</t>
  </si>
  <si>
    <t>15.018.0479-A</t>
  </si>
  <si>
    <t>ELETROCALHA PERFURADA,SEM TAMPA,TIPO "U",200X100MM,TRATAMENTO SUPERFICIAL PRE-ZINCADO A QUENTE,INCLUSIVE CONEXOES,ACESSORIOS E FIXACAO SUPERIOR.FORNECIMENTO E COLOCACAO</t>
  </si>
  <si>
    <t>15.018.0480-A</t>
  </si>
  <si>
    <t>ELETROCALHA PERFURADA,SEM TAMPA,TIPO "U",300X100MM,TRATAMENTO SUPERFICIAL PRE-ZINCADO A QUENTE,INCLUSIVE CONEXOES,ACESSORIOS E FIXACAO SUPERIOR.FORNECIMENTO E COLOCACAO</t>
  </si>
  <si>
    <t>15.018.0481-A</t>
  </si>
  <si>
    <t>ELETROCALHA PERFURADA,SEM TAMPA,TIPO "U",400X100MM,TRATAMENTO SUPERFICIAL PRE-ZINCADO A QUENTE,INCLUSIVE CONEXOES,ACESSORIOS E FIXACAO SUPERIOR.FORNECIMENTO E COLOCACAO</t>
  </si>
  <si>
    <t>15.018.0482-A</t>
  </si>
  <si>
    <t>ELETROCALHA PERFURADA,SEM TAMPA,TIPO "U",50X50MM,TRATAMENTOSUPERFICIAL PRE-ZINCADO A QUENTE,EXCLUSIVE CONEXOES,ACESSORIOS E FIXACAO SUPERIOR.FORNECIMENTO E COLOCACAO</t>
  </si>
  <si>
    <t>15.018.0483-A</t>
  </si>
  <si>
    <t>ELETROCALHA PERFURADA,SEM TAMPA,TIPO "U",100X50MM,TRATAMENTOSUPERFICIAL PRE-ZINCADO A QUENTE,EXCLUSIVE CONEXOES,ACESSORIOS E FIXACAO SUPERIOR.FORNECIMENTO E COLOCACAO</t>
  </si>
  <si>
    <t>15.018.0484-A</t>
  </si>
  <si>
    <t>ELETROCALHA PERFURADA,SEM TAMPA,TIPO "U",150X50MM,TRATAMENTOSUPERFICIAL PRE-ZINCADO A QUENTE,EXCLUSIVE CONEXOES,ACESSORIOS E FIXACAO SUPERIOR.FORNECIMENTO E COLOCACAO</t>
  </si>
  <si>
    <t>15.018.0485-A</t>
  </si>
  <si>
    <t>ELETROCALHA PERFURADA,SEM TAMPA,TIPO "U",200X50MM,TRATAMENTOSUPERFICIAL PRE-ZINCADO A QUENTE,EXCLUSIVE CONEXOES,ACESSORIOS E FIXACAO SUPERIOR.FORNECIMENTO E COLOCACAO</t>
  </si>
  <si>
    <t>15.018.0486-A</t>
  </si>
  <si>
    <t>ELETROCALHA PERFURADA,SEM TAMPA,TIPO "U",300X50MM,TRATAMENTOSUPERFICIAL PRE-ZINCADO A QUENTE,EXCLUSIVE CONEXOES,ACESSORIOS E FIXACAO SUPERIOR.FORNECIMENTO E COLOCACAO</t>
  </si>
  <si>
    <t>15.018.0487-A</t>
  </si>
  <si>
    <t>ELETROCALHA PERFURADA,SEM TAMPA,TIPO "U",400X50MM,TRATAMENTOSUPERFICIAL PRE-ZINCADO A QUENTE,EXCLUSIVE CONEXOES,ACESSORIOS E FIXACAO SUPERIOR.FORNECIMENTO E COLOCACAO</t>
  </si>
  <si>
    <t>15.018.0488-A</t>
  </si>
  <si>
    <t>ELETROCALHA PERFURADA,SEM TAMPA,TIPO "U",100X75MM,TRATAMENTOSUPERFICIAL PRE-ZINCADO A QUENTE,EXCLUSIVE CONEXOES,ACESSORIOS E FIXACAO SUPERIOR.FORNECIMENTO E COLOCACAO</t>
  </si>
  <si>
    <t>15.018.0489-A</t>
  </si>
  <si>
    <t>ELETROCALHA PERFURADA,SEM TAMPA,TIPO "U",150X75MM,TRATAMENTOSUPERFICIAL PRE-ZINCADO A QUENTE,EXCLUSIVE CONEXOES,ACESSORIOS E FIXACAO SUPERIOR.FORNECIMENTO E COLOCACAO</t>
  </si>
  <si>
    <t>15.018.0490-A</t>
  </si>
  <si>
    <t>ELETROCALHA PERFURADA,SEM TAMPA,TIPO "U",200X75MM,TRATAMENTOSUPERFICIAL PRE-ZINCADO A QUENTE,EXCLUSIVE CONEXOES,ACESSORIOS E FIXACAO SUPERIOR.FORNECIMENTO E COLOCACAO</t>
  </si>
  <si>
    <t>15.018.0491-A</t>
  </si>
  <si>
    <t>ELETROCALHA PERFURADA,SEM TAMPA,TIPO "U",300X75MM,TRATAMENTOSUPERFICIAL PRE-ZINCADO A QUENTE,EXCLUSIVE CONEXOES,ACESSORIOS E FIXACAO SUPERIOR.FORNECIMENTO E COLOCACAO</t>
  </si>
  <si>
    <t>15.018.0492-A</t>
  </si>
  <si>
    <t>ELETROCALHA PERFURADA,SEM TAMPA,TIPO "U",400X75MM,TRATAMENTOSUPERFICIAL PRE-ZINCADO A QUENTE,EXCLUSIVE CONEXOES,ACESSORIOS E FIXACAO SUPERIOR.FORNECIMENTO E COLOCACAO</t>
  </si>
  <si>
    <t>15.018.0493-A</t>
  </si>
  <si>
    <t>ELETROCALHA PERFURADA,SEM TAMPA,TIPO "U",100X100MM,TRATAMENTO SUPERFICIAL PRE-ZINCADO A QUENTE,EXCLUSIVE CONEXOES,ACESSORIOS E FIXACAO SUPERIOR.FORNECIMENTO E COLOCACAO</t>
  </si>
  <si>
    <t>15.018.0494-A</t>
  </si>
  <si>
    <t>ELETROCALHA PERFURADA,SEM TAMPA,TIPO "U",150X100MM,TRATAMENTO SUPERFICIAL PRE-ZINCADO A QUENTE,EXCLUSIVE CONEXOES,ACESSORIOS E FIXACAO SUPERIOR.FORNECIMENTO E COLOCACAO</t>
  </si>
  <si>
    <t>15.018.0495-A</t>
  </si>
  <si>
    <t>ELETROCALHA PERFURADA,SEM TAMPA,TIPO "U",200X100MM,TRATAMENTO SUPERFICIAL PRE-ZINCADO A QUENTE,EXCLUSIVE CONEXOES,ACESSORIOS E FIXACAO SUPERIOR.FORNECIMENTO E COLOCACAO</t>
  </si>
  <si>
    <t>15.018.0496-A</t>
  </si>
  <si>
    <t>ELETROCALHA PERFURADA,SEM TAMPA,TIPO "U",300X100MM,TRATAMENTO SUPERFICIAL PRE-ZINCADO A QUENTE,EXCLUSIVE CONEXOES,ACESSORIOS E FIXACAO SUPERIOR.FORNECIMENTO E COLOCACAO</t>
  </si>
  <si>
    <t>15.018.0497-A</t>
  </si>
  <si>
    <t>ELETROCALHA PERFURADA,SEM TAMPA,TIPO "U",400X100MM,TRATAMENTO SUPERFICIAL PRE-ZINCADO A QUENTE,EXCLUSIVE CONEXOES,ACESSORIOS E FIXACAO SUPERIOR.FORNECIMENTO E COLOCACAO</t>
  </si>
  <si>
    <t>15.018.0498-A</t>
  </si>
  <si>
    <t>ELETROCALHA PERFURADA,COM TAMPA,TIPO "U",50X50MM,TRATAMENTOSUPERFICIAL PRE-ZINCADO A QUENTE,INCLUSIVE CONEXOES,ACESSORIOS E FIXACAO SUPERIOR.FORNECIMENTO E COLOCACAO</t>
  </si>
  <si>
    <t>15.018.0499-A</t>
  </si>
  <si>
    <t>ELETROCALHA PERFURADA,COM TAMPA,TIPO "U",100X50MM,TRATAMENTOSUPERFICIAL PRE-ZINCADO A QUENTE,INCLUSIVE CONEXOES,ACESSORIOS E FIXACAO SUPERIOR.FORNECIMENTO E COLOCACAO</t>
  </si>
  <si>
    <t>15.018.0500-A</t>
  </si>
  <si>
    <t>ELETROCALHA PERFURADA,COM TAMPA,TIPO "U",150X50MM,TRATAMENTOSUPERFICIAL  PRE-ZINCADO A QUENTE,INCLUSIVE CONEXOES,ACESSORIOS E FIXACAO SUPERIOR.FORNECIMENTO E COLOCACAO</t>
  </si>
  <si>
    <t>15.018.0501-A</t>
  </si>
  <si>
    <t>ELETROCALHA PERFURADA,COM TAMPA,TIPO "U",200X50MM,TRATAMENTOSUPERFICIAL PRE-ZINCADO A QUENTE,INCLUSIVE CONEXOES,ACESSORIOS E FIXACAO SUPERIOR.FORNECIMENTO E COLOCACAO</t>
  </si>
  <si>
    <t>15.018.0502-A</t>
  </si>
  <si>
    <t>ELETROCALHA PERFURADA,COM TAMPA,TIPO "U",300X50MM,TRATAMENTOSUPERFICIAL PRE-ZINCADO A QUENTE,INCLUSIVE CONEXOES,ACESSORIOS E FIXACAO SUPERIOR.FORNECIMENTO E COLOCACAO</t>
  </si>
  <si>
    <t>15.018.0503-A</t>
  </si>
  <si>
    <t>ELETROCALHA PERFURADA,COM TAMPA,TIPO "U",400X50MM,TRATAMENTOSUPERFICIAL PRE-ZINCADO A QUENTE,INCLUSIVE CONEXOES,ACESSORIOS E FIXACAO SUPERIOR.FORNECIMENTO E COLOCACAO</t>
  </si>
  <si>
    <t>15.018.0504-A</t>
  </si>
  <si>
    <t>ELETROCALHA PERFURADA,COM TAMPA,TIPO "U",100X75MM,TRATAMENTOSUPERFICIAL PRE-ZINCADO A QUENTE,INCLUSIVE CONEXOES,ACESSORIOS E FIXACAO SUPERIOR.FORNECIMENTO E COLOCACAO.</t>
  </si>
  <si>
    <t>15.018.0505-A</t>
  </si>
  <si>
    <t>ELETROCALHA PERFURADA,COM TAMPA,TIPO "U",150X75MM,TRATAMENTOSUPERFICIAL PRE-ZINCADO A QUENTE,INCLUSIVE CONEXOES,ACESSORIOS E FIXACAO SUPERIOR.FORNECIMENTO E COLOCACAO</t>
  </si>
  <si>
    <t>15.018.0506-A</t>
  </si>
  <si>
    <t>ELETROCALHA PERFURADA,COM TAMPA,TIPO "U",200X75MM,TRATAMENTOSUPERFICIAL PRE-ZINCADO A QUENTE,INCLUSIVE CONEXOES,ACESSORIOS E FIXACAO SUPERIOR.FORNECIMENTO E COLOCACAO</t>
  </si>
  <si>
    <t>15.018.0507-A</t>
  </si>
  <si>
    <t>ELETROCALHA PERFURADA,COM TAMPA,TIPO "U",300X75MM,TRATAMENTOSUPERFICIAL PRE-ZINCADO A QUENTE,INCLUSIVE CONEXOES,ACESSORIOS E FIXACAO SUPERIOR.FORNECIMENTO E COLOCACAO</t>
  </si>
  <si>
    <t>15.018.0508-A</t>
  </si>
  <si>
    <t>ELETROCALHA PERFURADA,COM TAMPA,TIPO "U",400X75MM,TRATAMENTOSUPERFICIAL PRE-ZINCADO A QUENTE,INCLUSIVE CONEXOES,ACESSORIOS E FIXACAO SUPERIOR.FORNECIMENTO E COLOCACAO</t>
  </si>
  <si>
    <t>15.018.0509-A</t>
  </si>
  <si>
    <t>ELETROCALHA PERFURADA,COM TAMPA,TIPO "U",100X100MM,TRATAMENTO SUPERFICIAL PRE-ZINCADO A QUENTE,INCLUSIVE CONEXOES,ACESSORIOS E FIXACAO SUPERIOR.FORNECIMENTO E COLOCACAO</t>
  </si>
  <si>
    <t>15.018.0510-A</t>
  </si>
  <si>
    <t>ELETROCALHA PERFURADA,COM TAMPA,TIPO "U",150X100MM,TRATAMENTO SUPERFICIAL PRE-ZINCADO A QUENTE,INCLUSIVE CONEXOES,ACESSORIOS E FIXACAO SUPERIOR.FORNECIMENTO E COLOCACAO</t>
  </si>
  <si>
    <t>15.018.0511-A</t>
  </si>
  <si>
    <t>ELETROCALHA PERFURADA,COM TAMPA,TIPO "U",200X100MM,TRATAMENTO SUPERFICIAL PRE-ZINCADO A QUENTE,INCLUSIVE CONEXOES,ACESSORIOS E FIXACAO SUPERIOR.FORNECIMENTO E COLOCACAO</t>
  </si>
  <si>
    <t>15.018.0512-A</t>
  </si>
  <si>
    <t>ELETROCALHA PERFURADA,COM TAMPA TIPO "U",300X100MM,TRATAMENTO SUPERFICIAL PRE-ZINCADO A QUENTE,INCLUSIVE CONEXOES,ACESSORIOS E FIXACAO SUPERIOR.FORNECIMENTO E COLOCACAO</t>
  </si>
  <si>
    <t>15.018.0513-A</t>
  </si>
  <si>
    <t>ELETROCALHA PERFURADA,COM TAMPA,TIPO "U",400X100MM,TRATAMENTO SUPERFICIAL PRE-ZINCADO A QUENTE,INCLUSIVE CONEXOES,ACESSORIOS E FIXACAO SUPERIOR.FORNECIMENTO E COLOCACAO</t>
  </si>
  <si>
    <t>15.018.0514-A</t>
  </si>
  <si>
    <t>ELETROCALHA PERFURADA,COM TAMPA,TIPO "U",50X50MM,TRATAMENTOSUPERFICIAL PRE-ZINCADO A QUENTE,EXCLUSIVE CONEXOES,ACESSORIOS E FIXACAO SUPERIOR.FORNECIMENTO E COLOCACAO</t>
  </si>
  <si>
    <t>15.018.0515-A</t>
  </si>
  <si>
    <t>ELETROCALHA PERFURADA,COM TAMPA,TIPO "U",100X50MM,TRATAMENTOSUPERFICIAL PRE-ZINCADO A QUENTE,EXCLUSIVE CONEXOES,ACESSORIOS E FIXACAO SUPERIOR.FORNECIMENTO E COLOCACAO</t>
  </si>
  <si>
    <t>15.018.0516-A</t>
  </si>
  <si>
    <t>ELETROCALHA PERFURADA,COM TAMPA,TIPO "U",150X50MM,TRATAMENTOSUPERFICIAL PRE-ZINCADO A QUENTE,EXCLUSIVE CONEXOES,ACESSORIOS E FIXACAO SUPERIOR.FORNECIMENTO E COLOCACAO</t>
  </si>
  <si>
    <t>15.018.0517-A</t>
  </si>
  <si>
    <t>ELETROCALHA PERFURADA,COM TAMPA,TIPO "U",200X50MM,TRATAMENTOSUPERFICIAL PRE-ZINCADO A QUENTE,EXCLUSIVE CONEXOES,ACESSORIOS E FIXACAO SUPERIOR.FORNECIMENTO E COLOCACAO</t>
  </si>
  <si>
    <t>15.018.0518-A</t>
  </si>
  <si>
    <t>ELETROCALHA PERFURADA,COM TAMPA,TIPO "U",300X50MM,TRATAMENTOSUPERFICIAL PRE-ZINCADO A QUENTE,EXCLUSIVE CONEXOES,ACESSORIOS E FIXACAO SUPERIOR.FORNECIMENTO E COLOCACAO</t>
  </si>
  <si>
    <t>15.018.0519-A</t>
  </si>
  <si>
    <t>ELETROCALHA PERFURADA,COM TAMPA,TIPO "U",400X50MM,TRATAMENTOSUPERFICIAL PRE-ZINCADO A QUENTE,EXCLUSIVE CONEXOES,ACESSORIOS E FIXACAO SUPERIOR.FORNECIMENTO E COLOCACAO</t>
  </si>
  <si>
    <t>15.018.0520-A</t>
  </si>
  <si>
    <t>ELETROCALHA PERFURADA,COM TAMPA,TIPO "U",100X75MM,TRATAMENTOSUPERFICIAL PRE-ZINCADO A QUENTE,EXCLUSIVE CONEXOES,ACESSORIOS E FIXACAO SUPERIOR.FORNECIMENTO E COLOCACAO</t>
  </si>
  <si>
    <t>15.018.0521-A</t>
  </si>
  <si>
    <t>ELETROCALHA PERFURADA,COM TAMPA,TIPO "U",150X75MM,TRATAMENTOSUPERFICIAL PRE-ZINCADO A QUENTE,EXCLUSIVE CONEXOES,ACESSORIOS E FIXACAO SUPERIOR.FORNECIMENTO E COLOCACAO</t>
  </si>
  <si>
    <t>15.018.0522-A</t>
  </si>
  <si>
    <t>ELETROCALHA PERFURADA,COM TAMPA,TIPO "U",200X75MM,TRATAMENTOSUPERFICIAL PRE-ZINCADO A QUENTE,EXCLUSIVE CONEXOES,ACESSORIOS E FIXACAO SUPERIOR.FORNECIMENTO E COLOCACAO</t>
  </si>
  <si>
    <t>15.018.0523-A</t>
  </si>
  <si>
    <t>ELETROCALHA PERFURADA,COM TAMPA,TIPO "U",300X75MM,TRATAMENTOSUPERFICIAL PRE-ZINCADO A QUENTE,EXCLUSIVE CONEXOES,ACESSORIOS E FIXACAO SUPERIOR.FORNECIMENTO E COLOCACAO</t>
  </si>
  <si>
    <t>15.018.0524-A</t>
  </si>
  <si>
    <t>ELETROCALHA PERFURADA,COM TAMPA,TIPO "U",400X75MM,TRATAMENTOSUPEFICIAL PRE-ZINCADO A QUENTE,EXCLUSIVE CONEXOES,ACESSORIOS E FIXACAO SUPERIOR.FORNECIMENTO E COLOCACAO</t>
  </si>
  <si>
    <t>15.018.0525-A</t>
  </si>
  <si>
    <t>ELETROCALHA PERFURADA,COM TAMPA,TIPO "U",100X100MM,TRATAMENTO SUPERFICIAL PRE-ZINCADO A QUENTE,EXCLUSIVE CONEXOES,ACESSORIOS E FIXACAO SUPERIOR.FORNECIMENTO E COLOCACAO</t>
  </si>
  <si>
    <t>15.018.0526-A</t>
  </si>
  <si>
    <t>ELETROCALHA PERFURADA,COM TAMPA,TIPO "U",150X100MM,TRATAMENTO SUPERFICIAL PRE-ZINCADO A QUENTE,EXCLUSIVE CONEXOES,ACESSORIOS E FIXACAO SUPERIOR.FORNECIMENTO E COLOCACAO</t>
  </si>
  <si>
    <t>15.018.0527-A</t>
  </si>
  <si>
    <t>ELETROCALHA PERFURADA,COM TAMPA,TIPO "U",200X100MM,TRATAMENTO SUPERFICIAL PRE-ZINCADO A QUENTE,EXCLUSIVE CONEXOES,ACESSORIOS E FIXACAO SUPERIOR.FORNECIMENTO E COLOCACAO</t>
  </si>
  <si>
    <t>15.018.0528-A</t>
  </si>
  <si>
    <t>ELETROCALHA PERFURADA,COM TAMPA,TIPO "U",300X100MM,TRATAMENTO SUPERFICIAL PRE-ZINCADO A QUENTE,EXCLUSIVE CONEXOES,ACESSORIOS E FIXACAO SUPERIOR.FORNECIMENTO E COLOCACAO</t>
  </si>
  <si>
    <t>15.018.0529-A</t>
  </si>
  <si>
    <t>ELETROCALHA PERFURADA,COM TAMPA,TIPO "U",400X100MM,TRATAMENTO SUPERFICIAL PRE-ZINCADO A QUENTE,EXCLUSIVE CONEXOES,ACESSORIOS E FIXACAO SUPERIOR.FORNECIMENTO E COLOCACAO</t>
  </si>
  <si>
    <t>15.018.0540-A</t>
  </si>
  <si>
    <t>ELETROCALHA LISA,COM TAMPA,TIPO "U",50X50MM,TRATAMENTO SUPERFICIAL PRE-ZINCADO A QUENTE,INCLUSIVE CONEXOES,ACESSORIOS EFIXACAO SUPERIOR.FORNECIMENTO E COLOCACAO</t>
  </si>
  <si>
    <t>15.018.0550-A</t>
  </si>
  <si>
    <t>ELETROCALHA LISA,COM TAMPA,TIPO "U",100X50MM,TRATAMENTO SUPERFICIAL PRE-ZINCADO A QUENTE,INCLUSIVE CONEXOES,ACESSORIOS EFIXACAO SUPERIOR.FORNECIMENTO E COLOCACAO</t>
  </si>
  <si>
    <t>15.018.0551-A</t>
  </si>
  <si>
    <t>ELETROCALHA LISA,COM TAMPA,TIPO "U",150X50MM,TRATAMENTO SUPERFICIAL PRE-ZINCADO A QUENTE,INCLUSIVE CONEXOES,ACESSORIOS EFIXACAO SUPERIOR.FORNECIMENTO E COLOCACAO</t>
  </si>
  <si>
    <t>15.018.0552-A</t>
  </si>
  <si>
    <t>ELETROCALHA LISA,COM TAMPA,TIPO "U",200X50MM,TRATAMENTO SUPERFICIAL PRE-ZINCADO A QUENTE,INCLUSIVE CONEXOES,ACESSORIOS EFIXACAO SUPERIOR.FORNECIMENTO E COLOCACAO</t>
  </si>
  <si>
    <t>15.018.0554-A</t>
  </si>
  <si>
    <t>ELETROCALHA LISA,COM TAMPA,TIPO "U",300X50MM,TRATAMENTO SUPERFICIAL PRE-ZINCADO A QUENTE,INCLUSIVE CONEXOES,ACESSORIOS EFIXACAO SUPERIOR.FORNECIMENTO E COLOCACAO</t>
  </si>
  <si>
    <t>15.018.0555-A</t>
  </si>
  <si>
    <t>ELETROCALHA LISA,COM TAMPA,TIPO "U",400X50MM,TRATAMENTO SUPERFICIAL PRE-ZINCADO A QUENTE,INCLUSIVE CONEXOES,ACESSORIOS EFIXACAO SUPERIOR.FORNECIMENTO E COLOCACAO</t>
  </si>
  <si>
    <t>15.018.0556-A</t>
  </si>
  <si>
    <t>ELETROCALHA LISA,COM TAMPA,TIPO "U",100X75MM,TRATAMENTO SUPERFICIAL PRE-ZINCADO A QUENTE,INCLUSIVE CONEXOES,ACESSORIOS EFIXACAO SUPERIOR.FORNECIMENTO E COLOCACAO</t>
  </si>
  <si>
    <t>15.018.0557-A</t>
  </si>
  <si>
    <t>ELETROCALHA LISA,COM TAMPA,TIPO "U",150X75MM,TRATAMENTO SUPERFICIAL PRE-ZINCADO A QUENTE,INCLUSIVE CONEXOES,ACESSORIOS EFIXACAO SUPERIOR.FORNECIMENTO E COLOCACAO</t>
  </si>
  <si>
    <t>15.018.0558-A</t>
  </si>
  <si>
    <t>ELETROCALHA LISA,COM TAMPA,TIPO "U",200X75MM,TRATAMENTO SUPERFICIAL PRE-ZINCADO A QUENTE,INCLUSIVE CONEXOES,ACESSORIOS EFIXACAO SUPERIOR.FORNECIMENTO E COLOCACAO</t>
  </si>
  <si>
    <t>15.018.0560-A</t>
  </si>
  <si>
    <t>ELETROCALHA LISA,COM TAMPA,TIPO "U",300X75MM,TRATAMENTO SUPERFICIAL PRE-ZINCADO A QUENTE,INCLUSIVE CONEXOES,ACESSORIOS EFIXACAO SUPERIOR.FORNECIMENTO E COLOCACAO</t>
  </si>
  <si>
    <t>15.018.0561-A</t>
  </si>
  <si>
    <t>ELETROCALHA LISA,COM TAMPA,TIPO "U",400X75MM,TRATAMENTO SUPERFICIAL PRE-ZINCADO A QUENTE,INCLUSIVE CONEXOES,ACESSORIOS EFIXACAO SUPERIOR.FORNECIMENTO E COLOCACAO</t>
  </si>
  <si>
    <t>15.018.0562-A</t>
  </si>
  <si>
    <t>ELETROCALHA LISA,COM TAMPA,TIPO "U",100X100MM,TRATAMENTO SUPERFICIAL PRE-ZINCADO A QUENTE,INCLUSIVE CONEXOES,ACESSORIOSE FIXACAO SUPERIOR.FORNECIMENTO E COLOCACAO</t>
  </si>
  <si>
    <t>15.018.0563-A</t>
  </si>
  <si>
    <t>ELETROCALHA LISA,COM TAMPA,TIPO "U",150X100MM,TRATAMENTO SUPERFICIAL PRE-ZINCADO A QUENTE,INCLUSIVE CONEXOES,ACESSORIOSE FIXACAO SUPERIOR.FORNECIMENTO E COLOCACAO</t>
  </si>
  <si>
    <t>15.018.0564-A</t>
  </si>
  <si>
    <t>ELETROCALHA LISA,COM TAMPA,TIPO "U",200X100MM,TRATAMENTO SUPERFICIAL PRE-ZINCADO A QUENTE,INCLUSIVE CONEXOES,ACESSORIOSE FIXACAO SUPERIOR.FORNECIMENTO E COLOCACAO</t>
  </si>
  <si>
    <t>15.018.0566-A</t>
  </si>
  <si>
    <t>ELETROCALHA LISA,COM TAMPA,TIPO "U",300X100MM,TRATAMENTO SUPERFICIAL PRE-ZINCADO A QUENTE,INCLUSIVE CONEXOES,ACESSORIOSE FIXACAO SUPERIOR.FORNECIMENTO E COLOCACAO</t>
  </si>
  <si>
    <t>15.018.0567-A</t>
  </si>
  <si>
    <t>ELETROCALHA LISA,COM TAMPA,TIPO "U",400X100MM,TRATAMENTO SUPERFICIAL PRE-ZINCADO A QUENTE,INCLUSIVE CONEXOES,ACESSORIOSE FIXACAO SUPERIOR.FORNECIMENTO E COLOCACAO</t>
  </si>
  <si>
    <t>15.018.0568-A</t>
  </si>
  <si>
    <t>ELETROCALHA LISA,COM TAMPA,TIPO "U",50X50MM,TRATAMENTO SUPERFICIAL PRE-ZINCADO A QUENTE,EXCLUSIVE CONEXOES,ACESSORIOS EFIXACAO SUPERIOR.FORNECIMENTO E COLOCACAO</t>
  </si>
  <si>
    <t>15.018.0570-A</t>
  </si>
  <si>
    <t>ELETROCALHA LISA,COM TAMPA,TIPO "U",100X50MM,TRATAMENTO SUPERFICIAL PRE-ZINCADO A QUENTE,EXCLUSIVE CONEXOES,ACESSORIOS EFIXACAO SUPERIOR.FORNECIMENTO E COLOCACAO</t>
  </si>
  <si>
    <t>15.018.0571-A</t>
  </si>
  <si>
    <t>ELETROCALHA LISA,COM TAMPA,TIPO "U",150X50MM,TRATAMENTO SUPERFICIAL PRE-ZINCADO A QUENTE,EXCLUSIVE CONEXOES,ACESSORIOS EFIXACAO SUPERIOR.FORNECIMENTO E COLOCACAO</t>
  </si>
  <si>
    <t>15.018.0572-A</t>
  </si>
  <si>
    <t>ELETROCALHA LISA,COM TAMPA,TIPO "U",200X50MM,TRATAMENTO SUPERFICIAL PRE-ZINCADO A QUENTE,EXCLUSIVE CONEXOES,ACESSORIOS EFIXACAO SUPERIOR.FORNECIMENTO E COLOCACAO</t>
  </si>
  <si>
    <t>15.018.0574-A</t>
  </si>
  <si>
    <t>ELETROCALHA LISA,COM TAMPA,TIPO "U",300X50MM,TRATAMENTO SUPERFICIAL PRE-ZINCADO A QUENTE,EXCLUSIVE CONEXOES,ACESSORIOS EFIXACAO SUPERIOR.FORNECIMENTO E COLOCACAO</t>
  </si>
  <si>
    <t>15.018.0575-A</t>
  </si>
  <si>
    <t>ELETROCALHA LISA,COM TAMPA,TIPO "U",400X50MM,TRATAMENTO SUPERFICIAL PRE-ZINCADO A QUENTE,EXCLUSIVE CONEXOES,ACESSORIOS EFIXACAO SUPERIOR.FORNECIMENTO E COLOCACAO</t>
  </si>
  <si>
    <t>15.018.0576-A</t>
  </si>
  <si>
    <t>ELETROCALHA LISA,COM TAMPA,TIPO "U",100X75MM,TRATAMENTO SUPERFICIAL PRE-ZINCADO A QUENTE,EXCLUSIVE CONEXOES,ACESSORIOS EFIXACAO SUPERIOR.FORNECIMENTO E COLOCACAO</t>
  </si>
  <si>
    <t>15.018.0577-A</t>
  </si>
  <si>
    <t>ELETROCALHA LISA,COM TAMPA,TIPO "U",150X75MM,TRATAMENTO SUPERFICIAL PRE-ZINCADO A QUENTE,EXCLUSIVE CONEXOES,ACESSORIOS EFIXACAO SUPERIOR.FORNECIMENTO E COLOCACAO</t>
  </si>
  <si>
    <t>15.018.0578-A</t>
  </si>
  <si>
    <t>ELETROCALHA LISA,COM TAMPA,TIPO "U",200X75MM,TRATAMENTO SUPERFICIAL PRE-ZINCADO A QUENTE,EXCLUSIVE CONEXOES,ACESSORIOS EFIXACAO SUPERIOR.FORNECIMENTO E COLOCACAO</t>
  </si>
  <si>
    <t>15.018.0580-A</t>
  </si>
  <si>
    <t>ELETROCALHA LISA,COM TAMPA,TIPO "U",300X75MM,TRATAMENTO SUPERFICIAL PRE-ZINCADO A QUENTE,EXCLUSIVE CONEXOES,ACESSORIOS EFIXACAO SUPERIOR.FORNECIMENTO E COLOCACAO</t>
  </si>
  <si>
    <t>15.018.0581-A</t>
  </si>
  <si>
    <t>ELETROCALHA LISA,COM TAMPA,TIPO "U",400X75MM,TRATAMENTO SUPERFICIAL PRE-ZINCADO A QUENTE,EXCLUSIVE CONEXOES,ACESSORIOS EFIXACAO SUPERIOR.FORNECIMENTO E COLOCACAO</t>
  </si>
  <si>
    <t>15.018.0582-A</t>
  </si>
  <si>
    <t>ELETROCALHA LISA,COM TAMPA,TIPO "U",100X100MM,TRATAMENTO SUPERFICIAL PRE-ZINCADO A QUENTE,EXCLUSIVE CONEXOES,ACESSORIOSE FIXACAO SUPERIOR.FORNECIMENTO E COLOCACAO</t>
  </si>
  <si>
    <t>15.018.0583-A</t>
  </si>
  <si>
    <t>ELETROCALHA LISA,COM TAMPA,TIPO "U",150X100MM,TRATAMENTO SUPERFICIAL PRE-ZINCADO A QUENTE,EXCLUSIVE CONEXOES,ACESSORIOSE FIXACAO SUPERIOR.FORNECIMENTO E COLOCACAO</t>
  </si>
  <si>
    <t>15.018.0584-A</t>
  </si>
  <si>
    <t>ELETROCALHA LISA,COM TAMPA,TIPO "U",200X100MM,TRATAMENTO SUPERFICIAL PRE-ZINCADO A QUENTE,EXCLUSIVE CONEXOES,ACESSORIOSE FIXACAO SUPERIOR.FORNECIMENTO E COLOCACAO</t>
  </si>
  <si>
    <t>15.018.0586-A</t>
  </si>
  <si>
    <t>ELETROCALHA LISA,COM TAMPA,TIPO "U",300X100MM,TRATAMENTO SUPERFICIAL PRE-ZINCADO A QUENTE,EXCLUSIVE CONEXOES,ACESSORIOSE FIXACAO SUPERIOR.FORNECIMENTO E COLOCACAO</t>
  </si>
  <si>
    <t>15.018.0587-A</t>
  </si>
  <si>
    <t>ELETROCALHA LISA,COM TAMPA,TIPO "U",400X100MM,TRATAMENTO SUPERFICIAL PRE-ZINCADO A QUENTE,EXCLUSIVE CONEXOES,ACESSORIOSE FIXACAO SUPERIOR.FORNECIMENTO E COLOCACAO</t>
  </si>
  <si>
    <t>15.018.0588-A</t>
  </si>
  <si>
    <t>CURVA HORIZONTAL,45º,PARA ELETROCALHA PERFURADA OU LISA,50X50MM.FORNECIMENTO E COLOCACAO</t>
  </si>
  <si>
    <t>15.018.0590-A</t>
  </si>
  <si>
    <t>CURVA HORIZONTAL,45º,PARA ELETROCALHA PERFURADA OU LISA,100X50MM.FORNECIMENTO E COLOCACAO</t>
  </si>
  <si>
    <t>15.018.0591-A</t>
  </si>
  <si>
    <t>CURVA HORIZONTAL,45º,PARA ELETROCALHA PERFURADA OU LISA,150X50MM.FORNECIMENTO E COLOCACAO</t>
  </si>
  <si>
    <t>15.018.0592-A</t>
  </si>
  <si>
    <t>CURVA HORIZONTAL,45º,PARA ELETROCALHA PERFURADA OU LISA,200X50MM.FORNECIMENTO E COLOCACAO</t>
  </si>
  <si>
    <t>15.018.0594-A</t>
  </si>
  <si>
    <t>CURVA HORIZONTAL,45º,PARA ELETROCALHA PERFURADA OU LISA,300X50MM.FORNECIMENTO E COLOCACAO</t>
  </si>
  <si>
    <t>15.018.0595-A</t>
  </si>
  <si>
    <t>CURVA HORIZONTAL,45º,PARA ELETROCALHA PERFURADA OU LISA,400X50MM.FORNECIMENTO E COLOCACAO</t>
  </si>
  <si>
    <t>15.018.0596-A</t>
  </si>
  <si>
    <t>CURVA HORIZONTAL,45º,PARA ELETROCALHA PERFURADA OU LISA,100X75MM.FORNECIMENTO E COLOCACAO</t>
  </si>
  <si>
    <t>15.018.0597-A</t>
  </si>
  <si>
    <t>CURVA HORIZONTAL,45º,PARA ELETROCALHA PERFURADA OU LISA,150X75MM.FORNECIMENTO E COLOCACAO</t>
  </si>
  <si>
    <t>15.018.0598-A</t>
  </si>
  <si>
    <t>CURVA HORIZONTAL,45º,PARA ELETROCALHA PERFURADA OU LISA,200X75MM.FORNECIMENTO E COLOCACAO</t>
  </si>
  <si>
    <t>15.018.0600-A</t>
  </si>
  <si>
    <t>CURVA HORIZONTAL,45º,PARA ELETROCALHA PERFURADA OU LISA,300X75MM.FORNECIMENTO E COLOCACAO</t>
  </si>
  <si>
    <t>15.018.0601-A</t>
  </si>
  <si>
    <t>CURVA HORIZONTAL,45º,PARA ELETROCALHA PERFURADA OU LISA,400X75MM.FORNECIMENTO E COLOCACAO</t>
  </si>
  <si>
    <t>15.018.0602-A</t>
  </si>
  <si>
    <t>CURVA HORIZONTAL,45º,PARA ELETROCALHA PERFURADA OU LISA,100X100MM.FORNECIMENTO E COLOCACAO</t>
  </si>
  <si>
    <t>15.018.0603-A</t>
  </si>
  <si>
    <t>CURVA HORIZONTAL,45º,PARA ELETROCALHA PERFURADA OU LISA,150X100MM.FORNECIMENTO E COLOCACAO</t>
  </si>
  <si>
    <t>15.018.0604-A</t>
  </si>
  <si>
    <t>CURVA HORIZONTAL,45º,PARA ELETROCALHA PERFURADA OU LISA,200X100MM.FORNECIMENTO E COLOCACAO</t>
  </si>
  <si>
    <t>15.018.0606-A</t>
  </si>
  <si>
    <t>CURVA HORIZONTAL,45º,PARA ELETROCALHA PERFURADA OU LISA,300X100MM.FORNECIMENTO E COLOCACAO</t>
  </si>
  <si>
    <t>15.018.0607-A</t>
  </si>
  <si>
    <t>CURVA HORIZONTAL,45º,PARA ELETROCALHA PERFURADA OU LISA,400X100MM.FORNECIMENTO E COLOCACAO</t>
  </si>
  <si>
    <t>15.018.0608-A</t>
  </si>
  <si>
    <t>CURVA HORIZONTAL,90º,PARA ELETROCALHA PERFURADA OU LISA,50X50MM.FORNECIMENTO E COLOCACAO</t>
  </si>
  <si>
    <t>15.018.0610-A</t>
  </si>
  <si>
    <t>CURVA HORIZONTAL,90º,PARA ELETROCALHA PERFURADA OU LISA,100X50MM.FORNECIMENTO E COLOCACAO</t>
  </si>
  <si>
    <t>15.018.0611-A</t>
  </si>
  <si>
    <t>CURVA HORIZONTAL,90º,PARA ELETROCALHA PERFURADA OU LISA,150X50MM.FORNECIMENTO E COLOCACAO</t>
  </si>
  <si>
    <t>15.018.0612-A</t>
  </si>
  <si>
    <t>CURVA HORIZONTAL,90º,PARA ELETROCALHA PERFURADA OU LISA,200X50MM.FORNECIMENTO E COLOCACAO</t>
  </si>
  <si>
    <t>15.018.0614-A</t>
  </si>
  <si>
    <t>CURVA HORIZONTAL,90º,PARA ELETROCALHA PERFURADA OU LISA,300X50MM.FORNECIMENTO E COLOCACAO</t>
  </si>
  <si>
    <t>15.018.0615-A</t>
  </si>
  <si>
    <t>CURVA HORIZONTAL,90º,PARA ELETROCALHA PERFURADA OU LISA,400X50MM.FORNECIMENTO E COLOCACAO</t>
  </si>
  <si>
    <t>15.018.0616-A</t>
  </si>
  <si>
    <t>CURVA HORIZONTAL,90º,PARA ELETROCALHA PERFURADA OU LISA,100X75MM.FORNECIMENTO E COLOCACAO</t>
  </si>
  <si>
    <t>15.018.0617-A</t>
  </si>
  <si>
    <t>CURVA HORIZONTAL,90º,PARA ELETROCALHA PERFURADA OU LISA,150X75MM.FORNECIMENTO E COLOCACAO</t>
  </si>
  <si>
    <t>15.018.0618-A</t>
  </si>
  <si>
    <t>CURVA HORIZONTAL,90º,PARA ELETROCALHA PERFURADA OU LISA,200X75MM.FORNECIMENTO E COLOCACAO</t>
  </si>
  <si>
    <t>15.018.0620-A</t>
  </si>
  <si>
    <t>CURVA HORIZONTAL,90º,PARA ELETROCALHA PERFURADA OU LISA,300X75MM.FORNECIMENTO E COLOCACAO</t>
  </si>
  <si>
    <t>15.018.0621-A</t>
  </si>
  <si>
    <t>CURVA HORIZONTAL,90º,PARA ELETROCALHA PERFURADA OU LISA,400X75MM.FORNECIMENTO E COLOCACAO</t>
  </si>
  <si>
    <t>15.018.0622-A</t>
  </si>
  <si>
    <t>CURVA HORIZONTAL,90º,PARA ELETROCALHA PERFURADA OU LISA,100X100MM.FORNECIMENTO E COLOCACAO</t>
  </si>
  <si>
    <t>15.018.0623-A</t>
  </si>
  <si>
    <t>CURVA HORIZONTAL,90º,PARA ELETROCALHA PERFURADA OU LISA,150X100MM.FORNECIMENTO E COLOCACAO</t>
  </si>
  <si>
    <t>15.018.0624-A</t>
  </si>
  <si>
    <t>CURVA HORIZONTAL,90º,PARA ELETROCALHA PERFURADA OU LISA,200X100MM.FORNECIMENTO E COLOCACAO</t>
  </si>
  <si>
    <t>15.018.0626-A</t>
  </si>
  <si>
    <t>CURVA HORIZONTAL,90º,PARA ELETROCALHA PERFURADA OU LISA,300X100MM.FORNECIMENTO E COLOCACAO</t>
  </si>
  <si>
    <t>15.018.0627-A</t>
  </si>
  <si>
    <t>CURVA HORIZONTAL,90º,PARA ELETROCALHA PERFURADA OU LISA,400X100MM.FORNECIMENTO E COLOCACAO</t>
  </si>
  <si>
    <t>15.018.0628-A</t>
  </si>
  <si>
    <t>CURVA VERTICAL,EXTERNA,30º,PARA ELETROCALHA PERFURADA OU LISA,50X50MM.FORNECIMENTO E COLOCACAO</t>
  </si>
  <si>
    <t>15.018.0630-A</t>
  </si>
  <si>
    <t>CURVA VERTICAL,EXTERNA,30º,PARA ELETROCALHA PERFURADA OU LISA,100X50MM.FORNECIMENTO E COLOCACAO</t>
  </si>
  <si>
    <t>15.018.0631-A</t>
  </si>
  <si>
    <t>CURVA VERTICAL,EXTERNA,30º,PARA ELETROCALHA PERFURADA OU LISA,150X50MM.FORNECIMENTO E COLOCACAO</t>
  </si>
  <si>
    <t>15.018.0632-A</t>
  </si>
  <si>
    <t>CURVA VERTICAL,EXTERNA,30º,PARA ELETROCALHA PERFURADA OU LISA,200X50MM.FORNECIMENTO E COLOCACAO</t>
  </si>
  <si>
    <t>15.018.0634-A</t>
  </si>
  <si>
    <t>CURVA VERTICAL,EXTERNA,30º,PARA ELETROCALHA PERFURADA OU LISA,300X50MM.FORNECIMENTO E COLOCACAO</t>
  </si>
  <si>
    <t>15.018.0635-A</t>
  </si>
  <si>
    <t>CURVA VERTICAL,EXTERNA,30º,PARA ELETROCALHA PERFURADA OU LISA,400X50MM.FORNECIMENTO E COLOCACAO</t>
  </si>
  <si>
    <t>15.018.0636-A</t>
  </si>
  <si>
    <t>CURVA VERTICAL,EXTERNA,30º,PARA ELETROCALHA PERFURADA OU LISA,100X75MM.FORNECIMENTO E COLOCACAO</t>
  </si>
  <si>
    <t>15.018.0637-A</t>
  </si>
  <si>
    <t>CURVA VERTICAL,EXTERNA,30º,PARA ELETROCALHA PERFURADA OU LISA,150X75MM.FORNECIMENTO E COLOCACAO</t>
  </si>
  <si>
    <t>15.018.0638-A</t>
  </si>
  <si>
    <t>CURVA VERTICAL,EXTERNA,30º,PARA ELETROCALHA PERFURADA OU LISA,200X75MM.FORNECIMENTO E COLOCACAO</t>
  </si>
  <si>
    <t>15.018.0640-A</t>
  </si>
  <si>
    <t>CURVA VERTICAL,EXTERNA,30º,PARA ELETROCALHA PERFURADA OU LISA,300X75MM.FORNECIMENTO E COLOCACAO</t>
  </si>
  <si>
    <t>15.018.0641-A</t>
  </si>
  <si>
    <t>CURVA VERTICAL,EXTERNA,30º,PARA ELETROCALHA PERFURADA OU LISA,400X75MM.FORNECIMENTO E COLOCACAO</t>
  </si>
  <si>
    <t>15.018.0642-A</t>
  </si>
  <si>
    <t>CURVA VERTICAL,EXTERNA,30º,PARA ELETROCALHA PERFURADA OU LISA,100X100MM.FORNECIMENTO E COLOCACAO</t>
  </si>
  <si>
    <t>15.018.0643-A</t>
  </si>
  <si>
    <t>CURVA VERTICAL,EXTERNA,30º,PARA ELETROCALHA PERFURADA OU LISA,150X100MM.FORNECIMENTO E COLOCACAO</t>
  </si>
  <si>
    <t>15.018.0644-A</t>
  </si>
  <si>
    <t>CURVA VERTICAL,EXTERNA,30º,PARA ELETROCALHA PERFURADA OU LISA,200X100MM.FORNECIMENTO E COLOCACAO</t>
  </si>
  <si>
    <t>15.018.0646-A</t>
  </si>
  <si>
    <t>CURVA VERTICAL,EXTERNA,30º,PARA ELETROCALHA PERFURADA OU LISA,300X100MM.FORNECIMENTO E COLOCACAO</t>
  </si>
  <si>
    <t>15.018.0647-A</t>
  </si>
  <si>
    <t>CURVA VERTICAL,EXTERNA,30º,PARA ELETROCALHA PERFURADA OU LISA,400X100MM.FORNECIMENTO E COLOCACAO</t>
  </si>
  <si>
    <t>15.018.0648-A</t>
  </si>
  <si>
    <t>CURVA VERTICAL,EXTERNA,45º,PARA ELETROCALHA PERFURADA OU LISA,50X50MM.FORNECIMENTO E COLOCACAO</t>
  </si>
  <si>
    <t>15.018.0650-A</t>
  </si>
  <si>
    <t>CURVA VERTICAL,EXTERNA,45º,PARA ELETROCALHA PERFURADA OU LISA,100X50MM.FORNECIMENTO E COLOCACAO</t>
  </si>
  <si>
    <t>15.018.0651-A</t>
  </si>
  <si>
    <t>CURVA VERTICAL,EXTERNA,45º,PARA ELETROCALHA PERFURADA OU LISA,150X50MM.FORNECIMENTO E COLOCACAO</t>
  </si>
  <si>
    <t>15.018.0652-A</t>
  </si>
  <si>
    <t>CURVA VERTICAL,EXTERNA,45º,PARA ELETROCALHA PERFURADA OU LISA,200X50MM.FORNECIMENTO E COLOCACAO</t>
  </si>
  <si>
    <t>15.018.0654-A</t>
  </si>
  <si>
    <t>CURVA VERTICAL,EXTERNA,45º,PARA ELETROCALHA PERFURADA OU LISA,300X50MM.FORNECIMENTO E COLOCACAO</t>
  </si>
  <si>
    <t>15.018.0655-A</t>
  </si>
  <si>
    <t>CURVA VERTICAL,EXTERNA,45º,PARA ELETROCALHA PERFURADA OU LISA,400X50MM.FORNECIMENTO E COLOCACAO</t>
  </si>
  <si>
    <t>15.018.0656-A</t>
  </si>
  <si>
    <t>CURVA VERTICAL,EXTERNA,45º,PARA ELETROCALHA PERFURADA OU LISA,100X75MM.FORNECIMENTO E COLOCACAO</t>
  </si>
  <si>
    <t>15.018.0657-A</t>
  </si>
  <si>
    <t>CURVA VERTICAL,EXTERNA,45º,PARA ELETROCALHA PERFURADA OU LISA,150X75MM.FORNECIMENTO E COLOCACAO</t>
  </si>
  <si>
    <t>15.018.0658-A</t>
  </si>
  <si>
    <t>CURVA VERTICAL,EXTERNA,45º,PARA ELETROCALHA PERFURADA OU LISA,200X75MM.FORNECIMENTO E COLOCACAO</t>
  </si>
  <si>
    <t>15.018.0660-A</t>
  </si>
  <si>
    <t>CURVA VERTICAL,EXTERNA,45º,PARA ELETROCALHA PERFURADA OU LISA,300X75MM.FORNECIMENTO E COLOCACAO</t>
  </si>
  <si>
    <t>15.018.0661-A</t>
  </si>
  <si>
    <t>CURVA VERTICAL,EXTERNA,45º,PARA ELETROCALHA PERFURADA OU LISA,400X75MM.FORNECIMENTO E COLOCACAO</t>
  </si>
  <si>
    <t>15.018.0662-A</t>
  </si>
  <si>
    <t>CURVA VERTICAL,EXTERNA,45º,PARA ELETROCALHA PERFURADA OU LISA,100X100MM.FORNECIMENTO E COLOCACAO</t>
  </si>
  <si>
    <t>15.018.0663-A</t>
  </si>
  <si>
    <t>CURVA VERTICAL,EXTERNA,45º,PARA ELETROCALHA PERFURADA OU LISA,150X100MM.FORNECIMENTO E COLOCACAO</t>
  </si>
  <si>
    <t>15.018.0664-A</t>
  </si>
  <si>
    <t>CURVA VERTICAL,EXTERNA,45º,PARA ELETROCALHA PERFURADA OU LISA,200X100MM.FORNECIMENTO E COLOCACAO</t>
  </si>
  <si>
    <t>15.018.0666-A</t>
  </si>
  <si>
    <t>CURVA VERTICAL,EXTERNA,45º,PARA ELETROCALHA PERFURADA OU LISA,300X100MM.FORNECIMENTO E COLOCACAO</t>
  </si>
  <si>
    <t>15.018.0667-A</t>
  </si>
  <si>
    <t>CURVA VERTICAL,EXTERNA,45º,PARA ELETROCALHA PERFURADA OU LISA,400X100MM.FORNECIMENTO E COLOCACAO</t>
  </si>
  <si>
    <t>15.018.0668-A</t>
  </si>
  <si>
    <t>CURVA VERTICAL,EXTERNA,90º,PARA ELETROCALHA PERFURADA OU LISA,50X50MM.FORNECIMENTO E COLOCACAO</t>
  </si>
  <si>
    <t>15.018.0670-A</t>
  </si>
  <si>
    <t>CURVA VERTICAL,EXTERNA,90º,PARA ELETROCALHA PERFURADA OU LISA,100X50MM.FORNECIMENTO E COLOCACAO</t>
  </si>
  <si>
    <t>15.018.0671-A</t>
  </si>
  <si>
    <t>CURVA VERTICAL,EXTERNA,90º,PARA ELETROCALHA PERFURADA OU LISA,150X50MM.FORNECIMENTO E COLOCACAO</t>
  </si>
  <si>
    <t>15.018.0672-A</t>
  </si>
  <si>
    <t>CURVA VERTICAL,EXTERNA,90º,PARA ELETROCALHA PERFURADA OU LISA,200X50MM.FORNECIMENTO E COLOCACAO</t>
  </si>
  <si>
    <t>15.018.0674-A</t>
  </si>
  <si>
    <t>CURVA VERTICAL,EXTERNA,90º,PARA ELETROCALHA PERFURADA OU LISA,300X50MM.FORNECIMENTO E COLOCACAO</t>
  </si>
  <si>
    <t>15.018.0675-A</t>
  </si>
  <si>
    <t>CURVA VERTICAL,EXTERNA,90º,PARA ELETROCALHA PERFURADA OU LISA,400X50MM.FORNECIMENTO E COLOCACAO</t>
  </si>
  <si>
    <t>15.018.0676-A</t>
  </si>
  <si>
    <t>CURVA VERTICAL,EXTERNA,90º,PARA ELETROCALHA PERFURADA OU LISA,100X75MM.FORNECIMENTO E COLOCACAO</t>
  </si>
  <si>
    <t>15.018.0677-A</t>
  </si>
  <si>
    <t>CURVA VERTICAL,EXTERNA,90º,PARA ELETROCALHA PERFURADA OU LISA,150X75MM.FORNECIMENTO E COLOCACAO</t>
  </si>
  <si>
    <t>15.018.0678-A</t>
  </si>
  <si>
    <t>CURVA VERTICAL,EXTERNA,90º,PARA ELETROCALHA PERFURADA OU LISA,200X75MM.FORNECIMENTO E COLOCACAO</t>
  </si>
  <si>
    <t>15.018.0680-A</t>
  </si>
  <si>
    <t>CURVA VERTICAL,EXTERNA,90º,PARA ELETROCALHA PERFURADA OU LISA,300X75MM.FORNECIMENTO E COLOCACAO</t>
  </si>
  <si>
    <t>15.018.0681-A</t>
  </si>
  <si>
    <t>CURVA VERTICAL,EXTERNA,90º,PARA ELETROCALHA PERFURADA OU LISA,400X75MM.FORNECIMENTO E COLOCACAO</t>
  </si>
  <si>
    <t>15.018.0682-A</t>
  </si>
  <si>
    <t>CURVA VERTICAL,EXTERNA,90º,PARA ELETROCALHA PERFURADA OU LISA,100X100MM.FORNECIMENTO E COLOCACAO</t>
  </si>
  <si>
    <t>15.018.0683-A</t>
  </si>
  <si>
    <t>CURVA VERTICAL,EXTERNA,90º,PARA ELETROCALHA PERFURADA OU LISA,150X100MM.FORNECIMENTO E COLOCACAO</t>
  </si>
  <si>
    <t>15.018.0684-A</t>
  </si>
  <si>
    <t>CURVA VERTICAL,EXTERNA,90º,PARA ELETROCALHA PERFURADA OU LISA,200X100MM.FORNECIMENTO E COLOCACAO</t>
  </si>
  <si>
    <t>15.018.0686-A</t>
  </si>
  <si>
    <t>CURVA VERTICAL,EXTERNA,90º,PARA ELETROCALHA PERFURADA OU LISA,300X100MM.FORNECIMENTO E COLOCACAO</t>
  </si>
  <si>
    <t>15.018.0687-A</t>
  </si>
  <si>
    <t>CURVA VERTICAL,EXTERNA,90º,PARA ELETROCALHA PERFURADA OU LISA,400X100MM.FORNECIMENTO E COLOCACAO</t>
  </si>
  <si>
    <t>15.018.0688-A</t>
  </si>
  <si>
    <t>CURVA VERTICAL,INTERNA,45º,PARA ELETROCALHA PERFURADA OU LISA,50X50MM.FORNECIMENTO E COLOCACAO</t>
  </si>
  <si>
    <t>15.018.0690-A</t>
  </si>
  <si>
    <t>CURVA VERTICAL,INTERNA,45º,PARA ELETROCALHA PERFURADA OU LISA,100X50MM.FORNECIMENTO E COLOCACAO</t>
  </si>
  <si>
    <t>15.018.0691-A</t>
  </si>
  <si>
    <t>CURVA VERTICAL,INTERNA,45º,PARA ELETROCALHA PERFURADA OU LISA,150X50MM.FORNECIMENTO E COLOCACAO</t>
  </si>
  <si>
    <t>15.018.0692-A</t>
  </si>
  <si>
    <t>CURVA VERTICAL,INTERNA,45º,PARA ELETROCALHA PERFURADA OU LISA,200X50MM.FORNECIMENTO E COLOCACAO</t>
  </si>
  <si>
    <t>15.018.0694-A</t>
  </si>
  <si>
    <t>CURVA VERTICAL,INTERNA,45º,PARA ELETROCALHA PERFURADA OU LISA,300X50MM.FORNECIMENTO E COLOCACAO</t>
  </si>
  <si>
    <t>15.018.0695-A</t>
  </si>
  <si>
    <t>CURVA VERTICAL,INTERNA,45º,PARA ELETROCALHA PERFURADA OU LISA,400X50MM.FORNECIMENTO E COLOCACAO</t>
  </si>
  <si>
    <t>15.018.0696-A</t>
  </si>
  <si>
    <t>CURVA VERTICAL,INTERNA,45º,PARA ELETROCALHA PERFURADA OU LISA,100X75MM.FORNECIMENTO E COLOCACAO</t>
  </si>
  <si>
    <t>15.018.0697-A</t>
  </si>
  <si>
    <t>CURVA VERTICAL,INTERNA,45º,PARA ELETROCALHA PERFURADA OU LISA,150X75MM.FORNECIMENTO E COLOCACAO</t>
  </si>
  <si>
    <t>15.018.0698-A</t>
  </si>
  <si>
    <t>CURVA VERTICAL,INTERNA,45º,PARA ELETROCALHA PERFURADA OU LISA,200X75MM.FORNECIMENTO E COLOCACAO</t>
  </si>
  <si>
    <t>15.018.0700-A</t>
  </si>
  <si>
    <t>CURVA VERTICAL,INTERNA,45º,PARA ELETROCALHA PERFURADA OU LISA,300X75MM.FORNECIMENTO E COLOCACAO</t>
  </si>
  <si>
    <t>15.018.0701-A</t>
  </si>
  <si>
    <t>CURVA VERTICAL,INTERNA,45º,PARA ELETROCALHA PERFURADA OU LISA,400X75MM.FORNECIMENTO E COLOCACAO</t>
  </si>
  <si>
    <t>15.018.0702-A</t>
  </si>
  <si>
    <t>CURVA VERTICAL,INTERNA,45º,PARA ELETROCALHA PERFURADA OU LISA,100X100MM.FORNECIMENTO E COLOCACAO</t>
  </si>
  <si>
    <t>15.018.0703-A</t>
  </si>
  <si>
    <t>CURVA VERTICAL,INTERNA,45º,PARA ELETROCALHA PERFURADA OU LISA,150X100MM.FORNECIMENTO E COLOCACAO</t>
  </si>
  <si>
    <t>15.018.0704-A</t>
  </si>
  <si>
    <t>CURVA VERTICAL,INTERNA,45º,PARA ELETROCALHA PERFURADA OU LISA,200X100MM.FORNECIMENTO E COLOCACAO</t>
  </si>
  <si>
    <t>15.018.0706-A</t>
  </si>
  <si>
    <t>CURVA VERTICAL,INTERNA,45º,PARA ELETROCALHA PERFURADA OU LISA,300X100MM.FORNECIMENTO E COLOCACAO</t>
  </si>
  <si>
    <t>15.018.0707-A</t>
  </si>
  <si>
    <t>CURVA VERTICAL,INTERNA,45º,PARA ELETROCALHA PERFURADA OU LISA,400X100MM.FORNECIMENTO E COLOCACAO</t>
  </si>
  <si>
    <t>15.018.0708-A</t>
  </si>
  <si>
    <t>CURVA VERTICAL,INTERNA,90º,PARA ELETROCALHA PERFURADA OU LISA,50X50MM.FORNECIMENTO E COLOCACAO</t>
  </si>
  <si>
    <t>15.018.0710-A</t>
  </si>
  <si>
    <t>CURVA VERTICAL,INTERNA,90º,PARA ELETROCALHA PERFURADA OU LISA,100X50MM.FORNECIMENTO E COLOCACAO</t>
  </si>
  <si>
    <t>15.018.0711-A</t>
  </si>
  <si>
    <t>CURVA VERTICAL,INTERNA,90º,PARA ELETROCALHA PERFURADA OU LISA,150X50MM.FORNECIMENTO E COLOCACAO</t>
  </si>
  <si>
    <t>15.018.0712-A</t>
  </si>
  <si>
    <t>CURVA VERTICAL,INTERNA,90º,PARA ELETROCALHA PERFURADA OU LISA,200X50MM.FORNECIMENTO E COLOCACAO</t>
  </si>
  <si>
    <t>15.018.0714-A</t>
  </si>
  <si>
    <t>CURVA VERTICAL,INTERNA,90º,PARA ELETROCALHA PERFURADA OU LISA,300X50MM.FORNECIMENTO E COLOCACAO</t>
  </si>
  <si>
    <t>15.018.0715-A</t>
  </si>
  <si>
    <t>CURVA VERTICAL,INTERNA,90º,PARA ELETROCALHA PERFURADA OU LISA,400X50MM.FORNECIMENTO E COLOCACAO</t>
  </si>
  <si>
    <t>15.018.0716-A</t>
  </si>
  <si>
    <t>CURVA VERTICAL,INTERNA,90º,PARA ELETROCALHA PERFURADA OU LISA,100X75MM.FORNECIMENTO E COLOCACAO</t>
  </si>
  <si>
    <t>15.018.0717-A</t>
  </si>
  <si>
    <t>CURVA VERTICAL,INTERNA,90º,PARA ELETROCALHA PERFURADA OU LISA,150X75MM.FORNECIMENTO E COLOCACAO</t>
  </si>
  <si>
    <t>15.018.0718-A</t>
  </si>
  <si>
    <t>CURVA VERTICAL,INTERNA,90º,PARA ELETROCALHA PERFURADA OU LISA,200X75MM.FORNECIMENTO E COLOCACAO</t>
  </si>
  <si>
    <t>15.018.0720-A</t>
  </si>
  <si>
    <t>CURVA VERTICAL,INTERNA,90º,PARA ELETROCALHA PERFURADA OU LISA,300X75MM.FORNECIMENTO E COLOCACAO</t>
  </si>
  <si>
    <t>15.018.0721-A</t>
  </si>
  <si>
    <t>CURVA VERTICAL,INTERNA,90º,PARA ELETROCALHA PERFURADA OU LISA,400X75MM.FORNECIMENTO E COLOCACAO</t>
  </si>
  <si>
    <t>15.018.0722-A</t>
  </si>
  <si>
    <t>CURVA VERTICAL,INTERNA,90º,PARA ELETROCALHA PERFURADA OU LISA,100X100MM.FORNECIMENTO E COLOCACAO</t>
  </si>
  <si>
    <t>15.018.0723-A</t>
  </si>
  <si>
    <t>CURVA VERTICAL,INTERNA,90º,PARA ELETROCALHA PERFURADA OU LISA,150X100MM.FORNECIMENTO E COLOCACAO</t>
  </si>
  <si>
    <t>15.018.0724-A</t>
  </si>
  <si>
    <t>CURVA VERTICAL,INTERNA,90º,PARA ELETROCALHA PERFURADA OU LISA,200X100MM.FORNECIMENTO E COLOCACAO</t>
  </si>
  <si>
    <t>15.018.0726-A</t>
  </si>
  <si>
    <t>CURVA VERTICAL,INTERNA,90º,PARA ELETROCALHA PERFURADA OU LISA,300X100MM.FORNECIMENTO E COLOCACAO</t>
  </si>
  <si>
    <t>15.018.0727-A</t>
  </si>
  <si>
    <t>CURVA VERTICAL,INTERNA,90º,PARA ELETROCALHA PERFURADA OU LISA,400X100MM.FORNECIMENTO E COLOCACAO</t>
  </si>
  <si>
    <t>15.018.0728-A</t>
  </si>
  <si>
    <t>CURVA DE INVERSAO,90º,PARA ELETROCALHA PERFURADA OU LISA,50X50MM.FORNECIMENTO E COLOCACAO</t>
  </si>
  <si>
    <t>15.018.0730-A</t>
  </si>
  <si>
    <t>CURVA DE INVERSAO,90º,PARA ELETROCALHA PERFURADA OU LISA,100X50MM.FORNECIMENTO E COLOCACAO</t>
  </si>
  <si>
    <t>15.018.0731-A</t>
  </si>
  <si>
    <t>CURVA DE INVERSAO,90º,PARA ELETROCALHA PERFURADA OU LISA,150X50MM.FORNECIMENTO E COLOCACAO</t>
  </si>
  <si>
    <t>15.018.0732-A</t>
  </si>
  <si>
    <t>CURVA DE INVERSAO,90º,PARA ELETROCALHA PERFURADA OU LISA,200X50MM.FORNECIMENTO E COLOCACAO</t>
  </si>
  <si>
    <t>15.018.0734-A</t>
  </si>
  <si>
    <t>CURVA DE INVERSAO,90º,PARA ELETROCALHA PERFURADA OU LISA,300X50MM.FORNECIMENTO E COLOCACAO</t>
  </si>
  <si>
    <t>15.018.0735-A</t>
  </si>
  <si>
    <t>CURVA DE INVERSAO,90º,PARA ELETROCALHA PERFURADA OU LISA,400X50MM.FORNECIMENTO E COLOCACAO</t>
  </si>
  <si>
    <t>15.018.0736-A</t>
  </si>
  <si>
    <t>CURVA DE INVERSAO,90º,PARA ELETROCALHA PERFURADA OU LISA,100X75MM.FORNECIMENTO E COLOCACAO</t>
  </si>
  <si>
    <t>15.018.0737-A</t>
  </si>
  <si>
    <t>CURVA DE INVERSAO,90º,PARA ELETROCALHA PERFURADA OU LISA,150X75MM.FORNECIMENTO E COLOCACAO</t>
  </si>
  <si>
    <t>15.018.0738-A</t>
  </si>
  <si>
    <t>CURVA DE INVERSAO,90º,PARA ELETROCALHA PERFURADA OU LISA,200X75MM.FORNECIMENTO E COLOCACAO</t>
  </si>
  <si>
    <t>15.018.0740-A</t>
  </si>
  <si>
    <t>CURVA DE INVERSAO,90º,PARA ELETROCALHA PERFURADA OU LISA,300X75MM.FORNECIMENTO E COLOCACAO</t>
  </si>
  <si>
    <t>15.018.0741-A</t>
  </si>
  <si>
    <t>CURVA DE INVERSAO,90º,PARA ELETROCALHA PERFURADA OU LISA,400X75MM.FORNECIMENTO E COLOCACAO</t>
  </si>
  <si>
    <t>15.018.0742-A</t>
  </si>
  <si>
    <t>CURVA DE INVERSAO,90º,PARA ELETROCALHA PERFURADA OU LISA,100X100MM.FORNECIMENTO E COLOCACAO</t>
  </si>
  <si>
    <t>15.018.0743-A</t>
  </si>
  <si>
    <t>CURVA DE INVERSAO,90º,PARA ELETROCALHA PERFURADA OU LISA,150X100MM.FORNECIMENTO E COLOCACAO</t>
  </si>
  <si>
    <t>15.018.0744-A</t>
  </si>
  <si>
    <t>CURVA DE INVERSAO,90º,PARA ELETROCALHA PERFURADA OU LISA,200X100MM.FORNECIMENTO E COLOCACAO</t>
  </si>
  <si>
    <t>15.018.0746-A</t>
  </si>
  <si>
    <t>CURVA DE INVERSAO,90º,PARA ELETROCALHA PERFURADA OU LISA,300X100MM.FORNECIMENTO E COLOCACAO</t>
  </si>
  <si>
    <t>15.018.0747-A</t>
  </si>
  <si>
    <t>CURVA DE INVERSAO,90º,PARA ELETROCALHA PERFURADA OU LISA,400X100MM.FORNECIMENTO E COLOCACAO</t>
  </si>
  <si>
    <t>15.018.0748-A</t>
  </si>
  <si>
    <t>TE HORIZONTAL,90º,PARA ELETROCALHA PERFURADA OU LISA,50X50MM.FORNECIMENTO E COLOCACAO</t>
  </si>
  <si>
    <t>15.018.0750-A</t>
  </si>
  <si>
    <t>TE HORIZONTAL,90º,PARA ELETROCALHA PERFURADA OU LISA,100X50MM.FORNECIMENTO E COLOCACAO</t>
  </si>
  <si>
    <t>15.018.0751-A</t>
  </si>
  <si>
    <t>TE HORIZONTAL,90º,PARA ELETROCALHA PERFURADA OU LISA,150X50MM.FORNECIMENTO E COLOCACAO</t>
  </si>
  <si>
    <t>15.018.0752-A</t>
  </si>
  <si>
    <t>TE HORIZONTAL,90º,PARA ELETROCALHA PERFURADA OU LISA,200X50MM.FORNECIMENTO E COLOCACAO</t>
  </si>
  <si>
    <t>15.018.0754-A</t>
  </si>
  <si>
    <t>TE HORIZONTAL,90º,PARA ELETROCALHA PERFURADA OU LISA,300X50MM.FORNECIMENTO E COLOCACAO</t>
  </si>
  <si>
    <t>15.018.0755-A</t>
  </si>
  <si>
    <t>TE HORIZONTAL,90º,PARA ELETROCALHA PERFURADA OU LISA,400X50MM.FORNECIMENTO E COLOCACAO</t>
  </si>
  <si>
    <t>15.018.0756-A</t>
  </si>
  <si>
    <t>TE HORIZONTAL,90º,PARA ELETROCALHA PERFURADA OU LISA,100X75MM.FORNECIMENTO E COLOCACAO</t>
  </si>
  <si>
    <t>15.018.0757-A</t>
  </si>
  <si>
    <t>TE HORIZONTAL,90º,PARA ELETROCALHA PERFURADA OU LISA,150X75MM.FORNECIMENTO E COLOCACAO</t>
  </si>
  <si>
    <t>15.018.0758-A</t>
  </si>
  <si>
    <t>TE HORIZONTAL,90º,PARA ELETROCALHA PERFURADA OU LISA,200X75MM.FORNECIMENTO E COLOCACAO</t>
  </si>
  <si>
    <t>15.018.0760-A</t>
  </si>
  <si>
    <t>TE HORIZONTAL,90º,PARA ELETROCALHA PERFURADA OU LISA,300X75MM.FORNECIMENTO E COLOCACAO</t>
  </si>
  <si>
    <t>15.018.0761-A</t>
  </si>
  <si>
    <t>TE HORIZONTAL,90º,PARA ELETROCALHA PERFURADA OU LISA,400X75MM.FORNECIMENTO E COLOCACAO</t>
  </si>
  <si>
    <t>15.018.0762-A</t>
  </si>
  <si>
    <t>TE HORIZONTAL,90º,PARA ELETROCALHA PERFURADA OU LISA,100X100MM.FORNECIMENTO E COLOCACAO</t>
  </si>
  <si>
    <t>15.018.0763-A</t>
  </si>
  <si>
    <t>TE HORIZONTAL,90º,PARA ELETROCALHA PERFURADA OU LISA,150X100MM.FORNECIMENTO E COLOCACAO</t>
  </si>
  <si>
    <t>15.018.0764-A</t>
  </si>
  <si>
    <t>TE HORIZONTAL,90º,PARA ELETROCALHA PERFURADA OU LISA,200X100MM.FORNECIMENTO E COLOCACAO</t>
  </si>
  <si>
    <t>15.018.0766-A</t>
  </si>
  <si>
    <t>TE HORIZONTAL,90º,PARA ELETROCALHA PERFURADA OU LISA,300X100MM.FORNECIMENTO E COLOCACAO</t>
  </si>
  <si>
    <t>15.018.0767-A</t>
  </si>
  <si>
    <t>TE HORIZONTAL,90º,PARA ELETROCALHA PERFURADA OU LISA,400X100MM.FORNECIMENTO E COLOCACAO</t>
  </si>
  <si>
    <t>15.018.0768-A</t>
  </si>
  <si>
    <t>TE VERTICAL DE DERIVACAO OU LATERAL,PARA ELETROCALHA PERFURADA OU LISA,50X50MM.FORNECIMENTO E COLOCACAO</t>
  </si>
  <si>
    <t>15.018.0770-A</t>
  </si>
  <si>
    <t>TE VERTICAL DE DERIVACAO OU LATERAL,PARA ELETROCALHA PERFURADA OU LISA,100X50MM.FORNECIMENTO E COLOCACAO</t>
  </si>
  <si>
    <t>15.018.0771-A</t>
  </si>
  <si>
    <t>TE VERTICAL DE DERIVACAO OU LATERAL,PARA ELETROCALHA PERFURADA OU LISA,150X50MM.FORNECIMENTO E COLOCACAO</t>
  </si>
  <si>
    <t>15.018.0772-A</t>
  </si>
  <si>
    <t>TE VERTICAL DE DERIVACAO OU LATERAL,PARA ELETROCALHA PERFURADA OU LISA,200X50MM.FORNECIMENTO E COLOCACAO</t>
  </si>
  <si>
    <t>15.018.0774-A</t>
  </si>
  <si>
    <t>TE VERTICAL DE DERIVACAO OU LATERAL,PARA ELETROCALHA PERFURADA OU LISA,300X50MM.FORNECIMENTO E COLOCACAO</t>
  </si>
  <si>
    <t>15.018.0775-A</t>
  </si>
  <si>
    <t>TE VERTICAL DE DERIVACAO OU LATERAL,PARA ELETROCALHA PERFURADA OU LISA,400X50MM.FORNECIMENTO E COLOCACAO</t>
  </si>
  <si>
    <t>15.018.0776-A</t>
  </si>
  <si>
    <t>TE VERTICAL DE DERIVACAO OU LATERAL,PARA ELETROCALHA PERFURADA OU LISA,100X75MM.FORNECIMENTO E COLOCACAO</t>
  </si>
  <si>
    <t>15.018.0777-A</t>
  </si>
  <si>
    <t>TE VERTICAL DE DERIVACAO OU LATERAL,PARA ELETROCALHA PERFURADA OU LISA,150X75MM.FORNECIMENTO E COLOCACAO</t>
  </si>
  <si>
    <t>15.018.0778-A</t>
  </si>
  <si>
    <t>TE VERTICAL DE DERIVACAO OU LATERAL,PARA ELETROCALHA PERFURADA OU LISA,200X75MM.FORNECIMENTO E COLOCACAO</t>
  </si>
  <si>
    <t>15.018.0780-A</t>
  </si>
  <si>
    <t>TE VERTICAL DE DERIVACAO OU LATERAL,PARA ELETROCALHA PERFURADA OU LISA,300X75MM.FORNECIMENTO E COLOCACAO</t>
  </si>
  <si>
    <t>15.018.0781-A</t>
  </si>
  <si>
    <t>TE VERTICAL DE DERIVACAO OU LATERAL,PARA ELETROCALHA PERFURADA OU LISA,400X75MM.FORNECIMENTO E COLOCACAO</t>
  </si>
  <si>
    <t>15.018.0782-A</t>
  </si>
  <si>
    <t>TE VERTICAL DE DERIVACAO OU LATERAL,PARA ELETROCALHA PERFURADA OU LISA,100X100MM.FORNECIMENTO E COLOCACAO</t>
  </si>
  <si>
    <t>15.018.0783-A</t>
  </si>
  <si>
    <t>TE VERTICAL DE DERIVACAO OU LATERAL,PARA ELETROCALHA PERFURADA OU LISA,150X100MM.FORNECIMENTO E COLOCACAO</t>
  </si>
  <si>
    <t>15.018.0784-A</t>
  </si>
  <si>
    <t>TE VERTICAL DE DERIVACAO OU LATERAL,PARA ELETROCALHA PERFURADA OU LISA,200X100MM.FORNECIMENTO E COLOCACAO</t>
  </si>
  <si>
    <t>15.018.0786-A</t>
  </si>
  <si>
    <t>TE VERTICAL DE DERIVACAO OU LATERAL,PARA ELETROCALHA PERFURADA OU LISA,300X100MM.FORNECIMENTO E COLOCACAO</t>
  </si>
  <si>
    <t>15.018.0787-A</t>
  </si>
  <si>
    <t>TE VERTICAL DE DERIVACAO OU LATERAL,PARA ELETROCALHA PERFURADA OU LISA,400X100MM.FORNECIMENTO E COLOCACAO</t>
  </si>
  <si>
    <t>15.018.0788-A</t>
  </si>
  <si>
    <t>CRUZETA HORIZONTAL,90º,PARA ELETROCALHA PERFURADA OU LISA,50X50MM.FORNECIMENTO E COLOCACAO</t>
  </si>
  <si>
    <t>15.018.0790-A</t>
  </si>
  <si>
    <t>CRUZETA HORIZONTAL,90º,PARA ELETROCALHA PERFURADA OU LISA,100X50MM.FORNECIMENTO E COLOCACAO</t>
  </si>
  <si>
    <t>15.018.0791-A</t>
  </si>
  <si>
    <t>CRUZETA HORIZONTAL,90º,PARA ELETROCALHA PERFURADA OU LISA,150X50MM.FORNECIMENTO E COLOCACAO</t>
  </si>
  <si>
    <t>15.018.0792-A</t>
  </si>
  <si>
    <t>CRUZETA HORIZONTAL,90º,PARA ELETROCALHA PERFURADA OU LISA,200X50MM.FORNECIMENTO E COLOCACAO</t>
  </si>
  <si>
    <t>15.018.0794-A</t>
  </si>
  <si>
    <t>CRUZETA HORIZONTAL,90º,PARA ELETROCALHA PERFURADA OU LISA,300X50MM.FORNECIMENTO E COLOCACAO</t>
  </si>
  <si>
    <t>15.018.0795-A</t>
  </si>
  <si>
    <t>CRUZETA HORIZONTAL,90º,PARA ELETROCALHA PERFURADA OU LISA,400X50MM.FORNECIMENTO E COLOCACAO</t>
  </si>
  <si>
    <t>15.018.0796-A</t>
  </si>
  <si>
    <t>CRUZETA HORIZONTAL,90º,PARA ELETROCALHA PERFURADA OU LISA,100X75MM.FORNECIMENTO E COLOCACAO</t>
  </si>
  <si>
    <t>15.018.0797-A</t>
  </si>
  <si>
    <t>CRUZETA HORIZONTAL,90º,PARA ELETROCALHA PERFURADA OU LISA,150X75MM.FORNECIMENTO E COLOCACAO</t>
  </si>
  <si>
    <t>15.018.0798-A</t>
  </si>
  <si>
    <t>CRUZETA HORIZONTAL,90º,PARA ELETROCALHA PERFURADA OU LISA,200X75MM.FORNECIMENTO E COLOCACAO</t>
  </si>
  <si>
    <t>15.018.0800-A</t>
  </si>
  <si>
    <t>CRUZETA HORIZONTAL,90º,PARA ELETROCALHA PERFURADA OU LISA,300X75MM.FORNECIMENTO E COLOCACAO</t>
  </si>
  <si>
    <t>15.018.0801-A</t>
  </si>
  <si>
    <t>CRUZETA HORIZONTAL,90º,PARA ELETROCALHA PERFURADA OU LISA,400X75MM.FORNECIMENTO E COLOCACAO</t>
  </si>
  <si>
    <t>15.018.0802-A</t>
  </si>
  <si>
    <t>CRUZETA HORIZONTAL,90º,PARA ELETROCALHA PERFURADA OU LISA,100X100MM.FORNECIMENTO E COLOCACAO</t>
  </si>
  <si>
    <t>15.018.0803-A</t>
  </si>
  <si>
    <t>CRUZETA HORIZONTAL,90º,PARA ELETROCALHA PERFURADA OU LISA,150X100MM.FORNECIMENTO E COLOCACAO</t>
  </si>
  <si>
    <t>15.018.0804-A</t>
  </si>
  <si>
    <t>CRUZETA HORIZONTAL,90º,PARA ELETROCALHA PERFURADA OU LISA,200X100MM.FORNECIMENTO E COLOCACAO</t>
  </si>
  <si>
    <t>15.018.0806-A</t>
  </si>
  <si>
    <t>CRUZETA HORIZONTAL,90º,PARA ELETROCALHA PERFURADA OU LISA,300X100MM.FORNECIMENTO E COLOCACAO</t>
  </si>
  <si>
    <t>15.018.0807-A</t>
  </si>
  <si>
    <t>CRUZETA HORIZONTAL,90º,PARA ELETROCALHA PERFURADA OU LISA,400X100MM.FORNECIMENTO E COLOCACAO</t>
  </si>
  <si>
    <t>15.018.0808-A</t>
  </si>
  <si>
    <t>COTOVELO RETO,PARA ELETROCALHA PERFURADA OU LISA,50X50MM.FORNECIMENTO E COLOCACAO</t>
  </si>
  <si>
    <t>15.018.0810-A</t>
  </si>
  <si>
    <t>COTOVELO RETO,PARA ELETROCALHA PERFURADA OU LISA,100X50MM.FORNECIMENTO E COLOCACAO</t>
  </si>
  <si>
    <t>15.018.0811-A</t>
  </si>
  <si>
    <t>COTOVELO RETO,PARA ELETROCALHA PERFURADA OU LISA,150X50MM.FORNECIMENTO E COLOCACAO</t>
  </si>
  <si>
    <t>15.018.0812-A</t>
  </si>
  <si>
    <t>COTOVELO RETO,PARA ELETROCALHA PERFURADA OU LISA,200X50MM.FORNECIMENTO E COLOCACAO</t>
  </si>
  <si>
    <t>15.018.0814-A</t>
  </si>
  <si>
    <t>COTOVELO RETO,PARA ELETROCALHA PERFURADA OU LISA,300X50MM.FORNECIMENTO E COLOCACAO</t>
  </si>
  <si>
    <t>15.018.0815-A</t>
  </si>
  <si>
    <t>COTOVELO RETO,PARA ELETROCALHA PERFURADA OU LISA,400X50MM.FORNECIMENTO E COLOCACAO</t>
  </si>
  <si>
    <t>15.018.0816-A</t>
  </si>
  <si>
    <t>COTOVELO RETO,PARA ELETROCALHA PERFURADA OU LISA,100X75MM.FORNECIMENTO E COLOCACAO</t>
  </si>
  <si>
    <t>15.018.0817-A</t>
  </si>
  <si>
    <t>COTOVELO RETO,PARA ELETROCALHA PERFURADA OU LISA,150X75MM.FORNECIMENTO E COLOCACAO</t>
  </si>
  <si>
    <t>15.018.0818-A</t>
  </si>
  <si>
    <t>COTOVELO RETO,PARA ELETROCALHA PERFURADA OU LISA,200X75MM.FORNECIMENTO E COLOCACAO</t>
  </si>
  <si>
    <t>15.018.0820-A</t>
  </si>
  <si>
    <t>COTOVELO RETO,PARA ELETROCALHA PERFURADA OU LISA,300X75MM.FORNECIMENTO E COLOCACAO</t>
  </si>
  <si>
    <t>15.018.0821-A</t>
  </si>
  <si>
    <t>COTOVELO RETO,PARA ELETROCALHA PERFURADA OU LISA,400X75MM.FORNECIMENTO E COLOCACAO</t>
  </si>
  <si>
    <t>15.018.0822-A</t>
  </si>
  <si>
    <t>COTOVELO RETO,PARA ELETROCALHA PERFURADA OU LISA,100X100MM.FORNECIMENTO E COLOCACAO</t>
  </si>
  <si>
    <t>15.018.0823-A</t>
  </si>
  <si>
    <t>COTOVELO RETO,PARA ELETROCALHA PERFURADA OU LISA,150X100MM.FORNECIMENTO E COLOCACAO</t>
  </si>
  <si>
    <t>15.018.0824-A</t>
  </si>
  <si>
    <t>COTOVELO RETO,PARA ELETROCALHA PERFURADA OU LISA,200X100MM.FORNECIMENTO E COLOCACAO</t>
  </si>
  <si>
    <t>15.018.0826-A</t>
  </si>
  <si>
    <t>COTOVELO RETO,PARA ELETROCALHA PERFURADA OU LISA,300X100MM.FORNECIMENTO E COLOCACAO</t>
  </si>
  <si>
    <t>15.018.0827-A</t>
  </si>
  <si>
    <t>COTOVELO RETO,PARA ELETROCALHA PERFURADA OU LISA,400X100MM.FORNECIMENTO E COLOCACAO</t>
  </si>
  <si>
    <t>15.018.0828-A</t>
  </si>
  <si>
    <t>TE RETO,PARA ELETROCALHA PERFURADA OU LISA,50X50MM.FORNECIMENTO E COLOCACAO</t>
  </si>
  <si>
    <t>15.018.0830-A</t>
  </si>
  <si>
    <t>TE RETO,PARA ELETROCALHA PERFURADA OU LISA,100X50MM.FORNECIMENTO E COLOCACAO</t>
  </si>
  <si>
    <t>15.018.0831-A</t>
  </si>
  <si>
    <t>TE RETO,PARA ELETROCALHA PERFURADA OU LISA,150X50MM.FORNECIMENTO E COLOCACAO</t>
  </si>
  <si>
    <t>15.018.0832-A</t>
  </si>
  <si>
    <t>TE RETO,PARA ELETROCALHA PERFURADA OU LISA,200X50MM.FORNECIMENTO E COLOCACAO</t>
  </si>
  <si>
    <t>15.018.0834-A</t>
  </si>
  <si>
    <t>TE RETO,PARA ELETROCALHA PERFURADA OU LISA,300X50MM.FORNECIMENTO E COLOCACAO</t>
  </si>
  <si>
    <t>15.018.0835-A</t>
  </si>
  <si>
    <t>TE RETO,PARA ELETROCALHA PERFURADA OU LISA,400X50MM.FORNECIMENTO E COLOCACAO</t>
  </si>
  <si>
    <t>15.018.0836-A</t>
  </si>
  <si>
    <t>TE RETO,PARA ELETROCALHA PERFURADA OU LISA,100X75MM.FORNECIMENTO E COLOCACAO</t>
  </si>
  <si>
    <t>15.018.0837-A</t>
  </si>
  <si>
    <t>TE RETO,PARA ELETROCALHA PERFURADA OU LISA,150X75MM.FORNECIMENTO E COLOCACAO</t>
  </si>
  <si>
    <t>15.018.0838-A</t>
  </si>
  <si>
    <t>TE RETO,PARA ELETROCALHA PERFURADA OU LISA,200X75MM.FORNECIMENTO E COLOCACAO</t>
  </si>
  <si>
    <t>15.018.0840-A</t>
  </si>
  <si>
    <t>TE RETO,PARA ELETROCALHA PERFURADA OU LISA,300X75MM.FORNECIMENTO E COLOCACAO</t>
  </si>
  <si>
    <t>15.018.0841-A</t>
  </si>
  <si>
    <t>TE RETO,PARA ELETROCALHA PERFURADA OU LISA,400X75MM.FORNECIMENTO E COLOCACAO</t>
  </si>
  <si>
    <t>15.018.0842-A</t>
  </si>
  <si>
    <t>TE RETO,PARA ELETROCALHA PERFURADA OU LISA,100X100MM.FORNECIMENTO E COLOCACAO</t>
  </si>
  <si>
    <t>15.018.0843-A</t>
  </si>
  <si>
    <t>TE RETO,PARA ELETROCALHA PERFURADA OU LISA,150X100MM.FORNECIMENTO E COLOCACAO</t>
  </si>
  <si>
    <t>15.018.0844-A</t>
  </si>
  <si>
    <t>TE RETO,PARA ELETROCALHA PERFURADA OU LISA,200X100MM.FORNECIMENTO E COLOCACAO</t>
  </si>
  <si>
    <t>15.018.0846-A</t>
  </si>
  <si>
    <t>TE RETO,PARA ELETROCALHA PERFURADA OU LISA,300X100MM.FORNECIMENTO E COLOCACAO</t>
  </si>
  <si>
    <t>15.018.0847-A</t>
  </si>
  <si>
    <t>TE RETO,PARA ELETROCALHA PERFURADA OU LISA,400X100MM.FORNECIMENTO E COLOCACAO</t>
  </si>
  <si>
    <t>15.018.0848-A</t>
  </si>
  <si>
    <t>CRUZETA RETA,PARA ELETROCALHA PERFURADA OU LISA,50X50MM.FORNECIMENTO E COLOCACAO</t>
  </si>
  <si>
    <t>15.018.0850-A</t>
  </si>
  <si>
    <t>CRUZETA RETA,PARA ELETROCALHA PERFURADA OU LISA,100X50MM.FORNECIMENTO E COLOCACAO</t>
  </si>
  <si>
    <t>15.018.0851-A</t>
  </si>
  <si>
    <t>CRUZETA RETA,PARA ELETROCALHA PERFURADA OU LISA,150X50MM.FORNECIMENTO E COLOCACAO</t>
  </si>
  <si>
    <t>15.018.0852-A</t>
  </si>
  <si>
    <t>CRUZETA RETA,PARA ELETROCALHA PERFURADA OU LISA,200X50MM.FORNECIMENTO E COLOCACAO</t>
  </si>
  <si>
    <t>15.018.0854-A</t>
  </si>
  <si>
    <t>CRUZETA RETA,PARA ELETROCALHA PERFURADA OU LISA,300X50MM.FORNECIMENTO E COLOCACAO</t>
  </si>
  <si>
    <t>15.018.0855-A</t>
  </si>
  <si>
    <t>CRUZETA RETA,PARA ELETROCALHA PERFURADA OU LISA,400X50MM.FORNECIMENTO E COLOCACAO</t>
  </si>
  <si>
    <t>15.018.0856-A</t>
  </si>
  <si>
    <t>CRUZETA RETA,PARA ELETROCALHA PERFURADA OU LISA,100X75MM.FORNECIMENTO E COLOCACAO</t>
  </si>
  <si>
    <t>15.018.0857-A</t>
  </si>
  <si>
    <t>CRUZETA RETA,PARA ELETROCALHA PERFURADA OU LISA,150X75MM.FORNECIMENTO E COLOCACAO</t>
  </si>
  <si>
    <t>15.018.0858-A</t>
  </si>
  <si>
    <t>CRUZETA RETA,PARA ELETROCALHA PERFURADA OU LISA,200X75MM.FORNECIMENTO E COLOCACAO</t>
  </si>
  <si>
    <t>15.018.0860-A</t>
  </si>
  <si>
    <t>CRUZETA RETA,PARA ELETROCALHA PERFURADA OU LISA,300X75MM.FORNECIMENTO E COLOCACAO</t>
  </si>
  <si>
    <t>15.018.0861-A</t>
  </si>
  <si>
    <t>CRUZETA RETA,PARA ELETROCALHA PERFURADA OU LISA,400X75MM.FORNECIMENTO E COLOCACAO</t>
  </si>
  <si>
    <t>15.018.0862-A</t>
  </si>
  <si>
    <t>CRUZETA RETA,PARA ELETROCALHA PERFURADA OU LISA,100X100MM.FORNECIMENTO E COLOCACAO</t>
  </si>
  <si>
    <t>15.018.0863-A</t>
  </si>
  <si>
    <t>CRUZETA RETA,PARA ELETROCALHA PERFURADA OU LISA,150X100MM.FORNECIMENTO E COLOCACAO</t>
  </si>
  <si>
    <t>15.018.0864-A</t>
  </si>
  <si>
    <t>CRUZETA RETA,PARA ELETROCALHA PERFURADA OU LISA,200X100MM.FORNECIMENTO E COLOCACAO</t>
  </si>
  <si>
    <t>15.018.0866-A</t>
  </si>
  <si>
    <t>CRUZETA RETA,PARA ELETROCALHA PERFURADA OU LISA,300X100MM.FORNECIMENTO E COLOCACAO</t>
  </si>
  <si>
    <t>15.018.0867-A</t>
  </si>
  <si>
    <t>CRUZETA RETA,PARA ELETROCALHA PERFURADA OU LISA,400X100MM.FORNECIMENTO E COLOCACAO</t>
  </si>
  <si>
    <t>15.018.0870-A</t>
  </si>
  <si>
    <t>REDUCAO CONCENTRICA,PARA ELETROCALHA PERFURADA OU LISA,100X50MM.FORNECIMENTO E COLOCACAO</t>
  </si>
  <si>
    <t>15.018.0871-A</t>
  </si>
  <si>
    <t>REDUCAO CONCENTRICA,PARA ELETROCALHA PERFURADA OU LISA,150X100MM.FORNECIMENTO E COLOCACAO</t>
  </si>
  <si>
    <t>15.018.0872-A</t>
  </si>
  <si>
    <t>REDUCAO CONCENTRICA,PARA ELETROCALHA PERFURADA OU LISA,150X50MM.FORNECIMENTO E COLOCACAO</t>
  </si>
  <si>
    <t>15.018.0873-A</t>
  </si>
  <si>
    <t>REDUCAO CONCENTRICA,PARA ELETROCALHA PERFURADA OU LISA,200X150MM.FORNECIMENTO E COLOCACAO</t>
  </si>
  <si>
    <t>15.018.0874-A</t>
  </si>
  <si>
    <t>REDUCAO CONCENTRICA,PARA ELETROCALHA PERFURADA OU LISA,200X100MM.FORNECIMENTO E COLOCACAO</t>
  </si>
  <si>
    <t>15.018.0875-A</t>
  </si>
  <si>
    <t>REDUCAO CONCENTRICA,PARA ELETROCALHA PERFURADA OU LISA,200X50MM.FORNECIMENTO E COLOCACAO</t>
  </si>
  <si>
    <t>15.018.0881-A</t>
  </si>
  <si>
    <t>REDUCAO CONCENTRICA,PARA ELETROCALHA PERFURADA OU LISA,300X200MM.FORNECIMENTO E COLOCACAO</t>
  </si>
  <si>
    <t>15.018.0882-A</t>
  </si>
  <si>
    <t>REDUCAO CONCENTRICA,PARA ELETROCALHA PERFURADA OU LISA,300X150MM.FORNECIMENTO E COLOCACAO</t>
  </si>
  <si>
    <t>15.018.0883-A</t>
  </si>
  <si>
    <t>REDUCAO CONCENTRICA,PARA ELETROCALHA PERFURADA OU LISA,300X100MM.FORNECIMENTO E COLOCACAO</t>
  </si>
  <si>
    <t>15.018.0884-A</t>
  </si>
  <si>
    <t>REDUCAO CONCENTRICA,PARA ELETROCALHA PERFURADA OU LISA,300X50MM.FORNECIMENTO E COLOCACAO</t>
  </si>
  <si>
    <t>15.018.0885-A</t>
  </si>
  <si>
    <t>REDUCAO CONCENTRICA,PARA ELETROCALHA PERFURADA OU LISA,400X300MM.FORNECIMENTO E COLOCACAO</t>
  </si>
  <si>
    <t>15.018.0887-A</t>
  </si>
  <si>
    <t>REDUCAO CONCENTRICA,PARA ELETROCALHA PERFURADA OU LISA,400X200MM.FORNECIMENTO E COLOCACAO</t>
  </si>
  <si>
    <t>15.018.0888-A</t>
  </si>
  <si>
    <t>REDUCAO CONCENTRICA,PARA ELETROCALHA PERFURADA OU LISA,400X150MM.FORNECIMENTO E COLOCACAO</t>
  </si>
  <si>
    <t>15.018.0889-A</t>
  </si>
  <si>
    <t>REDUCAO CONCENTRICA,PARA ELETROCALHA PERFURADA OU LISA,400X100MM.FORNECIMENTO E COLOCACAO</t>
  </si>
  <si>
    <t>15.018.0890-A</t>
  </si>
  <si>
    <t>REDUCAO CONCENTRICA,PARA ELETROCALHA PERFURADA OU LISA,400X50MM.FORNECIMENTO E COLOCACAO</t>
  </si>
  <si>
    <t>15.018.0898-A</t>
  </si>
  <si>
    <t>TE VERTICAL(SUBIDA),PARA ELETROCALHA PERFURADA OU LISA,50X50MM.FORNECIMENTO E COLOCACAO</t>
  </si>
  <si>
    <t>15.018.0900-A</t>
  </si>
  <si>
    <t>TE VERTICAL(SUBIDA),PARA ELETROCALHA PERFURADA OU LISA,100X50MM.FORNECIMENTO E COLOCACAO</t>
  </si>
  <si>
    <t>15.018.0901-A</t>
  </si>
  <si>
    <t>TE VERTICAL(SUBIDA),PARA ELETROCALHA PERFURADA OU LISA,150X50MM.FORNECIMENTO E COLOCACAO</t>
  </si>
  <si>
    <t>15.018.0902-A</t>
  </si>
  <si>
    <t>TE VERTICAL(SUBIDA),PARA ELETROCALHA PERFURADA OU LISA,200X50MM.FORNECIMENTO E COLOCACAO</t>
  </si>
  <si>
    <t>15.018.0904-A</t>
  </si>
  <si>
    <t>TE VERTICAL(SUBIDA),PARA ELETROCALHA PERFURADA OU LISA,300X50MM.FORNECIMENTO E COLOCACAO</t>
  </si>
  <si>
    <t>15.018.0905-A</t>
  </si>
  <si>
    <t>TE VERTICAL(SUBIDA),PARA ELETROCALHA PERFURADA OU LISA,400X50MM.FORNECIMENTO E COLOCACAO</t>
  </si>
  <si>
    <t>15.018.0906-A</t>
  </si>
  <si>
    <t>TE VERTICAL(SUBIDA),PARA ELETROCALHA PERFURADA OU LISA,100X75MM.FORNECIMENTO E COLOCACAO</t>
  </si>
  <si>
    <t>15.018.0907-A</t>
  </si>
  <si>
    <t>TE VERTICAL(SUBIDA),PARA ELETROCALHA PERFURADA OU LISA,150X75MM.FORNECIMENTO E COLOCACAO</t>
  </si>
  <si>
    <t>15.018.0908-A</t>
  </si>
  <si>
    <t>TE VERTICAL(SUBIDA),PARA ELETROCALHA PERFURADA OU LISA,200X75MM.FORNECIMENTO E COLOCACAO</t>
  </si>
  <si>
    <t>15.018.0910-A</t>
  </si>
  <si>
    <t>TE VERTICAL(SUBIDA),PARA ELETROCALHA PERFURADA OU LISA,300X75MM.FORNECIMENTO E COLOCACAO</t>
  </si>
  <si>
    <t>15.018.0911-A</t>
  </si>
  <si>
    <t>TE VERTICAL(SUBIDA),PARA ELETROCALHA PERFURADA OU LISA,400X75MM.FORNECIMENTO E COLOCACAO</t>
  </si>
  <si>
    <t>15.018.0912-A</t>
  </si>
  <si>
    <t>TE VERTICAL(SUBIDA),PARA ELETROCALHA PERFURADA OU LISA,100X100MM.FORNECIMENTO E COLOCACAO</t>
  </si>
  <si>
    <t>15.018.0913-A</t>
  </si>
  <si>
    <t>TE VERTICAL(SUBIDA),PARA ELETROCALHA PERFURADA OU LISA,150X100MM.FORNECIMENTO E COLOCACAO</t>
  </si>
  <si>
    <t>15.018.0914-A</t>
  </si>
  <si>
    <t>TE VERTICAL(SUBIDA),PARA ELETROCALHA PERFURADA OU LISA,200X100MM.FORNECIMENTO E COLOCACAO</t>
  </si>
  <si>
    <t>15.018.0916-A</t>
  </si>
  <si>
    <t>TE VERTICAL(SUBIDA),PARA ELETROCALHA PERFURADA OU LISA,300X100MM.FORNECIMENTO E COLOCACAO</t>
  </si>
  <si>
    <t>15.018.0917-A</t>
  </si>
  <si>
    <t>TE VERTICAL(SUBIDA),PARA ELETROCALHA PERFURADA OU LISA,400X100MM.FORNECIMENTO E COLOCACAO</t>
  </si>
  <si>
    <t>15.018.0918-A</t>
  </si>
  <si>
    <t>TE VERTICAL(DESCIDA),PARA ELETROCALHA PERFURADA OU LISA,50X50MM.FORNECIMENTO E COLOCACAO</t>
  </si>
  <si>
    <t>15.018.0920-A</t>
  </si>
  <si>
    <t>TE VERTICAL(DESCIDA),PARA ELETROCALHA PERFURADA OU LISA,100X50MM.FORNECIMENTO E COLOCACAO</t>
  </si>
  <si>
    <t>15.018.0921-A</t>
  </si>
  <si>
    <t>TE VERTICAL(DESCIDA),PARA ELETROCALHA PERFURADA OU LISA,150X50MM.FORNECIMENTO E COLOCACAO</t>
  </si>
  <si>
    <t>15.018.0922-A</t>
  </si>
  <si>
    <t>TE VERTICAL(DESCIDA),PARA ELETROCALHA PERFURADA OU LISA,200X50MM.FORNECIMENTO E COLOCACAO</t>
  </si>
  <si>
    <t>15.018.0924-A</t>
  </si>
  <si>
    <t>TE VERTICAL(DESCIDA),PARA ELETROCALHA PERFURADA OU LISA,300X50MM.FORNECIMENTO E COLOCACAO</t>
  </si>
  <si>
    <t>15.018.0925-A</t>
  </si>
  <si>
    <t>TE VERTICAL(DESCIDA),PARA ELETROCALHA PERFURADA OU LISA,400X50MM.FORNECIMENTO E COLOCACAO</t>
  </si>
  <si>
    <t>15.018.0926-A</t>
  </si>
  <si>
    <t>TE VERTICAL(DESCIDA),PARA ELETROCALHA PERFURADA OU LISA,100X75MM.FORNECIMENTO E COLOCACAO</t>
  </si>
  <si>
    <t>15.018.0927-A</t>
  </si>
  <si>
    <t>TE VERTICAL(DESCIDA),PARA ELETROCALHA PERFURADA OU LISA,150X75MM.FORNECIMENTO E COLOCACAO</t>
  </si>
  <si>
    <t>15.018.0928-A</t>
  </si>
  <si>
    <t>TE VERTICAL(DESCIDA),PARA ELETROCALHA PERFURADA OU LISA,200X75MM.FORNECIMENTO E COLOCACAO</t>
  </si>
  <si>
    <t>15.018.0930-A</t>
  </si>
  <si>
    <t>TE VERTICAL(DESCIDA),PARA ELETROCALHA PERFURADA OU LISA,300X75MM.FORNECIMENTO E COLOCACAO</t>
  </si>
  <si>
    <t>15.018.0931-A</t>
  </si>
  <si>
    <t>TE VERTICAL(DESCIDA),PARA ELETROCALHA PERFURADA OU LISA,400X75MM.FORNECIMENTO E COLOCACAO</t>
  </si>
  <si>
    <t>15.018.0932-A</t>
  </si>
  <si>
    <t>TE VERTICAL(DESCIDA),PARA ELETROCALHA PERFURADA OU LISA,100X100MM.FORNECIMENTO E COLOCACAO</t>
  </si>
  <si>
    <t>15.018.0933-A</t>
  </si>
  <si>
    <t>TE VERTICAL(DESCIDA),PARA ELETROCALHA PERFURADA OU LISA,150X100MM.FORNECIMENTO E COLOCACAO</t>
  </si>
  <si>
    <t>15.018.0934-A</t>
  </si>
  <si>
    <t>TE VERTICAL(DESCIDA),PARA ELETROCALHA PERFURADA OU LISA,200X100MM.FORNECIMENTO E COLOCACAO</t>
  </si>
  <si>
    <t>15.018.0936-A</t>
  </si>
  <si>
    <t>TE VERTICAL(DESCIDA),PARA ELETROCALHA PERFURADA OU LISA,300X100MM.FORNECIMENTO E COLOCACAO</t>
  </si>
  <si>
    <t>15.018.0937-A</t>
  </si>
  <si>
    <t>TE VERTICAL(DESCIDA),PARA ELETROCALHA PERFURADA OU LISA,400X100MM.FORNECIMENTO E COLOCACAO</t>
  </si>
  <si>
    <t>15.018.0938-A</t>
  </si>
  <si>
    <t>TERMINAL DE FECHAMENTO LISO,PARA ELETROCALHA PERFURADA OU LISA,50X50MM.FORNECIMENTO E COLOCACAO</t>
  </si>
  <si>
    <t>15.018.0940-A</t>
  </si>
  <si>
    <t>TERMINAL DE FECHAMENTO LISO,PARA ELETROCALHA PERFURADA OU LISA,100X50MM.FORNECIMENTO E COLOCACAO</t>
  </si>
  <si>
    <t>15.018.0941-A</t>
  </si>
  <si>
    <t>TERMINAL DE FECHAMENTO LISO,PARA ELETROCALHA PERFURADA OU LISA,150X50MM.FORNECIMENTO E COLOCACAO</t>
  </si>
  <si>
    <t>15.018.0942-A</t>
  </si>
  <si>
    <t>TERMINAL DE FECHAMENTO LISO,PARA ELETROCALHA PERFURADA OU LISA,200X50MM.FORNECIMENTO E COLOCACAO</t>
  </si>
  <si>
    <t>15.018.0944-A</t>
  </si>
  <si>
    <t>TERMINAL DE FECHAMENTO LISO,PARA ELETROCALHA PERFURADA OU LISA,300X50MM.FORNECIMENTO E COLOCACAO</t>
  </si>
  <si>
    <t>15.018.0945-A</t>
  </si>
  <si>
    <t>TERMINAL DE FECHAMENTO LISO,PARA ELETROCALHA PERFURADA OU LISA,400X50MM.FORNECIMENTO E COLOCACAO</t>
  </si>
  <si>
    <t>15.018.0946-A</t>
  </si>
  <si>
    <t>TERMINAL DE FECHAMENTO LISO,PARA ELETROCALHA PERFURADA OU LISA,100X75MM.FORNECIMENTO E COLOCACAO</t>
  </si>
  <si>
    <t>15.018.0947-A</t>
  </si>
  <si>
    <t>TERMINAL DE FECHAMENTO LISO,PARA ELETROCALHA PERFURADA OU LISA,150X75MM.FORNECIMENTO E COLOCACAO</t>
  </si>
  <si>
    <t>15.018.0948-A</t>
  </si>
  <si>
    <t>TERMINAL DE FECHAMENTO LISO,PARA ELETROCALHA PERFURADA OU LISA,200X75MM.FORNECIMENTO E COLOCACAO</t>
  </si>
  <si>
    <t>15.018.0950-A</t>
  </si>
  <si>
    <t>TERMINAL DE FECHAMENTO LISO,PARA ELETROCALHA PERFURADA OU LISA,300X75MM.FORNECIMENTO E COLOCACAO</t>
  </si>
  <si>
    <t>15.018.0951-A</t>
  </si>
  <si>
    <t>TERMINAL DE FECHAMENTO LISO,PARA ELETROCALHA PERFURADA OU LISA,400X75MM.FORNECIMENTO E COLOCACAO</t>
  </si>
  <si>
    <t>15.018.0952-A</t>
  </si>
  <si>
    <t>TERMINAL DE FECHAMENTO LISO,PARA ELETROCALHA PERFURADA OU LISA,100X100MM.FORNECIMENTO E COLOCACAO</t>
  </si>
  <si>
    <t>15.018.0953-A</t>
  </si>
  <si>
    <t>TERMINAL DE FECHAMENTO LISO,PARA ELETROCALHA PERFURADA OU LISA,150X100MM.FORNECIMENTO E COLOCACAO</t>
  </si>
  <si>
    <t>15.018.0954-A</t>
  </si>
  <si>
    <t>TERMINAL DE FECHAMENTO LISO,PARA ELETROCALHA PERFURADA OU LISA,200X100MM.FORNECIMENTO E COLOCACAO</t>
  </si>
  <si>
    <t>15.018.0956-A</t>
  </si>
  <si>
    <t>TERMINAL DE FECHAMENTO LISO,PARA ELETROCALHA PERFURADA OU LISA,300X100MM.FORNECIMENTO E COLOCACAO</t>
  </si>
  <si>
    <t>15.018.0957-A</t>
  </si>
  <si>
    <t>TERMINAL DE FECHAMENTO LISO,PARA ELETROCALHA PERFURADA OU LISA,400X100MM.FORNECIMENTO E COLOCACAO</t>
  </si>
  <si>
    <t>15.018.0958-A</t>
  </si>
  <si>
    <t>TERMINAL DE FECHAMENTO,PARA ELETROCALHA PERFURADA OU LISA,50X50MM,COM SAIDA PARA TUBO.FORNECIMENTO E COLOCACAO</t>
  </si>
  <si>
    <t>15.018.0960-A</t>
  </si>
  <si>
    <t>TERMINAL DE FECHAMENTO,PARA ELETROCALHA PERFURADA OU LISA,100X50MM,COM SAIDA PARA TUBO.FORNECIMENTO E COLOCACAO</t>
  </si>
  <si>
    <t>15.018.0961-A</t>
  </si>
  <si>
    <t>TERMINAL DE FECHAMENTO,PARA ELETROCALHA PERFURADA OU LISA,150X50MM,COM SAIDA PARA TUBO.FORNECIMENTO E COLOCACAO</t>
  </si>
  <si>
    <t>15.018.0962-A</t>
  </si>
  <si>
    <t>TERMINAL DE FECHAMENTO,PARA ELETROCALHA PERFURADA OU LISA,200X50MM,COM SAIDA PARA TUBO.FORNECIMENTO E COLOCACAO</t>
  </si>
  <si>
    <t>15.018.0964-A</t>
  </si>
  <si>
    <t>TERMINAL DE FECHAMENTO,PARA ELETROCALHA PERFURADA OU LISA,300X50MM,COM SAIDA PARA TUBO.FORNECIMENTO E COLOCACAO</t>
  </si>
  <si>
    <t>15.018.0965-A</t>
  </si>
  <si>
    <t>TERMINAL DE FECHAMENTO,PARA ELETROCALHA PERFURADA OU LISA,400X50MM,COM SAIDA PARA TUBO.FORNECIMENTO E COLOCACAO</t>
  </si>
  <si>
    <t>15.018.0966-A</t>
  </si>
  <si>
    <t>TERMINAL DE FECHAMENTO,PARA ELETROCALHA PERFURADA OU LISA,100X75MM,COM SAIDA PARA TUBO.FORNECIMENTO E COLOCACAO</t>
  </si>
  <si>
    <t>15.018.0967-A</t>
  </si>
  <si>
    <t>TERMINAL DE FECHAMENTO,PARA ELETROCALHA PERFURADA OU LISA,150X75MM,COM SAIDA PARA TUBO.FORNECIMENTO E COLOCACAO</t>
  </si>
  <si>
    <t>15.018.0968-A</t>
  </si>
  <si>
    <t>TERMINAL DE FECHAMENTO,PARA ELETROCALHA PERFURADA OU LISA,200X75MM,COM SAIDA PARA TUBO.FORNECIMENTO E COLOCACAO</t>
  </si>
  <si>
    <t>15.018.0970-A</t>
  </si>
  <si>
    <t>TERMINAL DE FECHAMENTO,PARA ELETROCALHA PERFURADA OU LISA,300X75MM,COM SAIDA PARA TUBO.FORNECIMENTO E COLOCACAO</t>
  </si>
  <si>
    <t>15.018.0971-A</t>
  </si>
  <si>
    <t>TERMINAL DE FECHAMENTO,PARA ELETROCALHA PERFURADA OU LISA,400X75MM,COM SAIDA PARA TUBO.FORNECIMENTO E COLOCACAO</t>
  </si>
  <si>
    <t>15.018.0972-A</t>
  </si>
  <si>
    <t>TERMINAL DE FECHAMENTO,PARA ELETROCALHA PERFURADA OU LISA,100X100MM,COM SAIDA PARA TUBO.FORNECIMENTO E COLOCACAO</t>
  </si>
  <si>
    <t>15.018.0973-A</t>
  </si>
  <si>
    <t>TERMINAL DE FECHAMENTO,PARA ELETROCALHA PERFURADA OU LISA,150X100MM,COM SAIDA PARA TUBO.FORNECIMENTO E COLOCACAO</t>
  </si>
  <si>
    <t>15.018.0974-A</t>
  </si>
  <si>
    <t>TERMINAL DE FECHAMENTO,PARA ELETROCALHA PERFURADA OU LISA,200X100MM,COM SAIDA PARA TUBO.FORNECIMENTO E COLOCACAO</t>
  </si>
  <si>
    <t>15.018.0976-A</t>
  </si>
  <si>
    <t>TERMINAL DE FECHAMENTO,PARA ELETROCALHA PERFURADA OU LISA,300X100MM,COM SAIDA PARA TUBO.FORNECIMENTO E COLOCACAO</t>
  </si>
  <si>
    <t>15.018.0977-A</t>
  </si>
  <si>
    <t>TERMINAL DE FECHAMENTO,PARA ELETROCALHA PERFURADA OU LISA,400X100MM,COM SAIDA PARA TUBO.FORNECIMENTO E COLOCACAO</t>
  </si>
  <si>
    <t>15.018.0978-A</t>
  </si>
  <si>
    <t>ACOPLAMENTO EM PAINEL,PARA ELETROCALHA PERFURADA OU LISA,50X50MM.FORNECIMENTO E COLOCACAO</t>
  </si>
  <si>
    <t>15.018.0980-A</t>
  </si>
  <si>
    <t>ACOPLAMENTO EM PAINEL,PARA ELETROCALHA PERFURADA OU LISA,100X50MM.FORNECIMENTO E COLOCACAO</t>
  </si>
  <si>
    <t>15.018.0981-A</t>
  </si>
  <si>
    <t>ACOPLAMENTO EM PAINEL,PARA ELETROCALHA PERFURADA OU LISA,150X50MM.FORNECIMENTO E COLOCACAO</t>
  </si>
  <si>
    <t>15.018.0982-A</t>
  </si>
  <si>
    <t>ACOPLAMENTO EM PAINEL,PARA ELETROCALHA PERFURADA OU LISA,200X50MM.FORNECIMENTO E COLOCACAO</t>
  </si>
  <si>
    <t>15.018.0984-A</t>
  </si>
  <si>
    <t>ACOPLAMENTO EM PAINEL,PARA ELETROCALHA PERFURADA OU LISA,300X50MM.FORNECIMENTO E COLOCACAO</t>
  </si>
  <si>
    <t>15.018.0985-A</t>
  </si>
  <si>
    <t>ACOPLAMENTO EM PAINEL,PARA ELETROCALHA PERFURADA OU LISA,400X50MM.FORNECIMENTO E COLOCACAO</t>
  </si>
  <si>
    <t>15.018.0986-A</t>
  </si>
  <si>
    <t>ACOPLAMENTO EM PAINEL,PARA ELETROCALHA PERFURADA OU LISA,100X75MM.FORNECIMENTO E COLOCACAO</t>
  </si>
  <si>
    <t>15.018.0987-A</t>
  </si>
  <si>
    <t>ACOPLAMENTO EM PAINEL,PARA ELETROCALHA PERFURADA OU LISA,150X75MM.FORNECIMENTO E COLOCACAO</t>
  </si>
  <si>
    <t>15.018.0988-A</t>
  </si>
  <si>
    <t>ACOPLAMENTO EM PAINEL,PARA ELETROCALHA PERFURADA OU LISA,200X75MM.FORNECIMENTO E COLOCACAO</t>
  </si>
  <si>
    <t>15.018.0990-A</t>
  </si>
  <si>
    <t>ACOPLAMENTO EM PAINEL,PARA ELETROCALHA PERFURADA OU LISA,300X75MM.FORNECIMENTO E COLOCACAO</t>
  </si>
  <si>
    <t>15.018.0991-A</t>
  </si>
  <si>
    <t>ACOPLAMENTO EM PAINEL,PARA ELETROCALHA PERFURADA OU LISA,400X75MM.FORNECIMENTO E COLOCACAO</t>
  </si>
  <si>
    <t>15.018.0992-A</t>
  </si>
  <si>
    <t>ACOPLAMENTO EM PAINEL,PARA ELETROCALHA PERFURADA OU LISA,100X100MM.FORNECIMENTO E COLOCACAO</t>
  </si>
  <si>
    <t>15.018.0993-A</t>
  </si>
  <si>
    <t>ACOPLAMENTO EM PAINEL,PARA ELETROCALHA PERFURADA OU LISA,150X100MM.FORNECIMENTO E COLOCACAO</t>
  </si>
  <si>
    <t>15.018.0994-A</t>
  </si>
  <si>
    <t>ACOPLAMENTO EM PAINEL,PARA ELETROCALHA PERFURADA OU LISA,200X100MM.FORNECIMENTO E COLOCACAO</t>
  </si>
  <si>
    <t>15.018.0996-A</t>
  </si>
  <si>
    <t>ACOPLAMENTO EM PAINEL,PARA ELETROCALHA PERFURADA OU LISA,300X100MM.FORNECIMENTO E COLOCACAO</t>
  </si>
  <si>
    <t>15.018.0997-A</t>
  </si>
  <si>
    <t>ACOPLAMENTO EM PAINEL,PARA ELETROCALHA PERFURADA OU LISA,400X100MM.FORNECIMENTO E COLOCACAO</t>
  </si>
  <si>
    <t>15.018.0998-A</t>
  </si>
  <si>
    <t>GOTEJADOR PARA ELETROCALHA PERFURADA OU LISA,50X50MM.FORNECIMENTO E COLOCACAO</t>
  </si>
  <si>
    <t>15.018.1000-A</t>
  </si>
  <si>
    <t>GOTEJADOR PARA ELETROCALHA PERFURADA OU LISA,100X50MM.FORNECIMENTO E COLOCACAO</t>
  </si>
  <si>
    <t>15.018.1001-A</t>
  </si>
  <si>
    <t>GOTEJADOR PARA ELETROCALHA PERFURADA OU LISA,150X50MM.FORNECIMENTO E COLOCACAO</t>
  </si>
  <si>
    <t>15.018.1002-A</t>
  </si>
  <si>
    <t>GOTEJADOR PARA ELETROCALHA PERFURADA OU LISA,200X50MM.FORNECIMENTO E COLOCACAO</t>
  </si>
  <si>
    <t>15.018.1004-A</t>
  </si>
  <si>
    <t>GOTEJADOR PARA ELETROCALHA PERFURADA OU LISA,300X50MM.FORNECIMENTO E COLOCACAO</t>
  </si>
  <si>
    <t>15.018.1005-A</t>
  </si>
  <si>
    <t>GOTEJADOR PARA ELETROCALHA PERFURADA OU LISA,400X50MM.FORNECIMENTO E COLOCACAO</t>
  </si>
  <si>
    <t>15.018.1006-A</t>
  </si>
  <si>
    <t>GOTEJADOR PARA ELETROCALHA PERFURADA OU LISA,100X75MM.FORNECIMENTO E COLOCACAO</t>
  </si>
  <si>
    <t>15.018.1007-A</t>
  </si>
  <si>
    <t>GOTEJADOR PARA ELETROCALHA PERFURADA OU LISA,150X75MM.FORNECIMENTO E COLOCACAO</t>
  </si>
  <si>
    <t>15.018.1008-A</t>
  </si>
  <si>
    <t>GOTEJADOR PARA ELETROCALHA PERFURADA OU LISA,200X75MM.FORNECIMENTO E COLOCACAO</t>
  </si>
  <si>
    <t>15.018.1010-A</t>
  </si>
  <si>
    <t>GOTEJADOR PARA ELETROCALHA PERFURADA OU LISA,300X75MM.FORNECIMENTO E COLOCACAO</t>
  </si>
  <si>
    <t>15.018.1011-A</t>
  </si>
  <si>
    <t>GOTEJADOR PARA ELETROCALHA PERFURADA OU LISA,400X75MM.FORNECIMENTO E COLOCACAO</t>
  </si>
  <si>
    <t>15.018.1012-A</t>
  </si>
  <si>
    <t>GOTEJADOR PARA ELETROCALHA PERFURADA OU LISA,100X100MM.FORNECIMENTO E COLOCACAO</t>
  </si>
  <si>
    <t>15.018.1013-A</t>
  </si>
  <si>
    <t>GOTEJADOR PARA ELETROCALHA PERFURADA OU LISA,150X100MM.FORNECIMENTO E COLOCACAO</t>
  </si>
  <si>
    <t>15.018.1014-A</t>
  </si>
  <si>
    <t>GOTEJADOR PARA ELETROCALHA PERFURADA OU LISA,200X100MM.FORNECIMENTO E COLOCACAO</t>
  </si>
  <si>
    <t>15.018.1016-A</t>
  </si>
  <si>
    <t>GOTEJADOR PARA ELETROCALHA PERFURADA OU LISA,300X100MM.FORNECIMENTO E COLOCACAO</t>
  </si>
  <si>
    <t>15.018.1017-A</t>
  </si>
  <si>
    <t>GOTEJADOR PARA ELETROCALHA PERFURADA OU LISA,400X100MM.FORNECIMENTO E COLOCACAO</t>
  </si>
  <si>
    <t>15.019.0010-A</t>
  </si>
  <si>
    <t>TOMADA DE PISO,SIMPLES,EM CORPO DE ALUMINIO FUNDIDO E TAMPAEM LATAO POLIDO,30A/380V.FORNECIMENTO E COLOCACAO</t>
  </si>
  <si>
    <t>15.019.0015-A</t>
  </si>
  <si>
    <t>TOMADA DUPLA DE PISO,EM CORPO DE ALUMINIO FUNDIDO E TAMPA EMLATAO POLIDO,30A/380V.FORNECIMENTO E COLOCACAO</t>
  </si>
  <si>
    <t>15.019.0020-A</t>
  </si>
  <si>
    <t>INTERRUPTOR DE EMBUTIR COM 1 TECLA SIMPLES FOSFORESCENTE E PLACA.FORNECIMENTO E COLOCACAO</t>
  </si>
  <si>
    <t>15.019.0025-A</t>
  </si>
  <si>
    <t>INTERRUPTOR DE EMBUTIR COM 2 TECLAS SIMPLES FOSFORESCENTES EPLACA.FORNECIMENTO E COLOCACAO</t>
  </si>
  <si>
    <t>15.019.0030-A</t>
  </si>
  <si>
    <t>INTERRUPTOR DE EMBUTIR COM 3 TECLAS SIMPLES FOSFORESCENTES EPLACA.FORNECIMENTO E COLOCACAO</t>
  </si>
  <si>
    <t>15.019.0035-A</t>
  </si>
  <si>
    <t>INTERRUPTOR THREE-WAY DE EMBUTIR COM TECLA FOSFORESCENTE,INCLUSIVE PLACA.FORNECIMENTO E COLOCACAO</t>
  </si>
  <si>
    <t>15.019.0040-A</t>
  </si>
  <si>
    <t>INTERRUPTOR COM 1 TECLA SIMPLES E TOMADA 2P+T,10A/250V,PADRAO BRASILEIRO,DE EMBUTIR,COM PLACA DE 4"X2".FORNECIMENTO E COLOCACAO</t>
  </si>
  <si>
    <t>15.019.0045-A</t>
  </si>
  <si>
    <t>INTERRUPTOR COM 2 TECLAS SIMPLES E TOMADA 2P+T,10A/250V,PADRAO BRASILEIRO,DE EMBUTIR,COM PLACA DE 4"X2".FORNECIMENTO E COLOCACAO</t>
  </si>
  <si>
    <t>15.019.0050-A</t>
  </si>
  <si>
    <t>TOMADA ELETRICA 2P+T,10A/250V,PADRAO BRASILEIRO,DE EMBUTIR,COM PLACA 4"X2".FORNECIMENTO E COLOCACAO.</t>
  </si>
  <si>
    <t>15.019.0052-A</t>
  </si>
  <si>
    <t>TOMADA ELETRICA 2P+T,20A/250V,PADRAO BRASILEIRO,DE EMBUTIR,COM PLACA 4"X2".FORNECIMENTO E COLOCACAO</t>
  </si>
  <si>
    <t>15.019.0055-A</t>
  </si>
  <si>
    <t>TOMADA ELETRICA 2P+T,10A/250V,PADRAO BRASILEIRO,DE SOBREPOR.FORNECIMENTO E COLOCACAO</t>
  </si>
  <si>
    <t>15.019.0057-A</t>
  </si>
  <si>
    <t>TOMADA ELETRICA 2P+T,20A/250V,PADRAO BRASILEIRO,DE SOBREPOR.FORNECIMENTO E COLOCACAO</t>
  </si>
  <si>
    <t>15.019.0060-A</t>
  </si>
  <si>
    <t>TOMADA DE BAQUELITE,DE SOBREPOR,REVESTIDA DE BORRACHA,TRIPOLAR 15A.FORNECIMENTO E COLOCACAO</t>
  </si>
  <si>
    <t>15.019.0065-A</t>
  </si>
  <si>
    <t>TOMADA ELETRICA 2P+T,20A/250V,PADRAO BRASILEIRO,DE EMBUTIR,COM PLACA 4"X2",INCLUSIVE CAIXA DE DISTRIBUICAO E 2 DISJUNTORES MONOFASICOS DE 10 A 30A.FORNECIMENTO E COLOCACAO</t>
  </si>
  <si>
    <t>15.019.0068-A</t>
  </si>
  <si>
    <t>TOMADA 4 PINOS,DE SOBREPOR,COMPLETA,PARA TELEFONE.FORNECIMENTO E COLOCACAO</t>
  </si>
  <si>
    <t>15.019.0069-A</t>
  </si>
  <si>
    <t>TOMADA 4 PINOS,DE EMBUTIR,COMPLETA,PARA TELEFONE.FORNECIMENTO E COLOCACAO</t>
  </si>
  <si>
    <t>15.019.0070-A</t>
  </si>
  <si>
    <t>ESPELHO PLASTICO 4"X2".FORNECIMENTO E COLOCACAO</t>
  </si>
  <si>
    <t>15.019.0081-A</t>
  </si>
  <si>
    <t>TOMADA TIPO RJ11,DE SOBREPOR,COMPLETA,PARA TELEFONE.FORNECIMENTO E COLOCACAO</t>
  </si>
  <si>
    <t>15.019.0082-A</t>
  </si>
  <si>
    <t>TOMADA TIPO RJ11,DE EMBUTIR,COMPLETA,PARA TELEFONE.FORNECIMENTO E COLOCACAO</t>
  </si>
  <si>
    <t>15.019.0090-A</t>
  </si>
  <si>
    <t>TOMADA TIPO RJ45,DE SOBREPOR,COMPLETA,PARA LOGICA.FORNECIMENTO E COLOCACAO</t>
  </si>
  <si>
    <t>15.019.0095-A</t>
  </si>
  <si>
    <t>TOMADA TIPO RJ45,DE EMBUTIR,COMPLETA,PARA LOGICA.FORNECIMENTO E COLOCACAO</t>
  </si>
  <si>
    <t>15.019.0100-A</t>
  </si>
  <si>
    <t>TOMADA COAXIAL,DE SOBREPOR,COMPLETA,PARA ANTENA DE TV.FORNECIMENTO E COLOCACAO</t>
  </si>
  <si>
    <t>15.019.0110-A</t>
  </si>
  <si>
    <t>TOMADA COAXIAL,DE EMBUTIR,COMPLETA,PARA ANTENA DE TV.FORNECIMENTO E COLOCACAO</t>
  </si>
  <si>
    <t>15.020.0010-A</t>
  </si>
  <si>
    <t>RECEPTACULO DE LOUCA PARA PENDENTE.FORNECIMENTO E COLOCACAO</t>
  </si>
  <si>
    <t>15.020.0027-A</t>
  </si>
  <si>
    <t>LAMPADA INCANDESCENTE HALOGENA,DE 50W-12V.FORNECIMENTO E COLOCACAO</t>
  </si>
  <si>
    <t>15.020.0028-A</t>
  </si>
  <si>
    <t>LAMPADA INCANDESCENTE HALOGENA,DE 20W-12V.FORNECIMENTO E COLOCACAO</t>
  </si>
  <si>
    <t>15.020.0029-A</t>
  </si>
  <si>
    <t>LAMPADA FLUORESCENTE TUBULAR,DE 40W.FORNECIMENTO E COLOCACAO</t>
  </si>
  <si>
    <t>15.020.0031-A</t>
  </si>
  <si>
    <t>LAMPADA FLUORESCENTE TUBULAR,DE 32W.FORNECIMENTO E COLOCACAO</t>
  </si>
  <si>
    <t>15.020.0033-A</t>
  </si>
  <si>
    <t>LAMPADA FLUORESCENTE TUBULAR,DE 20W.FORNECIMENTO E COLOCACAO</t>
  </si>
  <si>
    <t>15.020.0034-A</t>
  </si>
  <si>
    <t>LAMPADA FLUORESCENTE TUBULAR,DE 18W.FORNECIMENTO E COLOCACAO</t>
  </si>
  <si>
    <t>15.020.0036-A</t>
  </si>
  <si>
    <t>LAMPADA FLUORESCENTE TUBULAR,DE 16W.FORNECIMENTO E COLOCACAO</t>
  </si>
  <si>
    <t>15.020.0037-A</t>
  </si>
  <si>
    <t>LAMPADA FLUORESCENTE,HO,DE 80W.FORNECIMENTO E COLOCACAO</t>
  </si>
  <si>
    <t>15.020.0038-A</t>
  </si>
  <si>
    <t>LAMPADA FLUORESCENTE,HO,DE 110W.FORNECIMENTO E COLOCACAO</t>
  </si>
  <si>
    <t>15.020.0039-A</t>
  </si>
  <si>
    <t>LAMPADA FLUORESCENTE,TRIFOSFORO,DE 16W.FORNECIMENTO E COLOCACAO</t>
  </si>
  <si>
    <t>15.020.0040-A</t>
  </si>
  <si>
    <t>LAMPADA FLUORESCENTE,TRIFOSFORO,DE 32W.FORNECIMENTO E COLOCACAO</t>
  </si>
  <si>
    <t>15.020.0041-A</t>
  </si>
  <si>
    <t>LAMPADA FLUORESCENTE COMPACTA,DUPLA,DE 26W.FORNECIMENTO E COLOCACAO</t>
  </si>
  <si>
    <t>15.020.0042-A</t>
  </si>
  <si>
    <t>LAMPADA FLUORESCENTE COMPACTA,DUPLA,DE 18W.FORNECIMENTO E COLOCACAO</t>
  </si>
  <si>
    <t>15.020.0044-A</t>
  </si>
  <si>
    <t>LAMPADA VAPOR DE MERCURIO,DE 80W.FORNECIMENTO E COLOCACAO</t>
  </si>
  <si>
    <t>15.020.0045-A</t>
  </si>
  <si>
    <t>LAMPADA VAPOR DE MERCURIO,DE 125W.FORNECIMENTO E COLOCACAO</t>
  </si>
  <si>
    <t>15.020.0050-A</t>
  </si>
  <si>
    <t>LAMPADA DE VAPOR DE MERCURIO,DE 250W.FORNECIMENTO E COLOCACAO</t>
  </si>
  <si>
    <t>15.020.0055-A</t>
  </si>
  <si>
    <t>LAMPADA DE VAPOR DE MERCURIO,DE 400W.FORNECIMENTO E COLOCACAO</t>
  </si>
  <si>
    <t>15.020.0058-A</t>
  </si>
  <si>
    <t>LAMPADA MISTA,DE 160W.FORNECIMENTO E COLOCACAO</t>
  </si>
  <si>
    <t>15.020.0060-A</t>
  </si>
  <si>
    <t>LAMPADA MISTA,DE 250W.FORNECIMENTO E COLOCACAO</t>
  </si>
  <si>
    <t>15.020.0061-A</t>
  </si>
  <si>
    <t>LAMPADA MISTA,DE 500W.FORNECIMENTO E COLOCACAO</t>
  </si>
  <si>
    <t>15.020.0070-A</t>
  </si>
  <si>
    <t>LAMPADA DE VAPOR DE SODIO DE 70W-110/220V.FORNECIMENTO E COLOCACAO</t>
  </si>
  <si>
    <t>15.020.0072-A</t>
  </si>
  <si>
    <t>LAMPADA DE VAPOR DE SODIO DE 100W-110/220V.FORNECIMENTO E COLOCACAO</t>
  </si>
  <si>
    <t>15.020.0075-A</t>
  </si>
  <si>
    <t>LAMPADA DE VAPOR DE SODIO DE 150W-110/220V.FORNECIMENTO E COLOCACAO</t>
  </si>
  <si>
    <t>15.020.0078-A</t>
  </si>
  <si>
    <t>LAMPADA DE VAPOR DE SODIO DE 250W-110/200V.FORNECIMENTO E COLOCACAO</t>
  </si>
  <si>
    <t>15.020.0080-A</t>
  </si>
  <si>
    <t>LAMPADA DE VAPOR DE SODIO DE 400W-110/220V.FORNECIMENTO E COLOCACAO</t>
  </si>
  <si>
    <t>15.020.0090-A</t>
  </si>
  <si>
    <t>LAMPADA DE VAPOR METALICO OVOIDE DE 250W-220V,BULBO OVOIDE.FORNECIMENTO E COLOCACAO</t>
  </si>
  <si>
    <t>15.020.0095-A</t>
  </si>
  <si>
    <t>LAMPADA DE VAPOR METALICO OVOIDE DE 400W-220V,BULBO OVOIDE.FORNECIMENTO E COLOCACAO</t>
  </si>
  <si>
    <t>15.020.0100-A</t>
  </si>
  <si>
    <t>LAMPADA DE VAPOR METALICO DE 2000W-220V,BULBO OVOIDE.FORNECIMENTO E COLOCACAO</t>
  </si>
  <si>
    <t>15.020.0150-A</t>
  </si>
  <si>
    <t>LAMPADA LED,BULBO,A60,4,5W,100/240V,BASE E-27.FORNECIMENTO ECOLOCACAO</t>
  </si>
  <si>
    <t>15.020.0153-A</t>
  </si>
  <si>
    <t>LAMPADA LED,BULBO,A60,7W,100/240V,BASE E-27.FORNECIMENTO ECOLOCACAO</t>
  </si>
  <si>
    <t>15.020.0155-A</t>
  </si>
  <si>
    <t>LAMPADA LED,BULBO,A60,8W,100/240V,BASE E-27.FORNECIMENTO ECOLOCACAO</t>
  </si>
  <si>
    <t>15.020.0156-A</t>
  </si>
  <si>
    <t>LAMPADA LED,BULBO,A60,9W,100/240V,BASE E-27.FORNECIMENTO E COLOCACAO</t>
  </si>
  <si>
    <t>15.020.0158-A</t>
  </si>
  <si>
    <t>LAMPADA LED,BULBO,A60,10,5W,100/240V,BASE E-27.FORNECIMENTOE COLOCACAO</t>
  </si>
  <si>
    <t>15.020.0160-A</t>
  </si>
  <si>
    <t>LAMPADA LED,BULBO,PAR 20,7W,120V,BASE E-27.FORNECIMENTO E COLOCACAO</t>
  </si>
  <si>
    <t>15.020.0163-A</t>
  </si>
  <si>
    <t>LAMPADA LED,BULBO,PAR 30,10W,120/220V/20D,BASE E-27.FORNECIMENTO E COLOCACAO</t>
  </si>
  <si>
    <t>15.020.0165-A</t>
  </si>
  <si>
    <t>LAMPADA LED,BULBO,PAR 30,13W,120/220V,BASE E-27.FORNECIMENTOE COLOCACAO</t>
  </si>
  <si>
    <t>15.020.0168-A</t>
  </si>
  <si>
    <t>LAMPADA LED,BULBO,PAR 38,16W,120/220V,BASE E-27.FORNECIMENTOE COLOCACAO</t>
  </si>
  <si>
    <t>15.020.0170-A</t>
  </si>
  <si>
    <t>LAMPADA LED,TUBULAR,600MM,T8,9W,FLUXO LUMINOSO EM TORNO DE 900LM</t>
  </si>
  <si>
    <t>15.020.0173-A</t>
  </si>
  <si>
    <t>LAMPADA LED,TUBULAR,1200MM,T8,18W,FLUXO LUMINOSO EM TORNO DE1850LM</t>
  </si>
  <si>
    <t>15.020.0175-A</t>
  </si>
  <si>
    <t>LAMPADA LED,TUBULAR,HF 1200MM,T5,26W,FLUXO LUMINOSO EM TORNODE 3900LM</t>
  </si>
  <si>
    <t>15.020.0178-A</t>
  </si>
  <si>
    <t>LAMPADA LED,DICROICA MR16 5W/12V.FORNECIMENTO E COLOCACAO</t>
  </si>
  <si>
    <t>15.020.0200-A</t>
  </si>
  <si>
    <t>LAMPADA LED,BULBO,A60,12W,100/200V,BASE E-27.FORNECIMENTO ECOLOCACAO</t>
  </si>
  <si>
    <t>15.020.0205-A</t>
  </si>
  <si>
    <t>LAMPADA LED,BULBO,A60,15W,100/240V,BASE E-27.FORNECIMENTO ECOLOCACAO</t>
  </si>
  <si>
    <t>15.020.0210-A</t>
  </si>
  <si>
    <t>LAMPADA LED,BULBO,A60,20W,100/240V,BASE E-27.FORNECIMENTO ECOLOCACAO</t>
  </si>
  <si>
    <t>15.020.0215-A</t>
  </si>
  <si>
    <t>LAMPADA LED,BULBO,A60,25W,100/240V,BASE E-27.FORNECIMENTO ECOLOCACAO</t>
  </si>
  <si>
    <t>15.020.0220-A</t>
  </si>
  <si>
    <t>LAMPADA LED,BULBO,A60,30W,100/240V,BASE E-27.FORNECIMENTO ECOLOCACAO</t>
  </si>
  <si>
    <t>15.028.0001-A</t>
  </si>
  <si>
    <t>COLOCACAO DE RESERVATORIO DE FIBROCIMENTO,FIBRA DE VIDRO OUSEMELHANTE DE 250L,INCLUSIVE PECAS DE APOIO EM ALVENARIA E MADEIRA SERRADA,E FLANGES DE LIGACAO HIDRAULICA,EXCLUSIVE FORNECIMENTO DO RESERVATORIO</t>
  </si>
  <si>
    <t>15.028.0003-A</t>
  </si>
  <si>
    <t>COLOCACAO DE RESERVATORIO DE FIBROCIMENTO,FIBRA DE VIDRO OUSEMELHANTE DE 300L,INCLUSIVE PECAS DE APOIO EM ALVENARIA E MADEIRA SERRADA E FLANGES DE LIGACAO HIDRAULICA,EXCLUSIVE FORNECIMENTO DO RESERVATORIO</t>
  </si>
  <si>
    <t>15.028.0005-A</t>
  </si>
  <si>
    <t>COLOCACAO DE RESERVATORIO DE FIBROCIMENTO,FIBRA DE VIDRO OUSEMELHANTE DE 500L,INCLUSIVE PECAS DE APOIO EM ALVENARIA E MADEIRA SERRADA,E FLANGES DE LIGACAO HIDRAULICA,EXCLUSIVE FORNECIMENTO DO RESERVATORIO</t>
  </si>
  <si>
    <t>15.028.0010-A</t>
  </si>
  <si>
    <t>COLOCACAO DE RESERVATORIO DE FIBROCIMENTO,FIBRA DE VIDRO OUSEMELHANTE COM 1000L,INCLUSIVE PECAS DE APOIO EM ALVENARIA EMADEIRA SERRADA,E FLANGES DE LIGACAO HIDRAULICA,EXCLUSIVE FORNECIMENTO DO RESERVATORIO</t>
  </si>
  <si>
    <t>15.028.0015-A</t>
  </si>
  <si>
    <t>COLOCACAO DE RESERVATORIO DE FIBROCIMENTO,FIBRA DE VIDRO OUSEMELHANTE DE 1.500L,INCLUSIVE PECAS DE APOIO EM ALVENARIA EMADEIRA SERRADA,E FLANGES DE LIGACAO HIDRAULICA,EXCLUSIVE FONECIMENTO DO RESERVATORIO</t>
  </si>
  <si>
    <t>15.028.0017-A</t>
  </si>
  <si>
    <t>COLOCACAO DE RESERVATORIO DE FIBROCIMENTO,FIBRA DE VIDRO OUSEMELHANTE DE 2.000L,INCLUSIVE PECAS DE APOIO EM ALVENARIA EMADEIRA SERRADA,E FLANGES DE LIGACAO HIDRAULICA,EXCLUSIVE FORNECIMENTO DO RESERVATORIO.</t>
  </si>
  <si>
    <t>15.028.0018-A</t>
  </si>
  <si>
    <t>COLOCACAO DE RESERVATORIO DE FOBROCIMENTO,FIBRA DE VIDRO OUSEMELHANTE DE 2.500L,INCLUSIVE PECAS DE APOIO EM ALVENARIA EMADEIRA SERRADA,E FLANGES DE LIGACAO HIDRAULICA,EXCLUSIVEFORNECIMENTO DO RESERVATORIO.</t>
  </si>
  <si>
    <t>15.028.0020-A</t>
  </si>
  <si>
    <t>COLOCACAO DE RESERVATORIO DE FRIBROCIMENTO,FIBRA DE VIDRO OUSEMELHANTE DE 3.000L,INCLUSIVE PECAS DE APOIO EM ALVENARIAE MADEIRA SERRADA,E FLANGES DE LIGACAO HIDRAULICA,EXCLUSIVEFORNECIMENTO DO RESERVATORIO</t>
  </si>
  <si>
    <t>15.028.0025-A</t>
  </si>
  <si>
    <t>COLOCACAO DE RESERVATORIO DE FIBROCIMENTO,FIBRA DE VIDRO OUSEMELHANTE DE 5.000L,INCLUSIVE PECAS DE APOIO EM ALVENARIA EMADEIRA SERRADA,E FLANGES DE LIGACAO HIDRAULICA,EXCLUSIVE FORNECIMENTO DO RESERVATORIO</t>
  </si>
  <si>
    <t>15.029.0010-A</t>
  </si>
  <si>
    <t>REGISTRO DE GAVETA,EM BRONZE,COM DIAMETRO DE 1/2".FORNECIMENTO E COLOCACAO</t>
  </si>
  <si>
    <t>15.029.0011-A</t>
  </si>
  <si>
    <t>REGISTRO DE GAVETA,EM BRONZE,COM DIAMETRO DE 3/4".FORNECIMENTO E COLOCACAO</t>
  </si>
  <si>
    <t>15.029.0012-A</t>
  </si>
  <si>
    <t>REGISTRO DE GAVETA,EM BRONZE,COM DIAMETRO DE 1".FORNECIMENTOE COLOCACAO</t>
  </si>
  <si>
    <t>15.029.0013-A</t>
  </si>
  <si>
    <t>REGISTRO DE GAVETA,EM BRONZE,COM DIAMETRO DE 1.1/4".FORNECIMENTO E COLOCACAO</t>
  </si>
  <si>
    <t>15.029.0014-A</t>
  </si>
  <si>
    <t>REGISTRO DE GAVETA,EM BRONZE,COM DIAMETRO DE 1.1/2".FORNECIMENTO E COLOCACAO</t>
  </si>
  <si>
    <t>15.029.0015-A</t>
  </si>
  <si>
    <t>REGISTRO DE GAVETA,EM BRONZE,COM DIAMETRO DE 2".FORNECIMENTOE COLOCACAO</t>
  </si>
  <si>
    <t>15.029.0016-A</t>
  </si>
  <si>
    <t>REGISTRO DE GAVETA,EM BRONZE,COM DIAMETRO DE 2.1/2".FORNECIMENTO E COLOCACAO</t>
  </si>
  <si>
    <t>15.029.0017-A</t>
  </si>
  <si>
    <t>REGISTRO DE GAVETA,EM BRONZE,COM DIAMETRO DE 3".FORNECIMENTOE COLOCACAO</t>
  </si>
  <si>
    <t>15.029.0018-A</t>
  </si>
  <si>
    <t>REGISTRO DE GAVETA,EM BRONZE,COM DIAMETRO DE 4".FORNECIMENTOE COLOCACAO</t>
  </si>
  <si>
    <t>15.029.0019-A</t>
  </si>
  <si>
    <t>REGISTRO DE ESFERA,EM BRONZE,COM DIAMETRO DE 1/2".FORNECIMENTO E COLOCACAO</t>
  </si>
  <si>
    <t>15.029.0020-A</t>
  </si>
  <si>
    <t>REGISTRO DE ESFERA,EM BRONZE,COM DIAMETRO DE 3/4".FORNECIMENTO E COLOCACAO</t>
  </si>
  <si>
    <t>15.029.0021-A</t>
  </si>
  <si>
    <t>REGISTRO DE ESFERA,EM BRONZE,COM DIAMETRO DE 1".FORNECIMENTOE COLOCACAO</t>
  </si>
  <si>
    <t>15.029.0022-A</t>
  </si>
  <si>
    <t>REGISTRO DE ESFERA,EM BRONZE,COM DIAMETRO DE 1.1/4".FORNECIMENTO E COLOCACAO</t>
  </si>
  <si>
    <t>15.029.0023-A</t>
  </si>
  <si>
    <t>REGISTRO DE ESFERA,EM BRONZE,COM DIAMETRO DE 1.1/2".FORNECIMENTO E COLOCACAO</t>
  </si>
  <si>
    <t>15.029.0024-A</t>
  </si>
  <si>
    <t>REGISTRO DE ESFERA,EM BRONZE,COM DIAMETRO DE 2".FORNECIMENTOE COLOCACAO</t>
  </si>
  <si>
    <t>15.029.0049-A</t>
  </si>
  <si>
    <t>VALVULA DE PE,EM BRONZE,COM DIAMETRO DE 3/4".FORNECIMENTO ECOLOCACAO</t>
  </si>
  <si>
    <t>15.029.0050-A</t>
  </si>
  <si>
    <t>VALVULA DE PE,EM BRONZE,COM DIAMETRO DE 1".FORNECIMENTO E COLOCACAO</t>
  </si>
  <si>
    <t>15.029.0051-A</t>
  </si>
  <si>
    <t>VALVULA DE PE,EM BRONZE,COM DIAMETRO DE 1.1/4".FORNECIMENTOE COLOCACAO</t>
  </si>
  <si>
    <t>15.029.0052-A</t>
  </si>
  <si>
    <t>VALVULA DE PE,EM BRONZE,COM DIAMETRO DE 1.1/2".FORNECIMENTOE COLOCACAO</t>
  </si>
  <si>
    <t>15.029.0053-A</t>
  </si>
  <si>
    <t>VALVULA DE PE,EM BRONZE,COM DIAMETRO DE 2".FORNECIMENTO E COLOCACAO</t>
  </si>
  <si>
    <t>15.029.0054-A</t>
  </si>
  <si>
    <t>VALVULA DE PE,EM BRONZE,COM DIAMETRO DE 2.1/2".FORNECIMENTOE COLOCACAO</t>
  </si>
  <si>
    <t>15.029.0055-A</t>
  </si>
  <si>
    <t>VALVULA DE PE,EM BRONZE,COM DIAMETRO DE 3".FORNECIMENTO E COLOCACAO</t>
  </si>
  <si>
    <t>15.029.0056-A</t>
  </si>
  <si>
    <t>VALVULA DE PE,EM BRONZE,COM DIAMETRO DE 4".FORNECIMENTO E COLOCACAO</t>
  </si>
  <si>
    <t>15.029.0080-A</t>
  </si>
  <si>
    <t>VALVULA DE RETENCAO VERTICAL,EM BRONZE,COM DIAMETRO DE 3/4".FORNECIMENTO E COLOCACAO</t>
  </si>
  <si>
    <t>15.029.0081-A</t>
  </si>
  <si>
    <t>VALVULA DE RETENCAO VERTICAL,EM BRONZE,COM DIAMETRO DE 1".FORNECIMENTO E COLOCACAO</t>
  </si>
  <si>
    <t>15.029.0082-A</t>
  </si>
  <si>
    <t>VALVULA DE RETENCAO VERTICAL,EM BRONZE,COM DIAMETRO DE 1.1/4".FORNECIMENTO E COLOCACAO</t>
  </si>
  <si>
    <t>15.029.0083-A</t>
  </si>
  <si>
    <t>VALVULA DE RETENCAO VERTICAL,EM BRONZE,COM DIAMETRO DE 1.1/2".FORNECIMENTO E COLOCACAO</t>
  </si>
  <si>
    <t>15.029.0084-A</t>
  </si>
  <si>
    <t>VALVULA DE RETENCAO VERTICAL,EM BRONZE,COM DIAMETRO DE 2".FORNECIMENTO E COLOCACAO</t>
  </si>
  <si>
    <t>15.029.0085-A</t>
  </si>
  <si>
    <t>VALVULA DE RETENCAO VERTICAL EM BRONZE COM DIAMETRO DE 2.1/2".FORNECIMENTO E COLOCACAO</t>
  </si>
  <si>
    <t>15.029.0086-A</t>
  </si>
  <si>
    <t>VALVULA DE RETENCAO VERTICAL EM BRONZE,COM DIAMETRO DE 3".FORNECIMENTO E COLOCACAO</t>
  </si>
  <si>
    <t>15.029.0087-A</t>
  </si>
  <si>
    <t>VALVULA DE RETENCAO VERTICAL.EM BRONZE,COM DIAMETRO DE 4".FORNECIMENTO E COLOCACAO</t>
  </si>
  <si>
    <t>15.029.0100-A</t>
  </si>
  <si>
    <t>VALVULA DE RETENCAO HORIZONTAL,EM BRONZE,COM DIAMETRO DE 3/4".FORNECIMENTO E COLOCACAO</t>
  </si>
  <si>
    <t>15.029.0101-A</t>
  </si>
  <si>
    <t>VALVULA DE RETENCAO HORIZONTAL,EM BRONZE,COM DIAMETRO DE 1".FORNECIMENTO E COLOCACAO</t>
  </si>
  <si>
    <t>15.029.0102-A</t>
  </si>
  <si>
    <t>VALVULA DE RETENCAO HORIZONTAL,EM BRONZE,COM DIAMETRO DE 1.1/4".FORNECIMENTO E COLOCACAO</t>
  </si>
  <si>
    <t>15.029.0103-A</t>
  </si>
  <si>
    <t>VALVULA DE RETENCAO HORIZONTAL,EM BRONZE,COM DIAMETRO DE 1.1/2".FORNECIMENTO E COLOCACAO</t>
  </si>
  <si>
    <t>15.029.0104-A</t>
  </si>
  <si>
    <t>VALVULA DE RETENCAO HORIZONTAL,EM BRONZE,COM DIAMETRO DE 2".FORNECIMENTO E COLOCACAO</t>
  </si>
  <si>
    <t>15.029.0105-A</t>
  </si>
  <si>
    <t>VALVULA DE RETENCAO HORIZONTAL,EM BRONZE,COM DIAMETRO DE 2.1/2".FORNECIMENTO E COLOCACAO</t>
  </si>
  <si>
    <t>15.029.0106-A</t>
  </si>
  <si>
    <t>VALVULA DE RETENCAO HORIZONTAL,EM BRONZE,COM DIAMETRO DE 3".FORNECIMENTO E COLOCACAO</t>
  </si>
  <si>
    <t>15.029.0107-A</t>
  </si>
  <si>
    <t>VALVULA DE RETENCAO HORIZONTAL,EM BRONZE,COM DIAMETRO DE 4".FORNECIMENTO E COLOCACAO</t>
  </si>
  <si>
    <t>15.030.0030-A</t>
  </si>
  <si>
    <t>REGISTRO DE ESFERA,EM PVC,SOLDAVEL,COM DIAMETRO DE 20MM.FORNECIMENTO E COLOCACAO</t>
  </si>
  <si>
    <t>REGISTRO DE ESFERA,EM PVC,SOLDAVEL,COM DIAMETRO DE 25MM.FORNECIMENTO E COLOCACAO</t>
  </si>
  <si>
    <t>15.030.0034-A</t>
  </si>
  <si>
    <t>REGISTRO EM ESFERA,EM PVC,SOLDAVEL,COM DIAMETRO DE 32MM.FORNECIMENTO E COLOCACAO</t>
  </si>
  <si>
    <t>15.030.0036-A</t>
  </si>
  <si>
    <t>REGISTRO DE ESFERA,EM PVC,SOLDAVEL,COM DIAMETRO DE 40MM.FORNECIMENTO E COLOCACAO</t>
  </si>
  <si>
    <t>15.030.0038-A</t>
  </si>
  <si>
    <t>REGISTRO EM ESFERA,EM PVC,SOLDAVEL,COM DIAMETRO DE 50MM.FORNECIMENTO E COLOCACAO</t>
  </si>
  <si>
    <t>15.030.0040-A</t>
  </si>
  <si>
    <t>REGISTRO DE ESFERA,EM PVC,SOLDAVEL,COM DIAMETRO DE 60MM.FORNECIMENTO E COLOCACAO</t>
  </si>
  <si>
    <t>15.030.0050-A</t>
  </si>
  <si>
    <t>VALVULA DE PE,COM CRIVO EM PVC,SOLDAVEL,COM DIAMETRO DE 25MM.FORNECIMENTO E COLOCACAO</t>
  </si>
  <si>
    <t>15.030.0052-A</t>
  </si>
  <si>
    <t>VALVULA DE PE,COM CRIVO EM PVC,SOLDAVEL,COM DIAMETRO DE 32MM.FORNECIMENTO E COLOCACAO</t>
  </si>
  <si>
    <t>15.030.0054-A</t>
  </si>
  <si>
    <t>VALVULA DE PE,COM CRIVO EM PVC,SOLDAVEL,COM DIAMETRO DE 40MM.FORNECIMENTO E COLOCACAO</t>
  </si>
  <si>
    <t>15.030.0056-A</t>
  </si>
  <si>
    <t>VALVULA DE PE,COM CRIVO EM PVC,SOLDAVEL,COM DIAMETRO DE 50MM.FORNECIMENTO E COLOCACAO</t>
  </si>
  <si>
    <t>15.030.0058-A</t>
  </si>
  <si>
    <t>VALVULA DE PE,COM CRIVO EM PVC,SOLDAVEL,COM DIAMETRO DE 60MM.FORNECIMENTO E COLOCACAO</t>
  </si>
  <si>
    <t>15.030.0070-A</t>
  </si>
  <si>
    <t>VALVULA DE RETENCAO VERTICAL,EM PVC,SOLDAVEL,COM DIAMETRO DE25MM.FORNECIMENTO E COLOCACAO</t>
  </si>
  <si>
    <t>15.030.0072-A</t>
  </si>
  <si>
    <t>VALVULA DE RETENCAO VERTICAL,EM PVC,SOLDAVEL,COM DIAMETRO DE32MM.FORNECIMENTO E COLOCACAO</t>
  </si>
  <si>
    <t>15.030.0074-A</t>
  </si>
  <si>
    <t>VALVULA DE RETENCAO VERTICAL,EM PVC,SOLDAVEL,COM DIAMETRO DE40MM.FORNECIMENTO E COLOCACAO</t>
  </si>
  <si>
    <t>15.030.0076-A</t>
  </si>
  <si>
    <t>VALVULA DE RETENCAO VERTICAL,EM PVC,SOLDAVEL,COM DIAMETRO DE50MM.FORNECIMENTO E COLOCACAO</t>
  </si>
  <si>
    <t>15.030.0078-A</t>
  </si>
  <si>
    <t>VALVULA DE RETENCAO VERTICAL,EM PVC,SOLDAVEL,COM DIAMETRO DE60MM.FORNECIMENTO E COLOCACAO</t>
  </si>
  <si>
    <t>15.030.0080-A</t>
  </si>
  <si>
    <t>VALVULA DE RETENCAO HORIZONTAL,EM PVC,SOLDAVEL,COM DIAMETRODE 25MM.FORNECIMENTO E COLOCACAO</t>
  </si>
  <si>
    <t>15.030.0082-A</t>
  </si>
  <si>
    <t>VALVULA DE RETENCAO HORIZONTAL,EM PVC,SOLDAVEL,COM DIAMETRODE 32MM.FORNECIMENTO E COLOCACAO</t>
  </si>
  <si>
    <t>15.030.0084-A</t>
  </si>
  <si>
    <t>VALVULA DE RETENCAO HORIZONTAL,EM PVC,SOLDAVEL,COM DIAMETRODE 40MM.FORNECIMENTO E COLOCACAO</t>
  </si>
  <si>
    <t>15.030.0086-A</t>
  </si>
  <si>
    <t>VALVULA DE RETENCAO HORIZONTAL,EM PVC,SOLDAVEL,COM DIAMETRODE 50MM.FORNECIMENTO E COLOCACAO</t>
  </si>
  <si>
    <t>15.030.0088-A</t>
  </si>
  <si>
    <t>VALVULA DE RETENCAO HORIZONTAL,EM PVC,SOLDAVEL,COM DIAMETRODE 60MM.FORNECIMENTO E COLOCACAO</t>
  </si>
  <si>
    <t>15.031.0010-A</t>
  </si>
  <si>
    <t>TUBO DE FERRO GALVANIZADO DE 1/2",COM COSTURA,EXCLUSIVE EMENDAS,CONEXOES,ABERTURA E FECHAMENTO DE RASGO.FORNECIMENTO E ASSENTAMENTO</t>
  </si>
  <si>
    <t>15.031.0011-A</t>
  </si>
  <si>
    <t>TUBO DE FERRO GALVANIZADO DE 3/4",COM COSTURA,EXCLUSIVE EMENDAS,CONEXOES,ABERTURA E FECHAMENTO DE RASGO.FORNECIMENTO E ASSENTAMENTO</t>
  </si>
  <si>
    <t>15.031.0012-A</t>
  </si>
  <si>
    <t>TUBO DE FERRO GALVANIZADO DE 1",COM COSTURA,EXCLUSIVE EMENDAS,CONEXOES,ABERTURA E FECHAMENTO DE RASGO.FORNECIMENTO E ASSENTAMENTO</t>
  </si>
  <si>
    <t>15.031.0013-A</t>
  </si>
  <si>
    <t>TUBO DE FERRO GALVANIZADO DE 1.1/4",COM COSTURA,EXCLUSIVE EMENDAS,CONEXOES,ABERTURA E FECHAMENTO DE RASGO.FORNECIMENTO EASSENTAMENTO</t>
  </si>
  <si>
    <t>15.031.0014-A</t>
  </si>
  <si>
    <t>TUBO DE FERRO GALVANIZADO DE 1.1/2",COM COSTURA,EXCLUSIVE EMENDAS,CONEXOES,ABERTURA E FECHAMENTO DE RASGO.FORNECIMENTO EASSENTAMENTO</t>
  </si>
  <si>
    <t>15.031.0015-A</t>
  </si>
  <si>
    <t>TUBO DE FERRO GALVANIZADO DE 2",COM COSTURA,EXCLUSIVE EMENDAS,CONEXOES,ABERTURA E FECHAMENTO DE RASGO.FORNECIMENTO E ASSENTAMENTO</t>
  </si>
  <si>
    <t>15.031.0016-A</t>
  </si>
  <si>
    <t>TUBO DE FERRO GALVANIZADO DE 2.1/2",COM COSTURA,EXCLUSIVE EMENDAS,CONEXOES,ABERTURA E FECHAMENTO DE RASGO.FORNECIMENTO EASSENTAMENTO</t>
  </si>
  <si>
    <t>15.031.0017-A</t>
  </si>
  <si>
    <t>TUBO DE FERRO GALVANIZADO DE 3",COM COSTURA,EXCLUSIVE EMENDAS,CONEXOES,ABERTURA E FECHAMENTO DE RASGO.FORNECIMENTO E ASSENTAMENTO</t>
  </si>
  <si>
    <t>15.031.0018-A</t>
  </si>
  <si>
    <t>TUBO DE FERRO GALVANIZADO DE 4",COM COSTURA,EXCLUSIVE EMENDAS,CONEXOES,ABERTURA E FECHAMENTO DE RASGO.FORNECIMENTO E ASSENTAMENTO</t>
  </si>
  <si>
    <t>15.031.0019-A</t>
  </si>
  <si>
    <t>TUBO DE FERRO GALVANIZADO DE 1/2",COM COSTURA,INCLUSIVE CONEXOES E EMENDAS,EXCLUSIVE ABERTURA E FECHAMENTO DE RASGO.FORNECIMENTO E ASSENTAMENTO</t>
  </si>
  <si>
    <t>15.031.0020-A</t>
  </si>
  <si>
    <t>TUBO DE FERRO GALVANIZADO DE 3/4",COM COSTURA,INCLUSIVE CONEXOES E EMENDAS,EXCLUSIVE ABERTURA E FECHAMENTO DE RASGO.FORNECIMENTO E ASSENTAMENTO</t>
  </si>
  <si>
    <t>15.031.0021-A</t>
  </si>
  <si>
    <t>TUBO DE FERRO GALVANIZADO DE 1",COM COSTURA,INCLUSIVE EMENDAS E CONEXOES,EXCLUSIVE ABERTURA E FECHAMENTO DE RASGO.FORNECIMENTO E ASSENTAMENTO</t>
  </si>
  <si>
    <t>15.031.0022-A</t>
  </si>
  <si>
    <t>TUBO DE FERRO GALVANIZADO DE 1.1/4",COM COSTURA,INCLUSIVE CONEXOES E EMENDAS,EXCLUSIVE ABERTURA E FECHAMENTO DE RASGO.FORNECIMENTO E ASSENTAMENTO</t>
  </si>
  <si>
    <t>15.031.0023-A</t>
  </si>
  <si>
    <t>TUBO DE FERRO GALVANIZADO DE 1.1/2",COM COSTURA,INCLUSIVE CONEXOES E EMENDAS,EXCLUSIVE ABERTURA E FECHAMENTO DE RASGO.FORNECIMENTO E ASSENTAMENTO</t>
  </si>
  <si>
    <t>15.031.0024-A</t>
  </si>
  <si>
    <t>TUBO DE FERRO GALVANIZADO DE 2",COM COSTURA,INCLUSIVE CONEXOES E EMENDAS,EXCLUSIVE ABERTURA E FECHAMENTO DE RASGO.FORNECIMENTO E ASSENTAMENTO</t>
  </si>
  <si>
    <t>15.031.0025-A</t>
  </si>
  <si>
    <t>TUBO DE FERRO GALVANIZADO DE 2.1/2",COM COSTURA,INCLUSIVE CONEXOES E EMENDAS,EXCLUSIVE ABERTURA E FECHAMENTO DE RASGO.FORNECIMENTO E ASSENTAMENTO</t>
  </si>
  <si>
    <t>15.031.0026-A</t>
  </si>
  <si>
    <t>TUBO DE FERRO GALVANIZADO DE 3",COM COSTURA,INCLUSIVE CONEXOES E EMENDAS,EXCLUSIVE ABERTURA E FECHAMENTO DE RASGO.FORNECIMENTO E ASSENTAMENTO</t>
  </si>
  <si>
    <t>15.031.0027-A</t>
  </si>
  <si>
    <t>TUBO DE FERRO GALVANIZADO DE 4",COM COSTURA,INCLUSIVE CONEXOES E EMENDAS,EXCLUSIVE ABERTURA E FECHAMENTO DE RASGO.FORNECIMENTO E ASSENTAMENTO</t>
  </si>
  <si>
    <t>15.031.0030-A</t>
  </si>
  <si>
    <t>TUBO DE FERRO GALVANIZADO DE 5",COM COSTURA,INCLUSIVE CONEXOES E EMENDAS,EXCLUSIVE ABERTURA E FECHAMENTO DE RASGO.FORNECIMENTO E ASSENTAMENTO</t>
  </si>
  <si>
    <t>15.031.0032-A</t>
  </si>
  <si>
    <t>TUBO DE FERRO GALVANIZADO DE 6",COM COSTURA,INCLUSIVE CONEXOES E EMENDAS,EXCLUSIVE ABERTURA E FECHAMENTO DE RASGO.FORNECIMENTO E ASSENTAMENTO</t>
  </si>
  <si>
    <t>15.031.0036-A</t>
  </si>
  <si>
    <t>TUBO DE FERRO GALVANIZADO DE 5",COM COSTURA,EXCLUSIVE EMENDAS,CONEXOES,ABERTURA E FECHAMENTO DE RASGO.FORNECIMENTO E ASSENTAMENTO</t>
  </si>
  <si>
    <t>15.031.0038-A</t>
  </si>
  <si>
    <t>TUBO DE FERRO GALVANIZADO DE 6",COM COSTURA,EXCLUSIVE EMENDAS,CONEXOES,ABERTURA E FECHAMENTO DE RASGO.FORNECIMENTO E ASSENTAMENTO</t>
  </si>
  <si>
    <t>15.034.0010-A</t>
  </si>
  <si>
    <t>ELETRODUTO DE FERRO GALVANIZADO,TIPO MEDIO,DIAMETRO DE 3/4",EXCLUSIVE LUVAS,CURVAS,ABERTURA E FECHAMENTO DE RASGO.FORNECIMENTO E ASSENTAMENTO</t>
  </si>
  <si>
    <t>15.034.0011-A</t>
  </si>
  <si>
    <t>ELETRODUTO DE FERRO GALVANIZADO,TIPO MEDIO,DIAMETRO DE 1",EXCLUSIVE LUVAS,CURVAS,ABERTURA E FECHAMENTO DE RASGO.FORNECIMENTO E ASSENTAMENTO</t>
  </si>
  <si>
    <t>15.034.0012-A</t>
  </si>
  <si>
    <t>ELETRODUTO DE FERRO GALVANIZADO,TIPO MEDIO,DIAMETRO DE 1.1/4",EXCLUSIVE LUVAS,CURVAS,ABERTURA E FECHAMENTO DE RASGO.FORNECIMENTO E ASSENTAMENTO</t>
  </si>
  <si>
    <t>15.034.0013-A</t>
  </si>
  <si>
    <t>ELETRODUTO DE FERRO GALVANIZADO,TIPO MEDIO,DIAMETRO DE 1.1/2",EXCLUSIVE LUVAS,CURVAS,ABERTURA E FECHAMENTO DE RASGO.FORNECIMENTO E ASSENTAMENTO</t>
  </si>
  <si>
    <t>15.034.0014-A</t>
  </si>
  <si>
    <t>ELETRODUTO DE FERRO GALVANIZADO,TIPO MEDIO,DIAMETRO DE 2",EXCLUSIVE LUVAS,CURVAS,ABERTURA E FECHAMENTO DE RASGO.FORNECIMENTO E ASSENTAMENTO</t>
  </si>
  <si>
    <t>15.034.0015-A</t>
  </si>
  <si>
    <t>ELETRODUTO DE FERRO GALVANIZADO,TIPO MEDIO,DIAMETRO DE 2.1/2",EXCLUSIVE LUVAS,CURVAS,ABERTURA E FECHAMENTO DE RASGO.FORNECIMENTO E ASSENTAMENTO</t>
  </si>
  <si>
    <t>15.034.0016-A</t>
  </si>
  <si>
    <t>ELETRODUTO DE FERRO GALVANIZADO,TIPO MEDIO,DIAMETRO DE 3",EXCLUSIVE LUVAS,CURVAS,ABERTURA E FECHAMENTO DE RASGO.FORNECIMENTO E ASSENTAMENTO</t>
  </si>
  <si>
    <t>15.034.0017-A</t>
  </si>
  <si>
    <t>ELETRODUTO DE FERRO GALVANIZADO,TIPO MEDIO,DIAMETRO DE 4",EXCLUSIVE LUVAS,CURVAS,ABERTURA E FECHAMENTO DE RASGO.FORNECIMENTO E ASSENTAMENTO</t>
  </si>
  <si>
    <t>15.034.0020-A</t>
  </si>
  <si>
    <t>ELETRODUTO DE FERRO GALVANIZADO,TIPO MEDIO,DIAMETRO DE 3/4",INCLUSIVE CONEXOES E EMENDAS,EXCLUSIVE ABERTURA E FECHAMENTODE RASGO.FORNECIMENTO E ASSENTAMENTO</t>
  </si>
  <si>
    <t>15.034.0021-A</t>
  </si>
  <si>
    <t>ELETRODUTO DE FERRO GALVANIZADO,TIPO MEDIO,DIAMETRO DE 1",INCLUSIVE CONEXOES E EMENDAS,EXCLUSIVE ABERTURA E FECHAMENTO DE RASGO.FORNECIMENTO E ASSENTAMENTO</t>
  </si>
  <si>
    <t>15.034.0022-A</t>
  </si>
  <si>
    <t>ELETRODUTO DE FERRO GALVANIZADO,TIPO MEDIO,DIAMETRO DE 1.1/4",INCLUSIVE CONEXOES E EMENDAS,EXCLUSIVE ABERTURA E FECHAMENTO DE RASGO.FORNECIMENTO E ASSENTAMENTO</t>
  </si>
  <si>
    <t>15.034.0023-A</t>
  </si>
  <si>
    <t>ELETRODUTO DE FERRO GALVANIZADO,TIPO MEDIO,DIAMETRO DE 1.1/2",INCLUSIVE CONEXOES E EMENDAS,EXCLUSIVE ABERTURA E FECHAMENTO DE RASGO.FORNECIMENTO E ASSENTAMENTO</t>
  </si>
  <si>
    <t>15.034.0024-A</t>
  </si>
  <si>
    <t>ELETRODUTO DE FERRO GALVANIZADO,TIPO MEDIO,DIAMETRO DE 2",INCLUSIVE CONEXOES E EMENDAS,EXCLUSIVE ABERTURA E FECHAMENTO DE RASGO.FORNECIMENTO E ASSENTAMENTO</t>
  </si>
  <si>
    <t>15.034.0025-A</t>
  </si>
  <si>
    <t>ELETRODUTO DE FERRO GALVANIZADO,TIPO MEDIO,DIAMETRO DE 2.1/2",INCLUSIVE CONEXOES E EMENDAS,EXCLUSIVE ABERTURA E FECHAMENTO DE RASGO.FORNECIMENTO E ASSENTAMENTO</t>
  </si>
  <si>
    <t>15.034.0026-A</t>
  </si>
  <si>
    <t>ELETRODUTO DE FERRO GALVANIZADO,TIPO MEDIO,DIAMETRO DE 3",INCLUSIVE CONEXOES E EMENDAS,EXCLUSIVE ABERTURA E FECHAMENTO DE RASGO.FORNECIMENTO E ASSENTAMENTO</t>
  </si>
  <si>
    <t>15.034.0027-A</t>
  </si>
  <si>
    <t>ELETRODUTO DE FERRO GALVANIZADO,TIPO MEDIO,DIAMETRO DE 4",INCLUSIVE CONEXOES E EMENDAS,EXCLUSIVE ABERTURA E FECHAMENTO DE RASGO.FORNECIMENTO E ASSENTAMENTO</t>
  </si>
  <si>
    <t>15.035.0010-A</t>
  </si>
  <si>
    <t>ELETRODUTO DE FERRO GALVANIZADO,TIPO PESADO,DIAMETRO DE 1/2",EXCLUSIVE LUVAS,CURVAS,ABERTURA E FECHAMENTO DE RASGO.FORNECIMENTO E ASSENTAMENTO</t>
  </si>
  <si>
    <t>15.035.0011-A</t>
  </si>
  <si>
    <t>ELETRODUTO DE FERRO GALVANIZADO,TIPO PESADO,DIAMETRO DE 3/4",EXCLUSIVE LUVAS,CURVAS,ABERTURA E FECHAMENTO DE RASGO.FORNECIMENTO E ASSENTAMENTO</t>
  </si>
  <si>
    <t>15.035.0012-A</t>
  </si>
  <si>
    <t>ELETRODUTO DE FERRO GALVANIZADO,TIPO PESADO,DIAMETRO DE 1",EXCLUSIVE LUVAS,CURVAS,ABERTURA E FECHAMENTO DE RASGO.FORNECIMENTO E ASSENTAMENTO</t>
  </si>
  <si>
    <t>15.035.0013-A</t>
  </si>
  <si>
    <t>ELETRODUTO DE FERRO GALVANIZADO,TIPO PESADO,DIAMETRO DE 1.1/4",EXCLUSIVE LUVAS,CURVAS,ABERTURA E FECHAMENTO DE RASGO.FORNECIMENTO E ASSENTAMENTO</t>
  </si>
  <si>
    <t>15.035.0014-A</t>
  </si>
  <si>
    <t>ELETRODUTO DE FERRO GALVANIZADO,TIPO PESADO,DIAMETRO DE 1.1/2",EXCLUSIVE LUVAS,CURVAS,ABERTURA E FECHAMENTO DE RASGO.FORNECIMENTO E ASSENTAMENTO</t>
  </si>
  <si>
    <t>15.035.0015-A</t>
  </si>
  <si>
    <t>ELETRODUTO DE FERRO GALVANIZADO,TIPO PESADO,DIAMETRO DE 2",EXCLUSIVE LUVAS,CURVAS,ABERTURA E FECHAMENTO DE RASGO.FORNECIMENTO E ASSENTAMENTO</t>
  </si>
  <si>
    <t>15.035.0016-A</t>
  </si>
  <si>
    <t>ELETRODUTO DE FERRO GALVANIZADO,TIPO PESADO,DIAMETRO DE 2.1/2",EXCLUSIVE LUVAS,CURVAS,ABERTURA E FECHAMENTO DE RASGO.FORNECIMENTO E ASSENTAMENTO</t>
  </si>
  <si>
    <t>15.035.0017-A</t>
  </si>
  <si>
    <t>ELETRODUTO DE FERRO GALVANIZADO,TIPO PESADO,DIAMETRO DE 3",EXCLUSIVE LUVAS,CURVAS,ABERTURA E FECHAMENTO DE RASGO.FORNECIMENTO E ASSENTAMENTO</t>
  </si>
  <si>
    <t>15.035.0020-A</t>
  </si>
  <si>
    <t>ELETRODUTO DE FERRO GALVANIZADO, TIPO PESADO,DIAMETRO DE 1/2",INCLUSIVE CONEXOES E EMENDAS, EXCLUSIVE ABERTURA E FECHAMENTO DO RASGO.FORNECIMENTO E ASSENTAMENTO</t>
  </si>
  <si>
    <t>15.035.0021-A</t>
  </si>
  <si>
    <t>ELETRODUTO DE FERRO GALVANIZADO,TIPO PESADO,DIAMETRO DE 3/4",INCLUSIVE CONEXOES E EMENDAS,EXCLUSIVE ABERTURA E FECHAMENTO DE RASGO.FORNECIMENTO E ASSENTAMENTO</t>
  </si>
  <si>
    <t>15.035.0022-A</t>
  </si>
  <si>
    <t>ELETRODUTO DE FERRO GALVANIZADO,TIPO PESADO,DIAMETRO DE 1",INCLUSIVE CONEXOES E EMENDAS,EXCLUSIVE ABERTURA E FECHAMENTODO RASGO.FORNECIMENTO E ASSENTAMENTO</t>
  </si>
  <si>
    <t>15.035.0023-A</t>
  </si>
  <si>
    <t>ELETRODUTO DE FERRO GALVANIZADO,TIPO PESADO,DIAMETRO DE 1.1/4",INCLUSIVE CONEXOES E EMENDAS,EXCLUSIVE ABERTURA E FECHAMETO DE RASGO.FORNECIMENTO E ASSENTAMENTO</t>
  </si>
  <si>
    <t>15.035.0024-A</t>
  </si>
  <si>
    <t>ELETRODUTO DE FERRO GALVANIZADO,TIPO PESADO,DIAMETRO DE 1.1/2",INCLUSIVE CONEXOES E EMENDAS,EXCLUSIVE ABERTURA E FECHAMENTO DE RASGO.FORNECIMENTO E ASSENTAMENTO</t>
  </si>
  <si>
    <t>15.035.0025-A</t>
  </si>
  <si>
    <t>ELETRODUTO DE FERRO GALVANIZADO,TIPO PESADO,DIAMETRO DE 2",INCLSIVE CONEXOES E EMENDAS,EXCLUSIVE ABERTURA E FECHAMENTO DE RASGO.FORNECIMENTO E ASSENTAMENTO</t>
  </si>
  <si>
    <t>15.035.0026-A</t>
  </si>
  <si>
    <t>ELETRODUTO DE FERRO GALVANIZADO,TIPO PESADO,DIAMETRO DE 2.1/2",INCLUSIVE CONEXOES E EMENDAS,EXCLUSIVE ABERTURA E FECHAMENTO DE RASGO.FORNECIMENTO E ASSENTAMENTO</t>
  </si>
  <si>
    <t>15.035.0027-A</t>
  </si>
  <si>
    <t>ELETRODUTO DE FERRO GALVANIZADO,TIPO PESADO,DIAMETRO DE 3",INCLUSIVE CONEXOES E EMENDAS,EXCLUSIVE ABERTURA E FECHAMENTODE RASGO.FORNECIMENTO E ASSENTAMENTO</t>
  </si>
  <si>
    <t>15.036.0001-A</t>
  </si>
  <si>
    <t>TUBO DE CPVC RIGIDO,DIAMETRO DE 15MM,SOLDAVEL,PARA AGUA QUENTE E FRIA,EXCLUSIVE EMENDA,CONEXOES,ABERTURA E FECHAMENTO DERASGO.FORNECIMENTO E ASSENTAMENTO</t>
  </si>
  <si>
    <t>15.036.0002-A</t>
  </si>
  <si>
    <t>TUBO DE CPVC RIGIDO,DIAMETRO DE 22MM,SOLDAVEL,PARA AGUA QUENTE E FRIA,EXCLUSIVE EMENDA,CONEXOES,ABERTURA E FECHAMENTO DERASGO.FORNECIMENTO E ASSENTAMENTO</t>
  </si>
  <si>
    <t>15.036.0003-A</t>
  </si>
  <si>
    <t>TUBO DE CPVC RIGIDO,DIAMETRO DE 28MM,SOLDAVEL,PARA AGUA QUENTE E FRIA,EXCLUSIVE EMENDA,CONEXOES,ABERTURA E FECHAMENTO DERASGO.FORNECIMENTO E ASSENTAMENTO</t>
  </si>
  <si>
    <t>15.036.0010-A</t>
  </si>
  <si>
    <t>TUBO DE PVC RIGIDO,ROSQUEAVEL,PARA AGUA FRIA,COM DIAMETRO DE1/2",EXCLUSIVE EMENDAS,CONEXOES,ABERTURA E FECHAMENTO DE RASGO.FORNECIMENTO E ASSENTAMENTO</t>
  </si>
  <si>
    <t>15.036.0011-A</t>
  </si>
  <si>
    <t>TUBO DE PVC RIGIDO,ROSQUEAVEL,PARA AGUA FRIA,COM DIAMETRO DE3/4",EXCLUSIVE EMENDAS,CONEXOES,ABERTURA E FECHAMENTO DE RASGO.FORNECIMENTO E ASSENTAMENTO</t>
  </si>
  <si>
    <t>15.036.0012-A</t>
  </si>
  <si>
    <t>TUBO DE PVC RIGIDO,ROSQUEAVEL,PARA AGUA FRIA,COM DIAMETRO DE1",EXCLUSIVE EMENDAS,CONEXOES,ABERTURA E FECHAMENTO DE RASGO.FORNECIMENTO E ASSENTAMENTO</t>
  </si>
  <si>
    <t>15.036.0013-A</t>
  </si>
  <si>
    <t>TUBO DE PVC RIGIDO,ROSQUEAVEL,PARA AGUA FRIA,COM DIAMETRO DE1.1/2",EXCLUSIVE EMENDAS,CONEXOES,ABERTURA E FECHAMENTO DERASGO.FORNECIMENTO E ASSENTAMENTO</t>
  </si>
  <si>
    <t>15.036.0014-A</t>
  </si>
  <si>
    <t>TUBO DE PVC RIGIDO,ROSQUEAVEL,PARA AGUA FRIA,COM DIAMETRO DE2",EXCLUSIVE EMENDAS,CONEXOES,ABERTURA E FECHAMENTO DE RASGO.FORNECIMENTO E ASSENTAMENTO</t>
  </si>
  <si>
    <t>15.036.0015-A</t>
  </si>
  <si>
    <t>TUBO DE PVC RIGIDO,ROSQUEAVEL,PARA AGUA FRIA,COM DIAMETRO DE2.1/2",EXCLUSIVE EMENDAS,CONEXOES,ABERTURA E FECHAMENTO DERASGO.FORNECIMENTO E ASSENTAMENTO</t>
  </si>
  <si>
    <t>15.036.0016-A</t>
  </si>
  <si>
    <t>TUBO DE PVC RIGIDO,ROSQUEAVEL,PARA AGUA FRIA,COM DIAMETRO DE3",EXCLUSIVE EMENDAS,CONEXOES,ABERTURA E FECHAMENTO DE RASGO.FORNECIMENTO E ASSENTAMENTO</t>
  </si>
  <si>
    <t>15.036.0017-A</t>
  </si>
  <si>
    <t>TUBO DE PVC RIGIDO,ROSQUEAVEL,PARA AGUA FRIA,COM DIAMETRO DE4",EXCLUSIVE EMENDAS,CONEXOES,ABERTURA E FECHAMENTO DE RASGO.FORNECIMENTO E ASSENTAMENTO</t>
  </si>
  <si>
    <t>15.036.0018-A</t>
  </si>
  <si>
    <t>TUBO DE PVC RIGIDO,ROSQUEAVEL,PARA AGUA FRIA,COM DIAMETRO DE1/2",INCLUSIVE CONEXOES E EMENDAS,EXCLUSIVE ABERTURA E FECHAMENTO DE RASGO.FORNECIMENTO E ASSENTAMENTO</t>
  </si>
  <si>
    <t>15.036.0019-A</t>
  </si>
  <si>
    <t>TUBO DE PVC RIGIDO,ROSQUEAVEL,PARA AGUA FRIA,COM DIAMETRO DE3/4",INCLUSIVE CONEXOES E EMENDAS,EXCLUSIVE ABERTURA E FECHAMENTO DE RASGO.FORNECIMENTO E ASSENTAMENTO</t>
  </si>
  <si>
    <t>15.036.0020-A</t>
  </si>
  <si>
    <t>TUBO DE PVC RIGIDO,ROSQUEAVEL,PARA AGUA FRIA,COM DIAMETRO DE1",INCLUSIVE CONEXOES E EMENDAS,EXCLUSIVE ABERTURA E FECHAMENTO DE RASGO.FORNECIMENTO E ASSENTAMENTO</t>
  </si>
  <si>
    <t>15.036.0021-A</t>
  </si>
  <si>
    <t>TUBO DE PVC RIGIDO,ROSQUEAVEL,PARA AGUA FRIA,COM DIAMETRO DE1.1/4",INCLUSIVE CONEXOES E EMENDAS,EXCLUSIVE ABERTURA E FECHAMENTO DE RASGO.FORNECIMENTO E ASSENTAMENTO</t>
  </si>
  <si>
    <t>15.036.0022-A</t>
  </si>
  <si>
    <t>TUBO DE PVC RIGIDO,ROSQUEAVEL,PARA AGUA FRIA,COM DIAMETRO DE1.1/2",INCLUSIVE CONEXOES E EMENDAS,EXCLUSIVE ABERTURA E FECHAMENTO DE RASGO.FORNECIMENTO E ASSENTAMENTO</t>
  </si>
  <si>
    <t>15.036.0023-A</t>
  </si>
  <si>
    <t>TUBO DE PVC RIGIDO,ROSQUEAVEL,PARA AGUA FRIA,COM DIAMETRO DE2",INCLUSIVE CONEXOES E EMENDAS,EXCLUSIVE ABERTURA E FECHAMENTO DE RASGO.FORNECIMENTO E ASSENTAMENTO</t>
  </si>
  <si>
    <t>15.036.0024-A</t>
  </si>
  <si>
    <t>TUBO DE PVC RIGIDO,ROSQUEAVEL,PARA AGUA FRIA,COM DIAMETRO DE2.1/2",INCLUSIVE CONEXOES E EMENDAS,EXCLUSIVE ABERTURA E FECHAMENTO DE RASGO.FORNECIMENTO E ASSENTAMENTO</t>
  </si>
  <si>
    <t>15.036.0025-A</t>
  </si>
  <si>
    <t>TUBO DE PVC RIGIDO,ROSQUEAVEL,PARA AGUA FRIA,COM DIAMETRO DE3",INCLUSIVE CONEXOES E EMENDAS,EXCLUSIVE ABERTURA E FECHAMENTO DE RASGO.FORNECIMENTO E ASSENTAMENTO</t>
  </si>
  <si>
    <t>15.036.0026-A</t>
  </si>
  <si>
    <t>TUBO DE PVC RIGIDO,ROSQUEAVEL,PARA AGUA FRIA,COM DIAMETRO DE4",INCLUSIVE CONEXOES E EMENDAS,EXCLUSIVE ABERTURA E FECHAMENTO DE RASGO.FORNECIMENTO E ASSENTAMENTO</t>
  </si>
  <si>
    <t>15.036.0027-A</t>
  </si>
  <si>
    <t>TUBO DE PVC RIGIDO DE 20MM,SOLDAVEL,EXCLUSIVE CONEXOES,EMENDAS,ABERTURA E FECHAMENTO DE RASGO.FORNECIMENTO E ASSENTAMENTO</t>
  </si>
  <si>
    <t>15.036.0028-A</t>
  </si>
  <si>
    <t>TUBO DE PVC RIGIDO DE 25MM,SOLDAVEL,EXCLUSIVE CONEXOES,EMENDAS,ABERTURA E FECHAMENTO DE RASGO.FORNECIMENTO E ASSENTAMENTO</t>
  </si>
  <si>
    <t>15.036.0029-A</t>
  </si>
  <si>
    <t>TUBO DE PVC RIGIDO DE 32MM,SOLDAVEL,EXCLUSIVE CONEXOES,EMENDAS,ABERTURA E FECHAMENTO DE RASGO.FORNECIMENTO E ASSENTAMENTO</t>
  </si>
  <si>
    <t>15.036.0030-A</t>
  </si>
  <si>
    <t>TUBO DE PVC RIGIDO DE 40MM,SOLDAVEL,EXCLUSIVE CONEXOES,EMENDAS,ABERTURA E FECHAMENTO DE RASGO.FORNECIMENTO E ASSENTAMENTO</t>
  </si>
  <si>
    <t>15.036.0031-A</t>
  </si>
  <si>
    <t>TUBO DE PVC RIGIDO DE 50MM,SOLDAVEL,EXCLUSIVE CONEXOES,EMENDAS,ABERTURA E FECHAMENTO DE RASGO.FORNECIMENTO E ASSENTAMENTO</t>
  </si>
  <si>
    <t>15.036.0032-A</t>
  </si>
  <si>
    <t>TUBO DE PVC RIGIDO DE 60MM,SOLDAVEL,EXCLUSIVE CONEXOES,EMENDAS,ABERTURA E FECHAMENTO DE RASGO.FORNECIMENTO E ASSENTAMENTO</t>
  </si>
  <si>
    <t>15.036.0033-A</t>
  </si>
  <si>
    <t>TUBO DE PVC RIGIDO DE 75MM,SOLDAVEL,EXCLUSIVE CONEXOES,EMENDAS,ABERTURA E FECHAMENTO DE RASGO.FORNECIMENTO E ASSENTAMENTO</t>
  </si>
  <si>
    <t>15.036.0034-A</t>
  </si>
  <si>
    <t>TUBO DE PVC RIGIDO DE 85MM,SOLDAVEL,EXCLUSIVE CONEXOES,EMENDAS,ABERTURA E FECHAMENTO DE RASGO.FORNECIMENTO E ASSENTAMENTO</t>
  </si>
  <si>
    <t>15.036.0035-A</t>
  </si>
  <si>
    <t>TUBO DE PVC RIGIDO DE 110MM,SOLDAVEL,EXCLUSIVE CONEXOES,EMENDAS,ABERTURA E FECHAMENTO DE RASGO.FORNECIMENTO E ASSENTAMENTO</t>
  </si>
  <si>
    <t>15.036.0036-A</t>
  </si>
  <si>
    <t>TUBO DE PVC RIGIDO DE 20MM,SOLDAVEL,INCLUSIVE CONEXOES E EMENDAS,EXCLUSIVE ABERTURA E FECHAMENTO DE RASGO.FORNECIMENTO EASSENTAMENTO</t>
  </si>
  <si>
    <t>15.036.0037-A</t>
  </si>
  <si>
    <t>TUBO DE PVC RIGIDO DE 25MM,SOLDAVEL,INCLUSIVE CONEXOES E EMENDAS,EXCLUSIVE ABERTURA E FECHAMENTO DE RASGO.FORNECIMENTO EASSENTAMENTO</t>
  </si>
  <si>
    <t>15.036.0038-A</t>
  </si>
  <si>
    <t>TUBO DE PVC RIGIDO DE 32MM,SOLDAVEL,INCLUSIVE CONEXOES E EMENDAS,EXCLUSIVE ABERTURA E FECHAMENTO DE RASGO.FORNECIMENTO EASSENTAMENTO</t>
  </si>
  <si>
    <t>15.036.0039-A</t>
  </si>
  <si>
    <t>TUBO DE PVC RIGIDO DE 40MM,SOLDAVEL,INCLUSIVE CONEXOES E EMENDAS,EXCLUSIVE ABERTURA E FECHAMENTO DE RASGO.FORNECIMENTO EASSENTAMENTO</t>
  </si>
  <si>
    <t>15.036.0040-A</t>
  </si>
  <si>
    <t>TUBO DE PVC RIGIDO DE 50MM,SOLDAVEL,INCLUSIVE CONEXOES E EMENDAS,EXCLUSIVE ABERTURA E FECHAMENTO DE RASGO.FORNECIMENTO EASSENTAMENTO</t>
  </si>
  <si>
    <t>15.036.0041-A</t>
  </si>
  <si>
    <t>TUBO DE PVC RIGIDO DE 60MM,SOLDAVEL,INCLUSIVE CONEXOES E EMENDAS,EXCLUSIVE ABERTURA E FECHAMENTO DE RASGO.FORNECIMENTO EASSENTAMENTO</t>
  </si>
  <si>
    <t>15.036.0042-A</t>
  </si>
  <si>
    <t>TUBO DE PVC RIGIDO DE 75MM,SOLDAVEL,INCLUSIVE CONEXOES E EMENDAS,EXCLUSIVE ABERTURA E FECHAMENTO DE RASGO.FORNECIMENTO EASSENTAMENTO</t>
  </si>
  <si>
    <t>15.036.0043-A</t>
  </si>
  <si>
    <t>TUBO DE PVC RIGIDO DE 85MM,SOLDAVEL,INCLUSIVE CONEXOES E EMENDAS,EXCLUSIVE ABERTURA E FECHAMENTO DE RASGO.FORNECIMENTO EASSENTAMENTO</t>
  </si>
  <si>
    <t>15.036.0044-A</t>
  </si>
  <si>
    <t>TUBO DE PVC RIGIDO DE 110MM,SOLDAVEL,INCLUSIVE CONEXOES E EMENDAS,EXCLUSIVE ABERTURA E FECHAMENTO DE RASGO.FORNECIMENTOE ASSENTAMENTO</t>
  </si>
  <si>
    <t>15.036.0045-A</t>
  </si>
  <si>
    <t>TUBO DE PVC RIGIDO DE 40MM,SOLDAVEL,EXCLUSIVE EMENDAS,CONEXOES,ABERTURA E FECHAMENTO DE RASGO.FORNECIMENTO E ASSENTAMENTO</t>
  </si>
  <si>
    <t>15.036.0046-A</t>
  </si>
  <si>
    <t>TUBO DE PVC RIGIDO DE 50MM,SOLDAVEL,EXCLUSIVE EMENDAS,CONEXOES,ABERTURA E FECHAMENTO DE RASGO.FORNECIMENTO E ASSENTAMENTO</t>
  </si>
  <si>
    <t>15.036.0047-A</t>
  </si>
  <si>
    <t>TUBO DE PVC RIGIDO DE 75MM,SOLDAVEL,EXCLUSIVE EMENDAS,CONEXOES,ABERTURA E FECHAMENTO DE RASGO.FORNECIMENTO E ASSENTAMENTO</t>
  </si>
  <si>
    <t>15.036.0048-A</t>
  </si>
  <si>
    <t>TUBO DE PVC RIGIDO DE 100MM,SOLDAVEL,EXCLUSIVE EMENDAS,CONEXOES,ABERTURA E FECHAMENTO DE RASGO.FORNECIMENTO E ASSENTAMENTO</t>
  </si>
  <si>
    <t>15.036.0049-A</t>
  </si>
  <si>
    <t>15.036.0050-A</t>
  </si>
  <si>
    <t>15.036.0051-A</t>
  </si>
  <si>
    <t>15.036.0052-A</t>
  </si>
  <si>
    <t>TUBO DE PVC RIGIDO DE 100MM,SOLDAVEL,INCLUSIVE CONEXOES E EMENDAS,EXCLUSIVE ABERTURA E FECHAMENTO DE RASGO.FORNECIMENTOE ASSENTAMENTO</t>
  </si>
  <si>
    <t>15.036.0053-A</t>
  </si>
  <si>
    <t>TUBO DE PVC RIGIDO DE 150MM,SOLDAVEL,INCLUSIVE CONEXOES E EMENDAS,EXCLUSIVE ABERTURA E FECHAMENTO DE RASGO.FORNECIMENTOE ASSENTAMENTO</t>
  </si>
  <si>
    <t>15.036.0060-A</t>
  </si>
  <si>
    <t>ELETRODUTO DE PVC RIGIDO ROSQUEAVEL DE 1/2",EXCLUSIVE LUVAS,CURVAS,ABERTURA E FECHAMENTO DE RASGO.FORNECIMENTO E ASSENTAMENTO</t>
  </si>
  <si>
    <t>15.036.0061-A</t>
  </si>
  <si>
    <t>ELETRODUTO DE PVC RIGIDO ROSQUEAVEL DE 3/4",EXCLUSIVE LUVAS,CURVAS,ABERTURA E FECHAMENTO DE RASGO.FORNECIMENTO E ASSENTAMENTO</t>
  </si>
  <si>
    <t>15.036.0062-A</t>
  </si>
  <si>
    <t>ELETRODUTO DE PVC RIGIDO ROSQUEAVEL DE 1",EXCLUSIVE LUVAS,CURVAS,ABERTURA E FECHAMENTO DE RASGO.FORNECIMENTO E ASSENTAMENTO</t>
  </si>
  <si>
    <t>15.036.0063-A</t>
  </si>
  <si>
    <t>ELETRODUTO DE PVC RIGIDO ROSQUEAVEL DE 1.1/4",EXCLUSIVE LUVAS,CURVAS,ABERTURA E FECHAMENTO DE RASGO.FORNECIMENTO E ASSENTAMENTO</t>
  </si>
  <si>
    <t>15.036.0064-A</t>
  </si>
  <si>
    <t>ELETRODUTO DE PVC RIGIDO ROSQUEAVEL DE 1.1/2",EXCLUSIVE LUVAS,CURVAS,ABERTURA E FECHAMENTO DE RASGO.FORNECIMENTO E ASSENTAMENTO</t>
  </si>
  <si>
    <t>15.036.0065-A</t>
  </si>
  <si>
    <t>ELETRODUTO DE PVC RIGIDO ROSQUEAVEL DE 2",EXCLUSIVE LUVAS,CURVAS,ABERTURA E FECHAMENTO DE RASGO.FORNECIMENTO E ASSENTAMENTO</t>
  </si>
  <si>
    <t>15.036.0066-A</t>
  </si>
  <si>
    <t>ELETRODUTO DE PVC RIGIDO ROSQUEAVEL DE 2.1/2",EXCLUSIVE LUVAS,CURVAS,ABERTURA E FECHAMENTO DE RASGO.FORNECIMENTO E ASSENTAMENTO</t>
  </si>
  <si>
    <t>15.036.0067-A</t>
  </si>
  <si>
    <t>ELETRODUTO DE PVC RIGIDO ROSQUEAVEL DE 3",EXCLUSIVE LUVAS,CURVAS,ABERTURA E FECHAMENTO DE RASGO.FORNECIMENTO E ASSENTAMENTO</t>
  </si>
  <si>
    <t>15.036.0068-A</t>
  </si>
  <si>
    <t>ELETRODUTO DE PVC RIGIDO ROSQUEAVEL DE 4",EXCLUSIVE LUVAS,CURVAS,ABERTURA E FECHAMENTO DE RASGO.FORNECIMENTO E ASSENTAMENTO</t>
  </si>
  <si>
    <t>15.036.0069-A</t>
  </si>
  <si>
    <t>ELETRODUTO DE PVC RIGIDO ROSQUEAVEL DE 1/2",INCLUSIVE CONEXOES E EMENDAS,EXCLUSIVE ABERTURA E FECHAMENTO DE RASGO.FORNECIMENTO E ASSENTAMENTO</t>
  </si>
  <si>
    <t>15.036.0070-A</t>
  </si>
  <si>
    <t>ELETRODUTO DE PVC RIGIDO ROSQUEAVEL DE 3/4",INCLUSIVE CONEXOES E EMENDAS,EXCLUSIVE ABERTURA E FECHAMENTO DE RASGO.FORNECIMENTO E ASSENTAMENTO</t>
  </si>
  <si>
    <t>15.036.0071-A</t>
  </si>
  <si>
    <t>ELETRODUTO DE PVC RIGIDO ROSQUEAVEL DE 1",INCLUSIVE CONEXOESE EMENDAS,EXCLUSIVE ABERTURA E FECHAMENTO DE RASGO.FORNECIMENTO E ASSENTAMENTO</t>
  </si>
  <si>
    <t>15.036.0072-A</t>
  </si>
  <si>
    <t>ELETRODUTO DE PVC RIGIDO ROSQUEAVEL DE 1.1/4",INCLUSIVE CONEXOES E EMENDAS,EXCLUSIVE ABERTURA E FECHAMENTO DE RASGO.FORNECIMENTO E ASSENTAMENTO</t>
  </si>
  <si>
    <t>15.036.0073-A</t>
  </si>
  <si>
    <t>ELETRODUTO DE PVC RIGIDO ROSQUEAVEL DE 1.1/2",INCLUSIVE CONEXOES E EMENDAS,EXCLUSIVE ABERTURA E FECHAMENTO DE RASGO.FORNECIMENTO E ASSENTAMENTO</t>
  </si>
  <si>
    <t>15.036.0074-A</t>
  </si>
  <si>
    <t>ELETRODUTO DE PVC RIGIDO ROSQUEAVEL DE 2",INCLUSIVE CONEXOESE EMENDAS,EXCLUSIVE ABERTURA E FECHAMENTO DE RASGO.FORNECIMENTO E ASSENTAMENTO</t>
  </si>
  <si>
    <t>15.036.0075-A</t>
  </si>
  <si>
    <t>ELETRODUTO DE PVC RIGIDO ROSQUEAVEL DE 2.1/2",INCLUSIVE CONEXOES E EMENDAS,EXCLUSIVE ABERTURA E FECHAMENTO DE RASGO.FORNECIMENTO E ASSENTAMENTO</t>
  </si>
  <si>
    <t>15.036.0076-A</t>
  </si>
  <si>
    <t>ELETRODUTO DE PVC RIGIDO ROSQUEAVEL DE 3",INCLUSIVE CONEXOESE EMENDAS,EXCLUSIVE ABERTURA E FECHAMENTO DE RASGO.FORNECIMENTO E ASSENTAMENTO</t>
  </si>
  <si>
    <t>15.036.0077-A</t>
  </si>
  <si>
    <t>ELETRODUTO DE PVC RIGIDO ROSQUEAVEL DE 4",INCLUSIVE CONEXOESE EMENDAS,EXCLUSIVE ABERTURA E FECHAMENTO DE RASGO.FORNECIMENTO E ASSENTAMENTO</t>
  </si>
  <si>
    <t>15.036.0079-A</t>
  </si>
  <si>
    <t>ELETRODUTO DE PVC ESPIRAL CORRUGADO,DIAMETRO DE 3/4",INCLUSIVE CONEXOES E EMENDAS.FORNECIMENTO E INSTALACAO</t>
  </si>
  <si>
    <t>15.036.0080-A</t>
  </si>
  <si>
    <t>ELETRODUTO DE PVC ESPIRAL CORRUGADO,DIAMETRO DE 1",INCLUSIVECONEXOES E EMENDAS.FORNECIMENTO E INSTALACAO</t>
  </si>
  <si>
    <t>15.036.0081-A</t>
  </si>
  <si>
    <t>TUBO DE PVC RIGIDO (NBR-5688) DE 75MM,LINHA REFORCADA,SOLDAVEL,EXCLUSIVE EMENDAS,CONEXOES,ABERTURA E FECHAMENTO DE RASGO.FORNECIMENTO E ASSENTAMENTO</t>
  </si>
  <si>
    <t>15.036.0082-A</t>
  </si>
  <si>
    <t>TUBO DE PVC RIGIDO (NBR-5688) DE 100MM,LINHA REFORCADA,SOLDAVEL,EXCLUSIVE EMENDAS,CONEXOES,ABERTURA E FECHAMENTO DE RASGO.FORNECIMENTO E ASSENTAMENTO</t>
  </si>
  <si>
    <t>15.036.0084-A</t>
  </si>
  <si>
    <t>TUBO DE PVC RIGIDO (NBR-5688) DE 150MM,LINHA REFORCADA,SOLDAVEL,EXCLUSIVE EMENDAS,CONEXOES,ABERTURA E FECHAMENTO DE RASGO.FORNECIMENTO E ASSENTAMENTO</t>
  </si>
  <si>
    <t>15.036.0086-A</t>
  </si>
  <si>
    <t>TUBO DE PVC RIGIDO (NBR-5688) DE 75MM,LINHA REFORCADA,SOLDAVEL,INCLUSIVE CONEXOES E EMENDAS,EXCLUSIVE ABERTURA E FECHAMENTO DE RASGO.FORNECIMENTO E ASSENTAMENTO</t>
  </si>
  <si>
    <t>15.036.0088-A</t>
  </si>
  <si>
    <t>TUBO DE PVC RIGIDO (NBR-5688) DE 100MM,LINHA REFORCADA,SOLDAVEL,INCLUSIVE CONEXOES E EMENDAS,EXCLUSIVE ABERTURA E FECHAMENTO DE RASGO.FORNECIMENTO E ASSENTAMENTO</t>
  </si>
  <si>
    <t>15.036.0090-A</t>
  </si>
  <si>
    <t>TUBO DE PVC RIGIDO (NBR-5688) DE 150MM,LINHA REFORCADA,SOLDAVEL,INCLUSIVE CONEXOES E EMENDAS,EXCLUSIVE ABERTURA E FECHAMENTO DE RASGO.FORNECIMENTO E ASSENTAMENTO</t>
  </si>
  <si>
    <t>15.036.0092-A</t>
  </si>
  <si>
    <t>TUBO DE PVC(NBR-7362),PARA ESGOTO SANITARIO,COM DIAMETRO NOMINAL DE 200MM,INCLUSIVE ANEL DE BORRACHA.FORNECIMENTO E COLOCACAO</t>
  </si>
  <si>
    <t>15.036.0100-A</t>
  </si>
  <si>
    <t>TUBO DE PVC RIGIDO (NBR-5688),DE 100MM,LINHA REFORCADA,SOLDAVEL,PARA PROTECAO DE CONDUTORES DE SISTEMA DE TELEFONIA,LINHA SIMPLES,ASSENTADOS E COBERTOS COM CAMADA DE CONCRETO,EXCLUSIVE ESCAVACAO E REATERRO.FORNECIMENTO E ASSENTAMENTO</t>
  </si>
  <si>
    <t>15.036.0105-A</t>
  </si>
  <si>
    <t>TUBO DE PVC RIGIDO (NBR-5688),DE 100MM,LINHA REFORCADA,SOLDAVEL,PARA PROTECAO DE CONDUTORES DE SISTEMA DE TELEFONIA,LINHA DUPLA,ASSENTADOS E COBERTOS COM CAMADA DE CONCRETO,EXCLUSIVE ESCAVACAO E REATERRO.FORNECIMENTO E ASSENTAMENTO</t>
  </si>
  <si>
    <t>15.036.0110-A</t>
  </si>
  <si>
    <t>TUBO DE PVC RIGIDO (NBR-5688),DE 100MM,LINHA REFORCADA,SOLDAVEL,PARA PROTECAO DE CONDUTORES DE SISTEMA DE TELEFONIA,LINHA TRIPLA,ASSENTADOS E COBERTOS COM CAMADA DE CONCRETO,EXCLUSIVE ESCAVACAO E REATERRO.FORNECIMENTO E ASSENTAMENTO</t>
  </si>
  <si>
    <t>15.036.0130-A</t>
  </si>
  <si>
    <t>TE 90° COM INSPECAO,DE PVC,COM DIAMETRO DE(100X75)MM.FORNECIMENTO E ASSENTAMENTO</t>
  </si>
  <si>
    <t>15.036.0135-A</t>
  </si>
  <si>
    <t>TE 90° COM INSPECAO,DE PVC,COM DIAMETRO DE(75X75)MM.FORNECIMENTO E ASSENTAMENTO</t>
  </si>
  <si>
    <t>15.036.0140-A</t>
  </si>
  <si>
    <t>ELETRODUTO EM PVC FLEXIVEL,COR AMARELA,DIAMETRO DE 20MM.FORNECIMENTO E COLOCACAO.</t>
  </si>
  <si>
    <t>15.036.0141-A</t>
  </si>
  <si>
    <t>ELETRODUTO EM PVC FLEXIVEL,COR AMARELA,DIAMETRO DE 25MM.FORNECIMENTO E COLOCACAO.</t>
  </si>
  <si>
    <t>15.036.0143-A</t>
  </si>
  <si>
    <t>ELETRODUTO EM PVC FLEXIVEL,COR AMARELA,DIAMETRO DE 32MM.FORNECIMENTO E COLOCACAO.</t>
  </si>
  <si>
    <t>15.037.0010-A</t>
  </si>
  <si>
    <t>CONDUITE FLEXIVEL,GALVANIZADO,COM DIAMETRO DE 1/2",EXCLUSIVEEMENDAS.FORNECIMENTO E ASSENTAMENTO</t>
  </si>
  <si>
    <t>15.037.0011-A</t>
  </si>
  <si>
    <t>CONDUITE FLEXIVEL,GALVANIZADO,COM DIAMETRO DE 3/4",EXCLUSIVEEMENDAS.FORNECIMENTO E ASSENTAMENTO</t>
  </si>
  <si>
    <t>15.037.0012-A</t>
  </si>
  <si>
    <t>CONDUITE FLEXIVEL,GALVANIZADO,COM DIAMETRO DE 1",EXCLUSIVE EMENDAS.FORNECIMENTO E ASSENTAMENTO</t>
  </si>
  <si>
    <t>15.037.0013-A</t>
  </si>
  <si>
    <t>CONDUITE FLEXIVEL,GALVANIZADO,COM DIAMETRO DE 1.1/4",EXCLUSIVE EMENDAS.FORNECIMENTO E ASSENTAMENTO</t>
  </si>
  <si>
    <t>15.037.0014-A</t>
  </si>
  <si>
    <t>CONDUITE FLEXIVEL,GALVANIZADO,COM DIAMETRO DE 1.1/2",EXCLUSIVE EMENDAS.FORNECIMENTO E ASSENTAMENTO</t>
  </si>
  <si>
    <t>15.037.0015-A</t>
  </si>
  <si>
    <t>CONDUITE FLEXIVEL,GALVANIZADO,COM DIAMETRO DE 2",EXCLUSIVE EMENDAS.FORNECIMENTO E ASSENTAMENTO</t>
  </si>
  <si>
    <t>15.037.0016-A</t>
  </si>
  <si>
    <t>CONDUITE FLEXIVEL,GALVANIZADO,COM DIAMETRO DE 2.1/2",EXCLUSIVE EMENDAS.FORNECIMENTO E ASSENTAMENTO</t>
  </si>
  <si>
    <t>15.037.0017-A</t>
  </si>
  <si>
    <t>CONDUITE FLEXIVEL,GALVANIZADO,COM DIAMETRO DE 3",EXCLUSIVE EMENDAS.FORNECIMENTO E ASSENTAMENTO</t>
  </si>
  <si>
    <t>15.038.0001-A</t>
  </si>
  <si>
    <t>ADAPTADOR ROSQUEAVEL,COM DIAMETRO DE 1/2",COM FLANGES E ANELDE VEDACAO PARA CAIXA D`AGUA.FORNECIMENTO</t>
  </si>
  <si>
    <t>15.038.0002-A</t>
  </si>
  <si>
    <t>ADAPTADOR ROSQUEAVEL,COM DIAMETRO DE 3/4",COM FLANGES E ANELDE VEDACAO PARA CAIXA D`AGUA.FORNECIMENTO</t>
  </si>
  <si>
    <t>15.038.0003-A</t>
  </si>
  <si>
    <t>ADAPTADOR ROSQUEAVEL,COM DIAMETRO DE 1",COM FLANGES E ANEL DE VEDACAO PARA CAIXA D`AGUA.FORNECIMENTO</t>
  </si>
  <si>
    <t>15.038.0004-A</t>
  </si>
  <si>
    <t>ADAPTADOR ROSQUEAVEL,COM DIAMETRO DE 1.1/4",COM FLANGES E ANEL DE VEDACAO PARA CAIXA D`AGUA.FORNECIMENTO</t>
  </si>
  <si>
    <t>15.038.0005-A</t>
  </si>
  <si>
    <t>ADAPTADOR ROSQUEAVEL,COM DIAMETRO DE 1.1/2",COM FLANGES E ANEL DE VEDACAO PARA CAIXA D`AGUA.FORNECIMENTO</t>
  </si>
  <si>
    <t>15.038.0006-A</t>
  </si>
  <si>
    <t>ADAPTADOR ROSQUEAVEL,COM DIAMETRO DE 2",COM FLANGES E ANEL DE VEDACAO PARA CAIXA D`AGUA.FORNECIMENTO</t>
  </si>
  <si>
    <t>15.038.0010-A</t>
  </si>
  <si>
    <t>BUCHA DE REDUCAO COM ROSCA,COM DIAMETRO DE 3/4"X1/2".FORNECIMENTO</t>
  </si>
  <si>
    <t>15.038.0011-A</t>
  </si>
  <si>
    <t>BUCHA DE REDUCAO COM ROSCA,COM DIAMETRO DE 1X1/2".FORNECIMENTO</t>
  </si>
  <si>
    <t>15.038.0012-A</t>
  </si>
  <si>
    <t>BUCHA DE REDUCAO COM ROSCA,COM DIAMETRO DE 1"X3/4".FORNECIMENTO</t>
  </si>
  <si>
    <t>15.038.0013-A</t>
  </si>
  <si>
    <t>BUCHA DE REDUCAO COM ROSCA,COM DIAMETRO DE 1.1/4"X3/4".FORNECIMENTO</t>
  </si>
  <si>
    <t>15.038.0014-A</t>
  </si>
  <si>
    <t>BUCHA DE REDUCAO COM ROSCA,COM DIAMETRO DE 1.1/4"X1".FORNECIMENTO</t>
  </si>
  <si>
    <t>15.038.0015-A</t>
  </si>
  <si>
    <t>BUCHA DE REDUCAO COM ROSCA,COM DIAMETRO DE 1.1/2"X3/4".FORNECIMENTO</t>
  </si>
  <si>
    <t>15.038.0016-A</t>
  </si>
  <si>
    <t>BUCHA DE REDUCAO COM ROSCA,COM DIAMETRO DE 1.1/2"X1".FORNECIMENTO</t>
  </si>
  <si>
    <t>15.038.0017-A</t>
  </si>
  <si>
    <t>BUCHA DE REDUCAO COM ROSCA,COM DIAMETRO DE 1.1/2"X1.1/4".FORNECIMENTO</t>
  </si>
  <si>
    <t>15.038.0018-A</t>
  </si>
  <si>
    <t>BUCHA DE REDUCAO COM ROSCA,COM DIAMETRO DE 2"X1".FORNECIMENTO</t>
  </si>
  <si>
    <t>15.038.0019-A</t>
  </si>
  <si>
    <t>BUCHA DE REDUCAO COM ROSCA,COM DIAMETRO DE 2"X1.1/4".FORNECIMENTO</t>
  </si>
  <si>
    <t>15.038.0020-A</t>
  </si>
  <si>
    <t>BUCHA DE REDUCAO COM ROSCA,COM DIAMETRO DE 2"X1.1/2".FORNECIMENTO</t>
  </si>
  <si>
    <t>15.038.0030-A</t>
  </si>
  <si>
    <t>CAP COM ROSCA,COM DIAMETRO DE 1/2".FORNECIMENTO</t>
  </si>
  <si>
    <t>15.038.0031-A</t>
  </si>
  <si>
    <t>CAP COM ROSCA,COM DIAMETRO DE 3/4".FORNECIMENTO</t>
  </si>
  <si>
    <t>15.038.0032-A</t>
  </si>
  <si>
    <t>CAP COM ROSCA,COM DIAMETRO DE 1".FORNECIMENTO</t>
  </si>
  <si>
    <t>15.038.0033-A</t>
  </si>
  <si>
    <t>CAP COM ROSCA,COM DIAMETRO DE 1.1/2".FORNECIMENTO</t>
  </si>
  <si>
    <t>15.038.0034-A</t>
  </si>
  <si>
    <t>CAP COM ROSCA,COM DIAMETRO DE 2".FORNECIMENTO</t>
  </si>
  <si>
    <t>15.038.0035-A</t>
  </si>
  <si>
    <t>CAP COM ROSCA,COM DIAMETRO DE 2.1/2".FORNECIMENTO</t>
  </si>
  <si>
    <t>15.038.0036-A</t>
  </si>
  <si>
    <t>CAP COM ROSCA,COM DIAMETRO DE 3".FORNECIMENTO</t>
  </si>
  <si>
    <t>15.038.0037-A</t>
  </si>
  <si>
    <t>CAP COM ROSCA,COM DIAMETRO DE 4".FORNECIMENTO</t>
  </si>
  <si>
    <t>15.038.0040-A</t>
  </si>
  <si>
    <t>CURVA 90º COM ROSCA,COM DIAMETRO DE 1/2".FORNECIMENTO</t>
  </si>
  <si>
    <t>15.038.0041-A</t>
  </si>
  <si>
    <t>CURVA 90º COM ROSCA,COM DIAMETRO DE 3/4".FORNECIMENTO</t>
  </si>
  <si>
    <t>15.038.0042-A</t>
  </si>
  <si>
    <t>CURVA 90º COM ROSCA,COM DIAMETRO DE 1".FORNECIMENTO</t>
  </si>
  <si>
    <t>15.038.0043-A</t>
  </si>
  <si>
    <t>CURVA 90º COM ROSCA,COM DIAMETRO DE 1.1/4".FORNECIMENTO</t>
  </si>
  <si>
    <t>15.038.0044-A</t>
  </si>
  <si>
    <t>CURVA 90º COM ROSCA,COM DIAMETRO DE 1.1/2".FORNECIMENTO</t>
  </si>
  <si>
    <t>15.038.0045-A</t>
  </si>
  <si>
    <t>CURVA 90º COM ROSCA,COM DIAMETRO DE 2".FORNECIMENTO</t>
  </si>
  <si>
    <t>15.038.0050-A</t>
  </si>
  <si>
    <t>FLANGE COM SEXTAVADO COM ROSCA E SEM FUROS,COM DIAMETRO DE 1/2".FORNECIMENTO</t>
  </si>
  <si>
    <t>15.038.0051-A</t>
  </si>
  <si>
    <t>FLANGE COM SEXTAVADO COM ROSCA E SEM FUROS,COM DIAMETRO DE 3/4".FORNECIMENTO</t>
  </si>
  <si>
    <t>15.038.0052-A</t>
  </si>
  <si>
    <t>FLANGE COM SEXTAVADO COM ROSCA E SEM FUROS,COM DIAMETRO DE 1".FORNECIMENTO</t>
  </si>
  <si>
    <t>15.038.0053-A</t>
  </si>
  <si>
    <t>FLANGE COM SEXTAVADO COM ROSCA E SEM FUROS,COM DIAMETRO DE 1.1/4".FORNECIMENTO</t>
  </si>
  <si>
    <t>15.038.0054-A</t>
  </si>
  <si>
    <t>FLANGE COM SEXTAVADO COM ROSCA E SEM FUROS,COM DIAMETRO DE 1.1/2".FORNECIMENTO</t>
  </si>
  <si>
    <t>15.038.0055-A</t>
  </si>
  <si>
    <t>FLANGE COM SEXTAVADO COM ROSCA E SEM FUROS,COM DIAMETRO DE 2".FORNECIMENTO</t>
  </si>
  <si>
    <t>15.038.0056-A</t>
  </si>
  <si>
    <t>FLANGE COM SEXTAVADO COM ROSCA E SEM FUROS,COM DIAMETRO DE 2.1/2".FORNECIMENTO</t>
  </si>
  <si>
    <t>15.038.0057-A</t>
  </si>
  <si>
    <t>FLANGE COM SEXTAVADO COM ROSCA E SEM FUROS,COM DIAMETRO DE 3".FORNECIMENTO</t>
  </si>
  <si>
    <t>15.038.0058-A</t>
  </si>
  <si>
    <t>FLANGE COM SEXTAVADO COM ROSCA E SEM FUROS,COM DIAMETRO DE 4".FORNECIMENTO</t>
  </si>
  <si>
    <t>15.038.0060-A</t>
  </si>
  <si>
    <t>JOELHO 45º COM ROSCA,COM DIAMETRO DE 1/2".FORNECIMENTO</t>
  </si>
  <si>
    <t>15.038.0061-A</t>
  </si>
  <si>
    <t>JOELHO 45º COM ROSCA,COM DIAMETRO DE 3/4".FORNECIMENTO</t>
  </si>
  <si>
    <t>15.038.0062-A</t>
  </si>
  <si>
    <t>JOELHO 45º COM ROSCA,COM DIAMETRO DE 1".FORNECIMENTO</t>
  </si>
  <si>
    <t>15.038.0063-A</t>
  </si>
  <si>
    <t>JOELHO 45º COM ROSCA,COM DIAMETRO DE 1.1/4".FORNECIMENTO</t>
  </si>
  <si>
    <t>15.038.0064-A</t>
  </si>
  <si>
    <t>JOELHO 45º COM ROSCA,COM DIAMETRO DE 1.1/2".FORNECIMENTO</t>
  </si>
  <si>
    <t>15.038.0065-A</t>
  </si>
  <si>
    <t>JOELHO 45º COM ROSCA,COM DIAMETRO DE 2".FORNECIMENTO</t>
  </si>
  <si>
    <t>15.038.0070-A</t>
  </si>
  <si>
    <t>JOELHO 90º COM ROSCA,COM DIAMETRO DE 1/2".FORNECIMENTO</t>
  </si>
  <si>
    <t>15.038.0071-A</t>
  </si>
  <si>
    <t>JOELHO 90º COM ROSCA,COM DIAMETRO DE 3/4".FORNECIMENTO</t>
  </si>
  <si>
    <t>15.038.0072-A</t>
  </si>
  <si>
    <t>JOELHO 90º COM ROSCA,COM DIAMETRO DE 1".FORNECIMENTO</t>
  </si>
  <si>
    <t>15.038.0073-A</t>
  </si>
  <si>
    <t>JOELHO 90º COM ROSCA,COM DIAMETRO DE 1.1/4".FORNECIMENTO</t>
  </si>
  <si>
    <t>15.038.0074-A</t>
  </si>
  <si>
    <t>JOELHO 90º COM ROSCA,COM DIAMETRO DE 1.1/2".FORNECIMENTO</t>
  </si>
  <si>
    <t>15.038.0075-A</t>
  </si>
  <si>
    <t>JOELHO 90º COM ROSCA,COM DIAMETRO DE 2".FORNECIMENTO</t>
  </si>
  <si>
    <t>15.038.0080-A</t>
  </si>
  <si>
    <t>JOELHO DE REDUCAO 90º COM ROSCA,COM DIAMETRO DE 3/4"X1/2".FORNECIMENTO</t>
  </si>
  <si>
    <t>15.038.0081-A</t>
  </si>
  <si>
    <t>JOELHO DE REDUCAO 90º COM ROSCA,COM DIAMETRO DE 1"X3/4".FORNECIMENTO</t>
  </si>
  <si>
    <t>15.038.0085-A</t>
  </si>
  <si>
    <t>JUNCAO 45º COM ROSCA,COM DIAMETRO DE 1/2".FORNECIMENTO</t>
  </si>
  <si>
    <t>15.038.0086-A</t>
  </si>
  <si>
    <t>JUNCAO 45º COM ROSCA,COM DIAMETRO DE 3/4".FORNECIMENTO</t>
  </si>
  <si>
    <t>15.038.0087-A</t>
  </si>
  <si>
    <t>JUNCAO 45º COM ROSCA,COM DIAMETRO DE 1".FORNECIMENTO</t>
  </si>
  <si>
    <t>15.038.0088-A</t>
  </si>
  <si>
    <t>JUNCAO 45º COM ROSCA,COM DIAMETRO DE 1.1/4".FORNECIMENTO</t>
  </si>
  <si>
    <t>15.038.0089-A</t>
  </si>
  <si>
    <t>JUNCAO 45º COM ROSCA,COM DIAMETRO DE 1.1/2".FORNECIMENTO</t>
  </si>
  <si>
    <t>15.038.0090-A</t>
  </si>
  <si>
    <t>JUNCAO 45º COM ROSCA,COM DIAMETRO DE 2".FORNECIMENTO</t>
  </si>
  <si>
    <t>15.038.0100-A</t>
  </si>
  <si>
    <t>LUVA COM ROSCA,COM DIAMETRO DE 1/2".FORNECIMENTO</t>
  </si>
  <si>
    <t>15.038.0101-A</t>
  </si>
  <si>
    <t>LUVA COM ROSCA,COM DIAMETRO DE 3/4".FORNECIMENTO</t>
  </si>
  <si>
    <t>15.038.0102-A</t>
  </si>
  <si>
    <t>LUVA COM ROSCA,COM DIAMETRO DE 1".FORNECIMENTO</t>
  </si>
  <si>
    <t>15.038.0103-A</t>
  </si>
  <si>
    <t>LUVA COM ROSCA,COM DIAMETRO DE 1.1/4".FORNECIMENTO</t>
  </si>
  <si>
    <t>15.038.0104-A</t>
  </si>
  <si>
    <t>LUVA COM ROSCA,COM DIAMETRO DE 1.1/2".FORNECIMENTO</t>
  </si>
  <si>
    <t>15.038.0105-A</t>
  </si>
  <si>
    <t>LUVA COM ROSCA,COM DIAMETRO DE 2".FORNECIMENTO</t>
  </si>
  <si>
    <t>15.038.0106-A</t>
  </si>
  <si>
    <t>LUVA COM ROSCA,COM DIAMETRO DE 2.1/2".FORNECIMENTO</t>
  </si>
  <si>
    <t>15.038.0107-A</t>
  </si>
  <si>
    <t>LUVA COM ROSCA,COM DIAMETRO DE 3".FORNECIMENTO</t>
  </si>
  <si>
    <t>15.038.0108-A</t>
  </si>
  <si>
    <t>LUVA COM ROSCA,COM DIAMETRO DE 4".FORNECIMENTO</t>
  </si>
  <si>
    <t>15.038.0115-A</t>
  </si>
  <si>
    <t>LUVA DE REDUCAO COM ROSCA,COM DIAMETRO DE 3/4"X1/2".FORNECIMENTO</t>
  </si>
  <si>
    <t>15.038.0116-A</t>
  </si>
  <si>
    <t>LUVA DE REDUCAO COM ROSCA,COM DIAMETRO DE 1"X3/4".FORNECIMENTO</t>
  </si>
  <si>
    <t>15.038.0120-A</t>
  </si>
  <si>
    <t>LUVA DE CORRER PARA TUBO ROSCAVEL,COM DIAMETRO DE 1/2".FORNECIMENTO</t>
  </si>
  <si>
    <t>15.038.0121-A</t>
  </si>
  <si>
    <t>LUVA DE CORRER PARA TUBO ROSCAVEL,COM DIAMETRO DE 3/4".FORNECIMENTO</t>
  </si>
  <si>
    <t>15.038.0122-A</t>
  </si>
  <si>
    <t>LUVA DE CORRER PARA TUBO ROSCAVEL,COM DIAMETRO DE 1.1/2".FORNECIMENTO</t>
  </si>
  <si>
    <t>15.038.0130-A</t>
  </si>
  <si>
    <t>NIPEL COM ROSCA,COM DIAMETRO DE 1/2".FORNECIMENTO</t>
  </si>
  <si>
    <t>15.038.0131-A</t>
  </si>
  <si>
    <t>NIPEL COM ROSCA,COM DIAMETRO DE 3/4".FORNECIMENTO</t>
  </si>
  <si>
    <t>15.038.0132-A</t>
  </si>
  <si>
    <t>NIPEL COM ROSCA,COM DIAMETRO DE 1".FORNECIMENTO</t>
  </si>
  <si>
    <t>15.038.0133-A</t>
  </si>
  <si>
    <t>NIPEL COM ROSCA,COM DIAMETRO DE 1.1/4".FORNECIMENTO</t>
  </si>
  <si>
    <t>15.038.0134-A</t>
  </si>
  <si>
    <t>NIPEL COM ROSCA,COM DIAMETRO DE 1.1/2".FORNECIMENTO</t>
  </si>
  <si>
    <t>15.038.0135-A</t>
  </si>
  <si>
    <t>NIPEL COM ROSCA,COM DIAMETRO DE 2".FORNECIMENTO</t>
  </si>
  <si>
    <t>15.038.0140-A</t>
  </si>
  <si>
    <t>PLUG COM ROSCA,COM DIAMETRO DE 1/2".FORNECIMENTO</t>
  </si>
  <si>
    <t>15.038.0141-A</t>
  </si>
  <si>
    <t>PLUG COM ROSCA,COM DIAMETRO DE 3/4".FORNECIMENTO</t>
  </si>
  <si>
    <t>15.038.0142-A</t>
  </si>
  <si>
    <t>PLUG COM ROSCA,COM DIAMETRO DE 1".FORNECIMENTO</t>
  </si>
  <si>
    <t>15.038.0143-A</t>
  </si>
  <si>
    <t>PLUG COM ROSCA,COM DIAMETRO DE 1.1/4".FORNECIMENTO</t>
  </si>
  <si>
    <t>15.038.0144-A</t>
  </si>
  <si>
    <t>PLUG COM ROSCA,COM DIAMETRO DE 1.1/2".FORNECIMENTO</t>
  </si>
  <si>
    <t>15.038.0145-A</t>
  </si>
  <si>
    <t>PLUG COM ROSCA,COM DIAMETRO DE 2".FORNECIMENTO</t>
  </si>
  <si>
    <t>15.038.0150-A</t>
  </si>
  <si>
    <t>TE 90º COM ROSCA,COM DIAMETRO DE 1/2".FORNECIMENTO</t>
  </si>
  <si>
    <t>15.038.0151-A</t>
  </si>
  <si>
    <t>TE 90º COM ROSCA,COM DIAMETRO DE 3/4".FORNECIMENTO</t>
  </si>
  <si>
    <t>15.038.0152-A</t>
  </si>
  <si>
    <t>TE 90º COM ROSCA,COM DIAMETRO DE 1".FORNECIMENTO</t>
  </si>
  <si>
    <t>15.038.0153-A</t>
  </si>
  <si>
    <t>TE 90º COM ROSCA,COM DIAMETRO DE 1.1/4".FORNECIMENTO</t>
  </si>
  <si>
    <t>15.038.0154-A</t>
  </si>
  <si>
    <t>TE 90º COM ROSCA,COM DIAMETRO DE 1.1/2".FORNECIMENTO</t>
  </si>
  <si>
    <t>15.038.0155-A</t>
  </si>
  <si>
    <t>TE 90º COM ROSCA,COM DIAMETRO DE 2".FORNECIMENTO</t>
  </si>
  <si>
    <t>15.038.0160-A</t>
  </si>
  <si>
    <t>TE DE REDUCAO 90º COM ROSCA,COM DIAMETRO DE 3/4"X1/2".FORNECIMENTO</t>
  </si>
  <si>
    <t>15.038.0161-A</t>
  </si>
  <si>
    <t>TE DE REDUCAO 90º COM ROSCA,COM DIAMETRO DE 1"X3/4".FORNECIMENTO</t>
  </si>
  <si>
    <t>15.038.0162-A</t>
  </si>
  <si>
    <t>TE DE REDUCAO 90º COM ROSCA,COM DIAMETRO DE 1.1/2"X3/4".FORNECIMENTO</t>
  </si>
  <si>
    <t>15.038.0165-A</t>
  </si>
  <si>
    <t>CRUZETA COM ROSCA,COM DIAMETRO DE 3/4".FORNECIMENTO</t>
  </si>
  <si>
    <t>15.038.0166-A</t>
  </si>
  <si>
    <t>CRUZETA COM ROSCA,COM DIAMETRO DE 1.1/2".FORNECIMENTO</t>
  </si>
  <si>
    <t>15.038.0170-A</t>
  </si>
  <si>
    <t>UNIAO COM ROSCA,COM DIAMETRO DE 1/2".FORNECIMENTO</t>
  </si>
  <si>
    <t>15.038.0171-A</t>
  </si>
  <si>
    <t>UNIAO COM ROSCA,COM DIAMETRO DE 3/4".FORNECIMENTO</t>
  </si>
  <si>
    <t>15.038.0172-A</t>
  </si>
  <si>
    <t>UNIAO COM ROSCA,COM DIAMETRO DE 1".FORNECIMENTO</t>
  </si>
  <si>
    <t>15.038.0173-A</t>
  </si>
  <si>
    <t>UNIAO COM ROSCA,COM DIAMETRO DE 1.1/4".FORNECIMENTO</t>
  </si>
  <si>
    <t>15.038.0174-A</t>
  </si>
  <si>
    <t>UNIAO COM ROSCA,COM DIAMETRO DE 1.1/2".FORNECIMENTO</t>
  </si>
  <si>
    <t>15.038.0175-A</t>
  </si>
  <si>
    <t>UNIAO COM ROSCA,COM DIAMETRO DE 2".FORNECIMENTO</t>
  </si>
  <si>
    <t>15.038.0176-A</t>
  </si>
  <si>
    <t>UNIAO COM ROSCA,COM DIAMETRO DE 2.1/2".FORNECIMENTO</t>
  </si>
  <si>
    <t>15.038.0177-A</t>
  </si>
  <si>
    <t>UNIAO COM ROSCA,COM DIAMETRO DE 3".FORNECIMENTO</t>
  </si>
  <si>
    <t>15.038.0178-A</t>
  </si>
  <si>
    <t>UNIAO COM ROSCA,COM DIAMETRO DE 4".FORNECIMENTO</t>
  </si>
  <si>
    <t>15.038.0185-A</t>
  </si>
  <si>
    <t>JOELHO 90º COM ROSCA E BUCHA DE LATAO,COM DIAMETRO DE 1/2".FORNECIMENTO</t>
  </si>
  <si>
    <t>15.038.0186-A</t>
  </si>
  <si>
    <t>JOELHO 90º COM ROSCA E BUCHA DE LATAO,COM DIAMETRO DE 3/4".FORNECIMENTO</t>
  </si>
  <si>
    <t>15.038.0190-A</t>
  </si>
  <si>
    <t>JOELHO DE REDUCAO 90º COM ROSCA E BUCHA DE LATAO,COM DIAMETRO DE 3/4"X1/2".FORNECIMENTO</t>
  </si>
  <si>
    <t>15.038.0200-A</t>
  </si>
  <si>
    <t>ADAPTADOR SOLDAVEL CURTO COM BOLSA E ROSCA PARA REGISTRO,COMDIAMETRO DE 20MMX1/2".FORNECIMENTO</t>
  </si>
  <si>
    <t>15.038.0201-A</t>
  </si>
  <si>
    <t>ADAPTADOR SOLDAVEL CURTO COM BOLSA E ROSCA PARA REGISTRO,COMDIAMETRO DE 25MMX3/4".FORNECIMENTO</t>
  </si>
  <si>
    <t>15.038.0202-A</t>
  </si>
  <si>
    <t>ADAPTADOR SOLDAVEL CURTO COM BOLSA E ROSCA PARA REGISTRO,COMDIAMETRO DE 32MMX1".FORNECIMENTO</t>
  </si>
  <si>
    <t>15.038.0203-A</t>
  </si>
  <si>
    <t>ADAPTADOR SOLDAVEL CURTO COM BOLSA E ROSCA PARA REGISTRO,COMDIAMETRO DE 40MMX1.1/4".FORNECIMENTO</t>
  </si>
  <si>
    <t>15.038.0204-A</t>
  </si>
  <si>
    <t>ADAPTADOR SOLDAVEL CURTO COM BOLSA E ROSCA PARA REGISTRO,COMDIAMETRO DE 40MMX1.1/2".FORNECIMENTO</t>
  </si>
  <si>
    <t>15.038.0205-A</t>
  </si>
  <si>
    <t>ADAPTADOR SOLDAVEL CURTO COM BOLSA E ROSCA PARA REGISTRO,COMDIAMETRO DE 50MMX1.1/4".FORNECIMENTO</t>
  </si>
  <si>
    <t>15.038.0206-A</t>
  </si>
  <si>
    <t>ADAPTADOR SOLDAVEL CURTO COM BOLSA E ROSCA PARA REGISTRO,COMDIAMETRO DE 50MMX1.1/2".FORNECIMENTO</t>
  </si>
  <si>
    <t>15.038.0207-A</t>
  </si>
  <si>
    <t>ADAPTADOR SOLDAVEL CURTO COM BOLSA E ROSCA PARA REGISTRO,COMDIAMETRO DE 60MMX2".FORNECIMENTO</t>
  </si>
  <si>
    <t>15.038.0208-A</t>
  </si>
  <si>
    <t>ADAPTADOR SOLDAVEL CURTO COM BOLSA E ROSCA PARA REGISTRO,COMDIAMETRO DE 75MMX2.1/2".FORNECIMENTO</t>
  </si>
  <si>
    <t>15.038.0209-A</t>
  </si>
  <si>
    <t>ADAPTADOR SOLDAVEL CURTO COM BOLSA E ROSCA PARA REGISTRO,COMDIAMETRO DE 85MMX3".FORNECIMENTO</t>
  </si>
  <si>
    <t>15.038.0210-A</t>
  </si>
  <si>
    <t>ADAPTADOR SOLDAVEL CURTO COM BOLSA E ROSCA PARA REGISTRO,COMDIAMETRO DE 110MMX4".FORNECIMENTO</t>
  </si>
  <si>
    <t>15.038.0215-A</t>
  </si>
  <si>
    <t>ADAPTADOR SOLDAVEL COM FLANGES LIVRES PARA CAIXA D`AGUA,COMDIAMETRO DE 25MMX3/4".FORNECIMENTO</t>
  </si>
  <si>
    <t>15.038.0216-A</t>
  </si>
  <si>
    <t>ADAPTADOR SOLDAVEL COM FLANGES LIVRES PARA CAIXA D`AGUA,COMDIAMETRO DE 32MMX1".FORNECIMENTO</t>
  </si>
  <si>
    <t>15.038.0217-A</t>
  </si>
  <si>
    <t>ADAPTADOR SOLDAVEL COM FLANGES LIVRES PARA CAIXA D`AGUA,COMDIAMETRO DE 40MMX1.1/4".FORNECIMENTO</t>
  </si>
  <si>
    <t>15.038.0218-A</t>
  </si>
  <si>
    <t>ADAPTADOR SOLDAVEL COM FLANGES LIVRES PARA CAIXA D`AGUA,COMDIAMETRO DE 50MMX1.1/2".FORNECIMENTO</t>
  </si>
  <si>
    <t>15.038.0219-A</t>
  </si>
  <si>
    <t>ADAPTADOR SOLDAVEL COM FLANGES LIVRES PARA CAIXA D`AGUA,COMDIAMETRO DE 60MMX2".FORNECIMENTO</t>
  </si>
  <si>
    <t>15.038.0220-A</t>
  </si>
  <si>
    <t>ADAPTADOR SOLDAVEL COM FLANGES LIVRES PARA CAIXA D`AGUA,COMDIAMETRO DE 75MMX2.1/2".FORNECIMENTO</t>
  </si>
  <si>
    <t>15.038.0221-A</t>
  </si>
  <si>
    <t>ADAPTADOR SOLDAVEL COM FLANGES LIVRES PARA CAIXA D`AGUA,COMDIAMETRO DE 85MMX3".FORNECIMENTO</t>
  </si>
  <si>
    <t>15.038.0222-A</t>
  </si>
  <si>
    <t>ADAPTADOR SOLDAVEL COM FLANGES LIVRES PARA CAIXA D`AGUA,COMDIAMETRO DE 110MMX4".FORNECIMENTO</t>
  </si>
  <si>
    <t>15.038.0230-A</t>
  </si>
  <si>
    <t>ADAPTADOR SOLDAVEL/LONGO COM FLANGES LIVRES PARA CAIXA D`AGUA,COM DIAMETRO DE 25MMX3/4".FORNECIMENTO</t>
  </si>
  <si>
    <t>15.038.0231-A</t>
  </si>
  <si>
    <t>ADAPTADOR SOLDAVEL/LONGO COM FLANGES LIVRES PARA CAIXA D`AGUA,COM DIAMETRO DE 32MMX1".FORNECIMENTO</t>
  </si>
  <si>
    <t>15.038.0232-A</t>
  </si>
  <si>
    <t>ADAPTADOR SOLDAVEL/LONGO COM FLANGES LIVRES PARA CAIXA D`AGUA,COM DIAMETRO DE 40MMX1.1/4".FORNECIMENTO</t>
  </si>
  <si>
    <t>15.038.0233-A</t>
  </si>
  <si>
    <t>ADAPTADOR SOLDAVEL/LONGO COM FLANGES LIVRES PARA CAIXA D`AGUA,COM DIAMETRO DE 50MMX1.1/2".FORNECIMENTO</t>
  </si>
  <si>
    <t>15.038.0234-A</t>
  </si>
  <si>
    <t>ADAPTADOR SOLDAVEL/LONGO COM FLANGES LIVRES PARA CAIXA D`AGUA,COM DIAMETRO DE 60MMX2".FORNECIMENTO</t>
  </si>
  <si>
    <t>15.038.0235-A</t>
  </si>
  <si>
    <t>ADAPTADOR SOLDAVEL/LONGO COM FLANGES LIVRES PARA CAIXA D`AGUA,COM DIAMETRO DE 75MMX2.1/2".FORNECIMENTO</t>
  </si>
  <si>
    <t>15.038.0236-A</t>
  </si>
  <si>
    <t>ADAPTADOR SOLDAVEL/LONGO COM FLANGES LIVRES PARA CAIXA D`AGUA,COM DIAMETRO DE 85MMX3".FORNECIMENTO</t>
  </si>
  <si>
    <t>15.038.0237-A</t>
  </si>
  <si>
    <t>ADAPTADOR SOLDAVEL/LONGO COM FLANGES LIVRES PARA CAIXA D`AGUA,COM DIAMETRO DE 110MMX4".FORNECIMENTO</t>
  </si>
  <si>
    <t>15.038.0240-A</t>
  </si>
  <si>
    <t>ADAPTADOR SOLDAVEL COM FLANGES E ANEL DE VEDACAO PARA CAIXAD`AGUA,COM DIAMETRO DE 20MMX1/2".FORNECIMENTO</t>
  </si>
  <si>
    <t>15.038.0241-A</t>
  </si>
  <si>
    <t>ADAPTADOR SOLDAVEL COM FLANGES E ANEL DE VEDACAO PARA CAIXAD`AGUA,COM DIAMETRO DE 25MMX3/4".FORNECIMENTO</t>
  </si>
  <si>
    <t>15.038.0242-A</t>
  </si>
  <si>
    <t>ADAPTADOR SOLDAVEL COM FLANGES E ANEL DE VEDACAO PARA CAIXAD`AGUA,COM DIAMETRO DE 32MMX1".FORNECIMENTO</t>
  </si>
  <si>
    <t>15.038.0243-A</t>
  </si>
  <si>
    <t>ADAPTADOR SOLDAVEL COM FLANGES E ANEL DE VEDACAO PARA CAIXAD`AGUA,COM DIAMETRO DE 40MMX1.1/4".FORNECIMENTO</t>
  </si>
  <si>
    <t>15.038.0244-A</t>
  </si>
  <si>
    <t>ADAPTADOR SOLDAVEL COM FLANGES E ANEL DE VEDACAO PARA CAIXAD`AGUA,COM DIAMETRO DE 50MMX1.1/2".FORNECIMENTO</t>
  </si>
  <si>
    <t>15.038.0245-A</t>
  </si>
  <si>
    <t>ADAPTADOR SOLDAVEL COM FLANGES E ANEL DE VEDACAO PARA CAIXAD`AGUA,COM DIAMETRO DE 60MMX2".FORNECIMENTO</t>
  </si>
  <si>
    <t>15.038.0250-A</t>
  </si>
  <si>
    <t>BUCHA DE REDUCAO SOLDAVEL CURTA,COM DIAMETRO DE 25MMX20MM.FORNECIMENTO</t>
  </si>
  <si>
    <t>15.038.0251-A</t>
  </si>
  <si>
    <t>BUCHA DE REDUCAO SOLDAVEL CURTA,COM DIAMETRO DE 32MMX25MM.FORNECIMENTO</t>
  </si>
  <si>
    <t>15.038.0252-A</t>
  </si>
  <si>
    <t>BUCHA DE REDUCAO SOLDAVEL CURTA,COM DIAMETRO DE 40MMX32MM.FORNECIMENTO</t>
  </si>
  <si>
    <t>15.038.0253-A</t>
  </si>
  <si>
    <t>BUCHA DE REDUCAO SOLDAVEL CURTA,COM DIAMETRO DE 50MMX40MM.FORNECIMENTO</t>
  </si>
  <si>
    <t>15.038.0254-A</t>
  </si>
  <si>
    <t>BUCHA DE REDUCAO SOLDAVEL CURTA,COM DIAMETRO DE 60MMX50MM.FORNECIMENTO</t>
  </si>
  <si>
    <t>15.038.0255-A</t>
  </si>
  <si>
    <t>BUCHA DE REDUCAO SOLDAVEL CURTA,COM DIAMETRO DE 75MMX60MM.FORNECIMENTO</t>
  </si>
  <si>
    <t>15.038.0256-A</t>
  </si>
  <si>
    <t>BUCHA DE REDUCAO SOLDAVEL CURTA,COM DIAMETRO DE 85MMX75MM.FORNECIMENTO</t>
  </si>
  <si>
    <t>15.038.0257-A</t>
  </si>
  <si>
    <t>BUCHA DE REDUCAO SOLDAVEL CURTA,COM DIAMETRO DE 110MMX85MM.FORNECIMENTO</t>
  </si>
  <si>
    <t>15.038.0260-A</t>
  </si>
  <si>
    <t>BUCHA DE REDUCAO SOLDAVEL LONGA,COM DIAMETRO DE 32MMX20MM.FORNECIMENTO</t>
  </si>
  <si>
    <t>15.038.0261-A</t>
  </si>
  <si>
    <t>BUCHA DE REDUCAO SOLDAVEL LONGA,COM DIAMETRO DE 40MMX20MM.FORNECIMENTO</t>
  </si>
  <si>
    <t>15.038.0262-A</t>
  </si>
  <si>
    <t>BUCHA DE REDUCAO SOLDAVEL LONGA,COM DIAMETRO DE 40MMX25MM.FORNECIMENTO</t>
  </si>
  <si>
    <t>15.038.0263-A</t>
  </si>
  <si>
    <t>BUCHA DE REDUCAO SOLDAVEL LONGA,COM DIAMETRO DE 50MMX20MM.FORNECIMENTO</t>
  </si>
  <si>
    <t>15.038.0264-A</t>
  </si>
  <si>
    <t>BUCHA DE REDUCAO SOLDAVEL LONGA,COM DIAMETRO DE 50MMX25MM.FORNECIMENTO</t>
  </si>
  <si>
    <t>15.038.0265-A</t>
  </si>
  <si>
    <t>BUCHA DE REDUCAO SOLDAVEL LONGA,COM DIAMETRO DE 50MMX32MM.FORNECIMENTO</t>
  </si>
  <si>
    <t>15.038.0266-A</t>
  </si>
  <si>
    <t>BUCHA DE REDUCAO SOLDAVEL LONGA,COM DIAMETRO DE 60MMX25MM.FORNECIMENTO</t>
  </si>
  <si>
    <t>15.038.0267-A</t>
  </si>
  <si>
    <t>BUCHA DE REDUCAO SOLDAVEL LONGA,COM DIAMETRO DE 60MMX32MM.FORNECIMENTO</t>
  </si>
  <si>
    <t>15.038.0268-A</t>
  </si>
  <si>
    <t>BUCHA DE REDUCAO SOLDAVEL LONGA,COM DIAMETRO DE 60MMX40MM.FORNECIMENTO</t>
  </si>
  <si>
    <t>15.038.0269-A</t>
  </si>
  <si>
    <t>BUCHA DE REDUCAO SOLDAVEL LONGA,COM DIAMETRO DE 60MMX50MM.FORNECIMENTO</t>
  </si>
  <si>
    <t>15.038.0270-A</t>
  </si>
  <si>
    <t>BUCHA DE REDUCAO SOLDAVEL LONGA,COM DIAMETRO DE 75MMX50MM.FORNECIMENTO</t>
  </si>
  <si>
    <t>15.038.0271-A</t>
  </si>
  <si>
    <t>BUCHA DE REDUCAO SOLDAVEL LONGA,COM DIAMETRO DE 85MMX60MM.FORNECIMENTO</t>
  </si>
  <si>
    <t>15.038.0272-A</t>
  </si>
  <si>
    <t>BUCHA DE REDUCAO SOLDAVEL LONGA,COM DIAMETRO DE 110MMX60MM.FORNECIMENTO</t>
  </si>
  <si>
    <t>15.038.0273-A</t>
  </si>
  <si>
    <t>BUCHA DE REDUCAO SOLDAVEL LONGA,COM DIAMETRO DE 110MMX75MM.FORNECIMENTO</t>
  </si>
  <si>
    <t>15.038.0280-A</t>
  </si>
  <si>
    <t>CAP SOLDAVEL,COM DIAMETRO DE 20MM.FORNECIMENTO</t>
  </si>
  <si>
    <t>15.038.0281-A</t>
  </si>
  <si>
    <t>CAP SOLDAVEL,COM DIAMETRO DE 25MM.FORNECIMENTO</t>
  </si>
  <si>
    <t>15.038.0282-A</t>
  </si>
  <si>
    <t>CAP SOLDAVEL,COM DIAMETRO DE 32MM.FORNECIMENTO</t>
  </si>
  <si>
    <t>15.038.0283-A</t>
  </si>
  <si>
    <t>CAP SOLDAVEL,COM DIAMETRO DE 40MM.FORNECIMENTO</t>
  </si>
  <si>
    <t>15.038.0284-A</t>
  </si>
  <si>
    <t>CAP SOLDAVEL,COM DIAMETRO DE 50MM.FORNECIMENTO</t>
  </si>
  <si>
    <t>15.038.0285-A</t>
  </si>
  <si>
    <t>CAP SOLDAVEL,COM DIAMETRO DE 60MM.FORNECIMENTO</t>
  </si>
  <si>
    <t>15.038.0286-A</t>
  </si>
  <si>
    <t>CAP SOLDAVEL,COM DIAMETRO DE 75MM.FORNECIMENTO</t>
  </si>
  <si>
    <t>15.038.0287-A</t>
  </si>
  <si>
    <t>CAP SOLDAVEL,COM DIAMETRO DE 85MM.FORNECIMENTO</t>
  </si>
  <si>
    <t>15.038.0288-A</t>
  </si>
  <si>
    <t>CAP SOLDAVEL,COM DIAMETRO DE 110MM.FORNECIMENTO</t>
  </si>
  <si>
    <t>15.038.0290-A</t>
  </si>
  <si>
    <t>CURVA 45º SOLDAVEL,COM DIAMETRO DE 20MM.FORNECIMENTO</t>
  </si>
  <si>
    <t>15.038.0291-A</t>
  </si>
  <si>
    <t>CURVA 45º SOLDAVEL,COM DIAMETRO DE 25MM.FORNECIMENTO</t>
  </si>
  <si>
    <t>15.038.0292-A</t>
  </si>
  <si>
    <t>CURVA 45º SOLDAVEL,COM DIAMETRO DE 32MM.FORNECIMENTO</t>
  </si>
  <si>
    <t>15.038.0293-A</t>
  </si>
  <si>
    <t>CURVA 45º SOLDAVEL,COM DIAMETRO DE 40MM.FORNECIMENTO</t>
  </si>
  <si>
    <t>15.038.0294-A</t>
  </si>
  <si>
    <t>CURVA 45º SOLDAVEL,COM DIAMETRO DE 50MM.FORNECIMENTO</t>
  </si>
  <si>
    <t>15.038.0295-A</t>
  </si>
  <si>
    <t>CURVA 45º SOLDAVEL,COM DIAMETRO DE 60MM.FORNECIMENTO</t>
  </si>
  <si>
    <t>15.038.0296-A</t>
  </si>
  <si>
    <t>CURVA 45° SOLDAVEL,COM DIAMETRO DE 75MM.FORNECIMENTO.</t>
  </si>
  <si>
    <t>15.038.0297-A</t>
  </si>
  <si>
    <t>CURVA 45º SOLDAVEL,COM DIAMETRO DE 85MM.FORNECIMENTO</t>
  </si>
  <si>
    <t>15.038.0298-A</t>
  </si>
  <si>
    <t>CURVA 45º SOLDAVEL,COM DIAMETRO DE 110MM.FORNECIMENTO</t>
  </si>
  <si>
    <t>15.038.0300-A</t>
  </si>
  <si>
    <t>CURVA 90º SOLDAVEL,COM DIAMETRO DE 20MM.FORNECIMENTO</t>
  </si>
  <si>
    <t>15.038.0301-A</t>
  </si>
  <si>
    <t>CURVA 90º SOLDAVEL,COM DIAMETRO DE 25MM.FORNECIMENTO</t>
  </si>
  <si>
    <t>15.038.0302-A</t>
  </si>
  <si>
    <t>CURVA 90º SOLDAVEL,COM DIAMETRO DE 32MM.FORNECIMENTO</t>
  </si>
  <si>
    <t>15.038.0303-A</t>
  </si>
  <si>
    <t>CURVA 90º SOLDAVEL,COM DIAMETRO DE 40MM.FORNECIMENTO</t>
  </si>
  <si>
    <t>15.038.0304-A</t>
  </si>
  <si>
    <t>CURVA 90º SOLDAVEL,COM DIAMETRO DE 50MM.FORNECIMENTO</t>
  </si>
  <si>
    <t>15.038.0305-A</t>
  </si>
  <si>
    <t>CURVA 90º SOLDAVEL,COM DIAMETRO DE 60MM.FORNECIMENTO</t>
  </si>
  <si>
    <t>15.038.0306-A</t>
  </si>
  <si>
    <t>CURVA 90º SOLDAVEL,COM DIAMETRO DE 75MM.FORNECIMENTO</t>
  </si>
  <si>
    <t>15.038.0307-A</t>
  </si>
  <si>
    <t>CURVA 90º SOLDAVEL,COM DIAMETRO DE 85MM.FORNECIMENTO</t>
  </si>
  <si>
    <t>15.038.0308-A</t>
  </si>
  <si>
    <t>CURVA 90º SOLDAVEL,COM DIAMETRO DE 110MM.FORNECIMENTO</t>
  </si>
  <si>
    <t>15.038.0320-A</t>
  </si>
  <si>
    <t>JOELHO 45º SOLDAVEL,COM DIAMETRO DE 20MM.FORNECIMENTO</t>
  </si>
  <si>
    <t>15.038.0321-A</t>
  </si>
  <si>
    <t>JOELHO 45º SOLDAVEL,COM DIAMETRO DE 25MM.FORNECIMENTO</t>
  </si>
  <si>
    <t>15.038.0322-A</t>
  </si>
  <si>
    <t>JOELHO 45º SOLDAVEL,COM DIAMETRO DE 32MM.FORNECIMENTO</t>
  </si>
  <si>
    <t>15.038.0323-A</t>
  </si>
  <si>
    <t>JOELHO 45º SOLDAVEL,COM DIAMETRO DE 40MM.FORNECIMENTO</t>
  </si>
  <si>
    <t>15.038.0324-A</t>
  </si>
  <si>
    <t>JOELHO 45º SOLDAVEL,COM DIAMETRO DE 50MM.FORNECIMENTO</t>
  </si>
  <si>
    <t>15.038.0325-A</t>
  </si>
  <si>
    <t>JOELHO 45º SOLDAVEL,COM DIAMETRO DE 60MM.FORNECIMENTO</t>
  </si>
  <si>
    <t>15.038.0326-A</t>
  </si>
  <si>
    <t>JOELHO 45º SOLDAVEL,COM DIAMETRO DE 75MM.FORNECIMENTO</t>
  </si>
  <si>
    <t>15.038.0327-A</t>
  </si>
  <si>
    <t>JOELHO 45º SOLDAVEL,COM DIAMETRO DE 85MM.FORNECIMENTO</t>
  </si>
  <si>
    <t>15.038.0328-A</t>
  </si>
  <si>
    <t>JOELHO 45º SOLDAVEL,COM DIAMETRO DE 110MM.FORNECIMENTO</t>
  </si>
  <si>
    <t>15.038.0335-A</t>
  </si>
  <si>
    <t>JOELHO 90º SOLDAVEL,COM DIAMETRO DE 20MM.FORNECIMENTO</t>
  </si>
  <si>
    <t>15.038.0336-A</t>
  </si>
  <si>
    <t>JOELHO 90º SOLDAVEL,COM DIAMETRO DE 25MM.FORNECIMENTO</t>
  </si>
  <si>
    <t>15.038.0337-A</t>
  </si>
  <si>
    <t>JOELHO 90º SOLDAVEL,COM DIAMETRO DE 32MM.FORNECIMENTO</t>
  </si>
  <si>
    <t>15.038.0338-A</t>
  </si>
  <si>
    <t>JOELHO 90º SOLDAVEL,COM DIAMETRO DE 40MM.FORNECIMENTO</t>
  </si>
  <si>
    <t>15.038.0339-A</t>
  </si>
  <si>
    <t>JOELHO 90º SOLDAVEL,COM DIAMETRO DE 50MM.FORNECIMENTO</t>
  </si>
  <si>
    <t>15.038.0340-A</t>
  </si>
  <si>
    <t>JOELHO 90º SOLDAVEL,COM DIAMETRO DE 60MM.FORNECIMENTO</t>
  </si>
  <si>
    <t>15.038.0341-A</t>
  </si>
  <si>
    <t>JOELHO 90º SOLDAVEL,COM DIAMETRO DE 75MM.FORNECIMENTO</t>
  </si>
  <si>
    <t>15.038.0342-A</t>
  </si>
  <si>
    <t>JOELHO 90º SOLDAVEL,COM DIAMETRO DE 85MM.FORNECIMENTO</t>
  </si>
  <si>
    <t>15.038.0343-A</t>
  </si>
  <si>
    <t>JOELHO 90º SOLDAVEL,COM DIAMETRO DE 110MM.FORNECIMENTO</t>
  </si>
  <si>
    <t>15.038.0350-A</t>
  </si>
  <si>
    <t>JOELHO DE REDUCAO 90º SOLDAVEL,COM DIAMETRO DE 25MMX20MM.FORNECIMENTO</t>
  </si>
  <si>
    <t>15.038.0351-A</t>
  </si>
  <si>
    <t>JOELHO DE REDUCAO 90º SOLDAVEL,COM DIAMETRO DE 32MMX25MM.FORNECIMENTO</t>
  </si>
  <si>
    <t>15.038.0355-A</t>
  </si>
  <si>
    <t>LUVA SOLDAVEL,COM DIAMETRO DE 20MM.FORNECIMENTO</t>
  </si>
  <si>
    <t>LUVA SOLDAVEL,COM DIAMETRO DE 25MM.FORNECIMENTO</t>
  </si>
  <si>
    <t>15.038.0357-A</t>
  </si>
  <si>
    <t>LUVA SOLDAVEL,COM DIAMETRO DE 32MM.FORNECIMENTO</t>
  </si>
  <si>
    <t>15.038.0358-A</t>
  </si>
  <si>
    <t>LUVA SOLDAVEL,COM DIAMETRO DE 40MM.FORNECIMENTO</t>
  </si>
  <si>
    <t>15.038.0359-A</t>
  </si>
  <si>
    <t>LUVA SOLDAVEL,COM DIAMETRO DE 50MM.FORNECIMENTO</t>
  </si>
  <si>
    <t>15.038.0360-A</t>
  </si>
  <si>
    <t>LUVA SOLDAVEL,COM DIAMETRO DE 60MM.FORNECIMENTO</t>
  </si>
  <si>
    <t>15.038.0361-A</t>
  </si>
  <si>
    <t>LUVA SOLDAVEL,COM DIAMETRO DE 75MM.FORNECIMENTO</t>
  </si>
  <si>
    <t>15.038.0362-A</t>
  </si>
  <si>
    <t>LUVA SOLDAVEL,COM DIAMETRO DE 85MM.FORNECIMENTO</t>
  </si>
  <si>
    <t>15.038.0363-A</t>
  </si>
  <si>
    <t>LUVA SOLDAVEL,COM DIAMETRO DE 110MM.FORNECIMENTO</t>
  </si>
  <si>
    <t>15.038.0365-A</t>
  </si>
  <si>
    <t>LUVA DE REDUCAO SOLDAVEL,COM DIAMETRO DE 25MMX20MM.FORNECIMENTO</t>
  </si>
  <si>
    <t>15.038.0366-A</t>
  </si>
  <si>
    <t>LUVA DE REDUCAO SOLDAVEL,COM DIAMETRO DE 32MMX25MM.FORNECIMENTO</t>
  </si>
  <si>
    <t>15.038.0367-A</t>
  </si>
  <si>
    <t>LUVA DE REDUCAO SOLDAVEL,COM DIAMETRO DE 40MMX32MM.FORNECIMENTO</t>
  </si>
  <si>
    <t>15.038.0368-A</t>
  </si>
  <si>
    <t>LUVA DE REDUCAO SOLDAVEL,COM DIAMETRO DE 60MMX50MM.FORNECIMENTO</t>
  </si>
  <si>
    <t>15.038.0375-A</t>
  </si>
  <si>
    <t>LUVA DE CORRER PARA TUBO SOLDAVEL,COM DIAMETRO DE 20MM.FORNECIMENTO</t>
  </si>
  <si>
    <t>15.038.0376-A</t>
  </si>
  <si>
    <t>LUVA DE CORRER PARA TUBO SOLDAVEL,COM DIAMETRO DE 25MM.FORNECIMENTO</t>
  </si>
  <si>
    <t>15.038.0377-A</t>
  </si>
  <si>
    <t>LUVA DE CORRER PARA TUBO SOLDAVEL,COM DIAMETRO DE 50MM.FORNECIMENTO</t>
  </si>
  <si>
    <t>15.038.0385-A</t>
  </si>
  <si>
    <t>TE SOLDAVEL 90º,COM DIAMETRO DE 20MM.FORNECIMENTO</t>
  </si>
  <si>
    <t>15.038.0386-A</t>
  </si>
  <si>
    <t>TE SOLDAVEL 90º,COM DIAMETRO DE 25MM.FORNECIMENTO</t>
  </si>
  <si>
    <t>15.038.0387-A</t>
  </si>
  <si>
    <t>TE SOLDAVEL 90º,COM DIAMETRO DE 32MM.FORNECIMENTO</t>
  </si>
  <si>
    <t>15.038.0388-A</t>
  </si>
  <si>
    <t>TE SOLDAVEL 90º,COM DIAMETRO DE 40MM.FORNECIMENTO</t>
  </si>
  <si>
    <t>15.038.0389-A</t>
  </si>
  <si>
    <t>TE SOLDAVEL 90º,COM DIAMETRO DE 50MM.FORNECIMENTO</t>
  </si>
  <si>
    <t>15.038.0390-A</t>
  </si>
  <si>
    <t>TE SOLDAVEL 90º,COM DIAMETRO DE 60MM.FORNECIMENTO</t>
  </si>
  <si>
    <t>15.038.0391-A</t>
  </si>
  <si>
    <t>TE SOLDAVEL 90º,COM DIAMETRO DE 75MM.FORNECIMENTO</t>
  </si>
  <si>
    <t>15.038.0392-A</t>
  </si>
  <si>
    <t>TE SOLDAVEL 90º,COM DIAMETRO DE 85MM.FORNECIMENTO</t>
  </si>
  <si>
    <t>15.038.0393-A</t>
  </si>
  <si>
    <t>TE SOLDAVEL 90º,COM DIAMETRO DE 110MM.FORNECIMENTO</t>
  </si>
  <si>
    <t>15.038.0400-A</t>
  </si>
  <si>
    <t>TE DE REDUCAO 90º SOLDAVEL,COM DIAMETRO DE 25MMX20MM.FORNECIMENTO</t>
  </si>
  <si>
    <t>15.038.0401-A</t>
  </si>
  <si>
    <t>TE DE REDUCAO 90º SOLDAVEL,COM DIAMETRO DE 32MMX25MM.FORNECIMENTO</t>
  </si>
  <si>
    <t>15.038.0402-A</t>
  </si>
  <si>
    <t>TE DE REDUCAO 90º SOLDAVEL,COM DIAMETRO DE 40MMX32MM.FORNECIMENTO</t>
  </si>
  <si>
    <t>15.038.0403-A</t>
  </si>
  <si>
    <t>TE DE REDUCAO 90º SOLDAVEL,COM DIAMETRO DE 50MMX20MM.FORNECIMENTO</t>
  </si>
  <si>
    <t>15.038.0404-A</t>
  </si>
  <si>
    <t>TE DE REDUCAO 90º SOLDAVEL,COM DIAMETRO DE 50MMX25MM.FORNECIMENTO</t>
  </si>
  <si>
    <t>15.038.0405-A</t>
  </si>
  <si>
    <t>TE DE REDUCAO 90º SOLDAVEL,COM DIAMETRO DE 50MMX32MM.FORNECIMENTO</t>
  </si>
  <si>
    <t>15.038.0406-A</t>
  </si>
  <si>
    <t>TE DE REDUCAO 90º SOLDAVEL,COM DIAMETRO DE 50MMX40MM.FORNECIMENTO</t>
  </si>
  <si>
    <t>15.038.0407-A</t>
  </si>
  <si>
    <t>TE DE REDUCAO 90º SOLDAVEL,COM DIAMETRO DE 75MMX50MM.FORNECIMENTO</t>
  </si>
  <si>
    <t>15.038.0408-A</t>
  </si>
  <si>
    <t>TE DE REDUCAO 90º SOLDAVEL,COM DIAMETRO DE 85MMX60MM.FORNECIMENTO</t>
  </si>
  <si>
    <t>15.038.0409-A</t>
  </si>
  <si>
    <t>TE DE REDUCAO 90º SOLDAVEL,COM DIAMETRO DE 110MMX60MM.FORNECIMENTO</t>
  </si>
  <si>
    <t>15.038.0415-A</t>
  </si>
  <si>
    <t>CRUZETA SOLDAVEL,COM DIAMETRO DE 25MM.FORNECIMENTO</t>
  </si>
  <si>
    <t>15.038.0416-A</t>
  </si>
  <si>
    <t>CRUZETA SOLDAVEL,COM DIAMETRO DE 50MM.FORNECIMENTO</t>
  </si>
  <si>
    <t>15.038.0420-A</t>
  </si>
  <si>
    <t>UNIAO SOLDAVEL,COM DIAMETRO DE 20MM.FORNECIMENTO</t>
  </si>
  <si>
    <t>15.038.0421-A</t>
  </si>
  <si>
    <t>UNIAO SOLDAVEL,COM DIAMETRO DE 25MM.FORNECIMENTO</t>
  </si>
  <si>
    <t>15.038.0422-A</t>
  </si>
  <si>
    <t>UNIAO SOLDAVEL,COM DIAMETRO DE 32MM.FORNECIMENTO</t>
  </si>
  <si>
    <t>15.038.0423-A</t>
  </si>
  <si>
    <t>UNIAO SOLDAVEL,COM DIAMETRO DE 40MM.FORNECIMENTO</t>
  </si>
  <si>
    <t>15.038.0424-A</t>
  </si>
  <si>
    <t>UNIAO SOLDAVEL,COM DIAMETRO DE 50MM.FORNECIMENTO</t>
  </si>
  <si>
    <t>15.038.0425-A</t>
  </si>
  <si>
    <t>UNIAO SOLDAVEL,COM DIAMETRO DE 60MM.FORNECIMENTO</t>
  </si>
  <si>
    <t>15.038.0426-A</t>
  </si>
  <si>
    <t>UNIAO SOLDAVEL,COM DIAMETRO DE 75MM.FORNECIMENTO</t>
  </si>
  <si>
    <t>15.038.0427-A</t>
  </si>
  <si>
    <t>UNIAO SOLDAVEL,COM DIAMETRO DE 85MM.FORNECIMENTO</t>
  </si>
  <si>
    <t>15.038.0428-A</t>
  </si>
  <si>
    <t>UNIAO SOLDAVEL,COM DIAMETRO DE 110MM.FORNECIMENTO</t>
  </si>
  <si>
    <t>15.038.0430-A</t>
  </si>
  <si>
    <t>JOELHO 90º SOLDAVEL E COM ROSCA,COM DIAMETRO DE 20MMX1/2".FORNECIMENTO</t>
  </si>
  <si>
    <t>15.038.0431-A</t>
  </si>
  <si>
    <t>JOELHO 90º SOLDAVEL E COM ROSCA,COM DIAMETRO DE 25MMX1/2".FORNECIMENTO</t>
  </si>
  <si>
    <t>15.038.0432-A</t>
  </si>
  <si>
    <t>JOELHO 90º SOLDAVEL E COM ROSCA,COM DIAMETRO DE 25MMX3/4".FORNECIMENTO</t>
  </si>
  <si>
    <t>15.038.0433-A</t>
  </si>
  <si>
    <t>JOELHO 90º SOLDAVEL E COM ROSCA,COM DIAMETRO DE 32MMX3/4".FORNECIMENTO</t>
  </si>
  <si>
    <t>15.038.0435-A</t>
  </si>
  <si>
    <t>LUVA SOLDAVEL E COM ROSCA,COM DIAMETRO DE 20MMX1/2".FORNECIMENTO</t>
  </si>
  <si>
    <t>15.038.0436-A</t>
  </si>
  <si>
    <t>LUVA SOLDAVEL E COM ROSCA,COM DIAMETRO DE 25MMX1/2".FORNECIMENTO</t>
  </si>
  <si>
    <t>15.038.0437-A</t>
  </si>
  <si>
    <t>LUVA SOLDAVEL E COM ROSCA,COM DIAMETRO DE 25MMX3/4".FORNECIMENTO</t>
  </si>
  <si>
    <t>15.038.0438-A</t>
  </si>
  <si>
    <t>LUVA SOLDAVEL E COM ROSCA,COM DIAMETRO DE 32MMX1".FORNECIMENTO</t>
  </si>
  <si>
    <t>15.038.0439-A</t>
  </si>
  <si>
    <t>LUVA SOLDAVEL E COM ROSCA,COM DIAMETRO DE 40MMX1.1/4".FORNECIMENTO</t>
  </si>
  <si>
    <t>15.038.0440-A</t>
  </si>
  <si>
    <t>LUVA SOLDAVEL E COM ROSCA,COM DIAMETRO DE 50MMX1.1/2".FORNECIMENTO</t>
  </si>
  <si>
    <t>15.038.0445-A</t>
  </si>
  <si>
    <t>TE 90º SOLDAVEL E COM ROSCA NA BOLSA CENTRAL,COM DIAMETRO DE20MMX20MMX1/2".FORNECIMENTO</t>
  </si>
  <si>
    <t>15.038.0446-A</t>
  </si>
  <si>
    <t>TE 90º SOLDAVEL E COM ROSCA NA BOLSA CENTRAL,COM DIAMETRO DE25MMX25MMX1/2".FORNECIMENTO</t>
  </si>
  <si>
    <t>15.038.0447-A</t>
  </si>
  <si>
    <t>TE 90º SOLDAVEL E COM ROSCA NA BOLSA CENTRAL,COM DIAMETRO DE25MMX25MMX3/4".FORNECIMENTO</t>
  </si>
  <si>
    <t>15.038.0448-A</t>
  </si>
  <si>
    <t>TE 90º SOLDAVEL E COM ROSCA NA BOLSA CENTRAL,COM DIAMETRO DE32MMX32MMX3/4".FORNECIMENTO</t>
  </si>
  <si>
    <t>15.038.0455-A</t>
  </si>
  <si>
    <t>JOELHO 90º SOLDAVEL E COM BUCHA DE LATAO,COM DIAMETRO DE 20MMX1/2".FORNECIMENTO</t>
  </si>
  <si>
    <t>15.038.0456-A</t>
  </si>
  <si>
    <t>JOELHO 90º SOLDAVEL E COM BUCHA DE LATAO,COM DIAMETRO DE 25MMX1/2".FORNECIMENTO</t>
  </si>
  <si>
    <t>15.038.0457-A</t>
  </si>
  <si>
    <t>JOELHO 90º SOLDAVEL E COM BUCHA DE LATAO,COM DIAMETRO DE 25MMX3/4".FORNECIMENTO</t>
  </si>
  <si>
    <t>15.038.0458-A</t>
  </si>
  <si>
    <t>JOELHO 90º SOLDAVEL E COM BUCHA DE LATAO,COM DIAMETRO DE 32MMX3/4".FORNECIMENTO</t>
  </si>
  <si>
    <t>15.038.0465-A</t>
  </si>
  <si>
    <t>LUVA SOLDAVEL E COM BUCHA DE LATAO,COM DIAMETRO DE 20MMX1/2".FORNECIMENTO</t>
  </si>
  <si>
    <t>15.038.0466-A</t>
  </si>
  <si>
    <t>LUVA SOLDAVEL E COM BUCHA DE LATAO,COM DIAMETRO DE 25MMX1/2".FORNECIMENTO</t>
  </si>
  <si>
    <t>15.038.0467-A</t>
  </si>
  <si>
    <t>LUVA SOLDAVEL E COM BUCHA DE LATAO,COM DIAMETRO DE 25MMX3/4".FORNECIMENTO</t>
  </si>
  <si>
    <t>15.038.0470-A</t>
  </si>
  <si>
    <t>TE 90º SOLDAVEL E COM BUCHA DE LATAO NA BOLSA CENTRAL,COM DIAMETRO DE 20MMX20MMX1/2".FORNECIMENTO</t>
  </si>
  <si>
    <t>15.038.0471-A</t>
  </si>
  <si>
    <t>TE 90º SOLDAVEL E COM BUCHA DE LATAO NA BOLSA CENTRAL,COM DIAMETRO DE 25MMX25MMX1/2".FORNECIMENTO</t>
  </si>
  <si>
    <t>15.038.0472-A</t>
  </si>
  <si>
    <t>TE 90º SOLDAVEL E COM BUCHA DE LATAO NA BOLSA CENTRAL,COM DIAMETRO DE 25MMX25MMX3/4".FORNECIMENTO</t>
  </si>
  <si>
    <t>15.038.0473-A</t>
  </si>
  <si>
    <t>TE 90º SOLDAVEL E COM BUCHA DE LATAO NA BOLSA CENTRAL,COM DIAMETRO DE 32MMX32MMX3/4".FORNECIMENTO</t>
  </si>
  <si>
    <t>15.041.0001-A</t>
  </si>
  <si>
    <t>TUBO DE COBRE CLASSE E,COM DIAMETRO DE 15MM,EXCLUSIVE CONEXOES,EMENDAS,ABERTURA E FECHAMENTO DE RASGO E ISOLAMENTO.FORNECIMENTO E ASSENTAMENTO</t>
  </si>
  <si>
    <t>15.041.0002-A</t>
  </si>
  <si>
    <t>TUBO DE COBRE CLASSE E,COM DIAMETRO DE 22MM,EXCLUSIVE CONEXOES,EMENDAS,ABERTURA E FECHAMENTO DE RASGO E ISOLAMENTO.FORNECIMENTO E ASSENTAMENTO</t>
  </si>
  <si>
    <t>15.041.0003-A</t>
  </si>
  <si>
    <t>TUBO DE COBRE CLASSE E,COM DIAMETRO DE 28MM,EXCLUSIVE CONEXOES,EMENDAS,ABERTURA E FECHAMENTO DE RASGO E ISOLAMENTO.FORNECIMENTO E ASSENTAMENTO</t>
  </si>
  <si>
    <t>15.041.0004-A</t>
  </si>
  <si>
    <t>TUBO DE COBRE CLASSE E,COM DIAMETRO DE 35MM,EXCLUSIVE CONEXOES,EMENDAS,ABERTURA E FECHAMENTO DE RASGO E ISOLAMENTO.FORNECIMENTO E ASSENTAMENTO</t>
  </si>
  <si>
    <t>15.041.0005-A</t>
  </si>
  <si>
    <t>TUBO DE COBRE CLASSE E,COM DIAMETRO DE 42MM,EXCLUSIVE CONEXOES,EMENDAS,ABERTURA E FECHAMENTO DE RASGO E ISOLAMENTO.FORNECIMENTO E ASSENTAMENTO</t>
  </si>
  <si>
    <t>15.041.0006-A</t>
  </si>
  <si>
    <t>TUBO DE COBRE CLASSE E,COM DIAMETRO DE 54MM,EXCLUSIVE CONEXOES,EMENDAS,ABERTURA E FECHAMENTO DE RASGO E ISOLAMENTO.FORNECIMENTO E ASSENTAMENTO</t>
  </si>
  <si>
    <t>15.041.0007-A</t>
  </si>
  <si>
    <t>TUBO DE COBRE CLASSE E,COM DIAMETRO DE 66MM,EXCLUSIVE CONEXOES,EMENDAS,ABERTURA E FECHAMENTO DE RASGO E ISOLAMENTO.FORNECIMENTO E ASSENTAMENTO</t>
  </si>
  <si>
    <t>15.041.0008-A</t>
  </si>
  <si>
    <t>TUBO DE COBRE CLASSE E,COM DIAMETRO DE 79MM,EXCLUSIVE CONEXOES,EMENDAS,ABERTURA E FECHAMENTO DE RASGO E ISOLAMENTO.FORNECIMENTO E ASSENTAMENTO</t>
  </si>
  <si>
    <t>15.041.0009-A</t>
  </si>
  <si>
    <t>TUBO DE COBRE CLASSE E,COM DIAMETRO DE 104MM,EXCLUSIVE CONEXOES,EMENDAS,ABERTURA E FECHAMENTO DE RASGO E ISOLAMENTO.FORNECIMENTO E ASSENTAMENTO</t>
  </si>
  <si>
    <t>15.041.0020-A</t>
  </si>
  <si>
    <t>TUBO DE COBRE CLASSE I,COM DIAMETRO DE 15MM,EXCLUSIVE CONEXOES,EMENDAS,ABERTURA E FECHAMENTO DE RASGO E ISOLAMENTO.FORNECIMENTO E ASSENTAMENTO</t>
  </si>
  <si>
    <t>15.041.0025-A</t>
  </si>
  <si>
    <t>TUBO DE COBRE CLASSE I,COM DIAMETRO DE 22MM,EXCLUSIVE CONEXOES,EMENDAS,ABERTURA E FECHAMENTO DE RASGO E ISOLAMENTO.FORNECIMENTO E ASSENTAMENTO</t>
  </si>
  <si>
    <t>15.041.0030-A</t>
  </si>
  <si>
    <t>TUBO DE COBRE CLASSE I,COM DIAMETRO DE 28MM,EXCLUSIVE CONEXOES,EMENDAS,ABERTURA E FECHAMENTO DE RASGO E ISOLAMENTO.FORNECIMENTO E ASSENTAMENTO</t>
  </si>
  <si>
    <t>15.041.0035-A</t>
  </si>
  <si>
    <t>TUBO DE COBRE CLASSE I,COM DIAMETRO DE 42MM,EXCLUSIVE CONEXOES,EMENDAS,ABERTURA E FECHAMENTO DE RASGO E ISOLAMENTO.FORNECIMENTO E ASSENTAMENTO</t>
  </si>
  <si>
    <t>15.045.0010-A</t>
  </si>
  <si>
    <t>EMENDA EM ELETRODUTO DE FERRO GALVANIZADO,DIAMETRO DE 1/2",COMPREENDENDO:CORTE,ABERTURA DE DUAS ROSCAS POR TARRACHA MANUAL,COLOCACAO DA LUVA,INCLUSIVE ESTA</t>
  </si>
  <si>
    <t>15.045.0011-A</t>
  </si>
  <si>
    <t>EMENDA EM ELETRODUTO DE FERRO GALVANIZADO,DIAMETRO DE 3/4",COMPREENDENDO:CORTE,ABERTURA DE DUAS ROSCAS POR TARRACHA MANUAL,COLOCACAO DA LUVA,INCLUSIVE ESTA</t>
  </si>
  <si>
    <t>15.045.0012-A</t>
  </si>
  <si>
    <t>EMENDA EM ELETRODUTO DE FERRO GALVANIZADO,DIAMETRO DE 1",COMPREENDENDO:CORTE,ABERTURA DE DUAS ROSCAS POR TARRACHA MANUAL,COLOCACAO DA LUVA,INCLUSIVE ESTA</t>
  </si>
  <si>
    <t>15.045.0013-A</t>
  </si>
  <si>
    <t>EMENDA EM ELETRODUTO DE FERRO GALVANIZADO,DIAMETRO DE 1.1/4",COMPREENDENDO:CORTE,ABERTURA DE DUAS ROSCAS POR TARRACHA MANUAL,COLOCACAO DA LUVA,INCLUSIVE ESTA</t>
  </si>
  <si>
    <t>15.045.0014-A</t>
  </si>
  <si>
    <t>EMENDA EM ELETRODUTO DE FERRO GALVANIZADO,DIAMETRO DE 1.1/2",COMPREENDENDO:CORTE,ABERTURA DE DUAS ROSCAS POR TARRACHA MANUAL,COLOCACAO DA LUVA,INCLUSIVE ESTA</t>
  </si>
  <si>
    <t>15.045.0015-A</t>
  </si>
  <si>
    <t>EMENDA EM ELETRODUTO DE FERRO GALVANIZADO,DIAMETRO DE 2",COMPREENDENDO:CORTE,ABERTURA DE DUAS ROSCAS POR TARRACHA MANUAL,COLOCACAO DA LUVA,INCLUSIVE ESTA</t>
  </si>
  <si>
    <t>15.045.0016-A</t>
  </si>
  <si>
    <t>EMENDA EM ELETRODUTO DE FERRO GALVANIZADO,DIAMETRO DE 2.1/2",COMPREENDENDO:CORTE,ABERTURA DE DUAS ROSCAS POR TARRACHA MANUAL,COLOCACAO DA LUVA,INCLUSIVE ESTA</t>
  </si>
  <si>
    <t>15.045.0017-A</t>
  </si>
  <si>
    <t>EMENDA EM ELETRODUTO DE FERRO GALVANIZADO,DIAMETRO DE 3",COMPREENDENDO:CORTE,ABERTURA DE DUAS ROSCAS POR TARRACHA MANUAL,COLOCACAO DA LUVA,INCLUSIVE ESTA</t>
  </si>
  <si>
    <t>15.045.0018-A</t>
  </si>
  <si>
    <t>EMENDA EM ELETRODUTO DE FERRO GALVANIZADO,DIAMETRO DE 4",COMPREENDENDO:CORTE,ABERTURA DE DUAS ROSCAS POR TARRACHA MANUAL,COLOCACAO DA LUVA,INCLUSIVE ESTA</t>
  </si>
  <si>
    <t>15.045.0025-A</t>
  </si>
  <si>
    <t>CORTE E ABERTURA DE DUAS ROSCAS,POR TARRAXA MANUAL,E COLOCACAO DE CONEXOES DE FERRO GALVANIZADO,COM COSTURA,COM DIAMETRODE 1/2",EXCLUSIVE A PECA</t>
  </si>
  <si>
    <t>15.045.0026-A</t>
  </si>
  <si>
    <t>CORTE E ABERTURA DE DUAS ROSCAS,POR TARRAXA MANUAL,E COLOCACAO DE CONEXOES DE FERRO GALVANIZADO,COM COSTURA,COM DIAMETRODE 3/4",EXCLUSIVE A PECA</t>
  </si>
  <si>
    <t>15.045.0027-A</t>
  </si>
  <si>
    <t>CORTE E ABERTURA DE DUAS ROSCAS,POR TARRAXA MANUAL,E COLOCACAO DE CONEXOES DE FERRO GALVANIZADO,COM COSTURA,COM DIAMETRODE 1",EXCLUSIVE A PECA</t>
  </si>
  <si>
    <t>15.045.0028-A</t>
  </si>
  <si>
    <t>CORTE E ABERTURA DE DUAS ROSCAS,POR TARRAXA MANUAL,E COLOCACAO DE CONEXOES DE FERRO GALVANIZADO,COM COSTURA,COM DIAMETRODE 1.1/4",EXCLUSIVE A PECA</t>
  </si>
  <si>
    <t>15.045.0029-A</t>
  </si>
  <si>
    <t>CORTE E ABERTURA DE DUAS ROSCAS,POR TARRAXA MANUAL,E COLOCACAO DE CONEXOES DE FERRO GALVANIZADO,COM COSTURA,COM DIAMETRODE 1.1/2",EXCLUSIVE A PECA</t>
  </si>
  <si>
    <t>15.045.0030-A</t>
  </si>
  <si>
    <t>CORTE E ABERTURA DE DUAS ROSCAS,POR TARRAXA MANUAL,E COLOCACAO DE CONEXOES DE FERRO GALVANIZADO,COM COSTURA,COM DIAMETRODE 2",EXCLUSIVE A PECA</t>
  </si>
  <si>
    <t>15.045.0031-A</t>
  </si>
  <si>
    <t>CORTE E ABERTURA DE DUAS ROSCAS,POR TARRAXA MANUAL,E COLOCACAO DE CONEXOES DE FERRO GALVANIZADO,COM COSTURA,COM DIAMETRODE 2.1/2",EXCLUSIVE A PECA</t>
  </si>
  <si>
    <t>15.045.0032-A</t>
  </si>
  <si>
    <t>CORTE E ABERTURA DE DUAS ROSCAS,POR TARRAXA MANUAL,E COLOCACAO DE CONEXOES DE FERRO GALVANIZADO,COM COSTURA,COM DIAMETRODE 3",EXCLUSIVE A PECA</t>
  </si>
  <si>
    <t>15.045.0033-A</t>
  </si>
  <si>
    <t>CORTE E ABERTURA DE DUAS ROSCAS,POR TARRAXA MANUAL,E COLOCACAO DE CONEXOES DE FERRO GALVANIZADO,COM COSTURA,COM DIAMETRODE 4",EXCLUSIVE A PECA</t>
  </si>
  <si>
    <t>15.045.0050-A</t>
  </si>
  <si>
    <t>CORTE E ABERTURA DE DUAS ROSCAS,POR TARRAXA MANUAL,COLOCACAODE CONEXOES EM TUBULACAO PARA VAPOR(SCH-40 OU SCH-80),NO DIAMETRO DE 1/2",EXCLUSIVE A PECA</t>
  </si>
  <si>
    <t>15.045.0051-A</t>
  </si>
  <si>
    <t>CORTE E ABERTURA DE DUAS ROSCAS,POR TARRAXA MANUAL,COLOCACAODE CONEXOES EM TUBULACAO PARA VAPOR(SCH-40 OU SCH-80),NO DIAMETRO DE 3/4",EXCLUSIVE A PECA</t>
  </si>
  <si>
    <t>15.045.0052-A</t>
  </si>
  <si>
    <t>CORTE E ABERTURA DE DUAS ROSCAS,POR TARRAXA MANUAL,COLOCACAODE CONEXOES EM TUBULACAO PARA VAPOR(SCH-40 OU SCH-80),NO DIAMETRO DE 1",EXCLUSIVE A PECA</t>
  </si>
  <si>
    <t>15.045.0053-A</t>
  </si>
  <si>
    <t>CORTE E ABERTURA DE DUAS ROSCAS,POR TARRAXA MANUAL,COLOCACAODE CONEXOES EM TUBULACAO PARA VAPOR(SCH-40 OU SCH-80),NO DIAMETRO DE 1.1/4",EXCLUSIVE A PECA</t>
  </si>
  <si>
    <t>15.045.0054-A</t>
  </si>
  <si>
    <t>CORTE E ABERTURA DE DUAS ROSCAS,POR TARRAXA MANUAL,COLOCACAODE CONEXOES EM TUBULACAO PARA VAPOR(SCH-40 OU SCH-80),NO DIAMETRO DE 1.1/2",EXCLUSIVE A PECA</t>
  </si>
  <si>
    <t>15.045.0055-A</t>
  </si>
  <si>
    <t>CORTE E ABERTURA DE DUAS ROSCAS,POR TARRAXA MANUAL,COLOCACAODE CONEXOES EM TUBULACAO PARA VAPOR(SCH-40 OU SCH-80),NO DIAMETRO DE 2",EXCLUSIVE A PECA</t>
  </si>
  <si>
    <t>15.045.0056-A</t>
  </si>
  <si>
    <t>CORTE E ABERTURA DE DUAS ROSCAS,POR TARRAXA MANUAL,COLOCACAODE CONEXOES EM TUBULACAO PARA VAPOR(SCH-40 OU SCH-80),NO DIAMETRO DE 2.1/2",EXCLUSIVE A PECA</t>
  </si>
  <si>
    <t>15.045.0057-A</t>
  </si>
  <si>
    <t>CORTE E ABERTURA DE DUAS ROSCAS,POR TARRAXA MANUAL,COLOCACAODE CONEXOES EM TUBULACAO PARA VAPOR(SCH-40 OU SCH-80),NO DIAMETRO DE 3",EXCLUSIVE A PECA</t>
  </si>
  <si>
    <t>15.045.0058-A</t>
  </si>
  <si>
    <t>CORTE E ABERTURA DE DUAS ROSCAS,POR TARRAXA MANUAL,COLOCACAODE CONEXOES EM TUBULACAO PARA VAPOR(SCH-40 OU SCH-80),NO DIAMETRO DE 4",EXCLUSIVE A PECA</t>
  </si>
  <si>
    <t>15.045.0065-B</t>
  </si>
  <si>
    <t>CORTE E ABERTURA DE DUAS ROSCAS,POR TARRAXA MANUAL,COLOCACAODE CONEXOES EM TUBOS DE PVC ROSQUEAVEIS,COM DIAMETRO DE 1/2",EXCLUSIVE A PECA</t>
  </si>
  <si>
    <t>15.045.0066-B</t>
  </si>
  <si>
    <t>CORTE E ABERTURA DE DUAS ROSCAS,POR TARRAXA MANUAL,COLOCACAODE CONEXOES EM TUBOS DE PVC ROSQUEAVEIS,COM DIAMETRO DE 3/4",EXCLUSIVE A PECA</t>
  </si>
  <si>
    <t>15.045.0067-B</t>
  </si>
  <si>
    <t>CORTE E ABERTURA DE DUAS ROSCAS,POR TARRAXA MANUAL,COLOCACAODE CONEXOES EM TUBOS DE PVC ROSQUEAVEIS,COM DIAMETRO DE 1",EXCLUSIVE A PECA</t>
  </si>
  <si>
    <t>15.045.0068-B</t>
  </si>
  <si>
    <t>CORTE E ABERTURA DE DUAS ROSCAS,POR TARRAXA MANUAL,COLOCACAODE CONEXOES EM TUBOS DE PVC ROSQUEAVEIS,COM DIAMETRO DE 1.1/4",EXCLUSIVE A PECA</t>
  </si>
  <si>
    <t>15.045.0069-B</t>
  </si>
  <si>
    <t>CORTE E ABERTURA DE DUAS ROSCAS,POR TARRAXA MANUAL,COLOCACAODE CONEXOES EM TUBOS DE PVC ROSQUEAVEIS,COM DIAMETRO DE 1.1/2",EXCLUSIVE A PECA</t>
  </si>
  <si>
    <t>15.045.0070-B</t>
  </si>
  <si>
    <t>CORTE E ABERTURA DE DUAS ROSCAS,POR TARRAXA MANUAL,COLOCACAODE CONEXOES EM TUBOS DE PVC ROSQUEAVEIS,COM DIAMETRO DE 2",EXCLUSIVE A PECA</t>
  </si>
  <si>
    <t>15.045.0071-B</t>
  </si>
  <si>
    <t>CORTE E ABERTURA DE DUAS ROSCAS,POR TARRAXA MANUAL,COLOCACAODE CONEXOES EM TUBOS DE PVC ROSQUEAVEIS,COM DIAMETRO DE 2.1/2",EXCLUSIVE A PECA</t>
  </si>
  <si>
    <t>15.045.0072-B</t>
  </si>
  <si>
    <t>CORTE E ABERTURA DE DUAS ROSCAS,POR TARRAXA MANUAL,COLOCACAODE CONEXOES EM TUBOS DE PVC ROSQUEAVEIS,COM DIAMETRO DE 3",EXCLUSIVE A PECA</t>
  </si>
  <si>
    <t>15.045.0073-B</t>
  </si>
  <si>
    <t>CORTE E ABERTURA DE DUAS ROSCAS,POR TARRAXA MANUAL,COLOCACAODE CONEXOES EM TUBOS DE PVC ROSQUEAVEIS,COM DIAMETRO DE 4",EXCLUSIVE A PECA</t>
  </si>
  <si>
    <t>15.045.0075-A</t>
  </si>
  <si>
    <t>CORTE E ABERTURA DE DUAS ROSCAS,POR TARRAXA MANUAL,COLOCACAODE CONEXOES EM ELETRODUTO DE PVC ROSQUEAVEIS,COM DIAMETRO DE 1/2",EXCLUSIVE A PECA</t>
  </si>
  <si>
    <t>15.045.0076-A</t>
  </si>
  <si>
    <t>CORTE E ABERTURA DE DUAS ROSCAS,POR TARRAXA MANUAL,COLOCACAODE CONEXOES EM ELETRODUTO DE PVC ROSQUEAVEIS,COM DIAMETRO DE 3/4",EXCLUSIVE A PECA</t>
  </si>
  <si>
    <t>15.045.0077-A</t>
  </si>
  <si>
    <t>CORTE E ABERTURA DE DUAS ROSCAS,POR TARRAXA MANUAL,COLOCACAODE CONEXOES EM ELETRODUTO DE PVC ROSQUEAVEIS,COM DIAMETRO DE 1",EXCLUSIVE A PECA</t>
  </si>
  <si>
    <t>15.045.0078-A</t>
  </si>
  <si>
    <t>CORTE E ABERTURA DE DUAS ROSCAS,POR TARRAXA MANUAL,COLOCACAODE CONEXOES EM ELETRODUTO DE PVC ROSQUEAVEIS,COM DIAMETRO DE 1.1/4",EXCLUSIVE A PECA</t>
  </si>
  <si>
    <t>15.045.0079-A</t>
  </si>
  <si>
    <t>CORTE E ABERTURA DE DUAS ROSCAS,POR TARRAXA MANUAL,COLOCACAODE CONEXOES EM ELETRODUTO DE PVC ROSQUEAVEIS,COM DIAMETRO DE 1.1/2",EXCLUSIVE A PECA</t>
  </si>
  <si>
    <t>15.045.0080-A</t>
  </si>
  <si>
    <t>CORTE E ABERTURA DE DUAS ROSCAS,POR TARRAXA MANUAL,COLOCACAODE CONEXOES EM ELETRODUTO DE PVC ROSQUEAVEIS,COM DIAMETRO DE 2",EXCLUSIVE A PECA</t>
  </si>
  <si>
    <t>15.045.0081-A</t>
  </si>
  <si>
    <t>CORTE E ABERTURA DE DUAS ROSCAS,POR TARRAXA MANUAL,COLOCACAODE CONEXOES EM ELETRODUTO DE PVC ROSQUEAVEIS,COM DIAMETRO DE 2.1/2",EXCLUSIVE A PECA</t>
  </si>
  <si>
    <t>15.045.0082-A</t>
  </si>
  <si>
    <t>CORTE E ABERTURA DE DUAS ROSCAS,POR TARRAXA MANUAL,COLOCACAODE CONEXOES EM ELETRODUTO DE PVC ROSQUEAVEIS,COM DIAMETRO DE 3",EXCLUSIVE A PECA</t>
  </si>
  <si>
    <t>15.045.0083-A</t>
  </si>
  <si>
    <t>CORTE E ABERTURA DE DUAS ROSCAS,POR TARRAXA MANUAL,COLOCACAODE CONEXOES EM ELETRODUTO DE PVC ROSQUEAVEIS,COM DIAMETRO DE 4",EXCLUSIVE A PECA</t>
  </si>
  <si>
    <t>15.045.0084-A</t>
  </si>
  <si>
    <t>CORTE E COLOCACAO DE CONEXOES EM TUBO DE PVC RIGIDO,ESGOTO,SOLDAVEL,COM DIAMETRO DE 40MM,EXCLUSIVE A PECA</t>
  </si>
  <si>
    <t>15.045.0085-A</t>
  </si>
  <si>
    <t>CORTE E COLOCACAO DE CONEXOES EM TUBO DE PVC RIGIDO,ESGOTO,SOLDAVEL,COM DIAMETRO DE 50MM,EXCLUSIVE A PECA</t>
  </si>
  <si>
    <t>15.045.0086-A</t>
  </si>
  <si>
    <t>CORTE E COLOCACAO DE CONEXOES EM TUBO DE PVC RIGIDO,ESGOTO,SOLDAVEL,COM DIAMETRO DE 75MM,EXCLUSIVE A PECA</t>
  </si>
  <si>
    <t>15.045.0087-A</t>
  </si>
  <si>
    <t>CORTE E COLOCACAO DE CONEXOES EM TUBO DE PVC RIGIDO,ESGOTO,SOLDAVEL,COM DIAMETRO DE 100MM,EXCLUSIVE A PECA</t>
  </si>
  <si>
    <t>15.045.0090-A</t>
  </si>
  <si>
    <t>CORTE E COLOCACAO DE CONEXOES EM TUBO DE PVC RIGIDO,SOLDAVELPARA AGUA FRIA,COM DIAMETRO DE 20MM,EXCLUSIVE A PECA</t>
  </si>
  <si>
    <t>15.045.0091-A</t>
  </si>
  <si>
    <t>CORTE E COLOCACAO DE CONEXOES EM TUBO DE PVC RIGIDO,SOLDAVELPARA AGUA FRIA,COM DIAMETRO DE 25MM,EXCLUSIVE A PECA</t>
  </si>
  <si>
    <t>15.045.0092-A</t>
  </si>
  <si>
    <t>CORTE E COLOCACAO DE CONEXOES EM TUBO DE PVC RIGIDO,SOLDAVELPARA AGUA FRIA,COM DIAMETRO DE 32MM,EXCLUSIVE A PECA</t>
  </si>
  <si>
    <t>15.045.0093-A</t>
  </si>
  <si>
    <t>CORTE E COLOCACAO DE CONEXOES EM TUBO DE PVC RIGIDO,SOLDAVELPARA AGUA FRIA,COM DIAMETRO DE 40MM,EXCLUSIVE A PECA</t>
  </si>
  <si>
    <t>15.045.0094-A</t>
  </si>
  <si>
    <t>CORTE E COLOCACAO DE CONEXOES EM TUBO DE PVC RIGIDO,SOLDAVELPARA AGUA FRIA,COM DIAMETRO DE 50MM,EXCLUSIVE A PECA</t>
  </si>
  <si>
    <t>15.045.0095-A</t>
  </si>
  <si>
    <t>CORTE E COLOCACAO DE CONEXOES EM TUBO DE PVC RIGIDO,SOLDAVELPARA AGUA FRIA,COM DIAMETRO DE 60MM,EXCLUSIVE A PECA</t>
  </si>
  <si>
    <t>15.045.0096-A</t>
  </si>
  <si>
    <t>CORTE E COLOCACAO DE CONEXOES EM TUBO DE PVC RIGIDO,SOLDAVELPARA AGUA FRIA,COM DIAMETRO DE 75MM,EXCLUSIVE A PECA</t>
  </si>
  <si>
    <t>15.045.0097-A</t>
  </si>
  <si>
    <t>CORTE E COLOCACAO DE CONEXOES EM TUBO DE PVC RIGIDO,SOLDAVELPARA AGUA FRIA,COM DIAMETRO DE 85MM,EXCLUSIVE A PECA</t>
  </si>
  <si>
    <t>15.045.0098-A</t>
  </si>
  <si>
    <t>CORTE E COLOCACAO DE CONEXOES EM TUBO DE PVC RIGIDO,SOLDAVELPARA AGUA FRIA,COM DIAMETRO DE 110MM,EXCLUSIVE A PECA</t>
  </si>
  <si>
    <t>15.045.0100-A</t>
  </si>
  <si>
    <t>CORTE E COLOCACAO DE CONEXOES EM TUBO DE COBRE PARA AGUA QUENTE,COM DIAMETRO DE 15MM,EXCLUSIVE A PECA</t>
  </si>
  <si>
    <t>15.045.0101-A</t>
  </si>
  <si>
    <t>CORTE E COLOCACAO DE CONEXOES EM TUBO DE COBRE PARA AGUA QUENTE,COM DIAMETRO DE 22MM,EXCLUSIVE A PECA</t>
  </si>
  <si>
    <t>15.045.0102-A</t>
  </si>
  <si>
    <t>CORTE E COLOCACAO DE CONEXOES EM TUBO DE COBRE PARA AGUA QUENTE,COM DIAMETRO DE 28MM,EXCLUSIVE A PECA</t>
  </si>
  <si>
    <t>15.045.0103-A</t>
  </si>
  <si>
    <t>CORTE E COLOCACAO DE CONEXOES EM TUBO DE COBRE PARA AGUA QUENTE,COM DIAMETRO DE 35MM,EXCLUSIVE A PECA</t>
  </si>
  <si>
    <t>15.045.0104-A</t>
  </si>
  <si>
    <t>CORTE E COLOCACAO DE CONEXOES EM TUBO DE COBRE PARA AGUA QUENTE,COM DIAMETRO DE 42MM,EXCLUSIVE A PECA</t>
  </si>
  <si>
    <t>15.045.0105-A</t>
  </si>
  <si>
    <t>CORTE E COLOCACAO DE CONEXOES EM TUBO DE COBRE PARA AGUA QUENTE,COM DIAMETRO DE 54MM,EXCLUSIVE A PECA</t>
  </si>
  <si>
    <t>15.045.0106-A</t>
  </si>
  <si>
    <t>CORTE E COLOCACAO DE CONEXOES EM TUBO DE COBRE PARA AGUA QUENTE,COM DIAMETRO DE 66MM,EXCLUSIVE A PECA</t>
  </si>
  <si>
    <t>15.045.0107-A</t>
  </si>
  <si>
    <t>CORTE E COLOCACAO DE CONEXOES EM TUBO DE COBRE PARA AGUA QUENTE,COM DIAMETRO DE 79MM,EXCLUSIVE A PECA</t>
  </si>
  <si>
    <t>15.045.0108-A</t>
  </si>
  <si>
    <t>CORTE E COLOCACAO DE CONEXOES EM TUBO DE COBRE PARA AGUA QUENTE,COM DIAMETRO DE 104MM,EXCLUSIVE A PECA</t>
  </si>
  <si>
    <t>15.045.0110-A</t>
  </si>
  <si>
    <t>ABERTURA E FECHAMENTO MANUAL DE RASGO EM ALVENARIA,PARA PASSAGEM DE TUBOS E DUTOS,COM DIAMETRO DE 1/2" A 1"</t>
  </si>
  <si>
    <t>15.045.0111-A</t>
  </si>
  <si>
    <t>ABERTURA E FECHAMENTO MANUAL DE RASGO EM CONCRETO,PARA PASSAGEM DE TUBOS E DUTOS,COM DIAMETRO DE 1/2" A 1"</t>
  </si>
  <si>
    <t>15.045.0115-A</t>
  </si>
  <si>
    <t>ABERTURA E FECHAMENTO MANUAL DE RASGO EM ALVENARIA,PARA PASSAGEM DE TUBOS E DUTOS,COM DIAMETRO DE 1.1/4" A 2"</t>
  </si>
  <si>
    <t>15.045.0116-A</t>
  </si>
  <si>
    <t>ABERTURA E FECHAMENTO MANUAL DE RASGO EM CONCRETO,PARA PASSAGEM DE TUBOS E DUTOS,COM DIAMETRO DE 1.1/4" A 2"</t>
  </si>
  <si>
    <t>15.045.0120-A</t>
  </si>
  <si>
    <t>ABERTURA E FECHAMENTO MANUAL DE RASGO EM ALVENARIA,PARA PASSAGEM DE TUBOS E DUTOS,COM DIAMETRO DE 2.1/2" A 4"</t>
  </si>
  <si>
    <t>15.045.0121-A</t>
  </si>
  <si>
    <t>ABERTURA E FECHAMENTO MANUAL DE RASGO EM CONCRETO,PARA PASSAGEM DE TUBOS E DUTOS,COM DIAMETRO DE 2.1/2" A 4"</t>
  </si>
  <si>
    <t>15.046.0010-A</t>
  </si>
  <si>
    <t>SOLDA DE TOPO,EM TUBULACAO PARA VAPOR(SCH-40 OU SCH-80),NO DIAMETRO DE 1/2",UTILIZANDO CONVERSOR ELETROMOTORIZADO,INCLUSIVE CORTE OU CHANFRO DAS EXTREMIDADES</t>
  </si>
  <si>
    <t>15.046.0011-A</t>
  </si>
  <si>
    <t>SOLDA DE TOPO,EM TUBULACAO PARA VAPOR(SCH-40 OU SCH-80),NO DIAMETRO DE 3/4",UTILIZANDO CONVERSOR ELETROMOTORIZADO,INCLUSIVE CORTE OU CHANFRO DAS EXTREMIDADES</t>
  </si>
  <si>
    <t>15.046.0012-A</t>
  </si>
  <si>
    <t>SOLDA DE TOPO,EM TUBULACAO PARA VAPOR(SCH-40 OU SCH-80),NO DIAMETRO DE 1",UTILIZANDO CONVERSOR ELETROMOTORIZADO,INCLUSIVE CORTE OU CHANFRO DAS EXTREMIDADES</t>
  </si>
  <si>
    <t>15.046.0013-A</t>
  </si>
  <si>
    <t>SOLDA DE TOPO,EM TUBULACAO PARA VAPOR(SCH-40 OU SCH-80),NO DIAMETRO DE 1.1/4",UTILIZANDO CONVERSOR ELETROMOTORIZADO,INCLUSIVE CORTE OU CHANFRO DAS EXTREMIDADES</t>
  </si>
  <si>
    <t>15.046.0014-A</t>
  </si>
  <si>
    <t>SOLDA DE TOPO,EM TUBULACAO PARA VAPOR(SCH-40 OU SCH-80),NO DIAMETRO DE 1.1/2",UTILIZANDO CONVERSOR ELETROMOTORIZADO,INCLUSIVE CORTE OU CHANFRO DAS EXTREMIDADES</t>
  </si>
  <si>
    <t>15.046.0015-A</t>
  </si>
  <si>
    <t>SOLDA DE TOPO,EM TUBULACAO PARA VAPOR(SCH-40 OU SCH-80),NO DIAMETRO DE 2",UTILIZANDO CONVERSOR ELETROMOTORIZADO,INCLUSIVE CORTE OU CHANFRO DAS EXTREMIDADES</t>
  </si>
  <si>
    <t>15.046.0016-A</t>
  </si>
  <si>
    <t>SOLDA DE TOPO,EM TUBULACAO PARA VAPOR(SCH-40 OU SCH-80),NO DIAMETRO DE 2.1/2",UTILIZANDO CONVERSOR ELETROMOTORIZADO,INCLUSIVE CORTE OU CHANFRO DAS EXTREMIDADES</t>
  </si>
  <si>
    <t>15.046.0017-A</t>
  </si>
  <si>
    <t>SOLDA DE TOPO,EM TUBULACAO PARA VAPOR(SCH-40 OU SCH-80),NO DIAMETRO DE 3",UTILIZANDO CONVERSOR ELETROMOTORIZADO,INCLUSIVE CORTE OU CHANFRO DAS EXTREMIDADES</t>
  </si>
  <si>
    <t>15.046.0018-A</t>
  </si>
  <si>
    <t>SOLDA DE TOPO,EM TUBULACAO PARA VAPOR(SCH-40 OU SCH-80),NO DIAMETRO DE 4",UTILIZANDO CONVERSOR ELETROMOTORIZADO,INCLUSIVE CORTE OU CHANFRO DAS EXTREMIDADES</t>
  </si>
  <si>
    <t>15.047.0010-A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</si>
  <si>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</si>
  <si>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</si>
  <si>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</si>
  <si>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15.047.0012-A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</si>
  <si>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</si>
  <si>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15.047.0013-A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</si>
  <si>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</si>
  <si>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15.047.0014-A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</si>
  <si>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</si>
  <si>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15.047.0015-A</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</si>
  <si>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</si>
  <si>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15.047.0016-A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</si>
  <si>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</si>
  <si>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15.047.0017-A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</si>
  <si>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</si>
  <si>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</si>
  <si>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</si>
  <si>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15.058.0010-A</t>
  </si>
  <si>
    <t>FORNECIMENTO DE AGUA,PELA CEDAE,PARA OBRAS PUBLICAS,CONDIDERANDO UM CONSUMO MENSAL DE ATE 20,00M3,TARIFA "A"</t>
  </si>
  <si>
    <t>15.058.0015-A</t>
  </si>
  <si>
    <t>ADICIONAL PARA O ITEM 15.058.0010,CONSIDERANDO O CONSUMO MENSAL ENTRE 21,00 E 30,00M3</t>
  </si>
  <si>
    <t>15.058.0020-A</t>
  </si>
  <si>
    <t>ADICIONAL PARA OS ITENS 15.058.0010 E 15.058.0015,CONSIDERANDO O CONSUMO MENSAL ENTRE 31,00 E 100,00M3</t>
  </si>
  <si>
    <t>15.058.0050-A</t>
  </si>
  <si>
    <t>FORNECIMENTO DE AGUA,PELA CEDAE,PARA OBRAS PUBLICAS,CONSIDERANDO O CONSUMO MENSAL DE ATE 30,00M3,TARIFA "B"</t>
  </si>
  <si>
    <t>15.058.0055-A</t>
  </si>
  <si>
    <t>ADICIONAL PARA O ITEM 15.058.0050,CONSIDERANDO O CONSUMO MENSAL DE 31,00 ATE 130,00M3</t>
  </si>
  <si>
    <t>15.058.0060-A</t>
  </si>
  <si>
    <t>ADICIONAL PARA OS ITENS 15.058.0050 E 15.058.0055,CONSIDERANDO O CONSUMO MENSAL MAIOR QUE 130,00M3</t>
  </si>
  <si>
    <t>15.065.0010-A</t>
  </si>
  <si>
    <t>LIGACAO PREDIAL DE ESGOTO SANITARIO,SEGUNDO INSTRUCOES DA CEDAE,INCLUSIVE CAIXA DE INSPECAO COM TAMPAO DE FERRO FUNDIDOLEVE,EM LOGRADOURO DOTADO DE COLETOR DUPLO.ESTE CUSTO INCLUIESCAVACAO E REATERRO</t>
  </si>
  <si>
    <t>15.065.0011-A</t>
  </si>
  <si>
    <t>LIGACAO PREDIAL DE ESGOTO SANITARIO,SEGUNDO INSTRUCOES DA CEDAE,INCLUSIVE CAIXA DE INSPECAO COM TAMPAO DE FERRO FUNDIDOPESADO,EM LOGRADOURO DOTADO DE COLETOR DUPLO.ESTE CUSTO INCLUI ESCAVACAO E REATERRO</t>
  </si>
  <si>
    <t>15.065.0015-A</t>
  </si>
  <si>
    <t>LIGACAO PREDIAL DE ESGOTO SANITARIO,SEGUNDO INSTRUCOES DA CEDAE,INCLUSIVE CAIXA DE INSPECAO COM TAMPAO DE FERRO FUNDIDOLEVE,EM LOGRADOURO SEM PAVIMENTACAO,DOTADO DE COLETOR UNICO.ESTE CUSTO INCLUI ESCAVACAO E REATERRO</t>
  </si>
  <si>
    <t>15.065.0016-A</t>
  </si>
  <si>
    <t>LIGACAO PREDIAL DE ESGOTO SANITARIO,SEGUNDO INSTRUCOES DA CEDAE,INCLUSIVE CAIXA DE INSPECAO COM TAMPAO DE FERRO FUNDIDOPESADO,EM LOGRADOURO SEM PAVIMENTACAO,DOTADO DE COLETOR UNICO.ESTE CUSTO INCLUI ESCAVACAO E REATERRO</t>
  </si>
  <si>
    <t>15.065.0020-A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</si>
  <si>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</si>
  <si>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15.065.0021-A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</si>
  <si>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</si>
  <si>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15.065.0025-A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</si>
  <si>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</si>
  <si>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15.065.0026-A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</si>
  <si>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</si>
  <si>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15.066.0001-B</t>
  </si>
  <si>
    <t>CONJUNTO DE MATERIAIS PARA CAVALETE DE RAMAL PREDIAL DE AGUA,PADRAO NORMAL,TIPO A DE 1/2".FORNECIMENTO</t>
  </si>
  <si>
    <t>15.066.0002-B</t>
  </si>
  <si>
    <t>CONJUNTO DE MATERIAIS PARA CAVALETE DE RAMAL PREDIAL DE AGUA,PADRAO NORMAL,TIPO A DE 3/4".FORNECIMENTO</t>
  </si>
  <si>
    <t>15.066.0003-B</t>
  </si>
  <si>
    <t>CONJUNTO DE MATERIAIS PARA CAVALETE DE RAMAL PREDIAL DE AGUA,PADRAO NORMAL,TIPO A DE 1".FORNECIMENTO</t>
  </si>
  <si>
    <t>15.066.0004-A</t>
  </si>
  <si>
    <t>CONJUNTO DE MATERIAIS PARA CAVALETE DE RAMAL PREDIAL DE AGUA,PADRAO NORMAL,TIPO A DE 1.1/2".FORNECIMENTO</t>
  </si>
  <si>
    <t>15.066.0006-A</t>
  </si>
  <si>
    <t>CONJUNTO DE MATERIAIS PARA CAVALETE DE RAMAL PREDIAL DE AGUA,PADRAO NORMAL,TIPO B DE 1/2".FORNECIMENTO</t>
  </si>
  <si>
    <t>15.066.0007-A</t>
  </si>
  <si>
    <t>CONJUNTO DE MATERIAIS PARA CAVALETE DE RAMAL PREDIAL DE AGUA,PADRAO NORMAL,TIPO B DE 3/4".FORNECIMENTO</t>
  </si>
  <si>
    <t>15.066.0012-A</t>
  </si>
  <si>
    <t>CONJUNTO DE MATERIAIS,COMPLETO,PARA LIGACAO DE RAMAL PREDIALDE AGUA,DENOMINADO "KIT CAVALETE",EM PVC,DIAMETRO DE 1/2".FORNECIMENTO</t>
  </si>
  <si>
    <t>15.066.0013-A</t>
  </si>
  <si>
    <t>CONJUNTO DE MATERIAIS,COMPLETO,PARA LIGACAO DE RAMAL PREDIALDE AGUA,DENOMINADO "KIT CAVALETE",EM PVC,DIAMETRO DE 3/4".FORNECIMENTO</t>
  </si>
  <si>
    <t>15.066.0021-A</t>
  </si>
  <si>
    <t>CONJUNTO DE MATERIAIS PARA RAMAL PREDIAL DE AGUA DE PEAD 20MM,PADRAO NORMAL,LIGADO EM DISTRIBUIDOR DE PVC DN DE 50MM OU2",EXCLUSIVE TUBO E CAVALETE.FORNECIMENTO</t>
  </si>
  <si>
    <t>15.066.0022-A</t>
  </si>
  <si>
    <t>CONJUNTO DE MATERIAIS PARA RAMAL PREDIAL DE AGUA DE PEAD 20MM,PADRAO NORMAL,LIGADO EM DISTRUIBUIDOR DE PVC DN DE 75MM OU3",EXCLUSIVE TUBO E CAVALETE.FORNECIMENTO</t>
  </si>
  <si>
    <t>15.066.0023-A</t>
  </si>
  <si>
    <t>CONJUNTO DE MATERIAIS PARA RAMAL PREDIAL DE AGUA DE PEAD 20MM,PADRAO NORMAL,LIGADO EM DISTRIBUIDOR DE FERRO FUNDIDO K-7DN DE 75MM,EXCLUSIVE TUBO E CAVALETE.FORNECIMENTO</t>
  </si>
  <si>
    <t>15.066.0024-A</t>
  </si>
  <si>
    <t>CONJUNTO DE MATERIAIS PARA RAMAL PREDIAL DE AGUA DE PEAD 20MM,PADRAO NORMAL,LIGADO EM DISTRIBUIDOR DE FERRO FUNDIDO K-7OU PVC DEFOFO DN DE 100MM,EXCLUSIVE TUBO E CAVALETE.FORNECIMENTO</t>
  </si>
  <si>
    <t>15.066.0025-A</t>
  </si>
  <si>
    <t>CONJUNTO DE MATERIAIS PARA RAMAL PREDIAL DE AGUA DE PEAD 20MM,PADRAO NORMAL,LIGADO EM DISTRUIBUIDOR DE PVC DEFOFO DN DE150MM,EXCLUSIVE TUBO E CAVALETE.FORNECIMENTO</t>
  </si>
  <si>
    <t>15.066.0026-A</t>
  </si>
  <si>
    <t>CONJUNTO DE MATERIAIS PARA RAMAL PREDIAL DE AGUA DE PEAD 20MM,PADRAO NORMAL,LIGADO EM DISTRIBUIDOR DE PVC DEFOFO DN DE 200MM,EXCLUSIVE TUBO E CAVALETE.FORNECIMENTO</t>
  </si>
  <si>
    <t>15.066.0027-A</t>
  </si>
  <si>
    <t>CONJUNTO DE MATERIAIS PARA RAMAL PREDIAL DE AGUA DE PEAD 20MM,PADRAO NORMAL,LIGADO EM DISTRIBUIDOR DE PVC DEFOFO DN DE 250MM,EXCLUSIVE TUBO E CAVALETE.FORNECIMENTO</t>
  </si>
  <si>
    <t>15.066.0028-A</t>
  </si>
  <si>
    <t>CONJUNTO DE MATERIAIS PARA RAMAL PREDIAL DE AGUA DE PEAD 20MM,PADRAO NORMAL,LIGADO EM DISTRIBUIDOR DE FERRO FUNDIDO K-7DN ACIMA DE 100MM OU K-9,EXCLUSIVE TUBO E CAVALETE.FORNECIMENTO</t>
  </si>
  <si>
    <t>15.066.0061-A</t>
  </si>
  <si>
    <t>CONJUNTO DE MATERIAIS PARA RAMAL PREDIAL DE AGUA DE PVC RQ 1.1/2",PADRAO NORMAL,LIGADO EM DISTRIBUIDOR DE PVC DN DE 50MMOU 2",EXCLUSIVE TUBO E CAVALETE.FORNECIMENTO</t>
  </si>
  <si>
    <t>15.066.0062-A</t>
  </si>
  <si>
    <t>CONJUNTO DE MATERIAIS PARA RAMAL PREDIAL DE AGUA DE PVC RQ 1.1/2",PADRAO NORMAL,LIGADO EM DISTRIBUIDOR DE PVC DN DE 75MMOU 3",EXCLUSIVE TUBO E CAVALETE.FORNECIMENTO</t>
  </si>
  <si>
    <t>15.066.0063-A</t>
  </si>
  <si>
    <t>CONJUNTO DE MATERIAIS PARA RAMAL PREDIAL DE AGUA DE PVC RQ 1.1/2",PADRAO NORMAL,LIGADO EM DISTRIBUIDOR DE FERRO FUNDIDODN DE 75MM,EXCLUSIVE TUBO E CAVALETE.FORNECIMENTO</t>
  </si>
  <si>
    <t>15.066.0064-A</t>
  </si>
  <si>
    <t>CONJUNTO DE MATERIAIS PARA RAMAL PREDIAL DE AGUA DE PVC RQ 1.1/2",PADRAO NORMAL,LIGADO EM DISTRIBUIDOR DE PVC DEFOFO OUFERRO FUNDIDO DN DE 100MM,EXCLUSIVE TUBO E CAVALETE.FORNECIMENTO</t>
  </si>
  <si>
    <t>15.066.0065-A</t>
  </si>
  <si>
    <t>CONJUNTO DE MATERIAIS PARA RAMAL PREDIAL DE AGUA DE PVC RQ 1.1/2",PADRAO NORMAL,LIGADO EM DISTRIBUIDOR DE PVC DEFOFO DNDE 150MM,EXCLUSIVE TUBO E CAVALETE.FORNECIMENTO</t>
  </si>
  <si>
    <t>15.066.0066-A</t>
  </si>
  <si>
    <t>CONJUNTO DE MATERIAIS PARA RAMAL PREDIAL DE AGUA DE PVC RQ 1.1/2",PADRAO NORMAL,LIGADO EM DISTRIBUIDOR DE PVC DEFOFO DNDE 200MM,EXCLUSIVE TUBO E CAVALETE.FORNECIMENTO</t>
  </si>
  <si>
    <t>15.066.0067-A</t>
  </si>
  <si>
    <t>CONJUNTO DE MATERIAIS PARA RAMAL PREDIAL DE AGUA DE PVC RQ 1.1/2",PADRAO NORMAL,LIGADO EM DISTRIBUIDOR DE PVC DEFOFO DNDE 250MM,EXCLUSIVE TUBO E CAVALETE.FORNECIMENTO</t>
  </si>
  <si>
    <t>15.066.0068-A</t>
  </si>
  <si>
    <t>CONJUNTO DE MATERIAIS PARA RAMAL PREDIAL DE AGUA DE PVC RQ 1.1/2",PADRAO NORMAL,LIGADO EM DISTRIBUIDOR DE FERRO FUNDIDODN ACIMA DE 100MM,EXCLUSIVE TUBO E CAVALETE.FORNECIMENTO</t>
  </si>
  <si>
    <t>15.066.0071-A</t>
  </si>
  <si>
    <t>CONJUNTO DE MATERIAIS PARA RAMAL PREDIAL DE AGUA DE PVC RQ 2",PADRAO NORMAL,LIGADO EM DISTRIBUIDOR DE PVC DN DE 50MM OU2",EXCLUSIVE TUBO E CAVALETE.FORNECIMENTO</t>
  </si>
  <si>
    <t>15.066.0072-A</t>
  </si>
  <si>
    <t>CONJUNTO DE MATERIAIS PARA RAMAL PREDIAL DE AGUA DE PVC RQ 2",PADRAO NORMAL,LIGADO EM DISTRIBUIDOR DE PVC DN DE 75MM OU3",EXCLUSIVE TUBO E CAVALETE.FORNECIMENTO</t>
  </si>
  <si>
    <t>15.066.0073-A</t>
  </si>
  <si>
    <t>CONJUNTO DE MATERIAIS PARA RAMAL PREDIAL DE AGUA DE PVC RQ 2",PADRAO NORMAL,LIGADO EM DISTRIBUIDOR DE FERRO FUNDIDO DN DE 75MM,EXCLUSIVE TUBO E CAVALETE.FORNECIMENTO</t>
  </si>
  <si>
    <t>15.066.0074-A</t>
  </si>
  <si>
    <t>CONJUNTO DE MATERIAIS PARA RAMAL PREDIAL DE AGUA DE PVC RQ 2",PADRAO NORMAL,LIGADO EM DISTRIBUIDOR DE PVC DEFOFO OU FERRO FUNDIDO DN DE 100MM,EXCLUSIVE TUBO E CAVALETE.FORNECIMENTO</t>
  </si>
  <si>
    <t>15.066.0075-A</t>
  </si>
  <si>
    <t>CONJUNTO DE MATERIAIS PARA RAMAL PREDIAL DE AGUA DE PVC RQ 2",PADRAO NORMAL,LIGADO EM DISTRIBUIDOR DE PVC DEFOFO DN DE 150MM,EXCLUSIVE TUBO E CAVALETE.FORNECIMENTO</t>
  </si>
  <si>
    <t>15.066.0076-A</t>
  </si>
  <si>
    <t>CONJUNTO DE MATERIAIS PARA RAMAL PREDIAL DE AGUA DE PVC RQ 2",PADRAO NORMAL,LIGADO EM DISTRIBUIDOR DE PVC DEFOFO DN DE 200MM,EXCLUSIVE TUBO E CAVALETE.FORNECIMENTO</t>
  </si>
  <si>
    <t>15.066.0077-A</t>
  </si>
  <si>
    <t>CONJUNTO DE MATERIAIS PARA RAMAL PREDIAL DE AGUA DE PVC RQ 2",PADRAO NORMAL,LIGADO EM DISTRIBUIDOR DE PVC DEFOFO DN DE 250MM,EXCLUSIVE TUBO E CAVALETE.FORNECIMENTO</t>
  </si>
  <si>
    <t>15.066.0078-A</t>
  </si>
  <si>
    <t>CONJUNTO DE MATERIAIS PARA RAMAL PREDIAL DE AGUA DE PVC RQ 2",LIGADO EM DISTRIBUIDOR DE FERRO FUNDIDO DN ACIMA DE 100MM,EXCLUSIVE TUBO E CAVALETE.FORNECIMENTO</t>
  </si>
  <si>
    <t>15.067.0001-A</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</si>
  <si>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</si>
  <si>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</si>
  <si>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15.067.0020-A</t>
  </si>
  <si>
    <t>CAVALETE TIPO A,COMPREENDENDO TODOS OS RECURSOS NECESSARIOSCONFORME INSTRUCOES DO EDITAL DA CEDAE,DIAMETRO DE 1".FORNECIMENTO E COLOCACAO</t>
  </si>
  <si>
    <t>15.068.0001-A</t>
  </si>
  <si>
    <t>INSTALACAO DE RAMAL PREDIAL NAO EXECUTADO POR TOTAL IMPOSSIBILIDADE</t>
  </si>
  <si>
    <t>15.068.0005-A</t>
  </si>
  <si>
    <t>PREPARO E ASSENTAMENTO DE CAVALETE PADRAO NORMAL CEDAE COM DIAMETRO DE 1/2",EXCLUSIVE FORNECIMENTO DE TUBOS,PECAS E REGISTROS</t>
  </si>
  <si>
    <t>15.068.0010-A</t>
  </si>
  <si>
    <t>PREPARO E ASSENTAMENTO DE CAVALETE PADRAO NORMAL CEDAE COM DIAMETRO DE 3/4",EXCLUSIVE FORNECIMENTO DE TUBOS,PECAS E REGISTROS</t>
  </si>
  <si>
    <t>15.068.0015-A</t>
  </si>
  <si>
    <t>PREPARO E ASSENTAMENTO DE CAVALETE PADRAO NORMAL CEDAE COM DIAMETRO DE 1",EXCLUSIVE FORNECIMENTO DE TUBOS,PECAS E REGISTROS</t>
  </si>
  <si>
    <t>15.068.0020-A</t>
  </si>
  <si>
    <t>PREPARO E ASSENTAMENTO DE CAVALETE PADRAO NORMAL CEDAE COM DIAMETRO DE 1.1/2",EXCLUSIVE FORNECIMENTO DE TUBOS,PECAS E REGISTROS</t>
  </si>
  <si>
    <t>15.068.0025-A</t>
  </si>
  <si>
    <t>PREPARO E ASSENTAMENTO DE CAVALETE PADRAO NORMAL CEDAE COM DIAMETRO DE 2",EXCLUSIVE FORNECIMENTO DE TUBOS,PECAS E REGISTROS</t>
  </si>
  <si>
    <t>15.068.0040-A</t>
  </si>
  <si>
    <t>PREPARO E ASSENTAMENTO DE CAVALETE TIPO KIT PVC DE 1/2",EXCLUSIVE FORNECIMENTO DO MATERIAL</t>
  </si>
  <si>
    <t>15.068.0045-A</t>
  </si>
  <si>
    <t>PREPARO E ASSENTAMENTO DE CAVALETE TIPO KIT PVC DE 3/4",EXCLUSIVE FORNECIMENTO DO MATERIAL</t>
  </si>
  <si>
    <t>15.068.0050-A</t>
  </si>
  <si>
    <t>ASSENTAMENTO OU TRANSFERENCIA DE RAMAL PREDIAL DE AGUA EM TUBO DE PEAD 20MM OU PVC DE 1/2",LIGADO EM DISTRIBUIDOR DE PVCA CAVALETE,OU A RAMAL ANTIGO,EXCLUSIVE FORNECIMENTO DOS MATERIAIS,ABERTURA E FECHAMENTO DA VALA</t>
  </si>
  <si>
    <t>15.068.0055-A</t>
  </si>
  <si>
    <t>ASSENTAMENTO OU TRANSFERENCIA DE RAMAL PREDIAL DE AGUA EM TUBO DE PEAD 20MM OU PVC DE 1/2",LIGADO EM DISTRIBUIDOR DE FERRO FUNDIDO A CAVALETE,OU A RAMAL ANTIGO,EXCLUSIVE FORNECIMENTO DOS MATERIAS,ABERTURA E FECHAMENTO DA VALA</t>
  </si>
  <si>
    <t>15.068.0060-A</t>
  </si>
  <si>
    <t>ASSENTAMENTO OU TRANSFERENCIA DE RAMAL PREDIAL DE AGUA EM TUBO DE PEAD 32MM OU PVC DE 3/4",LIGADO EM DISTRIBUIDOR DE PVCA CAVALETE,OU RAMAL ANTIGO,EXCLUSIVE O FORNECIMENTO DOS MATERIAIS,ABERTURA E FECHAMENTO DA VALA</t>
  </si>
  <si>
    <t>15.068.0065-A</t>
  </si>
  <si>
    <t>ASSENTAMENTO OU TRANSFERENCIA DE RAMAL PREDIAL DE AGUA EM TUBO DE PEAD 32MM OU PVC DE 3/4",LIGADO EM DISTRIBUIDOR DE FERRO FUNDIDO A CAVALETE,OU A RAMAL ANTIGO,EXCLUSIVE FORNECIMENTO DOS MATERIAIS,ABERTURA E FECHAMENTO DE VALA</t>
  </si>
  <si>
    <t>15.068.0070-A</t>
  </si>
  <si>
    <t>ASSENTAMENTO OU TRANSFERENCIA DE RAMAL PREDIAL DE AGUA EM TUBO DE PVC DE 1",LIGADO EM DISTRIBUIDOR DE PVC A CAVALETE,OUA RAMAL ANTIGO,EXCLUSIVE FORNECIMENTO DOS MATERIAIS,ABERTURAE FECHAMENTO DE VALA</t>
  </si>
  <si>
    <t>15.068.0075-A</t>
  </si>
  <si>
    <t>ASSENTAMENTO OU TRANSFERENCIA DE RAMAL PREDIAL DE AGUA EM TUNO DE PVC DE 1",LIGADO EM DISTRIBUIDOR DE FERRO FUNDIDO A CAVALETE,OU A RAMAL ANTIGO,EXCLUSIVE FORNECIMENTO DOS MATERIAIS,ABERTURA E FECHAMENTO DE VALA</t>
  </si>
  <si>
    <t>15.068.0080-A</t>
  </si>
  <si>
    <t>ASSENTAMENTO OU TRANSFERENCIA DE RAMAL PREDIAL DE AGUA EM TUBO DE PVC DE 1.1/2" OU 2",LIGADO EM DISTRIBUIDOR DE PVC DE ATE 75MM DE DIAMETRO,EXCLUSIVE FORNECIMENTO DOS MATERIAIS,ABERTURA E FECHAMENTO DE VALA</t>
  </si>
  <si>
    <t>15.068.0085-A</t>
  </si>
  <si>
    <t>ASSENTAMENTO OU TRANSFERENCIA DE RAMAL PREDIAL DE AGUA EM TUBO DE PVC DE 1.1/2" OU 2",LIGADO EM DISTRIBUIDOR DE PVC COMDIAMETRO DE 100 A 250MM,EXCLUSIVE FORNECIMENTO DOS MATERIAIS,ABERTURA E FECHAMENTO DE VALA</t>
  </si>
  <si>
    <t>15.068.0090-A</t>
  </si>
  <si>
    <t>ASSENTAMENTO OU TRANSFERENCIA DE RAMAL PREDIAL DE AGUA EM TUBO PVC DE 1.1/2" OU 2",LIGADO A DISTRIBUIDOR DE FERRO FUNDIDO K-7 OU K-9 COM DIAMETRO ATE 100MM,EXCLUSIVE FORNECIMENTO DOS MATERIAIS,ABERTURA E FECHAMENTO DE VALA</t>
  </si>
  <si>
    <t>15.068.0095-A</t>
  </si>
  <si>
    <t>ASSENTAMENTO OU TRANSFERENCIA DE RAMAL PREDIAL DE AGUA EM TUBO PVC DE 1.1/2" OU 2",LIGADO A DISTRIBUIDOR DE FERRO FUNDIDO K-7 OU K-9 COM DIAMETRO ACIMA DE 100MM,EXCLUSIVE FORNECIMENTO DOS MATERIAIS,ABERTURA E FECHAMENTO DE VALA</t>
  </si>
  <si>
    <t>15.069.0001-A</t>
  </si>
  <si>
    <t>INTERVENCAO NO RAMAL CONFORME ESPECIFICACOES CEDAE,INCLUSIVEESCAVACAO E REATERRO COM O FORNECIMENTO DE TODO O MATERIALNECESSARIO,EXCLUSIVE REMOCAO E REPOSICAO DE PAVIMENTOS E RETIRADA DO CAVALETE,COM DIAMETRO DE 1/2"</t>
  </si>
  <si>
    <t>15.069.0010-A</t>
  </si>
  <si>
    <t>INTERVENCAO NO RAMAL CONFORME ESPECIFICACOES CEDAE,INCLUSIVEESCAVACAO E REATERRO COM O FORNECIMENTO DE TODO O MATERIALNECESSARIO,EXCLUSIVE REMOCAO E REPOSICAO DE PAVIMENTOS E RETIRADA DO CAVALETE,COM DIAMETRO DE 3/4"</t>
  </si>
  <si>
    <t>15.069.0020-A</t>
  </si>
  <si>
    <t>INTERVENCAO NO RAMAL CONFORME ESPECIFICACOES CEDAE,INCLUSIVEESCAVACAO E REATERRO COM O FORNECIMENTO DE TODO O MATERIALNECESSARIO,EXCLUSIVE REMOCAO E REPOSICAO DE PAVIMENTOS E RETIRADA DO CAVALETE,COM DIAMETRO DE 1"</t>
  </si>
  <si>
    <t>15.070.0010-A</t>
  </si>
  <si>
    <t>LIGACAO DE AGUAS PLUVIAIS OU DOMICILIARES SERVIDAS A REDE PUBLICA,EM LOGRADOURO SEM PAVIMENTACAO,COM LARGURA ATE 14,00M(INCLUSIVE)</t>
  </si>
  <si>
    <t>15.070.0011-A</t>
  </si>
  <si>
    <t>LIGACAO DE AGUAS PLUVIAIS OU DOMICILIARES SERVIDAS A REDE PUBLICA,EM LOGRADOURO SEM PAVIMENTACAO,COM LARGURA MAIOR QUE 14,00M</t>
  </si>
  <si>
    <t>15.070.0012-A</t>
  </si>
  <si>
    <t>LIGACAO DE AGUAS PLUVIAIS OU DOMICILIARES SERVIDAS A REDE PUBLICA,EM LOGRADOURO PAVIMENTADO,COM LARGURA ATE 14,00M(INCLUSIVE)</t>
  </si>
  <si>
    <t>LIGACAO DE AGUAS PLUVIAIS OU DOMICILIARES SERVIDAS A REDE PUBLICA,EM LOGRADOURO PAVIMENTADO,COM LARGURA MAIOR QUE 14,00M</t>
  </si>
  <si>
    <t>15.071.0010-A</t>
  </si>
  <si>
    <t>LIGACAO DE AGUAS PLUVIAIS OU DOMICILIARES SERVIDAS A SARJETA</t>
  </si>
  <si>
    <t>LIGACAO DE AGUAS PLUVIAIS OU DOMICILIARES SERVIDAS A VALA</t>
  </si>
  <si>
    <t>15.071.0012-B</t>
  </si>
  <si>
    <t>LIGACAO DE AGUAS PLUVIAIS OU DOMICILIARES SERVIDAS A REDE PUBLICA,NO CASO DESTA ESTAR LOCALIZADA SOB O PASSEIO</t>
  </si>
  <si>
    <t>15.075.0010-A</t>
  </si>
  <si>
    <t>LIGACAO EM TUBULACAO DE PVC,PARA ESGOTO,COM 0,10M DE DIAMETRO,INCLUSIVE ESCAVACAO E REATERRO ATE 1,00M,EXCLUSIVE REMOCAODE PAVIMENTO.CUSTO PARA 10,00M</t>
  </si>
  <si>
    <t>15.075.0011-A</t>
  </si>
  <si>
    <t>LIGACAO EM TUBULACAO DE PVC,PARA ESGOTO,COM 0,15M DE DIAMETRO,INCLUSIVE ESCAVACAO E REATERRO ATE 1,00M,EXCLUSIVE REMOCAODE PAVIMENTO.CUSTO PARA 10,00M</t>
  </si>
  <si>
    <t>15.080.0010-A</t>
  </si>
  <si>
    <t>LIGACAO DE ESGOTOS,EM MANILHA CERAMICA DE 0,10M DE DIAMETRO,INCLUSIVE ESCAVACAO,REATERRO ATE 1,00M,EXCLUSIVE REMOCAO E REPOSICAO DO PAVIMENTO.CUSTO PARA 10,00M</t>
  </si>
  <si>
    <t>15.080.0011-A</t>
  </si>
  <si>
    <t>LIGACAO DE ESGOTOS,EM MANILHA CERAMICA DE 0,15M DE DIAMETRO,INCLUSIVE ESCAVACAO,REATERRO ATE 1,00M,EXCLUSIVE REMOCAO E REPOSICAO DO PAVIMENTO.CUSTO PARA 10,00M</t>
  </si>
  <si>
    <t>15.080.0012-A</t>
  </si>
  <si>
    <t>LIGACAO DE ESGOTOS,EM MANILHA CERAMICA DE 0,20M DE DIAMETRO,INCLUSIVE ESCAVACAO,REATERRO ATE 1,00M,EXCLUSIVE REMOCAO E REPOSICAO DO PAVIMENTO.CUSTO PARA 10,00M</t>
  </si>
  <si>
    <t>16.001.0050-A</t>
  </si>
  <si>
    <t>MADEIRAMENTO PARA COBERTURA EM DUAS AGUAS EM TELHAS CERAMICAS,CONSTITUIDO DE CUMEEIRA E TERCAS DE 3"X4.1/2",CAIBROS DE 3"X1.1/2",RIPAS DE 1,5X4CM,TUDO EM MADEIRA SERRADA,SEM TESOURA OU PONTALETE,MEDIDO PELA AREA REAL DO MADEIRAMENTO.FORNECIMENTO E COLOCACAO</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</si>
  <si>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</si>
  <si>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</si>
  <si>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16.001.0055-A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</si>
  <si>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</si>
  <si>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16.001.0056-A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</si>
  <si>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</si>
  <si>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16.001.0060-A</t>
  </si>
  <si>
    <t>MADEIRAMENTO PARA COBERTURA EM TELHAS ONDULADAS,CONSTITUIDODE PECAS DE 3"X3" E 3"X4.1/2",EM MADEIRA SERRADA,SEM TESOURAOU PONTALETE,MEDIDO PELA AREA REAL DO MADEIRAMENTO.FORNECIMENTO E COLOCACAO</t>
  </si>
  <si>
    <t>16.001.0061-A</t>
  </si>
  <si>
    <t>MADEIRAMENTO PARA COBERTURA EM TELHAS ONDULADAS,CONSTITUIDODE PECAS DE 3"X3" E 3"X4.1/2",EM MADEIRA APARELHADA,SEM TESOURA OU PONTALETE,MEDIDO PELA AREA REAL DO MADEIRAMENTO.FORNECIMENTO E COLOCACAO</t>
  </si>
  <si>
    <t>16.001.0065-A</t>
  </si>
  <si>
    <t>TESOURA COMPLETA EM MADEIRA SERRADA,PARA VAO DE 4,00M.FORNECIMENTO E COLOCACAO</t>
  </si>
  <si>
    <t>16.001.0066-A</t>
  </si>
  <si>
    <t>TESOURA COMPLETA EM MADEIRA APARELHADA,PARA VAO DE 4,00M.FORNECIMENTO E COLOCACAO</t>
  </si>
  <si>
    <t>16.001.0067-A</t>
  </si>
  <si>
    <t>TESOURA COMPLETA EM MADEIRA SERRADA,PARA VAO DE 5,00M.FORNECIMENTO E COLOCACAO</t>
  </si>
  <si>
    <t>16.001.0068-A</t>
  </si>
  <si>
    <t>TESOURA COMPLETA EM MADEIRA APARELHADA,PARA VAO DE 5,00M.FORNECIMENTO E COLOCACAO</t>
  </si>
  <si>
    <t>16.001.0069-A</t>
  </si>
  <si>
    <t>TESOURA COMPLETA EM MADEIRA SERRADA,PARA VAO DE 6,00M.FORNECIMENTO E COLOCACAO</t>
  </si>
  <si>
    <t>16.001.0070-A</t>
  </si>
  <si>
    <t>TESOURA COMPLETA EM MADEIRA APARELHADA,PARA VAO DE 6,00M.FORNECIMENTO E COLOCACAO</t>
  </si>
  <si>
    <t>16.001.0071-A</t>
  </si>
  <si>
    <t>TESOURA COMPLETA EM MADEIRA SERRADA,PARA VAO DE 7,00M.FORNECIMENTO E COLOCACAO</t>
  </si>
  <si>
    <t>16.001.0072-A</t>
  </si>
  <si>
    <t>TESOURA COMPLETA EM MADEIRA APARELHADA,PARA VAO DE 7,00M.FORNECIMENTO E COLOCACAO</t>
  </si>
  <si>
    <t>16.001.0073-A</t>
  </si>
  <si>
    <t>TESOURA COMPLETA EM MADEIRA SERRADA,PARA VAO DE 8,00M.FORNECIMENTO E COLOCACAO</t>
  </si>
  <si>
    <t>16.001.0074-A</t>
  </si>
  <si>
    <t>TESOURA COMPLETA EM MADEIRA APARELHADA,PARA VAO DE 8,00M.FORNECIMENTO E COLOCACAO</t>
  </si>
  <si>
    <t>16.001.0075-A</t>
  </si>
  <si>
    <t>TESOURA COMPLETA EM MADEIRA SERRADA,PARA VAO DE 9,00M.FORNECIMENTO E COLOCACAO</t>
  </si>
  <si>
    <t>16.001.0076-A</t>
  </si>
  <si>
    <t>TESOURA COMPLETA EM MADEIRA APARELHADA,PARA VAO DE 9,00M.FORNECIMENTO E COLOCACAO</t>
  </si>
  <si>
    <t>16.001.0077-A</t>
  </si>
  <si>
    <t>TESOURA COMPLETA EM MADEIRA SERRADA,PARA VAO DE 10,00M.FORNECIMENTO E COLOCACAO</t>
  </si>
  <si>
    <t>16.001.0078-A</t>
  </si>
  <si>
    <t>TESOURA COMPLETA EM MADEIRA APARELHADA,PARA VAO DE 10,00M.FORNECIMENTO E COLOCACAO</t>
  </si>
  <si>
    <t>16.001.0079-A</t>
  </si>
  <si>
    <t>TESOURA COMPLETA EM MADEIRA SERRADA,PARA VAO DE 11,00M.FORNECIMENTO E COLOCACAO</t>
  </si>
  <si>
    <t>16.001.0080-A</t>
  </si>
  <si>
    <t>TESOURA COMPLETA EM MADEIRA APARELHADA,PARA VAO DE 11,00M.FORNECIMENTO E COLOCACAO</t>
  </si>
  <si>
    <t>16.001.0081-A</t>
  </si>
  <si>
    <t>TESOURA COMPLETA EM MADEIRA SERRADA,PARA VAO DE 12,00M.FORNECIMENTO E COLOCACAO</t>
  </si>
  <si>
    <t>16.001.0082-A</t>
  </si>
  <si>
    <t>TESOURA COMPLETA EM MADEIRA APARELHADA,PARA VAO DE 12,00M.FORNECIMENTO E COLOCACAO</t>
  </si>
  <si>
    <t>16.001.0083-A</t>
  </si>
  <si>
    <t>TESOURA COMPLETA EM MADEIRA SERRADA,PARA VAO DE 14,00M.FORNECIMENTO E COLOCACAO</t>
  </si>
  <si>
    <t>16.001.0084-A</t>
  </si>
  <si>
    <t>TESOURA COMPLETA EM MADEIRA APARELHADA,PARA VAO DE 14,00M.FORNECIMENTO E COLOCACAO</t>
  </si>
  <si>
    <t>16.001.0085-A</t>
  </si>
  <si>
    <t>PONTALETE DE MADEIRA SERRADA,EM PECAS DE 3"X3",VERTICAIS E HORIZONTAIS,PARA COBERTURA DE TELHAS CERAMICAS,MEDIDO PELA AREA REAL DA COBERTURA DO TELHADO.FORNECIMENTO E COLOCACAO</t>
  </si>
  <si>
    <t>16.001.0086-A</t>
  </si>
  <si>
    <t>PONTALETE DE MADEIRA SERRADA,EM PECAS DE 3"X3",VERTICAIS E HORIZONTAIS,PARA COBERTURA DE TELHAS ONDULADAS DE QUALQUER TIPO,MEDIDO PELA AREA REAL DA COBERTURA DO TELHADO.FORNECIMENTO E COLOCACAO</t>
  </si>
  <si>
    <t>16.001.0087-A</t>
  </si>
  <si>
    <t>TERCA DE MADEIRA SERRADA,EM PECAS DE 3"X3",PARA COBERTURA DEQUALQUER TIPO.FORNECIMENTO E COLOCACAO</t>
  </si>
  <si>
    <t>16.001.0088-A</t>
  </si>
  <si>
    <t>TERCA DE MADEIRA APARELHADA,EM PECAS DE 3"X3",PARA COBERTURADE QUALQUER TIPO.FORNECIMENTO E COLOCACAO</t>
  </si>
  <si>
    <t>16.001.0089-A</t>
  </si>
  <si>
    <t>TERCA DE MADEIRA SERRADA,EM PECAS DE 3"X4.1/2",PARA COBERTURA DE QUALQUER TIPO.FORNECIMENTO E COLOCACAO</t>
  </si>
  <si>
    <t>16.001.0090-A</t>
  </si>
  <si>
    <t>TERCA DE MADEIRA APARELHADA,EM PECAS DE 3"X4.1/2",PARA COBERTURA DE QUALQUER TIPO.FORNECIMENTO E COLOCACAO</t>
  </si>
  <si>
    <t>16.001.0091-A</t>
  </si>
  <si>
    <t>TERCA DE MADEIRA SERRADA,EM PECAS DE 3"X6",PARA COBERTURA DEQUALQUER TIPO.FORNECIMENTO E COLOCACAO</t>
  </si>
  <si>
    <t>16.001.0092-A</t>
  </si>
  <si>
    <t>TERCA DE MADEIRA APARELHADA,EM PECAS DE 3"X6",PARA COBERTURADE QUALQUER TIPO.FORNECIMENTO E COLOCACAO</t>
  </si>
  <si>
    <t>16.001.0093-A</t>
  </si>
  <si>
    <t>TERCA DE MADEIRA SERRADA,EM PECAS DE 3"X9",PARA COBERTURA DEQUALQUER TIPO.FORNECIMENTO E COLOCACAO</t>
  </si>
  <si>
    <t>16.001.0094-A</t>
  </si>
  <si>
    <t>TERCA DE MADEIRA APARELHADA,EM PECAS DE 3"X9",PARA COBERTURADE QUALQUER TIPO.FORNECIMENTO E COLOCACAO</t>
  </si>
  <si>
    <t>16.001.0102-A</t>
  </si>
  <si>
    <t>TERCA DE MADEIRA SERRADA,EM PECAS DE 3"X12",PARA COBERTURADE QUALQUER TIPO.FORNECIMENTO E COLOCACAO</t>
  </si>
  <si>
    <t>16.001.0103-A</t>
  </si>
  <si>
    <t>TERCA DE MADEIRA APARELHADA,EM PECAS DE 3"X12",PARA COBERTURA DE QUALQUER TIPO.FORNECIMENTO E COLOCACAO</t>
  </si>
  <si>
    <t>16.001.0110-A</t>
  </si>
  <si>
    <t>CAIBRO DE MADEIRA SERRADA COM 3"X1.1/2".FORNECIMENTO E COLOCACAO</t>
  </si>
  <si>
    <t>16.001.0115-A</t>
  </si>
  <si>
    <t>CAIBRO DE MADEIRA APARELHADA COM 3"X1.1/2".FORNECIMENTO E COLOCACAO</t>
  </si>
  <si>
    <t>16.001.0116-A</t>
  </si>
  <si>
    <t>CAIBRO DE MADEIRA SERRADA COM 3"X2".FORNECIMENTO E COLOCACAO</t>
  </si>
  <si>
    <t>16.001.0117-A</t>
  </si>
  <si>
    <t>CAIBRO DE MADEIRA APARELHADA COM 3"X2".FORNECIMENTO E COLOCACAO</t>
  </si>
  <si>
    <t>16.001.0118-A</t>
  </si>
  <si>
    <t>RIPA DE MADEIRA SERRADA DE 1,5X4CM.FORNECIMENTO E COLOCACAO</t>
  </si>
  <si>
    <t>16.001.0119-A</t>
  </si>
  <si>
    <t>RIPA DE MADEIRA APARELHADA DE 1,5X4CM.FORNECIMENTO E COLOCACAO</t>
  </si>
  <si>
    <t>16.002.0005-A</t>
  </si>
  <si>
    <t>COBERTURA EM TELHA CERAMICA FRANCESA,EXCLUSIVE CUMEEIRA E MADEIRAMENTO.MEDIDA PELA AREA REAL DA COBERTURA.FORNECIMENTO ECOLOCACAO</t>
  </si>
  <si>
    <t>16.002.0010-A</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</si>
  <si>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</si>
  <si>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</si>
  <si>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16.002.0015-A</t>
  </si>
  <si>
    <t>CUMEEIRA PARA COBERTURA EM TELHAS FRANCESAS,COLONIAIS,ROMANAOU PORTUGUESA.FORNECIMENTO E COLOCACAO</t>
  </si>
  <si>
    <t>16.002.0025-A</t>
  </si>
  <si>
    <t>CORDAO PARA ARREMATE DE TELHADO EXECUTADO EM TELHAS COLONIAIS DUPLAS,LIGEIRAMENTE SOBREPOSTAS,PRESAS COM ARGAMASSA DE CIMENTO,AREIA E SAIBRO,NO TRACO 1:2:2.FORNECIMENTO E COLOCACAO</t>
  </si>
  <si>
    <t>16.003.0004-A</t>
  </si>
  <si>
    <t>CORDAO PARA ARREMATE DE TELHADO,EXECUTADO COM ARGAMASSA DE CIMENTO,AREIA E SAIBRO,NO TRACO 1:2:2</t>
  </si>
  <si>
    <t>16.003.0020-A</t>
  </si>
  <si>
    <t>FIXACAO DE TELHAS CERAMICAS,TIPO COLONIAL (EXCLUSIVE ESTAS)COM ARAME DE COBRE Nº16.FORNECIMENTO E COLOCACAO</t>
  </si>
  <si>
    <t>16.003.0030-A</t>
  </si>
  <si>
    <t>COBERTURA EM TELHAS DE CONCRETO,EXCLUSIVE CUMEEIRA E MADEIRAMENTO.MEDIDA PELA AREA REAL DA COBERTURA.FORNECIMENTO E COLOCACAO</t>
  </si>
  <si>
    <t>16.003.0050-A</t>
  </si>
  <si>
    <t>RUFO EM CONCRETO ARMADO COM 45CM DE LARGURA E 6CM DE ESPESSURA,ENGASTADO E ASSENTADO COM ARGAMASSA DE CIMENTO E AREIA,NOTRACO 1:3,INCLUSIVE ESCORAMENTO.FORNECIMENTO E COLOCACAO</t>
  </si>
  <si>
    <t>16.004.0015-A</t>
  </si>
  <si>
    <t>COBERTURA EM TELHAS ONDULADAS DE CIMENTO,SEM AMIANTO,REFORCADO COM FIOS SINTETICOS (CRFS),COM ESPESSURA DE 6MM,EXCLUSIVEMADEIRAMENTO.FORNECIMENTO E COLOCACAO</t>
  </si>
  <si>
    <t>16.004.0018-A</t>
  </si>
  <si>
    <t>COBERTURA EM TELHAS ONDULADAS DE CIMENTO,SEM AMIANTO,REFORCADO COM FIOS SINTETICOS (CRFS),COM ESPESSURA DE 8MM,EXCLUSIVEMADEIRAMENTO.FORNECIMENTO E COLOCACAO</t>
  </si>
  <si>
    <t>16.004.0025-A</t>
  </si>
  <si>
    <t>COBERTURA EM TELHA TIPO CALHA NORMAL DE CIMENTO,SEM AMIANTO,REFORCADO COM FIOS SINTETICOS (CRFS),COM 44CM DE LARGURA,COMESPESSURA DE 8MM,INCLUSIVE ACESSORIOS DE FIXACAO E VEDACAO,EXCLUSIVE MADEIRAMENTO.FORNECIMENTO E COLOCACAO</t>
  </si>
  <si>
    <t>16.004.0030-A</t>
  </si>
  <si>
    <t>COBERTURA EM TELHA MODULAR DE CIMENTO,SEM AMIANTO,REFORCADOCOM FIOS SINTETICOS (CRFS),COM 50CM DE LARGURA,ESPESSURA DE8MM,INCLUSIVE ACESSORIOS DE FIXACAO E VEDACAO,EXCLUSIVE MADEIRAMENTO.FORNECIMENTO E COLOCACAO</t>
  </si>
  <si>
    <t>16.004.0035-A</t>
  </si>
  <si>
    <t>CUMEEIRA ARTICULADA SUPERIOR E INFERIOR,DE CIMENTO,SEM AMIANTO,REFORCADO COM FIOS SINTETICOS (CRFS),PARA TELHAS ONDULADAS DE 1,10M DE LARGURA,INCLUSIVE ACESSORIOS DE FIXACAO E VEDACAO.FORNECIMENTO E COLOCACAO</t>
  </si>
  <si>
    <t>16.004.0040-A</t>
  </si>
  <si>
    <t>CUMEEIRA NORMAL DE CIMENTO,SEM AMIANTO,REFORCADO COM FIOS SINTETICOS (CRFS),PARA TELHAS ONDULADAS DE 1,10M DE LARGURA EESPESSURA DE 5,6 E 8MM,INCLUSIVE ACESSORIOS DE FIXACAO E VEDACAO.FORNECIMENTO E COLOCACAO</t>
  </si>
  <si>
    <t>16.004.0042-A</t>
  </si>
  <si>
    <t>CUMEEIRA NORMAL DE CIMENTO,SEM AMIANTO,REFORCADO COM FIOS SINTETICOS (CRFS),PARA TELHAS TIPO CALHA 44CM,INCLUSIVE ACESSORIOS DE FIXACAO E VEDACAO.FORNECIMENTO E COLOCACAO</t>
  </si>
  <si>
    <t>16.004.0045-A</t>
  </si>
  <si>
    <t>RUFO A DIREITA OU A ESQUERDA,DE CIMENTO,SEM AMIANTO,REFORCADO COM FIOS SINTETICOS (CRFS),PARA TELHA ONDULADA DE 1,10M DELARGURA,INCLUSIVE ACESSORIOS DE FIXACAO E VEDACAO.FORNECIMENTO E COLOCACAO</t>
  </si>
  <si>
    <t>16.004.0047-A</t>
  </si>
  <si>
    <t>ESPIGAO PARA COBERTURA EM TELHAS DE CIMENTO,SEM AMIANTO,REFORCADO COM FIOS SINTETICOS (CRFS),INCLUSIVE ACESSORIOS DE FIXACAO E VEDACAO.FORNECIMENTO E COLOCACAO</t>
  </si>
  <si>
    <t>16.004.0050-A</t>
  </si>
  <si>
    <t>CALHA DE BEIRAL,SEMI-CIRCULAR DE PVC,DN 125,EXCLUSIVE CONDUTORES (VIDE ITEM 16.004.0055).FORNECIMENTO E COLOCACAO</t>
  </si>
  <si>
    <t>16.004.0055-A</t>
  </si>
  <si>
    <t>CONDUTOR PARA CALHA DE BEIRAL DE PVC,DN 88,INCLUSIVE CONEXOES.FORNECIMENTO E COLOCACAO</t>
  </si>
  <si>
    <t>16.005.0001-A</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</si>
  <si>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</si>
  <si>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16.005.0004-A</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</si>
  <si>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</si>
  <si>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16.005.0005-A</t>
  </si>
  <si>
    <t>CUMEEIRA DE GALVALUME,COM ESPESSURA APROXIMADA DE 0,5MM,0,30M DE ABA PARA CADA LADO,PARA TELHAS ONDULADAS.FORNECIMENTO ECOLOCACAO</t>
  </si>
  <si>
    <t>16.005.0006-A</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</si>
  <si>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</si>
  <si>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16.005.0007-A</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</si>
  <si>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</si>
  <si>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16.005.0008-A</t>
  </si>
  <si>
    <t>CUMEEIRA DE GALVALUME,COM ESPESSURA APROXIMADA DE 0,5MM,0,30M DE ABA PARA CADA LADO,PARA TELHAS TRAPEZOIDAIS.FORNECIMENTO E COLOCACAO</t>
  </si>
  <si>
    <t>16.005.0012-A</t>
  </si>
  <si>
    <t>CUMEEIRA DE GALVALUME,COM ESPESSURA APROXIMADA DE 0,5MM,0,20M DE ABA PARA CADA LADO,PARA TELHAS TRAPEZOIDAIS.FORNECIMENTO E COLOCACAO</t>
  </si>
  <si>
    <t>16.005.0015-A</t>
  </si>
  <si>
    <t>CALHA DE GALVALUME,0,30M,EM CHAPA DE ESPESSURA APROXIMADA DE0,7MM E DESENVOLVIMENTO 0,50M.FORNECIMENTO E COLOCACAO</t>
  </si>
  <si>
    <t>16.005.0018-A</t>
  </si>
  <si>
    <t>CALHA DE GALVALUME,0,30M,EM CHAPA DE ESPESSURA APROXIMADA DE0,7MM E DESENVOLVIMENTO DE 1M.FORNECIMENTO E COLOCACAO</t>
  </si>
  <si>
    <t>16.005.0025-A</t>
  </si>
  <si>
    <t>CALHA DE GALVALUME,0,18M,EM CHAPA DE ESPESSURA APROXIMADA DE0,5MM E DESENVOLVIMENTO 0,30M.FORNECIMENTO E COLOCACAO</t>
  </si>
  <si>
    <t>16.005.0027-A</t>
  </si>
  <si>
    <t>RUFO DE GALVALUME COM MEDIDAS APROXIMADAS DE (0,7X500)MM.FORNECIMENTO E COLOCACAO</t>
  </si>
  <si>
    <t>16.005.0028-A</t>
  </si>
  <si>
    <t>RUFO DE GALVALUME COM MEDIDAS APROXIMADAS DE (0,5X300)MM.FORNECIMENTO E COLOCACAO</t>
  </si>
  <si>
    <t>16.005.0030-A</t>
  </si>
  <si>
    <t>COBERTURA EM TELHAS DE GALVALUME COM ACABAMENTO EM VERNIZ NAS 2 FACES (INTERNA E EXTERNA),NO MODELO TRAPEZOIDAL OU ONDULADA,NA ESPESSURA DE 0,5MM.MEDIDA PELA AREA REAL DE COBERTURA.FORNECIMENTO E COLOCACAO</t>
  </si>
  <si>
    <t>16.005.0035-A</t>
  </si>
  <si>
    <t>COBERTURA EM TELHAS DE GALVALUME COM ACABAMENTO EM VERNIZ EM1 FACE E PINTADA NA OUTRA,MODELO TRAPEZOIDAL OU ONDULADA,NAESPESSURA DE 0,5MM.MEDIDA PELA AREA REAL DE COBERTURA.FORNECIMENTO E COLOCACAO</t>
  </si>
  <si>
    <t>16.005.0050-A</t>
  </si>
  <si>
    <t>RUFO EM GALVALUME,COM ACABAMENTO EM VERNIZ NAS 2 FACES,TRAPEZOIDAL OU ONDULADA,MEDINDO APROXIMADAMENTE (1265X600X0,5)MM.FORNECIMENTO E COLOCACAO</t>
  </si>
  <si>
    <t>16.005.0052-A</t>
  </si>
  <si>
    <t>RUFO EM GALVALUME,COM ACABAMENTO EM VERNIZ EM 1 FACE E PINTADA NA OUTRA,TRAPEZOIDAL OU ONDULADA,MEDINDO APROXIMADAMENTE(1265X600X0,5)MM.FORNECIMENTO E COLOCACAO</t>
  </si>
  <si>
    <t>16.005.0054-A</t>
  </si>
  <si>
    <t>CUMEEIRA EM GALVALUME COM ACABAMENTO EM VERNIZ NAS 2 FACES,TRAPEZOIDAL OU ONDULADA,MEDINDO APROXIMADAMENTE (1265X600X0,5)MM.FORNECIMENTO E COLOCACAO</t>
  </si>
  <si>
    <t>16.005.0056-A</t>
  </si>
  <si>
    <t>CUMEEIRA EM GALVALUME COM ACABAMENTO EM VERNIZ EM 1 FACE E PINTADA NA OUTRA,TRAPEZOIDAL OU ONDULADA,MEDINDO APROXIMADAMENTE (1265X600X0,5)MM.FORNECIMENTO E COLOCACAO</t>
  </si>
  <si>
    <t>16.005.0058-A</t>
  </si>
  <si>
    <t>CONTRA RUFO EM GALVALUME,COM ACABAMENTO EM VERNIZ NAS 2 FACES,TRAPEZOIDAL OU ONDULADA,MEDINDO APROXIMADAMENTE (1500X562X0,5)MM.FORNECIMENTO E COLOCACAO</t>
  </si>
  <si>
    <t>16.005.0060-A</t>
  </si>
  <si>
    <t>CONTRA RUFO EM GALVALUME,COM ACABAMENTO EM VERNIZ EM 1 FACEE PINTADA NA OUTRA,TRAPEZOIDAL OU ONDULADA,MEDINDO APROXIMADAMENTE (1500X562X0,5)MM.FORNECIMENTO E COLOCACAO</t>
  </si>
  <si>
    <t>16.005.0070-A</t>
  </si>
  <si>
    <t>COBERTURA EM TELHA TERMICA DE GALVALUME,TRAPEZOIDAL,DUPLA COM ESPESSURA DE 30MM,INCLUSIVE TODOS OS ACESSORIOS NECESSARIOS A SUA EXECUCAO.MEDIDA PELA AREA REAL DE COBERTURA.FORNECIMENTO E COLOCACAO</t>
  </si>
  <si>
    <t>16.005.0075-A</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</si>
  <si>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</si>
  <si>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16.006.0001-A</t>
  </si>
  <si>
    <t>COBERTURA EM TELHAS ONDULADAS EM FIBERGLASS,1,10X1,53M,SEM CUMEEIRA,FIXACAO COM PARAFUSOS OU HASTES DE ALUMINIO,5/16"X250MM,COM ROSCA,EXCLUSIVE MADEIRAMENTO.MEDIDA PELA AREA REAL DE CORBERTURA.FORNECIMENTO E COLOCACAO</t>
  </si>
  <si>
    <t>16.007.0011-A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</si>
  <si>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</si>
  <si>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16.007.0012-A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</si>
  <si>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</si>
  <si>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16.007.0013-A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</si>
  <si>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</si>
  <si>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16.007.0014-A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</si>
  <si>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</si>
  <si>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16.007.0015-A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</si>
  <si>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</si>
  <si>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16.007.0016-A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</si>
  <si>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</si>
  <si>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16.007.0017-A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</si>
  <si>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</si>
  <si>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16.007.0018-A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</si>
  <si>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</si>
  <si>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16.007.0021-A</t>
  </si>
  <si>
    <t>COBERTURA COM TELHAS TRAPEZOIDAIS EM ACO GALVANIZADO,ESPESSURA DE 0,5MM,INCLUSIVE FIXACOES E MEDIDA PELA AREA REAL DA COBERTURA</t>
  </si>
  <si>
    <t>16.007.0023-A</t>
  </si>
  <si>
    <t>CUMEEIRA EM CHAPA DE ACO GALVANIZADO,COM ESPESSURA DE 0,5MM,0,30M DE ABA PARA CADA LADO,PARA TELHAS TRAPEZOIDAIS.FORNECIMENTO E COLOCACAO</t>
  </si>
  <si>
    <t>16.007.0025-A</t>
  </si>
  <si>
    <t>CALHA EM CHAPA DE ACO GALVANIZADO N°26 COM 25CM DE DESENVOLVIMENTO.FORNECIMENTO E COLOCACAO</t>
  </si>
  <si>
    <t>16.007.0027-A</t>
  </si>
  <si>
    <t>CALHA EM CHAPA DE ACO GALVANIZADO N°26 COM 50CM DE DESENVOLVIMENTO.FORNECIMENTO E COLOCACAO</t>
  </si>
  <si>
    <t>16.007.0030-A</t>
  </si>
  <si>
    <t>CALHA EM CHAPA DE ACO GALVANIZADO N°24 COM 75CM DE DESENVOLVIMENTO.FORNECIMENTO E COLOCACAO</t>
  </si>
  <si>
    <t>16.007.0038-A</t>
  </si>
  <si>
    <t>CALHA DE PLATIBANDA OU DE RINCAO,EM CHAPA GALVANIZADA N°26,COM 25CM DE DESENVOLVIMENTO.FORNECIMENTO E COLOCACAO</t>
  </si>
  <si>
    <t>16.008.0005-A</t>
  </si>
  <si>
    <t>COBERTURA EM TELHAS ONDULADAS FABRICADAS COM FIBRAS VEGETAISE MINERAIS IMPREGNADA DE ASFALTO,ESPESSURA DE 3MM,PRESAS POR PREGOS GALVANIZADOS,EXCLUSIVE MADEIRAMENTO.MEDIDA PELA AREA REAL.FORNECIMENTO E COLOCACAO</t>
  </si>
  <si>
    <t>16.008.0030-A</t>
  </si>
  <si>
    <t>CUMEEIRA NORMAL PARA TELHAS ONDULADAS,COM FIBRAS VEGETAIS EMINERAIS IMPREGNADAS DE ASFALTO,PRESAS POR PREGOS GALVANIZADOS.FORNECIMENTO E COLOCACAO</t>
  </si>
  <si>
    <t>16.009.0001-A</t>
  </si>
  <si>
    <t>CALHA DE COBRE EM CHAPA DE ESPESSURA DE 0,8MM E DESENVOLVIMENTO DE 0,30M.FORNECIMENTO E COLOCACAO</t>
  </si>
  <si>
    <t>16.009.0002-A</t>
  </si>
  <si>
    <t>CALHA DE COBRE EM CHAPA DE ESPESSURA DE 0,8MM E DESENVOLVIMENTO DE 0,50M.FORNECIMENTO E COLOCACAO</t>
  </si>
  <si>
    <t>16.009.0005-A</t>
  </si>
  <si>
    <t>CALHA DE COBRE EM CHAPA DE ESPESSURA DE 0,8MM E DESENVOLVIMENTO PARA 1M.FORNECIMENTO E COLOCACAO</t>
  </si>
  <si>
    <t>16.010.0005-A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</si>
  <si>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</si>
  <si>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16.010.0010-A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</si>
  <si>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</si>
  <si>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</si>
  <si>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</si>
  <si>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16.011.0005-A</t>
  </si>
  <si>
    <t>COBERTURA EM CHAPA DE POLICARBONATO ALVEOLAR,NA COR CRISTAL,COM 10MM DE ESPESSURA,INCL.MADEIRAMENTO EM PECAS DE MADEIRAE PILARES EM TUBO DE ACO GALVANIZADO.MEDIDO PELA AREA REAL DE COBERTURA.FORNECIMENTO E COLOCACAO</t>
  </si>
  <si>
    <t>16.011.0015-A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</si>
  <si>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</si>
  <si>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16.011.0030-A</t>
  </si>
  <si>
    <t>COBERTURA EM CHAPAS DE ACRILICO TRANSLUCIDO DE 6MM DE ESPESSURA,INCLUSIVE FIXACAO,EXCLUSIVE ESTRUTURA.MEDIDO PELA AREA REAL DE COBERTURA.FORNECIMENTO E COLOCACAO</t>
  </si>
  <si>
    <t>16.011.0045-A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</si>
  <si>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</si>
  <si>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16.011.0050-A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</si>
  <si>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</si>
  <si>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16.012.0005-A</t>
  </si>
  <si>
    <t>ESTRUTURA DE ALUMINIO PARA CLARABOIA EM CHAPA DE POLICARBONATO,EXCLUSIVE ESTA.FORNECIMENTO E COLOCACAO</t>
  </si>
  <si>
    <t>16.013.0001-A</t>
  </si>
  <si>
    <t>RETIRADA E RECOLOCACAO DE TELHAS FRANCESAS,INCLUSIVE CUMEEIRA,EXCLUSIVE O FORNECIMENTO DO MATERIAL NOVO,MEDIDAS PELA AREA REAL DE COBERTURA</t>
  </si>
  <si>
    <t>16.013.0002-A</t>
  </si>
  <si>
    <t>RETIRADA E RECOLOCACAO DE TELHAS COLONIAIS,INCLUSIVE CUMEEIRA,EXCLUSIVE O FORNECIMENTO DO MATERIAL NOVO,MEDIDAS PELA AREA REAL DE COBERTURA</t>
  </si>
  <si>
    <t>16.013.0004-A</t>
  </si>
  <si>
    <t>RETIRADA E RECOLOCACAO DE TELHA EM FIBROCIMENTO TIPO CALHA,COM 49CM LARGURA,INCLUSIVE CUMEEIRA,EXCLUSIVE FORNECIMENTO DOMATERIAL NOVO,MEDIDAS PELA AREA REAL DE COBERTURA</t>
  </si>
  <si>
    <t>16.013.0005-A</t>
  </si>
  <si>
    <t>RETIRADA E RECOLOCACAO DE TELHAS EM FIBROCIMENTO,ONDULADAS,TIPO CONVENCIONAL,INCLUSIVE CUMEEIRA,EXCLUSIVE FORNECIMENTO DO MATERIAL NOVO,MEDIDAS PELA AREA REAL DE COBERTURA</t>
  </si>
  <si>
    <t>16.013.0006-A</t>
  </si>
  <si>
    <t>RETIRADA E RECOLOCACAO DE TELHAS EM FIBROCIMENTO,TIPO CALHACOM 90CM DE LARGURA,INCLUSIVE CUMEEIRA,EXCLUSIVE FORNECIMENTO DO MATERIAL NOVO,MEDIDAS PELA AREA REAL DE COBERTURA</t>
  </si>
  <si>
    <t>16.013.0007-A</t>
  </si>
  <si>
    <t>RETIRADA E RECOLOCACAO DE TELHAS METALICAS DE 0,5MM A 0,8MMDE ESPESSURA</t>
  </si>
  <si>
    <t>16.013.0009-A</t>
  </si>
  <si>
    <t>RETIRADA E RECOLOCACAO DE MADEIRAMENTO TELHAS EM FIBROCIMENTO,ONDULADAS,EXCLUSIVE FORNECIMENTO DE MATERIAL NOVO.MEDIDASPELA AREA REAL DA COBERTURA</t>
  </si>
  <si>
    <t>16.013.0010-A</t>
  </si>
  <si>
    <t>RETIRADA E RECOLOCACAO DE MADEIRAMENTO TELHAS TIPO CALHA,ONDULADAS,EXCLUSIVE FORNECIMENTO DE MATERIAL NOVO.MEDIDAS PELAAREA REAL DE COBERTURA</t>
  </si>
  <si>
    <t>16.013.0015-A</t>
  </si>
  <si>
    <t>RETIRADA E RECOLOCACAO DE MADEIRAMENTO TELHAS FRANCESAS OU COLONIAIS,ONDULADAS,EXCLUSIVE FORNECIMENTO DO MATERIAL.MEDIDAS PELA AREA REAL DA COBERTURA</t>
  </si>
  <si>
    <t>16.015.0001-A</t>
  </si>
  <si>
    <t>SUBCOBERTURA COMPOSTA DE DUAS FOLHAS DE ALUMINIO ESTRUTURADOE UMA FOLHA DE POLIETILENO ALTA DENSIDADE TRANCADO,COM ESPESSURA APROXIMADA ENTRE 0,15MM E 0,17MM,INCLUSIVE MADEIRAMENTO DE FIXACAO.FORNECIMENTO E COLOCACAO</t>
  </si>
  <si>
    <t>16.015.0005-A</t>
  </si>
  <si>
    <t>SUBCOBERTURA COMPOSTA POR ESPUMA DE POLIETILENO EXPANDIDO ELAMINADO METALIZADO,COM ESPESSURA APROXIMADA DE 5MM,INCLUSIVE MADEIRAMENTO DE FIXACAO.FORNECIMENTO E COLOCACAO</t>
  </si>
  <si>
    <t>16.015.0010-A</t>
  </si>
  <si>
    <t>SUBCOBERTURA CONSTITUIDA POR FIBRAS CONTINUAS DE POLIETILENODE ALTA DENSIDADE,PERMEAVEL AO VAPOR E COM RESISTENCIA APASSAGEM DE AGUA,INCLUSIVE MADEIRAMENTO DE FIXACAO.FORNECIMENTO E COLOCACAO</t>
  </si>
  <si>
    <t>16.020.0001-A</t>
  </si>
  <si>
    <t>IMPERMEABILIZACAO C/MANTA A BASE ASFALTO MODIFICADO C/POLIMEROS,TIPO III-B,ESP.4,00MM,CONSUMO MINIMO 1,15M2/M2,APLICACAOCHAMA MACARICO SOBRE PRIMER ASFALTICO BASE AGUA OU SOLVENTE,CONSUMO 0,40KG/M2,INCLUSIVE ESTE</t>
  </si>
  <si>
    <t>16.020.0002-A</t>
  </si>
  <si>
    <t>IMPERMEABILIZACAO C/MANTA A BASE DE ASFALTO MODIFICADO C/POLIMEROS,TIPO III-A,C/ESP.4,00M,CONSUMO MINIMO DE 1,15M2/M2,APLICACAO C/CHAMA DE MACARICO SOBRE PRIMER ASFALTICO BASE AGUAOU SOLVENTE,C/CONSUMO 0,40KG/M2,INCLUSIVE ESTE</t>
  </si>
  <si>
    <t>16.020.0003-A</t>
  </si>
  <si>
    <t>IMPERMEABILIZACAO C/MANTA A BASE DE ASFALTO MODIFICADO C/POLIMEROS,TIPO IV-A,ESP.4,00MM,CONSUMO MINIMO 1,15M2/M2,APLICACAO C/CHAMA MACARICO SOBRE PRIMER ASFALTICO BASE AGUA OU SOLVENTE,COM CONSUMO DE 0,40KG/M2,INCLUSIVE ESTE</t>
  </si>
  <si>
    <t>16.020.0004-A</t>
  </si>
  <si>
    <t>IMPERMEABILIZACAO COM DUPLA MANTA BASE ASFALTO MODIFICADO C/POLIMEROS,TIPO III-B,AMBAS C/ESP.4,00MM,CONSUMO MINIMO 1,15M2/M2 P/CADA MANTA,APLIC.C/CHAMA MACARICO A 1ª SOBRE PRIMER ASFALTICO BASE AGUA OU SOLVENTE,CONSUMO 0,40KG/M2,INCLUSIVE ESTE</t>
  </si>
  <si>
    <t>16.020.0005-A</t>
  </si>
  <si>
    <t>IMPERMEABILIZACAO COM MANTA BASE ASFALTO MODIFICADO C/POLIMEROS,TIPO II-A OU II-B,ESP.4,00M,CONSUMO MINIMO 1,15M2/M2,APLICACAO CHAMA MACARICO SOBRE PRIMER ASFALTICO BASE AGUA OU SOLVENTE,CONSUMO 0,40KG/M2,INCLUSIVE ESTE</t>
  </si>
  <si>
    <t>16.020.0006-A</t>
  </si>
  <si>
    <t>IMPERMEABILIZACAO COM DUPLA MANTA BASE ASFALTO MODIFICADO C/POLIMEROS,TIPO IV-A,AMBAS C/ESP.4,00MM,CONSUMO MINIMO 1,15M2/M2 P/CADA MANTA,APLIC.CHAMA MACARICO,A 1ª MANTA SOBRE PRIMER ASFALTICO BASE AGUA OU SOLVENTE,CONSUMO 0,40KG/M2,INCLUSIVE ESTE</t>
  </si>
  <si>
    <t>16.020.0008-A</t>
  </si>
  <si>
    <t>IMPERMEABILIZACAO COM MANTA BASE ASFALTO MODIFICADO C/POLIMEROS,COM HERBICIDA ATOXICO,TIPO III-A OU B,ESPESSURA DE 4,00MM,CONSUMO MINIMO DE 1,25M2/M2,APLIC.CHAMA MACARICO SOBRE PRIMER ASFALTICO BASE AGUA OU SOLVENTE,CONSUMO DE 0,40KG/M2,INCLUSIVE ESTE</t>
  </si>
  <si>
    <t>16.020.0009-A</t>
  </si>
  <si>
    <t>IMPERMEABILIZACAO C/DUPLA MANTA BASE ASFALTO MODIFICADO C/POLIMEROS,C/HERBICIDA ATOXICO,TIPO III-A OU B,C/ESP.4,00MM,CONSUMO MINIMO 1,25M2/M2 P/CADA MANTA,APLIC.C/CHAMA MACARICO,A1ª SOBRE PRIMER ASFALTICO BASE AGUA OU SOLVENTE,CONSUMO 0,40KG/M2,INCLUSIVE ESTE</t>
  </si>
  <si>
    <t>16.020.0012-A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</si>
  <si>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</si>
  <si>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16.021.0002-A</t>
  </si>
  <si>
    <t>IMPERMEABILIZACAO COM MEMBRANA DE ASFALTO ELASTOMERICO EM SOLUCAO,APLICADA A FRIO,CONSIDERADO O CONSUMO DE 0,40KG/M2 DOPRIMER EM UMA DEMAO E 4KG/M2 DE ASFALTO RECOMENDADO,COM REFORCO DE UMA TELA INDUSTRIAL DE POLIESTER,MALHA DE 2X2MM</t>
  </si>
  <si>
    <t>16.021.0003-A</t>
  </si>
  <si>
    <t>IMPERMEABILIZACAO COM MEMBRANA A BASE POLIURETANO VEGETAL,ISENTO DE SOLVENTES,BAIXO TEOR VOC,BICOMPONENTE,APLICADO A FRIO,2 OU 3 DEMAOS,CONSUMO DE 2KG/M2,REFORCO TELA POLIESTER,APLICADA SOBRE 1ª DEMAO,MALHA 2X2MM</t>
  </si>
  <si>
    <t>16.021.0005-A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</si>
  <si>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</si>
  <si>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16.022.0002-A</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</si>
  <si>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</si>
  <si>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16.022.0004-A</t>
  </si>
  <si>
    <t>IMPERMEABILIZACAO COM MANTA DE PVC,ESPESSURA 1,0MM,CONSUMO DE 1,10M2/M2,UNIDAS ENTRE SI POR SOLDA ELETRONICA OU TERMOFUSAO E COM ADESIVO A BASE DE PVC NOS PONTOS DE FIXACAO</t>
  </si>
  <si>
    <t>16.022.0006-A</t>
  </si>
  <si>
    <t>IMPERMEABILIZACAO,NAO ADERIDA AO SUBSTRATO,COM MANTA DE PEAD,ESPESSURA MINIMA DE 2,00MM,CONSUMO DE 1,10M2/M2,UNIDAS ENTRE SI POR SOLDA ELETRONICA OU TERMOFUSAO E COM FIXACAO NOS PONTOS DE ARREMATE</t>
  </si>
  <si>
    <t>16.022.0010-A</t>
  </si>
  <si>
    <t>IMPERMEABILIZACAO C/MEMBRANA PRE-FABRICADA,AUTO ADESIVA,RECOBERTA COM ALUMINIO FLEXIVEL,EM FORMA DE TIRAS DE 5, 10, 15,20, 30, 45, 90CM DE LARGURA,CONSUMO DE 1,05M2/M2</t>
  </si>
  <si>
    <t>16.022.0012-A</t>
  </si>
  <si>
    <t>IMPERMEABILIZACAO COM MANTA ASFALTICA PRE-FABRICADA,TIPO II-C EM FORMA DE TIRA DE 32CM DE LARGURA POR 10M DE COMPRIMENTO,ESPESSURA DE 3MM,CONSUMO DE 1,10M2/M2</t>
  </si>
  <si>
    <t>16.023.0004-A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</si>
  <si>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</si>
  <si>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16.023.0005-A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</si>
  <si>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</si>
  <si>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16.024.0004-A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</si>
  <si>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</si>
  <si>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16.024.0005-A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</si>
  <si>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</si>
  <si>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16.024.0006-A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</si>
  <si>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</si>
  <si>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16.024.0007-A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</si>
  <si>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</si>
  <si>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16.024.0009-A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</si>
  <si>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</si>
  <si>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16.024.0015-A</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</si>
  <si>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</si>
  <si>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16.025.0015-A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</si>
  <si>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</si>
  <si>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16.026.0001-A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</si>
  <si>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</si>
  <si>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16.026.0002-A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</si>
  <si>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</si>
  <si>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16.026.0005-A</t>
  </si>
  <si>
    <t>IMPERMEABILIZANTE DE RESERVATORIO DE AGUA POTAVEL,TANQUE/PISCINA EM CONCRETO ENTERRADO,SUJEITO A LENCOL FREATICO E PRESSAO POSITIVA,SISTEMA DE CRISTALIZACAO COMPOSTO DE 3 PRODUTOSE BASE MINERAL,QUE PENETRAM PROFUNDAMENTE POR EFEITO DE OSMOSE</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</si>
  <si>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</si>
  <si>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</si>
  <si>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16.026.0030-A</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</si>
  <si>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</si>
  <si>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16.027.0001-A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</si>
  <si>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</si>
  <si>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16.028.0015-A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</si>
  <si>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</si>
  <si>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16.028.0020-A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</si>
  <si>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</si>
  <si>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16.028.0022-A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</si>
  <si>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</si>
  <si>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16.028.0023-A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</si>
  <si>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</si>
  <si>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16.028.0026-A</t>
  </si>
  <si>
    <t>IMPERMEABILIZACAO ELASTICA PARA ETE-ESTACAO TRAT.ESGOTO,RESERVATORIO TANQUE ELEVADO OU APOIADO,CONTATO COM ESGOTO,COM REVESTIMENTO ANTI-CORROSIVO,BASE POLIUREIA AROMATICA,PARA APLICACAO MEIO MAQUINA SPRAY DE ALTA PRESSAO COM CONTROLE DE TEMPERATURA,CONSUMO 1,2KG/MM/M2</t>
  </si>
  <si>
    <t>16.029.0001-A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</si>
  <si>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</si>
  <si>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16.030.0001-A</t>
  </si>
  <si>
    <t>IMPERMEABILIZACAO ASFALTICA (HIDRO-ASFALTO),CONSUMO DE 1,2KG/M2,EXCLUSIVE PREPARO DA SUPERFICIE E PROTECAO MECANICA</t>
  </si>
  <si>
    <t>16.030.0005-A</t>
  </si>
  <si>
    <t>IMPERMEABILIZACAO ASFALTICA (HIDRO-ASFALTO),CONSUMO DE 0,6KG/M2,EXCLUSIVE PREPARO DA SUPERFICIE E PROTECAO MECANICA</t>
  </si>
  <si>
    <t>16.030.0007-A</t>
  </si>
  <si>
    <t>IMPERMEABILIZACAO ASFALTICA (HIDRO-ASFALTO),CONSUMO DE 0,2KG/M2,EXCLUSIVE PREPARO DA SUPERFICIE E PROTECAO MECANICA</t>
  </si>
  <si>
    <t>16.030.0009-A</t>
  </si>
  <si>
    <t>IMPERMEABILIZACAO ASFALTICA (HIDRO-ASFALTO),CONSUMO DE 2KG/M2,EM SUPERFICIES LISAS,DE PEQUENAS DIMENSOES,ESTRUTURANDO COM TELA DE POLIESTER # 2MMX2MM OS BOXES,CANTOS,RALOS E TUBOSEMERGENTES,EXCLUSIVE PREPARO DA SUPERFICIE E PROTECAO MECANICA</t>
  </si>
  <si>
    <t>16.030.0010-A</t>
  </si>
  <si>
    <t>IMPERMEABILIZACAO DE BANHEIRO OU MARQUISE SUJEITA A TRAFEGOLEVE COM PROTECAO MECANICA,EXCLUSIVE ESTA,UTILIZANDO ELASTOMERO DE POLIURETANO (PRETO),APLICADO FRIO EM 0,3KG/M2/DEMAO,COM 5 DEMAOS</t>
  </si>
  <si>
    <t>16.030.0013-A</t>
  </si>
  <si>
    <t>IMPERMEABILIZACAO DE BANHEIRO OU MARQUISE SUJEITA A TRAFEGOLEVE,COM PROTECAO MECANICA,EXCLUSIVE ESTA,UTILIZANDO ELASTOMERO DE POLIURETANO (PRETO),APLICADO A FRIO EM 0,3KG/M2/DEMAO,COM 3 DEMAOS</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</si>
  <si>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</si>
  <si>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</si>
  <si>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16.031.0025-A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</si>
  <si>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</si>
  <si>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16.032.0001-A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</si>
  <si>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</si>
  <si>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16.033.0002-A</t>
  </si>
  <si>
    <t>IMPERMEABILIZACAO ASFALTICA COMPOSTA DE PINTURA DE ASFALTO MODIFICADO,PLASTIFICANTE E ISENTO DE SOLVENTES ORGANICOS,APLICADO A FRIO,EM DUAS DEMAOS,CONSUMO DE 1L/M2/DEMAO</t>
  </si>
  <si>
    <t>16.034.0003-A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</si>
  <si>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</si>
  <si>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16.034.0006-A</t>
  </si>
  <si>
    <t>IMPERMEABILIZACAO PAREDES DE ALVENARIA DE TIJOLOS CERAMICOSOU BLOCOS CONCRETO,C/FUROS,S/A PRESENCA DE CAL,C/ABSORCAO UMIDADE(UMIDADE ASCENDENTE)APLICANDO DUAS DEMAOS CRUZADAS CIMENTO POLIMERICO,ATENDENDO ABNT NBR 11905,CONSUMO 1KG/M2/DEMAO,DESDE PISO ATE ALTURA 1 A 1,2M</t>
  </si>
  <si>
    <t>16.035.0005-A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</si>
  <si>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</si>
  <si>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16.036.0010-A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</si>
  <si>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</si>
  <si>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16.036.0015-A</t>
  </si>
  <si>
    <t>IMPERMEABILIZACAO/REVESTIMENTO DE PISOS,COM ELASTOMERO A BASE DE POLIUREIA,ISENTO DE SOLVENTES,MOLDADO NO LOCAL,CURA LENTA,A FRIO,APLICADO COM EQUIPAMENTO TIPO AIRLESS,ROLO OU PINCEL,COM 1,20MM DE ESPESSURA,SEM PROTECAO MECANICA</t>
  </si>
  <si>
    <t>16.036.0020-A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</si>
  <si>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</si>
  <si>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16.036.0022-A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</si>
  <si>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</si>
  <si>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16.036.0025-A</t>
  </si>
  <si>
    <t>IMPERMEABILIZACAO/REVESTIMENTO DE PAREDES,COM ELASTOMERO A BASE DE POLIUREIA,ISENTO DE SOLVENTES,MOLDADO NO LOCAL,CURA LENTA,A FRIO,APLICADO COM EQUIPAMENTO TIPO AIRLESS,ROLO OU PINCEL,COM 0,40MM DE ESPESSURA</t>
  </si>
  <si>
    <t>16.036.0030-A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</si>
  <si>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</si>
  <si>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16.036.0035-A</t>
  </si>
  <si>
    <t>IMPERMEABILIZACAO/REVESTIMENTO DE PISOS,COM ELASTOMERO A BASE DE POLIUREIA,ISENTO DE SOLVENTES,MOLDADO NO LOCAL,CURA LENTA,A FRIO,APLICADO COM EQUIPAMENTO TIPO AIRLESS,ROLO OU PINCEL,COM 1,20MM DE ESPESSURA,ANTIDERRAPANTE,SEM PROTECAO MECANICA</t>
  </si>
  <si>
    <t>16.036.0040-A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</si>
  <si>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</si>
  <si>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16.036.0043-A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</si>
  <si>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</si>
  <si>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16.036.0050-A</t>
  </si>
  <si>
    <t>IMPERMEABILIZACAO/REVESTIMENTO DE LAJES DE COBERTURA EM CONCRETO,METAL OU MADEIRA,A BASE DE POLIUREIA,ISENTO DE SOLVENTES,MOLDADO NO LOCAL,CURA RAPIDA,A QUENTE,APLICADO COM EQUIPAMENTO BICOMPONENTE TIPO HOT SPRAY,COM ATE 1,00MM DE ESPESSURA,SEM PROTECAO MECANICA</t>
  </si>
  <si>
    <t>16.036.0055-A</t>
  </si>
  <si>
    <t>IMPERMEABILIZACAO/REVESTIMENTO DE PISOS,A BASE DE POLIUREIA,ISENTO DE SOLVENTES,MOLDADO NO LOCAL,CURA RAPIDA,A QUENTE,APLICADO COM EQUIPAMENTO BICOMPONENTE TIPO HOT SPRAY,COM 1,20MM DE ESPESSURA,SEM PROTECAO MECANICA</t>
  </si>
  <si>
    <t>16.036.0060-A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</si>
  <si>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</si>
  <si>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16.036.0062-A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</si>
  <si>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</si>
  <si>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16.036.0065-A</t>
  </si>
  <si>
    <t>IMPERMEABILIZACAO/REVESTIMENTO DE PAREDES,A BASE DE POLIUREIA,ISENTO DE SOLVENTES,MOLDADO NO LOCAL,CURA RAPIDA,A QUENTE,APLICADO COM EQUIPAMENTO BICOMPONENTE TIPO HOT SPRAY,COM 0,40MM DE ESPESSURA</t>
  </si>
  <si>
    <t>16.036.0070-A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</si>
  <si>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</si>
  <si>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16.036.0075-A</t>
  </si>
  <si>
    <t>IMPERMEABILIZACAO/REVESTIMENTO DE PISOS,A BASE DE POLIUREIA,ISENTO DE SOLVENTES,MOLDADO NO LOCAL,CURA RAPIDA,A QUENTE,APLICADO COM EQUIPAMENTO BICOMPONENTE TIPO HOT SPRAY,COM 1,20MM DE ESPESSURA,ANTIDERRAPANTE,SEM PROTECAO MECANICA</t>
  </si>
  <si>
    <t>16.036.0080-A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</si>
  <si>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</si>
  <si>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16.036.0083-A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</si>
  <si>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</si>
  <si>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17.012.0010-A</t>
  </si>
  <si>
    <t>CAIACAO INTERNA OU EXTERNA SOBRE SUPERFICIE LISA,EM DUAS DEMAOS,ADICIONANDO FIXADOR</t>
  </si>
  <si>
    <t>17.012.0011-A</t>
  </si>
  <si>
    <t>CAIACAO INTERNA OU EXTERNA SOBRE SUPERFICIE LISA,EM TRES DEMAOS,ADICIONANDO FIXADOR</t>
  </si>
  <si>
    <t>17.012.0012-A</t>
  </si>
  <si>
    <t>CAIACAO INTERNA COM CORANTE SOBRE SUPERFICIE LISA,EM DUAS DEMAOS,ADICIONANDO FIXADOR</t>
  </si>
  <si>
    <t>17.012.0013-A</t>
  </si>
  <si>
    <t>CAIACAO INTERNA COM CORANTE SOBRE SUPERFICIE LISA,EM TRES DEMAOS,ADICIONANDO FIXADOR</t>
  </si>
  <si>
    <t>17.012.0015-A</t>
  </si>
  <si>
    <t>CAIACAO INTERNA OU EXTERNA SOBRE SUPERFICIE ASPERA OU CHAPISCADA EM DUAS DEMAOS COM ADICAO DE FIXADOR</t>
  </si>
  <si>
    <t>17.012.0030-A</t>
  </si>
  <si>
    <t>PINTURA DE NATA DE CIMENTO SOBRE SUPERFICIE ASPERA,EM TRES DEMAOS</t>
  </si>
  <si>
    <t>17.012.0040-A</t>
  </si>
  <si>
    <t>PINTURA INTERNA OU EXTERNA COM TINTA IMPERMEAVEL EM CORES PARA APLICACAO SOBRE CONCRETO,TIJOLOS,PEDRAS OU ARGAMASSA DE SUPERFICIE POROSA,EM DUAS DEMAOS,USANDO AGUA COMO DILUENTE</t>
  </si>
  <si>
    <t>17.013.0030-A</t>
  </si>
  <si>
    <t>PINTURA INTERNA OU EXTERNA SOBRE CONCRETO LISO OU REVESTIMENTO,COM TINTA AQUOSA A BASE DE EPOXI INCOLOR OU EM CORES,INCLUSIVE LIMPEZA,E DUAS DEMAOS DE ACABAMENTO</t>
  </si>
  <si>
    <t>17.013.0031-A</t>
  </si>
  <si>
    <t>PINTURA INTERNA OU EXTERNA SOBRE CONCRETO APICOADO,COM TINTAAQUOSA A BASE DE EPOXI INCOLOR OU EM CORES,INCLUSIVE LIMPEZA,E DUAS DEMAOS DE ACABAMENTO</t>
  </si>
  <si>
    <t>17.013.0070-A</t>
  </si>
  <si>
    <t>PINTURA INTERNA OU EXTERNA SOBRE REVESTIMENTO ALISADO A COLHER OU CONCRETO LISO,COM TINTA A BASE DE RESINA DE BORRACHA CLORADA,DE SECAGEM RAPIDA,INCLUSIVE LIMPEZA,E DUAS DEMAOS DEACABAMENTO</t>
  </si>
  <si>
    <t>17.013.0095-B</t>
  </si>
  <si>
    <t>PINTURA INTERNA OU EXTERNA SOBRE FERRO,COM TINTA A BASE DE RESINA DE BORRACHA CLORADA,INCLUSIVE LIMPEZA,UMA DEMAO DE TINTA PRIMARIA DA MESMA LINHA E DUAS DEMAOS DE ACABAMENTO</t>
  </si>
  <si>
    <t>17.013.0100-A</t>
  </si>
  <si>
    <t>PINTURA COM TINTA EPOXI A BASE D`AGUA SEMIBRILHANTE,PARA USOHOSPITALAR,SOBRE PAREDES E PISOS DE CENTRO CIRURGICO OU UTI,INCLUSIVE LIXAMENTO,UMA DEMAO DE SELADOR ACRILICO,DUAS DEMAOS DE MASSA ACRILICA E DUAS DEMAOS DE ACABAMENTO</t>
  </si>
  <si>
    <t>17.014.0010-A</t>
  </si>
  <si>
    <t>PINTURA ELETROSTATICA SOBRE ESQUADRIA DE FERRO</t>
  </si>
  <si>
    <t>17.014.0015-A</t>
  </si>
  <si>
    <t>PINTURA ELETROSTATICA SOBRE ESQUADRIA DE ALUMINIO</t>
  </si>
  <si>
    <t>17.017.0010-A</t>
  </si>
  <si>
    <t>PREPARO DE SUPERFICIES NOVAS,COM REVESTIMENTO LISO,INCLUSIVELIXAMENTO,LIMPEZA,UMA DEMAO DE SELADOR ACRILICO,UMA DEMAO DE MASSA CORRIDA OU ACRILICA E NOVO LIXAMENTO COM REMOCAO DOPO RESIDUAL</t>
  </si>
  <si>
    <t>17.017.0020-A</t>
  </si>
  <si>
    <t>PINTURA COM ESMALTE SINTETICO ALQUIDICO,PARA INTERIOR,ALTO BRILHO,BRILHANTE,ACETINADO OU FOSCO,ACABAMENTO PADRAO,EM DUASDEMAOS SOBRE SUPERFICIE PREPARADA CONFORME O ITEM 17.017.0010,EXCLUSIVE ESTE PREPARO</t>
  </si>
  <si>
    <t>17.017.0030-A</t>
  </si>
  <si>
    <t>PINTURA COM TINTA SINTETICA ALQUIDICA DE USO GERAL,PARA INTERIOR,ACABAMENTO DE ALTA CLASSE SOBRE SUPERFICIE PREPARADA CONFORME O ITEM 17.017.0010,EXCLUSIVE ESTE PREPARO,INCLUSIVE LIXAMENTO,DUAS DEMAOS DE MASSA CORRIDA E TRES DE ACABAMENTO</t>
  </si>
  <si>
    <t>17.017.0040-A</t>
  </si>
  <si>
    <t>PINTURA INTERNA EM SUPERFICIE COM REVESTIMENTO LISO,A OLEO BRILHANTE,INCLUSIVE LIXAMENTO,UMA DEMAO DE SELADOR ACRILICO,UMA DEMAO DE MASSA CORRIDA OU ACRILICA E DUAS DEMAOS DE ACABAMENTO</t>
  </si>
  <si>
    <t>17.017.0041-A</t>
  </si>
  <si>
    <t>REPINTURA INTERNA OU EXTERNA NA COR EXISTENTE,SOBRE REVESTIMENTO LISO EM BOM ESTADO,COM TINTA A OLEO BRILHANTE,INCLUSIVELIXAMENTO E DUAS DEMAOS DE ACABAMENTO</t>
  </si>
  <si>
    <t>17.017.0042-A</t>
  </si>
  <si>
    <t>PINTURA DE UMA DEMAO ADICIONAL NOS SERVICOS DOS ITENS 17.017.0040 OU 17.017.0041</t>
  </si>
  <si>
    <t>17.017.0050-A</t>
  </si>
  <si>
    <t>PINTURA INTERNA COM ESMALTE SINTETICO ALTO BRILHO OU ACETINADO,ACABAMENTO DE ALTA CLASSE SOBRE SUPERFICIE PREPARADA CONFORME O ITEM 17.017.0010,EXCLUSIVE ESTE PREPARO,INCLUSIVE LIXAMENTO,DUAS DEMAOS DE MASSA CORRIDA E TRES DE ACABAMENTO</t>
  </si>
  <si>
    <t>17.017.0053-A</t>
  </si>
  <si>
    <t>PINTURA SOBRE PAREDES DE TIJOLOS CERAMICOS COM TINTA CERAMICA,INCLUSIVE LIMPEZA E DUAS DEMAOS DE ACABAMENTO</t>
  </si>
  <si>
    <t>17.017.0060-A</t>
  </si>
  <si>
    <t>PINTURA SOBRE TELHAS CERAMICAS COM TINTA CERAMICA,INCLUSIVELIMPEZA E DUAS DEMAOS DE ACABAMENTO</t>
  </si>
  <si>
    <t>17.017.0061-A</t>
  </si>
  <si>
    <t>PINTURA SOBRE TELHAS CERAMICAS COM TINTA CERAMICA,INCLUSIVELIMPEZA E TRES DEMAOS DE ACABAMENTO</t>
  </si>
  <si>
    <t>17.017.0062-A</t>
  </si>
  <si>
    <t>PINTURA DE QUADRO ESCOLAR SOBRE REVESTIMENTO LISO COM DUAS DEMAOS DE ACABAMENTO FOSCO,SOBRE PAREDE PREPARADA CONFORME OITEM 17.017.0010,EXCLUSIVE ESTE</t>
  </si>
  <si>
    <t>17.017.0070-A</t>
  </si>
  <si>
    <t>PINTURA INTERNA COM ESMALTE CATALISAVEL(EPOXI),SISTEMA TINTOMETRICO,ACABAMENTO PADRAO,EM DUAS DEMAOS SOBRE SUPERFICIE PREPARADA,CONFORME O ITEM 17.017.0010,APENAS APLICAVEL SOBRE MASSA ACRILICA,EXCLUSIVE ESTE PREPARO</t>
  </si>
  <si>
    <t>17.017.0100-A</t>
  </si>
  <si>
    <t>PREPARO DE MADEIRA NOVA,INCLUSIVE LIXAMENTO,LIMPEZA,UMA DEMAO DE VERNIZ ISOLANTE INCOLOR,DUAS DEMAOS DE MASSA PARA MADEIRA,LIXAMENTO E REMOCAO DE PO,E UMA DEMAO DE FUNDO SINTETICONIVELADOR</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</si>
  <si>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</si>
  <si>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</si>
  <si>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17.017.0120-B</t>
  </si>
  <si>
    <t>PINTURA INTERNA OU EXTERNA SOBRE MADEIRA NOVA,COM TINTA A OLEO BRILHANTE OU ACETINADA COM DUAS DEMAOS DE ACABAMENTO SOBRE SUPERFICIE PREPARADA,CONFORME O ITEM 17.017.0100,EXCLUSIVEESTE PREPARO</t>
  </si>
  <si>
    <t>17.017.0130-A</t>
  </si>
  <si>
    <t>REPINTURA INTERNA OU EXTERNA SOBRE MADEIRA COM TINTA A OLEOBRILHANTE OU ACETINADA,SOBRE FUNDO SINTETICO NIVELADOR,INCLUSIVE ESTE,COM LIXAMENTO E DUAS DEMAOS DE ACABAMENTO,NA COR EXISTENTE</t>
  </si>
  <si>
    <t>17.017.0140-A</t>
  </si>
  <si>
    <t>PINTURA INTERNA OU EXTERNA SOBRE MADEIRA NOVA,COM ESMALTE SINTETICO ALQUIDICO,BRILHANTE OU ACETINADA EM DUAS DEMAOS SOBRE SUPERFICIE PREPARADA COM MATERIAL DA MESMA LINHA,CONFORMEO ITEM 17.017.0100,EXCLUSIVE ESTE PREPARO</t>
  </si>
  <si>
    <t>17.017.0150-A</t>
  </si>
  <si>
    <t>REPINTURA INTERNA OU EXTERNA SOBRE MADEIRA EM BOM ESTADO COMESMALTE SINTETICO ALQUIDICO,NA COR E TIPO DA EXISTENTE,INCLUSIVE LIXAMENTO,LIMPEZA E DUAS DEMAOS DE ACABAMENTO</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</si>
  <si>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</si>
  <si>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</si>
  <si>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17.017.0160-A</t>
  </si>
  <si>
    <t>PINTURA INTERNA OU EXTERNA SOBRE MADEIRA NOVA,COM DUAS DEMAOS DE TINTA SINTETICA ALQUIDICA DE USO GERAL,SOBRE SUPERFICIEPREPARADA,CONFORME O ITEM 17.017.0100,EXCLUSIVE ESTE PREPARO</t>
  </si>
  <si>
    <t>17.017.0161-A</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</si>
  <si>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</si>
  <si>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</si>
  <si>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17.017.0175-A</t>
  </si>
  <si>
    <t>PINTURA INTERNA SOBRE MADEIRA NOVA,COM TRES DEMAOS DE ESMALTE SINTETICO ALTO BRILHO OU ACETINADO,APOS LIXAMENTO SOBRE SUPERFICIE PREPARADA COM MATERIAL DA MESMA LINHA DE FABRICACAO,CONFORME O ITEM 17.017.0100,EXCLUSIVE ESTE PREPARO</t>
  </si>
  <si>
    <t>17.017.0176-A</t>
  </si>
  <si>
    <t>REPINTURA INTERNA SOBRE MADEIRA COM ESMALTE SINTETICO ALTO BRILHO OU ACETINADO,SOBRE SUPERFICIE JA PINTADA EM BOM ESTADO,APOS LIXAMENTO,LIMPEZA,DUAS DEMAOS DE ACABAMENTO COM MATERIAL DA MESMA LINHA DE FABRICACAO E NA COR EXISTENTE</t>
  </si>
  <si>
    <t>17.017.0225-A</t>
  </si>
  <si>
    <t>PINTURA DE RODAPES COM TINTA A OLEO BRILHANTE,SOBRE MADEIRANOVA,UMA DEMAO DE FUNDO SINTETICO NIVELADOR,UMA DEMAO DE MASSA PARA MADEIRA,LIXAMENTO E REMOCAO DO PO E DUAS DEMAOS DE ACABAMENTO</t>
  </si>
  <si>
    <t>17.017.0227-A</t>
  </si>
  <si>
    <t>REPINTURA DE RODAPES EM BOM ESTADO,COM ESMALTE SINTETICO ALTO BRILHO OU ACETINADO,INCLUSIVE LIXAMENTO,LIMPEZA E DUAS DEMAOS DE ACABAMENTO NA COR EXISTENTE</t>
  </si>
  <si>
    <t>17.017.0228-A</t>
  </si>
  <si>
    <t>PINTURA DE RODAPES COM ESMALTE SINTETICO ALQUIDICO,SOBRE MADEIRA NOVA,UMA DEMAO DE FUNDO SINTETICO NIVELADOR,UMA DEMAO DE MASSA PARA MADEIRA,LIXAMENTO E REMOCAO DO PO E DUAS DEMAOSDE ACABAMENTO</t>
  </si>
  <si>
    <t>17.017.0230-A</t>
  </si>
  <si>
    <t>PINTURA DE RODAPES COM TINTA SINTETICA DE USO GERAL,SOBRE MADEIRA NOVA,UMA DEMAO DE FUNDO SINTETICO NIVELADOR,UMA DEMAODE MASSA PARA MADEIRA,LIXAMENTO E REMOCAO DO PO E DUAS DEMAOS DE ACABAMENTO</t>
  </si>
  <si>
    <t>17.017.0240-A</t>
  </si>
  <si>
    <t>PINTURA DE RODAPES COM DUAS DEMAOS,DE ALTA CLASSE,DE ESMALTESINTETICO ALTO BRILHO OU ACETINADO,SOBRE MADEIRA NOVA,SOBRESUPERFICIE PREPARADA CONFORME O ITEM 17.017.0100,EXCLUSIVEESTE PREPARO</t>
  </si>
  <si>
    <t>17.017.0245-A</t>
  </si>
  <si>
    <t>PINTURA LAQUEADA SOBRE MADEIRA NOVA COM VERNIZ A BASE DE NITROCELULOSE SOBRE SUPERFICIE PREPARADA COM MATERIAL DA MESMALINHA DO FABRICANTE,CONFORME O ITEM 17.017.0100,EXCLUSIVE ESTE PREPARO,INCLUSIVE SELADOR NITROCELULOSE E DUAS DEMAOS DEACABAMENTO</t>
  </si>
  <si>
    <t>17.017.0300-B</t>
  </si>
  <si>
    <t>PINTURA INTERNA OU EXTERNA SOBRE FERRO COM TINTA A OLEO BRILHANTE,INCLUSIVE LIXAMENTO,LIMPEZA,UMA DEMAO DE TINTA ANTIOXIDO E DUAS DEMAOS DE ACABAMENTO</t>
  </si>
  <si>
    <t>17.017.0301-A</t>
  </si>
  <si>
    <t>REPINTURA INTERNA OU EXTERNA SOBRE FERRO COM TINTA A OLEO BRILHANTE,INCLUSIVE LIXAMENTO LEVE,LIMPEZA,UMA DEMAO DE ANTIOXIDO E UMA DEMAO DE ACABAMENTO NA COR EXISTENTE</t>
  </si>
  <si>
    <t>17.017.0320-A</t>
  </si>
  <si>
    <t>PINTURA INTERNA OU EXTERNA SOBRE FERRO,COM ESMALTE SINTETICOBRILHANTE OU ACETINADO APOS LIXAMENTO,LIMPEZA,DESENGORDURAMENTO,UMA DEMAO DE FUNDO ANTICORROSIVO NA COR LARANJA DE SECAGEM RAPIDA E DUAS DEMAOS DE ACABAMENTO</t>
  </si>
  <si>
    <t>17.017.0321-A</t>
  </si>
  <si>
    <t>REPINTURA INTERNA OU EXTERNA SOBRE FERRO EM BOM ESTADO,NAS CONDICOES DO ITEM 17.017.0320 E NA COR EXISTENTE</t>
  </si>
  <si>
    <t>17.017.0350-A</t>
  </si>
  <si>
    <t>PINTURA INTERNA OU EXTERNA SOBRE FERRO GALVANIZADO OU ALUMINIO,USANDO FUNDO PARA GALVANIZADO,INCLUSIVE LIXAMENTO LEVE,LIMPEZA,DESENGORDURAMENTO E DUAS DEMAOS DE ACABAMENTO COM ESMALTE SINTETICO BRILHANTE OU ACETINADO</t>
  </si>
  <si>
    <t>17.017.0360-A</t>
  </si>
  <si>
    <t>PINTURA INTERNA OU EXTERNA SOBRE FERRO COM TINTA TIPO GRAFITE EM DUAS DEMAOS APOS LIXAMENTO,LIMPEZA E UMA DEMAO DE TINTAANTIOXIDO</t>
  </si>
  <si>
    <t>17.017.0361-A</t>
  </si>
  <si>
    <t>REPINTURA INTERNA OU EXTERNA SOBRE FERRO EM BOM ESTADO,COM TINTA GRAFITE EM DUAS DEMAOS APOS LIXAMENTO LEVE,LIMPEZA,DESENGORDURAMENTO E FUNDO ANTICORROSIVO NA COR LARANJA DE SECAGEM RAPIDA,OU UTILIZAR DIRETAMENTE SOBRE O METAL TINTA GRAFITEDE DUPLA ACAO</t>
  </si>
  <si>
    <t>17.017.0362-A</t>
  </si>
  <si>
    <t>UMA DEMAO ADICIONAL DE PINTURA NOS SERVICOS DOS ITENS 17.017.0360 OU 17.017.0361</t>
  </si>
  <si>
    <t>17.017.0365-A</t>
  </si>
  <si>
    <t>PRIMER CONVERTEDOR DE FERRUGEM EM FUNDO DE PROTECAO,EM DUASDEMAOS.FORNECIMENTO E APLICACAO</t>
  </si>
  <si>
    <t>17.017.0370-A</t>
  </si>
  <si>
    <t>PINTURA COM ESMALTE SINTETICO A BASE D`AGUA ALTO BRILHO OU ACETINADO,PARA USO HOSPITALAR,SOBRE MADEIRAS E METAIS,AREAS INTERNAS OU EXTERNAS,INCLUSIVE LIXAMENTO,UMA DEMAO DE SELADORACRILICO,DUAS DEMAOS DE MASSA ACRILICA E DUAS DEMAOS DE ACABAMENTO</t>
  </si>
  <si>
    <t>17.018.0010-A</t>
  </si>
  <si>
    <t>PREPARO DE SUPERFICIES NOVAS,COM REVESTIMENTO LISO,INTERIOR,INCLUSIVE RASPAGEM,LIMPEZA,UMA DEMAO DE SELADOR,UMA DEMAO DEMASSA CORRIDA E LIXAMENTOS NECESSARIOS</t>
  </si>
  <si>
    <t>17.018.0015-A</t>
  </si>
  <si>
    <t>PINTURA COM SELADOR ACRILICO,EM UMA DEMAO,SOBRE EMBOCO EXISTENTE</t>
  </si>
  <si>
    <t>17.018.0020-A</t>
  </si>
  <si>
    <t>PINTURA COM TINTA LATEX,CLASSIFICACAO ECONOMICA (NBR 15079),FOSCA EM REVESTIMENTO LISO,INTERIOR,ACABAMENTO PADRAO,EM DUAS DEMAOS SOBRE A SUPERFICIE PREPARADA,CONFORME O ITEM 17.018.0010,EXCLUSIVE ESTE PREPARO</t>
  </si>
  <si>
    <t>17.018.0031-A</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</si>
  <si>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</si>
  <si>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17.018.0041-A</t>
  </si>
  <si>
    <t>UMA DEMAO ADICIONAL DE PINTURA DE ACABAMENTO NOS SERVICOS DOS ITENS 17.018.0020 E 17.018.0031</t>
  </si>
  <si>
    <t>17.018.0044-A</t>
  </si>
  <si>
    <t>REPINTURA COM TINTA LATEX,CLASSIFICACAO ECONOMICA (NBR 15079),PARA INTERIOR,SOBRE SUPERFICIE EM BOM ESTADO E NA COR EXISTENTE,INCLUSIVE LIMPEZA,LEVE LIXAMENTO COM LIXA FINA,UMA DEMAO DE FUNDO PREEPARADOR E UMA DE ACABAMENTO</t>
  </si>
  <si>
    <t>17.018.0050-A</t>
  </si>
  <si>
    <t>PINTURA COM TINTA LATEX,CLASSIFICACAO STANDARD OU PREMIUM,PARA INTERIOR OU EXTERIOR (NBR 15079),SOBRE CHAPISCO,INCLUSIVESELADOR E DUAS DEMAOS DE ACABAMENTO</t>
  </si>
  <si>
    <t>17.018.0060-A</t>
  </si>
  <si>
    <t>PREPARO DE SUPERFICIES NOVAS,COM REVESTIMENTO LISO INTERNO OU EXTERNO,INCLUSIVE UMA DEMAO DE SELADOR ACRILICO,DUAS DEMAOS DE MASSA ACRILICA E LIXAMENTOS NECESSARIOS</t>
  </si>
  <si>
    <t>17.018.0080-A</t>
  </si>
  <si>
    <t>PINTURA COM TINTA LATEX,CLASSIFICACAO STANDARD (NBR 15079),PARA EXTERIOR,INCLUSIVE LIXAMENTOS,LIMPEZA,UMA DEMAO DE SELADOR ACRILICO E DUAS DEMAOS DE ACABAMENTO</t>
  </si>
  <si>
    <t>17.018.0081-A</t>
  </si>
  <si>
    <t>UMA DEMAO ADICIONAL DE PINTURA DE ACABAMENTO NO SERVICO DO ITEM 17.018.0080</t>
  </si>
  <si>
    <t>17.018.0082-A</t>
  </si>
  <si>
    <t>REPINTURA COM TINTA LATEX ACETINADA,CLASSIFICACAO PREMIUM OUSTANDARD (NBR 15079),PARA EXTERIOR,SOBRE SUPERFICIE EM BOMESTADO E NA COR EXISTENTE,INCLUSIVE LIMPEZA,LIXAMENTO COM LIXA FINA,UMA DEMAO DE FUNDO PREPARADOR E UMA DE ACABAMENTO</t>
  </si>
  <si>
    <t>17.018.0110-A</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</si>
  <si>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</si>
  <si>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</si>
  <si>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17.018.0112-A</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</si>
  <si>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</si>
  <si>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17.018.0113-A</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</si>
  <si>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</si>
  <si>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17.018.0115-A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</si>
  <si>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</si>
  <si>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17.018.0116-A</t>
  </si>
  <si>
    <t>UMA DEMAO ADICIONAL DE PINTURA DE ACABAMENTO NOS SERVICOS DOS ITENS 17.018.0110 OU 17.018.0115</t>
  </si>
  <si>
    <t>17.018.0117-A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</si>
  <si>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</si>
  <si>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17.018.0185-A</t>
  </si>
  <si>
    <t>TEXTURA ACRILICA NA COR BRANCA,ACABAMENTO FOSCO,PARA INTERIOR OU EXTERIOR,APLICADAS EM DUAS DEMAOS SOBRE CONCRETO,ALVENARIA,BLOCO DE CONCRETO,CIMENTO SEM AMIANTO OU REVESTIMENTO</t>
  </si>
  <si>
    <t>17.018.0190-A</t>
  </si>
  <si>
    <t>PINTURA A BASE DE RESINA ACRILICA SOBRE AZULEJOS E PASTILHASEM AREAS INTERNAS E EXTERNAS,EM TRES DEMAOS</t>
  </si>
  <si>
    <t>17.018.0200-A</t>
  </si>
  <si>
    <t>PINTURA EM PEDRAS NATURAIS (ARDOSIA,PEDRA MINEIRA E ETC) A BASE DE RESINA ACRILICA,INCLUSIVE LIMPEZA E DUAS DEMAOS</t>
  </si>
  <si>
    <t>17.018.0210-A</t>
  </si>
  <si>
    <t>PINTURA SOBRE TELHAS CERAMICAS,COM IMPERMEABILIZANTE INCOLORA BASE DE SILICONE,INCLUSIVE LIMPEZA E DUAS DEMAOS DE ACABAMENTO</t>
  </si>
  <si>
    <t>17.018.0250-A</t>
  </si>
  <si>
    <t>PINTURA COM TINTA LATEX SEMIBRILHANTE OU FOSCA,CLASSIFICACAOPREMIUM OU STANDARD (NBR 15079),PARA INTERIOR OU EXTERIOR,SISTEMA TINTOMETRICO,INCLUSIVE LIXAMENTO,UMA DEMAO DE SELADORACRILICO E DUAS DEMAOS DE ACABAMENTO</t>
  </si>
  <si>
    <t>17.018.0251-A</t>
  </si>
  <si>
    <t>PINTURA COM TINTA LATEX SEMIBRILHANTE OU FOSCA,CLASSIFICACAOPREMIUM OU STANDARD (NBR 15079),PARA INTERIOR OU EXTERIOR,PARA SUPERFICIE APICOADA,SISTEMA TINTOMETRICO,INCLUSIVE LIXAMENTO,UMA DEMAO DE SELADOR ACRILICO E DUAS DEMAOS DE ACABAMENTO</t>
  </si>
  <si>
    <t>17.018.0252-A</t>
  </si>
  <si>
    <t>PINTURA COM TINTA LATEX SEMIBRILHANTE OU FOSCA,CLASSIFICACAOPREMIUM OU STANDARD (NBR 15079),PARA INTERIOR OU EXTERIOR,SISTEMA TINTOMETRICO,INCLUSIVE LIXAMENTO,UMA DEMAO DE SELADORACRILICO,DEMAO DE MEIA MASSA E DUAS DEMAOS DE ACABAMENTO</t>
  </si>
  <si>
    <t>17.018.0253-A</t>
  </si>
  <si>
    <t>PINTURA COM TINTA LATEX SEMIBRILHANTE OU FOSCA,CLASSIFICACAOPREMIUM OU STANDARD (NBR 15079),PARA INTERIOR OU EXTERIOR,SISTEMA TINTOMETRICO,INCLUSIVE LIXAMENTO,UMA DEMAO DE SELADORACRILICO,UMA DEMAO DE MASSA ACRILICA E DUAS DEMAOS DE ACABAMENTO</t>
  </si>
  <si>
    <t>17.018.0254-A</t>
  </si>
  <si>
    <t>PINTURA COM TINTA LATEX SEMIBRILHANTE OU FOSCA,CLASSIFICACAOPREMIUM OU STANDARD (NBR 15079),PARA INTERIOR OU EXTERIOR,SISTEMA TINTOMETRICO,INCLUSIVE LIXAMENTO,UMA DEMAO DE SELADORACRILICO,DUAS DEMAOS DE MASSA ACRILICA E DUAS DEMAOS DE ACABAMENTO</t>
  </si>
  <si>
    <t>17.018.0260-A</t>
  </si>
  <si>
    <t>DEMAO ADICIONAL DE PINTURA DE ACABAMENTO NOS SERVICOS DO ITEM 17.018.0250 OU 17.018.0254</t>
  </si>
  <si>
    <t>17.018.0265-A</t>
  </si>
  <si>
    <t>PINTURA COM TINTA ACRILICA ACETINADA,PARA USO HOSPITALAR,SOBRE PAREDES E TETOS,INCLUSIVE LIXAMENTO,UMA DEMAO DE SELADORACRILICO,DUAS DEMAOS DE MASSA ACRILICA E DUAS DEMAOS DE ACABAMENTO</t>
  </si>
  <si>
    <t>17.020.0010-A</t>
  </si>
  <si>
    <t>ENVERNIZAMENTO DE MADEIRA COM VERNIZ TIPO COPAL BRILHANTE PARA INTERIOR,INCLUSIVE LIXAMENTO,UMA DEMAO DE VERNIZ IMUNIZANTE E IMPERMEABILIZANTE INCOLOR,ANILINA E UMA DEMAO DE ACABAMENTO</t>
  </si>
  <si>
    <t>17.020.0021-A</t>
  </si>
  <si>
    <t>UMA DEMAO ADICIONAL DE VERNIZ DE ACABAMENTO NO SERVICO DO ITEM 17.020.0010</t>
  </si>
  <si>
    <t>17.020.0030-B</t>
  </si>
  <si>
    <t>ENVERNIZAMENTO DE MADEIRA COM VERNIZ A BONECA USANDO GOMA LACA NACIONAL DISSOLVIDA EM ALCOOL,INCLUSIVE LIXAMENTO E APLICACAO DE SUCESSIVAS DEMAOS DE ACABAMENTO ATE A OBTENCAO DO BRILHO</t>
  </si>
  <si>
    <t>17.020.0040-A</t>
  </si>
  <si>
    <t>ENCERAMENTO DE MADEIRA,INCLUSIVE LIXAMENTO,UMA DEMAO DE VERNIZ IMUNIZANTE E IMPERMEABILIZANTE INCOLOR E TRES DEMAOS DE CERA,CADA QUAL SEGUIDA DE ABERTURA DE BRILHO A ESCOVA E FLANELA</t>
  </si>
  <si>
    <t>17.020.0050-A</t>
  </si>
  <si>
    <t>ENVERNIZAMENTO DE TIJOLOS E CONCRETO,PARA INTERIOR,COM VERNIZ ACRILICO INCOLOR,INCLUSIVE LIXAMENTO E DUAS DEMAOS DE ACABAMENTO</t>
  </si>
  <si>
    <t>17.020.0060-A</t>
  </si>
  <si>
    <t>ENVERNIZAMENTO DE RODAPE DE MADEIRA COM VERNIZ TIPO COPAL BRILHANTE,INCLUSIVE LIXAMENTO,UMA DEMAO DE VERNIZ IMUNIZANTE EIMPERMEABILIZANTE INCOLOR,ANILINA E DUAS DEMAOS DE ACABAMENTO</t>
  </si>
  <si>
    <t>17.020.0061-A</t>
  </si>
  <si>
    <t>UMA DEMAO ADICIONAL DE VERNIZ DE ACABAMENTO NO SERVICO DO ITEM 17.020.0060</t>
  </si>
  <si>
    <t>17.020.0070-A</t>
  </si>
  <si>
    <t>ENVERNIZAMENTO DE MADEIRA EM SUPERFICIE INTERIOR,COM VERNIZPOLIURETANO BRILHANTE E TRANSPARENTE,INCLUSIVE LIXAMENTO,UMADEMAO DE VERNIZ IMUNIZANTE E IMPERMEABILIZANTE INCOLOR,ANILINA E DUAS DEMAOS DE ACABAMENTO</t>
  </si>
  <si>
    <t>17.020.0071-A</t>
  </si>
  <si>
    <t>ENVERNIZAMENTO DE SUPERFICIE LISA DE CONCRETO OU TIJOLO APARENTE,EXTERIOR OU INTERIOR,COM VERNIZ ACRILICO INCOLOR,EM TRES DEMAOS</t>
  </si>
  <si>
    <t>17.020.0072-A</t>
  </si>
  <si>
    <t>ENVERNIZAMENTO DE SUPERFICIE LISA DE CONCRETO OU TIJOLO APARENTE,EXTERIOR OU INTERIOR,COM VERNIZ ACRILICO INCOLOR,EM DUAS DEMAOS</t>
  </si>
  <si>
    <t>17.020.0075-A</t>
  </si>
  <si>
    <t>ENVERNIZAMENTO SOBRE CONCRETO APICOADO,EXTERIOR OU INTERIOR,COM VERNIZ ACRILICO INCOLOR,EM TRES DEMAOS</t>
  </si>
  <si>
    <t>17.025.0005-B</t>
  </si>
  <si>
    <t>PINTURA COM TINTA ANTIMOFO E BACTERICIDA BASE ACRILICA,SEM BRILHO,COR BRANCA,PARA AMBIENTES INTERNOS E EXTERNOS PROPENSOS A UMIDADE E VAPORES,EM DUAS DEMAOS,SOBRE SELADOR ACRILICOE DUAS DEMAOS DE MASSA ACRILICA,INCLUSIVE LIMPEZA E LIXAMENTO</t>
  </si>
  <si>
    <t>17.025.0006-A</t>
  </si>
  <si>
    <t>PINTURA COM RESINA HIDROFUGANTE EM DUAS DEMAOS,EM TELHA OU TIJOLO CERAMICO,INCLUSIVE LIMPEZA DA SUPERFICIE</t>
  </si>
  <si>
    <t>17.025.0007-A</t>
  </si>
  <si>
    <t>PINTURA COM RESINA HIDROFUGANTE EM DUAS DEMAOS,EM TIJOLO APARENTE E CONCRETO APARENTE,INCLUSIVE LIMPEZA DA SUPERFICIE</t>
  </si>
  <si>
    <t>17.025.0008-A</t>
  </si>
  <si>
    <t>PINTURA COM RESINA HIDROFUGANTE EM DUAS DEMAOS,EM PEDRAS POROSAS (TIPO SAO TOME OU SEMELHANTE),INCLUSIVE LIMPEZA DA SUPERFICIE</t>
  </si>
  <si>
    <t>17.025.0009-A</t>
  </si>
  <si>
    <t>PINTURA COM RESINA HIDROFUGANTE EM DUAS DEMAOS,EM PEDRAS NAOPOROSAS (TIPO ARDOSIA OU SEMELHANTE),INCLUSIVE LIMPEZA DA SUPERFICIE</t>
  </si>
  <si>
    <t>17.025.0010-A</t>
  </si>
  <si>
    <t>PINTURA IMUNIZANTE FUNGICIDA E INSETICIDA PARA APLICACAO EMMADEIRA BRUTA OU APARELHADA,EM DUAS DEMAOS</t>
  </si>
  <si>
    <t>17.025.0040-B</t>
  </si>
  <si>
    <t>PINTURA COM EMULSAO OLEOSA PARA DESMOLDAGEM DE FORMAS DE MADEIRA,EM DUAS DEMAOS</t>
  </si>
  <si>
    <t>17.025.0041-A</t>
  </si>
  <si>
    <t>PINTURA COM EMULSAO OLEOSA PARA DESMOLDAGEM DE FORMAS METALICAS,EM UMA DEMAO</t>
  </si>
  <si>
    <t>17.035.0010-A</t>
  </si>
  <si>
    <t>REMOCAO DE CAIACAO EXISTENTE OU PINTURA A GESSO E COLA</t>
  </si>
  <si>
    <t>17.035.0020-A</t>
  </si>
  <si>
    <t>REMOCAO DE PINTURA PLASTICA E SEMELHANTES</t>
  </si>
  <si>
    <t>17.035.0030-A</t>
  </si>
  <si>
    <t>REMOCAO DE PINTURA A OLEO,ESMALTE ALQUIDICA E VERNIZES</t>
  </si>
  <si>
    <t>17.035.0040-A</t>
  </si>
  <si>
    <t>REMOCAO DE PINTURA ACRILICA,EPOXI,BORRACHA CLORADA E SEMELHANTES</t>
  </si>
  <si>
    <t>17.035.0045-A</t>
  </si>
  <si>
    <t>REMOCAO DE QUALQUER TIPO DE PINTURA EM RODAPE</t>
  </si>
  <si>
    <t>17.040.0020-A</t>
  </si>
  <si>
    <t>MARCACAO DE QUADRA DE ESPORTE OU VAGA DE GARAGEM COM TINTA ABASE DE BORRACHA CLORADA,COM UTILIZACAO DE SELADOR E SOLVENTE PROPRIO E FITA CREPE COMO LIMITADOR DE LINHAS,MEDIDA PELAAREA REAL DE PINTURA</t>
  </si>
  <si>
    <t>17.040.0021-A</t>
  </si>
  <si>
    <t>MARCACAO DE QUADRA DE ESPORTE OU VAGA DE GARAGEM COM TINTA ACRILICA PROPRIA PARA PINTURA DE PISOS,COM UTILIZACAO DE SELADOR E SOLVENTE PROPRIO E FITA CREPE COMO LIMITADOR DE LINHAS,MEDIDA PELA AREA REAL DE PINTURA</t>
  </si>
  <si>
    <t>17.040.0022-A</t>
  </si>
  <si>
    <t>REPINTURA DE QUADRA SOBRE DEMARCACAO EXISTENTE CONFORME O ITEM 17.040.0021</t>
  </si>
  <si>
    <t>17.040.0024-A</t>
  </si>
  <si>
    <t>PINTURA DE PISO CIMENTADO LISO COM TINTA 100% ACRILICA,INCLUSIVE LIXAMENTO,LIMPEZA E TRES DEMAOS DE ACABAMENTO APLICADASA ROLO DE LA,DILUICAO EM AGUA A 20%</t>
  </si>
  <si>
    <t>17.040.0050-A</t>
  </si>
  <si>
    <t>PINTURA DE SINALIZACAO PARA EXTINTORES DE INCENDIO,EM QUADRADOS VERMELHOS DE 0,70M X 0,70M E BORDAS AMARELAS DE 0,15M DELARGURA, CONFORME PROJETO EMOP 2547(HIDRAULICA/SANITARIA/INCENDIO)</t>
  </si>
  <si>
    <t>18.002.0010-A</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</si>
  <si>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</si>
  <si>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18.002.0012-A</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</si>
  <si>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</si>
  <si>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18.002.0013-A</t>
  </si>
  <si>
    <t>LAVATORIO DE LOUCA BRANCA,COM COLUNA SUSPENSA,PARA PESSOAS COM NECESSIDADES ESPECIFICAS,COM MEDIDAS EM TORNO DE 45,5X35,5CM,EXCLUSIVE SIFAO,VALVULA DE ESCOAMENTO,RABICHO E TORNEIRA,INCLUSIVE ACESSORIOS DE FIXACAO.FORNECIMENTO</t>
  </si>
  <si>
    <t>18.002.0014-A</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</si>
  <si>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</si>
  <si>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</si>
  <si>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18.002.0016-A</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</si>
  <si>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</si>
  <si>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18.002.0019-A</t>
  </si>
  <si>
    <t>LAVATORIO DE LOUCA BRANCA TIPO POPULAR,SEM LADRAO,COM MEDIDAS EM TORNO DE 55X45CM,INCLUSIVE ACESSORIOS DE FIXACAO,TORNEIRA PARA LAVATORIO TIPO BANCA 1193 OU SIMILAR DE 1/2" EM METAL CROMADO E VALVULA DE ESCOAMENTO,SIFAO E RABICHO EM PVC.FORNECIMENTO</t>
  </si>
  <si>
    <t>18.002.0022-A</t>
  </si>
  <si>
    <t>LAVATORIO DE LOUCA BRANCA DE SOBREPOR,TIPO MEDIO LUXO,SEM LADRAO,COM MEDIDAS EM TORNO DE 53X43CM.FERRAGENS EM METAL CROMADO:SIFAO 1680 1"X1.1/4",TORNEIRA PARA LAVATORIO TIPO BANCA1193 OU SIMILAR DE 1/2" E VALVULA DE ESCOAMENTO 1600.RABICHO EM PVC.FORNECIMENTO</t>
  </si>
  <si>
    <t>18.002.0023-A</t>
  </si>
  <si>
    <t>LAVATORIO DE LOUCA BRANCA DE SOBREPOR,TIPO MEDIO LUXO,COM LADRAO,COM MEDIDAS EM TORNO DE 53X43CM.FERRAGENS EM METAL CROMADO:SIFAO 1680 1"X1.1/4",TORNEIRA PARA LAVATORIO TIPO BANCA1193 OU SIMILAR DE 1/2" E VALVULA DE ESCOAMENTO 1603.RABICHO EM PVC.FORNECIMENTO</t>
  </si>
  <si>
    <t>18.002.0026-A</t>
  </si>
  <si>
    <t>LAVATORIO DE LOUCA BRANCA DE EMBUTIR(CUBA),TIPO MEDIO LUXO,SEM LADRAO,COM MEDIDAS EM TORNO DE 52X39CM.FERRAGENS EM METALCROMADO:SIFAO 1680 1"X1.1/4",TORNEIRA PARA LAVATORIO TIPO BANCA 1193 OU SIMILAR DE 1/2" E VALVULA DE ESCOAMENTO 1600.RABICHO EM PVC.FORNECIMENTO</t>
  </si>
  <si>
    <t>18.002.0027-A</t>
  </si>
  <si>
    <t>LAVATORIO DE LOUCA BRANCA DE EMBUTIR(CUBA),TIPO MEDIO LUXO,COM LADRAO,COM MEDIDAS EM TORNO DE 52X39CM.FERRAGENS EM METALCROMADO:SIFAO 1680 1"X1.1/4",TORNEIRA PARA LAVATORIO TIPO BANCA 1193 OU SIMILAR DE 1/2" E VALVULA DE ESCOAMENTO 1603.RABICHO EM PVC.FORNECIMENTO</t>
  </si>
  <si>
    <t>18.002.0028-A</t>
  </si>
  <si>
    <t>CUBA DE LOUCA BRANCA,DE SOBREPOR,OVAL,EXCLUSIVE RABICHO,SIFAO,TORNEIRA E VALVULA DE ESCOAMENTO.FORNECIMENTO</t>
  </si>
  <si>
    <t>18.002.0029-A</t>
  </si>
  <si>
    <t>CUBA DE LOUCA BRANCA,DE SOBREPOR,OVAL,INCLUSIVE RABICHO EM METAL CROMADO,SIFAO EM METAL CROMADO,TORNEIRA PARA LAVATORIOTIPO BANCA 1193 OU SIMILAR DE 1/2" E VALVULA DE ESCOAMENTO.FORNECIMENTO</t>
  </si>
  <si>
    <t>18.002.0030-A</t>
  </si>
  <si>
    <t>TANQUE DE LOUCA BRANCA,COM COLUNA E MEDIDAS EM TORNO DE 56X48CM,INCLUSIVE ACESSORIOS DE FIXACAO.FERRAGENS EM METAL CROMADO:TORNEIRA DE PRESSAO,1158 OU SIMILAR,DE 1/2",VALVULA DE ESCOAMENTO 1605 E SIFAO 1680 DE 1.1/4" A 1.1/2".FORNECIMENTO</t>
  </si>
  <si>
    <t>18.002.0031-A</t>
  </si>
  <si>
    <t>TANQUE DE LOUCA BRANCA,COM COLUNA E MEDIDAS EM TORNO DE 60X56CM,INCLUSIVE ACESSORIOS DE FIXACAO.FERRAGENS EM METAL CROMADO:TORNEIRA DE PRESSAO,1158 OU SIMILAR,DE 1/2",VALVULA DE ESCOAMENTO 1606 E SIFAO 1680 DE 1.1/2"X1.1/2".FORNECIMENTO</t>
  </si>
  <si>
    <t>18.002.0040-A</t>
  </si>
  <si>
    <t>BACIA TURCA DE LOUCA BRANCA COM SIFAO INTEGRADO E MEDIDAS EMTORNO DE 59X44CM,INCLUSIVE TUBO DE LIGACAO.FORNECIMENTO</t>
  </si>
  <si>
    <t>18.002.0055-A</t>
  </si>
  <si>
    <t>MICTORIO DE LOUCA BRANCA COM SIFAO INTEGRADO E MEDIDAS EM TORNO DE 33X28X53CM,INCLUSIVE ACESSORIOS DE FIXACAO.FERRAGENSEM METAL CROMADO: REGISTRO DE PRESSAO 1416 DE 1/2" E TUBO DELIGACAO DE 1/2".FORNECIMENTO</t>
  </si>
  <si>
    <t>18.002.0065-A</t>
  </si>
  <si>
    <t>VASO SANITARIO DE LOUCA BRANCA,TIPO POPULAR,COM CAIXA ACOPLADA,COMPLETO,COM MEDIDAS EM TORNO DE 35X65X35CM,INCLUSIVE ASSENTO PLASTICO TIPO POPULAR,BOLSA DE LIGACAO,RABICHO EM PVC EACESSORIOS DE FIXACAO.FORNECIMENTO</t>
  </si>
  <si>
    <t>VASO SANITARIO DE LOUCA BRANCA,TIPO MEDIO LUXO,COM CAIXA ACOPLADA,INCLUSIVE RABICHO CROMADO DE 40CM,COM SAIDA DE 1/2",BOLSA DE LIGACAO E ACESSORIOS DE FIXACAO.FORNECIMENTO</t>
  </si>
  <si>
    <t>18.002.0080-A</t>
  </si>
  <si>
    <t>VASO SANITARIO DE LOUCA BRANCA,CONVENCIONAL,TIPO POPULAR,COMMEDIDAS EM TORNO DE 37X47X38CM,INCLUSIVE ASSENTO PLASTICO TIPO POPULAR,CAIXA DE DESCARGA PLASTICA EXTERNA COMPLETA,TUBODE DESCARGA LONGO,BOLSA DE LIGACAO E ACESSORIOS DE FIXACAO.FORNECIMENTO</t>
  </si>
  <si>
    <t>18.002.0085-A</t>
  </si>
  <si>
    <t>18.002.0090-A</t>
  </si>
  <si>
    <t>VASO SANITARIO DE LOUCA BRANCA OU BRANCO GELO,PARA PESSOAS COM NECESSIDADES ESPECIFICAS,INCLUSIVE ASSENTO ESPECIAL,BOLSADE LIGACAO E ACESSORIOS DE FIXACAO.FORNECIMENTO</t>
  </si>
  <si>
    <t>18.003.0003-A</t>
  </si>
  <si>
    <t>VALVULA DE DESCARGA DE 1.1/2",REGISTRO INTEGRADO,SISTEMA HIDROMECANICO(ISENTA DE GOLPE DE ARIETE),CORPO EM LATAO,CANOPLAE BOTAO EM METAL CROMADO,DE EMNBUTIR.FORNECIMENTO</t>
  </si>
  <si>
    <t>18.003.0005-A</t>
  </si>
  <si>
    <t>VALVULA DE DESCARGA DE 1.1/4",REGISTRO INTEGRADO,SISTEMA HIDROMECANICO(ISENTA DE GOLPE DE ARIETE),CORPO EM LATAO,CANOPLAE BOTAO EM METAL CROMADO DE EMBUTIR.FORNECIMENTO</t>
  </si>
  <si>
    <t>18.003.0007-A</t>
  </si>
  <si>
    <t>VALVULA DE DESCARGA EXTERNA,ACIONAMENTO POR ALAVANCA,COM REGULAGEM DE TEMPO DE DESCARGA E VAZAO,BITOLA DE 1.1/4",PARA PRESSAO DE SERVICO ENTRE 2 A 40MCA.FORNECIMENTO</t>
  </si>
  <si>
    <t>18.003.0015-A</t>
  </si>
  <si>
    <t>VALVULA DE FECHAMENTO AUTOMATICO,PARA MICTORIO,ACABAMENTO CROMADO.FORNECIMENTO</t>
  </si>
  <si>
    <t>18.003.0020-A</t>
  </si>
  <si>
    <t>VALVULA DE FECHAMENTO AUTOMATICO,PARA CHUVEIRO DE AGUA FRIAOU PRE-MISTURADA,ACABAMENTO CROMADO.FORNECIMENTO</t>
  </si>
  <si>
    <t>18.004.0001-A</t>
  </si>
  <si>
    <t>BACIA TURCA,EM POLIESTER REFORCADO,COM FIBRA DE VIDRO,PISO ANTI-DERRAPANTE,COM MEDIDAS EM TORNO DE 51X71CM,COM ENTRADA DE 40MM,E SAIDA DE 4",NA COR BRANCA.FORNECIMENTO</t>
  </si>
  <si>
    <t>18.004.0005-A</t>
  </si>
  <si>
    <t>BACIA TURCA SINFONADO REFORCADO EM POLIESTER,COM FIBRA DE VIDRO,PISO ANTIDERRAPANTE,COM MEDIDAS EM TORNO DE 51X71CM,COMMEDIDAS EM TORNO 40MM,E SAIDA DE 4",NA COR BRANCA.FORNECIMENTO</t>
  </si>
  <si>
    <t>SABONETEIRA EM PLASTICO ABS,PARA SABONETE LIQUIDO.FORNECIMENTO E COLOCACAO</t>
  </si>
  <si>
    <t>18.005.0012-A</t>
  </si>
  <si>
    <t>PORTA-TOALHA DE PAPEL EM PLASTICO ABS.FORNECIMENTO E COLOCACAO</t>
  </si>
  <si>
    <t>18.005.0013-A</t>
  </si>
  <si>
    <t>PORTA PAPEL HIGIENICO EM PLASTICO ABS.FORNECIMENTRO E COLOCACAO</t>
  </si>
  <si>
    <t>18.005.0015-A</t>
  </si>
  <si>
    <t>ASSENTO SANITARIO DE PLASTICO,TIPO MEDIO LUXO.FORNECIMENTO ECOLOCACAO</t>
  </si>
  <si>
    <t>18.005.0018-A</t>
  </si>
  <si>
    <t>ASSENTO SANITARIO PLASTICO,TIPO POPULAR.FORNECIMENTO E COLOCACAO</t>
  </si>
  <si>
    <t>ASSENTO SANITARIO DE PLASTICO,PARA VASO INFANTIL.FORNECIMENTO E COLOCACAO</t>
  </si>
  <si>
    <t>18.005.0030-A</t>
  </si>
  <si>
    <t>ASSENTO ESPECIAL PARA VASO SANITARIO PARA PESSOAS COM NECESSIDADES ESPECIFICAS.FORNECIMENTO E COLOCACAO</t>
  </si>
  <si>
    <t>18.005.0035-A</t>
  </si>
  <si>
    <t>ARMARIO DE BANHEIRO EM PLASTICO,LUXO,BRANCO,DE EMBUTIR,COM ESPELHO.FORNECIMENTO E COLOCACAO</t>
  </si>
  <si>
    <t>18.006.0005-A</t>
  </si>
  <si>
    <t>LAVATORIO DE LOUCA BRANCA,TIPO POPULAR,SEM LADRAO,COM MEDIDAS EM TORNO DE 47X35CM,INCLUSIVE ACESSORIOS DE FIXACAO.FORNECIMENTO</t>
  </si>
  <si>
    <t>18.006.0007-A</t>
  </si>
  <si>
    <t>LAVATORIO DE LOUCA BRANCA,TIPO MEDIO LUXO,COM LADRAO E MEDIDAS EM TORNO DE 47X35CM,INCLUSIVE ACESSORIOS DE FIXACAO.FORNECIMENTO</t>
  </si>
  <si>
    <t>18.006.0009-A</t>
  </si>
  <si>
    <t>LAVATORIO DE LOUCA BRANCA,TIPO MEDIO LUXO,COM LADRAO E MEDIDAS EM TORNO DE 55X45CM,INCLUSIVE ACESSORIOS DE FIXACAO.FORNECIMENTO</t>
  </si>
  <si>
    <t>18.006.0014-A</t>
  </si>
  <si>
    <t>LAVATORIO DE LOUCA BRANCA,TIPO POPULAR,SEM LADRAO,COM MEDIDAS EM TORNO DE 55X45CM,INCLUSIVE ACESSORIOS DE FIXACAO.FORNECIMENTO</t>
  </si>
  <si>
    <t>18.006.0017-A</t>
  </si>
  <si>
    <t>VASO SANITARIO DE LOUCA BRANCA,CONVENCIONAL,TIPO POPULAR,COMMEDIDAS EM TORNO DE 37X47X38CM,INCLUSIVE ACESSORIOS DE FIXACAO.FORNECIMENTO</t>
  </si>
  <si>
    <t>VASO SANITARIO DE LOUCA BRANCA,INFANTIL,INCLUSIVE ACESSORIOSDE FIXACAO.FORNECIMENTO</t>
  </si>
  <si>
    <t>18.006.0023-A</t>
  </si>
  <si>
    <t>LAVATORIO DE SOBREPOR DE LOUCA BRANCA,TIPO MEDIO LUXO,SEM LADRAO,COM MEDIDAS EM TORNO DE 53X43CM.FORNECIMENTO</t>
  </si>
  <si>
    <t>18.006.0024-A</t>
  </si>
  <si>
    <t>LAVATORIO DE SOBREPOR DE LOUCA BRANCA,TIPO MEDIO LUXO,COM LADRAO,COM MEDIDAS EM TORNO DE 53X43CM.FORNECIMENTO</t>
  </si>
  <si>
    <t>18.006.0025-A</t>
  </si>
  <si>
    <t>LAVATORIO DE LOUCA BRANCA,DE EMBUTIR(CUBA),TIPO MEDIO LUXO,SEM LADRAO,COM MEDIDAS EM TORNO DE 52X39CM.FORNECIMENTO</t>
  </si>
  <si>
    <t>18.006.0026-A</t>
  </si>
  <si>
    <t>LAVATORIO DE LOUCA BRANCA,DE EMBUTIR(CUBA),TIPO MEDIO LUXO,COM LADRAO,COM MEDIDAS EM TORNO DE 52X39CM.FORNECIMENTO</t>
  </si>
  <si>
    <t>18.006.0028-A</t>
  </si>
  <si>
    <t>TANQUE DE LOUCA BRANCA,COM COLUNA E MEDIDAS EM TORNO DE 56X48CM,INCLUSIVE ACESSORIOS DE FIXACAO.FORNECIMENTO</t>
  </si>
  <si>
    <t>18.006.0033-A</t>
  </si>
  <si>
    <t>TANQUE DE LOUCA BRANCA,COM COLUNA E MEDIDAS EM TORNO DE 60X56CM,INCLUSIVE ACESSORIOS DE FIXACACAO.FORNECIMENTO</t>
  </si>
  <si>
    <t>18.006.0037-A</t>
  </si>
  <si>
    <t>MICTORIO DE LOUCA BRANCA,COM SIFAO INTEGRADO E MEDIDAS EM TORNO DE 33X28X53CM,INCLUSIVE ACESSORIOS DE FIXACAO.FORNECIMENTO</t>
  </si>
  <si>
    <t>18.006.0040-A</t>
  </si>
  <si>
    <t>SABONETEIRA,DE SOBREPOR,EM METAL CROMADO.FORNECIMENTO E COLOCACAO</t>
  </si>
  <si>
    <t>18.006.0043-A</t>
  </si>
  <si>
    <t>SABONETEIRA DE PAREDE COM BASE METALICA E CUPULA DE VIDRO GIRATORIA,PARA SABONETE LIQUIDO.FORNECIMENTO E COLOCACAO</t>
  </si>
  <si>
    <t>PAPELEIRA,SEM PROTETOR,DE SOBREPOR,EM METAL CROMADO.FORNECIMENTO E COLOCACAO</t>
  </si>
  <si>
    <t>18.006.0052-A</t>
  </si>
  <si>
    <t>CABIDE DUPLO,DE SOBREPOR,EM METAL CROMADO.FORNECIMENTO E COLOCACAO</t>
  </si>
  <si>
    <t>18.006.0054-A</t>
  </si>
  <si>
    <t>CABIDE SIMPLES,DE SOBREPOR,EM METAL CROMADO.FORNECIMENTO E COLOCACAO</t>
  </si>
  <si>
    <t>PORTA TOALHA RETO,EM METAL CROMADO(50CM).FORNECIMENTO E COLOCACAO</t>
  </si>
  <si>
    <t>18.007.0039-A</t>
  </si>
  <si>
    <t>CHUVEIRO ESTAMPADO,ARTICULADO,COM BRACO DE 1/2".FORNECIMENTO</t>
  </si>
  <si>
    <t>18.007.0041-A</t>
  </si>
  <si>
    <t>CHUVEIRO ESTAMPADO,ARTICULADO,TIPO LUXO,COM BRACO DE 1/2".FORNECIMENTO</t>
  </si>
  <si>
    <t>18.007.0042-A</t>
  </si>
  <si>
    <t>BRACO EM ALUMINIO DE 1/2",PARA CHUVEIRO ELETRICO.FORNECIMENTO</t>
  </si>
  <si>
    <t>18.007.0043-A</t>
  </si>
  <si>
    <t>CHUVEIRO PLASTICO,BRANCO,INCLUSIVE BRACO.FORNECIMENTO</t>
  </si>
  <si>
    <t>18.007.0045-A</t>
  </si>
  <si>
    <t>CHUVEIRO ELETRICO,EM METAL CROMADO,DE 110/220V.FORNECIMENTO</t>
  </si>
  <si>
    <t>18.007.0049-A</t>
  </si>
  <si>
    <t>CHUVEIRO ELETRICO,EM PLASTICO,DE 110/220V.FORNECIMENTO</t>
  </si>
  <si>
    <t>18.007.0051-A</t>
  </si>
  <si>
    <t>DUCHINHA MANUAL,COM REGISTRO DE PRESSAO 1/2" CROMADO,RABICHOCROMADO,SUPORTE BRANCO,PISTOLA BRANCA,BUCHAS E PARAFUSOS PARA FIXACAO.FORNECIMENTO</t>
  </si>
  <si>
    <t>18.007.0060-A</t>
  </si>
  <si>
    <t>CHUVEIRO ESTAMPADO,ARTICULADO,COM BRACO DE 1/2" E 1 REGISTRODE PRESSAO 1416,DE 1/2",COM CANOPLA E VOLANTE EM METAL CROMADO.FORNECIMENTO</t>
  </si>
  <si>
    <t>18.007.0065-A</t>
  </si>
  <si>
    <t>CHUVEIRO DE LUXO,ARTICULADO,COM BRACO DE 1/2" E 2 REGISTROSDE PRESSAO 1416,DE 1/2",COM CANOPLA E VOLANTE EM METAL CROMADO.FORNECIMENTO</t>
  </si>
  <si>
    <t>18.007.0070-A</t>
  </si>
  <si>
    <t>CHUVEIRO DE PLASTICO,BRANCO,COM BRACO DE 1/2" E 1 REGISTRO DE PRESSAO 1416,DE 1/2",COM CANOPLA E VOLANTE EM METAL CROMADO.FORNECIMENTO</t>
  </si>
  <si>
    <t>18.007.0075-A</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</si>
  <si>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</si>
  <si>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</si>
  <si>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18.007.0090-A</t>
  </si>
  <si>
    <t>CHUVEIRO COM DESVIADOR E DUCHA MANUAL,CROMADO,PARA PESSOAS COM NECESSIDADES ESPECIFICAS.FORNECIMENTO</t>
  </si>
  <si>
    <t>18.008.0005-A</t>
  </si>
  <si>
    <t>TORNEIRA DE PLASTICO PARA LAVATORIO,DE 1/2".FORNECIMENTO</t>
  </si>
  <si>
    <t>18.008.0007-A</t>
  </si>
  <si>
    <t>TORNEIRA DE PLASTICO PARA PIA,DE 1/2".FORNECIMENTO</t>
  </si>
  <si>
    <t>TORNEIRA PARA PIA OU TANQUE,1158 OU SIMILAR DE 1/2"X18CM APROXIMADAMENTE,EM METAL CROMADO.FORNECIMENTO</t>
  </si>
  <si>
    <t>18.009.0060-A</t>
  </si>
  <si>
    <t>TORNEIRA PARA PIA,TIPO PAREDE,COM AREJADOR,1157 OU SIMILAR DE 1/2" X 21CM APROXIMADAMENTE,EM METAL CROMADO.FORNECIMENTO</t>
  </si>
  <si>
    <t>18.009.0065-A</t>
  </si>
  <si>
    <t>TORNEIRA PARA PIA,COM AREJADOR,TUBO MOVEL,TIPO PAREDE,1168 OU SIMILAR,DE 1/2"X22CM APROXIMADAMENTE,EM METAL CROMADO.FORNECIMENTO</t>
  </si>
  <si>
    <t>18.009.0066-A</t>
  </si>
  <si>
    <t>TORNEIRA PARA PIA,COM AREJADOR,TUBO MOVEL,TIPO BANCA,1167 OUSIMILAR DE 1/2"X17CM APROXIMADAMENTE,EM METAL CROMADO.FORNECIMENTO</t>
  </si>
  <si>
    <t>18.009.0070-A</t>
  </si>
  <si>
    <t>TORNEIRA HOSPITALAR,ACIONADA POR ALAVANCA,TIPO PAREDE,DE 1/2"X28CM APROXIMADAMENTE,EM METAL CROMADO.FORNECIMENTO</t>
  </si>
  <si>
    <t>18.009.0073-A</t>
  </si>
  <si>
    <t>TORNEIRA PARA COZINHA,COM MISTURADOR,TIPO PAREDE,COM AREJADOR E TUBO MOVEL,1258 OU SIMILAR,DE APROXIMADAMENTE 1/2"X25CM,EM METAL CROMADO.FORNECIMENTO</t>
  </si>
  <si>
    <t>18.009.0074-A</t>
  </si>
  <si>
    <t>TORNEIRA PARA PIA,COM MISTURADOR,AREJADOR,TUBO MOVEL,TIPO BANCA,1256 OU SIMILAR,DE 1/2"X17CM APROXIMADAMENTE,EM METAL CROMADO.FORNECIMENTO</t>
  </si>
  <si>
    <t>TORNEIRA PARA LAVATORIO TIPO BANCA 1193 OU SIMILAR DE 1/2"X9CM APROXIMADAMENTE,EM METAL CROMADO.FORNECIMENTO</t>
  </si>
  <si>
    <t>18.009.0078-A</t>
  </si>
  <si>
    <t>TORNEIRA PARA JARDIM,DE 3/4"X10CM APROXIMADAMENTE,EM METAL CROMADO.FORNECIMENTO</t>
  </si>
  <si>
    <t>18.009.0079-A</t>
  </si>
  <si>
    <t>TORNEIRA PARA JARDIM,DE 1/2"X10CM APROXIMADAMENTE,EM METAL CROMADO.FORNECIMENTO</t>
  </si>
  <si>
    <t>18.009.0080-A</t>
  </si>
  <si>
    <t>APARELHO MISTURADOR TIPO PAREDE,1878 OU SIMILAR,EM METAL CROMADO,PARA LAVATORIO,COM AREJADOR E VALVULA DE ESCOAMENTO.FORNECIMENTO</t>
  </si>
  <si>
    <t>18.009.0081-A</t>
  </si>
  <si>
    <t>APARELHO MISTURADOR TIPO BANCA,1875 OU SIMILAR,EM METAL CROMADO,PARA LAVATORIO,COM AREJADOR E VALVULA DE ESCOAMENTO.FORNECIMENTO</t>
  </si>
  <si>
    <t>18.009.0086-A</t>
  </si>
  <si>
    <t>TORNEIRA PARA FILTRO,1147 OU SIMILAR,DE 1/2"X13CM APROXIMADAMENTE,EM METAL CROMADO.FORNECIMENTO</t>
  </si>
  <si>
    <t>18.009.0101-A</t>
  </si>
  <si>
    <t>TORNEIRA DE FECHAMENTO AUTOMATICO,PARA LAVATORIO,DE PAREDE,ANTIVANDALISMO,DE 85MM,ACABAMENTO CROMADO.FORNECIMENTO</t>
  </si>
  <si>
    <t>18.009.0102-A</t>
  </si>
  <si>
    <t>TORNEIRA DE FECHAMENTO AUTOMATICO,PARA LAVATORIO,DE PAREDE,ANTIVANDALISMO,DE 135MM,ACABAMENTO CROMADO.FORNECIMENTO</t>
  </si>
  <si>
    <t>18.009.0105-A</t>
  </si>
  <si>
    <t>TORNEIRA PARA LAVATORIO,TIPO BANCA COM ACIONAMENTO HIDROMECANICO,COM LEVE PRESSAO MANUAL.FORNECIMENTO</t>
  </si>
  <si>
    <t>18.009.0110-A</t>
  </si>
  <si>
    <t>TORNEIRA ELETRICA DE PVC,110/220V.FORNECIMENTO</t>
  </si>
  <si>
    <t>18.009.0115-A</t>
  </si>
  <si>
    <t>TORNEIRA PARA LAVATORIO,AUTOMATICA,COM SENSOR DE PRESENCA.FORNECIMENTO</t>
  </si>
  <si>
    <t>18.009.0120-A</t>
  </si>
  <si>
    <t>TORNEIRA PARA LAVATORIO DE MESA COM ALAVANCA,ACIONAMENTO COMLEVE PRESSAO,PARA PESSOAS COM NECESSIDADES ESPECIFICAS.FORNECIMENTO</t>
  </si>
  <si>
    <t>18.011.0003-A</t>
  </si>
  <si>
    <t>TORNEIRA DE BOIA EM PLASTICO,PARA CAIXA D`AGUA,DE 1/2".FORNECIMENTO E COLOCACAO</t>
  </si>
  <si>
    <t>18.011.0005-A</t>
  </si>
  <si>
    <t>TORNEIRA DE BOIA EM PLASTICO,PARA CAIXA D`AGUA,DE 3/4".FORNECIMENTO E COLOCACAO</t>
  </si>
  <si>
    <t>18.012.0090-A</t>
  </si>
  <si>
    <t>TORNEIRA DE BOIA,EM BRONZE,DE PRESSAO,DE 3/4".FORNECIMENTO ECOLOCACAO</t>
  </si>
  <si>
    <t>18.012.0093-A</t>
  </si>
  <si>
    <t>TORNEIRA DE BOIA,EM BRONZE,DE PRESSAO,DE 1".FORNECIMENTO E COLOCACAO</t>
  </si>
  <si>
    <t>18.012.0096-A</t>
  </si>
  <si>
    <t>TORNEIRA DE BOIA,EM BRONZE,DE PRESSAO,DE 1.1/4".FORNECIMENTOE COLOCACAO</t>
  </si>
  <si>
    <t>18.012.0100-A</t>
  </si>
  <si>
    <t>TORNEIRA DE BOIA,EM BRONZE,DE PRESSAO,DE 1.1/2".FORNECIMENTOE COLOCACAO</t>
  </si>
  <si>
    <t>18.012.0102-A</t>
  </si>
  <si>
    <t>TORNEIRA DE BOIA,EM BRONZE,DE PRESSAO,DE 2".FORNECIMENTO E COLOCACAO</t>
  </si>
  <si>
    <t>18.013.0106-A</t>
  </si>
  <si>
    <t>VALVULA DE ESCOAMENTO TIPO AMERICANA,PARA PIA DE COZINHA,1623 DE 1.1/2",EM METAL CROMADO.FORNECIMENTO</t>
  </si>
  <si>
    <t>18.013.0108-A</t>
  </si>
  <si>
    <t>VALVULA DE ESCOAMENTO PARA LAVATORIO,COM LADRAO,1603 DE 1",EM METAL CROMADO.FORNECIMENTO</t>
  </si>
  <si>
    <t>18.013.0109-A</t>
  </si>
  <si>
    <t>VALVULA DE ESCOAMENTO PARA LAVATORIO,SEM LADRAO,1600 DE 1",EM METAL CROMADO.FORNECIMENTO</t>
  </si>
  <si>
    <t>18.013.0110-A</t>
  </si>
  <si>
    <t>VALVULA DE ESCOAMENTO PARA BANHEIRA,SEM LADRAO,1604 DE 1.1/4",EM METAL CROMADO.FORNECIMENTO</t>
  </si>
  <si>
    <t>18.013.0111-A</t>
  </si>
  <si>
    <t>VALVULA DE ESCOAMENTO PARA TANQUE,1605 DE 1.1/4",EM METAL CROMADO.FORNECIMENTO</t>
  </si>
  <si>
    <t>18.013.0112-A</t>
  </si>
  <si>
    <t>VALVULA DE ESCOAMENTO PARA TANQUE,1606 DE 1.1/2",EM METAL CROMADO.FORNECIMENTO</t>
  </si>
  <si>
    <t>18.013.0113-A</t>
  </si>
  <si>
    <t>VALVULA DE ESCOAMENTO PARA LAVATORIO,EM PVC.FORNECIMENTO</t>
  </si>
  <si>
    <t>18.013.0115-A</t>
  </si>
  <si>
    <t>VALVULA DE ESCOAMENTO PARA PIA,EM PVC.FORNECIMENTO</t>
  </si>
  <si>
    <t>18.013.0117-A</t>
  </si>
  <si>
    <t>SIFAO 1680,DE 1.1/2"X1.1/2",EM METAL CROMADO.FORNECIMENTO</t>
  </si>
  <si>
    <t>18.013.0118-A</t>
  </si>
  <si>
    <t>SIFAO 1680,DE 1.1/4"X1.1/2",EM METAL CROMADO.FORNECIMENTO</t>
  </si>
  <si>
    <t>SIFAO 1680,DE 1"X1.1/2",EM METAL CROMADO.FORNECIMENTO</t>
  </si>
  <si>
    <t>18.013.0121-A</t>
  </si>
  <si>
    <t>SIFAO 1680,DE 1"X1.1/4",EM METAL CROMADO.FORNECIMENTO</t>
  </si>
  <si>
    <t>18.013.0123-A</t>
  </si>
  <si>
    <t>SIFAO FLEXIVEL PARA PIA OU LAVATORIO,EM PVC.FORNECIMENTO</t>
  </si>
  <si>
    <t>18.013.0124-A</t>
  </si>
  <si>
    <t>SIFAO RIGIDO PARA PIA OU LAVATORIO,EM PVC DE 1"X40MM.FORNECIMENTO</t>
  </si>
  <si>
    <t>18.013.0127-A</t>
  </si>
  <si>
    <t>SIFAO DE PVC SANFONADO UNIVERSAL.FORNECIMENTO</t>
  </si>
  <si>
    <t>18.013.0128-A</t>
  </si>
  <si>
    <t>RABICHO,EM METAL CROMADO,DE 40CM,COM SAIDA DE 1/2".FORNECIMENTO</t>
  </si>
  <si>
    <t>18.013.0130-A</t>
  </si>
  <si>
    <t>RABICHO,EM METAL CROMADO,DE 30CM,COM SAIDA DE 1/2".FORNECIMENTO</t>
  </si>
  <si>
    <t>18.013.0133-A</t>
  </si>
  <si>
    <t>RABICHO PLASTICO,DE 40CM,COM SAIDA DE 1/2".FORNECIMENTO</t>
  </si>
  <si>
    <t>18.013.0136-A</t>
  </si>
  <si>
    <t>RABICHO PLASTICO,DE 30CM,COM SAIDA DE 1/2".FORNECIMENTO</t>
  </si>
  <si>
    <t>18.013.0140-A</t>
  </si>
  <si>
    <t>TUBO DE LIGACAO PARA VASO SANITARIO,COM ANEL EXPANSOR,EM METAL CROMADO.FORNECIMENTO</t>
  </si>
  <si>
    <t>18.013.0143-A</t>
  </si>
  <si>
    <t>TUBO DE DESCARGA TIPO LONGO,DE 1.1/2",EM PVC,PARA CAIXA DE DESCARGA EXTERNA.FORNECIMENTO</t>
  </si>
  <si>
    <t>18.013.0144-A</t>
  </si>
  <si>
    <t>BOLSA DE LIGACAO PARA VASO SANITARIO.FORNECIMENTO</t>
  </si>
  <si>
    <t>18.013.0146-A</t>
  </si>
  <si>
    <t>MISTURADOR SIMPLES PARA CHUVEIRO,DE 3/4",COM ACABAMENTO EM METAL CROMADO.FORNECIMENTO</t>
  </si>
  <si>
    <t>18.013.0148-A</t>
  </si>
  <si>
    <t>MISTURADOR,DE 3/4",COM FUNCIONAMENTO CONJUNTO:CHUVEIRO/BANHEIRA OU CHUVEIRO/DUCHINHA,COM ACABAMENTO EM METAL CROMADO.FORNECIMENTO</t>
  </si>
  <si>
    <t>18.013.0155-A</t>
  </si>
  <si>
    <t>REGISTRO DE PRESSAO,1416 DE 1/2",COM CANOPLA E VOLANTE EM METAL CROMADO.FORNECIMENTO</t>
  </si>
  <si>
    <t>18.013.0156-A</t>
  </si>
  <si>
    <t>REGISTRO DE PRESSAO,1416 DE 3/4",COM CANOPLA E VOLANTE EM METAL CROMADO.FORNECIMENTO</t>
  </si>
  <si>
    <t>18.013.0158-A</t>
  </si>
  <si>
    <t>PORTA CACAMBA,LIXEIRA,EM CHAPA DE FERRO ESMALTADA,DE 300X300MM.FORNECIMENTO E COLOCACAO</t>
  </si>
  <si>
    <t>18.013.0165-A</t>
  </si>
  <si>
    <t>GRELHA DE ACO INOX,10X10CM,SISTEMA ROTATIVO,COM CAIXILHO.FORNECIMENTO</t>
  </si>
  <si>
    <t>18.013.0167-A</t>
  </si>
  <si>
    <t>GRELHA DE ACO INOX, 15X15CM,SISTEMA ROTATIVO,COM CAIXILHO.FORNECIMENTO</t>
  </si>
  <si>
    <t>18.013.0170-A</t>
  </si>
  <si>
    <t>MISTURADOR MONOCOMANDO PARA CHUVEIRO AP/BP ALTA VAZAO 3/4",COM ACABAMENTO MONOCOMANDO DE ALAVANCA EM METAL CROMADO,PARAPESSOAS COM NECESSIDADES ESPECIFICAS.FORNECIMENTO</t>
  </si>
  <si>
    <t>18.015.0036-A</t>
  </si>
  <si>
    <t>AQUECEDOR DE GAS DE ACUMULACAO,CAPACIDADE DE 100L,MODELO HORIZONTAL,CORPO EM ACO CARBONO.FORNECIMENTO</t>
  </si>
  <si>
    <t>18.015.0037-A</t>
  </si>
  <si>
    <t>AQUECEDOR A GAS DE ACUMULACAO,CAPACIDADE DE 100L,MODELO VERTICAL,CORPO EM ACO CARBONO.FORNECIMENTO</t>
  </si>
  <si>
    <t>18.015.0039-A</t>
  </si>
  <si>
    <t>AQUECEDOR A GAS DE ACUMULACAO,CAPACIDADE DE 200L,MODELO HORIZONTAL,CORPO EM ACO CARBONO.FORNECIMENTO</t>
  </si>
  <si>
    <t>18.015.0040-A</t>
  </si>
  <si>
    <t>AQUECEDOR A GAS DE ACUMULACAO,CAPACIDADE 200L,MODELO VERTICAL,CORPO EM ACO CARBONO.FORNECIMENTO</t>
  </si>
  <si>
    <t>18.015.0042-A</t>
  </si>
  <si>
    <t>AQUECEDOR A GAS DE ACUMULACAO,CAPACIDADE DE 250L,MODELO HORIZONTAL,CORPO EM ACO CARBONO.FORNECIMENTO</t>
  </si>
  <si>
    <t>18.015.0043-A</t>
  </si>
  <si>
    <t>AQUECEDOR A GAS DE ACUMULACAO,CAPACIDADE DE 250L,MODELO VERTICAL,CORPO EM ACO DE CARBONO.FORNECIMENTO</t>
  </si>
  <si>
    <t>18.015.0045-A</t>
  </si>
  <si>
    <t>AQUECEDOR A GAS DE ACUMULACAO,CAPACIDADE DE 300L,MODELO HORIZONTAL,CORPO EM ACO CARBONO.FORNECIMENTO</t>
  </si>
  <si>
    <t>18.015.0046-A</t>
  </si>
  <si>
    <t>AQUECEDOR A GAS DE ACUMULACAO,CAPACIDADE DE 300L,MODELO VERTICAL,CORPO EM ACO CARBONO.FORNECIMENTO</t>
  </si>
  <si>
    <t>18.015.0048-A</t>
  </si>
  <si>
    <t>AQUECEDOR A GAS DE ACUMULACAO,CAPACIDADE DE 500L,MODELO HORIZONTAL,CORPO EM ACO CARBONO.FORNECIMENTO</t>
  </si>
  <si>
    <t>18.015.0049-A</t>
  </si>
  <si>
    <t>AQUECEDOR A GAS DE ACUMULACAO,CAPACIDADE DE 500L,MODELO VERTICAL,CORPO EM ACO CARBONO.FORNECIMENTO</t>
  </si>
  <si>
    <t>18.015.0052-A</t>
  </si>
  <si>
    <t>AQUECEDOR A GAS DE ACUMULACAO,CAPACIDADE DE 750L,MODELO HORIZONTAL,CORPO EM ACO CARBONO.FORNECIMENTO</t>
  </si>
  <si>
    <t>18.015.0053-A</t>
  </si>
  <si>
    <t>AQUECEDOR A GAS DE ACUMULACAO,CAPACIDADE DE 750L,MODELO VERTICAL,CORPO EM ACO CARBONO.FORNECIMENTO</t>
  </si>
  <si>
    <t>18.015.0055-A</t>
  </si>
  <si>
    <t>AQUECEDOR A GAS DE ACUMULACAO,CAPACIDADE DE 1000L,MODELO HORIZONTAL,CORPO EM ACO CARBONO.FORNECIMENTO</t>
  </si>
  <si>
    <t>18.015.0056-A</t>
  </si>
  <si>
    <t>AQUECEDOR A GAS DE ACUMULACAO,CAPACIDADE DE 1000L,MODELO VERTICAL,CORPO EM ACO CARBONO.FORNECIMENTO</t>
  </si>
  <si>
    <t>18.015.0060-A</t>
  </si>
  <si>
    <t>AQUECEDOR A GAS DE PASSAGEM,RESIDENCIAL,EM CHAPA ESMALTADA,BRANCO,DE 6L/MIN.FORNECIMENTO</t>
  </si>
  <si>
    <t>18.015.0062-A</t>
  </si>
  <si>
    <t>AQUECEDOR A GAS DE PASSAGEM,RESIDENCIAL,EM CHAPA ESMALTADA,BRANCO,DE 12L/MIN.FORNECIMENTO</t>
  </si>
  <si>
    <t>18.015.0064-A</t>
  </si>
  <si>
    <t>AQUECEDOR A GAS DE PASSAGEM,RESIDENCIAL,EM CHAPA ESMALTADA,BRANCO,DE 18L/MIN.FORNECIMENTO</t>
  </si>
  <si>
    <t>18.015.0066-A</t>
  </si>
  <si>
    <t>AQUECEDOR A GAS DE PASSAGEM,RESIDENCIAL,EM CHAPA ESMALTADA,BRANCO,DE 22L/MIN.FORNECIMENTO</t>
  </si>
  <si>
    <t>18.015.0070-A</t>
  </si>
  <si>
    <t>AQUECEDOR ELETRICO DE ACUMULACAO,AUTOMATICO,CAPACIDADE DE 100L,EM COBRE.FORNECIMENTO</t>
  </si>
  <si>
    <t>18.015.0072-A</t>
  </si>
  <si>
    <t>AQUECEDOR ELETRICO DE ACUMULACAO,AUTOMATICO,CAPACIDADE DE 200L,EM COBRE.FORNECIMENTO</t>
  </si>
  <si>
    <t>18.015.0074-A</t>
  </si>
  <si>
    <t>AQUECEDOR ELETRICO DE ACUMULACAO,AUTOMATICO,CAPACIDADE DE 500L,EM COBRE.FORNECIMENTO</t>
  </si>
  <si>
    <t>18.015.0076-A</t>
  </si>
  <si>
    <t>AQUECEDOR ELETRICO DE ACUMULACAO,AUTOMATICO,CAPACIDADE DE 750L,EM COBRE.FORNECIMENTO</t>
  </si>
  <si>
    <t>18.015.0078-A</t>
  </si>
  <si>
    <t>AQUECEDOR ELETRICO DE ACUMULACAO,AUTOMATICO,CAPACIDADE DE 1.000L,EM COBRE.FORNECIMENTO</t>
  </si>
  <si>
    <t>18.015.0080-A</t>
  </si>
  <si>
    <t>FOGAO A GAS RESIDENCIAL,BRANCO,COM 4 BOCAS.FORNECIMENTO</t>
  </si>
  <si>
    <t>18.015.0081-A</t>
  </si>
  <si>
    <t>FOGAO A GAS RESIDENCIAL,BRANCO,COM 6 BOCAS.FORNECIMENTO</t>
  </si>
  <si>
    <t>18.015.0082-A</t>
  </si>
  <si>
    <t>FOGAO A GAS,INDUSTRIAL,COM 6 BOCAS,FORNO,GRELHA DE 40X40CM EPERFIL DE 5CM.FORNECIMENTO</t>
  </si>
  <si>
    <t>18.015.0083-A</t>
  </si>
  <si>
    <t>FOGAO A GAS,INDUSTRIAL,COM 4 BOCAS,FORNO,GRELHA DE 30X30CM EPERFIL DE 5CM.FORNECIMENTO</t>
  </si>
  <si>
    <t>18.015.0084-A</t>
  </si>
  <si>
    <t>FOGAO A GAS,INDUSTRIAL,COM 3 BOCAS,SEM FORNO,GRELHA DE 30X30CM E PERFIL DE 5CM.FORNECIMENTO</t>
  </si>
  <si>
    <t>18.015.0085-A</t>
  </si>
  <si>
    <t>FOGAO A GAS,INDUSTRIAL,COM 2 BOCAS,SEM FORNO,GRELHA DE 30X30CM E PERFIL DE 5CM.FORNECIMENTO</t>
  </si>
  <si>
    <t>18.016.0001-A</t>
  </si>
  <si>
    <t>COIFA DE ACO INOX AISI 304/444(#20),NAS DIMENSOES 2,30X1,30X0,60M(COCCAO),COM CALHA COLETORA DE GORDURA EM TODO PERIMETRO COM DRENO PLUGADO,SUPORTE DE FIXACAO E BOCAIS FLANGEADOS(FOGAO INDUSTRIAL DE 8 BOCAS).FORNECIMENTO E COLOCACAO</t>
  </si>
  <si>
    <t>18.016.0002-A</t>
  </si>
  <si>
    <t>COIFA DE ACO INOX AISI 304/444(#20),NAS DIMENSOES 1,80X1,30X0,60M(COCCAO),COM CALHA COLETORA DE GORDURA EM TODO PERIMETRO COM DRENO PLUGADO,SUPORTE DE FIXACAO E BOCAIS FLANGEADOS(FOGAO INDUSTRIAL DE 6 BOCAS).FORNECIMENTO E COLOCACAO</t>
  </si>
  <si>
    <t>18.016.0003-A</t>
  </si>
  <si>
    <t>COIFA DE ACO INOX AISI 304/444(#20),NAS DIMENSOES 1,30X1,30X0,60M(COCCAO),COM CALHA COLETORA DE GORDURA EM TODO PERIMETRO COM DRENO PLUGADO,SUPORTE DE FIXACAO E BOCAIS FLANGEADOS(FOGAO INDUSTRIAL DE 4 BOCAS).FORNECIMENTO E COLOCACAO</t>
  </si>
  <si>
    <t>18.016.0004-A</t>
  </si>
  <si>
    <t>FILTROS INERCIAIS 50X50CM DE ACO INOX 304(COIFA DE COCCAO).FORNECIMENTO E COLOCACAO</t>
  </si>
  <si>
    <t>18.016.0005-A</t>
  </si>
  <si>
    <t>FILTROS INERCIAIS 40X50CM DE ACO INOX 304(COIFA DE COCCAO).FORNECIMENTO E COLOCACAO</t>
  </si>
  <si>
    <t>18.016.0006-A</t>
  </si>
  <si>
    <t>DAMPER CORTA FOGO 30X30CM,ACIONAMENTO AUTOMATICO,PELA ACAO DE ELEMENTO FUSIVEL,MODELO DCF COM FUSIVEL DE DISPARO(COM ATESTADO UL)COM ROMPIMENTO EM 72ºC OU 141ºC,COM CHAVE FIM DE CURSO.FORNECIMENTO E COLOCACAO</t>
  </si>
  <si>
    <t>18.016.0007-A</t>
  </si>
  <si>
    <t>DAMPER CORTA FOGO 35X35CM,ACIONAMENTO AUTOMATICO,PELA ACAO DE ELEMENTO FUSIVEL,MODELO DCF COM FUSIVEL DE DISPARO(COM ATESTADO UL)COM ROMPIMENTO EM 72ºC OU 141ºC,COM CHAVE FIM DE CURSO.FORNECIMENTO E COLOCACAO</t>
  </si>
  <si>
    <t>18.016.0008-A</t>
  </si>
  <si>
    <t>DAMPER CORTA FOGO 35X45CM,ACIONAMENTO AUTOMATICO,PELA ACAO DE ELEMENTO FUSIVEL,MODELO DCF COM FUSIVEL DE DISPARO(COM ATESTADO UL)COM ROMPIMENTO EM 72ºC OU 141ºC,COM CHAVE FIM DE CURSO.FORNECIMENTO E COLOCACAO</t>
  </si>
  <si>
    <t>18.016.0010-A</t>
  </si>
  <si>
    <t>COIFA DE ACO INOXIDAVEL,DE 1,20X0,60M,DE CHAPA 18.304,INCLUSIVE 1,50M DE DUTO COM 310X120MM DE SECAO,EM CHAPA 22,2 EXAUSTORES CENTRIFUGOS TIPO CARAMUJO,EM CHAPA DE ACO CARBONO 1020COM MOTOR 1/3CV NAS TENSOES 110/220V. FORNECIMENTO E COLOCACAO</t>
  </si>
  <si>
    <t>18.016.0015-A</t>
  </si>
  <si>
    <t>COIFA DE ACO INOXIDAVEL,DE 2,10X1,20M,DE CHAPA 18.304,INCLUSIVE 3,00M DE DUTO COM 500X500MM DE SECAO,EM CHAPA 22,1 EXAUSTOR CENTRIFUGO TIPO CARAMUJO,EM CHAPA DE ACO CARBONO 1020 COM MOTOR 3CV NAS TENSOES 110/220V.FORNECIMENTO E COLOCACAO</t>
  </si>
  <si>
    <t>18.016.0020-A</t>
  </si>
  <si>
    <t>PORTA CACAMBA,LIXEIRA,DE ACO INOXIDAVEL,CHAPA 18.304,MEDINDOAPROXIMADAMENTE (300X300)MM.FORNECIMENTO E COLOCACAO</t>
  </si>
  <si>
    <t>18.016.0025-A</t>
  </si>
  <si>
    <t>TANQUE DE ACO INOXIDAVEL,EM CHAPA 22.304,MEDINDO APROXIMADAMENTE (520X540X300)MM,CAPACIDADE DE 30L,COM ESFREGADOR,EXCLUSIVE TORNEIRA.FORNECIMENTO</t>
  </si>
  <si>
    <t>18.016.0027-A</t>
  </si>
  <si>
    <t>TANQUE INDUSTRIAL EM ACO INOXIDAVEL AISI 304,PARA LAVAGEM DEPANELOES,MEDINDO APROXIMADAMENTE (0,61X0,706X0,305)M.FORNECIMENTO E COLOCACAO</t>
  </si>
  <si>
    <t>18.016.0030-A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</si>
  <si>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</si>
  <si>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18.016.0035-A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</si>
  <si>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</si>
  <si>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18.016.0040-A</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</si>
  <si>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</si>
  <si>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</si>
  <si>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18.016.0045-A</t>
  </si>
  <si>
    <t>BANCA SECA DE ACO INOXIDAVEL,COM LARGURA APROXIMADA DE 0,55M,ATE 3,00M DE COMPRIMENTO,EM CHAPA 18.304,SOBRE APOIOS DE ALVENARIA DE MEIA VEZ E VERGA DE CONCRETO,SEM REVESTIMENTO.FORNECIMENTO E COLOCACAO</t>
  </si>
  <si>
    <t>18.016.0050-A</t>
  </si>
  <si>
    <t>MICTORIO COLETIVO DE ACO INOXIDAVEL,COM SECAO DE (580X300)MM,EM CHAPA 20.304,COM CRIVO DE SAIDA DE 1.1/4",REGISTRO DE PRESSAO 1416 DE 3/4",COM CANOPLA E VOLANTE EM METAL CROMADO.FORNECIMENTO</t>
  </si>
  <si>
    <t>18.016.0051-A</t>
  </si>
  <si>
    <t>MICTORIO COLETIVO DE ACO INOXIDAVEL,COM SECAO DE (380X250)MM,EM CHAPA 20.304,COM CRIVO DE SAIDA DE 1.1/4",REGISTRO DE PRESSAO 1416 DE 3/4",COM CANOPLA E VOLANTE EM METAL CROMADO.FORNECIMENTO</t>
  </si>
  <si>
    <t>18.016.0055-A</t>
  </si>
  <si>
    <t>MICTORIO COLETIVO EM ACO INOXIDAVEL AISI 304,MEDINDO APROXIMADAMENTE (1800X290X350)MM,INCLUSIVE KIT DE INSTALACAO COMPREENDENDO: PARAFUSOS,BUCHAS,SIFAO EXTENSIVEL E VALVULA INOX.FORNECIMENTO</t>
  </si>
  <si>
    <t>18.016.0060-A</t>
  </si>
  <si>
    <t>LAVATORIO COLETIVO DE ACO INOXIDAVEL COM 1.000MM DE SECAO EMCHAPA 20.304,PARA 2 PONTOS DE AGUA,CRIVO DE SAIDA EM 1.1/4",EXCLUSIVE TORNEIRAS.FORNECIMENTO E COLOCACAO</t>
  </si>
  <si>
    <t>18.016.0070-A</t>
  </si>
  <si>
    <t>LAVATORIO INDUSTRIAL EM ACO INOXIDAVEL AISI 304,MEDINDO APROXIMADAMENTE (400X405X280)MM,INCLUSIVE BICA,VALVULA DE ACIONAMENTO E KIT DE INSTALACAO COMPREENDENDO: PARAFUSOS,BUCHAS EVALVULA.FORNECIMENTO E COLOCACAO</t>
  </si>
  <si>
    <t>18.016.0080-A</t>
  </si>
  <si>
    <t>SECADOR DE MAOS EM ACO INOXIDAVEL,COM SISTEMA FOTO-CELULAR BI-VOLT,EXCLUSIVE PONTO DE TOMADA.FORNECIMENTO E COLOCACAO</t>
  </si>
  <si>
    <t>18.016.0100-A</t>
  </si>
  <si>
    <t>BARRA DE APOIO PARA LAVATORIO DE CENTRO,EM ACO INOXIDAVEL AISI 304,TUBO DE 1.1/4",INCLUSIVE FIXACAO COM PARAFUSOS INOXIDAVEIS E BUCHAS PLASTICAS,MEDINDO 60X40CM,PARA PESSOAS COM NECESSIDADES ESPECIFICAS.FORNECIMENTO E COLOCACAO</t>
  </si>
  <si>
    <t>18.016.0105-A</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</si>
  <si>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</si>
  <si>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</si>
  <si>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</si>
  <si>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</si>
  <si>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18.016.0110-A</t>
  </si>
  <si>
    <t>BARRA DE APOIO EM ACO INOXIDAVEL AISI 304,TUBO DE 1.1/4",EM"L",INCLUSIVE FIXACAO COM PARAFUSOS INOXIDAVEIS E BUCHAS PLASTICAS,MEDINDO 70X70CM,PARA PESSOAS COM NECESSIDADES ESPECIFICAS.FORNECIMENTO E COLOCACAO</t>
  </si>
  <si>
    <t>18.016.0111-A</t>
  </si>
  <si>
    <t>BARRA DE APOIO EM ACO INOXIDAVEL AISI 304,TUBO DE 1.1/4",EM"L",INCLUSIVE FIXACAO COM PARAFUSOS INOXIDAVEIS E BUCHAS PLASTICAS,MEDINDO 80X80CM,PARA PESSOAS COM NECESSIDADES ESPECIFICAS.FORNECIMENTO E COLOCACAO</t>
  </si>
  <si>
    <t>18.016.0120-A</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</si>
  <si>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</si>
  <si>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</si>
  <si>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18.016.0130-A</t>
  </si>
  <si>
    <t>BARRA DE APOIO FIXA AO PISO,EM ACO INOXIDAVEL AISI 304,TUBODE 1.1/4",INCLUSIVE FIXACAO COM PARAFUSOS INOXIDAVEIS E BUCHAS PLASTICAS,COM 75X80CM,PARA PESSOAS COM NECESSIDADES ESPECIFICAS.FORNECIMENTO E COLOCACAO</t>
  </si>
  <si>
    <t>18.016.0135-A</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</si>
  <si>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</si>
  <si>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</si>
  <si>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18.017.0020-A</t>
  </si>
  <si>
    <t>FILTRO PARA USO DOMESTICO COM CARCACA ATOXICA EM POLIPROPILENO COM 1 ELEMENTO FILTRANTE DE CELULOSE E CARVAO ATIVADO,PARA VAZAO ATE 180L/H,CONEXAO DE 1/2" SEM REGISTRO.FORNECIMENTO</t>
  </si>
  <si>
    <t>18.017.0021-A</t>
  </si>
  <si>
    <t>FULTRO PARA USO DOMESTICO COM CARCACA ATOXICA EM POLIPROPILENO COM 1 ELEMENTO FILTRANTE DE CELULOSE E CARVAO ATIVADO,PARA VAZAO ATE 360L/H,CONEXAO DE 3/4" SEM REGISTRO.FORNECIMENTO</t>
  </si>
  <si>
    <t>18.017.0022-A</t>
  </si>
  <si>
    <t>FILTRO PARA USO DOMESTICO COM CARCACA ATOXICA EM POLIPROPILENO COM 2 ELEMENTOS FILTRANTES DE CELULOSE E CARVAO ATIVADO,PARA VAZAO ATE 720L/H,CONEXAO DE 1" SEM REGISTRO.FORNECIMENTO</t>
  </si>
  <si>
    <t>18.017.0100-A</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</si>
  <si>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</si>
  <si>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18.017.0105-A</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</si>
  <si>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</si>
  <si>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18.018.0010-A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</si>
  <si>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</si>
  <si>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18.018.0015-A</t>
  </si>
  <si>
    <t>DIVISORIA MOVEL,PARA AMBIENTE HOSPITALAR,SANFONADA,EM PVC,FIXADA NA PAREDE,ALTURA DE 1,85M,LARGURA TOTAL DE 1,365M.FORNECIMENTO</t>
  </si>
  <si>
    <t>18.018.0018-A</t>
  </si>
  <si>
    <t>DIVISORIA MOVEL,PARA AMBIENTE HOSPITALAR,SANFONADA,EM PVC,FIXADA NA PAREDE,ALTURA DE 1,85M,LARGURA TOTAL DE 1,995M.FORNECIMENTO</t>
  </si>
  <si>
    <t>18.018.0020-A</t>
  </si>
  <si>
    <t>DIVISORIA MOVEL,PARA AMBIENTE HOSPITALAR,SANFONADA,EM PVC,FIXADA NA PAREDE,ALTURA DE 1,85M,LARGURA TOTAL DE 3,045M.FORNECIMENTO</t>
  </si>
  <si>
    <t>18.018.0025-A</t>
  </si>
  <si>
    <t>BIOMBO MOVEL,COM RODIZIOS,RETO,EM CHUMBO LAMINADO REVESTIDOEM EUCAPLAC,1MM DE ESPESSURA,MEDINDO 0,80X1,80M,COM VISOR DEVIDRO PLUMBIFERO.FORNECIMENTO</t>
  </si>
  <si>
    <t>18.018.0030-A</t>
  </si>
  <si>
    <t>PAINEL PARA DIVISORIA BLINDADA (DESTINADA A DELIMITACAO DE AREAS OU SALAS RADIOLOGICAS),COMPOSTO POR PLACAS RIGIDAS EM MATERIAL RESISTENTE,REVESTINDO LENCOIS DE CHUMBO COM 1MM DE ESPESURA,INCLUSIVE ELEMENTOS DE FIXACAO.FORNECIMENTO E COLOCACAO</t>
  </si>
  <si>
    <t>18.018.0032-A</t>
  </si>
  <si>
    <t>PAINEL PARA DIVISORIA BLINDADA (DESTINADA A DELIMITACAO DE AREAS OU SALAS RADIOLOGICAS),COMPOSTO POR PLACAS RIGIDAS EM MATERIAL RESISTENTE,REVESTINDO LENCOIS DE CHUMBO COM 1,5MM DEESPESSURA,INCLUSIVE ELEMENTOS DE FIXACAO.FORNECIMENTO E COLOCACAO</t>
  </si>
  <si>
    <t>18.018.0050-A</t>
  </si>
  <si>
    <t>SUPORTE PARA PORTA SORO DE TETO,FIXO,COM 4 GANCHOS.FORNECIMENTO</t>
  </si>
  <si>
    <t>18.018.0070-A</t>
  </si>
  <si>
    <t>PASSA-CHASSIS DE 2 PORTAS,CONSTRUIDO EM CHAPA DE ACO TRATADOE PINTADO NA COR CINZA MARTELADO,PARA SER EMBUTIDO NA PAREDE ENTRE A CAMARA ESCURA E A SALA DE RAIOS-X,MEDINDO H=60CM,L=30CM,C=45CM.FORNECIMENTO</t>
  </si>
  <si>
    <t>18.018.0080-A</t>
  </si>
  <si>
    <t>BANCADA EM ACO INOXIDAVEL PARA LAVAGEM DE BEBE.FORNECIMENTO</t>
  </si>
  <si>
    <t>18.018.0090-A</t>
  </si>
  <si>
    <t>TANQUE PARA EXPURGO EM ACO INOXIDAVEL.FORNECIMENTO</t>
  </si>
  <si>
    <t>18.018.0100-A</t>
  </si>
  <si>
    <t>LAVATORIO CIRURGICO EM ACO INOXIDAVEL,MEDINDO APROXIMADAMENTE 1,50M DE COMPRIMENTO,COM DUAS TORNEIRAS AUTOMATICAS PARA SIDA DE AGUA ACIONADAS POR SENSOR,INCLUSIVE KIT DE INSTALACAO.FORNECIMENTO</t>
  </si>
  <si>
    <t>18.018.0102-A</t>
  </si>
  <si>
    <t>SABONETEIRA AUTOMATICA EM ACO INOX,ACIONADA POR SENSOR.FORNECIMENTO</t>
  </si>
  <si>
    <t>18.019.0010-A</t>
  </si>
  <si>
    <t>CAIXA DE DESCARGA DE PLASTICO EXTERNA.FORNECIMENTO</t>
  </si>
  <si>
    <t>18.019.0012-A</t>
  </si>
  <si>
    <t>CAIXA DE DESCARGA DE PLASTICO,DE EMBUTIR,COM ESPELHO CROMADO.FORNECIMENTO</t>
  </si>
  <si>
    <t>18.021.0025-A</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</si>
  <si>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</si>
  <si>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18.021.0030-A</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</si>
  <si>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</si>
  <si>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18.021.0035-A</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</si>
  <si>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</si>
  <si>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18.021.0040-A</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</si>
  <si>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</si>
  <si>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18.021.0042-A</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</si>
  <si>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</si>
  <si>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18.021.0043-A</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</si>
  <si>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</si>
  <si>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18.021.0045-A</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</si>
  <si>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</si>
  <si>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18.021.0048-A</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</si>
  <si>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</si>
  <si>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18.021.0055-A</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</si>
  <si>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</si>
  <si>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18.021.0060-A</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</si>
  <si>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</si>
  <si>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18.021.0065-A</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</si>
  <si>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</si>
  <si>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18.021.0070-A</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</si>
  <si>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</si>
  <si>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18.021.0100-A</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</si>
  <si>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</si>
  <si>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18.021.0105-A</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</si>
  <si>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</si>
  <si>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18.022.0010-A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</si>
  <si>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</si>
  <si>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18.022.0011-A</t>
  </si>
  <si>
    <t>MESA DE CONCRETO ARMADO,APARENTE,DE 0,80M DE LARGURA E 6CM DE ESPESSURA,APOIADA EM DOIS MONTANTES DE SECAO 10X50X60CM DEMESMO MATERIAL.FORNECIMENTO E COLOCACAO</t>
  </si>
  <si>
    <t>18.022.0012-A</t>
  </si>
  <si>
    <t>ESTRUTURA RECURVADA DE CONCRETO ARMADO,FUNDIDO NO LOCAL,PARAJOGO DE BASQUETE,REVESTIDA COM ARGAMASSA DE CIMENTO E AREIA,NO TRACO 1:3,CONFORME PROJETO Nº6018/EMOP,INCLUSIVE ESCAVACAO E REATERRO,EXCLUSIVE TABELAS</t>
  </si>
  <si>
    <t xml:space="preserve">PAR       </t>
  </si>
  <si>
    <t>18.022.0013-A</t>
  </si>
  <si>
    <t>BANCA DE CONCRETO APARENTE,COM 0,60M DE LARGURA E 0,06M DE ESPESSURA,PARA UMA CUBA,EXCLUSIVE ESTA</t>
  </si>
  <si>
    <t>18.022.0015-A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</si>
  <si>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</si>
  <si>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18.023.0010-A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</si>
  <si>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</si>
  <si>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18.023.0011-A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</si>
  <si>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</si>
  <si>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18.023.0012-A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</si>
  <si>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</si>
  <si>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18.023.0013-A</t>
  </si>
  <si>
    <t>BALCAO PARA PASSAGEM DE ALIMENTOS,EM CONCRETO APARENTE,GUARNICAO DE MADEIRA DE LEI,CONFORME PROJETO Nº6020/EMOP,EXCLUSIVE PINTURA</t>
  </si>
  <si>
    <t>18.023.0014-A</t>
  </si>
  <si>
    <t>BANCA DE APOIO DE PANELAS,DE 60CM DE LARGURA COM BASE DE ALVENARIA DE TIJOLO MACICO E CONCRETO SIMPLES,ACABAMENTO COM AZULEJOS BRANCOS 15X15CM E CIMENTADO,NO TRACO 1:3,CONFORME PROJETO Nº6021/EMOP,EXCLUSIVE ESTRADO DE MADEIRA E PINTURA</t>
  </si>
  <si>
    <t>18.023.0020-A</t>
  </si>
  <si>
    <t>BANCA DE APOIO DE PANELAS,DE 60CM DE LARGURA COM BASE DE ALVENARIA DE TIJOLO MACICO E CONCRETO SIMPLES,ACABAMENTO EM PECAS DE MACARANDUBA DE 4CM DE ESPESSURA,FIXADAS NO CIMENTADO,NO TRACO 1:3,CONFORME PROJETO Nº 6021/EMOP,EXCLUSIVE ESTRADODE MADEIRA E PINTURA</t>
  </si>
  <si>
    <t>18.024.0001-A</t>
  </si>
  <si>
    <t>BALCAO DE ATENDIMENTO EM CONCRETO APARENTE,JANELA GUILHOTINAEM 3 MODULOS EM MADEIRA DE LEI,CONFORME PROJETO Nº6022/EMOP,EXCLUSIVE FERRAGENS E PINTURA.FORNECIMENTO E COLOCACAO</t>
  </si>
  <si>
    <t>18.024.0002-A</t>
  </si>
  <si>
    <t>BALCAO DE ATENDIMENTO EM CONCRETO APARENTE,COM PASSAGEM,JANELA GRILHOTINA EM 3 MODULOS EM MADEIRA DE LEI,PORTA EM COMPENSADO DE CEDRO DE 3CM DE ESPESSURA,CONFORME PROJETO Nº6023/EMOP,EXCLUSIVE FERRAGENS E PINTURA.FORNECIMENTO E COLOCACAO</t>
  </si>
  <si>
    <t>18.024.0010-A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</si>
  <si>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</si>
  <si>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18.024.0050-A</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</si>
  <si>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</si>
  <si>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18.025.0001-A</t>
  </si>
  <si>
    <t>BEBEDOURO PURIFICADOR,DE COLUNA,COM ACESSIBILIDADE,CONFORMEABNT NBR 9050,EM ACO INOXIDAVEL,MODELO PRESSAO,COM 2 TORNEIRAS,VAZAO MINIMA DE 30L/H,CONFORME ABNT NBR 16236.FORNECIMENTO</t>
  </si>
  <si>
    <t>18.025.0005-A</t>
  </si>
  <si>
    <t>BEBEDOURO PURIFICADOR,DE COLUNA,EM ACO INOXIDAVEL,MODELO PRESSAO,COM 2 TORNEIRAS,VAZAO MINIMA DE 30L/H,CONFORME ABNT NBR16236.FORNECIMENTO</t>
  </si>
  <si>
    <t>18.025.0007-A</t>
  </si>
  <si>
    <t>BEBEDOURO EM ACO INOXIDAVEL,MODELO INDUSTRIAL,COM 4 TORNEIRAS,CAPACIDADE DE RESERVATORIO DE 200L E VAZAO MINIMA DE 30L/H,CONFORME ABNT NBR 16236.FORNECIMENTO</t>
  </si>
  <si>
    <t>18.025.0010-A</t>
  </si>
  <si>
    <t>BEBEDOURO ELETRICO,110/220V,DE MESA,PARA GARRAFAO (EXCLUSIVEESTE),COM DUAS SAIDAS,AGUA GELADA E TEMPERATURA AMBIENTE,CONFORME ABNT NBR 16236.FORNECIMENTO</t>
  </si>
  <si>
    <t>18.025.0050-A</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</si>
  <si>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</si>
  <si>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</si>
  <si>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</si>
  <si>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</si>
  <si>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</si>
  <si>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</si>
  <si>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</si>
  <si>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18.025.0070-A</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</si>
  <si>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</si>
  <si>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18.025.0075-A</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</si>
  <si>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</si>
  <si>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18.025.0080-A</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</si>
  <si>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</si>
  <si>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18.025.0085-A</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</si>
  <si>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</si>
  <si>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18.025.0090-A</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</si>
  <si>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</si>
  <si>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18.025.0095-A</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</si>
  <si>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</si>
  <si>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18.025.0150-A</t>
  </si>
  <si>
    <t>MESA DE AUTOPSIA OU NECROPSIA COM LAVATORIO E RECIPIENTE PARA COLETA DE MATERIAIS.FORNECIMENTO</t>
  </si>
  <si>
    <t>18.026.0008-A</t>
  </si>
  <si>
    <t>APARELHO DE AR CONDICIONADO DE 30.000BTU/H,220V,3HP.FORNECIMENTO</t>
  </si>
  <si>
    <t>18.026.0010-A</t>
  </si>
  <si>
    <t>APARELHO DE AR CONDICIONADO DE 18.000BTU/H,220V,2HP.FORNECIMENTO</t>
  </si>
  <si>
    <t>18.026.0012-A</t>
  </si>
  <si>
    <t>APARELHO DE AR CONDICIONADO DE 12.000BTU/H,110/220V,1HP.FORNECIMENTO</t>
  </si>
  <si>
    <t>18.026.0015-A</t>
  </si>
  <si>
    <t>APARELHO DE AR CONDICIONADO DE 10.000BTU/H,110V,1HP.FORNECIMENTO</t>
  </si>
  <si>
    <t>18.026.0020-A</t>
  </si>
  <si>
    <t>APARELHO DE AR CONDICIONADO DE 7.500BTU/H,110V,3/4HP.FORNECIMENTO</t>
  </si>
  <si>
    <t>18.026.0025-A</t>
  </si>
  <si>
    <t>APARELHO DE AR CONDICIONADO DE 10.000BTU,1HP,COM CONTROLE REMOTO.FORNECIMENTO</t>
  </si>
  <si>
    <t>18.026.0030-A</t>
  </si>
  <si>
    <t>APARELHO DE AR CONDICIONADO DE 12.000BTU,1HP,COM CONTROLE REMOTO.FORNECIMENTO</t>
  </si>
  <si>
    <t>18.027.0040-A</t>
  </si>
  <si>
    <t>LUMINARIA DE EMERGENCIA DE SOBREPOR,EM PLASTICO,EQUIPADA COMBATERIA SELADA RECARREGAVEL COM 60 LAMPADAS EM LED. FORNECIMENTO E COLOCACAO</t>
  </si>
  <si>
    <t>18.027.0045-A</t>
  </si>
  <si>
    <t>LUMINARIA DE EMERGENCIA DE SOBREPOR,EM PLASTICO,EQUIPADA COMBATERIA SELADA RECARREGAVEL COM 30 LAMPADAS EM LED. FORNECIMENTO E COLOCACAO</t>
  </si>
  <si>
    <t>18.027.0070-A</t>
  </si>
  <si>
    <t>PLACA DE SINALIZACAO AUTONOMA,EM LED,PERSONALIZADA(NAO FUME),110/220V,COM DIMENSOES APROXIMADAS DE (22X11,6)CM.FORNECIMENTO E COLOCACAO</t>
  </si>
  <si>
    <t>18.027.0072-A</t>
  </si>
  <si>
    <t>LANTERNA DE SEGURANCA,TIPO GIRATORIA,PARA CAMARA ESCURA,COMFILTRO VERMELHO,EM ESTRUTURA DE ACO PINTADO.FORNECIMENTO E COLOCACAO</t>
  </si>
  <si>
    <t>18.027.0075-A</t>
  </si>
  <si>
    <t>PRISMA BICOLOR DE SINALIZACAO PARA PORTAS DE SALA DE RAIO-X.FORNECIMENTO E COLOCACAO</t>
  </si>
  <si>
    <t>18.027.0080-A</t>
  </si>
  <si>
    <t>BALIZADOR DE EMBUTIR EM ALUMINIO PINTADO,PARA UMA LAMPADA LED DE 4,5W,INCLUSIVE ESTA.FORNECIMENTO E COLOCACAO</t>
  </si>
  <si>
    <t>18.027.0082-A</t>
  </si>
  <si>
    <t>BALIZADOR TIPO POSTE EM ALUMINIO PINTADO,PARA UMA LAMPADA LED DE 9W,INCLUSIVE ESTA.FORNECIMENTO E COLOCACAO</t>
  </si>
  <si>
    <t>18.027.0089-A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</si>
  <si>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</si>
  <si>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18.027.0095-A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</si>
  <si>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</si>
  <si>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18.027.0097-A</t>
  </si>
  <si>
    <t>LUMINARIA FECHADA (REFLETOR),PARA ILUMINACAO DE QUADRAS DE ESPORTES E AFINS,PARA LAMPADA LED DE 100W,INCLUSIVE ESTA.FORNECIMENTO E COLOCACAO</t>
  </si>
  <si>
    <t>18.027.0098-A</t>
  </si>
  <si>
    <t>LUMINARIA FECHADA (REFLETOR),PARA ILUMINACAO DE QUADRAS DE ESPORTES E AFINS,PARA LAMPADA LED DE 50W,INCLUSIVE ESTA.FORNECIMENTO E COLOCACAO</t>
  </si>
  <si>
    <t>18.027.0100-A</t>
  </si>
  <si>
    <t>LUMINARIA ABERTA,PARA ILUMINACAO DE RUAS,EM ALUMINIO ESTAMPADO,NA FORMA OVOIDE PARA LAMPADA:MISTA ATE 250W,EXCLUSIVE LAMPADA E BRACO PARA ILUMINACAO PUBLICA.FORNECIMENTO E COLOCACAO</t>
  </si>
  <si>
    <t>18.027.0105-A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</si>
  <si>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</si>
  <si>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18.027.0110-A</t>
  </si>
  <si>
    <t>LUMINARIA A PROVA DE GASES,VAPORES E POS,HERMETICA,COM LENTEDE VIDRO TRANSPARENTE,CORPO E GRADE EM ALUMINIO FUNDIDO,PARA LAMPADA LED ATE 25W,MISTA OU VAPOR DE MERCURIO ATE 250W,PARA COLOCACAO EM TETO,EXCLUSIVE LAMPADA.FORNECIMENTO E COLOCACAO</t>
  </si>
  <si>
    <t>18.027.0112-A</t>
  </si>
  <si>
    <t>LUMINARIA A PROVA DE GASES,VAPORES E POS,HERMETICA,COM LENTEDE VIDRO TRANSPARENTE,CORPO E GRADE EM ALUMINIO FUNDIDO,PARA LAMPADA LED ATE 25W,MISTA OU VAPOR DE MERCURIO ATE 250W,PARA COLOCACAO EM PAREDE,EXCLUSIVE LAMPADA.FORNECIMENTO E COLOCACAO</t>
  </si>
  <si>
    <t>18.027.0120-A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</si>
  <si>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</si>
  <si>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18.027.0125-A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</si>
  <si>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</si>
  <si>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18.027.0130-A</t>
  </si>
  <si>
    <t>PROJETOR PARA ILUMINACAO DE QUADRAS DE ESPORTE,PATIOS OU FACHADAS,EM ALUMINIO REPUXADO,LENTE EM VIDRO TEMPERADO(DIAMETRO=300MM),PARA LAMPADA LED DE 25W OU MISTA DE 250W,EXCLUSIVE LAMPADA.FORNECIMENTO E COLOCACAO</t>
  </si>
  <si>
    <t>18.027.0135-A</t>
  </si>
  <si>
    <t>PROJETOR PARA ILUMINACAO DE QUADRAS DE ESPORTE,PATIOS OU FACHADAS,EM ALUMINIO REPUXADO,LENTE EM VIDRO TEMPERADO(DIAMETRO=220MM),PARA LAMPADA LED DE 25W,EXCLUSIVE LAMPADA.FORNECIMENTO E COLOCACAO</t>
  </si>
  <si>
    <t>18.027.0140-A</t>
  </si>
  <si>
    <t>LUMINARIA PARA SINALIZACAO DE GARAGEM,DUPLA,CORPO EM ALUMINIO SILICIO,GLOBO EM PLASTICO PRISMATICO ROSQUEADO AO CORPO,PARA LAMPADA LED DE 7W,100/240V,INCLUSIVE LAMPADA.FORNECIMENTOE COLOCACAO</t>
  </si>
  <si>
    <t>18.027.0142-A</t>
  </si>
  <si>
    <t>LUMINARIA ABERTA PARA ILUMINACAO DE ESTACIONAMENTOS,TIPO TREVO,INSTALADA EM NUCLEO PARA 01(UMA)PETALA,EM CHAPA DE ALUMINIO,PARA LAMPADAS DE VAPOR DE MERCURIO,VAPOR DE SODIO OU VAPOR METALICO ATE 400W,EXCLUSIVE LAMPADA.FORNECIMENTO E COLOCACAO</t>
  </si>
  <si>
    <t>18.027.0143-A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</si>
  <si>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</si>
  <si>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18.027.0150-A</t>
  </si>
  <si>
    <t>LUMINARIA DECORATIVA,PARA ILUMINACAO PUBLICA E ESTACIONAMENTOS,COM UMA PETALA,PARA LAMPADA LED DE 50W,EQUIPADA COM CELULA FOTOELETRICA,INCLUSIVE LAMPADA.FORNECIMENTO E COLOCACAO</t>
  </si>
  <si>
    <t>18.027.0152-A</t>
  </si>
  <si>
    <t>LUMINARIA DECORATIVA,PARA ILUMINACAO PUBLICA E ESTACIONAMENTOS,COM DUAS PETALAS,PARA LAMPADA LED DE 50W,EQUIPADA COM CELULA FOTOELETRICA,INCLUSIVE LAMPADA.FORNECIMENTO E COLOCACAO</t>
  </si>
  <si>
    <t xml:space="preserve">MN        </t>
  </si>
  <si>
    <t>18.027.0153-A</t>
  </si>
  <si>
    <t>LUMINARIA DECORATIVA,PARA ILUMINACAO PUBLICA E ESTACIONAMENTOS,COM TRES PETALAS,PARA LAMPADA LED DE 50W,EQUIPADA COM CELULA FOTOELETRICA,INCLUSIVE LAMPADA.FORNECIMENTO E COLOCACAO</t>
  </si>
  <si>
    <t>18.027.0154-A</t>
  </si>
  <si>
    <t>LUMINARIA DECORATIVA,PARA ILUMINACAO PUBLICA E ESTACIONAMENTOS,COM QUATRO PETALAS,PARA LAMPADA LED DE 50W,EQUIPADA COM CELULA FOTOELETRICA,INCLUSIVE LAMPADA.FORNECIMENTO E COLOCACAO</t>
  </si>
  <si>
    <t>18.027.0300-A</t>
  </si>
  <si>
    <t>LUMINARIA DE SOBREPOR,FIXADA EM LAJE OU FORRO,TIPO CALHA,CHANFRADA OU PRISMATICA,COMPLETA,EQUIPADA COM REATOR ELETRONICODE ALTO FATOR DE POTENCIA E LAMPADA FLUORESCENTE DE 1X16W.FORNECIMENTO E COLOCACAO</t>
  </si>
  <si>
    <t>18.027.0301-A</t>
  </si>
  <si>
    <t>LUMINARIA DE SOBREPOR,FIXADA EM LAJE OU FORRO,TIPO CALHA,CHANFRADA OU PRISMATICA,COMPLETA,EQUIPADA COM REATOR ELETRONICODE ALTO FATOR DE POTENCIA E LAMPADA FLUORESCENTE DE 1X18W.FORNECIMENTO E COLOCACAO</t>
  </si>
  <si>
    <t>18.027.0302-A</t>
  </si>
  <si>
    <t>LUMINARIA DE SOBREPOR,FIXADA EM LAJE OU FORRO,TIPO CALHA,CHANFRADA OU PRISMATICA,COMPLETA,EQUIPADA COM REATOR ELETRONICODE ALTO FATOR DE POTENCIA E LAMPADA FLUORESCENTE DE 1X20W.FORNECIMENTO E COLOCACAO</t>
  </si>
  <si>
    <t>18.027.0303-A</t>
  </si>
  <si>
    <t>LUMINARIA DE SOBREPOR,FIXADA EM LAJE OU FORRO,TIPO CALHA,CHANFRADA OU PRISMATICA,COMPLETA,EQUIPADA COM REATOR ELETRONICODE ALTO FATOR DE POTENCIA E LAMPADA FLUORESCENTE DE 1X32W.FORNECIMENTO E COLOCACAO</t>
  </si>
  <si>
    <t>18.027.0304-A</t>
  </si>
  <si>
    <t>LUMINARIA DE SOBREPOR,FIXADA EM LAJE OU FORRO,TIPO CALHA,CHANFRADA OU PRISMATICA,COMPLETA,EQUIPADA COM REATOR ELETRONICODE ALTO FATOR DE POTENCIA E LAMPADA FLUORESCENTE DE 1X36W.FORNECIMENTO E COLOCACAO</t>
  </si>
  <si>
    <t>18.027.0305-A</t>
  </si>
  <si>
    <t>LUMINARIA DE SOBREPOR,FIXADA EM LAJE OU FORRO,TIPO CALHA,CHANFRADA OU PRISMATICA,COMPLETA,EQUIPADA COM REATOR ELETRONICODE ALTO FATOR DE POTENCIA E LAMPADA FLUORESCENTE DE 1X40W.FORNECIMENTO E COLOCACAO</t>
  </si>
  <si>
    <t>18.027.0310-A</t>
  </si>
  <si>
    <t>LUMINARIA DE SOBREPOR,FIXADA EM LAJE OU FORRO,TIPO CALHA,CHANFRADA OU PRISMATICA,COMPLETA,EQUIPADA COM REATOR ELETRONICODE ALTO FATOR DE POTENCIA E LAMPADA FLUORESCENTE DE 2X16W.FORNECIMENTO E COLOCACAO</t>
  </si>
  <si>
    <t>18.027.0311-A</t>
  </si>
  <si>
    <t>LUMINARIA DE SOBREPOR,FIXADA EM LAJE OU FORRO,TIPO CALHA,CHANFRADA OU PRISMATICA,COMPLETA,EQUIPADA COM REATOR ELETRONICODE ALTO FATOR DE POTENCIA E LAMPADA FLUORESCENTE DE 2X18W.FORNECIMENTO E COLOCACAO</t>
  </si>
  <si>
    <t>18.027.0312-A</t>
  </si>
  <si>
    <t>LUMINARIA DE SOBREPOR,FIXADA EM LAJE OU FORRO,TIPO CALHA,CHANFRADA OU PRISMATICA,COMPLETA,EQUIPADA COM REATOR ELETRONICODE ALTO FATOR DE POTENCIA E LAMPADA FLUORESCENTE DE 2X20W.FORNECIMENTO E COLOCACAO</t>
  </si>
  <si>
    <t>18.027.0313-A</t>
  </si>
  <si>
    <t>LUMINARIA DE SOBREPOR,FIXADA EM LAJE OU FORRO,TIPO CALHA,CHANFRADA OU PRISMATICA,COMPLETA,EQUIPADA COM REATOR ELETRONICODE ALTO FATOR DE POTENCIA E LAMPADA FLUORESCENTE DE 2X32W.FORNECIMENTO E COLOCACAO</t>
  </si>
  <si>
    <t>18.027.0314-A</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</si>
  <si>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</si>
  <si>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</si>
  <si>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18.027.0320-A</t>
  </si>
  <si>
    <t>LUMINARIA DE SOBREPOR,FIXADA EM LAJE OU FORRO,TIPO CALHA,CHANFRADA OU PRISMATICA,COMPLETA,EQUIPADA COM REATOR ELETRONICODE ALTO FATOR DE POTENCIA E LAMPADA FLUORESCENTE DE 3X16W.FORNECIMENTO E COLOCACAO</t>
  </si>
  <si>
    <t>18.027.0321-A</t>
  </si>
  <si>
    <t>LUMINARIA DE SOBREPOR,FIXADA EM LAJE OU FORRO,TIPO CALHA,CHANFRADA OU PRISMATICA,COMPLETA,EQUIPADA COM REATOR ELETRONICODE ALTO FATOR DE POTENCIA E LAMPADA FLUORESCENTE DE 3X18W.FORNECIMENTO E COLOCACAO</t>
  </si>
  <si>
    <t>18.027.0322-A</t>
  </si>
  <si>
    <t>LUMINARIA DE SOBREPOR,FIXADA EM LAJE OU FORRO,TIPO CALHA,CHANFRADA OU PRISMATICA,COMPLETA,EQUIPADA COM REATOR ELETRONICODE ALTO FATOR DE POTENCIA E LAMPADA FLUORESCENTE DE 3X20W.FORNECIMENTO E COLOCACAO</t>
  </si>
  <si>
    <t>18.027.0323-A</t>
  </si>
  <si>
    <t>LUMINARIA DE SOBREPOR,FIXADA EM LAJE OU FORRO,TIPO CALHA,CHANFRADA OU PRISMATICA,COMPLETA,EQUIPADA COM REATOR ELETRONICODE ALTO FATOR DE POTENCIA E LAMPADA FLUORESCENTE DE 3X32W.FORNECIMENTO E COLOCACAO</t>
  </si>
  <si>
    <t>18.027.0324-A</t>
  </si>
  <si>
    <t>LUMINARIA DE SOBREPOR,FIXADA EM LAJE OU FORRO,TIPO CALHA,CHANFRADA OU PRISMATICA,COMPLETA,EQUIPADA COM REATOR ELETRONICODE ALTO FATOR DE POTENCIA E LAMPADA FLUORESCENTE DE 3X36W.FORNECIMENTO E COLOCACAO</t>
  </si>
  <si>
    <t>18.027.0325-A</t>
  </si>
  <si>
    <t>LUMINARIA DE SOBREPOR,FIXADA EM LAJE OU FORRO,TIPO CALHA,CHANFRADA OU PRISMATICA,COMPLETA,EQUIPADA COM REATOR ELETRONICODE ALTO FATOR DE POTENCIA E LAMPADA FLUORESCENTE DE 3X40W.FORNECIMENTO E COLOCACAO</t>
  </si>
  <si>
    <t>18.027.0330-A</t>
  </si>
  <si>
    <t>LUMINARIA DE SOBREPOR,FIXADA EM LAJE OU FORRO,TIPO CALHA,CHANFRADA OU PRISMATICA,COMPLETA,EQUIPADA COM REATOR ELETRONICODE ALTO FATOR DE POTENCIA E LAMPADA FLUORESCENTE DE 4X16W.FORNECIMENTO E COLOCACAO</t>
  </si>
  <si>
    <t>18.027.0331-A</t>
  </si>
  <si>
    <t>LUMINARIA DE SOBREPOR,FIXADA EM LAJE OU FORRO,TIPO CALHA,CHANFRADA OU PRISMATICA,COMPLETA,EQUIPADA COM REATOR ELETRONICODE ALTO FATOR DE POTENCIA E LAMPADA FLUORESCENTE DE 4X18W.FORNECIMENTO E COLOCACAO</t>
  </si>
  <si>
    <t>18.027.0332-A</t>
  </si>
  <si>
    <t>LUMINARIA DE SOBREPOR,FIXADA EM LAJE OU FORRO,TIPO CALHA,CHANFRADA OU PRISMATICA,COMPLETA,EQUIPADA COM REATOR ELETRONICODE ALTO FATOR DE POTENCIA E LAMPADA FLUORESCENTE DE 4X20W.FORNECIMENTO E COLOCACAO</t>
  </si>
  <si>
    <t>18.027.0333-A</t>
  </si>
  <si>
    <t>LUMINARIA DE SOBREPOR,FIXADA EM LAJE OU FORRO,TIPO CALHA,CHANFRADA OU PRISMATICA,COMPLETA,EQUIPADA COM REATOR ELETRONICODE ALTO FATOR DE POTENCIA E LAMPADA FLUORESCENTE DE 4X32W.FORNECIMENTO E COLOCACAO</t>
  </si>
  <si>
    <t>18.027.0334-A</t>
  </si>
  <si>
    <t>LUMINARIA DE SOBREPOR,FIXADA EM LAJE OU FORRO,TIPO CALHA,CHANFRADA OU PRISMATICA,COMPLETA,EQUIPADA COM REATOR ELETRONICODE ALTO FATOR DE POTENCIA E LAMPADA FLUORESCENTE DE 4X36W.FORNECIMENTO E COLOCACAO</t>
  </si>
  <si>
    <t>18.027.0335-A</t>
  </si>
  <si>
    <t>LUMINARIA DE SOBREPOR,FIXADA EM LAJE OU FORRO,TIPO CALHA,CHANFRADA OU PRISMATICA,COMPLETA,EQUIPADA COM REATOR ELETRONICODE ALTO FATOR DE POTENCIA E LAMPADA FLUORESCENTE DE 4X40W.FORNECIMENTO E COLOCACAO</t>
  </si>
  <si>
    <t>18.027.0400-A</t>
  </si>
  <si>
    <t>LUMINARIA FLUORESCENTE TUBULAR DE SOBREPOR,2X16W(INCLUSIVE LAMPADAS),CORPO EM CHAPA DE ACO TRATADA E PINTURA ELETROSTATICA BRANCA,REFLETOR EM ALUMINIO DE ALTO BRILHO,COM REATOR DEALTO FATOR DE POTENCIA,BI-VOLT.FORNECIMENTO E COLOCACAO</t>
  </si>
  <si>
    <t>18.027.0402-A</t>
  </si>
  <si>
    <t>LUMINARIA FLUORESCENTE TUBULAR DE SOBREPOR,2X32W(INCLUSIVE LAMPADAS),CORPO EM CHAPA DE ACO TRATADA E PINTURA ELETROSTATICA BRAMCA,REFLETOR EM ALUMINIO DE ALTO BRILHO,COM REATOR DEALTO FATOR DE POTENCIA,BI-VOLT.FORNECIMENTO E COLOCACAO</t>
  </si>
  <si>
    <t>18.027.0404-A</t>
  </si>
  <si>
    <t>LUMINARIA FLUORESCENTE TUBULAR DE SOBREPOR,2X16W(INCLUSIVE LAMPADAS),COM ALETAS,CORPO EM CHAPA DE ACO TRATADA E PINTURAELETROSTATICA BRANCA,REFLETOR EM ALUMINIO DE ALTO BRILHO,COMREATOR DE ALTO FATOR DE POTENCIA,BI-VOLT.FORNECIMENTO E COLOCACAO</t>
  </si>
  <si>
    <t>18.027.0406-A</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</si>
  <si>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</si>
  <si>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18.027.0408-A</t>
  </si>
  <si>
    <t>LUMINARIA FLUORESCENTE TUBULAR DE SOBREPOR,2X32W(INCLUSIVE LAMPADAS),COM ALETAS,CORPO EM CHAPA DE ACO TRATADA E PINTURAELETROSTATICA BRANCA,REFLETOR EM ALUMINIO DE ALTO BRILHO,COMREATOR DE ALTO FATOR DE POTENCIA,BI-VOLT.FORNECIMENTO E COLOCACAO</t>
  </si>
  <si>
    <t>18.027.0410-A</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</si>
  <si>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</si>
  <si>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18.027.0415-A</t>
  </si>
  <si>
    <t>LUMINARIA FLUORESCENTE TUBULAR DE EMBUTIR,2X16W(INCLUSIVE LAMPADAS),CORPO EM CHAPA DE ACO TRATADA E PINTURA ELETROSTATICA BRANCA,REFLETOR EM ALUMINIO DE ALTO BRILHO,COM REATOR DE ALTO FATOR DE POTENCIA,BIVOLT.FORNECIMENTO E COLOCACAO</t>
  </si>
  <si>
    <t>18.027.0418-A</t>
  </si>
  <si>
    <t>LUMINARIA FLUORESCENTE TUBULAR DE EMBUTIR,2X32W(INCLUSIVE LAMPADAS),CORPO EM CHAPA DE ACO TRATADA E PINTURA ELETROSTATICA BRANCA,REFLETOR EM ALUMINIO DE ALTO BRILHO,COM REATOR DE ALTO FATOR DE POTENCIA,BI-VOLT.FORNECIMENTO E COLOCACAO</t>
  </si>
  <si>
    <t>18.027.0420-A</t>
  </si>
  <si>
    <t>LUMINARIA FLUORESCENTE TUBULAR DE EMBUTIR,2X16W(INCLUSIVE LAMPADAS),COM ALETAS,CORPO EM CHAPA DE ACO TRATADA E PINTURA ELETROSTATICA BRANCA,REFLETOR EM ALUMINIO DE ALTO BRILHO,COMREATOR DE ALTO FATOR DE POTENCIA,BI-VOLT.FORNECIMENTO E COLOCACAO</t>
  </si>
  <si>
    <t>18.027.0422-A</t>
  </si>
  <si>
    <t>LUMINARIA FLUORESCENTE TUBULAR DE EMBUTIR,2X16W(INCLUSIVE LAMPADAS),COM VISOR ACRILICO TRANSLUCIDO,CORPO EM CHAPA DE ACOTRATADA E PINTURA ELETROSTATICA BRANCA,REFLETOR EM ALUMINIODE ALTO BRILHO,COM REATOR DE ALTO FATOR DE POTENCIA,BI-VOLT.FORNECIMENTO E COLOCACAO</t>
  </si>
  <si>
    <t>18.027.0424-A</t>
  </si>
  <si>
    <t>LUMINARIA FLUORESCENTE TUBULAR DE EMBUTIR,2X32W(INCLUSIVE LAMPADAS),COM ALETAS,CORPO EM CHAPA DE ACO TRATADA E PINTURA ELETROSTATICA BRANCA,REFLETOR EM ALUMINIO DE ALTO BRILHO,COMREATOR DE ALTO FATOR DE POTENCIA,BI-VOLT.FORNECIMENTO E COLOCACAO</t>
  </si>
  <si>
    <t>18.027.0426-A</t>
  </si>
  <si>
    <t>LUMINARIA FLUORESCENTE TUBULAR DE EMBUTIR,2X32W(INCLUSIVE LAMPADAS),COM VISOR ACRILICO TRANSLUCIDO,CORPO EM CHAPA DE ACOTRATADA E PINTURA ELETROSTATICA BRANCA,REFLETOR EM ALUMINIODE ALTO BRILHO,COM REATOR DE ALTO FATOR DE POTENCIA,BI-VOLT.FORNECIMENTO E COLOCACAO</t>
  </si>
  <si>
    <t>18.027.0430-A</t>
  </si>
  <si>
    <t>LUMINARIA DE EMBUTIR,FIXADA EM GESSO,PARA LAMPADA LED DE 25W(INCLUSIVE LAMPADA).FORNECIMENTO E COLOCACAO</t>
  </si>
  <si>
    <t>18.027.0434-A</t>
  </si>
  <si>
    <t>LUMINARIA TIPO SPOT,DIRECIONAL,EXCLUSIVE LAMPADA.FORNECIMENTO E COLOCACAO</t>
  </si>
  <si>
    <t>18.027.0440-A</t>
  </si>
  <si>
    <t>LUMINARIA DE EMBUTIR DIRECIONAVEL,PARA LAMPADA TIPO DICROICA,(EXCLUSIVE ESTA),COM ARCO DE ALUMINIO PINTADO EM EPOXI BRANCO.FORNECIMENTO E COLOCACAO</t>
  </si>
  <si>
    <t>18.027.0445-A</t>
  </si>
  <si>
    <t>ARANDELA EM ALUMINIO E VIDRO,COM BASE PARA FIXACAO,EXCLUSIVELAMPADA.FORNECIMENTO E COLOCACAO</t>
  </si>
  <si>
    <t>18.027.0450-A</t>
  </si>
  <si>
    <t>ARANDELA TIPO "MEIA-LUA",VIDRO ACETINADO,COR BRANCA,EXCLUSIVE LAMPADA.FORNECIMENTO E COLOCACAO</t>
  </si>
  <si>
    <t>18.027.0455-A</t>
  </si>
  <si>
    <t>GLOBO ESFERICO,PLAFONIER REPUXADO DE ALUMINIO COM DIFUSOR EMBASE DE VIDRO LEITOSO DE 4"X6".FORNECIMENTO E COLOCACAO</t>
  </si>
  <si>
    <t>18.027.0457-A</t>
  </si>
  <si>
    <t>GLOBO ESFERICO,PLAFONIER REPUXADO DE ALUMINIO COM DIFUSOR EMBASE DE VIDRO LEITOSO DE 4"X8".FORNECIMENTO E COLOCACAO</t>
  </si>
  <si>
    <t>18.027.0460-A</t>
  </si>
  <si>
    <t>GLOBO ESFERICO EM PLASTICO,DE 6" E PLAFONIER EM ALUMINIO.FORNECIMENTO E COLOCACAO</t>
  </si>
  <si>
    <t>18.027.0470-A</t>
  </si>
  <si>
    <t>LUMINARIA DE SOBREPOR, FIXADA EM LAJE OU FORRO, TIPO CALHA,CHANFRADA OU PRISMATICA, COMPLETA, COM LAMPADA LED TUBULARDE 1 X 9W. FORNECIMENTO E COLOCACAO</t>
  </si>
  <si>
    <t>18.027.0472-A</t>
  </si>
  <si>
    <t>LUMINARIA DE SOBREPOR, FIXADA EM LAJE OU FORRO, TIPO CALHA,CHANFRADA OU PRISMATICA, COMPLETA, COM LAMPADA LED TUBULARDE 1 X 18W. FORNECIMENTO E COLOCACAO</t>
  </si>
  <si>
    <t>18.027.0474-A</t>
  </si>
  <si>
    <t>LUMINARIA DE SOBREPOR, FIXADA EM LAJE OU FORRO, TIPO CALHA,CHANFRADA OU PRISMATICA, COMPLETA, COM LAMPADA LED TUBULARDE 2 X 9W. FORNECIMENTO E COLOCACAO</t>
  </si>
  <si>
    <t>18.027.0476-A</t>
  </si>
  <si>
    <t>LUMINARIA DE SOBREPOR, FIXADA EM LAJE OU FORRO, TIPO CALHA,CHANFRADA OU PRISMATICA, COMPLETA, COM LAMPADA LED TUBULARDE 2 X 18W. FORNECIMENTO E COLOCACAO</t>
  </si>
  <si>
    <t>18.027.0478-A</t>
  </si>
  <si>
    <t>LUMINARIA DE SOBREPOR, FIXADA EM LAJE OU FORRO, TIPO CALHA,CHANFRADA OU PRISMATICA, COMPLETA, COM LAMPADA LED TUBULARDE 3 X 9W. FORNECIMENTO E COLOCACAO</t>
  </si>
  <si>
    <t>18.027.0480-A</t>
  </si>
  <si>
    <t>LUMINARIA DE SOBREPOR, FIXADA EM LAJE OU FORRO, TIPO CALHA,CHANFRADA OU PRISMATICA, COMPLETA, COM LAMPADA LED TUBULARDE 3 X 18W.FORNECIMENTO E COLOCACAO</t>
  </si>
  <si>
    <t>18.027.0482-A</t>
  </si>
  <si>
    <t>LUMINARIA DE SOBREPOR, FIXADA EM LAJE OU FORRO, TIPO CALHA,CHANFRADA OU PRISMATICA, COMPLETA, COM LAMPADA LED TUBULARDE 4 X 9W.FORNECIMENTO E COLOCACAO</t>
  </si>
  <si>
    <t>18.027.0484-A</t>
  </si>
  <si>
    <t>LUMINARIA DE SOBREPOR, FIXADA EM LAJE OU FORRO, TIPO CALHA,CHANFRADA OU PRISMATICA, COMPLETA, COM LAMPADA LED TUBULARDE 4 X 18W. FORNECIMENTO E COLOCACAO</t>
  </si>
  <si>
    <t>18.027.0486-A</t>
  </si>
  <si>
    <t>LUMINARIA LED TUBULAR DE SOBREPOR, 2X9W (INCLUSIVE LAMPADAS),CORPO EM CHAPA DE ACO TRATADA E PINTURA ELETROSTATICA BRANCA, REFLETOR EM ALUMINIO DE ALTO BRILHO, SEM REATOR. FORNECIMENTO E COLOCACAO</t>
  </si>
  <si>
    <t>18.027.0488-A</t>
  </si>
  <si>
    <t>LUMINARIA LED TUBULAR DE SOBREPOR, 2X9W (INCLUSIVE LAMPADAS),CORPO EM CHAPA DE ACO TRATADA E PINTURA ELETROSTATICA BRANCA, REFLETOR EM ALUMINIO DE ALTO BRILHO, COM ALETAS, SEM REATOR. FORNECIMENTO E COLOCACAO</t>
  </si>
  <si>
    <t>18.027.0490-A</t>
  </si>
  <si>
    <t>LUMINARIA LED TUBULAR DE SOBREPOR, 2X9W (INCLUSIVE LAMPADAS),CORPO EM CHAPA DE ACO TRATADA E PINTURA ELETROSTATICA BRANCA, REFLETOR EM ALUMINIO DE ALTO BRILHO, COM VISOR ACRILICO TRANSLUCIDO, SEM REATOR. FORNECIMENTO E COLOCACAO</t>
  </si>
  <si>
    <t>18.027.0492-A</t>
  </si>
  <si>
    <t>LUMINARIA LED TUBULAR DE SOBREPOR, 2X18W (INCLUSIVE LAMPADAS),CORPO EM CHAPA DE ACO TRATADA E PINTURA ELETROSTATICA BRANCA, REFLETOR EM ALUMINIO DE ALTO BRILHO, SEM REATOR. FORNECIMENTO E COLOCACAO</t>
  </si>
  <si>
    <t>18.027.0494-A</t>
  </si>
  <si>
    <t>LUMINARIA LED TUBULAR DE SOBREPOR, 2X18W (INCLUSIVE LAMPADAS),CORPO EM CHAPA DE ACO TRATADA E PINTURA ELETROSTATICA BRANCA, REFLETOR EM ALUMINIO DE ALTO BRILHO, COM ALETAS, SEM REATOR. FORNECIMENTO E COLOCACAO</t>
  </si>
  <si>
    <t>18.027.0496-A</t>
  </si>
  <si>
    <t>LUMINARIA LED TUBULAR DE SOBREPOR, 2X18W (INCLUSIVE LAMPADAS),CORPO EM CHAPA DE ACO TRATADA E PINTURA ELETROSTATICA BRANCA, REFLETOR EM ALUMINIO DE ALTO BRILHO, COM VISOR ACRILICOTRANSLUCIDO, SEM REATOR. FORNECIMENTO E COLOCACAO</t>
  </si>
  <si>
    <t>18.027.0510-A</t>
  </si>
  <si>
    <t>LUMINARIA LED TUBULAR DE EMBUTIR, 2X9W (INCLUSIVE LAMPADAS),CORPO EM CHAPA DE ACO TRATADA E PINTURA ELETROSTATICA BRANCA, REFLETOR EM ALUMINIO DE ALTO BRILHO, SEM REATOR. FORNECIMENTO E COLOCACAO</t>
  </si>
  <si>
    <t>18.027.0512-A</t>
  </si>
  <si>
    <t>LUMINARIA LED TUBULAR DE EMBUTIR, 2X9W (INCLUSIVE LAMPADAS),CORPO EM CHAPA DE ACO TRATADA E PINTURA ELETROSTATICA BRANCA, REFLETOR EM ALUMINIO DE ALTO BRILHO, COM ALETAS, SEM REATOR. FORNECIMENTO E COLOCACAO</t>
  </si>
  <si>
    <t>18.027.0514-A</t>
  </si>
  <si>
    <t>LUMINARIA LED TUBULAR DE EMBUTIR, 2X9W (INCLUSIVE LAMPADAS),CORPO EM CHAPA DE ACO TRATADA E PINTURA ELETROSTATICA BRANCA, REFLETOR EM ALUMINIO DE ALTO BRILHO, COM VISOR ACRILICO TRANSLUCIDO, SEM REATOR. FORNECIMENTO E COLOCACAO</t>
  </si>
  <si>
    <t>18.027.0516-A</t>
  </si>
  <si>
    <t>LUMINARIA LED TUBULAR DE EMBUTIR, 2X18W (INCLUSIVE LAMPADAS),CORPO EM CHAPA DE ACO TRATADA E PINTURA ELETROSTATICA BRANCA, REFLETOR EM ALUMINIO DE ALTO BRILHO, SEM REATOR. FORNECIMENTO E COLOCACAO</t>
  </si>
  <si>
    <t>18.027.0518-A</t>
  </si>
  <si>
    <t>LUMINARIA LED TUBULAR DE EMBUTIR, 2X18W (INCLUSIVE LAMPADAS),CORPO EM CHAPA DE ACO TRATADA E PINTURA ELETROSTATICA BRANCA, REFLETOR EM ALUMINIO DE ALTO BRILHO, COM ALETAS, SEM REATOR. FORNECIMENTO E COLOCACAO</t>
  </si>
  <si>
    <t>18.027.0520-A</t>
  </si>
  <si>
    <t>LUMINARIA LED TUBULAR DE EMBUTIR, 2X18W (INCLUSIVE LAMPADAS),CORPO EM CHAPA DE ACO TRATADA E PINTURA ELETROSTATICA BRANCA, REFLETOR EM ALUMINIO DE ALTO BRILHO, COM VISOR ACRILICO TRANSLUCIDO, SEM REATOR. FORNECIMENTO E COLOCACAO</t>
  </si>
  <si>
    <t>18.028.0001-A</t>
  </si>
  <si>
    <t>TRANSFORMADOR DE DISTRIBUICAO DE 30KVA,ABRIGADA,CLASSE 15KV,REFRIGERACAO A OLEO MINERAL,TENSAO PRIMARIA DE 13,8KV,TENSAOSECUNDARIA DE 220/127V-60HZ,COM ACESSORIOS.FORNECIMENTO E COLOCACAO</t>
  </si>
  <si>
    <t>18.028.0005-A</t>
  </si>
  <si>
    <t>TRANSFORMADOR DE DISTRIBUICAO DE 45KVA,ABRIGADA,CLASSE 15KV,REFRIGERACAO A OLEO MINERAL,TENSAO PRIMARIA DE 13,8KV,TENSAOSECUNDARIA DE 220/127V-60HZ,COM ACESSORIOS.FORNECIMENTO E COLOCACAO</t>
  </si>
  <si>
    <t>18.028.0010-A</t>
  </si>
  <si>
    <t>TRANSFORMADOR DE DISTRIBUICAO DE 75KVA,ABRIGADA,CLASSE 15KV,REFRIGERACAO A OLEO MINERAL,TENSAO PRIMARIA DE 13,8KV,TENSAOSECUNDARIA DE 220/127V-60HZ,COM ACESSORIOS.FORNECIMENTO E COLOCACAO</t>
  </si>
  <si>
    <t>18.028.0015-A</t>
  </si>
  <si>
    <t>TRANSFORMADOR DE DISTRIBUICAO DE 112,5KVA,ABRIGADA,CLASSE 15KV,REFRIGERACAO A OLEO MINERAL,TENSAO PRIMARIA DE 13,8KV,TENSAO SECUNDARIA DE 220/127V-60HZ,COM ACESSORIOS.FORNECIMENTOE COLOCACAO</t>
  </si>
  <si>
    <t>18.028.0020-A</t>
  </si>
  <si>
    <t>TRANSFORMADOR DE DISTRIBUICAO DE 150KVA,ABRIGADA,CLASSE 15KV,REFRIGERACAO A OLEO MINERAL,TENSAO PRIMARIA DE 13,8KV,TENSAO SECUNDARIA DE 220/127V-60HZ,COM ACESSORIOS.FORNECIMENTO ECOLOCACAO</t>
  </si>
  <si>
    <t>18.028.0025-A</t>
  </si>
  <si>
    <t>TRANSFORMADOR DE DISTRIBUICAO DE 225KVA,ABRIGADA,CLASSE 15KV,REFRIGERACAO A OLEO MINERAL,TENSAO PRIMARIA DE 13,8KV,TENSAO SECUNDARIA DE 220/127V-60HZ,COM ACESSORIOS.FORNECIMENTO ECOLOCACAO</t>
  </si>
  <si>
    <t>18.028.0030-A</t>
  </si>
  <si>
    <t>TRANSFORMADOR DE DISTRIBUICAO DE 300KVA,ABRIGADA,CLASSE 15KV,REFRIGERACAO A OLEO MINERAL,TENSAO PRIMARIA DE 13,8KV,TENSAO SECUNDARIA DE 220/127V-60HZ,COM ACESSORIOS.FORNECIMENTO ECOLOCACAO</t>
  </si>
  <si>
    <t>18.028.0035-A</t>
  </si>
  <si>
    <t>TRANSFORMADOR DE DISTRIBUICAO DE 500KVA,ABRIGADA,CLASSE 15KV,REFRIGERACAO A OLEO MINERAL,TENSAO PRIMARIA DE 13,8KV,TENSAO SECUNDARIA DE 220/127V-60HZ,COM ACESSORIOS.FORNECIMENTO ECOLOCACAO</t>
  </si>
  <si>
    <t>18.028.0040-A</t>
  </si>
  <si>
    <t>TRANSFORMADOR DE DISTRIBUICAO DE 750KVA,ABRIGADA,CLASSE 15KV,REFRIGERACAO A OLEO MINERAL,TENSAO PRIMARIA DE 13,8KV,TENSAO SECUNDARIA DE 220/127V-60HZ,COM ACESSORIOS.FORNECIMENTO ECOLOCACAO</t>
  </si>
  <si>
    <t>18.028.0050-A</t>
  </si>
  <si>
    <t>TRANSFORMADOR DE DISTRIBUICAO DE 1.000KVA,ABRIGADA,CLASSE 15KV,REFRIGERACAO A OLEO MINERAL,TENSAO PRIMARIA DE 13,8KV,TENSAO SECUNDARIA DE 220/127V-60HZ,COM ACESSORIOS.FORNECIMENTOE COLOCACAO</t>
  </si>
  <si>
    <t>18.028.0060-A</t>
  </si>
  <si>
    <t>TRANSFORMADOR DE DISTRIBUICAO DE 75KVA,TIPO PEDESTAL,CLASSE15KV,REFRIGERACAO A OLEO MINERAL OU SILICONE,LIQUIDO ISOLANTE,TENSAO PRIMARIA DE 13,8KV,TENSAO SECUNDARIA DE 220/127V-60HZ,NBI 95KV,GRAU DE PROTECAO IP 54,COM ACESSORIOS.FORNECIMENTO E COLOCACAO</t>
  </si>
  <si>
    <t>18.028.0063-A</t>
  </si>
  <si>
    <t>TRANSFORMADOR DE DISTRIBUICAO DE 112,5KVA,TIPO PEDESTAL,CLASSE 15KV,REFRIGERACAO A OLEO MINERAL OU SILICONE,LIQUIDO ISOLANTE,TENSAO PRIMARIA DE 13,8KV,TENSAO SECUNDARIA DE 220/127V-60HZ,NBI 95KV,GRAU DE PROTECAO IP 54,COM ACESSORIOS.FORNECIMENTO E COLOCACAO</t>
  </si>
  <si>
    <t>18.028.0065-A</t>
  </si>
  <si>
    <t>TRANSFORMADOR DE DISTRIBUICAO DE 150KVA,TIPO PEDESTAL,CLASSE15KV,REFRIGERACAO A OLEO MINERAL OU SILICONE,LIQUIDO ISOLANTE,TENSAO PRIMARIA DE 13,8KV,TENSAO SECUNDARIA DE 220/127V-60HZ,NBI 95KV,GRAU DE PROTECAO IP 54,COM ACESSORIOS.FORNECIMENTO E COLOCACAO</t>
  </si>
  <si>
    <t>18.028.0068-A</t>
  </si>
  <si>
    <t>TRANSFORMADOR DE DISTRIBUICAO DE 300KVA,TIPO PEDESTAL,CLASSE15KV,REFRIGERACAO A OLEO MINERAL OU SILICONE,LIQUIDO ISOLANTE,TENSAO PRIMARIA DE 13,8KV,TENSAO SECUNDARIA DE 220/127V-60HZ,NBI 95KV,GRAU DE PROTECAO IP 54,COM ACESSORIOS.FORNECIMENTO E COLOCACAO</t>
  </si>
  <si>
    <t>18.028.0070-A</t>
  </si>
  <si>
    <t>TRANSFORMADOR DE DISTRIBUICAO DE 500KVA,TIPO PEDESTAL,CLASSE15KV,REFRIGERACAO A OLEO MINERAL OU SILICONE,LIQUIDO ISOLANTE,TENSAO PRIMARIA DE 13,8KV,TENSAO SECUNDARIA DE 220/127V-60HZ,NBI 95KV,GRAU DE PROTECAO IP 54,COM ACESSORIOS.FORNECIMENTO E COLOCACAO</t>
  </si>
  <si>
    <t>18.028.0073-A</t>
  </si>
  <si>
    <t>TRANSFORMADOR DE DISTRIBUICAO DE 750KVA,TIPO PEDESTAL,CLASSE15KV,REFRIGERACAO A OLEO MINERAL OU SILICONE,LIQUIDO ISOLANTE,TENSAO PRIMARIA DE 13,8KV,TENSAO SECUNDARIA DE 220/127V-60HZ,NBI 95KV,GRAU DE PROTECAO IP 54,COM ACESSORIOS.FORNECIMENTO E COLOCACAO</t>
  </si>
  <si>
    <t>18.028.0075-A</t>
  </si>
  <si>
    <t>TRANSFORMADOR DE DISTRIBUICAO DE 1.000KVA,TIPO PEDESTAL,CLASSE 15KV,REFRIGERACAO A OLEO MINERAL OU SILICONE,LIQUIDO ISOLANTE,TENSAO PRIMARIA DE 13,8KV,TENSAO SECUNDARIA DE 220/127V-60HZ,NBI 95KV,GRAU DE PROTECAO IP 54,COM ACESSORIOS.FORNECIMENTO E COLOCACAO</t>
  </si>
  <si>
    <t>18.028.0100-A</t>
  </si>
  <si>
    <t>TRANSFORMADOR DE DISTRIBUICAO DE 30KVA,ABRIGADA,CLASSE 15KV,A SECO,TENSAO PRIMARIA DE 13,8KV,TENSAO SECUNDARIA DE 220/127V-60HZ,COM ACESSORIOS.FORNECIMENTO E COLOCACAO</t>
  </si>
  <si>
    <t>18.028.0110-A</t>
  </si>
  <si>
    <t>TRANSFORMADOR DE DISTRIBUICAO DE 45KVA,ABRIGADA,CLASSE 15KV,A SECO,TENSAO PRIMARIA DE 13,8KV,TENSAO SECUNDARIA DE 220/127V-60HZ,COM ACESSORIOS.FORNECIMENTO E COLOCACAO</t>
  </si>
  <si>
    <t>18.028.0120-A</t>
  </si>
  <si>
    <t>TRANSFORMADOR DE DISTRIBUICAO DE 75KVA,ABRIGADA,CLASSE 15KV,A SECO,TENSAO PRIMARIA DE 13,8KV,TENSAO SECUNDARIA DE 220/127V-60HZ,COM ACESSORIOS.FORNECIMENTO E COLOCACAO</t>
  </si>
  <si>
    <t>18.028.0130-A</t>
  </si>
  <si>
    <t>TRANSFORMADOR DE DISTRIBUICAO DE 112,5KVA,ABRIGADA,CLASSE 15KV,A SECO,TENSAO PRIMARIA DE 13,8KV,TENSAO SECUNDARIA DE 220/127V-60HZ,COM ACESSORIOS.FORNECIMENTO E COLOCACAO</t>
  </si>
  <si>
    <t>18.028.0140-A</t>
  </si>
  <si>
    <t>TRANSFORMADOR DE DISTRIBUICAO DE 150KVA,ABRIGADA,CLASSE 15KV,A SECO,TENSAO PRIMARIA DE 13,8KV,TENSAO SECUNDARIA DE 220/127V-60HZ,COM ACESSORIOS.FORNECIMENTO E COLOCACAO</t>
  </si>
  <si>
    <t>18.028.0150-A</t>
  </si>
  <si>
    <t>TRANSFORMADOR DE DISTRIBUICAO DE 225KVA,ABRIGADA,CLASSE 15KV,A SECO,TENSAO PRIMARIA DE 13,8KV,TENSAO SECUNDARIA DE 220/127V-60HZ,COM ACESSORIOS.FORNECIMENTO E COLOCACAO</t>
  </si>
  <si>
    <t>18.028.0160-A</t>
  </si>
  <si>
    <t>TRANSFORMADOR DE DISTRIBUICAO DE 300KVA,ABRIGADA,CLASSE 15KV,A SECO,TENSAO PRIMARIA DE 13,8KV,TENSAO SECUNDARIA DE 220/127V-60HZ,COM ACESSORIOS.FORNECIMENTO E COLOCACAO</t>
  </si>
  <si>
    <t>18.028.0170-A</t>
  </si>
  <si>
    <t>TRANSFORMADOR DE DISTRIBUICAO DE 500KVA,ABRIGADA,CLASSE 15KV,A SECO,TENSAO PRIMARIA DE 13,8KV,TENSAO SECUNDARIA DE 220/127V-60HZ,COM ACESSORIOS.FORNECIMENTO E COLOCACAO</t>
  </si>
  <si>
    <t>18.028.0180-A</t>
  </si>
  <si>
    <t>TRANSFORMADOR DE DISTRIBUICAO DE 750KVA,ABRIGADA,CLASSE 15KV,A SECO,TENSAO PRIMARIA DE 13,8KV,TENSAO SECUNDARIA DE 220/127V-60HZ,COM ACESSORIOS.FORNECIMENTO E COLOCACAO</t>
  </si>
  <si>
    <t>18.028.0190-A</t>
  </si>
  <si>
    <t>TRANSFORMADOR DE DISTRIBUICAO DE 1.000KVA,ABRIGADA,CLASSE 15KV,A SECO,TENSAO PRIMARIA DE 13,8KV,TENSAO SECUNDARIA DE 220/127V-60HZ,COM ACESSORIOS.FORNECIMENTO E COLOCACAO</t>
  </si>
  <si>
    <t>18.028.0300-A</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</si>
  <si>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</si>
  <si>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18.028.0301-A</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</si>
  <si>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</si>
  <si>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18.028.0302-A</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</si>
  <si>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</si>
  <si>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18.028.0303-A</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</si>
  <si>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</si>
  <si>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18.028.0305-A</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</si>
  <si>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</si>
  <si>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18.028.0306-A</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</si>
  <si>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</si>
  <si>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18.028.0307-A</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</si>
  <si>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</si>
  <si>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18.028.0308-A</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</si>
  <si>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</si>
  <si>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18.028.0310-A</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</si>
  <si>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</si>
  <si>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18.028.0311-A</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</si>
  <si>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</si>
  <si>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18.028.0312-A</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</si>
  <si>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</si>
  <si>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18.028.0313-A</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</si>
  <si>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</si>
  <si>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18.028.0315-A</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</si>
  <si>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</si>
  <si>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18.028.0316-A</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</si>
  <si>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</si>
  <si>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18.028.0317-A</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</si>
  <si>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</si>
  <si>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18.028.0318-A</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</si>
  <si>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</si>
  <si>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18.028.0320-A</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</si>
  <si>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</si>
  <si>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18.028.0321-A</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</si>
  <si>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</si>
  <si>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18.028.0322-A</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</si>
  <si>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</si>
  <si>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18.028.0323-A</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</si>
  <si>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</si>
  <si>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18.028.0325-A</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</si>
  <si>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</si>
  <si>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18.028.0326-A</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</si>
  <si>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</si>
  <si>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18.028.0327-A</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</si>
  <si>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</si>
  <si>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18.028.0328-A</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</si>
  <si>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</si>
  <si>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18.028.0330-A</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</si>
  <si>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</si>
  <si>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18.028.0331-A</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</si>
  <si>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</si>
  <si>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18.028.0332-A</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</si>
  <si>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</si>
  <si>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18.028.0333-A</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</si>
  <si>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</si>
  <si>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18.028.0335-A</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</si>
  <si>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</si>
  <si>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18.028.0336-A</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</si>
  <si>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</si>
  <si>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18.028.0337-A</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</si>
  <si>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</si>
  <si>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18.028.0338-A</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</si>
  <si>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</si>
  <si>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18.028.0340-A</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</si>
  <si>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</si>
  <si>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18.028.0341-A</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</si>
  <si>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</si>
  <si>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18.028.0342-A</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</si>
  <si>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</si>
  <si>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18.028.0343-A</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</si>
  <si>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</si>
  <si>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18.028.0345-A</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</si>
  <si>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</si>
  <si>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18.028.0346-A</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</si>
  <si>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</si>
  <si>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18.028.0347-A</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</si>
  <si>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</si>
  <si>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18.028.0348-A</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</si>
  <si>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</si>
  <si>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18.029.0005-A</t>
  </si>
  <si>
    <t>BOMBA HIDRAULICA CENTRIFUGA,COM MOTOR ELETRICO,POTENCIA DE 1/3CV,EXCLUSIVE ACESSORIOS.FORNECIMENTO E COLOCACAO</t>
  </si>
  <si>
    <t>18.029.0010-A</t>
  </si>
  <si>
    <t>BOMBA HIDRAULICA CENTRIFUGA,COM MOTOR ELETRICO,POTENCIA DE 0,5CV,EXCLUSIVE ACESSORIOS.FORNECIMENTO E COLOCACAO</t>
  </si>
  <si>
    <t>18.029.0012-A</t>
  </si>
  <si>
    <t>BOMBA HIDRAULICA CENTRIFUGA,COM MOTOR ELETRICO,POTENCIA DE 3/4CV,EXCLUSIVE ACESSORIOS.FORNECIMENTO E COLOCACAO</t>
  </si>
  <si>
    <t>18.029.0015-A</t>
  </si>
  <si>
    <t>BOMBA HIDRAULICA CENTRIFUGA,COM MOTOR ELETRICO,POTENCIA DE 1CV,EXCLUSIVE ACESSORIOS.FORNECIMENTO E COLOCACAO</t>
  </si>
  <si>
    <t>18.029.0020-A</t>
  </si>
  <si>
    <t>BOMBA HIDRAULICA CENTRIFUGA,COM MOTOR ELETRICO,POTENCIA DE 1,5CV,EXCLUSIVE ACESSORIOS.FORNECIMENTO E COLOCACAO</t>
  </si>
  <si>
    <t>18.029.0025-A</t>
  </si>
  <si>
    <t>BOMBA HIDRAULICA CENTRIFUGA,COM MOTOR ELETRICO,POTENCIA DE 2CV,EXCLUSIVE ACESSORIOS.FORNECIMENTO E COLOCACAO</t>
  </si>
  <si>
    <t>18.029.0030-A</t>
  </si>
  <si>
    <t>BOMBA HIDRAULICA CENTRIFUGA,COM MOTOR ELETRICO,POTENCIA DE 3CV,EXCLUSIVE ACESSORIOS.FORNECIMENTO E COLOCACAO</t>
  </si>
  <si>
    <t>18.029.0035-A</t>
  </si>
  <si>
    <t>BOMBA HIDRAULICA CENTRIFUGA,COM MOTOR ELETRICO,POTENCIA DE 5CV,EXCLUSIVE ACESSORIOS.FORNECIMENTO E COLOCACAO</t>
  </si>
  <si>
    <t>18.029.0037-A</t>
  </si>
  <si>
    <t>BOMBA HIDRAULICA CENTRIFUGA,COM MOTOR ELETRICO,POTENCIA DE 7,5CV,EXCLUSIVE ACESSORIOS.FORNECIMENTO E COLOCACAO</t>
  </si>
  <si>
    <t>18.029.0040-A</t>
  </si>
  <si>
    <t>BOMBA HIDRAULICA CENTRIFUGA,COM MOTOR ELETRICO,POTENCIA DE 10CV,EXCLUSIVE ACESSORIOS.FORNECIMENTO E COLOCACAO</t>
  </si>
  <si>
    <t>18.029.0070-A</t>
  </si>
  <si>
    <t>BOMBA CENTRIFUGA SUBMERSA,PARA AGUAS SERVIDAS,DE 0,5CV,110/220V.FORNECIMENTO E COLOCACAO</t>
  </si>
  <si>
    <t>18.029.0075-A</t>
  </si>
  <si>
    <t>BOMBA CENTRIFUGA SUBMERSA,PARA AGUAS SERVIDAS,DE 1CV,110/220V.FORNECIMENTO E COLOCACAO</t>
  </si>
  <si>
    <t>18.029.0080-A</t>
  </si>
  <si>
    <t>BOMBA CENTRIFUGA SUBMERSA,PARA AGUAS SERVIDAS,DE 2CV,220V.FORNECIMENTO E COLOCACAO</t>
  </si>
  <si>
    <t>18.029.0085-A</t>
  </si>
  <si>
    <t>BOMBA CENTRIFUGA SUBMERSA,PARA AGUAS SERVIDAS,DE 3CV,220/380V.FORNECIMENTO E COLOCACAO</t>
  </si>
  <si>
    <t>18.029.0086-A</t>
  </si>
  <si>
    <t>BOMBA CENTRIFUGA SUBMERSA,PARA AGUAS SERVIDAS,DE 4CV,220/380V.FORNECIMENTO E COLOCACAO</t>
  </si>
  <si>
    <t>18.029.0105-A</t>
  </si>
  <si>
    <t>BOMBA CENTRIFUGA SUBMERSA(ROBUSTA)PARA AGUAS FECAIS(ESGOTOSDOMESTICOS)DE 0,5CV,110/220V.FORNECIMENTO E COLOCACAO</t>
  </si>
  <si>
    <t>18.029.0110-A</t>
  </si>
  <si>
    <t>BOMBA CENTRIFUGA SUBMERSA(ROBUSTA)PARA AGUAS FECAIS(ESGOTOSDOMESTICOS)DE 1CV,220V.FORNECIMENTO E COLOCACAO</t>
  </si>
  <si>
    <t>18.029.0115-A</t>
  </si>
  <si>
    <t>BOMBA CENTRIFUGA SUBMERSA(ROBUSTA)PARA AGUAS FECAIS(ESGOTOSDOMESTICOS)DE 2CV,220V.FORNECIMENTO E COLOCACAO</t>
  </si>
  <si>
    <t>18.029.0120-A</t>
  </si>
  <si>
    <t>BOMBA AUTOASPIRANTE,PARA AGUA LIMPA,DE 1/4CV.FORNECIMENTO ECOLOCACAO</t>
  </si>
  <si>
    <t>18.029.0125-A</t>
  </si>
  <si>
    <t>BOMBA AUTO-ASPIRANTE,PARA AGUA LIMPA,DE 0,5CV.FORNECIMENTO ECOLOCACAO</t>
  </si>
  <si>
    <t>18.029.0130-A</t>
  </si>
  <si>
    <t>BOMBA AUTO-ASPIRANTE,PARA AGUA LIMPA,DE 1CV.FORNECIMENTO E COLOCACAO</t>
  </si>
  <si>
    <t>18.030.0001-A</t>
  </si>
  <si>
    <t>CONDICIONADOR DE AR TIPO SPLIT 9000 BTU`S COMPREENDENDO 1 CONDENSADOR E 1 EVAPORADOR(VIDE INSTALACAO,ASSENTAMENTO E INTERLIGACOES FAMILIA 15.005).FORNECIMENTO</t>
  </si>
  <si>
    <t>18.030.0002-A</t>
  </si>
  <si>
    <t>CONDICIONADOR DE AR TIPO SPLIT 12000 BTU`S COMPREENDENDO 1 CONDENSADOR E 1 EVAPORADOR(VIDE INSTALACAO,ASSENTAMENTO E INTERLIGACOES FAMILIA 15.005).FORNECIMENTO</t>
  </si>
  <si>
    <t>18.030.0003-A</t>
  </si>
  <si>
    <t>CONDICIONADOR DE AR TIPO SPLIT 18000 BTU`S COMPREENDENDO 1 CONDENSADOR E 1 EVAPORADOR(VIDE INSTALACAO,ASSENTAMENTO E INTERLIGACOES FAMILIA 15.005).FORNECIMENTO</t>
  </si>
  <si>
    <t>18.030.0004-A</t>
  </si>
  <si>
    <t>CONDICIONADOR DE AR TIPO SPLIT 18000 BTU`S COMPREENDENDO 1 CONDENSADOR E 2 EVAPORADORES(VIDE INSTALACAO,ASSENTAMENTO E INTERLIGACOES FAMILIA 15.005).FORNECIMENTO</t>
  </si>
  <si>
    <t>18.030.0005-A</t>
  </si>
  <si>
    <t>CONDICIONADOR DE AR TIPO SPLIT 24000 BTU`S COMPREENDENDO 1 CONDENSADOR E 1 EVAPORADOR(VIDE INSTALACAO,ASSENTAMENTO E INTERLIGACOES FAMILIA 15.005).FORNECIMENTO</t>
  </si>
  <si>
    <t>18.030.0006-A</t>
  </si>
  <si>
    <t>CONDICIONADOR DE AR TIPO SPLIT 24000 BTU`S COMPREENDENDO 1 CONDENSADOR E 2 EVAPORADORES(VIDE INSTALACAO,ASSENTAMENTO E INTERLIGACOES FAMILIA 15.005).FORNECIMENTO</t>
  </si>
  <si>
    <t>18.030.0007-A</t>
  </si>
  <si>
    <t>CONDICIONADOR DE AR TIPO SPLIT 30000 BTU`S COMPREENDENDO 1 CONDENSADOR E 1 EVAPORADOR(VIDE INSTALACAO,ASSENTAMENTO E INTERLIGACOES FAMILIA 15.005).FORNECIMENTO</t>
  </si>
  <si>
    <t>18.030.0008-A</t>
  </si>
  <si>
    <t>CONDICIONADOR DE AR TIPO SPLIT 36000 BTU`S COMPREENDENDO 1 CONDENSADOR E  1 EVAPORADOR(VIDE INSTALACAO,ASSENTAMENTO E INTERLIGACOES FAMILIA 15.005).FORNECIMENTO</t>
  </si>
  <si>
    <t>18.030.0009-A</t>
  </si>
  <si>
    <t>CONDICIONADOR DE AR TIPO SPLIT 48000 BTU`S COMPREENDENDO 1 CONDENSADOR E 1 EVAPORADOR(VIDE INSTALACAO,ASSENTAMENTO E INTERLIGACOES FAMILIA 15.005).FORNECIMENTO</t>
  </si>
  <si>
    <t>18.030.0010-A</t>
  </si>
  <si>
    <t>CONDICIONADOR DE AR TIPO SPLIT 60000 BTU`S COMPREENDENDO 1 CONDENSADOR E 1 EVAPORADOR(VIDE INSTALACAO,ASSENTAMENTO E INTERLIGACOES FAMILIA 15.005).FORNECIMENTO</t>
  </si>
  <si>
    <t>18.030.0500-A</t>
  </si>
  <si>
    <t>SISTEMA DE AR CONDICIONADO CENTRAL,TIPO "SELF CONTAINED",CONDENSACAO A AR,PARA AREAS DE CONFORTO TERMICO,NOS TERMOS DA NBR 16401,ATE 10TR,INCLUSIVE PROJETO</t>
  </si>
  <si>
    <t xml:space="preserve">TR        </t>
  </si>
  <si>
    <t>18.030.0510-A</t>
  </si>
  <si>
    <t>SISTEMA DE AR CONDICIONADO CENTRAL,TIPO "SELF CONTAINED",CONDENSACAO A AR,PARA AREAS DE CONFORTO TERMICO,NOS TERMOS DA NBR 16401,DE 10,1 ATE 15TR,INCLUSIVE PROJETO</t>
  </si>
  <si>
    <t>18.030.0520-A</t>
  </si>
  <si>
    <t>SISTEMA DE AR CONDICIONADO CENTRAL,TIPO "SELF CONTAINED",CONDENSACAO A AR,PARA AREAS DE CONFORTO TERMICO,NOS TERMOS DA NBR 16401, DE 15,1 ATE 20TR,INCLUSIVE PROJETO</t>
  </si>
  <si>
    <t>18.030.0530-A</t>
  </si>
  <si>
    <t>SISTEMA DE AR CONDICIONADO CENTRAL,TIPO "SELF CONTAINED",CONDENSACAO A AR,PARA AREAS DE CONFORTO TERMICO,NOS TERMOS DA NBR 16401,DE 20,1 ATE 25TR,INCLUSIVE PROJETO</t>
  </si>
  <si>
    <t>18.030.0540-A</t>
  </si>
  <si>
    <t>SISTEMA DE AR CONDICIONADO CENTRAL,TIPO "SELF CONTAINED",CONDENSACAO A AR,PARA AREAS DE CONFORTO TERMICO,NOS TERMOS DA NBR 16401,DE 25,1 ATE 30TR,INCLUSIVE PROJETO</t>
  </si>
  <si>
    <t>18.030.0550-A</t>
  </si>
  <si>
    <t>SISTEMA DE AR CONDICIONADO CENTRAL,TIPO "SELF CONTAINED",CONDENSACAO A AR,PARA AREAS DE CONFORTO TERMICO,NOS TERMOS DA NBR 16401,DE 30,1 ATE 40TR,INCLUSIVE PROJETO</t>
  </si>
  <si>
    <t>18.030.0660-A</t>
  </si>
  <si>
    <t>SISTEMA DE AR CONDICIONADO CENTRAL,TIPO SPLIT "BUILT IN",COMREDE DE DUTOS DE INSUFLAMENTO E DE AR EXTERIOR PARA RENOVACAO,PARA AREAS DE CONFORTO TERMICO,NOS TERMOS DA NBR 16401,ATE 10TR,INCLUSIVE PROJETO</t>
  </si>
  <si>
    <t>18.030.0663-A</t>
  </si>
  <si>
    <t>SISTEMA DE AR CONDICIONADO CENTRAL,TIPO SPLIT "BUILT IN",COMREDE DE DUTOS DE INSUFLAMENTO E DE AR EXTERIOR PARA RENOVACAO,PARA AREAS DE CONFORTO TERMICO,NOS TERMOS DA NBR 16401,DE10,1 ATE 15TR,INCLUSIVE PROJETO</t>
  </si>
  <si>
    <t>18.030.0665-A</t>
  </si>
  <si>
    <t>SISTEMA DE AR CONDICIONADO CENTRAL,TIPO SPLIT "BUILT IN",COMREDE DE DUTOS DE INSUFLAMENTO E DE AR EXTERIOR PARA RENOVACAO,PARA AREAS DE CONFORTO TERMICO,NOS TERMOS DA NBR 16401,DE15,1 ATE 20TR,INCLUSIVE PROJETO</t>
  </si>
  <si>
    <t>18.030.0667-A</t>
  </si>
  <si>
    <t>SISTEMA DE AR CONDICIONADO CENTRAL,TIPO SPLIT "BUILT IN",COMREDE DE DUTOS DE INSUFLAMENTO E DE AR EXTERIOR PARA RENOVACAO,PARA AREAS DE CONFORTO TERMICO,NOS TERMOS DA NBR 16401,DE20,1 ATE 25TR,INCLUSIVE PROJETO</t>
  </si>
  <si>
    <t>18.030.0669-A</t>
  </si>
  <si>
    <t>SISTEMA DE AR CONDICIONADO CENTRAL,TIPO SPLIT "BUILT IN",COMREDE DE DUTOS DE INSUFLAMENTO E DE AR EXTERIOR PARA RENOVACAO,PARA AREAS DE CONFORTO TERMICO,NOS TERMOS DA NBR 16401,DE25,1 ATE 30TR,INCLUSIVE PROJETO</t>
  </si>
  <si>
    <t>18.030.0673-A</t>
  </si>
  <si>
    <t>SISTEMA DE AR CONDICIONADO CENTRAL,TIPO SPLIT "BUILT IN",COMREDE DE DUTOS DE INSUFLAMENTO E DE AR EXTERIOR PARA RENOVACAO,PARA AREAS DE CONFORTO TERMICO,NOS TERMOS DA NBR 16401,DE30,1 ATE 40TR,INCLUSIVE PROJETO</t>
  </si>
  <si>
    <t>18.030.0700-A</t>
  </si>
  <si>
    <t>SISTEMA DE AR CONDICIONADO CENTRAL,TIPO "CHILLER",CONDENSACAO A AR,PARA AREAS DE CONFORTO TERMICO,NOS TERMOS DA NBR 16401,ATE 50TR,INCLUSIVE PROJETO</t>
  </si>
  <si>
    <t>18.030.0710-A</t>
  </si>
  <si>
    <t>SISTEMA DE AR CONDICIONADO CENTRAL,TIPO "CHILLER",CONDENSACAO A AR,PARA AREAS DE CONFORTO TERMICO,NOS TERMOS DA NBR 16401,DE 50,1 ATE 100TR,INCLUSIVE PROJETO</t>
  </si>
  <si>
    <t>18.030.0720-A</t>
  </si>
  <si>
    <t>SISTEMA DE AR CONDICIONADO CENTRAL,TIPO "CHILLER",CONDENSACAO A AR,PARA AREAS DE CONFORTO TERMICO,NOS TERMOS DA NBR 16401,DE 100,1 ATE 150TR,INCLUSIVE PROJETO</t>
  </si>
  <si>
    <t>18.030.0730-A</t>
  </si>
  <si>
    <t>SISTEMA DE AR CONDICIONADO CENTRAL,TIPO "CHILLER",CONDENSACAO A AR,PARA AREAS DE CONFORTO TERMICO,NOS TERMOS DA NBR 16401,DE 150,1 ATE 200TR,INCLUSIVE PROJETO</t>
  </si>
  <si>
    <t>18.030.0740-A</t>
  </si>
  <si>
    <t>SISTEMA DE AR CONDICIONADO CENTRAL,TIPO "CHILLER",CONDENSACAO A AR,PARA AREAS DE CONFORTO TERMICO,NOS TERMOS DA NBR 16401,DE 200,1 ATE 250TR,INCLUSIVE PROJETO</t>
  </si>
  <si>
    <t>18.030.0742-A</t>
  </si>
  <si>
    <t>SISTEMA DE AR CONDICIONADO CENTRAL,TIPO "CHILLER",CONDENSACAO A AR,PARA AREAS DE CONFORTO TERMICO,NOS TERMOS DA NBR 16401,DE 250,1 ATE 300TR,INCLUSIVE PROJETO</t>
  </si>
  <si>
    <t>18.030.0744-A</t>
  </si>
  <si>
    <t>SISTEMA DE AR CONDICIONADO CENTRAL,TIPO "CHILLER",CONDENSACAO A AR,PARA AREAS DE CONFORTO TERMICO,NOS TERMOS DA NBR 16401,DE 300,1 ATE 350TR,INCLUSIVE PROJETO</t>
  </si>
  <si>
    <t>18.030.0746-A</t>
  </si>
  <si>
    <t>SISTEMA DE AR CONDICIONADO CENTRAL,TIPO "CHILLER",CONDENSACAO A AR,PARA AREAS DE CONFORTO TERMICO,NOS TERMOS DA NBR 16401,DE 350,1 ATE 400TR,INCLUSIVE PROJETO</t>
  </si>
  <si>
    <t>18.030.0900-A</t>
  </si>
  <si>
    <t>SISTEMA DE AR CONDICIONADO CENTRAL,TIPO "CHILLER",CONDENSACAO A AR,PARA UNIDADES MEDICAS ASSISTENCIAIS,NOS TERMOS DA NBR7256,ATE 50TR,INCLUSIVE PROJETO</t>
  </si>
  <si>
    <t>18.030.0905-A</t>
  </si>
  <si>
    <t>SISTEMA DE AR CONDICIONADO CENTRAL,TIPO "CHILLER",CONDENSACAO A AR,PARA UNIDADES MEDICAS ASSISTENCIAIS,NOS TERMOS DA NBR7256,DE 50,1 ATE 100TR,INCLUSIVE PROJETO</t>
  </si>
  <si>
    <t>18.030.0910-A</t>
  </si>
  <si>
    <t>SISTEMA DE AR CONDICIONADO CENTRAL,TIPO "CHILLER",CONDENSACAO A AR,PARA UNIDADES MEDICAS ASSISTENCIAIS,NOS TERMOS DA NBR7256,DE 100,1 ATE 150TR,INCLUSIVE PROJETO</t>
  </si>
  <si>
    <t>18.030.0915-A</t>
  </si>
  <si>
    <t>SISTEMA DE AR CONDICIONADO CENTRAL,TIPO "CHILLER",CONDENSACAO A AR,PARA UNIDADES MEDICAS ASSISTENCIAIS,NOS TERMOS DA NBR7256,DE 150,1 ATE 200TR,INCLUSIVE PROJETO</t>
  </si>
  <si>
    <t>18.030.0920-A</t>
  </si>
  <si>
    <t>SISTEMA DE AR CONDICIONADO CENTRAL,TIPO "CHILLER",CONDENSACAO A AR,PARA UNIDADES MEDICAS ASSISTENCIAIS,NOS TERMOS DA NBR7256,DE 200,1 ATE 250TR,INCLUSIVE PROJETO</t>
  </si>
  <si>
    <t>18.030.0921-A</t>
  </si>
  <si>
    <t>SISTEMA DE AR CONDICIONADO CENTRAL,TIPO "CHILLER",CONDENSACAO A AR,PARA UNIDADES MEDICAS ASSISTENCIAIS,NOS TERMOS DA NBR7256,DE 250,1 ATE 300TR,INCLUSIVE PROJETO</t>
  </si>
  <si>
    <t>18.030.0922-A</t>
  </si>
  <si>
    <t>SISTEMA DE AR CONDICIONADO CENTRAL,TIPO "CHILLER",CONDENSACAO A AR,PARA UNIDADES MEDICAS ASSISTENCIAIS,NOS TERMOS DA NBR7256,DE 300,1 ATE 350TR,INCLUSIVE PROJETO</t>
  </si>
  <si>
    <t>18.030.0923-A</t>
  </si>
  <si>
    <t>SISTEMA DE AR CONDICIONADO CENTRAL,TIPO "CHILLER",CONDENSACAO A AR,PARA UNIDADES MEDICAS ASSISTENCIAIS,NOS TERMOS DA NBR7256,DE 350,1 ATE 400TR,INCLUSIVE PROJETO</t>
  </si>
  <si>
    <t>18.031.0010-A</t>
  </si>
  <si>
    <t>GELADEIRA TIPO COMERCIAL,COM 4 PORTAS EM SERVICO E 25 PES CUBICOS UTILIZAVEIS,REVESTIDA EXTERNAMENTE EM ACO INOXIDAVEL,COM UNIDADE FRIGORIFICA ACIONADA POR MOTOR DE 0,5CV.FORNECIMENTO</t>
  </si>
  <si>
    <t>18.031.0015-A</t>
  </si>
  <si>
    <t>FREEZER HORIZONTAL,EM CHAPA DE ACO PINTADO,TAMPA UNICA,CAPACIDADE APROXIMADA DE 300L.FORNECIMENTO</t>
  </si>
  <si>
    <t>18.031.0016-A</t>
  </si>
  <si>
    <t>FREEZER HORIZONTAL,EM CHAPA DE ACO PINTADO,COM 2 TAMPAS,CAPACIDADE APROXIMADA DE 400L.FORNECIMENTO</t>
  </si>
  <si>
    <t>18.031.0020-A</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</si>
  <si>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</si>
  <si>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18.031.0025-A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</si>
  <si>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</si>
  <si>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18.032.0012-A</t>
  </si>
  <si>
    <t>EXTINTOR DE INCENDIO,TIPO AGUA-PRESSURIZADA,DE 10L,INCLUSIVESUPORTE DE PAREDE E CARGA COMPLETA.FORNECIMENTO E COLOCACAO</t>
  </si>
  <si>
    <t>18.032.0014-A</t>
  </si>
  <si>
    <t>EXTINTOR DE INCENDIO,TIPO GAS CARBONICO (CO2),10KG,COMPLETO.FORNECIMENTO E COLOCACAO</t>
  </si>
  <si>
    <t>18.032.0015-A</t>
  </si>
  <si>
    <t>EXTINTOR DE INCENDIO,TIPO GAS CARBONICO(CO2),DE 6KG,COMPLETO.FORNECIMENTO E COLOCACAO</t>
  </si>
  <si>
    <t>18.032.0020-A</t>
  </si>
  <si>
    <t>EXTINTOR DE INCENDIO,TIPO GAS CARBONICO(CO2),DE 4KG,COMPLETO.FORNECIMENTO E COLOCACAO</t>
  </si>
  <si>
    <t>18.032.0025-A</t>
  </si>
  <si>
    <t>EXTINTOR DE INCENDIO,TIPO PO QUIMICO,DE 4KG.FORNECIMENTO E COLOCACAO</t>
  </si>
  <si>
    <t>18.032.0030-A</t>
  </si>
  <si>
    <t>EXTINTOR DE INCENDIO,TIPO PO QUIMICO,DE 6KG.FORNECIMENTO E COLOCACAO</t>
  </si>
  <si>
    <t>18.033.0010-A</t>
  </si>
  <si>
    <t>BOTIJAO DE GAS ENGARRAFADO(GLP),CAPACIDADE PARA 13KG.O CUSTOINCLUI O BOTIJAO E O GAS.FORNECIMENTO</t>
  </si>
  <si>
    <t>18.033.0015-A</t>
  </si>
  <si>
    <t>BOTIJAO DE GAS ENGARRAFADO(GLP),CAPACIDADE PARA 45KG.O CUSTOINCLUI O BOTIJAO E O GAS.FORNECIMENTO</t>
  </si>
  <si>
    <t>18.033.0018-A</t>
  </si>
  <si>
    <t>SISTEMA DE PRESSURIZACAO,COM 02 BOMBAS CENTRIFUGAS DE 5CV/220V,INCLUSIVE TUBULACOES DE SUCCAO,RECALQUE E DISTRIBUICAO COM CONEXOES,PRESSOSTATO,MANOMETRO,TANQUE DE PRESSAO,QUADRO DECOMANDO,EXCLUSIVE CASA DE MAQUINAS (VIDE ITEM 18.024.0050).FORNECIMENTO E INSTALACAO</t>
  </si>
  <si>
    <t>18.033.0019-A</t>
  </si>
  <si>
    <t>SISTEMA DE PRESSURIZACAO,COM 02 BOMBAS DE 7,5CV/220V,INCLUSIVE TUBULACOES DE SUCCAO,RECALQUE E DISTRIBUICAO COM CONEXOES,PRESSOSTATO,MANOMETRO,TANQUE DE PRESSAO,QUADRO DE COMANDO,EXCLUSIVE CASA DE MAQUINAS (VIDE ITEM 18.024.0050).FORNECIMENTO E INSTALACAO</t>
  </si>
  <si>
    <t>18.033.0020-A</t>
  </si>
  <si>
    <t>SISTEMA DE PRESSURIZACAO,COM 02 BOMBAS DE 10CV/220V,INCLUSIVE TUBULACOES DE SUCCAO,RECALQUE E DISTRIBUICAO COM CONEXOES,PRESSOSTATO,MANOMETRO,TANQUE DE PRESSAO,QUADRO DE COMANDO,EXCLUSIVE CASA DE MAQUINAS (VIDE ITEM 18.024.0050).FORNECIMENTO E INSTALACAO</t>
  </si>
  <si>
    <t>18.034.0010-A</t>
  </si>
  <si>
    <t>EXAUSTOR TUBO AXIAL,ACIONAMENTO DIRETO,DIAMETRO DE 300MM,HELICE DE 6 PALETAS,FABRICADA EM CHAPA DE ACO CARBONO.FORNECIMENTO E COLOCACAO</t>
  </si>
  <si>
    <t>18.034.0015-A</t>
  </si>
  <si>
    <t>EXAUSTOR TUBO AXIAL,ACIONAMENTO DIRETO,DIAMETRO DE 400MM,HELICE DE 6 PALETAS,FABRICADA EM CHAPA DE ACO CARBONO.FORNECIMENTO E COLOCACAO</t>
  </si>
  <si>
    <t>18.034.0020-A</t>
  </si>
  <si>
    <t>EXAUSTOR TUBO AXIAL,ACIONAMENTO DIRETO,DIAMETRO DE 500MM,HELICE DE 6 PALETAS,FABRICADAS EM CHAPA DE ACO CARBONO.FORNECIMENTO E COLOCACAO</t>
  </si>
  <si>
    <t>18.034.0025-A</t>
  </si>
  <si>
    <t>EXAUSTOR TUBO AXIAL,ACIONAMENTO DIRETO,DIAMETRO DE 600MM,HELICE DE 6 PALETAS,FABRICADA EM CHAPA DE ACO CARBONO.FORNECIMENTO E COLOCACAO</t>
  </si>
  <si>
    <t>18.034.0030-A</t>
  </si>
  <si>
    <t>EXAUSTOR TUBO AXIAL,ACIONAMENTO DIRETO,DIAMETRO DE 800MM,HELICE DE 6 PALETAS,FABRICADA EM CHAPA DE ACO CARBONO.FORNECIMENTO E COLOCACAO</t>
  </si>
  <si>
    <t>18.034.0035-A</t>
  </si>
  <si>
    <t>EXAUSTOR TUBO AXIAL,ACIONAMENTO DIRETO,DIAMETRO DE 1000MM,HELICE DE 6 PALETAS,FABRICADA EM CHAPA DE ACO CARBONO.FORNECIMENTO E COLOCACAO</t>
  </si>
  <si>
    <t>18.034.0050-A</t>
  </si>
  <si>
    <t>MICRO EXAUSTOR,INCLUSIVE VENEZIANAS,ADAPTADOR E TUBO FLEXIVEL,PARA AMBIENTES ATE 7M3.FORNECIMENTO E COLOCACAO</t>
  </si>
  <si>
    <t>18.034.0055-A</t>
  </si>
  <si>
    <t>MICRO EXAUSTOR,INCLUSIVE VENEZIANAS,ADAPTADOR E TUBO FLEXIVEL,PARA AMBIENTES ATE 10M3.FORNECIMENTO E COLOCACAO</t>
  </si>
  <si>
    <t>18.034.0060-A</t>
  </si>
  <si>
    <t>EXAUSTORES CENTRIFUGOS,TIPO LIMIT LOAD,SIMPLES ASPIRACAO E ACIONAMENTO INDIRETO,FABRICADO EM CHAPA DE ACO CARBONO,1 CV/220V.FORNECIMENTO E COLOCACAO</t>
  </si>
  <si>
    <t>18.034.0065-A</t>
  </si>
  <si>
    <t>EXAUSTORES CENTRIFUGOS,TIPO LIMIT LOAD,SIMPLES ASPIRACAO E ACIONAMENTO INDIRETO,FABRICADO EM CHAPA DE ACO CARBONO,2CV/220V.FORNECIMENTO E COLOCACAO</t>
  </si>
  <si>
    <t>18.034.0070-A</t>
  </si>
  <si>
    <t>EXAUSTORES CENTRIFUGOS,TIPO LIMIT LOAD,SIMPLES ASPIRACAO E ACIONAMENTO INDIRETO,FABRICADO EM CHAPA DE ACO CARBONO,3CV/220V.FORNECIMENTO E COLOCACAO</t>
  </si>
  <si>
    <t>18.034.0075-A</t>
  </si>
  <si>
    <t>EXAUSTORES CENTRIFUGOS,TIPO LIMIT LOAD,SIMPLES ASPIRACAO E ACIONAMENTO INDIRETO,FABRICADO EM CHAPA DE ACO CARBONO,5CV/220V.FORNECIMENTO E COLOCACAO</t>
  </si>
  <si>
    <t>18.034.0080-A</t>
  </si>
  <si>
    <t>EXAUSTOR CENTRIFUGO DE SIMPLES ASPIRACAO,ROTOR "SIROCCO" DE3000M3/H, 1/2CV/VI POLOS/3F/220V/60HZ,PRESSAO ESTATICA DE 20MMCA,COM DIAMETRO DE 35CM.FORNECIMENTO E COLOCACAO</t>
  </si>
  <si>
    <t>18.034.0085-A</t>
  </si>
  <si>
    <t>EXAUSTOR CENTRIFUGO DE SIMPLES ASPIRACAO,ROTOR "SIROCCO" DE4000M3/H, 3/4CV/VI POLOS/3F/220V/60HZ,PRESSAO ESTATICA DE 20MMCA,COM DIAMETRO DE 40CM.FORNECIMENTO E COLOCACAO</t>
  </si>
  <si>
    <t>18.034.0090-A</t>
  </si>
  <si>
    <t>EXAUSTOR CENTRIFUGO DE SIMPLES ASPIRACAO,ROTOR "SIROCCO" DE7000M3/H, 1,0CV/VI POLOS/3F/220V/60HZ,PRESSAO ESTATICA DE 20MMCA,COM DIAMETRO DE 50CM.FORNECIMENTO E COLOCACAO</t>
  </si>
  <si>
    <t>18.034.0120-A</t>
  </si>
  <si>
    <t>EXAUSTOR EOLICO GIRATORIO, DIAMETRO DE 24",COM VAZAO ATE 4000M3/H,PARA FIXACAO EM TELHADOS.FORNECIMENTO E COLOCACAO</t>
  </si>
  <si>
    <t>18.034.0130-A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</si>
  <si>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</si>
  <si>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18.034.0140-A</t>
  </si>
  <si>
    <t>FILTRO INERCIAL DE ACO GALVANIZADO,PARA COIFA DE COCCAO,NASDIMENSOES 40X50CM.FORNECIMENTO</t>
  </si>
  <si>
    <t>18.034.0150-A</t>
  </si>
  <si>
    <t>FILTRO INERCIAL DE ACO GALVANIZADO,PARA COIFA DE COCCAO,NASDIMENSOES 50X50CM.FORNECIMENTO</t>
  </si>
  <si>
    <t>18.034.0160-A</t>
  </si>
  <si>
    <t>FILTRO DE CARVAO ATIVADO,PARA SISTEMA DE EXAUSTAO,NAS DIMENSOES 60X60CM,ATE 2000M3/H.FORNECIMENTO</t>
  </si>
  <si>
    <t>18.035.0005-A</t>
  </si>
  <si>
    <t>VENTILADOR DE TETO,COM 3 PAS EM ACO GALVANIZADO,INCLUSIVE INTERRUPTOR DE COMANDO.FORNECIMENTO E COLOCACAO</t>
  </si>
  <si>
    <t>18.035.0010-A</t>
  </si>
  <si>
    <t>VENTILADOR DE TETO COM LUMINARIA,3 PAS DE MADEIRA DE LEI,INCLUSIVE INTERRUPTOR DE COMANDO. FORNECIMENTO E COLOCACAO</t>
  </si>
  <si>
    <t>18.036.0001-A</t>
  </si>
  <si>
    <t>VENTILADOR DE PAREDE,OSCILANTE,DIAMETRO 24",MOTOR DE 1 A 6HP,ROTACAO 1150RPM,VAZAO 300M3/MINUTO,110/220V.FORNECIMENTO ECOLOCACAO</t>
  </si>
  <si>
    <t>18.037.0100-A</t>
  </si>
  <si>
    <t>CENTRAL DE GRAVACAO DIGITAL DE CFTV PARA 16 CANAIS.FORNECIMENTO</t>
  </si>
  <si>
    <t>18.037.0110-A</t>
  </si>
  <si>
    <t>MESA CONTROLADORA PARA CAMERAS PTZ(CONTROL KEYBOARD).FORNECIMENTO</t>
  </si>
  <si>
    <t>18.037.0120-A</t>
  </si>
  <si>
    <t>MONITOR LCD 15,6" WIDESCREEN.FORNECIMENTO</t>
  </si>
  <si>
    <t>18.037.0130-A</t>
  </si>
  <si>
    <t>MONITOR LCD 19",WIDESCREEN.FORNECIMENTO</t>
  </si>
  <si>
    <t>18.037.0140-A</t>
  </si>
  <si>
    <t>MONITOR LCD 22",WIDESCREEN.FORNECIMENTO</t>
  </si>
  <si>
    <t>18.037.0150-A</t>
  </si>
  <si>
    <t>MINI CAMERA,COM DOME,LENTE PADRAO 3,6MM.FORNECIMENTO</t>
  </si>
  <si>
    <t>18.037.0160-A</t>
  </si>
  <si>
    <t>MINI CAMERA COM DOME E INFRAVERMELHO.FORNECIMENTO</t>
  </si>
  <si>
    <t>18.037.0170-A</t>
  </si>
  <si>
    <t>CAMERA PTZ(MOVIMENTO HORIZONTAL,VERTICAL E ZOOM).FORNECIMENTO</t>
  </si>
  <si>
    <t>18.037.0180-A</t>
  </si>
  <si>
    <t>CAMERA PROFISSIONAL("DAY-NIGHT"),EQUIPADA COM LENTE VARIFOCAL.FORNECIMENTO</t>
  </si>
  <si>
    <t>18.037.0200-A</t>
  </si>
  <si>
    <t>SONOFLETOR ACUSTICO DE EMBUTIR COMPLETO,CASADOR DE IMPEDANCIA,POTENCIOMETRO DE VOLUME E ALTO FALANTE DE 6" DE 25W RMS,INCLUSIVE PLUGS,TERMINAIS E CONECTORES,EXCLUSIVE FIOS E INSTALACAO DO PONTO (VIDE ITEM 15.015.0400).FORNECIMENTO E COLOCACAO.</t>
  </si>
  <si>
    <t>18.038.0010-A</t>
  </si>
  <si>
    <t>DETECTOR TERMICO ANALOGICO COM BASE,PARA SISTEMA DE ALARME CONTRA INCENDIO.FORNECIMENTO E COLOCACAO</t>
  </si>
  <si>
    <t>18.038.0020-A</t>
  </si>
  <si>
    <t>DETECTOR OTICO DE FUMACA ANALOGICO COM BASE,PARA SISTEMA DEALARME CONTRA INCENDIO.FORNECIMENTO E COLOCACAO</t>
  </si>
  <si>
    <t>18.038.0030-A</t>
  </si>
  <si>
    <t>SIRENE AUDIO VISUAL,PARA SISTEMA DE ALARME CONTRA INCENDIO.FORNECIMENTO E COLOCACAO</t>
  </si>
  <si>
    <t>18.038.0035-A</t>
  </si>
  <si>
    <t>DETECTOR DE GAS COMBUSTIVEL (GLP/GN) COM ALARME A 30CM DO PISO/TETO,TENSAO DE 127V/60HZ E CONSUMO E 10W.FORNECIMENTO E COLOCACAO</t>
  </si>
  <si>
    <t>18.038.0038-A</t>
  </si>
  <si>
    <t>DETECTOR DE INCENDIO,COMPOSTO DE CENTRAL DE ALARME ENDERECAVEL,PARA ATE 500 DISPOSITIVOS DIVIDIDOS EM 2 LACOS</t>
  </si>
  <si>
    <t>18.038.0045-A</t>
  </si>
  <si>
    <t>ACIONADOR TIPO "QUEBRE VIDRO",INCLUSIVE SENSOR DE ALARME E CHAVE EXTERNA PARA TESTE.FORNECIMENTO E COLOCACAO</t>
  </si>
  <si>
    <t>18.040.0010-A</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</si>
  <si>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</si>
  <si>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18.040.0015-A</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</si>
  <si>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</si>
  <si>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18.040.0020-A</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</si>
  <si>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</si>
  <si>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18.040.0025-A</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</si>
  <si>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</si>
  <si>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18.040.0030-A</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</si>
  <si>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</si>
  <si>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18.045.0010-A</t>
  </si>
  <si>
    <t>POSTE DE CONCRETO,COM SECAO CIRCULAR,COM 5,00M DE COMPRIMENTO E CARGA NOMINAL NO TOPO DE 100KG,INCLUSIVE ESCAVACAO,EXCLUSIVE TRANSPORTE.FORNECIMENTO E COLOCACAO</t>
  </si>
  <si>
    <t>18.045.0011-A</t>
  </si>
  <si>
    <t>POSTE DE CONCRETO,COM SECAO CIRCULAR,COM 5,00M DE COMPRIMENTO E CARGA NOMINAL NO TOPO DE 200KG,INCLUSIVE ESCAVACAO,EXCLUSIVE TRANSPORTE.FORNECIMENTO E COLOCACAO</t>
  </si>
  <si>
    <t>18.045.0012-A</t>
  </si>
  <si>
    <t>POSTE DE CONCRETO,COM SECAO CIRCULAR,COM 5,00M DE COMPRIMENTO E CARGA NOMINAL NO TOPO DE 300KG,INCLUSIVE ESCAVACAO,EXCLUSIVE TRANSPORTE.FORNECIMENTO E COLOCACAO</t>
  </si>
  <si>
    <t>18.045.0013-A</t>
  </si>
  <si>
    <t>POSTE DE CONCRETO,COM SECAO CIRCULAR,COM 5,00M DE COMPRIMENTO E CARGA NOMINAL NO TOPO DE 400KG,INCLUSIVE ESCAVACAO,EXCLUSIVE TRANSPORTE.FORNECIMENTO E COLOCACAO</t>
  </si>
  <si>
    <t>18.045.0015-A</t>
  </si>
  <si>
    <t>POSTE DE CONCRETO,COM SECAO CIRCULAR,COM 7,00M DE COMPRIMENTO E CARGA NOMINAL HORIZONTAL NO TOPO DE 100KG,INCLUSIVE ESCAVACAO,EXCLUSIVE TRANSPORTE.FORNECIMENTO E COLOCACAO</t>
  </si>
  <si>
    <t>18.045.0016-A</t>
  </si>
  <si>
    <t>POSTE DE CONCRETO,COM SECAO CIRCULAR,COM 7,00M DE COMPRIMENTO E CARGA NOMINAL HORIZONTAL NO TOPO DE 200KG,INCLUSIVE ESCAVACAO,EXCLUSIVE TRANSPORTE.FORNECIMENTO E COLOCACAO</t>
  </si>
  <si>
    <t>18.045.0017-B</t>
  </si>
  <si>
    <t>POSTE DE CONCRETO,COM SECAO CIRCULAR,COM 7,00M DE COMPRIMENTO E CARGA NOMINAL HORIZONTAL NO TOPO DE 300KG,INCLUSIVE ESCAVACAO,EXCLUSIVE TRANSPORTE.FORNECIMENTO E COLOCACAO.</t>
  </si>
  <si>
    <t>18.045.0018-A</t>
  </si>
  <si>
    <t>POSTE DE CONCRETO,COM SECAO CIRCULAR,COM 7,00M DE COMPRIMENTO E CARGA NOMINAL HORIZONTAL NO TOPO DE 400KG,INCLUSIVE ESCAVACAO,EXCLUSIVE TRANSPORTE.FORNECIMENTO E COLOCACAO</t>
  </si>
  <si>
    <t>18.045.0025-A</t>
  </si>
  <si>
    <t>POSTE DE CONCRETO,COM SECAO CIRCULAR,COM 9,00M DE COMPRIMENTO E CARGA NOMINAL NO TOPO DE 150KG,INCLUSIVE ESCAVACAO,EXCLUSIVE TRANSPORTE.FORNECIMENTO E COLOCACAO</t>
  </si>
  <si>
    <t>18.045.0026-A</t>
  </si>
  <si>
    <t>POSTE DE CONCRETO,COM SECAO CIRCULAR,COM 9,00M DE COMPRIMENTO E CARGA NOMINAL NO TOPO DE 200KG,INCLUSIVE ESCAVACAO,EXCLUSIVE TRANSPORTE.FORNECIMENTO E COLOCACAO</t>
  </si>
  <si>
    <t>18.045.0027-A</t>
  </si>
  <si>
    <t>POSTE DE CONCRETO,COM SECAO CIRCULAR,COM 9,00M DE COMPRIMENTO E CARGA NOMINAL NO TOPO DE 300KG,INCLUSIVE ESCAVACAO,EXCLUSIVE TRANSPORTE.FORNECIMENTO E COLOCACAO</t>
  </si>
  <si>
    <t>18.045.0028-A</t>
  </si>
  <si>
    <t>POSTE DE CONCRETO,COM SECAO CIRCULAR,COM 9,00M DE COMPRIMENTO E CARGA NOMINAL NO TOPO DE 400KG,INCLUSIVE ESCAVACAO,EXCLUSIVE TRANSPORTE.FORNECIMENTO E COLOCACAO</t>
  </si>
  <si>
    <t>18.045.0029-A</t>
  </si>
  <si>
    <t>POSTE DE CONCRETO,COM SECAO CIRCULAR,COM 9,00M DE COMPRIMENTO E CARGA NOMINAL NO TOPO DE 600KG,INCLUSIVE ESCAVACAO,EXCLUSIVE TRANSPORTE.FORNECIMENTO E COLOCACAO</t>
  </si>
  <si>
    <t>18.045.0030-A</t>
  </si>
  <si>
    <t>POSTE DE CONCRETO,COM SECAO CIRCULAR,COM 11,00M DE COMPRIMENTO E CARGA NOMINAL HORIZONTAL NO TOPO DE 200KG,INCLUSIVE ESCAVACAO,EXCLUSIVE TRANSPORTE.FORNECIMENTO E COLOCACAO</t>
  </si>
  <si>
    <t>18.045.0031-A</t>
  </si>
  <si>
    <t>POSTE DE CONCRETO,COM SECAO CIRCULAR,COM 11,00M DE COMPRIMENTO E CARGA NOMINAL HORIZONTAL NO TOPO DE 300KG,INCLUSIVE ESCAVACAO,EXCLUSIVE TRANSPORTE.FORNECIMENTO E COLOCACAO</t>
  </si>
  <si>
    <t>18.045.0032-A</t>
  </si>
  <si>
    <t>POSTE DE CONCRETO,COM SECAO CIRCULAR,COM 11,00M DE COMPRIMENTO E CARGA NOMINAL HORIZONTAL NO TOPO DE 400KG,INCLUSIVE ESCAVACAO,EXCLUSIVE TRANSPORTE.FORNECIMENTO E COLOCACAO</t>
  </si>
  <si>
    <t>18.045.0033-A</t>
  </si>
  <si>
    <t>POSTE DE CONCRETO,COM SECAO CIRCULAR,COM 11,00M DE COMPRIMENTO E CARGA NOMINAL HORIZONTAL NO TOPO DE 600KG,INCLUSIVE ESCAVACAO,EXCLUSIVE TRANSPORTE.FORNECIMENTO E COLOCACAO</t>
  </si>
  <si>
    <t>18.045.0035-A</t>
  </si>
  <si>
    <t>POSTE DE CONCRETO,COM SECAO CIRCULAR,COM 14,00M DE COMPRIMENTO E CARGA NOMINAL HORIZONTAL NO TOPO DE 400KG,INCLUSIVE ESCAVACAO,EXCLUSIVE TRANSPORTE.FORNECIMENTO E COLOCACAO</t>
  </si>
  <si>
    <t>18.050.0005-A</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</si>
  <si>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</si>
  <si>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18.050.0012-A</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</si>
  <si>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</si>
  <si>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18.050.0015-A</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</si>
  <si>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</si>
  <si>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18.050.0020-A</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</si>
  <si>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</si>
  <si>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18.050.0025-A</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</si>
  <si>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</si>
  <si>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18.050.0030-A</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</si>
  <si>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</si>
  <si>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18.050.0050-A</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</si>
  <si>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</si>
  <si>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18.050.0055-A</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</si>
  <si>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</si>
  <si>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18.050.0060-A</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</si>
  <si>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</si>
  <si>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18.050.0065-A</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</si>
  <si>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</si>
  <si>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18.050.0070-A</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</si>
  <si>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</si>
  <si>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18.050.0100-A</t>
  </si>
  <si>
    <t>PAINEL DE ALARME MEDICINAL AR COMPRIMIDO,OXIDO NITROSO,DIOXIDO DE CARBONO,OXIGENIO E VACUO.FORNECIMENTO E ASSENTAMENTO.(PARA INSTALACAO VIDE FAMILIA 15.014)</t>
  </si>
  <si>
    <t>18.050.0115-A</t>
  </si>
  <si>
    <t>ESTACAO DE CHAMADA DE BANHEIRO,COM INTERRUPTOR DE EMBUTIR.FORNECIMENTO E COLOCACAO</t>
  </si>
  <si>
    <t>18.050.0120-A</t>
  </si>
  <si>
    <t>ESTACAO DE CHAMADA DE LEITO,COM INTERRUPTOR DE EMBUTIR COM COMANDOS DE CHAMADAS,EMERGENCIA E PRESENCA,FIXADA SOBRE CAIXA4"X4" EMBUTIDA NA PAREDE.FORNECIMENTO E COLOCACAO</t>
  </si>
  <si>
    <t>18.050.0135-A</t>
  </si>
  <si>
    <t>SINALEIRO DE SOBREPOR PORTA DE ENFERMARIA,SALAS CIRURGICAS ECENTROS CIRURGICOS,COM SISTEMA LUMINOSO NAS CORES VERDE E VERMELHO,FIXADO SOBRE CAIXA 4"X2" OU 4"X4" EMBUTIDA NA PAREDE.FORNECIMENTO E COLOCACAO</t>
  </si>
  <si>
    <t>18.050.0140-A</t>
  </si>
  <si>
    <t>CENTRAL DE ATENDIMENTO PARA POSTO DE ENFERMAGEM,SALAS CIRURGICAS E CENTROS CIRURGICOS,ATENDENDO ATE 20 LEITOS,COM SINALIZACAO SONORA E LUMINOSA.FORNECIMENTO E COLOCACAO</t>
  </si>
  <si>
    <t>18.050.0200-A</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</si>
  <si>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</si>
  <si>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18.050.0210-A</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</si>
  <si>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</si>
  <si>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18.060.0020-A</t>
  </si>
  <si>
    <t>SISTEMA ININTERRUPTO DE ENERGIA (NO BREAK), COM CAPACIDADE DE 5KVA, TRIFASICO,60HZ,TENSAO DE ENTRADA DE 220/380V,TENSAODE SAIDA DE 220V/127V,AUTONOMIA DE 10 MINUTOS,INCLUSIVE GABINETES E START UP.FORNECIMENTO E COLOCACAO</t>
  </si>
  <si>
    <t>18.060.0026-A</t>
  </si>
  <si>
    <t>SISTEMA INITERRUPTO DE ENERGIA (NO BREAK),COM CAPACIDADE DE7.5KVA,TRIFASICO,60HZ,TENSAO DE ENTRADA DE 220/380V,TENSAO DE SAIDA DE 220/127V,AUTONOMIA DE 10 MINUTOS,INCLUSIVE GABINETES E START UP. FORNECIMENTO E COLOCACAO</t>
  </si>
  <si>
    <t>18.060.0030-A</t>
  </si>
  <si>
    <t>SISTEMA ININTERRUPTO DE ENERGIA (NO BREAK),COM CAPACIDADE DE10KVA,TRIFASICO,60HZ,TENSAO DE ENTRADA DE 220/380V,TENSAO DE SAIDA DE 220/127V,AUTONOMIA DE 10 MINUTOS,INCLUSIVE GABINETES E START UP.FORNECIMENTO E COLOCACAO</t>
  </si>
  <si>
    <t>18.060.0032-A</t>
  </si>
  <si>
    <t>SISTEMA ININTERRUPTO DE ENERGIA (NO BREAK),COM CAPACIDADE DE15KVA,TRIFASICO,60HZ,TENSAO DE ENTRADA DE 220/380V,TENSAO DE SAIDA DE 220/127V,AUTONOMIA DE 10 MINUTOS,INCLUSIVE GABINETES E START UP.FORNECIMENTO E COLOCACAO</t>
  </si>
  <si>
    <t>18.060.0034-A</t>
  </si>
  <si>
    <t>SISTEMA ININTERRUPTO DE ENERGIA (NO BREAK),COM CAPACIDADE DE20KVA,TRIFASICO,60HZ,TENSAO DE ENTRADA DE 220/380V,TENSAO DE SAIDA DE 220/127V,AUTONOMIA DE 10 MINUTOS,INCLUSIVE GABINETES E START UP.FORNECIMENTO E COLOCACAO</t>
  </si>
  <si>
    <t>18.060.0036-A</t>
  </si>
  <si>
    <t>SISTEMA ININTERRUPTO DE ENERGIA (NO BREAK),COM CAPACIDADE DE25KVA,TRIFASICO,60HZ,TENSAO DE ENTRADA DE 220/380V,TENSAO DE SAIDA DE 220/127V,AUTONOMIA DE 10 MINUTOS,INCLUSIVE GABINETES E START UP.FORNECIMENTO E COLOCACAO</t>
  </si>
  <si>
    <t>18.060.0038-A</t>
  </si>
  <si>
    <t>SISTEMA ININTERRUPTO DE ENERGIA (NO BREAK),COM CAPACIDADE DE40KVA,TRIFASICO,60HZ,TENSAO DE ENTRADA DE 220/380V,TENSAO DE SAIDA DE 220/127V,AUTONOMIA DE 10 MINUTOS,INCLUSIVE GABINETES E START UP.FORNECIMENTO E COLOCACAO</t>
  </si>
  <si>
    <t>18.060.0040-A</t>
  </si>
  <si>
    <t>SISTEMA ININTERRUPTO DE ENERGIA (NO BREAK),COM CAPACIDADE DE50KVA,TRIFASICO,60HZ,TENSAO DE ENTRADA DE 220/380V,TENSAO DE SAIDA DE 220/127V,AUTONOMIA DE 10 MINUTOS,INCLUSIVE GABINETES E START UP.FORNECIMENTO E COLOCACAO</t>
  </si>
  <si>
    <t>18.060.0042-A</t>
  </si>
  <si>
    <t>SISTEMA ININTERRUPTO DE ENERGIA (NO BREAK),COM CAPACIDADE DE80KVA,TRIFASICO,60HZ,TENSAO DE ENTRADA DE 220/380V,TENSAO DE SAIDA DE 220/127V,AUTONOMIA DE 10 MINUTOS,INCLUSIVE GABINETES E START UP.FORNECIMENTO E COLOCACAO</t>
  </si>
  <si>
    <t>18.060.0043-A</t>
  </si>
  <si>
    <t>SISTEMA ININTERRUPTO DE ENERGIA (NO BREAK),COM CAPACIDADE DE5KVA,TRIFASICO, 60HZ,TENSAO DE ENTRADA DE 220/380V,TENSAO DE SAIDA DE 220/127V,AUTONOMIA DE 30 MINUTOS,INCLUSIVE GABINETES E START UP.FORNECIMENTO E COLOCACAO</t>
  </si>
  <si>
    <t>18.060.0044-A</t>
  </si>
  <si>
    <t>SISTEMA ININTERRUPTO DE ENERGIA (NO BREAK),COM CAPACIDADE DE10KVA,TRIFASICO,60HZ,TENSAO DE ENTRADA DE 220/380V,TENSAO DE SAIDA DE 220/127V,AUTONOMIA DE 30 MINUTOS,INCLUSIVE GABINETES E START UP.FORNECIMENTO E COLOCACAO</t>
  </si>
  <si>
    <t>18.060.0046-A</t>
  </si>
  <si>
    <t>SISTEMA ININTERRUPTO DE ENERGIA (NO BREAK),COM CAPACIDADE DE15KVA,TRIFASICO,60HZ,TENSAO DE ENTRADA DE 220/380V,TENSAO DE SAIDA DE 220/127V,AUTONOMIA DE 30 MINUTOS,INCLUSIVE GABINETES E START UP.FORNECIMENTO E COLOCACAO</t>
  </si>
  <si>
    <t>18.060.0048-A</t>
  </si>
  <si>
    <t>SISTEMA ININTERRUPTO DE ENERGIA (NO BREAK),COM CAPACIDADE DE20KVA,TRIFASICO,60HZ,TENSAO DE ENTRADA DE 220/380V,TENSAO DE SAIDA DE 220/127V,AUTONOMIA DE 30 MINUTOS,INCLUSIVE GABINETES E START UP.FORNECIMENTO E COLOCACAO</t>
  </si>
  <si>
    <t>18.060.0050-A</t>
  </si>
  <si>
    <t>SISTEMA ININTERRUPTO DE ENERGIA (NO BREAK),COM CAPACIDADE DE25KVA,TRIFASICO,60HZ,TENSAO DE ENTRADA DE 220/380V,TENSAO DE SAIDA DE 220/127V,AUTONOMIA DE 30 MINUTOS,INCLUSIVE GABINETES E START UP.FORNECIMENTO E COLOCACAO</t>
  </si>
  <si>
    <t>18.060.0052-A</t>
  </si>
  <si>
    <t>SISTEMA ININTERRUPTO DE ENERGIA (NO BREAK),COM CAPACIDADE DE40KVA,TRIFASICO,60HZ,TENSAO DE ENTRADA DE 220/380V,TENSAO DE SAIDA DE 220/127V,AUTONOMIA DE 30 MINUTOS,INCLUSIVE GABINETES E START UP.FORNECIMENTO E COLOCACAO</t>
  </si>
  <si>
    <t>18.060.0054-A</t>
  </si>
  <si>
    <t>SISTEMA ININTERRUPTO DE ENERGIA (NO BREAK),COM CAPACIDADE DE50KVA,TRIFASICO,60HZ,TENSAO DE ENTRADA DE 220/380V,TENSAO DE SAIDA DE 220/127V,AUTONOMIA DE 30 MINUTOS,INCLUSIVE GABINETES E START UP.FORNECIMENTO E COLOCACAO</t>
  </si>
  <si>
    <t>18.060.0056-A</t>
  </si>
  <si>
    <t>SISTEMA ININTERRUPTO DE ENERGIA (NO BREAK),COM CAPACIDADE DE80KVA,TRIFASICO,60HZ,TENSAO DE ENTRADA DE 220/380V,TENSAO DE SAIDA DE 220/127V,AUTONOMIA DE 30 MINUTOS,INCLUSIVE GABINETES E START UP.FORNECIMENTO E COLOCACAO</t>
  </si>
  <si>
    <t>18.060.0060-A</t>
  </si>
  <si>
    <t>SISTEMA ININTERRUPTO DE ENERGIA (NO BREAK),COM CAPACIDADE DE7.5KVA,TRIFASICO,60HZ,TENSAO DE ENTRADA DE 220/380V,TENSAODE SAIDA DE 220/127V,AUTONOMIA DE 30 MINUTOS,INCLUSIVE GABINETES E START UP.FORNECIMENTO E COLOCACAO</t>
  </si>
  <si>
    <t>18.065.0010-A</t>
  </si>
  <si>
    <t>VOLTIMETRO SELETOR,PARA QUADROS ELETRICOS COM LINHAS TRIFASICAS,ESCALA 0-300V.FORNECIMENTO</t>
  </si>
  <si>
    <t>18.065.0015-A</t>
  </si>
  <si>
    <t>VOLTIMETRO SELETOR,PARA QUADROS ELETRICOS COM LINHAS TRIFASICAS,ESCALA 0-500V.FORNECIMENTO</t>
  </si>
  <si>
    <t>18.065.0050-A</t>
  </si>
  <si>
    <t>AMPERIMETRO SELETOR,PARA QUADROS ELETRICOS COM LINHAS TRIFASICAS,ESCALA 0-100A.FORNECIMENTO</t>
  </si>
  <si>
    <t>18.065.0055-A</t>
  </si>
  <si>
    <t>AMPERIMETRO SELETOR,PARA QUADROS ELETRICOS COM LINHAS TRIFASICAS,ESCALA 0-200A.FORNECIMENTO</t>
  </si>
  <si>
    <t>18.065.0060-A</t>
  </si>
  <si>
    <t>AMPERIMETRO SELETOR,PARA QUADROS ELETRICOS COM LINHAS TRIFASICAS,ESCALA 0-300A.FORNECIMENTO</t>
  </si>
  <si>
    <t>18.065.0065-A</t>
  </si>
  <si>
    <t>AMPERIMETRO SELETOR,PARA QUADROS ELETRICOS COM LINHAS TRIFASICAS,ESCALA 0-500A.FORNECIMENTO</t>
  </si>
  <si>
    <t>18.065.0070-A</t>
  </si>
  <si>
    <t>AMPERIMETRO SELETOR,PARA QUADROS ELETRICOS COM LINHAS TRIFASICAS,ESCALA 0-1000A.FORNECIMENTO</t>
  </si>
  <si>
    <t>18.065.0075-A</t>
  </si>
  <si>
    <t>AMPERIMETRO SELETOR,PARA QUADROS ELETRICOS COM LINHAS TRIFASICAS,ESCALA 0-2000A.FORNECIMENTO</t>
  </si>
  <si>
    <t>18.070.0005-A</t>
  </si>
  <si>
    <t>PRATELEIRA DE MARMORE BRANCO CLASSICO,COM 30CM DE LARGURA E2CM DE ESPESSURA,SOBRE CONSOLO DE FERRO.FORNECIMENTO E COLOCACAO</t>
  </si>
  <si>
    <t>18.070.0010-A</t>
  </si>
  <si>
    <t>CONSOLE DE MARMORE BRANCO CLASSICO,EM CANTONEIRA,MEDINDO 30X30X2CM,PARA DEPOSITO DE AGUA POTAVEL.FORNECIMENTO E COLOCACAO</t>
  </si>
  <si>
    <t>18.070.0040-A</t>
  </si>
  <si>
    <t>BANCA SECA DE MARMORE BRANCO CLASSICO,COM 3CM DE ESPESSURA E0,60M DE LARGURA,SOBRE APOIOS DE ALVENARIA DE MEIA VEZ E VERGA DE CONCRETO,SEM REVESTIMENTO.FORNECIMENTO E ASSENTAMENTO</t>
  </si>
  <si>
    <t>18.070.0044-A</t>
  </si>
  <si>
    <t>BANCA DE MARMORE BRANCO CLASSICO,COM 3CM DE ESPESSURA,COM ABERTURA PARA 1 CUBA(EXCLUSIVE ESTA),SOBRE APOIOS DE ALVENARIADE MEIA VEZ E VERGA DE CONCRETO,SEM REVESTIMENTO.FORNECIMENTO E COLOCACAO</t>
  </si>
  <si>
    <t>18.070.0045-A</t>
  </si>
  <si>
    <t>BANCA DE MARMORE BRANCO CLASSICO,COM 3CM DE ESPESSURA,COM ABERTURA PARA 2 CUBAS(EXCLUSIVE ESTAS),SOBRE APOIOS DE ALVENARIA DE MEIA VEZ E VERGA DE CONCRETO,SEM REVESTIMENTO.FORNECIMENTO E COLOCACAO</t>
  </si>
  <si>
    <t>18.070.0046-A</t>
  </si>
  <si>
    <t>BANCA DE MARMORE BRANCO CLASSICO,COM 3CM DE ESPESSURA,COM ABERTURA PARA 3 CUBAS(EXCLUSIVE ESTAS),SOBRE APOIOS DE ALVENARIA DE MEIA VEZ E VERGA DE CONCRETO,SEM REVESTIMENTO.FORNECIMENTO E COLOCACAO</t>
  </si>
  <si>
    <t>18.070.0047-A</t>
  </si>
  <si>
    <t>BANCA DE MARMORE BRANCO CLASSICO,COM 3CM DE ESPESSURA,COM ABERTURA PARA 4 CUBAS(EXCLUSIVE ESTAS),SOBRE APOIOS DE ALVENARIA DE MEIA VEZ E VERGA DE CONCRETO,SEM REVESTIMENTO.FORNECIMENTO E COLOCACAO</t>
  </si>
  <si>
    <t>18.070.0048-A</t>
  </si>
  <si>
    <t>BANCA DE MARMORE BRANCO CLASSICO,COM 3CM DE ESPESSURA,COM ABERTURA PARA 5 CUBAS(EXCLUSIVE ESTAS),SOBRE APOIOS DE ALVENARIA DE MEIA VEZ E VERGA DE CONCRETO,SEM REVESTIMENTO.FORNECIMENTO E COLOCACAO</t>
  </si>
  <si>
    <t>18.070.0049-A</t>
  </si>
  <si>
    <t>BANCA DE MARMORE BRANCO CLASSICO,COM 3CM DE ESPESSURA,COM ABERTURA PARA 6 CUBAS(EXCLUSIVE ESTAS),SOBRE APOIOS DE ALVENARIA DE MEIA VEZ E VERGA DE CONCRETO,SEM REVESTIMENTO.FORNECIMENTO E COLOCACAO</t>
  </si>
  <si>
    <t>18.070.0100-A</t>
  </si>
  <si>
    <t>FRONTISPICIO DE MARMORE BRANCO NACIONAL,COM SECAO DE 5X3CM,INCLUSIVE REJUNTAMENTO.FORNECIMENTO E COLOCACAO</t>
  </si>
  <si>
    <t>18.070.0105-A</t>
  </si>
  <si>
    <t>FRONTISPICIO DE MARMORE BRANCO NACIONAL,COM SECAO DE 10X2CM,INCLUSIVE REJUNTAMENTO.FORNECIMENTO E COLOCACAO</t>
  </si>
  <si>
    <t>18.080.0020-A</t>
  </si>
  <si>
    <t>BANCA SECA DE GRANITO PRETO,COM 3CM DE ESPESSURA E 60CM DE LARGURA,SOBRE APOIOS DE ALVENARIA DE MEIA VEZ E VERGA DE CONCRETO,SEM REVESTIMENTO.FORNECIMENTO E ASSENTAMENTO</t>
  </si>
  <si>
    <t>18.080.0025-A</t>
  </si>
  <si>
    <t>BANCA DE GRANITO PRETO,COM 3CM DE ESPESSURA,COM ABERTURA PARA 1 CUBA(EXCLUSIVE ESTA),SOBRE APOIOS DE ALVENARIA DE MEIA VEZ E VERGA DE CONCRETO,SEM REVESTIMENTO.FORNECIMENTO E COLOCACAO</t>
  </si>
  <si>
    <t>18.080.0026-A</t>
  </si>
  <si>
    <t>BANCA DE GRANITO PRETO,COM 3CM DE ESPESSURA,COM ABERTURA PARA 2 CUBAS(EXCLUSIVE ESTAS),SOBRE APOIOS DE ALVENARIA DE MEIAVEZ E VERGA DE CONCRETO,SEM REVESTIMENTO.FORNECIMENTO E COLOCACAO</t>
  </si>
  <si>
    <t>18.080.0027-A</t>
  </si>
  <si>
    <t>BANCA DE GRANITO PRETO,COM 3CM DE ESPESSURA,COM ABERTURA PARA 3 CUBAS (EXCLUSIVE ESTAS),SOBRE APOIOS DE ALVENARIA DE MEIA VEZ E VERGA DE CONCRETO,SEM REVESTIMENTO.FORNECIMENTO E COLOCACAO</t>
  </si>
  <si>
    <t>18.080.0028-A</t>
  </si>
  <si>
    <t>BANCA DE GRANITO PRETO,COM 3CM DE ESPESSURA,COM ABERTURA PARA 4 CUBAS(EXCLUSIVE ESTAS),SOBRE APOIOS DE ALVENARIA DE MEIAVEZ E VERGA DE CONCRETO,SEM REVESTIMENTO.FORNECIMENTO E COLOCACAO</t>
  </si>
  <si>
    <t>18.080.0029-A</t>
  </si>
  <si>
    <t>BANCA DE GRANITO PRETO,COM 3CM DE ESPESSURA,COM ABERTURA PARA 5 CUBAS(EXCLUSIVE ESTAS),SOBRE APOIOS DE ALVENARIA DE MEIAVEZ E VERGA DE CONCRETO,SEM REVESTIMENTO.FORNECIMENTO E COLOCACAO</t>
  </si>
  <si>
    <t>18.080.0030-A</t>
  </si>
  <si>
    <t>BANCA DE GRANITO PRETO,COM 3CM DE ESPESSURA,COM ABERTURA PARA 6 CUBAS(EXCLUSIVE ESTAS),SOBRE APOIOS DE ALVENARIA DE MEIAVEZ E VERGA DE CONCRETO,SEM REVESTIMENTO.FORNECIMENTO E COLOCACAO</t>
  </si>
  <si>
    <t>18.080.0050-A</t>
  </si>
  <si>
    <t>FRONTISPICIO DE GRANITO PRETO,COM SECAO DE 5X3CM,INCLUSIVE REJUNTAMENTO.FORNECIMENTO E COLOCACAO</t>
  </si>
  <si>
    <t>18.080.0055-A</t>
  </si>
  <si>
    <t>FRONTISPICIO DE GRANITO PRETO,COM SECAO DE 10X2CM,INCLUSIVEREJUNTAMENTO.FORNECIMENTO E COLOCACAO</t>
  </si>
  <si>
    <t>18.081.0020-A</t>
  </si>
  <si>
    <t>BANCA SECA DE GRANITO CINZA CORUMBA,COM 2CM DE ESPESSURA E 60CM DE LARGURA,SOBRE APOIOS DE ALVENARIA DE MEIA VEZ E VERGADE CONCRETO,SEM REVESTIMENTO.FORNECIMENTO E COLOCACAO</t>
  </si>
  <si>
    <t>18.081.0021-A</t>
  </si>
  <si>
    <t>18.081.0050-A</t>
  </si>
  <si>
    <t>BANCA DE GRANITO CINZA CORUMBA,COM 3CM DE ESPESSURA,COM ABERTURA PARA 1 CUBA(EXCLUSIVE ESTA),SOBRE APOIOS DE ALVENARIA DE MEIA VEZ E VERGA DE CONCRETO,SEM REVESTIMENTO.FORNECIMENTOE COLOCACAO</t>
  </si>
  <si>
    <t>18.081.0051-A</t>
  </si>
  <si>
    <t>BANCA DE GRANITO CINZA CORUMBA,COM 3CM DE ESPESSURA,COM ABERTURA PARA 2 CUBAS(EXCLUSIVE ESTAS),SOBRE APOIOS DE ALVENARIADE MEIA VEZ E VERGA DE CONCRETO,SEM REVESTIMENTO.FORNECIMENTO E COLOCACAO</t>
  </si>
  <si>
    <t>18.081.0052-A</t>
  </si>
  <si>
    <t>BANCA DE GRANITO CINZA CORUMBA,COM 3CM DE ESPESSURA,COM ABERTURA PARA 3 CUBAS(EXCLUSIVE ESTAS),SOBRE APOIOS DE ALVENARIADE MEIA VEZ E VERGA DE CONCRETO,SEM REVESTIMENTO.FORNECIMENTO E COLOCACAO</t>
  </si>
  <si>
    <t>18.081.0053-A</t>
  </si>
  <si>
    <t>BANCA DE GRANITO CINZA CORUMBA,COM 3CM DE ESPESSURA,COM ABERTURA PARA 4 CUBAS(EXCLUSIVE ESTAS),SOBRE APOIOS DE ALVENARIADE MEIA VEZ E VERGA DE CONCRETO,SEM REVESTIMENTO.FORNECIMENTO E COLOCACAO</t>
  </si>
  <si>
    <t>18.081.0054-A</t>
  </si>
  <si>
    <t>BANCA DE GRANITO CINZA CORUMBA,COM 3CM DE ESPESSURA,COM ABERTURA PARA 5 CUBAS(EXCLUSIVE ESTAS),SOBRE APOIOS DE ALVENARIADE MEIA VEZ E VERGA DE CONCRETO,SEM REVESTIMENTO.FORNECIMENTO E COLOCACAO</t>
  </si>
  <si>
    <t>18.081.0055-A</t>
  </si>
  <si>
    <t>BANCA DE GRANITO CINZA CORUMBA,COM 3CM DE ESPESSURA,COM ABERTURA PARA 6 CUBAS(EXCLUSIVE ESTAS),SOBRE APOIOS DE ALVENARIADE MEIA VEZ E VERGA DE CONCRETO,SEM REVESTIMENTO.FORNECIMENTO E COLOCACAO</t>
  </si>
  <si>
    <t>18.081.0100-A</t>
  </si>
  <si>
    <t>FRONTISPICIO DE GRANITO CINZA CORUMBA,COM SECAO DE 5X3CM,INCLUSIVE REJUNTAMENTO.FORNECIMENTO E COLOCACAO</t>
  </si>
  <si>
    <t>18.081.0105-A</t>
  </si>
  <si>
    <t>FRONSTISPICIO DE GRANITO CINZA CORUMBA,COM SECAO DE 10X2CM,INCLUSIVE REJUNTAMENTO.FORNECIMENTO E COLOCACAO.</t>
  </si>
  <si>
    <t>18.082.0020-A</t>
  </si>
  <si>
    <t>18.082.0021-A</t>
  </si>
  <si>
    <t>BANCA SECA DE GRANITO CINZA ANDORINHA,COM 3CM DE ESPESSURA E60CM DE LARGURA,SOBRE APOIOS DE ALVENARIA DE MEIA VEZ E VERGA DE CONCRETO,SEM REVESTIMENTO.FORNECIMENTO E COLOCACAO</t>
  </si>
  <si>
    <t>18.082.0050-A</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</si>
  <si>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</si>
  <si>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</si>
  <si>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18.082.0052-A</t>
  </si>
  <si>
    <t>BANCA DE GRANITO CINZA ANDORINHA,COM 3CM DE ESPESSURA,COM ABERTURA PARA 3 CUBAS(EXCLUSIVE ESTAS),SOBRE APOIOS DE ALVENARIA DE MEIA VEZ E VERGA DE CONCRETO,SEM REVESTIMENTO.FORNECIMENTO E COLOCACAO</t>
  </si>
  <si>
    <t>18.082.0053-A</t>
  </si>
  <si>
    <t>BANCA DE GRANITO CINZA ANDORINHA,COM 3CM DE ESPESSURA,COM ABERTURA PARA 4 CUBAS(EXCLUSIVE ESTAS),SOBRE APOIOS DE ALVENARIA DE MEIA VEZ E VERGA DE CONCRETO,SEM REVESTIMENTO.FORNECIMENTO E COLOCACAO</t>
  </si>
  <si>
    <t>18.082.0054-A</t>
  </si>
  <si>
    <t>BANCA DE GRANITO CINZA ANDORINHA,COM 3CM DE ESPESSURA,COM ABERTURA PARA 5 CUBAS(EXCLUSIVE ESTAS),SOBRE APOIOS DE ALVENARIA DE MEIA VEZ E VERGA DE CONCRETO,SEM REVESTIMENTO.FORNECIMENTO E COLOCACAO</t>
  </si>
  <si>
    <t>18.082.0055-A</t>
  </si>
  <si>
    <t>BANCA DE GRANITO CINZA ANDORINHA,COM 3CM DE ESPESSURA,COM ABERTURA PARA 6 CUBAS(EXCLUSIVE ESTAS),SOBRE APOIOS DE ALVENARIA DE MEIA VEZ E VERGA DE CONCRETO,SEM REVESTIMENTO.FORNECIMENTO E COLOCACAO</t>
  </si>
  <si>
    <t>18.082.0100-A</t>
  </si>
  <si>
    <t>FRONTISPICIO DE GRANITO CINZA ANDORINHA, COM SECAO DE 5X3CM,INCLUSIVE REJUNTAMENTO.FORNECIMENTO E COLOCACAO</t>
  </si>
  <si>
    <t>18.082.0105-A</t>
  </si>
  <si>
    <t>FRONTISPICIO DE GRANITO CINZA ANDORINHA,COM SECAO DE 10X2CM,INCLUSIVE REJUNTAMENTO.FORNECIMENTO E COLOCACAO</t>
  </si>
  <si>
    <t>18.083.0020-A</t>
  </si>
  <si>
    <t>BANCA SECA DE GRANITO CINZA CASTELO,COM 2CM DE ESPESSURA E 60CM DE LARGURA,SOBRE APOIOS DE ALVENARIA DE MEIA VEZ E VERGADE CONCRETO,SEM REVESTIMENTO.FORNECIMENTO E COLOCACAO</t>
  </si>
  <si>
    <t>18.083.0021-A</t>
  </si>
  <si>
    <t>BANCA SECA DE GRANITO CINZA CASTELO,COM 3CM DE ESPESSURA E 60CM DE LARGURA,SOBRE APOIOS DE ALVENARIA DE MEIA VEZ E VERGADE CONCRETO,SEM REVESTIMENTO.FORNECIMENTO E COLOCACAO</t>
  </si>
  <si>
    <t>18.083.0050-A</t>
  </si>
  <si>
    <t>BANCA DE GRANITO CINZA CASTELO,COM 3CM DE ESPESSURA,COM ABERTURA PARA 1 CUBA(EXCLUSIVE ESTA),SOBRE APOIOS DE ALVENARIA DE MEIA VEZ E VERGA DE CONCRETO,SEM REVESTIMENTO.FORNECIMENTOE COLOCACAO</t>
  </si>
  <si>
    <t>18.083.0051-A</t>
  </si>
  <si>
    <t>BANCA DE GRANITO CINZA CASTELO,COM 3CM DE ESPESSURA,COM ABERTURA PARA 2 CUBAS(EXCLUSIVE ESTAS),SOBRE APOIOS DE ALVENARIADE MEIA VEZ E VERGA DE CONCRETO,SEM REVESTIMENTO.FORNECIMENTO E COLOCACAO</t>
  </si>
  <si>
    <t>18.083.0052-A</t>
  </si>
  <si>
    <t>BANCA DE GRANITO CINZA CASTEL0,COM 3CM DE ESPESSURA,COM ABERTURA PARA 3 CUBAS(EXCLUSIVE ESTAS),SOBRE APOIOS DE ALVENARIADE MEIA VEZ E VERGA DE CONCRETO,SEM REVESTIMENTO.FORNECIMENTO E COLOCACAO</t>
  </si>
  <si>
    <t>18.083.0053-A</t>
  </si>
  <si>
    <t>BANCA DE GRANITO CINZA CASTELO,COM 3CM DE ESPESSURA,COM ABERTURA PARA 4 CUBAS(EXCLUSIVE ESTAS),SOBRE APOIOS DE ALVENARIADE MEIA VEZ E VERGA DE CONCRETO,SEM REVESTIMENTO.FORNECIMENTO E COLOCACAO</t>
  </si>
  <si>
    <t>18.083.0054-A</t>
  </si>
  <si>
    <t>BANCA DE GRANITO CINZA CASTELO,COM 3CM DE ESPESSURA,COM ABERTURA PARA 5 CUBAS(EXCLUSIVE ESTAS),SOBRE APOIOS DE ALVENARIADE MEIA VEZ E VERGA DE CONCRETO,SEM REVESTIMENTO.FORNECIMENTO E COLOCACAO</t>
  </si>
  <si>
    <t>18.083.0055-A</t>
  </si>
  <si>
    <t>BANCA DE GRANITO CINZA CASTELO,COM 3CM DE ESPESSURA,COM ABERTURA PARA 6 CUBAS(EXCLUSIVE ESTAS),SOBRE APOIOS DE ALVENARIADE MEIA VEZ E VERGA DE CONCRETO,SEM REVESTIMENTO.FORNECIMENTO E COLOCACAO</t>
  </si>
  <si>
    <t>18.083.0100-A</t>
  </si>
  <si>
    <t>FRONTISPICIO DE GRANITO CINZA CASTELO,COM SECAO 5X3CM,INCLUSIVE REJUNTAMENTO.FORNECIMENTO E COLOCACAO</t>
  </si>
  <si>
    <t>18.083.0105-A</t>
  </si>
  <si>
    <t>FRONTISPICIO DE GRANITO CINZA CASTELO,COM SECAO DE 10X2CM,INCLUSIVE REJUNTAMENTO.FORNECIMENTO E COLOCACAO</t>
  </si>
  <si>
    <t>18.084.0020-A</t>
  </si>
  <si>
    <t>BANCA SECA DE GRANITO BRANCO ITAUNAS,COM 2CM DE ESPESSURA E60CM DE LARGURA,SOBRE APOIOS DE ALVENARIA DE MEIA VEZ E VERGA DE CONCRETO,SEM REVESTIMENTO.FORNECIMENTO E COLOCACAO</t>
  </si>
  <si>
    <t>18.084.0021-A</t>
  </si>
  <si>
    <t>BANCA SECA DE GRANITO BRANCO ITAUNAS,COM 3CM DE ESPESSURA E60CM DE LARGURA,SOBRE APOIOS DE ALVENARIA DE MEIA VEZ E VERGA DE CONCRETO,SEM REVESTIMENTO.FORNECIMENTO E COLOCACAO</t>
  </si>
  <si>
    <t>18.084.0050-A</t>
  </si>
  <si>
    <t>BANCA DE GRANITO BRANCO ITAUNAS,COM 3CM DE ESPESSURA,COM ABERTURA PARA 1 CUBA(EXCLUSIVE ESTA),SOBRE APOIOS DE ALVENARIADE MEIA VEZ E VERGA DE CONCRETO,SEM REVESTIMENTO.FORNECIMENTO E COLOCACAO</t>
  </si>
  <si>
    <t>18.084.0051-A</t>
  </si>
  <si>
    <t>BANCA DE GRANITO BRANCO ITAUNAS,COM 3CM DE ESPESSURA,COM ABERTURA PARA 2 CUBAS(EXCLUSIVE ESTAS),SOBRE APOIOS DE ALVENARIA DE MEIA VEZ E VERGA DE CONCRETO,SEM REVESTIMENTO.FORNECIMENTO E COLOCACAO</t>
  </si>
  <si>
    <t>18.084.0052-A</t>
  </si>
  <si>
    <t>BANCA DE GRANITO BRANCO ITAUNAS,COM 3CM DE ESPESSURA,COM ABERTURA PARA 3 CUBAS(EXCLUSIVE ESTAS),SOBRE APOIOS DE ALVENARIA DE MEIA VEZ E VERGA DE CONCRETO,SEM REVESTIMENTO.FORNECIMENTO E COLOCACAO</t>
  </si>
  <si>
    <t>18.084.0053-A</t>
  </si>
  <si>
    <t>BANCA DE GRANITO BRANCO ITAUNAS,COM 3CM DE ESPESSURA,COM ABERTURA PARA 4 CUBAS(EXCLUSIVE ESTAS),SOBRE APOIOS DE ALVENARIA DE MEIA VEZ E VERGA DE CONCRETO,SEM REVESTIMENTO.FORNECIMENTO E COLOCACAO</t>
  </si>
  <si>
    <t>18.084.0054-A</t>
  </si>
  <si>
    <t>BANCA DE GRANITO BRANCO ITAUNAS,COM 3CM DE ESPESSURA,COM ABERTURA PARA 5 CUBAS(EXCLUSIVE ESTAS),SOBRE APOIOS DE ALVENARIA DE MEIA VEZ E VERGA DE CONCRETO,SEM REVESTIMENTO.FORNECIMENTO E COLOCACAO</t>
  </si>
  <si>
    <t>18.084.0055-A</t>
  </si>
  <si>
    <t>BANCA DE GRANITO BRANCO ITAUNAS,COM 3CM DE ESPESSURA,COM ABERTURA PARA 6 CUBAS(EXCLUSIVE ESTAS),SOBRE APOIOS DE ALVENARIA DE MEIA VEZ E VERGA DE CONCRETO,SEM REVESTIMENTO.FORNECIMENTO E COLOCACAO</t>
  </si>
  <si>
    <t>18.084.0100-A</t>
  </si>
  <si>
    <t>FRONTISPICIO DE GRANITO BRANCO ITAUNAS,COM SECAO DE 5X3CM,INCLUSIVE REJUNTAMENTO.FORNECIMENTO E COLOCACAO</t>
  </si>
  <si>
    <t>18.084.0105-A</t>
  </si>
  <si>
    <t>FRONTISPICIO DE GRANITO BRANCO ITAUNAS,COM SECAO DE 10X2CM,INCLUSIVE REJUNTAMENTO.FORNECIMENTO E COLOCACAO</t>
  </si>
  <si>
    <t>18.100.0025-A</t>
  </si>
  <si>
    <t>BANCA DE MARMORE SINTETICO,MEDINDO 120X50CM,COM CUBA DO MESMO MATERIAL,EXCLUSIVE TORNEIRA,VALVULA E SIFAO.FORNECIMENTO EASSENTAMENTO</t>
  </si>
  <si>
    <t>18.100.0030-A</t>
  </si>
  <si>
    <t>BANCA DE MARMORE SINTETICO,MEDINDO 100X50CM,COM CUBA DO MESMO MATERIAL,EXCLUSIVE TORNEIRA,VALVULA E SIFAO.FORNECIMENTO EASSENTAMENTO</t>
  </si>
  <si>
    <t>18.100.0035-A</t>
  </si>
  <si>
    <t>BANCA DE MARMORE SINTETICO,MEDINDO 150X50CM,COM CUBA DO MESMO MATERIAL,EXCLUSIVE TORNEIRA,VALVULA E SIFAO.FORNECIMENTO EASSENTAMENTO</t>
  </si>
  <si>
    <t>18.105.0001-A</t>
  </si>
  <si>
    <t>DOMUS ACRILICO,MEDINDO 1,50X1,50M,INCLUINDO NESTA MEDIDA A VENTILACAO.FORNECIMENTO E COLOCACAO</t>
  </si>
  <si>
    <t>18.200.0001-A</t>
  </si>
  <si>
    <t>TABELA DE BASQUETE EM COMPENSADO NAVAL,TAMANHO OFICIAL,COM ARO E REDE.FORNECIMENTO E COLOCACAO</t>
  </si>
  <si>
    <t>18.200.0002-A</t>
  </si>
  <si>
    <t>POSTE PARA VOLEIBOL EM TUBO DE FERRO GALVANIZADO,COM CATRACAE BUCHAS.FORNECIMENTO</t>
  </si>
  <si>
    <t>18.200.0003-A</t>
  </si>
  <si>
    <t>REDE DE VOLEIBOL OFICIAL COM CABO DE ACO.FORNECIMENTO</t>
  </si>
  <si>
    <t>18.200.0004-A</t>
  </si>
  <si>
    <t>TRAVE DESMONTAVEL PARA FUTEBOL DE SALAO,EM TUBO DE FERRO GALVANIZADO E BUCHAS.FORNECIMENTO</t>
  </si>
  <si>
    <t>18.200.0005-A</t>
  </si>
  <si>
    <t>REDE DE NYLON PARA FUTEBOL DE SALAO.FORNECIMENTO</t>
  </si>
  <si>
    <t>18.200.0010-A</t>
  </si>
  <si>
    <t>APARELHO DE GINASTICA,EXECUTADO EM PECAS VERTICAIS DE MACARANDUBA DE 3"X6" E TUBOS DE FERRO GALVANIZADO DE 1.1/4",HORIZONTAIS EM 3 MODULOS,CONFORME PROJETO Nº6025/EMOP.FORNECIMENTOE COLOCACAO</t>
  </si>
  <si>
    <t>18.200.0015-A</t>
  </si>
  <si>
    <t>ESTRUTURA PARA BASQUETE,DE FERRO GALVANIZADO PINTADO,FIXA,COM AVANCO LIVRE DE 1,30M,COM TABELAS DE COMPENSADO NAVAL,AROSE REDES,EXCLUSIVE FURACAO DE PISO.FORNECIMENTO E COLOCACAO</t>
  </si>
  <si>
    <t>18.200.0020-A</t>
  </si>
  <si>
    <t>BALIZA DE FUTEBOL DE CAMPO,TAMANHO OFICIAL(7,32X2.44M),EXCLUSIVE REDE,EM TUBOS DE FERRO GALVANIZADO DE 4",COM PINTURA DEBASE E 2 DEMAOS DE ACABAMENTO.FORNECIMENTO E COLOCACAO</t>
  </si>
  <si>
    <t>18.210.0010-A</t>
  </si>
  <si>
    <t>RESERVATORIO TERMICO DE BAIXA PRESSAO,PARA SISTEMA DE AQUECIMENTO SOLAR,COM 100L,EXCLUSIVE INSTALACOES (VER ITENS 15.014.0100 A 0145) E PLACAS COLETORAS.FORNECIMENTO</t>
  </si>
  <si>
    <t>18.210.0012-A</t>
  </si>
  <si>
    <t>RESERVATORIO TERMICO DE BAIXA PRESSAO,PARA SISTEMA DE AQUECIMENTO SOLAR,COM 200L,EXCLUSIVE INSTALACOES (VER ITENS 15.014.0100 A 0145) E PLACAS COLETORAS.FORNECIMENTO</t>
  </si>
  <si>
    <t>18.210.0014-A</t>
  </si>
  <si>
    <t>RESERVATORIO TERMICO DE BAIXA PRESSAO,PARA SISTEMA DE AQUECIMENTO SOLAR,COM 300L,EXCLUSIVE INSTALACOES (VER ITENS 15.014.0100 A 0145) E PLACAS COLETORAS.FORNECIMENTO</t>
  </si>
  <si>
    <t>18.210.0016-A</t>
  </si>
  <si>
    <t>RESERVATORIO TERMICO DE BAIXA PRESSAO,PARA SISTEMA DE AQUECIMENTO SOLAR,COM 400L,EXCLUSIVE INSTALACOES (VER ITENS 15.014.0100 A 0145) E PLACAS COLETORAS.FORNECIMENTO</t>
  </si>
  <si>
    <t>18.210.0018-A</t>
  </si>
  <si>
    <t>RESERVATORIO TERMICO DE BAIXA PRESSAO,PARA SISTEMA DE AQUECIMENTO SOLAR,COM 500L,EXCLUSIVE INSTALACOES (VER ITENS 15.014.0100 A 0145) E PLACAS COLETORAS.FORNECIMENTO</t>
  </si>
  <si>
    <t>18.210.0020-A</t>
  </si>
  <si>
    <t>RESERVATORIO TERMICO DE BAIXA PRESSAO,PARA SISTEMA DE AQUECIMENTO SOLAR,COM 600L,EXCLUSIVE INSTALACOES (VER ITENS 15.014.0100 A 0145) E PLACAS COLETORAS.FORNECIMENTO</t>
  </si>
  <si>
    <t>18.210.0025-A</t>
  </si>
  <si>
    <t>RESERVATORIO TERMICO DE BAIXA PRESSAO,PARA SISTEMA DE AQUECIMENTO SOLAR,COM 800L,EXCLUSIVE INSTALACOES (VER ITENS 15.014.0100 A 0145) E PLACAS COLETORAS.FORNECIMENTO</t>
  </si>
  <si>
    <t>18.210.0030-A</t>
  </si>
  <si>
    <t>RESERVATORIO TERMICO DE BAIXA PRESSAO,PARA SISTEMA DE AQUECIMENTO SOLAR,COM 1000L,EXCLUSIVE INSTALACOES (VER ITENS 15.014.0100 A 0145) E PLACAS COLETORAS.FORNECIMENTO</t>
  </si>
  <si>
    <t>18.210.0050-A</t>
  </si>
  <si>
    <t>RESERVATORIO TERMICO DE ALTA PRESSAO,PARA SISTEMA DE AQUECIMENTO SOLAR,COM 100L,EXCLUSIVE INSTALACOES (VER ITENS 15.014.0100 A 0145) E PLACAS COLETORAS.FORNECIMENTO</t>
  </si>
  <si>
    <t>18.210.0052-A</t>
  </si>
  <si>
    <t>RESERVATORIO TERMICO DE ALTA PRESSAO,PARA SISTEMA DE AQUECIMENTO SOLAR,COM 200L,EXCLUSIVE INSTALACOES (VER ITENS 15.014.0100 E 0145) E PLACAS COLETORAS.FORNECIMENTO</t>
  </si>
  <si>
    <t>18.210.0054-A</t>
  </si>
  <si>
    <t>RESERVATORIO TERMICO DE ALTA PRESSAO,PARA SISTEMA DE AQUECIMENTO SOLAR,COM 300L,EXCLUSIVE INSTALACOES (VER ITENS 15.014.0100 A 0145) E PLACAS COLETORAS.FORNECIMENTO</t>
  </si>
  <si>
    <t>18.210.0056-A</t>
  </si>
  <si>
    <t>RESERVATORIO TERMICO DE ALTA PRESSAO,PARA SISTEMA DE AQUECIMENTO SOLAR,COM 400L,EXCLUSIVE INSTALACOES(VER ITENS 15.014.0100 A 145) E PLACAS COLETORAS.FORNECIMENTO</t>
  </si>
  <si>
    <t>18.210.0058-A</t>
  </si>
  <si>
    <t>RESERVATORIO TERMICO DE ALTA PRESSAO,PARA SISTEMA DE AQUECIMENTO SOLAR,COM 500L,EXCLUSIVE INSTALACOES(VER ITENS 15.014.0100 A 145) E PLACAS COLETORAS.FORNECIMENTO</t>
  </si>
  <si>
    <t>18.210.0060-A</t>
  </si>
  <si>
    <t>RESERVATORIO TERMICO DE ALTA PRESSAO,PARA SISTEMA DE AQUECIMENTO SOLAR,COM 600L,EXCLUSIVE INSTALACOES(VER ITENS 15.014.0100 A 145) E PLACAS COLETORAS.FORNECIMENTO</t>
  </si>
  <si>
    <t>18.210.0065-A</t>
  </si>
  <si>
    <t>RESERVATORIO TERMICO DE ALTA PRESSAO,PARA SISTEMA DE AQUECIMENTO SOLAR,COM 800L,EXCLUSIVE INSTALACOES(VER ITENS 15.014.0100 A 145) E PLACAS COLETORAS.FORNECIMENTO</t>
  </si>
  <si>
    <t>18.210.0070-A</t>
  </si>
  <si>
    <t>RESERVATORIO TERMICO DE ALTA PRESSAO,PARA SISTEMA DE AQUECIMENTO SOLAR,COM 1000L,EXCLUSIVE INSTALACOES(VER ITENS 15.014.0100 A 145) E PLACAS COLETORAS.FORNECIMENTO</t>
  </si>
  <si>
    <t>18.210.0100-A</t>
  </si>
  <si>
    <t>PLACAS COLETORAS DE ENERGIA SOLAR HORIZONTAL,MEDINDO 1X2M,EXCLUSIVE INSTALACOES (VER ITENS 15.014.0100 A 0145) E RESERVATORIOS.FORNECIMENTO</t>
  </si>
  <si>
    <t>18.210.0110-A</t>
  </si>
  <si>
    <t>PLACAS COLETORAS DE ENERGIA SOLAR HORIZONTAL,MEDINDO 1X1M,EXCLUSIVE INSTALACOES (VER ITENS 15.014.0100 A 0145) E RESERVATORIOS.FORNECIMENTO</t>
  </si>
  <si>
    <t>18.210.0115-A</t>
  </si>
  <si>
    <t>PLACAS COLETORAS DE ENERGIA SOLAR VERTICAL,MEDINDO 1X2M,EXCLUSIVE INSTALACOES (VER ITENS 15.014.0100 A 0145) E RESERVATORIOS.FORNECIMENTO</t>
  </si>
  <si>
    <t>18.250.0046-A</t>
  </si>
  <si>
    <t>REATOR ELETRONICO DE ALTO FATOR DE POTENCIA(AFP&gt;=0,92)PARA LAMPADA FLUORESCENTE 1X16W,BIVOLT,127/220V.FORNECIMENTO E COLOCACAO</t>
  </si>
  <si>
    <t>18.250.0047-A</t>
  </si>
  <si>
    <t>REATOR ELETRONICO DE ALTO FATOR DE POTENCIA(AFP&gt;=0,92)PARA LAMPADA FLUORESCENTE 2X16W,BIVOLT,127/220V.FORNECIMENTO E COLOCACAO</t>
  </si>
  <si>
    <t>18.250.0048-A</t>
  </si>
  <si>
    <t>REATOR ELETRONICO DE ALTO FATOR DE POTENCIA(AFP&gt;=0,92)PARA LAMPADA FLUORESCENTE 1X18W,BIVOLT,127/220V.FORNECIMENTO E COLOCACAO</t>
  </si>
  <si>
    <t>18.250.0049-A</t>
  </si>
  <si>
    <t>REATOR ELETRONICO DE ALTO FATOR DE POTENCIA(AFP&gt;=0,92)PARA LAMPADA FLUORESCENTE 2X18W,BIVOLT,127/220V.FORNECIMENTO E COLOCACAO</t>
  </si>
  <si>
    <t>18.250.0050-A</t>
  </si>
  <si>
    <t>REATOR ELETRONICO DE ALTO FATOR DE POTENCIA(AFP&gt;=0,92)PARA LAMPADA FLUORESCENTE 1X20W,BIVOLT,127/220V.FORNECIMENTO E COLOCACAO</t>
  </si>
  <si>
    <t>18.250.0051-A</t>
  </si>
  <si>
    <t>REATOR ELETRONICO DE ALTO FATOR DE POTENCIA(AFP&gt;=0,92)PARA LAMPADA FLUORESCENTE 2X20W,BIVOLT,127/220V.FORNECIMENTO E COLOCACAO</t>
  </si>
  <si>
    <t>18.250.0052-A</t>
  </si>
  <si>
    <t>REATOR ELETRONICO DE ALTO FATOR DE POTENCIA(AFP&gt;=0,92)PARA LAMPADA FLUORESCENTE 1X32W,BIVOLT,127/220V.FORNECIMENTO E COLOCACAO</t>
  </si>
  <si>
    <t>18.250.0053-A</t>
  </si>
  <si>
    <t>REATOR ELETRONICO DE ALTO FATOR DE POTENCIA(AFP&gt;=0,92)PARA LAMPADA FLUORESCENTE 2X32W,BIVOLT,127/220V.FORNECIMENTO E COLOCACAO</t>
  </si>
  <si>
    <t>18.250.0054-A</t>
  </si>
  <si>
    <t>REATOR ELETRONICO DE ALTO FATOR DE POTENCIA(AFP&gt;=0,92)PARA LAMPADA FLUORESCENTE 1X36W,BIVOLT,127/220V.FORNECIMENTO E COLOCACAO</t>
  </si>
  <si>
    <t>18.250.0055-A</t>
  </si>
  <si>
    <t>REATOR ELETRONICO DE ALTO FATOR DE POTENCIA(AFP&gt;=0,92)PARA LAMPADA FLUORESCENTE 2X36W,BIVOLT,127/220V.FORNECIMENTO E COLOCACAO</t>
  </si>
  <si>
    <t>18.250.0056-A</t>
  </si>
  <si>
    <t>REATOR ELETRONICO DE ALTO FATOR DE POTENCIA(AFP&gt;=0,92)PARA LAMPADA FLUORESCENTE 1X40W,BIVOLT,127/220V.FORNECIMENTO E COLOCACAO</t>
  </si>
  <si>
    <t>18.250.0057-A</t>
  </si>
  <si>
    <t>REATOR ELETRONICO DE ALTO FATOR DE POTENCIA(AFP&gt;=0,92)PARA LAMPADA FLUORESCENTE 2X40W,BIVOLT,127/220V.FORNECIMENTO E COLOCACAO</t>
  </si>
  <si>
    <t>18.250.0058-A</t>
  </si>
  <si>
    <t>REATOR PARA LAMPADA DE VAPOR METALICO DE 150W,220V,PARA USOEXTERNO.FORNECIMENTO E COLOCACAO</t>
  </si>
  <si>
    <t>18.250.0070-A</t>
  </si>
  <si>
    <t>REATOR PARA LAMPADA DE VAPOR METALICO DE 250W,220V,PARA USOEXTERNO.FORNECIMENTO E COLOCACAO</t>
  </si>
  <si>
    <t>18.250.0075-A</t>
  </si>
  <si>
    <t>REATOR PARA LAMPADA DE VAPOR METALICO DE 400W,220V,PARA USOEXTERNO.FORNECIMENTO E COLOCACAO</t>
  </si>
  <si>
    <t>18.250.0080-A</t>
  </si>
  <si>
    <t>REATOR PARA LAMPADA DE VAPOR SODIO DE 400W,220V.FORNECIMENTOE COLOCACAO</t>
  </si>
  <si>
    <t>18.260.0040-A</t>
  </si>
  <si>
    <t>BRACO PARA ILUMINACAO DE RUAS,EM TUBO DE ACO GALVANIZADO COMDIAMETRO DE=25,4MM,PARA FIXACAO EM POSTE OU PAREDE,PROJECAOHORIZONTAL=1000MM,PROJECAO VERTICAL=370MM.FORNECIMENTO E COLOCACAO</t>
  </si>
  <si>
    <t>18.260.0045-A</t>
  </si>
  <si>
    <t>BRACO PARA ILUMINACAO DE RUAS,EM TUBO DE ACO GALVANIZADO COMDIAMETRO DE=48,2MM,PARA FIXACAO EM POSTE OU PAREDE,PROJECAOHORIZONTAL=2500MM,PROJECAO VERTICAL=1660MM.FORNECIMENTO E COLOCACAO</t>
  </si>
  <si>
    <t>18.260.0046-A</t>
  </si>
  <si>
    <t>BRACO PARA ILUMINACAO DE RUAS,EM TUBO DE ACO GALVANIZADO COMDIAMETRO DE=60,3MM,PARA FIXACAO EM POSTE OU PAREDE,PROJECAOHORIZONTAL=2530MM,PROJECAO VERTICAL=2180MM.FORNECIMENTO E COLOCACAO</t>
  </si>
  <si>
    <t>18.260.0050-A</t>
  </si>
  <si>
    <t>CINTA CIRCULAR DE ACO GALVANIZADO,DE APROXIMADAMENTE 120MM,PARA FIXACAO DE BRACOS DE LUMINARIAS.FORNECIMENTO E COLOCACAO</t>
  </si>
  <si>
    <t>18.260.0065-A</t>
  </si>
  <si>
    <t>SUPORTE PARA LAMPADA FLUORESCENTE.FORNECIMENTO E COLOCACAO</t>
  </si>
  <si>
    <t>18.260.0070-A</t>
  </si>
  <si>
    <t>RELE FOTOELETRICO,PARA COMANDO DE ILUMINACAO EXTERNA,NA TENSAO DE 220V E CARGA MAXIMA DE 1.000W.FORNECIMENTO E COLOCACAO</t>
  </si>
  <si>
    <t>18.265.0001-A</t>
  </si>
  <si>
    <t>RETIRADA E RECOLOCACAO DE APARELHOS DE ILUMINACAO,INCLUSIVELAMPADA</t>
  </si>
  <si>
    <t>18.270.0010-A</t>
  </si>
  <si>
    <t>RECARGA PARA EXTINTOR DE INCENDIO TIPO AGUA PRESSURIZADA,DE10L</t>
  </si>
  <si>
    <t>18.270.0020-A</t>
  </si>
  <si>
    <t>RECARGA PARA EXTINTOR DE INCENDIO,PO QUIMICO,DE 4KG</t>
  </si>
  <si>
    <t>18.270.0025-A</t>
  </si>
  <si>
    <t>RECARGA PARA EXTINTOR DE INCENDIO,PO QUIMICO,DE 6KG</t>
  </si>
  <si>
    <t>18.270.0030-A</t>
  </si>
  <si>
    <t>RECARGA PARA EXTINTOR DE INCENDIO,GAS CARBONICO,DE 4KG</t>
  </si>
  <si>
    <t>18.270.0035-A</t>
  </si>
  <si>
    <t>RECARGA PARA EXTINTOR DE INCENDIO,GAS CARBONICO,DE 6KG</t>
  </si>
  <si>
    <t>19.001.0001-C</t>
  </si>
  <si>
    <t>CAMINHAO COM CARROCERIA FIXA,NO TOCO,CAPACIDADE DE 3,5T,EXCLUSIVE DEPRECIACAO,SEGURO E MOTORISTA</t>
  </si>
  <si>
    <t>19.001.0004-C</t>
  </si>
  <si>
    <t>CAMINHAO COM CARROCERIA FIXA,NO TOCO,CAPACIDADE DE 7,5T,EXCLUSIVE DEPRECIACAO,SEGURO E MOTORISTA</t>
  </si>
  <si>
    <t>19.001.0012-C</t>
  </si>
  <si>
    <t>CAMINHAO BASCULANTE,NO TOCO,DE 5,00M3,EXCLUSIVE DEPRECIACAO,SEGURO E MOTORISTA</t>
  </si>
  <si>
    <t>19.001.0038-C</t>
  </si>
  <si>
    <t>CAMIONETE PICK-UP,COM CABINE SIMPLES E CACAMBA,TIPO LEVE,MOTOR BICOMBUSTIVEL (GASOLINA E ALCOOL) DE 1,6 LITROS,EXCLUSIVEDEPRECIACAO,SEGURO E MOTORISTA</t>
  </si>
  <si>
    <t>19.004.0001-C</t>
  </si>
  <si>
    <t>CAMINHAO COM CARROCERIA FIXA,NO TOCO,CAPACICADE DE 3,5T,INCLUSIVE MOTORISTA</t>
  </si>
  <si>
    <t>19.004.0001-D</t>
  </si>
  <si>
    <t>CAMINHAO COM CARROCERIA FIXA,NO TOCO,CAPACIDADE DE 3,5T,INCLUSIVE MOTORISTA</t>
  </si>
  <si>
    <t>19.004.0001-E</t>
  </si>
  <si>
    <t>19.004.0004-C</t>
  </si>
  <si>
    <t>CAMINHAO COM CARROCERIA FIXA,NO TOCO,CAPACIDADE DE 7,5T,INCLUSIVE MOTORISTA</t>
  </si>
  <si>
    <t>19.004.0004-D</t>
  </si>
  <si>
    <t>19.004.0004-E</t>
  </si>
  <si>
    <t>19.004.0006-C</t>
  </si>
  <si>
    <t>CAMINHAO COM CARROCERIA FIXA,TRUCADO,CAPACIDADE DE 12T,INCLUSIVE MOTORISTA</t>
  </si>
  <si>
    <t>19.004.0006-D</t>
  </si>
  <si>
    <t>19.004.0006-E</t>
  </si>
  <si>
    <t>19.004.0010-C</t>
  </si>
  <si>
    <t>CAMINHAO BASCULANTE,NO TOCO,CAPACIDADE DE 4,00M3,INCLUSIVE MOTORISTA</t>
  </si>
  <si>
    <t>19.004.0010-D</t>
  </si>
  <si>
    <t>19.004.0010-E</t>
  </si>
  <si>
    <t>19.004.0012-C</t>
  </si>
  <si>
    <t>CAMINHAO BASCULANTE,NO TOCO,CAPACIDADE DE 5,00M3,INCLUSIVE MOTORISTA</t>
  </si>
  <si>
    <t>19.004.0012-D</t>
  </si>
  <si>
    <t>19.004.0012-E</t>
  </si>
  <si>
    <t>19.004.0013-C</t>
  </si>
  <si>
    <t>CAMINHAO BASCULANTE,NO TOCO,CAPACIDADE DE 7,00M3,INCLUSIVE MOTORISTA</t>
  </si>
  <si>
    <t>19.004.0013-D</t>
  </si>
  <si>
    <t>19.004.0013-E</t>
  </si>
  <si>
    <t>19.004.0014-C</t>
  </si>
  <si>
    <t>CAMINHAO BASCULANTE,NO TOCO,CAPACIDADE DE 10,00M3,INCLUSIVEMOTORISTA</t>
  </si>
  <si>
    <t>19.004.0014-D</t>
  </si>
  <si>
    <t>19.004.0014-E</t>
  </si>
  <si>
    <t>19.004.0015-C</t>
  </si>
  <si>
    <t>CAMINHAO BASCULANTE DO TIPO PESADO (FORA DE ESTRADA),CAPACIDADE RASA DE 11,00M3,INCLUSIVE MOTORISTA</t>
  </si>
  <si>
    <t>19.004.0015-D</t>
  </si>
  <si>
    <t>19.004.0015-E</t>
  </si>
  <si>
    <t>19.004.0016-C</t>
  </si>
  <si>
    <t>CAMINHAO BASCULANTE DO TIPO MEDIO-PESADO,TRUCADO,CAPACIDADEDE 12,00M3,INCLUSIVE MOTORISTA</t>
  </si>
  <si>
    <t>19.004.0016-D</t>
  </si>
  <si>
    <t>19.004.0016-E</t>
  </si>
  <si>
    <t>19.004.0018-C</t>
  </si>
  <si>
    <t>CAMINHAO BASCULANTE TIPO PESADO,TRACADO,6X4,CAPACIDADE DE 18,4T,INCLUSIVE MOTORISTA</t>
  </si>
  <si>
    <t>19.004.0018-D</t>
  </si>
  <si>
    <t>19.004.0018-E</t>
  </si>
  <si>
    <t>19.004.0020-C</t>
  </si>
  <si>
    <t>CAMINHAO TANQUE,CAPACIDADE DE 6.000L,INCLUSIVE MOTORISTA</t>
  </si>
  <si>
    <t>19.004.0020-D</t>
  </si>
  <si>
    <t>19.004.0020-E</t>
  </si>
  <si>
    <t>19.004.0021-C</t>
  </si>
  <si>
    <t>CAMINHAO TANQUE,CAPACIDADE DE 10.000L,INCLUSIVE MOTORISTA</t>
  </si>
  <si>
    <t>19.004.0021-D</t>
  </si>
  <si>
    <t>19.004.0021-E</t>
  </si>
  <si>
    <t>19.004.0022-C</t>
  </si>
  <si>
    <t>CAMINHAO TANQUE,CAPACIDADE DE 15.000L,INCLUSIVE MOTORISTA</t>
  </si>
  <si>
    <t>19.004.0022-D</t>
  </si>
  <si>
    <t>19.004.0022-E</t>
  </si>
  <si>
    <t>19.004.0023-C</t>
  </si>
  <si>
    <t>CAMINHAO TANQUE,CAPACIDADE DE 20.000L,INCLUSIVE MOTORISTA</t>
  </si>
  <si>
    <t>19.004.0023-D</t>
  </si>
  <si>
    <t>19.004.0023-E</t>
  </si>
  <si>
    <t>19.004.0024-C</t>
  </si>
  <si>
    <t>CAMINHAO TANQUE,CAPACIDADE DE 30.000L,INCLUSIVE MOTORISTA</t>
  </si>
  <si>
    <t>19.004.0024-D</t>
  </si>
  <si>
    <t>19.004.0024-E</t>
  </si>
  <si>
    <t>19.004.0025-C</t>
  </si>
  <si>
    <t>CAMINHAO BETONEIRA,CAPACIDADE DE 5,00M3,INCLUSIVE MOTORISTA</t>
  </si>
  <si>
    <t>19.004.0025-D</t>
  </si>
  <si>
    <t>19.004.0025-E</t>
  </si>
  <si>
    <t>19.004.0026-C</t>
  </si>
  <si>
    <t>CAMINHAO BETONEIRA,CAPACIDADE DE 7,00M3,INCLUSIVE MOTORISTA</t>
  </si>
  <si>
    <t>19.004.0026-D</t>
  </si>
  <si>
    <t>19.004.0026-E</t>
  </si>
  <si>
    <t>19.004.0030-C</t>
  </si>
  <si>
    <t>CARRETA PARA TRANSPORTE PESADO,CAPACIDADE PARA CARGA UTIL DE60/80T,INCLUSIVE MOTORISTA</t>
  </si>
  <si>
    <t>19.004.0030-D</t>
  </si>
  <si>
    <t>19.004.0030-E</t>
  </si>
  <si>
    <t>19.004.0031-C</t>
  </si>
  <si>
    <t>CARRETA PARA TRANSPORTE PESADO,CAPACIDADE PARA CARGA UTIL DE30T,INCLUSIVE MOTORISTA</t>
  </si>
  <si>
    <t>19.004.0031-D</t>
  </si>
  <si>
    <t>19.004.0031-E</t>
  </si>
  <si>
    <t>19.004.0035-C</t>
  </si>
  <si>
    <t>MICRO-ONIBUS COM CAPACIDADE MINIMA DE 15 LUGARES,MOTOR DIESEL,INCLUSIVE MOTORISTA</t>
  </si>
  <si>
    <t>19.004.0035-D</t>
  </si>
  <si>
    <t>19.004.0035-E</t>
  </si>
  <si>
    <t>19.004.0037-C</t>
  </si>
  <si>
    <t>VEICULO DE PASSEIO,5 PASSAGEIROS,4 PORTAS,MOTOR BICOMBUSTIVEL (GASOLINA E ALCOOL)DE 1,6 LITROS,COM AR CONDICIONADO,DIRECAO HIDRAULICA E VIDROS DIANTEIROS ELETRICOS,EXCLUSIVE MOTORISTA</t>
  </si>
  <si>
    <t>19.004.0037-D</t>
  </si>
  <si>
    <t>VEICULO DE PASSEIO,5 PASSAGEIROS,4 PORTAS,MOTOR BICOMBUSTIVEL (GASOLINA E ALCOOL)DE 1,6 LITROS,COM AR CONDICIONADO,DIRECAO HIDRAULICA E VIDRO DIANTEIROS ELETRICOS,EXCLUSIVE MOTORISTA</t>
  </si>
  <si>
    <t>19.004.0037-E</t>
  </si>
  <si>
    <t>19.004.0040-C</t>
  </si>
  <si>
    <t>VEICULO DE PASSEIO,5 PASSAGEIROS,4 PORTAS,MOTOR BICOMBUSTIVEL (GASOLINA E ALCOOL)DE 1,6 LITROS,COM AR CONDICIONADO,DIRECAO HIDRAULICA E VIDROS DIANTEIROS ELETRICOS,INCLUSIVE MOTORISTA</t>
  </si>
  <si>
    <t>19.004.0040-D</t>
  </si>
  <si>
    <t>19.004.0040-E</t>
  </si>
  <si>
    <t>19.004.0044-C</t>
  </si>
  <si>
    <t>VEICULO DE PASSEIO,5 PASSAGEIROS,MOTOR BICOMBUSTIVEL (GASOLINA E ALCOOL) DE 1.0 LITRO,INCLUSIVE MOTORISTA</t>
  </si>
  <si>
    <t>19.004.0044-D</t>
  </si>
  <si>
    <t>19.004.0044-E</t>
  </si>
  <si>
    <t>19.004.0045-C</t>
  </si>
  <si>
    <t>VEICULO DE PASSEIO,5 PASSAGEIROS,MOTOR BICOMBUSTIVEL (GASOLINA E ALCOOL) DE 1.0 LITRO,EXCLUSIVE MOTORISTA</t>
  </si>
  <si>
    <t>19.004.0045-D</t>
  </si>
  <si>
    <t>19.004.0045-E</t>
  </si>
  <si>
    <t>19.004.0046-C</t>
  </si>
  <si>
    <t>CAMIONETE TIPO PICK-UP,COM CABINE SIMPLES E CACAMBA,TIPO LEVE,MOTOR BICOMBUSTIVEL (GASOLINA E ALCOOL) DE 1,6 LITROS,INCLUSIVE MOTORISTA</t>
  </si>
  <si>
    <t>19.004.0046-D</t>
  </si>
  <si>
    <t>19.004.0046-E</t>
  </si>
  <si>
    <t>19.004.0047-C</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</si>
  <si>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</si>
  <si>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19.004.0047-D</t>
  </si>
  <si>
    <t>19.004.0047-E</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</si>
  <si>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</si>
  <si>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19.004.0048-C</t>
  </si>
  <si>
    <t>CAMIONETE TIPO PICK-UP COM CABINE DUPLA E CACAMBA MOTOR BICOMBUSTIVEL (GASOLINA E ALCOOL) 2.4,DIRECAO HIDRAULICA,TRACAOTRASEIRA,INCLUSIVE MOTORISTA</t>
  </si>
  <si>
    <t>19.004.0048-D</t>
  </si>
  <si>
    <t>19.004.0048-E</t>
  </si>
  <si>
    <t>19.004.0049-C</t>
  </si>
  <si>
    <t>CAMIONETE TIPO PICK-UP COM CABINE DUPLA E CACAMBA MOTOR DIESEL 2.8,DIRECAO HIDRAULICA TRACAO NAS 4 RODAS,INCLUSIVE MOTORISTA</t>
  </si>
  <si>
    <t>19.004.0049-D</t>
  </si>
  <si>
    <t>19.004.0049-E</t>
  </si>
  <si>
    <t>19.004.0050-C</t>
  </si>
  <si>
    <t>MOTOCICLETA,125 CILINDRADAS X/E,EXCLUSIVE MOTORISTA</t>
  </si>
  <si>
    <t>19.004.0050-E</t>
  </si>
  <si>
    <t>19.004.0051-C</t>
  </si>
  <si>
    <t>GUINDASTE SOBRE RODAS,MEIA LANCA,CAPACIDADE DE 6T,INCLUSIVEOPERADOR</t>
  </si>
  <si>
    <t>19.004.0051-D</t>
  </si>
  <si>
    <t>19.004.0051-E</t>
  </si>
  <si>
    <t>19.004.0054-C</t>
  </si>
  <si>
    <t>GUINDASTE SOBRE RODAS,CAPACIDADE DE 15T,RAIO DE CURVA DE 4,65M,LANCA TELESCOPICA DE ACIONAMENTO HIDRAULICO COM 7,60M RETRAIDA E 18,30M ESTENDIDA,INCLUSIVE OPERADOR E AUXILIAR</t>
  </si>
  <si>
    <t>19.004.0054-D</t>
  </si>
  <si>
    <t>19.004.0054-E</t>
  </si>
  <si>
    <t>19.004.0056-C</t>
  </si>
  <si>
    <t>GUINDASTE ARTICULADO,SOBRE CAMINHAO DIESEL(INCLUSIVE ESTE),MOMENTO MAXIMO DE ELEVACAO 30TXM E CAPACIDADE MAXIMA DE ELEVACAO 8,5T A 3,4M,INCLUSIVE OPERADOR E AUXILIAR</t>
  </si>
  <si>
    <t>19.004.0056-D</t>
  </si>
  <si>
    <t>19.004.0056-E</t>
  </si>
  <si>
    <t>19.004.0057-C</t>
  </si>
  <si>
    <t>GUINDASTE TIPO GRUA,COM CAPACIDADE DE CARGA DE 1200KG,VELOCIDADE DE 40M/MIN,TORRE COMPOSTA POR 9 MODULOS DE 3 METROS CADA,TOTALIZANDO 27 METROS,ALCANCE MAXIMO DE 25 METROS COM UMACARGA DE 1000KG,INCLUSIVE BASE DE SUSTENTACAO E OPERADOR</t>
  </si>
  <si>
    <t>19.004.0057-D</t>
  </si>
  <si>
    <t>19.004.0057-E</t>
  </si>
  <si>
    <t>19.004.0070-C</t>
  </si>
  <si>
    <t>ESTEIRA TRANSPORTADORA,DE CORREIA,LARGURA DE 50CM E 10,00M DE COMPRIMENTO,EXCLUSIVE OPERADOR</t>
  </si>
  <si>
    <t>19.004.0070-D</t>
  </si>
  <si>
    <t>19.004.0070-E</t>
  </si>
  <si>
    <t>19.004.0075-C</t>
  </si>
  <si>
    <t>PORTICO ROLANTE MOTORIZADO (OU ELETRICO),COM VAO E ALTURA DE5M,ACOMPANHADO DE TRILHOS ROLANTES ELETRIFICADOS COM PERCURSO DE 30M E TALHA ELETRICA COM TROLE DE CABO DE ACO E PAINELELETRICO,COM CAPACIDADE PARA 10T,INCLUSIVE MONTAGEM DO CONJUNTO,EXCLUSIVE OPERADOR</t>
  </si>
  <si>
    <t>19.004.0075-E</t>
  </si>
  <si>
    <t>19.004.0080-C</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</si>
  <si>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</si>
  <si>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19.004.0080-E</t>
  </si>
  <si>
    <t>19.004.0081-C</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</si>
  <si>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</si>
  <si>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19.004.0081-E</t>
  </si>
  <si>
    <t>19.004.0085-C</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</si>
  <si>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</si>
  <si>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19.004.0085-E</t>
  </si>
  <si>
    <t>19.004.0087-C</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</si>
  <si>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</si>
  <si>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19.004.0087-E</t>
  </si>
  <si>
    <t>19.004.0090-C</t>
  </si>
  <si>
    <t>EMPILHADEIRA EQUIPADA COM RODAGEM PNEUMATICA,CAPACIDADE DE 2,5T E CENTRO DE CARGA A 60CM,MOTOR A GASOLINA,INCLUSIVE OPERADOR</t>
  </si>
  <si>
    <t>19.004.0090-D</t>
  </si>
  <si>
    <t>19.004.0090-E</t>
  </si>
  <si>
    <t>19.004.0092-C</t>
  </si>
  <si>
    <t>EMPILHADEIRA EQUIPADA COM RODAGEM PNEUMATICA,CAPACIDADE DE 3T E CENTRO DE CARGA A 60CM,MOTOR A GASOLINA,INCLUSIVE OPERADOR</t>
  </si>
  <si>
    <t>19.004.0092-D</t>
  </si>
  <si>
    <t>19.004.0092-E</t>
  </si>
  <si>
    <t>19.004.0094-C</t>
  </si>
  <si>
    <t>EMPILHADEIRA EQUIPADA COM RODAGEM PNEUMATICA,CAPACIDADE DE 4T E CENTRO DE CARGA A 60CM,MOTOR A GASOLINA,INCLUSIVE OPERADOR</t>
  </si>
  <si>
    <t>19.004.0094-D</t>
  </si>
  <si>
    <t>19.004.0094-E</t>
  </si>
  <si>
    <t>19.004.0096-C</t>
  </si>
  <si>
    <t>EMPILHADEIRA EQUIPADA COM RODAGEM PNEUMATICA,CAPACIDADE DE 5T E CENTRO DE CARGA A 60CM,INCLUSIVE OPERADOR</t>
  </si>
  <si>
    <t>19.004.0096-D</t>
  </si>
  <si>
    <t>19.004.0096-E</t>
  </si>
  <si>
    <t>19.004.0098-C</t>
  </si>
  <si>
    <t>EMPILHADEIRA EQUIPADA COM RODAGEM PNEUMATICA,CAPACIDADE DE 7T E CENTRO DE CARGA A 60CM,INCLUSIVE OPERADOR</t>
  </si>
  <si>
    <t>19.004.0098-D</t>
  </si>
  <si>
    <t>19.004.0098-E</t>
  </si>
  <si>
    <t>19.004.0100-C</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</si>
  <si>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</si>
  <si>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19.004.0100-E</t>
  </si>
  <si>
    <t>19.004.0110-C</t>
  </si>
  <si>
    <t>CAMIONETA TIPO PICK-UP,COM CABINE SIMPLES E CACAMBA,TIPO LEVE,MOTOR BICOMBUSTIVEL(GASOLINA E ALCOOL) DE 1,6 LITROS,EXCLUSIVE MOTORISTA</t>
  </si>
  <si>
    <t>19.004.0110-D</t>
  </si>
  <si>
    <t>19.004.0110-E</t>
  </si>
  <si>
    <t>CAMIONETA TIPO PICK-UP,COM CABINE SIMPLES E CACAMBA,TIPO LEVE,MOTOR BICOMBUSTIVEL(GASOLINA E ALCOOL)DE 1,6 LITROS,EXCLUSIVE MOTORISTA</t>
  </si>
  <si>
    <t>19.004.0115-C</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</si>
  <si>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</si>
  <si>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19.004.0115-D</t>
  </si>
  <si>
    <t>19.004.0115-E</t>
  </si>
  <si>
    <t>19.004.0120-C</t>
  </si>
  <si>
    <t>CAMIONETA TIPO PICK-UP,COM CABINE DUPLA E CACAMBA,MOTOR BICOMBUSTIVEL(GASOLINA E ALCOOL)DE 2,4 LITROS,DIRECAO HIDRAULICA,TRACAO TRASEIRA,EXCLUSIVE MOTORISTA</t>
  </si>
  <si>
    <t>19.004.0120-D</t>
  </si>
  <si>
    <t>19.004.0120-E</t>
  </si>
  <si>
    <t>19.004.0210-A</t>
  </si>
  <si>
    <t>VEICULOS DE PASSEIO,5 PASSAGEIROS,MOTOR BICOMBUSTIVEL (GASOLINA E ALCOOL) DE 1,6 LITROS,COM AR CONDICIONADO,DIRECAO HIDRAULICA E VIDROS DIANTEIROS ELETRICOS,EXCLUSIVE MOTORISTA</t>
  </si>
  <si>
    <t>19.004.0211-A</t>
  </si>
  <si>
    <t>VEICULO DE PASSEIO,5 PASSAGEIROS,MOTOR BICOMBUSTIVEL (GASOLINA E ALCOOL) DE 1,6 LITROS,COM AR CONDICIONADO,DIRECAO HIDRAULICA E VIDRO DIANTEIROS ELETRICOS,EXCLUSIVE MOTORISTA E COMBUSTIVEL</t>
  </si>
  <si>
    <t>19.004.0212-A</t>
  </si>
  <si>
    <t>VEICULO DE PASSEIO,5 PASSAGEIROS,MOTOR BICOMBUSTIVEL (GASOLINA E ALCOOL) DE 1,6 LITROS,COM AR CONDICIONADO,DIRECAO HIDRAULICA E VIDROS DIANTEIROS ELETRICOS,INCLUSIVE MOTORISTA E COMBUSTIVEL</t>
  </si>
  <si>
    <t>19.004.0250-A</t>
  </si>
  <si>
    <t>VEICULO DE PASSEIO,5 PASSAGEIROS,MOTOR BICOMBUSTIVEL (GASOLINA E ALCOOL) DE 1,0 LITRO,EXCLUSIVE MOTORISTA</t>
  </si>
  <si>
    <t>19.004.0251-A</t>
  </si>
  <si>
    <t>VEICULO DE PASSEIO,5 PASSAGEIROS,MOTOR BICOMBUSTIVEL (GASOLINA E ALCOOL) DE 1,0 LITRO,EXCLUSIVE MOTORISTA E COMBUSTIVEL</t>
  </si>
  <si>
    <t>19.004.0252-A</t>
  </si>
  <si>
    <t>VEICULO DE PASSEIO,5 PASSAGEIROS,MOTOR BICOMBUSTIVEL (GASOLINA E ALCOOL) DE 1,0 LITRO,INCLUSIVE MOTORISTA E COMBUSTIVEL</t>
  </si>
  <si>
    <t>19.004.0270-A</t>
  </si>
  <si>
    <t>MICRO-ONIBUS COM CAPACIDADE MINIMA DE 15 LUGARES,MOTOR DIESEL,EXCLUSIVE MOTORISTA</t>
  </si>
  <si>
    <t>19.004.0271-A</t>
  </si>
  <si>
    <t>MICRO-ONIBUS COM CAPACIDADE MINIMA DE 15 LUGARES,MOTOR DIESEL,EXCLUSIVE MOTORISTA E COMBUSTIVEL</t>
  </si>
  <si>
    <t>19.004.0272-A</t>
  </si>
  <si>
    <t>MICRO-ONIBUS COM CAPACIDADE MINIMA DE 15 LUGARES,MOTOR DIESEL,INCLUSIVE MOTORISTA E COMBUSTIVEL</t>
  </si>
  <si>
    <t>19.004.0400-A</t>
  </si>
  <si>
    <t>CAMIONETE TIPO PICK-UP,COM CABINE SIMPLES E CACAMBA,TIPO LEVE,MOTOR BICOMBUSTIVEL (GASOLINA E ALCOOL) DE 1,6 LITROS,EXCLUSIVE MOTORISTA</t>
  </si>
  <si>
    <t>19.004.0401-A</t>
  </si>
  <si>
    <t>CAMIONETE TIPO PICK-UP,COM CABINE SIMPLES E CACAMBA,TIPO LEVE,MOTOR BICOMBUSTIVEL (GASOLINA E ALCOOL) DE 1,6 LITROS,EXCLUSIVE MOTORISTA E COMBUSTIVEL</t>
  </si>
  <si>
    <t>19.004.0402-A</t>
  </si>
  <si>
    <t>CAMIONETE TIPO PICK-UP,COM CABINE SIMPLES E CACAMBA,TIPO LEVE,MOTOR BICOMBUSTIVEL (GASOLINA E ALCOOL) DE 1,6 LITROS,INCLUSIVE MOTORISTA E COMBUSTIVEL</t>
  </si>
  <si>
    <t>19.004.0405-A</t>
  </si>
  <si>
    <t>CAMIONETE TIPO PICK-UP,COM CABINE DUPLA E CACAMBA,TIPO LEVE,MOTOR BICOMBUSTIVEL (GASOLINA E ALCOOL) DE 2.4,DIRECAO HIDRAULICA,TRACAO TRASEIRA,EXCLUSIVE MOTORISTA</t>
  </si>
  <si>
    <t>19.004.0406-A</t>
  </si>
  <si>
    <t>CAMIONETE TIPO PICK-UP,COM CABINE DUPLA E CACAMBA,TIPO LEVE,COM MOTOR BICOMBUSTIVEL (GASOLINA E ALCOOL),DE 2.4,DIRECAO HIDRAULICA,TRACAO TRASEIRA,EXCLUSIVE MOTORISTA E COMBUSTIVEL</t>
  </si>
  <si>
    <t>19.004.0407-A</t>
  </si>
  <si>
    <t>CAMIONETE TIPO PICK-UP,COM CABINE DUPLA E CACAMBA,TIPO LEVE,COM MOTOR BICOMBUSTIVEL (GASOLINA E ALCOOL),DE 2.4,DIRECAO HIDRAULICA,TRACAO TRASEIRA,INCLUSIVE MOTORISTA E COMBUSTIVEL</t>
  </si>
  <si>
    <t>19.004.0500-A</t>
  </si>
  <si>
    <t>19.004.0501-A</t>
  </si>
  <si>
    <t>MOTOCICLETA,125 CILINDRADAS X/E,EXCLUSIVE MOTORISTA E COMBUSTIVEL</t>
  </si>
  <si>
    <t>19.005.0006-C</t>
  </si>
  <si>
    <t>MAQUINA FRESADORA A FRIO,LARGURA DE FRESAGEM DE 1,00M,INCLUSIVE OPERADOR E AJUDANTE</t>
  </si>
  <si>
    <t>19.005.0006-D</t>
  </si>
  <si>
    <t>19.005.0006-E</t>
  </si>
  <si>
    <t>19.005.0007-C</t>
  </si>
  <si>
    <t>DUMPER,CARGA SOLIDA DE 1.000L,INCLUSIVE OPERADOR</t>
  </si>
  <si>
    <t>19.005.0007-D</t>
  </si>
  <si>
    <t>DUMPER,CARGA SOLIDA 1.000L,INCLUSIVE OPERADOR</t>
  </si>
  <si>
    <t>19.005.0007-E</t>
  </si>
  <si>
    <t>19.005.0008-C</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</si>
  <si>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</si>
  <si>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19.005.0008-D</t>
  </si>
  <si>
    <t>19.005.0008-E</t>
  </si>
  <si>
    <t>19.005.0010-C</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</si>
  <si>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</si>
  <si>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19.005.0010-D</t>
  </si>
  <si>
    <t>19.005.0010-E</t>
  </si>
  <si>
    <t>19.005.0011-C</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</si>
  <si>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</si>
  <si>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19.005.0011-D</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</si>
  <si>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</si>
  <si>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19.005.0011-E</t>
  </si>
  <si>
    <t>19.005.0012-C</t>
  </si>
  <si>
    <t>MOTONIVELADORA COM PESO OPERACIONAL EM TORNO DE 18T, MOTOR DIESEL EM TORNO DE 125CV, INCLUSIVE OPERADOR</t>
  </si>
  <si>
    <t>19.005.0012-D</t>
  </si>
  <si>
    <t>19.005.0012-E</t>
  </si>
  <si>
    <t>19.005.0014-C</t>
  </si>
  <si>
    <t>PA CARREGADEIRA DE PNEUS,COM PESO OPERACIONAL EM TORNO DE 23T, PA COM CAPACIDADE RASA APROXIMADA DE 4,03M3, POTENCIA EMTORNO DE 270CV, INCLUSIVE OPERADOR</t>
  </si>
  <si>
    <t>19.005.0014-D</t>
  </si>
  <si>
    <t>19.005.0014-E</t>
  </si>
  <si>
    <t>19.005.0015-C</t>
  </si>
  <si>
    <t>GRADE DE DISCO,ARMADURA LEVE,COM 20 (VINTE) DISCOS,PESO DE 1300KG,LARGURA DE CORTE DE 2,50M,ACIONAMENTO MECANICO,EXCLUSIVE OPERADOR</t>
  </si>
  <si>
    <t>19.005.0015-E</t>
  </si>
  <si>
    <t>GRADE DE DISCO,ARMADURA LEVE,COM 20 (VINTE) DISCOS,PESO DE 1.300KG,LARGURA DE CORTE DE 2,50M,ACIONAMENTO MECANICO,EXCLUSIVE OPERADOR</t>
  </si>
  <si>
    <t>19.005.0016-C</t>
  </si>
  <si>
    <t>TRATOR DE PNEUS COM MOTOR DIESEL DE 61CV,INCLUSIVE OPERADOR</t>
  </si>
  <si>
    <t>19.005.0016-D</t>
  </si>
  <si>
    <t>19.005.0016-E</t>
  </si>
  <si>
    <t>19.005.0017-C</t>
  </si>
  <si>
    <t>TRATOR DE ESTEIRAS COM MOTOR DIESEL EM TORNO DE 80CV,COM LAMINA DE 1290KG,INCLUSIVE OPERADOR</t>
  </si>
  <si>
    <t>19.005.0017-D</t>
  </si>
  <si>
    <t>19.005.0017-E</t>
  </si>
  <si>
    <t>19.005.0019-C</t>
  </si>
  <si>
    <t>TRATOR DE ESTEIRAS COM MOTOR DIESEL EM TORNO DE 140CV,COM LAMINA DE 2330KG,INCLUSIVE OPERADOR</t>
  </si>
  <si>
    <t>19.005.0019-D</t>
  </si>
  <si>
    <t>19.005.0019-E</t>
  </si>
  <si>
    <t>19.005.0021-C</t>
  </si>
  <si>
    <t>TRATOR DE ESTEIRAS COM MOTOR DIESEL EM TORNO DE 200CV,COM LAMINA DE 2500KG,INCLUSIVE OPERADOR</t>
  </si>
  <si>
    <t>19.005.0021-D</t>
  </si>
  <si>
    <t>19.005.0021-E</t>
  </si>
  <si>
    <t>19.005.0023-C</t>
  </si>
  <si>
    <t>TRATOR DE ESTEIRAS COM MOTOR DIESEL EM TORNO DE 335CV,SEM LAMINA,INCLUSIVE OPERADOR</t>
  </si>
  <si>
    <t>19.005.0023-D</t>
  </si>
  <si>
    <t>19.005.0023-E</t>
  </si>
  <si>
    <t>19.005.0025-C</t>
  </si>
  <si>
    <t>TRATOR DE ESTEIRAS COM MOTOR DIESEL EM TORNO DE 335CV,COM LAMINA DE 5000KG,INCLUSIVE OPERADOR</t>
  </si>
  <si>
    <t>19.005.0025-D</t>
  </si>
  <si>
    <t>19.005.0025-E</t>
  </si>
  <si>
    <t>19.005.0026-C</t>
  </si>
  <si>
    <t>TRATOR DE ESTEIRAS COM MOTOR DIESEL EM TORNO DE 335CV,COM ESCARIFICADOR DE PENETRACAO MAXIMA DE 0,66M,INCLUSIVE OPERADOR</t>
  </si>
  <si>
    <t>19.005.0026-D</t>
  </si>
  <si>
    <t>19.005.0026-E</t>
  </si>
  <si>
    <t>19.005.0028-C</t>
  </si>
  <si>
    <t>RETROESCAVADEIRA, COM PESO OPERACIONAL EM TORNO DE 7T, MOTORDIESEL EM TORNO DE 75CV, CAPACIDADE APROXIMADA DA CACAMBA DE0,76M3, PROFUNDIDADE DE ESCAVACAO MAXIMA DE 4,00M, INCLUSIVEOPERADOR</t>
  </si>
  <si>
    <t>19.005.0028-D</t>
  </si>
  <si>
    <t>19.005.0028-E</t>
  </si>
  <si>
    <t>RETROESCAVADEIRA, COM PESO OPERACIONAL EM TORNO DE 7T, MOTORDIESEL EM TORNO DE 75CV, CAPACIDADE APROXIMADA DA CACAMBA DE 0,76M3, PROFUNDIDADE DE ESCAVACAO MAXIMA DE 4,00M, INCLUSIVE OPERADOR</t>
  </si>
  <si>
    <t>19.005.0030-C</t>
  </si>
  <si>
    <t>PA CARREGADEIRA DE PNEUS COM PESO OPERACIONAL EM TORNO DE 12T, POTENCIA EM TORNO DE 121CV, PA COM CAPACIDADE RASA APROXIMADA DE 1,30M3, INCLUSIVE OPERADOR</t>
  </si>
  <si>
    <t>19.005.0030-D</t>
  </si>
  <si>
    <t>19.005.0030-E</t>
  </si>
  <si>
    <t>19.005.0033-C</t>
  </si>
  <si>
    <t>PA CARREGADEIRA DE PNEUS COM PESO OPERACIONAL EM TORNO DE 18T, POTENCIA EM TORNO DE 183CV, PA COM CAPACIDADE RASA APROXIMADA DE 3,10M3, INCLUSIVE OPERADOR</t>
  </si>
  <si>
    <t>19.005.0033-D</t>
  </si>
  <si>
    <t>19.005.0033-E</t>
  </si>
  <si>
    <t>19.005.0034-C</t>
  </si>
  <si>
    <t>MINI PA CARREGADEIRA,DE RODAS,CARGA OPERACIONAL EM TORNO DE629KG,ALTURA DE DESCARGA APROXIMADA DE 2,40M,INCLUSIVE OPERADOR</t>
  </si>
  <si>
    <t>19.005.0034-D</t>
  </si>
  <si>
    <t>19.005.0034-E</t>
  </si>
  <si>
    <t>19.005.0035-C</t>
  </si>
  <si>
    <t>ROMPEDOR HIDRAULICO ADAPTAVEL A RETRO-ESCAVADEIRA(EXCLUSIVEESTA),COM PESO OPERACIONAL DE 435KG,FREQUENCIA DE IMPACTOS DE 400 A 1000BPM,INCLUSIVE PONTEIRO DE 84MM DE DIAMETRO,EXCLUSIVE OPERADOR</t>
  </si>
  <si>
    <t>19.005.0035-E</t>
  </si>
  <si>
    <t>19.005.0036-C</t>
  </si>
  <si>
    <t>ROMPEDOR HIDRAULICO ADAPTAVEL A ESCAVADEIRA HIDRAULICA(EXCLUSIVE ESTA),COM PESO OPERACIONAL DE 1700KG,FREQUENCIA DE IMPACTOS DE 320 A 600BPM,INCLUSIVE PONTEIRO DE 130MM DE DIAMETRO,EXCLUSIVE OPERADOR</t>
  </si>
  <si>
    <t>19.005.0036-E</t>
  </si>
  <si>
    <t>19.005.0037-C</t>
  </si>
  <si>
    <t>ROMPEDOR PNEUMATICO DE 32,6KG DE PESO,CONSUMO DE AR 38,8L/S,FREQUENCIA DE IMPACTOS DE 1.100,IMP/MIN,EXCLUSIVE OPERADOR,PONTEIRA E MANGUEIRA</t>
  </si>
  <si>
    <t>19.005.0037-E</t>
  </si>
  <si>
    <t>19.005.0038-C</t>
  </si>
  <si>
    <t>PERFURATRIZ DE 26KG DE PESO(PARA USO SUBTERRANEO),CONSUMO DEAR 63L/S,FREQUENCIA DE IMPACTOS DE 38,IMP/S,COMPRIMENTO DE71CM,DIAMETRO DO PISTAO DE 70MM,EXCLUSIVE OPERADOR,BROCA E MANGUEIRA</t>
  </si>
  <si>
    <t>19.005.0038-E</t>
  </si>
  <si>
    <t>19.005.0039-C</t>
  </si>
  <si>
    <t>PERFURATRIZ DE 23,5KG DE PESO(PARA SERVICOS DE FURACAO DE FOGACHO,PERFURACAO EM BANCADAS BAIXAS E SERVICOS SIMILARES),CONSUMO DE AR 56L/S,FREQUENCIA DE IMPACTOS DE 34 IMP/S,COMPRIMENTO DE 64CM,DIAMETRO DO PISTAO DE 65MM,EXCLUSIVE OPERADOR,BROCA E MANGUEIRA</t>
  </si>
  <si>
    <t>19.005.0039-E</t>
  </si>
  <si>
    <t>19.005.0040-C</t>
  </si>
  <si>
    <t>ARADO REVERSIVEL DE DISCO ADAPTAVEL A TRATOR PARA PREPARO DETERRENO,EXCLUSIVE OPERADOR</t>
  </si>
  <si>
    <t>19.005.0040-E</t>
  </si>
  <si>
    <t>19.005.0042-C</t>
  </si>
  <si>
    <t>VALETADEIRA MOTOR DIESEL DE 135HP,INCLUSIVE OPERADOR</t>
  </si>
  <si>
    <t>19.005.0042-D</t>
  </si>
  <si>
    <t>19.005.0042-E</t>
  </si>
  <si>
    <t>19.005.0045-C</t>
  </si>
  <si>
    <t>ROCADEIRA DESLOCAVEL ADAPTAVEL A TRATOR PARA PREPARO DE TERRENO,EXCLUSIVE OPERADOR</t>
  </si>
  <si>
    <t>19.005.0045-E</t>
  </si>
  <si>
    <t>19.005.0050-C</t>
  </si>
  <si>
    <t>GUINCHO CARREGADOR ADAPTAVEL A TRATOR PARA TRANSPORTE DE MADEIRA,EXCLUSIVE OPERADOR</t>
  </si>
  <si>
    <t>19.005.0050-E</t>
  </si>
  <si>
    <t>19.006.0001-C</t>
  </si>
  <si>
    <t>SOCADOR PNEUMATICO,9,8KG DE PESO,DIAMETRO DO PISTAO DE 25,4MM,900IPM (IMPACTOS POR MINUTO),EXCLUSIVE OPERADOR</t>
  </si>
  <si>
    <t>19.006.0001-E</t>
  </si>
  <si>
    <t>19.006.0002-C</t>
  </si>
  <si>
    <t>ROLO COMPACTADOR TANDEM,DE 6 A 9T,MOTOR DIESEL DE 55CV,INCLUSIVE OPERADOR</t>
  </si>
  <si>
    <t>19.006.0002-D</t>
  </si>
  <si>
    <t>ROLO COMPACTADOR TANDEM,DE 6 A 9T,INCLUSIVE OPERADOR</t>
  </si>
  <si>
    <t>19.006.0002-E</t>
  </si>
  <si>
    <t>19.006.0003-C</t>
  </si>
  <si>
    <t>COMPACTADOR VIBRATORIO,COM TAMBOR PE-DE-CARNEIRO,AUTOPROPULSOR,COM MOTOR DIESEL DE 76HP,COM 6 A 7T,LARGURA DE 1,85M,INCLUSIVE OPERADOR</t>
  </si>
  <si>
    <t>19.006.0003-D</t>
  </si>
  <si>
    <t>19.006.0003-E</t>
  </si>
  <si>
    <t>19.006.0004-C</t>
  </si>
  <si>
    <t>ROLO ESTATICO DE 3 RODAS,PARA COMPACTACAO DE ASFALTO COM ESPESSURA DE 25 A 50MM,LARGURA DE COMPACTACAO 2,1M,VELOCIDADE DO ROLO 6KM/H,DENSIDADE 2375KG/M3,CLASSE DE PESO 13T,INCLUSIVE OPERADOR</t>
  </si>
  <si>
    <t>19.006.0004-D</t>
  </si>
  <si>
    <t>19.006.0004-E</t>
  </si>
  <si>
    <t>19.006.0005-C</t>
  </si>
  <si>
    <t>ROLO VIBRATORIO LISO,DE 7T,AUTOPROPULSOR,LARGURA TOTAL DE 2,015M,INCLUSIVE OPERADOR</t>
  </si>
  <si>
    <t>19.006.0005-D</t>
  </si>
  <si>
    <t>19.006.0005-E</t>
  </si>
  <si>
    <t>19.006.0006-C</t>
  </si>
  <si>
    <t>ROLO ESTATICO DE 7 RODAS,AUTOPROPELIDO,PARA COMPACTACAO DEASFALTO,COM ESPESSURA DE 25 A 50MM,LARGURA DE COMPACTACAO 1,82M,CLASSE DE PESO 21T,INCLUSIVE OPERADOR</t>
  </si>
  <si>
    <t>19.006.0006-D</t>
  </si>
  <si>
    <t>19.006.0006-E</t>
  </si>
  <si>
    <t>19.006.0007-C</t>
  </si>
  <si>
    <t>ROLO COMPACTADOR VIBRATORIO,AUTOPROPELIDO PARA REPARO DE PAVIMENTACAO,CAPACIDADE DE 2T,INCLUSIVE OPERADOR</t>
  </si>
  <si>
    <t>19.006.0007-D</t>
  </si>
  <si>
    <t>19.006.0007-E</t>
  </si>
  <si>
    <t>19.006.0008-C</t>
  </si>
  <si>
    <t>ROLO ESTATICO DE 9 RODAS,AUTOPROPELIDO,PARA COMPACTACAO DE ASFALTO,COM ESPESSURA DE 25 A 50MM,LARGURA DE COMPACTACAO 1,76M,CLASSE DE PESO 14T,INCLUSIVE OPERADOR</t>
  </si>
  <si>
    <t>19.006.0008-D</t>
  </si>
  <si>
    <t>19.006.0008-E</t>
  </si>
  <si>
    <t>19.006.0009-C</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</si>
  <si>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</si>
  <si>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19.006.0009-E</t>
  </si>
  <si>
    <t>19.006.0010-C</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</si>
  <si>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</si>
  <si>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19.006.0010-D</t>
  </si>
  <si>
    <t>19.006.0010-E</t>
  </si>
  <si>
    <t>19.006.0011-C</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</si>
  <si>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</si>
  <si>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19.006.0011-D</t>
  </si>
  <si>
    <t>19.006.0011-E</t>
  </si>
  <si>
    <t>19.006.0012-C</t>
  </si>
  <si>
    <t>USINA PARA MISTURA A FRIO,COM CAPACIDADE PARA 50T/H,COMPREENDENDO:ALIMENTADOR-DOSADOR DE FRIOS,ELEVADOR,SILO-TREMONHA,ALIMENTADOR DE FINOS,MISTURADOR,INSTALACAO DE ARMAZENAGEM E AQUECIMENTO DE ASFALTO E GRUPO GERADOR DE 60/66KVA,INCLUSIVEEQUIPE DE OPERACAO</t>
  </si>
  <si>
    <t>19.006.0012-D</t>
  </si>
  <si>
    <t>19.006.0012-E</t>
  </si>
  <si>
    <t>19.006.0013-C</t>
  </si>
  <si>
    <t>SISTEMA DE AQUECIMENTO COM UM TANQUE FIXO DE 30000 LITROS PARA ASFALTO E UM TANQUE DE 20000 LITROS PARA COMBUSTIVEL,COMSISTEMA DE CIRCULACAO DE ASFALTO,INCLUSIVE OPERADOR</t>
  </si>
  <si>
    <t>19.006.0013-E</t>
  </si>
  <si>
    <t>19.006.0014-C</t>
  </si>
  <si>
    <t>PULVIMISTURADOR,LARGURA DE MISTURADOR DE 2,50M,TRACIONADO POR TRATOR DE PNEUS DE 61CV,INCLUSIVE ESTE E 2 OPERADORES</t>
  </si>
  <si>
    <t>19.006.0014-D</t>
  </si>
  <si>
    <t>19.006.0014-E</t>
  </si>
  <si>
    <t>19.006.0015-C</t>
  </si>
  <si>
    <t>DISTRIBUIDOR DE BETUME(ASFALTO) REBOCAVEL,MOTOR A GASOLINA,PARTIDA MANUAL,CAPACIDADE EFETIVA DO TANQUE DE 2.200L,BOMBA DE ENGRENAGEM DE DIAMETRO DE 2",180L/MIN,BARRA DE DISTRIBUICAO COM 2,00M,HASTE DE DISTRIBUICAO MANUAL PROVIDA DE REGISTROPROPRIO,EXCLUSIVE OPERADOR</t>
  </si>
  <si>
    <t>19.006.0015-D</t>
  </si>
  <si>
    <t>19.006.0015-E</t>
  </si>
  <si>
    <t>DISTRIBUIDOR DE BETUME(ASFALTO) REBOCAVEL,MOTOR A GASOLINA,PARTIDA MANUAL,CAPACIDADE EFETIVA DE TANQUE DE 2.200L,BOMBA DE ENGRENAGEM DE DIAMETRO DE 2",180L/MIN,BARRA DE DISTRIBUICAO COM 2,00M,HASTE DE DISTRIBUICAO MANUAL PROVIDA DE REGISTROPROPRIO,EXCLUSIVE OPERADOR</t>
  </si>
  <si>
    <t>19.006.0016-C</t>
  </si>
  <si>
    <t>DISTRIBUIDOR DE BETUME(ASFALTO) SOB PRESSAO,MOTOR A GASOLINA,MONTADO SOBRE CAMINHAO,CAPACIDADE EFETIVA DO TANQUE DE 5000L,INCLUSIVE ESTE COM MOTORISTA</t>
  </si>
  <si>
    <t>19.006.0016-D</t>
  </si>
  <si>
    <t>19.006.0016-E</t>
  </si>
  <si>
    <t>19.006.0018-C</t>
  </si>
  <si>
    <t>ESPALHADOR DE AGREGADOS,REBOCAVEL,CAPACIDADE RASA DE 1,30M3,LARGURA MAXIMA DE DISTRIBUICAO DE 3,66M,COMPRIMENTO DE 4,10M,LARGURA DE 1,30M,ALTURA DE 1,00M,4 RODAS COM PNEUMATICOS 6X9(10 LONAS),PESO DE 860KG,DIAMETRO DO ROLO DE 12,7CM(5"),EXCLUSIVE OPERADOR</t>
  </si>
  <si>
    <t>19.006.0018-E</t>
  </si>
  <si>
    <t>19.006.0019-C</t>
  </si>
  <si>
    <t>VIBRO ACABADORA DE ASFALTO,SOBRE ESTEIRA,COM EXTENSAO PARA PAVIMENTACAO,LARGURA DE 4,27M,COM MOTOR DIESEL DE APROXIMADAMENTE 69CV,INCLUSIVE OPERADOR E AUXILIAR</t>
  </si>
  <si>
    <t>19.006.0019-D</t>
  </si>
  <si>
    <t>19.006.0019-E</t>
  </si>
  <si>
    <t>19.006.0021-C</t>
  </si>
  <si>
    <t>VIBRO ACABADORA DE ASFALTO,SOBRE RODAS,CAPACIDADE DO SILO DEASFALTO DE APROXIMADAMENTE 10,5T,LARGURA APROXIMADA DE 4,55M,COM MOTOR DIESEL DE APROXIMADAMENTE 100CV,COM SISTEMA DENIVELAMENTO ELETRONICO,INCLUSIVE OPERADOR E AUXILIAR</t>
  </si>
  <si>
    <t>19.006.0021-D</t>
  </si>
  <si>
    <t>19.006.0021-E</t>
  </si>
  <si>
    <t>19.006.0022-C</t>
  </si>
  <si>
    <t>MAQUINAS DE JUNTAS(SERRA DE CONCRETO) MOTOR A GASOLINA PARTIDA MANUAL,CHASSIS REFORCADO,GUARDA PROTETORA PARA ACOMODAR SERRAS DE ATE 14",SERRA PARA CONCRETO ESPECIALMENTE DESENVOLVIDA PARA ABERTURAS DE JUNTA DE DILATACAO COM 3.600RPM,INCLUSIVE OPERADOR</t>
  </si>
  <si>
    <t>19.006.0022-D</t>
  </si>
  <si>
    <t>19.006.0022-E</t>
  </si>
  <si>
    <t>MAQUINAS DE JUNTAS(SERRA DE CONCRETO) MOTOR A GASOLINA PARTIDA MANUAL,CHASSIS REFORCADO,GUARDA PROTETORA PARA ACOMADAR SERRAS DE ATE 14",SERRA PARA CONCRETO ESPECIALMENTE DESENVOLVIDA PARA ABERTURAS DE JUNTA DE DILATACAO COM 3.600RPM,INCLUSIVE OPERADOR</t>
  </si>
  <si>
    <t>19.006.0023-C</t>
  </si>
  <si>
    <t>VASSOURA MECANICA,REBOCAVEL,LARGURA DE TRABALHO DE 2,44MM,EXCLUSIVE OPERADOR</t>
  </si>
  <si>
    <t>19.006.0023-E</t>
  </si>
  <si>
    <t>VASSOURA MECANICA,REBOCAVEL,LARGURA DE TRABALHO DE 2,44M,EXCLUSIVE OPERADOR</t>
  </si>
  <si>
    <t>19.006.0025-C</t>
  </si>
  <si>
    <t>VASSOURA MECANICA,COM ASPIRACAO (SUCCAO) E ESCOVA,CAPACIDADEDE 4M3,MONTADA SOBRE CHASSIS DE CAMINHAO,INCLUSIVE OPERADOR</t>
  </si>
  <si>
    <t>19.006.0025-D</t>
  </si>
  <si>
    <t>19.006.0025-E</t>
  </si>
  <si>
    <t>19.006.0026-C</t>
  </si>
  <si>
    <t>DISTRIBUIDOR (ESPARGIDOR) DE ASFALTO (BMB),MOTOR DIESEL,POTENCIA DE 92CV E CAPACIDADE APROXIMADA DO TANQUE DE 10000 LITROS,INCLUSIVE OPERADOR</t>
  </si>
  <si>
    <t>19.006.0026-D</t>
  </si>
  <si>
    <t>19.006.0026-E</t>
  </si>
  <si>
    <t>DISTRIBUIDOR (ESPARGIDOR) DE ASFALTO (BMB),MOTOR DIESEL,POTENCIA DE 92CV E CAPACIDADE APROXIMADA DE TANQUE DE 10000 LITROS,INCLUSIVE OPERADOR</t>
  </si>
  <si>
    <t>19.006.0027-C</t>
  </si>
  <si>
    <t>MISTURADOR DE ASLFATO X BORRACHA,EXCLUSIVE OPERADOR</t>
  </si>
  <si>
    <t>19.006.0027-D</t>
  </si>
  <si>
    <t>MISTURADOR DE ASFALTO X BORRACHA,EXCLUSIVE OPERADOR</t>
  </si>
  <si>
    <t>19.006.0027-E</t>
  </si>
  <si>
    <t>19.006.0028-C</t>
  </si>
  <si>
    <t>RECUPERADOR DE ESTRADAS,INCLUSIVE OPERADOR</t>
  </si>
  <si>
    <t>19.006.0028-D</t>
  </si>
  <si>
    <t>19.006.0028-E</t>
  </si>
  <si>
    <t>19.006.0029-C</t>
  </si>
  <si>
    <t>CAMINHAO PARA MICROREVESTIMENTO ASFALTICO A FRIO,EQUIPADO COM USINA COM CAPACIDADE DE 8M3,INCLUSIVE MOTORISTA</t>
  </si>
  <si>
    <t>19.006.0029-D</t>
  </si>
  <si>
    <t>19.006.0029-E</t>
  </si>
  <si>
    <t>19.006.0030-C</t>
  </si>
  <si>
    <t>SOQUETE VIBRATORIO DE 78KG,EXCLUSIVE OPERADOR</t>
  </si>
  <si>
    <t>19.006.0030-E</t>
  </si>
  <si>
    <t>19.006.0031-C</t>
  </si>
  <si>
    <t>RECICLADORA DE ASFALTO A FRIO SOBRE RODAS,LARGURA DE FRESAGEM DE 2,00M, 422HP,INCLUSIVE OPERADOR</t>
  </si>
  <si>
    <t>19.006.0031-D</t>
  </si>
  <si>
    <t>19.006.0031-E</t>
  </si>
  <si>
    <t>19.006.0032-C</t>
  </si>
  <si>
    <t>DISCO ELETRICO,PARA COMPACTAR E DESEMPENAR PISOS DE CONCRETO,EXCLUSIVE OPERADOR</t>
  </si>
  <si>
    <t>19.006.0032-E</t>
  </si>
  <si>
    <t>19.006.0034-C</t>
  </si>
  <si>
    <t>DESEMPENADEIRA ELETRICA PARA ACABAMENTO DE PISOS DE CONCRETO,COMPACTADORA E ADENSADORA,EXCLUSIVE OPERADOR</t>
  </si>
  <si>
    <t>19.006.0034-E</t>
  </si>
  <si>
    <t>19.006.0035-C</t>
  </si>
  <si>
    <t>MAQUINA DE DEMARCACAO DE FAIXAS A FRIO PARA USO RODOVIARIO EURBANO,EXCLUSIVE OPERADOR</t>
  </si>
  <si>
    <t>19.006.0035-E</t>
  </si>
  <si>
    <t>19.006.0040-C</t>
  </si>
  <si>
    <t>MAQUINA DE DEMARCACAO DE FAIXAS,COM FUSOR APLICADOR E FUSORDERRETEDOR,PARA USO RODOVIARIO E URBANO,EXCLUSIVE OPERADOR</t>
  </si>
  <si>
    <t>19.006.0040-E</t>
  </si>
  <si>
    <t>MAQUINA DE DEMARCACAO DE FAIXAS,COM FUSOR APLICADOR E FUSORDERRETEDOR,PARA USO RODOVIARIO E URBANO</t>
  </si>
  <si>
    <t>19.006.0045-C</t>
  </si>
  <si>
    <t>EXTRUSORA DE GUIAS E SARJETAS SEM FORMAS,EXCLUSIVE OPERADOR</t>
  </si>
  <si>
    <t>19.006.0045-D</t>
  </si>
  <si>
    <t>19.006.0045-E</t>
  </si>
  <si>
    <t>19.006.0050-C</t>
  </si>
  <si>
    <t>MAQUINA POLIDORA,12A,220V,EXCLUSIVE ESMERIL E OPERADOR</t>
  </si>
  <si>
    <t>19.006.0050-E</t>
  </si>
  <si>
    <t>19.007.0003-C</t>
  </si>
  <si>
    <t>BETONEIRA PARA 320L DE MISTURA SECA,DE CARREGAMENTO MECANICOE TAMBOR REVERSIVEL,COM MOTOR ELETRICO,EXCLUSIVE OPERADOR</t>
  </si>
  <si>
    <t>19.007.0003-E</t>
  </si>
  <si>
    <t>19.007.0004-C</t>
  </si>
  <si>
    <t>BETONEIRA PARA 320L DE MISTURA SECA,DE CARREGAMENTO MECANICOE TAMBOR REVERSIVEL,COM MOTOR A GASOLINA,EXCLUSIVE OPERADOR</t>
  </si>
  <si>
    <t>19.007.0004-E</t>
  </si>
  <si>
    <t>19.007.0005-C</t>
  </si>
  <si>
    <t>BETONEIRA PARA 600L DE MISTURA SECA,DE CARREGAMENTO MECANICOE TAMBOR REVERSIVEL,COM MOTOR ELETRICO,EXCLUSIVE OPERADOR</t>
  </si>
  <si>
    <t>19.007.0005-E</t>
  </si>
  <si>
    <t>19.007.0006-C</t>
  </si>
  <si>
    <t>BETONEIRA PARA 600L DE MISTURA SECA,DE CARREGAMENTO MECANICOE TAMBOR REVERSIVEL,COM MOTOR DIESEL,EXCLUSIVE OPERADOR</t>
  </si>
  <si>
    <t>19.007.0006-E</t>
  </si>
  <si>
    <t>19.007.0007-C</t>
  </si>
  <si>
    <t>MISTURADOR HORIZONTAL DE CONCRETO PARA 1.000L DE MISTURA SECA,CARREGADOR AUTOMATICO COM UM MOTOR ELETRICO,VELOCIDADE DOTAMBOR 20RPM,SOBRE RODAS DE FERRO,EXCLUSIVE OPERADOR</t>
  </si>
  <si>
    <t>19.007.0007-E</t>
  </si>
  <si>
    <t>19.007.0008-C</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</si>
  <si>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</si>
  <si>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19.007.0008-D</t>
  </si>
  <si>
    <t>19.007.0008-E</t>
  </si>
  <si>
    <t>19.007.0009-C</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</si>
  <si>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</si>
  <si>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19.007.0009-D</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</si>
  <si>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</si>
  <si>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19.007.0009-E</t>
  </si>
  <si>
    <t>19.007.0010-C</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</si>
  <si>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</si>
  <si>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19.007.0010-D</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</si>
  <si>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</si>
  <si>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19.007.0010-E</t>
  </si>
  <si>
    <t>19.007.0011-C</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</si>
  <si>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</si>
  <si>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19.007.0011-D</t>
  </si>
  <si>
    <t>19.007.0011-E</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</si>
  <si>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</si>
  <si>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19.007.0013-C</t>
  </si>
  <si>
    <t>VIBRADOR DE IMERSAO,TUBO DE 48X480MM,COM MANGOTE DE 5,00M DECOMPRIMENTO,MOTOR ELETRICO,EXCLUSIVE OPERADOR</t>
  </si>
  <si>
    <t>19.007.0013-E</t>
  </si>
  <si>
    <t>19.007.0015-C</t>
  </si>
  <si>
    <t>VIBRADOR DE IMERSAO,TUBO DE 48X480MM,COM MANGOTE DE 5,00M DECOMPRIMENTO,MOTOR A GASOLINA,EXCLUSIVE OPERADOR</t>
  </si>
  <si>
    <t>19.007.0015-E</t>
  </si>
  <si>
    <t>19.007.0016-C</t>
  </si>
  <si>
    <t>REGUA VIBRADORA DUPLA,COM MOTOR A GASOLINA 4 TEMPOS,COM ATE6,00M,EXCLUSIVE OPERADOR</t>
  </si>
  <si>
    <t>19.007.0016-E</t>
  </si>
  <si>
    <t>19.007.0017-C</t>
  </si>
  <si>
    <t>CONJUNTO PARA PROJECAO DE CONCRETO,EXCLUSIVE OPERADOR</t>
  </si>
  <si>
    <t>19.007.0017-D</t>
  </si>
  <si>
    <t>19.007.0017-E</t>
  </si>
  <si>
    <t>19.007.0025-C</t>
  </si>
  <si>
    <t>BOMBA DE ARGAMASSA,COM UNIDADE MISTURADORA E BOMBEADORA ACOPLADAS,PARA 900 A 4.800L DE MISTURA SECA,COM MOTOR ELETRICO,EXCLUSIVE OPERADOR</t>
  </si>
  <si>
    <t>19.007.0025-E</t>
  </si>
  <si>
    <t>19.008.0001-C</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</si>
  <si>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</si>
  <si>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19.008.0001-D</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</si>
  <si>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</si>
  <si>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19.008.0001-E</t>
  </si>
  <si>
    <t>19.008.0002-C</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</si>
  <si>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</si>
  <si>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19.008.0002-D</t>
  </si>
  <si>
    <t>19.008.0002-E</t>
  </si>
  <si>
    <t>19.008.0003-C</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</si>
  <si>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</si>
  <si>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19.008.0003-D</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</si>
  <si>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</si>
  <si>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19.008.0003-E</t>
  </si>
  <si>
    <t>19.008.0004-C</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</si>
  <si>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</si>
  <si>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19.008.0004-D</t>
  </si>
  <si>
    <t>19.008.0004-E</t>
  </si>
  <si>
    <t>19.008.0010-C</t>
  </si>
  <si>
    <t>CAMPANULA PARA TUBULAO PNEUMATICO PARA PRESSAO DE SERVICO DE2,5KG/CM2 COM GUINCHO ELETRICO COM CAPACIDADE DE ICAMENTO DE CARGA ENTRE 500 E 800KG,VELOCIDADE DE 10,00 A 12,00M/MIN,EXCLUSIVE OPERADOR</t>
  </si>
  <si>
    <t>19.008.0010-E</t>
  </si>
  <si>
    <t>19.009.0001-C</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</si>
  <si>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</si>
  <si>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19.009.0001-E</t>
  </si>
  <si>
    <t>19.009.0002-C</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</si>
  <si>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</si>
  <si>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19.009.0002-E</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</si>
  <si>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</si>
  <si>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</si>
  <si>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</si>
  <si>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19.009.0004-E</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</si>
  <si>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</si>
  <si>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19.009.0005-C</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</si>
  <si>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</si>
  <si>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19.009.0005-E</t>
  </si>
  <si>
    <t>19.009.0008-C</t>
  </si>
  <si>
    <t>BOMBA SUBMERSA COM MOTOR ELETRICO,PARA POCOS PROFUNDOS,EXCLUSIVE OPERADOR</t>
  </si>
  <si>
    <t>19.009.0008-E</t>
  </si>
  <si>
    <t>19.009.0010-C</t>
  </si>
  <si>
    <t>BOMBA CENTRIFUGA SUBMERSIVEL PARA BOMBEAMENTO DE AGUAS SERVIDAS COM SOLIDOS DE ATE 5MM DE DIAMETRO EM SUSPENSAO,COM MOTOR ELETRICO,VAZAO MAXIMA DE 63M3/HORA,ROTOR SEMIABERTO,EXCLUSIVE OPERADOR,MANGUEIRA,CABOS E COMANDOS</t>
  </si>
  <si>
    <t>19.009.0010-E</t>
  </si>
  <si>
    <t>19.009.0011-C</t>
  </si>
  <si>
    <t>BOMBA CENTRIFUGA,VEDACAO POR GAXETA GRAFITADA,ACOPLAMENTO POR LUVA ELASTICA,PARTIDA ELETRICA,EXCLUSIVE OPERADOR E MANGUEIRA</t>
  </si>
  <si>
    <t>19.009.0011-E</t>
  </si>
  <si>
    <t>19.010.0015-C</t>
  </si>
  <si>
    <t>ESCAVADEIRA SOBRE ESTEIRAS,VERSAO CLAM-SHELL,COM CAPACIDADEAPROXIMADA DA CACAMBA DE 0,38M3 (1/2JD3),INCLUSIVE OPERADORE AUXILIAR</t>
  </si>
  <si>
    <t>19.010.0015-D</t>
  </si>
  <si>
    <t>19.010.0015-E</t>
  </si>
  <si>
    <t>19.010.0016-C</t>
  </si>
  <si>
    <t>ESCAVADEIRA SOBRE ESTEIRAS,VERSAO DRAGLINE OU CLAM-SHELL,COMCAPACIDADE APROXIMADA DA CACAMBA DE 0,57M3 (3/4JD3),INCLUSIVE OPERADOR E AUXILIAR</t>
  </si>
  <si>
    <t>19.010.0016-D</t>
  </si>
  <si>
    <t>19.010.0016-E</t>
  </si>
  <si>
    <t>19.010.0017-C</t>
  </si>
  <si>
    <t>ESCAVADEIRA SOBRE ESTEIRAS,VERSAO DRAGLINE OU CLAM-SHELL,COMCAPACIDADE APROXIMADA DA CACAMBA DE 0,76M3 (1JD3),INCLUSIVEOPERADOR E AUXILIAR</t>
  </si>
  <si>
    <t>19.010.0017-D</t>
  </si>
  <si>
    <t>19.010.0017-E</t>
  </si>
  <si>
    <t>19.010.0018-C</t>
  </si>
  <si>
    <t>ESCAVADEIRA SOBRE ESTEIRAS,VERSAO CLAM-SHELL,COM CAPACIDADEAPROXIMADA DA CACAMBA DE 0,96M3 (1.1/4JD3),INCLUSIVE OPERADOR E AUXILIAR</t>
  </si>
  <si>
    <t>19.010.0018-D</t>
  </si>
  <si>
    <t>19.010.0018-E</t>
  </si>
  <si>
    <t>19.010.0020-C</t>
  </si>
  <si>
    <t>CUSTO HORARIO CORRIDO DE UTILIZACAO DE EQUIPAMENTO DE JATO D`AGUA DE ALTA PRESSAO(SEWER-JET),MANGUEIRA DE 1" DE DIAMETRO,PRESSAO ATE 2.000 LIBRAS,PARA LIMPEZA DE SISTEMA DE ESGOTAMENTO PLUVIAL OU SANITARIO,INCLUSIVE EQUIPE DE OPERACAO E ABASTECIMENTO D`AGUA</t>
  </si>
  <si>
    <t>19.010.0025-C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</si>
  <si>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</si>
  <si>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19.010.0040-C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</si>
  <si>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</si>
  <si>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19.010.0050-C</t>
  </si>
  <si>
    <t>ESCAVADEIRA HIDRAULICA MODELO ANFIBIA,PESO OPERACIONAL EM TORNO DE 30T,MOTOR DIESEL EM TORNO DE 150HP,CACAMBA COM CAPACIDADE APROXIMADA DE 0,50M3,COM ALCANCE MAXIMO DE APROXIMADAMENTE 15 METRO,INCLUSIVE OPERADOR</t>
  </si>
  <si>
    <t>19.010.0050-D</t>
  </si>
  <si>
    <t>ESCAVADEIRA HIDRAULICA,MODELO ANFIBIA,PESO OPERACIONAL EM TORNO DE 30T,MOTOR DIESEL EM TORNO DE 150HP,CACAMBA COM CAPACIDADE APROXIMADA DE 0,50M3,COM ALCANCE MAXIMO DE APROXIMADAMENTE 15 METROS,INCLUSIVE OPERADOR</t>
  </si>
  <si>
    <t>19.010.0050-E</t>
  </si>
  <si>
    <t>ESCAVADEIRA HIDRAULICA,MODELO ANFIBIA,PESO OPERACIONAL EM TORNO DE 30T,MOTOR DIESEL EM TORNO DE 150HP,CACAMBA COM CAPACIDADE APROXIMADA DE 0,50M3,COM ALCANCE MAXIMO DE APROXIMADAMENTE 15 METRO,INCLUSIVE OPERADOR</t>
  </si>
  <si>
    <t>19.011.0002-C</t>
  </si>
  <si>
    <t>COMPRESSOR DE AR,PORTATIL E REBOCAVEL,PRESSAO DE TRABALHO DE102PSI,DESCARGA LIVRE EFETIVA DE 200PCM,MOTOR DIESEL,EXCLUSIVE OPERADOR</t>
  </si>
  <si>
    <t>19.011.0002-D</t>
  </si>
  <si>
    <t>19.011.0002-E</t>
  </si>
  <si>
    <t>19.011.0003-C</t>
  </si>
  <si>
    <t>COMPRESSOR DE AR,PORTATIL E REBOCAVEL,PRESSAO DE TRABALHO DE102PSI,DESCARGA LIVRE EFETIVA DE 295PCM,MOTOR DIESEL,EXCLUSIVE OPERADOR</t>
  </si>
  <si>
    <t>19.011.0003-D</t>
  </si>
  <si>
    <t>19.011.0003-E</t>
  </si>
  <si>
    <t>19.011.0004-C</t>
  </si>
  <si>
    <t>COMPRESSOR DE AR,PORTATIL E REBOCAVEL,PRESSAO DE TRABALHO DE102PSI,DESCARGA LIVRE EFETIVA DE 400PCM,MOTOR DIESEL,EXCLUSIVE OPERADOR</t>
  </si>
  <si>
    <t>19.011.0004-D</t>
  </si>
  <si>
    <t>19.011.0004-E</t>
  </si>
  <si>
    <t>19.011.0005-C</t>
  </si>
  <si>
    <t>COMPRESSOR DE AR,ESTACIONARIO,DESCARGA LIVRE EFETIVA DE 17,70M3/MIN E 624PCM,MOTOR ELETRICO,EXCLUSIVE OPERADOR</t>
  </si>
  <si>
    <t>19.011.0005-D</t>
  </si>
  <si>
    <t>19.011.0005-E</t>
  </si>
  <si>
    <t>19.011.0006-C</t>
  </si>
  <si>
    <t>GERADOR MONOFASICO,POTENCIA MAXIMA DE 2,5KVA(2500W),VOLTAGEM:110/220V,FREQUENCIA:60HZ,COM MOTOR A GASOLINA,COM TANQUE DEAPROXIMADAMENTE 13L E AUTONOMIA APROXIMADA DE 11H,EXCLUSIVEOPERADOR</t>
  </si>
  <si>
    <t>19.011.0006-D</t>
  </si>
  <si>
    <t>19.011.0006-E</t>
  </si>
  <si>
    <t>19.011.0007-C</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</si>
  <si>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</si>
  <si>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19.011.0007-D</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</si>
  <si>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</si>
  <si>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19.011.0007-E</t>
  </si>
  <si>
    <t>19.011.0009-C</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</si>
  <si>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</si>
  <si>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19.011.0009-D</t>
  </si>
  <si>
    <t>19.011.0009-E</t>
  </si>
  <si>
    <t>19.011.0010-C</t>
  </si>
  <si>
    <t>MAQUINA DE SOLDA A ARCO,DE 375A,COM MOTOR ELETRICO,EXCLUSIVEOPERADOR</t>
  </si>
  <si>
    <t>19.011.0010-D</t>
  </si>
  <si>
    <t>19.011.0010-E</t>
  </si>
  <si>
    <t>19.011.0011-C</t>
  </si>
  <si>
    <t>MAQUINA DE SOLDA A ARCO,DE 375A,COM MOTOR DIESEL,EXCLUSIVE OPERADOR</t>
  </si>
  <si>
    <t>19.011.0011-D</t>
  </si>
  <si>
    <t>19.011.0011-E</t>
  </si>
  <si>
    <t>19.011.0013-C</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</si>
  <si>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</si>
  <si>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19.011.0013-D</t>
  </si>
  <si>
    <t>19.011.0013-E</t>
  </si>
  <si>
    <t>19.011.0014-C</t>
  </si>
  <si>
    <t>CILINDRO HIDRAULICO DE 100T,COMANDO A DISTANCIA,MANGUEIRA DEALTA PRESSAO DE BORRACHA REFORCADA DOTADA COM BOMBA DE COMANDO MANUAL DE 8.000 LIBRAS/POLEGADA QUADRADA OU 560KG/CM2,CAPACIDADE DE 12L,TUBO COM COMPRIMENTO PADRAO DE 3,00M,EXCLUSIVE OPERADOR</t>
  </si>
  <si>
    <t>19.011.0014-E</t>
  </si>
  <si>
    <t>19.011.0015-C</t>
  </si>
  <si>
    <t>CILINDRO HIDRAULICO DE 300T,COMANDO A DISTANCIA,MANGUEIRA DEALTA PRESSAO DE BORRACHA REFORCADA DOTADA COM BOMBA DE COMANDO MANUAL DE 8.000 LIBRAS/POLEGADA QUADRADA OU 560KG/CM2,CAPACIDADE DE 12L,TUBO COM COMPRIMENTO PADRAO DE 3,00M,EXCLUSIVE OPERADOR</t>
  </si>
  <si>
    <t>19.011.0015-E</t>
  </si>
  <si>
    <t>19.011.0016-C</t>
  </si>
  <si>
    <t>TALHA GUINCHO MANUAL COM CAPACIDADE DE ICAMENTO DE 1.500KG EDE TRACAO DE 1.800KG,PESO DA TALHA DE 10KG,COMPOSTA DE CABODE ACO COM CURSO ILIMITADO,ALAVANCA,GANCHO E CARRETEL,EXCLUSIVE OPERADOR</t>
  </si>
  <si>
    <t>19.011.0016-E</t>
  </si>
  <si>
    <t>19.011.0017-C</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</si>
  <si>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</si>
  <si>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19.011.0017-E</t>
  </si>
  <si>
    <t>19.011.0018-C</t>
  </si>
  <si>
    <t>SERRA CIRCULAR,EXCLUSIVE OPERADOR</t>
  </si>
  <si>
    <t>19.011.0018-D</t>
  </si>
  <si>
    <t>19.011.0018-E</t>
  </si>
  <si>
    <t>19.011.0019-C</t>
  </si>
  <si>
    <t>TEODOLITO ELETRONICO COM PRECISAO DE 9S,PRUMO LASER,NIVEL ELETRONICO,PESO DE 4,3KG,INCLUSIVE MIRA,ADAPTADOR PARA PILHASE TRIPE,EXCLUSIVE EQUIPE DE TOPOGRAFIA</t>
  </si>
  <si>
    <t>19.011.0019-E</t>
  </si>
  <si>
    <t>19.011.0023-C</t>
  </si>
  <si>
    <t>RESISTIVIMETRO PARA APLICACOES AMBIENTAIS,FAIXA CORRENTE AUTOMATICA,COMPACTO E POTENTE PARA 400V,POTENCIA DE 100W, 1,2A,EXCLUSIVE EQUIPE</t>
  </si>
  <si>
    <t>19.011.0023-E</t>
  </si>
  <si>
    <t>19.011.0025-C</t>
  </si>
  <si>
    <t>MOTOSSERRA PARA ABATE,DESGALHAMENTO E TORAGEM DE ARVORES,EXCLUSIVE OPERADOR</t>
  </si>
  <si>
    <t>19.011.0025-E</t>
  </si>
  <si>
    <t>19.011.0030-C</t>
  </si>
  <si>
    <t>ROCADEIRA COSTAL MOTORIZADA PARA PREPARO DE TERRENO,EXCLUSIVE OPERADOR</t>
  </si>
  <si>
    <t>19.011.0030-E</t>
  </si>
  <si>
    <t>19.011.0040-C</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</si>
  <si>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</si>
  <si>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19.011.0040-D</t>
  </si>
  <si>
    <t>19.011.0040-E</t>
  </si>
  <si>
    <t>19.011.0045-C</t>
  </si>
  <si>
    <t>RETIFICADOR DE SOLDA,ELETRICO,DE 430A</t>
  </si>
  <si>
    <t>19.011.0045-E</t>
  </si>
  <si>
    <t>19.011.0050-C</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</si>
  <si>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</si>
  <si>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19.011.0050-E</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</si>
  <si>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</si>
  <si>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19.011.0080-C</t>
  </si>
  <si>
    <t>MAQUINA DE SOLDA POR TERMOFUSAO PARA GEOMEMBRANAS PEAD COM ESPESSURAS DE 0,5MM A 2,0MM,POTENCIA DE 800W,FREQUENCIA DE 50/60HZ,TENSAO DE 220V,EXCLUSIVE OPERADOR</t>
  </si>
  <si>
    <t>19.011.0080-D</t>
  </si>
  <si>
    <t>19.011.0080-E</t>
  </si>
  <si>
    <t>19.011.0082-C</t>
  </si>
  <si>
    <t>MAQUINA DE SOLDA POR TERMOFUSAO PARA GEOMEMBRANAS PEAD COM ESPESSURAS DE 0,5MM A 2,5MM,POTENCIA DE 1800/1500/1200W,FREQUENCIA DE 50/60 HZ, TENSAO DE 220V,EXCLUSIVE OPERADOR</t>
  </si>
  <si>
    <t>19.011.0082-D</t>
  </si>
  <si>
    <t>MAQUINA DE SOLDA POR TERMOFUSAO PARA GEOMEMBRANAS PEAD COM ESPESSURAS DE 0,5MM A 2,5MM,POTENCIA DE 1800/1500/1200W,FREQUENCIA DE 50/60 HZ,TENSAO DE 220V,EXCLUSIVE OPERADOR</t>
  </si>
  <si>
    <t>19.011.0082-E</t>
  </si>
  <si>
    <t>20.004.0001-A</t>
  </si>
  <si>
    <t>ESPALHAMENTO DE SOLO PARA FINS DE EXECUCAO DE ATERRO COMPACTADO,EXCLUSIVE IRRIGACAO,FORNECIMENTO E TRANSPORTE DO MATERIAL,REFERINDO-SE O CUSTO AO MATERIAL COMPACTADO</t>
  </si>
  <si>
    <t>20.004.0002-A</t>
  </si>
  <si>
    <t>ESPALHAMENTO DE SOLO,COM MOTONIVELADORA,SEM FINALIDADE DE EXECUCAO DE ATERRO DE RODOVIA,MEDIDO APOS O ESPALHAMENTO</t>
  </si>
  <si>
    <t>20.004.0005-A</t>
  </si>
  <si>
    <t>REGULARIZACAO E COMPACTACAO DE SUBLEITO,DE ACORDO COM AS "INSTRUCOES PARA EXECUCAO",DO DER-RJ,INCLUSIVE EXECUCAO E O TRANSPORTE DE AGUA,MAS SEM TRANSPORTE E ESCAVACAO DE CORRETIVOS.O CUSTO SE APLICA A AREA EFETIVAMENTE REGULARIZADA</t>
  </si>
  <si>
    <t>20.004.0006-A</t>
  </si>
  <si>
    <t>REFORCO DE SUBLEITO,DE ACORDO COM AS "INSTRUCOES PARA EXECUCAO",DO DER-RJ,EXCLUSIVE ESCAVACAO,CARGA,TRANSPORTE E FORNECIMENTO DOS MATERIAIS</t>
  </si>
  <si>
    <t>20.004.0007-A</t>
  </si>
  <si>
    <t>CAMINHO DE SERVICO,REALIZADO MECANICAMENTE,INCLUSIVE ESCAVACAO,DESMATAMENTO,DESTOCAMENTO,ACERTO E COMPACTACAO</t>
  </si>
  <si>
    <t>20.004.0010-A</t>
  </si>
  <si>
    <t>ESPALHAMENTO E COMPACTACAO DE SOLOS,EM CAMADAS,PARA COMPLEMENTACAO LATERAL EM ATERROS,INCLUSIVE ESCAVACAO DENTEADA DO TALUDE DE ATERRO EXISTENTE,COM TRATOR DE LAMINA DE PEQUENO PORTE,EXCLUSIVE FORNECIMENTO E TRANSPORTE DO MATERIAL A SER USADO NO ATERRO</t>
  </si>
  <si>
    <t>20.004.0011-A</t>
  </si>
  <si>
    <t>ATERRO COMPACTADO EM CAMADAS DE NO MAXIMO 20CM,PARA EXECUCAODE TERRA ARMADA,INCLUSIVE ESPALHAMENTO,IRRIGACAO E CONTROLEDE COMPACTACAO,EXCLUSIVE O FORNECIMENTO E O TRANSPORTE DOSMATERIAIS</t>
  </si>
  <si>
    <t>20.004.0012-A</t>
  </si>
  <si>
    <t>RECOMPOSICAO MECANIZADA DE ATERRO,EXCLUSIVE ESCAVACAO E TRANSPORTE DE MATERIAL DA JAZIDA,INCLUSIVE ESCAVACAO PREVIA EM DEGRAUS</t>
  </si>
  <si>
    <t>20.004.0013-A</t>
  </si>
  <si>
    <t>REMOCAO DE MATERIAL SOLTO(1ª CATEGORIA),PROVENIENTE DE DESLIZAMENTO DE BARREIRAS, UTILIZANDO PA CARREGADEIRA DE 3,10M3,EXCLUSIVE DESPESAS COM CAMINHAO</t>
  </si>
  <si>
    <t>20.004.0015-A</t>
  </si>
  <si>
    <t>EXECUCAO DE "TAPA-PANELA",COM MATERIAL DE 1ª CATEGORIA,COMPACTADO MANUALMENTE,MEDIDO NA PISTA APOS COMPACTACAO,INCLUSIVETRANSPORTE,EXCLUSIVE ESCAVACAO DE JAZIDA</t>
  </si>
  <si>
    <t>20.004.0016-A</t>
  </si>
  <si>
    <t>COMBATE A EXSUDACAO,COMPREENDENDO ESPALHAMENTO MANUAL E COMPACTACAO DE AGREGADOS SOBRE A SUPERFICIE EXSUDADA,EXCLUSIVE FORNECIMENTO DO MATERIAL E TRANSPORTE</t>
  </si>
  <si>
    <t>20.004.0017-A</t>
  </si>
  <si>
    <t>BASE PARA REMENDO PROFUNDO(BRITA,SOLO X BRITA,SOLO ESTABILIZADO GRANULOMETRICAMENTE,SOLO MELHORADO COM CIMENTO),EXECUTADA MANUALMENTE,MEDIDA PELO VOLUME COMPACTADO,EXCLUSIVE FORNECIMENTO E TRANSPORTE DOS MATERIAIS</t>
  </si>
  <si>
    <t>20.004.0018-A</t>
  </si>
  <si>
    <t>EXECUCAO DE "TAPA-BURACO",UTILIZANDO MISTURA BETUMINOSA,MEDIDO NA CACAMBA DO CAMINHAO,EXCLUSIVE MATERIAIS E TRANSPORTE.SE FOR MEDIDO NO LOCAL,APOS A EXECUCAO,MULTIPLICAR ESTE CUSTOPOR 1,35</t>
  </si>
  <si>
    <t>20.004.0019-A</t>
  </si>
  <si>
    <t>RECOMPOSICAO DE REVESTIMENTO PRIMARIO,MEDIDO PELO VOLUME COMPACTADO,EXCLUSIVE ESCAVACAO E TRANSPORTE DE MATERIAL DE JAZIDA</t>
  </si>
  <si>
    <t>20.004.0020-A</t>
  </si>
  <si>
    <t>ATERRO COMPACTADO MECANICAMENTE,EM ACOSTAMENTO,INCLUSIVE ESPALHAMENTO</t>
  </si>
  <si>
    <t>20.004.0021-A</t>
  </si>
  <si>
    <t>RECUPERACAO DE BASE/CBUQ,EM ESPUMA ASFALTICA,"IN SITU",EM RODOVIA,AREA URBANA,ATE 20CM,COMPACTACAO AASHO NORMAL,INCLUSIVE MATERIAIS COM 3% DE CIMENTO</t>
  </si>
  <si>
    <t>20.004.0022-A</t>
  </si>
  <si>
    <t>RECUPERACAO DE BASE/CBUQ,EM ESPUMA ASFALTICA,"IN SITU",EM RODOVIA,AREA URBANA,ATE 20CM,COMPACTACAO AASHO NORMAL,INCLUSIVE MATERIAIS SENDO 6% DE CIMENTO</t>
  </si>
  <si>
    <t>20.004.0023-A</t>
  </si>
  <si>
    <t>RECUPERACAO DE BASE/CBUQ,EM ESPUMA ASFALTICA,"IN SITU",EM RODOVIA,AREA URBANA,ATE 20CM,INCLUSIVE COMPACTACAO AASHO NORMAL E MATERIAIS,COM 3% DE CIMENTO E 83KG DE CAP POR M3</t>
  </si>
  <si>
    <t>20.004.0025-A</t>
  </si>
  <si>
    <t>RECUPERACAO DE PAVIMENTO COM RECICLAGEM DE BASE,INCORPORANDOA CAPA ASFALTICA,ATE 20CM,EXCLUSIVE MATERIAIS ADICIONADOS ECOMPACTACAO</t>
  </si>
  <si>
    <t>20.004.0027-A</t>
  </si>
  <si>
    <t>RECOMPOSICAO DE CBUQ,EXCLUSIVE FORNECIMENTO E TRANSPORTE DOSMATERIAIS</t>
  </si>
  <si>
    <t>20.004.0028-A</t>
  </si>
  <si>
    <t>RECOMPOSICAO ESTRUTURAL DE PAVIMENTO (COM REPARO DE BASE)CBUQ COM 5CM DE ESPESSURA</t>
  </si>
  <si>
    <t>20.004.0030-A</t>
  </si>
  <si>
    <t>RECOMPOSICAO DE CAMINHO DE SERVICO</t>
  </si>
  <si>
    <t>20.004.0033-B</t>
  </si>
  <si>
    <t>ATERRO COMPACTADO MECANICAMENTE,EM CAMADAS DE 20CM,INCLUINDOESPALHAMENTO E IRRIGACAO,MAS SEM O FORNECIMENTO E TRANSPORTE DO MATERIAL</t>
  </si>
  <si>
    <t>20.004.0034-A</t>
  </si>
  <si>
    <t>ATERRO COMPACTADO MECANICAMENTE,EM CAMADAS DE 20CM,INCLUSIVEIRRIGACAO,EXCLUSIVE ESPALHAMENTO,FORNECIMENTO E TRANSPORTEDO MATERIAL</t>
  </si>
  <si>
    <t>20.004.0036-A</t>
  </si>
  <si>
    <t>LIMPEZA DE JAZIDAS</t>
  </si>
  <si>
    <t>20.004.0038-A</t>
  </si>
  <si>
    <t>LIMPEZA DE SUPERFICIES COM MOTONIVELADORA</t>
  </si>
  <si>
    <t>20.004.0040-A</t>
  </si>
  <si>
    <t>PATROLAMENTO DE SUBLEITO DE RODOVIAIS</t>
  </si>
  <si>
    <t>20.004.0045-A</t>
  </si>
  <si>
    <t>REMOCAO (CARGA) DE TERRA OU ENTULHO COM RETROESCAVADEIRA COMCACAMBA DE 0,76M3 EM CONDICOES ESPECIAIS,GIRO DE 180°</t>
  </si>
  <si>
    <t>20.004.0100-A</t>
  </si>
  <si>
    <t>ESCARIFICACAO E LEVANTAMENTO DE BASE E REVESTIMENTO,INCLUSIVE AFASTAMENTO LATERAL,USANDO MOTONIVELADORA</t>
  </si>
  <si>
    <t>20.004.0102-A</t>
  </si>
  <si>
    <t>ESCAVACAO DE SOLO MOLE COM MOTONIVELADORA</t>
  </si>
  <si>
    <t>20.004.0105-A</t>
  </si>
  <si>
    <t>ESCARIFICACAO DE SOLO COM MOTONIVELADORA</t>
  </si>
  <si>
    <t>20.004.0122-A</t>
  </si>
  <si>
    <t>LIMPEZA MECANIZADA DE SARJETA E MEIO-FIO,COM UTILIZACAO DE VASSOURA MECANICA</t>
  </si>
  <si>
    <t>20.004.0125-A</t>
  </si>
  <si>
    <t>ROCADA MECANICA,COM UTILIZACAO DE ROCADEIRA MECANICA,EXCLUSIVE LIMPEZA</t>
  </si>
  <si>
    <t>20.004.0127-A</t>
  </si>
  <si>
    <t>VARRECAO DE PISTA COM VASSOURA MECANICA</t>
  </si>
  <si>
    <t>20.004.0130-A</t>
  </si>
  <si>
    <t>DESOBSTRUCAO E LIMPEZA DE RUAS</t>
  </si>
  <si>
    <t>20.004.0131-A</t>
  </si>
  <si>
    <t>LIMPEZA DE RUA COM AR COMPRIMIDO</t>
  </si>
  <si>
    <t>20.004.0132-A</t>
  </si>
  <si>
    <t>DESOBSTRUCAO E LIMPEZA DE PISTA PARA EMBUTIMENTO DE FIACAO</t>
  </si>
  <si>
    <t>20.004.0135-A</t>
  </si>
  <si>
    <t>LIMPEZA DE PISTA,COM UTILIZACAO DE COMPRESSOR DE AR,PARA EXECUCAO DE REVESTIMENTO COM CBUQ</t>
  </si>
  <si>
    <t>20.004.0136-A</t>
  </si>
  <si>
    <t>LIMPEZA DE PISTA,COM UTILIZACAO DE COMPRESSOR DE AR,CAMINHAOBASCULANTE,PARA EXECUCAO DE REVESTIMENTO COM CBUQ</t>
  </si>
  <si>
    <t>20.005.0001-A</t>
  </si>
  <si>
    <t>SUB-BASE ESTABILIZADA,SEM MISTURA DE MATERIAIS,DE ACORDO COMAS "INSTRUCOES PARA EXECUCAO",DO DER-RJ,EXCLUSIVE ESCAVACAOE TRANSPORTE DOS MATERIAIS,INCLUSIVE TRANSPORTE DE AGUA</t>
  </si>
  <si>
    <t>20.005.0002-B</t>
  </si>
  <si>
    <t>BASE ESTABILIZADA,SEM MISTURA DE MATERIAIS,DE ACORDO COM AS"INSTRUCOES PARA EXECUCAO",DO DER-RJ,COMPACTADA EM DUAS CAMADAS,COM ENERGIA EQUIVALENTE A AASHO INTERMEDIARIA,EXCLUSIVEESCAVACAO E TRANSPORTE DOS MATERIAIS,INCLUSIVE TRANSPORTE DEAGUA</t>
  </si>
  <si>
    <t>20.005.0003-B</t>
  </si>
  <si>
    <t>BASE ESTABILIZADA,SEM MISTURA DE MATERIAIS,DE ACORDO COM AS"INSTRUCOES PARA EXECUCAO",DO DER-RJ,COMPACTADA EM DUAS CAMADAS,COM ENERGIA EQUIVALENTE A AASHO MODIFICADA,EXCLUSIVE ESCAVACAO E TRANSPORTE DOS MATERIAIS,INCLUSIVE TRANSPORTE DE AGUA</t>
  </si>
  <si>
    <t>20.005.0004-A</t>
  </si>
  <si>
    <t>SUB-BASE ESTABILIZADA GRANULOMETRICAMENTE,COM MISTURA DE 2 OU MAIS MATERIAIS,DE ACORDO COM AS "INSTRUCOES PARA EXECUCAO",DO DER-RJ,EXCLUSIVE ESCAVACAO E TRANSPORTE DOS MATERIAIS,INCLUSIVE TRANSPORTE DE AGUA</t>
  </si>
  <si>
    <t>20.005.0005-A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</si>
  <si>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</si>
  <si>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20.005.0006-A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</si>
  <si>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</si>
  <si>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20.005.0007-A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</si>
  <si>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</si>
  <si>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20.005.0008-A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</si>
  <si>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</si>
  <si>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20.005.0009-A</t>
  </si>
  <si>
    <t>BASE DE SOLO BETUME COM MISTURA EM USINA,COMPREENDENDO AS OPERACOES DE EXECUCAO E TRANSPORTE DE AGUA,EXCLUSIVE ESCAVACAOE TRANSPORTE DE SOLOS,FORNECIMENTO E TRANSPORTE DE MATERIAIS BETUMINOSOS E TRANSPORTE DA USINA PARA PISTA</t>
  </si>
  <si>
    <t>20.005.0010-A</t>
  </si>
  <si>
    <t>BASE DE SOLO BETUME COM MISTURA NA PISTA,COMPREENDENDO AS OPERACOES DE EXECUCAO</t>
  </si>
  <si>
    <t>20.006.0001-A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</si>
  <si>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</si>
  <si>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20.006.0002-A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</si>
  <si>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</si>
  <si>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20.006.0003-A</t>
  </si>
  <si>
    <t>SUB-BASE DE SOLO MELHORADO COM CIMENTO,DE ACORDO COM A INSTRUCAO TECNICA IT-08/80 DO DER-RJ,INCLUSIVE TRANSPORTE DE AGUA,EXCLUSIVE FORNECIMENTO DE CIMENTO,ESCAVACAO E TRANSPORTE DOS SOLOS</t>
  </si>
  <si>
    <t>20.006.0100-A</t>
  </si>
  <si>
    <t>CONTENCAO DE TERRAS COM SACOS DE ANIAGEM PREENCHIDOS COM SOLO-CIMENTO</t>
  </si>
  <si>
    <t>20.007.0001-A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</si>
  <si>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</si>
  <si>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20.007.0002-A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</si>
  <si>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</si>
  <si>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20.008.0001-A</t>
  </si>
  <si>
    <t>BASE DE BRITA GRADUADA,MEDIDA APOS A COMPACTACAO,EXCLUSIVE OFORNECIMENTO E TRANSPORTE DOS MATERIAIS</t>
  </si>
  <si>
    <t>20.008.0002-A</t>
  </si>
  <si>
    <t>BASE DE BRITA CORRIDA,MEDIDA APOS A COMPACTACAO,EXCLUSIVE OFORNECIMENTO E TRANSPORTE DOS MATERIAIS</t>
  </si>
  <si>
    <t>20.008.0003-A</t>
  </si>
  <si>
    <t>BASE "TELFORD",MEDIDA APOS A COMPACTACAO,EXCLUSIVE O FORNECIMENTO E TRANSPORTE DOS MATERIAIS</t>
  </si>
  <si>
    <t>20.008.0004-A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</si>
  <si>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</si>
  <si>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20.008.0010-A</t>
  </si>
  <si>
    <t>BASE DE BRITA GRADUADA,COM ADICAO DE 1% DE CIMENTO,MEDIDA APOS A COMPACTACAO,EXCLUSIVE FORNECIMENTO E TRANSPORTE DOS MATERIAIS</t>
  </si>
  <si>
    <t>20.008.0015-A</t>
  </si>
  <si>
    <t>SUB-BASE DE BRITA CORRIDA,MEDIDA APOS A COMPACTACAO,EXCLUSIVE FORNECIMENTO E TRANSPORTE DOS MATERIAIS</t>
  </si>
  <si>
    <t>20.009.0001-B</t>
  </si>
  <si>
    <t>IMPRIMACAO DE BASE DE PAVIMENTACAO,DE ACORDO COM AS "INSTRUCOES PARA EXECUCAO",DO DER-RJ,EXCLUSIVE O FORNECIMENTO E TRANSPORTE DO MATERIAL BETUMINOSO</t>
  </si>
  <si>
    <t>20.009.0002-B</t>
  </si>
  <si>
    <t>PINTURA DE LIGACAO,DE ACORDO COM AS "INSTRUCOES PARA EXECUCAO",DO DER-RJ,EXCLUSIVE O FORNECIMENTO E TRANSPORTE DO MATERIAL BETUMINOSO</t>
  </si>
  <si>
    <t>20.009.0007-A</t>
  </si>
  <si>
    <t>BASE DE MACADAME BETUMINOSO(BASE NEGRA),DE ACORDO COM AS "INSTRUCOES PARA EXECUCAO",DO DER-RJ,EXCLUSIVE O FORNECIMENTO ETRANSPORTE DOS MATERIAIS</t>
  </si>
  <si>
    <t>20.009.0008-A</t>
  </si>
  <si>
    <t>REVESTIMENTO DO TIPO "PRE-MISTURADO A FRIO",DE ACORDO COM AS"INSTRUCOES PARA EXECUCAO",DO DER-RJ,EXCLUSIVE O FORNECIMENTO E TRANSPORTE DOS MATERIAIS</t>
  </si>
  <si>
    <t>20.009.0009-A</t>
  </si>
  <si>
    <t>REVESTIMENTO TIPO "PRE-MISTURADO A FRIO" DE ACORDO COM AS "INSTRUCOES PARA EXECUCAO" DO DER-RJ,COMPREENDENDO APENAS O ESPALHAMENTO E COMPACTACAO MECANICOS,EXCLUSIVE PREPARO,FORNECIMENTO E TRANSPORTE DOS MATERIAIS</t>
  </si>
  <si>
    <t>20.009.0010-A</t>
  </si>
  <si>
    <t>REVESTIMENTO TIPO "PRE-MISTURADO A FRIO" DE ACORDO COM A "INSTRUCAO PARA EXECUCAO" DO DER-RJ,COMPREENDENDO APENAS O PREPARO DA MISTURA,EXCLUSIVE FORNECIMENTO E TRANSPORTE DOS MATERIAIS</t>
  </si>
  <si>
    <t>20.009.0012-A</t>
  </si>
  <si>
    <t>REVESTIMENTO EM CONCRETO BETUMINOSO USINADO A QUENTE,DE GRANULOMETRIA ABERTA,TIPO "BINDER",DE ACORDO COM AS "INSTRUCOESPARA EXECUCAO",DO DER-RJ,COMPREENDENDO:PREPARO,ESPALHAMENTOE COMPACTACAO,EXCLUSIVE O FORNECIMENTO E TRANSPORTE DOS MATERIAIS</t>
  </si>
  <si>
    <t>20.009.0014-A</t>
  </si>
  <si>
    <t>REVESTIMENTO DO TIPO "PRE-MISTURADO AREIA-BETUME A FRIO",DEACORDO COM AS "INSTRUCOES PARA EXECUCAO",DO DER-RJ,EXCLUSIVEO FORNECIMENTO E TRANSPORTE DOS MATERIAIS</t>
  </si>
  <si>
    <t>20.009.0015-A</t>
  </si>
  <si>
    <t>REVESTIMENTO DO TIPO "PRE-MISTURADO AREIA-BETUME A QUENTE",DE ACORDO COM AS "INSTRUCOES PARA EXECUCAO",DO DER-RJ,EXCLUSIVE O FORNECIMENTO E TRANSPORTE DOS MATERIAIS</t>
  </si>
  <si>
    <t>20.009.0017-A</t>
  </si>
  <si>
    <t>CAPA SELANTE,EXCLUSIVE O FORNECIMENTO E TRANSPORTE DOS MATERIAIS</t>
  </si>
  <si>
    <t>20.009.0020-A</t>
  </si>
  <si>
    <t>REVESTIMENTO DO TIPO "LAMA ASFALTICA FINA",DE ACORDO COM AS"INSTRUCOES PARA EXECUCAO",DO DER-RJ,EXCLUSIVE O FORNECIMENTO E TRANSPORTE DOS MATERIAIS</t>
  </si>
  <si>
    <t>20.009.0021-A</t>
  </si>
  <si>
    <t>REVESTIMENTO DO TIPO "LAMA ASFALTICA GROSSA",DE ACORDO COM AS "INSTRUCOES PARA EXECUCAO",DO DER-RJ,EXCLUSIVE O FORNECIMENTO E TRANSPORTE DOS MATERIAIS</t>
  </si>
  <si>
    <t>20.009.0025-A</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</si>
  <si>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</si>
  <si>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20.009.0028-A</t>
  </si>
  <si>
    <t>REVESTIMENTO EM CONCRETO BETUMINOSO USINADO A QUENTE,DE ACORDO COM AS "INSTRUCOES PARA EXECUCAO",DO DER-RJ,COMPREENDENDOPREPARO,ESPALHAMENTO E COMPACTACAO MECANICOS,EXCLUSIVE O FORNECIMENTO E TRANSPORTE DOS MATERIAIS,CONSIDERANDO UMA PRODUCAO DE USINA DE 14,00M3/H</t>
  </si>
  <si>
    <t>20.009.0030-A</t>
  </si>
  <si>
    <t>REVESTIMENTO EM CONCRETO BETUMINOSO USINADO A QUENTE,DE ACORDO COM AS "INSTRUCOES PARA EXECUCAO",DO DER-RJ,COMPREENDENDOPREPARO,ESPALHAMENTO E COMPACTACAO MECANICOS,EXCLUSIVE O FORNECIMENTO E TRANSPORTE DOS MATERIAIS,CONSIDERANDO UMA PRODUCAO DE USINA DE 20,00M3/H</t>
  </si>
  <si>
    <t>20.009.0033-A</t>
  </si>
  <si>
    <t>REVESTIMENTO EM CONCRETO BETUMINOSO USINADO A QUENTE,DE ACORDO COM AS "INSTRUCOES PARA EXECUCAO",DO DER-RJ,COMPREENDENDOPREPARO,ESPALHAMENTO E COMPACTACAO MECANICOS,EXCLUSIVE O FORNECIMENTO E TRANSPORTE DOS MATERIAIS,CONSIDERANDO UMA PRODUCAO DE USINA DE 25,00M3/H</t>
  </si>
  <si>
    <t>20.009.0040-A</t>
  </si>
  <si>
    <t>REVESTIMENTO EM CONCRETO BETUMINOSO USINADO A QUENTE,DE ACORDO COM AS "INSTRUCOES PARA EXECUCAO",DO DER-RJ,COMPREENDENDOAPENAS O PREPARO DA MISTURA,EXCLUSIVE O FORNECIMENTO E TRANSPORTE DOS MATERIAIS,CONSIDERANDO UMA PRODUCAO DE USINA DE 10,00M3/H</t>
  </si>
  <si>
    <t>20.009.0042-A</t>
  </si>
  <si>
    <t>REVESTIMENTO EM CONCRETO BETUMINOSO USINADO A QUENTE,DE ACORDO COM AS "INSTRUCOES PARA EXECUCAO",DO DER-RJ,COMPREENDENDOAPENAS O PREPARO DA MISTURA,EXCLUSIVE O FORNECIMENTO E TRANSPORTE DOS MATERIAIS,CONSIDERANDO UMA PRODUCAO DE USINA DE 14,00M3/H</t>
  </si>
  <si>
    <t>20.009.0045-A</t>
  </si>
  <si>
    <t>REVESTIMENTO EM CONCRETO BETUMINOSO USINADO A QUENTE,DE ACORDO COM AS "INSTRUCOES PARA EXECUCAO",DO DER-RJ,COMPREENDENDOAPENAS O PREPARO DA MISTURA,EXCLUSIVE O FORNECIMENTO E TRANSPORTE DOS MATERIAIS,CONSIDERANDO UMA PRODUCAO DE USINA DE 20,00M3/H</t>
  </si>
  <si>
    <t>20.009.0048-A</t>
  </si>
  <si>
    <t>REVESTIMENTO EM CONCRETO BETUMINOSO USINADO A QUENTE,DE ACORDO COM AS "INSTRUCOES PARA EXECUCAO",DO DER-RJ,COMPREENDENDOAPENAS O PREPARO DA MISTURA,EXCLUSIVE O FORNECIMENTO E TRANSPORTE DOS MATERIAIS,CONSIDERANDO UMA PRODUCAO DE USINA DE 25,00M3/H</t>
  </si>
  <si>
    <t>20.009.0050-A</t>
  </si>
  <si>
    <t>REVESTIMENTO DE CONCRETO BETUMINOSO USINADO A QUENTE,DE ACORDO COM A "INSTRUCAO PARA EXECUCAO"DO DER-RJ,COMPREENDENDO APENAS O ESPALHAMENTO E COMPACTACAO MANUAIS,UTILIZANDO SOQUETEVIBRATORIO,EXCLUSIVE PREPARO,FORNECIMENTO E TRANSPORTE DOSMATERIAIS</t>
  </si>
  <si>
    <t>20.009.0060-A</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</si>
  <si>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</si>
  <si>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20.009.0063-A</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</si>
  <si>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</si>
  <si>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20.009.0065-A</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</si>
  <si>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</si>
  <si>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20.009.0068-A</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</si>
  <si>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</si>
  <si>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20.009.0080-A</t>
  </si>
  <si>
    <t>CAMADA POROSA DE ATRITO EM CBUQ MODIFICADO POR POLIMERO,NIVELADO ELETRONICAMENTE,EM RODOVIA,EXCLUSIVE MATERIAIS</t>
  </si>
  <si>
    <t>20.009.0100-A</t>
  </si>
  <si>
    <t>REVESTIMENTO DO TIPO "TRATAMENTO SUPERFICIAL BETUMINOSO SIMPLES" DE ACORDO COM AS "INSTRUCOES PARA EXECUCAO",DO DER-RJ,EXCLUSIVE O FORNECIMENTO E TRANSPORTE DOS MATERIAIS</t>
  </si>
  <si>
    <t>20.009.0105-A</t>
  </si>
  <si>
    <t>REVESTIMENTO DO TIPO "TRATAMENTO SUPERFICIAL BETUMINOSO DUPLO" DE ACORDO COM AS "INSTRUCOES PARA EXECUCAO",DO DER-RJ,EXCLUSIVE O FORNECIMENTO E TRANSPORTE DOS MATERIAIS</t>
  </si>
  <si>
    <t>20.009.0110-A</t>
  </si>
  <si>
    <t>REVESTIMENTO DO TIPO "TRATAMENTO SUPERFICIAL DUPLO",POR PENETRACAO DIRETA,COM CAPA SELANTE,DE ACORDO COM AS "INSTRUCOESPARA EXECUCAO",DO DER-RJ,EXCLUSIVE O FORNECIMENTO E TRANSPORTE DOS MATERIAIS</t>
  </si>
  <si>
    <t>20.009.0115-A</t>
  </si>
  <si>
    <t>REVESTIMENTO DO TIPO "TRATAMENTO SUPERFICIAL TRIPLO" POR PENETRACAO INVERSA,DE ACORDO COM AS "INSTRUCOES PARA EXECUCAO",DER-RJ,EXCLUSIVE O FORNECIMENTO E TRANSPORTE DOS MATERIAIS</t>
  </si>
  <si>
    <t>20.010.0001-A</t>
  </si>
  <si>
    <t>REVESTIMENTO EM PLACAS DE CONCRETO,DE ACORDO COM AS "INSTRUCOES PARA EXECUCAO",DO DER-RJ,PRODUCAO MEDIA DE 25,50M3/H,INCLUSIVE O TRANSPORTE DOS MATERIAIS,MAS SEM O FORNECIMENTO DOSMESMOS</t>
  </si>
  <si>
    <t>20.010.0002-A</t>
  </si>
  <si>
    <t>REVESTIMENTO EM PLACAS DE CONCRETO,DE ACORDO COM AS "INSTRUCOES PARA EXECUCAO",DO DER-RJ,PRODUCAO MEDIA DE 35,00M3/H,INCLUSIVE O TRANSPORTE DOS MATERIAIS,MAS SEM O FORNECIMENTO DOSMESMOS</t>
  </si>
  <si>
    <t>20.010.0003-A</t>
  </si>
  <si>
    <t>RECOMPOSICAO DE PLACA DE CONCRETO,INCLUSIVE CORRECAO DE SUPORTE DEFICIENTE,EXCLUSIVE MATERIAIS</t>
  </si>
  <si>
    <t>20.010.0004-A</t>
  </si>
  <si>
    <t>LIMPEZA DE JUNTAS DE PAVIMENTO DE CONCRETO UTILIZANDO AR COMPRIMIDO E POSTERIOR ENCHIMENTO COM ASFALTO,EXCLUSIVE MATERIAIS</t>
  </si>
  <si>
    <t>20.011.0001-A</t>
  </si>
  <si>
    <t>BASE DE MACADAME CIMENTADO DE MISTURA PREVIA(CONCRETO MAGRO),DE ACORDO COM A INSTRUCAO TECNICA IT-07/80 DO DER-RJ,EXCLUSIVE FORNECIMENTO DOS MATERIAIS E RESPECTIVOS TRANSPORTES</t>
  </si>
  <si>
    <t>20.012.0001-A</t>
  </si>
  <si>
    <t>EXECUCAO DE BANQUETA DE SOLO,EM ATERRO,MEDIDO PELO VOLUME DEBANQUETA</t>
  </si>
  <si>
    <t>20.012.0002-A</t>
  </si>
  <si>
    <t>LIMPEZA MANUAL DE VALAS DE PROTECAO</t>
  </si>
  <si>
    <t>20.012.0003-A</t>
  </si>
  <si>
    <t>CAPINA MANUAL EM SERVICOS RODOVIARIOS</t>
  </si>
  <si>
    <t>20.012.0004-A</t>
  </si>
  <si>
    <t>LIMPEZA MANUAL DE MEIOS-FIOS E SARJETAS</t>
  </si>
  <si>
    <t>20.012.0005-A</t>
  </si>
  <si>
    <t>RETIRADA(EXTRACAO) DE BALIZADORES DANIFICADOS E ASSENTAMENTODE NOVOS,EXCLUSIVE FORNECIMENTO</t>
  </si>
  <si>
    <t>20.012.0006-A</t>
  </si>
  <si>
    <t>RECOLOCACAO DE PLACA DE SINALIZACAO</t>
  </si>
  <si>
    <t>20.012.0008-A</t>
  </si>
  <si>
    <t>LIMPEZA MANUAL DE PONTES,CONSTANDO DE VARREDURA E REMOCAO DEENTULHO,INCLUSIVE AFASTAMENTO LATERAL</t>
  </si>
  <si>
    <t>20.012.0009-A</t>
  </si>
  <si>
    <t>REMOCAO MANUAL DE MATERIAL SOLTO (1ªCATEGORIA),PROVENIENTE DE DESLIZAMENTO DE BARREIRA,EXCLUSIVE TRANSPORTE</t>
  </si>
  <si>
    <t>20.012.0010-A</t>
  </si>
  <si>
    <t>REMOCAO MANUAL DE MATERIAL SOLTO (1ªCATEGORIA),PROVENIENTE DE DESLIZAMENTO DE BARREIRA,INCLUSIVE TRANSPORTE A 3KM</t>
  </si>
  <si>
    <t>20.012.0011-A</t>
  </si>
  <si>
    <t>RECOMPOSICAO MANUAL DE ATERRO,EXCLUSIVE ESCAVACAO E TRANSPORTE DE MATERIAL DE JAZIDA</t>
  </si>
  <si>
    <t>20.012.0013-A</t>
  </si>
  <si>
    <t>LIMPEZA MANUAL DE CAIXA DE RALO</t>
  </si>
  <si>
    <t>20.012.0015-A</t>
  </si>
  <si>
    <t>REMOCAO DE DEFENSAS METALICAS,EXCLUSIVE TRANSPORTE</t>
  </si>
  <si>
    <t>20.012.0020-A</t>
  </si>
  <si>
    <t>RECUPERACAO DE MEIO-FIO COM ARGAMASSA DE CIMENTO E AREIA</t>
  </si>
  <si>
    <t>20.012.0025-A</t>
  </si>
  <si>
    <t>LIMPEZA DE CAIXA COLETORA</t>
  </si>
  <si>
    <t>20.012.0030-A</t>
  </si>
  <si>
    <t>LIMPEZA DE DESCIDA D`AGUA EM DEGRAUS</t>
  </si>
  <si>
    <t>20.012.0035-A</t>
  </si>
  <si>
    <t>LIMPEZA DE BUEIRO DE GREIDE</t>
  </si>
  <si>
    <t>20.012.0036-A</t>
  </si>
  <si>
    <t>LIMPEZA DE BUEIRO DE GROTA</t>
  </si>
  <si>
    <t>20.012.0050-A</t>
  </si>
  <si>
    <t>LIMPEZA MANUAL DE SAIDAS DE AGUA</t>
  </si>
  <si>
    <t>20.013.0005-A</t>
  </si>
  <si>
    <t>CAMADA DE BLOQUEIO(COLCHAO),ESPALHADO E COMPRIMIDO MECANICAMENTE,EXCLUSIVE O MATERIAL E MEDIDO APOS A COMPACTACAO</t>
  </si>
  <si>
    <t>20.015.0010-A</t>
  </si>
  <si>
    <t>ESPALHAMENTO COM MOTONIVELADORA E COMPACTACAO MECANICA DE MISTURAS BETUMINOSAS</t>
  </si>
  <si>
    <t>20.015.0015-A</t>
  </si>
  <si>
    <t>ESPALHAMENTO E COMPACTACAO DE CBUQ,MEDIDO POR HORA</t>
  </si>
  <si>
    <t>20.016.0003-A</t>
  </si>
  <si>
    <t>RECOMPOSICAO PARCIAL DE CERCA DE ARAME FARPADO E MOIRAO,CONSIDERANDO SOMENTE O FORNECIMENTO E A COLOCACAO DE ARAME</t>
  </si>
  <si>
    <t>20.016.0004-A</t>
  </si>
  <si>
    <t>RECOMPOSICAO TOTAL DE CERCA DE ARAME FARPADO E MOIRAO DE CONCRETO,INCLUSIVE FORNECIMENTO DOS MATERIAIS</t>
  </si>
  <si>
    <t>20.016.0005-A</t>
  </si>
  <si>
    <t>RECOMPOSICAO TOTAL DE CERCA DE ARAME FARPADO E MOIRAO DE CONCRETO,EXCLUSIVE FORNECIMENTO DOS MATERIAIS</t>
  </si>
  <si>
    <t>20.020.0001-A</t>
  </si>
  <si>
    <t>SARJETA DE CORTE TRIANGULAR,COM COBERTURA VEGETAL,MEDINDO 1,25M DE BASE E 0,25M DE ALTURA,INCLUSIVE ESCAVACAO MECANICA EACERTO MANUAL DO TERRENO</t>
  </si>
  <si>
    <t>20.020.0002-A</t>
  </si>
  <si>
    <t>SARJETA DE CORTE TRIANGULAR,COM COBERTURA VEGETAL,MEDINDO 1,50M DE BASE E 0,30M DE ALTURA,INCLUSIVE ESCAVACAO MECANICA EACERTO MANUAL DO TERRENO</t>
  </si>
  <si>
    <t>20.020.0003-A</t>
  </si>
  <si>
    <t>SARJETA DE CORTE TRIANGULAR,COM COBERTURA VEGETAL,MEDINDO 1,85M DE BASE E 0,35M DE ALTURA,INCLUSIVE ESCAVACAO MECANICA EACERTO MANUAL DO TERRENO</t>
  </si>
  <si>
    <t>20.020.0007-A</t>
  </si>
  <si>
    <t>VALETA DE PROTECAO,DE CORTE TRAPEZOIDAL,REVESTIMENTO VEGETAL,MEDINDO 0,60M NA BASE MENOR,1,20M NA BASE MAIOR E 0,30M DEALTURA,INCLUSIVE REATERRO DO MATERIAL ESCAVADO A JUSANTE</t>
  </si>
  <si>
    <t>20.020.0008-A</t>
  </si>
  <si>
    <t>VALETA DE PROTECAO,DE CORTE TRAPEZOIDAL,REVESTIMENTO VEGETAL,MEDINDO 0,80M NA BASE MENOR,1,60M NA BASE MAIOR E 0,40M DEALTURA,INCLUSIVE REATERRO DO MATERIAL ESCAVADO A JUSANTE</t>
  </si>
  <si>
    <t>20.020.0009-A</t>
  </si>
  <si>
    <t>VALETA DE PROTECAO,DE CORTE OU ATERRO,SEM REVESTIMENTO(0,40M3/M).O CUSTO PARA OUTRAS VALETAS SEMELHANTES E PROPORCIONALAO VOLUME</t>
  </si>
  <si>
    <t>20.020.0010-A</t>
  </si>
  <si>
    <t>VALETA DE PROTECAO DE CORTE OU ATERRO(0,40M3/M),INCLUSIVE REVESTIMENTO VEGETAL</t>
  </si>
  <si>
    <t>20.023.0001-A</t>
  </si>
  <si>
    <t>SARJETA DE CORTE OU BANQUETAS EM TALUDES ESCALONADOS,FORMA TRIANGULAR,REVESTIDA DE CONCRETO SIMPLES,COM 0,08M DE ESPESSURA MEDINDO 1,25M NA BASE E 0,25M DE ALTURA,INCLUSIVE ESCAVACAO MECANICA,ACERTO MANUAL DO TERRENO,FORNECIMENTO DOS MATERIAIS E REJUNTAMENTO</t>
  </si>
  <si>
    <t>20.023.0002-A</t>
  </si>
  <si>
    <t>SARJETA DE CORTE OU BANQUETAS EM TALUDES ESCALONADOS,FORMA TRIANGULAR,REVESTIDA DE CONCRETO SIMPLES,COM 0,08M DE ESPESSURA,MEDINDO 1,50M NA BASE E 0,30M DE ALTURA,INCLUSIVE ESCAVACAO MECANICA,ACERTO MANUAL DO TERRENO,FORNECIMENTO DOS MATERIAIS E REJUNTAMENTO</t>
  </si>
  <si>
    <t>20.023.0003-A</t>
  </si>
  <si>
    <t>SARJETA DE CORTE OU BANQUETAS EM TALUDES ESCALONADOS,FORMA TRIANGULAR,REVESTIDA DE CONCRETO SIMPLES,COM 0,08M DE ESPESSURA,MEDINDO 1,85M NA BASE E 0,35M DE ALTURA,INCLUSIVE ESCAVACAO MECANICA,ACERTO MANUAL DO TERRENO,FORNECIMENTO DOS MATERIAIS E REJUNTAMENTO</t>
  </si>
  <si>
    <t>20.023.0004-A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</si>
  <si>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</si>
  <si>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20.023.0005-A</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</si>
  <si>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</si>
  <si>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20.023.0006-A</t>
  </si>
  <si>
    <t>BANQUETA PARA ATERRO,TRIANGULAR,DE CONCRETO SIMPLES COM 0,08M DE ESPESSURA,MEDINDO 0,42M NA BASE E 0,15M DE ALTURA,TENDOUM DOS PARAMENTOS INCLINACAO DE 15%,INCLUSIVE FORNECIMENTODOS MATERIAIS,ESCAVACAO MANUAL DO TERRENO E REJUNTAMENTO</t>
  </si>
  <si>
    <t>20.023.0007-A</t>
  </si>
  <si>
    <t>SARJETA DE CORTE EM SOLO,FORMA TRAPEZOIDAL,EM CONCRETO SIMPLES,COM 0,08M DE ESPESSURA,MEDINDO 1,20M NA BASE MAIOR,0,40MNA BASE MENOR E 0,40M DE ALTURA,INCLUSIVE FORNECIMENTO DOS MATERIAIS E ESCAVACAO</t>
  </si>
  <si>
    <t>20.023.0050-A</t>
  </si>
  <si>
    <t>SARJETA DE CORTE,FORMA TRIANGULAR,EM CONCRETO SIMPLES,COM 0,08M DE ESPESSURA,MEDINDO 0,80M NA BASE E 0,25M NA ALTURA,INCLUSIVE FORNECIMENTO DOS MATERIAIS E ESCAVACAO MECANICA</t>
  </si>
  <si>
    <t>20.024.0001-A</t>
  </si>
  <si>
    <t>SARJETA DE CORTE EM SOLO,FORMA TRAPEZOIDAL,EM CONCRETO ARMADO,COM 0,10M DE ESPESSURA,MEDINDO 1,00M NA BASE MAIOR,0,40M NA BASE MENOR E 0,60M DE ALTURA,INCLUSIVE FORNECIMENTO DOS MATERIAIS E ESCAVACAO MECANICA</t>
  </si>
  <si>
    <t>20.024.0005-A</t>
  </si>
  <si>
    <t>SARJETA DE CORTE EM SOLO,FORMA RETANGULAR,EM CONCRETO ARMADO,COM 0,10M DE ESPESSURA,MEDINDO 0,40M DE LARGURA E 0,40M DEALTURA,INCLUSIVE FORNECIMENTO DOS MATERIAIS E ESCAVACAO MECANICA</t>
  </si>
  <si>
    <t>20.024.0006-A</t>
  </si>
  <si>
    <t>SARJETA DE CORTE EM SOLO,FORMA RETANGULAR,EM CONCRETO ARMADO,COM 0,10M DE ESPESSURA,MEDINDO 0,50M DE LARGURA E 0,40M DEALTURA,INCLUSIVE FORNECIMENTO DOS MATERIAIS E ESCAVACAO MECANICA</t>
  </si>
  <si>
    <t>20.024.0007-A</t>
  </si>
  <si>
    <t>SARJETA DE CORTE EM SOLO,FORMA RETANGULAR,EM CONCRETO ARMADO,COM 0,10M DE ESPESSURA,MEDINDO 0,60M DE LARGURA E 0,40M DEALTURA,INCLUSIVE FORNECIMENTO DOS MATERIAIS E ESCAVACAO MECANICA</t>
  </si>
  <si>
    <t>20.024.0008-A</t>
  </si>
  <si>
    <t>SARJETA DE CORTE EM SOLO,FORMA RETANGULAR,EM CONCRETO ARMADO,COM 0,10M DE ESPESSURA,MEDINDO 0,80M DE LARGURA E 0,50M DEALTURA,INCLUSIVE FORNECIMENTO DOS MATERIAIS E ESCAVACAO MECANICA</t>
  </si>
  <si>
    <t>20.025.0001-A</t>
  </si>
  <si>
    <t>SARJETA DE CORTE EM ROCHA,FORMA TRAPEZOIDAL,EM CONCRETO ARMADO,COM 0,10M DE ESPESSURA,MEDINDO 0,72M NA BASE MAIOR,0,60MNA BASE MENOR E 0,60M DE ALTURA,INCLUSIVE FORNECIMENTO DOSMATERIAIS E ESCAVACAO A FRIO</t>
  </si>
  <si>
    <t>20.026.0001-A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</si>
  <si>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</si>
  <si>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20.026.0002-A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</si>
  <si>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</si>
  <si>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20.026.0003-A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</si>
  <si>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</si>
  <si>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20.026.0007-A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</si>
  <si>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</si>
  <si>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20.026.0008-A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</si>
  <si>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</si>
  <si>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20.026.0009-A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</si>
  <si>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</si>
  <si>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20.026.0013-A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</si>
  <si>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</si>
  <si>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20.026.0014-A</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</si>
  <si>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</si>
  <si>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20.026.0015-A</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</si>
  <si>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</si>
  <si>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20.027.0001-A</t>
  </si>
  <si>
    <t>SAIDA D`AGUA,DE UM SO LADO,COM 0,70M DE BASE,FORMANDO DE UMLADO UM ANGULO DE 30º COM O MEIO-FIO E DE OUTRO 90º,PARA DESCIDA D`AGUA,DE 0,70X0,30M,INCLUSIVE FORNECIMENTO DOS MATERIAIS</t>
  </si>
  <si>
    <t>20.027.0002-A</t>
  </si>
  <si>
    <t>SAIDA D`AGUA,DE UM SO LADO,COM 0,70M DE BASE,FORMANDO DE UMLADO UM ANGULO DE 30º COM O MEIO-FIO E DO OUTRO 90º,PARA DESCIDA D`AGUA,DE 0,90X0,40M,INCLUSIVE FORNECIMENTO DOS MATERIAIS</t>
  </si>
  <si>
    <t>20.027.0003-A</t>
  </si>
  <si>
    <t>SAIDA D`AGUA,DE UM SO LADO,COM 0,70M DE BASE,FORMANDO DE UMLADO UM ANGULO DE 30º COM O MEIO-FIO E DO OUTRO 90º,PARA DESCIDA D`AGUA,DE 1,10X0,50M,INCLUSIVE FORNECIMENTO DOS MATERIAIS</t>
  </si>
  <si>
    <t>20.027.0004-A</t>
  </si>
  <si>
    <t>SAIDA D`AGUA,DE DOIS LADOS,COM 0,70M DE BASE,FORMANDO DE UMLADO UM ANGULO DE 30º COM O MEIO-FIO E DO OUTRO 90º,PARA DESCIDA D`AGUA,DE 0,70X0,30M,INCLUSIVE FORNECIMENTO DOS MATERIAIS</t>
  </si>
  <si>
    <t>20.027.0005-A</t>
  </si>
  <si>
    <t>SAIDA D`AGUA,DE DOIS LADOS,COM 0,70M DE BASE,FORMANDO DE UMLADO UM ANGULO DE 30º COM O MEIO-FIO E DO OUTRO 90º,PARA DESCIDA D`AGUA,DE 0,90X0,40M,INCLUSIVE FORNECIMENTO DOS MATERIAIS</t>
  </si>
  <si>
    <t>20.027.0006-A</t>
  </si>
  <si>
    <t>SAIDA D`AGUA,DE DOIS LADOS,COM 0,70M DE BASE,FORMANDO DE UMLADO UM ANGULO DE 30º COM O MEIO-FIO E DO OUTRO 90º,PARA DESCIDA D`AGUA,DE 1,10X0,50M,INCLUSIVE FORNECIMENTO DOS MATERIAIS</t>
  </si>
  <si>
    <t>20.028.0001-A</t>
  </si>
  <si>
    <t>CAIXA COLETORA PRISMATICA RETANGULAR,EM CONCRETO ARMADO DE 0,15M DE ESPESSURA,MEDINDO 1,00X1,30M DE BASE E 1,60M DE ALTURA,TAMPA DE CONCRETO ARMADO VAZADA,INCLUSIVE FORNECIMENTO DOS MATERIAIS E ESCAVACAO MANUAL</t>
  </si>
  <si>
    <t>20.028.0002-A</t>
  </si>
  <si>
    <t>CAIXA COLETORA PRISMATICA RETANGULAR,EM CONCRETO ARMADO DE 0,15M DE ESPESSURA,MEDINDO 1,00X1,30M DE BASE E 1,80M DE ALTURA,TAMPA DE CONCRETO ARMADO VAZADA,INCLUSIVE FORNECIMENTO DOS MATERIAIS E ESCAVACAO MANUAL</t>
  </si>
  <si>
    <t>20.028.0003-A</t>
  </si>
  <si>
    <t>CAIXA COLETORA PRISMATICA RETANGULAR,EM CONCRETO ARMADO DE 0,15M DE ESPESSURA,MEDINDO 1,00X1,30M DE BASE E 2,00M DE ALTURA,TAMPA DE CONCRETO ARMADO VAZADA,INCLUSIVE FORNECIMENTO DOS MATERIAIS E ESCAVACAO MANUAL</t>
  </si>
  <si>
    <t>20.028.0004-A</t>
  </si>
  <si>
    <t>CAIXA COLETORA PRISMATICA RETANGULAR,EM CONCRETO ARMADO DE 0,15M DE ESPESSURA,MEDINDO 1,00X1,30M DE BASE E 2,20M DE ALTURA,TAMPA DE CONCRETO ARMADO VAZADA,INCLUSIVE FORNECIMENTO DOS MATERIAIS E ESCAVACAO MANUAL</t>
  </si>
  <si>
    <t>20.028.0005-A</t>
  </si>
  <si>
    <t>CAIXA COLETORA PRISMATICA RETANGULAR,EM CONCRETO ARMADO DE 0,15M DE ESPESSURA,MEDINDO 1,00X1,30M DE BASE E 2,40M DE ALTURA,TAMPA DE CONCRETO ARMADO VAZADA,INCLUSIVE FORNECIMENTO DOS MATERIAIS E ESCAVACAO MANUAL</t>
  </si>
  <si>
    <t>20.028.0006-A</t>
  </si>
  <si>
    <t>CAIXA COLETORA PRISMATICA RETANGULAR,EM CONCRETO ARMADO DE 0,15M DE ESPESSURA,MEDINDO 1,00X1,30M DE BASE E 2,60M DE ALTURA,TAMPA DE CONCRETO ARMADO VAZADA,INCLUSIVE FORNECIMENTO DOS MATERIAIS E ESCAVACAO MANUAL</t>
  </si>
  <si>
    <t>20.028.0008-A</t>
  </si>
  <si>
    <t>CAIXA COLETORA,EM BLOCOS DE CONCRETO,COM DIMENSOES INTERNASDE 1,30X1,00M E ALTURA DE 1,60M,INCLUSIVE TAMPA DE CONCRETOARMADO E ESCAVACAO</t>
  </si>
  <si>
    <t>20.028.0010-A</t>
  </si>
  <si>
    <t>SAIDA D`AGUA PARA DRENOS TRANSVERSAIS,EM CONCRETO ARMADO,COM0,10M DE ESPESSURA,MEDINDO EXTERNAMENTE 1,15X0,60M DE BASE,PAREDES LATERAIS DE ALTURA VARIAVEL 1,00 A 0,10M</t>
  </si>
  <si>
    <t>20.028.0014-A</t>
  </si>
  <si>
    <t>DISSIPADOR DE ENERGIA TIPO,EM CONCRETO ARMADO,MEDINDO 1,70X1,15M DE BASE E 0,50M DE ALTURA,INCLUSIVE 10 RESSALTOS DE CONCRETO DE 0,10X0,20X0,15M,COM FORNECIMENTO DOS MATERIAIS E ESCAVACAO</t>
  </si>
  <si>
    <t>20.028.0015-A</t>
  </si>
  <si>
    <t>DISSIPADOR DE ENERGIA TIPO,EM CONCRETO ARMADO,MEDINDO 1,90X1,15M DE BASE E 0,50M DE ALTURA,INCLUSIVE 10 RESSALTOS DE CONCRETO DE 0,10X0,20X0,15M,COM FORNECIMENTO DOS MATERIAIS E ESCAVACAO</t>
  </si>
  <si>
    <t>20.028.0016-A</t>
  </si>
  <si>
    <t>DISSIPADOR DE ENERGIA TIPO,EM CONCRETO ARMADO,MEDINDO 2,10X1,15M DE BASE E 0,50M DE ALTURA,INCLUSIVE 10 RESSALTOS DE CONCRETO DE 0,10X0,20X0,15M,COM FORNECIMENTO DOS MATERIAIS E ESCAVACAO</t>
  </si>
  <si>
    <t>20.028.0020-A</t>
  </si>
  <si>
    <t>TAMPA PARA CAIXA COLETORA,EM CONCRETO ARMADO,INCLUSIVE TODOSOS MATERIAIS E COLOCACAO (ESPESSURA DE 6CM)</t>
  </si>
  <si>
    <t>20.029.0001-A</t>
  </si>
  <si>
    <t>DISSIPADOR DE ENERGIA EM PEDRA ARGAMASSADA,INCLUSIVE MATERIAIS DE ESCAVACAO,MEDIDO POR VOLUME DE PEDRA ARGAMASSADA</t>
  </si>
  <si>
    <t>20.030.0001-A</t>
  </si>
  <si>
    <t>DRENO PROFUNDO PARA CORTE EM SOLO,TRAPEZOIDAL,MEDINDO 0,60MNA BASE MENOR,0,70M NA BASE MAIOR E 1,50M DE ALTURA,DIAMETRODO TUBO DE 0,20M,FORNECIMENTO DOS MATERIAIS E EXECUCAO,INCLUSIVE SELO,ENCHIMENTO FILTRANTE,MATERIAL DRENANTE E ESCAVACAO</t>
  </si>
  <si>
    <t>20.030.0002-A</t>
  </si>
  <si>
    <t>DRENO PROFUNDO PARA CORTE EM SOLO,TRAPEZOIDAL,MEDINDO 0,65MNA BASE MENOR,0,75M NA BASE MAIOR E 1,50M DE ALTURA,DIAMETRODO TUBO DE 0,30M,FORNECIMENTO DOS MATERIAIS E EXECUCAO,INCLUSIVE SELO,ENCHIMENTO FILTRANTE,MATERIAL DRENANTE E ESCAVACAO</t>
  </si>
  <si>
    <t>20.030.0003-A</t>
  </si>
  <si>
    <t>DRENO PROFUNDO PARA CORTE EM SOLO,TRAPEZOIDAL,MEDINDO 0,70MNA BASE MENOR,0,80M NA BASE MAIOR E 1,50M DE ALTURA,DIAMETRODO TUBO DE 0,40M,FORNECIMENTO DOS MATERIAIS E EXECUCAO,INCLUSIVE SELO,ENCHIMENTO FILTRANTE,MATERIAL DRENANTE E ESCAVACAO</t>
  </si>
  <si>
    <t>20.031.0001-A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</si>
  <si>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</si>
  <si>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20.031.0002-A</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</si>
  <si>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</si>
  <si>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20.031.0003-A</t>
  </si>
  <si>
    <t>DRENO PROFUNDO PARA CORTE EM SOLO,TRAPEZOIDAL,MEDINDO 0,70MNA BASE MENOR,0,80M NA BASE MAIOR E 1,50M DE ALTURA,DIAMETRODO TUBO DE 0,40M,FORNECIMENTO DOS MATERIAIS E EXECUCAO,INCLUSIVE SELO,ENCHIMENTO FILTRANTE,MATERIAL DRENANTE E ESCAVACAO,EXCLUSIVE FORNECIMENTO DO TUBO</t>
  </si>
  <si>
    <t>20.032.0001-A</t>
  </si>
  <si>
    <t>DRENO PROFUNDO PARA CORTE EM ROCHA,TRAPEZOIDAL,MEDINDO 0,30MNA BASE MENOR,0,40M NA BASE MAIOR E 0,20M DE ALTURA,DIAMETRO DO TUBO DE 0,20M,FORNECIMENTO DOS MATERIAIS E EXECUCAO,INCLUSIVE SELO,ENCHIMENTO FILTRANTE,MATERIAL DRENANTE E ESCAVACAO</t>
  </si>
  <si>
    <t>20.032.0002-A</t>
  </si>
  <si>
    <t>DRENO PROFUNDO PARA CORTE EM ROCHA,TRAPEZOIDAL,MEDINDO 0,40MNA BASE MENOR,0,50M NA BASE MAIOR E 0,30M DE ALTURA,DIAMETRO DO TUBO DE 0,30M,FORNECIMENTO DOS MATERIAIS E EXECUCAO,INCLUSIVE SELO,ENCHIMENTO FILTRANTE,MATERIAL DRENANTE E ESCAVACAO</t>
  </si>
  <si>
    <t>20.032.0003-A</t>
  </si>
  <si>
    <t>DRENO PROFUNDO PARA CORTE EM ROCHA,TRAPEZOIDAL,MEDINDO 0,50MNA BASE MENOR,0,60M NA BASE MAIOR E 0,40M DE ALTURA,DIAMETRO DO TUBO DE 0,40M,FORNECIMENTO DOS MATERIAIS E EXECUCAO,INCLUSIVE SELO,ENCHIMENTO FILTRANTE,MATERIAL DRENANTE E ESCAVACAO</t>
  </si>
  <si>
    <t>20.033.0001-A</t>
  </si>
  <si>
    <t>DRENO PROFUNDO PARA CORTE EM ROCHA,TRAPEZOIDAL,MEDINDO 0,30MNA BASE MENOR,0,40M NA BASE MAIOR E 0,20M DE ALTURA,FORNECIMENTO DOS MATERIAIS E EXECUCAO,INCLUSIVE SELO,ENCHIMENTO FILTRANTE,MATERIAL DRENANTE E ESCAVACAO,EXCLUSIVE FORNECIMENTODO TUBO</t>
  </si>
  <si>
    <t>20.033.0002-A</t>
  </si>
  <si>
    <t>DRENO PROFUNDO PARA CORTE EM ROCHA,TRAPEZOIDAL,MEDINDO 0,40MNA BASE MENOR,0,50M NA BASE MAIOR E 1,50M DE ALTURA,FORNECIMENTO DOS MATERIAIS E EXECUCAO,INCLUSIVE SELO,ENCHIMENTO FILTRANTE,MATERIAL DRENANTE E ESCAVACAO,EXCLUSIVE FORNECIMENTODO TUBO</t>
  </si>
  <si>
    <t>20.033.0003-A</t>
  </si>
  <si>
    <t>DRENO PROFUNDO PARA CORTE EM ROCHA,TRAPEZOIDAL,MEDINDO 0,50MNA BASE MENOR,0,60M NA BASE MAIOR E 1,50M DE ALTURA,FORNECIMENTO DOS MATERIAIS E EXECUCAO,INCLUSIVE SELO,ENCHIMENTO FILTRANTE,MATERIAL DRENANTE E ESCAVACAO,EXCLUSIVE FORNECIMENTODO TUBO</t>
  </si>
  <si>
    <t>20.034.0001-A</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</si>
  <si>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</si>
  <si>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20.034.0002-A</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</si>
  <si>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</si>
  <si>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20.034.0003-A</t>
  </si>
  <si>
    <t>DRENO PROFUNDO PARA CORTE EM SOLO,TRAPEZOIDAL,MEDINDO 0,70MNA BASE MENOR,0,80M NA BASE MAIOR E 1,50M DE ALTURA,COM UTILIZACAO DE MANTA GEOTEXTIL EM DRENO SUBTERRANEO,FORNECIMENTODOS MATERIAIS E EXECUCAO,INCLUSIVE SELO,ENCHIMENTO FILTRANTE,MATERIAL DRENANTE E ESCAVACAO</t>
  </si>
  <si>
    <t>20.035.0001-A</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</si>
  <si>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</si>
  <si>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20.035.0002-A</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</si>
  <si>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</si>
  <si>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20.035.0003-A</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</si>
  <si>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</si>
  <si>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20.036.0001-A</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</si>
  <si>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</si>
  <si>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20.036.0002-A</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</si>
  <si>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</si>
  <si>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20.036.0003-A</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</si>
  <si>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</si>
  <si>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20.037.0001-A</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</si>
  <si>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</si>
  <si>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20.037.0002-A</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</si>
  <si>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</si>
  <si>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20.037.0003-A</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</si>
  <si>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</si>
  <si>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20.038.0010-A</t>
  </si>
  <si>
    <t>DRENO RASO COM PEDRA BRITADA E MANTA GEOTEXTIL,INCLUSIVE ESCAVACAO E FORNECIMENTO DOS MATERIAIS</t>
  </si>
  <si>
    <t>20.038.0015-A</t>
  </si>
  <si>
    <t>DRENO RASO COM PEDRA BRITADA,INCLUSIVE ESCAVACAO E FORNECIMENTO DOS MATERIAIS</t>
  </si>
  <si>
    <t>20.040.0002-A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</si>
  <si>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</si>
  <si>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20.040.0003-A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</si>
  <si>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</si>
  <si>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20.040.0005-A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</si>
  <si>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</si>
  <si>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20.040.0008-A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</si>
  <si>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</si>
  <si>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20.041.0002-A</t>
  </si>
  <si>
    <t>DEFENSA METALICA,MODELO SEMI-MALEAVEL SIMPLES,GALVANIZADA,CONSTITUIDA DE GUIA DESLIZANTE,ESPACADOR,CALCO,PLAQUETA,ACESSORIOS DE APERTO E POSTE COM COMPRIMENTO DE 1,80M.FORNECIMENTO</t>
  </si>
  <si>
    <t>20.041.0003-A</t>
  </si>
  <si>
    <t>DEFENSA METALICA,MODELO SEMI-MALEAVEL DUPLA,GALVANIZADA,CONSTITUIDA DE GUIA DESLIZANTE,ESPACADOR,CALCO,PLAQUETA,ACESSORIOS DE APERTO E POSTE COM COMPRIMENTO DE 1,80M.FORNECIMENTO</t>
  </si>
  <si>
    <t>20.041.0005-A</t>
  </si>
  <si>
    <t>DEFENSA METALICA,MODELO MALEAVEL SIMPLES,GALVANIZADA,CONSTITUIDA DE GUIA DESLIZANTE,ESPACADOR,CALCO,PLAQUETA,ACESSORIOSDE APERTO E POSTE COM COMPRIMENTO DE 1,80M.FORNECIMENTO</t>
  </si>
  <si>
    <t>20.041.0008-A</t>
  </si>
  <si>
    <t>DEFENSA METALICA,MODELO MALEAVEL DUPLA,GALVANIZADA,CONSTITUIDA DE GUIA DESLIZANTE,ESPACADOR,CALCO,PLAQUETA,ACESSORIOS DEAPERTO E POSTE COM COMPRIMENTO DE 1,80M.FORNECIMENTO</t>
  </si>
  <si>
    <t>20.067.0038-A</t>
  </si>
  <si>
    <t>BOCA PARA BUEIRO SIMPLES,MULTI-PLATE CIRCULAR,COM 1,90M DE DIAMETRO,EM CONCRETO ARMADO 15MPA,INCLUSIVE TODOS OS MATERIAIS E ESCAVACAO MANUAL DA LAJE DA BASE,EXCLUSIVE REATERRO</t>
  </si>
  <si>
    <t>20.067.0039-A</t>
  </si>
  <si>
    <t>BOCA PARA BUEIRO DUPLO,MULTI-PLATE CIRCULAR,COM 1,90M DE DIAMETRO,EM CONCRETO ARMADO 15MPA,INCLUSIVE TODOS OS MATERIAISE ESCAVACAO MANUAL DA LAJE DA BASE,EXCLUSIVE REATERRO</t>
  </si>
  <si>
    <t>20.067.0040-A</t>
  </si>
  <si>
    <t>BOCA PARA BUEIRO TRIPLO,MULTI-PLATE CIRCULAR,COM 1,90M DE DIAMETRO,EM CONCRETO ARMADO 15MPA,INCLUSIVE TODOS OS MATERIAISE ESCAVACAO MANUAL DA LAJE DA BASE,EXCLUSIVE REATERRO</t>
  </si>
  <si>
    <t>20.067.0041-A</t>
  </si>
  <si>
    <t>BOCA PARA BUEIRO SIMPLES,MULTI-PLATE CIRCULAR,COM 2,30M DE DIAMETRO,EM CONCRETO ARMADO 15MPA,INCLUINDO TODOS OS MATERIAIS E ESCAVACAO MANUAL DA LAJE DA BASE,EXCLUSIVE REATERRO</t>
  </si>
  <si>
    <t>20.067.0042-A</t>
  </si>
  <si>
    <t>BOCA PARA BUEIRO DUPLO,MULTI-PLATE CIRCULAR,COM 2,30M DE DIAMETRO,EM CONCRETO ARMADO 15MPA,INCLUINDO TODOS OS MATERIAISE ESCAVACAO MANUAL DA LAJE DA BASE,EXCLUSIVE REATERRO</t>
  </si>
  <si>
    <t>20.067.0043-A</t>
  </si>
  <si>
    <t>BOCA PARA BUEIRO TRIPLO,MULTI-PLATE CIRCULAR,COM 2,30M DE DIAMETRO,EM CONCRETO ARMADO 15MPA,INCLUINDO TODOS OS MATERIAISE ESCAVACAO MANUAL DA LAJE DA BASE,EXCLUSIVE REATERRO</t>
  </si>
  <si>
    <t>20.067.0044-A</t>
  </si>
  <si>
    <t>BOCA PARA BUEIRO SIMPLES,MULTI-PLATE CIRCULAR,COM 2,65M DE DIAMETRO,EM CONCRETO ARMADO 15MPA,INCLUINDO TODOS OS MATERIAIS E ESCAVACAO MANUAL DA LAJE DA BASE,EXCLUSIVE REATERRO</t>
  </si>
  <si>
    <t>20.067.0045-A</t>
  </si>
  <si>
    <t>BOCA PARA BUEIRO DUPLO,MULTI-PLATE CIRCULAR,COM 2,65M DE DIAMETRO,EM CONCRETO ARMADO 15MPA,INCLUINDO TODOS OS MATERIAISE ESCAVACAO MANUAL DA LAJE DA BASE,EXCLUSIVE REATERRO</t>
  </si>
  <si>
    <t>20.067.0046-A</t>
  </si>
  <si>
    <t>BOCA PARA BUEIRO TRIPLO,MULTI-PLATE CIRCULAR,COM 2,65M DE DIAMETRO,EM CONCRETO ARMADO 15MPA,INCLUINDO TODOS OS MATERIAISE ESCAVACAO MANUAL DA LAJE DA BASE,EXCLUSIVE REATERRO</t>
  </si>
  <si>
    <t>20.067.0047-A</t>
  </si>
  <si>
    <t>BOCA PARA BUEIRO SIMPLES,MULTI-PLATE CIRCULAR,COM 3,05M DE DIAMETRO,EM CONCRETO ARMADO 15MPA,INCLUINDO TODOS OS MATERIAIS E ESCAVACAO MANUAL DA LAJE DA BASE,EXCLUSIVE REATERRO</t>
  </si>
  <si>
    <t>20.067.0048-A</t>
  </si>
  <si>
    <t>BOCA PARA BUEIRO DUPLO,MULTI-PLATE CIRCULAR,COM 3,05M DE DIAMETRO,EM CONCRETO ARMADO 15MPA,INCLUINDO TODOS OS MATERIAISE ESCAVACAO MANUAL DA LAJE DA BASE,EXCLUSIVE REATERRO</t>
  </si>
  <si>
    <t>20.067.0049-A</t>
  </si>
  <si>
    <t>BOCA PARA BUEIRO TRIPLO,MULTI-PLATE CIRCULAR,COM 3,05M DE DIAMETRO,EM CONCRETO ARMADO 15MPA,INCLUINDO TODOS OS MATERIAISE ESCAVACAO MANUAL DA LAJE DA BASE,EXCLUSIVE REATERRO</t>
  </si>
  <si>
    <t>20.067.0050-A</t>
  </si>
  <si>
    <t>BOCA PARA BUEIRO SIMPLES,MULTI-PLATE LENTICULAR,COM 1,85M DEVAO E 1,40M DE ALTURA,EM CONCRETO ARMADO 15MPA,INCLUSIVE TODOS OS MATERIAIS E ESCAVACAO MANUAL DA LAJE DA BASE,EXCLUSIVE REATERRO</t>
  </si>
  <si>
    <t>20.067.0051-A</t>
  </si>
  <si>
    <t>BOCA PARA BUEIRO DUPLO,MULTI-PLATE LENTICULAR,COM 1,85M DE VAO E 1,40M DE ALTURA,EM CONCRETO ARMADO 15MPA,INCLUSIVE TODOS OS MATERIAIS E ESCAVACAO MANUAL DA LAJE DA BASE,EXCLUSIVEREATERRO</t>
  </si>
  <si>
    <t>20.067.0052-A</t>
  </si>
  <si>
    <t>BOCA PARA BUEIRO TRIPLO,MULTI-PLATE LENTICULAR,COM 1,85M DEVAO E 1,40M DE ALTURA,EM CONCRETO ARMADO 15MPA,INCLUSIVE TODOS OS MATERIAIS E ESCAVACAO MANUAL DA LAJE DA BASE,EXCLUSIVEREATERRO</t>
  </si>
  <si>
    <t>20.067.0053-A</t>
  </si>
  <si>
    <t>BOCA PARA BUEIRO SIMPLES,MULTI-PLATE LENTICULAR,COM 2,20M DEVAO E 1,70M DE ALTURA,EM CONCRETO ARMADO 15MPA,INCLUSIVE TODOS OS MATERIAIS E ESCAVACAO MANUAL DA LAJE DA BASE,EXCLUSIVE REATERRO</t>
  </si>
  <si>
    <t>20.067.0054-A</t>
  </si>
  <si>
    <t>BOCA PARA BUEIRO DUPLO,MULTI-PLATE LENTICULAR,COM 2,20M DE VAO E 1,70M DE ALTURA,EM CONCRETO ARMADO 15MPA,INCLUSIVE TODOS OS MATERIAIS E ESCAVACAO MANUAL DA LAJE DA BASE,EXCLUSIVEREATERRO</t>
  </si>
  <si>
    <t>20.067.0055-A</t>
  </si>
  <si>
    <t>BOCA PARA BUEIRO TRIPLO,MULTI-PLATE LENTICULAR,COM 2,20M DEVAO E 1,70M DE ALTURA,EM CONCRETO ARMADO 15MPA,INCLUSIVE TODOS OS MATERIAIS E ESCAVACAO MANUAL DA LAJE DA BASE,EXCLUSIVEREATERRO</t>
  </si>
  <si>
    <t>20.067.0056-A</t>
  </si>
  <si>
    <t>BOCA PARA BUEIRO SIMPLES,MULTI-PLATE LENTICULAR,COM 2,85M DEVAO E 1,85M DE ALTURA,EM CONCRETO ARMADO 15MPA,INCLUSIVE TODOS OS MATERIAIS E ESCAVACAO MANUAL DA LAJE DA BASE,EXCLUSIVE REATERRO</t>
  </si>
  <si>
    <t>20.067.0057-A</t>
  </si>
  <si>
    <t>BOCA PARA BUEIRO DUPLO,MULTI-PLATE LENTICULAR,COM 2,85M DE VAO E 1,85M DE ALTURA,EM CONCRETO ARMADO 15MPA,INCLUSIVE TODOS OS MATERIAIS E ESCAVACAO MANUAL DA LAJE DA BASE,EXCLUSIVEREATERRO</t>
  </si>
  <si>
    <t>20.067.0058-A</t>
  </si>
  <si>
    <t>BOCA PARA BUEIRO TRIPLO,MULTI-PLATE LENTICULAR,COM 2,85M DEVAO E 1,85M DE ALTURA,EM CONCRETO ARMADO 15MPA,INCLUSIVE TODOS OS MATERIAIS E ESCAVACAO MANUAL DA LAJE DA BASE,EXCLUSIVEREATERRO</t>
  </si>
  <si>
    <t>20.067.0070-A</t>
  </si>
  <si>
    <t>BOCA PARA BUEIRO SIMPLES TUBULAR DE CONCRETO,DIAMETRO DE 0,40M EM CONCRETO CICLOPICO,INCLUSIVE FORMA,ESCAVACAO,REATERROE FORNECIMENTO DOS MATERIAIS,EXCLUSIVE ESCAVACAO DE MATERIALDE REATERRO NA JAZIDA E SEU TRANSPORTE AO CANTEIRO</t>
  </si>
  <si>
    <t>20.067.0072-A</t>
  </si>
  <si>
    <t>BOCA PARA BUEIRO SIMPLES TUBULAR DE CONCRETO,DIAMETRO DE 0,60M EM CONCRETO CICLOPICO,INCLUSIVE FORMA,ESCAVACAO,REATERROE FORNECIMENTO DOS MATERIAIS,EXCLUSIVE ESCAVACAO DE MATERIALDE REATERRO NA JAZIDA E SEU TRANSPORTE AO CANTEIRO</t>
  </si>
  <si>
    <t>20.067.0074-A</t>
  </si>
  <si>
    <t>BOCA PARA BUEIRO SIMPLES TUBULAR DE CONCRETO,DIAMETRO DE 0,80M EM CONCRETO CICLOPICO,INCLUSIVE FORMA,ESCAVACAO,REATERROE FORNECIMENTO DOS MATERIAIS,EXCLUSIVE ESCAVACAO DE MATERIALDE REATERRO NA JAZIDA E SEU TRANSPORTE AO CANTEIRO</t>
  </si>
  <si>
    <t>20.067.0076-A</t>
  </si>
  <si>
    <t>BOCA PARA BUEIRO SIMPLES TUBULAR DE CONCRETO,DIAMETRO DE 1,00M EM CONCRETO CICLOPICO,INCLUSIVE FORMA,ESCAVACAO,REATERROE FORNECIMENTO DOS MATERIAIS,EXCLUSIVE ESCAVACAO DE MATERIALDE REATERRO NA JAZIDA E SEU TRANSPORTE AO CANTEIRO</t>
  </si>
  <si>
    <t>20.067.0078-A</t>
  </si>
  <si>
    <t>BOCA PARA BUEIRO SIMPLES TUBULAR DE CONCRETO,DIAMETRO DE 1,20M,EM CONCRETO CICLOPICO,INCLUSIVE FORMA,ESCAVACAO,REATERROE FORNECIMENTO DOS MATERIAIS,EXCLUSIVE ESCAVACAO DE MATERIALDE REATERRO NA JAZIDA E SEU TRANSPORTE AO CANTEIRO</t>
  </si>
  <si>
    <t>20.067.0080-A</t>
  </si>
  <si>
    <t>BOCA PARA BUEIRO SIMPLES TUBULAR DE CONCRETO,DIAMETRO DE 1,50M EM CONCRETO CICLOPICO,INCLUSIVE FORMA,ESCAVACAO,REATERROE FORNECIMENTO DOS MATERIAIS,EXCLUSIVE ESCAVACAO DE MATERIALDE REATERRO NA JAZIDA E SEU TRANSPORTE AO CANTEIRO</t>
  </si>
  <si>
    <t>20.067.0082-A</t>
  </si>
  <si>
    <t>BOCA PARA BUEIRO SIMPLES TUBULAR DE CONCRETO,DIAMETRO DE 2,00M EM CONCRETO CICLOPICO,INCLUSIVE FORMA,ESCAVACAO,REATERROE FORNECIMENTO DOS MATERIAIS,EXCLUSIVE ESCAVACAO DE MATERIALDE REATERRO NA JAZIDA E SEU TRANSPORTE AO CANTEIRO</t>
  </si>
  <si>
    <t>20.067.0084-A</t>
  </si>
  <si>
    <t>BOCA PARA BUEIRO DUPLO TUBULAR DE CONCRETO,DIAMETRO DE 0,40MEM CONCRETO CICLOPICO,INCLUSIVE FORMA,ESCAVACAO,REATERRO EFORNECIMENTO DOS MATERIAIS,EXCLUSIVE ESCAVACAO DE MATERIAL DE REATERRO NA JAZIDA E SEU TRANSPORTE AO CANTEIRO</t>
  </si>
  <si>
    <t>20.067.0086-A</t>
  </si>
  <si>
    <t>BOCA PARA BUEIRO DUPLO TUBULAR DE CONCRETO,DIAMETRO DE 0,60MEM CONCRETO CICLOPICO,INCLUSIVE FORMA,ESCAVACAO,REATERRO EFORNECIMENTO DOS MATERIAIS,EXCLUSIVE ESCAVACAO DE MATERIAL DE REATERRO NA JAZIDA E SEU TRANSPORTE AO CANTEIRO</t>
  </si>
  <si>
    <t>20.067.0088-A</t>
  </si>
  <si>
    <t>BOCA PARA BUEIRO DUPLO TUBULAR DE CONCRETO,DIAMETRO DE 0,80MEM CONCRETO CICLOPICO,INCLUSIVE FORMA,ESCAVACAO,REATERRO EFORNECIMENTO DOS MATERIAIS,EXCLUSIVE ESCAVACAO DE MATERIAL DE REATERRO NA JAZIDA E SEU TRANSPORTE AO CANTEIRO</t>
  </si>
  <si>
    <t>20.067.0090-A</t>
  </si>
  <si>
    <t>BOCA PARA BUEIRO DUPLO TUBULAR DE CONCRETO,DIAMETRO DE 1,00MEM CONCRETO CICLOPICO,INCLUSIVE FORMA,ESCAVACAO,REATERRO EFORNECIMENTO DOS MATERIAIS,EXCLUSIVE ESCAVACAO DE MATERIAL DE REATERRO NA JAZIDA E SEU TRANSPORTE AO CANTEIRO</t>
  </si>
  <si>
    <t>20.067.0092-A</t>
  </si>
  <si>
    <t>BOCA PARA BUEIRO DUPLO TUBULAR DE CONCRETO,DIAMETRO DE 1,20MEM CONCRETO CICLOPICO,INCLUSIVE FORMA,ESCAVACAO,REATERRO EFORNECIMENTO DOS MATERIAIS,EXCLUSIVE ESCAVACAO DE MATERIAL DE REATERRO NA JAZIDA E SEU TRANSPORTE AO CANTEIRO</t>
  </si>
  <si>
    <t>20.067.0094-A</t>
  </si>
  <si>
    <t>BOCA PARA BUEIRO DUPLO TUBULAR DE CONCRETO,DIAMETRO DE 1,50MEM CONCRETO CICLOPICO,INCLUSIVE FORMA,ESCAVACAO,REATERRO EFORNECIMENTO DOS MATERIAIS,EXCLUSIVE ESCAVACAO DE MATERIAL DE REATERRO NA JAZIDA E SEU TRANSPORTE AO CANTEIRO</t>
  </si>
  <si>
    <t>20.067.0096-A</t>
  </si>
  <si>
    <t>BOCA PARA BUEIRO DUPLO TUBULAR DE CONCRETO,DIAMETRO DE 2,00MEM CONCRETO CICLOPICO,INCLUSIVE FORMA,ESCAVACAO,REATERRO EFORNECIMENTO DOS MATERIAIS,EXCLUSIVE ESCAVACAO DE MATERIAL DE REATERRO NA JAZIDA E SEU TRANSPORTE AO CANTEIRO</t>
  </si>
  <si>
    <t>20.067.0098-A</t>
  </si>
  <si>
    <t>BOCA PARA BUEIRO TRIPLO TUBULAR DE CONCRETO,DIAMETRO DE 0,40M EM CONCRETO CICLOPICO,INCLUSIVE FORMA,ESCAVACAO,REATERRO EFORNECIMENTO DOS MATERIAIS,EXCLUSIVE ESCAVACAO DE MATERIALDE REATERRO NA JAZIDA E SEU TRANSPORTE AO CANTEIRO</t>
  </si>
  <si>
    <t>20.067.0100-A</t>
  </si>
  <si>
    <t>BOCA PARA BUEIRO TRIPLO TUBULAR DE CONCRETO,DIAMETRO DE 0,60M EM CONCRETO CICLOPICO,INCLUSIVE FORMA,ESCAVACAO,REATERRO EFORNECIMENTO DOS MATERIAIS,EXCLUSIVE ESCAVACAO DE MATERIALDE REATERRO NA JAZIDA E SEU TRANSPORTE AO CANTEIRO</t>
  </si>
  <si>
    <t>20.067.0102-A</t>
  </si>
  <si>
    <t>BOCA PARA BUEIRO TRIPLO TUBULAR DE CONCRETO,DIAMETRO DE 0,80M EM CONCRETO CICLOPICO,INCLUSIVE FORMA,ESCAVACAO,REATERRO EFORNECIMENTO DOS MATERIAIS,EXCLUSIVE ESCAVACAO DE MATERIALDE REATERRO NA JAZIDA E SEU TRANSPORTE AO CANTEIRO</t>
  </si>
  <si>
    <t>20.067.0104-A</t>
  </si>
  <si>
    <t>BOCA PARA BUEIRO TRIPLO TUBULAR DE CONCRETO,DIAMETRO DE 1,00M EM CONCRETO CICLOPICO,INCLUSIVE FORMA,ESCAVACAO,REATERRO EFORNECIMENTO DOS MATERIAIS,EXCLUSIVE ESCAVACAO DE MATERIALDE REATERRO NA JAZIDA E SEU TRANSPORTE AO CANTEIRO</t>
  </si>
  <si>
    <t>20.067.0106-A</t>
  </si>
  <si>
    <t>BOCA PARA BUEIRO TRIPLO TUBULAR DE CONCRETO,DIAMETRO DE 1,20M EM CONCRETO CICLOPICO,INCLUSIVE FORMA,ESCAVACAO,REATERRO EFORNECIMENTO DOS MATERIAIS,EXCLUSIVE ESCAVACAO DE MATERIALDE REATERRO NA JAZIDA E SEU TRANSPORTE AO CANTEIRO</t>
  </si>
  <si>
    <t>20.067.0108-A</t>
  </si>
  <si>
    <t>BOCA PARA BUEIRO TRIPLO TUBULAR DE CONCRETO,DIAMETRO DE 1,50M EM CONCRETO CICLOPICO,INCLUSIVE FORMA,ESCAVACAO,REATERRO EFORNECIMENTO DOS MATERIAIS,EXCLUSIVE ESCAVACAO DE MATERIALDE REATERRO NA JAZIDA E SEU TRANSPORTE AO CANTEIRO</t>
  </si>
  <si>
    <t>20.067.0110-A</t>
  </si>
  <si>
    <t>BOCA PARA BUEIRO TRIPLO TUBULAR DE CONCRETO,DIAMETRO DE 2,00M EM CONCRETO CICLOPICO,INCLUSIVE FORMA,ESCAVACAO,REATERRO EFORNECIMENTO DOS MATERIAIS,EXCLUSIVE ESCAVACAO DE MATERIALDE REATERRO NA JAZIDA E SEU TRANSPORTE AO CANTEIRO</t>
  </si>
  <si>
    <t>20.070.0001-A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</si>
  <si>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</si>
  <si>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20.070.0002-A</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</si>
  <si>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</si>
  <si>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20.070.0003-A</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</si>
  <si>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</si>
  <si>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20.070.0004-A</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</si>
  <si>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</si>
  <si>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20.070.0008-A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</si>
  <si>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</si>
  <si>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20.070.0009-A</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</si>
  <si>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</si>
  <si>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20.070.0010-A</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</si>
  <si>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</si>
  <si>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20.070.0011-A</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</si>
  <si>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</si>
  <si>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20.070.0015-A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</si>
  <si>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</si>
  <si>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20.070.0016-A</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</si>
  <si>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</si>
  <si>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20.070.0017-A</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</si>
  <si>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</si>
  <si>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20.070.0018-A</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</si>
  <si>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</si>
  <si>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20.070.0022-A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</si>
  <si>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</si>
  <si>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20.070.0023-A</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</si>
  <si>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</si>
  <si>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20.070.0024-A</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</si>
  <si>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</si>
  <si>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20.070.0025-A</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</si>
  <si>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</si>
  <si>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20.070.0029-A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</si>
  <si>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</si>
  <si>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20.070.0030-A</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</si>
  <si>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</si>
  <si>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20.070.0031-A</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</si>
  <si>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</si>
  <si>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20.070.0032-A</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</si>
  <si>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</si>
  <si>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20.070.0036-A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</si>
  <si>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</si>
  <si>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20.070.0037-A</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</si>
  <si>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</si>
  <si>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20.070.0038-A</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</si>
  <si>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</si>
  <si>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20.070.0039-A</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</si>
  <si>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</si>
  <si>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20.085.0100-A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</si>
  <si>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</si>
  <si>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20.085.0105-A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</si>
  <si>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</si>
  <si>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20.085.0110-A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</si>
  <si>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</si>
  <si>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20.085.0115-A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</si>
  <si>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</si>
  <si>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20.085.0120-A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</si>
  <si>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</si>
  <si>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20.085.0125-A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</si>
  <si>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</si>
  <si>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20.085.0130-A</t>
  </si>
  <si>
    <t>PASSAGEM INFERIOR,CONSTITUIDA DE CHAPAS GALVANIZADAS,COM ESPESSURA DE 2,70MM,PARAFUSOS,PORCAS E FERRAMENTAS NECESSARIAS,COM DIMENSOES EM TORNO DE 4,20M DE VAO E 3,90M DE ALTURA,RECOBRIMENTO MAXIMO DE 9,70M,SOB A INFLUENCIA DO TREM-TIPO RODOVIARIO.FORNECIMENTO</t>
  </si>
  <si>
    <t>20.085.0135-A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</si>
  <si>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</si>
  <si>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20.085.0140-A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</si>
  <si>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</si>
  <si>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20.085.0145-A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</si>
  <si>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</si>
  <si>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20.085.0150-A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</si>
  <si>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</si>
  <si>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20.085.0155-A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</si>
  <si>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</si>
  <si>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20.085.0160-A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</si>
  <si>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</si>
  <si>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20.085.0165-A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</si>
  <si>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</si>
  <si>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20.085.0170-A</t>
  </si>
  <si>
    <t>BUEIRO SIMPLES CIRCULAR,CONSTITUIDO DE CHAPAS GALVANIZADAS COM ESPESSURA DE 2.00MM,DIAMETRO DE 0,60M,PARAFUSOS,PORCAS EFERRAMENTAS NECESSARIAS,RECOBRIMENTO MINIMO DE 0,30M E MAXIMO DE 25,00M,SOB A INFLUENCIA DO TREM-TIPO RODOVIARIO.FORNECIMENTO</t>
  </si>
  <si>
    <t>20.085.0175-A</t>
  </si>
  <si>
    <t>BUEIRO SIMPLES CIRCULAR,CONSTITUIDO DE CHAPAS COM REVESTIMENTO EPOXY,COM ESPESSURA DE 2,00MM,DIAMETRO DE 0,60M,PARAFUSOS,PORCAS E FERRAMENTAS NECESSARIAS,RECOBRIMENTO MINIMO DE 0,30M E MAXIMO DE 25,00M,SOB A INFLUENCIA DO TREM-TIPO RODOVIARIO.FORNECIMENTO</t>
  </si>
  <si>
    <t>20.085.0180-A</t>
  </si>
  <si>
    <t>BUEIRO SIMPLES CIRCULAR,CONSTITUIDO DE CHAPAS GALVANIZADAS COM ESPESSURA DE 2,00MM,DIAMETRO DE 0,80M,PARAFUSOS,PORCAS EFERRAMENTAS NECESSARIAS,RECOBRIMENTO MINIMO DE 0,30M E MAXIMO DE 18,80M,SOB A INFLUENCIA DO TREM-TIPO RODOVIARIO.FORNECIMENTO</t>
  </si>
  <si>
    <t>20.085.0185-A</t>
  </si>
  <si>
    <t>BUEIRO SIMPLES CIRCULAR,CONSTITUIDO DE CHAPAS COM REVESTIMENTO EPOXY,COM ESPESSURA DE 2,00MM,DIAMETRO DE 0,80M,PARAFUSOS,PORCAS E FERRAMENTAS NECESSARIAS,RECOBRIMENTO MINIMO DE 0,30M E MAXIMO DE 18,80M,SOB A INFLUENCIA DO TREM-TIPO RODOVIARIO.FORNECIMENTO</t>
  </si>
  <si>
    <t>20.085.0190-A</t>
  </si>
  <si>
    <t>BUEIRO SIMPLES CIRCULAR,CONSTITUIDO DE CHAPAS GALVANIZADAS,COM ESPESSURA DE 2,00MM,DIAMETRO DE 1,00M,PARAFUSOS,PORCAS EFERRAMENTAS NECESSARIAS,RECOBRIMENTO MINIMO DE 0,30M E MAXIMO DE 15,00M,SOB A INFLUENCIA DO TREM-TIPO RODOVIARIO.FORNECIMENTO</t>
  </si>
  <si>
    <t>20.085.0195-A</t>
  </si>
  <si>
    <t>BUEIRO SIMPLES CIRCULAR,CONSTITUIDO DE CHAPAS COM RESVESTIMENTO EPOXY,COM ESPESSURA DE 2MM,DIAMETRO DE 1,00M,PARAFUSOS,PORCAS E FERRAMENTAS NECESSARIAS,RECOBRIMENTO MINIMO DE 0,30ME MAXIMO DE 15,00M,SOB A INFLUENCIA DO TREM-TIPO RODOVIARIO.FORNECIMENTO</t>
  </si>
  <si>
    <t>20.085.0200-A</t>
  </si>
  <si>
    <t>BUEIRO SIMPLES CIRCULAR,CONSTITUIDO DE CHAPAS GALVANIZADAS,COM ESPESSURA DE 2MM,DIAMETRO DE 1,20M,PARAFUSOS,PORCAS E FERRAMENTAS NECESSARIAS,RECOBRIMENTO MINIMO DE 0,30M E MAXIMO DE 12,50M,SOB A INFLUENCIA DO TREM-TIPO RODOVIARIO.FORNECIMENTO</t>
  </si>
  <si>
    <t>20.085.0205-A</t>
  </si>
  <si>
    <t>BUEIRO SIMPLES CIRCULAR,CONSTITUIDO DE CHAPAS COM REVESTIMENTO EPOXY,COM ESPESSURA DE 2MM,DIAMETRO DE 1,20M,PARAFUSOS,PORCAS E FERRAMENTAS NECESSARIAS,RECOBRIMENTO MINIMO DE 0,30ME MAXIMO DE 12,50M,SOB A INFLUENCIA DO TREM-TIPO RODOVIARIO.FORNECIMENTO</t>
  </si>
  <si>
    <t>20.085.0210-A</t>
  </si>
  <si>
    <t>BUEIRO SIMPLES CIRCULAR,CONSTITUIDO DE CHAPAS GALVANIZADAS,COM ESPESSURA DE 2MM,DIAMETRO DE 1,50M,PARAFUSOS,PORCAS E FERRAMENTAS NECESSARIAS,RECOBRIMENTO MINIMO DE 0,30M E MAXIMO DE 10,00M,SOB A INFLUENCIA DO TREM-TIPO RODOVIARIO.FORNECIMENTO</t>
  </si>
  <si>
    <t>20.085.0215-A</t>
  </si>
  <si>
    <t>BUEIRO SIMPLES CIRCULAR,CONSTITUIDO DE CHAPAS COM REVESTIMENTO EPOXY,COM ESPESSURA DE 2MM,DIAMETRO DE 1,50M,PARAFUSOS,PORCAS E FERRAMENTAS NECESSARIAS,RECOBRIMENTO MINIMO DE 0,30ME MAXIMO DE 10,00M,SOB A INFLUENCIA DO TREM-TIPO RODOVIARIO.FORNECIMENTO</t>
  </si>
  <si>
    <t>20.085.0220-A</t>
  </si>
  <si>
    <t>BUEIRO SIMPLES CIRCULAR,CONSTITUIDO DE CHAPAS GALVANIZADAS,COM ESPESSURA DE 2MM,DIAMETRO DE 1,80M,PARAFUSOS,PORCAS E FERRAMENTAS NECESSARIAS,RECOBRIMENTO MINIMO DE 0,40M E MAXIMO DE 8,30M,SOB A INFLUENCIA DO TREM-TIPO RODOVIARIO.FORNECIMENTO</t>
  </si>
  <si>
    <t>20.085.0225-A</t>
  </si>
  <si>
    <t>BUEIRO SIMPLES CIRCULAR,CONSTITUIDO DE CHAPAS COM REVESTIMENTO EPOXY,COM ESPESSURA DE 2MM,DIAMETRO DE 1,80M,PARAFUSOS,PORCAS E FERRAMENTAS NECESSARIAS,RECOBRIMENTO MINIMO DE 0,40ME MAXIMO DE 8,30M,SOB A INFLUENCIA DO TREM-TIPO RODOVIARIO.FORNECIMENTO</t>
  </si>
  <si>
    <t>20.085.0230-A</t>
  </si>
  <si>
    <t>BUEIRO SIMPLES CIRCULAR,CONSTITUIDO DE CHAPAS GALVANIZADAS,COM ESPESSURA DE 2MM,DIAMETRO DE 2,00M,PARAFUSOS,PORCAS E FERRAMENTAS NECESSARIAS,RECOBRIMENTO MINIMO DE 0,50M E MAXIMO DE 7,50M,SOB A INFLUENCIA DO TREM-TIPO RODOVIARIO.FORNECIMENTO</t>
  </si>
  <si>
    <t>20.085.0235-A</t>
  </si>
  <si>
    <t>BUEIRO SIMPLES CIRCULAR,CONSTITUIDO DE CHAPAS COM REVESTIMENTO EPOXY,COM ESPESSURA DE 2MM,DIAMETRO DE 2,00M,PARAFUSOS,PORCAS E FERRAMENTAS NECESSARIAS,RECOBRIMENTO MINIMO DE 0,50ME MAXIMO DE 7,50M,SOB INFLUENCIA DO TREM-TIPO RODOVIARIO.FORNECIMENTO</t>
  </si>
  <si>
    <t>20.085.0240-A</t>
  </si>
  <si>
    <t>BUEIRO SIMPLES CIRCULAR,CONSTITUIDO DE CHAPAS GALVANIZADAS,COM ESPESSURA DE 2,70MM,DIAMETRO DE 2,20M,PARAFUSOS,PORCAS EFERRAMENTAS NECESSARIAS,RECOBRIMENTO MINIMO DE 0,50M E MAXIMO DE 9,50M,SOB A INFLUENCIA DO TREM-TIPO RODOVIARIO.FORNECIMENTO</t>
  </si>
  <si>
    <t>20.085.0245-A</t>
  </si>
  <si>
    <t>BUEIRO SIMPLES CIRCULAR,CONSTITUIDO DE CHAPAS COM REVESTIMENTO EPOXY,COM ESPESSURA DE 2,70MM,DIAMETRO DE 2,20M,PARAFUSOS,PORCAS E FERRAMENTAS NECESSARIAS,RECOBRIMENTO MINIMO DE 0,50M E MAXIMO DE 9,50M,SOB A INFLUENCIA DO TREM-TIPO RODOVIARIO.FORNECIMENTO</t>
  </si>
  <si>
    <t>20.085.0250-A</t>
  </si>
  <si>
    <t>BUEIRO SIMPLES CIRCULAR,CONSTITUIDO DE CHAPAS GALVANIZADAS,COM ESPESSURA DE 2,70MM,DIAMETRO DE 2,40M,PARAFUSOS,PORCAS EFERRAMENTAS NECESSARIAS,RECOBRIMENTO MINIMO DE 0,50M E MAXIMO DE 8,70M,SOB A INFLUENCIA DO TREM-TIPO RODOVIARIO.FORNECIMENTO</t>
  </si>
  <si>
    <t>20.085.0255-A</t>
  </si>
  <si>
    <t>BUEIRO SIMPLES CIRCULAR,CONSTITUIDO DE CHAPAS COM REVESTIMENTO EPOXY,COM ESPESSURA DE 2,70MM,DIAMETRO DE 2,40M,PARAFUSOS,PORCAS E FERRAMENTAS NECESSARIAS,RECOBRIMENTO MINIMO DE 0,50M E MAXIMO DE 8,70M,SOB A INFLUENCIA DO TREM-TIPO RODOVIARIO.FORNECIMENTO</t>
  </si>
  <si>
    <t>20.085.0260-A</t>
  </si>
  <si>
    <t>BUEIRO SIMPLES CIRCULAR,CONSTITUIDO DE CHAPAS GALVANIZADAS,COM ESPESSURA DE 3,40MM,DIAMETRO DE 2,60M,PARAFUSOS,PORCAS EFERRAMENTAS NECESSARIAS,RECOBRIMENTO MINIMO DE 0,50M E MAXIMO DE 10,60M,SOB A INFLUENCIA DO TREM-TIPO RODOVIARIO.FORNECIMENTO</t>
  </si>
  <si>
    <t>20.085.0265-A</t>
  </si>
  <si>
    <t>BUEIRO SIMPLES CIRCULAR,CONSTITUIDO DE CHAPAS COM REVESTIMENTO EPOXY,COM ESPESSURA DE 3,40MM,DIAMETRO DE 2,60M,PARAFUSOS,PORCAS E FERRAMENTAS NECESSARIAS,RECOBRIMENTO MINIMO DE 0,50M E MAXIMO DE 10,60M, SOB A INFLUENCIA DO TREM-TIPO RODOVIARIO.FORNECIMENTO</t>
  </si>
  <si>
    <t>20.085.0270-A</t>
  </si>
  <si>
    <t>BUEIRO SIMPLES CIRCULAR,CONSTITUIDO DE CHAPAS GALVANIZADAS,COM ESPESSURA DE 3,40MM,DIAMETRO DE 2,80M,PARAFUSOS,PORCAS EFERRAMENTAS NECESSARIAS,RECOBRIMENTO MINIMO DE 0,50M E MAXIMO DE 9,80M,SOB A INFLUENCIA DO TREM-TIPO RODOVIARIO. FORNECIMENTO</t>
  </si>
  <si>
    <t>20.085.0275-A</t>
  </si>
  <si>
    <t>BUEIRO SIMPLES CIRCULAR,CONSTITUIDO DE CHAPAS COM REVESTIMENTO EPOXY,COM ESPESSURA DE 3,40MM,DIAMETRO DE 2,80M,PARAFUSOS,PORCAS E FERRAMENTAS NECESSARIAS,RECOBRIMENTO MINIMO DE 0,50M E MAXIMO DE 9,80M,SOB A INFLUENCIA DO TREM-TIPO RODOVIARIO.FORNECIMENTO</t>
  </si>
  <si>
    <t>20.085.0280-A</t>
  </si>
  <si>
    <t>BUEIRO SIMPLES CIRCULAR,CONSTITUIDO DE CHAPAS GALVANIZADAS,COM ESPESSURA DE 2,70MM,DIAMETRO DE 3,05M,PARAFUSOS,PORCAS EFERRAMENTAS NECESSARIAS,RECOBRIMENTO MINIMO DE 0,45M E MAXIMO DE 13,10M,SOB A INFLUENCIA DO TREM-TIPO RODOVIARIO.FORNECIMENTO</t>
  </si>
  <si>
    <t>20.085.0285-A</t>
  </si>
  <si>
    <t>BUEIRO SIMPLES CIRCULAR,CONSTITUIDO DE CHAPAS COM REVESTIMENTO EPOXY,COM ESPESSURA DE 2,70MM,DIAMETRO DE 3,05M,PARAFUSOS,PORCAS E FERRAMENTAS NECESSARIAS,RECOBRIMENTO MINIMO DE 0,45M E MAXIMO DE 13,10M, SOB A INFLUENCIA DO TREM-TIPO RODOVIARIO.FORNECIMENTO</t>
  </si>
  <si>
    <t>20.085.0290-A</t>
  </si>
  <si>
    <t>BUEIRO SIMPLES CIRCULAR,CONSTITUIDO DE CHAPAS GALVANIZADAS,COM ESPESSURA DE 2,70MM,DIAMETRO DE 3,40M,PARAFUSOS,PORCAS EFERRAMENTAS NECESSARIAS,RECOBRIMENTO MINIMO DE 0,45M E MAXIMO DE 11,70M,SOB A INFLUENCIA DO TREM-TIPO RODOVIARIO.FORNECIMENTO</t>
  </si>
  <si>
    <t>20.085.0295-A</t>
  </si>
  <si>
    <t>BUEIRO SIMPLES CIRCULAR,CONSTITUIDO DE CHAPAS COM REVESTIMENTO EPOXY,COM ESPESSURA DE 2,70MM,DIAMETRO DE 3,40M,PARAFUSOS,PORCAS E FERRAMENTAS NECESSARIAS,RECOBRIMENTO MINIMO DE 0,45M E MAXIMO DE 11,70M, SOB A INFLUENCIA DO TREM-TIPO RODOVIARIO.FORNECIMENTO</t>
  </si>
  <si>
    <t>20.085.0300-A</t>
  </si>
  <si>
    <t>BUEIRO SIMPLES CIRCULAR,CONSTITUIDO DE CHAPAS GALVANIZADAS,COM ESPESSURA DE 2,70MM,DIAMETRO DE 3,80M,PARAFUSOS,PORCAS EFERRAMENTAS NECESSARIAS,RECOBRIMENTO MINIMO DE 0,60M E MAXIMO DE 10,50M,SOB A INFLUENCIA DO TREM-TIPO RODOVIARIO.FORNECIMENTO</t>
  </si>
  <si>
    <t>20.085.0305-A</t>
  </si>
  <si>
    <t>BUEIRO SIMPLES CIRCULAR,CONSTITUIDO DE CHAPAS COM REVESTIMENTO EPOXY,COM ESPESSURA DE 2,70MM,DIAMETRO DE 3,80M,PARAFUSOS,PORCAS E FERRAMENTAS NECESSARIAS,RECOBRIMENTO MINIMO DE 0,60M E MAXIMO DE 10,50M, SOB A INFLUENCIA DO TREM-TIPO RODOVIARIO.FORNECIMENTO</t>
  </si>
  <si>
    <t>20.085.0310-A</t>
  </si>
  <si>
    <t>BUEIRO SIMPLES CIRCULAR,CONSTITUIDO DE CHAPAS GALVANIZADAS,COM ESPESSURA DE 2,70MM,DIAMETRO DE 4,20M,PARAFUSOS,PORCAS EFERRAMENTAS NECESSARIAS,RECOBRIMENTO MINIMO DE 0,60M E MAXIMO DE 9,50M,SOB A INFLUENCIA DO TREM-TIPO RODOVIARIO. FORNECIMENTO</t>
  </si>
  <si>
    <t>20.085.0315-A</t>
  </si>
  <si>
    <t>BUEIRO SIMPLES CIRCULAR,CONSTITUIDO DE CHAPAS COM REVESTIMENTO EPOXY,COM ESPESSURA DE 2,70MM,DIAMETRO DE 4,20M,PARAFUSOS,PORCAS E FERRAMENTAS NECESSARIAS,RECOBRIMENTO MINIMO DE 0,60M E MAXIMO DE 9,50M,SOB A INFLUENCIA DO TREM-TIPO RODOVIARIO.FORNECIMENTO</t>
  </si>
  <si>
    <t>20.085.0320-A</t>
  </si>
  <si>
    <t>BUEIRO SIMPLES CIRCULAR,CONSTITUIDO DE CHAPAS GALVANIZADAS,COM ESPESSURA DE 2,70MM,DIAMETRO DE 4,60M,PARAFUSOS,PORCAS EFERRAMENTAS NECESSARIAS,RECOBRIMENTO MINIMO DE 0,60M E MAXIMO DE 8,70M,SOB A INFLUENCIA DO TREM-TIPO RODOVIARIO. FORNECIMENTO</t>
  </si>
  <si>
    <t>20.085.0325-A</t>
  </si>
  <si>
    <t>BUEIRO SIMPLES CIRCULAR,CONSTITUIDO DE CHAPAS COM REVESTIMENTO EPOXY,COM ESPESSURA DE 2,70MM,DIAMETRO DE 4,60M,PARAFUSOS,PORCAS E FERRAMENTAS NECESSARIAS,RECOBRIMENTO MINIMO DE 0,60M E MAXIMO DE 8,70M,SOB A INFLUENCIA DO TREM-TIPO RODOVIARIO.FORNECIMENTO</t>
  </si>
  <si>
    <t>20.085.0330-A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</si>
  <si>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</si>
  <si>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20.085.0335-A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</si>
  <si>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</si>
  <si>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20.085.0340-A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</si>
  <si>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</si>
  <si>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20.085.0345-A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</si>
  <si>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</si>
  <si>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20.085.0350-A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</si>
  <si>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</si>
  <si>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20.085.0355-A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</si>
  <si>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</si>
  <si>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20.085.0360-A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</si>
  <si>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</si>
  <si>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20.085.0365-A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</si>
  <si>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</si>
  <si>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20.085.0370-A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</si>
  <si>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</si>
  <si>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20.085.0375-A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</si>
  <si>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</si>
  <si>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20.085.0380-A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</si>
  <si>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</si>
  <si>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20.085.0385-A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</si>
  <si>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</si>
  <si>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20.085.0390-A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</si>
  <si>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</si>
  <si>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20.085.0395-A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</si>
  <si>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</si>
  <si>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20.085.0400-A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</si>
  <si>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</si>
  <si>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20.085.0405-A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</si>
  <si>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</si>
  <si>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20.085.0410-A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</si>
  <si>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</si>
  <si>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20.085.0415-A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</si>
  <si>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</si>
  <si>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20.085.0420-A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</si>
  <si>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</si>
  <si>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20.085.0425-A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</si>
  <si>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</si>
  <si>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20.085.0430-A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</si>
  <si>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</si>
  <si>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20.085.0435-A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</si>
  <si>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</si>
  <si>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20.085.0440-A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</si>
  <si>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</si>
  <si>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20.085.0445-A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</si>
  <si>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</si>
  <si>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20.085.0450-A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</si>
  <si>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</si>
  <si>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20.085.0455-A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</si>
  <si>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</si>
  <si>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20.085.0460-A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</si>
  <si>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</si>
  <si>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20.085.0465-A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</si>
  <si>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</si>
  <si>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20.085.0470-A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</si>
  <si>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</si>
  <si>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20.085.0475-A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</si>
  <si>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</si>
  <si>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20.085.0480-A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</si>
  <si>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</si>
  <si>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20.085.0485-A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</si>
  <si>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</si>
  <si>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20.085.0490-A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</si>
  <si>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</si>
  <si>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20.085.0495-A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</si>
  <si>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</si>
  <si>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20.085.0500-A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</si>
  <si>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</si>
  <si>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20.085.0505-A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</si>
  <si>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</si>
  <si>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20.085.0510-A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</si>
  <si>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</si>
  <si>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20.085.0515-A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</si>
  <si>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</si>
  <si>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20.085.0520-A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</si>
  <si>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</si>
  <si>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20.085.0525-A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</si>
  <si>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</si>
  <si>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20.085.0530-A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</si>
  <si>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</si>
  <si>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20.085.0535-A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</si>
  <si>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</si>
  <si>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20.085.0540-A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</si>
  <si>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</si>
  <si>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20.085.0545-A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</si>
  <si>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</si>
  <si>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20.085.0550-A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</si>
  <si>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</si>
  <si>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20.085.0555-A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</si>
  <si>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</si>
  <si>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20.085.0560-A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</si>
  <si>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</si>
  <si>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20.085.0565-A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</si>
  <si>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</si>
  <si>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20.085.0570-A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</si>
  <si>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</si>
  <si>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20.085.0575-A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</si>
  <si>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</si>
  <si>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20.085.0580-A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</si>
  <si>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</si>
  <si>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20.085.0585-A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</si>
  <si>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</si>
  <si>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20.085.0590-A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</si>
  <si>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</si>
  <si>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20.085.0595-A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</si>
  <si>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</si>
  <si>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20.085.0600-A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</si>
  <si>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</si>
  <si>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20.085.0605-A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</si>
  <si>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</si>
  <si>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20.085.0610-A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</si>
  <si>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</si>
  <si>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20.085.0615-A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</si>
  <si>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</si>
  <si>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20.085.0620-A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</si>
  <si>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</si>
  <si>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20.085.0625-A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</si>
  <si>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</si>
  <si>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20.085.0630-A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</si>
  <si>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</si>
  <si>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20.085.0635-A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</si>
  <si>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</si>
  <si>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20.085.0640-A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</si>
  <si>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</si>
  <si>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20.085.0645-A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</si>
  <si>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</si>
  <si>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20.085.0650-A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</si>
  <si>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</si>
  <si>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20.085.0655-A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</si>
  <si>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</si>
  <si>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20.085.0660-A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</si>
  <si>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</si>
  <si>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20.085.0665-A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</si>
  <si>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</si>
  <si>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20.085.0670-A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</si>
  <si>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</si>
  <si>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20.085.0675-A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</si>
  <si>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</si>
  <si>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20.085.0680-A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</si>
  <si>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</si>
  <si>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20.085.0685-A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</si>
  <si>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</si>
  <si>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20.086.0100-A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</si>
  <si>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</si>
  <si>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20.086.0110-A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</si>
  <si>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</si>
  <si>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20.086.0120-A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</si>
  <si>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</si>
  <si>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20.086.0130-A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</si>
  <si>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</si>
  <si>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20.086.0140-A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</si>
  <si>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</si>
  <si>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20.086.0150-A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</si>
  <si>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</si>
  <si>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20.086.0160-A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</si>
  <si>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</si>
  <si>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20.086.0170-A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</si>
  <si>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</si>
  <si>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20.086.0180-A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</si>
  <si>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</si>
  <si>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20.086.0190-A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</si>
  <si>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</si>
  <si>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20.086.0200-A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</si>
  <si>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</si>
  <si>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20.086.0210-A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</si>
  <si>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</si>
  <si>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20.086.0220-A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</si>
  <si>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</si>
  <si>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20.086.0230-A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</si>
  <si>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</si>
  <si>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20.086.0240-A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</si>
  <si>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</si>
  <si>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20.086.0250-A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</si>
  <si>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</si>
  <si>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20.086.0260-A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</si>
  <si>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</si>
  <si>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20.086.0270-A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</si>
  <si>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</si>
  <si>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20.086.0280-A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</si>
  <si>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</si>
  <si>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20.086.0290-A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</si>
  <si>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</si>
  <si>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20.086.0300-A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</si>
  <si>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</si>
  <si>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20.086.0310-A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</si>
  <si>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</si>
  <si>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20.086.0320-A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</si>
  <si>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</si>
  <si>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20.086.0330-A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</si>
  <si>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</si>
  <si>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20.086.0340-A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</si>
  <si>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</si>
  <si>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20.086.0350-A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</si>
  <si>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</si>
  <si>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20.086.0360-A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</si>
  <si>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</si>
  <si>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20.086.0370-A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</si>
  <si>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</si>
  <si>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20.086.0380-A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</si>
  <si>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</si>
  <si>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20.086.0390-A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</si>
  <si>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</si>
  <si>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20.086.0400-A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</si>
  <si>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</si>
  <si>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20.086.0410-A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</si>
  <si>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</si>
  <si>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20.086.0420-A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</si>
  <si>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</si>
  <si>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20.086.0430-A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</si>
  <si>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</si>
  <si>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20.086.0440-A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</si>
  <si>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</si>
  <si>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20.086.0450-A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</si>
  <si>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</si>
  <si>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20.086.0460-A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</si>
  <si>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</si>
  <si>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20.086.0470-A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</si>
  <si>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</si>
  <si>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20.086.0480-A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</si>
  <si>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</si>
  <si>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20.086.0490-A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</si>
  <si>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</si>
  <si>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20.086.0500-A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</si>
  <si>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</si>
  <si>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20.086.0510-A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</si>
  <si>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</si>
  <si>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20.086.0520-A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</si>
  <si>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</si>
  <si>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20.086.0530-A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</si>
  <si>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</si>
  <si>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20.086.0540-A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</si>
  <si>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</si>
  <si>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20.086.0550-A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</si>
  <si>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</si>
  <si>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20.086.0560-A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</si>
  <si>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</si>
  <si>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20.086.0570-A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</si>
  <si>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</si>
  <si>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20.086.0580-A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</si>
  <si>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</si>
  <si>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20.086.0590-A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</si>
  <si>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</si>
  <si>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20.086.0600-A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</si>
  <si>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</si>
  <si>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20.086.0610-A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</si>
  <si>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</si>
  <si>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20.086.0620-A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</si>
  <si>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</si>
  <si>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20.086.0630-A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</si>
  <si>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</si>
  <si>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20.086.0640-A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</si>
  <si>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</si>
  <si>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20.086.0650-A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</si>
  <si>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</si>
  <si>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20.086.0660-A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</si>
  <si>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</si>
  <si>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20.086.0670-A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</si>
  <si>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</si>
  <si>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20.086.0680-A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</si>
  <si>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</si>
  <si>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20.090.0001-B</t>
  </si>
  <si>
    <t>BRITAGEM DE ROCHA,APROVEITAMENTO DA ESCAVACAO DE MATERIAL DE3ª CATEGORIA,PARA IMPLANTACAO OU ALARGAMENTO DE RODOVIAS,EXCLUSIVE O TRANSPORTE DO BRITADOR,INCLUSIVE ESCAVACAO(POR M3DE PEDRA BRITADA)</t>
  </si>
  <si>
    <t>20.090.0005-B</t>
  </si>
  <si>
    <t>EXTRACAO DE ROCHA EM EXPLORACAO DE PEDREIRA,EXCLUSIVE BRITAGEM</t>
  </si>
  <si>
    <t>20.090.0006-A</t>
  </si>
  <si>
    <t>FRAGMENTACAO,CARGA,TRANSPORTE E BRITAGEM DE ROCHA JA EXTRAIDA,EM EXPLORACAO DE PEDREIRA,EXCLUSIVE TRANSPORTE DO BRITADOR(POR M3 DE PEDRA BRITADA)</t>
  </si>
  <si>
    <t>20.091.0001-B</t>
  </si>
  <si>
    <t>EXTRACAO DE AREIA DE RIO,POR MEIO DE DRAGAGEM,INCLUSIVE CARGA,SENDO O CUSTO REFERIDO AO VOLUME DO CAMINHAO</t>
  </si>
  <si>
    <t>20.092.0001-A</t>
  </si>
  <si>
    <t>AREIA,INCLUSIVE TRANPORTE,PARA REGIAO METROPOLITANA DO RIO DE JANEIRO.FORNECIMENTO</t>
  </si>
  <si>
    <t>20.093.0001-A</t>
  </si>
  <si>
    <t>CIMENTO PORTLAND CP-II-32,INCLUSIVE TRANSPORTE.FORNECIMENTO</t>
  </si>
  <si>
    <t>20.096.0001-A</t>
  </si>
  <si>
    <t>CASCALHINHO(PEDRA ZERO),INCLUSIVE TRANSPORTE,PARA REGIAO METROPOLITANA DO RIO DE JANEIRO.FORNECIMENTO</t>
  </si>
  <si>
    <t>20.097.0001-A</t>
  </si>
  <si>
    <t>PEDRA BRITADA Nº1,INCLUSIVE TRANSPORTE,PARA REGIAO METROPOLITANA DO RIO DE JANEIRO.FORNECIMENTO</t>
  </si>
  <si>
    <t>20.097.0002-A</t>
  </si>
  <si>
    <t>PEDRA BRITADA Nº2,INCLUSIVE TRANSPORTE,PARA REGIAO METROPOLITANA DO RIO DE JANEIRO.FORNECIMENTO</t>
  </si>
  <si>
    <t>20.097.0003-A</t>
  </si>
  <si>
    <t>PEDRA BRITADA Nº3,INCLUSIVE TRANSPORTE,PARA REGIAO METROPOLITANA DO RIO DE JANEIRO.FORNECIMENTO</t>
  </si>
  <si>
    <t>20.097.0004-A</t>
  </si>
  <si>
    <t>BRITA CORRIDA,INCLUSIVE TRANSPORTE,PARA REGIAO METROPOLITANADO RIO DE JANEIRO.FORNECIMENTO</t>
  </si>
  <si>
    <t>20.097.0005-A</t>
  </si>
  <si>
    <t>PO-DE-PEDRA, INCLUSIVE TRANSPORTE PARA REGIAO METROPOLITANADO RIO DE JANEIRO.FORNECIMENTO</t>
  </si>
  <si>
    <t>20.097.0010-A</t>
  </si>
  <si>
    <t>BRITA GRADUADA,INCLUSIVE TRANSPORTE,PARA REGIAO METROPOLITANA DO RIO DE JANEIRO.FORNECIMENTO</t>
  </si>
  <si>
    <t>20.097.0011-A</t>
  </si>
  <si>
    <t>BRITA GRADUADA COM ADICAO DE 1% DE CIMENTO,INCLUSIVE TRANSPORTE,PARA REGIAO METROPOLITANA DO RIO DE JANEIRO.FORNECIMENTO</t>
  </si>
  <si>
    <t>20.098.0001-A</t>
  </si>
  <si>
    <t>PEDRA-DE-MAO,INCLUSIVE TRANSPORTE,PARA REGIAO METROPOLITANADO RIO DE JANEIRO.FORNECIMENTO</t>
  </si>
  <si>
    <t>20.099.0001-A</t>
  </si>
  <si>
    <t>PO-DE-PEDRA,SEM CONSIDERAR O TRANSPORTE DA PEDREIRA ATE O LOCAL DE UTILIZACAO,INCLUSIVE CARGA NO CAMINHAO.FORNECIMENTO</t>
  </si>
  <si>
    <t>20.100.0001-A</t>
  </si>
  <si>
    <t>POLIMERO TIPO SBS GRANULADO,INCLUSIVE TRANSPORTE.FORNECIMENTO</t>
  </si>
  <si>
    <t>20.100.0005-A</t>
  </si>
  <si>
    <t>CONCRETO BETUMINOSO USINADO A QUENTE.PREPARO E FORNECIMENTO</t>
  </si>
  <si>
    <t>20.100.0010-A</t>
  </si>
  <si>
    <t>CONCRETO BETUMINOSO USINADO A QUENTE,EXCLUSIVE FORNECIMENTODO CAP.PREPARO E FORNECIMENTO</t>
  </si>
  <si>
    <t>20.100.0011-A</t>
  </si>
  <si>
    <t>CONCRETO BETUMINOSO USINADO A QUENTE,EXCLUSIVE PREPARO,INCLUSIVE TRANSPORTE.CUSTO SOMENTE DOS MATERIAIS.FORNECIMENTO</t>
  </si>
  <si>
    <t>20.100.0012-A</t>
  </si>
  <si>
    <t>CONCRETO BETUMINOSO USINADO A QUENTE,MASSA MUITO FINA.PREPARO E FORNECIMENTO</t>
  </si>
  <si>
    <t>20.100.0013-A</t>
  </si>
  <si>
    <t>CONCRETO BETUMINOSO USINADO A QUENTE,MASSA MUITO FINA.FORNECIMENTO,EXCLUSIVE PREPARO</t>
  </si>
  <si>
    <t>20.100.0015-A</t>
  </si>
  <si>
    <t>LAMA ASFALTICA,FINA,INCLUSIVE TRANSPORTE.CUSTO SOMENTE DOS MATERIAIS.FORNECIMENTO</t>
  </si>
  <si>
    <t>20.100.0016-A</t>
  </si>
  <si>
    <t>LAMA ASFALTICA,GROSSA,INCLUSIVE TRANSPORTE.CUSTO SOMENTE DOSMATERIAIS.FORNECIMENTO</t>
  </si>
  <si>
    <t>20.100.0030-A</t>
  </si>
  <si>
    <t>CAMADA POROSA DE ATRITO EM CBUQ,MODIFICADO POR POLIMERO,INCLUSIVE TRANSPORTE.CUSTO SOMENTE DOS MATERIAIS.FORNECIMENTO</t>
  </si>
  <si>
    <t>20.100.0050-A</t>
  </si>
  <si>
    <t>CONCRETO BETUMINOSO USINADO A QUENTE TIPO "BINDER",EXCLUSIVEPREPARO,INCLUSIVE TRANSPORTE.CUSTO SOMENTE DOS MATERIAIS.FORNECIMENTO</t>
  </si>
  <si>
    <t>20.100.0060-A</t>
  </si>
  <si>
    <t>IMPRIMACAO,INCLUSIVE TRANSPORTE.CUSTO SOMENTE DOS MATERIAIS.FORNECIMENTO</t>
  </si>
  <si>
    <t>20.100.0070-A</t>
  </si>
  <si>
    <t>PINTURA DE LIGACAO,INCLUSIVE TRANSPORTE.CUSTO SOMENTE DOS MATERIAIS.FORNECIMENTO</t>
  </si>
  <si>
    <t>20.100.0075-A</t>
  </si>
  <si>
    <t>PRE-MISTURADO A FRIO.PREPARO E FORNECIMENTO</t>
  </si>
  <si>
    <t>20.100.0080-A</t>
  </si>
  <si>
    <t>TRATAMENTO SUPERFICIAL SIMPLES,INCLUSIVE TRANSPORTE.CUSTO SOMENTE DOS MATERIAIS.FORNECIMENTO</t>
  </si>
  <si>
    <t>20.100.0085-A</t>
  </si>
  <si>
    <t>TRATAMENTO SUPERFICIAL DUPLO,UTILIZANDO ESCORIA DE ACIARIA.CUSTO SOMENTE DOS MATERIAIS,EXCLUSIVE TRANSPORTE DA ESCORIA DE ACIARIA.FORNECIMENTO</t>
  </si>
  <si>
    <t>20.100.0090-A</t>
  </si>
  <si>
    <t>TRATAMENTO SUPERFICIAL DUPLO,INCLUSIVE TRANSPORTE.CUSTO SOMENTE DOS MATERIAIS.FORNECIMENTO</t>
  </si>
  <si>
    <t>20.100.0095-A</t>
  </si>
  <si>
    <t>TRATAMENTO SUPERFICIAL TRIPLO,INCLUSIVE TRANSPORTE.CUSTO SOMENTE DOS MATERIAIS.FORNECIMENTO</t>
  </si>
  <si>
    <t>20.101.0011-A</t>
  </si>
  <si>
    <t>EMULSAO ASFALTICA CATIONICA,TIPO RR-2C,INCLUSIVE TRANSPORTE.CUSTO SOMENTE DOS MATERIAIS.FORNECIMENTO</t>
  </si>
  <si>
    <t>20.101.0013-A</t>
  </si>
  <si>
    <t>EMULSAO ASFALTICA CATIONICA,TIPO RL-1C,INCLUSIVE TRANSPORTE.CUSTO SOMENTE DOS MATERIAIS.FORNECIMENTO</t>
  </si>
  <si>
    <t>20.102.0003-A</t>
  </si>
  <si>
    <t>EMULSAO ASFALTICA CATIONICA RR-1C,INCLUSIVE TRANSPORTE.CUSTOSOMENTE DOS MATERIAIS.FORNECIMENTO</t>
  </si>
  <si>
    <t>20.102.0004-A</t>
  </si>
  <si>
    <t>EMULSAO ASFALTICA CATIONICA,TIPO RM-1C,INCLUSIVE TRANSPORTE.CUSTO SOMENTE DOS MATERIAIS.FORNECIMENTO</t>
  </si>
  <si>
    <t>20.102.0006-A</t>
  </si>
  <si>
    <t>ASFALTO DILUIDO,TIPO CM-30,INCLUSIVE TRANSPORTE.CUSTO SOMENTE DOS MATERIAIS.FORNECIMENTO</t>
  </si>
  <si>
    <t>20.102.0007-A</t>
  </si>
  <si>
    <t>MATERIAL BETUMINOSO,TIPO CIMENTO ASFALTICO CAP-30/45,INCLUSIVE TRANSPORTE.CUSTO SOMENTE DOS MATERIAIS.FORNECIMENTO</t>
  </si>
  <si>
    <t>20.102.0008-A</t>
  </si>
  <si>
    <t>MATERIAL BETUMINOSO,TIPO CIMENTO ASFALTICO CAP-50/70,INCLUSIVE TRANSPORTE.FORNECIMENTO</t>
  </si>
  <si>
    <t>20.103.0001-A</t>
  </si>
  <si>
    <t>DOPE DE ADESIVIDADE,EXCLUSIVE TRANSPORTE.FORNECIMENTO</t>
  </si>
  <si>
    <t>20.104.0001-A</t>
  </si>
  <si>
    <t>SAIBRO,INCLUSIVE TRANSPORTE.FORNECIMENTO</t>
  </si>
  <si>
    <t>20.104.0005-A</t>
  </si>
  <si>
    <t>SAIBRO,EXCLUSIVE TRANSPORTE,INCLUSIVE CARGA NO CAMINHAO</t>
  </si>
  <si>
    <t>20.105.0001-A</t>
  </si>
  <si>
    <t>PINTURA COM CAL,DE GUARDA-CORPO,GUARDA-RODA E MURETA DE PROTECAO EM PONTES E VIADUTOS,MEDIDA PELO DOBRO DA AREA TOTAL(LARGURA X ALTURA)</t>
  </si>
  <si>
    <t>20.105.0004-A</t>
  </si>
  <si>
    <t>PO-DE-BORRACHA GRANULADO(DENSIDADE ENTRE 0,3 E 0,4),INCLUSIVE TRANSPORTE PARA REGIAO METROPOLITANA DO RIO DE JANEIRO.FORNECIMENTO</t>
  </si>
  <si>
    <t>20.105.0005-A</t>
  </si>
  <si>
    <t>PINTURA DE MEIO-FIO COM CAL,COM UMA DEMAO</t>
  </si>
  <si>
    <t>20.106.0001-A</t>
  </si>
  <si>
    <t>PINTURA COM TINTA A BASE DE PVA,DE GUARDA-CORPO,GUARDA-RODAE MURETA DE PROTECAO EM PONTES E VIADUTOS,MEDIDA PELO DOBRODA AREA TOTAL(LARGURA X ALTURA)</t>
  </si>
  <si>
    <t>20.107.0001-A</t>
  </si>
  <si>
    <t>DEFENSAS METALICAS:RECUPERACAO E ASSENTAMENTO COM RETIRADA,PINTURA EM 2 DEMAOS E POSTERIOR RECOLOCACAO</t>
  </si>
  <si>
    <t>20.108.0001-A</t>
  </si>
  <si>
    <t>EMULSAO ASFALTICA CATIONICA,TIPO RR-2C,EXCLUSIVE TRANSPORTE.CUSTO SOMENTE DOS MATERIAIS.FORNECIMENTO</t>
  </si>
  <si>
    <t>20.108.0003-A</t>
  </si>
  <si>
    <t>EMULSAO ASFALTICA CATIONICA,TIPO RL-1C,EXCLUSIVE TRANSPORTE.CUSTO SOMENTE DOS MATERIAIS.FORNECIMENTO</t>
  </si>
  <si>
    <t>20.108.0005-A</t>
  </si>
  <si>
    <t>EMULSAO ASFALTICA CATIONICA,TIPO RR-1C,EXCLUSIVE TRANSPORTE.CUSTO SOMENTE DOS MATERIAIS.FORNECIMENTO</t>
  </si>
  <si>
    <t>20.108.0007-A</t>
  </si>
  <si>
    <t>EMULSAO ASFALTICA CATIONICA,TIPO RM-1C,EXCLUSIVE TRANSPORTE.CUSTO SOMENTE DOS MATERIAIS.FORNECIMENTO</t>
  </si>
  <si>
    <t>20.108.0012-A</t>
  </si>
  <si>
    <t>ASFALTO DILUIDO,TIPO CM-30,EXCLUSIVE TRANSPORTE.CUSTO SOMENTE DOS MATEIRIAS.FORNECIMENTO</t>
  </si>
  <si>
    <t>20.108.0015-A</t>
  </si>
  <si>
    <t>MATERIAL BETUMINOSO,TIPO CIMENTO ASFALTICO CAP-30/45,EXCLUSIVE TRANSPORTE.CUSTO SOMENTE DOS MATERIAIS.FORNECIMENTO</t>
  </si>
  <si>
    <t>20.108.0017-A</t>
  </si>
  <si>
    <t>MATERIAL BETUMINOSO,TIPO CIMENTO ASFALTICO CAP-50/70,EXCLUSIVE TRANSPORTE.CUSTO SOMENTE DOS MATERIAIS.FORNECIMENTO</t>
  </si>
  <si>
    <t>20.111.0001-A</t>
  </si>
  <si>
    <t>CASCALHINHO (PEDRA ZERO) PARA REGIAO DE CAMPOS,EXCLUSIVE TRANSPORTE,INCLUSIVE CARGA NO CAMINHAO.FORNECIMENTO</t>
  </si>
  <si>
    <t>20.111.0006-A</t>
  </si>
  <si>
    <t>PEDRA BRITADA 1,2 E 3 PARA REGIAO DE CAMPOS,EXCLUSIVE TRANPORTE,INCLUSIVE CARGA NO CAMINHAO.FORNECIMENTO</t>
  </si>
  <si>
    <t>20.111.0007-A</t>
  </si>
  <si>
    <t>BRITA CORRIDA PARA REGIAO DE CAMPOS,EXCLUSIVE TRANSPORTE,INCLUSIVE CARGA NO CAMINHAO.FORNECIMENTO</t>
  </si>
  <si>
    <t>20.111.0008-A</t>
  </si>
  <si>
    <t>PO-DE-PEDRA,PARA REGIAO DE CAMPOS,EXCLUSIVE TRANSPORTE,INCLUSIVE CARGA NO CAMINHAO.FORNECIMENTO</t>
  </si>
  <si>
    <t>20.111.0009-A</t>
  </si>
  <si>
    <t>PEDRA-DE-MAO PARA REGIAO DE CAMPOS,EXCLUSIVE TRANSPORTE,INCLUSIVE CARGA NO CAMINHAO.FORNECIMENTO</t>
  </si>
  <si>
    <t>20.111.0010-A</t>
  </si>
  <si>
    <t>AREIA PARA A REGIAO DE CAMPOS DOS GOYTACAZES,EXCLUSIVE TRANSPORTE,INCLUSIVE CARGA NO CAMINHAO.FORNECIMENTO</t>
  </si>
  <si>
    <t>20.112.0010-A</t>
  </si>
  <si>
    <t>CASCALHINHO (PEDRA ZERO) PARA REGIAO DE ITAPERUNA,EXCLUSIVETRANSPORTE,INCLUSIVE CARGA NO CAMINHAO.FORNECIMENTO</t>
  </si>
  <si>
    <t>20.112.0011-A</t>
  </si>
  <si>
    <t>PEDRA BRITADA 1 PARA REGIAO DE ITAPERUNA,EXCLUSIVE TRANSPORTE,INCLUSIVE CARGA NO CAMINHAO.FORNECIMENTO</t>
  </si>
  <si>
    <t>20.112.0013-A</t>
  </si>
  <si>
    <t>PO-DE-PEDRA PARA REGIAO DE ITAPERUNA,EXCLUSIVE TRANSPORTE,INCLUSIVE CARGA NO CAMINHAO.FORNECIMENTO</t>
  </si>
  <si>
    <t>20.112.0014-A</t>
  </si>
  <si>
    <t>PEDRA-DE-MAO PARA REGIAO DE ITAPERUNA,EXCLUSIVE TRANSPORTE,INCLUSIVE CARGA NO CAMINHAO.FORNECIMENTO</t>
  </si>
  <si>
    <t>20.112.0015-A</t>
  </si>
  <si>
    <t>AREIA PARA A REGIAO DE ITAPERUNA,EXCLUSIVE TRANSPORTE,INCLUSIVE CARGA NO CAMINHAO.FORNECIMENTO</t>
  </si>
  <si>
    <t>20.113.0010-A</t>
  </si>
  <si>
    <t>CASCALHINHO (PEDRA ZERO) PARA REGIAO DE MACAE,EXCLUSIVE TRANSPORTE,INCLUSIVE CARGA NO CAMINHAO.FORNECIMENTO</t>
  </si>
  <si>
    <t>20.113.0011-A</t>
  </si>
  <si>
    <t>PEDRA BRITADA 1, 2 E 3 PARA REGIAO DE MACAE,EXCLUSIVE TRANSPORTE,INCLUSIVE CARGA NO CAMINHAO.FORNECIMENTO</t>
  </si>
  <si>
    <t>20.113.0012-A</t>
  </si>
  <si>
    <t>BRITA CORRIDA PARA REGIAO DE MACAE,EXCLUSIVE TRANSPORTE,INCLUSIVE CARGA NO CAMINHAO.FORNECIMENTO</t>
  </si>
  <si>
    <t>20.113.0013-A</t>
  </si>
  <si>
    <t>PO-DE-PEDRA PARA REGIAO DE MACAE,EXCLUSIVE TRANSPORTE,INCLUSIVE CARGA NO CAMINHAO.FORNECIMENTO</t>
  </si>
  <si>
    <t>20.113.0014-A</t>
  </si>
  <si>
    <t>PEDRA-DE-MAO PARA REGIAO DE MACAE,EXCLUSIVE TRANSPORTE,INCLUSIVE CARGA NO CAMINHAO.FORNECIMENTO</t>
  </si>
  <si>
    <t>20.113.0015-A</t>
  </si>
  <si>
    <t>AREIA PARA A REGIAO DE MACAE,EXCLUSIVE TRANSPORTE,INCLUSIVECARGA NO CAMINHAO.FORNECIMENTO</t>
  </si>
  <si>
    <t>20.114.0010-A</t>
  </si>
  <si>
    <t>CASCALHINHO (PEDRA ZERO) PARA REGIAO DE NOVA FRIBURGO,EXCLUSIVE TRANSPORTE,INCLUSIVE CARGA NO CAMINHAO.FORNECIMENTO</t>
  </si>
  <si>
    <t>20.114.0011-A</t>
  </si>
  <si>
    <t>PEDRA BRITADA 1, 2 E 3 PARA REGIAO DE NOVA FRIBURGO,EXCLUSIVE TRANSPORTE,INCLUSIVE CARGA NO CAMINHAO.FORNECIMENTO</t>
  </si>
  <si>
    <t>20.114.0012-A</t>
  </si>
  <si>
    <t>BRITA CORRIDA PARA REGIAO DE NOVA FRIBURGO,EXCLUSIVE TRANSPORTE,INCLUSIVE CARGA NO CAMINHAO.FORNECIMENTO</t>
  </si>
  <si>
    <t>20.114.0013-A</t>
  </si>
  <si>
    <t>PO-DE-PEDRA PARA REGIAO DE NOVA FRIBURGO,EXCLUSIVE TRANSPORTE,INCLUSIVE CARGA NO CAMINHAO.FORNECIMENTO</t>
  </si>
  <si>
    <t>20.114.0014-A</t>
  </si>
  <si>
    <t>PEDRA-DE-MAO PARA REGIAO DE NOVA FRIBURGO,EXCLUSIVE TRANSPORTE,INCLUSIVE CARGA NO CAMINHAO.FORNECIMENTO</t>
  </si>
  <si>
    <t>20.114.0015-A</t>
  </si>
  <si>
    <t>AREIA PARA A REGIAO DE NOVA FRIBURGO,EXCLUSIVE TRANSPORTE,INCLUSIVE CARGA NO CAMINHAO.FORNECIMENTO</t>
  </si>
  <si>
    <t>20.115.0010-A</t>
  </si>
  <si>
    <t>CASCALHINHO (PEDRA ZERO) PARA REGIAO DE BARRA MANSA,EXCLUSIVE TRANSPORTE,INCLUSIVE CARGA NO CAMINHAO.FORNECIMENTO</t>
  </si>
  <si>
    <t>20.115.0011-A</t>
  </si>
  <si>
    <t>PEDRA BRITADA 1, 2 E 3 PARA REGIAO DE BARRA MANSA,EXCLUSIVETRANSPORTE,INCLUSIVE CARGA NO CAMINHAO.FORNECIMENTO</t>
  </si>
  <si>
    <t>20.115.0012-A</t>
  </si>
  <si>
    <t>BRITA CORRIDA PARA REGIAO DE BARRA MANSA,EXCLUSIVE TRANSPORTE,INCLUSIVE CARGA NO CAMINHAO.FORNECIMENTO</t>
  </si>
  <si>
    <t>20.115.0013-A</t>
  </si>
  <si>
    <t>PO-DE-PEDRA PARA REGIAO DE BARRA MANSA,EXCLUSIVE TRANSPORTE,INCLUSIVE CARGA NO CAMINHAO.FORNECIMENTO</t>
  </si>
  <si>
    <t>20.115.0014-A</t>
  </si>
  <si>
    <t>PEDRA-DE-MAO PARA REGIAO DE BARRA MANSA,EXCLUSIVE TRANSPORTE,INCLUSIVE CARGA NO CAMINHAO.FORNECIMENTO</t>
  </si>
  <si>
    <t>20.115.0015-A</t>
  </si>
  <si>
    <t>AREIA PARA REGIAO DE BARRA MANSA,EXCLUSIVE TRANSPORTE,INCLUSIVE CARGA NO CAMINHAO.FORNECIMENTO</t>
  </si>
  <si>
    <t>20.116.0005-A</t>
  </si>
  <si>
    <t>PEDRA BRITADA Nº3 PARA REGIAO METROPOLITANA DO RIO DE JANEIRO,EXCLUSIVE TRANSPORTE,INCLUSIVE CARGA NO CAMINHAO.FORNECIMENTO</t>
  </si>
  <si>
    <t>20.116.0006-A</t>
  </si>
  <si>
    <t>PEDRA BRITADA Nº2,PARA REGIAO METROPOLITANA DO RIO DE JANEIRO,EXCLUSIVE TRANSPORTE,INCLUSIVE CARGA NO CAMINHAO.FORNECIMENTO</t>
  </si>
  <si>
    <t>20.116.0007-A</t>
  </si>
  <si>
    <t>PEDRA BRITADA Nº1,PARA REGIAO METROPOLITANA DO RIO DE JANEIRO,EXCLUSIVE TRANSPORTE,INCLUSIVE CARGA NO CAMINHAO.FORNECIMENTO</t>
  </si>
  <si>
    <t>20.116.0008-A</t>
  </si>
  <si>
    <t>PEDRA BRITADA Nº0,PARA REGIAO METROPOLITANA DO RIO DE JANEIRO,EXCLUSIVE TRANSPORTE,INCLUSIVE CARGA NO CAMINHAO.FORNECIMENTO</t>
  </si>
  <si>
    <t>20.116.0012-A</t>
  </si>
  <si>
    <t>BRITA CORRIDA PARA REGIAO METROPOLITANA DO RIO DE JANEIRO,EXCLUSIVE TRANSPORTE,INCLUSIVE CARGA NO CAMINHAO.FORNECIMENTO</t>
  </si>
  <si>
    <t>20.116.0013-A</t>
  </si>
  <si>
    <t>PEDRA-DE-MAO PARA REGIAO METROPOLITANA DO RIO DE JANEIRO,EXCLUSIVE TRANSPORTE,INCLUSIVE CARGA NO CAMINHAO.FORNECIMENTO</t>
  </si>
  <si>
    <t>20.116.0014-A</t>
  </si>
  <si>
    <t>AREIA PARA REGIAO METROPOLITANA DO RIO DE JANEIRO,EXCLUSIVETRANSPORTE,INCLUSIVE CARGA NO CAMINHAO.FORNECIMENTO</t>
  </si>
  <si>
    <t>20.116.0020-A</t>
  </si>
  <si>
    <t>PO-DE-PEDRA PARA REGIAO METROPOLITANA DO RIO DE JANEIRO,EXCLUSIVE TRANSPORTE,INCLUSIVE CARGA NO CAMINHAO.FORNECIMENTO</t>
  </si>
  <si>
    <t>20.170.0001-A</t>
  </si>
  <si>
    <t>CONSTRUCAO DE FAIXA DELIMITADORA (VIBRADOR) EM CONCRETO SIMPLES,INCLUSIVE FORNECIMENTO DOS MATERIAIS</t>
  </si>
  <si>
    <t>20.170.0002-A</t>
  </si>
  <si>
    <t>SONORIZADOR DE CONCRETO MOLDADO NO LOCAL,MEDINDO (10,5X5,0)M,INCLUSIVE REJUNTAMENTO,BARRAS DE LIGACAO,ESCAVACAO,IMPRIMACAO</t>
  </si>
  <si>
    <t>20.170.0005-A</t>
  </si>
  <si>
    <t>NARIZ DE INTERSECAO EM CONCRETO SIMPLES,CONFORME PROJETO DER-RJ</t>
  </si>
  <si>
    <t>20.170.0015-A</t>
  </si>
  <si>
    <t>ONDULACAO EM CONCRETO(QUEBRA-MOLA)MOLDADA NO LOCAL,MEDINDO(10,50X3,70)M, INCLUSIVE REJUNTAMENTO, BARRAS DE LIGACAO, ESCAVACAO E IMPRIMACAO</t>
  </si>
  <si>
    <t>20.175.0002-B</t>
  </si>
  <si>
    <t>BARREIRA PRE-MOLDADA EXTERNA,EM CONCRETO ARMADO(FCK=25MPA,ACO CA-50),TIPO DER-RJ,MEDINDO 0,15M NO TOPO,0,40M NA BASE E 0,77M DE ALTURA,INCLUINDO FERROS DE LIGACAO E FORNECIMENTO DOS MATERIAIS</t>
  </si>
  <si>
    <t>20.175.0003-A</t>
  </si>
  <si>
    <t>BARREIRA PRE-MOLDADA EXTERNA,EM CONCRETO ARMADO(FCK=25MPA,ACO CA-50),TIPO DER-RJ,MEDINDO 0,25M NO TOPO,0,40M NA BASE E 1,14M DE ALTURA,INCLUINDO VIGOTA HORIZONTAL,MONTANTE A CADA 1,00M,FERROS DE LIGACAO E FORNECIMENTO DOS MATERIAIS</t>
  </si>
  <si>
    <t>20.175.0004-A</t>
  </si>
  <si>
    <t>BARREIRA DUPLA PRE-MOLDADA INTERNA(DIVISORIA DE PISTA),EM CONCRETO ARMADO(FCK=25MPA,ACO CA-50),TIPO DER-RJ,MEDINDO 0,15MNO TOPO,0,65M NA BASE E 0,77M DE ALTURA,INCLUINDO FERROS DELIGACAO E FORNECIMENTO DOS MATERIAIS</t>
  </si>
  <si>
    <t>20.175.0005-A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</si>
  <si>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</si>
  <si>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20.175.0006-A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</si>
  <si>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</si>
  <si>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20.175.0007-A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</si>
  <si>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</si>
  <si>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20.175.0010-B</t>
  </si>
  <si>
    <t>GUARDA-CORPO EM CONCRETO ARMADO(FCK=15MPA,ACO CA-50),FORMADOPOR QUADROS RETANGULARES DE 1,90X0,50M SUSTENTADOS POR DOISMONTANTES DE 0,85M DE ALTURA,INCLUSIVE FORNECIMENTO DOS MATERIAIS E ELEMENTOS DE FIXACAO NA PONTE</t>
  </si>
  <si>
    <t>20.175.0015-A</t>
  </si>
  <si>
    <t>GUARDA-CORPO EM PILARES DE CONCRETO E BARRA DE ACO HORIZONTAIS DE 1.1/2" DE ACO GALVANIZADO</t>
  </si>
  <si>
    <t>20.176.0010-A</t>
  </si>
  <si>
    <t>GUARDA-CORPO COM 0,90M DE ALTURA,FORMADO POR DUAS LINHAS DETUBO DE PVC DE 75MM,APOIADOS EM MONTANTES DE CONCRETO A CADA2,0M</t>
  </si>
  <si>
    <t>20.180.0001-A</t>
  </si>
  <si>
    <t>MURETA DIVISORIA DE TRAFEGO,EM CONCRETO SIMPLES,TIPO AVENIDABRASIL,COM A FORMA EXECUTADA EM CHAPAS DE MADEIRA COMPENSADA DE 14MM RESINADA E DE 20MM PLASTIFICADA,INCLUSIVE FORNECIMENTO DOS MATERIAIS</t>
  </si>
  <si>
    <t>20.180.0002-A</t>
  </si>
  <si>
    <t>MURETA DIVISORIA DE TRAFEGO,EM CONCRETO SIMPLES,TIPO AVENIDABRASIL,INCLUSIVE FORNECIMENTO DOS MATERIAIS,EXCLUSIVE FORMA</t>
  </si>
  <si>
    <t>20.181.0001-A</t>
  </si>
  <si>
    <t>FORMA METALICA PARA MURETA DIVISORIA DE TRAFEGO,TIPO AVENIDABRASIL(ITEM 20.180.0001),INCLUSIVE RETIRADA DA MESMA E DO ESCORAMENTO,ADIMITINDO-SE ATE 25 VEZES A UTILIZACAO</t>
  </si>
  <si>
    <t>20.181.0005-B</t>
  </si>
  <si>
    <t>PROTECAO DE ESCORAMENTO PARA "LATERAL DE PISTA" (NAVIO),MEDINDO 1,50M DE LARGURA,1,50M DE ALTURA,0,30M DE ESPESSURA DE PAREDE E 16,00M DE COMPRIMENTO UTILIZANDO CONCRETO E TRILHO,CONFORME DESENHO DO DER-RJ</t>
  </si>
  <si>
    <t>20.181.0006-B</t>
  </si>
  <si>
    <t>PROTECAO DE ESCORAMENTO PARA "CENTRO DE PISTA" (NAVIO),MEDINDO 3,00M DE LARGURA,1,50M DE ALTURA,0,30M DE ESPESSURA DE PAREDE E 16,00M DE COMPRIMENTO UTILIZANDO CONCRETO E TRILHO,CONFORME DESENHO DO DER-RJ</t>
  </si>
  <si>
    <t>20.183.0001-B</t>
  </si>
  <si>
    <t>PROTECAO PARA VEICULOS,EM VERGALHOES,PRESOS A ESTRUTURA EXISTENTE,TELA DE ACO (MALHA Nº12 DE 8X8CM) E LONA DE PLASTICO(POLIETILENO),REAPROVEITAMENTO DA TELA DE ACO 4 VEZES E DOPLASTICO 2 VEZES</t>
  </si>
  <si>
    <t>20.198.0001-A</t>
  </si>
  <si>
    <t>PONTE BRANCA,EM MADEIRA DE LEI,SOBRE ESTACAS DE EUCALIPTO.FORNECIMENTO,COLOCACAO E ARRANCAMENTO</t>
  </si>
  <si>
    <t>21.001.0010-A</t>
  </si>
  <si>
    <t>ASSENTAMENTO DE POSTE DE CONCRETO,CIRCULAR,RETO DE 9,00M,COMCABECA DE CONCRETO,EXCLUSIVE FORNECIMENTO DO POSTE E DA CABECA</t>
  </si>
  <si>
    <t>21.001.0015-A</t>
  </si>
  <si>
    <t>ASSENTAMENTO DE POSTE DE CONCRETO,CIRCULAR,RETO DE 11,00M,COM CABECA DE CONCRETO,EXCLUSIVE FORNECIMENTO DO POSTE E DA CABECA</t>
  </si>
  <si>
    <t>21.001.0020-A</t>
  </si>
  <si>
    <t>ASSENTAMENTO DE POSTE DE CONCRETO,CIRCULAR,RETO DE 12,00M COM CABECA DE CONCRETO,EXCLUSIVE FORNECIMENTO DO POSTE E DA CABECA</t>
  </si>
  <si>
    <t>21.001.0021-A</t>
  </si>
  <si>
    <t>ASSENTAMENTO DE POSTE DE CONCRETO,CIRCULAR,RETO DE 13,00M,COM CABECA DE CONCRETO,EXCLUSIVE FORNECIMENTO DO POSTE E DA CABECA</t>
  </si>
  <si>
    <t>21.001.0025-A</t>
  </si>
  <si>
    <t>ASSENTAMENTO DE POSTE DE CONCRETO,CIRCULAR,RETO DE 17,00M,COM CABECA DE CONCRETO,EXCLUSIVE FORNECIMENTO DO POSTE E DA CABECA</t>
  </si>
  <si>
    <t>21.001.0060-A</t>
  </si>
  <si>
    <t>ASSENTAMENTO DE POSTE RETO,DE ACO DE 3,50 ATE 6,00M,COM ENGASTAMENTO DA PARTE INFERIOR DA COLUNA DIRETAMENTE NO SOLO,EXCLUSIVE FORNECIMENTO DO POSTE</t>
  </si>
  <si>
    <t>21.001.0062-A</t>
  </si>
  <si>
    <t>ASSENTAMENTO DE POSTE RETO,DE ACO DE 7,00 ATE 11,00M,COM ENGASTAMENTO DA PARTE INFERIOR DA COLUNA DIRETAMENTE NO SOLO,EXCLUSIVE FORNECIMENTO DO POSTE</t>
  </si>
  <si>
    <t>21.001.0065-A</t>
  </si>
  <si>
    <t>ASSENTAMENTO DE POSTE RETO,DE ACO DE 13,00 ATE 20,00M,COM ENGASTAMENTO DA PARTE INFERIOR DA COLUNA DIRETAMENTE NO SOLO,EXCLUSIVE FORNECIMENTO DO POSTE</t>
  </si>
  <si>
    <t>21.001.0070-A</t>
  </si>
  <si>
    <t>ASSENTAMENTO DE POSTE CURVO,DE ACO DE 7,00M,DE 1 BRACO,COM ENGASTAMENTO DA PARTE INFERIOR DA COLUNA DIRETAMENTE NO SOLO,EXCLUSIVE FORNECIMENTO DO POSTE</t>
  </si>
  <si>
    <t>21.001.0075-A</t>
  </si>
  <si>
    <t>ASSENTAMENTO DE POSTE CURVO,DE ACO DE 7,00M,DE 2 BRACOS,COMENGASTAMENTO DA PARTE INFERIOR DA COLUNA DIRETAMENTE NO SOLO,EXCLUSIVE FORNECIMENTO DO POSTE</t>
  </si>
  <si>
    <t>21.001.0080-A</t>
  </si>
  <si>
    <t>ASSENTAMENTO DE POSTE CURVO,DE ACO DE 8,00 ATE 12,00M,DE 1 BRACO,COM ENGASTAMENTO DA PARTE INFERIOR DA COLUNA DIRETAMENTE NO SOLO,EXCLUSIVE FORNECIMENTO DO POSTE</t>
  </si>
  <si>
    <t>21.001.0090-A</t>
  </si>
  <si>
    <t>ASSENTAMENTO DE POSTE CURVO,DE ACO DE 8,00 ATE 12,00M,DE 2 BRACOS,COM ENGASTAMENTO DA PARTE INFERIOR DA COLUNA DIRETAMENE NO SOLO,EXCLUSIVE FORNECIMENTO DO POSTE</t>
  </si>
  <si>
    <t>21.001.0095-A</t>
  </si>
  <si>
    <t>ASSENTAMENTO DE POSTE DE MADEIRA CIRCULAR DE 7,00M ATE 11,00M,EXCLUSIVE FORNECIMENTO DO POSTE</t>
  </si>
  <si>
    <t>21.001.0150-A</t>
  </si>
  <si>
    <t>ASSENTAMENTO DE POSTE DE CONCRETO,CIRCULAR RETO DE 23,00M,EMFUNDACAO ESPECIAL,EXCLUSIVE FUNDACAO E FORNECIMENTO DO POSTE</t>
  </si>
  <si>
    <t>21.001.0155-A</t>
  </si>
  <si>
    <t>ASSENTAMENTO DE POSTE DE CONCRETO,CIRCULAR RETO DE 33,00M,EMFUNDACAO ESPECIAL,EXCLUSIVE FUNDACAO E FORNECIMENTO DO POSTE</t>
  </si>
  <si>
    <t>21.001.0160-A</t>
  </si>
  <si>
    <t>ASSENTAMENTO DE POSTE RETO,DE ACO DE 3,50 ATE 6,00M,COM FLANGE DE ACO SOLDADO NA SUA BASE,FIXADO POR PARAFUSOS CHUMBADORES ENGASTADOS EM FUNDACAO DE CONCRETO,EXCLUSIVE FUNDACAO EFORNECIMENTO DO POSTE</t>
  </si>
  <si>
    <t>21.001.0165-A</t>
  </si>
  <si>
    <t>ASSENTAMENTO DE POSTE RETO,DE ACO DE 7,00 ATE 9,00M,COM FLANGE DE ACO SOLDADO NA SUA BASE,FIXADO POR PARAFUSOS CHUMBADORRES ENGASTADOS EM FUNDACAO DE CONCRETO,EXCLUSIVE FUNDACAO EFORNECIMENTO DO POSTE</t>
  </si>
  <si>
    <t>21.001.0170-A</t>
  </si>
  <si>
    <t>ASSENTAMENTO DE POSTE RETO,DE ACO DE 13,00 ATE 20,00M,COM FLANGE DE ACO SOLDADO NA SUA BASE,FIXADO POR PARAFUSOS CHUMBADORES ENGASTADOS EM FUNDACAO DE CONCRETO,EXCLUSIVE FUNDACAO EFORNECIMENTO DO POSTE</t>
  </si>
  <si>
    <t>21.001.0175-A</t>
  </si>
  <si>
    <t>ASSENTAMENTO DE POSTE CURVO,DE 1 BRACO,DE ACO DE 8,00 ATE 9,00M,COM FLANGE DE ACO SOLDADO NA SUA BASE,FIXADO POR PARAFUSOS CHUMBADORES ENGASTADOS EM FUNDACAO DE CONCRETO,EXCLUSIVEFUNDACAO E FORNECIMENTO DO POSTE</t>
  </si>
  <si>
    <t>21.001.0180-A</t>
  </si>
  <si>
    <t>ASSENTAMENTO DE POSTE CURVO,DE 1 BRACO,DE ACO DE 10,00 ATE 12,00M,COM FLANGE DE ACO SOLDADO NA SUA BASE,FIXADO POR PARAFUSOS CHUMBADORES ENGASTADOS EM FUNDACAO DE CONCRETO,EXCLUSIVE FUNDACAO E FORNECIMENTO DO POSTE</t>
  </si>
  <si>
    <t>21.001.0185-A</t>
  </si>
  <si>
    <t>ASSENTAMENTO DE POSTE CURVO,DE 2 BRACOS,DE ACO DE 8,00 ATE 9,00M,COM FLANGE DE ACO SOLDADO NA SUA BASE,FIXADO POR PARAFUSOS CHUMBADORES ENGASTADOS EM FUNDACAO DE CONCRETO,EXCLUSIVEFUNDACAO E FORNECIMENTO DO POSTE</t>
  </si>
  <si>
    <t>21.001.0190-A</t>
  </si>
  <si>
    <t>ASSENTAMENTO DE POSTE CURVO,DE 2 BRACOS,DE ACO DE 10,00 ATE12,00M,COM FLANGE DE ACO SOLDADO NA SUA BASE,FIXADO POR PARAFUSOS CHUMBADORES ENGASTADOS EM FUNDACAO DE CONCRETO,EXCLUSIVE FUNDACAO E FORNECIMENTO DO POSTE</t>
  </si>
  <si>
    <t>21.002.0010-A</t>
  </si>
  <si>
    <t>POSTE DE CONCRETO COM SECAO CIRCULAR,RETO,COM 9,00M DE COMPRIMENTO,TIPO LEVE,EXCLUSIVE TRANSPORTE.FORNECIMENTO</t>
  </si>
  <si>
    <t>21.002.0015-A</t>
  </si>
  <si>
    <t>POSTE DE CONCRETO COM SECAO CIRCULAR,RETO,COM 11,00M DE COMPRIMENTO,TIPO LEVE,EXCLUSIVE TRANSPORTE.FORNECIMENTO</t>
  </si>
  <si>
    <t>21.002.0020-A</t>
  </si>
  <si>
    <t>POSTE DE CONCRETO COM SECAO CIRCULAR,RETO,COM 11,00M DE COMPRIMENTO,TIPO PESADO,EXCLUSIVE TRANSPORTE.FORNECIMENTO</t>
  </si>
  <si>
    <t>21.002.0025-A</t>
  </si>
  <si>
    <t>POSTE DE CONCRETO COM SECAO CIRCULAR,RETO,COM 12,00M DE COMPRIMENTO,TIPO LEVE,EXCLUSIVE TRANSPORTE.FORNECIMENTO</t>
  </si>
  <si>
    <t>21.002.0030-A</t>
  </si>
  <si>
    <t>POSTE DE CONCRETO COM SECAO CIRCULAR,RETO,COM 12,00M DE COMPRIMENTO,TIPO PESADO,EXCLUSIVE TRANSPORTE.FORNECIMENTO</t>
  </si>
  <si>
    <t>21.002.0035-A</t>
  </si>
  <si>
    <t>POSTE DE CONCRETO,COM SECAO CIRCULAR,RETO,COM 13,00M DE COMPRIMENTO,CONICIDADE REDUZIDA,EXCLUSIVE TRANSPORTE.FORNECIMENTO</t>
  </si>
  <si>
    <t>21.002.0040-A</t>
  </si>
  <si>
    <t>POSTE DE CONCRETO,COM SECAO CIRCULAR,RETO,COM 17,00M DE COMPRIMENTO,CONICIDADE REDUZIDA,EXCLUSIVE TRANSPORTE.FORNECIMENTO</t>
  </si>
  <si>
    <t>21.002.0045-A</t>
  </si>
  <si>
    <t>POSTE DE CONCRETO,COM SECAO CIRCULAR,RETO,COM 22,50M DE COMPRIMENTO,CONICIDADE REDUZIDA,EXCLUSIVE TRANSPORTE.FORNECIMENTO</t>
  </si>
  <si>
    <t>21.003.0052-A</t>
  </si>
  <si>
    <t>POSTE DE ACO,RETO,CONICO CONTINUO,ALTURA DE 3,50M,SEM SAPATA.FORNECIMENTO</t>
  </si>
  <si>
    <t>21.003.0053-A</t>
  </si>
  <si>
    <t>POSTE DE ACO,RETO,CONICO CONTINUO,ALTURA DE 3,50M,COM SAPATAE BASE(PADRAO RIO CIDADE CATETE).FORNECIMENTO</t>
  </si>
  <si>
    <t>21.003.0054-A</t>
  </si>
  <si>
    <t>POSTE DE ACO,RETO,CONICO CONTINUO,ALTURA DE 4,50M,SEM SAPATAESPECIFICACAO EM-CME-04 DA RIOLUZ.FORNECIMENTO</t>
  </si>
  <si>
    <t>21.003.0055-A</t>
  </si>
  <si>
    <t>POSTE DE ACO,RETO,CONICO CONTINUO,ALTURA DE 4,50M,COM SAPATAESPECIFICACAO EM-CME-04 DA RIOLUZ.FORNECIMENTO</t>
  </si>
  <si>
    <t>21.003.0056-A</t>
  </si>
  <si>
    <t>POSTE DE ACO,RETO,CONICO CONTINUO,ALTURA DE 9,00M,SEM SAPATA.FORNECIMENTO</t>
  </si>
  <si>
    <t>21.003.0057-A</t>
  </si>
  <si>
    <t>POSTE DE ACO,RETO,CONICO CONTINUO,ALTURA DE 9,00M,COM SAPATA.FORNECIMENTO</t>
  </si>
  <si>
    <t>21.003.0065-A</t>
  </si>
  <si>
    <t>POSTE DE ACO,RETO,CONICO CONTINUO,ALTURA DE 15,00M,COM SAPATA.FORNECIMENTO</t>
  </si>
  <si>
    <t>21.003.0070-A</t>
  </si>
  <si>
    <t>POSTE DE ACO,CURVO,CONICO CONTINUO,SIMPLES,(9X2,5)M,SEM SAPATA.FORNECIMENTO</t>
  </si>
  <si>
    <t>21.003.0072-A</t>
  </si>
  <si>
    <t>POSTE DE ACO,CURVO,CONICO CONTINUO,SIMPLES,(9X2,5)M,COM SAPATA.FORNECIMENTO</t>
  </si>
  <si>
    <t>21.003.0075-A</t>
  </si>
  <si>
    <t>POSTE DE ACO,CURVO,CONICO CONTINUO,(9X2,5)M,DUPLO E COM SAPATA.FORNECIMENTO</t>
  </si>
  <si>
    <t>21.003.0078-A</t>
  </si>
  <si>
    <t>POSTE DE ACO,CURVO,CONICO CONTINUO,(9X2,5)M,DUPLO E SEM SAPATA.FORNECIMENTO</t>
  </si>
  <si>
    <t>21.003.0085-A</t>
  </si>
  <si>
    <t>POSTE DE ACO,RETO,CONICO CONTINUO OU ESCALONADO,ALTURA DE 7,00M,SEM SAPATA.FORNECIMENTO</t>
  </si>
  <si>
    <t>21.004.0095-A</t>
  </si>
  <si>
    <t>RETIRADA DE POSTE DE CONCRETO OU ACO,DE 3,50 A 9,00M</t>
  </si>
  <si>
    <t>21.004.0100-A</t>
  </si>
  <si>
    <t>RETIRADA DE POSTE DE CONCRETO OU ACO,DE 10,00 A 12,00M</t>
  </si>
  <si>
    <t>21.004.0101-A</t>
  </si>
  <si>
    <t>RETIRADA DE POSTE DE CONCRETO OU ACO, DE 13,00 A 15,00M</t>
  </si>
  <si>
    <t>21.004.0102-A</t>
  </si>
  <si>
    <t>RETIRADA DE POSTE DE CONCRETO OU ACO,DE 16,00 A 23,00M</t>
  </si>
  <si>
    <t>21.004.0105-A</t>
  </si>
  <si>
    <t>RETIRADA DE CONJUNTO DE CHAVES,FUSIVEIS E FERRAGENS EM LINHADE 13,2KV</t>
  </si>
  <si>
    <t>21.004.0108-A</t>
  </si>
  <si>
    <t>RETIRADA DE CONJUNTO DE FERRAGENS EM LINHA DE 13,2KV</t>
  </si>
  <si>
    <t>21.004.0110-A</t>
  </si>
  <si>
    <t>RETIRADA DE CONJUNTO DE FERRAGENS EM LINHA DE B.T.</t>
  </si>
  <si>
    <t>21.004.0120-A</t>
  </si>
  <si>
    <t>RETIRADA DE TRANSFORMADORES DE 5 ATE 112,5KVA</t>
  </si>
  <si>
    <t>21.004.0125-A</t>
  </si>
  <si>
    <t>RETIRADA DE CONJUNTO DE ATERRAMENTO</t>
  </si>
  <si>
    <t>21.004.0130-A</t>
  </si>
  <si>
    <t>RETIRADA DE REDE AEREA DE 13,2KV(LANCE)</t>
  </si>
  <si>
    <t>21.004.0135-A</t>
  </si>
  <si>
    <t>RETIRADA DE REDE AEREA DE B.T.(LANCE)</t>
  </si>
  <si>
    <t>21.004.0140-A</t>
  </si>
  <si>
    <t>RETIRADA DE LUMINARIA EM ALTURA DE 4,00 A 9,00M</t>
  </si>
  <si>
    <t>21.004.0141-A</t>
  </si>
  <si>
    <t>RETIRADA DE LUMINARIA EM ALTURA DE 10,00 A 12,00M</t>
  </si>
  <si>
    <t>21.004.0142-A</t>
  </si>
  <si>
    <t>RETIRADA DE LUMINARIA EM ALTURA DE 13,00 A 15,00M</t>
  </si>
  <si>
    <t>21.004.0143-A</t>
  </si>
  <si>
    <t>RETIRADA DE LUMINARIA EM ALTURA DE 16,00 ATE 23,00M</t>
  </si>
  <si>
    <t>21.004.0144-A</t>
  </si>
  <si>
    <t>RETIRADA DE LUMINARIA EM ALTURA DE 30,00M</t>
  </si>
  <si>
    <t>21.004.0150-A</t>
  </si>
  <si>
    <t>RETIRADA DE LUMINARIA,INSTALADA EM CORDOALHA,TETO OU PAREDE</t>
  </si>
  <si>
    <t>21.004.0153-A</t>
  </si>
  <si>
    <t>RETIRADA DE PROJETOR,INSTALADO EM TETO,PISO,PAREDE OU POSTE</t>
  </si>
  <si>
    <t>21.004.0155-A</t>
  </si>
  <si>
    <t>RETIRADA DE BRACO PADRAO RIOLUZ,PARA FIXACAO DE LUMINARIAS</t>
  </si>
  <si>
    <t>21.004.0158-A</t>
  </si>
  <si>
    <t>RETIRADA DE REATOR PARA LAMPADA DE DESCARGA INSTALADO ATE 7,00 DE ALTURA</t>
  </si>
  <si>
    <t>21.004.0160-A</t>
  </si>
  <si>
    <t>RETIRADA DE REATOR PARA LAMPADA DE DESCARGA,INSTALADO DE 8,00 ATE 12,00M DE ALTURA</t>
  </si>
  <si>
    <t>21.004.0165-A</t>
  </si>
  <si>
    <t>RETIRADA DE REATOR PARA LAMPADA DE DESCARGA,INSTALADO EM CAIXA DE PASSAGEM</t>
  </si>
  <si>
    <t>21.004.0168-A</t>
  </si>
  <si>
    <t>SUBSTITUICAO DE LAMPADA E LAVAGEM DO REFRATOR,EXCLUSIVE LAMPADA</t>
  </si>
  <si>
    <t>21.004.0170-A</t>
  </si>
  <si>
    <t>RETIRADA OU SUBSTITUICAO DE RELE FOTOELETRICO INDIVIDUAL,INSTALADO ATE 12,00M DE ALTURA</t>
  </si>
  <si>
    <t>21.004.0175-A</t>
  </si>
  <si>
    <t>RETIRADA DE EQUIPAMENTO DE COMANDO DE CIRCUITO</t>
  </si>
  <si>
    <t>21.004.0185-A</t>
  </si>
  <si>
    <t>RETIRADA DE CONDUTORES SINGELOS OU MULTIPLOS,INSTALADOS EM LINHA DE DUTOS</t>
  </si>
  <si>
    <t>21.004.0186-A</t>
  </si>
  <si>
    <t>RETIRADA DE NUCLEO,PARA FIXACAO DE LUMINARIAS,INSTALADO EM TOPO DE POSTE,ATE 15,00M DE ALTURA</t>
  </si>
  <si>
    <t>21.004.0187-A</t>
  </si>
  <si>
    <t>RETIRADA DE NUCLEO,PARA FIXACAO DE LUMINARIAS,INSTALADO EM TOPO DE POSTE,DE 16,00 ATE 20,00M DE ALTURA</t>
  </si>
  <si>
    <t>21.004.0188-A</t>
  </si>
  <si>
    <t>RETIRADA DE NUCLEO,PARA FIXACAO DE LUMINARIAS,INSTALADO EM TOPO DE POSTE,DE 21,00 ATE 45,00M DE ALTURA</t>
  </si>
  <si>
    <t>21.004.0190-A</t>
  </si>
  <si>
    <t>RETIRADA DE LAMPADA E ACONDICIONAMENTO EM CAIXA DE PAPELAO,EXCLUSIVE FORNECIMENTO DA CAIXA</t>
  </si>
  <si>
    <t>21.004.0200-A</t>
  </si>
  <si>
    <t>RETIRADA DE POSTE DE MADEIRA</t>
  </si>
  <si>
    <t>21.005.0010-A</t>
  </si>
  <si>
    <t>POSTE DE ACO,CONTINUO,CURVO,CONICO,SIMPLES,SEM BASE,COM JANELA DE INSPECAO,DE 9,00M.FORNECIMENTO E ASSENTAMENTO</t>
  </si>
  <si>
    <t>21.005.0011-A</t>
  </si>
  <si>
    <t>POSTE DE ACO,CONTINUO,CURVO,CONICO,SIMPLES,COM BASE,COM JANELA DE INSPECAO,DE 9,00M.FORNECIMENTO E ASSENTAMENTO</t>
  </si>
  <si>
    <t>21.005.0015-A</t>
  </si>
  <si>
    <t>POSTE DE ACO,CONTINUO,CURVO,CONICO,DUPLO,SEM BASE,COM JANELADE INSPECAO,DE 9,00M.FORNECIMENTO E ASSENTAMENTO</t>
  </si>
  <si>
    <t>21.005.0016-A</t>
  </si>
  <si>
    <t>POSTE DE ACO,CONTINUO,CURVO,CONICO,DUPLO,COM BASE,COM JANELADE INSPECAO,DE 9,00M.FORNECIMENTO E ASSENTAMENTO</t>
  </si>
  <si>
    <t>21.005.0020-A</t>
  </si>
  <si>
    <t>POSTE DE ACO,CONTINUO,RETO,CONICO,SIMPLES,COM FLANGE DE ACOSOLDADO NA SUA BASE,FIXADO POR PARAFUSOS CHUMBADORES,DE 9,00M.FORNECIMENTO E ASSENTAMENTO</t>
  </si>
  <si>
    <t>21.005.0050-A</t>
  </si>
  <si>
    <t>POSTE DE ACO,CONTINUO,RETO,CONICO,SIMPLES,COM ENGASTAMENTO DA PARTE INFERIOR DA COLUNA DIRETAMENTE NO SOLO,DE 7,00M.FORNECIMENTO E ASSENTAMENTO</t>
  </si>
  <si>
    <t>21.007.0010-A</t>
  </si>
  <si>
    <t>POSTE DE FERRO FUNDIDO,TIPO H-1,DE 4,50M DE ALTURA UTIL,EQUIPADO COM GLOBO.MONTAGEM</t>
  </si>
  <si>
    <t>21.007.0015-A</t>
  </si>
  <si>
    <t>POSTE DE FERRO FUNDIDO,TIPO H-3,DE 4,50M DE ALTURA UTIL,EQUIPADO COM GLOBO.MONTAGEM</t>
  </si>
  <si>
    <t>21.009.0010-A</t>
  </si>
  <si>
    <t>PINTURA DE POSTE RETO DE ACO,DE 3,50 A 6,00M,COM DUAS DEMAOSDE TINTA FENOLICA DE ALTA RESISTENCIA AS INTEMPERIES,DE SECAGEM RAPIDA,NA COR ALUMINIO</t>
  </si>
  <si>
    <t>21.009.0011-A</t>
  </si>
  <si>
    <t>PINTURA DE POSTE RETO DE ACO,DE 7,00 ATE 9,00M,COM DUAS DEMAOS DE TINTA FENOLICA DE ALTA RESISTENCIA AS INTEMPERIES,DE SECAGEM RAPIDA,NA COR ALUMINIO</t>
  </si>
  <si>
    <t>21.009.0012-A</t>
  </si>
  <si>
    <t>PINTURA DE POSTE RETO DE ACO,DE 10,00 ATE 15,00M,COM DUAS DEMAOS DE TINTA FENOLICA DE ALTA RESISTENCIA AS INTEMPERIES,DESECAGEM RAPIDA,NA COR ALUMINIO</t>
  </si>
  <si>
    <t>21.009.0013-A</t>
  </si>
  <si>
    <t>PINTURA DE POSTE RETO DE ACO,DE 16,00 ATE 20,00M,COM DUAS DEMAOS DE TINTA FENOLICA DE ALTA RESISTENCIA AS INTEMPERIES,DESECAGEM RAPIDA,NA COR ALUMINIO</t>
  </si>
  <si>
    <t>21.009.0030-A</t>
  </si>
  <si>
    <t>PINTURA DE POSTE CURVO,DE ACO,COM 1 BRACO,DE 7,00 ATE 10,00M,COM DUAS DEMAOS DE TINTA FENOLICA DE ALTA RESISTENCIA AS INTEMPERIES,DE SECAGEM RAPIDA,NA COR ALUMINIO</t>
  </si>
  <si>
    <t>21.009.0031-A</t>
  </si>
  <si>
    <t>PINTURA DE POSTE CURVO DE ACO,COM 1 BRACO,DE 11,00 ATE 15,00M,COM DUAS DEMAOS DE TINTA FENOLICA DE ALTA RESISTENCIA AS INTEMPERIES,DE SECAGEM RAPIDA,NA COR ALUMINIO</t>
  </si>
  <si>
    <t>21.009.0040-A</t>
  </si>
  <si>
    <t>PINTURA DE POSTE CURVO DE ACO,COM 2 BRACOS,DE 7,00 A 10,00M,COM DUAS DEMAOS DE TINTA FENOLICA DE ALTA RESISTENCIA AS INTEMPERIES,DE SECAGEM RAPIDA,NA COR ALUMINIO</t>
  </si>
  <si>
    <t>21.009.0041-A</t>
  </si>
  <si>
    <t>PINTURA DE POSTE CURVO DE ACO,COM 2 BRACOS,DE 11,00 A 15,00M,COM DUAS DEMAOS DE TINTA FENOLICA DE ALTA RESISTENCIA AS INTEMPERIES DE SECAGEM RAPIDA,NA COR ALUMINIO</t>
  </si>
  <si>
    <t>21.009.0080-A</t>
  </si>
  <si>
    <t>PINTURA DE POSTE ORNAMENTAL DE 4,50M DE ALTURA UTIL,COM DUASDEMAOS DE TINTA BRONZE METALICO OU SIMILAR</t>
  </si>
  <si>
    <t>21.009.0081-A</t>
  </si>
  <si>
    <t>PINTURA DE POSTE ORNAMENTAL DE 4,50M DE ALTURA UTIL,TIPO H-1,COM DUAS DEMAOS DE TINTA BRONZE METALICO OU SIMILAR</t>
  </si>
  <si>
    <t>21.009.0100-A</t>
  </si>
  <si>
    <t>PINTURA DE POSTE RETO,DE ACO,DE 3,50 A 6,00M,COM UMA DEMAO DE TINTA GRAFITE COM PROPRIEDADES DE PRIMER E DE ACABAMENTO,COM ALTO TEOR DE ZARCAO</t>
  </si>
  <si>
    <t>21.009.0101-A</t>
  </si>
  <si>
    <t>PINTURA DE POSTE RETO,DE ACO,DE 7,00 A 9,00M,COM UMA DEMAO DE TINTA GRAFITE COM PROPRIEDADES DE PRIMER E DE ACABAMENTO,COM ALTO TEOR DE ZARCAO</t>
  </si>
  <si>
    <t>21.009.0102-A</t>
  </si>
  <si>
    <t>PINTURA DE POSTE RETO,DE ACO,DE 10,00 A 15,00M,COM UMA DEMAODE TINTA GRAFITE,COM PROPRIEDADES DE PRIMER E DE ACABAMENTO,COM ALTO TEOR DE ZARCAO</t>
  </si>
  <si>
    <t>21.009.0105-A</t>
  </si>
  <si>
    <t>PINTURA DE POSTE RETO,DE ACO,DE 16,00 A 20,00M,COM UMA DEMAODE TINTA GRAFITE,COM PROPRIEDADES DE PRIMER E DE ACABAMENTO,COM ALTO TEOR DE ZARCAO</t>
  </si>
  <si>
    <t>21.009.0106-A</t>
  </si>
  <si>
    <t>PINTURA DE POSTE CURVO,DE ACO,DE 8,00 A 9,00M,COM 1 BRACO COM UMA DEMAO DE TINTA GRAFITE,COM PROPRIEDADES DE PRIMER E DEACABAMENTO,COM ALTO TEOR DE ZARCAO</t>
  </si>
  <si>
    <t>21.009.0107-A</t>
  </si>
  <si>
    <t>PINTURA DE POSTE CURVO,DE ACO,DE 8,00 A 9,00M,COM 2 BRACOS COM UMA DEMAO DE TINTA GRAFITE,COM PROPRIEDADES DE PRIMER E DE ACABAMENTO,COM ALTO TEOR DE ZARCAO</t>
  </si>
  <si>
    <t>21.009.0108-A</t>
  </si>
  <si>
    <t>PINTURA DE PROJETOR PRJ-01,CONFORME PROJETO NºA4-1188-PD,RIOLUZ,COM UMA DEMAO DE TINTA GRAFITE,COM PROPRIEDADES DE PRIMER E DE ACABAMENTO,COM ALTO TEOR DE ZARCAO</t>
  </si>
  <si>
    <t>21.009.0109-A</t>
  </si>
  <si>
    <t>PINTURA DE LUMINARIA LRJ-16,CONFORME PROJETO NºA4-1682-PD,RIOLUZ,COM UMA DEMAO DE TINTA GRAFITE COM PROPRIEDADES DE PRIMER E DE ACABAMENTO,COM ALTO TEOR DE ZARCAO</t>
  </si>
  <si>
    <t>21.009.0110-A</t>
  </si>
  <si>
    <t>PINTURA DE BASE SIMPLES PARA LUMINARIA LRJ-16,PROJETO RIOLUZ,COM UMA DEMAO DE TINTA GRAFITE,COM PROPRIEDADES DE PRIMER EDE ACABAMENTO,COM ALTO TEOR DE ZARCAO</t>
  </si>
  <si>
    <t>21.009.0111-A</t>
  </si>
  <si>
    <t>PINTURA EM BASE DUPLA PARA LUMINARIA LRJ-16,PROJETO RIOLUZ,COM UMA DEMAO DE TINTA GRAFITE,COM PROPRIEDADES DE PRIMER E DE ACABAMENTO,COM ALTO TEOR DE ZARCAO</t>
  </si>
  <si>
    <t>21.009.0112-A</t>
  </si>
  <si>
    <t>PINTURA EM BASE TRIPLA PARA LUMINARIA LRJ-16,PROJETO RIOLUZ,COM UMA DEMAO DE TINTA GRAFITE,COM PROPRIEDADES DE PRIMER EDE ACABAMENTO,COM ALTO TEOR DE ZARCAO</t>
  </si>
  <si>
    <t>21.009.0113-A</t>
  </si>
  <si>
    <t>PINTURA EM BASE QUADRUPLA PARA LUMINARIA LRJ-16,PROJETO RIOLUZ,COM UMA DEMAO DE TINTA GRAFITE,COM PROPRIEDADES DE PRIMERE DE ACABAMENTO,COM ALTO TEOR DE ZARCAO</t>
  </si>
  <si>
    <t>21.009.0114-A</t>
  </si>
  <si>
    <t>PINTURA EM CONJUNTO DE LUMINARIAS 4 PETALAS LRJ-11 OU LRJ-13,CONFORME PROJETO NºA4-1792-PD,RIOLUZ,COM UMA DEMAO DE TINTAGRAFITE,COM PROPRIEDADES DE PRIMER E DE ACABAMENTO,COM ALTOTEOR DE ZARCAO</t>
  </si>
  <si>
    <t>21.009.0115-A</t>
  </si>
  <si>
    <t>PINTURA EM SUPORTE PARA LUMINARIA LRJ-11 OU LRJ-13,CONFORMEPROJETO NºA3-1812-PD,RIOLUZ,COM UMA DEMAO DE TINTA GRAFITE,COM PROPRIEDADES DE PRIMER E DE ACABAMENTO,COM ALTO TEOR DE ZARCAO</t>
  </si>
  <si>
    <t>21.009.0116-A</t>
  </si>
  <si>
    <t>PINTURA EM LUMINARIA LRJ-01,CONFORME PROJETO NºA4-1176-PD,RIOLUZ,COM UMA DEMAO DE TINTA GRAFITE,COM PROPRIEDADES DE PRIMER E DE ACABAMENTO,COM ALTO TEOR DE ZARCAO</t>
  </si>
  <si>
    <t>21.010.0005-A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</si>
  <si>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</si>
  <si>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21.010.0010-A</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</si>
  <si>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</si>
  <si>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21.010.0015-A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</si>
  <si>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</si>
  <si>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21.010.0020-A</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</si>
  <si>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</si>
  <si>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21.010.0025-A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</si>
  <si>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</si>
  <si>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21.010.0030-A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</si>
  <si>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</si>
  <si>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21.010.0035-A</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</si>
  <si>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</si>
  <si>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21.010.0040-A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</si>
  <si>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</si>
  <si>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21.010.0045-A</t>
  </si>
  <si>
    <t>PINTURA DE BRACO COM 2 DEMAOS DE TINTA FENOLICA</t>
  </si>
  <si>
    <t>21.011.0010-A</t>
  </si>
  <si>
    <t>FUNDACAO SIMPLES DE CONCRETO PRE-MOLDADO,PROJETO RIOLUZ,COMCHUMBADORES DE ACO,PROVIDO DE ARRUELAS E PORCAS PARA FIXACAODE POSTE RETO DE ACO,DE 3,50 ATE 6,00M,EXCLUSIVE O POSTE E CHUMBADORES</t>
  </si>
  <si>
    <t>21.011.0012-A</t>
  </si>
  <si>
    <t>FUNDACAO SIMPLES DE CONCRETO PRE-MOLDADO,PROJETO RIOLUZ,COMCHUMBADORES DE ACO,PROVIDO DE ARRUELAS E PORCAS PARA FIXACAODE POSTE RETO DE ACO,DE 7,00 ATE 9,00M,EXCLUSIVE O POSTE E CHUMBADORES</t>
  </si>
  <si>
    <t>21.011.0015-A</t>
  </si>
  <si>
    <t>FUNDACAO SIMPLES DE CONCRETO PRE-MOLDADO,PROJETO RIOLUZ,COMCHUMBADORES DE ACO,PROVIDO DE ARRUELAS E PORCAS PARA FIXACAODE POSTE RETO DE ACO,DE 12,00 ATE 15,00M,EXCLUSIVE O POSTE ECHUMBADORES</t>
  </si>
  <si>
    <t>21.011.0016-A</t>
  </si>
  <si>
    <t>FUNDACAO SIMPLES DE CONCRETO PRE-MOLDADO,PROJETO RIOLUZ,COMCHUMBADORES DE ACO,PROVIDO DE ARRUELAS E PORCAS PARA FIXACAODE POSTE RETO DE ACO,DE 16,00 ATE 20,00M,EXCLUSIVE POSTE E CHUMBADORES</t>
  </si>
  <si>
    <t>21.011.0020-A</t>
  </si>
  <si>
    <t>FUNDACAO SIMPLES DE CONCRETO PRE-MOLDADO,PROJETO RIOLUZ,COMCHUMBADORES DE ACO,PROVIDO DE ARRUELAS E PORCAS PARA FIXACAODE POSTE CURVO DE ACO,DE 1 BRACO,DE 8,00 ATE 9,00M,EXCLUSIVEO POSTE E CHUMBADORES</t>
  </si>
  <si>
    <t>21.011.0021-A</t>
  </si>
  <si>
    <t>FUNDACAO SIMPLES DE CONCRETO PRE-MOLDADO,PROJETO RIOLUZ,COMCHUMBADORES DE ACO,PROVIDO DE ARRUELAS E PORCAS PARA FIXACAODE POSTE CURVO DE ACO,DE 1 BRACO,DE 10,00 ATE 12,00M,EXCLUSIVE O POSTE E CHUMBADORES</t>
  </si>
  <si>
    <t>21.011.0025-A</t>
  </si>
  <si>
    <t>FUNDACAO SIMPLES DE CONCRETO PRE-MOLDADO,PROJETO RIOLUZ COMCHUMBADORES DE ACO,PROVIDO DE ARRUELAS E PORCAS PARA FIXACAODE POSTE CURVO DE ACO,DE 2 BRACOS,DE 8,00 ATE 9,00M,EXCLUSIVE O POSTE E CHUMBADORES</t>
  </si>
  <si>
    <t>21.011.0026-A</t>
  </si>
  <si>
    <t>FUNDACAO SIMPLES DE CONCRETO PRE-MOLDADO,PROJETO RIOLUZ,COMCHUMBADORES DE ACO,PROVIDO DE ARRUELAS E PORCAS PARA FIXACAODE POSTE CURVO DE ACO,DE 2 BRACOS,DE 10,00 ATE 12,00M,EXCLUSIVE O POSTE E CHUMBADORES</t>
  </si>
  <si>
    <t>21.011.0030-A</t>
  </si>
  <si>
    <t>FUNDACAO ESPECIAL PARA FIXACAO DE POSTE DE CONCRETO,CIRCULAR,RETO,DE 9,00M,EM TERRENO PANTANOSO OU ATERRADO,CONFORME PROJETO NºA4-1651-PD,RIOLUZ,EXCLUSIVE O POSTE</t>
  </si>
  <si>
    <t>21.011.0035-A</t>
  </si>
  <si>
    <t>FUNDACAO ESPECIAL PARA FIXACAO DE POSTE DE CONCRETO,CIRCULAR,RETO DE 13,00M,EM TERRENO PANTANOSO OU ATERRADO,CONFORME PROJETO NºA4-1651-PD,RIOLUZ,EXCLUSIVE O POSTE</t>
  </si>
  <si>
    <t>21.011.0040-A</t>
  </si>
  <si>
    <t>FUNDACAO ESPECIAL PARA FIXACAO DE POSTE DE CONCRETO,CIRCULAR,RETO,DE 17,00M,EM TERRENO PANTANOSO OU ATERRADO,CONFORME PROJETO Nº A4-1651-PD,RIOLUZ,EXCLUSIVE O POSTE</t>
  </si>
  <si>
    <t>21.011.0050-A</t>
  </si>
  <si>
    <t>FUNDACAO ESPECIAL PARA FIXACAO DE POSTE DE CONCRETO,CIRCULAR,RETO,DE 23,00M,EM TERRENO PANTANOSO OU ATERRADO,CONFORME PROJETO Nº A4-1651-PD,RIOLUZ,EXCLUSIVE O POSTE</t>
  </si>
  <si>
    <t>21.011.0060-A</t>
  </si>
  <si>
    <t>FUNDACAO ESPECIAL PARA FIXACAO DE POSTE DE CONCRETO,CIRCULAR,RETO,DE 33,00M,EM TERRENO PANTANOSO OU ATERRADO,CONFORME PROJETO Nº A4-1651-PD,RIOLUZ,EXCLUSIVE O POSTE</t>
  </si>
  <si>
    <t>21.011.0070-A</t>
  </si>
  <si>
    <t>FUNDACAO ESPECIAL PARA FIXACAO DE POSTE DE ACO,RETO OU CURVO,COM FLANGE DE 1 OU 2 BRACOS,DE 16,00 ATE 20,00M,EM TERRENOPANTANOSO OU ATERRADO,CONFORME PROJETO Nº A4-1651-PD,RIOLUZ,EXCLUSIVE O POSTE</t>
  </si>
  <si>
    <t>21.011.0075-A</t>
  </si>
  <si>
    <t>FUNDACAO PARA POSTE RETO,DE ACO,DE 3,50 A 6,00M,EM TERRENO DE AREIA,ARGILA OU PICARRA,INCLUSIVE INSTALACAO E FORNECIMENTO DE TAMPA DE PROTECAO</t>
  </si>
  <si>
    <t>21.011.0080-A</t>
  </si>
  <si>
    <t>FUNDACAO PARA POSTE RETO,DE ACO,DE 7,00 A 9,00M,EM TERRENO DE AREIA,ARGILA OU PICARRA,INCLUSIVE INSTALACAO E FORNECIMENTO DE TAMPA DE PROTECAO</t>
  </si>
  <si>
    <t>21.011.0085-A</t>
  </si>
  <si>
    <t>FUNDACAO PARA POSTE RETO,DE ACO,DE 10,00 A 15,00M,EM TERRENODE AREIA,ARGILA OU PICARRA,INCLUSIVE INSTALACAO E FORNECIMENTO DE TAMPA DE PROTECAO</t>
  </si>
  <si>
    <t>21.011.0090-A</t>
  </si>
  <si>
    <t>FUNDACAO PARA POSTE CURVO,DE ACO,DE 8,00 A 9,00M,DE 1 OU 2 BRACOS,EM TERRRENO DE AREIA,ARGILA OU PICARRA,INCLUSIVE INSTALACAO E FORNECIMENTO DE TAMPA DE PROTECAO</t>
  </si>
  <si>
    <t>21.011.0095-A</t>
  </si>
  <si>
    <t>FUNDACAO PARA POSTE DE CONCRETO,CIRCULAR,ATE 12,00M DE ALTURA,EM TERRENO DE AREIA,ARGILA OU PICARRA,INCLUSIVE INSTALACAOE FORNECIMENTO DE TAMPA DE PROTECAO</t>
  </si>
  <si>
    <t>21.011.0100-A</t>
  </si>
  <si>
    <t>FUNDACAO PARA POSTE DE CONCRETO,CIRCULAR,DE 13,00M DE ALTURA,EM TERRENO DE AREIA,ARGILA OU PICARRA,INCLUSIVE INSTALACAOE FORNECIMENTO DE TAMPA DE PROTECAO</t>
  </si>
  <si>
    <t>21.013.0010-A</t>
  </si>
  <si>
    <t>CHUMBADORES DE ACO,PARA FIXACAO DE POSTE RETO OU CURVO,DE ACO,DE 7,00 ATE 9,00M,COM FLANGE.FORNECIMENTO E COLOCACAO</t>
  </si>
  <si>
    <t>21.015.0179-A</t>
  </si>
  <si>
    <t>ARMACAO SECUNDARIA VERTICAL,COMPLETA,PARA UMA REDE DE B.T.,EXCLUSIVE FORNECIMENTO DA ARMACAO E DAS CINTAS DE FIXACAO.INSTALACAO</t>
  </si>
  <si>
    <t>21.015.0181-A</t>
  </si>
  <si>
    <t>ARMACAO SECUNDARIA VERTICAL,DE 4(QUATRO)ESTRIBOS,COMPLETA,PARA UMA REDE DE B.T.,DE 4(QUATRO)CONDUTORES,PARA ALINHAMENTORETO,ANGULO INFERIOR A 90º E PONTO TERMINAL,EXCLUSIVE FORNECIMENTO DAS CINTAS DE FIXACAO(VER CONJUNTO BTV 1).FORNECIMENTO E INSTALACAO</t>
  </si>
  <si>
    <t>21.015.0182-A</t>
  </si>
  <si>
    <t>ARMACAO SECUNDARIA VERTICAL,DE 3(TRES)ESTRIBOS,COMPLETA,PARAUMA REDE DE B.T.,DE 3(TRES)CONDUTORES,PARA ALINHAMENTO RETO,ANGULO INFERIOR A 90º E PONTO TERMINAL,EXCLUSIVE FORNECIMENTO DAS CINTAS DE FIXACAO (VER CONJUNTO BTV 1).FORNECIMENTO EINSTALACAO</t>
  </si>
  <si>
    <t>21.015.0184-A</t>
  </si>
  <si>
    <t>CONJUNTO PARA FIXACAO DE REDE 13,8KV,TRIFASICA,EXCLUSIVE FORNECIMENTO DOS ISOLADORES E FERRAGENS.INSTALACAO</t>
  </si>
  <si>
    <t>21.015.0186-A</t>
  </si>
  <si>
    <t>FERRAGENS SINGELAS,PARA 1 LINHA,DE 13,8KV,BIFASICA TRIANGULAR,POSTE AO CENTRO,PARA ALINHAMENTOS RETOS E ANGULOS ATE 30º(CONJUNTO 13 A1).INSTALACAO</t>
  </si>
  <si>
    <t>21.015.0188-A</t>
  </si>
  <si>
    <t>CONJUNTO PARA FIXACAO DE REDE 13,8KV,TRIFASICA,HORIZONTAL,POSTE AO CENTRO,PARA PEQUENOS ANGULOS,PADRAO MADEIRA,MONTAGEMNORMAL,TIPO 13N2.FORNECIMENTO E INSTALACAO</t>
  </si>
  <si>
    <t>21.015.0190-A</t>
  </si>
  <si>
    <t>CONJUNTO PARA FIXACAO DE REDE 13,8KV,TRIFASICA,HORIZONTAL,POSTE AO CENTRO,PARA PEQUENOS ANGULOS,PADRAO MADEIRA,PARA FIMDE LINHA,TIPO 13N5.FORNECIMENTO E INSTALACAO</t>
  </si>
  <si>
    <t>21.015.0192-A</t>
  </si>
  <si>
    <t>FERRAGENS SINGELAS E 2 CHAVES FUSIVEIS,EM 1 LINHA DE 13,8KV,HORIZONTAL,POSTE AO CENTRO,EXCLUSIVE FORNECIMENTO DAS CHAVESFUSIVEIS,DOS ISOLADORES E FERRAGENS DA LINHA EXISTENTE.INSTALACAO</t>
  </si>
  <si>
    <t>21.015.0194-A</t>
  </si>
  <si>
    <t>FERRAGENS SINGELAS E 3 CHAVES FUSIVEIS,EM 1 LINHA DE 13,8KV,HORIZONTAL,POSTE AO CENTRO;EXCLUSIVE FORNECIMENTO DAS CHAVESFUSIVEIS,DOS ISOLADORES E FERRAGENS DA LINHA EXISTENTE.INSTALACAO</t>
  </si>
  <si>
    <t>21.015.0196-A</t>
  </si>
  <si>
    <t>CHAVES FUSIVEIS(TRES),EM 1 LINHA DE 13,8KV,HORIZONTAL,POSTECENTRO,INCLUSIVE SUPORTE DE FIXACAO,PADRAO MADEIRA,MONTAGEMNORMAL,TIPO 13N8,EXCLUSIVE ISOLADORES E FERRAGENS DA LINHA EXISTENTE.FORNECIMENTO E INSTALACAO</t>
  </si>
  <si>
    <t>21.015.0198-A</t>
  </si>
  <si>
    <t>FERRAGENS SINGELAS,PARA 2 LINHAS,DE 25KV,HORIZONTAIS,POSTE AO CENTRO,PARA ALINHAMENTOS RETOS E ANGULOS ATE 30°(CONJUNTO25 E1).INSTALACAO</t>
  </si>
  <si>
    <t>21.015.0201-A</t>
  </si>
  <si>
    <t>TRANSFORMADOR DE 5 A 112,5KVA,SOB LINHA DE 13,8KV,EXCLUSIVEFERRAGENS DE SUPORTES,CHAVES FUSIVEIS COM RESPECTIVAS FERRAGENS E TRANSFORMADORES,INCLUSIVE INTERLIGACAO DE AT E BT,SENDO ESTA ULTIMA COM CONECTORES DE LINHA,EXCLUSIVE CONECTORES.INSTALACAO</t>
  </si>
  <si>
    <t>21.015.0205-A</t>
  </si>
  <si>
    <t>SUPORTE PARA MONTAGEM DE TRANSFORMADOR EM POSTE.FORNECIMENTO</t>
  </si>
  <si>
    <t>21.015.0207-A</t>
  </si>
  <si>
    <t>ATERRAMENTO DE CAIXA HAND-HOLE</t>
  </si>
  <si>
    <t>21.015.0208-A</t>
  </si>
  <si>
    <t>ATERRAMENTO DE POSTE DE ACO,INCLUSIVE FORNECIMENTO DOS MATERIAIS</t>
  </si>
  <si>
    <t>21.015.0209-A</t>
  </si>
  <si>
    <t>ATERRAMENTO DE TAMPAO,INCLUSIVE FORNECIMENTO DOS MATERIAIS</t>
  </si>
  <si>
    <t>21.015.0210-A</t>
  </si>
  <si>
    <t>CONJUNTO DE ATERRAMENTO PARA TRANSFORMADOR(VER DESENHO A2-134-CP).FORNECIMENTO E INSTALACAO</t>
  </si>
  <si>
    <t>21.015.0220-A</t>
  </si>
  <si>
    <t>CONJUNTO PARA ATERRAMENTO DE REDE DE B.T.(VER DESENHO A2-134-CP).FORNECIMENTO E INSTALACAO</t>
  </si>
  <si>
    <t>21.015.0230-A</t>
  </si>
  <si>
    <t>HASTE PARA ATERRAMENTO,DE 5/8"(16MM),COM 2,40M DE COMPRIMENTO.FORNECIMENTO</t>
  </si>
  <si>
    <t>21.015.0231-A</t>
  </si>
  <si>
    <t>HASTE PARA ATERRAMENTO,DE 5/8" (16MM),COM 3,00M DE COMPRIMENTO.FORNECIMENTO</t>
  </si>
  <si>
    <t>21.015.0233-A</t>
  </si>
  <si>
    <t>HASTE PARA ATERRAMENTO,DE 3/4" (19MM),COM 2,40M DE COMPRIMENTO.FORNECIMENTO</t>
  </si>
  <si>
    <t>21.015.0234-A</t>
  </si>
  <si>
    <t>HASTE PARA ATERRAMENTO,DE 3/4" (19MM),COM 3,00M DE COMPRIMENTO.FORNECIMENTO</t>
  </si>
  <si>
    <t>21.015.0235-A</t>
  </si>
  <si>
    <t>HASTE PARA ATERRAMENTO,COM 2,40M A 3,00M DE COMPRIMENTO.COLOCACAO</t>
  </si>
  <si>
    <t>21.018.0010-A</t>
  </si>
  <si>
    <t>REDE DE 13,8KV,AEREA,COM 2(DOIS)CONDUTORES DE COBRE,EXCLUSIVE FORNECIMENTO DOS CONDUTORES(LANCE).INSTALACAO</t>
  </si>
  <si>
    <t>21.018.0012-A</t>
  </si>
  <si>
    <t>REDE DE 13,8KV,AEREA,COM 3(TRES)CONDUTORES DE COBRE,EXCLUSIVE FORNECIMENTO DOS CONDUTORES(LANCE).INSTALACAO</t>
  </si>
  <si>
    <t>21.018.0015-A</t>
  </si>
  <si>
    <t>REDE DE 13,8KV,AEREA,COM 2 CONDUTORES DE ALUMINIO,EXCLUSIVEFORNECIMENTO DOS CONDUTORES(LANCE).INSTALACAO</t>
  </si>
  <si>
    <t>21.018.0018-A</t>
  </si>
  <si>
    <t>REDE DE 13,8KV,AEREA,COM 3 CONDUTORES DE ALUMINIO,EXCLUSIVEFORNECIMENTO DOS CONDUTORES(LANCE).INSTALACAO</t>
  </si>
  <si>
    <t>21.018.0020-A</t>
  </si>
  <si>
    <t>REDE DE B.T.,AEREA,COM 1(UM)CONDUTOR DE COBRE,EXCLUSIVE FORNECIMENTO DO CONDUTOR (LANCE).INSTALACAO</t>
  </si>
  <si>
    <t>21.018.0021-A</t>
  </si>
  <si>
    <t>REDE DE B.T.,AEREA,COM 2(DOIS)CONDUTORES DE COBRE,EXCLUSIVEFORNECIMENTO DOS CONDUTORES(LANCE).INSTALACAO</t>
  </si>
  <si>
    <t>21.018.0022-A</t>
  </si>
  <si>
    <t>REDE DE B.T.,AEREA,COM 3(TRES)CONDUTORES DE COBRE,EXCLUSIVEFORNECIMENTO DOS CONDUTORES(LANCE).INSTALACAO</t>
  </si>
  <si>
    <t>21.018.0023-A</t>
  </si>
  <si>
    <t>REDE DE B.T.,AEREA,COM 4(QUATRO)CONDUTORES DE COBRE,EXCLUSIVE FORNECIMENTO DOS CONDUTORES(LANCE).INSTALACAO</t>
  </si>
  <si>
    <t>21.018.0025-A</t>
  </si>
  <si>
    <t>REDE DE B.T.,AEREA,COM 3(TRES)CONDUTORES DE ALUMINIO,EXCLUSIVE FORNECIMENTO DOS CONDUTORES(LANCE).INSTALACAO</t>
  </si>
  <si>
    <t>21.018.0030-A</t>
  </si>
  <si>
    <t>REDE DE B.T.,AEREA,COM 4(QUATRO)CONDUTORES DE ALUMINIO,EXCLUSIVE FORNECIMENTO DOS CONDUTORES(LANCE).INSTALACAO</t>
  </si>
  <si>
    <t>21.018.0031-A</t>
  </si>
  <si>
    <t>REDE DE B.T.,AEREA,COM 1(UM)CONDUTOR DE ALUMINIO,EXCLUSIVE FORNECIMENTO DO CONDUTOR(LANCE).INSTALACAO</t>
  </si>
  <si>
    <t>21.018.0032-A</t>
  </si>
  <si>
    <t>REDE DE B.T.,AEREA,COM 2(DOIS)CONDUTORES DE ALUMINIO,EXCLUSIVE FORNECIMENTO DO CONDUTOR(LANCE).INSTALACAO</t>
  </si>
  <si>
    <t>21.018.0035-A</t>
  </si>
  <si>
    <t>REDE B.T.,AEREA,COM CABO MULTIPLEX OU SIMILAR,DE ALUMINIO,EXCLUSIVE FORNECIMENTO DO CABO.INSTALACAO</t>
  </si>
  <si>
    <t>21.018.0040-A</t>
  </si>
  <si>
    <t>ISOLADOR DE BAIXA TENSAO(BT),TIPO CARRETEL,NA COR MARROM,MEDINDO(72X72)MM.FORNECIMENTO</t>
  </si>
  <si>
    <t>21.018.0045-A</t>
  </si>
  <si>
    <t>ISOLADOR TIPO PINO,13,8KV.FORNECIMENTO</t>
  </si>
  <si>
    <t>21.018.0050-A</t>
  </si>
  <si>
    <t>MUFLA TERMINAL PARA CABO SINGELO 50MM2,15KV.FORNECIMENTO</t>
  </si>
  <si>
    <t>21.019.0078-A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</si>
  <si>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</si>
  <si>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21.019.0090-A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</si>
  <si>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</si>
  <si>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21.019.0095-A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</si>
  <si>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</si>
  <si>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</si>
  <si>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</si>
  <si>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21.019.0110-A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</si>
  <si>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</si>
  <si>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21.020.0050-A</t>
  </si>
  <si>
    <t>BRACO,PADRAO RIOLUZ,COM 0,57M OU 1,77M DE PROJECAO HORIZONTAL,PARA LUMINARIA LRJ-10,EM POSTE DE CONCRETO,COM FORNECIMENTO DAS FERRAGENS DE FIXACAO,EXCLUSIVE FORNECIMENTO DO BRACO.COLOCACAO</t>
  </si>
  <si>
    <t>21.020.0055-A</t>
  </si>
  <si>
    <t>BRACO,PADRAO RIOLUZ,DE 1,50M ATE 2,50M DE PROJECAO HORIZONTAL,EM POSTE RETO DE ACO OU CONCRETO,COM FORNECIMENTO DAS FERRAGENS DE FIXACAO;EXCLUSIVE FORNECIMENTO DO BRACO.COLOCACAO</t>
  </si>
  <si>
    <t>21.020.0060-A</t>
  </si>
  <si>
    <t>BRACO,PADRAO RIOLUZ,DE 2,60M ATE 3,50M DE PROJECAO HORIZONTAL,EM POSTE RETO DE ACO OU CONCRETO,COM FORNECIMENTO DAS FERRAGENS DE FIXACAO,EXCLUSIVE FORNECIMENTO DO BRACO.COLOCACAO</t>
  </si>
  <si>
    <t>21.020.0065-A</t>
  </si>
  <si>
    <t>LUMINARIA COM LAMPADA DE DESCARGA,COM OU SEM REATOR INTEGRADO,EM PONTA DE BRACO OU POSTE RETO(ACO OU CONCRETO)ATE 6M DEALTURA,EXCLUSIVE FORNECIMENTO DA LUMINARIA.COLOCACAO</t>
  </si>
  <si>
    <t>21.020.0070-A</t>
  </si>
  <si>
    <t>LUMINARIA ABERTA COM LAMPADA DE DESCARGA,SEM REATOR INTEGRADO,EM PONTA DE BRACO,ATE 10M DE ALTURA,EXCLUSIVE FORNECIMENTODA LUMINARIA.COLOCACAO</t>
  </si>
  <si>
    <t>21.020.0075-A</t>
  </si>
  <si>
    <t>LUMINARIA FECHADA COM LAMPADA DE DESCARGA,COM REATOR INTEGRADO,EM PONTA DE BRACO OU POSTE DE ACO CURVO ATE 10,00M DE ALTURA,EXCLUSIVE FORNECIMENTO DA LUMINARIA.COLOCACAO</t>
  </si>
  <si>
    <t>21.020.0080-A</t>
  </si>
  <si>
    <t>LUMINARIA FECHADA COM LAMPADA DE DESCARGA,SEM REATOR INTEGRADO,EM PONTA DE BRACO OU POSTE DE ACO CURVO ATE 10,00M DE ALTURA,EXCLUSIVE FORNECIMENTO DA LUMINARIA.COLOCACAO</t>
  </si>
  <si>
    <t>21.020.0085-A</t>
  </si>
  <si>
    <t>LUMINARIA COM LAMPADA DE DESCARGA,COM OU SEM REATOR INTEGRADO,EM PONTA DE BRACO OU POSTE DE ACO CURVO,DE 11,00M ATE 15,00M DE ALTURA,EXCLUSIVE FORNECIMENTO DA LUMINARIA.COLOCACAO</t>
  </si>
  <si>
    <t>21.020.0090-A</t>
  </si>
  <si>
    <t>BASE PARA TOPO DE POSTE,EM POSTE RETO(ACO OU CONCRETO),PARAALTURAS DE 10,00 ATE 15,00M,PARA LUMINARIA PONTA DE BRACO,EXCLUSIVE LUMINARIAS E BASE.COLOCACAO</t>
  </si>
  <si>
    <t>21.020.0095-A</t>
  </si>
  <si>
    <t>BASE PARA TOPO DE POSTE,EM POSTE RETO(ACO OU CONCRETO),PARAALTURA DE 9,00M,PARA LUMINARIA PONTA DE BRACO,EXCLUSIVE LUMINARIAS E BASE.COLOCACAO</t>
  </si>
  <si>
    <t>21.020.0106-A</t>
  </si>
  <si>
    <t>COMANDO DE CIRCUITO,PADRAO RIOLUZ,EXCLUSIVE O FORNECIMENTO DAS FERRAGENS DE FIXACAO E DO COMANDO.COLOCACAO</t>
  </si>
  <si>
    <t>21.020.0107-A</t>
  </si>
  <si>
    <t>CONDUITE FLEXIVEL GALVANIZADO,COM DIAMETRO DE 63MM(2.1/2"),PARA ACABAMENTO.FORNECIMENTO E COLOCACAO</t>
  </si>
  <si>
    <t>21.021.0010-A</t>
  </si>
  <si>
    <t>BASE PARA SUSTENTACAO DE POSTE DE ACO RETO DE ATE 7,00M,MODELO TRAPEZOIDAL EM ACO ZINCADO,COM ALTURA DE 400MM,COM PORTINHOLA DE VISITA,INCLUSIVE CHUMBADORES E PARAFUSOS.FORNECIMENTO</t>
  </si>
  <si>
    <t>21.021.0015-A</t>
  </si>
  <si>
    <t>BASE PARA SUSTENTACAO DE POSTE DE ACO RETO DE 8,00 ATE 12,00M,MODELO TRAPEZOIDAL EM ACO ZINCADO,COM ALTURA DE 400MM,COMPORTINHOLA DE VISITA,INCLUSIVE CHUMBADORES E PARAFUSOS.FORNECIMENTO</t>
  </si>
  <si>
    <t>21.024.0010-A</t>
  </si>
  <si>
    <t>UM CONDUTOR SINGELO EM LINHA DE DUTOS,EXCLUSIVE FORNECIMENTODE CONDUTOR E DOS DUTOS.COLOCACAO</t>
  </si>
  <si>
    <t>21.024.0015-A</t>
  </si>
  <si>
    <t>2(DOIS)CONDUTORES SINGELOS EM LINHA DE DUTOS,EXCLUSIVE FORNECIMENTO DE CONDUTOR E DOS DUTOS.COLOCACAO</t>
  </si>
  <si>
    <t>21.024.0020-A</t>
  </si>
  <si>
    <t>3(TRES)CONDUTORES SINGELOS EM LINHA DE DUTOS,EXCLUSIVE FORNECIMENTO DE CONDUTOR E DOS DUTOS.COLOCACAO</t>
  </si>
  <si>
    <t>21.024.0025-A</t>
  </si>
  <si>
    <t>4(QUATRO)CONDUTORES SINGELOS EM LINHA DE DUTOS,EXCLUSIVE FORNECIMENTO DE CONDUTOR E DOS DUTOS.COLOCACAO</t>
  </si>
  <si>
    <t>21.024.0030-A</t>
  </si>
  <si>
    <t>UM CABO BIFASICO,EM LINHA DE DUTOS,EXCLUSIVE FORNECIMENTO DOS CABOS E DOS DUTOS.COLOCACAO</t>
  </si>
  <si>
    <t>21.024.0035-A</t>
  </si>
  <si>
    <t>UM CABO TRIFASICO,EM LINHA DE DUTOS,EXCLUSIVE FORNECIMENTO DOS CABOS E DOS DUTOS.COLOCACAO</t>
  </si>
  <si>
    <t>21.024.0040-A</t>
  </si>
  <si>
    <t>ARAME DE FERRO GALVANIZADO,SECAO 2MM2(12AWG),EMBUCHADO COM PAPEL,EM LINHA DE DUTOS,EXCLUSIVE DUTOS.FORNECIMENTO E COLOCACAO</t>
  </si>
  <si>
    <t>21.024.0100-A</t>
  </si>
  <si>
    <t>ANILHA DE NYLON PARA INDENTIFICACAO DE CONDUTOR XLPE DE 25 A35MM2.FORNECIMENTO</t>
  </si>
  <si>
    <t>21.024.0105-A</t>
  </si>
  <si>
    <t>ANILHA DE NYLON PARA IDENTIFICACAO DE CONDUTOR XLPE DE 50 A70MM2.FORNECIMENTO</t>
  </si>
  <si>
    <t>21.026.0010-A</t>
  </si>
  <si>
    <t>CABO DE COBRE FLEXIVEL DE 750V,SECAO DE 1X1,5MM2,PVC/70°C.FORNECIMENTO</t>
  </si>
  <si>
    <t>21.026.0012-A</t>
  </si>
  <si>
    <t>CABO DE COBRE FLEXIVEL DE 750V,SECAO DE 2X1,5MM2,PVC/70°C.FORNECIMENTO</t>
  </si>
  <si>
    <t>21.026.0015-A</t>
  </si>
  <si>
    <t>CABO DE COBRE FLEXIVEL DE 750V,SECAO DE 3X1,5MM2,PVC/70ºC.FORNECIMENTO</t>
  </si>
  <si>
    <t>21.026.0020-A</t>
  </si>
  <si>
    <t>CABO DE COBRE FLEXIVEL DE 750V,SECAO DE 3X2,5MM2,PVC/70°C.FORNECIMENTO</t>
  </si>
  <si>
    <t>21.026.0030-A</t>
  </si>
  <si>
    <t>CABO DE COBRE FLEXIVEL DE 750V,SECAO DE 2X4,0MM2,PVC/70°C.FORNECIMENTO</t>
  </si>
  <si>
    <t>21.026.0035-A</t>
  </si>
  <si>
    <t>CABO DE COBRE FLEXIVEL DE 750V,SECAO DE 2X6,0MM2,PVC/70°C.FORNECIMENTO</t>
  </si>
  <si>
    <t>21.026.0040-A</t>
  </si>
  <si>
    <t>CABO DE COBRE FLEXIVEL DE 750V,SECAO DE 3X4,0MM2,PVC/70°C.FORNECIMENTO</t>
  </si>
  <si>
    <t>21.026.0050-A</t>
  </si>
  <si>
    <t>CABO DE COBRE FLEXIVEL DE 750V,SECAO DE 4X4,0MM2,PVC/70°C.FORNECIMENTO</t>
  </si>
  <si>
    <t>21.026.0055-A</t>
  </si>
  <si>
    <t>CABO DE COBRE FLEXIVEL DE 750V,SECAO DE 3X6,0MM2,PVC/70°C.FORNECIMENTO</t>
  </si>
  <si>
    <t>21.026.0060-A</t>
  </si>
  <si>
    <t>CABO DE COBRE FLEXIVEL DE 750V,SECAO DE 2X10,0MM2,PVC/70°C.FORNECIMENTO</t>
  </si>
  <si>
    <t>21.026.0065-A</t>
  </si>
  <si>
    <t>CABO DE COBRE FLEXIVEL DE 750V,SECAO DE 3X10,0MM2,PVC/70°C.FORNECIMENTO</t>
  </si>
  <si>
    <t>21.026.0070-A</t>
  </si>
  <si>
    <t>CABO DE COBRE FLEXIVEL DE 750V,SECAO DE 4X10,0MM2,PVC/70°.FORNECIMENTO</t>
  </si>
  <si>
    <t>21.026.0075-A</t>
  </si>
  <si>
    <t>CABO DE COBRE FLEXIVEL DE 750V,SECAO DE 1X16,0MM2,PVC/70°.FORNECIMENTO</t>
  </si>
  <si>
    <t>21.026.0080-A</t>
  </si>
  <si>
    <t>CABO DE COBRE FLEXIVEL DE 750V,SECAO DE 3X16,0MM2,PVC/70°.FORNECIMENTO</t>
  </si>
  <si>
    <t>21.026.0100-A</t>
  </si>
  <si>
    <t>CABO DE COBRE RIGIDO,DE 1KV,SECAO DE 6,00MM2,PVC/70ºC,NBR 7288.FORNECIMENTO</t>
  </si>
  <si>
    <t>21.026.0105-A</t>
  </si>
  <si>
    <t>CABO DE COBRE RIGIDO,DE 1KV,SECAO DE 16MM2,PVC/70ºC,NBR 7288.FORNECIMENTO</t>
  </si>
  <si>
    <t>21.026.0110-A</t>
  </si>
  <si>
    <t>CABO DE COBRE RIGIDO,DE 1KV,SECAO DE 25MM2,PVC/70ºC,NBR 7288.FORNECIMENTO</t>
  </si>
  <si>
    <t>21.026.0120-A</t>
  </si>
  <si>
    <t>CABO DE COBRE RIGIDO,DE 1KV,SECAO DE 35MM2,PVC/70ºC,NBR 7288.FORNECIMENTO</t>
  </si>
  <si>
    <t>21.026.0130-A</t>
  </si>
  <si>
    <t>CABO DE COBRE RIGIDO,DE 1KV,SECAO DE 50MM2,PVC/70ºC,NBR 7288.FORNECIMENTO</t>
  </si>
  <si>
    <t>21.026.0200-A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</si>
  <si>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</si>
  <si>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21.026.0250-A</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</si>
  <si>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</si>
  <si>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21.026.0350-A</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</si>
  <si>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</si>
  <si>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21.026.0450-A</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</si>
  <si>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</si>
  <si>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21.026.0470-A</t>
  </si>
  <si>
    <t>CABO DE COBRE RIGIDO,SECAO DE 25MM2, 8,7 A 15KV,ISOLADO EPR/XLPE,NBR 7286,NBR 7287.FORNECIMENTO</t>
  </si>
  <si>
    <t>21.026.0475-A</t>
  </si>
  <si>
    <t>CABO DE COBRE RIGIDO,SECAO DE 3X1X50MM2,TRIPLEXADO,20KV,ISOLADO EPR/XLPE,NBR 7286,NBR 7287.FORNECIMENTO</t>
  </si>
  <si>
    <t>21.027.0010-A</t>
  </si>
  <si>
    <t>CABO DE ALUMINIO NU SEM ALMA DE ACO (CA),SECAO 2 AWG (Ø=7,41MM, 92,5KG/KM),NBR 7271.FORNECIMENTO</t>
  </si>
  <si>
    <t>21.027.0020-A</t>
  </si>
  <si>
    <t>CABO DE ALUMINIO NU COM ALMA DE ACO (CAA),SECAO 1/0 AWG(Ø=9,36MM, 147,6KG/KM),NBR 7270.FORNECIMENTO</t>
  </si>
  <si>
    <t>21.027.0025-A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</si>
  <si>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</si>
  <si>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21.027.0050-A</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</si>
  <si>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</si>
  <si>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21.027.0060-A</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</si>
  <si>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</si>
  <si>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21.028.0001-A</t>
  </si>
  <si>
    <t>ALCA PRE-FORMADA DE DISTRIBUICAO,DE ACO RECOBERTO DE ALUMINIO,PARA CABO ENCAPADO,BITOLA DE 25MM2,SEGUNDO DESENHO A4-154-CP.FORNECIMENTO E COLOCACAO</t>
  </si>
  <si>
    <t>21.028.0002-A</t>
  </si>
  <si>
    <t>ALCA PRE-FORMADA DE DISTRIBUICAO,DE ACO RECOBERTO DE ALUMINIO,PARA CABO DE ALUMINIO NU,BITOLA DE 25MM2,SEGUNDO DESENHO A4-154-CP.FORNECIMENTO E COLOCACAO</t>
  </si>
  <si>
    <t>21.028.0003-A</t>
  </si>
  <si>
    <t>ALCA PRE-FORMADA DE SERVICO,DE ACO RECOBERTO DE ALUMINIO,PARA CABO ENCAPADO,BITOLA DE 25MM2,SEGUNDO DESENHO A4-154-CP.FORNECIMENTO E COLOCACAO</t>
  </si>
  <si>
    <t>21.028.0004-A</t>
  </si>
  <si>
    <t>ALCA PRE-FORMADA DE SERVICO,DE ACO RECOBERTO DE ALUMINIO,PARA CABO DE ALUMINIO NU,BITOLA DE 25MM2,SEGUNDO DESENHO A4-154-CP.FORNECIMENTO E COLOCACAO</t>
  </si>
  <si>
    <t>21.028.0010-A</t>
  </si>
  <si>
    <t>ALCA PRE-FORMADA PARA CABO DE 35MM2.FORNECIMENTO E COLOCACAO</t>
  </si>
  <si>
    <t>21.028.0015-A</t>
  </si>
  <si>
    <t>CONECTOR PARAFUSO FENDIDO COM RABICHO,EM BRONZE,PARA ATERRAMENTO,CONDUTORES DE 6 - 35MM2.FORNECIMENTO E INSTALACAO</t>
  </si>
  <si>
    <t>21.028.0020-A</t>
  </si>
  <si>
    <t>CONECTOR PARA HASTE DE ATERRAMENTO DE PARA-RAIO,COM UMA DESCIDA DE 5/8".FORNECIMENTO</t>
  </si>
  <si>
    <t>21.028.0040-A</t>
  </si>
  <si>
    <t>CONECTOR TIPO ESTRIBO APARAFUSADO,PARA CONDUTOR DE ALUMINIO,1/0AWG.FORNECIMENTO</t>
  </si>
  <si>
    <t>21.028.0060-A</t>
  </si>
  <si>
    <t>CONECTOR TIPO CUNHA,EM LIGA DE COBRE ESTANHADO,PARA A FIXACAO DE CONDUTORES DE ALUMINIO OU COBRE,POR EFEITO DE MOLA.MODELO Nº1,PADRAO RIOLUZ,TIPO G.FORNECIMENTO E INSTALACAO</t>
  </si>
  <si>
    <t>21.028.0065-A</t>
  </si>
  <si>
    <t>CONECTOR TIPO CUNHA,EM LIGA DE COBRE ESTANHADO,PARA A FIXACAO DE CONDUTORES DE ALUMINIO OU COBRE,POR EFEITO DE MOLA,MODELO Nº2,PADRAO RIOLUZ,TIPO H.FORNECIMENTO E INSTALACAO</t>
  </si>
  <si>
    <t>21.028.0070-A</t>
  </si>
  <si>
    <t>CONECTOR TIPO CUNHA,EM LIGA DE COBRE ESTANHADO,PARA A FIXACAO DE CONDUTORES DE ALUMINIO OU COBRE,POR EFEITO DE MOLA.MODELO Nº3,PADRAO RIOLUZ,TIPO K.FORNECIMENTO E INSTALACAO</t>
  </si>
  <si>
    <t>21.028.0075-A</t>
  </si>
  <si>
    <t>CONECTOR TIPO CUNHA,EM LIGA DE COBRE ESTANHADO,PARA A FIXACAO DE CONDUTORES DE ALUMINIO OU COBRE,POR EFEITO DE MOLA.MODELO Nº4,PADRAO RIOLUZ,TIPO V.FORNECIMENTO E INSTALACAO</t>
  </si>
  <si>
    <t>21.028.0080-A</t>
  </si>
  <si>
    <t>CONECTOR TIPO CUNHA,EM LIGA DE COBRE ESTANHADO,PARA A FIXACAO DE CONDUTORES DE ALUMINIO OU COBRE,POR EFEITO DE MOLA.MODELO Nº5,PADRAO RIOLUZ,TIPO IV.FORNECIMENTO E INSTALACAO</t>
  </si>
  <si>
    <t>21.028.0085-A</t>
  </si>
  <si>
    <t>CONECTOR TIPO CUNHA,EM LIGA DE COBRE ESTANHADO,PARA A FIXACAO DE CONDUTORES DE ALUMINIO OU COBRE,POR EFEITO DE MOLA.MODELO Nº6,PADRAO RIOLUZ,TIPO B.FORNECIMENTO E INSTALACAO</t>
  </si>
  <si>
    <t>21.028.0090-A</t>
  </si>
  <si>
    <t>CONECTOR TIPO CUNHA,EM LIGA DE COBRE ESTANHADO,PARA A FIXACAO DE CONDUTORES DE ALUMINIO OU COBRE,POR EFEITO DE MOLA.MODELO Nº7,PADRAO RIOLUZ,TIPO A.FORNECIMENTO E INSTALACAO</t>
  </si>
  <si>
    <t>21.028.0095-A</t>
  </si>
  <si>
    <t>CONECTOR TIPO CUNHA,EM LIGA DE COBRE ESTANHADO,PARA A FIXACAO DE CONDUTORES DE ALUMINIO OU COBRE,POR EFEITO DE MOLA.MODELO Nº8,PADRAO RIOLUZ,TIPO C.FORNECIMENTO E INSTALACAO</t>
  </si>
  <si>
    <t>21.028.0100-A</t>
  </si>
  <si>
    <t>CONECTOR TIPO CUNHA,EM LIGA DE COBRE ESTANHADO,PARA A FIXACAO DE CONDUTORES DE ALUMINIO OU COBRE,POR EFEITO DE MOLA.MODELO Nº9,PADRAO RIOLUZ,TIPO J.FORNECIMENTO E INSTALACAO</t>
  </si>
  <si>
    <t>21.028.0105-A</t>
  </si>
  <si>
    <t>CONECTOR TIPO CUNHA,EM LIGA DE COBRE ESTANHADO,PARA A FIXACAO DE CONDUTORES DE ALUMINIO OU COBRE,POR EFEITO DE MOLA.MODELO Nº10,PADAO RIOLUZ,TIPO F.FORNECIMENTO E INSTALACAO</t>
  </si>
  <si>
    <t>21.028.0110-A</t>
  </si>
  <si>
    <t>CONECTOR TIPO CUNHA,EM LIGA DE COBRE ESTANHADO,PARA A FIXACAO DE CONDUTORES DE ALUMINIO OU COBRE,POR EFEITO DE MOLA.MODELO Nº11,PADRAO RIOLUZ,TIPO D.FORNECIMENTO E INSTALACAO</t>
  </si>
  <si>
    <t>21.028.0115-A</t>
  </si>
  <si>
    <t>CONECTOR TIPO CUNHA,EM LIGA DE COBRE ESTANHADO,PARA A FIXACAO DE CONDUTORES DE ALUMINIO OU COBRE,POR EFEITO DE MOLA.MODELO Nº12,PADRAO RIOLUZ,TIPO I.FORNECIMENTO E INSTALACAO</t>
  </si>
  <si>
    <t>21.028.0120-A</t>
  </si>
  <si>
    <t>CONECTOR TIPO CUNHA,EM LIGA DE COBRE ESTANHADO,PARA A FIXACAO DE CONDUTORES DE ALUMINIO OU COBRE,POR EFEITO DE MOLA.MODELO Nº13,PADRAO RIOLUZ,TIPO VII.FORNECIMENTO E INSTALACAO</t>
  </si>
  <si>
    <t>21.028.0125-A</t>
  </si>
  <si>
    <t>CONECTOR TIPO CUNHA,EM LIGA DE COBRE ESTANHADO,PARA A FIXACAO DE CONDUTORES DE ALUMINIO OU COBRE,POR EFEITO DE MOLA.MODELO Nº14,PADRAO RIOLUZ,TIPO VI.FORNECIMENTO E INSTALACAO</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</si>
  <si>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</si>
  <si>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</si>
  <si>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</si>
  <si>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</si>
  <si>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21.028.0150-A</t>
  </si>
  <si>
    <t>GRAMPO DE LINHA VIVA EM BRONZE FUNDIDO,ACABAMENTO ESTANHADOPARA CABO DE 16 A 240MM2.FORNECIMENTO</t>
  </si>
  <si>
    <t>21.030.0055-A</t>
  </si>
  <si>
    <t>CHAVE FUSIVEL,UNIPOLAR,ACIONAMENTO POR COMANDO DE VARA DE MANOBRA DE 15KV-100A,EXCLUSIVE ELOS FUSIVEIS.FORNECIMENTO</t>
  </si>
  <si>
    <t>21.030.0060-A</t>
  </si>
  <si>
    <t>ELO-FUSIVEL,TIPO H,DE 1A.FORNECIMENTO</t>
  </si>
  <si>
    <t>21.030.0065-A</t>
  </si>
  <si>
    <t>ELO-FUSIVEL,TIPO K,100A,15KV.FORNECIMENTO</t>
  </si>
  <si>
    <t>21.030.0070-A</t>
  </si>
  <si>
    <t>ELO-FUSIVEL,TIPO K,200A,15KV.FORNECIMENTO</t>
  </si>
  <si>
    <t>21.030.0075-A</t>
  </si>
  <si>
    <t>FUSIVEL NH,TAMANHO 01,CORRENTE NOMINAL DE 36A.FORNECIMENTO</t>
  </si>
  <si>
    <t>21.030.0080-A</t>
  </si>
  <si>
    <t>FUSIVEL NH,TAMANHO 00,CORRENTE NOMINAL DE 125A.FORNECIMENTO</t>
  </si>
  <si>
    <t>21.030.0085-A</t>
  </si>
  <si>
    <t>FUSIVEL NH,TAMANHO 00,CORRENTE NOMINAL DE 160A.FORNECIMENTO</t>
  </si>
  <si>
    <t>21.030.0090-A</t>
  </si>
  <si>
    <t>DISJUNTOR TERMOMAGNETICO,BIPOLAR DE 20A.FORNECIMENTO</t>
  </si>
  <si>
    <t>21.030.0100-A</t>
  </si>
  <si>
    <t>DISJUNTOR TERMOMAGNETICO,TRIPOLAR DE 40A.FORNECIMENTO</t>
  </si>
  <si>
    <t>21.030.0105-A</t>
  </si>
  <si>
    <t>DISJUNTOR TERMOMAGNETICO,TRIPOLAR DE 100A.FORNECIMENTO</t>
  </si>
  <si>
    <t>21.031.0010-A</t>
  </si>
  <si>
    <t>BASE EXTERNA PARA RELE FOTOELETRICO.FORNECIMENTO</t>
  </si>
  <si>
    <t>21.031.0015-A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</si>
  <si>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</si>
  <si>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21.031.0020-A</t>
  </si>
  <si>
    <t>RELE TEMPORIZADO,COEL,TIPO RTQD.FORNECIMENTO</t>
  </si>
  <si>
    <t>21.031.0025-A</t>
  </si>
  <si>
    <t>RELE TEMPORIZADO,TIPO FLT 01/NF.FORNECIMENTO</t>
  </si>
  <si>
    <t>21.031.0030-A</t>
  </si>
  <si>
    <t>RELE FOTOELETRICO INDIVIDUAL,COM BASE EM POSTE (ACO OU CONCRETO) DE ACORDO COM O PADRAO DA RIOLUZ;EXCLUSIVE FORNECIMENTODO RELE E BASE.ASSENTAMENTO</t>
  </si>
  <si>
    <t>21.031.0035-A</t>
  </si>
  <si>
    <t>RELE FOTOELETRICO INDIVIDUAL,COM BASE,EM PONTA DE BRACO OU POSTE CURVO (ACO OU CONCRETO) DE ACORDO COM O PADRAO DA RIOLUZ,COM FORNECIMENTO DAS FERRAGENS DE FIXACAO;EXCLUSIVE FORNECIMENTO DO RELE E BASE.ASSENTAMENTO</t>
  </si>
  <si>
    <t>21.031.0040-A</t>
  </si>
  <si>
    <t>RELE FOTOELETRICO INDIVIDUAL,COM BASE EM POSTE(ACO OU CONCRETO)DE ACORDO COM O PADRAO DA RIOLUZ,EXCLUSIVE FORNECIMENTO DAS FERRAGENS DE FIXACAO E DO RELE FOTOELETRICO E BASE.ASSENTAMENTO</t>
  </si>
  <si>
    <t>21.035.0007-A</t>
  </si>
  <si>
    <t>CAIXA HAND-HOLE EM ALVENARIA DE TIJOLOS MACICOS DE 7X10X20CM,PADRAO RIOLUZ,COM DIMENSOES DE 0,40X0,40X0,60M,EXCLUSIVE ESCAVACAO,REATERRO E TAMPAO.FORNECIMENTO E ASSENTAMENTO</t>
  </si>
  <si>
    <t>21.035.0008-A</t>
  </si>
  <si>
    <t>CAIXA HAND-HOLE EM ALVENARIA DE TIJOLOS MACICOS DE 7X10X20CM,PADRAO RIOLUZ,COM DIMENSOES DE 0,40X0,40X0,90M,EXCLUSIVE ESCAVACAO,REATERRO E TAMPAO.FORNECIMENTO E ASSENTAMENTO</t>
  </si>
  <si>
    <t>21.035.0009-A</t>
  </si>
  <si>
    <t>CAIXA HAND-HOLE,PRE-MOLDADA,EM ANEL DE CONCRETO,CONFORME PROJETO Nº A4-1683-PD,RIOLUZ,COM DIMENSOES DE 0,60X0,30M,EXCLUSIVE ESCAVACAO,REATERRO E TAMPAO.FORNECIMENTO E ASSENTAMENTO</t>
  </si>
  <si>
    <t>21.035.0010-A</t>
  </si>
  <si>
    <t>CAIXA HAND-HOLE,PRE-MOLDADA,EM ANEL DE CONCRETO,CONFORME PROJETO Nº A4-1683-PD,RIOLUZ,COM DIMENSOES DE 0,60X0,60M,EXCLUSIVE ESCAVACAO,REATERRO E TAMPAO.FORNECIMENTO E ASSENTAMENTO</t>
  </si>
  <si>
    <t>21.035.0012-A</t>
  </si>
  <si>
    <t>CAIXA HAND-HOLE,PRE-MOLDADA,EM ANEL DE CONCRETO,CONFORME PROJETO Nº A4-1683-PD,RIOLUZ,COM DIMENSOES DE 0,60X0,90M,EXCLUSIVE ESCAVACAO,REATERRO E TAMPAO.FORNECIMENTO E ASSENTAMENTO</t>
  </si>
  <si>
    <t>21.035.0014-A</t>
  </si>
  <si>
    <t>CAIXA HAND-HOLE,PRE-MOLDADA,EM ANEL DE CONCRETO,CONFORME PROJETO Nº A4-1683-PD,RIOLUZ,COM DIMENSOES DE 0,30X0,30M,EXCLUSIVE ESCAVACAO,REATERRO E TAMPAO.FORNECIMENTO E ASSENTAMENTO</t>
  </si>
  <si>
    <t>21.035.0050-A</t>
  </si>
  <si>
    <t>CAIXA DE CONCRETO PARA FIXACAO DE PROJETOR,COM TAMPA DE TELAMALETADA DE (5X5)CM E CADEADO,NAS DIMENSOES (80X80X80)CM,CONFORME DETALHE DO PROJETO RIOLUZ.FORNECIMENTO E ASSENTAMENTO</t>
  </si>
  <si>
    <t>21.035.0100-A</t>
  </si>
  <si>
    <t>CAIXA DE ALVENARIA COM BASE DE CONCRETO PARA FIXACAO DE PROJETOR,COM TAMPA DE TELA MALETADA DE (5X5)CM E CADEADO NAS DIMENSOES (80X80X80)CM.FORNECIMENTO E ASSENTAMENTO</t>
  </si>
  <si>
    <t>21.035.0103-A</t>
  </si>
  <si>
    <t>CAIXA DE ALVENARIA COM BASE DE CONCRETO PARA FIXACAO DE PROJETOR,COM TAMPA DE TELA MALETADA (5X5)CM E CADEADO NAS DIMENSOS (110X80X60)CM.FORNECIMENTO E ASSENTAMENTO</t>
  </si>
  <si>
    <t>21.035.0105-A</t>
  </si>
  <si>
    <t>CAIXA DE ALVENARIA COM BASE DE CONCRETO PARA FIXACAO DE PROJETOR,COM TAMPA DE TELA MALETADA (5X5)CM E CADEADO NAS DIMENSOES (110X120X100)CM.FORNECIMENTO E ASSENTAMENTO</t>
  </si>
  <si>
    <t>21.035.0150-A</t>
  </si>
  <si>
    <t>CAIXA DE PASSAGEM,RETANGULAR,DE ALVENARIA COM TAMPA DE CONCRETO,DIMENSOES DE(0,80X0,80X1,00)M;EXCLUSIVE FORNECIMENTO DOMATERIAL.ASSENTAMENTO</t>
  </si>
  <si>
    <t>21.035.0160-A</t>
  </si>
  <si>
    <t>CAIXA HERMETICA PARA CHAVE FACA TRIFASICA.COLOCACAO</t>
  </si>
  <si>
    <t>21.035.0200-A</t>
  </si>
  <si>
    <t>TAMPAO DE FERRO FUNDIDO DUCTIL (NODULAR) TIPO LEVE,COM DIAMETRO DE 56CM,PADRAO RIOLUZ.FORNECIMENTO</t>
  </si>
  <si>
    <t>21.035.0205-A</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</si>
  <si>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</si>
  <si>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21.035.0220-A</t>
  </si>
  <si>
    <t>TAMPAO DE FERRO FUNDIDO DUCTIL (NODULAR),ARTICULADO,TIPO LEVE,CARGA MAXIMA NO CENTRO DE 2000KGF,DIAMETRO INTERNO DE 300MM,FORNECIDO COM COLAR E COM RECOBRIMENTO,CONFORME DESENHO A4-1200-PD,ESPECIFICACAO EM RIOLUZ Nº10.FORNECIMENTO</t>
  </si>
  <si>
    <t>21.035.0230-A</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</si>
  <si>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</si>
  <si>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21.035.0235-A</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</si>
  <si>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</si>
  <si>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21.035.0250-A</t>
  </si>
  <si>
    <t>TAMPAO PARA VEDACAO DE DUTOS ESPIRALADOS FLEXIVEIS EM POLIETILENO DE ALTA DENSIDADE,NA COR PRETA,DIAMETRO NOMINAL DE 125MM,COMPRIMENTO DE 225MM,LOTE 335248-0.FORNECIMENTO</t>
  </si>
  <si>
    <t>21.036.0010-A</t>
  </si>
  <si>
    <t>ELETRODUTO DE FERRO GALVANIZADO,TIPO PESADO DIAMETRO DE 25MM(1").FORNECIMENTO</t>
  </si>
  <si>
    <t>21.036.0015-A</t>
  </si>
  <si>
    <t>ELETRODUTO DE FERRO GALVANIZADO,TIPO PESADO,DIAMETRO DE 38MM(1.1/2").FORNECIMENTO</t>
  </si>
  <si>
    <t>21.036.0020-A</t>
  </si>
  <si>
    <t>ELETRODUTO DE FERRO GALVANIZADO,TIPO PESADO,DIAMETRO DE 50MM(2").FORNECIMENTO</t>
  </si>
  <si>
    <t>21.036.0025-A</t>
  </si>
  <si>
    <t>ELETRODUTO DE FERRO GALVANIZADO,TIPO PESADO,DIAMETRO DE 75MM(3").FORNECIMENTO</t>
  </si>
  <si>
    <t>21.036.0050-A</t>
  </si>
  <si>
    <t>CURVA LONGA DE 90° PARA ELETRODUTO,DE ACO GALVANIZADO,DE 25MM(1").FORNECIMENTO</t>
  </si>
  <si>
    <t>21.036.0055-A</t>
  </si>
  <si>
    <t>CURVA LONGA DE 90° PARA ELETRODUTO,DE ACO GALVANIZADO,DE 50MM(2").FORNECIMENTO</t>
  </si>
  <si>
    <t>21.036.0060-A</t>
  </si>
  <si>
    <t>CURVA LONGA DE 90° PARA ELETRODUTO,DE ACO GALVANIZADO,DE 75MM(3").FORNECIMENTO</t>
  </si>
  <si>
    <t>21.036.0065-A</t>
  </si>
  <si>
    <t>LUVA PARA ELETRODUTO,DE ACO GALVANIZADO,DE 25MM(1").FORNECIMENTO</t>
  </si>
  <si>
    <t>21.036.0070-A</t>
  </si>
  <si>
    <t>LUVA PARA ELETRODUTO,DE ACO GALVANIZADO,DE 38MM(1 1/2").FORNECIMENTO</t>
  </si>
  <si>
    <t>21.036.0075-A</t>
  </si>
  <si>
    <t>LUVA PARA ELETRODUTO,DE ACO GALVANIZADO,DE 50MM(2").FORNECIMENTO</t>
  </si>
  <si>
    <t>21.036.0080-A</t>
  </si>
  <si>
    <t>LUVA PARA ELETRODUTO,DE ACO GALVANIZADO,DE 75MM(3").FORNECIMENTO</t>
  </si>
  <si>
    <t>21.037.0010-A</t>
  </si>
  <si>
    <t>ELETRODUTO DE PVC RIGIDO,ROSQUEAVEL,DE 19MM(3/4").FORNECIMENTO</t>
  </si>
  <si>
    <t>21.037.0015-A</t>
  </si>
  <si>
    <t>ELETRODUTO DE PVC RIGIDO,ROSQUEAVEL,DE 32MM(1 1/4").FORNECIMENTO</t>
  </si>
  <si>
    <t>21.037.0020-A</t>
  </si>
  <si>
    <t>ELETRODUTO DE PVC RIGIDO,ROSQUEAVEL,DE 75MM(3").FORNECIMENTO</t>
  </si>
  <si>
    <t>21.037.0050-A</t>
  </si>
  <si>
    <t>CURVA LONGA DE 90° PARA ELETRODUTO,DE PVC RIGIDO,ROSQUEAVEL,DE 25MM(1").FORNECIMENTO</t>
  </si>
  <si>
    <t>21.037.0100-A</t>
  </si>
  <si>
    <t>CURVA LONGA DE 90° PARA ELETRODUTO,DE PVC RIGIDO,ROSQUEAVEL,DE 32MM(1 1/4").FORNECIMENTO</t>
  </si>
  <si>
    <t>21.037.0105-A</t>
  </si>
  <si>
    <t>CURVA LONGA DE 90° PARA ELETRODUTO,DE PVC RIGIDO,ROSQUEAVEL,DE 50MM(2").FORNECIMENTO</t>
  </si>
  <si>
    <t>21.037.0108-A</t>
  </si>
  <si>
    <t>CURVA LONGA DE 90° PARA ELETRODUTO,DE PVC RIGIDO,ROSQUEAVEL,DE 75MM(3").FORNECIMENTO</t>
  </si>
  <si>
    <t>21.037.0120-A</t>
  </si>
  <si>
    <t>LUVA PARA ELETRODUTO,DE PVC RIGIDO,ROSQUEAVEL,DE 25MM(1").FORNECIMENTO</t>
  </si>
  <si>
    <t>21.037.0125-A</t>
  </si>
  <si>
    <t>LUVA PARA ELETRODUTO,DE PVC RIGIDO,ROSQUEAVEL,DE 32MM(1 1/4").FORNECIMENTO</t>
  </si>
  <si>
    <t>21.037.0130-A</t>
  </si>
  <si>
    <t>LUVA PARA ELETRODUTO,DE PVC RIGIDO,ROSQUEAVEL,DE 50MM(2").FORNECIMENTO</t>
  </si>
  <si>
    <t>21.037.0135-A</t>
  </si>
  <si>
    <t>LUVA PARA ELETRODUTO,DE PVC RIGIDO,ROSQUEAVEL,DE 75MM(3").FORNECIMENTO</t>
  </si>
  <si>
    <t>21.038.0010-A</t>
  </si>
  <si>
    <t>CONDUITE FLEXIVEL GALVANIZADO,DE 19MM(3/4").FORNECIMENTO E COLOCACAO</t>
  </si>
  <si>
    <t>21.038.0050-A</t>
  </si>
  <si>
    <t>BOX CURVO DE ALUMINIO DE 38MM(1 1/2").FORNECIMENTO</t>
  </si>
  <si>
    <t>21.038.0055-A</t>
  </si>
  <si>
    <t>BOX CURVO DE ALUMINIO COM BUCHA E ARRUELA DE 50MM(2").FORNECIMENTO</t>
  </si>
  <si>
    <t>21.038.0060-A</t>
  </si>
  <si>
    <t>BOX CURVO DE ALUMINIO COM BUCHA E ARRUELA DE 75MM(3").FORNECIMENTO</t>
  </si>
  <si>
    <t>21.040.0010-A</t>
  </si>
  <si>
    <t>CHAPA DE FERRO GALVANIZADO NO 24,DE(1X2)M.FORNECIMENTO</t>
  </si>
  <si>
    <t>21.040.0100-A</t>
  </si>
  <si>
    <t>EQUIPAMENTOS DE COMANDO DE CIRCUITO,PADRAO RIOLUZ,EXCLUSIVEO FORNECIMENTO DAS FERRAGENS DE FIXACAO E DO COMANDO.ASSENTAMENTO</t>
  </si>
  <si>
    <t>21.040.0120-A</t>
  </si>
  <si>
    <t>CONJUNTO PARA MONTAGEM DE INDICADOR VISUAL DE DIRECAO DE VENTO(BIRUTA) ADAPTADO PARA BALIZAMENTO NOTURNO.FORNECIMENTO</t>
  </si>
  <si>
    <t>21.040.0130-A</t>
  </si>
  <si>
    <t>FONTE DE EMERGENCIA(NO BREAK),COM POTENCIA DE 2KVA,220V/220V,AUTONOMIA A PLENA CARGA DE 30MIN.FORNECIMENTO</t>
  </si>
  <si>
    <t>21.042.0015-A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</si>
  <si>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</si>
  <si>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21.042.0030-A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</si>
  <si>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</si>
  <si>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21.042.0040-A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</si>
  <si>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</si>
  <si>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21.042.0045-A</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</si>
  <si>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</si>
  <si>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21.042.0065-A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</si>
  <si>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</si>
  <si>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21.042.0070-A</t>
  </si>
  <si>
    <t>LUMINARIA DECORATIVA LDRJ-11 PARA LAMPADA MVM 150W,COM EQUIPAMENTO AUXILIAR INTEGRADO,PROJETOR PARA VAPOR DE METALICO BILATERAL 150W,REBATEDOR E SUPORTE(CONJUNTO COMPLETO).CONFORMEESPECIFICACAO EM-RIOLUZ-23,DESENHO A4-1863-PD(ULTIMA REVISAO).FORNECIMENTO</t>
  </si>
  <si>
    <t>21.042.0085-A</t>
  </si>
  <si>
    <t>PROJETOR,TIPO PRJ-19/1.2,PARA 1 LAMPADA DE MULTIVAPOR METALICO(MVM)TD DE 150W,CONTATO BILATERAL,COM EQUIPAMENTO AUXILIARINTEGRADO E LAMPADA.FORNECIMENTO</t>
  </si>
  <si>
    <t>21.042.0115-A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</si>
  <si>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</si>
  <si>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</si>
  <si>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</si>
  <si>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</si>
  <si>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</si>
  <si>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21.042.0140-A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</si>
  <si>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</si>
  <si>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21.042.0145-A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</si>
  <si>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</si>
  <si>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21.042.0165-A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</si>
  <si>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</si>
  <si>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21.045.0050-A</t>
  </si>
  <si>
    <t>LAMPADA MULTIVAPOR METALICO (MVM) DE 35W,PAR30.FORNECIMENTO</t>
  </si>
  <si>
    <t>21.045.0055-A</t>
  </si>
  <si>
    <t>LAMPADA DE MULTIVAPOR METALICO (MVM) DE 70W,BULBO OVOIDE.FORNECIMENTO</t>
  </si>
  <si>
    <t>21.045.0070-A</t>
  </si>
  <si>
    <t>LAMPADA DE MULTIVAPOR METALICO (MVM) DE 150W,BULBO OVOIDE.FORNECIMENTO</t>
  </si>
  <si>
    <t>21.045.0080-A</t>
  </si>
  <si>
    <t>LAMPADA DE MULTIVAPOR METALICO (MVM) DE 250W,BULBO OVOIDE.FORNECIMENTO</t>
  </si>
  <si>
    <t>21.045.0082-A</t>
  </si>
  <si>
    <t>LAMPADA MULTIVAPOR METALICO (MVM) DE 400W,BULBO OVOIDE.FORNECIMENTO</t>
  </si>
  <si>
    <t>21.045.0085-A</t>
  </si>
  <si>
    <t>LAMPADA DE MULTIVAPOR METALICO (MVM) DE 250W,BULBO TUBULAR.FORNECIMENTO</t>
  </si>
  <si>
    <t>21.045.0090-A</t>
  </si>
  <si>
    <t>LAMPADA DE MULTIVAPOR METALICO (MVM) DE 400W,BULBO TUBULAR.FORNECIMENTO</t>
  </si>
  <si>
    <t>21.045.0105-A</t>
  </si>
  <si>
    <t>LAMPADA A VAPOR DE SODIO,ALTA PRESSAO,POTENCIA DE 70W,BASE E-27,BULBO OVOIDE,POSICAO DE FUNCIONAMENTO UNIVERSAL A NBR-IEC-662 E EM-RIOLUZ Nº 57.FORNECIMENTO</t>
  </si>
  <si>
    <t>21.045.0110-A</t>
  </si>
  <si>
    <t>LAMPADA A VAPOR DE SODIO,ALTA PRESSAO,POTENCIA DE 100W,BASEE-27,BULBO OVOIDE,POSICAO DE FUNCIONAMENTO UNIVERSAL A NBR-IEC-662 E EM-RIOLUZ Nº57.FORNECIMENTO</t>
  </si>
  <si>
    <t>21.045.0125-A</t>
  </si>
  <si>
    <t>LAMPADA A VAPOR DE SODIO,ALTA PRESSAO,POTENCIA DE 150W,BASEE-27,BULBO OVOIDE,POSICAO DE FUNCIONAMENTO UNIVERSAL A NBR-IEC-662 E EM-RIOLUZ Nº 57.FORNECIMENTO</t>
  </si>
  <si>
    <t>21.045.0135-A</t>
  </si>
  <si>
    <t>LAMPADA A VAPOR DE SODIO,ALTA PRESSAO,POTENCIA DE 250W,BASEE-27,BULBO OVOIDE,POSICAO DE FUNCIONAMENTO UNIVERSAL A NBR-IEC-662 E EM-RIOLUZ Nº 57.FORNECIMENTO</t>
  </si>
  <si>
    <t>21.045.0140-A</t>
  </si>
  <si>
    <t>LAMPADA A VAPOR DE SODIO,ALTA PRESSAO,POTENCIA DE 100W,BASEE-40,BULBO TUBULAR,POSICAO DE FUNCIONAMENTO UNIVERSAL A NBR-IEC-662 E EM-RIOLUZ Nº 57.FORNECIMENTO</t>
  </si>
  <si>
    <t>21.045.0145-A</t>
  </si>
  <si>
    <t>LAMPADA A VAPOR DE SODIO,ALTA PRESSAO,POTENCIA DE 150W,BASEE-40,BULBO TUBULAR,POSICAO DE FUNCIONAMENTO UNIVERSAL A NBR-IEC-662 E EM-RIOLUZ Nº 57.FORNECIMENTO</t>
  </si>
  <si>
    <t>21.045.0150-A</t>
  </si>
  <si>
    <t>LAMPADA A VAPOR DE SODIO,ALTA PRESSAO,POTENCIA DE 250W,BASEE- 40,BULBO TUBULAR,POSICAO DE FUNCIONAMENTO UNIVERSAL A NBR-IEC-662 E EM-RIOLUZ Nº 57.FORNECIMENTO</t>
  </si>
  <si>
    <t>21.045.0160-A</t>
  </si>
  <si>
    <t>LAMPADA A VAPOR DE SODIO,ALTA PRESSAO,POTENCIA DE 400W,BASEE-40,BULBO TUBULAR,POSICAO DE FUNCIONAMENTO UNIVERSAL A NBR-IEC-662 E EM-RIOLUZ Nº 57.FORNECIMENTO</t>
  </si>
  <si>
    <t>21.046.0010-A</t>
  </si>
  <si>
    <t>REATOR EXTERNO PARA LAMPADA VAPOR DE SODIO DE 70W,IGNITOR COM PICO DE TENSAO 2,8 A 4KV,FATOR DE POTENCIA MINIMO 0,92,TENSAO DE ALIMENTACAO 220V,EM-RIO-LUZ-30,NBR-13593,IEC-60662.FORNECIMENTO</t>
  </si>
  <si>
    <t>21.046.0020-A</t>
  </si>
  <si>
    <t>REATOR EXTERNO PARA LAMPADA VAPOR DE SODIO DE 100W,IGNITOR COM PICO DE TENSAO 2,8 A 4KV,FATOR DE POTENCIA MINIMO 0,92,TENSAO DE ALIMENTACAO 220V,EM-RIOLUZ-30,NBR-13593,IEC-60662.FORNECIMENTO</t>
  </si>
  <si>
    <t>21.046.0025-A</t>
  </si>
  <si>
    <t>REATOR EXTERNO PARA LAMPADA VAPOR DE SODIO DE 150W,IGNITOR COM PICO DE TENSAO 2,8 A 4KV,FATOR DE POTENCIA MINIMO 0,92,TENSAO DE ALIMENTACAO 220V,EM-RIOLUZ-30,NBR-13593,IEC-60662.FORNECIMENTO</t>
  </si>
  <si>
    <t>21.046.0035-A</t>
  </si>
  <si>
    <t>REATOR EXTERNO PARA LAMPADA VAPOR DE SODIO DE 250W,IGNITOR COM PICO DE TENSAO 2,8 A 4KV,FATOR DE POTENCIA MINIMO 0,92,TENSAO DE ALIMENTACAO 220V,EM-RIOLUZ-30,NBR-13593,IEC-60662.FORNECIMENTO</t>
  </si>
  <si>
    <t>21.046.0040-A</t>
  </si>
  <si>
    <t>REATOR EXTERNO PARA LAMPADA VAPOR DE SODIO DE 400W,IGNITOR COM PICO DE TENSAO 2,8 A 4KV,FATOR DE POTENCIA MINIMO 0,92,TENSAO DE ALIMENTACAO 220V,EM-RIOLUZ-30,NBR-13593,IEC-60662.FORNECIMENTO</t>
  </si>
  <si>
    <t>21.046.0055-A</t>
  </si>
  <si>
    <t>REATOR INTERNO/INTEGRADO PARA LAMPADA VAPOR DE SODIO DE 70W,IGNITOR COM PICO DE TENSAO 2,8 A 4KV,FATOR DE POTENCIA MINIMO 0,92,TENSAO NOMINAL DE ALIMENTACAO 220V,CONFORME DESENHO A3-1971-PD,NBR-13593,IEC-60662.FORNECIMENTO</t>
  </si>
  <si>
    <t>21.046.0060-A</t>
  </si>
  <si>
    <t>REATOR INTERNO/INTEGRADO PARA LAMPADA VAPOR DE SODIO DE 150W,IGNITOR COM PICO DE TENSAO 2,8 A 4KV,FATOR DE POTENCIA MINIMO 0,92,TENSAO NOMINAL DE ALIMENTACAO 220V,CONFORME DESENHOA3-1971-PD,NBR-13593,IEC-60662.FORNECIMENTO</t>
  </si>
  <si>
    <t>21.046.0065-A</t>
  </si>
  <si>
    <t>REATOR INTERNO/INTEGRADO PARA LAMPADA VAPOR DE SODIO DE 250W,IGNITOR COM PICO DE TENSAO 2,8 A 4KV,FATOR DE POTENCIA MINIMO 0,92,TENSAO NOMINAL DE ALIMENTACAO 220V,CONFORME DESENHOA3-1971-PD,NBR-13593,IEC-60662.FORNECIMENTO</t>
  </si>
  <si>
    <t>21.046.0070-A</t>
  </si>
  <si>
    <t>REATOR INTERNO/INTEGRADO PARA LAMPADA VAPOR DE SODIO DE 400W,IGNITOR COM PICO DE TENSAO 2,8 A 4KV,FATOR DE POTENCIA MINIMO 0,92,TENSAO NOMINAL DE ALIMENTACAO 220V,CONFORME DESENHOA3-1971-PD,NBR-13593,IEC-60662.FORNECIMENTO</t>
  </si>
  <si>
    <t>21.046.0080-A</t>
  </si>
  <si>
    <t>REATOR EXTERNO PARA LAMPADA VAPOR METALICO DE 70W,IGNITOR COM PICO DE TENSAO 2,8 A 4KV,FATOR DE POTENCIA MINIMO 0,92,TENSAO DE ALIMENTACAO 220V,EM-RIOLUZ-30,NBR-14305,IEC-61167.FORNECIMENTO</t>
  </si>
  <si>
    <t>21.046.0085-A</t>
  </si>
  <si>
    <t>REATOR EXTERNO PARA LAMPADA VAPOR METALICO DE 100W,IGNITOR COM PICO DE TENSAO 2,8 A 4KV,FATOR DE POTENCIA MINIMO 0,92,TENSAO DE ALIMENTACAO 220V,EM-RIOLUZ-30,NBR-14305,IEC-61167.FORNECIMENTO</t>
  </si>
  <si>
    <t>21.046.0087-A</t>
  </si>
  <si>
    <t>REATOR EXTERNO PARA LAMPADA VAPOR METALICO DE 150W,IGNITOR COM PICO DE TENSAO 2,8 A 4KV,FATOR DE POTENCIA MINIMO 0,92,TENSAO DE ALIMENTACAO 220V,EM-RIOLUZ-30,NBR-14305,IEC-61167.FORNECIMENTO</t>
  </si>
  <si>
    <t>21.046.0090-A</t>
  </si>
  <si>
    <t>REATOR EXTERNO PARA LAMPADA VAPOR METALICO DE 250W,IGNITOR COM PICO DE TENSAO 2,8 A 4KV,FATOR DE POTENCIA MINIMO 0,92,TENSAO DE ALIMENTACAO 220V,EM-RIOLUZ-30,NBR-14305,IEC-61167.FORNECIMENTO</t>
  </si>
  <si>
    <t>21.046.0092-A</t>
  </si>
  <si>
    <t>REATOR EXTERNO PARA LAMPADA VAPOR METALICO DE 400W,IGNITOR COM PICO DE TENSAO 2,8 A 4KV,FATOR DE POTENCIA MINIMO 0,92,TENSAO DE ALIMENTACAO 220V,EM-RIOLUZ-30,NBR-14305,IEC-61167.FORNECIMENTO</t>
  </si>
  <si>
    <t>21.046.0100-A</t>
  </si>
  <si>
    <t>REATOR TIPO INTERNO/INTEGRADO PARA LAMPADA VAPOR METALICO DE70W,IGNITOR COM PICO DE TENSAO 2,8 A 4KV,FATOR DE POTENCIAMINIMO 0,92,TENSAO NOMINAL DE ALIMENTACAO 220V,CONFORME DESENHO A3-1971-PD,NBR-14305,IEC-61167.FORNECIMENTO</t>
  </si>
  <si>
    <t>21.046.0102-A</t>
  </si>
  <si>
    <t>REATOR TIPO INTERNO/INTEGRADO PARA LAMPADA VAPOR METALICO DE150W,IGNITOR COM PICO DE TENSAO 2,8 A 4KV,FATOR DE POTENCIAMINIMO 0,92,TENSAO NOMINAL DE ALIMENTACAO 220V,CONFORME DESENHO A3-1971-PD,NBR-14305,IEC-61167.FORNECIMENTO</t>
  </si>
  <si>
    <t>21.046.0105-A</t>
  </si>
  <si>
    <t>REATOR TIPO INTERNO/INTEGRADO PARA LAMPADA VAPOR METALICO DE250W,IGNITOR COM PICO DE TENSAO 2,8 A 4KV,FATOR DE POTENCIAMINIMO 0,92,TENSAO NOMINAL DE ALIMENTACAO 220V,CONFORME DESENHO A3-1971-PD,NBR-14305,IEC-61167.FORNECIMENTO</t>
  </si>
  <si>
    <t>21.046.0107-A</t>
  </si>
  <si>
    <t>REATOR TIPO INTERNO/INTEGRADO PARA LAMPADA VAPOR METALICO DE400W,IGNITOR COM PICO DE TENSAO 2,8 A 4KV,FATOR DE POTENCIAMINIMO 0,92,TENSAO NOMINAL DE ALIMENTACAO 220V,CONFORME DESENHO A3-1971-PD,NBR-14305,IEC-61167.FORNECIMENTO</t>
  </si>
  <si>
    <t>21.048.0010-A</t>
  </si>
  <si>
    <t>LUMINARIA EQUIPADA COM LAMPADA DE DESCARGA E ACESSORIOS,EM CORDOALHA,EXCLUSIVE LUMINARIA,INCLUSIVE FORNECIMENTO DA CORDOALHA.COLOCACAO</t>
  </si>
  <si>
    <t>21.048.0015-A</t>
  </si>
  <si>
    <t>LUMINARIA EQUIPADA COM LAMPADA DE DESCARGA E ACESSORIOS,EM CORDOALHA,EXCLUSIVE LUMINARIA E O FORNECIMENTO DA CORDOALHA.COLOCACAO</t>
  </si>
  <si>
    <t>21.048.0020-A</t>
  </si>
  <si>
    <t>LUMINARIA EQUIPADA COM LAMPADA DE DESCARGA E ACESSORIOS,EM TETO OU PAREDE;EXCLUSIVE LUMINARIA.COLOCACAO</t>
  </si>
  <si>
    <t>21.048.0025-A</t>
  </si>
  <si>
    <t>PROJETORES (DOIS) EQUIPADOS COM LAMPADAS DE DESCARGA,FIXADOSEM POSTE DE ACO OU CONCRETO,INCLUSIVE FERRAGENS DE FIXACAO,EXCLUSIVE PROJETOR.COLOCACAO</t>
  </si>
  <si>
    <t>21.048.0030-A</t>
  </si>
  <si>
    <t>PROJETORES (DOIS) EQUIPADOS COM LAMPADA DE DESCARGA,FIXADOSEM CRUZETA Nº1;INCLUSIVE FERRAGENS DE FIXACAO,EXCLUSIVE PROJETOR.COLOCACAO</t>
  </si>
  <si>
    <t>21.048.0035-A</t>
  </si>
  <si>
    <t>PROJETORES(TRES)EQUIPADOS COM LAMPADAS DE DESCARGA,FIXADOS EM POSTE DE CONCRETO,INCLUSIVE FERRAGENS DE FIXACAO,EXCLUSIVEPROJETORES.COLOCACAO</t>
  </si>
  <si>
    <t>21.048.0040-A</t>
  </si>
  <si>
    <t>PROJETORES(QUATRO)EQUIPADOS COM LAMPADA DE DESCARGA,FIXADOSEM POSTE DE ACO RETO;INCLUSIVE FERRAGENS DE FIXACAO,EXCLUSIVE PROJETORES.COLOCACAO</t>
  </si>
  <si>
    <t>21.048.0045-A</t>
  </si>
  <si>
    <t>PROJETOR FIXADO EM BANDEJA ATRAVES DE CHUMBADORES DE ACO INOX,EXCLUSIVE PROJETOR,CHUMBADOR E BANDEJAMENTO.COLOCACAO</t>
  </si>
  <si>
    <t>21.048.0050-A</t>
  </si>
  <si>
    <t>REATOR,PADRAO RIOLUZ,PARA LAMPADA DE DESCARGA,EM POSTE DE ACO,CONCRETO OU MADEIRA,EXCLUSIVE FORNECIMENTO DO REATOR E FERRAGENS DE FIXACAO.COLOCACAO</t>
  </si>
  <si>
    <t>21.048.0055-A</t>
  </si>
  <si>
    <t>REATOR,PADRAO RIOLUZ,PARA LAMPADA DE DESCARGA EM POSTE(ACO OU CONCRETO),INCLUINDO INTERLIGACAO NA REDE E NA LUMINARIA EFERRAGENS DE FIXACAO;EXCLUSIVE FORNECIMENTO DO REATOR.COLOCACAO</t>
  </si>
  <si>
    <t>21.048.0060-A</t>
  </si>
  <si>
    <t>REATOR PARA LAMPADA DE DESCARGA EM TETO,PISO OU PAREDE,INCLUSIVE INTERLIGACAO NA REDE E NA LUMINARIA E FERRAGENS DE FIXACAO,EXCLUSIVE FORNECIMENTO DE REATOR.COLOCACAO</t>
  </si>
  <si>
    <t>21.048.0065-A</t>
  </si>
  <si>
    <t>REATOR COM IGNITOR EM BANDEJA,EXCLUSIVE REATOR.COLOCACAO</t>
  </si>
  <si>
    <t>21.050.0010-A</t>
  </si>
  <si>
    <t>FITA ISOLANTE AUTO-FUSAO,DE 19MMX10M.FORNECIMENTO</t>
  </si>
  <si>
    <t>21.050.0015-A</t>
  </si>
  <si>
    <t>FITA ISOLANTE PLASTICA ADESIVA,DE 19MMX20M.FORNECIMENTO</t>
  </si>
  <si>
    <t>21.050.0020-A</t>
  </si>
  <si>
    <t>ARRUELA EM ALUMINIO DE(13X2)MM.FORNECIMENTO</t>
  </si>
  <si>
    <t>21.050.0025-A</t>
  </si>
  <si>
    <t>ARRUELA DE PRESSAO DE(13X2,5)MM.FORNECIMENTO</t>
  </si>
  <si>
    <t>21.050.0040-A</t>
  </si>
  <si>
    <t>CHUMBADOR EM ACO CARBONO,COM DIAMETRO DE 7/8",COMPRIMENTO DE500MM,GALVANIZADO A QUENTE POR IMERSAO,COM PORCA,ARRUELA LISA E ARRUELA DE PRESSAO.FORNECIMENTO</t>
  </si>
  <si>
    <t>21.050.0045-A</t>
  </si>
  <si>
    <t>CHUMBADOR DE ACO INOXIDAVEL 304,TEC BOLT,TBM 12.100,COMPRIMENTO DE 96MM E DIAMETRO DE 1/2",COM ARRUELA LISA E DE PRESSAOE PORCA,TECNART OU SIMILAR.FORNECIMENTO</t>
  </si>
  <si>
    <t>21.050.0050-A</t>
  </si>
  <si>
    <t>CHUMBADOR DE EXPANSAO DE ACO,COM DIAMETRO DE 1/2" E COMPRIMENTO DO PARAFUSO DE 3".FORNECIMENTO</t>
  </si>
  <si>
    <t>21.050.0052-A</t>
  </si>
  <si>
    <t>CINTA CIRCULAR DE ACO GALVANIZADO COM PARAFUSOS,DE APROXIMADAMENTE 90MM.FORNECIMENTO</t>
  </si>
  <si>
    <t>21.050.0053-A</t>
  </si>
  <si>
    <t>CINTA CIRCULAR DE ACO GALVANIZADO COM PARAFUSOS,DE APROXIMADAMENTE 120MM.FORNECIMENTO</t>
  </si>
  <si>
    <t>21.050.0055-A</t>
  </si>
  <si>
    <t>CINTA CIRCULAR DE ACO GALVANIZADO COM PARAFUSOS,DE APROXIMADAMENTE 150MM.FORNECIMENTO</t>
  </si>
  <si>
    <t>21.050.0057-A</t>
  </si>
  <si>
    <t>CINTA CIRCULAR DE ACO GALVANIZADO COM PARAFUSOS,DE APROXIMADAMENTE 180MM.FORNECIMENTO</t>
  </si>
  <si>
    <t>21.050.0060-A</t>
  </si>
  <si>
    <t>CINTA CIRCULAR DE ACO GALVANIZADO COM PARAFUSOS,DE APROXIMADAMENTE 210MM.FORNECIMENTO</t>
  </si>
  <si>
    <t>21.050.0062-A</t>
  </si>
  <si>
    <t>CINTA CIRCULAR DE ACO GALVANIZADO COM PARAFUSOS,DE APROXIMADAMENTE 240MM.FORNECIMENTO</t>
  </si>
  <si>
    <t>21.050.0070-A</t>
  </si>
  <si>
    <t>CRUZETA Q-3,DE 6 PINOS.FORNECIMENTO</t>
  </si>
  <si>
    <t>21.050.0075-A</t>
  </si>
  <si>
    <t>GRAMPO TIPO "U",DIAMETRO DE 5" E ROSCA DE 1/2",INCLUSIVE PORCAS E ARRUELAS.FORNECIMENTO</t>
  </si>
  <si>
    <t>21.050.0080-A</t>
  </si>
  <si>
    <t>PARAFUSO COM CABECA SEXTAVADA DE (5/8"X1.1/2").FORNECIMENTO</t>
  </si>
  <si>
    <t>21.050.0085-A</t>
  </si>
  <si>
    <t>PARAFUSO COM CABECA SEXTAVADA DE(12X1,75X50)MM.FORNECIMENTO</t>
  </si>
  <si>
    <t>21.050.0090-A</t>
  </si>
  <si>
    <t>PARAFUSO FRANCES DE (5/8"X2.1/2").FORNECIMENTO</t>
  </si>
  <si>
    <t>21.050.0095-A</t>
  </si>
  <si>
    <t>PARAFUSO DE MAQUINA SEXTAVADA DE (1/2"X1.1/2").FORNECIMENTO</t>
  </si>
  <si>
    <t>21.050.0100-A</t>
  </si>
  <si>
    <t>PORCA SEXTAVADA,EM ACO BAIXO CARBONO (1010/1020),UNC,5/8"(16MM),ACABAMENTO POLIDO OU ZINCADO.FORNECIMENTO</t>
  </si>
  <si>
    <t>21.050.0105-A</t>
  </si>
  <si>
    <t>PORCA SEXTAVADA EM ACO BAIXO CARBONO (1010/1020),UNC,(M12X1,75)MM,ACABAMENTO ZINCADO.FORNECIMENTO</t>
  </si>
  <si>
    <t>21.050.0110-A</t>
  </si>
  <si>
    <t>BASE DE ACO PARA SUSTENTACAO DE POSTE FIXADA POR CHUMBADOREM FUNDACAO DE CONCRETO ARMADO.ASSENTAMENTO</t>
  </si>
  <si>
    <t>21.050.0120-A</t>
  </si>
  <si>
    <t>CHUMBADOR PARA FIXACAO DE POSTE DE ACO CURVO DE 1 BRACO,DE 8M ATE 9M DE ALTURA,EXCLUSIVE ESTE,DE 7/8"X600MM,COM PORCA EARRUELA GALVANIZADAS A FOGO,PADRAO RIOLUZ.FORNECIMENTO E INSTALACAO</t>
  </si>
  <si>
    <t>21.050.0125-A</t>
  </si>
  <si>
    <t>CRUZETA N°2,DE 2 PINOS.FORNECIMENTO</t>
  </si>
  <si>
    <t>21.051.0010-A</t>
  </si>
  <si>
    <t>ARAME DE FERRO GALVANIZADO DE 12BWG, 2,76MM.FORNECIMENTO</t>
  </si>
  <si>
    <t>21.100.0021-A</t>
  </si>
  <si>
    <t>SERVICO DE APOIO AS INSTALACOES REQUERIDAS A EMPREITEIRA,SENDO 1 ASSISTENTE TECNICO PARA CADA 3(TRES)TURMAS NO MINIMO,OUPARA 4(QUATRO)TURMAS NO MAXIMO.HORARIO NOTURNO</t>
  </si>
  <si>
    <t>21.100.0030-A</t>
  </si>
  <si>
    <t>SERVICO DE APOIO AS INSTALACOES REQUERIDAS A EMPREITEIRA,SENDO 1 MONTADOR ELETROMECANICO OU ELETRICISTA.HORARIO DIURNO</t>
  </si>
  <si>
    <t>21.100.0031-A</t>
  </si>
  <si>
    <t>SERVICO DE APOIO AS INSTALACOES REQUERIDAS A EMPREITEIRA,SENDO 1 MONTADOR ELETROMECANICO OU ELETRICISTA.HORARIO NOTURNO</t>
  </si>
  <si>
    <t>21.100.0040-A</t>
  </si>
  <si>
    <t>SERVICO DE APOIO AS INSTALACOES REQUERIDAS A EMPREITEIRA,SENDO 2 MONTADORES ELETROMECANICOS.HORARIO DIURNO</t>
  </si>
  <si>
    <t>21.100.0041-A</t>
  </si>
  <si>
    <t>SERVICO DE APOIO AS INSTALACOES ROSQUEADAS A EMPREITEIRA,SENDO 2 MONTADORES ELETROMECANICOS.HORARIO NOTURNO</t>
  </si>
  <si>
    <t>21.100.0060-A</t>
  </si>
  <si>
    <t>SERVICO DE APOIO AS INSTALACOES REQUERIDAS A EMPREITEIRA,SENDO 1 OPERADOR DE COMUNICACAO.HORARIO DIURNO</t>
  </si>
  <si>
    <t>21.100.0070-A</t>
  </si>
  <si>
    <t>SERVICOS DE APOIO AS INSTALACOES REQUERIDAS A EMPREITEIRA,SENDO 2 AJUDANTES DE MONTADOR ELETROMECANICO OU ELETRICISTA.HORARIO DIURNO</t>
  </si>
  <si>
    <t>21.100.0100-A</t>
  </si>
  <si>
    <t>SERVICO DE APOIO AS INSTALACOES REQUERIDAS A EMPREITEIRA,SENDO 1 ENCARREGADO.HORARIO DIURNO</t>
  </si>
  <si>
    <t>21.100.0101-A</t>
  </si>
  <si>
    <t>SERVICO DE APOIO AS INSTALACOES REQUERIDAS A EMPREITEIRA,SENDO 1 ENCARREGADO.HORARIO NOTURNO</t>
  </si>
  <si>
    <t>21.100.0110-A</t>
  </si>
  <si>
    <t>MAO-DE-OBRA PARA SERVICOS DE QUALQUER NATUREZA.TURMA DE REPAROS</t>
  </si>
  <si>
    <t>21.100.0120-A</t>
  </si>
  <si>
    <t>SERVICO DE MANUTENCAO DE ILUMINACAO PUBLICA EM:POSTES COM ALTURA DE MONTAGEM ATE 12,00M(EXCLUSIVE),POSTES ORNAMENTAIS,TUNEIS,MONUMENTOS OU FACHADAS.HORARIO DIURNO</t>
  </si>
  <si>
    <t>21.100.0121-A</t>
  </si>
  <si>
    <t>SERVICO DE MANUTENCAO DE ILUMINACAO PUBLICA EM:POSTES COM ALTURA DE MONTAGEM ATE 12,00M(EXCLUSIVE),POSTES ORNAMENTAIS,TUNEIS,MONUMENTOS OU FACHADAS.HORARIO NOTURNO</t>
  </si>
  <si>
    <t>21.100.0122-A</t>
  </si>
  <si>
    <t>SERVICO DE MANUTENCAO DE ILUMINACAO PUBLICA EM:POSTES COM ALTURA DE MONTAGEM ATE 12,00M(EXCLUSIVE),POSTES ORNAMENTAIS,TUNEIS,MONUMENTOS OU FACHADAS,SENDO A TURMA DE REPAROS COMPOSTA DE 1 MONTADOR E 1 AJUDANTE.HORARIO DIURNO</t>
  </si>
  <si>
    <t>21.100.0123-A</t>
  </si>
  <si>
    <t>SERVICO DE MANUTENCAO DE ILUMINACAO PUBLICA EM:POSTES COM ALTURA DE MONTAGEM ATE 12,00M(EXCLUSIVE),POSTES ORNAMENTAIS,TUNEIS,MONUMENTOS OU FACHADAS,SENDO A TURMA DE REPAROS COMPOSTA DE 1 MONTADOR E 1 AJUDANTE.HORARIO NOTURNO</t>
  </si>
  <si>
    <t>21.100.0125-A</t>
  </si>
  <si>
    <t>SERVICO DE MANUTENCAO DE ILUMINACAO PUBLICA EM:POSTES COM ALTURA DE MONTAGEM ATE 12,00M,(EXCLUSIVE),POSTES ORNAMENTAIS,TUNEIS,MONUMENTOS OU FACHADAS,SENDO A TURMA DE REPAROS COMPOSTA DE 1 MONTADOR E 2 AJUDANTES.HORARIO DIURNO</t>
  </si>
  <si>
    <t>21.100.0126-A</t>
  </si>
  <si>
    <t>SERVICO DE MANUTENCAO DE ILUMINACAO PUBLICA EM:POSTES COM ALTURA DE MONTAGEM ATE 12,00M(EXCLUSIVE),POSTES ORNAMENTAIS,TUNEIS,MONUMENTOS OU FACHADAS,SENDO A TURMA DE REPAROS COMPOSTA DE 1 MONTADOR E 2 AJUDANTES.HORARIO NOTURNO</t>
  </si>
  <si>
    <t>21.100.0130-A</t>
  </si>
  <si>
    <t>SERVICO DE MANUTENCAO DE ILUMINACAO PUBLICA EM:POSTES COM ALTURA DE MONTAGEM DE 12,00M(INCLUSIVE)ATE 30,00M(INCLUSIVE),POSTES ORNAMENTAIS,TUNEIS,MONUMENTOS OU FACHADAS.SENDO HORARIO DIURNO</t>
  </si>
  <si>
    <t>21.100.0135-A</t>
  </si>
  <si>
    <t>SERVICO DE MANUTENCAO DE ILUMINACAO PUBLICA EM POSTES COM ALTURA DE MONTAGEM DE 12,00M(INCLUSIVE)ATE 30,00M(INCLUSIVE),SENDO A TURMA DE REPAROS COMPOSTA DE 1 MONTADOR E 5 AJUDANTES</t>
  </si>
  <si>
    <t>21.100.0140-A</t>
  </si>
  <si>
    <t>SERVICO DE MANUTENCAO DE ILUMINACAO PUBLICA NO PARQUE DO FLAMENGO EM SUBESTACOES E EM POSTES COM ALTURA DE MONTAGEM ATE45,00M(INCLUSIVE),COM UTILIZACAO DE ANDAIME,EXCLUSIVE O ANDAIME</t>
  </si>
  <si>
    <t>21.100.0145-A</t>
  </si>
  <si>
    <t>SERVICO DE MANUTENCAO DE ILUMINACAO PUBLICA NO PARQUE DO FLAMENGO EM SUBESTACOES E EM POSTES COM ALTURA DE MONTAGEM ATE45,00M(INCLUSIVE),SENDO A TURMA DE REPAROS COMPOSTA DE 1 MONTADOR E 9 AJUDANTES,COM UTILIZACAO DE ANDAIME,EXCLUSIVE O ANDAIME</t>
  </si>
  <si>
    <t>21.100.0160-A</t>
  </si>
  <si>
    <t>SERVICO DE APOIO AS INSTALACOES REQUERIDAS A EMPREITEIRA,SENDO 1 ESCRITURARIO, HORARIO DIURNO</t>
  </si>
  <si>
    <t>21.100.0170-A</t>
  </si>
  <si>
    <t>SERVICO DE APOIO AS INSTALACOES REQUERIDAS A EMPREITEIRA,SENDO 1 DIGITADOR,HORARIO DIURNO</t>
  </si>
  <si>
    <t>21.100.0190-A</t>
  </si>
  <si>
    <t>SERVICO DE APOIO AS INSTALACOES REQUERIDAS A EMPREITEIRA,SENDO 1 ALMOXARIFE E 3 AJUDANTES DE MONTADOR, HORARIO DIURNO</t>
  </si>
  <si>
    <t>21.100.0250-A</t>
  </si>
  <si>
    <t>SERVICO DE APOIO AS INSTALACOES REQUERIDAS A EMPREITEIRA,SENDO 1 MOTORISTA, HORARIO DIURNO</t>
  </si>
  <si>
    <t>21.100.0251-A</t>
  </si>
  <si>
    <t>SERVICO DE APOIO AS INSTALACOES REQUERIDAS A EMPREITEIRA,SENDO 1 MOTORISTA, HORARIO NOTURNO</t>
  </si>
  <si>
    <t>21.100.0300-A</t>
  </si>
  <si>
    <t>SERVICO DE APOIO AS INSTALACOES REQUERIDAS A EMPREITEIRA,SENDO 1 MOTORISTA E OPERADOR DE GUINDAUTO.HORARIO DIURNO</t>
  </si>
  <si>
    <t>21.100.0301-A</t>
  </si>
  <si>
    <t>SERVICO DE APOIO AS INSTALACOES REQUERIDAS A EMPREITEIRA,SENDO 1 MOTORISTA E OPERADOR DE GUINDAUTO.HORARIO NOTURNO</t>
  </si>
  <si>
    <t>21.101.0010-A</t>
  </si>
  <si>
    <t>SERVICO DE APOIO AS INSTALACOES REQUERIDAS A EMPREITARIA,SENDO 1 ENGENHEIRO ELETRICISTA,COM NO MINIMO,4 ANOS DE EXPERIENCIA NO SERVICO.HORARIO DIURNO</t>
  </si>
  <si>
    <t>21.102.0010-A</t>
  </si>
  <si>
    <t>SERVICO DE APOIO AS INSTALACOES REQUERIDAS A EMPREITEIRA,SENDO 1 ASSISTENTE TECNICO PARA CADA 3(TRES)TURMAS NO MINIMO,OUPARA 4(QUATRO)TURMAS NO MAXIMO.HORARIO DIURNO</t>
  </si>
  <si>
    <t>21.103.0010-A</t>
  </si>
  <si>
    <t>SERVICO DE APOIO AS INSTALACOES REQUERIDAS A EMPREITARIA,SENDO 1 ELETROTECNICO,COM NO MINIMO 4 ANOS DE EXPERIENCIA NO SERVICO.HORARIO DIURNO</t>
  </si>
  <si>
    <t>22.005.0005-A</t>
  </si>
  <si>
    <t>EXTRACAO E TRANSPORTE DE TERRA PARA SUBSTRATO,PARA ENCHIMENTO DE SACOS PLASTICOS E PRODUCAO DE MUDAS DE ESSENCIAS FLORESTAIS.CUSTO VALIDO PARA CADA 100 UNIDADES</t>
  </si>
  <si>
    <t>22.005.0015-A</t>
  </si>
  <si>
    <t>PENEIRAMENTO E MISTURA DE TERRA PARA ENCHIMENTO DE SACOS PLASTICOS E PRODUCAO DE MUDAS DE ESSENCIAS FLORESTAIS.CUSTO VALIDO PARA CADA 100 UNIDADES</t>
  </si>
  <si>
    <t>22.005.0020-A</t>
  </si>
  <si>
    <t>DESINFECCAO E ADUBACAO DA TERRA DE SUBSTRATO,PARA ENCHIMENTODE SACOS PLASTICOS E PRODUCAO DE MUDAS DE ESSENCIAS FLORESTAIS.CUSTO VALIDO PARA CADA 100 UNIDADES</t>
  </si>
  <si>
    <t>22.005.0025-A</t>
  </si>
  <si>
    <t>ENCHIMENTO DOS SACOS PLASTICOS,PARA PRODUCAO DE MUDAS DE ESSENCIAS FLORESTAIS.CUSTO VALIDO PARA CADA 100 UNIDADES</t>
  </si>
  <si>
    <t>22.005.0030-A</t>
  </si>
  <si>
    <t>PREPARO DOS CANTEIROS,PARA PRODUCAO DE MUDAS DE ESSENCIAS FLORESTAIS.CUSTO VALIDO PARA CADA 100 UNIDADES</t>
  </si>
  <si>
    <t>22.005.0035-A</t>
  </si>
  <si>
    <t>ENCANTEIRAMENTO DOS SACOS PLASTICOS,PARA PRODUCAO DE MUDAS NATIVAS DE ESSENCIAS FLORESTAIS.CUSTO VALIDO PARA CADA 100 UNIDADES</t>
  </si>
  <si>
    <t>22.005.0040-A</t>
  </si>
  <si>
    <t>SEMEADURA EM SACOS PLASTICOS ATRAVES DE SERINGA.CUSTO VALIDOPARA CADA 100 UNIDADES</t>
  </si>
  <si>
    <t>22.005.0045-A</t>
  </si>
  <si>
    <t>REPICAGEM E DESBASTE DAS MUDAS DE ESSENCIAS FLORESTAIS.CUSTOVALIDO PARA CADA 100 UNIDADES</t>
  </si>
  <si>
    <t>22.005.0050-A</t>
  </si>
  <si>
    <t>IRRIGACAO DAS MUDAS DE ESSENCIAS FLORESTAIS COM USO DE MANGUEIRA.CUSTO VALIDO PARA CADA 100 UNIDADES</t>
  </si>
  <si>
    <t>22.005.0055-A</t>
  </si>
  <si>
    <t>CAPINA MANUAL,REMOCAO E SELECAO DAS MUDAS DE ESSENCIAS FLORESTAIS.CUSTO VALIDO PARA CADA 100 UNIDADES</t>
  </si>
  <si>
    <t>22.005.0060-A</t>
  </si>
  <si>
    <t>APLICACAO DE DEFENSIVOS,EXCLUSIVE ESTE,NAS MUDAS DE ESSENCIAS FLORESTAIS.CUSTO VALIDO PARA CADA 100 UNIDADES</t>
  </si>
  <si>
    <t>22.005.0070-A</t>
  </si>
  <si>
    <t>PREPARO DE ESTACAS PARA PRODUCAO DE MUDAS DE ESSENCIAS FLORESTAIS.CUSTO VALIDO PARA CADA 100 UNIDADES</t>
  </si>
  <si>
    <t>22.005.0075-A</t>
  </si>
  <si>
    <t>SACO PLASTICO PARA PRODUCAO DE MUDAS NA MEDIA DE (15X25)CM X0,15MM.FORNECIMENTO</t>
  </si>
  <si>
    <t>22.005.0080-A</t>
  </si>
  <si>
    <t>SACO PLASTICO PARA PRODUCAO DE MUDAS NA MEDIA DE (20X30)CM X0,20MM.FORNECIMENTO</t>
  </si>
  <si>
    <t>22.005.0085-A</t>
  </si>
  <si>
    <t>SACO PLASTICO PARA PRODUCAO DE MUDAS NA MEDIA DE (28X35)CM X0,22MM.FORNECIMENTO</t>
  </si>
  <si>
    <t>22.010.0010-A</t>
  </si>
  <si>
    <t>MUDAS NATIVAS DE ESSENCIAS FLORESTAIS ATE 1,00M DE ALTURA.FORNECIMENTO</t>
  </si>
  <si>
    <t>22.010.0015-A</t>
  </si>
  <si>
    <t>MUDAS EXOTICAS DE ESSENCIAS FLORESTAIS (EUCALIPTOS) ATE 30CMDE ALTURA.FORNECIMENTO</t>
  </si>
  <si>
    <t>22.010.0020-A</t>
  </si>
  <si>
    <t>MUDAS EXOTICAS DE ESSENCIAS FLORESTAIS (PINUS) ATE 30CM DE ALTURA.FORNECIMENTO</t>
  </si>
  <si>
    <t>22.010.0030-A</t>
  </si>
  <si>
    <t>MUDAS DE ESSENCIAS FLORESTAIS DE 30CM A 50CM DE ALTURA,TIPOSABIA,MARICA,TREMA,AROEIRA,IPES,PAU-FERRO E SIMILARES.FORNE-CIMENTO</t>
  </si>
  <si>
    <t>22.013.0005-A</t>
  </si>
  <si>
    <t>CONSTRUCAO MANUAL DE ACEIROS E TRILHAS</t>
  </si>
  <si>
    <t>22.013.0010-A</t>
  </si>
  <si>
    <t>ROCADA MANUAL DE VEGETACAO DENSA COM FOICE</t>
  </si>
  <si>
    <t>22.013.0015-A</t>
  </si>
  <si>
    <t>ROCADA MANUAL DE VEGETACAO LEVE COM FOICE</t>
  </si>
  <si>
    <t>22.013.0020-A</t>
  </si>
  <si>
    <t>DESTOCA COM ENXADAO</t>
  </si>
  <si>
    <t>22.016.0005-A</t>
  </si>
  <si>
    <t>CONSTRUCAO DE ESTRADAS DE CIRCULACAO COM TRATOR DE ESTEIRAS</t>
  </si>
  <si>
    <t>22.016.0010-A</t>
  </si>
  <si>
    <t>ROCADO DE VEGETACAO COM ROCADEIRA COSTAL MOTORIZADA</t>
  </si>
  <si>
    <t>22.016.0015-A</t>
  </si>
  <si>
    <t>ROCADO DE VEGETACAO COM TRATOR DE PNEUS E ROCADEIRA</t>
  </si>
  <si>
    <t>22.016.0020-A</t>
  </si>
  <si>
    <t>ENLEIRAMENTO MECANICO DE VEGETACAO COM TRATOR DE ESTEIRAS</t>
  </si>
  <si>
    <t>22.016.0025-A</t>
  </si>
  <si>
    <t>ARACAO DO SOLO A 20CM DE PROFUNDIDADE COM TRATOR DE PNEUS EARADO DE DISCO</t>
  </si>
  <si>
    <t>22.016.0030-A</t>
  </si>
  <si>
    <t>GRADEACAO DO SOLO COM TRATOR DE PNEUS E GRADE DE DISCOS</t>
  </si>
  <si>
    <t>22.020.0005-A</t>
  </si>
  <si>
    <t>PREPARO DE PIQUETES DE BAMBU DE 1,00M DE ALTURA,PARA ALINHAMENTO E MARCACAO DE COVAS.CUSTO VALIDO PARA CADA 100 UNIDADES</t>
  </si>
  <si>
    <t>22.020.0010-A</t>
  </si>
  <si>
    <t>ALINHAMENTO E MARCACAO DE COVAS</t>
  </si>
  <si>
    <t>22.020.0015-A</t>
  </si>
  <si>
    <t>ABERTURA OU CAPINA DE FAIXAS DE 1,00M DE LARGURA</t>
  </si>
  <si>
    <t>22.020.0030-A</t>
  </si>
  <si>
    <t>DISTRIBUICAO DE MUDAS EXOTICAS DE ESSENCIAS FLORESTAIS.CUSTOVALIDO PARA CADA 100 UNIDADES</t>
  </si>
  <si>
    <t>22.020.0035-A</t>
  </si>
  <si>
    <t>DISTRIBUICAO DE MUDAS NATIVAS DE ESSENCIAS FLORESTAIS.CUSTOVALIDO PARA CADA 100 UNIDADES</t>
  </si>
  <si>
    <t>22.020.0040-A</t>
  </si>
  <si>
    <t>PLANTIO DE MUDAS EXOTICAS DE ESSENCIAS FLORESTAIS ATE 0,30MDE ALTURA,COM TUBETES,EXCLUSIVE AS MUDAS.CUSTO VALIDO PARA CADA 100 UNIDADES</t>
  </si>
  <si>
    <t>22.020.0045-A</t>
  </si>
  <si>
    <t>PLANTIO DE MUDAS EXOTICAS DE ESSENCIAS FLORESTAIS ATE 0,30MDE ALTURA,EM SACOS PLASTICOS,EXCLUSIVE AS MUDAS.CUSTO VALIDOPARA CADA 100 UNIDADES</t>
  </si>
  <si>
    <t>22.020.0050-A</t>
  </si>
  <si>
    <t>PLANTIO DE MUDAS NATIVAS DE ESSENCIAS FLORESTAIS ATE 1,00M DE ALTURA,EXCLUSIVE AS MUDAS.CUSTO VALIDO PARA CADA 100 UNIDADES</t>
  </si>
  <si>
    <t>22.020.0055-A</t>
  </si>
  <si>
    <t>COLOCACAO DE COBERTURA MORTA (MULCH) AO REDOR DAS PLANTAS</t>
  </si>
  <si>
    <t>22.020.0070-A</t>
  </si>
  <si>
    <t>ABERTURA DE COVA DE 30X30X30CM,EM BANQUETA,EM ENCOSTA,INCLUSIVE MARCACAO</t>
  </si>
  <si>
    <t>22.020.0075-A</t>
  </si>
  <si>
    <t>ABERTURA DE COVA DE 15X15X15CM,INCLUINDO INCORPORACAO DE ESTERCO CURTIDO,PARA PLANTIO DE VEGETACAO REPTANTE EM AREA DERESTINGA PLANA</t>
  </si>
  <si>
    <t>22.020.0080-A</t>
  </si>
  <si>
    <t>ABERTURA DE COVA DE 20X20X20CM,INCLUINDO INCORPORACAO DE ESTERCO CURTIDO,PARA PLANTIO DE VEGETACAO CACTACEAS EM AREA DERESTINGA PLANA</t>
  </si>
  <si>
    <t>22.020.0085-A</t>
  </si>
  <si>
    <t>ABERTURA DE COVA DE 30X30X30CM,INCLUINDO INCORPORACAO DE ESTERCO CURTIDO,PARA PLANTIO DE VEGETACAO ARBUSTIVA EM AREA DERESTINGA PLANA</t>
  </si>
  <si>
    <t>22.020.0090-A</t>
  </si>
  <si>
    <t>ABERTURA DE COVA DE 40X40X40CM,INCLUINDO INCORPORACAO DE ESTERCO CURTIDO,PARA PLANTIO DE VEGETACAO ARBUSTIVA EM AREA DERESTINGA PLANA</t>
  </si>
  <si>
    <t>22.020.0095-A</t>
  </si>
  <si>
    <t>ADUBACAO E CALAGEM,USANDO ADUBO ORGANICO/MINERAL,EM MUDAS PLANTADAS EM ENCOSTAS</t>
  </si>
  <si>
    <t>22.020.0100-A</t>
  </si>
  <si>
    <t>CAPINA DE ACEIRO EM ENCOSTA EM AREA PREVIAMENTE ROCADA,EM FASE DE IMPLANTACAO</t>
  </si>
  <si>
    <t>22.020.0105-A</t>
  </si>
  <si>
    <t>CAPINA DE ACEIRO EM ENCOSTA EM AREA PREVIAMENTE ROCADA,EM FASE DE MANUTENCAO</t>
  </si>
  <si>
    <t>22.020.0110-A</t>
  </si>
  <si>
    <t>CAPINA DE VEGETACAO GRAMINEA EM AREA DE ENCOSTA EM CURVA DENIVEL,INCLUSIVE MARCACAO DE FAIXAS EM CURVA DE NIVEL,EM FASEDE IMPLANTACAO</t>
  </si>
  <si>
    <t>22.020.0115-A</t>
  </si>
  <si>
    <t>CAPINA DE VEGETACAO GRAMINEA EM AREA DE ENCOSTA EM CURVA DENIVEL,EM FASE DE MANUTENCAO</t>
  </si>
  <si>
    <t>22.020.0120-A</t>
  </si>
  <si>
    <t>LIMPEZA MANUAL DE MATERIAIS DIVERSOS EM AREA DE MANGUEZAL(LIXO)</t>
  </si>
  <si>
    <t>22.020.0125-A</t>
  </si>
  <si>
    <t>PLANTIO DE GRAMA EM PLACAS,EM ENCOSTA,TIPO SAO CARLOS,BATATAIS OU LARGA,INCLUSIVE COMPRA E ARRANCAMENTO NO LOCAL DE ORIGEM,CARGA,TRANSPORTE MANUAL ENCOSTA ACIMA,DESCARGA E PREPARODO TERRENO</t>
  </si>
  <si>
    <t>22.020.0130-A</t>
  </si>
  <si>
    <t>PLANTIO E ADUBACAO DE MUDAS EM ENCOSTA,DE 30CM A 50CM DE ALTURA,TIPO SABIA,MARICA,TREMA,AROEIRA,IPES,PAU-FERRO E SIMILARES.FORNECIMENTO DA MUDA INCLUSO</t>
  </si>
  <si>
    <t>22.020.0135-A</t>
  </si>
  <si>
    <t>PLANTIO DE MUDAS DE VEGETACAO ARBUSTIVA,EXCLUSIVE O FORNECIMENTO DE MUDA,EM AREA DE RESTINGA PLANA</t>
  </si>
  <si>
    <t>22.020.0140-A</t>
  </si>
  <si>
    <t>PLANTIO DE MUDAS DE VEGETACAO CACTACEAS,EXCLUSIVE O FORNECIMENTO DE MUDA,EM AREA DE RESTINGA PLANA</t>
  </si>
  <si>
    <t>22.020.0145-A</t>
  </si>
  <si>
    <t>PLANTIO DE MUDAS DE VEGETACAO REPTANTE,EXCLUSIVE O FORNECIMENTO DE MUDA,EM AREA DE RESTINGA PLANA</t>
  </si>
  <si>
    <t>22.020.0150-A</t>
  </si>
  <si>
    <t>PLANTIO DE MUDA DE ESPECIE DE MANGUEZAL,DE 50 A 70CM DE ALTURA,E ABERTURA DE COVA DE 10X10X20CM,EXCLUSIVE O FORNECIMENTODA MUDA</t>
  </si>
  <si>
    <t>22.025.0005-A</t>
  </si>
  <si>
    <t>APLICACAO DE FORMICIDA GRANULADA.FORNECIMENTO E APLICACAO</t>
  </si>
  <si>
    <t>22.025.0010-A</t>
  </si>
  <si>
    <t>APLICACAO DE HERBICIDA ROUND UP.FORNECIMENTO E APLICACAO</t>
  </si>
  <si>
    <t>22.025.0015-A</t>
  </si>
  <si>
    <t>CAPINA QUIMICA COM HERBICIDA EM FAIXAS.FORNECIMENTO E APLICACAO</t>
  </si>
  <si>
    <t>22.026.0010-A</t>
  </si>
  <si>
    <t>APLICACAO DE CALCARIO DOLOMITICO NO SOLO,POR COVA.FORNECIMENTO E APLICACAO</t>
  </si>
  <si>
    <t>22.028.0005-A</t>
  </si>
  <si>
    <t>APLICACAO DE ADUBO ORGANICO PARA MUDAS NATIVAS DE ESSENCIASFLORESTAIS,POR COVA.FORNECIMENTO E APLICACAO</t>
  </si>
  <si>
    <t>22.028.0010-A</t>
  </si>
  <si>
    <t>APLICACAO DE ADUBO QUIMICO SUPERFOSFATO SIMPLES PARA MUDAS NATIVAS,POR COVA.FORNECIMENTO E APLICACAO</t>
  </si>
  <si>
    <t>22.028.0015-A</t>
  </si>
  <si>
    <t>APLICACAO DE ADUBO QUIMICO (NPK),6:30:6,PARA MUDAS EXOTICAS,POR COVA.FORNECIMENTO E APLICACAO</t>
  </si>
  <si>
    <t>22.028.0025-A</t>
  </si>
  <si>
    <t>APLICACAO DE ADUBO,EXCLUSIVE O FORNECIMENTO,CUSTO VALIDO PARA 100 COVAS</t>
  </si>
  <si>
    <t>22.028.0035-A</t>
  </si>
  <si>
    <t>ADUBACAO DIFERENCIADA EM ESPECIES VEGETAIS DE QUALQUER NATUREZA.FORNECIMENTO E APLICACAO</t>
  </si>
  <si>
    <t>22.028.0040-A</t>
  </si>
  <si>
    <t>ADUBACAO QUIMICA COM FORMULA COMPLETA (NPK-10-10-10)EM GOLASDE ARVORE,INCLUSIVE LIMPEZA E REVOLVIMENTO DE SOLO.FORNECIMENTO E APLICACAO</t>
  </si>
  <si>
    <t>22.028.0050-A</t>
  </si>
  <si>
    <t>CONTROLE QUIMICO DE ESPECIES VEGETAIS DE QUALQUER NATUREZA.FORNECIMENTO E APLICACAO</t>
  </si>
  <si>
    <t>22.030.0010-A</t>
  </si>
  <si>
    <t>COROAMENTO DAS PLANTAS COM 1,00M DE DIAMETRO.CUSTO VALIDO PARA CADA 100 UNIDADES</t>
  </si>
  <si>
    <t>22.030.0015-A</t>
  </si>
  <si>
    <t>MANUTENCAO DE ACEIROS</t>
  </si>
  <si>
    <t>22.030.0030-A</t>
  </si>
  <si>
    <t>ARRANCAMENTO E REPLANTIO DE ARBUSTO COM ATE 2M DE ALTURA</t>
  </si>
  <si>
    <t>22.030.0035-A</t>
  </si>
  <si>
    <t>PODA DE ESPECIES VEGETAIS DE BAIXO NIVEL DE DIFICULDADE,EXCLUSIVE TRANSPORTE DE MATERIAL RESULTANTE</t>
  </si>
  <si>
    <t>22.030.0040-A</t>
  </si>
  <si>
    <t>PODA DE ESPECIES VEGETAIS DE MEDIO NIVEL DE DIFICULDADE,EXCLUSIVE TRANSPORTE DO MATERIAL RESULTANTE</t>
  </si>
  <si>
    <t>22.030.0045-A</t>
  </si>
  <si>
    <t>PODA DE ESPECIES VEGETAIS DE ALTO NIVEL DE DIFICULDADE,EXCLUSIVE TRANSPORTE DO MATERIAL RESULTANTE</t>
  </si>
  <si>
    <t>22.030.0050-A</t>
  </si>
  <si>
    <t>REMOCAO DE ESPECIES VEGETAIS,PORTE MUDA (ATE 2M DE ALTURA),INCLUSIVE CARGA,DESCARGA E TRANSPORTE DO MATERIAL ATE 30KM</t>
  </si>
  <si>
    <t>22.030.0055-A</t>
  </si>
  <si>
    <t>REMOCAO DE ESPECIES VEGETAIS,PORTE PEQUENO (ENTRE 2M E 4M DEALTURA),INCLUSIVE CARGA,DESCARGA E TRANSPORTE DO MATERIALATE 30KM</t>
  </si>
  <si>
    <t>22.030.0060-A</t>
  </si>
  <si>
    <t>REMOCAO DE ESPECIES VEGETAIS,PORTE MEDIO (ENTRE 4M E 6M DEALTURA),INCLUSIVE CARGA,DESCARGA E TRANSPORTE DO MATERIALATE 30KM</t>
  </si>
  <si>
    <t>22.030.0065-A</t>
  </si>
  <si>
    <t>REMOCAO DE ESPECIES VEGETAIS,PORTE GRANDE (ACIMA DE 6M DE ALTURA),INCLUSIVE CARGA,DESCARGA E TRANSPORTE DO MATERIAL ATE30KM</t>
  </si>
  <si>
    <t>22.030.0070-A</t>
  </si>
  <si>
    <t>TRANSPLANTE DE VEGETAIS DE PORTE PEQUENO (ENTRE 2M E 4M DEALTURA),INCLUSIVE CARGA,DESCARGA E TRANSPORTE DO MATERIALATE 30KM</t>
  </si>
  <si>
    <t>22.030.0075-A</t>
  </si>
  <si>
    <t>DENDROCIRURGIA EM ESPECIES VEGETAIS DE QUALQUER NATUREZA</t>
  </si>
  <si>
    <t>22.030.0080-A</t>
  </si>
  <si>
    <t>PINCELAMENTO EM LESAO DE ESPECIES VEGETAIS DE QUALQUER NATUREZA</t>
  </si>
  <si>
    <t>22.030.0085-A</t>
  </si>
  <si>
    <t>RETUTORAMENTO DE ESPECIES VEGETAIS DE QUALQUER NATUREZA</t>
  </si>
  <si>
    <t>22.030.0090-A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</si>
  <si>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</si>
  <si>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22.030.0095-A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</si>
  <si>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</si>
  <si>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22.030.0100-A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</si>
  <si>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</si>
  <si>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22.030.0105-A</t>
  </si>
  <si>
    <t>TRATAMENTO FITOSSANITARIO PARA O COMBATE A SECA DE ARVORES,COMPREENDENDO:APLICACAO DE FUNGICIDA E REPELENTE E INCORPORACAO DE MATERIAIS PARA ENRIQUECIMENTO DO SOLO,EXCLUSIVE MAO-DE-OBRA</t>
  </si>
  <si>
    <t>22.040.0005-A</t>
  </si>
  <si>
    <t>ABATE DE ARVORES COM MACHADO.CUSTO VALIDO PARA CADA 100 UNIDADES</t>
  </si>
  <si>
    <t>22.040.0010-A</t>
  </si>
  <si>
    <t>DESGALHAMENTO COM MACHADO.CUSTO VALIDO PARA CADA 100 UNIDADES</t>
  </si>
  <si>
    <t>22.040.0015-A</t>
  </si>
  <si>
    <t>TORAGEM COM MACHADO (TORETE DE 1,20M).CUSTO VALIDO PARA CADA100 UNIDADES</t>
  </si>
  <si>
    <t>22.040.0020-A</t>
  </si>
  <si>
    <t>ABATER,DESGALHAR E TORAR COM MACHADO,SEM EMPILHAR</t>
  </si>
  <si>
    <t xml:space="preserve">ST        </t>
  </si>
  <si>
    <t>22.040.0025-A</t>
  </si>
  <si>
    <t>ABATER,DESGALHAR E TORAR COM MACHADO,COM EMPILHAMENTO MANUAL</t>
  </si>
  <si>
    <t>22.040.0030-A</t>
  </si>
  <si>
    <t>ABATER,DESGALHAR E DESTOPAR COM MACHADO.CUSTO VALIDO PARA CADA 100 UNIDADES</t>
  </si>
  <si>
    <t>22.040.0035-A</t>
  </si>
  <si>
    <t>DESCASCAMENTO MANUAL COM FACAO</t>
  </si>
  <si>
    <t>22.040.0040-A</t>
  </si>
  <si>
    <t>EXTRACAO DE MADEIRA COM ARGOLAO (1 PESSOA),DISTANCIA DE 150,00M</t>
  </si>
  <si>
    <t>22.040.0045-A</t>
  </si>
  <si>
    <t>EXTRACAO DE MADEIRA POR TRANSPORTE PRIMARIO MANUAL (TORETEDE 1,20M),DISTANCIA DE 100,00M</t>
  </si>
  <si>
    <t>22.040.0050-A</t>
  </si>
  <si>
    <t>ARRASTE MANUAL DE VAROES,DISTANCIA DE 100,00M</t>
  </si>
  <si>
    <t>22.040.0055-A</t>
  </si>
  <si>
    <t>EMPILHAMENTO MANUAL DE TORETES</t>
  </si>
  <si>
    <t>22.050.0005-A</t>
  </si>
  <si>
    <t>ABATE DE ARVORES COM MOTOSSERRA.CUSTO VALIDO PARA CADA 100 UNIDADES</t>
  </si>
  <si>
    <t>22.050.0010-A</t>
  </si>
  <si>
    <t>DESGALHAMENTO COM MOTOSSERRA.CUSTO VALIDO PARA CADA 100 UNIDADES</t>
  </si>
  <si>
    <t>22.050.0015-A</t>
  </si>
  <si>
    <t>TORAGEM COM MOTOSSERRA (TORETE DE 1,20M).CUSTO VALIDO PARA CADA 100 UNIDADES</t>
  </si>
  <si>
    <t>22.050.0020-A</t>
  </si>
  <si>
    <t>ABATER COM MOTOSSERRA,DESGALHAR COM MACHADO E TORAR COM MOTOSSERRA,SEM EMPILHAR</t>
  </si>
  <si>
    <t>22.050.0025-A</t>
  </si>
  <si>
    <t>ABATER COM MOTOSSERRA,DESGALHAR COM MACHADO E TORAR COM MOTOSSERRA,COM EMPILHAMENTO MANUAL</t>
  </si>
  <si>
    <t>22.050.0030-A</t>
  </si>
  <si>
    <t>ABATER,DESGALHAR E DESTOCAR COM MOTOSSERRA.CUSTO VALIDO PARACADA 100 UNIDADES</t>
  </si>
  <si>
    <t>22.050.0035-A</t>
  </si>
  <si>
    <t>TRANSPORTE PRIMARIO DE MADEIRA COM TRATOR DE PNEUS E GUINCHOCARREGADOR</t>
  </si>
  <si>
    <t>54.001.0007-B</t>
  </si>
  <si>
    <t>TACO DE CANELA 2,5 X 10 X 10CM</t>
  </si>
  <si>
    <t>54.001.0010-B</t>
  </si>
  <si>
    <t>ACO CA-50,DIAM. DE 5/8" A 1" (MEDIA)</t>
  </si>
  <si>
    <t>54.001.0011-B</t>
  </si>
  <si>
    <t>ACO CA-50,DIAMETRO DE 32MM (1.1/4"),MEDIA</t>
  </si>
  <si>
    <t>54.001.0013-B</t>
  </si>
  <si>
    <t>ACO CA-50 B, DIAM. DE 1/4" E 1/2" (MEDIA)</t>
  </si>
  <si>
    <t>54.001.0069-B</t>
  </si>
  <si>
    <t>PREPARO CHAPA ACO 16 P/PLACA SINALIZACAO VERTICAL,INCL.CORTETRATAMENTO DESENGORDURANTE E FORN.DA CHAPA.</t>
  </si>
  <si>
    <t>54.001.0070-B</t>
  </si>
  <si>
    <t>PINTURA A PISTOLA S/PLACA ACO 16,C/PRIMER SINT.SURFACE SINT.ESMALTE SINT.C/TANTAS DEMAOS NECESSARIAS AO SEU BOM ACAB.</t>
  </si>
  <si>
    <t>54.001.0071-B</t>
  </si>
  <si>
    <t>REVESTIMENTO DE PLACAS DE ACO P/SINALIZACAO VERTICAL C/PELICULA REFLETIVA GRAU TECNICO E PELICULA P/LEGENDA.FORN.E COLOC</t>
  </si>
  <si>
    <t>54.001.0073-B</t>
  </si>
  <si>
    <t>MONTAGEM PLACA ACO P/SINALIZACAO VERTICAL POSTE CONCR.ARMADOINCL.FIX.CASTANHAS DUPLAS,FITA ARQUIAR/PARAFUSOS.FORN.E COLOC.</t>
  </si>
  <si>
    <t>54.001.0074-B</t>
  </si>
  <si>
    <t>PECA DE MACARAMDUBA DE 3"X3" PARA FIX.DAS PLACAS DE SINALIZACAO VERTICAL (1 OU 2 POSTES DE MADEIRA)</t>
  </si>
  <si>
    <t>54.001.0077-B</t>
  </si>
  <si>
    <t>FIXACAO DE PLACAS DE SINALIZACAO DE RODOVIAS C/PARAFUSO 5/16"X4",FIXADA EM 1 OU 2 POSTES,INCL.PINT.FORN.E COLOC.</t>
  </si>
  <si>
    <t>54.001.0081-B</t>
  </si>
  <si>
    <t>REVESTIMENTOS PLACAS ACO P/SINALIZ.VERT.C/PELICULA REFL.GRAUTECNICO,GRAU ALTA INTENSIDADE/PELICULA P/LEGENDA.FORN.E APLIC.</t>
  </si>
  <si>
    <t>54.001.0082-B</t>
  </si>
  <si>
    <t>REVESTIMENTOS PLACAS ACO P/SINALIZACAO VERT.C/PELICULA REFL.GRAU TECNICO,GRAU DIAMANTE/PELICULA P/LEGENDA.FORN.E APLIC.</t>
  </si>
  <si>
    <t>54.001.0100-B</t>
  </si>
  <si>
    <t>FORMA DE MAD. P/MOLDAGEM</t>
  </si>
  <si>
    <t>54.001.0104-B</t>
  </si>
  <si>
    <t>VAC-ALL ASPIRADORA MEC.ARMAZENAGEM 8,6M3.</t>
  </si>
  <si>
    <t>54.001.0117-B</t>
  </si>
  <si>
    <t>WAGON DRILL.</t>
  </si>
  <si>
    <t>54.001.0126-B</t>
  </si>
  <si>
    <t>USINA DE SOLOS CAPACIDADE 540T/H,MOTOR 100CV.</t>
  </si>
  <si>
    <t>54.001.0127-B</t>
  </si>
  <si>
    <t>ESCAVADEIRA DE ESTEIRA CLAM-SHELL,0,38M3.</t>
  </si>
  <si>
    <t>54.001.0128-B</t>
  </si>
  <si>
    <t>ESCAVADEIRA DE ESTEIRA CLAM-SHELL, 0,57M3.</t>
  </si>
  <si>
    <t>54.001.0129-B</t>
  </si>
  <si>
    <t>ESCAVADEIRA DE ESTEIRA DRAGLINE, 0,76M3.</t>
  </si>
  <si>
    <t>54.001.0132-B</t>
  </si>
  <si>
    <t>ARRUELA BORR.P/FLANGE 350MM.</t>
  </si>
  <si>
    <t>54.001.0133-B</t>
  </si>
  <si>
    <t>ARRUELA BORR.P/FLANGE 400MM.</t>
  </si>
  <si>
    <t>54.001.0134-B</t>
  </si>
  <si>
    <t>ARRUELA BORR.P/FLANGE 500MM.</t>
  </si>
  <si>
    <t>54.001.0135-B</t>
  </si>
  <si>
    <t>ARRUELA BORR.P/FLANGE 600MM.</t>
  </si>
  <si>
    <t>54.001.0136-B</t>
  </si>
  <si>
    <t>ARRUELA BORR.P/FLANGE 700MM.</t>
  </si>
  <si>
    <t>54.001.0137-B</t>
  </si>
  <si>
    <t>ARRUELA BORR.P/FLANGE 800MM.</t>
  </si>
  <si>
    <t>54.001.0138-B</t>
  </si>
  <si>
    <t>ARRUELA BORR.P/FLANGE 900MM.</t>
  </si>
  <si>
    <t>54.001.0139-B</t>
  </si>
  <si>
    <t>ARRUELA BORR.P/FLANGE 1000MM.</t>
  </si>
  <si>
    <t>54.001.0140-B</t>
  </si>
  <si>
    <t>ARRUELA BORR.P/FLANGE 1200MM.</t>
  </si>
  <si>
    <t>54.001.0141-B</t>
  </si>
  <si>
    <t>PARAFUSO P/FLANGE 24X100MM.</t>
  </si>
  <si>
    <t>54.001.0142-B</t>
  </si>
  <si>
    <t>PARAFUSO P/FLANGE 27X120MM.</t>
  </si>
  <si>
    <t>54.001.0143-B</t>
  </si>
  <si>
    <t>PARAFUSO P/FLANGE 30X130MM.</t>
  </si>
  <si>
    <t>54.001.0144-B</t>
  </si>
  <si>
    <t>PARAFUSO P/FLANGE 33X130MM.</t>
  </si>
  <si>
    <t>54.001.0145-B</t>
  </si>
  <si>
    <t>PARAFUSO P/FLANGE 36X140MM.</t>
  </si>
  <si>
    <t>54.001.0146-B</t>
  </si>
  <si>
    <t>PARAFUSO P/FLANGE 39X150MM.</t>
  </si>
  <si>
    <t>54.001.0147-B</t>
  </si>
  <si>
    <t>PARAFUSO P/FLANGE 45X180MM.</t>
  </si>
  <si>
    <t>54.001.0150-B</t>
  </si>
  <si>
    <t>ARRUELA BORRACHA PARA FLANGE 450MM</t>
  </si>
  <si>
    <t>54.001.0151-B</t>
  </si>
  <si>
    <t>ARRUELA DE BORRACHA PARA FLANGE 1400MM</t>
  </si>
  <si>
    <t>54.001.0152-B</t>
  </si>
  <si>
    <t>ARRUELA DE BORRACHA PARA FLANGE 1500MM</t>
  </si>
  <si>
    <t>54.001.0154-B</t>
  </si>
  <si>
    <t>DESGASTE DE DENTES E PORTA DENTES</t>
  </si>
  <si>
    <t>54.001.0160-B</t>
  </si>
  <si>
    <t>TELA DE ARAME GALVANIZADO,REVESTIDO EM PVC,FIO Nº 12 DE 75MM</t>
  </si>
  <si>
    <t>54.001.0170-B</t>
  </si>
  <si>
    <t>PINUS EM PECAS DE 3,75 X 22,50CM (1.1/2"X9")</t>
  </si>
  <si>
    <t>54.001.0172-B</t>
  </si>
  <si>
    <t>PINUS EM PECAS DE 7,50 X 11,25CM (3"X4.1/2")</t>
  </si>
  <si>
    <t>54.001.0174-B</t>
  </si>
  <si>
    <t>PINUS EM PECAS DE 7,50 X 15,00CM (3"X6")</t>
  </si>
  <si>
    <t>54.001.0176-B</t>
  </si>
  <si>
    <t>PINUS EM PECAS DE 7,50 X 22,50CM (3"X9")</t>
  </si>
  <si>
    <t>54.001.0178-B</t>
  </si>
  <si>
    <t>PINUS EM PECAS DE 2,50X22,50CM, (1"X9")</t>
  </si>
  <si>
    <t>55.001.0010-B</t>
  </si>
  <si>
    <t>PINUS,PECA 1 X 7CM</t>
  </si>
  <si>
    <t>55.001.0011-B</t>
  </si>
  <si>
    <t>PINUS,PECA 2,5 X 5CM</t>
  </si>
  <si>
    <t>55.001.0012-B</t>
  </si>
  <si>
    <t>PINUS,PECA 2,5 X 10CM.</t>
  </si>
  <si>
    <t>55.001.0013-B</t>
  </si>
  <si>
    <t>PECA DE PINUS,P/M3</t>
  </si>
  <si>
    <t>55.010.0001-B</t>
  </si>
  <si>
    <t>CUSTO HORARIO P/ESCAV., CONCRETAGEM E POSICIONAMENTO DA GAIOLA DE PAREDE DIAFRAGMA</t>
  </si>
  <si>
    <t>55.010.0003-B</t>
  </si>
  <si>
    <t>TUBO DE CONCRETO,DIAMETRO DE 500MM,INCLUSIVE FORNECIMENTO</t>
  </si>
  <si>
    <t xml:space="preserve">M.        </t>
  </si>
  <si>
    <t>55.019.0010-B</t>
  </si>
  <si>
    <t>LIMPEZA MANUAL DE GALERIA CIRCULAR</t>
  </si>
  <si>
    <t>55.100.0002-B</t>
  </si>
  <si>
    <t>COMPOSICAO BASICA - ENSAIO DE LABORATORIO</t>
  </si>
  <si>
    <t>55.100.0003-B</t>
  </si>
  <si>
    <t>PERFURACAO MANUAL, PRODUCAO MEDIA BRUTA EM TORNO DE 2,00M/H</t>
  </si>
  <si>
    <t xml:space="preserve">H.        </t>
  </si>
  <si>
    <t>55.100.0004-B</t>
  </si>
  <si>
    <t>PERFURACAO MANUAL, PRODUCAO MEDIA BRUTA EM TORNO DE 0,50M/H</t>
  </si>
  <si>
    <t>55.100.0005-B</t>
  </si>
  <si>
    <t>CUSTO HORARIO PRODUTIVO - DIAMANTE</t>
  </si>
  <si>
    <t>55.100.0017-B</t>
  </si>
  <si>
    <t>FASE DE CAMPO PARA LOCACAO DE ESTRADAS COM OROGRAFIA NAO ACIDENTADA E VEGETACAO LEVE</t>
  </si>
  <si>
    <t>55.100.0019-B</t>
  </si>
  <si>
    <t>NIVEL DE EIXO-ESTRADA EM TER. DE OROGRAFIA NAO ACIDENTADA EVEG. DENSA</t>
  </si>
  <si>
    <t>55.100.0023-B</t>
  </si>
  <si>
    <t>NIVEL OFF-SETS EM TERRENO DE OROGRAFIA NAO ACIDENTADA E VEGETACAO LEVE</t>
  </si>
  <si>
    <t>55.100.0027-B</t>
  </si>
  <si>
    <t>LEVANTAMENTO DE SECAO DE ESTRADA EM TERRENO DE OROGRAFIA NAOACIDENTADA E VEGETACAO LEVE</t>
  </si>
  <si>
    <t>55.100.0029-B</t>
  </si>
  <si>
    <t>LOCACAO DE OFF-SET EM TERRENO DE OROGRAFIA NAO ACIDENTADA EVEGETACAO DENSA</t>
  </si>
  <si>
    <t>55.100.0031-B</t>
  </si>
  <si>
    <t>FASE DE ESCRITORIO P/LOCACAO DE ESTRADAS C/OROGRAFIA NAO ACIDENTADA</t>
  </si>
  <si>
    <t>55.100.0032-B</t>
  </si>
  <si>
    <t>CUSTO HORARIO PRODUTIVO - WIDIA SOLO</t>
  </si>
  <si>
    <t>55.100.0033-B</t>
  </si>
  <si>
    <t>CUSTO HORARIO PRODUTIVO - WIDIA ALT.</t>
  </si>
  <si>
    <t>55.100.0034-B</t>
  </si>
  <si>
    <t>CUSTO HORARIO PRODUTIVO - WIDIA ROCHA</t>
  </si>
  <si>
    <t>55.100.0035-B</t>
  </si>
  <si>
    <t>CUSTO HORARIO PRODUTIVO DE PERCUSSAO</t>
  </si>
  <si>
    <t>55.100.0036-B</t>
  </si>
  <si>
    <t>CUSTO HORARIO PRODUTIVO P/PERF. C/EQUIP. TIPO WAGON DRILL, INCL. EQUIPE E MAT.</t>
  </si>
  <si>
    <t>55.100.0037-B</t>
  </si>
  <si>
    <t>CUSTO HORARIO IMPRODUTIVO - WAGON DRILL</t>
  </si>
  <si>
    <t>55.100.0038-B</t>
  </si>
  <si>
    <t>CUSTO HORARIO PRODUTIVO P/PERF. C/EQUIP. TIPO ROC-600, INCL.EQUIPE E MAT.</t>
  </si>
  <si>
    <t>55.100.0039-B</t>
  </si>
  <si>
    <t>CUSTO IMPRODUTIVO - WAGON DRILL</t>
  </si>
  <si>
    <t>55.100.0046-B</t>
  </si>
  <si>
    <t>JANELAS DE CORRER C/ 2 FOLHAS, DE 150 X 150 X 3,5CM</t>
  </si>
  <si>
    <t>55.100.0047-B</t>
  </si>
  <si>
    <t>JANELA DE CORRER C/ 4 FOLHAS, DE 200 X 150 X 3,5CM</t>
  </si>
  <si>
    <t>55.100.0048-B</t>
  </si>
  <si>
    <t>JANELA GUILHOTINA DE CEDRO, DE 100 X 150 X 3CM</t>
  </si>
  <si>
    <t>55.100.0049-B</t>
  </si>
  <si>
    <t>JANELA GUILHOTINA DE CEDRO, DE 120 X 150 X 3CM</t>
  </si>
  <si>
    <t>55.100.0050-B</t>
  </si>
  <si>
    <t>JANELA GUILHOTINA DE CEDRO, DE 150 X 150 X 3CM</t>
  </si>
  <si>
    <t>55.100.0051-B</t>
  </si>
  <si>
    <t>PORTA DE FRISOS, DE 80 X 210 X 3,5CM</t>
  </si>
  <si>
    <t>55.100.0056-B</t>
  </si>
  <si>
    <t>CORTE E REMOCAO DO PAV., APICOAMENTO DA LAJE, FORMAS E CONCRETAGEM DOS BERCOS C/CONCR. FCK= 25MPA - 24H, UTILIZ. GRAUTH</t>
  </si>
  <si>
    <t>55.100.0058-B</t>
  </si>
  <si>
    <t>VALOR P/CUSTO DE MATERIA PRIMA NACIONAL</t>
  </si>
  <si>
    <t>55.100.0059-B</t>
  </si>
  <si>
    <t>HORA PRODUTIVA (CP) DE CHASSIS DE CAMINHAO 7,5T, C/MOTORISTA</t>
  </si>
  <si>
    <t>55.100.0060-B</t>
  </si>
  <si>
    <t>HORA IMPRODUTIVA C/MOTOR FUNCIONANDO (CF) DE CHASSIS DE CAMINHAO 7,5T, C/MOTORISTA</t>
  </si>
  <si>
    <t>55.100.0061-B</t>
  </si>
  <si>
    <t>HORA IMPRODUTIVA C/MOTOR PARADO (CI) DE CHASSIS DE CAMINHAO7,5T, C/MOTORISTA</t>
  </si>
  <si>
    <t>55.100.0063-B</t>
  </si>
  <si>
    <t>TELA GALVANIZADA 7,5</t>
  </si>
  <si>
    <t>55.100.0064-B</t>
  </si>
  <si>
    <t>ARAME GALVANIZADO Nº 10</t>
  </si>
  <si>
    <t>55.100.0065-B</t>
  </si>
  <si>
    <t>SISMOGRAFO, CONTROLE DE BARULHO, CONTROLE DE PARTICULAS, CONTROLE DE GASES</t>
  </si>
  <si>
    <t>55.100.0067-B</t>
  </si>
  <si>
    <t>SINALIZACAO, LIMP. E CONSERVACAO DA AREA ADJACENTE, COMLURB,SEGUROS, TELAS, LONAS, CORDAS, PAIOIS, MANGUEIRAS, ETC.</t>
  </si>
  <si>
    <t>55.100.0068-B</t>
  </si>
  <si>
    <t>PERFIL "H" DE ACO CARBONO, P/USOS GERAIS, PADRAO AMERICANO,COMPR. USUAL, PRECO DE USINA, DE 6" X 6". FORN.</t>
  </si>
  <si>
    <t>55.100.0069-B</t>
  </si>
  <si>
    <t>PERFIL "U" DE ACO CARBONO, P/USOS GERAIS, PADRAO AMERICANO,COMPR. USUAL, PRECO DE USINA, DE 6" X 2". FORN.</t>
  </si>
  <si>
    <t>55.100.0070-B</t>
  </si>
  <si>
    <t>BARRA CHATA DE ACO CARBONO, P/USOS GERAIS, PADRAO AMERICANO,FABRICACAO USUAL, PRECO DE USINA, DE 5" X 1/2". FORN.</t>
  </si>
  <si>
    <t>55.100.0071-B</t>
  </si>
  <si>
    <t>IMPLANTACAO DE PLACAS DE SINALIZACAO VERTICAL EM RODOVIAS,INCL.TRANSP.,C/MOTORISTA,P/DUAS CASTANHAS.</t>
  </si>
  <si>
    <t>55.100.0072-B</t>
  </si>
  <si>
    <t>IMPLANTACAO DE PLACAS DE SINALIZACAO VERTICAL EM RODOVIAS,INCL.TRANSP.,C/MOTORISTA,P/UM OU DOIS POSTES DE MADEIRA LEI.</t>
  </si>
  <si>
    <t>58.002.0138-B</t>
  </si>
  <si>
    <t>USINAGEM DE BRITA PARA OBTENSAO DE BRITA GRADUADA SENDO O PRECO REFERIDO AO M3 BRITA GRAD.COMPARTADA</t>
  </si>
  <si>
    <t>58.002.0150-B</t>
  </si>
  <si>
    <t>FORMA METALICA P/CONCRETO,C/FORNECIMENTO,CONFECCAO,MONTAGEME DESMONTAGEM COM 25 VEZES UTILIZACAO,ENCLUS. ESCORAMENTO.</t>
  </si>
  <si>
    <t>58.002.0155-B</t>
  </si>
  <si>
    <t>MEIO FIO DE CONC. SIMPLES(FCK=15 MPA), MOLDADO NO LOCAL, TIPO DER-RJ, MED. 0,15M BASE, ALT. 0,30M. FORN., ESCAV E REATER</t>
  </si>
  <si>
    <t>58.002.0304-B</t>
  </si>
  <si>
    <t>ALUGUEL HORARIO PRODUTIVO DE LAMA ASFALTICA COMPREENDENDO A-PENAS DEPRECIACAO,JUROS E MANUTENCAO (EXCLUSIVE OPERACAO)</t>
  </si>
  <si>
    <t>58.002.0306-B</t>
  </si>
  <si>
    <t>DISTANCIOMETRO ELETRONICO ACOPLADO A TEODOLITO.</t>
  </si>
  <si>
    <t>58.002.0307-B</t>
  </si>
  <si>
    <t>NIVEL WILD-NA-Z</t>
  </si>
  <si>
    <t>58.002.0313-B</t>
  </si>
  <si>
    <t>FORN E COLOC. EM ENCOSTA DE MARCOS TOPOGRAFICOS DE CONCRETOCOM PINO DE REFERENCIA DE LATAO.</t>
  </si>
  <si>
    <t>58.002.0315-B</t>
  </si>
  <si>
    <t>BASE DE BRITA CORRIDA INCLUSIVE FORNECIMENTO DOS MATERIAISMEDIDA APOS A COMPACTACAO.</t>
  </si>
  <si>
    <t xml:space="preserve">M3.       </t>
  </si>
  <si>
    <t>58.002.0316-B</t>
  </si>
  <si>
    <t>REVESTIMENTO D/CONCRETO BETUMINOSO USINADO A QUENTE COM 5CMDE ESPESSURA EXCLUIDO O TRANSPORTE D/USINA PARA A PISTA.</t>
  </si>
  <si>
    <t xml:space="preserve">M2.       </t>
  </si>
  <si>
    <t>58.002.0318-B</t>
  </si>
  <si>
    <t>REGULARIZACAO DE SUB-LEITO DE ACORDO COM O DER-RJ EXCLUSIVETRANSPORTE E ESCAVACAO DE CORRETIVOS.</t>
  </si>
  <si>
    <t>58.002.0319-B</t>
  </si>
  <si>
    <t>IMPRIMACAO DE BASE DE PAVIMENTACAO DE ACORDO COM AS INSTRUCOES PARA EXECUCAO DO DER-RJ</t>
  </si>
  <si>
    <t>58.002.0322-B</t>
  </si>
  <si>
    <t>PAVIMENTACAO COM PARALELEPIPEDOS SENDO REJUNTAMENTO COM BETUME E CASCALINHO</t>
  </si>
  <si>
    <t>58.002.0325-B</t>
  </si>
  <si>
    <t>CAPA SELANTE C/APLICACAO ASFALTO NIPROPORCAO 1,1 A 1,4 LITRO/M2,DISTRIBUICAO AGREGADOS (5 A 15KG/M2) COMPACT-ROLO.</t>
  </si>
  <si>
    <t>58.002.0326-B</t>
  </si>
  <si>
    <t>PINTURA DE LIGACAO DE ACORDO COM AS INSTRUCOES PARA EXECUCAODO DER-RJ</t>
  </si>
  <si>
    <t>58.002.0327-B</t>
  </si>
  <si>
    <t>MEIO-FIO RETO DE CONCRETO SIMPLES(FCK=15MPa)DE 0,15M NA BASEE 0,45M DE ALTURA REJUNT.ARGAM.CIM.AR.1:3,5.</t>
  </si>
  <si>
    <t>58.002.0328-B</t>
  </si>
  <si>
    <t>MEIO-FIO CONCRETO SIMPLES(FCK=13,5MPa)TIPO DER-RJ,0,15M BASE0,30M ALTURA REJUNTAMENTO CIM.AREIA 1:3,5</t>
  </si>
  <si>
    <t>58.002.0329-B</t>
  </si>
  <si>
    <t>CUSTO PRUDUTIVO DE PARALISACAO,DESLOC.OU INST.DE EQUIPAMENTODE SONDAGEM A PERCUSSAO,INC. O EQUIP.E A EQUIPE A DISP.</t>
  </si>
  <si>
    <t>58.002.0330-B</t>
  </si>
  <si>
    <t>CUSTO IMPRODUTIVO PARALISACAO,DESLOCAMENTOS/INSTALACAO DEEQUIPAM.SONDAGEM ROTATIVA C/EQUIPAMENTO/EQUIPE OPERACAO.</t>
  </si>
  <si>
    <t>58.002.0331-B</t>
  </si>
  <si>
    <t>MOLDAGEM E COLETA DE CORPO DE PROVA DE CONCRETO,EXEC.POR FIR</t>
  </si>
  <si>
    <t>58.002.0332-B</t>
  </si>
  <si>
    <t>MOLDAGEM E COLETA DE CORPO DE PROVA,CONSIDERANDO O TRANSPORTE PARA UMA DISTANCIA DE ATE 100KM</t>
  </si>
  <si>
    <t>58.002.0333-B</t>
  </si>
  <si>
    <t>MOLDAGEM E COLETA DE CORPO DE PROVA DE CONCRETO EXECUTADOPOR FIRMA ESPECIALIZADA COM TRANSPORTE ATE 250KM.</t>
  </si>
  <si>
    <t>58.002.0336-B</t>
  </si>
  <si>
    <t>CONFECCAO DE RAMPA DE TERRA PARA SUBIDA E DESCIDA DE EQUIPAMENTO PESADO EM CARRETA</t>
  </si>
  <si>
    <t xml:space="preserve">UN/T      </t>
  </si>
  <si>
    <t>58.002.0337-B</t>
  </si>
  <si>
    <t>REVESTIMENTO TIPO LAMA ASFALTICA FINA CONFORME INSTRUCAO DER-RJ,EXCLUSIVE FORNECIMENTO E TRANSPORTE MATERIAIS</t>
  </si>
  <si>
    <t>58.002.0339-B</t>
  </si>
  <si>
    <t>BARRA ACO CA-25 REDONDA SEM SALIENCIA OU MOSSA, DIAMETRO DE6,3MM A 8,0MM (1/4 A 5/16).</t>
  </si>
  <si>
    <t xml:space="preserve">KG.       </t>
  </si>
  <si>
    <t>58.002.0343-B</t>
  </si>
  <si>
    <t>LIMPEZA SUPERFICIE METALICA,EM PONTES,VIADUTOS OU ESTRUTURASEMELHANTE,UTILIZ.LIXADEIRA/RASPADEIRA,PRODUCAO DE 280M2/M.</t>
  </si>
  <si>
    <t>58.002.0350-B</t>
  </si>
  <si>
    <t>ASSENTAMENTO DE TUBULACAO DE CHAPA DE ACO DE 1/4" ESPESSURACOM 6,00M DE COMPRIMENTO,400MM DIAMETRO,SOLDA,EXCLUS.TUBOS</t>
  </si>
  <si>
    <t>58.002.0352-B</t>
  </si>
  <si>
    <t>TUBO CA-1 CONC.ARM.P/GALERIAS AGUAS PLUVIAIS COM 1,00M DIAM.FORN.MAT.C/CIM/AREIA 1:4 FORNEC. E ASSENTAM.</t>
  </si>
  <si>
    <t>58.002.0355-B</t>
  </si>
  <si>
    <t>CRAVACAO DE PERFIL DE ACO I DE 10" E 12"</t>
  </si>
  <si>
    <t>58.002.0357-B</t>
  </si>
  <si>
    <t>CRAVACAO DE ESTACA DE EUCALIPTO COM DIAMETRO 25CM,EXCLUSIVEESTACA</t>
  </si>
  <si>
    <t>58.002.0376-B</t>
  </si>
  <si>
    <t>PERFURACAO ROTATIVA COM COROA DE WIDIA EM SOLO, DIAMETRO,NX,HORIZONTAL, INCLUSIVE DESLOCAMENTOS E INSTALACOES</t>
  </si>
  <si>
    <t>58.002.0400-B</t>
  </si>
  <si>
    <t>TUBO CONCRETO SIMPLES CLASSE C-1 P/COLETOR AGUAS PLUVIAIS DE0,40M DIAMETRO INCLUS.FORN.MAT.CIM/AREIA 1:4,FORN.E ASSEN.</t>
  </si>
  <si>
    <t>58.002.0401-B</t>
  </si>
  <si>
    <t>TUBO CONCRETO SIMPLES CLASSE C-1 P/AGUAS PLUVIAIS DE 0,60MDIAMETRO C/FORNEC.MATERIAIS P/REJUNTAM.FORN.E ASSENTAM.</t>
  </si>
  <si>
    <t>58.002.0402-B</t>
  </si>
  <si>
    <t>TUBO CA-1 CONC.ARMADO P/GALERIAS AGUAS PLUVIAIS C/0,80M DIAM. FORN.MATERIAIS COM AREIA+CIMENTO 1:4. FORNEC.E ASSENTAM.</t>
  </si>
  <si>
    <t>58.002.0407-B</t>
  </si>
  <si>
    <t>CAIBRO 2"X3"</t>
  </si>
  <si>
    <t>58.002.0412-B</t>
  </si>
  <si>
    <t>TACO DE ALVENARIA (2,5X10X20)CM.</t>
  </si>
  <si>
    <t>58.002.0425-B</t>
  </si>
  <si>
    <t>PINTURA INTERNA/EXTERN.SOBRE FERRO C/TINTA ALQUIDICA ESMALT.BRILH.EQUIV.LAGOLINE, INCL.LIMP.LIXAM.APLIC.ZARCAO 2 DEMAOS</t>
  </si>
  <si>
    <t>58.002.0428-B</t>
  </si>
  <si>
    <t>MACARANDUBA APARELHADA DE 3" X 9"</t>
  </si>
  <si>
    <t>58.002.0429-B</t>
  </si>
  <si>
    <t>MACARANDUBA APARELHADA 1,5 X 4,0CM</t>
  </si>
  <si>
    <t>58.002.0430-B</t>
  </si>
  <si>
    <t>MACARANDUBA APARELHADA DE 2,0 X 10,0CM</t>
  </si>
  <si>
    <t>58.002.0431-B</t>
  </si>
  <si>
    <t>MACARANDUBA APARELHADA DE 1 1/2" x 3"</t>
  </si>
  <si>
    <t>58.002.0432-B</t>
  </si>
  <si>
    <t>MACARANDUBA APARELHADA DE 3" X 12"</t>
  </si>
  <si>
    <t>58.002.0433-B</t>
  </si>
  <si>
    <t>MACARANDUBA APARELHADA DE 3" X 3"</t>
  </si>
  <si>
    <t>58.002.0434-B</t>
  </si>
  <si>
    <t>MACARANDUBA APARELHADA DE 3" X 4 1/2"</t>
  </si>
  <si>
    <t>58.002.0435-B</t>
  </si>
  <si>
    <t>MACARANDUBA APARELHADA DE 3" X 6"</t>
  </si>
  <si>
    <t>MACARANDUBA APARELHADA DE 2" X 3"</t>
  </si>
  <si>
    <t>59.003.0010-B</t>
  </si>
  <si>
    <t>PINUS,PECA 1" X 12" E 1" X 9".</t>
  </si>
  <si>
    <t>59.003.0050-B</t>
  </si>
  <si>
    <t>ESTACA MANGUE</t>
  </si>
  <si>
    <t>59.003.0060-B</t>
  </si>
  <si>
    <t>CONCRETO DOSADO RACIONALMENTE PARA UMA RESISTENCIA A COMPRESSAO DE 15MPA,USANDO AGREGADO GRAUDO (BRITA 0),COMPREENDENDOAPENAS O FORNECIMENTO DOS MATERIAIS,INCLUSIVE 5% DE PERDAS.</t>
  </si>
  <si>
    <t>CODIGO,C,13</t>
  </si>
  <si>
    <t>PRECO,N,17,2</t>
  </si>
  <si>
    <t>01.001.0001-0</t>
  </si>
  <si>
    <t>01.001.0002-0</t>
  </si>
  <si>
    <t>01.001.0003-0</t>
  </si>
  <si>
    <t>01.001.0004-0</t>
  </si>
  <si>
    <t>01.001.0005-0</t>
  </si>
  <si>
    <t>01.001.0006-0</t>
  </si>
  <si>
    <t>01.001.0007-0</t>
  </si>
  <si>
    <t>01.001.0008-0</t>
  </si>
  <si>
    <t>01.001.0009-0</t>
  </si>
  <si>
    <t>01.001.0010-0</t>
  </si>
  <si>
    <t>01.001.0011-0</t>
  </si>
  <si>
    <t>01.001.0012-0</t>
  </si>
  <si>
    <t>01.001.0013-0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</si>
  <si>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</si>
  <si>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</si>
  <si>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</si>
  <si>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</si>
  <si>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</si>
  <si>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</si>
  <si>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</si>
  <si>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</si>
  <si>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</si>
  <si>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</si>
  <si>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</si>
  <si>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</si>
  <si>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</si>
  <si>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</si>
  <si>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</si>
  <si>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</si>
  <si>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</si>
  <si>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</si>
  <si>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</si>
  <si>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</si>
  <si>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</si>
  <si>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</si>
  <si>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</si>
  <si>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</si>
  <si>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</si>
  <si>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</si>
  <si>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</si>
  <si>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</si>
  <si>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</si>
  <si>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</si>
  <si>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</si>
  <si>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</si>
  <si>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</si>
  <si>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</si>
  <si>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</si>
  <si>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</si>
  <si>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</si>
  <si>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</si>
  <si>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</si>
  <si>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</si>
  <si>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</si>
  <si>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</si>
  <si>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</si>
  <si>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</si>
  <si>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</si>
  <si>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</si>
  <si>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</si>
  <si>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</si>
  <si>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</si>
  <si>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</si>
  <si>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</si>
  <si>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</si>
  <si>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</si>
  <si>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</si>
  <si>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</si>
  <si>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</si>
  <si>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</si>
  <si>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</si>
  <si>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</si>
  <si>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</si>
  <si>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</si>
  <si>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</si>
  <si>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</si>
  <si>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</si>
  <si>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</si>
  <si>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</si>
  <si>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</si>
  <si>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</si>
  <si>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</si>
  <si>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</si>
  <si>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</si>
  <si>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</si>
  <si>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</si>
  <si>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</si>
  <si>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</si>
  <si>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</si>
  <si>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</si>
  <si>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</si>
  <si>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</si>
  <si>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</si>
  <si>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</si>
  <si>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</si>
  <si>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</si>
  <si>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</si>
  <si>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</si>
  <si>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</si>
  <si>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</si>
  <si>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</si>
  <si>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</si>
  <si>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</si>
  <si>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</si>
  <si>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</si>
  <si>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</si>
  <si>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</si>
  <si>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</si>
  <si>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</si>
  <si>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</si>
  <si>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</si>
  <si>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</si>
  <si>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</si>
  <si>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</si>
  <si>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</si>
  <si>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</si>
  <si>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</si>
  <si>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</si>
  <si>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</si>
  <si>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</si>
  <si>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</si>
  <si>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</si>
  <si>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</si>
  <si>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</si>
  <si>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</si>
  <si>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</si>
  <si>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</si>
  <si>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</si>
  <si>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</si>
  <si>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</si>
  <si>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</si>
  <si>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</si>
  <si>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</si>
  <si>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</si>
  <si>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01.001.0176-0</t>
  </si>
  <si>
    <t>01.001.0177-0</t>
  </si>
  <si>
    <t>01.001.0178-0</t>
  </si>
  <si>
    <t>01.001.0179-0</t>
  </si>
  <si>
    <t>01.001.0180-0</t>
  </si>
  <si>
    <t>01.001.0181-0</t>
  </si>
  <si>
    <t>01.001.0182-0</t>
  </si>
  <si>
    <t>01.001.0183-0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</si>
  <si>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</si>
  <si>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</si>
  <si>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</si>
  <si>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</si>
  <si>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</si>
  <si>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</si>
  <si>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</si>
  <si>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</si>
  <si>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</si>
  <si>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</si>
  <si>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</si>
  <si>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</si>
  <si>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</si>
  <si>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</si>
  <si>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</si>
  <si>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</si>
  <si>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</si>
  <si>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</si>
  <si>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</si>
  <si>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</si>
  <si>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</si>
  <si>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</si>
  <si>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</si>
  <si>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</si>
  <si>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</si>
  <si>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</si>
  <si>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</si>
  <si>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</si>
  <si>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</si>
  <si>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</si>
  <si>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</si>
  <si>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</si>
  <si>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</si>
  <si>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</si>
  <si>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</si>
  <si>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</si>
  <si>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</si>
  <si>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</si>
  <si>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</si>
  <si>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</si>
  <si>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</si>
  <si>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</si>
  <si>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</si>
  <si>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</si>
  <si>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</si>
  <si>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</si>
  <si>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</si>
  <si>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</si>
  <si>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</si>
  <si>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</si>
  <si>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</si>
  <si>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</si>
  <si>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</si>
  <si>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</si>
  <si>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</si>
  <si>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</si>
  <si>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</si>
  <si>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</si>
  <si>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</si>
  <si>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</si>
  <si>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</si>
  <si>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</si>
  <si>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</si>
  <si>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</si>
  <si>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</si>
  <si>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</si>
  <si>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</si>
  <si>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</si>
  <si>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</si>
  <si>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</si>
  <si>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</si>
  <si>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</si>
  <si>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</si>
  <si>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</si>
  <si>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</si>
  <si>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</si>
  <si>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</si>
  <si>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</si>
  <si>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</si>
  <si>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</si>
  <si>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</si>
  <si>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</si>
  <si>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</si>
  <si>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</si>
  <si>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</si>
  <si>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</si>
  <si>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</si>
  <si>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</si>
  <si>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</si>
  <si>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</si>
  <si>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</si>
  <si>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</si>
  <si>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</si>
  <si>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</si>
  <si>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</si>
  <si>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</si>
  <si>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01.001.0400-0</t>
  </si>
  <si>
    <t>01.001.0405-0</t>
  </si>
  <si>
    <t>01.001.0410-0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</si>
  <si>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</si>
  <si>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</si>
  <si>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</si>
  <si>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</si>
  <si>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</si>
  <si>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</si>
  <si>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</si>
  <si>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</si>
  <si>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</si>
  <si>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</si>
  <si>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</si>
  <si>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</si>
  <si>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</si>
  <si>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</si>
  <si>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</si>
  <si>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</si>
  <si>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</si>
  <si>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</si>
  <si>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</si>
  <si>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</si>
  <si>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</si>
  <si>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</si>
  <si>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</si>
  <si>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</si>
  <si>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</si>
  <si>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</si>
  <si>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</si>
  <si>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</si>
  <si>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</si>
  <si>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</si>
  <si>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</si>
  <si>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</si>
  <si>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</si>
  <si>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</si>
  <si>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</si>
  <si>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</si>
  <si>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</si>
  <si>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</si>
  <si>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</si>
  <si>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</si>
  <si>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</si>
  <si>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</si>
  <si>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</si>
  <si>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</si>
  <si>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</si>
  <si>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</si>
  <si>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</si>
  <si>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</si>
  <si>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</si>
  <si>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</si>
  <si>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</si>
  <si>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</si>
  <si>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</si>
  <si>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</si>
  <si>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</si>
  <si>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</si>
  <si>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</si>
  <si>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</si>
  <si>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</si>
  <si>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</si>
  <si>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</si>
  <si>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</si>
  <si>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</si>
  <si>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</si>
  <si>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</si>
  <si>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</si>
  <si>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</si>
  <si>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</si>
  <si>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</si>
  <si>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</si>
  <si>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</si>
  <si>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</si>
  <si>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</si>
  <si>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</si>
  <si>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</si>
  <si>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</si>
  <si>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</si>
  <si>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</si>
  <si>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</si>
  <si>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</si>
  <si>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</si>
  <si>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</si>
  <si>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</si>
  <si>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</si>
  <si>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</si>
  <si>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</si>
  <si>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</si>
  <si>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</si>
  <si>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</si>
  <si>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</si>
  <si>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</si>
  <si>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</si>
  <si>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</si>
  <si>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</si>
  <si>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</si>
  <si>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</si>
  <si>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</si>
  <si>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</si>
  <si>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</si>
  <si>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</si>
  <si>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</si>
  <si>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</si>
  <si>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</si>
  <si>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</si>
  <si>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</si>
  <si>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</si>
  <si>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</si>
  <si>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</si>
  <si>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</si>
  <si>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</si>
  <si>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</si>
  <si>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</si>
  <si>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</si>
  <si>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01.005.0001-0</t>
  </si>
  <si>
    <t>01.005.0003-0</t>
  </si>
  <si>
    <t>01.005.0004-0</t>
  </si>
  <si>
    <t>01.005.0005-0</t>
  </si>
  <si>
    <t>01.005.0006-0</t>
  </si>
  <si>
    <t>01.005.0007-0</t>
  </si>
  <si>
    <t>01.005.0008-0</t>
  </si>
  <si>
    <t>01.005.0009-0</t>
  </si>
  <si>
    <t>01.005.0013-0</t>
  </si>
  <si>
    <t>01.005.0014-0</t>
  </si>
  <si>
    <t>01.005.0020-0</t>
  </si>
  <si>
    <t>01.005.0021-0</t>
  </si>
  <si>
    <t>01.005.0022-0</t>
  </si>
  <si>
    <t>01.006.0001-0</t>
  </si>
  <si>
    <t>01.006.0002-0</t>
  </si>
  <si>
    <t>01.006.0003-0</t>
  </si>
  <si>
    <t>01.006.0004-0</t>
  </si>
  <si>
    <t>01.006.0010-0</t>
  </si>
  <si>
    <t>01.007.0010-0</t>
  </si>
  <si>
    <t>01.007.0020-0</t>
  </si>
  <si>
    <t>01.007.0025-0</t>
  </si>
  <si>
    <t>01.007.0030-0</t>
  </si>
  <si>
    <t>01.007.0080-0</t>
  </si>
  <si>
    <t>01.007.0081-0</t>
  </si>
  <si>
    <t>01.007.0085-0</t>
  </si>
  <si>
    <t>01.008.0050-0</t>
  </si>
  <si>
    <t>01.007.0085-A</t>
  </si>
  <si>
    <t>01.008.0100-0</t>
  </si>
  <si>
    <t>01.008.0200-0</t>
  </si>
  <si>
    <t>01.009.0050-0</t>
  </si>
  <si>
    <t>01.009.0100-0</t>
  </si>
  <si>
    <t>01.009.0200-0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</si>
  <si>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</si>
  <si>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</si>
  <si>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</si>
  <si>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</si>
  <si>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</si>
  <si>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</si>
  <si>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</si>
  <si>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</si>
  <si>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</si>
  <si>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</si>
  <si>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</si>
  <si>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</si>
  <si>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</si>
  <si>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</si>
  <si>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</si>
  <si>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</si>
  <si>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</si>
  <si>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</si>
  <si>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</si>
  <si>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</si>
  <si>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</si>
  <si>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</si>
  <si>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</si>
  <si>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</si>
  <si>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</si>
  <si>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</si>
  <si>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</si>
  <si>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</si>
  <si>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</si>
  <si>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</si>
  <si>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</si>
  <si>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</si>
  <si>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</si>
  <si>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</si>
  <si>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</si>
  <si>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</si>
  <si>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</si>
  <si>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</si>
  <si>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</si>
  <si>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</si>
  <si>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</si>
  <si>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</si>
  <si>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</si>
  <si>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</si>
  <si>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</si>
  <si>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</si>
  <si>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</si>
  <si>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</si>
  <si>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</si>
  <si>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</si>
  <si>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01.016.0201-0</t>
  </si>
  <si>
    <t>01.016.0203-0</t>
  </si>
  <si>
    <t>01.016.0202-0</t>
  </si>
  <si>
    <t>01.016.0206-0</t>
  </si>
  <si>
    <t>01.016.0209-0</t>
  </si>
  <si>
    <t>01.016.0204-0</t>
  </si>
  <si>
    <t>01.016.0220-0</t>
  </si>
  <si>
    <t>01.016.0205-0</t>
  </si>
  <si>
    <t>01.016.0223-0</t>
  </si>
  <si>
    <t>01.016.0226-0</t>
  </si>
  <si>
    <t>01.016.0207-0</t>
  </si>
  <si>
    <t>01.016.0229-0</t>
  </si>
  <si>
    <t>01.016.0208-0</t>
  </si>
  <si>
    <t>01.016.0240-0</t>
  </si>
  <si>
    <t>01.016.0243-0</t>
  </si>
  <si>
    <t>01.016.0210-0</t>
  </si>
  <si>
    <t>01.016.0246-0</t>
  </si>
  <si>
    <t>01.016.0211-0</t>
  </si>
  <si>
    <t>01.016.0249-0</t>
  </si>
  <si>
    <t>01.017.0001-0</t>
  </si>
  <si>
    <t>01.016.0221-0</t>
  </si>
  <si>
    <t>01.017.0002-0</t>
  </si>
  <si>
    <t>01.016.0222-0</t>
  </si>
  <si>
    <t>01.017.0003-0</t>
  </si>
  <si>
    <t>01.017.0004-0</t>
  </si>
  <si>
    <t>01.016.0224-0</t>
  </si>
  <si>
    <t>01.017.0005-0</t>
  </si>
  <si>
    <t>01.016.0225-0</t>
  </si>
  <si>
    <t>01.017.0010-0</t>
  </si>
  <si>
    <t>01.018.0001-0</t>
  </si>
  <si>
    <t>01.016.0227-0</t>
  </si>
  <si>
    <t>01.018.0002-0</t>
  </si>
  <si>
    <t>01.016.0228-0</t>
  </si>
  <si>
    <t>01.019.0010-0</t>
  </si>
  <si>
    <t>01.019.0012-0</t>
  </si>
  <si>
    <t>01.016.0230-0</t>
  </si>
  <si>
    <t>01.019.0015-0</t>
  </si>
  <si>
    <t>01.016.0231-0</t>
  </si>
  <si>
    <t>01.019.0040-0</t>
  </si>
  <si>
    <t>01.019.0045-0</t>
  </si>
  <si>
    <t>01.016.0241-0</t>
  </si>
  <si>
    <t>01.019.0050-0</t>
  </si>
  <si>
    <t>01.016.0242-0</t>
  </si>
  <si>
    <t>01.019.0055-0</t>
  </si>
  <si>
    <t>01.019.0060-0</t>
  </si>
  <si>
    <t>01.016.0244-0</t>
  </si>
  <si>
    <t>01.019.0065-0</t>
  </si>
  <si>
    <t>01.016.0245-0</t>
  </si>
  <si>
    <t>01.019.0070-0</t>
  </si>
  <si>
    <t>01.019.0075-0</t>
  </si>
  <si>
    <t>01.016.0247-0</t>
  </si>
  <si>
    <t>01.019.0080-0</t>
  </si>
  <si>
    <t>01.016.0248-0</t>
  </si>
  <si>
    <t>01.020.0010-0</t>
  </si>
  <si>
    <t>01.020.0010-A</t>
  </si>
  <si>
    <t>01.050.0010-0</t>
  </si>
  <si>
    <t>01.016.0250-0</t>
  </si>
  <si>
    <t>01.050.0011-0</t>
  </si>
  <si>
    <t>01.016.0251-0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</si>
  <si>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</si>
  <si>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</si>
  <si>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</si>
  <si>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</si>
  <si>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</si>
  <si>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</si>
  <si>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</si>
  <si>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</si>
  <si>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</si>
  <si>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</si>
  <si>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</si>
  <si>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</si>
  <si>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</si>
  <si>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</si>
  <si>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</si>
  <si>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</si>
  <si>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</si>
  <si>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</si>
  <si>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</si>
  <si>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</si>
  <si>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</si>
  <si>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</si>
  <si>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</si>
  <si>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</si>
  <si>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</si>
  <si>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</si>
  <si>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</si>
  <si>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</si>
  <si>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</si>
  <si>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</si>
  <si>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</si>
  <si>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</si>
  <si>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</si>
  <si>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</si>
  <si>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</si>
  <si>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</si>
  <si>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</si>
  <si>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</si>
  <si>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</si>
  <si>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</si>
  <si>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</si>
  <si>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</si>
  <si>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</si>
  <si>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</si>
  <si>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</si>
  <si>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</si>
  <si>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</si>
  <si>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</si>
  <si>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</si>
  <si>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</si>
  <si>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</si>
  <si>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</si>
  <si>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</si>
  <si>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</si>
  <si>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</si>
  <si>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</si>
  <si>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</si>
  <si>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</si>
  <si>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</si>
  <si>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</si>
  <si>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</si>
  <si>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</si>
  <si>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</si>
  <si>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</si>
  <si>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</si>
  <si>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</si>
  <si>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</si>
  <si>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</si>
  <si>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</si>
  <si>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</si>
  <si>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</si>
  <si>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</si>
  <si>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</si>
  <si>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</si>
  <si>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</si>
  <si>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</si>
  <si>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</si>
  <si>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</si>
  <si>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</si>
  <si>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</si>
  <si>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</si>
  <si>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</si>
  <si>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</si>
  <si>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</si>
  <si>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</si>
  <si>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</si>
  <si>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</si>
  <si>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</si>
  <si>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</si>
  <si>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</si>
  <si>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</si>
  <si>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</si>
  <si>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</si>
  <si>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</si>
  <si>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</si>
  <si>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</si>
  <si>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</si>
  <si>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</si>
  <si>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</si>
  <si>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</si>
  <si>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</si>
  <si>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</si>
  <si>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</si>
  <si>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</si>
  <si>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</si>
  <si>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</si>
  <si>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</si>
  <si>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</si>
  <si>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</si>
  <si>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</si>
  <si>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</si>
  <si>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</si>
  <si>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</si>
  <si>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</si>
  <si>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</si>
  <si>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</si>
  <si>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</si>
  <si>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</si>
  <si>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</si>
  <si>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</si>
  <si>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01.050.0150-0</t>
  </si>
  <si>
    <t>01.050.0151-0</t>
  </si>
  <si>
    <t>01.050.0152-0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</si>
  <si>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</si>
  <si>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</si>
  <si>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</si>
  <si>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</si>
  <si>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</si>
  <si>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</si>
  <si>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</si>
  <si>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</si>
  <si>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</si>
  <si>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</si>
  <si>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</si>
  <si>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</si>
  <si>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</si>
  <si>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</si>
  <si>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</si>
  <si>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</si>
  <si>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</si>
  <si>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</si>
  <si>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</si>
  <si>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</si>
  <si>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</si>
  <si>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</si>
  <si>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</si>
  <si>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</si>
  <si>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</si>
  <si>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</si>
  <si>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</si>
  <si>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</si>
  <si>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</si>
  <si>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</si>
  <si>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</si>
  <si>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</si>
  <si>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</si>
  <si>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01.050.0350-0</t>
  </si>
  <si>
    <t>01.050.0351-0</t>
  </si>
  <si>
    <t>01.050.0352-0</t>
  </si>
  <si>
    <t>01.050.0353-0</t>
  </si>
  <si>
    <t>01.050.0354-0</t>
  </si>
  <si>
    <t>01.050.0355-0</t>
  </si>
  <si>
    <t>01.050.0222-0</t>
  </si>
  <si>
    <t>01.050.0356-0</t>
  </si>
  <si>
    <t>01.050.0223-0</t>
  </si>
  <si>
    <t>01.050.0357-0</t>
  </si>
  <si>
    <t>01.050.0224-0</t>
  </si>
  <si>
    <t>01.050.0358-0</t>
  </si>
  <si>
    <t>01.050.0225-0</t>
  </si>
  <si>
    <t>01.050.0359-0</t>
  </si>
  <si>
    <t>01.050.0226-0</t>
  </si>
  <si>
    <t>01.050.0360-0</t>
  </si>
  <si>
    <t>01.050.0227-0</t>
  </si>
  <si>
    <t>01.050.0361-0</t>
  </si>
  <si>
    <t>01.050.0362-0</t>
  </si>
  <si>
    <t>01.050.0363-0</t>
  </si>
  <si>
    <t>01.050.0364-0</t>
  </si>
  <si>
    <t>01.050.0365-0</t>
  </si>
  <si>
    <t>01.050.0366-0</t>
  </si>
  <si>
    <t>01.050.0367-0</t>
  </si>
  <si>
    <t>01.050.0368-0</t>
  </si>
  <si>
    <t>01.050.0369-0</t>
  </si>
  <si>
    <t>01.050.0370-0</t>
  </si>
  <si>
    <t>01.050.0371-0</t>
  </si>
  <si>
    <t>01.050.0372-0</t>
  </si>
  <si>
    <t>01.050.0373-0</t>
  </si>
  <si>
    <t>01.050.0374-0</t>
  </si>
  <si>
    <t>01.050.0375-0</t>
  </si>
  <si>
    <t>01.050.0376-0</t>
  </si>
  <si>
    <t>01.050.0377-0</t>
  </si>
  <si>
    <t>01.050.0378-0</t>
  </si>
  <si>
    <t>01.050.0379-0</t>
  </si>
  <si>
    <t>01.050.0380-0</t>
  </si>
  <si>
    <t>01.050.0381-0</t>
  </si>
  <si>
    <t>01.050.0382-0</t>
  </si>
  <si>
    <t>01.050.0383-0</t>
  </si>
  <si>
    <t>01.050.0384-0</t>
  </si>
  <si>
    <t>01.050.0385-0</t>
  </si>
  <si>
    <t>01.050.0386-0</t>
  </si>
  <si>
    <t>01.050.0387-0</t>
  </si>
  <si>
    <t>01.050.0388-0</t>
  </si>
  <si>
    <t>01.050.0389-0</t>
  </si>
  <si>
    <t>01.050.0390-0</t>
  </si>
  <si>
    <t>01.050.0391-0</t>
  </si>
  <si>
    <t>01.050.0392-0</t>
  </si>
  <si>
    <t>01.050.0393-0</t>
  </si>
  <si>
    <t>01.050.0394-0</t>
  </si>
  <si>
    <t>01.050.0395-0</t>
  </si>
  <si>
    <t>01.050.0396-0</t>
  </si>
  <si>
    <t>01.050.0397-0</t>
  </si>
  <si>
    <t>01.050.0398-0</t>
  </si>
  <si>
    <t>01.050.0399-0</t>
  </si>
  <si>
    <t>01.050.0400-0</t>
  </si>
  <si>
    <t>01.050.0401-0</t>
  </si>
  <si>
    <t>01.050.0402-0</t>
  </si>
  <si>
    <t>01.050.0403-0</t>
  </si>
  <si>
    <t>01.050.0404-0</t>
  </si>
  <si>
    <t>01.050.0423-0</t>
  </si>
  <si>
    <t>01.050.0424-0</t>
  </si>
  <si>
    <t>01.050.0425-0</t>
  </si>
  <si>
    <t>01.050.0426-0</t>
  </si>
  <si>
    <t>01.050.0427-0</t>
  </si>
  <si>
    <t>01.050.0428-0</t>
  </si>
  <si>
    <t>01.050.0429-0</t>
  </si>
  <si>
    <t>01.050.0430-0</t>
  </si>
  <si>
    <t>01.050.0431-0</t>
  </si>
  <si>
    <t>01.050.0432-0</t>
  </si>
  <si>
    <t>01.050.0433-0</t>
  </si>
  <si>
    <t>01.050.0434-0</t>
  </si>
  <si>
    <t>01.050.0435-0</t>
  </si>
  <si>
    <t>01.050.0436-0</t>
  </si>
  <si>
    <t>01.050.0437-0</t>
  </si>
  <si>
    <t>01.050.0438-0</t>
  </si>
  <si>
    <t>01.050.0439-0</t>
  </si>
  <si>
    <t>01.050.0440-0</t>
  </si>
  <si>
    <t>01.050.0441-0</t>
  </si>
  <si>
    <t>01.050.0442-0</t>
  </si>
  <si>
    <t>01.050.0443-0</t>
  </si>
  <si>
    <t>01.050.0444-0</t>
  </si>
  <si>
    <t>01.050.0445-0</t>
  </si>
  <si>
    <t>01.050.0446-0</t>
  </si>
  <si>
    <t>01.050.0447-0</t>
  </si>
  <si>
    <t>01.050.0448-0</t>
  </si>
  <si>
    <t>01.050.0449-0</t>
  </si>
  <si>
    <t>01.050.0450-0</t>
  </si>
  <si>
    <t>01.050.0451-0</t>
  </si>
  <si>
    <t>01.050.0452-0</t>
  </si>
  <si>
    <t>01.050.0453-0</t>
  </si>
  <si>
    <t>01.050.0454-0</t>
  </si>
  <si>
    <t>01.050.0455-0</t>
  </si>
  <si>
    <t>01.050.0456-0</t>
  </si>
  <si>
    <t>01.050.0457-0</t>
  </si>
  <si>
    <t>01.050.0458-0</t>
  </si>
  <si>
    <t>01.050.0459-0</t>
  </si>
  <si>
    <t>01.050.0460-0</t>
  </si>
  <si>
    <t>01.050.0461-0</t>
  </si>
  <si>
    <t>01.050.0462-0</t>
  </si>
  <si>
    <t>01.050.0463-0</t>
  </si>
  <si>
    <t>01.050.0464-0</t>
  </si>
  <si>
    <t>01.050.0465-0</t>
  </si>
  <si>
    <t>01.050.0466-0</t>
  </si>
  <si>
    <t>01.050.0467-0</t>
  </si>
  <si>
    <t>01.050.0468-0</t>
  </si>
  <si>
    <t>01.050.0469-0</t>
  </si>
  <si>
    <t>01.050.0470-0</t>
  </si>
  <si>
    <t>01.050.0471-0</t>
  </si>
  <si>
    <t>01.050.0472-0</t>
  </si>
  <si>
    <t>01.050.0473-0</t>
  </si>
  <si>
    <t>01.050.0474-0</t>
  </si>
  <si>
    <t>01.050.0475-0</t>
  </si>
  <si>
    <t>01.050.0476-0</t>
  </si>
  <si>
    <t>01.050.0478-0</t>
  </si>
  <si>
    <t>01.050.0479-0</t>
  </si>
  <si>
    <t>01.050.0480-0</t>
  </si>
  <si>
    <t>01.050.0481-0</t>
  </si>
  <si>
    <t>01.050.0482-0</t>
  </si>
  <si>
    <t>01.050.0483-0</t>
  </si>
  <si>
    <t>01.050.0484-0</t>
  </si>
  <si>
    <t>01.050.0485-0</t>
  </si>
  <si>
    <t>01.050.0486-0</t>
  </si>
  <si>
    <t>01.050.0487-0</t>
  </si>
  <si>
    <t>01.050.0488-0</t>
  </si>
  <si>
    <t>01.050.0489-0</t>
  </si>
  <si>
    <t>01.050.0490-0</t>
  </si>
  <si>
    <t>01.050.0491-0</t>
  </si>
  <si>
    <t>01.050.0493-0</t>
  </si>
  <si>
    <t>01.050.0494-0</t>
  </si>
  <si>
    <t>01.050.0495-0</t>
  </si>
  <si>
    <t>01.050.0496-0</t>
  </si>
  <si>
    <t>01.050.0497-0</t>
  </si>
  <si>
    <t>01.050.0498-0</t>
  </si>
  <si>
    <t>01.050.0499-0</t>
  </si>
  <si>
    <t>01.050.0500-0</t>
  </si>
  <si>
    <t>01.050.0501-0</t>
  </si>
  <si>
    <t>01.050.0502-0</t>
  </si>
  <si>
    <t>01.050.0503-0</t>
  </si>
  <si>
    <t>01.050.0504-0</t>
  </si>
  <si>
    <t>01.050.0505-0</t>
  </si>
  <si>
    <t>01.050.0506-0</t>
  </si>
  <si>
    <t>01.050.0508-0</t>
  </si>
  <si>
    <t>01.050.0509-0</t>
  </si>
  <si>
    <t>01.050.0510-0</t>
  </si>
  <si>
    <t>01.050.0515-0</t>
  </si>
  <si>
    <t>01.050.0516-0</t>
  </si>
  <si>
    <t>01.050.0517-0</t>
  </si>
  <si>
    <t>01.050.0518-0</t>
  </si>
  <si>
    <t>01.050.0519-0</t>
  </si>
  <si>
    <t>01.050.0520-0</t>
  </si>
  <si>
    <t>01.050.0521-0</t>
  </si>
  <si>
    <t>01.050.0522-0</t>
  </si>
  <si>
    <t>01.050.0523-0</t>
  </si>
  <si>
    <t>01.050.0524-0</t>
  </si>
  <si>
    <t>01.050.0525-0</t>
  </si>
  <si>
    <t>01.050.0526-0</t>
  </si>
  <si>
    <t>01.050.0527-0</t>
  </si>
  <si>
    <t>01.050.0528-0</t>
  </si>
  <si>
    <t>01.050.0530-0</t>
  </si>
  <si>
    <t>01.050.0531-0</t>
  </si>
  <si>
    <t>01.050.0532-0</t>
  </si>
  <si>
    <t>01.050.0537-0</t>
  </si>
  <si>
    <t>01.050.0538-0</t>
  </si>
  <si>
    <t>01.050.0539-0</t>
  </si>
  <si>
    <t>01.050.0540-0</t>
  </si>
  <si>
    <t>01.050.0541-0</t>
  </si>
  <si>
    <t>01.050.0542-0</t>
  </si>
  <si>
    <t>01.050.0543-0</t>
  </si>
  <si>
    <t>01.050.0544-0</t>
  </si>
  <si>
    <t>01.050.0545-0</t>
  </si>
  <si>
    <t>01.050.0546-0</t>
  </si>
  <si>
    <t>01.050.0547-0</t>
  </si>
  <si>
    <t>01.050.0548-0</t>
  </si>
  <si>
    <t>01.050.0549-0</t>
  </si>
  <si>
    <t>01.050.0550-0</t>
  </si>
  <si>
    <t>01.050.0551-0</t>
  </si>
  <si>
    <t>01.050.0552-0</t>
  </si>
  <si>
    <t>01.050.0553-0</t>
  </si>
  <si>
    <t>01.050.0554-0</t>
  </si>
  <si>
    <t>01.050.0560-0</t>
  </si>
  <si>
    <t>01.050.0561-0</t>
  </si>
  <si>
    <t>01.050.0562-0</t>
  </si>
  <si>
    <t>01.050.0563-0</t>
  </si>
  <si>
    <t>01.050.0564-0</t>
  </si>
  <si>
    <t>01.050.0565-0</t>
  </si>
  <si>
    <t>01.050.0600-0</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</si>
  <si>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</si>
  <si>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</si>
  <si>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</si>
  <si>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</si>
  <si>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</si>
  <si>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</si>
  <si>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</si>
  <si>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</si>
  <si>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</si>
  <si>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</si>
  <si>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</si>
  <si>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</si>
  <si>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</si>
  <si>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</si>
  <si>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</si>
  <si>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</si>
  <si>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</si>
  <si>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</si>
  <si>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</si>
  <si>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</si>
  <si>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</si>
  <si>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</si>
  <si>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</si>
  <si>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</si>
  <si>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</si>
  <si>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01.050.0570-0</t>
  </si>
  <si>
    <t>01.050.0627-0</t>
  </si>
  <si>
    <t>01.050.0571-0</t>
  </si>
  <si>
    <t>01.050.0628-0</t>
  </si>
  <si>
    <t>01.050.0572-0</t>
  </si>
  <si>
    <t>01.050.0629-0</t>
  </si>
  <si>
    <t>01.050.0575-0</t>
  </si>
  <si>
    <t>01.050.0630-0</t>
  </si>
  <si>
    <t>01.050.0576-0</t>
  </si>
  <si>
    <t>01.050.0631-0</t>
  </si>
  <si>
    <t>01.050.0577-0</t>
  </si>
  <si>
    <t>01.050.0632-0</t>
  </si>
  <si>
    <t>01.050.0580-0</t>
  </si>
  <si>
    <t>01.050.0633-0</t>
  </si>
  <si>
    <t>01.050.0581-0</t>
  </si>
  <si>
    <t>01.050.0650-0</t>
  </si>
  <si>
    <t>01.050.0582-0</t>
  </si>
  <si>
    <t>01.050.0651-0</t>
  </si>
  <si>
    <t>01.050.0586-0</t>
  </si>
  <si>
    <t>01.050.0698-0</t>
  </si>
  <si>
    <t>01.050.0587-0</t>
  </si>
  <si>
    <t>01.050.0699-0</t>
  </si>
  <si>
    <t>01.050.0588-0</t>
  </si>
  <si>
    <t>01.050.0700-0</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</si>
  <si>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</si>
  <si>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</si>
  <si>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</si>
  <si>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</si>
  <si>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</si>
  <si>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</si>
  <si>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</si>
  <si>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</si>
  <si>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</si>
  <si>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</si>
  <si>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</si>
  <si>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</si>
  <si>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</si>
  <si>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</si>
  <si>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</si>
  <si>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</si>
  <si>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</si>
  <si>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</si>
  <si>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</si>
  <si>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</si>
  <si>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</si>
  <si>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</si>
  <si>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</si>
  <si>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</si>
  <si>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</si>
  <si>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</si>
  <si>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</si>
  <si>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</si>
  <si>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</si>
  <si>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</si>
  <si>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</si>
  <si>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</si>
  <si>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</si>
  <si>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</si>
  <si>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</si>
  <si>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</si>
  <si>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</si>
  <si>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02.001.0001-0</t>
  </si>
  <si>
    <t>02.001.0002-0</t>
  </si>
  <si>
    <t>02.001.0003-0</t>
  </si>
  <si>
    <t>02.002.0005-0</t>
  </si>
  <si>
    <t>02.002.0006-0</t>
  </si>
  <si>
    <t>02.002.0007-0</t>
  </si>
  <si>
    <t>02.002.0010-0</t>
  </si>
  <si>
    <t>02.002.0011-0</t>
  </si>
  <si>
    <t>02.002.0012-0</t>
  </si>
  <si>
    <t>02.003.0001-1</t>
  </si>
  <si>
    <t>02.004.0001-0</t>
  </si>
  <si>
    <t>02.004.0002-1</t>
  </si>
  <si>
    <t>02.004.0003-0</t>
  </si>
  <si>
    <t>02.004.0004-0</t>
  </si>
  <si>
    <t>02.004.0005-0</t>
  </si>
  <si>
    <t>02.004.0006-0</t>
  </si>
  <si>
    <t>02.004.0007-0</t>
  </si>
  <si>
    <t>02.004.0010-0</t>
  </si>
  <si>
    <t>02.004.0012-0</t>
  </si>
  <si>
    <t>02.004.0013-0</t>
  </si>
  <si>
    <t>02.006.0010-0</t>
  </si>
  <si>
    <t>02.006.0015-0</t>
  </si>
  <si>
    <t>02.006.0020-0</t>
  </si>
  <si>
    <t>02.006.0025-0</t>
  </si>
  <si>
    <t>02.006.0030-0</t>
  </si>
  <si>
    <t>02.006.0050-0</t>
  </si>
  <si>
    <t>02.010.0001-0</t>
  </si>
  <si>
    <t>02.010.0002-0</t>
  </si>
  <si>
    <t>02.011.0001-0</t>
  </si>
  <si>
    <t>02.011.0002-0</t>
  </si>
  <si>
    <t>02.011.0003-0</t>
  </si>
  <si>
    <t>02.011.0010-0</t>
  </si>
  <si>
    <t>02.011.0014-0</t>
  </si>
  <si>
    <t>02.015.0001-0</t>
  </si>
  <si>
    <t>02.016.0001-0</t>
  </si>
  <si>
    <t>02.016.0003-0</t>
  </si>
  <si>
    <t>02.016.0004-0</t>
  </si>
  <si>
    <t>02.016.0006-0</t>
  </si>
  <si>
    <t>02.016.0008-0</t>
  </si>
  <si>
    <t>02.016.0010-0</t>
  </si>
  <si>
    <t>02.020.0001-0</t>
  </si>
  <si>
    <t>02.020.0002-0</t>
  </si>
  <si>
    <t>02.020.0003-0</t>
  </si>
  <si>
    <t>02.020.0005-0</t>
  </si>
  <si>
    <t>02.020.0009-0</t>
  </si>
  <si>
    <t>02.025.0010-0</t>
  </si>
  <si>
    <t>02.025.0012-0</t>
  </si>
  <si>
    <t>02.025.0015-0</t>
  </si>
  <si>
    <t>02.025.0020-0</t>
  </si>
  <si>
    <t>02.025.0025-0</t>
  </si>
  <si>
    <t>02.025.0030-0</t>
  </si>
  <si>
    <t>02.030.0005-0</t>
  </si>
  <si>
    <t>02.030.0010-0</t>
  </si>
  <si>
    <t>02.030.0020-0</t>
  </si>
  <si>
    <t>02.030.0025-0</t>
  </si>
  <si>
    <t>02.030.0035-0</t>
  </si>
  <si>
    <t>02.030.0040-0</t>
  </si>
  <si>
    <t>02.030.0060-0</t>
  </si>
  <si>
    <t>02.050.0001-0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</si>
  <si>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</si>
  <si>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</si>
  <si>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</si>
  <si>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</si>
  <si>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</si>
  <si>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</si>
  <si>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</si>
  <si>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</si>
  <si>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</si>
  <si>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</si>
  <si>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</si>
  <si>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</si>
  <si>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</si>
  <si>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</si>
  <si>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</si>
  <si>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</si>
  <si>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</si>
  <si>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</si>
  <si>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</si>
  <si>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</si>
  <si>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</si>
  <si>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</si>
  <si>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</si>
  <si>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</si>
  <si>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</si>
  <si>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</si>
  <si>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</si>
  <si>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</si>
  <si>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</si>
  <si>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</si>
  <si>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</si>
  <si>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</si>
  <si>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</si>
  <si>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</si>
  <si>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</si>
  <si>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</si>
  <si>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03.002.0001-1</t>
  </si>
  <si>
    <t>03.004.0001-1</t>
  </si>
  <si>
    <t>03.004.0002-0</t>
  </si>
  <si>
    <t>03.004.0003-0</t>
  </si>
  <si>
    <t>03.004.0012-0</t>
  </si>
  <si>
    <t>03.004.0013-0</t>
  </si>
  <si>
    <t>03.004.0020-1</t>
  </si>
  <si>
    <t>03.004.0021-0</t>
  </si>
  <si>
    <t>03.004.0022-0</t>
  </si>
  <si>
    <t>03.004.0023-0</t>
  </si>
  <si>
    <t>03.004.0024-0</t>
  </si>
  <si>
    <t>03.004.0025-0</t>
  </si>
  <si>
    <t>03.004.0028-0</t>
  </si>
  <si>
    <t>03.004.0030-0</t>
  </si>
  <si>
    <t>03.004.0031-0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</si>
  <si>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</si>
  <si>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</si>
  <si>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</si>
  <si>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</si>
  <si>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</si>
  <si>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</si>
  <si>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</si>
  <si>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</si>
  <si>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</si>
  <si>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</si>
  <si>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</si>
  <si>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</si>
  <si>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</si>
  <si>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</si>
  <si>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</si>
  <si>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</si>
  <si>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</si>
  <si>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</si>
  <si>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</si>
  <si>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</si>
  <si>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03.007.0004-B</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</si>
  <si>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</si>
  <si>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</si>
  <si>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</si>
  <si>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</si>
  <si>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</si>
  <si>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</si>
  <si>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</si>
  <si>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</si>
  <si>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</si>
  <si>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</si>
  <si>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</si>
  <si>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</si>
  <si>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</si>
  <si>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</si>
  <si>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</si>
  <si>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</si>
  <si>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</si>
  <si>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</si>
  <si>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</si>
  <si>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</si>
  <si>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</si>
  <si>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</si>
  <si>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</si>
  <si>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</si>
  <si>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</si>
  <si>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</si>
  <si>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</si>
  <si>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03.009.0002-1</t>
  </si>
  <si>
    <t>03.009.0003-0</t>
  </si>
  <si>
    <t>03.009.0004-0</t>
  </si>
  <si>
    <t>03.009.0005-0</t>
  </si>
  <si>
    <t>03.009.0006-0</t>
  </si>
  <si>
    <t>03.009.0007-0</t>
  </si>
  <si>
    <t>03.009.0008-0</t>
  </si>
  <si>
    <t>03.009.0009-0</t>
  </si>
  <si>
    <t>03.009.0015-0</t>
  </si>
  <si>
    <t>03.009.0020-0</t>
  </si>
  <si>
    <t>03.009.0025-0</t>
  </si>
  <si>
    <t>03.009.0030-0</t>
  </si>
  <si>
    <t>03.009.0035-0</t>
  </si>
  <si>
    <t>03.009.0080-0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</si>
  <si>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</si>
  <si>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</si>
  <si>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</si>
  <si>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</si>
  <si>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</si>
  <si>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</si>
  <si>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</si>
  <si>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</si>
  <si>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</si>
  <si>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</si>
  <si>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</si>
  <si>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</si>
  <si>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</si>
  <si>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</si>
  <si>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</si>
  <si>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</si>
  <si>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</si>
  <si>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</si>
  <si>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</si>
  <si>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03.011.0015-1</t>
  </si>
  <si>
    <t>03.012.0010-0</t>
  </si>
  <si>
    <t>03.013.0001-1</t>
  </si>
  <si>
    <t>03.013.0002-0</t>
  </si>
  <si>
    <t>03.013.0005-0</t>
  </si>
  <si>
    <t>03.013.0006-0</t>
  </si>
  <si>
    <t>03.014.0005-0</t>
  </si>
  <si>
    <t>03.014.0010-0</t>
  </si>
  <si>
    <t>03.015.0010-0</t>
  </si>
  <si>
    <t>03.015.0012-0</t>
  </si>
  <si>
    <t>03.015.0014-0</t>
  </si>
  <si>
    <t>03.015.0016-0</t>
  </si>
  <si>
    <t>03.015.0025-0</t>
  </si>
  <si>
    <t>03.015.0026-0</t>
  </si>
  <si>
    <t>03.016.0005-1</t>
  </si>
  <si>
    <t>03.016.0010-1</t>
  </si>
  <si>
    <t>03.016.0015-1</t>
  </si>
  <si>
    <t>03.016.0018-1</t>
  </si>
  <si>
    <t>03.016.0020-1</t>
  </si>
  <si>
    <t>03.016.0025-1</t>
  </si>
  <si>
    <t>03.016.0050-1</t>
  </si>
  <si>
    <t>03.016.0055-1</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</si>
  <si>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</si>
  <si>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</si>
  <si>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</si>
  <si>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</si>
  <si>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</si>
  <si>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</si>
  <si>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</si>
  <si>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</si>
  <si>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</si>
  <si>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</si>
  <si>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</si>
  <si>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</si>
  <si>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</si>
  <si>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</si>
  <si>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</si>
  <si>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</si>
  <si>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</si>
  <si>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03.021.0005-1</t>
  </si>
  <si>
    <t>03.022.0010-0</t>
  </si>
  <si>
    <t>03.023.0010-1</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</si>
  <si>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</si>
  <si>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</si>
  <si>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</si>
  <si>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</si>
  <si>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</si>
  <si>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</si>
  <si>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</si>
  <si>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</si>
  <si>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</si>
  <si>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</si>
  <si>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</si>
  <si>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</si>
  <si>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</si>
  <si>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</si>
  <si>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</si>
  <si>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03.026.0010-0</t>
  </si>
  <si>
    <t>03.026.0015-0</t>
  </si>
  <si>
    <t>03.026.0020-0</t>
  </si>
  <si>
    <t>03.030.0150-0</t>
  </si>
  <si>
    <t>03.030.0155-0</t>
  </si>
  <si>
    <t>03.030.0159-0</t>
  </si>
  <si>
    <t>03.036.0200-0</t>
  </si>
  <si>
    <t>03.036.0205-0</t>
  </si>
  <si>
    <t>03.036.0210-0</t>
  </si>
  <si>
    <t>03.036.0215-0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</si>
  <si>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</si>
  <si>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</si>
  <si>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</si>
  <si>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</si>
  <si>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</si>
  <si>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</si>
  <si>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</si>
  <si>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</si>
  <si>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</si>
  <si>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</si>
  <si>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</si>
  <si>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</si>
  <si>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</si>
  <si>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</si>
  <si>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</si>
  <si>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</si>
  <si>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</si>
  <si>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</si>
  <si>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</si>
  <si>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</si>
  <si>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</si>
  <si>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</si>
  <si>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</si>
  <si>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</si>
  <si>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</si>
  <si>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</si>
  <si>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</si>
  <si>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</si>
  <si>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</si>
  <si>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</si>
  <si>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</si>
  <si>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</si>
  <si>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</si>
  <si>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</si>
  <si>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</si>
  <si>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</si>
  <si>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</si>
  <si>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</si>
  <si>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</si>
  <si>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</si>
  <si>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</si>
  <si>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</si>
  <si>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</si>
  <si>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</si>
  <si>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</si>
  <si>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</si>
  <si>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</si>
  <si>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</si>
  <si>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</si>
  <si>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</si>
  <si>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</si>
  <si>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</si>
  <si>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</si>
  <si>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</si>
  <si>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</si>
  <si>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</si>
  <si>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</si>
  <si>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</si>
  <si>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</si>
  <si>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</si>
  <si>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</si>
  <si>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</si>
  <si>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</si>
  <si>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</si>
  <si>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</si>
  <si>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</si>
  <si>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</si>
  <si>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</si>
  <si>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</si>
  <si>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</si>
  <si>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</si>
  <si>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</si>
  <si>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</si>
  <si>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</si>
  <si>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</si>
  <si>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</si>
  <si>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</si>
  <si>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</si>
  <si>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</si>
  <si>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</si>
  <si>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</si>
  <si>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</si>
  <si>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</si>
  <si>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</si>
  <si>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</si>
  <si>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</si>
  <si>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</si>
  <si>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</si>
  <si>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</si>
  <si>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</si>
  <si>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</si>
  <si>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</si>
  <si>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</si>
  <si>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</si>
  <si>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</si>
  <si>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</si>
  <si>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</si>
  <si>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</si>
  <si>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</si>
  <si>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</si>
  <si>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</si>
  <si>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</si>
  <si>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</si>
  <si>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</si>
  <si>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</si>
  <si>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</si>
  <si>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</si>
  <si>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</si>
  <si>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</si>
  <si>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</si>
  <si>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</si>
  <si>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</si>
  <si>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</si>
  <si>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</si>
  <si>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</si>
  <si>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04.006.0008-1</t>
  </si>
  <si>
    <t>04.006.0009-0</t>
  </si>
  <si>
    <t>04.006.0010-0</t>
  </si>
  <si>
    <t>04.006.0012-0</t>
  </si>
  <si>
    <t>04.006.0013-1</t>
  </si>
  <si>
    <t>04.006.0014-1</t>
  </si>
  <si>
    <t>04.006.0020-0</t>
  </si>
  <si>
    <t>04.007.0015-0</t>
  </si>
  <si>
    <t>04.007.0016-0</t>
  </si>
  <si>
    <t>04.007.0017-0</t>
  </si>
  <si>
    <t>04.007.0018-0</t>
  </si>
  <si>
    <t>04.007.0019-0</t>
  </si>
  <si>
    <t>04.007.0050-0</t>
  </si>
  <si>
    <t>04.008.0020-0</t>
  </si>
  <si>
    <t>04.008.0021-0</t>
  </si>
  <si>
    <t>04.009.0022-0</t>
  </si>
  <si>
    <t>04.009.0023-0</t>
  </si>
  <si>
    <t>04.010.0045-0</t>
  </si>
  <si>
    <t>04.010.0046-0</t>
  </si>
  <si>
    <t>04.010.0047-0</t>
  </si>
  <si>
    <t>04.011.0051-1</t>
  </si>
  <si>
    <t>04.011.0052-1</t>
  </si>
  <si>
    <t>04.011.0053-1</t>
  </si>
  <si>
    <t>04.011.0054-1</t>
  </si>
  <si>
    <t>04.011.0055-1</t>
  </si>
  <si>
    <t>04.011.0056-1</t>
  </si>
  <si>
    <t>04.011.0057-1</t>
  </si>
  <si>
    <t>04.011.0058-1</t>
  </si>
  <si>
    <t>04.012.0071-1</t>
  </si>
  <si>
    <t>04.012.0072-1</t>
  </si>
  <si>
    <t>04.012.0073-1</t>
  </si>
  <si>
    <t>04.012.0074-1</t>
  </si>
  <si>
    <t>04.012.0075-1</t>
  </si>
  <si>
    <t>04.012.0076-1</t>
  </si>
  <si>
    <t>04.012.0077-1</t>
  </si>
  <si>
    <t>04.012.0078-1</t>
  </si>
  <si>
    <t>04.013.0015-0</t>
  </si>
  <si>
    <t>04.014.0091-1</t>
  </si>
  <si>
    <t>04.014.0095-0</t>
  </si>
  <si>
    <t>04.015.0100-0</t>
  </si>
  <si>
    <t>04.014.0100-0</t>
  </si>
  <si>
    <t>04.014.0100-A</t>
  </si>
  <si>
    <t>04.015.0101-0</t>
  </si>
  <si>
    <t>04.015.0105-0</t>
  </si>
  <si>
    <t>04.015.0106-0</t>
  </si>
  <si>
    <t>04.015.0110-0</t>
  </si>
  <si>
    <t>04.015.0111-0</t>
  </si>
  <si>
    <t>04.018.0010-0</t>
  </si>
  <si>
    <t>04.018.0012-0</t>
  </si>
  <si>
    <t>04.018.0015-0</t>
  </si>
  <si>
    <t>04.018.0020-1</t>
  </si>
  <si>
    <t>04.018.0025-0</t>
  </si>
  <si>
    <t>04.018.0030-0</t>
  </si>
  <si>
    <t>04.020.0122-0</t>
  </si>
  <si>
    <t>04.020.0126-0</t>
  </si>
  <si>
    <t>04.020.0136-0</t>
  </si>
  <si>
    <t>04.020.0131-0</t>
  </si>
  <si>
    <t>04.020.0131-A</t>
  </si>
  <si>
    <t>04.021.0010-0</t>
  </si>
  <si>
    <t>04.021.0015-0</t>
  </si>
  <si>
    <t>04.021.0025-0</t>
  </si>
  <si>
    <t>04.025.0200-0</t>
  </si>
  <si>
    <t>04.021.0020-0</t>
  </si>
  <si>
    <t>04.021.0020-A</t>
  </si>
  <si>
    <t>04.025.0205-0</t>
  </si>
  <si>
    <t>04.025.0210-0</t>
  </si>
  <si>
    <t>04.025.0215-0</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</si>
  <si>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</si>
  <si>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</si>
  <si>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</si>
  <si>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</si>
  <si>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</si>
  <si>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</si>
  <si>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</si>
  <si>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</si>
  <si>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</si>
  <si>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</si>
  <si>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</si>
  <si>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</si>
  <si>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</si>
  <si>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</si>
  <si>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</si>
  <si>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</si>
  <si>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</si>
  <si>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</si>
  <si>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</si>
  <si>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</si>
  <si>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</si>
  <si>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</si>
  <si>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</si>
  <si>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</si>
  <si>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</si>
  <si>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</si>
  <si>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</si>
  <si>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</si>
  <si>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05.001.0040-0</t>
  </si>
  <si>
    <t>05.001.0041-0</t>
  </si>
  <si>
    <t>05.001.0042-0</t>
  </si>
  <si>
    <t>05.001.0043-0</t>
  </si>
  <si>
    <t>05.001.0044-0</t>
  </si>
  <si>
    <t>05.001.0045-0</t>
  </si>
  <si>
    <t>05.001.0046-0</t>
  </si>
  <si>
    <t>05.001.0047-0</t>
  </si>
  <si>
    <t>05.001.0048-0</t>
  </si>
  <si>
    <t>05.001.0049-0</t>
  </si>
  <si>
    <t>05.001.0050-0</t>
  </si>
  <si>
    <t>05.001.0051-0</t>
  </si>
  <si>
    <t>05.001.0052-0</t>
  </si>
  <si>
    <t>05.001.0055-0</t>
  </si>
  <si>
    <t>05.001.0056-0</t>
  </si>
  <si>
    <t>05.001.0057-0</t>
  </si>
  <si>
    <t>05.001.0058-0</t>
  </si>
  <si>
    <t>05.001.0059-0</t>
  </si>
  <si>
    <t>05.001.0060-0</t>
  </si>
  <si>
    <t>05.001.0061-0</t>
  </si>
  <si>
    <t>05.001.0062-0</t>
  </si>
  <si>
    <t>05.001.0063-0</t>
  </si>
  <si>
    <t>05.001.0064-0</t>
  </si>
  <si>
    <t>05.001.0065-0</t>
  </si>
  <si>
    <t>05.001.0066-0</t>
  </si>
  <si>
    <t>05.001.0067-0</t>
  </si>
  <si>
    <t>05.001.0068-0</t>
  </si>
  <si>
    <t>05.001.0069-0</t>
  </si>
  <si>
    <t>05.001.0070-0</t>
  </si>
  <si>
    <t>05.001.0071-0</t>
  </si>
  <si>
    <t>05.001.0072-0</t>
  </si>
  <si>
    <t>05.001.0073-0</t>
  </si>
  <si>
    <t>05.001.0074-0</t>
  </si>
  <si>
    <t>05.001.0075-0</t>
  </si>
  <si>
    <t>05.001.0076-0</t>
  </si>
  <si>
    <t>05.001.0077-0</t>
  </si>
  <si>
    <t>05.001.0078-0</t>
  </si>
  <si>
    <t>05.001.0079-0</t>
  </si>
  <si>
    <t>05.001.0080-0</t>
  </si>
  <si>
    <t>05.001.0081-0</t>
  </si>
  <si>
    <t>05.001.0082-0</t>
  </si>
  <si>
    <t>05.001.0083-0</t>
  </si>
  <si>
    <t>05.001.0084-0</t>
  </si>
  <si>
    <t>05.001.0085-0</t>
  </si>
  <si>
    <t>05.001.0086-0</t>
  </si>
  <si>
    <t>05.001.0087-0</t>
  </si>
  <si>
    <t>05.001.0088-0</t>
  </si>
  <si>
    <t>05.001.0089-0</t>
  </si>
  <si>
    <t>05.001.0090-0</t>
  </si>
  <si>
    <t>05.001.0095-0</t>
  </si>
  <si>
    <t>05.001.0097-0</t>
  </si>
  <si>
    <t>05.001.0097-A</t>
  </si>
  <si>
    <t>05.001.0098-0</t>
  </si>
  <si>
    <t>05.001.0098-A</t>
  </si>
  <si>
    <t>05.001.0100-0</t>
  </si>
  <si>
    <t>05.001.0101-0</t>
  </si>
  <si>
    <t>05.001.0105-0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</si>
  <si>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</si>
  <si>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</si>
  <si>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</si>
  <si>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</si>
  <si>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</si>
  <si>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</si>
  <si>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</si>
  <si>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</si>
  <si>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</si>
  <si>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</si>
  <si>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</si>
  <si>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</si>
  <si>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</si>
  <si>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</si>
  <si>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</si>
  <si>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</si>
  <si>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</si>
  <si>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</si>
  <si>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</si>
  <si>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</si>
  <si>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</si>
  <si>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</si>
  <si>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</si>
  <si>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</si>
  <si>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</si>
  <si>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</si>
  <si>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</si>
  <si>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</si>
  <si>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</si>
  <si>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</si>
  <si>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05.001.0164-0</t>
  </si>
  <si>
    <t>05.001.0168-0</t>
  </si>
  <si>
    <t>05.001.0169-0</t>
  </si>
  <si>
    <t>05.001.0170-0</t>
  </si>
  <si>
    <t>05.001.0171-0</t>
  </si>
  <si>
    <t>05.001.0172-0</t>
  </si>
  <si>
    <t>05.001.0173-0</t>
  </si>
  <si>
    <t>05.001.0177-0</t>
  </si>
  <si>
    <t>05.001.0178-0</t>
  </si>
  <si>
    <t>05.001.0179-0</t>
  </si>
  <si>
    <t>05.001.0182-0</t>
  </si>
  <si>
    <t>05.001.0183-0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</si>
  <si>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</si>
  <si>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</si>
  <si>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</si>
  <si>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</si>
  <si>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</si>
  <si>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</si>
  <si>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</si>
  <si>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</si>
  <si>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</si>
  <si>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</si>
  <si>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</si>
  <si>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</si>
  <si>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</si>
  <si>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</si>
  <si>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</si>
  <si>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</si>
  <si>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</si>
  <si>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</si>
  <si>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</si>
  <si>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</si>
  <si>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</si>
  <si>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</si>
  <si>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</si>
  <si>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</si>
  <si>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</si>
  <si>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</si>
  <si>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</si>
  <si>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05.001.0388-0</t>
  </si>
  <si>
    <t>05.001.0389-0</t>
  </si>
  <si>
    <t>05.001.0391-0</t>
  </si>
  <si>
    <t>05.001.0392-0</t>
  </si>
  <si>
    <t>05.001.0393-0</t>
  </si>
  <si>
    <t>05.001.0400-0</t>
  </si>
  <si>
    <t>05.001.0402-0</t>
  </si>
  <si>
    <t>05.001.0405-0</t>
  </si>
  <si>
    <t>05.001.0410-0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</si>
  <si>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</si>
  <si>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</si>
  <si>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</si>
  <si>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</si>
  <si>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</si>
  <si>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</si>
  <si>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</si>
  <si>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</si>
  <si>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</si>
  <si>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</si>
  <si>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</si>
  <si>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</si>
  <si>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</si>
  <si>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</si>
  <si>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</si>
  <si>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</si>
  <si>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</si>
  <si>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</si>
  <si>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</si>
  <si>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</si>
  <si>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</si>
  <si>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</si>
  <si>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</si>
  <si>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</si>
  <si>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</si>
  <si>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</si>
  <si>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</si>
  <si>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</si>
  <si>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</si>
  <si>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</si>
  <si>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</si>
  <si>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</si>
  <si>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</si>
  <si>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</si>
  <si>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</si>
  <si>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</si>
  <si>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</si>
  <si>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</si>
  <si>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</si>
  <si>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</si>
  <si>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</si>
  <si>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</si>
  <si>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</si>
  <si>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</si>
  <si>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</si>
  <si>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</si>
  <si>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</si>
  <si>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</si>
  <si>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</si>
  <si>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</si>
  <si>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</si>
  <si>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</si>
  <si>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</si>
  <si>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</si>
  <si>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</si>
  <si>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</si>
  <si>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</si>
  <si>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</si>
  <si>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</si>
  <si>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</si>
  <si>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</si>
  <si>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05.002.0018-0</t>
  </si>
  <si>
    <t>05.002.0031-0</t>
  </si>
  <si>
    <t>05.002.0019-0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</si>
  <si>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</si>
  <si>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</si>
  <si>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</si>
  <si>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</si>
  <si>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</si>
  <si>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</si>
  <si>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</si>
  <si>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</si>
  <si>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</si>
  <si>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</si>
  <si>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</si>
  <si>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</si>
  <si>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</si>
  <si>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</si>
  <si>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</si>
  <si>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</si>
  <si>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</si>
  <si>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</si>
  <si>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</si>
  <si>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</si>
  <si>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</si>
  <si>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</si>
  <si>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</si>
  <si>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</si>
  <si>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</si>
  <si>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</si>
  <si>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</si>
  <si>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05.003.0010-1</t>
  </si>
  <si>
    <t>05.003.0011-0</t>
  </si>
  <si>
    <t>05.003.0015-1</t>
  </si>
  <si>
    <t>05.003.0016-1</t>
  </si>
  <si>
    <t>05.003.0017-1</t>
  </si>
  <si>
    <t>05.003.0020-0</t>
  </si>
  <si>
    <t>05.003.0021-0</t>
  </si>
  <si>
    <t>05.003.0022-0</t>
  </si>
  <si>
    <t>05.003.0090-0</t>
  </si>
  <si>
    <t>05.003.0091-0</t>
  </si>
  <si>
    <t>05.003.0092-0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</si>
  <si>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</si>
  <si>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</si>
  <si>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</si>
  <si>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</si>
  <si>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</si>
  <si>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</si>
  <si>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</si>
  <si>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</si>
  <si>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</si>
  <si>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</si>
  <si>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</si>
  <si>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</si>
  <si>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</si>
  <si>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</si>
  <si>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</si>
  <si>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</si>
  <si>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</si>
  <si>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</si>
  <si>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</si>
  <si>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</si>
  <si>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</si>
  <si>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</si>
  <si>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</si>
  <si>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</si>
  <si>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</si>
  <si>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</si>
  <si>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</si>
  <si>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</si>
  <si>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</si>
  <si>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</si>
  <si>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</si>
  <si>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</si>
  <si>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</si>
  <si>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</si>
  <si>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</si>
  <si>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</si>
  <si>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</si>
  <si>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</si>
  <si>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</si>
  <si>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</si>
  <si>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</si>
  <si>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</si>
  <si>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</si>
  <si>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05.005.0048-0</t>
  </si>
  <si>
    <t>05.006.0001-1</t>
  </si>
  <si>
    <t>05.006.0002-1</t>
  </si>
  <si>
    <t>05.005.0051-0</t>
  </si>
  <si>
    <t>05.006.0004-0</t>
  </si>
  <si>
    <t>05.006.0010-0</t>
  </si>
  <si>
    <t>05.005.0054-0</t>
  </si>
  <si>
    <t>05.006.0015-0</t>
  </si>
  <si>
    <t>05.007.0001-1</t>
  </si>
  <si>
    <t>05.007.0001-B</t>
  </si>
  <si>
    <t>05.005.0060-0</t>
  </si>
  <si>
    <t>05.007.0002-1</t>
  </si>
  <si>
    <t>05.007.0002-B</t>
  </si>
  <si>
    <t>05.005.0062-0</t>
  </si>
  <si>
    <t>05.007.0007-0</t>
  </si>
  <si>
    <t>05.005.0064-0</t>
  </si>
  <si>
    <t>05.007.0015-0</t>
  </si>
  <si>
    <t>05.008.0001-0</t>
  </si>
  <si>
    <t>05.008.0002-0</t>
  </si>
  <si>
    <t>05.008.0003-0</t>
  </si>
  <si>
    <t>05.008.0004-0</t>
  </si>
  <si>
    <t>05.008.0005-0</t>
  </si>
  <si>
    <t>05.007.0005-0</t>
  </si>
  <si>
    <t>05.008.0006-0</t>
  </si>
  <si>
    <t>05.007.0006-0</t>
  </si>
  <si>
    <t>05.008.0008-1</t>
  </si>
  <si>
    <t>05.007.0006-A</t>
  </si>
  <si>
    <t>05.008.0009-0</t>
  </si>
  <si>
    <t>05.008.0010-0</t>
  </si>
  <si>
    <t>05.008.0012-0</t>
  </si>
  <si>
    <t>05.008.0013-0</t>
  </si>
  <si>
    <t>05.009.0002-0</t>
  </si>
  <si>
    <t>05.009.0003-0</t>
  </si>
  <si>
    <t>05.009.0004-0</t>
  </si>
  <si>
    <t>05.009.0010-0</t>
  </si>
  <si>
    <t>05.008.0007-0</t>
  </si>
  <si>
    <t>05.009.0015-0</t>
  </si>
  <si>
    <t>05.008.0007-A</t>
  </si>
  <si>
    <t>05.010.0001-0</t>
  </si>
  <si>
    <t>05.010.0005-0</t>
  </si>
  <si>
    <t>05.010.0006-0</t>
  </si>
  <si>
    <t>05.010.0020-0</t>
  </si>
  <si>
    <t>05.010.0021-0</t>
  </si>
  <si>
    <t>05.008.0015-0</t>
  </si>
  <si>
    <t>05.011.0001-0</t>
  </si>
  <si>
    <t>05.008.0015-A</t>
  </si>
  <si>
    <t>05.011.0002-0</t>
  </si>
  <si>
    <t>05.011.0006-0</t>
  </si>
  <si>
    <t>05.012.0001-0</t>
  </si>
  <si>
    <t>05.012.0005-0</t>
  </si>
  <si>
    <t>05.013.0001-0</t>
  </si>
  <si>
    <t>05.013.0002-0</t>
  </si>
  <si>
    <t>05.013.0003-0</t>
  </si>
  <si>
    <t>05.014.0001-0</t>
  </si>
  <si>
    <t>05.014.0005-0</t>
  </si>
  <si>
    <t>05.014.0009-0</t>
  </si>
  <si>
    <t>05.014.0015-0</t>
  </si>
  <si>
    <t>05.014.0020-0</t>
  </si>
  <si>
    <t>05.014.0023-0</t>
  </si>
  <si>
    <t>05.014.0025-0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</si>
  <si>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</si>
  <si>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</si>
  <si>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</si>
  <si>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</si>
  <si>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</si>
  <si>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</si>
  <si>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</si>
  <si>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</si>
  <si>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</si>
  <si>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</si>
  <si>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</si>
  <si>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</si>
  <si>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</si>
  <si>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</si>
  <si>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</si>
  <si>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05.016.0005-0</t>
  </si>
  <si>
    <t>05.016.0005-A</t>
  </si>
  <si>
    <t>05.016.0006-0</t>
  </si>
  <si>
    <t>05.016.0006-A</t>
  </si>
  <si>
    <t>05.020.0005-0</t>
  </si>
  <si>
    <t>05.020.0007-0</t>
  </si>
  <si>
    <t>05.020.0010-0</t>
  </si>
  <si>
    <t>05.020.0012-0</t>
  </si>
  <si>
    <t>05.020.0013-0</t>
  </si>
  <si>
    <t>05.020.0014-0</t>
  </si>
  <si>
    <t>05.020.0015-1</t>
  </si>
  <si>
    <t>05.020.0020-0</t>
  </si>
  <si>
    <t>05.020.0025-0</t>
  </si>
  <si>
    <t>05.020.0030-0</t>
  </si>
  <si>
    <t>05.021.0030-0</t>
  </si>
  <si>
    <t>05.021.0050-0</t>
  </si>
  <si>
    <t>05.021.0055-0</t>
  </si>
  <si>
    <t>05.021.0060-0</t>
  </si>
  <si>
    <t>05.021.0065-0</t>
  </si>
  <si>
    <t>05.021.0070-0</t>
  </si>
  <si>
    <t>05.021.0075-0</t>
  </si>
  <si>
    <t>05.021.0090-0</t>
  </si>
  <si>
    <t>05.021.0095-0</t>
  </si>
  <si>
    <t>05.021.0100-0</t>
  </si>
  <si>
    <t>05.021.0105-0</t>
  </si>
  <si>
    <t>05.021.0105-A</t>
  </si>
  <si>
    <t>05.022.0015-0</t>
  </si>
  <si>
    <t>05.022.0016-0</t>
  </si>
  <si>
    <t>05.022.0018-0</t>
  </si>
  <si>
    <t>05.022.0020-0</t>
  </si>
  <si>
    <t>05.022.0030-0</t>
  </si>
  <si>
    <t>05.022.0031-0</t>
  </si>
  <si>
    <t>05.022.0033-0</t>
  </si>
  <si>
    <t>05.022.0035-0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</si>
  <si>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</si>
  <si>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</si>
  <si>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</si>
  <si>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</si>
  <si>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</si>
  <si>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</si>
  <si>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</si>
  <si>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</si>
  <si>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</si>
  <si>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</si>
  <si>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</si>
  <si>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</si>
  <si>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</si>
  <si>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</si>
  <si>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</si>
  <si>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</si>
  <si>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</si>
  <si>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</si>
  <si>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</si>
  <si>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</si>
  <si>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</si>
  <si>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</si>
  <si>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</si>
  <si>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</si>
  <si>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</si>
  <si>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05.026.0001-0</t>
  </si>
  <si>
    <t>05.026.0002-0</t>
  </si>
  <si>
    <t>05.026.0003-0</t>
  </si>
  <si>
    <t>05.026.0004-0</t>
  </si>
  <si>
    <t>05.027.0001-0</t>
  </si>
  <si>
    <t>05.027.0003-0</t>
  </si>
  <si>
    <t>05.027.0005-0</t>
  </si>
  <si>
    <t>05.027.0007-0</t>
  </si>
  <si>
    <t>05.027.0009-0</t>
  </si>
  <si>
    <t>05.027.0011-0</t>
  </si>
  <si>
    <t>05.028.0001-0</t>
  </si>
  <si>
    <t>05.028.0002-0</t>
  </si>
  <si>
    <t>05.028.0003-0</t>
  </si>
  <si>
    <t>05.028.0004-0</t>
  </si>
  <si>
    <t>05.028.0005-0</t>
  </si>
  <si>
    <t>05.028.0006-0</t>
  </si>
  <si>
    <t>05.028.0007-0</t>
  </si>
  <si>
    <t>05.028.0008-0</t>
  </si>
  <si>
    <t>05.030.0001-0</t>
  </si>
  <si>
    <t>05.030.0001-A</t>
  </si>
  <si>
    <t>05.030.0005-0</t>
  </si>
  <si>
    <t>05.030.0005-A</t>
  </si>
  <si>
    <t>05.032.0001-0</t>
  </si>
  <si>
    <t>05.033.0001-0</t>
  </si>
  <si>
    <t>05.033.0002-0</t>
  </si>
  <si>
    <t>05.033.0003-0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</si>
  <si>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</si>
  <si>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</si>
  <si>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</si>
  <si>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</si>
  <si>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</si>
  <si>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</si>
  <si>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</si>
  <si>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</si>
  <si>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</si>
  <si>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</si>
  <si>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</si>
  <si>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</si>
  <si>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</si>
  <si>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</si>
  <si>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</si>
  <si>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</si>
  <si>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</si>
  <si>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</si>
  <si>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</si>
  <si>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05.038.0001-0</t>
  </si>
  <si>
    <t>05.039.0001-0</t>
  </si>
  <si>
    <t>05.039.0005-0</t>
  </si>
  <si>
    <t>05.039.0010-0</t>
  </si>
  <si>
    <t>05.040.0870-0</t>
  </si>
  <si>
    <t>05.041.0875-0</t>
  </si>
  <si>
    <t>05.042.0880-0</t>
  </si>
  <si>
    <t>05.042.0881-0</t>
  </si>
  <si>
    <t>05.042.0882-0</t>
  </si>
  <si>
    <t>05.050.0001-0</t>
  </si>
  <si>
    <t>05.050.0003-0</t>
  </si>
  <si>
    <t>05.050.0008-0</t>
  </si>
  <si>
    <t>05.051.0010-0</t>
  </si>
  <si>
    <t>05.054.0001-0</t>
  </si>
  <si>
    <t>05.054.0003-0</t>
  </si>
  <si>
    <t>05.054.0015-0</t>
  </si>
  <si>
    <t>05.054.0025-0</t>
  </si>
  <si>
    <t>05.054.0025-A</t>
  </si>
  <si>
    <t>05.054.0030-0</t>
  </si>
  <si>
    <t>05.054.0030-A</t>
  </si>
  <si>
    <t>05.054.0035-0</t>
  </si>
  <si>
    <t>05.054.0035-A</t>
  </si>
  <si>
    <t>05.054.0040-0</t>
  </si>
  <si>
    <t>05.054.0045-0</t>
  </si>
  <si>
    <t>05.054.0050-0</t>
  </si>
  <si>
    <t>05.054.0055-0</t>
  </si>
  <si>
    <t>05.055.0010-0</t>
  </si>
  <si>
    <t>05.055.0020-0</t>
  </si>
  <si>
    <t>05.054.0100-0</t>
  </si>
  <si>
    <t>05.055.0022-0</t>
  </si>
  <si>
    <t>05.054.0102-0</t>
  </si>
  <si>
    <t>05.055.0024-0</t>
  </si>
  <si>
    <t>05.054.0103-0</t>
  </si>
  <si>
    <t>05.055.0030-0</t>
  </si>
  <si>
    <t>05.054.0104-0</t>
  </si>
  <si>
    <t>05.055.0040-0</t>
  </si>
  <si>
    <t>05.054.0105-0</t>
  </si>
  <si>
    <t>05.056.0001-0</t>
  </si>
  <si>
    <t>05.054.0110-0</t>
  </si>
  <si>
    <t>05.056.0002-0</t>
  </si>
  <si>
    <t>05.054.0115-0</t>
  </si>
  <si>
    <t>05.057.0010-0</t>
  </si>
  <si>
    <t>05.054.0120-0</t>
  </si>
  <si>
    <t>05.057.0015-0</t>
  </si>
  <si>
    <t>05.054.0130-0</t>
  </si>
  <si>
    <t>05.057.0020-0</t>
  </si>
  <si>
    <t>05.058.0010-0</t>
  </si>
  <si>
    <t>05.058.0011-0</t>
  </si>
  <si>
    <t>05.058.0020-0</t>
  </si>
  <si>
    <t>05.058.0030-0</t>
  </si>
  <si>
    <t>05.075.0005-0</t>
  </si>
  <si>
    <t>05.075.0006-0</t>
  </si>
  <si>
    <t>05.075.0007-1</t>
  </si>
  <si>
    <t>05.075.0008-0</t>
  </si>
  <si>
    <t>05.077.0001-0</t>
  </si>
  <si>
    <t>05.077.0010-0</t>
  </si>
  <si>
    <t>05.080.0020-0</t>
  </si>
  <si>
    <t>05.080.0025-0</t>
  </si>
  <si>
    <t>05.080.0030-0</t>
  </si>
  <si>
    <t>05.080.0040-0</t>
  </si>
  <si>
    <t>05.080.0045-0</t>
  </si>
  <si>
    <t>05.080.0050-0</t>
  </si>
  <si>
    <t>05.080.0060-0</t>
  </si>
  <si>
    <t>05.080.0065-0</t>
  </si>
  <si>
    <t>05.080.0070-0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</si>
  <si>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</si>
  <si>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</si>
  <si>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</si>
  <si>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</si>
  <si>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</si>
  <si>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</si>
  <si>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</si>
  <si>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</si>
  <si>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</si>
  <si>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</si>
  <si>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</si>
  <si>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</si>
  <si>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</si>
  <si>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</si>
  <si>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</si>
  <si>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05.082.0001-0</t>
  </si>
  <si>
    <t>05.085.0010-1</t>
  </si>
  <si>
    <t>05.085.0011-0</t>
  </si>
  <si>
    <t>05.085.0012-0</t>
  </si>
  <si>
    <t>05.085.0013-1</t>
  </si>
  <si>
    <t>05.085.0014-0</t>
  </si>
  <si>
    <t>05.085.0015-0</t>
  </si>
  <si>
    <t>05.085.0016-1</t>
  </si>
  <si>
    <t>05.085.0017-0</t>
  </si>
  <si>
    <t>05.085.0018-0</t>
  </si>
  <si>
    <t>05.085.0019-0</t>
  </si>
  <si>
    <t>05.085.0020-0</t>
  </si>
  <si>
    <t>05.085.0021-0</t>
  </si>
  <si>
    <t>05.090.0001-0</t>
  </si>
  <si>
    <t>05.090.0002-0</t>
  </si>
  <si>
    <t>05.095.0001-0</t>
  </si>
  <si>
    <t>05.095.0002-1</t>
  </si>
  <si>
    <t>05.097.0001-0</t>
  </si>
  <si>
    <t>05.098.0002-0</t>
  </si>
  <si>
    <t>05.099.0001-1</t>
  </si>
  <si>
    <t>05.099.0002-1</t>
  </si>
  <si>
    <t>05.099.0003-0</t>
  </si>
  <si>
    <t>05.099.0004-1</t>
  </si>
  <si>
    <t>05.100.0020-0</t>
  </si>
  <si>
    <t>05.100.0022-0</t>
  </si>
  <si>
    <t>05.100.0024-0</t>
  </si>
  <si>
    <t>05.100.0026-0</t>
  </si>
  <si>
    <t>05.100.0900-0</t>
  </si>
  <si>
    <t>05.100.9999-0</t>
  </si>
  <si>
    <t>05.103.9999-0</t>
  </si>
  <si>
    <t>05.105.0002-0</t>
  </si>
  <si>
    <t>05.105.0003-0</t>
  </si>
  <si>
    <t>05.105.0004-0</t>
  </si>
  <si>
    <t>05.105.0005-0</t>
  </si>
  <si>
    <t>05.105.0006-0</t>
  </si>
  <si>
    <t>05.105.0007-0</t>
  </si>
  <si>
    <t>05.105.0008-0</t>
  </si>
  <si>
    <t>05.105.0009-0</t>
  </si>
  <si>
    <t>05.105.0010-0</t>
  </si>
  <si>
    <t>05.105.0011-0</t>
  </si>
  <si>
    <t>05.105.0012-0</t>
  </si>
  <si>
    <t>05.105.0100-0</t>
  </si>
  <si>
    <t>05.105.0013-0</t>
  </si>
  <si>
    <t>05.105.0101-0</t>
  </si>
  <si>
    <t>05.105.0014-0</t>
  </si>
  <si>
    <t>05.105.0102-0</t>
  </si>
  <si>
    <t>05.105.0015-0</t>
  </si>
  <si>
    <t>05.105.0103-0</t>
  </si>
  <si>
    <t>05.105.0016-0</t>
  </si>
  <si>
    <t>05.105.0104-0</t>
  </si>
  <si>
    <t>05.105.0017-0</t>
  </si>
  <si>
    <t>05.105.0105-0</t>
  </si>
  <si>
    <t>05.105.0018-0</t>
  </si>
  <si>
    <t>05.105.0106-0</t>
  </si>
  <si>
    <t>05.105.0019-0</t>
  </si>
  <si>
    <t>05.105.0107-0</t>
  </si>
  <si>
    <t>05.105.0020-0</t>
  </si>
  <si>
    <t>05.105.0108-0</t>
  </si>
  <si>
    <t>05.105.0021-0</t>
  </si>
  <si>
    <t>05.105.0109-0</t>
  </si>
  <si>
    <t>05.105.0022-0</t>
  </si>
  <si>
    <t>05.105.0110-0</t>
  </si>
  <si>
    <t>05.105.0023-0</t>
  </si>
  <si>
    <t>05.105.0111-0</t>
  </si>
  <si>
    <t>05.105.0024-0</t>
  </si>
  <si>
    <t>05.105.0112-0</t>
  </si>
  <si>
    <t>05.105.0025-0</t>
  </si>
  <si>
    <t>05.105.0113-0</t>
  </si>
  <si>
    <t>05.105.0026-0</t>
  </si>
  <si>
    <t>05.105.0114-0</t>
  </si>
  <si>
    <t>05.105.0027-0</t>
  </si>
  <si>
    <t>05.105.0115-0</t>
  </si>
  <si>
    <t>05.105.0028-0</t>
  </si>
  <si>
    <t>05.105.0116-0</t>
  </si>
  <si>
    <t>05.105.0029-0</t>
  </si>
  <si>
    <t>05.105.0117-0</t>
  </si>
  <si>
    <t>05.105.0030-0</t>
  </si>
  <si>
    <t>05.105.0118-0</t>
  </si>
  <si>
    <t>05.105.0031-0</t>
  </si>
  <si>
    <t>05.105.0119-0</t>
  </si>
  <si>
    <t>05.105.0032-0</t>
  </si>
  <si>
    <t>05.105.0120-0</t>
  </si>
  <si>
    <t>05.105.0033-0</t>
  </si>
  <si>
    <t>05.105.0121-0</t>
  </si>
  <si>
    <t>05.105.0034-0</t>
  </si>
  <si>
    <t>05.105.0122-0</t>
  </si>
  <si>
    <t>05.105.0035-0</t>
  </si>
  <si>
    <t>05.105.0123-0</t>
  </si>
  <si>
    <t>05.105.0036-0</t>
  </si>
  <si>
    <t>05.105.0124-0</t>
  </si>
  <si>
    <t>05.105.0037-0</t>
  </si>
  <si>
    <t>05.105.0125-0</t>
  </si>
  <si>
    <t>05.105.0038-0</t>
  </si>
  <si>
    <t>05.105.0126-0</t>
  </si>
  <si>
    <t>05.105.0039-0</t>
  </si>
  <si>
    <t>05.105.0127-0</t>
  </si>
  <si>
    <t>05.105.0040-0</t>
  </si>
  <si>
    <t>05.105.0128-0</t>
  </si>
  <si>
    <t>05.105.0041-0</t>
  </si>
  <si>
    <t>05.105.0129-0</t>
  </si>
  <si>
    <t>05.105.0042-0</t>
  </si>
  <si>
    <t>05.105.0130-0</t>
  </si>
  <si>
    <t>05.105.0043-0</t>
  </si>
  <si>
    <t>05.105.0131-0</t>
  </si>
  <si>
    <t>05.105.0044-0</t>
  </si>
  <si>
    <t>05.105.0132-0</t>
  </si>
  <si>
    <t>05.105.0045-0</t>
  </si>
  <si>
    <t>05.105.0133-0</t>
  </si>
  <si>
    <t>05.105.0046-0</t>
  </si>
  <si>
    <t>05.105.0134-0</t>
  </si>
  <si>
    <t>05.105.0047-0</t>
  </si>
  <si>
    <t>05.105.0135-0</t>
  </si>
  <si>
    <t>05.105.0048-0</t>
  </si>
  <si>
    <t>05.105.0136-0</t>
  </si>
  <si>
    <t>05.105.0049-0</t>
  </si>
  <si>
    <t>05.105.0137-0</t>
  </si>
  <si>
    <t>05.105.0050-0</t>
  </si>
  <si>
    <t>05.105.0138-0</t>
  </si>
  <si>
    <t>05.105.0051-0</t>
  </si>
  <si>
    <t>05.105.0139-0</t>
  </si>
  <si>
    <t>05.105.0052-0</t>
  </si>
  <si>
    <t>05.105.0140-0</t>
  </si>
  <si>
    <t>05.105.0053-0</t>
  </si>
  <si>
    <t>05.105.0141-0</t>
  </si>
  <si>
    <t>05.105.0054-0</t>
  </si>
  <si>
    <t>05.105.0142-0</t>
  </si>
  <si>
    <t>05.105.0055-0</t>
  </si>
  <si>
    <t>05.105.0143-0</t>
  </si>
  <si>
    <t>05.105.0057-0</t>
  </si>
  <si>
    <t>05.105.0144-0</t>
  </si>
  <si>
    <t>05.105.0058-0</t>
  </si>
  <si>
    <t>05.105.0145-0</t>
  </si>
  <si>
    <t>05.105.0059-0</t>
  </si>
  <si>
    <t>05.105.0146-0</t>
  </si>
  <si>
    <t>05.105.0060-0</t>
  </si>
  <si>
    <t>05.105.0147-0</t>
  </si>
  <si>
    <t>05.105.0061-0</t>
  </si>
  <si>
    <t>05.105.0148-0</t>
  </si>
  <si>
    <t>05.105.0062-0</t>
  </si>
  <si>
    <t>05.105.0149-0</t>
  </si>
  <si>
    <t>05.105.0063-0</t>
  </si>
  <si>
    <t>05.105.0150-0</t>
  </si>
  <si>
    <t>05.105.0066-0</t>
  </si>
  <si>
    <t>05.105.0151-0</t>
  </si>
  <si>
    <t>05.105.0069-0</t>
  </si>
  <si>
    <t>05.105.0152-0</t>
  </si>
  <si>
    <t>05.105.0070-0</t>
  </si>
  <si>
    <t>05.105.0153-0</t>
  </si>
  <si>
    <t>05.105.0071-0</t>
  </si>
  <si>
    <t>05.105.0154-0</t>
  </si>
  <si>
    <t>05.105.0072-0</t>
  </si>
  <si>
    <t>05.105.0155-0</t>
  </si>
  <si>
    <t>05.105.0073-0</t>
  </si>
  <si>
    <t>05.105.0156-0</t>
  </si>
  <si>
    <t>05.105.0074-0</t>
  </si>
  <si>
    <t>05.105.0157-0</t>
  </si>
  <si>
    <t>05.105.0075-0</t>
  </si>
  <si>
    <t>05.105.0158-0</t>
  </si>
  <si>
    <t>05.105.0080-0</t>
  </si>
  <si>
    <t>05.105.0159-0</t>
  </si>
  <si>
    <t>05.105.0081-0</t>
  </si>
  <si>
    <t>05.105.0165-0</t>
  </si>
  <si>
    <t>05.105.0095-0</t>
  </si>
  <si>
    <t>05.105.0169-0</t>
  </si>
  <si>
    <t>05.105.0096-0</t>
  </si>
  <si>
    <t>05.105.0175-0</t>
  </si>
  <si>
    <t>05.105.0097-0</t>
  </si>
  <si>
    <t>05.105.0176-0</t>
  </si>
  <si>
    <t>05.105.0098-0</t>
  </si>
  <si>
    <t>05.105.0178-0</t>
  </si>
  <si>
    <t>05.105.0179-0</t>
  </si>
  <si>
    <t>05.105.0180-0</t>
  </si>
  <si>
    <t>05.105.0185-0</t>
  </si>
  <si>
    <t>05.105.0186-0</t>
  </si>
  <si>
    <t>05.105.0187-0</t>
  </si>
  <si>
    <t>05.105.0188-0</t>
  </si>
  <si>
    <t>05.105.0190-0</t>
  </si>
  <si>
    <t>05.105.0195-0</t>
  </si>
  <si>
    <t>05.105.0200-0</t>
  </si>
  <si>
    <t>05.105.0201-0</t>
  </si>
  <si>
    <t>05.105.0202-0</t>
  </si>
  <si>
    <t>05.105.0203-0</t>
  </si>
  <si>
    <t>05.105.0204-0</t>
  </si>
  <si>
    <t>05.105.0205-0</t>
  </si>
  <si>
    <t>05.105.0206-0</t>
  </si>
  <si>
    <t>05.105.0207-0</t>
  </si>
  <si>
    <t>05.105.9999-0</t>
  </si>
  <si>
    <t>05.205.0010-0</t>
  </si>
  <si>
    <t>05.205.0011-0</t>
  </si>
  <si>
    <t>05.205.0012-0</t>
  </si>
  <si>
    <t>05.205.0013-0</t>
  </si>
  <si>
    <t>05.205.0015-0</t>
  </si>
  <si>
    <t>05.205.0016-0</t>
  </si>
  <si>
    <t>05.205.0017-0</t>
  </si>
  <si>
    <t>05.205.0018-0</t>
  </si>
  <si>
    <t>05.205.9999-0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</si>
  <si>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</si>
  <si>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</si>
  <si>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</si>
  <si>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</si>
  <si>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</si>
  <si>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</si>
  <si>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</si>
  <si>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</si>
  <si>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</si>
  <si>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</si>
  <si>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</si>
  <si>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</si>
  <si>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</si>
  <si>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</si>
  <si>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</si>
  <si>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</si>
  <si>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</si>
  <si>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</si>
  <si>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</si>
  <si>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</si>
  <si>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</si>
  <si>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</si>
  <si>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</si>
  <si>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</si>
  <si>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</si>
  <si>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</si>
  <si>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</si>
  <si>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</si>
  <si>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</si>
  <si>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</si>
  <si>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</si>
  <si>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</si>
  <si>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</si>
  <si>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</si>
  <si>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</si>
  <si>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</si>
  <si>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</si>
  <si>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</si>
  <si>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</si>
  <si>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</si>
  <si>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</si>
  <si>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</si>
  <si>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</si>
  <si>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</si>
  <si>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</si>
  <si>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</si>
  <si>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</si>
  <si>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</si>
  <si>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</si>
  <si>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</si>
  <si>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</si>
  <si>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</si>
  <si>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</si>
  <si>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</si>
  <si>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</si>
  <si>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</si>
  <si>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</si>
  <si>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</si>
  <si>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</si>
  <si>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</si>
  <si>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</si>
  <si>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</si>
  <si>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</si>
  <si>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</si>
  <si>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</si>
  <si>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</si>
  <si>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</si>
  <si>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</si>
  <si>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</si>
  <si>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</si>
  <si>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</si>
  <si>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</si>
  <si>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</si>
  <si>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</si>
  <si>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</si>
  <si>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</si>
  <si>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</si>
  <si>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</si>
  <si>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</si>
  <si>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</si>
  <si>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</si>
  <si>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</si>
  <si>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</si>
  <si>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</si>
  <si>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</si>
  <si>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</si>
  <si>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</si>
  <si>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</si>
  <si>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</si>
  <si>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</si>
  <si>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</si>
  <si>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</si>
  <si>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</si>
  <si>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</si>
  <si>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</si>
  <si>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</si>
  <si>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</si>
  <si>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</si>
  <si>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</si>
  <si>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</si>
  <si>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</si>
  <si>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</si>
  <si>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</si>
  <si>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</si>
  <si>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</si>
  <si>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</si>
  <si>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</si>
  <si>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</si>
  <si>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</si>
  <si>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</si>
  <si>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</si>
  <si>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</si>
  <si>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</si>
  <si>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</si>
  <si>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</si>
  <si>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</si>
  <si>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</si>
  <si>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</si>
  <si>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</si>
  <si>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</si>
  <si>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</si>
  <si>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</si>
  <si>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</si>
  <si>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</si>
  <si>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</si>
  <si>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</si>
  <si>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</si>
  <si>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</si>
  <si>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</si>
  <si>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</si>
  <si>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</si>
  <si>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</si>
  <si>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</si>
  <si>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</si>
  <si>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</si>
  <si>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</si>
  <si>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</si>
  <si>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</si>
  <si>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</si>
  <si>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</si>
  <si>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</si>
  <si>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</si>
  <si>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</si>
  <si>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</si>
  <si>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</si>
  <si>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</si>
  <si>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</si>
  <si>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</si>
  <si>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</si>
  <si>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</si>
  <si>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</si>
  <si>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</si>
  <si>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</si>
  <si>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</si>
  <si>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</si>
  <si>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</si>
  <si>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</si>
  <si>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</si>
  <si>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</si>
  <si>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</si>
  <si>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</si>
  <si>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</si>
  <si>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</si>
  <si>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</si>
  <si>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</si>
  <si>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</si>
  <si>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</si>
  <si>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</si>
  <si>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</si>
  <si>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</si>
  <si>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</si>
  <si>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</si>
  <si>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</si>
  <si>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</si>
  <si>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</si>
  <si>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</si>
  <si>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</si>
  <si>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</si>
  <si>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</si>
  <si>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</si>
  <si>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</si>
  <si>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</si>
  <si>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</si>
  <si>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</si>
  <si>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</si>
  <si>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</si>
  <si>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</si>
  <si>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</si>
  <si>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</si>
  <si>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</si>
  <si>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</si>
  <si>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</si>
  <si>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</si>
  <si>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</si>
  <si>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</si>
  <si>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</si>
  <si>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</si>
  <si>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</si>
  <si>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</si>
  <si>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</si>
  <si>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</si>
  <si>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</si>
  <si>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</si>
  <si>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</si>
  <si>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</si>
  <si>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</si>
  <si>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</si>
  <si>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</si>
  <si>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</si>
  <si>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</si>
  <si>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</si>
  <si>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</si>
  <si>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</si>
  <si>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</si>
  <si>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</si>
  <si>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</si>
  <si>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</si>
  <si>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</si>
  <si>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</si>
  <si>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</si>
  <si>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</si>
  <si>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</si>
  <si>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</si>
  <si>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</si>
  <si>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</si>
  <si>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</si>
  <si>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</si>
  <si>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</si>
  <si>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</si>
  <si>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</si>
  <si>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</si>
  <si>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</si>
  <si>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</si>
  <si>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</si>
  <si>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</si>
  <si>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</si>
  <si>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</si>
  <si>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</si>
  <si>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</si>
  <si>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</si>
  <si>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</si>
  <si>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</si>
  <si>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</si>
  <si>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</si>
  <si>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</si>
  <si>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</si>
  <si>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</si>
  <si>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</si>
  <si>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</si>
  <si>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</si>
  <si>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</si>
  <si>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</si>
  <si>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</si>
  <si>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</si>
  <si>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</si>
  <si>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</si>
  <si>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</si>
  <si>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</si>
  <si>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</si>
  <si>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</si>
  <si>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</si>
  <si>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</si>
  <si>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</si>
  <si>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</si>
  <si>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</si>
  <si>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</si>
  <si>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</si>
  <si>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</si>
  <si>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</si>
  <si>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</si>
  <si>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</si>
  <si>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</si>
  <si>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</si>
  <si>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</si>
  <si>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</si>
  <si>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</si>
  <si>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</si>
  <si>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</si>
  <si>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</si>
  <si>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</si>
  <si>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</si>
  <si>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</si>
  <si>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</si>
  <si>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</si>
  <si>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</si>
  <si>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</si>
  <si>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</si>
  <si>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</si>
  <si>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</si>
  <si>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</si>
  <si>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</si>
  <si>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</si>
  <si>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</si>
  <si>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</si>
  <si>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</si>
  <si>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</si>
  <si>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</si>
  <si>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</si>
  <si>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</si>
  <si>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</si>
  <si>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</si>
  <si>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</si>
  <si>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</si>
  <si>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</si>
  <si>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</si>
  <si>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</si>
  <si>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</si>
  <si>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</si>
  <si>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</si>
  <si>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</si>
  <si>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</si>
  <si>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</si>
  <si>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</si>
  <si>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</si>
  <si>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</si>
  <si>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</si>
  <si>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</si>
  <si>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</si>
  <si>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</si>
  <si>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</si>
  <si>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</si>
  <si>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</si>
  <si>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</si>
  <si>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</si>
  <si>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</si>
  <si>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</si>
  <si>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</si>
  <si>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</si>
  <si>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</si>
  <si>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</si>
  <si>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</si>
  <si>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</si>
  <si>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</si>
  <si>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</si>
  <si>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</si>
  <si>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</si>
  <si>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</si>
  <si>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</si>
  <si>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</si>
  <si>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</si>
  <si>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</si>
  <si>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</si>
  <si>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</si>
  <si>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</si>
  <si>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</si>
  <si>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</si>
  <si>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</si>
  <si>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</si>
  <si>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</si>
  <si>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</si>
  <si>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</si>
  <si>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</si>
  <si>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</si>
  <si>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</si>
  <si>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</si>
  <si>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</si>
  <si>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</si>
  <si>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</si>
  <si>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</si>
  <si>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</si>
  <si>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</si>
  <si>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</si>
  <si>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</si>
  <si>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</si>
  <si>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</si>
  <si>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</si>
  <si>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</si>
  <si>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</si>
  <si>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</si>
  <si>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</si>
  <si>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</si>
  <si>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</si>
  <si>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</si>
  <si>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</si>
  <si>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</si>
  <si>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</si>
  <si>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</si>
  <si>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</si>
  <si>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</si>
  <si>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</si>
  <si>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</si>
  <si>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</si>
  <si>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</si>
  <si>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</si>
  <si>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</si>
  <si>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</si>
  <si>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</si>
  <si>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</si>
  <si>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</si>
  <si>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</si>
  <si>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</si>
  <si>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</si>
  <si>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</si>
  <si>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</si>
  <si>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06.005.0030-0</t>
  </si>
  <si>
    <t>06.005.0035-0</t>
  </si>
  <si>
    <t>06.005.0040-0</t>
  </si>
  <si>
    <t>06.005.0045-0</t>
  </si>
  <si>
    <t>06.005.0050-0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</si>
  <si>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</si>
  <si>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</si>
  <si>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</si>
  <si>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</si>
  <si>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</si>
  <si>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</si>
  <si>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</si>
  <si>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</si>
  <si>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</si>
  <si>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</si>
  <si>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</si>
  <si>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</si>
  <si>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</si>
  <si>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</si>
  <si>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</si>
  <si>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</si>
  <si>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</si>
  <si>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</si>
  <si>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</si>
  <si>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</si>
  <si>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</si>
  <si>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</si>
  <si>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</si>
  <si>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</si>
  <si>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</si>
  <si>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</si>
  <si>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</si>
  <si>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</si>
  <si>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</si>
  <si>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</si>
  <si>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</si>
  <si>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</si>
  <si>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</si>
  <si>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</si>
  <si>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</si>
  <si>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</si>
  <si>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</si>
  <si>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</si>
  <si>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</si>
  <si>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</si>
  <si>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</si>
  <si>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</si>
  <si>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</si>
  <si>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</si>
  <si>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</si>
  <si>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06.008.0050-0</t>
  </si>
  <si>
    <t>06.008.0053-0</t>
  </si>
  <si>
    <t>06.008.0055-0</t>
  </si>
  <si>
    <t>06.008.0056-0</t>
  </si>
  <si>
    <t>06.008.0058-0</t>
  </si>
  <si>
    <t>06.008.0060-0</t>
  </si>
  <si>
    <t>06.008.0062-0</t>
  </si>
  <si>
    <t>06.008.0065-0</t>
  </si>
  <si>
    <t>06.008.0068-0</t>
  </si>
  <si>
    <t>06.008.0070-0</t>
  </si>
  <si>
    <t>06.008.0072-0</t>
  </si>
  <si>
    <t>06.008.0100-0</t>
  </si>
  <si>
    <t>06.008.0105-0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</si>
  <si>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</si>
  <si>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</si>
  <si>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</si>
  <si>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</si>
  <si>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</si>
  <si>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</si>
  <si>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</si>
  <si>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</si>
  <si>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</si>
  <si>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</si>
  <si>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</si>
  <si>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</si>
  <si>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</si>
  <si>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</si>
  <si>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</si>
  <si>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</si>
  <si>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</si>
  <si>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</si>
  <si>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</si>
  <si>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</si>
  <si>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</si>
  <si>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</si>
  <si>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</si>
  <si>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</si>
  <si>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</si>
  <si>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</si>
  <si>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</si>
  <si>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</si>
  <si>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</si>
  <si>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06.010.0010-0</t>
  </si>
  <si>
    <t>06.010.0011-0</t>
  </si>
  <si>
    <t>06.010.0015-0</t>
  </si>
  <si>
    <t>06.010.0016-0</t>
  </si>
  <si>
    <t>06.010.0020-0</t>
  </si>
  <si>
    <t>06.010.0021-0</t>
  </si>
  <si>
    <t>06.010.0030-0</t>
  </si>
  <si>
    <t>06.010.0031-0</t>
  </si>
  <si>
    <t>06.010.0040-0</t>
  </si>
  <si>
    <t>06.010.0041-0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</si>
  <si>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</si>
  <si>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</si>
  <si>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</si>
  <si>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</si>
  <si>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</si>
  <si>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</si>
  <si>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</si>
  <si>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</si>
  <si>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</si>
  <si>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</si>
  <si>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</si>
  <si>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</si>
  <si>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</si>
  <si>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</si>
  <si>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</si>
  <si>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</si>
  <si>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</si>
  <si>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</si>
  <si>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</si>
  <si>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</si>
  <si>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</si>
  <si>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</si>
  <si>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</si>
  <si>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</si>
  <si>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</si>
  <si>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</si>
  <si>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</si>
  <si>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</si>
  <si>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</si>
  <si>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</si>
  <si>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</si>
  <si>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</si>
  <si>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</si>
  <si>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</si>
  <si>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</si>
  <si>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</si>
  <si>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</si>
  <si>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</si>
  <si>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</si>
  <si>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</si>
  <si>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</si>
  <si>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</si>
  <si>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</si>
  <si>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</si>
  <si>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</si>
  <si>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</si>
  <si>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</si>
  <si>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</si>
  <si>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</si>
  <si>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</si>
  <si>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</si>
  <si>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</si>
  <si>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</si>
  <si>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</si>
  <si>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</si>
  <si>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</si>
  <si>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</si>
  <si>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</si>
  <si>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</si>
  <si>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</si>
  <si>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</si>
  <si>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</si>
  <si>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</si>
  <si>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</si>
  <si>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</si>
  <si>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</si>
  <si>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</si>
  <si>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</si>
  <si>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</si>
  <si>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</si>
  <si>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</si>
  <si>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</si>
  <si>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</si>
  <si>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</si>
  <si>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</si>
  <si>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</si>
  <si>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</si>
  <si>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</si>
  <si>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</si>
  <si>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</si>
  <si>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</si>
  <si>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</si>
  <si>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</si>
  <si>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</si>
  <si>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</si>
  <si>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</si>
  <si>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</si>
  <si>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</si>
  <si>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</si>
  <si>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</si>
  <si>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</si>
  <si>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</si>
  <si>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</si>
  <si>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</si>
  <si>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</si>
  <si>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</si>
  <si>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</si>
  <si>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</si>
  <si>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</si>
  <si>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</si>
  <si>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</si>
  <si>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</si>
  <si>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</si>
  <si>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</si>
  <si>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</si>
  <si>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</si>
  <si>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</si>
  <si>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</si>
  <si>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</si>
  <si>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</si>
  <si>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</si>
  <si>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</si>
  <si>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</si>
  <si>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</si>
  <si>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</si>
  <si>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</si>
  <si>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</si>
  <si>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</si>
  <si>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</si>
  <si>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</si>
  <si>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</si>
  <si>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</si>
  <si>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</si>
  <si>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</si>
  <si>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</si>
  <si>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</si>
  <si>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</si>
  <si>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</si>
  <si>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</si>
  <si>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</si>
  <si>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</si>
  <si>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</si>
  <si>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</si>
  <si>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</si>
  <si>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</si>
  <si>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</si>
  <si>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</si>
  <si>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</si>
  <si>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</si>
  <si>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</si>
  <si>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</si>
  <si>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</si>
  <si>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</si>
  <si>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</si>
  <si>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</si>
  <si>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</si>
  <si>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</si>
  <si>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</si>
  <si>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</si>
  <si>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</si>
  <si>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</si>
  <si>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</si>
  <si>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</si>
  <si>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</si>
  <si>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</si>
  <si>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</si>
  <si>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</si>
  <si>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</si>
  <si>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</si>
  <si>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</si>
  <si>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</si>
  <si>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</si>
  <si>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</si>
  <si>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</si>
  <si>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</si>
  <si>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</si>
  <si>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</si>
  <si>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</si>
  <si>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</si>
  <si>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</si>
  <si>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</si>
  <si>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</si>
  <si>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</si>
  <si>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</si>
  <si>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</si>
  <si>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</si>
  <si>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</si>
  <si>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</si>
  <si>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</si>
  <si>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</si>
  <si>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</si>
  <si>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</si>
  <si>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</si>
  <si>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</si>
  <si>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</si>
  <si>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</si>
  <si>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</si>
  <si>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</si>
  <si>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</si>
  <si>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</si>
  <si>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</si>
  <si>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</si>
  <si>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</si>
  <si>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</si>
  <si>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</si>
  <si>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</si>
  <si>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</si>
  <si>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</si>
  <si>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</si>
  <si>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</si>
  <si>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</si>
  <si>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</si>
  <si>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</si>
  <si>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</si>
  <si>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</si>
  <si>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</si>
  <si>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</si>
  <si>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</si>
  <si>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</si>
  <si>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</si>
  <si>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</si>
  <si>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</si>
  <si>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</si>
  <si>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</si>
  <si>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</si>
  <si>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</si>
  <si>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</si>
  <si>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</si>
  <si>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</si>
  <si>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</si>
  <si>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</si>
  <si>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</si>
  <si>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</si>
  <si>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</si>
  <si>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</si>
  <si>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</si>
  <si>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</si>
  <si>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</si>
  <si>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</si>
  <si>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</si>
  <si>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</si>
  <si>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</si>
  <si>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</si>
  <si>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</si>
  <si>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</si>
  <si>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</si>
  <si>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</si>
  <si>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</si>
  <si>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</si>
  <si>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</si>
  <si>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</si>
  <si>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</si>
  <si>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</si>
  <si>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</si>
  <si>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</si>
  <si>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</si>
  <si>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</si>
  <si>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</si>
  <si>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</si>
  <si>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</si>
  <si>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</si>
  <si>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</si>
  <si>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</si>
  <si>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</si>
  <si>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</si>
  <si>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</si>
  <si>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</si>
  <si>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</si>
  <si>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</si>
  <si>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</si>
  <si>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</si>
  <si>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</si>
  <si>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</si>
  <si>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</si>
  <si>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</si>
  <si>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</si>
  <si>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</si>
  <si>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</si>
  <si>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</si>
  <si>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</si>
  <si>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</si>
  <si>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</si>
  <si>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</si>
  <si>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</si>
  <si>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</si>
  <si>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</si>
  <si>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</si>
  <si>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</si>
  <si>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</si>
  <si>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</si>
  <si>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</si>
  <si>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</si>
  <si>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</si>
  <si>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</si>
  <si>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</si>
  <si>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</si>
  <si>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</si>
  <si>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</si>
  <si>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</si>
  <si>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</si>
  <si>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</si>
  <si>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</si>
  <si>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</si>
  <si>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</si>
  <si>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</si>
  <si>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</si>
  <si>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</si>
  <si>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</si>
  <si>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</si>
  <si>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</si>
  <si>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</si>
  <si>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</si>
  <si>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</si>
  <si>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</si>
  <si>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</si>
  <si>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</si>
  <si>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</si>
  <si>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</si>
  <si>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</si>
  <si>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</si>
  <si>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</si>
  <si>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</si>
  <si>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</si>
  <si>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</si>
  <si>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</si>
  <si>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</si>
  <si>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</si>
  <si>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</si>
  <si>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</si>
  <si>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</si>
  <si>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</si>
  <si>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</si>
  <si>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</si>
  <si>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</si>
  <si>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</si>
  <si>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</si>
  <si>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</si>
  <si>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</si>
  <si>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</si>
  <si>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</si>
  <si>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</si>
  <si>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</si>
  <si>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</si>
  <si>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</si>
  <si>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</si>
  <si>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</si>
  <si>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</si>
  <si>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</si>
  <si>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</si>
  <si>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</si>
  <si>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</si>
  <si>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</si>
  <si>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</si>
  <si>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</si>
  <si>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</si>
  <si>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</si>
  <si>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</si>
  <si>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</si>
  <si>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</si>
  <si>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</si>
  <si>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</si>
  <si>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</si>
  <si>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</si>
  <si>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</si>
  <si>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06.015.0010-0</t>
  </si>
  <si>
    <t>06.015.0011-0</t>
  </si>
  <si>
    <t>06.015.0012-0</t>
  </si>
  <si>
    <t>06.015.0013-0</t>
  </si>
  <si>
    <t>06.015.0014-0</t>
  </si>
  <si>
    <t>06.015.0015-0</t>
  </si>
  <si>
    <t>06.015.0016-0</t>
  </si>
  <si>
    <t>06.015.0030-0</t>
  </si>
  <si>
    <t>06.015.0031-0</t>
  </si>
  <si>
    <t>06.015.0060-0</t>
  </si>
  <si>
    <t>06.015.0061-0</t>
  </si>
  <si>
    <t>06.015.0070-0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</si>
  <si>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</si>
  <si>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</si>
  <si>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</si>
  <si>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</si>
  <si>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</si>
  <si>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</si>
  <si>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</si>
  <si>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</si>
  <si>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</si>
  <si>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</si>
  <si>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</si>
  <si>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</si>
  <si>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</si>
  <si>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</si>
  <si>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</si>
  <si>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</si>
  <si>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</si>
  <si>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</si>
  <si>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</si>
  <si>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</si>
  <si>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</si>
  <si>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</si>
  <si>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</si>
  <si>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</si>
  <si>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</si>
  <si>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</si>
  <si>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</si>
  <si>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</si>
  <si>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</si>
  <si>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</si>
  <si>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</si>
  <si>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</si>
  <si>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</si>
  <si>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</si>
  <si>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</si>
  <si>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</si>
  <si>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</si>
  <si>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</si>
  <si>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</si>
  <si>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</si>
  <si>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</si>
  <si>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</si>
  <si>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</si>
  <si>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</si>
  <si>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</si>
  <si>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</si>
  <si>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</si>
  <si>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</si>
  <si>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</si>
  <si>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</si>
  <si>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</si>
  <si>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</si>
  <si>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</si>
  <si>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</si>
  <si>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</si>
  <si>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</si>
  <si>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</si>
  <si>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</si>
  <si>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</si>
  <si>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</si>
  <si>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</si>
  <si>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</si>
  <si>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</si>
  <si>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</si>
  <si>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</si>
  <si>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</si>
  <si>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</si>
  <si>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06.018.0001-0</t>
  </si>
  <si>
    <t>06.018.0002-0</t>
  </si>
  <si>
    <t>06.018.0003-0</t>
  </si>
  <si>
    <t>06.018.0005-0</t>
  </si>
  <si>
    <t>06.018.0006-0</t>
  </si>
  <si>
    <t>06.018.0007-0</t>
  </si>
  <si>
    <t>06.018.0008-0</t>
  </si>
  <si>
    <t>06.018.0009-0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</si>
  <si>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</si>
  <si>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</si>
  <si>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</si>
  <si>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</si>
  <si>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</si>
  <si>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</si>
  <si>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</si>
  <si>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</si>
  <si>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</si>
  <si>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</si>
  <si>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</si>
  <si>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</si>
  <si>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</si>
  <si>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</si>
  <si>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</si>
  <si>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</si>
  <si>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</si>
  <si>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</si>
  <si>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</si>
  <si>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</si>
  <si>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</si>
  <si>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</si>
  <si>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</si>
  <si>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</si>
  <si>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</si>
  <si>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</si>
  <si>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</si>
  <si>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</si>
  <si>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</si>
  <si>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</si>
  <si>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</si>
  <si>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</si>
  <si>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</si>
  <si>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</si>
  <si>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</si>
  <si>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</si>
  <si>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</si>
  <si>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</si>
  <si>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</si>
  <si>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</si>
  <si>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</si>
  <si>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</si>
  <si>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</si>
  <si>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</si>
  <si>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</si>
  <si>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</si>
  <si>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</si>
  <si>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</si>
  <si>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</si>
  <si>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</si>
  <si>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</si>
  <si>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</si>
  <si>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</si>
  <si>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</si>
  <si>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</si>
  <si>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</si>
  <si>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</si>
  <si>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</si>
  <si>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</si>
  <si>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</si>
  <si>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</si>
  <si>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</si>
  <si>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</si>
  <si>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</si>
  <si>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</si>
  <si>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</si>
  <si>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</si>
  <si>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</si>
  <si>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</si>
  <si>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</si>
  <si>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</si>
  <si>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</si>
  <si>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</si>
  <si>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</si>
  <si>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</si>
  <si>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</si>
  <si>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</si>
  <si>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</si>
  <si>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</si>
  <si>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</si>
  <si>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</si>
  <si>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</si>
  <si>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</si>
  <si>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</si>
  <si>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</si>
  <si>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</si>
  <si>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</si>
  <si>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</si>
  <si>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</si>
  <si>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</si>
  <si>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</si>
  <si>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</si>
  <si>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</si>
  <si>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</si>
  <si>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</si>
  <si>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</si>
  <si>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</si>
  <si>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</si>
  <si>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</si>
  <si>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</si>
  <si>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</si>
  <si>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</si>
  <si>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</si>
  <si>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</si>
  <si>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</si>
  <si>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</si>
  <si>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</si>
  <si>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</si>
  <si>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</si>
  <si>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</si>
  <si>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</si>
  <si>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</si>
  <si>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</si>
  <si>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</si>
  <si>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</si>
  <si>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</si>
  <si>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</si>
  <si>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</si>
  <si>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</si>
  <si>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</si>
  <si>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</si>
  <si>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</si>
  <si>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</si>
  <si>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</si>
  <si>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</si>
  <si>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</si>
  <si>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</si>
  <si>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</si>
  <si>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</si>
  <si>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</si>
  <si>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</si>
  <si>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</si>
  <si>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</si>
  <si>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</si>
  <si>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</si>
  <si>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</si>
  <si>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</si>
  <si>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</si>
  <si>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</si>
  <si>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</si>
  <si>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</si>
  <si>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</si>
  <si>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</si>
  <si>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</si>
  <si>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</si>
  <si>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</si>
  <si>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</si>
  <si>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</si>
  <si>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</si>
  <si>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</si>
  <si>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</si>
  <si>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</si>
  <si>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</si>
  <si>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</si>
  <si>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</si>
  <si>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</si>
  <si>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</si>
  <si>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</si>
  <si>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</si>
  <si>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</si>
  <si>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</si>
  <si>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</si>
  <si>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</si>
  <si>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</si>
  <si>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</si>
  <si>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</si>
  <si>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</si>
  <si>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</si>
  <si>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</si>
  <si>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</si>
  <si>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</si>
  <si>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</si>
  <si>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</si>
  <si>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</si>
  <si>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</si>
  <si>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</si>
  <si>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</si>
  <si>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</si>
  <si>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</si>
  <si>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</si>
  <si>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</si>
  <si>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</si>
  <si>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</si>
  <si>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</si>
  <si>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</si>
  <si>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</si>
  <si>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</si>
  <si>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</si>
  <si>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</si>
  <si>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</si>
  <si>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</si>
  <si>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</si>
  <si>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</si>
  <si>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</si>
  <si>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</si>
  <si>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</si>
  <si>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</si>
  <si>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</si>
  <si>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</si>
  <si>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</si>
  <si>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</si>
  <si>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</si>
  <si>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</si>
  <si>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</si>
  <si>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</si>
  <si>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</si>
  <si>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</si>
  <si>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</si>
  <si>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</si>
  <si>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</si>
  <si>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</si>
  <si>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</si>
  <si>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</si>
  <si>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</si>
  <si>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</si>
  <si>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</si>
  <si>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</si>
  <si>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</si>
  <si>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</si>
  <si>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</si>
  <si>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</si>
  <si>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</si>
  <si>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</si>
  <si>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</si>
  <si>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</si>
  <si>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</si>
  <si>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</si>
  <si>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</si>
  <si>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</si>
  <si>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</si>
  <si>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</si>
  <si>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</si>
  <si>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</si>
  <si>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</si>
  <si>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</si>
  <si>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</si>
  <si>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</si>
  <si>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</si>
  <si>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</si>
  <si>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</si>
  <si>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</si>
  <si>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</si>
  <si>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</si>
  <si>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</si>
  <si>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</si>
  <si>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</si>
  <si>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</si>
  <si>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</si>
  <si>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</si>
  <si>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</si>
  <si>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</si>
  <si>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</si>
  <si>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</si>
  <si>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</si>
  <si>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</si>
  <si>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</si>
  <si>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</si>
  <si>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</si>
  <si>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</si>
  <si>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</si>
  <si>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</si>
  <si>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</si>
  <si>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</si>
  <si>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</si>
  <si>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</si>
  <si>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</si>
  <si>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</si>
  <si>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</si>
  <si>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</si>
  <si>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</si>
  <si>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</si>
  <si>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</si>
  <si>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</si>
  <si>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</si>
  <si>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</si>
  <si>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</si>
  <si>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</si>
  <si>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</si>
  <si>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</si>
  <si>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</si>
  <si>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</si>
  <si>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</si>
  <si>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</si>
  <si>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</si>
  <si>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</si>
  <si>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</si>
  <si>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</si>
  <si>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</si>
  <si>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</si>
  <si>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</si>
  <si>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</si>
  <si>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</si>
  <si>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</si>
  <si>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</si>
  <si>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</si>
  <si>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06.022.0010-0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</si>
  <si>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</si>
  <si>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</si>
  <si>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</si>
  <si>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</si>
  <si>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</si>
  <si>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</si>
  <si>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</si>
  <si>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</si>
  <si>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</si>
  <si>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</si>
  <si>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</si>
  <si>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</si>
  <si>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</si>
  <si>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</si>
  <si>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</si>
  <si>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06.062.0001-0</t>
  </si>
  <si>
    <t>06.062.0002-0</t>
  </si>
  <si>
    <t>06.063.0012-0</t>
  </si>
  <si>
    <t>06.063.0013-0</t>
  </si>
  <si>
    <t>06.063.0014-0</t>
  </si>
  <si>
    <t>06.063.0015-0</t>
  </si>
  <si>
    <t>06.063.0016-0</t>
  </si>
  <si>
    <t>06.063.0017-0</t>
  </si>
  <si>
    <t>06.063.0018-0</t>
  </si>
  <si>
    <t>06.063.0019-0</t>
  </si>
  <si>
    <t>06.063.0021-0</t>
  </si>
  <si>
    <t>06.063.0023-0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</si>
  <si>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</si>
  <si>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</si>
  <si>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</si>
  <si>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</si>
  <si>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</si>
  <si>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</si>
  <si>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</si>
  <si>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</si>
  <si>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</si>
  <si>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</si>
  <si>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</si>
  <si>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</si>
  <si>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</si>
  <si>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</si>
  <si>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</si>
  <si>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</si>
  <si>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</si>
  <si>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</si>
  <si>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</si>
  <si>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</si>
  <si>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</si>
  <si>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</si>
  <si>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</si>
  <si>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</si>
  <si>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</si>
  <si>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</si>
  <si>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</si>
  <si>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</si>
  <si>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</si>
  <si>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</si>
  <si>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06.072.0001-0</t>
  </si>
  <si>
    <t>06.072.0003-0</t>
  </si>
  <si>
    <t>06.075.0010-0</t>
  </si>
  <si>
    <t>06.075.0012-0</t>
  </si>
  <si>
    <t>06.076.0005-0</t>
  </si>
  <si>
    <t>06.076.0010-0</t>
  </si>
  <si>
    <t>06.076.0015-0</t>
  </si>
  <si>
    <t>06.076.0020-0</t>
  </si>
  <si>
    <t>06.076.0025-0</t>
  </si>
  <si>
    <t>06.077.0005-0</t>
  </si>
  <si>
    <t>06.077.0010-0</t>
  </si>
  <si>
    <t>06.077.0015-0</t>
  </si>
  <si>
    <t>06.077.0020-0</t>
  </si>
  <si>
    <t>06.077.0025-0</t>
  </si>
  <si>
    <t>06.081.0010-0</t>
  </si>
  <si>
    <t>06.082.0010-0</t>
  </si>
  <si>
    <t>06.082.0015-0</t>
  </si>
  <si>
    <t>06.082.0020-0</t>
  </si>
  <si>
    <t>06.082.0050-0</t>
  </si>
  <si>
    <t>06.082.0053-0</t>
  </si>
  <si>
    <t>06.082.0055-0</t>
  </si>
  <si>
    <t>06.082.0070-0</t>
  </si>
  <si>
    <t>06.082.0075-0</t>
  </si>
  <si>
    <t>06.084.0005-0</t>
  </si>
  <si>
    <t>06.085.0010-0</t>
  </si>
  <si>
    <t>06.085.0015-0</t>
  </si>
  <si>
    <t>06.085.0020-0</t>
  </si>
  <si>
    <t>06.085.0025-0</t>
  </si>
  <si>
    <t>06.085.0030-0</t>
  </si>
  <si>
    <t>06.085.0035-0</t>
  </si>
  <si>
    <t>06.085.0040-0</t>
  </si>
  <si>
    <t>06.085.0045-0</t>
  </si>
  <si>
    <t>06.085.0050-1</t>
  </si>
  <si>
    <t>06.085.0055-0</t>
  </si>
  <si>
    <t>06.085.0058-0</t>
  </si>
  <si>
    <t>06.085.0060-0</t>
  </si>
  <si>
    <t>06.085.0065-0</t>
  </si>
  <si>
    <t>06.085.0070-0</t>
  </si>
  <si>
    <t>06.085.0072-0</t>
  </si>
  <si>
    <t>06.085.0074-0</t>
  </si>
  <si>
    <t>06.086.0010-0</t>
  </si>
  <si>
    <t>06.087.0010-0</t>
  </si>
  <si>
    <t>06.088.0010-0</t>
  </si>
  <si>
    <t>06.090.0010-0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</si>
  <si>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</si>
  <si>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</si>
  <si>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</si>
  <si>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</si>
  <si>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</si>
  <si>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</si>
  <si>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</si>
  <si>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</si>
  <si>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</si>
  <si>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</si>
  <si>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</si>
  <si>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</si>
  <si>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</si>
  <si>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</si>
  <si>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</si>
  <si>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</si>
  <si>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</si>
  <si>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</si>
  <si>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</si>
  <si>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</si>
  <si>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</si>
  <si>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</si>
  <si>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</si>
  <si>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</si>
  <si>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</si>
  <si>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</si>
  <si>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</si>
  <si>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</si>
  <si>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</si>
  <si>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</si>
  <si>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</si>
  <si>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</si>
  <si>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</si>
  <si>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</si>
  <si>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</si>
  <si>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</si>
  <si>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</si>
  <si>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</si>
  <si>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</si>
  <si>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</si>
  <si>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</si>
  <si>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</si>
  <si>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</si>
  <si>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</si>
  <si>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</si>
  <si>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</si>
  <si>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</si>
  <si>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</si>
  <si>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</si>
  <si>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</si>
  <si>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</si>
  <si>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</si>
  <si>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</si>
  <si>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06.101.0001-0</t>
  </si>
  <si>
    <t>06.102.0010-0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</si>
  <si>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</si>
  <si>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</si>
  <si>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</si>
  <si>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</si>
  <si>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</si>
  <si>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</si>
  <si>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</si>
  <si>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</si>
  <si>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</si>
  <si>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</si>
  <si>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</si>
  <si>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</si>
  <si>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</si>
  <si>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</si>
  <si>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</si>
  <si>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</si>
  <si>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</si>
  <si>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</si>
  <si>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</si>
  <si>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</si>
  <si>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</si>
  <si>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06.106.0011-0</t>
  </si>
  <si>
    <t>06.106.0012-0</t>
  </si>
  <si>
    <t>06.106.0014-0</t>
  </si>
  <si>
    <t>06.108.0005-0</t>
  </si>
  <si>
    <t>06.108.0006-0</t>
  </si>
  <si>
    <t>06.108.0007-0</t>
  </si>
  <si>
    <t>06.108.0008-0</t>
  </si>
  <si>
    <t>06.108.0009-0</t>
  </si>
  <si>
    <t>06.110.0001-0</t>
  </si>
  <si>
    <t>06.115.0001-0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</si>
  <si>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</si>
  <si>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</si>
  <si>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</si>
  <si>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</si>
  <si>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</si>
  <si>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</si>
  <si>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</si>
  <si>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</si>
  <si>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</si>
  <si>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</si>
  <si>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</si>
  <si>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</si>
  <si>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</si>
  <si>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</si>
  <si>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</si>
  <si>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</si>
  <si>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</si>
  <si>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</si>
  <si>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</si>
  <si>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</si>
  <si>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</si>
  <si>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</si>
  <si>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</si>
  <si>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</si>
  <si>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</si>
  <si>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</si>
  <si>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</si>
  <si>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</si>
  <si>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</si>
  <si>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</si>
  <si>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</si>
  <si>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</si>
  <si>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</si>
  <si>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</si>
  <si>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</si>
  <si>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</si>
  <si>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</si>
  <si>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</si>
  <si>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</si>
  <si>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</si>
  <si>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</si>
  <si>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</si>
  <si>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</si>
  <si>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</si>
  <si>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</si>
  <si>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</si>
  <si>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</si>
  <si>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</si>
  <si>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</si>
  <si>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</si>
  <si>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</si>
  <si>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</si>
  <si>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</si>
  <si>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</si>
  <si>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</si>
  <si>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</si>
  <si>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</si>
  <si>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</si>
  <si>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</si>
  <si>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</si>
  <si>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</si>
  <si>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</si>
  <si>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</si>
  <si>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</si>
  <si>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</si>
  <si>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</si>
  <si>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</si>
  <si>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</si>
  <si>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</si>
  <si>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</si>
  <si>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</si>
  <si>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</si>
  <si>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</si>
  <si>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</si>
  <si>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</si>
  <si>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</si>
  <si>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</si>
  <si>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</si>
  <si>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</si>
  <si>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</si>
  <si>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</si>
  <si>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</si>
  <si>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</si>
  <si>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</si>
  <si>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</si>
  <si>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</si>
  <si>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</si>
  <si>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</si>
  <si>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</si>
  <si>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</si>
  <si>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</si>
  <si>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</si>
  <si>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</si>
  <si>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</si>
  <si>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</si>
  <si>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</si>
  <si>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</si>
  <si>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</si>
  <si>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</si>
  <si>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</si>
  <si>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</si>
  <si>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</si>
  <si>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</si>
  <si>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</si>
  <si>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</si>
  <si>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</si>
  <si>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</si>
  <si>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</si>
  <si>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</si>
  <si>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</si>
  <si>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</si>
  <si>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</si>
  <si>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</si>
  <si>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</si>
  <si>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</si>
  <si>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</si>
  <si>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</si>
  <si>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</si>
  <si>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</si>
  <si>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</si>
  <si>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</si>
  <si>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</si>
  <si>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</si>
  <si>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</si>
  <si>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</si>
  <si>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</si>
  <si>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</si>
  <si>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</si>
  <si>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</si>
  <si>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</si>
  <si>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</si>
  <si>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</si>
  <si>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</si>
  <si>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</si>
  <si>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</si>
  <si>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</si>
  <si>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</si>
  <si>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</si>
  <si>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</si>
  <si>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</si>
  <si>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</si>
  <si>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</si>
  <si>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</si>
  <si>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</si>
  <si>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</si>
  <si>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</si>
  <si>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</si>
  <si>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</si>
  <si>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</si>
  <si>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</si>
  <si>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</si>
  <si>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</si>
  <si>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</si>
  <si>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</si>
  <si>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</si>
  <si>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</si>
  <si>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</si>
  <si>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</si>
  <si>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</si>
  <si>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</si>
  <si>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</si>
  <si>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</si>
  <si>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</si>
  <si>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</si>
  <si>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</si>
  <si>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</si>
  <si>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</si>
  <si>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</si>
  <si>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</si>
  <si>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</si>
  <si>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</si>
  <si>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</si>
  <si>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</si>
  <si>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</si>
  <si>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</si>
  <si>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</si>
  <si>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</si>
  <si>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</si>
  <si>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</si>
  <si>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</si>
  <si>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</si>
  <si>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</si>
  <si>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</si>
  <si>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</si>
  <si>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</si>
  <si>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</si>
  <si>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</si>
  <si>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</si>
  <si>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</si>
  <si>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</si>
  <si>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</si>
  <si>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</si>
  <si>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</si>
  <si>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</si>
  <si>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</si>
  <si>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</si>
  <si>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</si>
  <si>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</si>
  <si>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</si>
  <si>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</si>
  <si>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</si>
  <si>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</si>
  <si>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</si>
  <si>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</si>
  <si>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</si>
  <si>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</si>
  <si>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</si>
  <si>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</si>
  <si>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</si>
  <si>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</si>
  <si>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</si>
  <si>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</si>
  <si>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</si>
  <si>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</si>
  <si>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</si>
  <si>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</si>
  <si>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</si>
  <si>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</si>
  <si>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</si>
  <si>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</si>
  <si>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</si>
  <si>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</si>
  <si>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</si>
  <si>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</si>
  <si>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</si>
  <si>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</si>
  <si>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</si>
  <si>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</si>
  <si>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</si>
  <si>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</si>
  <si>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</si>
  <si>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</si>
  <si>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</si>
  <si>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</si>
  <si>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</si>
  <si>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</si>
  <si>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</si>
  <si>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</si>
  <si>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</si>
  <si>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</si>
  <si>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</si>
  <si>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</si>
  <si>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</si>
  <si>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</si>
  <si>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</si>
  <si>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</si>
  <si>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</si>
  <si>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</si>
  <si>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</si>
  <si>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</si>
  <si>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</si>
  <si>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</si>
  <si>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</si>
  <si>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</si>
  <si>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</si>
  <si>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</si>
  <si>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</si>
  <si>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</si>
  <si>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</si>
  <si>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</si>
  <si>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</si>
  <si>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</si>
  <si>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</si>
  <si>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</si>
  <si>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</si>
  <si>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</si>
  <si>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</si>
  <si>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</si>
  <si>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</si>
  <si>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</si>
  <si>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</si>
  <si>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</si>
  <si>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</si>
  <si>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</si>
  <si>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</si>
  <si>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</si>
  <si>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</si>
  <si>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</si>
  <si>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</si>
  <si>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</si>
  <si>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</si>
  <si>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</si>
  <si>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</si>
  <si>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</si>
  <si>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</si>
  <si>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</si>
  <si>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</si>
  <si>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</si>
  <si>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</si>
  <si>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</si>
  <si>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</si>
  <si>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</si>
  <si>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</si>
  <si>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</si>
  <si>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</si>
  <si>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</si>
  <si>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</si>
  <si>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</si>
  <si>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</si>
  <si>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</si>
  <si>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</si>
  <si>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</si>
  <si>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</si>
  <si>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</si>
  <si>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</si>
  <si>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</si>
  <si>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</si>
  <si>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</si>
  <si>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</si>
  <si>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</si>
  <si>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</si>
  <si>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</si>
  <si>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</si>
  <si>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</si>
  <si>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</si>
  <si>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</si>
  <si>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</si>
  <si>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</si>
  <si>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</si>
  <si>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</si>
  <si>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</si>
  <si>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</si>
  <si>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</si>
  <si>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</si>
  <si>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</si>
  <si>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</si>
  <si>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</si>
  <si>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</si>
  <si>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</si>
  <si>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</si>
  <si>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</si>
  <si>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</si>
  <si>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</si>
  <si>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</si>
  <si>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</si>
  <si>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</si>
  <si>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</si>
  <si>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</si>
  <si>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</si>
  <si>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</si>
  <si>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</si>
  <si>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</si>
  <si>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</si>
  <si>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</si>
  <si>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</si>
  <si>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</si>
  <si>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</si>
  <si>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</si>
  <si>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</si>
  <si>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</si>
  <si>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</si>
  <si>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</si>
  <si>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</si>
  <si>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</si>
  <si>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</si>
  <si>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</si>
  <si>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</si>
  <si>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</si>
  <si>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</si>
  <si>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</si>
  <si>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</si>
  <si>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</si>
  <si>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</si>
  <si>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</si>
  <si>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</si>
  <si>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</si>
  <si>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</si>
  <si>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</si>
  <si>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</si>
  <si>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</si>
  <si>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</si>
  <si>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</si>
  <si>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</si>
  <si>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</si>
  <si>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</si>
  <si>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</si>
  <si>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</si>
  <si>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</si>
  <si>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</si>
  <si>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</si>
  <si>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</si>
  <si>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</si>
  <si>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</si>
  <si>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</si>
  <si>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</si>
  <si>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</si>
  <si>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</si>
  <si>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</si>
  <si>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</si>
  <si>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</si>
  <si>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</si>
  <si>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</si>
  <si>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</si>
  <si>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</si>
  <si>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</si>
  <si>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</si>
  <si>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</si>
  <si>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</si>
  <si>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</si>
  <si>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</si>
  <si>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</si>
  <si>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</si>
  <si>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</si>
  <si>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</si>
  <si>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</si>
  <si>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</si>
  <si>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</si>
  <si>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</si>
  <si>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</si>
  <si>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</si>
  <si>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</si>
  <si>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</si>
  <si>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</si>
  <si>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</si>
  <si>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</si>
  <si>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</si>
  <si>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</si>
  <si>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</si>
  <si>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</si>
  <si>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</si>
  <si>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</si>
  <si>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</si>
  <si>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</si>
  <si>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</si>
  <si>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</si>
  <si>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</si>
  <si>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</si>
  <si>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</si>
  <si>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</si>
  <si>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</si>
  <si>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</si>
  <si>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</si>
  <si>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</si>
  <si>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</si>
  <si>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</si>
  <si>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</si>
  <si>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</si>
  <si>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</si>
  <si>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</si>
  <si>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</si>
  <si>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</si>
  <si>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</si>
  <si>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</si>
  <si>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</si>
  <si>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</si>
  <si>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</si>
  <si>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</si>
  <si>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</si>
  <si>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</si>
  <si>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</si>
  <si>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</si>
  <si>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</si>
  <si>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</si>
  <si>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</si>
  <si>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</si>
  <si>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</si>
  <si>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</si>
  <si>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</si>
  <si>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</si>
  <si>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</si>
  <si>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</si>
  <si>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</si>
  <si>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</si>
  <si>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</si>
  <si>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</si>
  <si>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</si>
  <si>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</si>
  <si>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</si>
  <si>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</si>
  <si>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</si>
  <si>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</si>
  <si>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</si>
  <si>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</si>
  <si>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</si>
  <si>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</si>
  <si>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</si>
  <si>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</si>
  <si>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</si>
  <si>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</si>
  <si>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</si>
  <si>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</si>
  <si>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</si>
  <si>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</si>
  <si>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</si>
  <si>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</si>
  <si>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</si>
  <si>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</si>
  <si>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</si>
  <si>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</si>
  <si>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</si>
  <si>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</si>
  <si>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</si>
  <si>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</si>
  <si>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</si>
  <si>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</si>
  <si>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</si>
  <si>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</si>
  <si>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</si>
  <si>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</si>
  <si>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</si>
  <si>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</si>
  <si>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</si>
  <si>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</si>
  <si>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</si>
  <si>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</si>
  <si>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</si>
  <si>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</si>
  <si>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</si>
  <si>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</si>
  <si>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</si>
  <si>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</si>
  <si>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</si>
  <si>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</si>
  <si>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</si>
  <si>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</si>
  <si>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</si>
  <si>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</si>
  <si>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</si>
  <si>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</si>
  <si>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</si>
  <si>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</si>
  <si>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</si>
  <si>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</si>
  <si>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</si>
  <si>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</si>
  <si>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</si>
  <si>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</si>
  <si>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</si>
  <si>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</si>
  <si>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</si>
  <si>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</si>
  <si>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</si>
  <si>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</si>
  <si>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</si>
  <si>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</si>
  <si>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</si>
  <si>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</si>
  <si>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</si>
  <si>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</si>
  <si>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</si>
  <si>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</si>
  <si>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</si>
  <si>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</si>
  <si>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</si>
  <si>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</si>
  <si>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</si>
  <si>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</si>
  <si>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</si>
  <si>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</si>
  <si>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</si>
  <si>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</si>
  <si>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</si>
  <si>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</si>
  <si>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</si>
  <si>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</si>
  <si>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</si>
  <si>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</si>
  <si>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</si>
  <si>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</si>
  <si>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</si>
  <si>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</si>
  <si>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</si>
  <si>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</si>
  <si>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</si>
  <si>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</si>
  <si>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</si>
  <si>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</si>
  <si>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</si>
  <si>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</si>
  <si>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</si>
  <si>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</si>
  <si>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</si>
  <si>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</si>
  <si>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</si>
  <si>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</si>
  <si>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</si>
  <si>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</si>
  <si>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</si>
  <si>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</si>
  <si>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</si>
  <si>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</si>
  <si>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</si>
  <si>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</si>
  <si>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</si>
  <si>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</si>
  <si>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</si>
  <si>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</si>
  <si>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</si>
  <si>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</si>
  <si>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</si>
  <si>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</si>
  <si>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</si>
  <si>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</si>
  <si>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</si>
  <si>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</si>
  <si>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</si>
  <si>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</si>
  <si>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</si>
  <si>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</si>
  <si>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</si>
  <si>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</si>
  <si>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</si>
  <si>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</si>
  <si>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</si>
  <si>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</si>
  <si>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</si>
  <si>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</si>
  <si>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</si>
  <si>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</si>
  <si>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</si>
  <si>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</si>
  <si>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</si>
  <si>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</si>
  <si>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</si>
  <si>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</si>
  <si>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</si>
  <si>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</si>
  <si>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</si>
  <si>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</si>
  <si>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</si>
  <si>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</si>
  <si>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</si>
  <si>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</si>
  <si>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</si>
  <si>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</si>
  <si>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</si>
  <si>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</si>
  <si>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</si>
  <si>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</si>
  <si>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06.270.0001-0</t>
  </si>
  <si>
    <t>06.270.0002-0</t>
  </si>
  <si>
    <t>06.270.0003-0</t>
  </si>
  <si>
    <t>06.270.0020-0</t>
  </si>
  <si>
    <t>06.270.0021-0</t>
  </si>
  <si>
    <t>06.270.0022-0</t>
  </si>
  <si>
    <t>06.270.0036-0</t>
  </si>
  <si>
    <t>06.270.0037-0</t>
  </si>
  <si>
    <t>06.270.0038-0</t>
  </si>
  <si>
    <t>06.270.0041-0</t>
  </si>
  <si>
    <t>06.270.0042-0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</si>
  <si>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</si>
  <si>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</si>
  <si>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</si>
  <si>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</si>
  <si>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</si>
  <si>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</si>
  <si>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</si>
  <si>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</si>
  <si>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</si>
  <si>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</si>
  <si>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</si>
  <si>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</si>
  <si>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</si>
  <si>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</si>
  <si>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</si>
  <si>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</si>
  <si>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</si>
  <si>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</si>
  <si>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</si>
  <si>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</si>
  <si>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</si>
  <si>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</si>
  <si>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</si>
  <si>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</si>
  <si>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</si>
  <si>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</si>
  <si>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</si>
  <si>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</si>
  <si>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</si>
  <si>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</si>
  <si>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</si>
  <si>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</si>
  <si>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</si>
  <si>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</si>
  <si>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</si>
  <si>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</si>
  <si>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</si>
  <si>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</si>
  <si>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</si>
  <si>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06.271.0010-0</t>
  </si>
  <si>
    <t>06.271.0011-0</t>
  </si>
  <si>
    <t>06.271.0012-0</t>
  </si>
  <si>
    <t>06.271.0013-0</t>
  </si>
  <si>
    <t>06.271.0014-0</t>
  </si>
  <si>
    <t>06.271.0016-0</t>
  </si>
  <si>
    <t>06.271.0018-0</t>
  </si>
  <si>
    <t>06.271.0021-0</t>
  </si>
  <si>
    <t>06.271.0022-0</t>
  </si>
  <si>
    <t>06.271.0023-0</t>
  </si>
  <si>
    <t>06.271.0024-0</t>
  </si>
  <si>
    <t>06.271.0025-0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</si>
  <si>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</si>
  <si>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</si>
  <si>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</si>
  <si>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</si>
  <si>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</si>
  <si>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</si>
  <si>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</si>
  <si>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</si>
  <si>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</si>
  <si>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</si>
  <si>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</si>
  <si>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</si>
  <si>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</si>
  <si>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</si>
  <si>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</si>
  <si>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</si>
  <si>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</si>
  <si>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</si>
  <si>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</si>
  <si>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</si>
  <si>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</si>
  <si>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</si>
  <si>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</si>
  <si>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</si>
  <si>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</si>
  <si>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</si>
  <si>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</si>
  <si>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</si>
  <si>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</si>
  <si>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</si>
  <si>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</si>
  <si>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</si>
  <si>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</si>
  <si>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</si>
  <si>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</si>
  <si>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</si>
  <si>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</si>
  <si>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</si>
  <si>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</si>
  <si>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</si>
  <si>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</si>
  <si>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</si>
  <si>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</si>
  <si>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</si>
  <si>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</si>
  <si>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</si>
  <si>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</si>
  <si>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</si>
  <si>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</si>
  <si>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</si>
  <si>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</si>
  <si>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06.275.0001-0</t>
  </si>
  <si>
    <t>06.275.0002-0</t>
  </si>
  <si>
    <t>06.275.0003-0</t>
  </si>
  <si>
    <t>06.275.0020-0</t>
  </si>
  <si>
    <t>06.275.0021-0</t>
  </si>
  <si>
    <t>06.275.0022-0</t>
  </si>
  <si>
    <t>06.300.0001-0</t>
  </si>
  <si>
    <t>06.300.0002-0</t>
  </si>
  <si>
    <t>06.300.0003-0</t>
  </si>
  <si>
    <t>06.300.0004-0</t>
  </si>
  <si>
    <t>06.300.0005-0</t>
  </si>
  <si>
    <t>06.400.0001-0</t>
  </si>
  <si>
    <t>06.400.0002-0</t>
  </si>
  <si>
    <t>06.400.0003-0</t>
  </si>
  <si>
    <t>06.271.0026-0</t>
  </si>
  <si>
    <t>06.271.0026-A</t>
  </si>
  <si>
    <t>06.400.0004-0</t>
  </si>
  <si>
    <t>06.271.0027-0</t>
  </si>
  <si>
    <t>06.271.0027-A</t>
  </si>
  <si>
    <t>06.400.0005-0</t>
  </si>
  <si>
    <t>06.400.0006-0</t>
  </si>
  <si>
    <t>06.400.0010-0</t>
  </si>
  <si>
    <t>06.400.0011-0</t>
  </si>
  <si>
    <t>06.400.0012-0</t>
  </si>
  <si>
    <t>06.400.0013-0</t>
  </si>
  <si>
    <t>06.400.0014-0</t>
  </si>
  <si>
    <t>06.400.0015-0</t>
  </si>
  <si>
    <t>06.400.0020-0</t>
  </si>
  <si>
    <t>06.500.0010-0</t>
  </si>
  <si>
    <t>06.501.0010-0</t>
  </si>
  <si>
    <t>06.502.0010-0</t>
  </si>
  <si>
    <t>06.502.0020-0</t>
  </si>
  <si>
    <t>06.502.0030-0</t>
  </si>
  <si>
    <t>06.502.0040-0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</si>
  <si>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</si>
  <si>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</si>
  <si>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</si>
  <si>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</si>
  <si>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</si>
  <si>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</si>
  <si>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</si>
  <si>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</si>
  <si>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</si>
  <si>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</si>
  <si>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</si>
  <si>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</si>
  <si>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</si>
  <si>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</si>
  <si>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</si>
  <si>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</si>
  <si>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</si>
  <si>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</si>
  <si>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</si>
  <si>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</si>
  <si>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</si>
  <si>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</si>
  <si>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</si>
  <si>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</si>
  <si>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</si>
  <si>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</si>
  <si>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</si>
  <si>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</si>
  <si>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</si>
  <si>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</si>
  <si>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</si>
  <si>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07.002.0010-1</t>
  </si>
  <si>
    <t>07.002.0015-1</t>
  </si>
  <si>
    <t>07.002.0020-1</t>
  </si>
  <si>
    <t>07.002.0025-1</t>
  </si>
  <si>
    <t>07.002.0030-1</t>
  </si>
  <si>
    <t>07.002.0035-1</t>
  </si>
  <si>
    <t>07.002.0040-1</t>
  </si>
  <si>
    <t>07.002.0045-1</t>
  </si>
  <si>
    <t>07.003.0010-1</t>
  </si>
  <si>
    <t>07.003.0015-1</t>
  </si>
  <si>
    <t>07.005.0010-1</t>
  </si>
  <si>
    <t>07.005.0015-1</t>
  </si>
  <si>
    <t>07.005.0020-1</t>
  </si>
  <si>
    <t>07.005.0025-1</t>
  </si>
  <si>
    <t>07.005.0030-1</t>
  </si>
  <si>
    <t>07.005.0035-1</t>
  </si>
  <si>
    <t>07.006.0010-1</t>
  </si>
  <si>
    <t>07.006.0015-1</t>
  </si>
  <si>
    <t>07.006.0020-1</t>
  </si>
  <si>
    <t>07.006.0025-1</t>
  </si>
  <si>
    <t>07.007.0010-1</t>
  </si>
  <si>
    <t>07.007.0015-1</t>
  </si>
  <si>
    <t>07.007.0020-1</t>
  </si>
  <si>
    <t>07.007.0025-1</t>
  </si>
  <si>
    <t>07.008.0010-1</t>
  </si>
  <si>
    <t>07.009.0010-1</t>
  </si>
  <si>
    <t>07.009.0015-1</t>
  </si>
  <si>
    <t>07.009.0020-1</t>
  </si>
  <si>
    <t>07.030.0010-1</t>
  </si>
  <si>
    <t>07.050.0050-0</t>
  </si>
  <si>
    <t>07.050.0050-A</t>
  </si>
  <si>
    <t>07.100.0040-1</t>
  </si>
  <si>
    <t>07.100.0050-0</t>
  </si>
  <si>
    <t>07.100.0050-A</t>
  </si>
  <si>
    <t>07.150.0010-1</t>
  </si>
  <si>
    <t>07.150.0020-1</t>
  </si>
  <si>
    <t>07.160.0012-1</t>
  </si>
  <si>
    <t>07.160.0020-1</t>
  </si>
  <si>
    <t>07.170.0010-1</t>
  </si>
  <si>
    <t>07.180.0010-1</t>
  </si>
  <si>
    <t>08.001.0001-0</t>
  </si>
  <si>
    <t>08.001.0002-1</t>
  </si>
  <si>
    <t>08.001.0004-0</t>
  </si>
  <si>
    <t>08.001.0005-0</t>
  </si>
  <si>
    <t>08.001.0008-0</t>
  </si>
  <si>
    <t>08.001.0009-0</t>
  </si>
  <si>
    <t>08.002.0001-0</t>
  </si>
  <si>
    <t>08.003.0001-0</t>
  </si>
  <si>
    <t>08.003.0002-0</t>
  </si>
  <si>
    <t>08.003.0005-0</t>
  </si>
  <si>
    <t>08.003.0010-0</t>
  </si>
  <si>
    <t>08.003.0015-0</t>
  </si>
  <si>
    <t>08.003.0030-0</t>
  </si>
  <si>
    <t>08.003.0035-0</t>
  </si>
  <si>
    <t>08.004.0001-0</t>
  </si>
  <si>
    <t>08.004.0002-0</t>
  </si>
  <si>
    <t>08.004.0003-0</t>
  </si>
  <si>
    <t>08.004.0008-0</t>
  </si>
  <si>
    <t>08.005.0001-0</t>
  </si>
  <si>
    <t>08.005.0002-0</t>
  </si>
  <si>
    <t>08.005.0003-0</t>
  </si>
  <si>
    <t>08.006.0001-0</t>
  </si>
  <si>
    <t>08.006.0003-0</t>
  </si>
  <si>
    <t>08.006.0004-0</t>
  </si>
  <si>
    <t>08.006.0005-0</t>
  </si>
  <si>
    <t>08.006.0006-0</t>
  </si>
  <si>
    <t>08.006.0010-0</t>
  </si>
  <si>
    <t>08.006.0011-0</t>
  </si>
  <si>
    <t>08.006.0015-0</t>
  </si>
  <si>
    <t>08.007.0001-0</t>
  </si>
  <si>
    <t>08.007.0002-0</t>
  </si>
  <si>
    <t>08.008.0001-0</t>
  </si>
  <si>
    <t>08.008.0002-0</t>
  </si>
  <si>
    <t>08.009.0003-0</t>
  </si>
  <si>
    <t>08.009.0005-0</t>
  </si>
  <si>
    <t>08.009.0010-0</t>
  </si>
  <si>
    <t>08.010.0001-0</t>
  </si>
  <si>
    <t>08.010.0005-0</t>
  </si>
  <si>
    <t>08.011.0001-0</t>
  </si>
  <si>
    <t>08.012.0001-0</t>
  </si>
  <si>
    <t>08.012.0003-0</t>
  </si>
  <si>
    <t>08.012.0004-0</t>
  </si>
  <si>
    <t>08.012.0005-0</t>
  </si>
  <si>
    <t>08.013.0005-0</t>
  </si>
  <si>
    <t>08.013.0010-0</t>
  </si>
  <si>
    <t>08.013.0015-0</t>
  </si>
  <si>
    <t>08.015.0002-0</t>
  </si>
  <si>
    <t>08.015.0003-0</t>
  </si>
  <si>
    <t>08.015.0004-0</t>
  </si>
  <si>
    <t>08.015.0005-0</t>
  </si>
  <si>
    <t>08.015.0008-0</t>
  </si>
  <si>
    <t>08.015.0016-0</t>
  </si>
  <si>
    <t>08.015.0018-0</t>
  </si>
  <si>
    <t>08.015.0020-0</t>
  </si>
  <si>
    <t>08.015.0022-0</t>
  </si>
  <si>
    <t>08.015.0025-0</t>
  </si>
  <si>
    <t>08.015.0040-0</t>
  </si>
  <si>
    <t>08.015.0042-0</t>
  </si>
  <si>
    <t>07.050.0025-1</t>
  </si>
  <si>
    <t>08.015.0045-0</t>
  </si>
  <si>
    <t>07.050.0030-1</t>
  </si>
  <si>
    <t>08.015.0060-0</t>
  </si>
  <si>
    <t>07.050.0035-1</t>
  </si>
  <si>
    <t>08.015.0060-A</t>
  </si>
  <si>
    <t>08.015.0061-0</t>
  </si>
  <si>
    <t>07.100.0010-1</t>
  </si>
  <si>
    <t>08.015.0061-A</t>
  </si>
  <si>
    <t>08.015.0063-0</t>
  </si>
  <si>
    <t>07.100.0015-1</t>
  </si>
  <si>
    <t>08.015.0063-A</t>
  </si>
  <si>
    <t>08.015.0065-0</t>
  </si>
  <si>
    <t>07.100.0020-1</t>
  </si>
  <si>
    <t>08.015.0065-A</t>
  </si>
  <si>
    <t>08.015.0067-0</t>
  </si>
  <si>
    <t>07.100.0025-1</t>
  </si>
  <si>
    <t>08.015.0067-A</t>
  </si>
  <si>
    <t>08.015.0068-0</t>
  </si>
  <si>
    <t>08.015.0068-A</t>
  </si>
  <si>
    <t>08.015.0083-0</t>
  </si>
  <si>
    <t>08.015.0084-0</t>
  </si>
  <si>
    <t>08.015.0085-0</t>
  </si>
  <si>
    <t>08.015.0086-0</t>
  </si>
  <si>
    <t>08.015.0087-0</t>
  </si>
  <si>
    <t>08.015.0088-0</t>
  </si>
  <si>
    <t>08.015.0090-0</t>
  </si>
  <si>
    <t>08.015.0095-0</t>
  </si>
  <si>
    <t>08.015.0096-0</t>
  </si>
  <si>
    <t>08.015.0097-0</t>
  </si>
  <si>
    <t>08.015.0098-0</t>
  </si>
  <si>
    <t>08.015.0310-0</t>
  </si>
  <si>
    <t>08.015.0315-0</t>
  </si>
  <si>
    <t>08.015.0320-0</t>
  </si>
  <si>
    <t>08.015.0325-0</t>
  </si>
  <si>
    <t>08.015.0350-0</t>
  </si>
  <si>
    <t>08.015.0360-0</t>
  </si>
  <si>
    <t>08.015.0361-0</t>
  </si>
  <si>
    <t>08.015.0363-0</t>
  </si>
  <si>
    <t>08.015.0400-0</t>
  </si>
  <si>
    <t>08.015.0410-0</t>
  </si>
  <si>
    <t>08.016.0001-0</t>
  </si>
  <si>
    <t>08.016.0002-0</t>
  </si>
  <si>
    <t>08.017.0006-0</t>
  </si>
  <si>
    <t>08.017.0010-0</t>
  </si>
  <si>
    <t>08.017.0020-0</t>
  </si>
  <si>
    <t>08.018.0001-0</t>
  </si>
  <si>
    <t>08.018.0005-0</t>
  </si>
  <si>
    <t>08.018.0010-0</t>
  </si>
  <si>
    <t>08.018.0020-0</t>
  </si>
  <si>
    <t>08.018.0023-0</t>
  </si>
  <si>
    <t>08.018.0050-0</t>
  </si>
  <si>
    <t>08.019.0001-0</t>
  </si>
  <si>
    <t>08.019.0002-0</t>
  </si>
  <si>
    <t>08.019.0003-0</t>
  </si>
  <si>
    <t>08.019.0004-0</t>
  </si>
  <si>
    <t>08.019.0009-0</t>
  </si>
  <si>
    <t>08.019.0010-0</t>
  </si>
  <si>
    <t>08.020.0008-0</t>
  </si>
  <si>
    <t>08.020.0010-0</t>
  </si>
  <si>
    <t>08.020.0012-0</t>
  </si>
  <si>
    <t>08.020.0018-0</t>
  </si>
  <si>
    <t>08.020.0020-0</t>
  </si>
  <si>
    <t>08.020.0022-0</t>
  </si>
  <si>
    <t>08.020.0024-0</t>
  </si>
  <si>
    <t>08.020.0030-0</t>
  </si>
  <si>
    <t>08.020.0035-0</t>
  </si>
  <si>
    <t>08.020.0040-0</t>
  </si>
  <si>
    <t>08.021.0001-0</t>
  </si>
  <si>
    <t>08.021.0002-0</t>
  </si>
  <si>
    <t>08.021.0003-0</t>
  </si>
  <si>
    <t>08.022.0002-0</t>
  </si>
  <si>
    <t>08.024.0002-0</t>
  </si>
  <si>
    <t>08.026.0001-0</t>
  </si>
  <si>
    <t>08.026.0002-0</t>
  </si>
  <si>
    <t>08.026.0005-0</t>
  </si>
  <si>
    <t>08.026.0010-0</t>
  </si>
  <si>
    <t>08.027.0035-0</t>
  </si>
  <si>
    <t>08.027.0036-0</t>
  </si>
  <si>
    <t>08.027.0037-0</t>
  </si>
  <si>
    <t>08.027.0040-0</t>
  </si>
  <si>
    <t>08.027.0041-0</t>
  </si>
  <si>
    <t>08.027.0042-0</t>
  </si>
  <si>
    <t>08.027.0045-0</t>
  </si>
  <si>
    <t>08.027.0048-0</t>
  </si>
  <si>
    <t>08.027.0051-0</t>
  </si>
  <si>
    <t>08.015.0050-0</t>
  </si>
  <si>
    <t>08.027.0054-0</t>
  </si>
  <si>
    <t>08.015.0051-0</t>
  </si>
  <si>
    <t>08.027.0057-0</t>
  </si>
  <si>
    <t>08.015.0052-0</t>
  </si>
  <si>
    <t>08.027.0060-0</t>
  </si>
  <si>
    <t>08.015.0053-0</t>
  </si>
  <si>
    <t>08.027.0063-0</t>
  </si>
  <si>
    <t>08.015.0054-0</t>
  </si>
  <si>
    <t>08.027.0066-0</t>
  </si>
  <si>
    <t>08.015.0055-0</t>
  </si>
  <si>
    <t>08.027.0069-0</t>
  </si>
  <si>
    <t>08.015.0070-0</t>
  </si>
  <si>
    <t>08.027.0072-0</t>
  </si>
  <si>
    <t>08.015.0071-0</t>
  </si>
  <si>
    <t>08.027.0075-0</t>
  </si>
  <si>
    <t>08.015.0072-0</t>
  </si>
  <si>
    <t>08.027.0078-0</t>
  </si>
  <si>
    <t>08.015.0073-0</t>
  </si>
  <si>
    <t>08.027.0079-0</t>
  </si>
  <si>
    <t>08.015.0074-0</t>
  </si>
  <si>
    <t>08.027.0082-0</t>
  </si>
  <si>
    <t>08.015.0075-0</t>
  </si>
  <si>
    <t>08.027.0083-0</t>
  </si>
  <si>
    <t>08.015.0077-0</t>
  </si>
  <si>
    <t>08.027.0085-0</t>
  </si>
  <si>
    <t>08.015.0078-0</t>
  </si>
  <si>
    <t>08.027.0088-0</t>
  </si>
  <si>
    <t>08.015.0079-0</t>
  </si>
  <si>
    <t>08.027.0089-0</t>
  </si>
  <si>
    <t>08.015.0080-0</t>
  </si>
  <si>
    <t>08.027.0090-0</t>
  </si>
  <si>
    <t>08.015.0081-0</t>
  </si>
  <si>
    <t>08.027.0095-0</t>
  </si>
  <si>
    <t>08.015.0082-0</t>
  </si>
  <si>
    <t>08.027.0096-0</t>
  </si>
  <si>
    <t>08.027.0098-0</t>
  </si>
  <si>
    <t>08.027.0099-0</t>
  </si>
  <si>
    <t>08.027.0102-0</t>
  </si>
  <si>
    <t>08.028.0010-0</t>
  </si>
  <si>
    <t>08.028.0015-0</t>
  </si>
  <si>
    <t>08.031.0005-0</t>
  </si>
  <si>
    <t>08.031.0006-0</t>
  </si>
  <si>
    <t>08.031.0007-0</t>
  </si>
  <si>
    <t>08.032.0001-0</t>
  </si>
  <si>
    <t>08.034.0001-0</t>
  </si>
  <si>
    <t>08.034.0002-0</t>
  </si>
  <si>
    <t>08.015.0100-0</t>
  </si>
  <si>
    <t>08.034.0005-0</t>
  </si>
  <si>
    <t>08.015.0101-0</t>
  </si>
  <si>
    <t>08.034.0010-0</t>
  </si>
  <si>
    <t>08.015.0102-0</t>
  </si>
  <si>
    <t>08.034.0020-0</t>
  </si>
  <si>
    <t>08.015.0103-0</t>
  </si>
  <si>
    <t>08.034.0025-0</t>
  </si>
  <si>
    <t>08.015.0104-0</t>
  </si>
  <si>
    <t>08.035.0001-0</t>
  </si>
  <si>
    <t>08.015.0105-0</t>
  </si>
  <si>
    <t>08.035.0005-0</t>
  </si>
  <si>
    <t>08.015.0120-0</t>
  </si>
  <si>
    <t>08.036.0001-0</t>
  </si>
  <si>
    <t>08.015.0121-0</t>
  </si>
  <si>
    <t>08.036.0002-0</t>
  </si>
  <si>
    <t>08.015.0122-0</t>
  </si>
  <si>
    <t>08.037.0070-0</t>
  </si>
  <si>
    <t>08.015.0123-0</t>
  </si>
  <si>
    <t>08.037.0070-A</t>
  </si>
  <si>
    <t>08.037.0073-0</t>
  </si>
  <si>
    <t>08.015.0124-0</t>
  </si>
  <si>
    <t>08.037.0073-A</t>
  </si>
  <si>
    <t>08.037.0075-0</t>
  </si>
  <si>
    <t>08.015.0125-0</t>
  </si>
  <si>
    <t>08.037.0075-A</t>
  </si>
  <si>
    <t>08.037.0077-0</t>
  </si>
  <si>
    <t>08.015.0150-0</t>
  </si>
  <si>
    <t>08.037.0077-A</t>
  </si>
  <si>
    <t>08.038.0001-0</t>
  </si>
  <si>
    <t>08.015.0151-0</t>
  </si>
  <si>
    <t>08.040.0005-0</t>
  </si>
  <si>
    <t>08.015.0152-0</t>
  </si>
  <si>
    <t>08.040.0010-0</t>
  </si>
  <si>
    <t>08.015.0153-0</t>
  </si>
  <si>
    <t>08.040.0015-0</t>
  </si>
  <si>
    <t>08.015.0154-0</t>
  </si>
  <si>
    <t>08.040.0020-0</t>
  </si>
  <si>
    <t>08.015.0155-0</t>
  </si>
  <si>
    <t>08.040.0025-0</t>
  </si>
  <si>
    <t>08.015.0200-0</t>
  </si>
  <si>
    <t>08.040.0030-0</t>
  </si>
  <si>
    <t>08.015.0201-0</t>
  </si>
  <si>
    <t>08.050.0001-0</t>
  </si>
  <si>
    <t>08.015.0202-0</t>
  </si>
  <si>
    <t>08.050.0004-0</t>
  </si>
  <si>
    <t>08.015.0203-0</t>
  </si>
  <si>
    <t>09.001.0001-1</t>
  </si>
  <si>
    <t>08.015.0204-0</t>
  </si>
  <si>
    <t>09.001.0002-0</t>
  </si>
  <si>
    <t>08.015.0205-0</t>
  </si>
  <si>
    <t>09.001.0003-1</t>
  </si>
  <si>
    <t>08.015.0220-0</t>
  </si>
  <si>
    <t>09.001.0004-0</t>
  </si>
  <si>
    <t>08.015.0221-0</t>
  </si>
  <si>
    <t>09.001.0020-0</t>
  </si>
  <si>
    <t>08.015.0222-0</t>
  </si>
  <si>
    <t>09.001.0025-0</t>
  </si>
  <si>
    <t>08.015.0223-0</t>
  </si>
  <si>
    <t>09.001.0030-0</t>
  </si>
  <si>
    <t>08.015.0224-0</t>
  </si>
  <si>
    <t>09.001.0035-0</t>
  </si>
  <si>
    <t>08.015.0225-0</t>
  </si>
  <si>
    <t>09.001.0040-0</t>
  </si>
  <si>
    <t>08.015.0250-0</t>
  </si>
  <si>
    <t>09.001.0045-0</t>
  </si>
  <si>
    <t>08.015.0251-0</t>
  </si>
  <si>
    <t>09.001.0050-0</t>
  </si>
  <si>
    <t>08.015.0252-0</t>
  </si>
  <si>
    <t>09.001.0055-0</t>
  </si>
  <si>
    <t>08.015.0253-0</t>
  </si>
  <si>
    <t>09.001.0060-0</t>
  </si>
  <si>
    <t>08.015.0254-0</t>
  </si>
  <si>
    <t>09.001.0065-0</t>
  </si>
  <si>
    <t>08.015.0255-0</t>
  </si>
  <si>
    <t>09.001.0070-0</t>
  </si>
  <si>
    <t>08.015.0270-0</t>
  </si>
  <si>
    <t>09.001.0075-0</t>
  </si>
  <si>
    <t>08.015.0271-0</t>
  </si>
  <si>
    <t>09.001.0080-0</t>
  </si>
  <si>
    <t>08.015.0272-0</t>
  </si>
  <si>
    <t>09.001.0100-0</t>
  </si>
  <si>
    <t>08.015.0273-0</t>
  </si>
  <si>
    <t>09.002.0001-0</t>
  </si>
  <si>
    <t>08.015.0274-0</t>
  </si>
  <si>
    <t>09.002.0002-0</t>
  </si>
  <si>
    <t>08.015.0275-0</t>
  </si>
  <si>
    <t>09.002.0003-0</t>
  </si>
  <si>
    <t>08.015.0300-0</t>
  </si>
  <si>
    <t>09.002.0010-0</t>
  </si>
  <si>
    <t>08.015.0301-0</t>
  </si>
  <si>
    <t>09.002.0012-0</t>
  </si>
  <si>
    <t>08.015.0302-0</t>
  </si>
  <si>
    <t>09.002.0015-0</t>
  </si>
  <si>
    <t>08.015.0303-0</t>
  </si>
  <si>
    <t>09.002.0017-0</t>
  </si>
  <si>
    <t>08.015.0304-0</t>
  </si>
  <si>
    <t>09.002.0019-0</t>
  </si>
  <si>
    <t>08.015.0305-0</t>
  </si>
  <si>
    <t>09.002.0021-0</t>
  </si>
  <si>
    <t>09.002.0023-0</t>
  </si>
  <si>
    <t>09.002.0030-0</t>
  </si>
  <si>
    <t>09.002.0032-0</t>
  </si>
  <si>
    <t>09.002.0050-0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</si>
  <si>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</si>
  <si>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</si>
  <si>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</si>
  <si>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</si>
  <si>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</si>
  <si>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</si>
  <si>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</si>
  <si>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</si>
  <si>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</si>
  <si>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</si>
  <si>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</si>
  <si>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</si>
  <si>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</si>
  <si>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</si>
  <si>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</si>
  <si>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</si>
  <si>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</si>
  <si>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</si>
  <si>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</si>
  <si>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</si>
  <si>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</si>
  <si>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</si>
  <si>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</si>
  <si>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</si>
  <si>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</si>
  <si>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</si>
  <si>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</si>
  <si>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</si>
  <si>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</si>
  <si>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</si>
  <si>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</si>
  <si>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</si>
  <si>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</si>
  <si>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</si>
  <si>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</si>
  <si>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</si>
  <si>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</si>
  <si>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</si>
  <si>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</si>
  <si>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</si>
  <si>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</si>
  <si>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</si>
  <si>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09.005.0001-0</t>
  </si>
  <si>
    <t>09.005.0002-0</t>
  </si>
  <si>
    <t>09.005.0003-0</t>
  </si>
  <si>
    <t>09.005.0004-0</t>
  </si>
  <si>
    <t>09.005.0005-0</t>
  </si>
  <si>
    <t>09.005.0006-0</t>
  </si>
  <si>
    <t>09.005.0007-0</t>
  </si>
  <si>
    <t>09.005.0008-0</t>
  </si>
  <si>
    <t>09.005.0009-0</t>
  </si>
  <si>
    <t>09.005.0011-0</t>
  </si>
  <si>
    <t>09.005.0012-0</t>
  </si>
  <si>
    <t>09.005.0020-0</t>
  </si>
  <si>
    <t>09.005.0021-0</t>
  </si>
  <si>
    <t>09.005.0022-0</t>
  </si>
  <si>
    <t>09.005.0023-0</t>
  </si>
  <si>
    <t>09.005.0024-0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</si>
  <si>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</si>
  <si>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</si>
  <si>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</si>
  <si>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</si>
  <si>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</si>
  <si>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</si>
  <si>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</si>
  <si>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</si>
  <si>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</si>
  <si>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</si>
  <si>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</si>
  <si>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</si>
  <si>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</si>
  <si>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</si>
  <si>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</si>
  <si>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</si>
  <si>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09.005.0053-0</t>
  </si>
  <si>
    <t>09.005.0054-0</t>
  </si>
  <si>
    <t>09.005.0059-0</t>
  </si>
  <si>
    <t>09.005.0060-0</t>
  </si>
  <si>
    <t>09.005.0061-0</t>
  </si>
  <si>
    <t>09.005.0100-0</t>
  </si>
  <si>
    <t>09.005.0105-0</t>
  </si>
  <si>
    <t>09.005.0110-0</t>
  </si>
  <si>
    <t>09.005.0115-0</t>
  </si>
  <si>
    <t>09.005.0120-0</t>
  </si>
  <si>
    <t>09.005.0125-0</t>
  </si>
  <si>
    <t>09.005.0130-0</t>
  </si>
  <si>
    <t>09.005.0135-0</t>
  </si>
  <si>
    <t>09.005.0140-0</t>
  </si>
  <si>
    <t>08.037.0010-0</t>
  </si>
  <si>
    <t>09.005.0145-0</t>
  </si>
  <si>
    <t>08.037.0011-0</t>
  </si>
  <si>
    <t>09.005.0150-0</t>
  </si>
  <si>
    <t>08.037.0012-0</t>
  </si>
  <si>
    <t>09.005.0155-0</t>
  </si>
  <si>
    <t>08.037.0013-0</t>
  </si>
  <si>
    <t>09.006.0003-0</t>
  </si>
  <si>
    <t>08.037.0014-0</t>
  </si>
  <si>
    <t>09.006.0006-0</t>
  </si>
  <si>
    <t>08.037.0015-0</t>
  </si>
  <si>
    <t>09.006.0007-0</t>
  </si>
  <si>
    <t>08.037.0040-0</t>
  </si>
  <si>
    <t>09.006.0008-0</t>
  </si>
  <si>
    <t>08.037.0041-0</t>
  </si>
  <si>
    <t>09.006.0009-0</t>
  </si>
  <si>
    <t>08.037.0042-0</t>
  </si>
  <si>
    <t>09.006.0010-0</t>
  </si>
  <si>
    <t>08.037.0043-0</t>
  </si>
  <si>
    <t>09.006.0015-0</t>
  </si>
  <si>
    <t>08.037.0044-0</t>
  </si>
  <si>
    <t>09.006.0020-0</t>
  </si>
  <si>
    <t>08.037.0045-0</t>
  </si>
  <si>
    <t>09.006.0030-0</t>
  </si>
  <si>
    <t>08.037.0047-0</t>
  </si>
  <si>
    <t>09.006.0032-0</t>
  </si>
  <si>
    <t>08.037.0048-0</t>
  </si>
  <si>
    <t>09.007.0001-0</t>
  </si>
  <si>
    <t>08.037.0049-0</t>
  </si>
  <si>
    <t>09.007.0002-0</t>
  </si>
  <si>
    <t>08.037.0050-0</t>
  </si>
  <si>
    <t>09.007.0003-0</t>
  </si>
  <si>
    <t>08.037.0051-0</t>
  </si>
  <si>
    <t>09.007.0010-0</t>
  </si>
  <si>
    <t>08.037.0052-0</t>
  </si>
  <si>
    <t>09.007.0015-0</t>
  </si>
  <si>
    <t>08.037.0054-0</t>
  </si>
  <si>
    <t>09.007.0030-0</t>
  </si>
  <si>
    <t>08.037.0055-0</t>
  </si>
  <si>
    <t>09.007.0035-0</t>
  </si>
  <si>
    <t>08.037.0056-0</t>
  </si>
  <si>
    <t>09.008.0010-0</t>
  </si>
  <si>
    <t>08.037.0057-0</t>
  </si>
  <si>
    <t>09.009.0001-0</t>
  </si>
  <si>
    <t>08.037.0058-0</t>
  </si>
  <si>
    <t>09.009.0002-0</t>
  </si>
  <si>
    <t>08.037.0059-0</t>
  </si>
  <si>
    <t>09.009.0003-0</t>
  </si>
  <si>
    <t>09.009.0004-0</t>
  </si>
  <si>
    <t>09.009.0010-0</t>
  </si>
  <si>
    <t>09.010.0001-0</t>
  </si>
  <si>
    <t>09.010.0002-0</t>
  </si>
  <si>
    <t>09.011.0001-0</t>
  </si>
  <si>
    <t>09.012.0001-0</t>
  </si>
  <si>
    <t>09.012.0002-0</t>
  </si>
  <si>
    <t>09.012.0003-0</t>
  </si>
  <si>
    <t>09.012.0004-0</t>
  </si>
  <si>
    <t>09.012.0010-0</t>
  </si>
  <si>
    <t>09.012.0015-0</t>
  </si>
  <si>
    <t>09.013.0001-0</t>
  </si>
  <si>
    <t>09.013.0002-0</t>
  </si>
  <si>
    <t>09.013.0010-0</t>
  </si>
  <si>
    <t>09.013.0015-0</t>
  </si>
  <si>
    <t>09.013.0016-0</t>
  </si>
  <si>
    <t>09.013.0020-0</t>
  </si>
  <si>
    <t>09.013.0030-0</t>
  </si>
  <si>
    <t>09.013.0035-0</t>
  </si>
  <si>
    <t>09.013.0040-0</t>
  </si>
  <si>
    <t>09.014.0015-0</t>
  </si>
  <si>
    <t>09.015.0003-0</t>
  </si>
  <si>
    <t>09.015.0005-0</t>
  </si>
  <si>
    <t>09.015.0006-0</t>
  </si>
  <si>
    <t>09.015.0007-0</t>
  </si>
  <si>
    <t>09.015.0008-0</t>
  </si>
  <si>
    <t>09.015.0010-0</t>
  </si>
  <si>
    <t>09.001.0150-0</t>
  </si>
  <si>
    <t>09.001.0150-A</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</si>
  <si>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</si>
  <si>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</si>
  <si>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</si>
  <si>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</si>
  <si>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</si>
  <si>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</si>
  <si>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</si>
  <si>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</si>
  <si>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</si>
  <si>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</si>
  <si>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</si>
  <si>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</si>
  <si>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</si>
  <si>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</si>
  <si>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</si>
  <si>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</si>
  <si>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</si>
  <si>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</si>
  <si>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</si>
  <si>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</si>
  <si>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</si>
  <si>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</si>
  <si>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</si>
  <si>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</si>
  <si>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</si>
  <si>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</si>
  <si>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</si>
  <si>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</si>
  <si>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</si>
  <si>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</si>
  <si>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</si>
  <si>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</si>
  <si>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</si>
  <si>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</si>
  <si>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</si>
  <si>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</si>
  <si>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</si>
  <si>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</si>
  <si>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</si>
  <si>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</si>
  <si>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</si>
  <si>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</si>
  <si>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</si>
  <si>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</si>
  <si>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</si>
  <si>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</si>
  <si>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</si>
  <si>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</si>
  <si>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09.026.0010-0</t>
  </si>
  <si>
    <t>09.026.0015-0</t>
  </si>
  <si>
    <t>09.026.0017-0</t>
  </si>
  <si>
    <t>09.026.0020-0</t>
  </si>
  <si>
    <t>09.026.0025-0</t>
  </si>
  <si>
    <t>09.026.0030-0</t>
  </si>
  <si>
    <t>09.026.0035-0</t>
  </si>
  <si>
    <t>09.026.0040-0</t>
  </si>
  <si>
    <t>09.026.0045-0</t>
  </si>
  <si>
    <t>10.001.0004-1</t>
  </si>
  <si>
    <t>10.001.0010-0</t>
  </si>
  <si>
    <t>10.001.0015-0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</si>
  <si>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</si>
  <si>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</si>
  <si>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</si>
  <si>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</si>
  <si>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</si>
  <si>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</si>
  <si>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</si>
  <si>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</si>
  <si>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</si>
  <si>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</si>
  <si>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</si>
  <si>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</si>
  <si>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</si>
  <si>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</si>
  <si>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</si>
  <si>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</si>
  <si>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</si>
  <si>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</si>
  <si>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</si>
  <si>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</si>
  <si>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</si>
  <si>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</si>
  <si>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</si>
  <si>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</si>
  <si>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</si>
  <si>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</si>
  <si>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</si>
  <si>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</si>
  <si>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</si>
  <si>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</si>
  <si>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</si>
  <si>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</si>
  <si>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</si>
  <si>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</si>
  <si>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</si>
  <si>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</si>
  <si>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</si>
  <si>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</si>
  <si>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</si>
  <si>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</si>
  <si>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</si>
  <si>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</si>
  <si>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</si>
  <si>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</si>
  <si>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10.004.0130-0</t>
  </si>
  <si>
    <t>10.004.0135-0</t>
  </si>
  <si>
    <t>10.004.0140-0</t>
  </si>
  <si>
    <t>10.004.0145-0</t>
  </si>
  <si>
    <t>10.004.0149-0</t>
  </si>
  <si>
    <t>10.004.0165-0</t>
  </si>
  <si>
    <t>10.004.0170-0</t>
  </si>
  <si>
    <t>10.004.0175-0</t>
  </si>
  <si>
    <t>10.004.0180-0</t>
  </si>
  <si>
    <t>10.004.0181-0</t>
  </si>
  <si>
    <t>10.004.0182-0</t>
  </si>
  <si>
    <t>09.006.0035-0</t>
  </si>
  <si>
    <t>09.006.0035-A</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</si>
  <si>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</si>
  <si>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</si>
  <si>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</si>
  <si>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</si>
  <si>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</si>
  <si>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</si>
  <si>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</si>
  <si>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</si>
  <si>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</si>
  <si>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</si>
  <si>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</si>
  <si>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</si>
  <si>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</si>
  <si>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</si>
  <si>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</si>
  <si>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</si>
  <si>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</si>
  <si>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</si>
  <si>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</si>
  <si>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</si>
  <si>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</si>
  <si>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</si>
  <si>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</si>
  <si>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</si>
  <si>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</si>
  <si>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</si>
  <si>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</si>
  <si>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</si>
  <si>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</si>
  <si>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</si>
  <si>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</si>
  <si>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</si>
  <si>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</si>
  <si>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</si>
  <si>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</si>
  <si>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</si>
  <si>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</si>
  <si>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</si>
  <si>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</si>
  <si>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</si>
  <si>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</si>
  <si>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</si>
  <si>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</si>
  <si>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</si>
  <si>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</si>
  <si>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</si>
  <si>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</si>
  <si>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</si>
  <si>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</si>
  <si>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</si>
  <si>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</si>
  <si>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</si>
  <si>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</si>
  <si>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</si>
  <si>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</si>
  <si>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</si>
  <si>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</si>
  <si>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</si>
  <si>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</si>
  <si>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</si>
  <si>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</si>
  <si>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</si>
  <si>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</si>
  <si>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</si>
  <si>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</si>
  <si>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</si>
  <si>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</si>
  <si>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</si>
  <si>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</si>
  <si>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</si>
  <si>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</si>
  <si>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</si>
  <si>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</si>
  <si>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</si>
  <si>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</si>
  <si>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</si>
  <si>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</si>
  <si>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</si>
  <si>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</si>
  <si>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</si>
  <si>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</si>
  <si>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</si>
  <si>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</si>
  <si>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</si>
  <si>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10.007.0071-0</t>
  </si>
  <si>
    <t>10.007.0072-0</t>
  </si>
  <si>
    <t>10.007.0073-0</t>
  </si>
  <si>
    <t>09.016.0060-0</t>
  </si>
  <si>
    <t>09.016.0060-A</t>
  </si>
  <si>
    <t>10.007.0074-0</t>
  </si>
  <si>
    <t>09.016.0061-0</t>
  </si>
  <si>
    <t>09.016.0061-A</t>
  </si>
  <si>
    <t>10.007.0075-0</t>
  </si>
  <si>
    <t>09.020.0070-0</t>
  </si>
  <si>
    <t>09.020.0070-A</t>
  </si>
  <si>
    <t>10.007.0080-1</t>
  </si>
  <si>
    <t>09.020.0075-0</t>
  </si>
  <si>
    <t>09.020.0075-A</t>
  </si>
  <si>
    <t>10.007.0081-0</t>
  </si>
  <si>
    <t>09.020.0076-0</t>
  </si>
  <si>
    <t>09.020.0076-A</t>
  </si>
  <si>
    <t>10.007.0082-0</t>
  </si>
  <si>
    <t>09.020.0080-0</t>
  </si>
  <si>
    <t>09.020.0080-A</t>
  </si>
  <si>
    <t>10.007.0083-0</t>
  </si>
  <si>
    <t>09.020.0085-0</t>
  </si>
  <si>
    <t>09.020.0085-A</t>
  </si>
  <si>
    <t>10.007.0084-0</t>
  </si>
  <si>
    <t>09.020.0090-0</t>
  </si>
  <si>
    <t>09.020.0090-A</t>
  </si>
  <si>
    <t>10.007.0085-0</t>
  </si>
  <si>
    <t>09.025.0100-0</t>
  </si>
  <si>
    <t>09.025.0100-A</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</si>
  <si>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</si>
  <si>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</si>
  <si>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</si>
  <si>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</si>
  <si>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</si>
  <si>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</si>
  <si>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</si>
  <si>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</si>
  <si>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</si>
  <si>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</si>
  <si>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</si>
  <si>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</si>
  <si>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</si>
  <si>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</si>
  <si>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</si>
  <si>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</si>
  <si>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</si>
  <si>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</si>
  <si>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</si>
  <si>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</si>
  <si>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</si>
  <si>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</si>
  <si>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</si>
  <si>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</si>
  <si>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</si>
  <si>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</si>
  <si>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</si>
  <si>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</si>
  <si>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</si>
  <si>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</si>
  <si>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</si>
  <si>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</si>
  <si>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</si>
  <si>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</si>
  <si>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</si>
  <si>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</si>
  <si>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</si>
  <si>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</si>
  <si>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</si>
  <si>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</si>
  <si>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</si>
  <si>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</si>
  <si>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</si>
  <si>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</si>
  <si>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</si>
  <si>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</si>
  <si>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</si>
  <si>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</si>
  <si>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</si>
  <si>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</si>
  <si>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</si>
  <si>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</si>
  <si>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</si>
  <si>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</si>
  <si>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</si>
  <si>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</si>
  <si>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</si>
  <si>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</si>
  <si>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</si>
  <si>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</si>
  <si>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10.009.0015-1</t>
  </si>
  <si>
    <t>10.009.0016-0</t>
  </si>
  <si>
    <t>10.009.0017-0</t>
  </si>
  <si>
    <t>10.009.0018-0</t>
  </si>
  <si>
    <t>10.009.0019-0</t>
  </si>
  <si>
    <t>10.009.0020-0</t>
  </si>
  <si>
    <t>10.009.0021-0</t>
  </si>
  <si>
    <t>10.009.0022-0</t>
  </si>
  <si>
    <t>10.009.0023-0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</si>
  <si>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</si>
  <si>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</si>
  <si>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</si>
  <si>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</si>
  <si>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</si>
  <si>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</si>
  <si>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</si>
  <si>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</si>
  <si>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</si>
  <si>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</si>
  <si>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</si>
  <si>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</si>
  <si>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</si>
  <si>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</si>
  <si>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</si>
  <si>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</si>
  <si>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</si>
  <si>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</si>
  <si>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</si>
  <si>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</si>
  <si>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</si>
  <si>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</si>
  <si>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</si>
  <si>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</si>
  <si>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</si>
  <si>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</si>
  <si>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</si>
  <si>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10.011.0006-1</t>
  </si>
  <si>
    <t>10.011.0007-0</t>
  </si>
  <si>
    <t>10.011.0008-0</t>
  </si>
  <si>
    <t>10.011.0009-1</t>
  </si>
  <si>
    <t>10.011.0010-0</t>
  </si>
  <si>
    <t>10.011.0011-0</t>
  </si>
  <si>
    <t>10.011.0020-0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</si>
  <si>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</si>
  <si>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</si>
  <si>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</si>
  <si>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</si>
  <si>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</si>
  <si>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</si>
  <si>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</si>
  <si>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</si>
  <si>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</si>
  <si>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</si>
  <si>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</si>
  <si>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</si>
  <si>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</si>
  <si>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</si>
  <si>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</si>
  <si>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</si>
  <si>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</si>
  <si>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</si>
  <si>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</si>
  <si>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</si>
  <si>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</si>
  <si>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10.013.0002-0</t>
  </si>
  <si>
    <t>10.013.0005-0</t>
  </si>
  <si>
    <t>10.014.0001-0</t>
  </si>
  <si>
    <t>10.014.0005-0</t>
  </si>
  <si>
    <t>10.014.0010-0</t>
  </si>
  <si>
    <t>10.014.0015-0</t>
  </si>
  <si>
    <t>10.014.0020-0</t>
  </si>
  <si>
    <t>10.014.0021-0</t>
  </si>
  <si>
    <t>10.014.0022-0</t>
  </si>
  <si>
    <t>10.015.0001-0</t>
  </si>
  <si>
    <t>10.015.0005-0</t>
  </si>
  <si>
    <t>10.015.0010-0</t>
  </si>
  <si>
    <t>10.015.0015-0</t>
  </si>
  <si>
    <t>10.016.0001-0</t>
  </si>
  <si>
    <t>10.017.0002-0</t>
  </si>
  <si>
    <t>10.017.0005-0</t>
  </si>
  <si>
    <t>10.017.0008-1</t>
  </si>
  <si>
    <t>10.017.0013-0</t>
  </si>
  <si>
    <t>10.017.0016-0</t>
  </si>
  <si>
    <t>10.017.0021-0</t>
  </si>
  <si>
    <t>10.028.0005-0</t>
  </si>
  <si>
    <t>10.028.0010-0</t>
  </si>
  <si>
    <t>10.028.0015-0</t>
  </si>
  <si>
    <t>10.028.0025-0</t>
  </si>
  <si>
    <t>10.028.0030-0</t>
  </si>
  <si>
    <t>10.028.0035-0</t>
  </si>
  <si>
    <t>10.028.0040-0</t>
  </si>
  <si>
    <t>10.028.0045-0</t>
  </si>
  <si>
    <t>10.028.0050-0</t>
  </si>
  <si>
    <t>10.060.0004-0</t>
  </si>
  <si>
    <t>10.065.0001-0</t>
  </si>
  <si>
    <t>10.065.0002-0</t>
  </si>
  <si>
    <t>10.065.0003-0</t>
  </si>
  <si>
    <t>10.065.0004-0</t>
  </si>
  <si>
    <t>10.070.0001-0</t>
  </si>
  <si>
    <t>10.080.0001-0</t>
  </si>
  <si>
    <t>11.001.0001-1</t>
  </si>
  <si>
    <t>11.001.0005-1</t>
  </si>
  <si>
    <t>11.001.0006-1</t>
  </si>
  <si>
    <t>11.001.0007-1</t>
  </si>
  <si>
    <t>11.001.0008-1</t>
  </si>
  <si>
    <t>11.001.0010-0</t>
  </si>
  <si>
    <t>11.001.0013-1</t>
  </si>
  <si>
    <t>11.001.0015-1</t>
  </si>
  <si>
    <t>11.001.0018-0</t>
  </si>
  <si>
    <t>11.001.0019-0</t>
  </si>
  <si>
    <t>11.001.0020-1</t>
  </si>
  <si>
    <t>11.001.0030-0</t>
  </si>
  <si>
    <t>11.001.0032-1</t>
  </si>
  <si>
    <t>11.001.0036-1</t>
  </si>
  <si>
    <t>11.001.0038-1</t>
  </si>
  <si>
    <t>11.001.0040-1</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</si>
  <si>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</si>
  <si>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</si>
  <si>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</si>
  <si>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</si>
  <si>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</si>
  <si>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</si>
  <si>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</si>
  <si>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</si>
  <si>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</si>
  <si>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</si>
  <si>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</si>
  <si>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</si>
  <si>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</si>
  <si>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</si>
  <si>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</si>
  <si>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</si>
  <si>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</si>
  <si>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</si>
  <si>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</si>
  <si>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</si>
  <si>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</si>
  <si>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</si>
  <si>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</si>
  <si>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</si>
  <si>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</si>
  <si>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</si>
  <si>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</si>
  <si>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</si>
  <si>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</si>
  <si>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</si>
  <si>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</si>
  <si>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</si>
  <si>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</si>
  <si>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</si>
  <si>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</si>
  <si>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</si>
  <si>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</si>
  <si>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</si>
  <si>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</si>
  <si>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</si>
  <si>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</si>
  <si>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</si>
  <si>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</si>
  <si>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</si>
  <si>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</si>
  <si>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</si>
  <si>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</si>
  <si>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</si>
  <si>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</si>
  <si>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</si>
  <si>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</si>
  <si>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</si>
  <si>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</si>
  <si>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</si>
  <si>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</si>
  <si>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</si>
  <si>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</si>
  <si>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</si>
  <si>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</si>
  <si>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</si>
  <si>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</si>
  <si>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</si>
  <si>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</si>
  <si>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</si>
  <si>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</si>
  <si>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</si>
  <si>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</si>
  <si>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</si>
  <si>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</si>
  <si>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</si>
  <si>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</si>
  <si>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</si>
  <si>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</si>
  <si>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</si>
  <si>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</si>
  <si>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</si>
  <si>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</si>
  <si>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</si>
  <si>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</si>
  <si>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</si>
  <si>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</si>
  <si>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</si>
  <si>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</si>
  <si>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</si>
  <si>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</si>
  <si>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</si>
  <si>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</si>
  <si>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</si>
  <si>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11.005.0001-1</t>
  </si>
  <si>
    <t>11.005.0002-1</t>
  </si>
  <si>
    <t>11.005.0005-1</t>
  </si>
  <si>
    <t>11.005.0006-1</t>
  </si>
  <si>
    <t>11.005.0010-0</t>
  </si>
  <si>
    <t>11.005.0012-0</t>
  </si>
  <si>
    <t>11.005.0015-0</t>
  </si>
  <si>
    <t>11.005.0020-0</t>
  </si>
  <si>
    <t>11.005.0050-0</t>
  </si>
  <si>
    <t>11.005.0055-0</t>
  </si>
  <si>
    <t>11.008.0001-1</t>
  </si>
  <si>
    <t>11.008.0003-0</t>
  </si>
  <si>
    <t>11.008.0004-1</t>
  </si>
  <si>
    <t>11.009.0011-0</t>
  </si>
  <si>
    <t>11.009.0012-0</t>
  </si>
  <si>
    <t>11.009.0013-0</t>
  </si>
  <si>
    <t>11.009.0014-1</t>
  </si>
  <si>
    <t>11.009.0015-1</t>
  </si>
  <si>
    <t>11.009.0050-1</t>
  </si>
  <si>
    <t>11.009.0052-1</t>
  </si>
  <si>
    <t>11.009.0054-1</t>
  </si>
  <si>
    <t>11.009.0060-1</t>
  </si>
  <si>
    <t>11.009.0062-1</t>
  </si>
  <si>
    <t>11.009.0070-1</t>
  </si>
  <si>
    <t>11.009.0072-1</t>
  </si>
  <si>
    <t>11.009.0074-1</t>
  </si>
  <si>
    <t>11.009.0100-1</t>
  </si>
  <si>
    <t>11.009.0102-1</t>
  </si>
  <si>
    <t>11.009.0104-1</t>
  </si>
  <si>
    <t>11.009.0110-1</t>
  </si>
  <si>
    <t>11.009.0112-1</t>
  </si>
  <si>
    <t>11.009.0120-1</t>
  </si>
  <si>
    <t>11.009.0122-1</t>
  </si>
  <si>
    <t>11.009.0124-1</t>
  </si>
  <si>
    <t>11.010.0008-0</t>
  </si>
  <si>
    <t>11.010.0028-0</t>
  </si>
  <si>
    <t>11.010.0029-0</t>
  </si>
  <si>
    <t>11.010.0030-0</t>
  </si>
  <si>
    <t>11.010.0031-0</t>
  </si>
  <si>
    <t>11.010.0032-0</t>
  </si>
  <si>
    <t>11.010.0033-0</t>
  </si>
  <si>
    <t>11.010.0034-0</t>
  </si>
  <si>
    <t>11.010.0035-0</t>
  </si>
  <si>
    <t>11.010.0036-0</t>
  </si>
  <si>
    <t>11.010.0037-0</t>
  </si>
  <si>
    <t>11.010.0038-0</t>
  </si>
  <si>
    <t>11.010.0039-0</t>
  </si>
  <si>
    <t>11.010.0060-0</t>
  </si>
  <si>
    <t>11.010.0081-0</t>
  </si>
  <si>
    <t>11.010.0082-0</t>
  </si>
  <si>
    <t>11.010.0083-0</t>
  </si>
  <si>
    <t>11.010.0084-0</t>
  </si>
  <si>
    <t>11.010.0085-0</t>
  </si>
  <si>
    <t>11.010.0086-0</t>
  </si>
  <si>
    <t>11.010.0087-0</t>
  </si>
  <si>
    <t>11.010.0088-0</t>
  </si>
  <si>
    <t>11.010.0089-0</t>
  </si>
  <si>
    <t>11.010.0090-0</t>
  </si>
  <si>
    <t>11.010.0091-0</t>
  </si>
  <si>
    <t>11.010.0092-0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</si>
  <si>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</si>
  <si>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</si>
  <si>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</si>
  <si>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</si>
  <si>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</si>
  <si>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</si>
  <si>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</si>
  <si>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</si>
  <si>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</si>
  <si>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</si>
  <si>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</si>
  <si>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</si>
  <si>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</si>
  <si>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</si>
  <si>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</si>
  <si>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</si>
  <si>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</si>
  <si>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</si>
  <si>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</si>
  <si>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</si>
  <si>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</si>
  <si>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</si>
  <si>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</si>
  <si>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</si>
  <si>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</si>
  <si>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</si>
  <si>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</si>
  <si>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</si>
  <si>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</si>
  <si>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</si>
  <si>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</si>
  <si>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</si>
  <si>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</si>
  <si>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</si>
  <si>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</si>
  <si>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</si>
  <si>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</si>
  <si>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</si>
  <si>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</si>
  <si>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</si>
  <si>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</si>
  <si>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</si>
  <si>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</si>
  <si>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</si>
  <si>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</si>
  <si>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</si>
  <si>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</si>
  <si>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</si>
  <si>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</si>
  <si>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</si>
  <si>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</si>
  <si>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</si>
  <si>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</si>
  <si>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</si>
  <si>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</si>
  <si>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</si>
  <si>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</si>
  <si>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</si>
  <si>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</si>
  <si>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</si>
  <si>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</si>
  <si>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</si>
  <si>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</si>
  <si>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</si>
  <si>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</si>
  <si>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</si>
  <si>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</si>
  <si>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</si>
  <si>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</si>
  <si>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</si>
  <si>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</si>
  <si>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</si>
  <si>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</si>
  <si>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</si>
  <si>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</si>
  <si>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</si>
  <si>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</si>
  <si>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</si>
  <si>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11.015.0001-0</t>
  </si>
  <si>
    <t>11.015.0003-0</t>
  </si>
  <si>
    <t>11.015.0004-0</t>
  </si>
  <si>
    <t>11.015.0019-0</t>
  </si>
  <si>
    <t>11.015.0020-0</t>
  </si>
  <si>
    <t>11.015.0021-0</t>
  </si>
  <si>
    <t>11.015.0022-0</t>
  </si>
  <si>
    <t>11.015.0030-0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</si>
  <si>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</si>
  <si>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</si>
  <si>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</si>
  <si>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</si>
  <si>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</si>
  <si>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</si>
  <si>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</si>
  <si>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</si>
  <si>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</si>
  <si>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</si>
  <si>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</si>
  <si>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</si>
  <si>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</si>
  <si>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</si>
  <si>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</si>
  <si>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</si>
  <si>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</si>
  <si>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</si>
  <si>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</si>
  <si>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11.018.0020-0</t>
  </si>
  <si>
    <t>11.018.0021-0</t>
  </si>
  <si>
    <t>11.018.0025-0</t>
  </si>
  <si>
    <t>11.018.0026-0</t>
  </si>
  <si>
    <t>11.018.0030-0</t>
  </si>
  <si>
    <t>11.018.0031-0</t>
  </si>
  <si>
    <t>11.018.0050-0</t>
  </si>
  <si>
    <t>11.006.0005-0</t>
  </si>
  <si>
    <t>11.006.0005-A</t>
  </si>
  <si>
    <t>11.018.0051-0</t>
  </si>
  <si>
    <t>11.006.0020-0</t>
  </si>
  <si>
    <t>11.006.0020-A</t>
  </si>
  <si>
    <t>11.018.0052-0</t>
  </si>
  <si>
    <t>11.006.0025-0</t>
  </si>
  <si>
    <t>11.006.0025-A</t>
  </si>
  <si>
    <t>11.018.0053-0</t>
  </si>
  <si>
    <t>11.006.0030-0</t>
  </si>
  <si>
    <t>11.006.0030-A</t>
  </si>
  <si>
    <t>11.018.0054-0</t>
  </si>
  <si>
    <t>11.006.0035-0</t>
  </si>
  <si>
    <t>11.006.0035-A</t>
  </si>
  <si>
    <t>11.018.0060-0</t>
  </si>
  <si>
    <t>11.006.0040-0</t>
  </si>
  <si>
    <t>11.006.0040-A</t>
  </si>
  <si>
    <t>11.018.0075-0</t>
  </si>
  <si>
    <t>11.006.0100-0</t>
  </si>
  <si>
    <t>11.006.0100-A</t>
  </si>
  <si>
    <t>11.018.0080-0</t>
  </si>
  <si>
    <t>11.007.0005-0</t>
  </si>
  <si>
    <t>11.007.0005-A</t>
  </si>
  <si>
    <t>11.018.0085-0</t>
  </si>
  <si>
    <t>11.007.0020-0</t>
  </si>
  <si>
    <t>11.007.0020-A</t>
  </si>
  <si>
    <t>11.018.0090-0</t>
  </si>
  <si>
    <t>11.007.0030-0</t>
  </si>
  <si>
    <t>11.007.0030-A</t>
  </si>
  <si>
    <t>11.019.0001-0</t>
  </si>
  <si>
    <t>11.019.0005-0</t>
  </si>
  <si>
    <t>11.019.0010-0</t>
  </si>
  <si>
    <t>11.019.0015-0</t>
  </si>
  <si>
    <t>11.020.0001-0</t>
  </si>
  <si>
    <t>11.020.0002-0</t>
  </si>
  <si>
    <t>11.020.0003-0</t>
  </si>
  <si>
    <t>11.020.0006-0</t>
  </si>
  <si>
    <t>11.020.0007-1</t>
  </si>
  <si>
    <t>11.020.0011-1</t>
  </si>
  <si>
    <t>11.020.0012-0</t>
  </si>
  <si>
    <t>11.020.0015-0</t>
  </si>
  <si>
    <t>11.020.0020-0</t>
  </si>
  <si>
    <t>11.021.0010-1</t>
  </si>
  <si>
    <t>11.023.0001-0</t>
  </si>
  <si>
    <t>11.023.0002-0</t>
  </si>
  <si>
    <t>11.023.0003-0</t>
  </si>
  <si>
    <t>11.023.0004-0</t>
  </si>
  <si>
    <t>11.023.0005-0</t>
  </si>
  <si>
    <t>11.024.0001-1</t>
  </si>
  <si>
    <t>11.024.0002-0</t>
  </si>
  <si>
    <t>11.024.0005-0</t>
  </si>
  <si>
    <t>11.024.0008-0</t>
  </si>
  <si>
    <t>11.024.0010-1</t>
  </si>
  <si>
    <t>11.024.0012-0</t>
  </si>
  <si>
    <t>11.024.0015-0</t>
  </si>
  <si>
    <t>11.024.0018-0</t>
  </si>
  <si>
    <t>11.025.0002-0</t>
  </si>
  <si>
    <t>11.025.0006-0</t>
  </si>
  <si>
    <t>11.025.0009-0</t>
  </si>
  <si>
    <t>11.025.0012-0</t>
  </si>
  <si>
    <t>11.025.0013-0</t>
  </si>
  <si>
    <t>11.025.0014-0</t>
  </si>
  <si>
    <t>11.026.0010-0</t>
  </si>
  <si>
    <t>11.026.0015-0</t>
  </si>
  <si>
    <t>11.010.0100-0</t>
  </si>
  <si>
    <t>11.010.0100-A</t>
  </si>
  <si>
    <t>11.026.0016-0</t>
  </si>
  <si>
    <t>11.010.0105-0</t>
  </si>
  <si>
    <t>11.010.0105-A</t>
  </si>
  <si>
    <t>11.026.0020-0</t>
  </si>
  <si>
    <t>11.011.0005-0</t>
  </si>
  <si>
    <t>11.011.0005-A</t>
  </si>
  <si>
    <t>11.026.0025-0</t>
  </si>
  <si>
    <t>11.011.0006-0</t>
  </si>
  <si>
    <t>11.011.0006-A</t>
  </si>
  <si>
    <t>11.026.0030-0</t>
  </si>
  <si>
    <t>11.026.0032-0</t>
  </si>
  <si>
    <t>11.026.0033-0</t>
  </si>
  <si>
    <t>11.026.0035-0</t>
  </si>
  <si>
    <t>11.030.0020-0</t>
  </si>
  <si>
    <t>11.030.0025-0</t>
  </si>
  <si>
    <t>11.030.0030-0</t>
  </si>
  <si>
    <t>11.030.0050-0</t>
  </si>
  <si>
    <t>11.030.0055-0</t>
  </si>
  <si>
    <t>11.030.0060-0</t>
  </si>
  <si>
    <t>11.030.0080-0</t>
  </si>
  <si>
    <t>11.030.0085-0</t>
  </si>
  <si>
    <t>11.030.0090-0</t>
  </si>
  <si>
    <t>11.030.0110-0</t>
  </si>
  <si>
    <t>11.030.0115-0</t>
  </si>
  <si>
    <t>11.030.0120-0</t>
  </si>
  <si>
    <t>11.031.0005-0</t>
  </si>
  <si>
    <t>11.031.0006-0</t>
  </si>
  <si>
    <t>11.031.0010-0</t>
  </si>
  <si>
    <t>11.031.0011-0</t>
  </si>
  <si>
    <t>11.031.0050-0</t>
  </si>
  <si>
    <t>11.031.0051-0</t>
  </si>
  <si>
    <t>11.032.0005-0</t>
  </si>
  <si>
    <t>11.034.0005-0</t>
  </si>
  <si>
    <t>11.034.0010-0</t>
  </si>
  <si>
    <t>11.035.0001-1</t>
  </si>
  <si>
    <t>11.035.0002-1</t>
  </si>
  <si>
    <t>11.035.0005-0</t>
  </si>
  <si>
    <t>11.035.0010-0</t>
  </si>
  <si>
    <t>11.035.0015-0</t>
  </si>
  <si>
    <t>11.035.0020-0</t>
  </si>
  <si>
    <t>11.036.0001-1</t>
  </si>
  <si>
    <t>11.036.0002-1</t>
  </si>
  <si>
    <t>11.037.0001-0</t>
  </si>
  <si>
    <t>11.038.0001-0</t>
  </si>
  <si>
    <t>11.039.0001-0</t>
  </si>
  <si>
    <t>11.040.0100-0</t>
  </si>
  <si>
    <t>11.040.0105-0</t>
  </si>
  <si>
    <t>11.040.0120-0</t>
  </si>
  <si>
    <t>11.040.0130-0</t>
  </si>
  <si>
    <t>11.043.0002-0</t>
  </si>
  <si>
    <t>11.043.0003-0</t>
  </si>
  <si>
    <t>11.043.0004-0</t>
  </si>
  <si>
    <t>11.043.0005-0</t>
  </si>
  <si>
    <t>11.043.0006-0</t>
  </si>
  <si>
    <t>11.043.0007-0</t>
  </si>
  <si>
    <t>11.043.0008-0</t>
  </si>
  <si>
    <t>11.043.0009-0</t>
  </si>
  <si>
    <t>11.043.0010-0</t>
  </si>
  <si>
    <t>11.043.0011-0</t>
  </si>
  <si>
    <t>11.043.0012-0</t>
  </si>
  <si>
    <t>11.043.0013-0</t>
  </si>
  <si>
    <t>11.012.0100-0</t>
  </si>
  <si>
    <t>11.012.0100-A</t>
  </si>
  <si>
    <t>11.043.0014-1</t>
  </si>
  <si>
    <t>11.012.0105-0</t>
  </si>
  <si>
    <t>11.012.0105-A</t>
  </si>
  <si>
    <t>11.043.0015-0</t>
  </si>
  <si>
    <t>11.012.0120-0</t>
  </si>
  <si>
    <t>11.012.0120-A</t>
  </si>
  <si>
    <t>11.043.0016-0</t>
  </si>
  <si>
    <t>11.012.0125-0</t>
  </si>
  <si>
    <t>11.012.0125-A</t>
  </si>
  <si>
    <t>11.043.0017-0</t>
  </si>
  <si>
    <t>11.043.0018-0</t>
  </si>
  <si>
    <t>11.043.0019-1</t>
  </si>
  <si>
    <t>11.043.0020-0</t>
  </si>
  <si>
    <t>11.043.0021-0</t>
  </si>
  <si>
    <t>11.043.0022-0</t>
  </si>
  <si>
    <t>11.043.0023-0</t>
  </si>
  <si>
    <t>11.043.0024-1</t>
  </si>
  <si>
    <t>11.043.0025-0</t>
  </si>
  <si>
    <t>11.043.0026-0</t>
  </si>
  <si>
    <t>11.043.0027-0</t>
  </si>
  <si>
    <t>11.043.0028-0</t>
  </si>
  <si>
    <t>11.043.0029-1</t>
  </si>
  <si>
    <t>11.043.0030-0</t>
  </si>
  <si>
    <t>11.044.0006-0</t>
  </si>
  <si>
    <t>11.044.0007-0</t>
  </si>
  <si>
    <t>11.044.0008-0</t>
  </si>
  <si>
    <t>11.044.0009-0</t>
  </si>
  <si>
    <t>11.044.0010-0</t>
  </si>
  <si>
    <t>11.044.0056-0</t>
  </si>
  <si>
    <t>11.044.0058-0</t>
  </si>
  <si>
    <t>11.044.0060-0</t>
  </si>
  <si>
    <t>11.045.0006-0</t>
  </si>
  <si>
    <t>11.045.0007-0</t>
  </si>
  <si>
    <t>11.045.0008-0</t>
  </si>
  <si>
    <t>11.045.0009-0</t>
  </si>
  <si>
    <t>11.045.0010-0</t>
  </si>
  <si>
    <t>11.046.0001-0</t>
  </si>
  <si>
    <t>11.046.0004-0</t>
  </si>
  <si>
    <t>11.046.0007-0</t>
  </si>
  <si>
    <t>11.046.0010-0</t>
  </si>
  <si>
    <t>11.046.0013-0</t>
  </si>
  <si>
    <t>11.046.0014-0</t>
  </si>
  <si>
    <t>11.046.0015-0</t>
  </si>
  <si>
    <t>11.046.0060-0</t>
  </si>
  <si>
    <t>11.046.0080-1</t>
  </si>
  <si>
    <t>11.046.0105-0</t>
  </si>
  <si>
    <t>11.046.0110-0</t>
  </si>
  <si>
    <t>11.046.0115-0</t>
  </si>
  <si>
    <t>11.046.0180-0</t>
  </si>
  <si>
    <t>11.047.0010-1</t>
  </si>
  <si>
    <t>11.047.0011-1</t>
  </si>
  <si>
    <t>11.047.0012-0</t>
  </si>
  <si>
    <t>11.047.0015-0</t>
  </si>
  <si>
    <t>11.047.0016-0</t>
  </si>
  <si>
    <t>11.047.0050-0</t>
  </si>
  <si>
    <t>11.048.0010-1</t>
  </si>
  <si>
    <t>11.048.0015-1</t>
  </si>
  <si>
    <t>11.048.0020-1</t>
  </si>
  <si>
    <t>11.048.0025-1</t>
  </si>
  <si>
    <t>11.048.0030-1</t>
  </si>
  <si>
    <t>11.048.0035-1</t>
  </si>
  <si>
    <t>11.048.0040-1</t>
  </si>
  <si>
    <t>11.048.0050-0</t>
  </si>
  <si>
    <t>11.048.0055-0</t>
  </si>
  <si>
    <t>11.048.0060-0</t>
  </si>
  <si>
    <t>11.050.0001-1</t>
  </si>
  <si>
    <t>11.050.0002-0</t>
  </si>
  <si>
    <t>11.050.0010-0</t>
  </si>
  <si>
    <t>11.055.0001-1</t>
  </si>
  <si>
    <t>11.055.0002-0</t>
  </si>
  <si>
    <t>11.055.0010-0</t>
  </si>
  <si>
    <t>11.060.0160-0</t>
  </si>
  <si>
    <t>11.060.0165-0</t>
  </si>
  <si>
    <t>11.060.0170-0</t>
  </si>
  <si>
    <t>11.060.0175-0</t>
  </si>
  <si>
    <t>11.060.0180-0</t>
  </si>
  <si>
    <t>11.060.0185-0</t>
  </si>
  <si>
    <t>11.060.0190-0</t>
  </si>
  <si>
    <t>11.060.0195-0</t>
  </si>
  <si>
    <t>11.060.0200-0</t>
  </si>
  <si>
    <t>11.060.0205-0</t>
  </si>
  <si>
    <t>11.060.0410-0</t>
  </si>
  <si>
    <t>11.060.0415-0</t>
  </si>
  <si>
    <t>11.061.0001-0</t>
  </si>
  <si>
    <t>11.061.0002-0</t>
  </si>
  <si>
    <t>11.080.0010-0</t>
  </si>
  <si>
    <t>11.090.0500-0</t>
  </si>
  <si>
    <t>11.090.0505-0</t>
  </si>
  <si>
    <t>11.090.0510-0</t>
  </si>
  <si>
    <t>11.090.0515-0</t>
  </si>
  <si>
    <t>11.090.0520-0</t>
  </si>
  <si>
    <t>11.090.0530-0</t>
  </si>
  <si>
    <t>11.090.0535-0</t>
  </si>
  <si>
    <t>11.090.0600-0</t>
  </si>
  <si>
    <t>11.090.0610-0</t>
  </si>
  <si>
    <t>11.090.0611-0</t>
  </si>
  <si>
    <t>11.090.0620-0</t>
  </si>
  <si>
    <t>11.091.0001-0</t>
  </si>
  <si>
    <t>11.023.0006-0</t>
  </si>
  <si>
    <t>11.092.0001-0</t>
  </si>
  <si>
    <t>11.023.0007-0</t>
  </si>
  <si>
    <t>12.001.0010-0</t>
  </si>
  <si>
    <t>11.023.0008-0</t>
  </si>
  <si>
    <t>12.001.0015-0</t>
  </si>
  <si>
    <t>11.023.0009-0</t>
  </si>
  <si>
    <t>12.001.0020-0</t>
  </si>
  <si>
    <t>11.023.0010-0</t>
  </si>
  <si>
    <t>12.001.0025-0</t>
  </si>
  <si>
    <t>11.023.0011-0</t>
  </si>
  <si>
    <t>12.001.0030-0</t>
  </si>
  <si>
    <t>11.023.0013-0</t>
  </si>
  <si>
    <t>12.001.0035-0</t>
  </si>
  <si>
    <t>12.001.0040-0</t>
  </si>
  <si>
    <t>12.001.0045-0</t>
  </si>
  <si>
    <t>12.001.0070-0</t>
  </si>
  <si>
    <t>12.001.0075-0</t>
  </si>
  <si>
    <t>12.001.0090-0</t>
  </si>
  <si>
    <t>12.001.0095-0</t>
  </si>
  <si>
    <t>12.001.0100-0</t>
  </si>
  <si>
    <t>12.001.0105-0</t>
  </si>
  <si>
    <t>12.001.0115-0</t>
  </si>
  <si>
    <t>12.002.0010-0</t>
  </si>
  <si>
    <t>12.002.0011-0</t>
  </si>
  <si>
    <t>12.002.0015-0</t>
  </si>
  <si>
    <t>12.002.0016-0</t>
  </si>
  <si>
    <t>12.002.0020-0</t>
  </si>
  <si>
    <t>12.002.0025-0</t>
  </si>
  <si>
    <t>12.002.0030-0</t>
  </si>
  <si>
    <t>12.002.0035-1</t>
  </si>
  <si>
    <t>12.002.0036-0</t>
  </si>
  <si>
    <t>12.002.0040-0</t>
  </si>
  <si>
    <t>12.002.0045-0</t>
  </si>
  <si>
    <t>12.002.0050-0</t>
  </si>
  <si>
    <t>12.002.0060-1</t>
  </si>
  <si>
    <t>12.002.0065-1</t>
  </si>
  <si>
    <t>11.026.0040-0</t>
  </si>
  <si>
    <t>11.026.0040-A</t>
  </si>
  <si>
    <t>12.002.0070-1</t>
  </si>
  <si>
    <t>12.002.0080-0</t>
  </si>
  <si>
    <t>12.002.0085-0</t>
  </si>
  <si>
    <t>12.002.0100-0</t>
  </si>
  <si>
    <t>12.003.0055-0</t>
  </si>
  <si>
    <t>12.003.0056-0</t>
  </si>
  <si>
    <t>12.003.0060-0</t>
  </si>
  <si>
    <t>12.003.0065-0</t>
  </si>
  <si>
    <t>12.003.0070-0</t>
  </si>
  <si>
    <t>12.003.0075-1</t>
  </si>
  <si>
    <t>12.003.0075-B</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</si>
  <si>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</si>
  <si>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</si>
  <si>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</si>
  <si>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</si>
  <si>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</si>
  <si>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</si>
  <si>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</si>
  <si>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</si>
  <si>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</si>
  <si>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</si>
  <si>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</si>
  <si>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</si>
  <si>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</si>
  <si>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</si>
  <si>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</si>
  <si>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</si>
  <si>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</si>
  <si>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</si>
  <si>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</si>
  <si>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</si>
  <si>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</si>
  <si>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</si>
  <si>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</si>
  <si>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</si>
  <si>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</si>
  <si>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</si>
  <si>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</si>
  <si>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</si>
  <si>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</si>
  <si>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</si>
  <si>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</si>
  <si>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</si>
  <si>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</si>
  <si>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</si>
  <si>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12.004.0160-0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</si>
  <si>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</si>
  <si>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</si>
  <si>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</si>
  <si>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</si>
  <si>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</si>
  <si>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</si>
  <si>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</si>
  <si>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</si>
  <si>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</si>
  <si>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</si>
  <si>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</si>
  <si>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</si>
  <si>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</si>
  <si>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</si>
  <si>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</si>
  <si>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</si>
  <si>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</si>
  <si>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</si>
  <si>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</si>
  <si>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</si>
  <si>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</si>
  <si>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</si>
  <si>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</si>
  <si>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</si>
  <si>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</si>
  <si>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</si>
  <si>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</si>
  <si>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</si>
  <si>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</si>
  <si>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</si>
  <si>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</si>
  <si>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</si>
  <si>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</si>
  <si>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</si>
  <si>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</si>
  <si>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12.006.0010-0</t>
  </si>
  <si>
    <t>12.007.0015-0</t>
  </si>
  <si>
    <t>12.007.0020-0</t>
  </si>
  <si>
    <t>12.007.0025-0</t>
  </si>
  <si>
    <t>12.007.0030-0</t>
  </si>
  <si>
    <t>12.007.0040-0</t>
  </si>
  <si>
    <t>12.007.0045-0</t>
  </si>
  <si>
    <t>12.008.0015-0</t>
  </si>
  <si>
    <t>12.008.0020-0</t>
  </si>
  <si>
    <t>12.009.0001-0</t>
  </si>
  <si>
    <t>12.009.0002-0</t>
  </si>
  <si>
    <t>12.009.0003-0</t>
  </si>
  <si>
    <t>12.009.0006-0</t>
  </si>
  <si>
    <t>12.010.0010-0</t>
  </si>
  <si>
    <t>12.010.0015-0</t>
  </si>
  <si>
    <t>12.010.0020-0</t>
  </si>
  <si>
    <t>12.011.0001-0</t>
  </si>
  <si>
    <t>12.011.0005-0</t>
  </si>
  <si>
    <t>12.012.0001-0</t>
  </si>
  <si>
    <t>12.012.0002-0</t>
  </si>
  <si>
    <t>12.013.0010-0</t>
  </si>
  <si>
    <t>12.015.0005-0</t>
  </si>
  <si>
    <t>12.015.0006-0</t>
  </si>
  <si>
    <t>12.015.0010-0</t>
  </si>
  <si>
    <t>12.015.0014-0</t>
  </si>
  <si>
    <t>12.015.0015-0</t>
  </si>
  <si>
    <t>12.015.0016-0</t>
  </si>
  <si>
    <t>12.015.0020-0</t>
  </si>
  <si>
    <t>12.015.0021-0</t>
  </si>
  <si>
    <t>12.015.0030-0</t>
  </si>
  <si>
    <t>12.015.0031-0</t>
  </si>
  <si>
    <t>12.015.0035-0</t>
  </si>
  <si>
    <t>12.015.0036-0</t>
  </si>
  <si>
    <t>12.015.0040-0</t>
  </si>
  <si>
    <t>11.056.0010-0</t>
  </si>
  <si>
    <t>11.056.0010-A</t>
  </si>
  <si>
    <t>12.015.0041-0</t>
  </si>
  <si>
    <t>11.056.0030-0</t>
  </si>
  <si>
    <t>11.056.0030-A</t>
  </si>
  <si>
    <t>12.015.0045-0</t>
  </si>
  <si>
    <t>11.057.0010-0</t>
  </si>
  <si>
    <t>11.057.0010-A</t>
  </si>
  <si>
    <t>12.015.0046-0</t>
  </si>
  <si>
    <t>12.015.0060-0</t>
  </si>
  <si>
    <t>12.015.0061-0</t>
  </si>
  <si>
    <t>12.015.0065-0</t>
  </si>
  <si>
    <t>12.015.0066-0</t>
  </si>
  <si>
    <t>12.015.0070-0</t>
  </si>
  <si>
    <t>12.015.0071-0</t>
  </si>
  <si>
    <t>12.015.0075-0</t>
  </si>
  <si>
    <t>12.015.0076-0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</si>
  <si>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</si>
  <si>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</si>
  <si>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</si>
  <si>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</si>
  <si>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</si>
  <si>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</si>
  <si>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</si>
  <si>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</si>
  <si>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</si>
  <si>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</si>
  <si>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</si>
  <si>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</si>
  <si>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</si>
  <si>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</si>
  <si>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</si>
  <si>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</si>
  <si>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</si>
  <si>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12.025.0001-0</t>
  </si>
  <si>
    <t>12.030.0001-0</t>
  </si>
  <si>
    <t>12.035.0001-0</t>
  </si>
  <si>
    <t>12.035.0002-0</t>
  </si>
  <si>
    <t>12.035.0005-0</t>
  </si>
  <si>
    <t>12.035.0010-0</t>
  </si>
  <si>
    <t>12.035.0015-0</t>
  </si>
  <si>
    <t>12.035.0020-0</t>
  </si>
  <si>
    <t>12.042.0001-0</t>
  </si>
  <si>
    <t>12.043.0001-0</t>
  </si>
  <si>
    <t>12.045.0002-0</t>
  </si>
  <si>
    <t>12.050.0001-0</t>
  </si>
  <si>
    <t>12.050.0005-0</t>
  </si>
  <si>
    <t>12.050.0010-0</t>
  </si>
  <si>
    <t>12.050.0015-0</t>
  </si>
  <si>
    <t>12.050.0020-0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</si>
  <si>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</si>
  <si>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</si>
  <si>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</si>
  <si>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</si>
  <si>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</si>
  <si>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</si>
  <si>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</si>
  <si>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</si>
  <si>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</si>
  <si>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</si>
  <si>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</si>
  <si>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</si>
  <si>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</si>
  <si>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</si>
  <si>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</si>
  <si>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</si>
  <si>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</si>
  <si>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</si>
  <si>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</si>
  <si>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</si>
  <si>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</si>
  <si>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</si>
  <si>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13.002.0010-1</t>
  </si>
  <si>
    <t>13.002.0011-1</t>
  </si>
  <si>
    <t>13.002.0015-1</t>
  </si>
  <si>
    <t>13.002.0016-0</t>
  </si>
  <si>
    <t>13.002.0017-0</t>
  </si>
  <si>
    <t>13.003.0001-0</t>
  </si>
  <si>
    <t>13.003.0003-0</t>
  </si>
  <si>
    <t>13.003.0004-0</t>
  </si>
  <si>
    <t>13.003.0005-0</t>
  </si>
  <si>
    <t>13.003.0010-0</t>
  </si>
  <si>
    <t>13.004.0010-0</t>
  </si>
  <si>
    <t>13.004.0015-0</t>
  </si>
  <si>
    <t>13.005.0010-0</t>
  </si>
  <si>
    <t>13.005.0015-0</t>
  </si>
  <si>
    <t>13.005.0020-0</t>
  </si>
  <si>
    <t>13.005.0025-0</t>
  </si>
  <si>
    <t>13.006.0010-0</t>
  </si>
  <si>
    <t>13.006.0020-0</t>
  </si>
  <si>
    <t>13.006.0025-0</t>
  </si>
  <si>
    <t>13.008.0010-0</t>
  </si>
  <si>
    <t>13.008.0020-0</t>
  </si>
  <si>
    <t>13.009.0030-0</t>
  </si>
  <si>
    <t>13.009.0035-0</t>
  </si>
  <si>
    <t>13.009.0040-0</t>
  </si>
  <si>
    <t>13.009.0045-0</t>
  </si>
  <si>
    <t>13.009.0050-0</t>
  </si>
  <si>
    <t>13.009.0051-0</t>
  </si>
  <si>
    <t>13.010.0015-0</t>
  </si>
  <si>
    <t>13.010.0020-0</t>
  </si>
  <si>
    <t>13.010.0025-0</t>
  </si>
  <si>
    <t>13.010.0029-0</t>
  </si>
  <si>
    <t>13.010.0049-0</t>
  </si>
  <si>
    <t>13.011.0005-0</t>
  </si>
  <si>
    <t>13.011.0010-0</t>
  </si>
  <si>
    <t>13.012.0010-0</t>
  </si>
  <si>
    <t>13.022.0020-0</t>
  </si>
  <si>
    <t>13.022.0025-0</t>
  </si>
  <si>
    <t>13.022.0029-0</t>
  </si>
  <si>
    <t>13.022.0035-0</t>
  </si>
  <si>
    <t>13.022.0040-0</t>
  </si>
  <si>
    <t>13.022.0045-0</t>
  </si>
  <si>
    <t>13.022.0046-0</t>
  </si>
  <si>
    <t>13.022.0047-0</t>
  </si>
  <si>
    <t>13.022.0500-0</t>
  </si>
  <si>
    <t>13.024.0010-0</t>
  </si>
  <si>
    <t>13.024.0011-0</t>
  </si>
  <si>
    <t>13.024.0015-0</t>
  </si>
  <si>
    <t>13.024.0016-0</t>
  </si>
  <si>
    <t>13.024.0018-0</t>
  </si>
  <si>
    <t>13.024.0019-0</t>
  </si>
  <si>
    <t>13.024.0020-0</t>
  </si>
  <si>
    <t>13.024.0021-0</t>
  </si>
  <si>
    <t>13.025.0005-0</t>
  </si>
  <si>
    <t>13.025.0010-0</t>
  </si>
  <si>
    <t>13.025.0016-0</t>
  </si>
  <si>
    <t>13.025.0020-0</t>
  </si>
  <si>
    <t>13.025.0055-0</t>
  </si>
  <si>
    <t>13.025.0058-0</t>
  </si>
  <si>
    <t>13.025.0059-0</t>
  </si>
  <si>
    <t>13.025.0060-0</t>
  </si>
  <si>
    <t>13.025.0061-0</t>
  </si>
  <si>
    <t>13.025.0080-0</t>
  </si>
  <si>
    <t>13.026.0010-0</t>
  </si>
  <si>
    <t>13.026.0011-0</t>
  </si>
  <si>
    <t>13.026.0015-0</t>
  </si>
  <si>
    <t>13.030.0200-0</t>
  </si>
  <si>
    <t>13.030.0210-0</t>
  </si>
  <si>
    <t>13.030.0250-0</t>
  </si>
  <si>
    <t>13.030.0251-0</t>
  </si>
  <si>
    <t>13.030.0252-0</t>
  </si>
  <si>
    <t>13.030.0255-0</t>
  </si>
  <si>
    <t>13.030.0257-0</t>
  </si>
  <si>
    <t>13.030.0262-0</t>
  </si>
  <si>
    <t>13.030.0263-0</t>
  </si>
  <si>
    <t>13.030.0264-0</t>
  </si>
  <si>
    <t>13.030.0265-0</t>
  </si>
  <si>
    <t>13.030.0267-0</t>
  </si>
  <si>
    <t>13.030.0268-0</t>
  </si>
  <si>
    <t>13.030.0290-0</t>
  </si>
  <si>
    <t>13.030.0291-0</t>
  </si>
  <si>
    <t>13.030.0292-0</t>
  </si>
  <si>
    <t>13.035.0010-0</t>
  </si>
  <si>
    <t>13.035.0015-0</t>
  </si>
  <si>
    <t>13.035.0020-0</t>
  </si>
  <si>
    <t>13.035.0025-0</t>
  </si>
  <si>
    <t>13.036.0010-0</t>
  </si>
  <si>
    <t>13.036.0011-0</t>
  </si>
  <si>
    <t>13.036.0015-0</t>
  </si>
  <si>
    <t>13.036.0016-0</t>
  </si>
  <si>
    <t>13.036.0050-0</t>
  </si>
  <si>
    <t>13.036.0050-A</t>
  </si>
  <si>
    <t>13.036.0051-0</t>
  </si>
  <si>
    <t>13.036.0080-0</t>
  </si>
  <si>
    <t>13.036.0081-0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</si>
  <si>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</si>
  <si>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</si>
  <si>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</si>
  <si>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</si>
  <si>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</si>
  <si>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</si>
  <si>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</si>
  <si>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</si>
  <si>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</si>
  <si>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</si>
  <si>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</si>
  <si>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</si>
  <si>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</si>
  <si>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</si>
  <si>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13.050.0055-0</t>
  </si>
  <si>
    <t>13.050.0065-0</t>
  </si>
  <si>
    <t>13.050.0070-0</t>
  </si>
  <si>
    <t>13.065.0010-0</t>
  </si>
  <si>
    <t>13.065.0015-0</t>
  </si>
  <si>
    <t>13.065.0030-0</t>
  </si>
  <si>
    <t>13.075.0010-0</t>
  </si>
  <si>
    <t>13.080.0005-0</t>
  </si>
  <si>
    <t>13.080.0020-0</t>
  </si>
  <si>
    <t>13.157.0010-0</t>
  </si>
  <si>
    <t>13.160.0010-0</t>
  </si>
  <si>
    <t>13.165.0010-0</t>
  </si>
  <si>
    <t>13.168.0010-0</t>
  </si>
  <si>
    <t>13.168.0020-0</t>
  </si>
  <si>
    <t>13.170.0011-0</t>
  </si>
  <si>
    <t>13.170.0016-0</t>
  </si>
  <si>
    <t>13.170.0018-0</t>
  </si>
  <si>
    <t>13.170.0020-0</t>
  </si>
  <si>
    <t>13.170.0025-0</t>
  </si>
  <si>
    <t>13.175.0010-0</t>
  </si>
  <si>
    <t>13.180.0010-0</t>
  </si>
  <si>
    <t>13.180.0015-1</t>
  </si>
  <si>
    <t>13.187.0010-0</t>
  </si>
  <si>
    <t>13.190.0015-0</t>
  </si>
  <si>
    <t>13.193.0010-0</t>
  </si>
  <si>
    <t>13.195.0010-0</t>
  </si>
  <si>
    <t>13.195.0015-0</t>
  </si>
  <si>
    <t>13.195.0030-0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</si>
  <si>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</si>
  <si>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</si>
  <si>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</si>
  <si>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</si>
  <si>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</si>
  <si>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</si>
  <si>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</si>
  <si>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</si>
  <si>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</si>
  <si>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</si>
  <si>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</si>
  <si>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</si>
  <si>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</si>
  <si>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</si>
  <si>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</si>
  <si>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</si>
  <si>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</si>
  <si>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</si>
  <si>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</si>
  <si>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13.196.0107-0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</si>
  <si>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</si>
  <si>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</si>
  <si>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</si>
  <si>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</si>
  <si>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</si>
  <si>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</si>
  <si>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</si>
  <si>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</si>
  <si>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</si>
  <si>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</si>
  <si>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</si>
  <si>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</si>
  <si>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</si>
  <si>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</si>
  <si>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</si>
  <si>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</si>
  <si>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</si>
  <si>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</si>
  <si>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</si>
  <si>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</si>
  <si>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</si>
  <si>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</si>
  <si>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</si>
  <si>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</si>
  <si>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</si>
  <si>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</si>
  <si>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</si>
  <si>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</si>
  <si>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</si>
  <si>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</si>
  <si>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</si>
  <si>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</si>
  <si>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</si>
  <si>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</si>
  <si>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</si>
  <si>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</si>
  <si>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</si>
  <si>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</si>
  <si>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</si>
  <si>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</si>
  <si>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</si>
  <si>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</si>
  <si>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</si>
  <si>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</si>
  <si>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</si>
  <si>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</si>
  <si>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</si>
  <si>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</si>
  <si>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</si>
  <si>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</si>
  <si>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</si>
  <si>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13.022.0010-0</t>
  </si>
  <si>
    <t>13.022.0010-A</t>
  </si>
  <si>
    <t>13.196.0162-0</t>
  </si>
  <si>
    <t>13.022.0015-0</t>
  </si>
  <si>
    <t>13.022.0015-A</t>
  </si>
  <si>
    <t>13.196.0163-0</t>
  </si>
  <si>
    <t>13.196.0164-0</t>
  </si>
  <si>
    <t>13.196.0165-0</t>
  </si>
  <si>
    <t>13.022.0027-0</t>
  </si>
  <si>
    <t>13.022.0027-A</t>
  </si>
  <si>
    <t>13.196.0166-0</t>
  </si>
  <si>
    <t>13.196.0167-0</t>
  </si>
  <si>
    <t>13.196.0168-0</t>
  </si>
  <si>
    <t>13.196.0169-0</t>
  </si>
  <si>
    <t>13.196.0170-0</t>
  </si>
  <si>
    <t>13.196.0171-0</t>
  </si>
  <si>
    <t>13.196.0172-0</t>
  </si>
  <si>
    <t>13.196.0173-0</t>
  </si>
  <si>
    <t>13.197.0010-0</t>
  </si>
  <si>
    <t>13.199.0010-0</t>
  </si>
  <si>
    <t>13.199.0015-0</t>
  </si>
  <si>
    <t>13.200.0010-0</t>
  </si>
  <si>
    <t>13.200.0015-1</t>
  </si>
  <si>
    <t>13.200.0020-0</t>
  </si>
  <si>
    <t>13.200.0025-0</t>
  </si>
  <si>
    <t>13.205.0010-0</t>
  </si>
  <si>
    <t>13.205.0015-0</t>
  </si>
  <si>
    <t>13.205.0020-0</t>
  </si>
  <si>
    <t>13.205.0022-0</t>
  </si>
  <si>
    <t>13.205.0025-0</t>
  </si>
  <si>
    <t>13.301.0080-1</t>
  </si>
  <si>
    <t>13.301.0081-0</t>
  </si>
  <si>
    <t>13.301.0082-0</t>
  </si>
  <si>
    <t>13.301.0083-0</t>
  </si>
  <si>
    <t>13.301.0085-0</t>
  </si>
  <si>
    <t>13.301.0090-0</t>
  </si>
  <si>
    <t>13.301.0092-0</t>
  </si>
  <si>
    <t>13.301.0093-0</t>
  </si>
  <si>
    <t>13.301.0094-0</t>
  </si>
  <si>
    <t>13.301.0095-0</t>
  </si>
  <si>
    <t>13.301.0100-0</t>
  </si>
  <si>
    <t>13.301.0105-0</t>
  </si>
  <si>
    <t>13.030.0256-0</t>
  </si>
  <si>
    <t>13.030.0256-A</t>
  </si>
  <si>
    <t>13.301.0110-0</t>
  </si>
  <si>
    <t>13.301.0115-0</t>
  </si>
  <si>
    <t>13.030.0258-0</t>
  </si>
  <si>
    <t>13.030.0258-A</t>
  </si>
  <si>
    <t>13.301.0117-0</t>
  </si>
  <si>
    <t>13.030.0259-0</t>
  </si>
  <si>
    <t>13.030.0259-A</t>
  </si>
  <si>
    <t>13.301.0118-0</t>
  </si>
  <si>
    <t>13.030.0260-0</t>
  </si>
  <si>
    <t>13.030.0260-A</t>
  </si>
  <si>
    <t>13.301.0119-0</t>
  </si>
  <si>
    <t>13.301.0120-1</t>
  </si>
  <si>
    <t>13.301.0125-1</t>
  </si>
  <si>
    <t>13.301.0130-1</t>
  </si>
  <si>
    <t>13.301.0131-0</t>
  </si>
  <si>
    <t>13.301.0132-0</t>
  </si>
  <si>
    <t>13.301.0133-0</t>
  </si>
  <si>
    <t>13.030.0270-0</t>
  </si>
  <si>
    <t>13.030.0270-A</t>
  </si>
  <si>
    <t>13.301.0134-0</t>
  </si>
  <si>
    <t>13.030.0271-0</t>
  </si>
  <si>
    <t>13.030.0271-A</t>
  </si>
  <si>
    <t>13.301.0140-0</t>
  </si>
  <si>
    <t>13.030.0272-0</t>
  </si>
  <si>
    <t>13.030.0272-A</t>
  </si>
  <si>
    <t>13.301.0500-0</t>
  </si>
  <si>
    <t>13.301.0505-0</t>
  </si>
  <si>
    <t>13.301.0510-0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</si>
  <si>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</si>
  <si>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</si>
  <si>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</si>
  <si>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</si>
  <si>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</si>
  <si>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</si>
  <si>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</si>
  <si>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</si>
  <si>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</si>
  <si>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</si>
  <si>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</si>
  <si>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</si>
  <si>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</si>
  <si>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</si>
  <si>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</si>
  <si>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</si>
  <si>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</si>
  <si>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</si>
  <si>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</si>
  <si>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</si>
  <si>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</si>
  <si>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</si>
  <si>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</si>
  <si>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</si>
  <si>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</si>
  <si>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</si>
  <si>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</si>
  <si>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</si>
  <si>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</si>
  <si>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</si>
  <si>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</si>
  <si>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</si>
  <si>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13.331.0015-0</t>
  </si>
  <si>
    <t>13.331.0016-0</t>
  </si>
  <si>
    <t>13.331.0017-0</t>
  </si>
  <si>
    <t>13.331.0050-0</t>
  </si>
  <si>
    <t>13.331.0051-0</t>
  </si>
  <si>
    <t>13.332.0010-0</t>
  </si>
  <si>
    <t>13.168.0015-0</t>
  </si>
  <si>
    <t>13.168.0015-A</t>
  </si>
  <si>
    <t>13.332.0011-0</t>
  </si>
  <si>
    <t>13.332.0012-0</t>
  </si>
  <si>
    <t>13.333.0010-0</t>
  </si>
  <si>
    <t>13.333.0011-0</t>
  </si>
  <si>
    <t>13.333.0015-0</t>
  </si>
  <si>
    <t>13.333.0016-0</t>
  </si>
  <si>
    <t>13.335.0030-0</t>
  </si>
  <si>
    <t>13.345.0015-0</t>
  </si>
  <si>
    <t>13.175.0012-0</t>
  </si>
  <si>
    <t>13.175.0012-A</t>
  </si>
  <si>
    <t>13.345.0016-0</t>
  </si>
  <si>
    <t>13.175.0015-0</t>
  </si>
  <si>
    <t>13.175.0015-A</t>
  </si>
  <si>
    <t>13.345.0017-0</t>
  </si>
  <si>
    <t>13.175.0016-0</t>
  </si>
  <si>
    <t>13.175.0016-A</t>
  </si>
  <si>
    <t>13.345.0018-0</t>
  </si>
  <si>
    <t>13.345.0020-0</t>
  </si>
  <si>
    <t>13.345.0021-0</t>
  </si>
  <si>
    <t>13.345.0025-0</t>
  </si>
  <si>
    <t>13.345.0026-0</t>
  </si>
  <si>
    <t>13.345.0030-0</t>
  </si>
  <si>
    <t>13.345.0031-0</t>
  </si>
  <si>
    <t>13.195.0012-0</t>
  </si>
  <si>
    <t>13.195.0012-A</t>
  </si>
  <si>
    <t>13.345.0035-0</t>
  </si>
  <si>
    <t>13.345.0036-0</t>
  </si>
  <si>
    <t>13.195.0020-0</t>
  </si>
  <si>
    <t>13.195.0020-A</t>
  </si>
  <si>
    <t>13.345.0040-0</t>
  </si>
  <si>
    <t>13.345.0041-0</t>
  </si>
  <si>
    <t>13.345.0055-0</t>
  </si>
  <si>
    <t>13.345.0056-0</t>
  </si>
  <si>
    <t>13.345.0060-0</t>
  </si>
  <si>
    <t>13.345.0061-0</t>
  </si>
  <si>
    <t>13.345.0065-0</t>
  </si>
  <si>
    <t>13.345.0066-0</t>
  </si>
  <si>
    <t>13.348.0010-0</t>
  </si>
  <si>
    <t>13.348.0011-0</t>
  </si>
  <si>
    <t>13.348.0012-0</t>
  </si>
  <si>
    <t>13.348.0030-0</t>
  </si>
  <si>
    <t>13.348.0031-0</t>
  </si>
  <si>
    <t>13.348.0040-0</t>
  </si>
  <si>
    <t>13.348.0041-0</t>
  </si>
  <si>
    <t>13.348.0045-0</t>
  </si>
  <si>
    <t>13.348.0046-0</t>
  </si>
  <si>
    <t>13.348.0050-0</t>
  </si>
  <si>
    <t>13.348.0051-0</t>
  </si>
  <si>
    <t>13.348.0055-0</t>
  </si>
  <si>
    <t>13.348.0056-0</t>
  </si>
  <si>
    <t>13.196.0106-0</t>
  </si>
  <si>
    <t>13.196.0106-A</t>
  </si>
  <si>
    <t>13.348.0070-0</t>
  </si>
  <si>
    <t>13.348.0071-0</t>
  </si>
  <si>
    <t>13.196.0108-0</t>
  </si>
  <si>
    <t>13.196.0108-A</t>
  </si>
  <si>
    <t>13.348.0075-0</t>
  </si>
  <si>
    <t>13.196.0109-0</t>
  </si>
  <si>
    <t>13.196.0109-A</t>
  </si>
  <si>
    <t>13.348.0076-0</t>
  </si>
  <si>
    <t>13.196.0110-0</t>
  </si>
  <si>
    <t>13.196.0110-A</t>
  </si>
  <si>
    <t>13.348.0080-0</t>
  </si>
  <si>
    <t>13.348.0081-0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</si>
  <si>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</si>
  <si>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</si>
  <si>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</si>
  <si>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</si>
  <si>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</si>
  <si>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</si>
  <si>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</si>
  <si>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</si>
  <si>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</si>
  <si>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</si>
  <si>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</si>
  <si>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</si>
  <si>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</si>
  <si>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</si>
  <si>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</si>
  <si>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</si>
  <si>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</si>
  <si>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</si>
  <si>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</si>
  <si>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</si>
  <si>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</si>
  <si>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</si>
  <si>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</si>
  <si>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</si>
  <si>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</si>
  <si>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</si>
  <si>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</si>
  <si>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</si>
  <si>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</si>
  <si>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</si>
  <si>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</si>
  <si>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</si>
  <si>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</si>
  <si>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</si>
  <si>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</si>
  <si>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</si>
  <si>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</si>
  <si>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</si>
  <si>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</si>
  <si>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</si>
  <si>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</si>
  <si>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</si>
  <si>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</si>
  <si>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</si>
  <si>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</si>
  <si>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</si>
  <si>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</si>
  <si>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</si>
  <si>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</si>
  <si>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</si>
  <si>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</si>
  <si>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</si>
  <si>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</si>
  <si>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</si>
  <si>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</si>
  <si>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</si>
  <si>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</si>
  <si>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</si>
  <si>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</si>
  <si>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</si>
  <si>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</si>
  <si>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</si>
  <si>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</si>
  <si>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</si>
  <si>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</si>
  <si>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13.371.0010-0</t>
  </si>
  <si>
    <t>13.371.0015-0</t>
  </si>
  <si>
    <t>13.371.0020-0</t>
  </si>
  <si>
    <t>13.371.0025-0</t>
  </si>
  <si>
    <t>13.200.0030-0</t>
  </si>
  <si>
    <t>13.200.0030-A</t>
  </si>
  <si>
    <t>13.373.0010-0</t>
  </si>
  <si>
    <t>13.373.0020-0</t>
  </si>
  <si>
    <t>13.373.0021-0</t>
  </si>
  <si>
    <t>13.373.0025-0</t>
  </si>
  <si>
    <t>13.373.0026-0</t>
  </si>
  <si>
    <t>13.373.0030-0</t>
  </si>
  <si>
    <t>13.373.0031-0</t>
  </si>
  <si>
    <t>13.373.0035-0</t>
  </si>
  <si>
    <t>13.373.0036-0</t>
  </si>
  <si>
    <t>13.375.0010-0</t>
  </si>
  <si>
    <t>13.375.0015-0</t>
  </si>
  <si>
    <t>13.380.0010-0</t>
  </si>
  <si>
    <t>13.380.0011-0</t>
  </si>
  <si>
    <t>13.380.0012-0</t>
  </si>
  <si>
    <t>13.380.0013-0</t>
  </si>
  <si>
    <t>13.380.0015-0</t>
  </si>
  <si>
    <t>13.380.0016-0</t>
  </si>
  <si>
    <t>13.380.0020-0</t>
  </si>
  <si>
    <t>13.380.0021-0</t>
  </si>
  <si>
    <t>13.380.0025-0</t>
  </si>
  <si>
    <t>13.380.0026-0</t>
  </si>
  <si>
    <t>13.380.0100-0</t>
  </si>
  <si>
    <t>13.380.0101-0</t>
  </si>
  <si>
    <t>13.381.0050-0</t>
  </si>
  <si>
    <t>13.381.0051-0</t>
  </si>
  <si>
    <t>13.381.0085-0</t>
  </si>
  <si>
    <t>13.382.0001-0</t>
  </si>
  <si>
    <t>13.383.0002-0</t>
  </si>
  <si>
    <t>13.383.0003-0</t>
  </si>
  <si>
    <t>13.384.0001-0</t>
  </si>
  <si>
    <t>13.384.0002-0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</si>
  <si>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</si>
  <si>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</si>
  <si>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</si>
  <si>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</si>
  <si>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</si>
  <si>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</si>
  <si>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</si>
  <si>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</si>
  <si>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</si>
  <si>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</si>
  <si>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</si>
  <si>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</si>
  <si>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</si>
  <si>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</si>
  <si>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</si>
  <si>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13.390.0020-0</t>
  </si>
  <si>
    <t>13.390.0025-0</t>
  </si>
  <si>
    <t>13.390.0028-0</t>
  </si>
  <si>
    <t>13.390.0035-0</t>
  </si>
  <si>
    <t>13.390.0038-0</t>
  </si>
  <si>
    <t>13.390.0039-0</t>
  </si>
  <si>
    <t>13.390.0040-0</t>
  </si>
  <si>
    <t>13.390.0042-0</t>
  </si>
  <si>
    <t>13.390.0050-0</t>
  </si>
  <si>
    <t>13.390.0055-0</t>
  </si>
  <si>
    <t>13.390.0058-0</t>
  </si>
  <si>
    <t>13.390.0070-0</t>
  </si>
  <si>
    <t>13.390.0075-0</t>
  </si>
  <si>
    <t>13.391.0500-0</t>
  </si>
  <si>
    <t>13.395.0010-0</t>
  </si>
  <si>
    <t>13.395.0011-0</t>
  </si>
  <si>
    <t>13.395.0015-0</t>
  </si>
  <si>
    <t>13.395.0020-0</t>
  </si>
  <si>
    <t>13.395.0025-0</t>
  </si>
  <si>
    <t>13.395.0026-0</t>
  </si>
  <si>
    <t>13.398.0010-1</t>
  </si>
  <si>
    <t>13.398.0015-0</t>
  </si>
  <si>
    <t>13.398.0016-0</t>
  </si>
  <si>
    <t>13.398.0017-0</t>
  </si>
  <si>
    <t>13.398.0018-0</t>
  </si>
  <si>
    <t>13.398.0020-0</t>
  </si>
  <si>
    <t>13.398.0025-0</t>
  </si>
  <si>
    <t>13.398.0030-0</t>
  </si>
  <si>
    <t>13.410.0010-0</t>
  </si>
  <si>
    <t>13.410.0011-0</t>
  </si>
  <si>
    <t>13.410.0012-0</t>
  </si>
  <si>
    <t>13.410.0015-0</t>
  </si>
  <si>
    <t>13.410.0020-0</t>
  </si>
  <si>
    <t>13.410.0025-0</t>
  </si>
  <si>
    <t>13.410.0030-0</t>
  </si>
  <si>
    <t>13.411.0500-0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</si>
  <si>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</si>
  <si>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</si>
  <si>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</si>
  <si>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</si>
  <si>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</si>
  <si>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</si>
  <si>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</si>
  <si>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</si>
  <si>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</si>
  <si>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</si>
  <si>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</si>
  <si>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</si>
  <si>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</si>
  <si>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</si>
  <si>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13.415.0010-0</t>
  </si>
  <si>
    <t>13.415.0011-0</t>
  </si>
  <si>
    <t>13.415.0015-0</t>
  </si>
  <si>
    <t>13.415.0020-0</t>
  </si>
  <si>
    <t>13.416.0010-0</t>
  </si>
  <si>
    <t>13.416.0015-0</t>
  </si>
  <si>
    <t>13.440.0015-0</t>
  </si>
  <si>
    <t>13.440.0025-0</t>
  </si>
  <si>
    <t>13.440.0030-0</t>
  </si>
  <si>
    <t>13.440.0035-0</t>
  </si>
  <si>
    <t>13.460.0015-0</t>
  </si>
  <si>
    <t>13.460.0025-0</t>
  </si>
  <si>
    <t>13.460.0025-A</t>
  </si>
  <si>
    <t>13.460.0030-0</t>
  </si>
  <si>
    <t>13.460.0030-A</t>
  </si>
  <si>
    <t>13.460.0035-0</t>
  </si>
  <si>
    <t>13.460.0035-A</t>
  </si>
  <si>
    <t>13.462.0010-0</t>
  </si>
  <si>
    <t>13.462.0015-0</t>
  </si>
  <si>
    <t>13.462.0020-0</t>
  </si>
  <si>
    <t>13.462.0025-0</t>
  </si>
  <si>
    <t>13.468.0010-0</t>
  </si>
  <si>
    <t>13.469.0010-0</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</si>
  <si>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</si>
  <si>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</si>
  <si>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</si>
  <si>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</si>
  <si>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</si>
  <si>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</si>
  <si>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</si>
  <si>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</si>
  <si>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</si>
  <si>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</si>
  <si>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</si>
  <si>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</si>
  <si>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</si>
  <si>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</si>
  <si>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</si>
  <si>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</si>
  <si>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14.001.0085-0</t>
  </si>
  <si>
    <t>14.001.0100-0</t>
  </si>
  <si>
    <t>14.001.0105-0</t>
  </si>
  <si>
    <t>14.001.0110-0</t>
  </si>
  <si>
    <t>14.001.0115-0</t>
  </si>
  <si>
    <t>14.001.0120-0</t>
  </si>
  <si>
    <t>14.001.0125-0</t>
  </si>
  <si>
    <t>14.001.0130-0</t>
  </si>
  <si>
    <t>14.001.0300-0</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</si>
  <si>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</si>
  <si>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</si>
  <si>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</si>
  <si>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</si>
  <si>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</si>
  <si>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</si>
  <si>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</si>
  <si>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</si>
  <si>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</si>
  <si>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</si>
  <si>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</si>
  <si>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</si>
  <si>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</si>
  <si>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</si>
  <si>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</si>
  <si>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14.002.0062-0</t>
  </si>
  <si>
    <t>14.002.0064-0</t>
  </si>
  <si>
    <t>14.002.0066-0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</si>
  <si>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</si>
  <si>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</si>
  <si>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</si>
  <si>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</si>
  <si>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</si>
  <si>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</si>
  <si>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</si>
  <si>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</si>
  <si>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</si>
  <si>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</si>
  <si>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</si>
  <si>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</si>
  <si>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</si>
  <si>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</si>
  <si>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</si>
  <si>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</si>
  <si>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</si>
  <si>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</si>
  <si>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14.002.0100-0</t>
  </si>
  <si>
    <t>14.002.0101-0</t>
  </si>
  <si>
    <t>14.002.0102-0</t>
  </si>
  <si>
    <t>14.002.0103-0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</si>
  <si>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</si>
  <si>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</si>
  <si>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</si>
  <si>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</si>
  <si>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</si>
  <si>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</si>
  <si>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</si>
  <si>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</si>
  <si>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</si>
  <si>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</si>
  <si>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</si>
  <si>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</si>
  <si>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</si>
  <si>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</si>
  <si>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</si>
  <si>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</si>
  <si>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</si>
  <si>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</si>
  <si>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</si>
  <si>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</si>
  <si>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</si>
  <si>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</si>
  <si>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</si>
  <si>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14.002.0191-0</t>
  </si>
  <si>
    <t>14.002.0192-0</t>
  </si>
  <si>
    <t>14.002.0193-0</t>
  </si>
  <si>
    <t>14.002.0194-0</t>
  </si>
  <si>
    <t>14.002.0195-0</t>
  </si>
  <si>
    <t>14.002.0196-0</t>
  </si>
  <si>
    <t>14.002.0198-0</t>
  </si>
  <si>
    <t>14.002.0199-0</t>
  </si>
  <si>
    <t>14.002.0200-0</t>
  </si>
  <si>
    <t>14.002.0201-0</t>
  </si>
  <si>
    <t>14.002.0202-0</t>
  </si>
  <si>
    <t>14.002.0203-0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</si>
  <si>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</si>
  <si>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</si>
  <si>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</si>
  <si>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</si>
  <si>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</si>
  <si>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</si>
  <si>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</si>
  <si>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</si>
  <si>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</si>
  <si>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</si>
  <si>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</si>
  <si>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</si>
  <si>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</si>
  <si>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</si>
  <si>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</si>
  <si>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</si>
  <si>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</si>
  <si>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</si>
  <si>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13.390.0027-0</t>
  </si>
  <si>
    <t>13.390.0027-A</t>
  </si>
  <si>
    <t>14.002.0244-0</t>
  </si>
  <si>
    <t>14.002.0246-0</t>
  </si>
  <si>
    <t>13.390.0030-0</t>
  </si>
  <si>
    <t>13.390.0030-A</t>
  </si>
  <si>
    <t>14.002.0248-0</t>
  </si>
  <si>
    <t>13.390.0031-0</t>
  </si>
  <si>
    <t>13.390.0031-A</t>
  </si>
  <si>
    <t>14.002.0250-0</t>
  </si>
  <si>
    <t>14.002.0254-0</t>
  </si>
  <si>
    <t>13.390.0037-0</t>
  </si>
  <si>
    <t>13.390.0037-A</t>
  </si>
  <si>
    <t>14.002.0260-0</t>
  </si>
  <si>
    <t>14.002.0280-0</t>
  </si>
  <si>
    <t>14.002.0283-0</t>
  </si>
  <si>
    <t>13.390.0045-0</t>
  </si>
  <si>
    <t>13.390.0045-A</t>
  </si>
  <si>
    <t>14.002.0285-0</t>
  </si>
  <si>
    <t>13.390.0047-0</t>
  </si>
  <si>
    <t>13.390.0047-A</t>
  </si>
  <si>
    <t>14.002.0372-0</t>
  </si>
  <si>
    <t>13.390.0048-0</t>
  </si>
  <si>
    <t>13.390.0048-A</t>
  </si>
  <si>
    <t>14.002.0373-0</t>
  </si>
  <si>
    <t>14.002.0374-0</t>
  </si>
  <si>
    <t>14.002.0375-0</t>
  </si>
  <si>
    <t>14.002.0376-0</t>
  </si>
  <si>
    <t>14.002.0377-0</t>
  </si>
  <si>
    <t>14.002.0380-0</t>
  </si>
  <si>
    <t>14.002.0383-0</t>
  </si>
  <si>
    <t>14.002.0385-0</t>
  </si>
  <si>
    <t>14.002.0390-0</t>
  </si>
  <si>
    <t>14.002.0400-0</t>
  </si>
  <si>
    <t>14.002.0402-0</t>
  </si>
  <si>
    <t>14.002.0404-0</t>
  </si>
  <si>
    <t>14.002.0406-0</t>
  </si>
  <si>
    <t>13.395.0040-0</t>
  </si>
  <si>
    <t>13.395.0040-A</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</si>
  <si>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</si>
  <si>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</si>
  <si>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</si>
  <si>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</si>
  <si>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</si>
  <si>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</si>
  <si>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</si>
  <si>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</si>
  <si>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</si>
  <si>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</si>
  <si>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</si>
  <si>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</si>
  <si>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</si>
  <si>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</si>
  <si>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</si>
  <si>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</si>
  <si>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</si>
  <si>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</si>
  <si>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</si>
  <si>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</si>
  <si>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</si>
  <si>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</si>
  <si>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</si>
  <si>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</si>
  <si>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</si>
  <si>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</si>
  <si>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</si>
  <si>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</si>
  <si>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</si>
  <si>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</si>
  <si>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</si>
  <si>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</si>
  <si>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</si>
  <si>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</si>
  <si>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</si>
  <si>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</si>
  <si>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</si>
  <si>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</si>
  <si>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</si>
  <si>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</si>
  <si>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</si>
  <si>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13.460.0010-0</t>
  </si>
  <si>
    <t>14.002.0524-0</t>
  </si>
  <si>
    <t>14.002.0525-0</t>
  </si>
  <si>
    <t>13.460.0020-0</t>
  </si>
  <si>
    <t>14.002.0526-0</t>
  </si>
  <si>
    <t>14.002.0527-0</t>
  </si>
  <si>
    <t>14.002.0535-0</t>
  </si>
  <si>
    <t>14.002.0536-0</t>
  </si>
  <si>
    <t>14.002.0537-0</t>
  </si>
  <si>
    <t>14.002.0538-0</t>
  </si>
  <si>
    <t>14.002.0539-0</t>
  </si>
  <si>
    <t>14.002.0540-0</t>
  </si>
  <si>
    <t>14.002.0541-0</t>
  </si>
  <si>
    <t>14.002.0542-0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</si>
  <si>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</si>
  <si>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</si>
  <si>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</si>
  <si>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</si>
  <si>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</si>
  <si>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</si>
  <si>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</si>
  <si>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</si>
  <si>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</si>
  <si>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</si>
  <si>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</si>
  <si>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</si>
  <si>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</si>
  <si>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</si>
  <si>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</si>
  <si>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14.003.0076-A</t>
  </si>
  <si>
    <t>14.003.0077-0</t>
  </si>
  <si>
    <t>14.003.0121-0</t>
  </si>
  <si>
    <t>14.003.0122-0</t>
  </si>
  <si>
    <t>14.003.0130-0</t>
  </si>
  <si>
    <t>14.003.0131-0</t>
  </si>
  <si>
    <t>14.001.0200-0</t>
  </si>
  <si>
    <t>14.001.0200-A</t>
  </si>
  <si>
    <t>14.003.0145-0</t>
  </si>
  <si>
    <t>14.001.0205-0</t>
  </si>
  <si>
    <t>14.001.0205-A</t>
  </si>
  <si>
    <t>14.003.0146-0</t>
  </si>
  <si>
    <t>14.001.0210-0</t>
  </si>
  <si>
    <t>14.001.0210-A</t>
  </si>
  <si>
    <t>14.003.0148-0</t>
  </si>
  <si>
    <t>14.001.0212-0</t>
  </si>
  <si>
    <t>14.001.0212-A</t>
  </si>
  <si>
    <t>14.003.0149-0</t>
  </si>
  <si>
    <t>14.001.0215-0</t>
  </si>
  <si>
    <t>14.001.0215-A</t>
  </si>
  <si>
    <t>14.003.0151-0</t>
  </si>
  <si>
    <t>14.001.0250-0</t>
  </si>
  <si>
    <t>14.001.0250-A</t>
  </si>
  <si>
    <t>14.003.0152-0</t>
  </si>
  <si>
    <t>14.001.0255-0</t>
  </si>
  <si>
    <t>14.001.0255-A</t>
  </si>
  <si>
    <t>14.003.0153-0</t>
  </si>
  <si>
    <t>14.001.0258-0</t>
  </si>
  <si>
    <t>14.001.0258-A</t>
  </si>
  <si>
    <t>14.003.0154-0</t>
  </si>
  <si>
    <t>14.001.0260-0</t>
  </si>
  <si>
    <t>14.001.0260-A</t>
  </si>
  <si>
    <t>14.003.0156-0</t>
  </si>
  <si>
    <t>14.001.0265-0</t>
  </si>
  <si>
    <t>14.001.0265-A</t>
  </si>
  <si>
    <t>14.003.0157-0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</si>
  <si>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</si>
  <si>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</si>
  <si>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</si>
  <si>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</si>
  <si>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</si>
  <si>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</si>
  <si>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</si>
  <si>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</si>
  <si>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</si>
  <si>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</si>
  <si>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</si>
  <si>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</si>
  <si>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</si>
  <si>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</si>
  <si>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</si>
  <si>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</si>
  <si>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</si>
  <si>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</si>
  <si>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14.003.0241-0</t>
  </si>
  <si>
    <t>14.003.0243-0</t>
  </si>
  <si>
    <t>14.003.0250-0</t>
  </si>
  <si>
    <t>14.003.0255-0</t>
  </si>
  <si>
    <t>14.003.0260-0</t>
  </si>
  <si>
    <t>14.003.0265-0</t>
  </si>
  <si>
    <t>14.003.0300-0</t>
  </si>
  <si>
    <t>14.004.0010-0</t>
  </si>
  <si>
    <t>14.004.0015-0</t>
  </si>
  <si>
    <t>14.004.0020-0</t>
  </si>
  <si>
    <t>14.004.0025-0</t>
  </si>
  <si>
    <t>14.004.0030-0</t>
  </si>
  <si>
    <t>14.004.0040-0</t>
  </si>
  <si>
    <t>14.004.0045-0</t>
  </si>
  <si>
    <t>14.004.0046-0</t>
  </si>
  <si>
    <t>14.004.0047-0</t>
  </si>
  <si>
    <t>14.004.0048-0</t>
  </si>
  <si>
    <t>14.004.0050-0</t>
  </si>
  <si>
    <t>14.004.0060-0</t>
  </si>
  <si>
    <t>14.004.0070-0</t>
  </si>
  <si>
    <t>14.004.0073-0</t>
  </si>
  <si>
    <t>14.004.0100-0</t>
  </si>
  <si>
    <t>14.004.0120-0</t>
  </si>
  <si>
    <t>14.004.0121-0</t>
  </si>
  <si>
    <t>14.004.0150-0</t>
  </si>
  <si>
    <t>14.004.0155-0</t>
  </si>
  <si>
    <t>14.004.0160-0</t>
  </si>
  <si>
    <t>14.004.0200-0</t>
  </si>
  <si>
    <t>14.004.0205-0</t>
  </si>
  <si>
    <t>14.005.0010-0</t>
  </si>
  <si>
    <t>14.005.0015-0</t>
  </si>
  <si>
    <t>14.005.0020-0</t>
  </si>
  <si>
    <t>14.005.0025-0</t>
  </si>
  <si>
    <t>14.006.0005-0</t>
  </si>
  <si>
    <t>14.006.0008-0</t>
  </si>
  <si>
    <t>14.006.0010-0</t>
  </si>
  <si>
    <t>14.006.0012-0</t>
  </si>
  <si>
    <t>14.006.0014-0</t>
  </si>
  <si>
    <t>14.006.0016-0</t>
  </si>
  <si>
    <t>14.006.0017-0</t>
  </si>
  <si>
    <t>14.006.0019-0</t>
  </si>
  <si>
    <t>14.006.0021-0</t>
  </si>
  <si>
    <t>14.002.0190-0</t>
  </si>
  <si>
    <t>14.002.0190-A</t>
  </si>
  <si>
    <t>14.006.0023-0</t>
  </si>
  <si>
    <t>14.006.0025-0</t>
  </si>
  <si>
    <t>14.006.0030-0</t>
  </si>
  <si>
    <t>14.006.0033-0</t>
  </si>
  <si>
    <t>14.006.0036-0</t>
  </si>
  <si>
    <t>14.006.0037-0</t>
  </si>
  <si>
    <t>14.006.0038-0</t>
  </si>
  <si>
    <t>14.002.0197-0</t>
  </si>
  <si>
    <t>14.002.0197-A</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</si>
  <si>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</si>
  <si>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</si>
  <si>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</si>
  <si>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</si>
  <si>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</si>
  <si>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</si>
  <si>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</si>
  <si>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</si>
  <si>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</si>
  <si>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</si>
  <si>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</si>
  <si>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</si>
  <si>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</si>
  <si>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</si>
  <si>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</si>
  <si>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</si>
  <si>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</si>
  <si>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</si>
  <si>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</si>
  <si>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</si>
  <si>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</si>
  <si>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14.006.0090-0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</si>
  <si>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</si>
  <si>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</si>
  <si>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</si>
  <si>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</si>
  <si>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</si>
  <si>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</si>
  <si>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</si>
  <si>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</si>
  <si>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</si>
  <si>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</si>
  <si>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</si>
  <si>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</si>
  <si>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</si>
  <si>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</si>
  <si>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</si>
  <si>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</si>
  <si>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</si>
  <si>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</si>
  <si>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</si>
  <si>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</si>
  <si>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</si>
  <si>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</si>
  <si>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</si>
  <si>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</si>
  <si>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</si>
  <si>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</si>
  <si>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</si>
  <si>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14.006.0230-0</t>
  </si>
  <si>
    <t>14.006.0232-0</t>
  </si>
  <si>
    <t>14.006.0233-0</t>
  </si>
  <si>
    <t>14.006.0234-0</t>
  </si>
  <si>
    <t>14.006.0235-0</t>
  </si>
  <si>
    <t>14.006.0237-0</t>
  </si>
  <si>
    <t>14.006.0238-0</t>
  </si>
  <si>
    <t>14.006.0239-0</t>
  </si>
  <si>
    <t>14.006.0239-A</t>
  </si>
  <si>
    <t>14.006.0241-0</t>
  </si>
  <si>
    <t>14.006.0241-A</t>
  </si>
  <si>
    <t>14.006.0242-0</t>
  </si>
  <si>
    <t>14.006.0242-A</t>
  </si>
  <si>
    <t>14.006.0250-0</t>
  </si>
  <si>
    <t>14.006.0250-A</t>
  </si>
  <si>
    <t>14.006.0251-0</t>
  </si>
  <si>
    <t>14.006.0251-A</t>
  </si>
  <si>
    <t>14.006.0255-0</t>
  </si>
  <si>
    <t>14.006.0260-0</t>
  </si>
  <si>
    <t>14.006.0265-0</t>
  </si>
  <si>
    <t>14.006.0270-0</t>
  </si>
  <si>
    <t>14.006.0275-0</t>
  </si>
  <si>
    <t>14.006.0285-0</t>
  </si>
  <si>
    <t>14.006.0286-0</t>
  </si>
  <si>
    <t>14.006.0288-0</t>
  </si>
  <si>
    <t>14.006.0290-0</t>
  </si>
  <si>
    <t>14.006.0295-0</t>
  </si>
  <si>
    <t>14.006.0297-0</t>
  </si>
  <si>
    <t>14.006.0299-0</t>
  </si>
  <si>
    <t>14.006.0301-0</t>
  </si>
  <si>
    <t>14.006.0303-0</t>
  </si>
  <si>
    <t>14.006.0305-0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</si>
  <si>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</si>
  <si>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</si>
  <si>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</si>
  <si>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</si>
  <si>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</si>
  <si>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</si>
  <si>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</si>
  <si>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</si>
  <si>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</si>
  <si>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</si>
  <si>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</si>
  <si>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</si>
  <si>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</si>
  <si>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</si>
  <si>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</si>
  <si>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</si>
  <si>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14.006.0407-0</t>
  </si>
  <si>
    <t>14.006.0408-0</t>
  </si>
  <si>
    <t>14.006.0409-0</t>
  </si>
  <si>
    <t>14.006.0415-0</t>
  </si>
  <si>
    <t>14.006.0417-0</t>
  </si>
  <si>
    <t>14.006.0420-0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</si>
  <si>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</si>
  <si>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</si>
  <si>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</si>
  <si>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</si>
  <si>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</si>
  <si>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</si>
  <si>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</si>
  <si>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</si>
  <si>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</si>
  <si>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</si>
  <si>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</si>
  <si>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</si>
  <si>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</si>
  <si>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</si>
  <si>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</si>
  <si>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</si>
  <si>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</si>
  <si>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</si>
  <si>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</si>
  <si>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</si>
  <si>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</si>
  <si>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14.006.0688-0</t>
  </si>
  <si>
    <t>14.006.0695-0</t>
  </si>
  <si>
    <t>14.007.0005-0</t>
  </si>
  <si>
    <t>14.007.0010-0</t>
  </si>
  <si>
    <t>14.007.0015-0</t>
  </si>
  <si>
    <t>14.007.0020-0</t>
  </si>
  <si>
    <t>14.007.0025-0</t>
  </si>
  <si>
    <t>14.007.0030-0</t>
  </si>
  <si>
    <t>14.003.0158-0</t>
  </si>
  <si>
    <t>14.003.0158-A</t>
  </si>
  <si>
    <t>14.007.0035-0</t>
  </si>
  <si>
    <t>14.003.0159-0</t>
  </si>
  <si>
    <t>14.003.0159-A</t>
  </si>
  <si>
    <t>14.007.0038-0</t>
  </si>
  <si>
    <t>14.007.0039-0</t>
  </si>
  <si>
    <t>14.007.0039-A</t>
  </si>
  <si>
    <t>14.007.0040-0</t>
  </si>
  <si>
    <t>14.007.0045-0</t>
  </si>
  <si>
    <t>14.007.0050-0</t>
  </si>
  <si>
    <t>14.007.0055-0</t>
  </si>
  <si>
    <t>14.007.0057-0</t>
  </si>
  <si>
    <t>14.007.0060-0</t>
  </si>
  <si>
    <t>14.007.0065-0</t>
  </si>
  <si>
    <t>14.007.0070-0</t>
  </si>
  <si>
    <t>14.007.0075-0</t>
  </si>
  <si>
    <t>14.007.0080-0</t>
  </si>
  <si>
    <t>14.007.0085-0</t>
  </si>
  <si>
    <t>14.007.0090-0</t>
  </si>
  <si>
    <t>14.007.0095-0</t>
  </si>
  <si>
    <t>14.007.0100-0</t>
  </si>
  <si>
    <t>14.007.0100-A</t>
  </si>
  <si>
    <t>14.007.0101-0</t>
  </si>
  <si>
    <t>14.007.0105-0</t>
  </si>
  <si>
    <t>14.007.0110-0</t>
  </si>
  <si>
    <t>14.007.0115-0</t>
  </si>
  <si>
    <t>14.007.0120-0</t>
  </si>
  <si>
    <t>14.003.0245-0</t>
  </si>
  <si>
    <t>14.003.0245-A</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</si>
  <si>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</si>
  <si>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</si>
  <si>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</si>
  <si>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</si>
  <si>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</si>
  <si>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</si>
  <si>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</si>
  <si>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</si>
  <si>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</si>
  <si>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</si>
  <si>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</si>
  <si>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</si>
  <si>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</si>
  <si>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</si>
  <si>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</si>
  <si>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</si>
  <si>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</si>
  <si>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</si>
  <si>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</si>
  <si>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</si>
  <si>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</si>
  <si>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</si>
  <si>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</si>
  <si>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</si>
  <si>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</si>
  <si>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</si>
  <si>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</si>
  <si>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</si>
  <si>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</si>
  <si>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</si>
  <si>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</si>
  <si>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</si>
  <si>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</si>
  <si>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</si>
  <si>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</si>
  <si>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</si>
  <si>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</si>
  <si>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</si>
  <si>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</si>
  <si>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</si>
  <si>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</si>
  <si>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</si>
  <si>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</si>
  <si>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</si>
  <si>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</si>
  <si>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</si>
  <si>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</si>
  <si>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</si>
  <si>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</si>
  <si>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</si>
  <si>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</si>
  <si>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</si>
  <si>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</si>
  <si>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</si>
  <si>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</si>
  <si>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</si>
  <si>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</si>
  <si>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</si>
  <si>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</si>
  <si>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14.007.0322-0</t>
  </si>
  <si>
    <t>14.007.0324-0</t>
  </si>
  <si>
    <t>14.007.0326-0</t>
  </si>
  <si>
    <t>14.007.0328-0</t>
  </si>
  <si>
    <t>14.007.0330-0</t>
  </si>
  <si>
    <t>14.007.0332-0</t>
  </si>
  <si>
    <t>14.007.0334-0</t>
  </si>
  <si>
    <t>14.007.0335-0</t>
  </si>
  <si>
    <t>14.007.0336-0</t>
  </si>
  <si>
    <t>14.007.0337-0</t>
  </si>
  <si>
    <t>14.007.0338-0</t>
  </si>
  <si>
    <t>14.007.0340-0</t>
  </si>
  <si>
    <t>14.007.0342-0</t>
  </si>
  <si>
    <t>14.007.0344-0</t>
  </si>
  <si>
    <t>14.007.0345-0</t>
  </si>
  <si>
    <t>14.007.0346-0</t>
  </si>
  <si>
    <t>14.007.0347-0</t>
  </si>
  <si>
    <t>14.007.0348-0</t>
  </si>
  <si>
    <t>14.007.0360-0</t>
  </si>
  <si>
    <t>14.007.0365-0</t>
  </si>
  <si>
    <t>14.007.0390-0</t>
  </si>
  <si>
    <t>14.007.0396-0</t>
  </si>
  <si>
    <t>14.007.0400-0</t>
  </si>
  <si>
    <t>14.007.0500-0</t>
  </si>
  <si>
    <t>14.007.0505-0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</si>
  <si>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</si>
  <si>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</si>
  <si>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</si>
  <si>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</si>
  <si>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</si>
  <si>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</si>
  <si>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</si>
  <si>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</si>
  <si>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</si>
  <si>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</si>
  <si>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</si>
  <si>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</si>
  <si>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</si>
  <si>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</si>
  <si>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</si>
  <si>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</si>
  <si>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14.006.0240-0</t>
  </si>
  <si>
    <t>14.008.0093-0</t>
  </si>
  <si>
    <t>14.006.0245-0</t>
  </si>
  <si>
    <t>14.008.0095-0</t>
  </si>
  <si>
    <t>14.008.0096-0</t>
  </si>
  <si>
    <t>14.008.0097-0</t>
  </si>
  <si>
    <t>14.009.0010-0</t>
  </si>
  <si>
    <t>14.009.0015-0</t>
  </si>
  <si>
    <t>14.009.0020-0</t>
  </si>
  <si>
    <t>14.009.0022-0</t>
  </si>
  <si>
    <t>14.009.0024-0</t>
  </si>
  <si>
    <t>14.009.0026-0</t>
  </si>
  <si>
    <t>14.009.0040-0</t>
  </si>
  <si>
    <t>14.009.0045-0</t>
  </si>
  <si>
    <t>14.006.0296-0</t>
  </si>
  <si>
    <t>14.006.0296-A</t>
  </si>
  <si>
    <t>14.009.0050-0</t>
  </si>
  <si>
    <t>14.009.0052-0</t>
  </si>
  <si>
    <t>14.009.0054-0</t>
  </si>
  <si>
    <t>14.009.0056-0</t>
  </si>
  <si>
    <t>14.009.0060-0</t>
  </si>
  <si>
    <t>14.009.0070-0</t>
  </si>
  <si>
    <t>14.006.0310-0</t>
  </si>
  <si>
    <t>14.006.0310-A</t>
  </si>
  <si>
    <t>14.009.0075-0</t>
  </si>
  <si>
    <t>14.009.0080-0</t>
  </si>
  <si>
    <t>14.009.0085-0</t>
  </si>
  <si>
    <t>14.009.0090-0</t>
  </si>
  <si>
    <t>14.009.0095-0</t>
  </si>
  <si>
    <t>14.009.0110-0</t>
  </si>
  <si>
    <t>14.009.0120-0</t>
  </si>
  <si>
    <t>14.009.0125-0</t>
  </si>
  <si>
    <t>14.009.0130-0</t>
  </si>
  <si>
    <t>14.010.0010-0</t>
  </si>
  <si>
    <t>14.010.0015-0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</si>
  <si>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</si>
  <si>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</si>
  <si>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</si>
  <si>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</si>
  <si>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</si>
  <si>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</si>
  <si>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</si>
  <si>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</si>
  <si>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</si>
  <si>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</si>
  <si>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</si>
  <si>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</si>
  <si>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</si>
  <si>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</si>
  <si>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</si>
  <si>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</si>
  <si>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</si>
  <si>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</si>
  <si>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</si>
  <si>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</si>
  <si>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</si>
  <si>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</si>
  <si>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</si>
  <si>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</si>
  <si>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</si>
  <si>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</si>
  <si>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15.001.0078-0</t>
  </si>
  <si>
    <t>15.001.0079-0</t>
  </si>
  <si>
    <t>15.001.0080-0</t>
  </si>
  <si>
    <t>15.001.0090-0</t>
  </si>
  <si>
    <t>15.001.0095-0</t>
  </si>
  <si>
    <t>15.001.0100-0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</si>
  <si>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</si>
  <si>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</si>
  <si>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</si>
  <si>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</si>
  <si>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</si>
  <si>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</si>
  <si>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</si>
  <si>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</si>
  <si>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</si>
  <si>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</si>
  <si>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</si>
  <si>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</si>
  <si>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</si>
  <si>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</si>
  <si>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</si>
  <si>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</si>
  <si>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</si>
  <si>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</si>
  <si>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</si>
  <si>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</si>
  <si>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</si>
  <si>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</si>
  <si>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</si>
  <si>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</si>
  <si>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</si>
  <si>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</si>
  <si>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</si>
  <si>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</si>
  <si>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</si>
  <si>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</si>
  <si>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</si>
  <si>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</si>
  <si>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</si>
  <si>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</si>
  <si>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</si>
  <si>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</si>
  <si>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</si>
  <si>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</si>
  <si>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</si>
  <si>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</si>
  <si>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</si>
  <si>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</si>
  <si>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</si>
  <si>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</si>
  <si>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</si>
  <si>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</si>
  <si>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</si>
  <si>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</si>
  <si>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</si>
  <si>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</si>
  <si>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</si>
  <si>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</si>
  <si>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</si>
  <si>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</si>
  <si>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</si>
  <si>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</si>
  <si>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</si>
  <si>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</si>
  <si>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</si>
  <si>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</si>
  <si>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</si>
  <si>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</si>
  <si>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</si>
  <si>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</si>
  <si>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</si>
  <si>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</si>
  <si>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</si>
  <si>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</si>
  <si>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</si>
  <si>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</si>
  <si>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</si>
  <si>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</si>
  <si>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</si>
  <si>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</si>
  <si>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</si>
  <si>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</si>
  <si>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</si>
  <si>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</si>
  <si>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</si>
  <si>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</si>
  <si>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</si>
  <si>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</si>
  <si>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</si>
  <si>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</si>
  <si>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</si>
  <si>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</si>
  <si>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</si>
  <si>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</si>
  <si>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14.007.0321-0</t>
  </si>
  <si>
    <t>14.007.0321-A</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</si>
  <si>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</si>
  <si>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</si>
  <si>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</si>
  <si>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</si>
  <si>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</si>
  <si>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</si>
  <si>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</si>
  <si>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</si>
  <si>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</si>
  <si>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</si>
  <si>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</si>
  <si>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</si>
  <si>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</si>
  <si>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</si>
  <si>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</si>
  <si>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</si>
  <si>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</si>
  <si>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</si>
  <si>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</si>
  <si>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</si>
  <si>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</si>
  <si>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</si>
  <si>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</si>
  <si>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</si>
  <si>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14.007.0405-0</t>
  </si>
  <si>
    <t>14.007.0405-A</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</si>
  <si>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</si>
  <si>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</si>
  <si>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</si>
  <si>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</si>
  <si>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</si>
  <si>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</si>
  <si>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</si>
  <si>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</si>
  <si>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</si>
  <si>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</si>
  <si>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</si>
  <si>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</si>
  <si>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</si>
  <si>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</si>
  <si>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</si>
  <si>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15.003.0023-0</t>
  </si>
  <si>
    <t>15.003.0024-0</t>
  </si>
  <si>
    <t>15.003.0025-1</t>
  </si>
  <si>
    <t>15.003.0026-1</t>
  </si>
  <si>
    <t>15.003.0027-1</t>
  </si>
  <si>
    <t>15.003.0028-0</t>
  </si>
  <si>
    <t>15.003.0066-0</t>
  </si>
  <si>
    <t>15.003.0068-0</t>
  </si>
  <si>
    <t>15.003.0069-0</t>
  </si>
  <si>
    <t>15.003.0073-0</t>
  </si>
  <si>
    <t>15.003.0175-0</t>
  </si>
  <si>
    <t>15.003.0176-0</t>
  </si>
  <si>
    <t>15.003.0177-0</t>
  </si>
  <si>
    <t>15.003.0178-0</t>
  </si>
  <si>
    <t>15.003.0179-0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</si>
  <si>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</si>
  <si>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</si>
  <si>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</si>
  <si>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</si>
  <si>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</si>
  <si>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</si>
  <si>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</si>
  <si>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</si>
  <si>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</si>
  <si>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</si>
  <si>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</si>
  <si>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</si>
  <si>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</si>
  <si>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</si>
  <si>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</si>
  <si>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</si>
  <si>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</si>
  <si>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</si>
  <si>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</si>
  <si>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</si>
  <si>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</si>
  <si>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</si>
  <si>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</si>
  <si>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</si>
  <si>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</si>
  <si>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</si>
  <si>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</si>
  <si>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</si>
  <si>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</si>
  <si>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</si>
  <si>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</si>
  <si>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</si>
  <si>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</si>
  <si>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</si>
  <si>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</si>
  <si>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</si>
  <si>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</si>
  <si>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</si>
  <si>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</si>
  <si>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</si>
  <si>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</si>
  <si>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</si>
  <si>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</si>
  <si>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</si>
  <si>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</si>
  <si>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</si>
  <si>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</si>
  <si>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</si>
  <si>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</si>
  <si>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</si>
  <si>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</si>
  <si>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</si>
  <si>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15.003.0420-0</t>
  </si>
  <si>
    <t>15.003.0421-0</t>
  </si>
  <si>
    <t>15.003.0500-0</t>
  </si>
  <si>
    <t>15.003.0505-0</t>
  </si>
  <si>
    <t>15.003.0510-0</t>
  </si>
  <si>
    <t>15.003.0515-0</t>
  </si>
  <si>
    <t>15.003.0520-0</t>
  </si>
  <si>
    <t>15.003.0525-0</t>
  </si>
  <si>
    <t>15.003.0530-0</t>
  </si>
  <si>
    <t>15.003.0535-0</t>
  </si>
  <si>
    <t>15.003.0540-0</t>
  </si>
  <si>
    <t>15.003.0545-0</t>
  </si>
  <si>
    <t>15.003.0550-0</t>
  </si>
  <si>
    <t>15.003.0552-0</t>
  </si>
  <si>
    <t>15.003.0555-0</t>
  </si>
  <si>
    <t>15.003.0560-0</t>
  </si>
  <si>
    <t>15.003.0565-0</t>
  </si>
  <si>
    <t>15.003.0600-0</t>
  </si>
  <si>
    <t>15.003.0650-0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</si>
  <si>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</si>
  <si>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</si>
  <si>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</si>
  <si>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</si>
  <si>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</si>
  <si>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</si>
  <si>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</si>
  <si>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</si>
  <si>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</si>
  <si>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</si>
  <si>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</si>
  <si>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</si>
  <si>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</si>
  <si>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</si>
  <si>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</si>
  <si>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</si>
  <si>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</si>
  <si>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</si>
  <si>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</si>
  <si>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</si>
  <si>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</si>
  <si>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</si>
  <si>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</si>
  <si>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</si>
  <si>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</si>
  <si>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</si>
  <si>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</si>
  <si>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</si>
  <si>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</si>
  <si>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</si>
  <si>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</si>
  <si>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</si>
  <si>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</si>
  <si>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</si>
  <si>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</si>
  <si>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</si>
  <si>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15.004.0104-0</t>
  </si>
  <si>
    <t>15.004.0105-0</t>
  </si>
  <si>
    <t>15.004.0108-0</t>
  </si>
  <si>
    <t>15.004.0110-0</t>
  </si>
  <si>
    <t>15.004.0125-0</t>
  </si>
  <si>
    <t>15.004.0126-0</t>
  </si>
  <si>
    <t>15.004.0127-0</t>
  </si>
  <si>
    <t>15.004.0130-0</t>
  </si>
  <si>
    <t>15.004.0131-0</t>
  </si>
  <si>
    <t>15.004.0133-0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</si>
  <si>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</si>
  <si>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</si>
  <si>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</si>
  <si>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</si>
  <si>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</si>
  <si>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</si>
  <si>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</si>
  <si>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</si>
  <si>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</si>
  <si>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</si>
  <si>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</si>
  <si>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</si>
  <si>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</si>
  <si>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</si>
  <si>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</si>
  <si>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</si>
  <si>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</si>
  <si>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</si>
  <si>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</si>
  <si>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</si>
  <si>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</si>
  <si>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</si>
  <si>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</si>
  <si>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</si>
  <si>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</si>
  <si>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15.004.0320-0</t>
  </si>
  <si>
    <t>15.004.0325-0</t>
  </si>
  <si>
    <t>15.004.0330-0</t>
  </si>
  <si>
    <t>15.004.0335-0</t>
  </si>
  <si>
    <t>15.004.0500-0</t>
  </si>
  <si>
    <t>15.004.0505-0</t>
  </si>
  <si>
    <t>15.004.0600-0</t>
  </si>
  <si>
    <t>15.004.0620-0</t>
  </si>
  <si>
    <t>15.004.0640-0</t>
  </si>
  <si>
    <t>15.004.0700-0</t>
  </si>
  <si>
    <t>15.004.0705-0</t>
  </si>
  <si>
    <t>15.004.0710-0</t>
  </si>
  <si>
    <t>15.004.0715-0</t>
  </si>
  <si>
    <t>15.004.0720-0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</si>
  <si>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</si>
  <si>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</si>
  <si>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</si>
  <si>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</si>
  <si>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</si>
  <si>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</si>
  <si>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</si>
  <si>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</si>
  <si>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</si>
  <si>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</si>
  <si>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</si>
  <si>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</si>
  <si>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</si>
  <si>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</si>
  <si>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</si>
  <si>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</si>
  <si>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</si>
  <si>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</si>
  <si>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</si>
  <si>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</si>
  <si>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</si>
  <si>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</si>
  <si>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</si>
  <si>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</si>
  <si>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</si>
  <si>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</si>
  <si>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</si>
  <si>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</si>
  <si>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15.006.0010-0</t>
  </si>
  <si>
    <t>15.006.0012-0</t>
  </si>
  <si>
    <t>15.006.0015-0</t>
  </si>
  <si>
    <t>15.006.0016-0</t>
  </si>
  <si>
    <t>15.006.0035-0</t>
  </si>
  <si>
    <t>15.006.0040-0</t>
  </si>
  <si>
    <t>15.006.0045-0</t>
  </si>
  <si>
    <t>15.007.0204-0</t>
  </si>
  <si>
    <t>15.007.0206-0</t>
  </si>
  <si>
    <t>15.007.0208-0</t>
  </si>
  <si>
    <t>15.007.0209-0</t>
  </si>
  <si>
    <t>15.007.0210-0</t>
  </si>
  <si>
    <t>15.007.0214-0</t>
  </si>
  <si>
    <t>15.007.0216-0</t>
  </si>
  <si>
    <t>15.007.0218-0</t>
  </si>
  <si>
    <t>15.007.0250-0</t>
  </si>
  <si>
    <t>15.007.0280-0</t>
  </si>
  <si>
    <t>15.007.0285-0</t>
  </si>
  <si>
    <t>15.007.0290-0</t>
  </si>
  <si>
    <t>15.007.0295-0</t>
  </si>
  <si>
    <t>15.007.0334-0</t>
  </si>
  <si>
    <t>15.007.0338-0</t>
  </si>
  <si>
    <t>15.007.0340-0</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</si>
  <si>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</si>
  <si>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</si>
  <si>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</si>
  <si>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</si>
  <si>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</si>
  <si>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</si>
  <si>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</si>
  <si>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</si>
  <si>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</si>
  <si>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</si>
  <si>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</si>
  <si>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</si>
  <si>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</si>
  <si>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</si>
  <si>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15.007.0440-0</t>
  </si>
  <si>
    <t>15.007.0495-0</t>
  </si>
  <si>
    <t>15.007.0498-0</t>
  </si>
  <si>
    <t>15.007.0501-0</t>
  </si>
  <si>
    <t>15.007.0504-0</t>
  </si>
  <si>
    <t>15.007.0507-0</t>
  </si>
  <si>
    <t>15.007.0511-0</t>
  </si>
  <si>
    <t>15.007.0514-0</t>
  </si>
  <si>
    <t>15.007.0517-0</t>
  </si>
  <si>
    <t>15.007.0518-0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</si>
  <si>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</si>
  <si>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</si>
  <si>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</si>
  <si>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</si>
  <si>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</si>
  <si>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</si>
  <si>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</si>
  <si>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</si>
  <si>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</si>
  <si>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</si>
  <si>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</si>
  <si>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</si>
  <si>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</si>
  <si>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</si>
  <si>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</si>
  <si>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15.007.0545-0</t>
  </si>
  <si>
    <t>15.007.0547-0</t>
  </si>
  <si>
    <t>15.007.0550-0</t>
  </si>
  <si>
    <t>15.007.0552-0</t>
  </si>
  <si>
    <t>15.007.0554-0</t>
  </si>
  <si>
    <t>15.007.0556-0</t>
  </si>
  <si>
    <t>15.007.0558-0</t>
  </si>
  <si>
    <t>15.007.0560-0</t>
  </si>
  <si>
    <t>15.007.0566-0</t>
  </si>
  <si>
    <t>15.007.0567-0</t>
  </si>
  <si>
    <t>15.007.0568-0</t>
  </si>
  <si>
    <t>15.007.0569-0</t>
  </si>
  <si>
    <t>15.007.0570-0</t>
  </si>
  <si>
    <t>15.007.0572-0</t>
  </si>
  <si>
    <t>15.007.0573-0</t>
  </si>
  <si>
    <t>15.007.0574-0</t>
  </si>
  <si>
    <t>15.007.0575-0</t>
  </si>
  <si>
    <t>15.007.0576-0</t>
  </si>
  <si>
    <t>15.007.0577-0</t>
  </si>
  <si>
    <t>15.007.0578-0</t>
  </si>
  <si>
    <t>15.007.0600-0</t>
  </si>
  <si>
    <t>15.007.0601-0</t>
  </si>
  <si>
    <t>15.007.0602-0</t>
  </si>
  <si>
    <t>15.007.0605-0</t>
  </si>
  <si>
    <t>15.007.0608-0</t>
  </si>
  <si>
    <t>15.007.0609-0</t>
  </si>
  <si>
    <t>15.007.0610-0</t>
  </si>
  <si>
    <t>15.007.0611-0</t>
  </si>
  <si>
    <t>15.007.0615-0</t>
  </si>
  <si>
    <t>15.007.0616-0</t>
  </si>
  <si>
    <t>15.007.0617-0</t>
  </si>
  <si>
    <t>15.007.0640-0</t>
  </si>
  <si>
    <t>15.007.0642-0</t>
  </si>
  <si>
    <t>15.007.0643-0</t>
  </si>
  <si>
    <t>15.007.0645-0</t>
  </si>
  <si>
    <t>15.007.0646-0</t>
  </si>
  <si>
    <t>15.007.0647-0</t>
  </si>
  <si>
    <t>15.007.0680-0</t>
  </si>
  <si>
    <t>15.007.0682-0</t>
  </si>
  <si>
    <t>15.007.0684-0</t>
  </si>
  <si>
    <t>15.007.0686-0</t>
  </si>
  <si>
    <t>15.007.0688-0</t>
  </si>
  <si>
    <t>15.007.0689-0</t>
  </si>
  <si>
    <t>15.007.0696-0</t>
  </si>
  <si>
    <t>15.007.0697-0</t>
  </si>
  <si>
    <t>15.007.0699-0</t>
  </si>
  <si>
    <t>15.007.0705-0</t>
  </si>
  <si>
    <t>15.007.0710-0</t>
  </si>
  <si>
    <t>15.007.0711-0</t>
  </si>
  <si>
    <t>15.007.0712-0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</si>
  <si>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</si>
  <si>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</si>
  <si>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</si>
  <si>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</si>
  <si>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</si>
  <si>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</si>
  <si>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</si>
  <si>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</si>
  <si>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</si>
  <si>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</si>
  <si>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</si>
  <si>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</si>
  <si>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</si>
  <si>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</si>
  <si>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</si>
  <si>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</si>
  <si>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</si>
  <si>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</si>
  <si>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</si>
  <si>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</si>
  <si>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</si>
  <si>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</si>
  <si>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</si>
  <si>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</si>
  <si>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</si>
  <si>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</si>
  <si>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</si>
  <si>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</si>
  <si>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</si>
  <si>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</si>
  <si>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</si>
  <si>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</si>
  <si>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</si>
  <si>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</si>
  <si>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</si>
  <si>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</si>
  <si>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</si>
  <si>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</si>
  <si>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</si>
  <si>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</si>
  <si>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</si>
  <si>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</si>
  <si>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</si>
  <si>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</si>
  <si>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</si>
  <si>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</si>
  <si>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</si>
  <si>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</si>
  <si>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</si>
  <si>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</si>
  <si>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</si>
  <si>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</si>
  <si>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</si>
  <si>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</si>
  <si>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</si>
  <si>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</si>
  <si>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</si>
  <si>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</si>
  <si>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</si>
  <si>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</si>
  <si>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</si>
  <si>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</si>
  <si>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</si>
  <si>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</si>
  <si>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</si>
  <si>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</si>
  <si>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</si>
  <si>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</si>
  <si>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</si>
  <si>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15.008.0394-0</t>
  </si>
  <si>
    <t>15.009.0010-0</t>
  </si>
  <si>
    <t>15.009.0015-0</t>
  </si>
  <si>
    <t>15.009.0020-0</t>
  </si>
  <si>
    <t>15.009.0025-0</t>
  </si>
  <si>
    <t>15.009.0100-0</t>
  </si>
  <si>
    <t>15.009.0105-0</t>
  </si>
  <si>
    <t>15.009.0110-0</t>
  </si>
  <si>
    <t>15.009.0115-0</t>
  </si>
  <si>
    <t>15.007.0255-0</t>
  </si>
  <si>
    <t>15.007.0255-A</t>
  </si>
  <si>
    <t>15.009.0120-0</t>
  </si>
  <si>
    <t>15.007.0260-0</t>
  </si>
  <si>
    <t>15.007.0260-A</t>
  </si>
  <si>
    <t>15.009.0125-0</t>
  </si>
  <si>
    <t>15.009.0130-0</t>
  </si>
  <si>
    <t>15.009.0135-0</t>
  </si>
  <si>
    <t>15.009.0140-0</t>
  </si>
  <si>
    <t>15.009.0143-0</t>
  </si>
  <si>
    <t>15.009.0150-0</t>
  </si>
  <si>
    <t>15.009.0155-0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</si>
  <si>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</si>
  <si>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</si>
  <si>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</si>
  <si>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</si>
  <si>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</si>
  <si>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</si>
  <si>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</si>
  <si>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</si>
  <si>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</si>
  <si>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</si>
  <si>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</si>
  <si>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</si>
  <si>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</si>
  <si>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</si>
  <si>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</si>
  <si>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</si>
  <si>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</si>
  <si>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</si>
  <si>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</si>
  <si>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</si>
  <si>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</si>
  <si>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</si>
  <si>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</si>
  <si>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</si>
  <si>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</si>
  <si>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</si>
  <si>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</si>
  <si>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</si>
  <si>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</si>
  <si>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15.011.0009-0</t>
  </si>
  <si>
    <t>15.011.0012-0</t>
  </si>
  <si>
    <t>15.011.0014-0</t>
  </si>
  <si>
    <t>15.011.0017-0</t>
  </si>
  <si>
    <t>15.011.0021-0</t>
  </si>
  <si>
    <t>15.011.0024-0</t>
  </si>
  <si>
    <t>15.011.0027-0</t>
  </si>
  <si>
    <t>15.011.0030-0</t>
  </si>
  <si>
    <t>15.011.0070-0</t>
  </si>
  <si>
    <t>15.007.0535-0</t>
  </si>
  <si>
    <t>15.007.0535-A</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</si>
  <si>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</si>
  <si>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</si>
  <si>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</si>
  <si>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</si>
  <si>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</si>
  <si>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</si>
  <si>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</si>
  <si>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</si>
  <si>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</si>
  <si>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</si>
  <si>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</si>
  <si>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</si>
  <si>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</si>
  <si>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</si>
  <si>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</si>
  <si>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</si>
  <si>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</si>
  <si>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</si>
  <si>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</si>
  <si>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</si>
  <si>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</si>
  <si>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</si>
  <si>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</si>
  <si>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</si>
  <si>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</si>
  <si>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15.012.0060-0</t>
  </si>
  <si>
    <t>15.014.0005-0</t>
  </si>
  <si>
    <t>15.014.0010-0</t>
  </si>
  <si>
    <t>15.014.0015-0</t>
  </si>
  <si>
    <t>15.014.0020-0</t>
  </si>
  <si>
    <t>15.014.0025-0</t>
  </si>
  <si>
    <t>15.014.0030-0</t>
  </si>
  <si>
    <t>15.014.0035-0</t>
  </si>
  <si>
    <t>15.014.0100-0</t>
  </si>
  <si>
    <t>15.014.0105-0</t>
  </si>
  <si>
    <t>15.014.0115-0</t>
  </si>
  <si>
    <t>15.014.0120-0</t>
  </si>
  <si>
    <t>15.014.0130-0</t>
  </si>
  <si>
    <t>15.014.0140-0</t>
  </si>
  <si>
    <t>15.014.0145-0</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</si>
  <si>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</si>
  <si>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</si>
  <si>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</si>
  <si>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</si>
  <si>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</si>
  <si>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</si>
  <si>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</si>
  <si>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</si>
  <si>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</si>
  <si>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</si>
  <si>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</si>
  <si>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</si>
  <si>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</si>
  <si>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</si>
  <si>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</si>
  <si>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</si>
  <si>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</si>
  <si>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</si>
  <si>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</si>
  <si>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</si>
  <si>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</si>
  <si>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</si>
  <si>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</si>
  <si>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</si>
  <si>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</si>
  <si>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</si>
  <si>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</si>
  <si>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</si>
  <si>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</si>
  <si>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</si>
  <si>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</si>
  <si>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</si>
  <si>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</si>
  <si>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</si>
  <si>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</si>
  <si>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</si>
  <si>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</si>
  <si>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</si>
  <si>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</si>
  <si>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</si>
  <si>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</si>
  <si>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</si>
  <si>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</si>
  <si>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</si>
  <si>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</si>
  <si>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</si>
  <si>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</si>
  <si>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</si>
  <si>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</si>
  <si>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</si>
  <si>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</si>
  <si>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</si>
  <si>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</si>
  <si>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</si>
  <si>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</si>
  <si>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</si>
  <si>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</si>
  <si>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</si>
  <si>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</si>
  <si>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</si>
  <si>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</si>
  <si>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</si>
  <si>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</si>
  <si>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</si>
  <si>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</si>
  <si>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</si>
  <si>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</si>
  <si>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</si>
  <si>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</si>
  <si>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</si>
  <si>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</si>
  <si>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</si>
  <si>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</si>
  <si>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</si>
  <si>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</si>
  <si>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</si>
  <si>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</si>
  <si>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15.015.0184-0</t>
  </si>
  <si>
    <t>15.015.0186-0</t>
  </si>
  <si>
    <t>15.015.0187-0</t>
  </si>
  <si>
    <t>15.015.0187-A</t>
  </si>
  <si>
    <t>15.015.0188-0</t>
  </si>
  <si>
    <t>15.015.0189-0</t>
  </si>
  <si>
    <t>15.015.0199-0</t>
  </si>
  <si>
    <t>15.015.0201-0</t>
  </si>
  <si>
    <t>15.015.0202-0</t>
  </si>
  <si>
    <t>15.015.0203-0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</si>
  <si>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</si>
  <si>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</si>
  <si>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</si>
  <si>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</si>
  <si>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</si>
  <si>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</si>
  <si>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</si>
  <si>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</si>
  <si>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</si>
  <si>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</si>
  <si>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</si>
  <si>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</si>
  <si>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</si>
  <si>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</si>
  <si>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</si>
  <si>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</si>
  <si>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</si>
  <si>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</si>
  <si>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</si>
  <si>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</si>
  <si>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</si>
  <si>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</si>
  <si>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</si>
  <si>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</si>
  <si>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</si>
  <si>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</si>
  <si>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</si>
  <si>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</si>
  <si>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</si>
  <si>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</si>
  <si>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</si>
  <si>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</si>
  <si>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</si>
  <si>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</si>
  <si>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</si>
  <si>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</si>
  <si>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</si>
  <si>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</si>
  <si>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</si>
  <si>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</si>
  <si>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</si>
  <si>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</si>
  <si>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</si>
  <si>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</si>
  <si>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</si>
  <si>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</si>
  <si>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</si>
  <si>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</si>
  <si>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</si>
  <si>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</si>
  <si>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</si>
  <si>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</si>
  <si>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</si>
  <si>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</si>
  <si>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</si>
  <si>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</si>
  <si>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</si>
  <si>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</si>
  <si>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</si>
  <si>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</si>
  <si>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</si>
  <si>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</si>
  <si>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</si>
  <si>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</si>
  <si>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</si>
  <si>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</si>
  <si>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</si>
  <si>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</si>
  <si>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</si>
  <si>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</si>
  <si>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</si>
  <si>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</si>
  <si>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</si>
  <si>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</si>
  <si>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</si>
  <si>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</si>
  <si>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</si>
  <si>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</si>
  <si>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</si>
  <si>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</si>
  <si>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</si>
  <si>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</si>
  <si>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</si>
  <si>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</si>
  <si>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</si>
  <si>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</si>
  <si>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</si>
  <si>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</si>
  <si>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</si>
  <si>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</si>
  <si>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</si>
  <si>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</si>
  <si>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</si>
  <si>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</si>
  <si>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</si>
  <si>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</si>
  <si>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</si>
  <si>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</si>
  <si>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</si>
  <si>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</si>
  <si>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</si>
  <si>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</si>
  <si>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</si>
  <si>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</si>
  <si>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</si>
  <si>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</si>
  <si>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</si>
  <si>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</si>
  <si>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</si>
  <si>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</si>
  <si>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</si>
  <si>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</si>
  <si>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</si>
  <si>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</si>
  <si>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</si>
  <si>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</si>
  <si>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</si>
  <si>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</si>
  <si>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</si>
  <si>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</si>
  <si>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</si>
  <si>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</si>
  <si>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</si>
  <si>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</si>
  <si>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</si>
  <si>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</si>
  <si>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</si>
  <si>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</si>
  <si>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15.018.0010-0</t>
  </si>
  <si>
    <t>15.018.0015-0</t>
  </si>
  <si>
    <t>15.018.0020-0</t>
  </si>
  <si>
    <t>15.018.0025-0</t>
  </si>
  <si>
    <t>15.018.0030-0</t>
  </si>
  <si>
    <t>15.018.0035-0</t>
  </si>
  <si>
    <t>15.018.0040-0</t>
  </si>
  <si>
    <t>15.018.0050-0</t>
  </si>
  <si>
    <t>15.018.0055-0</t>
  </si>
  <si>
    <t>15.018.0060-0</t>
  </si>
  <si>
    <t>15.018.0065-0</t>
  </si>
  <si>
    <t>15.018.0070-0</t>
  </si>
  <si>
    <t>15.018.0072-0</t>
  </si>
  <si>
    <t>15.018.0075-0</t>
  </si>
  <si>
    <t>15.018.0080-0</t>
  </si>
  <si>
    <t>15.018.0085-0</t>
  </si>
  <si>
    <t>15.018.0090-0</t>
  </si>
  <si>
    <t>15.018.0095-0</t>
  </si>
  <si>
    <t>15.018.0100-0</t>
  </si>
  <si>
    <t>15.018.0102-0</t>
  </si>
  <si>
    <t>15.018.0103-0</t>
  </si>
  <si>
    <t>15.018.0105-0</t>
  </si>
  <si>
    <t>15.015.0204-0</t>
  </si>
  <si>
    <t>15.015.0204-A</t>
  </si>
  <si>
    <t>15.018.0110-0</t>
  </si>
  <si>
    <t>15.018.0115-0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</si>
  <si>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</si>
  <si>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</si>
  <si>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</si>
  <si>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</si>
  <si>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</si>
  <si>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</si>
  <si>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</si>
  <si>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</si>
  <si>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</si>
  <si>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</si>
  <si>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</si>
  <si>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</si>
  <si>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</si>
  <si>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</si>
  <si>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</si>
  <si>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</si>
  <si>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</si>
  <si>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</si>
  <si>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</si>
  <si>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</si>
  <si>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</si>
  <si>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</si>
  <si>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</si>
  <si>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</si>
  <si>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15.018.0300-0</t>
  </si>
  <si>
    <t>15.018.0305-0</t>
  </si>
  <si>
    <t>15.018.0310-0</t>
  </si>
  <si>
    <t>15.018.0315-0</t>
  </si>
  <si>
    <t>15.018.0320-0</t>
  </si>
  <si>
    <t>15.018.0325-0</t>
  </si>
  <si>
    <t>15.018.0330-0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</si>
  <si>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</si>
  <si>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</si>
  <si>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</si>
  <si>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</si>
  <si>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</si>
  <si>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</si>
  <si>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</si>
  <si>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</si>
  <si>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</si>
  <si>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</si>
  <si>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</si>
  <si>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</si>
  <si>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</si>
  <si>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</si>
  <si>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</si>
  <si>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</si>
  <si>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</si>
  <si>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</si>
  <si>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</si>
  <si>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</si>
  <si>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</si>
  <si>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</si>
  <si>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</si>
  <si>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</si>
  <si>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</si>
  <si>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</si>
  <si>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</si>
  <si>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</si>
  <si>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</si>
  <si>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</si>
  <si>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</si>
  <si>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</si>
  <si>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</si>
  <si>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</si>
  <si>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</si>
  <si>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</si>
  <si>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</si>
  <si>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</si>
  <si>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</si>
  <si>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</si>
  <si>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</si>
  <si>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</si>
  <si>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</si>
  <si>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</si>
  <si>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</si>
  <si>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</si>
  <si>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</si>
  <si>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</si>
  <si>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</si>
  <si>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</si>
  <si>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</si>
  <si>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</si>
  <si>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</si>
  <si>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</si>
  <si>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</si>
  <si>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</si>
  <si>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</si>
  <si>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</si>
  <si>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</si>
  <si>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</si>
  <si>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</si>
  <si>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</si>
  <si>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</si>
  <si>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</si>
  <si>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</si>
  <si>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</si>
  <si>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</si>
  <si>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</si>
  <si>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</si>
  <si>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</si>
  <si>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</si>
  <si>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</si>
  <si>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</si>
  <si>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</si>
  <si>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</si>
  <si>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</si>
  <si>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</si>
  <si>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</si>
  <si>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</si>
  <si>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</si>
  <si>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</si>
  <si>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</si>
  <si>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</si>
  <si>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</si>
  <si>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</si>
  <si>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</si>
  <si>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</si>
  <si>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</si>
  <si>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</si>
  <si>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</si>
  <si>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</si>
  <si>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</si>
  <si>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</si>
  <si>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</si>
  <si>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</si>
  <si>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</si>
  <si>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</si>
  <si>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</si>
  <si>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</si>
  <si>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</si>
  <si>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</si>
  <si>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</si>
  <si>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</si>
  <si>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</si>
  <si>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</si>
  <si>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</si>
  <si>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</si>
  <si>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</si>
  <si>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</si>
  <si>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</si>
  <si>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</si>
  <si>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</si>
  <si>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</si>
  <si>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</si>
  <si>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</si>
  <si>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</si>
  <si>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</si>
  <si>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</si>
  <si>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</si>
  <si>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</si>
  <si>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</si>
  <si>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</si>
  <si>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</si>
  <si>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</si>
  <si>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</si>
  <si>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</si>
  <si>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</si>
  <si>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</si>
  <si>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</si>
  <si>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</si>
  <si>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</si>
  <si>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</si>
  <si>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</si>
  <si>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</si>
  <si>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</si>
  <si>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</si>
  <si>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</si>
  <si>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</si>
  <si>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</si>
  <si>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</si>
  <si>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</si>
  <si>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</si>
  <si>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</si>
  <si>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</si>
  <si>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</si>
  <si>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</si>
  <si>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</si>
  <si>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</si>
  <si>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</si>
  <si>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</si>
  <si>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</si>
  <si>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</si>
  <si>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</si>
  <si>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</si>
  <si>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</si>
  <si>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</si>
  <si>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</si>
  <si>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</si>
  <si>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</si>
  <si>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</si>
  <si>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</si>
  <si>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</si>
  <si>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</si>
  <si>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</si>
  <si>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</si>
  <si>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</si>
  <si>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</si>
  <si>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</si>
  <si>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</si>
  <si>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</si>
  <si>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</si>
  <si>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</si>
  <si>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</si>
  <si>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</si>
  <si>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</si>
  <si>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</si>
  <si>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</si>
  <si>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</si>
  <si>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</si>
  <si>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</si>
  <si>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</si>
  <si>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</si>
  <si>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</si>
  <si>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</si>
  <si>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</si>
  <si>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</si>
  <si>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</si>
  <si>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</si>
  <si>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</si>
  <si>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</si>
  <si>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</si>
  <si>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</si>
  <si>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</si>
  <si>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</si>
  <si>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</si>
  <si>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</si>
  <si>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</si>
  <si>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</si>
  <si>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</si>
  <si>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</si>
  <si>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</si>
  <si>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</si>
  <si>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</si>
  <si>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</si>
  <si>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</si>
  <si>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</si>
  <si>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</si>
  <si>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</si>
  <si>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</si>
  <si>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</si>
  <si>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</si>
  <si>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</si>
  <si>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</si>
  <si>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</si>
  <si>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</si>
  <si>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</si>
  <si>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</si>
  <si>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</si>
  <si>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</si>
  <si>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</si>
  <si>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</si>
  <si>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</si>
  <si>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</si>
  <si>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</si>
  <si>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</si>
  <si>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</si>
  <si>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</si>
  <si>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</si>
  <si>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</si>
  <si>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</si>
  <si>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</si>
  <si>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</si>
  <si>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</si>
  <si>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</si>
  <si>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</si>
  <si>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</si>
  <si>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</si>
  <si>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</si>
  <si>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</si>
  <si>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</si>
  <si>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</si>
  <si>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</si>
  <si>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</si>
  <si>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</si>
  <si>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</si>
  <si>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</si>
  <si>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</si>
  <si>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</si>
  <si>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</si>
  <si>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</si>
  <si>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</si>
  <si>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</si>
  <si>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</si>
  <si>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</si>
  <si>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</si>
  <si>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</si>
  <si>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</si>
  <si>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</si>
  <si>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</si>
  <si>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</si>
  <si>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</si>
  <si>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</si>
  <si>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</si>
  <si>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</si>
  <si>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</si>
  <si>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</si>
  <si>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</si>
  <si>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</si>
  <si>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</si>
  <si>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</si>
  <si>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</si>
  <si>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</si>
  <si>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</si>
  <si>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</si>
  <si>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</si>
  <si>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</si>
  <si>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</si>
  <si>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</si>
  <si>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</si>
  <si>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</si>
  <si>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</si>
  <si>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</si>
  <si>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</si>
  <si>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</si>
  <si>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</si>
  <si>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</si>
  <si>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</si>
  <si>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</si>
  <si>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</si>
  <si>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</si>
  <si>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</si>
  <si>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</si>
  <si>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</si>
  <si>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</si>
  <si>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</si>
  <si>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</si>
  <si>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</si>
  <si>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</si>
  <si>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</si>
  <si>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</si>
  <si>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</si>
  <si>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</si>
  <si>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</si>
  <si>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</si>
  <si>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</si>
  <si>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</si>
  <si>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</si>
  <si>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</si>
  <si>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</si>
  <si>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</si>
  <si>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</si>
  <si>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</si>
  <si>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</si>
  <si>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</si>
  <si>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</si>
  <si>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</si>
  <si>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</si>
  <si>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</si>
  <si>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</si>
  <si>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</si>
  <si>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</si>
  <si>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</si>
  <si>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</si>
  <si>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</si>
  <si>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</si>
  <si>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</si>
  <si>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</si>
  <si>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</si>
  <si>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</si>
  <si>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</si>
  <si>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</si>
  <si>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</si>
  <si>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</si>
  <si>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</si>
  <si>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</si>
  <si>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</si>
  <si>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</si>
  <si>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</si>
  <si>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</si>
  <si>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</si>
  <si>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</si>
  <si>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</si>
  <si>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</si>
  <si>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</si>
  <si>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</si>
  <si>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</si>
  <si>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</si>
  <si>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</si>
  <si>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</si>
  <si>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</si>
  <si>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</si>
  <si>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</si>
  <si>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</si>
  <si>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</si>
  <si>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</si>
  <si>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</si>
  <si>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</si>
  <si>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</si>
  <si>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</si>
  <si>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</si>
  <si>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</si>
  <si>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</si>
  <si>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</si>
  <si>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</si>
  <si>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</si>
  <si>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</si>
  <si>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</si>
  <si>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</si>
  <si>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</si>
  <si>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</si>
  <si>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</si>
  <si>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</si>
  <si>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</si>
  <si>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</si>
  <si>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</si>
  <si>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</si>
  <si>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</si>
  <si>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</si>
  <si>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</si>
  <si>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</si>
  <si>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</si>
  <si>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</si>
  <si>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</si>
  <si>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</si>
  <si>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</si>
  <si>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</si>
  <si>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</si>
  <si>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</si>
  <si>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</si>
  <si>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</si>
  <si>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</si>
  <si>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</si>
  <si>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</si>
  <si>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</si>
  <si>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</si>
  <si>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</si>
  <si>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</si>
  <si>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</si>
  <si>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</si>
  <si>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</si>
  <si>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</si>
  <si>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</si>
  <si>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</si>
  <si>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</si>
  <si>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</si>
  <si>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</si>
  <si>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</si>
  <si>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</si>
  <si>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</si>
  <si>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</si>
  <si>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</si>
  <si>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</si>
  <si>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</si>
  <si>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</si>
  <si>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</si>
  <si>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</si>
  <si>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</si>
  <si>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</si>
  <si>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</si>
  <si>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</si>
  <si>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</si>
  <si>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</si>
  <si>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</si>
  <si>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</si>
  <si>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</si>
  <si>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</si>
  <si>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</si>
  <si>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</si>
  <si>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</si>
  <si>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</si>
  <si>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</si>
  <si>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</si>
  <si>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</si>
  <si>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</si>
  <si>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</si>
  <si>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15.019.0010-0</t>
  </si>
  <si>
    <t>15.019.0015-0</t>
  </si>
  <si>
    <t>15.019.0020-0</t>
  </si>
  <si>
    <t>15.019.0025-0</t>
  </si>
  <si>
    <t>15.019.0030-0</t>
  </si>
  <si>
    <t>15.019.0035-0</t>
  </si>
  <si>
    <t>15.019.0040-0</t>
  </si>
  <si>
    <t>15.019.0045-0</t>
  </si>
  <si>
    <t>15.019.0050-0</t>
  </si>
  <si>
    <t>15.019.0052-0</t>
  </si>
  <si>
    <t>15.019.0055-0</t>
  </si>
  <si>
    <t>15.019.0057-0</t>
  </si>
  <si>
    <t>15.019.0060-0</t>
  </si>
  <si>
    <t>15.019.0065-0</t>
  </si>
  <si>
    <t>15.019.0068-0</t>
  </si>
  <si>
    <t>15.019.0069-0</t>
  </si>
  <si>
    <t>15.019.0070-0</t>
  </si>
  <si>
    <t>15.019.0081-0</t>
  </si>
  <si>
    <t>15.019.0082-0</t>
  </si>
  <si>
    <t>15.019.0090-0</t>
  </si>
  <si>
    <t>15.019.0095-0</t>
  </si>
  <si>
    <t>15.019.0100-0</t>
  </si>
  <si>
    <t>15.019.0110-0</t>
  </si>
  <si>
    <t>15.020.0010-0</t>
  </si>
  <si>
    <t>15.020.0027-0</t>
  </si>
  <si>
    <t>15.020.0028-0</t>
  </si>
  <si>
    <t>15.020.0029-0</t>
  </si>
  <si>
    <t>15.020.0031-0</t>
  </si>
  <si>
    <t>15.020.0033-0</t>
  </si>
  <si>
    <t>15.020.0034-0</t>
  </si>
  <si>
    <t>15.020.0036-0</t>
  </si>
  <si>
    <t>15.020.0037-0</t>
  </si>
  <si>
    <t>15.020.0038-0</t>
  </si>
  <si>
    <t>15.020.0039-0</t>
  </si>
  <si>
    <t>15.020.0040-0</t>
  </si>
  <si>
    <t>15.020.0041-0</t>
  </si>
  <si>
    <t>15.020.0042-0</t>
  </si>
  <si>
    <t>15.020.0044-0</t>
  </si>
  <si>
    <t>15.020.0045-0</t>
  </si>
  <si>
    <t>15.020.0050-0</t>
  </si>
  <si>
    <t>15.020.0055-0</t>
  </si>
  <si>
    <t>15.020.0058-0</t>
  </si>
  <si>
    <t>15.020.0060-0</t>
  </si>
  <si>
    <t>15.020.0061-0</t>
  </si>
  <si>
    <t>15.020.0070-0</t>
  </si>
  <si>
    <t>15.020.0072-0</t>
  </si>
  <si>
    <t>15.020.0075-0</t>
  </si>
  <si>
    <t>15.020.0078-0</t>
  </si>
  <si>
    <t>15.020.0080-0</t>
  </si>
  <si>
    <t>15.020.0090-0</t>
  </si>
  <si>
    <t>15.020.0095-0</t>
  </si>
  <si>
    <t>15.020.0100-0</t>
  </si>
  <si>
    <t>15.020.0150-0</t>
  </si>
  <si>
    <t>15.020.0153-0</t>
  </si>
  <si>
    <t>15.020.0155-0</t>
  </si>
  <si>
    <t>15.020.0156-0</t>
  </si>
  <si>
    <t>15.020.0158-0</t>
  </si>
  <si>
    <t>15.020.0160-0</t>
  </si>
  <si>
    <t>15.020.0163-0</t>
  </si>
  <si>
    <t>15.020.0165-0</t>
  </si>
  <si>
    <t>15.020.0168-0</t>
  </si>
  <si>
    <t>15.020.0170-0</t>
  </si>
  <si>
    <t>15.020.0173-0</t>
  </si>
  <si>
    <t>15.020.0175-0</t>
  </si>
  <si>
    <t>15.020.0178-0</t>
  </si>
  <si>
    <t>15.020.0200-0</t>
  </si>
  <si>
    <t>15.020.0205-0</t>
  </si>
  <si>
    <t>15.020.0210-0</t>
  </si>
  <si>
    <t>15.020.0215-0</t>
  </si>
  <si>
    <t>15.020.0220-0</t>
  </si>
  <si>
    <t>15.028.0001-0</t>
  </si>
  <si>
    <t>15.028.0003-0</t>
  </si>
  <si>
    <t>15.028.0005-0</t>
  </si>
  <si>
    <t>15.028.0010-0</t>
  </si>
  <si>
    <t>15.028.0015-0</t>
  </si>
  <si>
    <t>15.028.0017-0</t>
  </si>
  <si>
    <t>15.028.0018-0</t>
  </si>
  <si>
    <t>15.028.0020-0</t>
  </si>
  <si>
    <t>15.028.0025-0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</si>
  <si>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</si>
  <si>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</si>
  <si>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</si>
  <si>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</si>
  <si>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</si>
  <si>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</si>
  <si>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</si>
  <si>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</si>
  <si>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</si>
  <si>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</si>
  <si>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</si>
  <si>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</si>
  <si>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</si>
  <si>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</si>
  <si>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</si>
  <si>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</si>
  <si>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</si>
  <si>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</si>
  <si>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</si>
  <si>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</si>
  <si>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</si>
  <si>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</si>
  <si>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</si>
  <si>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</si>
  <si>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</si>
  <si>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</si>
  <si>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</si>
  <si>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</si>
  <si>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</si>
  <si>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</si>
  <si>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</si>
  <si>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</si>
  <si>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</si>
  <si>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</si>
  <si>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</si>
  <si>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</si>
  <si>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</si>
  <si>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</si>
  <si>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</si>
  <si>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</si>
  <si>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</si>
  <si>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</si>
  <si>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</si>
  <si>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</si>
  <si>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</si>
  <si>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</si>
  <si>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</si>
  <si>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</si>
  <si>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</si>
  <si>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</si>
  <si>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</si>
  <si>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</si>
  <si>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</si>
  <si>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</si>
  <si>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</si>
  <si>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</si>
  <si>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</si>
  <si>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</si>
  <si>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</si>
  <si>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</si>
  <si>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</si>
  <si>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</si>
  <si>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</si>
  <si>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</si>
  <si>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</si>
  <si>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</si>
  <si>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</si>
  <si>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</si>
  <si>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</si>
  <si>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</si>
  <si>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</si>
  <si>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</si>
  <si>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</si>
  <si>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</si>
  <si>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</si>
  <si>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</si>
  <si>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</si>
  <si>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</si>
  <si>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15.031.0030-0</t>
  </si>
  <si>
    <t>15.031.0032-0</t>
  </si>
  <si>
    <t>15.031.0036-0</t>
  </si>
  <si>
    <t>15.031.0038-0</t>
  </si>
  <si>
    <t>15.034.0010-0</t>
  </si>
  <si>
    <t>15.034.0011-0</t>
  </si>
  <si>
    <t>15.034.0012-0</t>
  </si>
  <si>
    <t>15.034.0013-0</t>
  </si>
  <si>
    <t>15.034.0014-0</t>
  </si>
  <si>
    <t>15.034.0015-0</t>
  </si>
  <si>
    <t>15.034.0016-0</t>
  </si>
  <si>
    <t>15.034.0017-0</t>
  </si>
  <si>
    <t>15.020.0032-0</t>
  </si>
  <si>
    <t>15.020.0032-A</t>
  </si>
  <si>
    <t>15.034.0020-0</t>
  </si>
  <si>
    <t>15.034.0021-0</t>
  </si>
  <si>
    <t>15.034.0022-0</t>
  </si>
  <si>
    <t>15.034.0023-0</t>
  </si>
  <si>
    <t>15.034.0024-0</t>
  </si>
  <si>
    <t>15.034.0025-0</t>
  </si>
  <si>
    <t>15.034.0026-0</t>
  </si>
  <si>
    <t>15.034.0027-0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</si>
  <si>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</si>
  <si>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</si>
  <si>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</si>
  <si>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</si>
  <si>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</si>
  <si>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</si>
  <si>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</si>
  <si>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</si>
  <si>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</si>
  <si>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</si>
  <si>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</si>
  <si>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</si>
  <si>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</si>
  <si>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</si>
  <si>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</si>
  <si>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</si>
  <si>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</si>
  <si>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</si>
  <si>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</si>
  <si>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</si>
  <si>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</si>
  <si>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</si>
  <si>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</si>
  <si>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</si>
  <si>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</si>
  <si>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</si>
  <si>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</si>
  <si>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</si>
  <si>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</si>
  <si>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</si>
  <si>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</si>
  <si>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</si>
  <si>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</si>
  <si>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</si>
  <si>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</si>
  <si>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</si>
  <si>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</si>
  <si>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</si>
  <si>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</si>
  <si>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</si>
  <si>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</si>
  <si>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</si>
  <si>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</si>
  <si>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</si>
  <si>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</si>
  <si>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</si>
  <si>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</si>
  <si>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</si>
  <si>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</si>
  <si>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</si>
  <si>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</si>
  <si>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</si>
  <si>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</si>
  <si>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</si>
  <si>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</si>
  <si>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</si>
  <si>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</si>
  <si>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</si>
  <si>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</si>
  <si>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</si>
  <si>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</si>
  <si>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</si>
  <si>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</si>
  <si>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</si>
  <si>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</si>
  <si>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</si>
  <si>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</si>
  <si>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</si>
  <si>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</si>
  <si>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</si>
  <si>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</si>
  <si>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</si>
  <si>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</si>
  <si>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</si>
  <si>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</si>
  <si>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</si>
  <si>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</si>
  <si>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</si>
  <si>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</si>
  <si>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</si>
  <si>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</si>
  <si>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</si>
  <si>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</si>
  <si>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</si>
  <si>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</si>
  <si>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</si>
  <si>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</si>
  <si>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</si>
  <si>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</si>
  <si>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</si>
  <si>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</si>
  <si>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</si>
  <si>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</si>
  <si>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</si>
  <si>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</si>
  <si>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</si>
  <si>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</si>
  <si>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</si>
  <si>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15.037.0010-0</t>
  </si>
  <si>
    <t>15.037.0011-0</t>
  </si>
  <si>
    <t>15.037.0012-0</t>
  </si>
  <si>
    <t>15.037.0013-0</t>
  </si>
  <si>
    <t>15.037.0014-0</t>
  </si>
  <si>
    <t>15.037.0015-0</t>
  </si>
  <si>
    <t>15.037.0016-0</t>
  </si>
  <si>
    <t>15.037.0017-0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</si>
  <si>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</si>
  <si>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</si>
  <si>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</si>
  <si>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</si>
  <si>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</si>
  <si>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</si>
  <si>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</si>
  <si>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</si>
  <si>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</si>
  <si>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</si>
  <si>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</si>
  <si>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</si>
  <si>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</si>
  <si>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</si>
  <si>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</si>
  <si>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</si>
  <si>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</si>
  <si>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</si>
  <si>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15.038.0031-0</t>
  </si>
  <si>
    <t>15.038.0032-0</t>
  </si>
  <si>
    <t>15.038.0033-0</t>
  </si>
  <si>
    <t>15.038.0034-0</t>
  </si>
  <si>
    <t>15.038.0035-0</t>
  </si>
  <si>
    <t>15.038.0036-0</t>
  </si>
  <si>
    <t>15.038.0037-0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</si>
  <si>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</si>
  <si>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</si>
  <si>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</si>
  <si>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</si>
  <si>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</si>
  <si>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</si>
  <si>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</si>
  <si>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</si>
  <si>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</si>
  <si>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</si>
  <si>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</si>
  <si>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</si>
  <si>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</si>
  <si>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</si>
  <si>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</si>
  <si>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</si>
  <si>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</si>
  <si>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</si>
  <si>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</si>
  <si>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</si>
  <si>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</si>
  <si>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</si>
  <si>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</si>
  <si>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</si>
  <si>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</si>
  <si>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</si>
  <si>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</si>
  <si>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</si>
  <si>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</si>
  <si>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15.038.0085-0</t>
  </si>
  <si>
    <t>15.038.0086-0</t>
  </si>
  <si>
    <t>15.038.0087-0</t>
  </si>
  <si>
    <t>15.038.0088-0</t>
  </si>
  <si>
    <t>15.038.0089-0</t>
  </si>
  <si>
    <t>15.038.0090-0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</si>
  <si>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</si>
  <si>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</si>
  <si>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</si>
  <si>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</si>
  <si>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</si>
  <si>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</si>
  <si>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</si>
  <si>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</si>
  <si>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</si>
  <si>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</si>
  <si>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</si>
  <si>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</si>
  <si>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</si>
  <si>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</si>
  <si>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</si>
  <si>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</si>
  <si>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</si>
  <si>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</si>
  <si>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</si>
  <si>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</si>
  <si>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</si>
  <si>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</si>
  <si>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</si>
  <si>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</si>
  <si>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</si>
  <si>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15.038.0145-0</t>
  </si>
  <si>
    <t>15.038.0150-0</t>
  </si>
  <si>
    <t>15.038.0151-0</t>
  </si>
  <si>
    <t>15.038.0152-0</t>
  </si>
  <si>
    <t>15.038.0153-0</t>
  </si>
  <si>
    <t>15.038.0154-0</t>
  </si>
  <si>
    <t>15.038.0155-0</t>
  </si>
  <si>
    <t>15.038.0160-0</t>
  </si>
  <si>
    <t>15.038.0161-0</t>
  </si>
  <si>
    <t>15.038.0162-0</t>
  </si>
  <si>
    <t>15.038.0165-0</t>
  </si>
  <si>
    <t>15.038.0166-0</t>
  </si>
  <si>
    <t>15.038.0170-0</t>
  </si>
  <si>
    <t>15.038.0171-0</t>
  </si>
  <si>
    <t>15.038.0172-0</t>
  </si>
  <si>
    <t>15.038.0173-0</t>
  </si>
  <si>
    <t>15.038.0174-0</t>
  </si>
  <si>
    <t>15.038.0175-0</t>
  </si>
  <si>
    <t>15.038.0176-0</t>
  </si>
  <si>
    <t>15.038.0177-0</t>
  </si>
  <si>
    <t>15.036.0078-0</t>
  </si>
  <si>
    <t>15.036.0078-A</t>
  </si>
  <si>
    <t>15.038.0178-0</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</si>
  <si>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</si>
  <si>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</si>
  <si>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</si>
  <si>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</si>
  <si>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</si>
  <si>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</si>
  <si>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</si>
  <si>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</si>
  <si>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</si>
  <si>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</si>
  <si>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</si>
  <si>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</si>
  <si>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</si>
  <si>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</si>
  <si>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</si>
  <si>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</si>
  <si>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</si>
  <si>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</si>
  <si>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</si>
  <si>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</si>
  <si>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</si>
  <si>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</si>
  <si>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</si>
  <si>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</si>
  <si>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</si>
  <si>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</si>
  <si>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</si>
  <si>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</si>
  <si>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</si>
  <si>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</si>
  <si>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</si>
  <si>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15.038.0241-0</t>
  </si>
  <si>
    <t>15.038.0242-0</t>
  </si>
  <si>
    <t>15.038.0243-0</t>
  </si>
  <si>
    <t>15.038.0244-0</t>
  </si>
  <si>
    <t>15.038.0245-0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</si>
  <si>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</si>
  <si>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</si>
  <si>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</si>
  <si>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</si>
  <si>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</si>
  <si>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</si>
  <si>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</si>
  <si>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</si>
  <si>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</si>
  <si>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</si>
  <si>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</si>
  <si>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</si>
  <si>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</si>
  <si>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</si>
  <si>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</si>
  <si>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</si>
  <si>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</si>
  <si>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</si>
  <si>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</si>
  <si>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</si>
  <si>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</si>
  <si>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</si>
  <si>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</si>
  <si>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</si>
  <si>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</si>
  <si>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</si>
  <si>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</si>
  <si>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</si>
  <si>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</si>
  <si>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</si>
  <si>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</si>
  <si>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</si>
  <si>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</si>
  <si>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</si>
  <si>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</si>
  <si>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</si>
  <si>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</si>
  <si>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</si>
  <si>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</si>
  <si>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</si>
  <si>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</si>
  <si>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</si>
  <si>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</si>
  <si>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</si>
  <si>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</si>
  <si>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</si>
  <si>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15.038.0306-0</t>
  </si>
  <si>
    <t>15.038.0307-0</t>
  </si>
  <si>
    <t>15.038.0308-0</t>
  </si>
  <si>
    <t>15.038.0320-0</t>
  </si>
  <si>
    <t>15.038.0321-0</t>
  </si>
  <si>
    <t>15.038.0322-0</t>
  </si>
  <si>
    <t>15.038.0323-0</t>
  </si>
  <si>
    <t>15.038.0324-0</t>
  </si>
  <si>
    <t>15.038.0325-0</t>
  </si>
  <si>
    <t>15.038.0326-0</t>
  </si>
  <si>
    <t>15.038.0327-0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</si>
  <si>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</si>
  <si>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</si>
  <si>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</si>
  <si>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</si>
  <si>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</si>
  <si>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</si>
  <si>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</si>
  <si>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</si>
  <si>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</si>
  <si>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</si>
  <si>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</si>
  <si>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</si>
  <si>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</si>
  <si>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</si>
  <si>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</si>
  <si>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</si>
  <si>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</si>
  <si>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</si>
  <si>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</si>
  <si>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</si>
  <si>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</si>
  <si>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</si>
  <si>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</si>
  <si>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</si>
  <si>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</si>
  <si>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</si>
  <si>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</si>
  <si>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</si>
  <si>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</si>
  <si>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</si>
  <si>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</si>
  <si>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15.038.0388-0</t>
  </si>
  <si>
    <t>15.038.0389-0</t>
  </si>
  <si>
    <t>15.038.0390-0</t>
  </si>
  <si>
    <t>15.038.0391-0</t>
  </si>
  <si>
    <t>15.038.0392-0</t>
  </si>
  <si>
    <t>15.038.0393-0</t>
  </si>
  <si>
    <t>15.038.0400-0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</si>
  <si>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</si>
  <si>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</si>
  <si>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</si>
  <si>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</si>
  <si>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</si>
  <si>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</si>
  <si>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</si>
  <si>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</si>
  <si>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</si>
  <si>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</si>
  <si>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</si>
  <si>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</si>
  <si>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</si>
  <si>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</si>
  <si>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</si>
  <si>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</si>
  <si>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</si>
  <si>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</si>
  <si>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</si>
  <si>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</si>
  <si>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</si>
  <si>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</si>
  <si>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</si>
  <si>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</si>
  <si>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</si>
  <si>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</si>
  <si>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</si>
  <si>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</si>
  <si>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</si>
  <si>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</si>
  <si>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</si>
  <si>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</si>
  <si>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</si>
  <si>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</si>
  <si>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</si>
  <si>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</si>
  <si>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</si>
  <si>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</si>
  <si>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</si>
  <si>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</si>
  <si>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</si>
  <si>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</si>
  <si>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</si>
  <si>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</si>
  <si>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</si>
  <si>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15.041.0001-0</t>
  </si>
  <si>
    <t>15.041.0002-0</t>
  </si>
  <si>
    <t>15.041.0003-0</t>
  </si>
  <si>
    <t>15.041.0004-0</t>
  </si>
  <si>
    <t>15.041.0005-0</t>
  </si>
  <si>
    <t>15.041.0006-0</t>
  </si>
  <si>
    <t>15.041.0007-0</t>
  </si>
  <si>
    <t>15.041.0008-0</t>
  </si>
  <si>
    <t>15.041.0009-0</t>
  </si>
  <si>
    <t>15.041.0020-0</t>
  </si>
  <si>
    <t>15.041.0025-0</t>
  </si>
  <si>
    <t>15.041.0030-0</t>
  </si>
  <si>
    <t>15.041.0035-0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</si>
  <si>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</si>
  <si>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</si>
  <si>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</si>
  <si>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</si>
  <si>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</si>
  <si>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</si>
  <si>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</si>
  <si>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</si>
  <si>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</si>
  <si>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</si>
  <si>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</si>
  <si>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</si>
  <si>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</si>
  <si>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</si>
  <si>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</si>
  <si>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</si>
  <si>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</si>
  <si>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</si>
  <si>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</si>
  <si>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</si>
  <si>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</si>
  <si>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</si>
  <si>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</si>
  <si>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</si>
  <si>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</si>
  <si>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</si>
  <si>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</si>
  <si>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</si>
  <si>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</si>
  <si>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</si>
  <si>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</si>
  <si>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</si>
  <si>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</si>
  <si>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</si>
  <si>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</si>
  <si>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</si>
  <si>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</si>
  <si>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</si>
  <si>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</si>
  <si>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</si>
  <si>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</si>
  <si>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</si>
  <si>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</si>
  <si>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</si>
  <si>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</si>
  <si>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</si>
  <si>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</si>
  <si>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</si>
  <si>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</si>
  <si>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</si>
  <si>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</si>
  <si>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</si>
  <si>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</si>
  <si>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</si>
  <si>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</si>
  <si>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</si>
  <si>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</si>
  <si>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</si>
  <si>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</si>
  <si>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</si>
  <si>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</si>
  <si>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</si>
  <si>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</si>
  <si>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</si>
  <si>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</si>
  <si>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</si>
  <si>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</si>
  <si>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</si>
  <si>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</si>
  <si>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</si>
  <si>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</si>
  <si>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</si>
  <si>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</si>
  <si>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15.046.0010-0</t>
  </si>
  <si>
    <t>15.046.0011-0</t>
  </si>
  <si>
    <t>15.046.0012-0</t>
  </si>
  <si>
    <t>15.046.0013-0</t>
  </si>
  <si>
    <t>15.046.0014-0</t>
  </si>
  <si>
    <t>15.046.0015-0</t>
  </si>
  <si>
    <t>15.046.0016-0</t>
  </si>
  <si>
    <t>15.046.0017-0</t>
  </si>
  <si>
    <t>15.046.0018-0</t>
  </si>
  <si>
    <t>15.047.0010-0</t>
  </si>
  <si>
    <t>15.047.0011-0</t>
  </si>
  <si>
    <t>15.047.0012-0</t>
  </si>
  <si>
    <t>15.047.0013-0</t>
  </si>
  <si>
    <t>15.047.0014-0</t>
  </si>
  <si>
    <t>15.047.0015-0</t>
  </si>
  <si>
    <t>15.047.0016-0</t>
  </si>
  <si>
    <t>15.047.0017-0</t>
  </si>
  <si>
    <t>15.047.0018-0</t>
  </si>
  <si>
    <t>15.058.0010-0</t>
  </si>
  <si>
    <t>15.058.0015-0</t>
  </si>
  <si>
    <t>15.058.0020-0</t>
  </si>
  <si>
    <t>15.058.0050-0</t>
  </si>
  <si>
    <t>15.058.0055-0</t>
  </si>
  <si>
    <t>15.058.0060-0</t>
  </si>
  <si>
    <t>15.065.0010-0</t>
  </si>
  <si>
    <t>15.065.0011-0</t>
  </si>
  <si>
    <t>15.065.0015-0</t>
  </si>
  <si>
    <t>15.065.0016-0</t>
  </si>
  <si>
    <t>15.065.0020-0</t>
  </si>
  <si>
    <t>15.065.0021-0</t>
  </si>
  <si>
    <t>15.065.0025-0</t>
  </si>
  <si>
    <t>15.065.0026-0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</si>
  <si>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</si>
  <si>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</si>
  <si>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</si>
  <si>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</si>
  <si>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</si>
  <si>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</si>
  <si>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</si>
  <si>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</si>
  <si>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</si>
  <si>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</si>
  <si>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</si>
  <si>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</si>
  <si>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</si>
  <si>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</si>
  <si>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</si>
  <si>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</si>
  <si>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</si>
  <si>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</si>
  <si>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</si>
  <si>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</si>
  <si>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</si>
  <si>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</si>
  <si>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</si>
  <si>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</si>
  <si>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</si>
  <si>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</si>
  <si>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</si>
  <si>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</si>
  <si>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</si>
  <si>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</si>
  <si>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</si>
  <si>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</si>
  <si>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15.067.0001-0</t>
  </si>
  <si>
    <t>15.067.0010-0</t>
  </si>
  <si>
    <t>15.067.0020-0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</si>
  <si>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</si>
  <si>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</si>
  <si>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</si>
  <si>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</si>
  <si>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</si>
  <si>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</si>
  <si>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</si>
  <si>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</si>
  <si>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</si>
  <si>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</si>
  <si>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</si>
  <si>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</si>
  <si>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</si>
  <si>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</si>
  <si>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</si>
  <si>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</si>
  <si>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</si>
  <si>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</si>
  <si>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15.069.0001-0</t>
  </si>
  <si>
    <t>15.069.0010-0</t>
  </si>
  <si>
    <t>15.069.0020-0</t>
  </si>
  <si>
    <t>15.070.0010-0</t>
  </si>
  <si>
    <t>15.070.0011-0</t>
  </si>
  <si>
    <t>15.070.0012-0</t>
  </si>
  <si>
    <t>15.070.0013-0</t>
  </si>
  <si>
    <t>15.071.0010-0</t>
  </si>
  <si>
    <t>15.071.0011-0</t>
  </si>
  <si>
    <t>15.071.0012-1</t>
  </si>
  <si>
    <t>15.075.0010-0</t>
  </si>
  <si>
    <t>15.075.0011-0</t>
  </si>
  <si>
    <t>15.080.0010-0</t>
  </si>
  <si>
    <t>15.080.0011-0</t>
  </si>
  <si>
    <t>15.080.0012-0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</si>
  <si>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</si>
  <si>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</si>
  <si>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</si>
  <si>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</si>
  <si>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</si>
  <si>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</si>
  <si>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</si>
  <si>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</si>
  <si>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</si>
  <si>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</si>
  <si>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</si>
  <si>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</si>
  <si>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</si>
  <si>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</si>
  <si>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</si>
  <si>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</si>
  <si>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</si>
  <si>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</si>
  <si>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</si>
  <si>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</si>
  <si>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</si>
  <si>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</si>
  <si>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</si>
  <si>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</si>
  <si>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</si>
  <si>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</si>
  <si>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</si>
  <si>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</si>
  <si>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</si>
  <si>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</si>
  <si>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</si>
  <si>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</si>
  <si>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</si>
  <si>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</si>
  <si>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</si>
  <si>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</si>
  <si>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</si>
  <si>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</si>
  <si>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</si>
  <si>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</si>
  <si>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</si>
  <si>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16.001.0117-0</t>
  </si>
  <si>
    <t>16.001.0118-0</t>
  </si>
  <si>
    <t>16.001.0119-0</t>
  </si>
  <si>
    <t>16.002.0005-0</t>
  </si>
  <si>
    <t>16.002.0010-0</t>
  </si>
  <si>
    <t>16.002.0012-0</t>
  </si>
  <si>
    <t>16.002.0015-0</t>
  </si>
  <si>
    <t>16.002.0025-0</t>
  </si>
  <si>
    <t>16.003.0004-0</t>
  </si>
  <si>
    <t>16.003.0020-0</t>
  </si>
  <si>
    <t>16.003.0030-0</t>
  </si>
  <si>
    <t>16.003.0050-0</t>
  </si>
  <si>
    <t>16.004.0015-0</t>
  </si>
  <si>
    <t>16.004.0018-0</t>
  </si>
  <si>
    <t>16.004.0025-0</t>
  </si>
  <si>
    <t>16.004.0030-0</t>
  </si>
  <si>
    <t>16.004.0035-0</t>
  </si>
  <si>
    <t>16.004.0040-0</t>
  </si>
  <si>
    <t>16.004.0042-0</t>
  </si>
  <si>
    <t>16.004.0045-0</t>
  </si>
  <si>
    <t>16.004.0047-0</t>
  </si>
  <si>
    <t>16.004.0050-0</t>
  </si>
  <si>
    <t>16.004.0055-0</t>
  </si>
  <si>
    <t>16.005.0001-0</t>
  </si>
  <si>
    <t>16.005.0004-0</t>
  </si>
  <si>
    <t>16.005.0005-0</t>
  </si>
  <si>
    <t>16.005.0006-0</t>
  </si>
  <si>
    <t>16.005.0007-0</t>
  </si>
  <si>
    <t>16.005.0008-0</t>
  </si>
  <si>
    <t>16.005.0012-0</t>
  </si>
  <si>
    <t>16.005.0015-0</t>
  </si>
  <si>
    <t>16.005.0018-0</t>
  </si>
  <si>
    <t>16.005.0025-0</t>
  </si>
  <si>
    <t>16.005.0027-0</t>
  </si>
  <si>
    <t>16.005.0028-0</t>
  </si>
  <si>
    <t>16.005.0030-0</t>
  </si>
  <si>
    <t>16.005.0035-0</t>
  </si>
  <si>
    <t>16.005.0050-0</t>
  </si>
  <si>
    <t>15.066.0031-1</t>
  </si>
  <si>
    <t>15.066.0031-B</t>
  </si>
  <si>
    <t>16.005.0052-0</t>
  </si>
  <si>
    <t>15.066.0032-1</t>
  </si>
  <si>
    <t>15.066.0032-B</t>
  </si>
  <si>
    <t>16.005.0054-0</t>
  </si>
  <si>
    <t>15.066.0033-1</t>
  </si>
  <si>
    <t>15.066.0033-B</t>
  </si>
  <si>
    <t>16.005.0056-0</t>
  </si>
  <si>
    <t>15.066.0034-1</t>
  </si>
  <si>
    <t>15.066.0034-B</t>
  </si>
  <si>
    <t>16.005.0058-0</t>
  </si>
  <si>
    <t>15.066.0035-0</t>
  </si>
  <si>
    <t>15.066.0035-A</t>
  </si>
  <si>
    <t>16.005.0060-0</t>
  </si>
  <si>
    <t>15.066.0036-0</t>
  </si>
  <si>
    <t>15.066.0036-A</t>
  </si>
  <si>
    <t>16.005.0070-0</t>
  </si>
  <si>
    <t>15.066.0037-0</t>
  </si>
  <si>
    <t>15.066.0037-A</t>
  </si>
  <si>
    <t>16.005.0075-0</t>
  </si>
  <si>
    <t>15.066.0038-0</t>
  </si>
  <si>
    <t>15.066.0038-A</t>
  </si>
  <si>
    <t>16.006.0001-0</t>
  </si>
  <si>
    <t>15.066.0041-1</t>
  </si>
  <si>
    <t>15.066.0041-B</t>
  </si>
  <si>
    <t>16.007.0011-0</t>
  </si>
  <si>
    <t>15.066.0042-1</t>
  </si>
  <si>
    <t>15.066.0042-B</t>
  </si>
  <si>
    <t>16.007.0012-0</t>
  </si>
  <si>
    <t>15.066.0043-1</t>
  </si>
  <si>
    <t>15.066.0043-B</t>
  </si>
  <si>
    <t>16.007.0013-0</t>
  </si>
  <si>
    <t>15.066.0044-1</t>
  </si>
  <si>
    <t>15.066.0044-B</t>
  </si>
  <si>
    <t>16.007.0014-0</t>
  </si>
  <si>
    <t>15.066.0045-0</t>
  </si>
  <si>
    <t>15.066.0045-A</t>
  </si>
  <si>
    <t>16.007.0015-0</t>
  </si>
  <si>
    <t>15.066.0046-0</t>
  </si>
  <si>
    <t>15.066.0046-A</t>
  </si>
  <si>
    <t>16.007.0016-0</t>
  </si>
  <si>
    <t>15.066.0047-0</t>
  </si>
  <si>
    <t>15.066.0047-A</t>
  </si>
  <si>
    <t>16.007.0017-0</t>
  </si>
  <si>
    <t>15.066.0048-0</t>
  </si>
  <si>
    <t>15.066.0048-A</t>
  </si>
  <si>
    <t>16.007.0018-0</t>
  </si>
  <si>
    <t>15.066.0051-1</t>
  </si>
  <si>
    <t>15.066.0051-B</t>
  </si>
  <si>
    <t>16.007.0021-0</t>
  </si>
  <si>
    <t>15.066.0052-1</t>
  </si>
  <si>
    <t>15.066.0052-B</t>
  </si>
  <si>
    <t>16.007.0023-0</t>
  </si>
  <si>
    <t>15.066.0053-1</t>
  </si>
  <si>
    <t>15.066.0053-B</t>
  </si>
  <si>
    <t>16.007.0025-0</t>
  </si>
  <si>
    <t>15.066.0054-0</t>
  </si>
  <si>
    <t>15.066.0054-A</t>
  </si>
  <si>
    <t>16.007.0027-0</t>
  </si>
  <si>
    <t>15.066.0055-0</t>
  </si>
  <si>
    <t>15.066.0055-A</t>
  </si>
  <si>
    <t>16.007.0030-0</t>
  </si>
  <si>
    <t>15.066.0056-0</t>
  </si>
  <si>
    <t>15.066.0056-A</t>
  </si>
  <si>
    <t>16.007.0038-0</t>
  </si>
  <si>
    <t>15.066.0057-0</t>
  </si>
  <si>
    <t>15.066.0057-A</t>
  </si>
  <si>
    <t>16.008.0005-0</t>
  </si>
  <si>
    <t>16.008.0030-0</t>
  </si>
  <si>
    <t>16.009.0001-0</t>
  </si>
  <si>
    <t>16.009.0002-0</t>
  </si>
  <si>
    <t>16.009.0005-0</t>
  </si>
  <si>
    <t>16.010.0005-0</t>
  </si>
  <si>
    <t>16.010.0010-0</t>
  </si>
  <si>
    <t>16.010.0015-0</t>
  </si>
  <si>
    <t>16.011.0005-0</t>
  </si>
  <si>
    <t>16.011.0015-0</t>
  </si>
  <si>
    <t>16.011.0030-0</t>
  </si>
  <si>
    <t>16.011.0045-0</t>
  </si>
  <si>
    <t>16.011.0050-0</t>
  </si>
  <si>
    <t>16.012.0005-0</t>
  </si>
  <si>
    <t>16.013.0001-0</t>
  </si>
  <si>
    <t>16.013.0002-0</t>
  </si>
  <si>
    <t>16.013.0004-0</t>
  </si>
  <si>
    <t>16.013.0005-0</t>
  </si>
  <si>
    <t>16.013.0006-0</t>
  </si>
  <si>
    <t>16.013.0007-0</t>
  </si>
  <si>
    <t>15.067.0030-0</t>
  </si>
  <si>
    <t>15.067.0030-A</t>
  </si>
  <si>
    <t>16.013.0009-0</t>
  </si>
  <si>
    <t>15.067.0040-0</t>
  </si>
  <si>
    <t>15.067.0040-A</t>
  </si>
  <si>
    <t>16.013.0010-0</t>
  </si>
  <si>
    <t>15.067.0050-0</t>
  </si>
  <si>
    <t>15.067.0050-A</t>
  </si>
  <si>
    <t>16.013.0015-0</t>
  </si>
  <si>
    <t>15.067.0060-0</t>
  </si>
  <si>
    <t>15.067.0060-A</t>
  </si>
  <si>
    <t>16.015.0001-0</t>
  </si>
  <si>
    <t>15.067.0070-0</t>
  </si>
  <si>
    <t>15.067.0070-A</t>
  </si>
  <si>
    <t>16.015.0005-0</t>
  </si>
  <si>
    <t>15.067.0080-0</t>
  </si>
  <si>
    <t>15.067.0080-A</t>
  </si>
  <si>
    <t>16.015.0010-0</t>
  </si>
  <si>
    <t>15.067.0090-0</t>
  </si>
  <si>
    <t>15.067.0090-A</t>
  </si>
  <si>
    <t>16.020.0001-0</t>
  </si>
  <si>
    <t>15.067.0100-0</t>
  </si>
  <si>
    <t>15.067.0100-A</t>
  </si>
  <si>
    <t>16.020.0002-0</t>
  </si>
  <si>
    <t>15.067.0110-0</t>
  </si>
  <si>
    <t>15.067.0110-A</t>
  </si>
  <si>
    <t>16.020.0003-0</t>
  </si>
  <si>
    <t>15.067.0120-0</t>
  </si>
  <si>
    <t>15.067.0120-A</t>
  </si>
  <si>
    <t>16.020.0004-0</t>
  </si>
  <si>
    <t>15.067.0130-0</t>
  </si>
  <si>
    <t>15.067.0130-A</t>
  </si>
  <si>
    <t>16.020.0005-0</t>
  </si>
  <si>
    <t>16.020.0006-0</t>
  </si>
  <si>
    <t>16.020.0008-0</t>
  </si>
  <si>
    <t>16.020.0009-0</t>
  </si>
  <si>
    <t>16.020.0012-0</t>
  </si>
  <si>
    <t>16.021.0002-0</t>
  </si>
  <si>
    <t>16.021.0003-0</t>
  </si>
  <si>
    <t>16.021.0005-0</t>
  </si>
  <si>
    <t>16.022.0002-0</t>
  </si>
  <si>
    <t>16.022.0004-0</t>
  </si>
  <si>
    <t>16.022.0006-0</t>
  </si>
  <si>
    <t>16.022.0010-0</t>
  </si>
  <si>
    <t>16.022.0012-0</t>
  </si>
  <si>
    <t>16.023.0004-0</t>
  </si>
  <si>
    <t>16.023.0005-0</t>
  </si>
  <si>
    <t>16.024.0004-0</t>
  </si>
  <si>
    <t>16.024.0005-0</t>
  </si>
  <si>
    <t>16.024.0006-0</t>
  </si>
  <si>
    <t>16.024.0007-0</t>
  </si>
  <si>
    <t>16.024.0009-0</t>
  </si>
  <si>
    <t>16.024.0015-0</t>
  </si>
  <si>
    <t>16.025.0015-0</t>
  </si>
  <si>
    <t>16.026.0001-0</t>
  </si>
  <si>
    <t>16.026.0002-0</t>
  </si>
  <si>
    <t>16.026.0005-0</t>
  </si>
  <si>
    <t>16.026.0010-0</t>
  </si>
  <si>
    <t>16.026.0030-0</t>
  </si>
  <si>
    <t>16.027.0001-0</t>
  </si>
  <si>
    <t>16.028.0015-0</t>
  </si>
  <si>
    <t>16.028.0020-0</t>
  </si>
  <si>
    <t>16.028.0022-0</t>
  </si>
  <si>
    <t>15.075.0020-0</t>
  </si>
  <si>
    <t>15.075.0020-A</t>
  </si>
  <si>
    <t>16.028.0023-0</t>
  </si>
  <si>
    <t>15.075.0025-0</t>
  </si>
  <si>
    <t>15.075.0025-A</t>
  </si>
  <si>
    <t>16.028.0026-0</t>
  </si>
  <si>
    <t>16.029.0001-0</t>
  </si>
  <si>
    <t>16.030.0001-0</t>
  </si>
  <si>
    <t>16.030.0005-0</t>
  </si>
  <si>
    <t>16.030.0007-0</t>
  </si>
  <si>
    <t>16.030.0009-0</t>
  </si>
  <si>
    <t>16.030.0010-0</t>
  </si>
  <si>
    <t>16.030.0013-0</t>
  </si>
  <si>
    <t>16.030.0030-0</t>
  </si>
  <si>
    <t>16.031.0025-0</t>
  </si>
  <si>
    <t>16.032.0001-0</t>
  </si>
  <si>
    <t>16.033.0002-0</t>
  </si>
  <si>
    <t>16.034.0003-0</t>
  </si>
  <si>
    <t>16.034.0006-0</t>
  </si>
  <si>
    <t>16.035.0005-0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</si>
  <si>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</si>
  <si>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</si>
  <si>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</si>
  <si>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</si>
  <si>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</si>
  <si>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</si>
  <si>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</si>
  <si>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</si>
  <si>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</si>
  <si>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</si>
  <si>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</si>
  <si>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</si>
  <si>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</si>
  <si>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</si>
  <si>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</si>
  <si>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</si>
  <si>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</si>
  <si>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</si>
  <si>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</si>
  <si>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</si>
  <si>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</si>
  <si>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</si>
  <si>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</si>
  <si>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</si>
  <si>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</si>
  <si>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17.013.0030-0</t>
  </si>
  <si>
    <t>17.013.0031-0</t>
  </si>
  <si>
    <t>17.013.0070-0</t>
  </si>
  <si>
    <t>17.013.0095-1</t>
  </si>
  <si>
    <t>17.013.0100-0</t>
  </si>
  <si>
    <t>17.014.0010-0</t>
  </si>
  <si>
    <t>17.014.0015-0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</si>
  <si>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</si>
  <si>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</si>
  <si>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</si>
  <si>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</si>
  <si>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</si>
  <si>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</si>
  <si>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</si>
  <si>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</si>
  <si>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</si>
  <si>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</si>
  <si>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</si>
  <si>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</si>
  <si>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</si>
  <si>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</si>
  <si>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</si>
  <si>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</si>
  <si>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</si>
  <si>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</si>
  <si>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</si>
  <si>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</si>
  <si>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</si>
  <si>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16.004.0070-0</t>
  </si>
  <si>
    <t>16.004.0070-A</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</si>
  <si>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</si>
  <si>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</si>
  <si>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</si>
  <si>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</si>
  <si>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</si>
  <si>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</si>
  <si>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</si>
  <si>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</si>
  <si>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</si>
  <si>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</si>
  <si>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</si>
  <si>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</si>
  <si>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</si>
  <si>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</si>
  <si>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</si>
  <si>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</si>
  <si>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</si>
  <si>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</si>
  <si>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17.017.0370-0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</si>
  <si>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</si>
  <si>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</si>
  <si>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</si>
  <si>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</si>
  <si>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</si>
  <si>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</si>
  <si>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</si>
  <si>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</si>
  <si>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</si>
  <si>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</si>
  <si>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</si>
  <si>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</si>
  <si>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</si>
  <si>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</si>
  <si>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</si>
  <si>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</si>
  <si>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</si>
  <si>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</si>
  <si>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</si>
  <si>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</si>
  <si>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</si>
  <si>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</si>
  <si>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</si>
  <si>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</si>
  <si>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</si>
  <si>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</si>
  <si>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</si>
  <si>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</si>
  <si>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17.018.0265-0</t>
  </si>
  <si>
    <t>17.020.0010-0</t>
  </si>
  <si>
    <t>17.020.0021-0</t>
  </si>
  <si>
    <t>17.020.0030-1</t>
  </si>
  <si>
    <t>17.020.0040-0</t>
  </si>
  <si>
    <t>17.020.0050-0</t>
  </si>
  <si>
    <t>17.020.0060-0</t>
  </si>
  <si>
    <t>17.020.0061-0</t>
  </si>
  <si>
    <t>17.020.0070-0</t>
  </si>
  <si>
    <t>17.020.0071-0</t>
  </si>
  <si>
    <t>17.020.0072-0</t>
  </si>
  <si>
    <t>17.020.0075-0</t>
  </si>
  <si>
    <t>17.025.0005-1</t>
  </si>
  <si>
    <t>17.025.0006-0</t>
  </si>
  <si>
    <t>17.025.0007-0</t>
  </si>
  <si>
    <t>17.025.0008-0</t>
  </si>
  <si>
    <t>17.025.0009-0</t>
  </si>
  <si>
    <t>17.025.0010-0</t>
  </si>
  <si>
    <t>17.025.0040-1</t>
  </si>
  <si>
    <t>17.025.0041-0</t>
  </si>
  <si>
    <t>17.035.0010-0</t>
  </si>
  <si>
    <t>17.035.0020-0</t>
  </si>
  <si>
    <t>17.035.0030-0</t>
  </si>
  <si>
    <t>17.035.0040-0</t>
  </si>
  <si>
    <t>17.035.0045-0</t>
  </si>
  <si>
    <t>17.040.0020-0</t>
  </si>
  <si>
    <t>17.040.0021-0</t>
  </si>
  <si>
    <t>17.040.0022-0</t>
  </si>
  <si>
    <t>17.040.0024-0</t>
  </si>
  <si>
    <t>17.040.0050-0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</si>
  <si>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</si>
  <si>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</si>
  <si>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</si>
  <si>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</si>
  <si>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</si>
  <si>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</si>
  <si>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</si>
  <si>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</si>
  <si>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</si>
  <si>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</si>
  <si>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</si>
  <si>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</si>
  <si>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</si>
  <si>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</si>
  <si>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</si>
  <si>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</si>
  <si>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</si>
  <si>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</si>
  <si>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</si>
  <si>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</si>
  <si>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</si>
  <si>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16.028.0030-0</t>
  </si>
  <si>
    <t>16.028.0030-A</t>
  </si>
  <si>
    <t>18.002.0090-0</t>
  </si>
  <si>
    <t>18.003.0003-0</t>
  </si>
  <si>
    <t>18.003.0005-0</t>
  </si>
  <si>
    <t>18.003.0007-0</t>
  </si>
  <si>
    <t>18.003.0015-0</t>
  </si>
  <si>
    <t>18.003.0020-0</t>
  </si>
  <si>
    <t>18.004.0001-0</t>
  </si>
  <si>
    <t>18.004.0005-0</t>
  </si>
  <si>
    <t>18.005.0010-0</t>
  </si>
  <si>
    <t>18.005.0012-0</t>
  </si>
  <si>
    <t>18.005.0013-0</t>
  </si>
  <si>
    <t>18.005.0015-0</t>
  </si>
  <si>
    <t>18.005.0018-0</t>
  </si>
  <si>
    <t>18.005.0027-0</t>
  </si>
  <si>
    <t>18.005.0030-0</t>
  </si>
  <si>
    <t>18.005.0035-0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</si>
  <si>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</si>
  <si>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</si>
  <si>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</si>
  <si>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</si>
  <si>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</si>
  <si>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</si>
  <si>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</si>
  <si>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</si>
  <si>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</si>
  <si>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</si>
  <si>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</si>
  <si>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</si>
  <si>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</si>
  <si>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</si>
  <si>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</si>
  <si>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</si>
  <si>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</si>
  <si>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</si>
  <si>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</si>
  <si>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18.007.0039-0</t>
  </si>
  <si>
    <t>18.007.0041-0</t>
  </si>
  <si>
    <t>18.007.0042-0</t>
  </si>
  <si>
    <t>18.007.0043-0</t>
  </si>
  <si>
    <t>18.007.0045-0</t>
  </si>
  <si>
    <t>18.007.0049-0</t>
  </si>
  <si>
    <t>18.007.0051-0</t>
  </si>
  <si>
    <t>18.007.0060-0</t>
  </si>
  <si>
    <t>18.007.0065-0</t>
  </si>
  <si>
    <t>18.007.0070-0</t>
  </si>
  <si>
    <t>18.007.0075-0</t>
  </si>
  <si>
    <t>18.007.0080-0</t>
  </si>
  <si>
    <t>18.007.0090-0</t>
  </si>
  <si>
    <t>18.008.0005-0</t>
  </si>
  <si>
    <t>18.008.0007-0</t>
  </si>
  <si>
    <t>18.009.0058-0</t>
  </si>
  <si>
    <t>18.009.0060-0</t>
  </si>
  <si>
    <t>18.009.0065-0</t>
  </si>
  <si>
    <t>18.009.0066-0</t>
  </si>
  <si>
    <t>18.009.0070-0</t>
  </si>
  <si>
    <t>18.009.0073-0</t>
  </si>
  <si>
    <t>18.009.0074-0</t>
  </si>
  <si>
    <t>18.009.0076-0</t>
  </si>
  <si>
    <t>18.009.0078-0</t>
  </si>
  <si>
    <t>18.009.0079-0</t>
  </si>
  <si>
    <t>18.009.0080-0</t>
  </si>
  <si>
    <t>18.009.0081-0</t>
  </si>
  <si>
    <t>18.009.0086-0</t>
  </si>
  <si>
    <t>18.009.0101-0</t>
  </si>
  <si>
    <t>18.009.0102-0</t>
  </si>
  <si>
    <t>18.009.0105-0</t>
  </si>
  <si>
    <t>18.009.0110-0</t>
  </si>
  <si>
    <t>18.009.0115-0</t>
  </si>
  <si>
    <t>18.009.0120-0</t>
  </si>
  <si>
    <t>18.011.0003-0</t>
  </si>
  <si>
    <t>18.011.0005-0</t>
  </si>
  <si>
    <t>18.012.0090-0</t>
  </si>
  <si>
    <t>18.012.0093-0</t>
  </si>
  <si>
    <t>18.012.0096-0</t>
  </si>
  <si>
    <t>18.012.0100-0</t>
  </si>
  <si>
    <t>18.012.0102-0</t>
  </si>
  <si>
    <t>18.013.0106-0</t>
  </si>
  <si>
    <t>18.013.0108-0</t>
  </si>
  <si>
    <t>18.013.0109-0</t>
  </si>
  <si>
    <t>18.013.0110-0</t>
  </si>
  <si>
    <t>18.013.0111-0</t>
  </si>
  <si>
    <t>18.013.0112-0</t>
  </si>
  <si>
    <t>18.013.0113-0</t>
  </si>
  <si>
    <t>18.013.0115-0</t>
  </si>
  <si>
    <t>18.013.0117-0</t>
  </si>
  <si>
    <t>18.013.0118-0</t>
  </si>
  <si>
    <t>18.013.0119-0</t>
  </si>
  <si>
    <t>18.013.0121-0</t>
  </si>
  <si>
    <t>18.013.0123-0</t>
  </si>
  <si>
    <t>18.013.0124-0</t>
  </si>
  <si>
    <t>18.013.0127-0</t>
  </si>
  <si>
    <t>18.013.0128-0</t>
  </si>
  <si>
    <t>18.013.0130-0</t>
  </si>
  <si>
    <t>18.013.0133-0</t>
  </si>
  <si>
    <t>18.013.0136-0</t>
  </si>
  <si>
    <t>18.013.0140-0</t>
  </si>
  <si>
    <t>18.013.0143-0</t>
  </si>
  <si>
    <t>18.013.0144-0</t>
  </si>
  <si>
    <t>18.013.0146-0</t>
  </si>
  <si>
    <t>18.013.0148-0</t>
  </si>
  <si>
    <t>18.013.0155-0</t>
  </si>
  <si>
    <t>18.013.0156-0</t>
  </si>
  <si>
    <t>18.013.0158-0</t>
  </si>
  <si>
    <t>18.013.0165-0</t>
  </si>
  <si>
    <t>18.013.0167-0</t>
  </si>
  <si>
    <t>18.013.0170-0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</si>
  <si>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</si>
  <si>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</si>
  <si>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</si>
  <si>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</si>
  <si>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</si>
  <si>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</si>
  <si>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</si>
  <si>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</si>
  <si>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</si>
  <si>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</si>
  <si>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</si>
  <si>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</si>
  <si>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</si>
  <si>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</si>
  <si>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</si>
  <si>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</si>
  <si>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</si>
  <si>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</si>
  <si>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</si>
  <si>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</si>
  <si>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</si>
  <si>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</si>
  <si>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</si>
  <si>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</si>
  <si>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18.015.0081-0</t>
  </si>
  <si>
    <t>18.015.0082-0</t>
  </si>
  <si>
    <t>18.015.0083-0</t>
  </si>
  <si>
    <t>18.015.0084-0</t>
  </si>
  <si>
    <t>18.015.0085-0</t>
  </si>
  <si>
    <t>18.016.0001-0</t>
  </si>
  <si>
    <t>18.016.0002-0</t>
  </si>
  <si>
    <t>18.016.0003-0</t>
  </si>
  <si>
    <t>18.016.0004-0</t>
  </si>
  <si>
    <t>18.016.0005-0</t>
  </si>
  <si>
    <t>18.016.0006-0</t>
  </si>
  <si>
    <t>18.016.0007-0</t>
  </si>
  <si>
    <t>18.016.0008-0</t>
  </si>
  <si>
    <t>18.016.0010-0</t>
  </si>
  <si>
    <t>17.040.0030-0</t>
  </si>
  <si>
    <t>17.040.0030-A</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</si>
  <si>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</si>
  <si>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</si>
  <si>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</si>
  <si>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</si>
  <si>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</si>
  <si>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</si>
  <si>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</si>
  <si>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</si>
  <si>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</si>
  <si>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</si>
  <si>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</si>
  <si>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</si>
  <si>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</si>
  <si>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</si>
  <si>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</si>
  <si>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</si>
  <si>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</si>
  <si>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</si>
  <si>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18.016.0107-0</t>
  </si>
  <si>
    <t>18.016.0108-0</t>
  </si>
  <si>
    <t>18.016.0110-0</t>
  </si>
  <si>
    <t>18.016.0111-0</t>
  </si>
  <si>
    <t>18.016.0120-0</t>
  </si>
  <si>
    <t>18.016.0125-0</t>
  </si>
  <si>
    <t>18.016.0130-0</t>
  </si>
  <si>
    <t>18.016.0135-0</t>
  </si>
  <si>
    <t>18.016.0140-0</t>
  </si>
  <si>
    <t>18.017.0020-0</t>
  </si>
  <si>
    <t>18.017.0021-0</t>
  </si>
  <si>
    <t>18.017.0022-0</t>
  </si>
  <si>
    <t>18.017.0100-0</t>
  </si>
  <si>
    <t>18.017.0105-0</t>
  </si>
  <si>
    <t>18.018.0010-0</t>
  </si>
  <si>
    <t>18.018.0015-0</t>
  </si>
  <si>
    <t>18.018.0018-0</t>
  </si>
  <si>
    <t>18.018.0020-0</t>
  </si>
  <si>
    <t>18.018.0025-0</t>
  </si>
  <si>
    <t>18.018.0030-0</t>
  </si>
  <si>
    <t>18.018.0032-0</t>
  </si>
  <si>
    <t>18.005.0040-0</t>
  </si>
  <si>
    <t>18.005.0040-A</t>
  </si>
  <si>
    <t>18.018.0050-0</t>
  </si>
  <si>
    <t>18.018.0070-0</t>
  </si>
  <si>
    <t>18.018.0080-0</t>
  </si>
  <si>
    <t>18.018.0090-0</t>
  </si>
  <si>
    <t>18.018.0100-0</t>
  </si>
  <si>
    <t>18.018.0102-0</t>
  </si>
  <si>
    <t>18.019.0010-0</t>
  </si>
  <si>
    <t>18.019.0012-0</t>
  </si>
  <si>
    <t>18.021.0025-0</t>
  </si>
  <si>
    <t>18.021.0030-0</t>
  </si>
  <si>
    <t>18.021.0035-0</t>
  </si>
  <si>
    <t>18.021.0040-0</t>
  </si>
  <si>
    <t>18.021.0042-0</t>
  </si>
  <si>
    <t>18.021.0043-0</t>
  </si>
  <si>
    <t>18.021.0045-0</t>
  </si>
  <si>
    <t>18.021.0048-0</t>
  </si>
  <si>
    <t>18.021.0055-0</t>
  </si>
  <si>
    <t>18.021.0060-0</t>
  </si>
  <si>
    <t>18.021.0065-0</t>
  </si>
  <si>
    <t>18.021.0070-0</t>
  </si>
  <si>
    <t>18.021.0100-0</t>
  </si>
  <si>
    <t>18.021.0105-0</t>
  </si>
  <si>
    <t>18.022.0010-0</t>
  </si>
  <si>
    <t>18.022.0011-0</t>
  </si>
  <si>
    <t>18.022.0012-0</t>
  </si>
  <si>
    <t>18.022.0013-0</t>
  </si>
  <si>
    <t>18.022.0015-0</t>
  </si>
  <si>
    <t>18.023.0010-0</t>
  </si>
  <si>
    <t>18.023.0011-0</t>
  </si>
  <si>
    <t>18.023.0012-0</t>
  </si>
  <si>
    <t>18.023.0013-0</t>
  </si>
  <si>
    <t>18.023.0014-0</t>
  </si>
  <si>
    <t>18.023.0020-0</t>
  </si>
  <si>
    <t>18.024.0001-0</t>
  </si>
  <si>
    <t>18.024.0002-0</t>
  </si>
  <si>
    <t>18.024.0010-0</t>
  </si>
  <si>
    <t>18.024.0050-0</t>
  </si>
  <si>
    <t>18.025.0001-0</t>
  </si>
  <si>
    <t>18.025.0005-0</t>
  </si>
  <si>
    <t>18.025.0007-0</t>
  </si>
  <si>
    <t>18.025.0010-0</t>
  </si>
  <si>
    <t>18.025.0050-0</t>
  </si>
  <si>
    <t>18.025.0055-0</t>
  </si>
  <si>
    <t>18.025.0060-0</t>
  </si>
  <si>
    <t>18.025.0065-0</t>
  </si>
  <si>
    <t>18.025.0070-0</t>
  </si>
  <si>
    <t>18.025.0075-0</t>
  </si>
  <si>
    <t>18.025.0080-0</t>
  </si>
  <si>
    <t>18.025.0085-0</t>
  </si>
  <si>
    <t>18.025.0090-0</t>
  </si>
  <si>
    <t>18.025.0095-0</t>
  </si>
  <si>
    <t>18.025.0150-0</t>
  </si>
  <si>
    <t>18.026.0008-0</t>
  </si>
  <si>
    <t>18.026.0010-0</t>
  </si>
  <si>
    <t>18.026.0012-0</t>
  </si>
  <si>
    <t>18.026.0015-0</t>
  </si>
  <si>
    <t>18.026.0020-0</t>
  </si>
  <si>
    <t>18.026.0025-0</t>
  </si>
  <si>
    <t>18.026.0030-0</t>
  </si>
  <si>
    <t>18.027.0040-0</t>
  </si>
  <si>
    <t>18.027.0045-0</t>
  </si>
  <si>
    <t>18.027.0070-0</t>
  </si>
  <si>
    <t>18.027.0072-0</t>
  </si>
  <si>
    <t>18.027.0075-0</t>
  </si>
  <si>
    <t>18.027.0080-0</t>
  </si>
  <si>
    <t>18.027.0082-0</t>
  </si>
  <si>
    <t>18.027.0089-0</t>
  </si>
  <si>
    <t>18.027.0095-0</t>
  </si>
  <si>
    <t>18.027.0097-0</t>
  </si>
  <si>
    <t>18.027.0098-0</t>
  </si>
  <si>
    <t>18.027.0100-0</t>
  </si>
  <si>
    <t>18.027.0105-0</t>
  </si>
  <si>
    <t>18.027.0110-0</t>
  </si>
  <si>
    <t>18.027.0112-0</t>
  </si>
  <si>
    <t>18.027.0120-0</t>
  </si>
  <si>
    <t>18.027.0125-0</t>
  </si>
  <si>
    <t>18.027.0130-0</t>
  </si>
  <si>
    <t>18.027.0135-0</t>
  </si>
  <si>
    <t>18.027.0140-0</t>
  </si>
  <si>
    <t>18.027.0142-0</t>
  </si>
  <si>
    <t>18.027.0143-0</t>
  </si>
  <si>
    <t>18.027.0150-0</t>
  </si>
  <si>
    <t>18.027.0152-0</t>
  </si>
  <si>
    <t>18.027.0153-0</t>
  </si>
  <si>
    <t>18.027.0154-0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</si>
  <si>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</si>
  <si>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</si>
  <si>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</si>
  <si>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</si>
  <si>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</si>
  <si>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</si>
  <si>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</si>
  <si>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</si>
  <si>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</si>
  <si>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</si>
  <si>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</si>
  <si>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</si>
  <si>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</si>
  <si>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</si>
  <si>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</si>
  <si>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</si>
  <si>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</si>
  <si>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</si>
  <si>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</si>
  <si>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</si>
  <si>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</si>
  <si>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</si>
  <si>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</si>
  <si>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</si>
  <si>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</si>
  <si>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</si>
  <si>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</si>
  <si>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</si>
  <si>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</si>
  <si>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</si>
  <si>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</si>
  <si>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</si>
  <si>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</si>
  <si>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</si>
  <si>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</si>
  <si>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</si>
  <si>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</si>
  <si>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</si>
  <si>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18.027.0440-0</t>
  </si>
  <si>
    <t>18.027.0445-0</t>
  </si>
  <si>
    <t>18.027.0450-0</t>
  </si>
  <si>
    <t>18.027.0455-0</t>
  </si>
  <si>
    <t>18.027.0457-0</t>
  </si>
  <si>
    <t>18.027.0460-0</t>
  </si>
  <si>
    <t>18.027.0470-0</t>
  </si>
  <si>
    <t>18.027.0472-0</t>
  </si>
  <si>
    <t>18.027.0474-0</t>
  </si>
  <si>
    <t>18.027.0476-0</t>
  </si>
  <si>
    <t>18.027.0478-0</t>
  </si>
  <si>
    <t>18.027.0480-0</t>
  </si>
  <si>
    <t>18.027.0482-0</t>
  </si>
  <si>
    <t>18.027.0484-0</t>
  </si>
  <si>
    <t>18.027.0486-0</t>
  </si>
  <si>
    <t>18.027.0488-0</t>
  </si>
  <si>
    <t>18.027.0490-0</t>
  </si>
  <si>
    <t>18.027.0492-0</t>
  </si>
  <si>
    <t>18.027.0494-0</t>
  </si>
  <si>
    <t>18.027.0496-0</t>
  </si>
  <si>
    <t>18.027.0510-0</t>
  </si>
  <si>
    <t>18.027.0512-0</t>
  </si>
  <si>
    <t>18.027.0514-0</t>
  </si>
  <si>
    <t>18.027.0516-0</t>
  </si>
  <si>
    <t>18.027.0518-0</t>
  </si>
  <si>
    <t>18.027.0520-0</t>
  </si>
  <si>
    <t>18.028.0001-0</t>
  </si>
  <si>
    <t>18.028.0005-0</t>
  </si>
  <si>
    <t>18.028.0010-0</t>
  </si>
  <si>
    <t>18.028.0015-0</t>
  </si>
  <si>
    <t>18.028.0020-0</t>
  </si>
  <si>
    <t>18.028.0025-0</t>
  </si>
  <si>
    <t>18.028.0030-0</t>
  </si>
  <si>
    <t>18.028.0035-0</t>
  </si>
  <si>
    <t>18.017.0025-0</t>
  </si>
  <si>
    <t>18.017.0025-A</t>
  </si>
  <si>
    <t>18.028.0040-0</t>
  </si>
  <si>
    <t>18.017.0028-0</t>
  </si>
  <si>
    <t>18.017.0028-A</t>
  </si>
  <si>
    <t>18.028.0050-0</t>
  </si>
  <si>
    <t>18.017.0030-0</t>
  </si>
  <si>
    <t>18.017.0030-A</t>
  </si>
  <si>
    <t>18.028.0060-0</t>
  </si>
  <si>
    <t>18.017.0035-0</t>
  </si>
  <si>
    <t>18.017.0035-A</t>
  </si>
  <si>
    <t>18.028.0063-0</t>
  </si>
  <si>
    <t>18.017.0040-0</t>
  </si>
  <si>
    <t>18.017.0040-A</t>
  </si>
  <si>
    <t>18.028.0065-0</t>
  </si>
  <si>
    <t>18.017.0050-0</t>
  </si>
  <si>
    <t>18.017.0050-A</t>
  </si>
  <si>
    <t>18.028.0068-0</t>
  </si>
  <si>
    <t>18.017.0055-0</t>
  </si>
  <si>
    <t>18.017.0055-A</t>
  </si>
  <si>
    <t>18.028.0070-0</t>
  </si>
  <si>
    <t>18.017.0070-0</t>
  </si>
  <si>
    <t>18.017.0070-A</t>
  </si>
  <si>
    <t>18.028.0073-0</t>
  </si>
  <si>
    <t>18.017.0075-0</t>
  </si>
  <si>
    <t>18.017.0075-A</t>
  </si>
  <si>
    <t>18.028.0075-0</t>
  </si>
  <si>
    <t>18.017.0080-0</t>
  </si>
  <si>
    <t>18.017.0080-A</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</si>
  <si>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</si>
  <si>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</si>
  <si>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</si>
  <si>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</si>
  <si>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</si>
  <si>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</si>
  <si>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</si>
  <si>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</si>
  <si>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</si>
  <si>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</si>
  <si>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</si>
  <si>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</si>
  <si>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</si>
  <si>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</si>
  <si>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</si>
  <si>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</si>
  <si>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</si>
  <si>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</si>
  <si>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</si>
  <si>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</si>
  <si>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</si>
  <si>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</si>
  <si>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</si>
  <si>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</si>
  <si>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</si>
  <si>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</si>
  <si>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</si>
  <si>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</si>
  <si>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</si>
  <si>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</si>
  <si>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</si>
  <si>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</si>
  <si>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</si>
  <si>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</si>
  <si>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</si>
  <si>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</si>
  <si>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</si>
  <si>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</si>
  <si>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</si>
  <si>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</si>
  <si>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</si>
  <si>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</si>
  <si>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</si>
  <si>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</si>
  <si>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</si>
  <si>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</si>
  <si>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</si>
  <si>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</si>
  <si>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</si>
  <si>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</si>
  <si>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18.029.0005-0</t>
  </si>
  <si>
    <t>18.029.0010-0</t>
  </si>
  <si>
    <t>18.029.0012-0</t>
  </si>
  <si>
    <t>18.029.0015-0</t>
  </si>
  <si>
    <t>18.029.0020-0</t>
  </si>
  <si>
    <t>18.029.0025-0</t>
  </si>
  <si>
    <t>18.029.0030-0</t>
  </si>
  <si>
    <t>18.029.0035-0</t>
  </si>
  <si>
    <t>18.029.0037-0</t>
  </si>
  <si>
    <t>18.029.0040-0</t>
  </si>
  <si>
    <t>18.029.0070-0</t>
  </si>
  <si>
    <t>18.029.0075-0</t>
  </si>
  <si>
    <t>18.029.0080-0</t>
  </si>
  <si>
    <t>18.029.0085-0</t>
  </si>
  <si>
    <t>18.029.0086-0</t>
  </si>
  <si>
    <t>18.029.0105-0</t>
  </si>
  <si>
    <t>18.029.0110-0</t>
  </si>
  <si>
    <t>18.029.0115-0</t>
  </si>
  <si>
    <t>18.027.0077-0</t>
  </si>
  <si>
    <t>18.027.0077-A</t>
  </si>
  <si>
    <t>18.029.0120-0</t>
  </si>
  <si>
    <t>18.029.0125-0</t>
  </si>
  <si>
    <t>18.029.0130-0</t>
  </si>
  <si>
    <t>18.030.0001-0</t>
  </si>
  <si>
    <t>18.030.0002-0</t>
  </si>
  <si>
    <t>18.030.0003-0</t>
  </si>
  <si>
    <t>18.030.0004-0</t>
  </si>
  <si>
    <t>18.030.0005-0</t>
  </si>
  <si>
    <t>18.030.0006-0</t>
  </si>
  <si>
    <t>18.030.0007-0</t>
  </si>
  <si>
    <t>18.030.0008-0</t>
  </si>
  <si>
    <t>18.030.0009-0</t>
  </si>
  <si>
    <t>18.030.0010-0</t>
  </si>
  <si>
    <t>18.030.0500-0</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</si>
  <si>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</si>
  <si>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</si>
  <si>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</si>
  <si>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</si>
  <si>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</si>
  <si>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</si>
  <si>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</si>
  <si>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</si>
  <si>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</si>
  <si>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</si>
  <si>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</si>
  <si>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</si>
  <si>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</si>
  <si>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</si>
  <si>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</si>
  <si>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</si>
  <si>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</si>
  <si>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</si>
  <si>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</si>
  <si>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</si>
  <si>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</si>
  <si>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</si>
  <si>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</si>
  <si>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</si>
  <si>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</si>
  <si>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</si>
  <si>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</si>
  <si>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18.031.0010-0</t>
  </si>
  <si>
    <t>18.031.0015-0</t>
  </si>
  <si>
    <t>18.031.0016-0</t>
  </si>
  <si>
    <t>18.031.0020-0</t>
  </si>
  <si>
    <t>18.031.0025-0</t>
  </si>
  <si>
    <t>18.032.0012-0</t>
  </si>
  <si>
    <t>18.032.0014-0</t>
  </si>
  <si>
    <t>18.032.0015-0</t>
  </si>
  <si>
    <t>18.032.0020-0</t>
  </si>
  <si>
    <t>18.032.0025-0</t>
  </si>
  <si>
    <t>18.032.0030-0</t>
  </si>
  <si>
    <t>18.033.0010-0</t>
  </si>
  <si>
    <t>18.027.0436-0</t>
  </si>
  <si>
    <t>18.027.0436-A</t>
  </si>
  <si>
    <t>18.033.0015-0</t>
  </si>
  <si>
    <t>18.027.0438-0</t>
  </si>
  <si>
    <t>18.027.0438-A</t>
  </si>
  <si>
    <t>18.033.0018-0</t>
  </si>
  <si>
    <t>18.033.0019-0</t>
  </si>
  <si>
    <t>18.033.0020-0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</si>
  <si>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</si>
  <si>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</si>
  <si>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</si>
  <si>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</si>
  <si>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</si>
  <si>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</si>
  <si>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</si>
  <si>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</si>
  <si>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</si>
  <si>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</si>
  <si>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</si>
  <si>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</si>
  <si>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</si>
  <si>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</si>
  <si>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</si>
  <si>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18.034.0120-0</t>
  </si>
  <si>
    <t>18.034.0130-0</t>
  </si>
  <si>
    <t>18.034.0140-0</t>
  </si>
  <si>
    <t>18.034.0150-0</t>
  </si>
  <si>
    <t>18.034.0160-0</t>
  </si>
  <si>
    <t>18.035.0005-0</t>
  </si>
  <si>
    <t>18.035.0010-0</t>
  </si>
  <si>
    <t>18.036.0001-0</t>
  </si>
  <si>
    <t>18.037.0100-0</t>
  </si>
  <si>
    <t>18.037.0110-0</t>
  </si>
  <si>
    <t>18.037.0120-0</t>
  </si>
  <si>
    <t>18.037.0130-0</t>
  </si>
  <si>
    <t>18.037.0140-0</t>
  </si>
  <si>
    <t>18.037.0150-0</t>
  </si>
  <si>
    <t>18.037.0160-0</t>
  </si>
  <si>
    <t>18.037.0170-0</t>
  </si>
  <si>
    <t>18.037.0180-0</t>
  </si>
  <si>
    <t>18.037.0200-0</t>
  </si>
  <si>
    <t>18.038.0010-0</t>
  </si>
  <si>
    <t>18.038.0020-0</t>
  </si>
  <si>
    <t>18.038.0030-0</t>
  </si>
  <si>
    <t>18.038.0035-0</t>
  </si>
  <si>
    <t>18.038.0038-0</t>
  </si>
  <si>
    <t>18.038.0045-0</t>
  </si>
  <si>
    <t>18.040.0010-0</t>
  </si>
  <si>
    <t>18.040.0015-0</t>
  </si>
  <si>
    <t>18.040.0020-0</t>
  </si>
  <si>
    <t>18.040.0025-0</t>
  </si>
  <si>
    <t>18.040.0030-0</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</si>
  <si>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</si>
  <si>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</si>
  <si>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</si>
  <si>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</si>
  <si>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</si>
  <si>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</si>
  <si>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</si>
  <si>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</si>
  <si>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</si>
  <si>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</si>
  <si>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</si>
  <si>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</si>
  <si>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</si>
  <si>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</si>
  <si>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</si>
  <si>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</si>
  <si>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</si>
  <si>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</si>
  <si>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</si>
  <si>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</si>
  <si>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</si>
  <si>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</si>
  <si>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</si>
  <si>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</si>
  <si>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</si>
  <si>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</si>
  <si>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</si>
  <si>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</si>
  <si>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</si>
  <si>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</si>
  <si>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</si>
  <si>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</si>
  <si>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18.050.0135-0</t>
  </si>
  <si>
    <t>18.050.0140-0</t>
  </si>
  <si>
    <t>18.050.0200-0</t>
  </si>
  <si>
    <t>18.050.0210-0</t>
  </si>
  <si>
    <t>18.060.0020-0</t>
  </si>
  <si>
    <t>18.060.0026-0</t>
  </si>
  <si>
    <t>18.060.0030-0</t>
  </si>
  <si>
    <t>18.060.0032-0</t>
  </si>
  <si>
    <t>18.060.0034-0</t>
  </si>
  <si>
    <t>18.060.0036-0</t>
  </si>
  <si>
    <t>18.060.0038-0</t>
  </si>
  <si>
    <t>18.060.0040-0</t>
  </si>
  <si>
    <t>18.060.0042-0</t>
  </si>
  <si>
    <t>18.060.0043-0</t>
  </si>
  <si>
    <t>18.060.0044-0</t>
  </si>
  <si>
    <t>18.060.0046-0</t>
  </si>
  <si>
    <t>18.060.0048-0</t>
  </si>
  <si>
    <t>18.060.0050-0</t>
  </si>
  <si>
    <t>18.060.0052-0</t>
  </si>
  <si>
    <t>18.060.0054-0</t>
  </si>
  <si>
    <t>18.060.0056-0</t>
  </si>
  <si>
    <t>18.060.0060-0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</si>
  <si>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</si>
  <si>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</si>
  <si>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</si>
  <si>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</si>
  <si>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</si>
  <si>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</si>
  <si>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</si>
  <si>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</si>
  <si>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</si>
  <si>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</si>
  <si>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</si>
  <si>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</si>
  <si>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</si>
  <si>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</si>
  <si>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</si>
  <si>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</si>
  <si>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</si>
  <si>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</si>
  <si>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</si>
  <si>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18.080.0020-0</t>
  </si>
  <si>
    <t>18.080.0025-0</t>
  </si>
  <si>
    <t>18.080.0026-0</t>
  </si>
  <si>
    <t>18.080.0027-0</t>
  </si>
  <si>
    <t>18.080.0028-0</t>
  </si>
  <si>
    <t>18.080.0029-0</t>
  </si>
  <si>
    <t>18.080.0030-0</t>
  </si>
  <si>
    <t>18.080.0050-0</t>
  </si>
  <si>
    <t>18.080.0055-0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</si>
  <si>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</si>
  <si>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</si>
  <si>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</si>
  <si>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</si>
  <si>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</si>
  <si>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</si>
  <si>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</si>
  <si>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</si>
  <si>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</si>
  <si>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</si>
  <si>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</si>
  <si>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</si>
  <si>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</si>
  <si>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</si>
  <si>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</si>
  <si>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</si>
  <si>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</si>
  <si>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</si>
  <si>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</si>
  <si>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</si>
  <si>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</si>
  <si>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</si>
  <si>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</si>
  <si>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</si>
  <si>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</si>
  <si>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</si>
  <si>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</si>
  <si>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</si>
  <si>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</si>
  <si>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</si>
  <si>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</si>
  <si>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</si>
  <si>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</si>
  <si>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</si>
  <si>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</si>
  <si>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18.034.0100-0</t>
  </si>
  <si>
    <t>18.034.0100-A</t>
  </si>
  <si>
    <t>18.084.0053-0</t>
  </si>
  <si>
    <t>18.084.0054-0</t>
  </si>
  <si>
    <t>18.084.0055-0</t>
  </si>
  <si>
    <t>18.084.0100-0</t>
  </si>
  <si>
    <t>18.084.0105-0</t>
  </si>
  <si>
    <t>18.100.0025-0</t>
  </si>
  <si>
    <t>18.100.0030-0</t>
  </si>
  <si>
    <t>18.100.0035-0</t>
  </si>
  <si>
    <t>18.105.0001-0</t>
  </si>
  <si>
    <t>18.200.0001-0</t>
  </si>
  <si>
    <t>18.200.0002-0</t>
  </si>
  <si>
    <t>18.200.0003-0</t>
  </si>
  <si>
    <t>18.200.0004-0</t>
  </si>
  <si>
    <t>18.200.0005-0</t>
  </si>
  <si>
    <t>18.200.0010-0</t>
  </si>
  <si>
    <t>18.200.0015-0</t>
  </si>
  <si>
    <t>18.200.0020-0</t>
  </si>
  <si>
    <t>18.210.0010-0</t>
  </si>
  <si>
    <t>18.210.0012-0</t>
  </si>
  <si>
    <t>18.210.0014-0</t>
  </si>
  <si>
    <t>18.210.0016-0</t>
  </si>
  <si>
    <t>18.210.0018-0</t>
  </si>
  <si>
    <t>18.210.0020-0</t>
  </si>
  <si>
    <t>18.038.0040-0</t>
  </si>
  <si>
    <t>18.038.0040-A</t>
  </si>
  <si>
    <t>18.210.0025-0</t>
  </si>
  <si>
    <t>18.210.0030-0</t>
  </si>
  <si>
    <t>18.210.0050-0</t>
  </si>
  <si>
    <t>18.210.0052-0</t>
  </si>
  <si>
    <t>18.210.0054-0</t>
  </si>
  <si>
    <t>18.210.0056-0</t>
  </si>
  <si>
    <t>18.210.0058-0</t>
  </si>
  <si>
    <t>18.210.0060-0</t>
  </si>
  <si>
    <t>18.210.0065-0</t>
  </si>
  <si>
    <t>18.210.0070-0</t>
  </si>
  <si>
    <t>18.210.0100-0</t>
  </si>
  <si>
    <t>18.210.0110-0</t>
  </si>
  <si>
    <t>18.210.0115-0</t>
  </si>
  <si>
    <t>18.250.0046-0</t>
  </si>
  <si>
    <t>18.250.0047-0</t>
  </si>
  <si>
    <t>18.250.0048-0</t>
  </si>
  <si>
    <t>18.250.0049-0</t>
  </si>
  <si>
    <t>18.250.0050-0</t>
  </si>
  <si>
    <t>18.250.0051-0</t>
  </si>
  <si>
    <t>18.250.0052-0</t>
  </si>
  <si>
    <t>18.250.0053-0</t>
  </si>
  <si>
    <t>18.250.0054-0</t>
  </si>
  <si>
    <t>18.250.0055-0</t>
  </si>
  <si>
    <t>18.250.0056-0</t>
  </si>
  <si>
    <t>18.050.0001-0</t>
  </si>
  <si>
    <t>18.050.0001-A</t>
  </si>
  <si>
    <t>18.250.0057-0</t>
  </si>
  <si>
    <t>18.250.0058-0</t>
  </si>
  <si>
    <t>18.250.0070-0</t>
  </si>
  <si>
    <t>18.250.0075-0</t>
  </si>
  <si>
    <t>18.250.0080-0</t>
  </si>
  <si>
    <t>18.260.0040-0</t>
  </si>
  <si>
    <t>18.260.0045-0</t>
  </si>
  <si>
    <t>18.260.0046-0</t>
  </si>
  <si>
    <t>18.260.0050-0</t>
  </si>
  <si>
    <t>18.260.0065-0</t>
  </si>
  <si>
    <t>18.260.0070-0</t>
  </si>
  <si>
    <t>18.265.0001-0</t>
  </si>
  <si>
    <t>18.270.0010-0</t>
  </si>
  <si>
    <t>18.270.0020-0</t>
  </si>
  <si>
    <t>18.270.0025-0</t>
  </si>
  <si>
    <t>18.050.0130-0</t>
  </si>
  <si>
    <t>18.050.0130-A</t>
  </si>
  <si>
    <t>18.270.0030-0</t>
  </si>
  <si>
    <t>18.270.0035-0</t>
  </si>
  <si>
    <t>19.001.0001-2</t>
  </si>
  <si>
    <t>18.050.0145-0</t>
  </si>
  <si>
    <t>18.050.0145-A</t>
  </si>
  <si>
    <t>19.001.0004-2</t>
  </si>
  <si>
    <t>18.050.0150-0</t>
  </si>
  <si>
    <t>18.050.0150-A</t>
  </si>
  <si>
    <t>19.001.0012-2</t>
  </si>
  <si>
    <t>19.001.0038-2</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</si>
  <si>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</si>
  <si>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</si>
  <si>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</si>
  <si>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</si>
  <si>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</si>
  <si>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</si>
  <si>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</si>
  <si>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</si>
  <si>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</si>
  <si>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</si>
  <si>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</si>
  <si>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</si>
  <si>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</si>
  <si>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</si>
  <si>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</si>
  <si>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</si>
  <si>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</si>
  <si>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</si>
  <si>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</si>
  <si>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</si>
  <si>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</si>
  <si>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</si>
  <si>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</si>
  <si>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</si>
  <si>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</si>
  <si>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</si>
  <si>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</si>
  <si>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19.004.0018-2</t>
  </si>
  <si>
    <t>19.004.0018-3</t>
  </si>
  <si>
    <t>19.004.0018-4</t>
  </si>
  <si>
    <t>19.004.0020-2</t>
  </si>
  <si>
    <t>19.004.0020-3</t>
  </si>
  <si>
    <t>19.004.0020-4</t>
  </si>
  <si>
    <t>19.004.0021-2</t>
  </si>
  <si>
    <t>19.004.0021-3</t>
  </si>
  <si>
    <t>19.004.0021-4</t>
  </si>
  <si>
    <t>19.004.0022-2</t>
  </si>
  <si>
    <t>19.004.0022-3</t>
  </si>
  <si>
    <t>19.004.0022-4</t>
  </si>
  <si>
    <t>19.004.0023-2</t>
  </si>
  <si>
    <t>19.004.0023-3</t>
  </si>
  <si>
    <t>19.004.0023-4</t>
  </si>
  <si>
    <t>19.004.0024-2</t>
  </si>
  <si>
    <t>19.004.0024-3</t>
  </si>
  <si>
    <t>19.004.0024-4</t>
  </si>
  <si>
    <t>19.004.0025-2</t>
  </si>
  <si>
    <t>19.004.0025-3</t>
  </si>
  <si>
    <t>19.004.0025-4</t>
  </si>
  <si>
    <t>19.004.0026-2</t>
  </si>
  <si>
    <t>19.004.0026-3</t>
  </si>
  <si>
    <t>19.004.0026-4</t>
  </si>
  <si>
    <t>19.004.0030-2</t>
  </si>
  <si>
    <t>19.004.0030-3</t>
  </si>
  <si>
    <t>19.004.0030-4</t>
  </si>
  <si>
    <t>19.004.0031-2</t>
  </si>
  <si>
    <t>19.004.0031-3</t>
  </si>
  <si>
    <t>19.004.0031-4</t>
  </si>
  <si>
    <t>19.004.0035-2</t>
  </si>
  <si>
    <t>19.004.0035-3</t>
  </si>
  <si>
    <t>19.004.0035-4</t>
  </si>
  <si>
    <t>19.004.0037-2</t>
  </si>
  <si>
    <t>19.004.0037-3</t>
  </si>
  <si>
    <t>19.004.0037-4</t>
  </si>
  <si>
    <t>19.004.0040-2</t>
  </si>
  <si>
    <t>19.004.0040-3</t>
  </si>
  <si>
    <t>19.004.0040-4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</si>
  <si>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</si>
  <si>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</si>
  <si>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</si>
  <si>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</si>
  <si>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</si>
  <si>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</si>
  <si>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</si>
  <si>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</si>
  <si>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</si>
  <si>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</si>
  <si>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</si>
  <si>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</si>
  <si>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</si>
  <si>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</si>
  <si>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</si>
  <si>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</si>
  <si>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</si>
  <si>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</si>
  <si>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</si>
  <si>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19.004.0050-4</t>
  </si>
  <si>
    <t>19.004.0051-2</t>
  </si>
  <si>
    <t>19.004.0051-3</t>
  </si>
  <si>
    <t>19.004.0051-4</t>
  </si>
  <si>
    <t>19.004.0054-2</t>
  </si>
  <si>
    <t>19.004.0054-3</t>
  </si>
  <si>
    <t>19.004.0054-4</t>
  </si>
  <si>
    <t>19.004.0056-2</t>
  </si>
  <si>
    <t>19.004.0056-3</t>
  </si>
  <si>
    <t>19.004.0056-4</t>
  </si>
  <si>
    <t>19.004.0057-2</t>
  </si>
  <si>
    <t>19.004.0057-3</t>
  </si>
  <si>
    <t>19.004.0057-4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</si>
  <si>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</si>
  <si>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</si>
  <si>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</si>
  <si>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</si>
  <si>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</si>
  <si>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</si>
  <si>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</si>
  <si>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</si>
  <si>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</si>
  <si>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</si>
  <si>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</si>
  <si>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</si>
  <si>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</si>
  <si>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</si>
  <si>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</si>
  <si>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</si>
  <si>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</si>
  <si>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</si>
  <si>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</si>
  <si>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</si>
  <si>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</si>
  <si>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</si>
  <si>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</si>
  <si>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</si>
  <si>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</si>
  <si>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</si>
  <si>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</si>
  <si>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</si>
  <si>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</si>
  <si>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</si>
  <si>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19.004.0110-2</t>
  </si>
  <si>
    <t>19.004.0110-3</t>
  </si>
  <si>
    <t>19.004.0110-4</t>
  </si>
  <si>
    <t>19.004.0115-2</t>
  </si>
  <si>
    <t>19.004.0115-3</t>
  </si>
  <si>
    <t>19.004.0115-4</t>
  </si>
  <si>
    <t>19.004.0120-2</t>
  </si>
  <si>
    <t>19.004.0120-3</t>
  </si>
  <si>
    <t>19.004.0120-4</t>
  </si>
  <si>
    <t>19.004.0210-0</t>
  </si>
  <si>
    <t>19.004.0211-0</t>
  </si>
  <si>
    <t>19.004.0212-0</t>
  </si>
  <si>
    <t>19.004.0250-0</t>
  </si>
  <si>
    <t>19.004.0251-0</t>
  </si>
  <si>
    <t>19.004.0252-0</t>
  </si>
  <si>
    <t>19.004.0270-0</t>
  </si>
  <si>
    <t>19.004.0271-0</t>
  </si>
  <si>
    <t>19.004.0272-0</t>
  </si>
  <si>
    <t>19.004.0400-0</t>
  </si>
  <si>
    <t>19.004.0401-0</t>
  </si>
  <si>
    <t>19.004.0402-0</t>
  </si>
  <si>
    <t>19.004.0405-0</t>
  </si>
  <si>
    <t>19.004.0406-0</t>
  </si>
  <si>
    <t>19.004.0407-0</t>
  </si>
  <si>
    <t>19.004.0500-0</t>
  </si>
  <si>
    <t>19.004.0501-0</t>
  </si>
  <si>
    <t>19.005.0006-2</t>
  </si>
  <si>
    <t>19.005.0006-3</t>
  </si>
  <si>
    <t>19.005.0006-4</t>
  </si>
  <si>
    <t>19.005.0007-2</t>
  </si>
  <si>
    <t>19.005.0007-3</t>
  </si>
  <si>
    <t>19.005.0007-4</t>
  </si>
  <si>
    <t>19.005.0008-2</t>
  </si>
  <si>
    <t>19.005.0008-3</t>
  </si>
  <si>
    <t>19.005.0008-4</t>
  </si>
  <si>
    <t>19.005.0010-2</t>
  </si>
  <si>
    <t>19.005.0010-3</t>
  </si>
  <si>
    <t>19.005.0010-4</t>
  </si>
  <si>
    <t>19.005.0011-2</t>
  </si>
  <si>
    <t>19.005.0011-3</t>
  </si>
  <si>
    <t>19.005.0011-4</t>
  </si>
  <si>
    <t>19.005.0012-2</t>
  </si>
  <si>
    <t>19.005.0012-3</t>
  </si>
  <si>
    <t>19.005.0012-4</t>
  </si>
  <si>
    <t>19.005.0014-2</t>
  </si>
  <si>
    <t>19.005.0014-3</t>
  </si>
  <si>
    <t>19.005.0014-4</t>
  </si>
  <si>
    <t>19.005.0015-2</t>
  </si>
  <si>
    <t>19.005.0015-4</t>
  </si>
  <si>
    <t>19.005.0016-2</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</si>
  <si>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</si>
  <si>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</si>
  <si>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</si>
  <si>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</si>
  <si>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</si>
  <si>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</si>
  <si>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</si>
  <si>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</si>
  <si>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</si>
  <si>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</si>
  <si>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</si>
  <si>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</si>
  <si>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</si>
  <si>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</si>
  <si>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</si>
  <si>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</si>
  <si>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</si>
  <si>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</si>
  <si>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</si>
  <si>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</si>
  <si>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</si>
  <si>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</si>
  <si>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</si>
  <si>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</si>
  <si>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</si>
  <si>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</si>
  <si>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</si>
  <si>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</si>
  <si>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</si>
  <si>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</si>
  <si>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</si>
  <si>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</si>
  <si>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</si>
  <si>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</si>
  <si>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</si>
  <si>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</si>
  <si>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</si>
  <si>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</si>
  <si>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</si>
  <si>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</si>
  <si>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</si>
  <si>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</si>
  <si>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</si>
  <si>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</si>
  <si>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</si>
  <si>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19.005.0042-3</t>
  </si>
  <si>
    <t>19.005.0042-4</t>
  </si>
  <si>
    <t>19.005.0045-2</t>
  </si>
  <si>
    <t>19.005.0045-4</t>
  </si>
  <si>
    <t>19.005.0050-2</t>
  </si>
  <si>
    <t>19.005.0050-4</t>
  </si>
  <si>
    <t>19.006.0001-2</t>
  </si>
  <si>
    <t>19.006.0001-4</t>
  </si>
  <si>
    <t>19.006.0002-2</t>
  </si>
  <si>
    <t>19.006.0002-3</t>
  </si>
  <si>
    <t>19.006.0002-4</t>
  </si>
  <si>
    <t>19.006.0003-2</t>
  </si>
  <si>
    <t>19.006.0003-3</t>
  </si>
  <si>
    <t>19.006.0003-4</t>
  </si>
  <si>
    <t>19.006.0004-2</t>
  </si>
  <si>
    <t>19.006.0004-3</t>
  </si>
  <si>
    <t>19.006.0004-4</t>
  </si>
  <si>
    <t>19.006.0005-2</t>
  </si>
  <si>
    <t>19.006.0005-3</t>
  </si>
  <si>
    <t>19.006.0005-4</t>
  </si>
  <si>
    <t>19.006.0006-2</t>
  </si>
  <si>
    <t>19.006.0006-3</t>
  </si>
  <si>
    <t>19.006.0006-4</t>
  </si>
  <si>
    <t>19.004.0061-2</t>
  </si>
  <si>
    <t>19.004.0061-3</t>
  </si>
  <si>
    <t>19.004.0061-4</t>
  </si>
  <si>
    <t>19.004.0061-C</t>
  </si>
  <si>
    <t>19.006.0007-2</t>
  </si>
  <si>
    <t>19.004.0061-D</t>
  </si>
  <si>
    <t>19.006.0007-3</t>
  </si>
  <si>
    <t>19.004.0061-E</t>
  </si>
  <si>
    <t>19.006.0007-4</t>
  </si>
  <si>
    <t>19.004.0065-C</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</si>
  <si>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</si>
  <si>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</si>
  <si>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</si>
  <si>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</si>
  <si>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</si>
  <si>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</si>
  <si>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</si>
  <si>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</si>
  <si>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</si>
  <si>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</si>
  <si>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</si>
  <si>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</si>
  <si>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</si>
  <si>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</si>
  <si>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</si>
  <si>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</si>
  <si>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</si>
  <si>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</si>
  <si>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</si>
  <si>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</si>
  <si>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</si>
  <si>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</si>
  <si>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</si>
  <si>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</si>
  <si>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</si>
  <si>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</si>
  <si>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</si>
  <si>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</si>
  <si>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</si>
  <si>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</si>
  <si>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</si>
  <si>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</si>
  <si>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</si>
  <si>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</si>
  <si>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</si>
  <si>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</si>
  <si>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</si>
  <si>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</si>
  <si>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</si>
  <si>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</si>
  <si>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</si>
  <si>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</si>
  <si>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19.006.0026-3</t>
  </si>
  <si>
    <t>19.006.0026-4</t>
  </si>
  <si>
    <t>19.006.0027-2</t>
  </si>
  <si>
    <t>19.006.0027-3</t>
  </si>
  <si>
    <t>19.006.0027-4</t>
  </si>
  <si>
    <t>19.006.0028-2</t>
  </si>
  <si>
    <t>19.006.0028-3</t>
  </si>
  <si>
    <t>19.006.0028-4</t>
  </si>
  <si>
    <t>19.006.0029-2</t>
  </si>
  <si>
    <t>19.006.0029-3</t>
  </si>
  <si>
    <t>19.006.0029-4</t>
  </si>
  <si>
    <t>19.006.0030-2</t>
  </si>
  <si>
    <t>19.006.0030-4</t>
  </si>
  <si>
    <t>19.006.0031-2</t>
  </si>
  <si>
    <t>19.006.0031-3</t>
  </si>
  <si>
    <t>19.006.0031-4</t>
  </si>
  <si>
    <t>19.006.0032-2</t>
  </si>
  <si>
    <t>19.006.0032-4</t>
  </si>
  <si>
    <t>19.006.0034-2</t>
  </si>
  <si>
    <t>19.006.0034-4</t>
  </si>
  <si>
    <t>19.006.0035-2</t>
  </si>
  <si>
    <t>19.006.0035-4</t>
  </si>
  <si>
    <t>19.006.0040-2</t>
  </si>
  <si>
    <t>19.006.0040-4</t>
  </si>
  <si>
    <t>19.006.0045-2</t>
  </si>
  <si>
    <t>19.006.0045-3</t>
  </si>
  <si>
    <t>19.006.0045-4</t>
  </si>
  <si>
    <t>19.006.0050-2</t>
  </si>
  <si>
    <t>19.006.0050-4</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</si>
  <si>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</si>
  <si>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</si>
  <si>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</si>
  <si>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</si>
  <si>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</si>
  <si>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</si>
  <si>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</si>
  <si>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</si>
  <si>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</si>
  <si>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</si>
  <si>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</si>
  <si>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</si>
  <si>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</si>
  <si>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</si>
  <si>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</si>
  <si>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</si>
  <si>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</si>
  <si>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</si>
  <si>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</si>
  <si>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</si>
  <si>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</si>
  <si>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</si>
  <si>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</si>
  <si>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</si>
  <si>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</si>
  <si>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</si>
  <si>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</si>
  <si>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</si>
  <si>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</si>
  <si>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19.007.0017-3</t>
  </si>
  <si>
    <t>19.007.0017-4</t>
  </si>
  <si>
    <t>19.007.0025-2</t>
  </si>
  <si>
    <t>19.007.0025-4</t>
  </si>
  <si>
    <t>19.008.0010-2</t>
  </si>
  <si>
    <t>19.008.0010-4</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</si>
  <si>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</si>
  <si>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</si>
  <si>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</si>
  <si>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</si>
  <si>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</si>
  <si>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</si>
  <si>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</si>
  <si>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</si>
  <si>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</si>
  <si>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</si>
  <si>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</si>
  <si>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</si>
  <si>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</si>
  <si>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</si>
  <si>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19.009.0002-2</t>
  </si>
  <si>
    <t>19.009.0002-4</t>
  </si>
  <si>
    <t>19.009.0004-2</t>
  </si>
  <si>
    <t>19.009.0004-4</t>
  </si>
  <si>
    <t>19.009.0005-2</t>
  </si>
  <si>
    <t>19.009.0005-4</t>
  </si>
  <si>
    <t>19.009.0008-2</t>
  </si>
  <si>
    <t>19.009.0008-4</t>
  </si>
  <si>
    <t>19.009.0010-2</t>
  </si>
  <si>
    <t>19.009.0010-4</t>
  </si>
  <si>
    <t>19.009.0011-2</t>
  </si>
  <si>
    <t>19.009.0011-4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</si>
  <si>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</si>
  <si>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</si>
  <si>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</si>
  <si>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</si>
  <si>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</si>
  <si>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</si>
  <si>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</si>
  <si>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</si>
  <si>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</si>
  <si>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</si>
  <si>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</si>
  <si>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</si>
  <si>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</si>
  <si>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</si>
  <si>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</si>
  <si>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19.010.0050-2</t>
  </si>
  <si>
    <t>19.010.0050-3</t>
  </si>
  <si>
    <t>19.010.0050-4</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</si>
  <si>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</si>
  <si>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</si>
  <si>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</si>
  <si>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</si>
  <si>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</si>
  <si>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</si>
  <si>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</si>
  <si>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</si>
  <si>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</si>
  <si>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</si>
  <si>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</si>
  <si>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</si>
  <si>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</si>
  <si>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</si>
  <si>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</si>
  <si>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</si>
  <si>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</si>
  <si>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</si>
  <si>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</si>
  <si>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</si>
  <si>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</si>
  <si>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</si>
  <si>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</si>
  <si>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</si>
  <si>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</si>
  <si>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</si>
  <si>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</si>
  <si>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</si>
  <si>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</si>
  <si>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</si>
  <si>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</si>
  <si>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</si>
  <si>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</si>
  <si>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</si>
  <si>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</si>
  <si>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</si>
  <si>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</si>
  <si>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</si>
  <si>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</si>
  <si>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19.011.0018-3</t>
  </si>
  <si>
    <t>19.011.0018-4</t>
  </si>
  <si>
    <t>19.011.0019-2</t>
  </si>
  <si>
    <t>19.011.0019-4</t>
  </si>
  <si>
    <t>19.011.0023-2</t>
  </si>
  <si>
    <t>19.011.0023-4</t>
  </si>
  <si>
    <t>19.011.0025-2</t>
  </si>
  <si>
    <t>19.011.0025-4</t>
  </si>
  <si>
    <t>19.011.0030-2</t>
  </si>
  <si>
    <t>19.011.0030-4</t>
  </si>
  <si>
    <t>19.011.0040-2</t>
  </si>
  <si>
    <t>19.011.0040-3</t>
  </si>
  <si>
    <t>19.011.0040-4</t>
  </si>
  <si>
    <t>19.011.0045-2</t>
  </si>
  <si>
    <t>19.011.0045-4</t>
  </si>
  <si>
    <t>19.011.0050-2</t>
  </si>
  <si>
    <t>19.011.0050-4</t>
  </si>
  <si>
    <t>19.011.0080-2</t>
  </si>
  <si>
    <t>19.011.0080-3</t>
  </si>
  <si>
    <t>19.011.0080-4</t>
  </si>
  <si>
    <t>19.011.0082-2</t>
  </si>
  <si>
    <t>19.011.0082-3</t>
  </si>
  <si>
    <t>19.011.0082-4</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</si>
  <si>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</si>
  <si>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</si>
  <si>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</si>
  <si>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</si>
  <si>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</si>
  <si>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</si>
  <si>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</si>
  <si>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</si>
  <si>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</si>
  <si>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</si>
  <si>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</si>
  <si>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</si>
  <si>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</si>
  <si>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</si>
  <si>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</si>
  <si>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</si>
  <si>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</si>
  <si>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</si>
  <si>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</si>
  <si>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</si>
  <si>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</si>
  <si>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</si>
  <si>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</si>
  <si>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</si>
  <si>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</si>
  <si>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</si>
  <si>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</si>
  <si>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</si>
  <si>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</si>
  <si>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</si>
  <si>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</si>
  <si>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</si>
  <si>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</si>
  <si>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</si>
  <si>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</si>
  <si>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</si>
  <si>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</si>
  <si>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</si>
  <si>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</si>
  <si>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19.008.0001-2</t>
  </si>
  <si>
    <t>20.005.0001-0</t>
  </si>
  <si>
    <t>19.008.0001-3</t>
  </si>
  <si>
    <t>19.008.0001-4</t>
  </si>
  <si>
    <t>20.005.0002-1</t>
  </si>
  <si>
    <t>20.005.0003-1</t>
  </si>
  <si>
    <t>19.008.0002-2</t>
  </si>
  <si>
    <t>20.005.0004-0</t>
  </si>
  <si>
    <t>19.008.0002-3</t>
  </si>
  <si>
    <t>19.008.0002-4</t>
  </si>
  <si>
    <t>20.005.0005-0</t>
  </si>
  <si>
    <t>20.005.0006-0</t>
  </si>
  <si>
    <t>19.008.0003-2</t>
  </si>
  <si>
    <t>20.005.0007-0</t>
  </si>
  <si>
    <t>19.008.0003-3</t>
  </si>
  <si>
    <t>19.008.0003-4</t>
  </si>
  <si>
    <t>20.005.0008-0</t>
  </si>
  <si>
    <t>20.005.0009-0</t>
  </si>
  <si>
    <t>19.008.0004-2</t>
  </si>
  <si>
    <t>20.005.0010-0</t>
  </si>
  <si>
    <t>19.008.0004-3</t>
  </si>
  <si>
    <t>19.008.0004-4</t>
  </si>
  <si>
    <t>20.006.0001-0</t>
  </si>
  <si>
    <t>20.006.0002-0</t>
  </si>
  <si>
    <t>20.006.0003-0</t>
  </si>
  <si>
    <t>20.006.0100-0</t>
  </si>
  <si>
    <t>20.007.0001-0</t>
  </si>
  <si>
    <t>20.007.0002-0</t>
  </si>
  <si>
    <t>20.008.0001-0</t>
  </si>
  <si>
    <t>20.008.0002-0</t>
  </si>
  <si>
    <t>20.008.0003-0</t>
  </si>
  <si>
    <t>20.008.0004-0</t>
  </si>
  <si>
    <t>20.008.0010-0</t>
  </si>
  <si>
    <t>20.008.0015-0</t>
  </si>
  <si>
    <t>20.009.0001-1</t>
  </si>
  <si>
    <t>20.009.0002-1</t>
  </si>
  <si>
    <t>20.009.0007-0</t>
  </si>
  <si>
    <t>20.009.0008-0</t>
  </si>
  <si>
    <t>20.009.0009-0</t>
  </si>
  <si>
    <t>20.009.0010-0</t>
  </si>
  <si>
    <t>20.009.0012-0</t>
  </si>
  <si>
    <t>20.009.0014-0</t>
  </si>
  <si>
    <t>20.009.0015-0</t>
  </si>
  <si>
    <t>20.009.0017-0</t>
  </si>
  <si>
    <t>20.009.0020-0</t>
  </si>
  <si>
    <t>20.009.0021-0</t>
  </si>
  <si>
    <t>20.009.0027-0</t>
  </si>
  <si>
    <t>20.009.0027-A</t>
  </si>
  <si>
    <t>20.009.0029-0</t>
  </si>
  <si>
    <t>20.009.0029-A</t>
  </si>
  <si>
    <t>20.009.0032-0</t>
  </si>
  <si>
    <t>20.009.0032-A</t>
  </si>
  <si>
    <t>20.009.0050-0</t>
  </si>
  <si>
    <t>20.009.0080-0</t>
  </si>
  <si>
    <t>20.009.0100-0</t>
  </si>
  <si>
    <t>20.009.0105-0</t>
  </si>
  <si>
    <t>20.009.0110-0</t>
  </si>
  <si>
    <t>20.009.0115-0</t>
  </si>
  <si>
    <t>20.010.0001-0</t>
  </si>
  <si>
    <t>20.010.0002-0</t>
  </si>
  <si>
    <t>20.010.0003-0</t>
  </si>
  <si>
    <t>20.010.0004-0</t>
  </si>
  <si>
    <t>20.011.0001-0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</si>
  <si>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</si>
  <si>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</si>
  <si>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</si>
  <si>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</si>
  <si>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</si>
  <si>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</si>
  <si>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</si>
  <si>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</si>
  <si>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</si>
  <si>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</si>
  <si>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</si>
  <si>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</si>
  <si>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</si>
  <si>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</si>
  <si>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</si>
  <si>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</si>
  <si>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</si>
  <si>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</si>
  <si>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20.013.0005-0</t>
  </si>
  <si>
    <t>20.015.0010-0</t>
  </si>
  <si>
    <t>20.015.0015-0</t>
  </si>
  <si>
    <t>20.016.0003-0</t>
  </si>
  <si>
    <t>20.016.0004-0</t>
  </si>
  <si>
    <t>20.016.0005-0</t>
  </si>
  <si>
    <t>20.020.0001-0</t>
  </si>
  <si>
    <t>20.020.0002-0</t>
  </si>
  <si>
    <t>20.020.0003-0</t>
  </si>
  <si>
    <t>20.020.0007-0</t>
  </si>
  <si>
    <t>20.020.0008-0</t>
  </si>
  <si>
    <t>20.020.0009-0</t>
  </si>
  <si>
    <t>20.020.0010-0</t>
  </si>
  <si>
    <t>20.023.0001-0</t>
  </si>
  <si>
    <t>20.023.0002-0</t>
  </si>
  <si>
    <t>20.023.0003-0</t>
  </si>
  <si>
    <t>20.023.0004-0</t>
  </si>
  <si>
    <t>20.023.0005-0</t>
  </si>
  <si>
    <t>20.023.0006-0</t>
  </si>
  <si>
    <t>20.023.0007-0</t>
  </si>
  <si>
    <t>20.023.0050-0</t>
  </si>
  <si>
    <t>20.024.0001-0</t>
  </si>
  <si>
    <t>20.024.0005-0</t>
  </si>
  <si>
    <t>20.024.0006-0</t>
  </si>
  <si>
    <t>20.024.0007-0</t>
  </si>
  <si>
    <t>20.024.0008-0</t>
  </si>
  <si>
    <t>20.025.0001-0</t>
  </si>
  <si>
    <t>20.026.0001-0</t>
  </si>
  <si>
    <t>20.026.0002-0</t>
  </si>
  <si>
    <t>20.026.0003-0</t>
  </si>
  <si>
    <t>20.026.0007-0</t>
  </si>
  <si>
    <t>20.026.0008-0</t>
  </si>
  <si>
    <t>20.026.0009-0</t>
  </si>
  <si>
    <t>20.026.0013-0</t>
  </si>
  <si>
    <t>20.026.0014-0</t>
  </si>
  <si>
    <t>20.026.0015-0</t>
  </si>
  <si>
    <t>20.027.0001-0</t>
  </si>
  <si>
    <t>20.027.0002-0</t>
  </si>
  <si>
    <t>20.027.0003-0</t>
  </si>
  <si>
    <t>20.027.0004-0</t>
  </si>
  <si>
    <t>20.027.0005-0</t>
  </si>
  <si>
    <t>20.027.0006-0</t>
  </si>
  <si>
    <t>20.028.0001-0</t>
  </si>
  <si>
    <t>20.028.0002-0</t>
  </si>
  <si>
    <t>20.028.0003-0</t>
  </si>
  <si>
    <t>20.028.0004-0</t>
  </si>
  <si>
    <t>20.028.0005-0</t>
  </si>
  <si>
    <t>20.028.0006-0</t>
  </si>
  <si>
    <t>20.028.0008-0</t>
  </si>
  <si>
    <t>20.028.0010-0</t>
  </si>
  <si>
    <t>20.028.0014-0</t>
  </si>
  <si>
    <t>20.028.0015-0</t>
  </si>
  <si>
    <t>20.028.0016-0</t>
  </si>
  <si>
    <t>20.028.0020-0</t>
  </si>
  <si>
    <t>20.029.0001-0</t>
  </si>
  <si>
    <t>20.030.0001-0</t>
  </si>
  <si>
    <t>20.030.0002-0</t>
  </si>
  <si>
    <t>20.030.0003-0</t>
  </si>
  <si>
    <t>20.031.0001-0</t>
  </si>
  <si>
    <t>20.031.0002-0</t>
  </si>
  <si>
    <t>20.031.0003-0</t>
  </si>
  <si>
    <t>20.032.0001-0</t>
  </si>
  <si>
    <t>20.032.0002-0</t>
  </si>
  <si>
    <t>20.032.0003-0</t>
  </si>
  <si>
    <t>20.033.0001-0</t>
  </si>
  <si>
    <t>20.033.0002-0</t>
  </si>
  <si>
    <t>20.033.0003-0</t>
  </si>
  <si>
    <t>20.034.0001-0</t>
  </si>
  <si>
    <t>20.034.0002-0</t>
  </si>
  <si>
    <t>20.034.0003-0</t>
  </si>
  <si>
    <t>20.035.0001-0</t>
  </si>
  <si>
    <t>20.035.0002-0</t>
  </si>
  <si>
    <t>20.035.0003-0</t>
  </si>
  <si>
    <t>20.036.0001-0</t>
  </si>
  <si>
    <t>20.036.0002-0</t>
  </si>
  <si>
    <t>20.036.0003-0</t>
  </si>
  <si>
    <t>20.037.0001-0</t>
  </si>
  <si>
    <t>20.037.0002-0</t>
  </si>
  <si>
    <t>20.037.0003-0</t>
  </si>
  <si>
    <t>20.038.0010-0</t>
  </si>
  <si>
    <t>20.038.0015-0</t>
  </si>
  <si>
    <t>20.040.0002-0</t>
  </si>
  <si>
    <t>20.040.0003-0</t>
  </si>
  <si>
    <t>20.040.0005-0</t>
  </si>
  <si>
    <t>20.040.0008-0</t>
  </si>
  <si>
    <t>20.041.0002-0</t>
  </si>
  <si>
    <t>20.041.0003-0</t>
  </si>
  <si>
    <t>20.041.0005-0</t>
  </si>
  <si>
    <t>20.041.0008-0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</si>
  <si>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</si>
  <si>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</si>
  <si>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</si>
  <si>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</si>
  <si>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</si>
  <si>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</si>
  <si>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</si>
  <si>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</si>
  <si>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</si>
  <si>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</si>
  <si>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</si>
  <si>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</si>
  <si>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</si>
  <si>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</si>
  <si>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</si>
  <si>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20.009.0025-0</t>
  </si>
  <si>
    <t>20.067.0053-0</t>
  </si>
  <si>
    <t>20.009.0028-0</t>
  </si>
  <si>
    <t>20.067.0054-0</t>
  </si>
  <si>
    <t>20.009.0030-0</t>
  </si>
  <si>
    <t>20.067.0055-0</t>
  </si>
  <si>
    <t>20.009.0033-0</t>
  </si>
  <si>
    <t>20.067.0056-0</t>
  </si>
  <si>
    <t>20.009.0040-0</t>
  </si>
  <si>
    <t>20.067.0057-0</t>
  </si>
  <si>
    <t>20.009.0042-0</t>
  </si>
  <si>
    <t>20.067.0058-0</t>
  </si>
  <si>
    <t>20.009.0045-0</t>
  </si>
  <si>
    <t>20.067.0070-0</t>
  </si>
  <si>
    <t>20.009.0048-0</t>
  </si>
  <si>
    <t>20.067.0072-0</t>
  </si>
  <si>
    <t>20.067.0074-0</t>
  </si>
  <si>
    <t>20.009.0060-0</t>
  </si>
  <si>
    <t>20.067.0076-0</t>
  </si>
  <si>
    <t>20.009.0063-0</t>
  </si>
  <si>
    <t>20.067.0078-0</t>
  </si>
  <si>
    <t>20.009.0065-0</t>
  </si>
  <si>
    <t>20.067.0080-0</t>
  </si>
  <si>
    <t>20.009.0068-0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</si>
  <si>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</si>
  <si>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</si>
  <si>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</si>
  <si>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</si>
  <si>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</si>
  <si>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</si>
  <si>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</si>
  <si>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</si>
  <si>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</si>
  <si>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</si>
  <si>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</si>
  <si>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</si>
  <si>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</si>
  <si>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</si>
  <si>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</si>
  <si>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</si>
  <si>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</si>
  <si>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</si>
  <si>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</si>
  <si>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</si>
  <si>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</si>
  <si>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</si>
  <si>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</si>
  <si>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</si>
  <si>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</si>
  <si>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</si>
  <si>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</si>
  <si>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</si>
  <si>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</si>
  <si>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</si>
  <si>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</si>
  <si>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</si>
  <si>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</si>
  <si>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</si>
  <si>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</si>
  <si>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</si>
  <si>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</si>
  <si>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</si>
  <si>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</si>
  <si>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</si>
  <si>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</si>
  <si>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</si>
  <si>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</si>
  <si>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</si>
  <si>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</si>
  <si>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</si>
  <si>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</si>
  <si>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</si>
  <si>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</si>
  <si>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</si>
  <si>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</si>
  <si>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</si>
  <si>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</si>
  <si>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</si>
  <si>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</si>
  <si>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</si>
  <si>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</si>
  <si>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</si>
  <si>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</si>
  <si>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</si>
  <si>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</si>
  <si>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</si>
  <si>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</si>
  <si>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</si>
  <si>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</si>
  <si>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</si>
  <si>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</si>
  <si>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</si>
  <si>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</si>
  <si>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</si>
  <si>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</si>
  <si>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</si>
  <si>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</si>
  <si>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</si>
  <si>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</si>
  <si>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</si>
  <si>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</si>
  <si>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</si>
  <si>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</si>
  <si>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</si>
  <si>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</si>
  <si>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</si>
  <si>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</si>
  <si>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</si>
  <si>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</si>
  <si>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</si>
  <si>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</si>
  <si>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</si>
  <si>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</si>
  <si>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</si>
  <si>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</si>
  <si>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</si>
  <si>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</si>
  <si>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</si>
  <si>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</si>
  <si>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</si>
  <si>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</si>
  <si>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</si>
  <si>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</si>
  <si>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</si>
  <si>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</si>
  <si>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</si>
  <si>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</si>
  <si>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</si>
  <si>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</si>
  <si>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</si>
  <si>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</si>
  <si>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</si>
  <si>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</si>
  <si>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</si>
  <si>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</si>
  <si>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</si>
  <si>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</si>
  <si>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</si>
  <si>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</si>
  <si>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</si>
  <si>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</si>
  <si>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</si>
  <si>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</si>
  <si>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</si>
  <si>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</si>
  <si>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</si>
  <si>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</si>
  <si>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</si>
  <si>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</si>
  <si>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</si>
  <si>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</si>
  <si>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</si>
  <si>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</si>
  <si>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</si>
  <si>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</si>
  <si>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</si>
  <si>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</si>
  <si>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</si>
  <si>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</si>
  <si>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</si>
  <si>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</si>
  <si>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</si>
  <si>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</si>
  <si>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</si>
  <si>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</si>
  <si>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</si>
  <si>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</si>
  <si>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</si>
  <si>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</si>
  <si>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</si>
  <si>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</si>
  <si>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</si>
  <si>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</si>
  <si>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</si>
  <si>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</si>
  <si>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</si>
  <si>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</si>
  <si>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</si>
  <si>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</si>
  <si>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</si>
  <si>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</si>
  <si>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</si>
  <si>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</si>
  <si>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</si>
  <si>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</si>
  <si>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</si>
  <si>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</si>
  <si>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</si>
  <si>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</si>
  <si>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</si>
  <si>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</si>
  <si>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</si>
  <si>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</si>
  <si>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</si>
  <si>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</si>
  <si>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</si>
  <si>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</si>
  <si>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</si>
  <si>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</si>
  <si>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</si>
  <si>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</si>
  <si>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</si>
  <si>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</si>
  <si>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</si>
  <si>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</si>
  <si>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</si>
  <si>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</si>
  <si>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</si>
  <si>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</si>
  <si>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</si>
  <si>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</si>
  <si>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</si>
  <si>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</si>
  <si>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</si>
  <si>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</si>
  <si>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</si>
  <si>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</si>
  <si>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</si>
  <si>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</si>
  <si>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</si>
  <si>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</si>
  <si>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</si>
  <si>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</si>
  <si>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</si>
  <si>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</si>
  <si>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</si>
  <si>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</si>
  <si>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</si>
  <si>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</si>
  <si>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</si>
  <si>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</si>
  <si>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</si>
  <si>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</si>
  <si>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</si>
  <si>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</si>
  <si>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</si>
  <si>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</si>
  <si>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</si>
  <si>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</si>
  <si>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</si>
  <si>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20.090.0001-1</t>
  </si>
  <si>
    <t>20.090.0005-1</t>
  </si>
  <si>
    <t>20.090.0006-0</t>
  </si>
  <si>
    <t>20.091.0001-1</t>
  </si>
  <si>
    <t>20.092.0001-0</t>
  </si>
  <si>
    <t>20.093.0001-0</t>
  </si>
  <si>
    <t>20.096.0001-0</t>
  </si>
  <si>
    <t>20.097.0001-0</t>
  </si>
  <si>
    <t>20.097.0002-0</t>
  </si>
  <si>
    <t>20.097.0003-0</t>
  </si>
  <si>
    <t>20.097.0004-0</t>
  </si>
  <si>
    <t>20.097.0005-0</t>
  </si>
  <si>
    <t>20.097.0010-0</t>
  </si>
  <si>
    <t>20.097.0011-0</t>
  </si>
  <si>
    <t>20.098.0001-0</t>
  </si>
  <si>
    <t>20.099.0001-0</t>
  </si>
  <si>
    <t>20.100.0001-0</t>
  </si>
  <si>
    <t>20.100.0005-0</t>
  </si>
  <si>
    <t>20.100.0010-0</t>
  </si>
  <si>
    <t>20.100.0011-0</t>
  </si>
  <si>
    <t>20.100.0012-0</t>
  </si>
  <si>
    <t>20.100.0013-0</t>
  </si>
  <si>
    <t>20.100.0015-0</t>
  </si>
  <si>
    <t>20.100.0016-0</t>
  </si>
  <si>
    <t>20.100.0030-0</t>
  </si>
  <si>
    <t>20.100.0050-0</t>
  </si>
  <si>
    <t>20.100.0060-0</t>
  </si>
  <si>
    <t>20.100.0070-0</t>
  </si>
  <si>
    <t>20.100.0075-0</t>
  </si>
  <si>
    <t>20.100.0080-0</t>
  </si>
  <si>
    <t>20.100.0085-0</t>
  </si>
  <si>
    <t>20.100.0090-0</t>
  </si>
  <si>
    <t>20.100.0095-0</t>
  </si>
  <si>
    <t>20.101.0011-0</t>
  </si>
  <si>
    <t>20.101.0013-0</t>
  </si>
  <si>
    <t>20.102.0003-0</t>
  </si>
  <si>
    <t>20.102.0004-0</t>
  </si>
  <si>
    <t>20.102.0006-0</t>
  </si>
  <si>
    <t>20.102.0007-0</t>
  </si>
  <si>
    <t>20.102.0008-0</t>
  </si>
  <si>
    <t>20.103.0001-0</t>
  </si>
  <si>
    <t>20.104.0001-0</t>
  </si>
  <si>
    <t>20.104.0005-0</t>
  </si>
  <si>
    <t>20.105.0001-0</t>
  </si>
  <si>
    <t>20.105.0004-0</t>
  </si>
  <si>
    <t>20.105.0005-0</t>
  </si>
  <si>
    <t>20.106.0001-0</t>
  </si>
  <si>
    <t>20.107.0001-0</t>
  </si>
  <si>
    <t>20.108.0001-0</t>
  </si>
  <si>
    <t>20.108.0003-0</t>
  </si>
  <si>
    <t>20.108.0005-0</t>
  </si>
  <si>
    <t>20.108.0007-0</t>
  </si>
  <si>
    <t>20.108.0012-0</t>
  </si>
  <si>
    <t>20.108.0015-0</t>
  </si>
  <si>
    <t>20.108.0017-0</t>
  </si>
  <si>
    <t>20.111.0001-0</t>
  </si>
  <si>
    <t>20.111.0006-0</t>
  </si>
  <si>
    <t>20.111.0007-0</t>
  </si>
  <si>
    <t>20.111.0008-0</t>
  </si>
  <si>
    <t>20.111.0009-0</t>
  </si>
  <si>
    <t>20.111.0010-0</t>
  </si>
  <si>
    <t>20.112.0010-0</t>
  </si>
  <si>
    <t>20.112.0011-0</t>
  </si>
  <si>
    <t>20.112.0013-0</t>
  </si>
  <si>
    <t>20.112.0014-0</t>
  </si>
  <si>
    <t>20.112.0015-0</t>
  </si>
  <si>
    <t>20.113.0010-0</t>
  </si>
  <si>
    <t>20.113.0011-0</t>
  </si>
  <si>
    <t>20.113.0012-0</t>
  </si>
  <si>
    <t>20.113.0013-0</t>
  </si>
  <si>
    <t>20.113.0014-0</t>
  </si>
  <si>
    <t>20.113.0015-0</t>
  </si>
  <si>
    <t>20.114.0010-0</t>
  </si>
  <si>
    <t>20.114.0011-0</t>
  </si>
  <si>
    <t>20.114.0012-0</t>
  </si>
  <si>
    <t>20.114.0013-0</t>
  </si>
  <si>
    <t>20.114.0014-0</t>
  </si>
  <si>
    <t>20.114.0015-0</t>
  </si>
  <si>
    <t>20.115.0010-0</t>
  </si>
  <si>
    <t>20.115.0011-0</t>
  </si>
  <si>
    <t>20.115.0012-0</t>
  </si>
  <si>
    <t>20.115.0013-0</t>
  </si>
  <si>
    <t>20.115.0014-0</t>
  </si>
  <si>
    <t>20.115.0015-0</t>
  </si>
  <si>
    <t>20.116.0005-0</t>
  </si>
  <si>
    <t>20.116.0006-0</t>
  </si>
  <si>
    <t>20.116.0007-0</t>
  </si>
  <si>
    <t>20.116.0008-0</t>
  </si>
  <si>
    <t>20.116.0012-0</t>
  </si>
  <si>
    <t>20.116.0013-0</t>
  </si>
  <si>
    <t>20.116.0014-0</t>
  </si>
  <si>
    <t>20.116.0020-0</t>
  </si>
  <si>
    <t>20.170.0001-0</t>
  </si>
  <si>
    <t>20.170.0002-0</t>
  </si>
  <si>
    <t>20.170.0005-0</t>
  </si>
  <si>
    <t>20.170.0015-0</t>
  </si>
  <si>
    <t>20.175.0002-1</t>
  </si>
  <si>
    <t>20.175.0003-0</t>
  </si>
  <si>
    <t>20.175.0004-0</t>
  </si>
  <si>
    <t>20.175.0005-0</t>
  </si>
  <si>
    <t>20.175.0006-0</t>
  </si>
  <si>
    <t>20.175.0007-0</t>
  </si>
  <si>
    <t>20.175.0010-1</t>
  </si>
  <si>
    <t>20.175.0015-0</t>
  </si>
  <si>
    <t>20.176.0010-0</t>
  </si>
  <si>
    <t>20.180.0001-0</t>
  </si>
  <si>
    <t>20.180.0002-0</t>
  </si>
  <si>
    <t>20.181.0001-0</t>
  </si>
  <si>
    <t>20.181.0005-1</t>
  </si>
  <si>
    <t>20.181.0006-1</t>
  </si>
  <si>
    <t>20.183.0001-1</t>
  </si>
  <si>
    <t>20.198.0001-0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</si>
  <si>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</si>
  <si>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</si>
  <si>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</si>
  <si>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</si>
  <si>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</si>
  <si>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</si>
  <si>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</si>
  <si>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</si>
  <si>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</si>
  <si>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</si>
  <si>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</si>
  <si>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</si>
  <si>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</si>
  <si>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</si>
  <si>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</si>
  <si>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</si>
  <si>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</si>
  <si>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</si>
  <si>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</si>
  <si>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</si>
  <si>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</si>
  <si>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</si>
  <si>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21.002.0010-0</t>
  </si>
  <si>
    <t>21.002.0015-0</t>
  </si>
  <si>
    <t>21.002.0020-0</t>
  </si>
  <si>
    <t>21.002.0025-0</t>
  </si>
  <si>
    <t>21.002.0030-0</t>
  </si>
  <si>
    <t>21.002.0035-0</t>
  </si>
  <si>
    <t>21.002.0040-0</t>
  </si>
  <si>
    <t>21.002.0045-0</t>
  </si>
  <si>
    <t>21.003.0052-0</t>
  </si>
  <si>
    <t>21.003.0053-0</t>
  </si>
  <si>
    <t>21.003.0054-0</t>
  </si>
  <si>
    <t>21.003.0055-0</t>
  </si>
  <si>
    <t>21.003.0056-0</t>
  </si>
  <si>
    <t>21.003.0057-0</t>
  </si>
  <si>
    <t>21.003.0065-0</t>
  </si>
  <si>
    <t>21.003.0070-0</t>
  </si>
  <si>
    <t>21.003.0072-0</t>
  </si>
  <si>
    <t>21.003.0075-0</t>
  </si>
  <si>
    <t>21.003.0078-0</t>
  </si>
  <si>
    <t>21.003.0085-0</t>
  </si>
  <si>
    <t>21.004.0095-0</t>
  </si>
  <si>
    <t>21.004.0100-0</t>
  </si>
  <si>
    <t>21.004.0101-0</t>
  </si>
  <si>
    <t>21.004.0102-0</t>
  </si>
  <si>
    <t>21.004.0105-0</t>
  </si>
  <si>
    <t>21.004.0108-0</t>
  </si>
  <si>
    <t>21.004.0110-0</t>
  </si>
  <si>
    <t>21.004.0120-0</t>
  </si>
  <si>
    <t>21.004.0125-0</t>
  </si>
  <si>
    <t>21.004.0130-0</t>
  </si>
  <si>
    <t>21.004.0135-0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</si>
  <si>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</si>
  <si>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</si>
  <si>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</si>
  <si>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</si>
  <si>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</si>
  <si>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</si>
  <si>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</si>
  <si>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</si>
  <si>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</si>
  <si>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</si>
  <si>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</si>
  <si>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</si>
  <si>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</si>
  <si>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</si>
  <si>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</si>
  <si>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</si>
  <si>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</si>
  <si>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</si>
  <si>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</si>
  <si>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</si>
  <si>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21.005.0010-0</t>
  </si>
  <si>
    <t>21.005.0011-0</t>
  </si>
  <si>
    <t>21.005.0015-0</t>
  </si>
  <si>
    <t>21.005.0016-0</t>
  </si>
  <si>
    <t>21.005.0020-0</t>
  </si>
  <si>
    <t>21.005.0050-0</t>
  </si>
  <si>
    <t>21.007.0010-0</t>
  </si>
  <si>
    <t>21.007.0015-0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</si>
  <si>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</si>
  <si>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</si>
  <si>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</si>
  <si>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</si>
  <si>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</si>
  <si>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</si>
  <si>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</si>
  <si>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</si>
  <si>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</si>
  <si>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</si>
  <si>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</si>
  <si>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</si>
  <si>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</si>
  <si>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</si>
  <si>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</si>
  <si>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</si>
  <si>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</si>
  <si>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</si>
  <si>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</si>
  <si>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</si>
  <si>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</si>
  <si>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</si>
  <si>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</si>
  <si>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</si>
  <si>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</si>
  <si>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21.010.0005-0</t>
  </si>
  <si>
    <t>21.010.0010-0</t>
  </si>
  <si>
    <t>21.010.0015-0</t>
  </si>
  <si>
    <t>21.010.0020-0</t>
  </si>
  <si>
    <t>21.010.0025-0</t>
  </si>
  <si>
    <t>21.010.0030-0</t>
  </si>
  <si>
    <t>21.010.0035-0</t>
  </si>
  <si>
    <t>21.010.0040-0</t>
  </si>
  <si>
    <t>21.010.0045-0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</si>
  <si>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</si>
  <si>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</si>
  <si>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</si>
  <si>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</si>
  <si>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</si>
  <si>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</si>
  <si>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</si>
  <si>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</si>
  <si>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</si>
  <si>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</si>
  <si>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</si>
  <si>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</si>
  <si>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</si>
  <si>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</si>
  <si>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</si>
  <si>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</si>
  <si>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</si>
  <si>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</si>
  <si>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</si>
  <si>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</si>
  <si>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21.013.0010-0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</si>
  <si>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</si>
  <si>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</si>
  <si>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</si>
  <si>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</si>
  <si>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</si>
  <si>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</si>
  <si>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</si>
  <si>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</si>
  <si>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</si>
  <si>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</si>
  <si>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</si>
  <si>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</si>
  <si>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</si>
  <si>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</si>
  <si>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</si>
  <si>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</si>
  <si>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</si>
  <si>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</si>
  <si>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</si>
  <si>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21.015.0231-0</t>
  </si>
  <si>
    <t>21.015.0233-0</t>
  </si>
  <si>
    <t>21.015.0234-0</t>
  </si>
  <si>
    <t>21.015.0235-0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</si>
  <si>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</si>
  <si>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</si>
  <si>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</si>
  <si>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</si>
  <si>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</si>
  <si>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</si>
  <si>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</si>
  <si>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</si>
  <si>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</si>
  <si>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</si>
  <si>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</si>
  <si>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</si>
  <si>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</si>
  <si>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</si>
  <si>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</si>
  <si>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</si>
  <si>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21.003.0010-0</t>
  </si>
  <si>
    <t>21.019.0078-0</t>
  </si>
  <si>
    <t>21.003.0010-A</t>
  </si>
  <si>
    <t>21.003.0015-0</t>
  </si>
  <si>
    <t>21.019.0090-0</t>
  </si>
  <si>
    <t>21.003.0015-A</t>
  </si>
  <si>
    <t>21.003.0020-0</t>
  </si>
  <si>
    <t>21.019.0095-0</t>
  </si>
  <si>
    <t>21.003.0020-A</t>
  </si>
  <si>
    <t>21.003.0025-0</t>
  </si>
  <si>
    <t>21.019.0105-0</t>
  </si>
  <si>
    <t>21.003.0025-A</t>
  </si>
  <si>
    <t>21.003.0030-0</t>
  </si>
  <si>
    <t>21.019.0110-0</t>
  </si>
  <si>
    <t>21.003.0030-A</t>
  </si>
  <si>
    <t>21.003.0035-0</t>
  </si>
  <si>
    <t>21.020.0050-0</t>
  </si>
  <si>
    <t>21.003.0035-A</t>
  </si>
  <si>
    <t>21.003.0040-0</t>
  </si>
  <si>
    <t>21.020.0055-0</t>
  </si>
  <si>
    <t>21.003.0040-A</t>
  </si>
  <si>
    <t>21.003.0045-0</t>
  </si>
  <si>
    <t>21.020.0060-0</t>
  </si>
  <si>
    <t>21.003.0045-A</t>
  </si>
  <si>
    <t>21.003.0050-0</t>
  </si>
  <si>
    <t>21.020.0065-0</t>
  </si>
  <si>
    <t>21.003.0050-A</t>
  </si>
  <si>
    <t>21.020.0070-0</t>
  </si>
  <si>
    <t>21.020.0075-0</t>
  </si>
  <si>
    <t>21.020.0080-0</t>
  </si>
  <si>
    <t>21.020.0085-0</t>
  </si>
  <si>
    <t>21.020.0090-0</t>
  </si>
  <si>
    <t>21.020.0095-0</t>
  </si>
  <si>
    <t>21.003.0058-0</t>
  </si>
  <si>
    <t>21.020.0106-0</t>
  </si>
  <si>
    <t>21.003.0058-A</t>
  </si>
  <si>
    <t>21.003.0060-0</t>
  </si>
  <si>
    <t>21.020.0107-0</t>
  </si>
  <si>
    <t>21.003.0060-A</t>
  </si>
  <si>
    <t>21.021.0010-0</t>
  </si>
  <si>
    <t>21.021.0015-0</t>
  </si>
  <si>
    <t>21.024.0010-0</t>
  </si>
  <si>
    <t>21.024.0015-0</t>
  </si>
  <si>
    <t>21.024.0020-0</t>
  </si>
  <si>
    <t>21.003.0080-0</t>
  </si>
  <si>
    <t>21.024.0025-0</t>
  </si>
  <si>
    <t>21.003.0080-A</t>
  </si>
  <si>
    <t>21.024.0030-0</t>
  </si>
  <si>
    <t>21.003.0090-0</t>
  </si>
  <si>
    <t>21.024.0035-0</t>
  </si>
  <si>
    <t>21.003.0090-A</t>
  </si>
  <si>
    <t>21.003.0095-0</t>
  </si>
  <si>
    <t>21.024.0040-0</t>
  </si>
  <si>
    <t>21.003.0095-A</t>
  </si>
  <si>
    <t>21.003.0100-0</t>
  </si>
  <si>
    <t>21.024.0100-0</t>
  </si>
  <si>
    <t>21.003.0100-A</t>
  </si>
  <si>
    <t>21.003.0105-0</t>
  </si>
  <si>
    <t>21.024.0105-0</t>
  </si>
  <si>
    <t>21.003.0105-A</t>
  </si>
  <si>
    <t>21.003.0110-0</t>
  </si>
  <si>
    <t>21.026.0010-0</t>
  </si>
  <si>
    <t>21.003.0110-A</t>
  </si>
  <si>
    <t>21.003.0115-0</t>
  </si>
  <si>
    <t>21.026.0012-0</t>
  </si>
  <si>
    <t>21.003.0115-A</t>
  </si>
  <si>
    <t>21.003.0140-0</t>
  </si>
  <si>
    <t>21.026.0015-0</t>
  </si>
  <si>
    <t>21.003.0140-A</t>
  </si>
  <si>
    <t>21.003.0150-0</t>
  </si>
  <si>
    <t>21.026.0020-0</t>
  </si>
  <si>
    <t>21.003.0150-A</t>
  </si>
  <si>
    <t>21.004.0005-0</t>
  </si>
  <si>
    <t>21.026.0030-0</t>
  </si>
  <si>
    <t>21.004.0005-A</t>
  </si>
  <si>
    <t>21.004.0007-0</t>
  </si>
  <si>
    <t>21.026.0035-0</t>
  </si>
  <si>
    <t>21.004.0007-A</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</si>
  <si>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</si>
  <si>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</si>
  <si>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</si>
  <si>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</si>
  <si>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</si>
  <si>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</si>
  <si>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</si>
  <si>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</si>
  <si>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</si>
  <si>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</si>
  <si>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</si>
  <si>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</si>
  <si>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</si>
  <si>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</si>
  <si>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</si>
  <si>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21.026.0350-0</t>
  </si>
  <si>
    <t>21.026.0450-0</t>
  </si>
  <si>
    <t>21.026.0470-0</t>
  </si>
  <si>
    <t>21.026.0475-0</t>
  </si>
  <si>
    <t>21.027.0010-0</t>
  </si>
  <si>
    <t>21.027.0020-0</t>
  </si>
  <si>
    <t>21.027.0025-0</t>
  </si>
  <si>
    <t>21.027.0050-0</t>
  </si>
  <si>
    <t>21.027.0060-0</t>
  </si>
  <si>
    <t>21.028.0001-0</t>
  </si>
  <si>
    <t>21.028.0002-0</t>
  </si>
  <si>
    <t>21.028.0003-0</t>
  </si>
  <si>
    <t>21.028.0004-0</t>
  </si>
  <si>
    <t>21.028.0010-0</t>
  </si>
  <si>
    <t>21.028.0015-0</t>
  </si>
  <si>
    <t>21.028.0020-0</t>
  </si>
  <si>
    <t>21.028.0040-0</t>
  </si>
  <si>
    <t>21.028.0060-0</t>
  </si>
  <si>
    <t>21.028.0065-0</t>
  </si>
  <si>
    <t>21.028.0070-0</t>
  </si>
  <si>
    <t>21.028.0075-0</t>
  </si>
  <si>
    <t>21.028.0080-0</t>
  </si>
  <si>
    <t>21.006.0010-0</t>
  </si>
  <si>
    <t>21.028.0085-0</t>
  </si>
  <si>
    <t>21.006.0010-A</t>
  </si>
  <si>
    <t>21.006.0015-0</t>
  </si>
  <si>
    <t>21.028.0090-0</t>
  </si>
  <si>
    <t>21.006.0015-A</t>
  </si>
  <si>
    <t>21.028.0095-0</t>
  </si>
  <si>
    <t>21.028.0100-0</t>
  </si>
  <si>
    <t>21.008.0010-0</t>
  </si>
  <si>
    <t>21.028.0105-0</t>
  </si>
  <si>
    <t>21.008.0010-A</t>
  </si>
  <si>
    <t>21.008.0020-0</t>
  </si>
  <si>
    <t>21.028.0110-0</t>
  </si>
  <si>
    <t>21.008.0020-A</t>
  </si>
  <si>
    <t>21.008.0025-0</t>
  </si>
  <si>
    <t>21.028.0115-0</t>
  </si>
  <si>
    <t>21.008.0025-A</t>
  </si>
  <si>
    <t>21.008.0030-0</t>
  </si>
  <si>
    <t>21.028.0120-0</t>
  </si>
  <si>
    <t>21.008.0030-A</t>
  </si>
  <si>
    <t>21.028.0125-0</t>
  </si>
  <si>
    <t>21.028.0140-0</t>
  </si>
  <si>
    <t>21.028.0145-0</t>
  </si>
  <si>
    <t>21.028.0150-0</t>
  </si>
  <si>
    <t>21.030.0055-0</t>
  </si>
  <si>
    <t>21.030.0060-0</t>
  </si>
  <si>
    <t>21.030.0065-0</t>
  </si>
  <si>
    <t>21.030.0070-0</t>
  </si>
  <si>
    <t>21.030.0075-0</t>
  </si>
  <si>
    <t>21.030.0080-0</t>
  </si>
  <si>
    <t>21.030.0085-0</t>
  </si>
  <si>
    <t>21.030.0090-0</t>
  </si>
  <si>
    <t>21.030.0100-0</t>
  </si>
  <si>
    <t>21.030.0105-0</t>
  </si>
  <si>
    <t>21.031.0010-0</t>
  </si>
  <si>
    <t>21.031.0015-0</t>
  </si>
  <si>
    <t>21.031.0020-0</t>
  </si>
  <si>
    <t>21.031.0025-0</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</si>
  <si>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</si>
  <si>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</si>
  <si>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</si>
  <si>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</si>
  <si>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</si>
  <si>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</si>
  <si>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</si>
  <si>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</si>
  <si>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</si>
  <si>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</si>
  <si>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</si>
  <si>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</si>
  <si>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</si>
  <si>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</si>
  <si>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</si>
  <si>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21.035.0200-0</t>
  </si>
  <si>
    <t>21.035.0205-0</t>
  </si>
  <si>
    <t>21.035.0220-0</t>
  </si>
  <si>
    <t>21.035.0230-0</t>
  </si>
  <si>
    <t>21.035.0235-0</t>
  </si>
  <si>
    <t>21.035.0250-0</t>
  </si>
  <si>
    <t>21.036.0010-0</t>
  </si>
  <si>
    <t>21.036.0015-0</t>
  </si>
  <si>
    <t>21.036.0020-0</t>
  </si>
  <si>
    <t>21.036.0025-0</t>
  </si>
  <si>
    <t>21.036.0050-0</t>
  </si>
  <si>
    <t>21.036.0055-0</t>
  </si>
  <si>
    <t>21.036.0060-0</t>
  </si>
  <si>
    <t>21.036.0065-0</t>
  </si>
  <si>
    <t>21.036.0070-0</t>
  </si>
  <si>
    <t>21.036.0075-0</t>
  </si>
  <si>
    <t>21.036.0080-0</t>
  </si>
  <si>
    <t>21.037.0010-0</t>
  </si>
  <si>
    <t>21.037.0015-0</t>
  </si>
  <si>
    <t>21.037.0020-0</t>
  </si>
  <si>
    <t>21.037.0050-0</t>
  </si>
  <si>
    <t>21.037.0100-0</t>
  </si>
  <si>
    <t>21.037.0105-0</t>
  </si>
  <si>
    <t>21.037.0108-0</t>
  </si>
  <si>
    <t>21.037.0120-0</t>
  </si>
  <si>
    <t>21.037.0125-0</t>
  </si>
  <si>
    <t>21.037.0130-0</t>
  </si>
  <si>
    <t>21.037.0135-0</t>
  </si>
  <si>
    <t>21.038.0010-0</t>
  </si>
  <si>
    <t>21.038.0050-0</t>
  </si>
  <si>
    <t>21.038.0055-0</t>
  </si>
  <si>
    <t>21.038.0060-0</t>
  </si>
  <si>
    <t>21.040.0010-0</t>
  </si>
  <si>
    <t>21.040.0100-0</t>
  </si>
  <si>
    <t>21.040.0120-0</t>
  </si>
  <si>
    <t>21.040.0130-0</t>
  </si>
  <si>
    <t>21.042.0015-0</t>
  </si>
  <si>
    <t>21.042.0030-0</t>
  </si>
  <si>
    <t>21.042.0040-0</t>
  </si>
  <si>
    <t>21.042.0045-0</t>
  </si>
  <si>
    <t>21.042.0065-0</t>
  </si>
  <si>
    <t>21.042.0070-0</t>
  </si>
  <si>
    <t>21.042.0085-0</t>
  </si>
  <si>
    <t>21.042.0115-0</t>
  </si>
  <si>
    <t>21.042.0125-0</t>
  </si>
  <si>
    <t>21.042.0135-0</t>
  </si>
  <si>
    <t>21.042.0140-0</t>
  </si>
  <si>
    <t>21.042.0145-0</t>
  </si>
  <si>
    <t>21.042.0165-0</t>
  </si>
  <si>
    <t>21.045.0050-0</t>
  </si>
  <si>
    <t>21.045.0055-0</t>
  </si>
  <si>
    <t>21.045.0070-0</t>
  </si>
  <si>
    <t>21.045.0080-0</t>
  </si>
  <si>
    <t>21.045.0082-0</t>
  </si>
  <si>
    <t>21.045.0085-0</t>
  </si>
  <si>
    <t>21.045.0090-0</t>
  </si>
  <si>
    <t>21.045.0105-0</t>
  </si>
  <si>
    <t>21.045.0110-0</t>
  </si>
  <si>
    <t>21.019.0040-0</t>
  </si>
  <si>
    <t>21.045.0125-0</t>
  </si>
  <si>
    <t>21.019.0040-A</t>
  </si>
  <si>
    <t>21.019.0045-0</t>
  </si>
  <si>
    <t>21.045.0135-0</t>
  </si>
  <si>
    <t>21.019.0045-A</t>
  </si>
  <si>
    <t>21.019.0055-0</t>
  </si>
  <si>
    <t>21.045.0140-0</t>
  </si>
  <si>
    <t>21.019.0055-A</t>
  </si>
  <si>
    <t>21.019.0060-0</t>
  </si>
  <si>
    <t>21.045.0145-0</t>
  </si>
  <si>
    <t>21.019.0060-A</t>
  </si>
  <si>
    <t>21.019.0070-0</t>
  </si>
  <si>
    <t>21.045.0150-0</t>
  </si>
  <si>
    <t>21.019.0070-A</t>
  </si>
  <si>
    <t>21.019.0075-0</t>
  </si>
  <si>
    <t>21.045.0160-0</t>
  </si>
  <si>
    <t>21.019.0075-A</t>
  </si>
  <si>
    <t>21.046.0010-0</t>
  </si>
  <si>
    <t>21.019.0080-0</t>
  </si>
  <si>
    <t>21.046.0020-0</t>
  </si>
  <si>
    <t>21.019.0080-A</t>
  </si>
  <si>
    <t>21.019.0085-0</t>
  </si>
  <si>
    <t>21.046.0025-0</t>
  </si>
  <si>
    <t>21.019.0085-A</t>
  </si>
  <si>
    <t>21.046.0035-0</t>
  </si>
  <si>
    <t>21.046.0040-0</t>
  </si>
  <si>
    <t>21.046.0055-0</t>
  </si>
  <si>
    <t>21.046.0060-0</t>
  </si>
  <si>
    <t>21.046.0065-0</t>
  </si>
  <si>
    <t>21.046.0070-0</t>
  </si>
  <si>
    <t>21.046.0080-0</t>
  </si>
  <si>
    <t>21.046.0085-0</t>
  </si>
  <si>
    <t>21.046.0087-0</t>
  </si>
  <si>
    <t>21.046.0090-0</t>
  </si>
  <si>
    <t>21.046.0092-0</t>
  </si>
  <si>
    <t>21.046.0100-0</t>
  </si>
  <si>
    <t>21.046.0102-0</t>
  </si>
  <si>
    <t>21.046.0105-0</t>
  </si>
  <si>
    <t>21.046.0107-0</t>
  </si>
  <si>
    <t>21.048.0010-0</t>
  </si>
  <si>
    <t>21.048.0015-0</t>
  </si>
  <si>
    <t>21.048.0020-0</t>
  </si>
  <si>
    <t>21.022.0010-0</t>
  </si>
  <si>
    <t>21.048.0025-0</t>
  </si>
  <si>
    <t>21.022.0010-A</t>
  </si>
  <si>
    <t>21.022.0015-0</t>
  </si>
  <si>
    <t>21.048.0030-0</t>
  </si>
  <si>
    <t>21.022.0015-A</t>
  </si>
  <si>
    <t>21.022.0020-0</t>
  </si>
  <si>
    <t>21.048.0035-0</t>
  </si>
  <si>
    <t>21.022.0020-A</t>
  </si>
  <si>
    <t>21.023.0030-0</t>
  </si>
  <si>
    <t>21.048.0040-0</t>
  </si>
  <si>
    <t>21.023.0030-A</t>
  </si>
  <si>
    <t>21.023.0035-0</t>
  </si>
  <si>
    <t>21.048.0045-0</t>
  </si>
  <si>
    <t>21.023.0035-A</t>
  </si>
  <si>
    <t>21.023.0040-0</t>
  </si>
  <si>
    <t>21.048.0050-0</t>
  </si>
  <si>
    <t>21.023.0040-A</t>
  </si>
  <si>
    <t>21.023.0045-0</t>
  </si>
  <si>
    <t>21.048.0055-0</t>
  </si>
  <si>
    <t>21.023.0045-A</t>
  </si>
  <si>
    <t>21.023.0050-0</t>
  </si>
  <si>
    <t>21.048.0060-0</t>
  </si>
  <si>
    <t>21.023.0050-A</t>
  </si>
  <si>
    <t>21.023.0055-0</t>
  </si>
  <si>
    <t>21.048.0065-0</t>
  </si>
  <si>
    <t>21.023.0055-A</t>
  </si>
  <si>
    <t>21.023.0060-0</t>
  </si>
  <si>
    <t>21.050.0010-0</t>
  </si>
  <si>
    <t>21.023.0060-A</t>
  </si>
  <si>
    <t>21.023.0065-0</t>
  </si>
  <si>
    <t>21.050.0015-0</t>
  </si>
  <si>
    <t>21.023.0065-A</t>
  </si>
  <si>
    <t>21.023.0070-0</t>
  </si>
  <si>
    <t>21.050.0020-0</t>
  </si>
  <si>
    <t>21.023.0070-A</t>
  </si>
  <si>
    <t>21.023.0075-0</t>
  </si>
  <si>
    <t>21.050.0025-0</t>
  </si>
  <si>
    <t>21.023.0075-A</t>
  </si>
  <si>
    <t>21.023.0080-0</t>
  </si>
  <si>
    <t>21.050.0040-0</t>
  </si>
  <si>
    <t>21.023.0080-A</t>
  </si>
  <si>
    <t>21.023.0085-0</t>
  </si>
  <si>
    <t>21.050.0045-0</t>
  </si>
  <si>
    <t>21.023.0085-A</t>
  </si>
  <si>
    <t>21.023.0090-0</t>
  </si>
  <si>
    <t>21.050.0050-0</t>
  </si>
  <si>
    <t>21.023.0090-A</t>
  </si>
  <si>
    <t>21.050.0052-0</t>
  </si>
  <si>
    <t>21.050.0053-0</t>
  </si>
  <si>
    <t>21.050.0055-0</t>
  </si>
  <si>
    <t>21.050.0057-0</t>
  </si>
  <si>
    <t>21.050.0060-0</t>
  </si>
  <si>
    <t>21.050.0062-0</t>
  </si>
  <si>
    <t>21.050.0070-0</t>
  </si>
  <si>
    <t>21.050.0075-0</t>
  </si>
  <si>
    <t>21.050.0080-0</t>
  </si>
  <si>
    <t>21.050.0085-0</t>
  </si>
  <si>
    <t>21.050.0090-0</t>
  </si>
  <si>
    <t>21.050.0095-0</t>
  </si>
  <si>
    <t>21.050.0100-0</t>
  </si>
  <si>
    <t>21.050.0105-0</t>
  </si>
  <si>
    <t>21.050.0110-0</t>
  </si>
  <si>
    <t>21.050.0120-0</t>
  </si>
  <si>
    <t>21.050.0125-0</t>
  </si>
  <si>
    <t>21.051.0010-0</t>
  </si>
  <si>
    <t>22.005.0005-0</t>
  </si>
  <si>
    <t>22.005.0015-0</t>
  </si>
  <si>
    <t>22.005.0020-0</t>
  </si>
  <si>
    <t>22.005.0025-0</t>
  </si>
  <si>
    <t>22.005.0030-0</t>
  </si>
  <si>
    <t>22.005.0035-0</t>
  </si>
  <si>
    <t>22.005.0045-0</t>
  </si>
  <si>
    <t>22.005.0050-0</t>
  </si>
  <si>
    <t>22.005.0055-0</t>
  </si>
  <si>
    <t>22.005.0060-0</t>
  </si>
  <si>
    <t>22.005.0070-0</t>
  </si>
  <si>
    <t>22.005.0075-0</t>
  </si>
  <si>
    <t>21.026.0290-0</t>
  </si>
  <si>
    <t>22.005.0080-0</t>
  </si>
  <si>
    <t>21.026.0290-A</t>
  </si>
  <si>
    <t>22.005.0085-0</t>
  </si>
  <si>
    <t>21.026.0400-0</t>
  </si>
  <si>
    <t>22.010.0010-0</t>
  </si>
  <si>
    <t>21.026.0400-A</t>
  </si>
  <si>
    <t>22.010.0015-0</t>
  </si>
  <si>
    <t>22.010.0020-0</t>
  </si>
  <si>
    <t>21.027.0015-0</t>
  </si>
  <si>
    <t>22.010.0030-0</t>
  </si>
  <si>
    <t>21.027.0015-A</t>
  </si>
  <si>
    <t>22.013.0005-0</t>
  </si>
  <si>
    <t>22.013.0010-0</t>
  </si>
  <si>
    <t>21.027.0040-0</t>
  </si>
  <si>
    <t>22.013.0015-0</t>
  </si>
  <si>
    <t>21.027.0040-A</t>
  </si>
  <si>
    <t>22.013.0020-0</t>
  </si>
  <si>
    <t>22.016.0005-0</t>
  </si>
  <si>
    <t>22.016.0010-0</t>
  </si>
  <si>
    <t>22.016.0015-0</t>
  </si>
  <si>
    <t>22.016.0020-0</t>
  </si>
  <si>
    <t>22.016.0025-0</t>
  </si>
  <si>
    <t>22.016.0030-0</t>
  </si>
  <si>
    <t>22.020.0005-0</t>
  </si>
  <si>
    <t>22.020.0010-0</t>
  </si>
  <si>
    <t>21.028.0025-0</t>
  </si>
  <si>
    <t>22.020.0015-0</t>
  </si>
  <si>
    <t>21.028.0025-A</t>
  </si>
  <si>
    <t>21.028.0030-0</t>
  </si>
  <si>
    <t>22.020.0030-0</t>
  </si>
  <si>
    <t>21.028.0030-A</t>
  </si>
  <si>
    <t>21.028.0035-0</t>
  </si>
  <si>
    <t>22.020.0035-0</t>
  </si>
  <si>
    <t>21.028.0035-A</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</si>
  <si>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</si>
  <si>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</si>
  <si>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</si>
  <si>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</si>
  <si>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</si>
  <si>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</si>
  <si>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</si>
  <si>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</si>
  <si>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</si>
  <si>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</si>
  <si>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</si>
  <si>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</si>
  <si>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</si>
  <si>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</si>
  <si>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</si>
  <si>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21.028.0130-0</t>
  </si>
  <si>
    <t>22.020.0125-0</t>
  </si>
  <si>
    <t>21.028.0130-A</t>
  </si>
  <si>
    <t>21.028.0135-0</t>
  </si>
  <si>
    <t>22.020.0130-0</t>
  </si>
  <si>
    <t>21.028.0135-A</t>
  </si>
  <si>
    <t>22.020.0135-0</t>
  </si>
  <si>
    <t>22.020.0140-0</t>
  </si>
  <si>
    <t>22.020.0145-0</t>
  </si>
  <si>
    <t>21.029.0010-0</t>
  </si>
  <si>
    <t>22.020.0150-0</t>
  </si>
  <si>
    <t>21.029.0010-A</t>
  </si>
  <si>
    <t>21.029.0015-0</t>
  </si>
  <si>
    <t>22.025.0005-0</t>
  </si>
  <si>
    <t>21.029.0015-A</t>
  </si>
  <si>
    <t>21.029.0020-0</t>
  </si>
  <si>
    <t>22.025.0010-0</t>
  </si>
  <si>
    <t>21.029.0020-A</t>
  </si>
  <si>
    <t>21.030.0050-0</t>
  </si>
  <si>
    <t>22.025.0015-0</t>
  </si>
  <si>
    <t>21.030.0050-A</t>
  </si>
  <si>
    <t>22.026.0010-0</t>
  </si>
  <si>
    <t>22.028.0005-0</t>
  </si>
  <si>
    <t>22.028.0010-0</t>
  </si>
  <si>
    <t>22.028.0015-0</t>
  </si>
  <si>
    <t>22.028.0025-0</t>
  </si>
  <si>
    <t>22.028.0035-0</t>
  </si>
  <si>
    <t>22.028.0040-0</t>
  </si>
  <si>
    <t>22.028.0050-0</t>
  </si>
  <si>
    <t>22.030.0010-0</t>
  </si>
  <si>
    <t>22.030.0015-0</t>
  </si>
  <si>
    <t>22.030.0030-0</t>
  </si>
  <si>
    <t>22.030.0035-0</t>
  </si>
  <si>
    <t>22.030.0040-0</t>
  </si>
  <si>
    <t>22.030.0045-0</t>
  </si>
  <si>
    <t>22.030.0050-0</t>
  </si>
  <si>
    <t>22.030.0055-0</t>
  </si>
  <si>
    <t>22.030.0060-0</t>
  </si>
  <si>
    <t>22.030.0065-0</t>
  </si>
  <si>
    <t>22.030.0070-0</t>
  </si>
  <si>
    <t>22.030.0075-0</t>
  </si>
  <si>
    <t>22.030.0080-0</t>
  </si>
  <si>
    <t>22.030.0085-0</t>
  </si>
  <si>
    <t>22.030.0090-0</t>
  </si>
  <si>
    <t>22.030.0095-0</t>
  </si>
  <si>
    <t>22.030.0100-0</t>
  </si>
  <si>
    <t>22.030.0105-0</t>
  </si>
  <si>
    <t>22.040.0005-0</t>
  </si>
  <si>
    <t>22.040.0010-0</t>
  </si>
  <si>
    <t>22.040.0015-0</t>
  </si>
  <si>
    <t>22.040.0020-0</t>
  </si>
  <si>
    <t>22.040.0025-0</t>
  </si>
  <si>
    <t>22.040.0030-0</t>
  </si>
  <si>
    <t>22.040.0035-0</t>
  </si>
  <si>
    <t>22.040.0040-0</t>
  </si>
  <si>
    <t>22.040.0045-0</t>
  </si>
  <si>
    <t>22.040.0050-0</t>
  </si>
  <si>
    <t>22.040.0055-0</t>
  </si>
  <si>
    <t>22.050.0005-0</t>
  </si>
  <si>
    <t>22.050.0010-0</t>
  </si>
  <si>
    <t>22.050.0015-0</t>
  </si>
  <si>
    <t>22.050.0020-0</t>
  </si>
  <si>
    <t>22.050.0025-0</t>
  </si>
  <si>
    <t>22.050.0030-0</t>
  </si>
  <si>
    <t>22.050.0035-0</t>
  </si>
  <si>
    <t>54.001.0007-1</t>
  </si>
  <si>
    <t>54.001.0010-1</t>
  </si>
  <si>
    <t>54.001.0011-1</t>
  </si>
  <si>
    <t>54.001.0013-1</t>
  </si>
  <si>
    <t>54.001.0069-1</t>
  </si>
  <si>
    <t>54.001.0070-1</t>
  </si>
  <si>
    <t>54.001.0071-1</t>
  </si>
  <si>
    <t>54.001.0073-1</t>
  </si>
  <si>
    <t>54.001.0074-1</t>
  </si>
  <si>
    <t>54.001.0077-1</t>
  </si>
  <si>
    <t>54.001.0081-1</t>
  </si>
  <si>
    <t>54.001.0082-1</t>
  </si>
  <si>
    <t>54.001.0100-1</t>
  </si>
  <si>
    <t>54.001.0104-1</t>
  </si>
  <si>
    <t>54.001.0117-1</t>
  </si>
  <si>
    <t>54.001.0126-1</t>
  </si>
  <si>
    <t>54.001.0127-1</t>
  </si>
  <si>
    <t>54.001.0128-1</t>
  </si>
  <si>
    <t>21.040.0015-0</t>
  </si>
  <si>
    <t>54.001.0129-1</t>
  </si>
  <si>
    <t>21.040.0015-A</t>
  </si>
  <si>
    <t>21.040.0020-0</t>
  </si>
  <si>
    <t>54.001.0132-1</t>
  </si>
  <si>
    <t>21.040.0020-A</t>
  </si>
  <si>
    <t>21.040.0050-0</t>
  </si>
  <si>
    <t>54.001.0133-1</t>
  </si>
  <si>
    <t>21.040.0050-A</t>
  </si>
  <si>
    <t>54.001.0134-1</t>
  </si>
  <si>
    <t>21.040.0110-0</t>
  </si>
  <si>
    <t>54.001.0135-1</t>
  </si>
  <si>
    <t>21.040.0110-A</t>
  </si>
  <si>
    <t>54.001.0136-1</t>
  </si>
  <si>
    <t>54.001.0137-1</t>
  </si>
  <si>
    <t>21.042.0010-0</t>
  </si>
  <si>
    <t>54.001.0138-1</t>
  </si>
  <si>
    <t>21.042.0010-A</t>
  </si>
  <si>
    <t>54.001.0139-1</t>
  </si>
  <si>
    <t>21.042.0025-0</t>
  </si>
  <si>
    <t>54.001.0140-1</t>
  </si>
  <si>
    <t>21.042.0025-A</t>
  </si>
  <si>
    <t>54.001.0141-1</t>
  </si>
  <si>
    <t>21.042.0035-0</t>
  </si>
  <si>
    <t>54.001.0142-1</t>
  </si>
  <si>
    <t>21.042.0035-A</t>
  </si>
  <si>
    <t>54.001.0143-1</t>
  </si>
  <si>
    <t>54.001.0144-1</t>
  </si>
  <si>
    <t>21.042.0050-0</t>
  </si>
  <si>
    <t>54.001.0145-1</t>
  </si>
  <si>
    <t>21.042.0050-A</t>
  </si>
  <si>
    <t>21.042.0060-0</t>
  </si>
  <si>
    <t>54.001.0146-1</t>
  </si>
  <si>
    <t>21.042.0060-A</t>
  </si>
  <si>
    <t>54.001.0147-1</t>
  </si>
  <si>
    <t>54.001.0150-1</t>
  </si>
  <si>
    <t>21.042.0080-0</t>
  </si>
  <si>
    <t>54.001.0151-1</t>
  </si>
  <si>
    <t>21.042.0080-A</t>
  </si>
  <si>
    <t>54.001.0152-1</t>
  </si>
  <si>
    <t>21.042.0095-0</t>
  </si>
  <si>
    <t>54.001.0154-1</t>
  </si>
  <si>
    <t>21.042.0095-A</t>
  </si>
  <si>
    <t>54.001.0160-1</t>
  </si>
  <si>
    <t>21.042.0120-0</t>
  </si>
  <si>
    <t>54.001.0170-1</t>
  </si>
  <si>
    <t>21.042.0120-A</t>
  </si>
  <si>
    <t>54.001.0172-1</t>
  </si>
  <si>
    <t>21.042.0130-0</t>
  </si>
  <si>
    <t>54.001.0174-1</t>
  </si>
  <si>
    <t>21.042.0130-A</t>
  </si>
  <si>
    <t>54.001.0176-1</t>
  </si>
  <si>
    <t>54.001.0178-1</t>
  </si>
  <si>
    <t>55.001.0010-1</t>
  </si>
  <si>
    <t>21.042.0155-0</t>
  </si>
  <si>
    <t>55.001.0011-1</t>
  </si>
  <si>
    <t>21.042.0155-A</t>
  </si>
  <si>
    <t>21.042.0160-0</t>
  </si>
  <si>
    <t>55.001.0012-1</t>
  </si>
  <si>
    <t>21.042.0160-A</t>
  </si>
  <si>
    <t>55.001.0013-1</t>
  </si>
  <si>
    <t>55.010.0001-1</t>
  </si>
  <si>
    <t>55.010.0003-1</t>
  </si>
  <si>
    <t>21.045.0060-0</t>
  </si>
  <si>
    <t>55.019.0010-1</t>
  </si>
  <si>
    <t>21.045.0060-A</t>
  </si>
  <si>
    <t>21.045.0065-0</t>
  </si>
  <si>
    <t>55.100.0002-1</t>
  </si>
  <si>
    <t>21.045.0065-A</t>
  </si>
  <si>
    <t>55.100.0003-1</t>
  </si>
  <si>
    <t>55.100.0004-1</t>
  </si>
  <si>
    <t>55.100.0005-1</t>
  </si>
  <si>
    <t>55.100.0017-1</t>
  </si>
  <si>
    <t>21.045.0095-0</t>
  </si>
  <si>
    <t>55.100.0019-1</t>
  </si>
  <si>
    <t>21.045.0095-A</t>
  </si>
  <si>
    <t>21.045.0100-0</t>
  </si>
  <si>
    <t>55.100.0023-1</t>
  </si>
  <si>
    <t>21.045.0100-A</t>
  </si>
  <si>
    <t>55.100.0027-1</t>
  </si>
  <si>
    <t>55.100.0029-1</t>
  </si>
  <si>
    <t>55.100.0031-1</t>
  </si>
  <si>
    <t>55.100.0032-1</t>
  </si>
  <si>
    <t>55.100.0033-1</t>
  </si>
  <si>
    <t>55.100.0034-1</t>
  </si>
  <si>
    <t>55.100.0035-1</t>
  </si>
  <si>
    <t>55.100.0036-1</t>
  </si>
  <si>
    <t>55.100.0037-1</t>
  </si>
  <si>
    <t>55.100.0038-1</t>
  </si>
  <si>
    <t>55.100.0039-1</t>
  </si>
  <si>
    <t>55.100.0046-1</t>
  </si>
  <si>
    <t>55.100.0047-1</t>
  </si>
  <si>
    <t>21.046.0045-0</t>
  </si>
  <si>
    <t>55.100.0048-1</t>
  </si>
  <si>
    <t>21.046.0045-A</t>
  </si>
  <si>
    <t>21.046.0050-0</t>
  </si>
  <si>
    <t>55.100.0049-1</t>
  </si>
  <si>
    <t>21.046.0050-A</t>
  </si>
  <si>
    <t>55.100.0050-1</t>
  </si>
  <si>
    <t>55.100.0051-1</t>
  </si>
  <si>
    <t>55.100.0056-1</t>
  </si>
  <si>
    <t>55.100.0058-1</t>
  </si>
  <si>
    <t>55.100.0059-1</t>
  </si>
  <si>
    <t>55.100.0060-1</t>
  </si>
  <si>
    <t>55.100.0061-1</t>
  </si>
  <si>
    <t>55.100.0063-1</t>
  </si>
  <si>
    <t>55.100.0064-1</t>
  </si>
  <si>
    <t>55.100.0065-1</t>
  </si>
  <si>
    <t>55.100.0067-1</t>
  </si>
  <si>
    <t>55.100.0068-1</t>
  </si>
  <si>
    <t>55.100.0069-1</t>
  </si>
  <si>
    <t>55.100.0070-1</t>
  </si>
  <si>
    <t>55.100.0071-1</t>
  </si>
  <si>
    <t>55.100.0072-1</t>
  </si>
  <si>
    <t>58.002.0138-1</t>
  </si>
  <si>
    <t>58.002.0150-1</t>
  </si>
  <si>
    <t>58.002.0155-1</t>
  </si>
  <si>
    <t>58.002.0304-1</t>
  </si>
  <si>
    <t>21.050.0035-0</t>
  </si>
  <si>
    <t>58.002.0306-1</t>
  </si>
  <si>
    <t>21.050.0035-A</t>
  </si>
  <si>
    <t>58.002.0307-1</t>
  </si>
  <si>
    <t>58.002.0313-1</t>
  </si>
  <si>
    <t>58.002.0315-1</t>
  </si>
  <si>
    <t>58.002.0316-1</t>
  </si>
  <si>
    <t>58.002.0318-1</t>
  </si>
  <si>
    <t>21.050.0065-0</t>
  </si>
  <si>
    <t>58.002.0319-1</t>
  </si>
  <si>
    <t>21.050.0065-A</t>
  </si>
  <si>
    <t>58.002.0322-1</t>
  </si>
  <si>
    <t>58.002.0325-1</t>
  </si>
  <si>
    <t>58.002.0326-1</t>
  </si>
  <si>
    <t>58.002.0327-1</t>
  </si>
  <si>
    <t>58.002.0328-1</t>
  </si>
  <si>
    <t>58.002.0329-1</t>
  </si>
  <si>
    <t>58.002.0330-1</t>
  </si>
  <si>
    <t>58.002.0331-1</t>
  </si>
  <si>
    <t>58.002.0332-1</t>
  </si>
  <si>
    <t>58.002.0333-1</t>
  </si>
  <si>
    <t>58.002.0336-1</t>
  </si>
  <si>
    <t>58.002.0337-1</t>
  </si>
  <si>
    <t>21.051.0030-0</t>
  </si>
  <si>
    <t>58.002.0339-1</t>
  </si>
  <si>
    <t>21.051.0030-A</t>
  </si>
  <si>
    <t>21.051.0040-0</t>
  </si>
  <si>
    <t>58.002.0343-1</t>
  </si>
  <si>
    <t>21.051.0040-A</t>
  </si>
  <si>
    <t>21.100.0021-0</t>
  </si>
  <si>
    <t>58.002.0350-1</t>
  </si>
  <si>
    <t>21.100.0030-0</t>
  </si>
  <si>
    <t>58.002.0352-1</t>
  </si>
  <si>
    <t>21.100.0031-0</t>
  </si>
  <si>
    <t>58.002.0355-1</t>
  </si>
  <si>
    <t>21.100.0040-0</t>
  </si>
  <si>
    <t>58.002.0357-1</t>
  </si>
  <si>
    <t>21.100.0041-0</t>
  </si>
  <si>
    <t>58.002.0376-1</t>
  </si>
  <si>
    <t>21.100.0060-0</t>
  </si>
  <si>
    <t>58.002.0400-1</t>
  </si>
  <si>
    <t>21.100.0070-0</t>
  </si>
  <si>
    <t>58.002.0401-1</t>
  </si>
  <si>
    <t>21.100.0100-0</t>
  </si>
  <si>
    <t>58.002.0402-1</t>
  </si>
  <si>
    <t>21.100.0101-0</t>
  </si>
  <si>
    <t>58.002.0407-1</t>
  </si>
  <si>
    <t>21.100.0110-0</t>
  </si>
  <si>
    <t>58.002.0412-1</t>
  </si>
  <si>
    <t>21.100.0120-0</t>
  </si>
  <si>
    <t>58.002.0425-1</t>
  </si>
  <si>
    <t>21.100.0121-0</t>
  </si>
  <si>
    <t>58.002.0428-1</t>
  </si>
  <si>
    <t>21.100.0122-0</t>
  </si>
  <si>
    <t>58.002.0429-1</t>
  </si>
  <si>
    <t>21.100.0123-0</t>
  </si>
  <si>
    <t>58.002.0430-1</t>
  </si>
  <si>
    <t>21.100.0125-0</t>
  </si>
  <si>
    <t>58.002.0431-1</t>
  </si>
  <si>
    <t>21.100.0126-0</t>
  </si>
  <si>
    <t>58.002.0432-1</t>
  </si>
  <si>
    <t>21.100.0130-0</t>
  </si>
  <si>
    <t>58.002.0433-1</t>
  </si>
  <si>
    <t>21.100.0135-0</t>
  </si>
  <si>
    <t>58.002.0434-1</t>
  </si>
  <si>
    <t>21.100.0140-0</t>
  </si>
  <si>
    <t>58.002.0435-1</t>
  </si>
  <si>
    <t>21.100.0145-0</t>
  </si>
  <si>
    <t>58.002.0436-1</t>
  </si>
  <si>
    <t>21.100.0160-0</t>
  </si>
  <si>
    <t>58.002.0437-1</t>
  </si>
  <si>
    <t>58.002.0437-B</t>
  </si>
  <si>
    <t>21.100.0170-0</t>
  </si>
  <si>
    <t>58.002.0438-1</t>
  </si>
  <si>
    <t>58.002.0438-B</t>
  </si>
  <si>
    <t>21.100.0190-0</t>
  </si>
  <si>
    <t>58.002.0439-1</t>
  </si>
  <si>
    <t>58.002.0439-B</t>
  </si>
  <si>
    <t>21.100.0250-0</t>
  </si>
  <si>
    <t>58.002.0440-1</t>
  </si>
  <si>
    <t>58.002.0440-B</t>
  </si>
  <si>
    <t>21.100.0251-0</t>
  </si>
  <si>
    <t>58.002.0441-1</t>
  </si>
  <si>
    <t>58.002.0441-B</t>
  </si>
  <si>
    <t>21.100.0300-0</t>
  </si>
  <si>
    <t>59.003.0010-1</t>
  </si>
  <si>
    <t>21.100.0301-0</t>
  </si>
  <si>
    <t>59.003.0050-1</t>
  </si>
  <si>
    <t>21.101.0010-0</t>
  </si>
  <si>
    <t>59.003.0060-1</t>
  </si>
  <si>
    <t>21.102.0010-0</t>
  </si>
  <si>
    <t>21.103.0010-0</t>
  </si>
  <si>
    <t>22.005.0040-0</t>
  </si>
  <si>
    <t>22.013.0025-0</t>
  </si>
  <si>
    <t>22.013.0025-A</t>
  </si>
  <si>
    <t>22.028.0045-0</t>
  </si>
  <si>
    <t>22.028.0045-A</t>
  </si>
  <si>
    <t xml:space="preserve">        PRECOS DE INSUMOS</t>
  </si>
  <si>
    <t>MES DE COLETA: 02/2021</t>
  </si>
  <si>
    <t>LOCALIDADE: 2810 - RIO DE JANEIRO</t>
  </si>
  <si>
    <t>ENCARGOS SOCIAIS (%) HORISTA 116,72  MENSALISTA  73,18</t>
  </si>
  <si>
    <t xml:space="preserve">CODIGO  </t>
  </si>
  <si>
    <t>DESCRICAO DO INSUMO</t>
  </si>
  <si>
    <t>UNIDADE</t>
  </si>
  <si>
    <t>ORIGEM DO PRECO</t>
  </si>
  <si>
    <t xml:space="preserve">  PRECO MEDIANO R$</t>
  </si>
  <si>
    <t>!EM PROCESSO DE DESATIVACAO! CHAPA DE MADEIRA COMPENSADA DE PINUS, VIROLA OU EQUIVALENTE, DE *2,2 X 1,6* M, E = 6 MM</t>
  </si>
  <si>
    <t xml:space="preserve">M2    </t>
  </si>
  <si>
    <t xml:space="preserve">C </t>
  </si>
  <si>
    <t>19,86</t>
  </si>
  <si>
    <t>!EM PROCESSO DE DESATIVACAO! CHAPA DE MADEIRA COMPENSADA PLASTIFICADA PARA FORMA DE CONCRETO, DE 2,20 x 1,10 M, E = 6 MM</t>
  </si>
  <si>
    <t xml:space="preserve">UN    </t>
  </si>
  <si>
    <t>CR</t>
  </si>
  <si>
    <t>44,10</t>
  </si>
  <si>
    <t>!EM PROCESSO DE DESATIVACAO! CHAPA DE MADEIRA COMPENSADA PLASTIFICADA PARA FORMA DE CONCRETO, DE 2,20 X 1,10 m, E = 14 MM</t>
  </si>
  <si>
    <t>77,95</t>
  </si>
  <si>
    <t>!EM PROCESSO DE DESATIVACAO! CHAPA DE MADEIRA COMPENSADA PLASTIFICADA PARA FORMA DE CONCRETO, DE 2,20 X 1,10 M, E = 20 MM</t>
  </si>
  <si>
    <t>111,17</t>
  </si>
  <si>
    <t>!EM PROCESSO DE DESATIVACAO! CHAPA DE MADEIRA COMPENSADA RESINADA PARA FORMA DE CONCRETO, DE *2,2 X 1,1* M, E = 10 MM</t>
  </si>
  <si>
    <t>48,57</t>
  </si>
  <si>
    <t>!EM PROCESSO DE DESATIVACAO! CHAPA DE MADEIRA COMPENSADA RESINADA PARA FORMA DE CONCRETO, DE *2,2 X 1,1* M, E = 20 MM</t>
  </si>
  <si>
    <t>95,58</t>
  </si>
  <si>
    <t>!EM PROCESSO DE DESATIVACAO! CHAPA DE MADEIRA COMPENSADA RESINADA PARA FORMA DE CONCRETO, DE *2,2 X 1,1* M, E = 6 MM</t>
  </si>
  <si>
    <t>30,80</t>
  </si>
  <si>
    <t>!EM PROCESSO DE DESATIVACAO! DIVISORIA COLMEIA CEGA COM MONTANTE E RODAPE DE ALUMINIO ANODIZADO SIMPLES (SEM COLOCACAO)</t>
  </si>
  <si>
    <t>165,00</t>
  </si>
  <si>
    <t>!EM PROCESSO DE DESATIVACAO! DOBRADICA EM ACO/FERRO, 3" X 2 1/2", E= 1,2 A 1,8 MM, SEM ANEL,  CROMADO OU ZINCADO, TAMPA BOLA, COM PARAFUSOS</t>
  </si>
  <si>
    <t>10,59</t>
  </si>
  <si>
    <t>!EM PROCESSO DE DESATIVACAO! FUNDO SINTETICO NIVELADOR BRANCO FOSCO PARA MADEIRA</t>
  </si>
  <si>
    <t xml:space="preserve">GL    </t>
  </si>
  <si>
    <t>79,02</t>
  </si>
  <si>
    <t>!EM PROCESSO DE DESATIVACAO! HASTE DE ATERRAMENTO EM ACO COM 3,00 M DE COMPRIMENTO E DN = 3/4", REVESTIDA COM BAIXA CAMADA DE COBRE, SEM CONECTOR</t>
  </si>
  <si>
    <t>65,71</t>
  </si>
  <si>
    <t>!EM PROCESSO DE DESATIVACAO! HASTE DE ATERRAMENTO EM ACO COM 3,00 M DE COMPRIMENTO E DN = 5/8", REVESTIDA COM BAIXA CAMADA DE COBRE, COM CONECTOR TIPO GRAMPO</t>
  </si>
  <si>
    <t>46,00</t>
  </si>
  <si>
    <t>!EM PROCESSO DE DESATIVACAO! HASTE DE ATERRAMENTO EM ACO COM 3,00 M DE COMPRIMENTO E DN = 5/8", REVESTIDA COM BAIXA CAMADA DE COBRE, SEM CONECTOR</t>
  </si>
  <si>
    <t>44,41</t>
  </si>
  <si>
    <t>!EM PROCESSO DE DESATIVACAO! JANELA BASCULANTE, ACO, COM BATENTE/REQUADRO, 60 X 80 CM (SEM VIDROS)</t>
  </si>
  <si>
    <t>AS</t>
  </si>
  <si>
    <t>365,07</t>
  </si>
  <si>
    <t>!EM PROCESSO DE DESATIVACAO! JANELA DE CORRER, ACO, BATENTE/REQUADRO DE 6 A 14 CM, QUADRICULADA, PINTURA ANTICORROSIVA, SEM VIDRO, BANDEIRA COM BASCULA, 4 FLS, 120  X 150 CM (A X L)</t>
  </si>
  <si>
    <t>573,48</t>
  </si>
  <si>
    <t>!EM PROCESSO DE DESATIVACAO! JANELA DE CORRER, ACO, BATENTE/REQUADRO DE 6 A 14 CM, VENEZIANA, PINT ANTICORROSIVA, PINT ACABAMENTO, COM VIDRO, 6 FLS, 120  X 150 CM (A X L)</t>
  </si>
  <si>
    <t>581,45</t>
  </si>
  <si>
    <t>!EM PROCESSO DE DESATIVACAO! JANELA DE CORRER, ACO, COM BATENTE/REQUADRO DE 6 A 14 CM, SEM DIVISAO, PINT ANTICORROSIVA, PINT ACABAMENTO, COM VIDRO, SEM BANDEIRA, 2 FLS, 120  X 150 CM (A X L)</t>
  </si>
  <si>
    <t>796,31</t>
  </si>
  <si>
    <t>!EM PROCESSO DE DESATIVACAO! LUMINARIA FECHADA P/ ILUMINACAO PUBLICA, TIPO ABL 50/F OU EQUIV, P/ LAMPADA A VAPOR DE MERCURIO 400W</t>
  </si>
  <si>
    <t>269,09</t>
  </si>
  <si>
    <t>!EM PROCESSO DE DESATIVACAO! MASSA CORRIDA PVA PARA PAREDES INTERNAS</t>
  </si>
  <si>
    <t>15,99</t>
  </si>
  <si>
    <t>!EM PROCESSO DE DESATIVACAO! TINTA LATEX PVA PREMIUM, COR BRANCA</t>
  </si>
  <si>
    <t>69,00</t>
  </si>
  <si>
    <t>!EM PROCESSO DE DESATIVACAO! VERNIZ POLIURETANO BRILHANTE PARA MADEIRA, SEM FILTRO SOLAR, USO INTERNO E EXTERNO</t>
  </si>
  <si>
    <t xml:space="preserve">L     </t>
  </si>
  <si>
    <t>24,78</t>
  </si>
  <si>
    <t>!EM PROCESSO DE DESATIVACAO!JANELA DE CORRER, ACO, BATENTE/REQUADRO DE 6 A 14 CM,  COM DIVISAO HORIZ , PINT ANTICORROSIVA, SEM VIDRO, BANDEIRA COM BASCULA, 4 FLS, 120  X 150 CM (A X L)</t>
  </si>
  <si>
    <t>822,90</t>
  </si>
  <si>
    <t>!EM PROCESSO DE DESATIVACAO!MASSA A OLEO PARA MADEIRA</t>
  </si>
  <si>
    <t>60,91</t>
  </si>
  <si>
    <t>!EM PROCESSO DE DESATIVACAO!MASSA ACRILICA PARA PAREDES INTERIOR/EXTERIOR</t>
  </si>
  <si>
    <t>32,03</t>
  </si>
  <si>
    <t>!EM PROCESSO DESATIVACAO! ELETRODUTO EM ACO GALVANIZADO ELETROLITICO, LEVE, DIAMETRO 1", PAREDE DE 0,90 MM</t>
  </si>
  <si>
    <t xml:space="preserve">M     </t>
  </si>
  <si>
    <t>12,42</t>
  </si>
  <si>
    <t>!EM PROCESSO DESATIVACAO! ELETRODUTO EM ACO GALVANIZADO ELETROLITICO, LEVE, DIAMETRO 3/4", PAREDE DE 0,90 MM</t>
  </si>
  <si>
    <t>9,61</t>
  </si>
  <si>
    <t>!EM PROCESSO DESATIVACAO! ELETRODUTO EM ACO GALVANIZADO ELETROLITICO, SEMI-PESADO, DIAMETRO 1 1/2", PAREDE DE 1,20 MM</t>
  </si>
  <si>
    <t>24,27</t>
  </si>
  <si>
    <t>!EM PROCESSO DESATIVACAO! ELETRODUTO EM ACO GALVANIZADO ELETROLITICO, SEMI-PESADO, DIAMETRO 1 1/4", PAREDE DE 1,20 MM</t>
  </si>
  <si>
    <t>23,89</t>
  </si>
  <si>
    <t>ABERTURA PARA ENCAIXE DE CUBA OU LAVATORIO EM BANCADA DE MARMORE/ GRANITO OU OUTRO TIPO DE PEDRA NATURAL</t>
  </si>
  <si>
    <t>88,49</t>
  </si>
  <si>
    <t>ABRACADEIRA DE LATAO PARA FIXACAO DE CABO PARA-RAIO, DIMENSOES 32 X 24 X 24 MM</t>
  </si>
  <si>
    <t>2,26</t>
  </si>
  <si>
    <t>ABRACADEIRA DE NYLON PARA AMARRACAO DE CABOS, COMPRIMENTO DE *230* X *7,6* MM</t>
  </si>
  <si>
    <t>0,72</t>
  </si>
  <si>
    <t>ABRACADEIRA DE NYLON PARA AMARRACAO DE CABOS, COMPRIMENTO DE 100 X 2,5 MM</t>
  </si>
  <si>
    <t>0,04</t>
  </si>
  <si>
    <t>ABRACADEIRA DE NYLON PARA AMARRACAO DE CABOS, COMPRIMENTO DE 150 X *3,6* MM</t>
  </si>
  <si>
    <t>0,11</t>
  </si>
  <si>
    <t>ABRACADEIRA DE NYLON PARA AMARRACAO DE CABOS, COMPRIMENTO DE 200 X *4,6* MM</t>
  </si>
  <si>
    <t>0,14</t>
  </si>
  <si>
    <t>ABRACADEIRA DE NYLON PARA AMARRACAO DE CABOS, COMPRIMENTO DE 390 X *4,6* MM</t>
  </si>
  <si>
    <t>0,69</t>
  </si>
  <si>
    <t>ABRACADEIRA EM ACO PARA AMARRACAO DE ELETRODUTOS, TIPO D, COM 1 1/2" E CUNHA DE FIXACAO</t>
  </si>
  <si>
    <t>1,56</t>
  </si>
  <si>
    <t>ABRACADEIRA EM ACO PARA AMARRACAO DE ELETRODUTOS, TIPO D, COM 1 1/2" E PARAFUSO DE FIXACAO</t>
  </si>
  <si>
    <t>1,58</t>
  </si>
  <si>
    <t>ABRACADEIRA EM ACO PARA AMARRACAO DE ELETRODUTOS, TIPO D, COM 1 1/4" E CUNHA DE FIXACAO</t>
  </si>
  <si>
    <t>1,42</t>
  </si>
  <si>
    <t>ABRACADEIRA EM ACO PARA AMARRACAO DE ELETRODUTOS, TIPO D, COM 1 1/4" E PARAFUSO DE FIXACAO</t>
  </si>
  <si>
    <t>1,52</t>
  </si>
  <si>
    <t>ABRACADEIRA EM ACO PARA AMARRACAO DE ELETRODUTOS, TIPO D, COM 1/2" E CUNHA DE FIXACAO</t>
  </si>
  <si>
    <t>0,75</t>
  </si>
  <si>
    <t>ABRACADEIRA EM ACO PARA AMARRACAO DE ELETRODUTOS, TIPO D, COM 1/2" E PARAFUSO DE FIXACAO</t>
  </si>
  <si>
    <t>0,77</t>
  </si>
  <si>
    <t>ABRACADEIRA EM ACO PARA AMARRACAO DE ELETRODUTOS, TIPO D, COM 1" E CUNHA DE FIXACAO</t>
  </si>
  <si>
    <t>0,88</t>
  </si>
  <si>
    <t>ABRACADEIRA EM ACO PARA AMARRACAO DE ELETRODUTOS, TIPO D, COM 1" E PARAFUSO DE FIXACAO</t>
  </si>
  <si>
    <t>0,92</t>
  </si>
  <si>
    <t>ABRACADEIRA EM ACO PARA AMARRACAO DE ELETRODUTOS, TIPO D, COM 2 1/2" E CUNHA DE FIXACAO</t>
  </si>
  <si>
    <t>2,05</t>
  </si>
  <si>
    <t>ABRACADEIRA EM ACO PARA AMARRACAO DE ELETRODUTOS, TIPO D, COM 2 1/2" E PARAFUSO DE FIXACAO</t>
  </si>
  <si>
    <t>2,27</t>
  </si>
  <si>
    <t>ABRACADEIRA EM ACO PARA AMARRACAO DE ELETRODUTOS, TIPO D, COM 2" E CUNHA DE FIXACAO</t>
  </si>
  <si>
    <t>1,64</t>
  </si>
  <si>
    <t>ABRACADEIRA EM ACO PARA AMARRACAO DE ELETRODUTOS, TIPO D, COM 2" E PARAFUSO DE FIXACAO</t>
  </si>
  <si>
    <t>1,76</t>
  </si>
  <si>
    <t>ABRACADEIRA EM ACO PARA AMARRACAO DE ELETRODUTOS, TIPO D, COM 3 1/2" E CUNHA DE FIXACAO</t>
  </si>
  <si>
    <t>3,28</t>
  </si>
  <si>
    <t>ABRACADEIRA EM ACO PARA AMARRACAO DE ELETRODUTOS, TIPO D, COM 3/4" E CUNHA DE FIXACAO</t>
  </si>
  <si>
    <t>0,82</t>
  </si>
  <si>
    <t>ABRACADEIRA EM ACO PARA AMARRACAO DE ELETRODUTOS, TIPO D, COM 3/4" E PARAFUSO DE FIXACAO</t>
  </si>
  <si>
    <t>0,80</t>
  </si>
  <si>
    <t>ABRACADEIRA EM ACO PARA AMARRACAO DE ELETRODUTOS, TIPO D, COM 3/8" E PARAFUSO DE FIXACAO</t>
  </si>
  <si>
    <t>ABRACADEIRA EM ACO PARA AMARRACAO DE ELETRODUTOS, TIPO D, COM 3" E CUNHA DE FIXACAO</t>
  </si>
  <si>
    <t>2,74</t>
  </si>
  <si>
    <t>ABRACADEIRA EM ACO PARA AMARRACAO DE ELETRODUTOS, TIPO D, COM 3" E PARAFUSO DE FIXACAO</t>
  </si>
  <si>
    <t>2,52</t>
  </si>
  <si>
    <t>ABRACADEIRA EM ACO PARA AMARRACAO DE ELETRODUTOS, TIPO D, COM 4" E CUNHA DE FIXACAO</t>
  </si>
  <si>
    <t>3,69</t>
  </si>
  <si>
    <t>ABRACADEIRA EM ACO PARA AMARRACAO DE ELETRODUTOS, TIPO D, COM 4" E PARAFUSO DE FIXACAO</t>
  </si>
  <si>
    <t>3,25</t>
  </si>
  <si>
    <t>ABRACADEIRA EM ACO PARA AMARRACAO DE ELETRODUTOS, TIPO ECONOMICA (GOTA), COM 8"</t>
  </si>
  <si>
    <t>8,74</t>
  </si>
  <si>
    <t>ABRACADEIRA EM ACO PARA AMARRACAO DE ELETRODUTOS, TIPO U SIMPLES, COM 1 1/2"</t>
  </si>
  <si>
    <t>0,63</t>
  </si>
  <si>
    <t>ABRACADEIRA EM ACO PARA AMARRACAO DE ELETRODUTOS, TIPO U SIMPLES, COM 1 1/4"</t>
  </si>
  <si>
    <t>0,57</t>
  </si>
  <si>
    <t>ABRACADEIRA EM ACO PARA AMARRACAO DE ELETRODUTOS, TIPO U SIMPLES, COM 1/2"</t>
  </si>
  <si>
    <t>0,33</t>
  </si>
  <si>
    <t>ABRACADEIRA EM ACO PARA AMARRACAO DE ELETRODUTOS, TIPO U SIMPLES, COM 1"</t>
  </si>
  <si>
    <t>0,47</t>
  </si>
  <si>
    <t>ABRACADEIRA EM ACO PARA AMARRACAO DE ELETRODUTOS, TIPO U SIMPLES, COM 2 1/2"</t>
  </si>
  <si>
    <t>1,31</t>
  </si>
  <si>
    <t>ABRACADEIRA EM ACO PARA AMARRACAO DE ELETRODUTOS, TIPO U SIMPLES, COM 2"</t>
  </si>
  <si>
    <t>0,93</t>
  </si>
  <si>
    <t>ABRACADEIRA EM ACO PARA AMARRACAO DE ELETRODUTOS, TIPO U SIMPLES, COM 3/4"</t>
  </si>
  <si>
    <t>0,35</t>
  </si>
  <si>
    <t>ABRACADEIRA EM ACO PARA AMARRACAO DE ELETRODUTOS, TIPO U SIMPLES, COM 3/8"</t>
  </si>
  <si>
    <t>0,23</t>
  </si>
  <si>
    <t>ABRACADEIRA EM ACO PARA AMARRACAO DE ELETRODUTOS, TIPO U SIMPLES, COM 3"</t>
  </si>
  <si>
    <t>ABRACADEIRA EM ACO PARA AMARRACAO DE ELETRODUTOS, TIPO U SIMPLES, COM 4"</t>
  </si>
  <si>
    <t>2,51</t>
  </si>
  <si>
    <t>ABRACADEIRA PVC, PARA CALHA PLUVIAL, DIAMETRO ENTRE 80 E 100 MM, PARA DRENAGEM PREDIAL</t>
  </si>
  <si>
    <t>3,99</t>
  </si>
  <si>
    <t>ABRACADEIRA, GALVANIZADA/ZINCADA, ROSCA SEM FIM, PARAFUSO INOX, LARGURA  FITA *12,6 A *14 MM, D = 2" A 2 1/2"</t>
  </si>
  <si>
    <t>6,77</t>
  </si>
  <si>
    <t>ABRACADEIRA, GALVANIZADA/ZINCADA, ROSCA SEM FIM, PARAFUSO INOX, LARGURA  FITA *12,6 A *14 MM, D = 3" A 3 3/4"</t>
  </si>
  <si>
    <t>7,75</t>
  </si>
  <si>
    <t>ABRACADEIRA, GALVANIZADA/ZINCADA, ROSCA SEM FIM, PARAFUSO INOX, LARGURA  FITA *12,6 A *14 MM, D = 4" A 4 3/4"</t>
  </si>
  <si>
    <t>11,99</t>
  </si>
  <si>
    <t>ACABAMENTO CROMADO PARA REGISTRO PEQUENO, 1/2 " OU 3/4 "</t>
  </si>
  <si>
    <t>18,47</t>
  </si>
  <si>
    <t>ACABAMENTO SIMPLES/CONVENCIONAL PARA FORRO PVC, TIPO "U" OU "C", COR BRANCA, COMPRIMENTO 6 M</t>
  </si>
  <si>
    <t>ACESSORIO DE LIGACAO NAO ELETRICO PARA CARGAS EXPLOSIVAS, TUBO DE 6 M</t>
  </si>
  <si>
    <t>62,83</t>
  </si>
  <si>
    <t>ACESSORIO INICIADOR NAO ELETRICO, TUBO DE 6 M, TEMPO DE RETARDO DE *160* MS</t>
  </si>
  <si>
    <t>58,48</t>
  </si>
  <si>
    <t>ACETILENO (RECARGA PARA CILINDRO DE CONJUNTO OXICORTE GRANDE)</t>
  </si>
  <si>
    <t xml:space="preserve">KG    </t>
  </si>
  <si>
    <t>37,45</t>
  </si>
  <si>
    <t>ACIDO MURIATICO, DILUICAO 10% A 12% PARA USO EM LIMPEZA</t>
  </si>
  <si>
    <t>4,51</t>
  </si>
  <si>
    <t>ACO CA-25, 10,0 MM, OU 12,5 MM, OU 16,0 MM, OU 20,0 MM, OU 25,0 MM, VERGALHAO</t>
  </si>
  <si>
    <t>7,92</t>
  </si>
  <si>
    <t>ACO CA-25, 16,0 MM, BARRA DE TRANSFERENCIA</t>
  </si>
  <si>
    <t>7,57</t>
  </si>
  <si>
    <t>ACO CA-25, 20,0 MM, BARRA DE TRANSFERENCIA</t>
  </si>
  <si>
    <t>9,72</t>
  </si>
  <si>
    <t>ACO CA-25, 25,0 MM, BARRA DE TRANSFERENCIA</t>
  </si>
  <si>
    <t>9,66</t>
  </si>
  <si>
    <t>ACO CA-25, 32,0 MM, BARRA DE TRANSFERENCIA</t>
  </si>
  <si>
    <t>10,29</t>
  </si>
  <si>
    <t>ACO CA-25, 32,0 MM, VERGALHAO</t>
  </si>
  <si>
    <t>8,93</t>
  </si>
  <si>
    <t>ACO CA-25, 6,3 MM OU 8,0 MM, VERGALHAO</t>
  </si>
  <si>
    <t>7,08</t>
  </si>
  <si>
    <t>ACO CA-50, 10,0 MM, OU 12,5 MM, OU 16,0 MM, OU 20,0 MM, DOBRADO E CORTADO</t>
  </si>
  <si>
    <t>7,34</t>
  </si>
  <si>
    <t>ACO CA-50, 10,0 MM, VERGALHAO</t>
  </si>
  <si>
    <t>7,38</t>
  </si>
  <si>
    <t>ACO CA-50, 12,5 MM OU 16,0 MM, VERGALHAO</t>
  </si>
  <si>
    <t>6,39</t>
  </si>
  <si>
    <t>ACO CA-50, 20,0 MM OU 25,0 MM, VERGALHAO</t>
  </si>
  <si>
    <t>7,37</t>
  </si>
  <si>
    <t>ACO CA-50, 32,0 MM, VERGALHAO</t>
  </si>
  <si>
    <t>8,09</t>
  </si>
  <si>
    <t>ACO CA-50, 6,3 MM, DOBRADO E CORTADO</t>
  </si>
  <si>
    <t>8,65</t>
  </si>
  <si>
    <t>ACO CA-50, 6,3 MM, VERGALHAO</t>
  </si>
  <si>
    <t>7,78</t>
  </si>
  <si>
    <t>ACO CA-50, 8,0 MM, VERGALHAO</t>
  </si>
  <si>
    <t>7,82</t>
  </si>
  <si>
    <t>ACO CA-60, 4,2 MM OU 5,0 MM, DOBRADO E CORTADO</t>
  </si>
  <si>
    <t>7,31</t>
  </si>
  <si>
    <t>ACO CA-60, 4,2 MM, OU 5,0 MM, OU 6,0 MM, OU 7,0 MM, VERGALHAO</t>
  </si>
  <si>
    <t>6,98</t>
  </si>
  <si>
    <t>ACO CA-60, 6,0 MM OU 7,0 MM, DOBRADO E CORTADO</t>
  </si>
  <si>
    <t>7,73</t>
  </si>
  <si>
    <t>ACO CA-60, 8,0 MM OU 9,5 MM, VERGALHAO</t>
  </si>
  <si>
    <t>6,08</t>
  </si>
  <si>
    <t>ACOPLAMENTO DE CONDUTOR PLUVIAL, EM PVC, DIAMETRO ENTRE 80 E 100 MM, PARA DRENAGEM PREDIAL</t>
  </si>
  <si>
    <t>3,97</t>
  </si>
  <si>
    <t>ACOPLAMENTO RIGIDO EM FERRO FUNDIDO PARA SISTEMA DE TUBULACAO RANHURADA, DN 50 MM (2")</t>
  </si>
  <si>
    <t>19,92</t>
  </si>
  <si>
    <t>ACOPLAMENTO RIGIDO EM FERRO FUNDIDO PARA SISTEMA DE TUBULACAO RANHURADA, DN 65 MM (2 1/2")</t>
  </si>
  <si>
    <t>21,62</t>
  </si>
  <si>
    <t>ACOPLAMENTO RIGIDO EM FERRO FUNDIDO PARA SISTEMA DE TUBULACAO RANHURADA, DN 80 MM (3")</t>
  </si>
  <si>
    <t>24,26</t>
  </si>
  <si>
    <t>ADAPTADOR DE COBRE PARA TUBULACAO PEX, DN 16 X 15 MM</t>
  </si>
  <si>
    <t>9,97</t>
  </si>
  <si>
    <t>ADAPTADOR DE COBRE PARA TUBULACAO PEX, DN 20 X 22 MM</t>
  </si>
  <si>
    <t>11,74</t>
  </si>
  <si>
    <t>ADAPTADOR DE COMPRESSAO EM POLIPROPILENO (PP), PARA TUBO EM PEAD, 20 MM X 1/2", PARA LIGACAO PREDIAL DE AGUA (NTS 179)</t>
  </si>
  <si>
    <t>3,80</t>
  </si>
  <si>
    <t>ADAPTADOR DE COMPRESSAO EM POLIPROPILENO (PP), PARA TUBO EM PEAD, 20 MM X 3/4", PARA LIGACAO PREDIAL DE AGUA (NTS 179)</t>
  </si>
  <si>
    <t>3,59</t>
  </si>
  <si>
    <t>ADAPTADOR DE COMPRESSAO EM POLIPROPILENO (PP), PARA TUBO EM PEAD, 32 MM X 1", PARA LIGACAO PREDIAL DE AGUA (NTS 179)</t>
  </si>
  <si>
    <t>7,45</t>
  </si>
  <si>
    <t>ADAPTADOR PVC PARA SIFAO METALICO, SOLDAVEL, COM ANEL BORRACHA (JE), 40 MM X 1 1/2"</t>
  </si>
  <si>
    <t>0,98</t>
  </si>
  <si>
    <t>ADAPTADOR PVC PARA SIFAO, ROSCAVEL, 40 MM X 1 1/4"</t>
  </si>
  <si>
    <t>1,00</t>
  </si>
  <si>
    <t>ADAPTADOR PVC ROSCAVEL, COM FLANGES E ANEL DE VEDACAO, 1/2", PARA CAIXA D' AGUA</t>
  </si>
  <si>
    <t>9,69</t>
  </si>
  <si>
    <t>ADAPTADOR PVC ROSCAVEL, COM FLANGES E ANEL DE VEDACAO, 1", PARA CAIXA D' AGUA</t>
  </si>
  <si>
    <t>17,80</t>
  </si>
  <si>
    <t>ADAPTADOR PVC ROSCAVEL, COM FLANGES E ANEL DE VEDACAO, 3/4", PARA CAIXA D' AGUA</t>
  </si>
  <si>
    <t>13,29</t>
  </si>
  <si>
    <t>ADAPTADOR PVC SOLDAVEL CURTO COM BOLSA E ROSCA, 110 MM X 4", PARA AGUA FRIA</t>
  </si>
  <si>
    <t>39,53</t>
  </si>
  <si>
    <t>ADAPTADOR PVC SOLDAVEL CURTO COM BOLSA E ROSCA, 20 MM X 1/2", PARA AGUA FRIA</t>
  </si>
  <si>
    <t>0,62</t>
  </si>
  <si>
    <t>ADAPTADOR PVC SOLDAVEL CURTO COM BOLSA E ROSCA, 25 MM X 3/4", PARA AGUA FRIA</t>
  </si>
  <si>
    <t>0,76</t>
  </si>
  <si>
    <t>ADAPTADOR PVC SOLDAVEL CURTO COM BOLSA E ROSCA, 32 MM X 1", PARA AGUA FRIA</t>
  </si>
  <si>
    <t>ADAPTADOR PVC SOLDAVEL CURTO COM BOLSA E ROSCA, 40 MM X 1 1/2", PARA AGUA FRIA</t>
  </si>
  <si>
    <t>6,10</t>
  </si>
  <si>
    <t>ADAPTADOR PVC SOLDAVEL CURTO COM BOLSA E ROSCA, 40 MM X 1 1/4", PARA AGUA FRIA</t>
  </si>
  <si>
    <t>3,01</t>
  </si>
  <si>
    <t>ADAPTADOR PVC SOLDAVEL CURTO COM BOLSA E ROSCA, 50 MM X 1 1/4", PARA AGUA FRIA</t>
  </si>
  <si>
    <t>7,04</t>
  </si>
  <si>
    <t>ADAPTADOR PVC SOLDAVEL CURTO COM BOLSA E ROSCA, 50 MM X1 1/2", PARA AGUA FRIA</t>
  </si>
  <si>
    <t>3,83</t>
  </si>
  <si>
    <t>ADAPTADOR PVC SOLDAVEL CURTO COM BOLSA E ROSCA, 60 MM X 2", PARA AGUA FRIA</t>
  </si>
  <si>
    <t>10,40</t>
  </si>
  <si>
    <t>ADAPTADOR PVC SOLDAVEL CURTO COM BOLSA E ROSCA, 75 MM X 2 1/2", PARA AGUA FRIA</t>
  </si>
  <si>
    <t>15,12</t>
  </si>
  <si>
    <t>ADAPTADOR PVC SOLDAVEL CURTO COM BOLSA E ROSCA, 85 MM X 3", PARA AGUA FRIA</t>
  </si>
  <si>
    <t>24,83</t>
  </si>
  <si>
    <t>ADAPTADOR PVC SOLDAVEL, COM FLANGE E ANEL DE VEDACAO, 20 MM X 1/2", PARA CAIXA D'AGUA</t>
  </si>
  <si>
    <t>8,40</t>
  </si>
  <si>
    <t>ADAPTADOR PVC SOLDAVEL, COM FLANGE E ANEL DE VEDACAO, 25 MM X 3/4", PARA CAIXA D'AGUA</t>
  </si>
  <si>
    <t>ADAPTADOR PVC SOLDAVEL, COM FLANGE E ANEL DE VEDACAO, 32 MM X 1", PARA CAIXA D'AGUA</t>
  </si>
  <si>
    <t>12,55</t>
  </si>
  <si>
    <t>ADAPTADOR PVC SOLDAVEL, COM FLANGE E ANEL DE VEDACAO, 40 MM X 1 1/4", PARA CAIXA D'AGUA</t>
  </si>
  <si>
    <t>16,92</t>
  </si>
  <si>
    <t>ADAPTADOR PVC SOLDAVEL, COM FLANGE E ANEL DE VEDACAO, 50 MM X 1 1/2", PARA CAIXA D'AGUA</t>
  </si>
  <si>
    <t>20,52</t>
  </si>
  <si>
    <t>ADAPTADOR PVC SOLDAVEL, COM FLANGES E ANEL DE VEDACAO, 60 MM X 2", PARA CAIXA D' AGUA</t>
  </si>
  <si>
    <t>28,62</t>
  </si>
  <si>
    <t>ADAPTADOR PVC SOLDAVEL, COM FLANGES LIVRES, 110 MM X 4", PARA CAIXA D' AGUA</t>
  </si>
  <si>
    <t>298,32</t>
  </si>
  <si>
    <t>ADAPTADOR PVC SOLDAVEL, COM FLANGES LIVRES, 25 MM X 3/4", PARA CAIXA D' AGUA</t>
  </si>
  <si>
    <t>10,87</t>
  </si>
  <si>
    <t>ADAPTADOR PVC SOLDAVEL, COM FLANGES LIVRES, 32 MM X 1", PARA CAIXA D' AGUA</t>
  </si>
  <si>
    <t>16,62</t>
  </si>
  <si>
    <t>ADAPTADOR PVC SOLDAVEL, COM FLANGES LIVRES, 40 MM X 1  1/4", PARA CAIXA D' AGUA</t>
  </si>
  <si>
    <t>30,90</t>
  </si>
  <si>
    <t>ADAPTADOR PVC SOLDAVEL, COM FLANGES LIVRES, 50 MM X 1  1/2", PARA CAIXA D' AGUA</t>
  </si>
  <si>
    <t>31,01</t>
  </si>
  <si>
    <t>ADAPTADOR PVC SOLDAVEL, COM FLANGES LIVRES, 60 MM X 2", PARA CAIXA D' AGUA</t>
  </si>
  <si>
    <t>47,40</t>
  </si>
  <si>
    <t>ADAPTADOR PVC SOLDAVEL, COM FLANGES LIVRES, 75 MM X 2  1/2", PARA CAIXA D' AGUA</t>
  </si>
  <si>
    <t>151,40</t>
  </si>
  <si>
    <t>ADAPTADOR PVC SOLDAVEL, COM FLANGES LIVRES, 85 MM X 3", PARA CAIXA D' AGUA</t>
  </si>
  <si>
    <t>211,36</t>
  </si>
  <si>
    <t>ADAPTADOR PVC SOLDAVEL, LONGO, COM FLANGE LIVRE,  110 MM X 4", PARA CAIXA D' AGUA</t>
  </si>
  <si>
    <t>321,10</t>
  </si>
  <si>
    <t>ADAPTADOR PVC SOLDAVEL, LONGO, COM FLANGE LIVRE,  25 MM X 3/4", PARA CAIXA D' AGUA</t>
  </si>
  <si>
    <t>15,26</t>
  </si>
  <si>
    <t>ADAPTADOR PVC SOLDAVEL, LONGO, COM FLANGE LIVRE,  32 MM X 1", PARA CAIXA D' AGUA</t>
  </si>
  <si>
    <t>17,03</t>
  </si>
  <si>
    <t>ADAPTADOR PVC SOLDAVEL, LONGO, COM FLANGE LIVRE,  40 MM X 1 1/4", PARA CAIXA D' AGUA</t>
  </si>
  <si>
    <t>25,18</t>
  </si>
  <si>
    <t>ADAPTADOR PVC SOLDAVEL, LONGO, COM FLANGE LIVRE,  50 MM X 1 1/2", PARA CAIXA D' AGUA</t>
  </si>
  <si>
    <t>28,85</t>
  </si>
  <si>
    <t>ADAPTADOR PVC SOLDAVEL, LONGO, COM FLANGE LIVRE,  60 MM X 2", PARA CAIXA D' AGUA</t>
  </si>
  <si>
    <t>49,35</t>
  </si>
  <si>
    <t>ADAPTADOR PVC SOLDAVEL, LONGO, COM FLANGE LIVRE,  75 MM X 2 1/2", PARA CAIXA D' AGUA</t>
  </si>
  <si>
    <t>191,59</t>
  </si>
  <si>
    <t>ADAPTADOR PVC SOLDAVEL, LONGO, COM FLANGE LIVRE,  85 MM X 3", PARA CAIXA D' AGUA</t>
  </si>
  <si>
    <t>224,30</t>
  </si>
  <si>
    <t>ADAPTADOR PVC, COM REGISTRO, PARA PEAD, 20 MM X 3/4", PARA LIGACAO PREDIAL DE AGUA</t>
  </si>
  <si>
    <t>4,93</t>
  </si>
  <si>
    <t>ADAPTADOR PVC, ROSCAVEL, COM FLANGES E ANEL DE VEDACAO, 1 1/2", PARA CAIXA D'AGUA</t>
  </si>
  <si>
    <t>30,17</t>
  </si>
  <si>
    <t>ADAPTADOR PVC, ROSCAVEL, COM FLANGES E ANEL DE VEDACAO, 1 1/4", PARA CAIXA D' AGUA</t>
  </si>
  <si>
    <t>25,23</t>
  </si>
  <si>
    <t>ADAPTADOR PVC, ROSCAVEL, COM FLANGES E ANEL DE VEDACAO, 2", PARA CAIXA D' AGUA</t>
  </si>
  <si>
    <t>36,62</t>
  </si>
  <si>
    <t>ADAPTADOR PVC, ROSCAVEL, PARA VALVULA PIA OU LAVATORIO, 40 MM</t>
  </si>
  <si>
    <t>0,42</t>
  </si>
  <si>
    <t>ADAPTADOR, CPVC, SOLDAVEL, 15 MM, PARA AGUA QUENTE</t>
  </si>
  <si>
    <t>6,05</t>
  </si>
  <si>
    <t>ADAPTADOR, CPVC, SOLDAVEL, 22 MM, PARA AGUA QUENTE</t>
  </si>
  <si>
    <t>6,27</t>
  </si>
  <si>
    <t>ADAPTADOR, EM LATAO, ENGATE RAPIDO 2 1/2" X ROSCA INTERNA 5 FIOS 2 1/2",  PARA INSTALACAO PREDIAL DE COMBATE A INCENDIO</t>
  </si>
  <si>
    <t>ADAPTADOR, EM LATAO, ENGATE RAPIDO1 1/2" X ROSCA INTERNA 5 FIOS 2 1/2",  PARA INSTALACAO PREDIAL DE COMBATE A INCENDIO</t>
  </si>
  <si>
    <t>51,42</t>
  </si>
  <si>
    <t>ADAPTADOR, PVC PBA,  BOLSA/ROSCA, JE, DN 75 / DE  85 MM</t>
  </si>
  <si>
    <t>46,01</t>
  </si>
  <si>
    <t>ADAPTADOR, PVC PBA, A BOLSA DEFOFO, JE, DN 100 / DE 110 MM</t>
  </si>
  <si>
    <t>126,93</t>
  </si>
  <si>
    <t>ADAPTADOR, PVC PBA, A BOLSA DEFOFO, JE, DN 50 / DE 60 MM</t>
  </si>
  <si>
    <t>29,24</t>
  </si>
  <si>
    <t>ADAPTADOR, PVC PBA, A BOLSA DEFOFO, JE, DN 75 / DE  85 MM</t>
  </si>
  <si>
    <t>66,28</t>
  </si>
  <si>
    <t>ADAPTADOR, PVC PBA, BOLSA/ROSCA, JE, DN 100 / DE 110 MM</t>
  </si>
  <si>
    <t>78,67</t>
  </si>
  <si>
    <t>ADAPTADOR, PVC PBA, BOLSA/ROSCA, JE, DN 50 / DE 60 MM</t>
  </si>
  <si>
    <t>ADAPTADOR, PVC PBA, PONTA/ROSCA, JE, DN 50 / DE  60 MM</t>
  </si>
  <si>
    <t>15,59</t>
  </si>
  <si>
    <t>ADAPTADOR, PVC PBA, PONTA/ROSCA, JE, DN 75 / DE  85 MM</t>
  </si>
  <si>
    <t>52,62</t>
  </si>
  <si>
    <t>ADESIVO ACRILICO/COLA DE CONTATO</t>
  </si>
  <si>
    <t>26,82</t>
  </si>
  <si>
    <t>ADESIVO ESTRUTURAL A BASE DE RESINA EPOXI PARA INJECAO EM TRINCAS, BICOMPONENTE, BAIXA VISCOSIDADE</t>
  </si>
  <si>
    <t>110,74</t>
  </si>
  <si>
    <t>ADESIVO ESTRUTURAL A BASE DE RESINA EPOXI, BICOMPONENTE, FLUIDO</t>
  </si>
  <si>
    <t>39,43</t>
  </si>
  <si>
    <t>ADESIVO ESTRUTURAL A BASE DE RESINA EPOXI, BICOMPONENTE, PASTOSO (TIXOTROPICO)</t>
  </si>
  <si>
    <t>33,72</t>
  </si>
  <si>
    <t>ADESIVO LIQUIDO A BASE DE RESINAS PARA COLAGEM DE ESPUMA DE ISOLAMENTO TERMICO FLEXIVEL</t>
  </si>
  <si>
    <t>81,63</t>
  </si>
  <si>
    <t>ADESIVO PARA TUBOS CPVC, *75* G</t>
  </si>
  <si>
    <t>17,49</t>
  </si>
  <si>
    <t>ADESIVO PLASTICO PARA PVC, BISNAGA COM 75 GR</t>
  </si>
  <si>
    <t>6,90</t>
  </si>
  <si>
    <t>ADESIVO PLASTICO PARA PVC, FRASCO COM 175 GR</t>
  </si>
  <si>
    <t>19,78</t>
  </si>
  <si>
    <t>ADESIVO PLASTICO PARA PVC, FRASCO COM 850 GR</t>
  </si>
  <si>
    <t>62,33</t>
  </si>
  <si>
    <t>ADESIVO/COLA PARA EPS (ISOPOR) E OUTROS MATERIAIS</t>
  </si>
  <si>
    <t>19,07</t>
  </si>
  <si>
    <t>ADITIVO ACELERADOR DE PEGA E ENDURECIMENTO PARA ARGAMASSAS E CONCRETOS, LIQUIDO E ISENTO DE CLORETOS</t>
  </si>
  <si>
    <t>13,00</t>
  </si>
  <si>
    <t>ADITIVO ADESIVO LIQUIDO PARA ARGAMASSAS DE REVESTIMENTOS CIMENTICIOS</t>
  </si>
  <si>
    <t>11,91</t>
  </si>
  <si>
    <t>ADITIVO IMPERMEABILIZANTE DE PEGA NORMAL PARA ARGAMASSAS E CONCRETOS SEM ARMACAO, LIQUIDO E ISENTO DE CLORETOS</t>
  </si>
  <si>
    <t>5,32</t>
  </si>
  <si>
    <t>ADITIVO IMPERMEABILIZANTE DE PEGA ULTRARRAPIDA, LIQUIDO E ISENTO DE CLORETOS</t>
  </si>
  <si>
    <t>12,70</t>
  </si>
  <si>
    <t>ADITIVO LIQUIDO IMPERMEABILIZANTE CRISTALIZANTE</t>
  </si>
  <si>
    <t>17,69</t>
  </si>
  <si>
    <t>ADITIVO LIQUIDO INCORPORADOR DE AR PARA CONCRETO E ARGAMASSA, LIQUIDO E ISENTO DE CLORETOS</t>
  </si>
  <si>
    <t>5,27</t>
  </si>
  <si>
    <t>ADITIVO PLASTIFICANTE E ESTABILIZADOR PARA ARGAMASSAS DE ASSENTAMENTO E REBOCO, LIQUIDO E ISENTO DE CLORETOS</t>
  </si>
  <si>
    <t>5,89</t>
  </si>
  <si>
    <t>ADITIVO PLASTIFICANTE RETARDADOR DE PEGA E REDUTOR DE AGUA PARA CONCRETO, LIQUIDO E ISENTO DE CLORETOS</t>
  </si>
  <si>
    <t>5,47</t>
  </si>
  <si>
    <t>ADITIVO SUPERPLASTIFICANTE DE PEGA NORMAL PARA CONCRETO, LIQUIDO E ISENTO DE CLORETOS</t>
  </si>
  <si>
    <t>13,76</t>
  </si>
  <si>
    <t>ADUELA/ GALERIA PRÃ_x0089_-MOLDADA DE CONCRETO ARMADO, SEÃ_x0087_Ã_x0083_O RETANGULAR INTERNA DE 1,50 X 1,50 M (L X A), MÃ_x008d_SULA DE 20X20CM, C = 1.00 M, EMÃ_x008d_N = 15 CM, TB-45 E FCK DO CONCRETO = 30 MPA.</t>
  </si>
  <si>
    <t>2.179,66</t>
  </si>
  <si>
    <t>ADUELA/ GALERIA PRÃ_x0089_-MOLDADA DE CONCRETO ARMADO, SEÃ_x0087_Ã_x0083_O RETANGULAR INTERNA DE 2,00 X 2,00 M (L X A), MÃ_x008d_SULA DE 20X20CM, C = 1.00 M, EMÃ_x008d_N = 15 CM, TB-45 E FCK DO CONCRETO = 30 MPA.</t>
  </si>
  <si>
    <t>2.730,08</t>
  </si>
  <si>
    <t>ADUELA/ GALERIA PRÃ_x0089_-MOLDADA DE CONCRETO ARMADO, SEÃ_x0087_Ã_x0083_O RETANGULAR INTERNA DE 2,50 X 2,50 M (L X A), MÃ_x008d_SULA DE 20X20CM, C = 1.00 M, EMÃ_x008d_N = 15 CM, TB-45 E FCK DO CONCRETO = 30 MPA.</t>
  </si>
  <si>
    <t>3.698,82</t>
  </si>
  <si>
    <t>ADUELA/ GALERIA PRÃ_x0089_-MOLDADA DE CONCRETO ARMADO, SEÃ_x0087_Ã_x0083_O RETANGULAR INTERNA DE 3,00 X 3,00 M (L X A), MÃ_x008d_SULA DE 20X20CM, C = 1.00 M, EMÃ_x008d_N = 20 CM, TB-45 E FCK DO CONCRETO = 30 MPA.</t>
  </si>
  <si>
    <t>4.386,84</t>
  </si>
  <si>
    <t>ADUELA/GALERIA DE CONCRETO ARMADO, SECAO RETANGULAR 2.00 X 1.00 M (L X A), C = 1.00 M, E = 20 CM</t>
  </si>
  <si>
    <t>2.383,31</t>
  </si>
  <si>
    <t>ADUELA/GALERIA DE CONCRETO ARMADO, SECAO RETANGULAR 2.00 X 1.50 M (L X A), C = 1.00 M, E = 20 CM</t>
  </si>
  <si>
    <t>2.608,38</t>
  </si>
  <si>
    <t>ADUELA/GALERIA DE CONCRETO ARMADO, SECAO RETANGULAR 2.50 X 1.00 M (L X A), C = 1.00 M, E = 20 CM</t>
  </si>
  <si>
    <t>2.798,88</t>
  </si>
  <si>
    <t>ADUELA/GALERIA DE CONCRETO ARMADO, SECAO RETANGULAR 2.50 X 1.50 M (L X A), C = 1.00 M, E = 20 CM</t>
  </si>
  <si>
    <t>3.140,14</t>
  </si>
  <si>
    <t>AFASTADOR PARA TELHA DE FIBROCIMENTO CANALETE 90 OU KALHETAO</t>
  </si>
  <si>
    <t>1,86</t>
  </si>
  <si>
    <t>AGENTE DE CURA, PROTETOR DA EVAPORACAO DA AGUA DE HIDRATACAO DO CONCRETO</t>
  </si>
  <si>
    <t>8,67</t>
  </si>
  <si>
    <t>AGREGADO RECICLADO, TIPO RACHAO RECICLADO CINZA, CLASSE A</t>
  </si>
  <si>
    <t xml:space="preserve">M3    </t>
  </si>
  <si>
    <t>35,70</t>
  </si>
  <si>
    <t>AJUDANTE DE ARMADOR</t>
  </si>
  <si>
    <t xml:space="preserve">H     </t>
  </si>
  <si>
    <t>14,82</t>
  </si>
  <si>
    <t>AJUDANTE DE ARMADOR (MENSALISTA)</t>
  </si>
  <si>
    <t xml:space="preserve">MES   </t>
  </si>
  <si>
    <t>2.607,22</t>
  </si>
  <si>
    <t>AJUDANTE DE ELETRICISTA</t>
  </si>
  <si>
    <t>14,95</t>
  </si>
  <si>
    <t>AJUDANTE DE ELETRICISTA (MENSALISTA)</t>
  </si>
  <si>
    <t>2.629,18</t>
  </si>
  <si>
    <t>AJUDANTE DE ESTRUTURAS METALICAS</t>
  </si>
  <si>
    <t>17,87</t>
  </si>
  <si>
    <t>AJUDANTE DE ESTRUTURAS METALICAS (MENSALISTA)</t>
  </si>
  <si>
    <t>3.146,49</t>
  </si>
  <si>
    <t>AJUDANTE DE OPERACAO EM GERAL</t>
  </si>
  <si>
    <t>15,34</t>
  </si>
  <si>
    <t>AJUDANTE DE OPERACAO EM GERAL (MENSALISTA)</t>
  </si>
  <si>
    <t>2.697,86</t>
  </si>
  <si>
    <t>AJUDANTE DE PINTOR</t>
  </si>
  <si>
    <t>AJUDANTE DE PINTOR (MENSALISTA)</t>
  </si>
  <si>
    <t>AJUDANTE DE SERRALHEIRO</t>
  </si>
  <si>
    <t>15,90</t>
  </si>
  <si>
    <t>AJUDANTE DE SERRALHEIRO (MENSALISTA)</t>
  </si>
  <si>
    <t>2.796,51</t>
  </si>
  <si>
    <t>AJUDANTE ESPECIALIZADO</t>
  </si>
  <si>
    <t>19,95</t>
  </si>
  <si>
    <t>AJUDANTE ESPECIALIZADO (MENSALISTA)</t>
  </si>
  <si>
    <t>3.510,82</t>
  </si>
  <si>
    <t>ALCA PREFORMADA DE CONTRA POSTE, EM ACO GALVANIZADO, PARA CABO 3/16", COMPRIMENTO *860* MM</t>
  </si>
  <si>
    <t>5,70</t>
  </si>
  <si>
    <t>ALCA PREFORMADA DE DISTRIBUICAO, EM ACO GALVANIZADO, PARA CABO DE ALUMINIO DIAMETRO 16 A 25 MM</t>
  </si>
  <si>
    <t>2,69</t>
  </si>
  <si>
    <t>ALCA PREFORMADA DE DISTRIBUICAO, EM ACO GALVANIZADO, PARA CONDUTORES DE ALUMINIO AWG 1/0 (CAA 6/1 OU CA 7 FIOS)</t>
  </si>
  <si>
    <t>8,34</t>
  </si>
  <si>
    <t>ALCA PREFORMADA DE DISTRIBUICAO, EM ACO GALVANIZADO, PARA CONDUTORES DE ALUMINIO AWG 2 (CAA 6/1 OU CA 7 FIOS)</t>
  </si>
  <si>
    <t>5,03</t>
  </si>
  <si>
    <t>ALCA PREFORMADA DE SERVICO, EM ACO GALVANIZADO, PARA CONDUTORES DE ALUMINIO AWG 4 (CAA 6/1)</t>
  </si>
  <si>
    <t>2,02</t>
  </si>
  <si>
    <t>ALCA PREFORMADA DE SERVICO, EM ACO GALVANIZADO, PARA CONDUTORES DE ALUMINIO AWG 6 (CAA 6/1)</t>
  </si>
  <si>
    <t>1,54</t>
  </si>
  <si>
    <t>ALICATE DE CORTE DIAGONAL 6 " COM ISOLAMENTO</t>
  </si>
  <si>
    <t>43,95</t>
  </si>
  <si>
    <t>ALICATE DE CRIMPAR RJ11, RJ12 E RJ45</t>
  </si>
  <si>
    <t>119,93</t>
  </si>
  <si>
    <t>ALICATE DE PRESSAO PARA SOLDA DE CHAPA 18 "</t>
  </si>
  <si>
    <t>128,96</t>
  </si>
  <si>
    <t>ALICATE DE PRESSAO 11 " PARA SOLDA, TIPO C</t>
  </si>
  <si>
    <t>72,56</t>
  </si>
  <si>
    <t>ALICATE DE PRESSAO 11 " PARA SOLDA, TIPO U</t>
  </si>
  <si>
    <t>79,85</t>
  </si>
  <si>
    <t>ALICATE PARA ANEIS DE PISTAO, CAPACIDADE 50 A 100 MM</t>
  </si>
  <si>
    <t>103,69</t>
  </si>
  <si>
    <t>ALIMENTACAO - HORISTA (COLETADO CAIXA)</t>
  </si>
  <si>
    <t>3,91</t>
  </si>
  <si>
    <t>ALIMENTACAO - MENSALISTA (COLETADO CAIXA)</t>
  </si>
  <si>
    <t>737,44</t>
  </si>
  <si>
    <t>ALISADORA DE CONCRETO COM MOTOR A GASOLINA DE 5,5 HP, PESO COM MOTOR DE 78 KG, 4 PAS</t>
  </si>
  <si>
    <t>6.880,00</t>
  </si>
  <si>
    <t>ALMOXARIFE</t>
  </si>
  <si>
    <t>25,16</t>
  </si>
  <si>
    <t>ALMOXARIFE (MENSALISTA)</t>
  </si>
  <si>
    <t>4.423,36</t>
  </si>
  <si>
    <t>ALONGADOR COM TRES ALTURAS, EM TUBO DE ACO CARBONO, PINTURA NO PROCESSO ELETROSTATICO - EQUIPAMENTO DE GINASTICA PARA ACADEMIA AO AR LIVRE / ACADEMIA DA TERCEIRA IDADE - ATI</t>
  </si>
  <si>
    <t>1.900,00</t>
  </si>
  <si>
    <t>ALUMINIO ANODIZADO</t>
  </si>
  <si>
    <t>34,73</t>
  </si>
  <si>
    <t>ANEL BORRACHA DN 100 MM, PARA TUBO SERIE REFORCADA ESGOTO PREDIAL</t>
  </si>
  <si>
    <t>2,35</t>
  </si>
  <si>
    <t>ANEL BORRACHA DN 75 MM, PARA TUBO SERIE REFORCADA ESGOTO PREDIAL</t>
  </si>
  <si>
    <t>2,36</t>
  </si>
  <si>
    <t>ANEL BORRACHA PARA TUBO ESGOTO PREDIAL DN 40 MM (NBR 5688)</t>
  </si>
  <si>
    <t>1,41</t>
  </si>
  <si>
    <t>ANEL BORRACHA PARA TUBO ESGOTO PREDIAL DN 50 MM (NBR 5688)</t>
  </si>
  <si>
    <t>1,46</t>
  </si>
  <si>
    <t>ANEL BORRACHA PARA TUBO ESGOTO PREDIAL DN 75 MM (NBR 5688)</t>
  </si>
  <si>
    <t>2,06</t>
  </si>
  <si>
    <t>ANEL BORRACHA PARA TUBO ESGOTO PREDIAL, DN 100 MM (NBR 5688)</t>
  </si>
  <si>
    <t>2,59</t>
  </si>
  <si>
    <t>ANEL BORRACHA, DN 150 MM, PARA TUBO SERIE REFORCADA ESGOTO PREDIAL</t>
  </si>
  <si>
    <t>10,88</t>
  </si>
  <si>
    <t>ANEL BORRACHA, DN 40 MM, PARA TUBO SERIE REFORCADA ESGOTO PREDIAL</t>
  </si>
  <si>
    <t>ANEL BORRACHA, DN 50 MM, PARA TUBO SERIE REFORCADA ESGOTO PREDIAL</t>
  </si>
  <si>
    <t>1,30</t>
  </si>
  <si>
    <t>ANEL BORRACHA, PARA TUBO PVC DEFOFO, DN 100 MM (NBR 7665)</t>
  </si>
  <si>
    <t>8,42</t>
  </si>
  <si>
    <t>ANEL BORRACHA, PARA TUBO PVC DEFOFO, DN 150 MM (NBR 7665)</t>
  </si>
  <si>
    <t>14,75</t>
  </si>
  <si>
    <t>ANEL BORRACHA, PARA TUBO PVC DEFOFO, DN 200 MM (NBR 7665)</t>
  </si>
  <si>
    <t>27,86</t>
  </si>
  <si>
    <t>ANEL BORRACHA, PARA TUBO PVC DEFOFO, DN 250 MM (NBR 7665)</t>
  </si>
  <si>
    <t>88,57</t>
  </si>
  <si>
    <t>ANEL BORRACHA, PARA TUBO PVC DEFOFO, DN 300 MM (NBR 7665)</t>
  </si>
  <si>
    <t>136,04</t>
  </si>
  <si>
    <t>ANEL BORRACHA, PARA TUBO PVC, REDE COLETOR ESGOTO, DN 100 MM (NBR 7362)</t>
  </si>
  <si>
    <t>3,53</t>
  </si>
  <si>
    <t>ANEL BORRACHA, PARA TUBO PVC, REDE COLETOR ESGOTO, DN 125 MM (NBR 7362)</t>
  </si>
  <si>
    <t>5,38</t>
  </si>
  <si>
    <t>ANEL BORRACHA, PARA TUBO PVC, REDE COLETOR ESGOTO, DN 150 MM (NBR 7362)</t>
  </si>
  <si>
    <t>9,20</t>
  </si>
  <si>
    <t>ANEL BORRACHA, PARA TUBO PVC, REDE COLETOR ESGOTO, DN 200 MM (NBR 7362)</t>
  </si>
  <si>
    <t>11,06</t>
  </si>
  <si>
    <t>ANEL BORRACHA, PARA TUBO PVC, REDE COLETOR ESGOTO, DN 250 MM (NBR 7362)</t>
  </si>
  <si>
    <t>21,84</t>
  </si>
  <si>
    <t>ANEL BORRACHA, PARA TUBO PVC, REDE COLETOR ESGOTO, DN 350 MM (NBR 7362)</t>
  </si>
  <si>
    <t>44,76</t>
  </si>
  <si>
    <t>ANEL BORRACHA, PARA TUBO PVC, REDE COLETOR ESGOTO, DN 400 MM (NBR 7362)</t>
  </si>
  <si>
    <t>56,77</t>
  </si>
  <si>
    <t>ANEL BORRACHA, PARA TUBO/CONEXAO PVC PBA, DN 100 MM, PARA REDE AGUA</t>
  </si>
  <si>
    <t>ANEL BORRACHA, PARA TUBO/CONEXAO PVC PBA, DN 50 MM, PARA REDE AGUA</t>
  </si>
  <si>
    <t>2,62</t>
  </si>
  <si>
    <t>ANEL BORRACHA, PARA TUBO/CONEXAO PVC PBA, DN 60 MM, PARA REDE AGUA</t>
  </si>
  <si>
    <t>7,03</t>
  </si>
  <si>
    <t>ANEL BORRACHA, PARA TUBO/CONEXAO PVC PBA, DN 75 MM, PARA REDE AGUA</t>
  </si>
  <si>
    <t>ANEL BORRACHA, PARA TUBO, PVC REDE COLETOR ESGOTO, DN 300 MM (NBR 7362)</t>
  </si>
  <si>
    <t>29,17</t>
  </si>
  <si>
    <t>ANEL DE BORRACHA PARA VEDACAO DE DUTO PEAD CORRUGADO PARA ELETRICA, DN 1 1/2"</t>
  </si>
  <si>
    <t>1,77</t>
  </si>
  <si>
    <t>ANEL DE BORRACHA PARA VEDACAO DE DUTO PEAD CORRUGADO PARA ELETRICA, DN 1 1/4"</t>
  </si>
  <si>
    <t>1,23</t>
  </si>
  <si>
    <t>ANEL DE BORRACHA PARA VEDACAO DE DUTO PEAD CORRUGADO PARA ELETRICA, DN 2"</t>
  </si>
  <si>
    <t>4,92</t>
  </si>
  <si>
    <t>ANEL DE BORRACHA PARA VEDACAO DE DUTO PEAD CORRUGADO PARA ELETRICA, DN 3"</t>
  </si>
  <si>
    <t>6,35</t>
  </si>
  <si>
    <t>ANEL DE BORRACHA PARA VEDACAO DE DUTO PEAD CORRUGADO PARA ELETRICA, DN 4"</t>
  </si>
  <si>
    <t>8,20</t>
  </si>
  <si>
    <t>ANEL DE CONCRETO ARMADO COM FUNDO, PARA FOSSA E POCO 1,50 X *0,50* M</t>
  </si>
  <si>
    <t>404,38</t>
  </si>
  <si>
    <t>ANEL DE CONCRETO ARMADO COM FUNDO, PARA FOSSA E POCO 2,00 X *0,50* M</t>
  </si>
  <si>
    <t>637,38</t>
  </si>
  <si>
    <t>ANEL DE CONCRETO ARMADO COM FUNDO, PARA FOSSA E POCO 2,50 X *0,50* M</t>
  </si>
  <si>
    <t>894,98</t>
  </si>
  <si>
    <t>ANEL DE CONCRETO ARMADO, COM FUROS/DRENO PARA SUMIDOURO, D = 0,80 M, H = 0,50 M</t>
  </si>
  <si>
    <t>83,66</t>
  </si>
  <si>
    <t>ANEL DE CONCRETO ARMADO, COM FUROS/DRENO PARA SUMIDOURO, D = 1,00 M, H = 0,50M</t>
  </si>
  <si>
    <t>108,98</t>
  </si>
  <si>
    <t>ANEL DE CONCRETO ARMADO, COM FUROS/DRENO PARA SUMIDOURO, D = 1,50 M, H = 0,50 M</t>
  </si>
  <si>
    <t>263,65</t>
  </si>
  <si>
    <t>ANEL DE DISTRIBUICAO EM ACO GALVANIZADO PARA FIO FE-160</t>
  </si>
  <si>
    <t>ANEL DE EXPANSAO EM COBRE, ENGATE RAPIDO 1 1/2", PARA EMPATACAO MANGUEIRA DE COMBATE A INCENDIO PREDIAL</t>
  </si>
  <si>
    <t>10,30</t>
  </si>
  <si>
    <t>ANEL DE EXPANSAO EM COBRE, ENGATE RAPIDO 2 1/2", PARA EMPATACAO MANGUEIRA DE COMBATE A INCENDIO PREDIAL</t>
  </si>
  <si>
    <t>15,57</t>
  </si>
  <si>
    <t>ANEL DE VEDACAO/JUNTA ELASTICA, H = *16* MM, PARA TUBO DE CONCRETO DN 300 MM</t>
  </si>
  <si>
    <t>68,59</t>
  </si>
  <si>
    <t>ANEL DE VEDACAO/JUNTA ELASTICA, H = *16* MM, PARA TUBO DE CONCRETO DN 400 MM</t>
  </si>
  <si>
    <t>81,21</t>
  </si>
  <si>
    <t>ANEL DE VEDACAO/JUNTA ELASTICA, H = *16* MM, PARA TUBO DE CONCRETO DN 500 MM</t>
  </si>
  <si>
    <t>102,96</t>
  </si>
  <si>
    <t>ANEL DE VEDACAO/JUNTA ELASTICA, H = *16* MM, PARA TUBO DE CONCRETO DN 600 MM</t>
  </si>
  <si>
    <t>126,31</t>
  </si>
  <si>
    <t>ANEL DE VEDACAO/JUNTA ELASTICA, H = *18* MM, PARA TUBO DE CONCRETO DN 700 MM</t>
  </si>
  <si>
    <t>133,55</t>
  </si>
  <si>
    <t>ANEL DE VEDACAO/JUNTA ELASTICA, H = *19* MM, PARA TUBO DE CONCRETO DN 800 MM</t>
  </si>
  <si>
    <t>166,75</t>
  </si>
  <si>
    <t>ANEL DE VEDACAO/JUNTA ELASTICA, H = *19* MM, PARA TUBO DE CONCRETO DN 900 MM</t>
  </si>
  <si>
    <t>156,86</t>
  </si>
  <si>
    <t>ANEL DE VEDACAO/JUNTA ELASTICA, H = *21* MM, PARA TUBO DE CONCRETO DN 1000 MM</t>
  </si>
  <si>
    <t>193,95</t>
  </si>
  <si>
    <t>ANEL DESLIZANTE / TRADICIONAL, METALICO, PARA TUBO PEX, DN 16 MM</t>
  </si>
  <si>
    <t>2,79</t>
  </si>
  <si>
    <t>ANEL DESLIZANTE / TRADICIONAL, METALICO, PARA TUBO PEX, DN 20 MM</t>
  </si>
  <si>
    <t>3,10</t>
  </si>
  <si>
    <t>ANEL DESLIZANTE / TRADICIONAL, METALICO, PARA TUBO PEX, DN 25 MM</t>
  </si>
  <si>
    <t>6,12</t>
  </si>
  <si>
    <t>ANEL DESLIZANTE / TRADICIONAL, METALICO, PARA TUBO PEX, DN 32 MM</t>
  </si>
  <si>
    <t>9,56</t>
  </si>
  <si>
    <t>ANEL EM CONCRETO ARMADO, LISO,  PARA FOSSAS SEPTICAS E SUMIDOUROS, COM FUNDO, DIAMETRO INTERNO DE 1,20 M E ALTURA DE 0,50 M</t>
  </si>
  <si>
    <t>338,80</t>
  </si>
  <si>
    <t>ANEL EM CONCRETO ARMADO, LISO, PARA FOSSAS SEPTICAS E SUMIDOUROS, COM FUNDO, DIAMETRO INTERNO DE 3,00 M E ALTURA DE 0,50 M</t>
  </si>
  <si>
    <t>1.168,54</t>
  </si>
  <si>
    <t>ANEL EM CONCRETO ARMADO, LISO, PARA FOSSAS SEPTICAS E SUMIDOUROS, SEM FUNDO, DIAMETRO INTERNO DE 2,00 M E ALTURA DE 0,50 M</t>
  </si>
  <si>
    <t>409,79</t>
  </si>
  <si>
    <t>ANEL EM CONCRETO ARMADO, LISO, PARA FOSSAS SEPTICAS E SUMIDOUROS, SEM FUNDO, DIAMETRO INTERNO DE 2,50 M E ALTURA DE 0,50 M</t>
  </si>
  <si>
    <t>550,42</t>
  </si>
  <si>
    <t>ANEL EM CONCRETO ARMADO, LISO, PARA FOSSAS SEPTICAS E SUMIDOUROS, SEM FUNDO, DIAMETRO INTERNO DE 3,00 M E ALTURA DE 0,50 M</t>
  </si>
  <si>
    <t>770,58</t>
  </si>
  <si>
    <t>ANEL EM CONCRETO ARMADO, LISO, PARA POCOS DE INSPECAO, COM FUNDO, DIAMETRO INTERNO DE 0,60 M E ALTURA DE 0,50 M</t>
  </si>
  <si>
    <t>99,07</t>
  </si>
  <si>
    <t>ANEL EM CONCRETO ARMADO, LISO, PARA POCOS DE INSPECAO, SEM FUNDO, DIAMETRO INTERNO DE 0,60 M E ALTURA DE 0,20 M</t>
  </si>
  <si>
    <t>46,23</t>
  </si>
  <si>
    <t>ANEL EM CONCRETO ARMADO, LISO, PARA POCOS DE INSPECAO, SEM FUNDO, DIAMETRO INTERNO DE 0,60 M E ALTURA DE 0,50 M</t>
  </si>
  <si>
    <t>71,30</t>
  </si>
  <si>
    <t>ANEL EM CONCRETO ARMADO, LISO, PARA POCOS DE VISITA, POCOS DE INSPECAO, FOSSAS SEPTICAS E SUMIDOUROS, COM FUNDO, DIAMETRO INTERNO DE 1,20 M E ALTURA DE 0,75 M</t>
  </si>
  <si>
    <t>239,43</t>
  </si>
  <si>
    <t>ANEL EM CONCRETO ARMADO, LISO, PARA POCOS DE VISITA, POCOS DE INSPECAO, FOSSAS SEPTICAS E SUMIDOUROS, SEM FUNDO, DIAMETRO INTERNO DE 1,20 M E ALTURA DE 0,50 M</t>
  </si>
  <si>
    <t>170,82</t>
  </si>
  <si>
    <t>ANEL EM CONCRETO ARMADO, LISO, PARA POCOS DE VISITAS, POCOS DE INSPECAO, FOSSAS SEPTICAS E SUMIDOUROS, COM FUNDO, DIAMETRO INTERNO DE 0,80 M E ALTURA DE 0,50 M</t>
  </si>
  <si>
    <t>132,10</t>
  </si>
  <si>
    <t>ANEL EM CONCRETO ARMADO, LISO, PARA POCOS DE VISITAS, POCOS DE INSPECAO, FOSSAS SEPTICAS E SUMIDOUROS, COM FUNDO, DIAMETRO INTERNO DE 1,00 M E ALTURA DE 0,50 M</t>
  </si>
  <si>
    <t>173,38</t>
  </si>
  <si>
    <t>ANEL EM CONCRETO ARMADO, LISO, PARA POCOS DE VISITAS, POCOS DE INSPECAO, FOSSAS SEPTICAS E SUMIDOUROS, SEM FUNDO, DIAMETRO INTERNO DE 0,80 M E ALTURA DE 0,50 M</t>
  </si>
  <si>
    <t>93,57</t>
  </si>
  <si>
    <t>ANEL EM CONCRETO ARMADO, LISO, PARA POCOS DE VISITAS, POCOS DE INSPECAO, FOSSAS SEPTICAS E SUMIDOUROS, SEM FUNDO, DIAMETRO INTERNO DE 1,00 M E ALTURA DE 0,50 M</t>
  </si>
  <si>
    <t>125,84</t>
  </si>
  <si>
    <t>ANEL EM CONCRETO ARMADO, LISO, PARA, POCOS DE VISITA, POCOS DE INSPECAO, FOSSAS SEPTICAS E SUMIDOUROS, COM FUNDO, DIAMETRO INTERNO DE 1,50 M E ALTURA DE 1,00 M</t>
  </si>
  <si>
    <t>330,25</t>
  </si>
  <si>
    <t>ANEL EM CONCRETO ARMADO, LISO, PARA, POCOS DE VISITA, POCOS DE INSPECAO, FOSSAS SEPTICAS E SUMIDOUROS, SEM FUNDO, DIAMETRO INTERNO DE 1,50 M E ALTURA DE 0,50 M</t>
  </si>
  <si>
    <t>236,28</t>
  </si>
  <si>
    <t>ANEL EM CONCRETO ARMADO, PERFURADO,  PARA FOSSAS SEPTICAS E SUMIDOUROS, SEM FUNDO, DIAMETRO INTERNO DE 1,20 M E ALTURA DE 0,50 M</t>
  </si>
  <si>
    <t>148,61</t>
  </si>
  <si>
    <t>ANEL EM CONCRETO ARMADO, PERFURADO, PARA FOSSAS SEPTICAS E SUMIDOUROS, SEM FUNDO, DIAMETRO INTERNO DE 2,00 M E ALTURA DE 0,50 M</t>
  </si>
  <si>
    <t>313,73</t>
  </si>
  <si>
    <t>ANEL EM CONCRETO ARMADO, PERFURADO, PARA FOSSAS SEPTICAS E SUMIDOUROS, SEM FUNDO, DIAMETRO INTERNO DE 2,50 M E ALTURA DE 0,50 M</t>
  </si>
  <si>
    <t>385,29</t>
  </si>
  <si>
    <t>ANEL EM CONCRETO ARMADO, PERFURADO, PARA FOSSAS SEPTICAS E SUMIDOUROS, SEM FUNDO, DIAMETRO INTERNO DE 3,00 M E ALTURA DE 0,50 M</t>
  </si>
  <si>
    <t>539,41</t>
  </si>
  <si>
    <t>APARELHO CORTE OXI-ACETILENO PARA SOLDA E CORTE CONTENDO MACARICO SOLDA, BICO DE CORTE, CILINDROS, REGULADORES, MANGUEIRAS E CARRINHO</t>
  </si>
  <si>
    <t>3.143,31</t>
  </si>
  <si>
    <t>APARELHO DE APOIO DE NEOPRENE FRETADO, 60 X 45 X 7,6 CM, COM FRETAGEM DE ACO DE 4 MM INTERCALADAS COM ELASTOMERO DE 11 MM E REVESTIMENTO FINAL COM ELASTOMERO DE 6 MM</t>
  </si>
  <si>
    <t xml:space="preserve">DM3   </t>
  </si>
  <si>
    <t>96,72</t>
  </si>
  <si>
    <t>APARELHO DE APOIO DE NEOPRENE SIMPLES/ NAO FRETADO, 100 X 100 CM, ESPESSURA 6,3 MM</t>
  </si>
  <si>
    <t>63,16</t>
  </si>
  <si>
    <t>APARELHO SINALIZADOR LUMINOSO COM LED, PARA SAIDA GARAGEM, COM 2 LENTES EM POLICARBONATO, BIVOLT (INCLUI SUPORTE DE FIXACAO)</t>
  </si>
  <si>
    <t>99,38</t>
  </si>
  <si>
    <t>APOIO DO PORTA DENTE PARA FRESADORA DE ASFALTO</t>
  </si>
  <si>
    <t>1.691,85</t>
  </si>
  <si>
    <t>APONTADOR OU APROPRIADOR DE MAO DE OBRA</t>
  </si>
  <si>
    <t>31,98</t>
  </si>
  <si>
    <t>APONTADOR OU APROPRIADOR DE MAO DE OBRA (MENSALISTA)</t>
  </si>
  <si>
    <t>5.625,66</t>
  </si>
  <si>
    <t>AQUECEDOR DE AGUA A GAS GLP/GN COM CAPACIDADE DE ARMAZENAMENTO DE 50 A 80 L</t>
  </si>
  <si>
    <t>1.716,23</t>
  </si>
  <si>
    <t>AQUECEDOR DE AGUA ELETRICO  RESERVATORIO DE 100 L CILINDRICO EM COBRE, REFORCADO COM ACO CARBONO, MONOFASICO, TENSAO NOMINAL 220 V</t>
  </si>
  <si>
    <t>1.830,00</t>
  </si>
  <si>
    <t>AQUECEDOR DE AGUA ELETRICO  RESERVATORIO DE 500 L CILINDRICO EM COBRE, REFORCADO COM ACO CARBONO, MONOFASICO, TENSAO NOMINAL 220 V</t>
  </si>
  <si>
    <t>3.983,45</t>
  </si>
  <si>
    <t>AQUECEDOR DE AGUA ELETRICO  RESERVATORIO DE 500 L CILINDRICO EM COBRE, REFORCADO COM ACO CARBONO, TRIFASICO, TENSAO NOMINAL 220/380/400 V, POTENCIA 24 KW</t>
  </si>
  <si>
    <t>5.001,76</t>
  </si>
  <si>
    <t>AQUECEDOR DE AGUA ELETRICO  RESERVATORIO DE 700 L CILINDRICO EM COBRE, REFORCADO COM ACO CARBONO, MONOFASICO, TENSAO NOMINAL 220 V</t>
  </si>
  <si>
    <t>6.479,23</t>
  </si>
  <si>
    <t>AQUECEDOR DE AGUA ELETRICO HORIZONTAL, RESERVATORIO DE 200 L CILINDRICO EM COBRE, REFORCADO COM ACO CARBONO, MONOFASICO, TENSAO NOMINAL 220 V</t>
  </si>
  <si>
    <t>2.477,41</t>
  </si>
  <si>
    <t>AQUECEDOR DE OLEO BPF (FLUIDO) TERMICO, CAPACIDADE DE 300.000 KCAL/H</t>
  </si>
  <si>
    <t>202.992,51</t>
  </si>
  <si>
    <t>AQUECEDOR SOLAR  CAPACIDADE DO RESERVATORIO 800 L, INCLUI 8 PLACAS COLETORAS DE 1,42 M2</t>
  </si>
  <si>
    <t>6.819,31</t>
  </si>
  <si>
    <t>AQUECEDOR SOLAR CAPACIDADE DO RESERVATORIO 1000 L, INCLUI 10 PLACAS COLETORAS DE 1,42 M2</t>
  </si>
  <si>
    <t>10.548,62</t>
  </si>
  <si>
    <t>AQUECEDOR SOLAR CAPACIDADE DO RESERVATORIO 200 L, INCLUI 2 PLACAS COLETORAS DE 1,42 M2</t>
  </si>
  <si>
    <t>3.245,48</t>
  </si>
  <si>
    <t>AQUECEDOR SOLAR CAPACIDADE DO RESERVATORIO 400L, INCLUI 4 PLACAS COLETORAS DE 1,42 M2</t>
  </si>
  <si>
    <t>5.501,55</t>
  </si>
  <si>
    <t>AQUECEDOR SOLAR CAPACIDADE DO RESERVATORIO 600 L, INCLUI 6 PLACAS COLETORAS DE 1,42 M2</t>
  </si>
  <si>
    <t>7.301,62</t>
  </si>
  <si>
    <t>AR CONDICIONADO SPLIT INVERTER, HI-WALL (PAREDE), 12000 BTU/H, CICLO FRIO, 60HZ, CLASSIFICACAO A (SELO PROCEL), GAS HFC, CONTROLE S/FIO</t>
  </si>
  <si>
    <t>2.040,74</t>
  </si>
  <si>
    <t>AR CONDICIONADO SPLIT INVERTER, HI-WALL (PAREDE), 18000 BTU/H, CICLO FRIO, 60HZ, CLASSIFICACAO A (SELO PROCEL), GAS HFC, CONTROLE S/FIO</t>
  </si>
  <si>
    <t>3.029,55</t>
  </si>
  <si>
    <t>AR CONDICIONADO SPLIT INVERTER, HI-WALL (PAREDE), 24000 BTU/H, CICLO FRIO, 60HZ, CLASSIFICACAO A - SELO PROCEL, GAS HFC, CONTROLE S/FIO</t>
  </si>
  <si>
    <t>4.187,13</t>
  </si>
  <si>
    <t>AR CONDICIONADO SPLIT INVERTER, HI-WALL (PAREDE), 9000 BTU/H, CICLO FRIO, 60HZ, CLASSIFICACAO A (SELO PROCEL), GAS HFC, CONTROLE S/FIO</t>
  </si>
  <si>
    <t>1.822,56</t>
  </si>
  <si>
    <t>AR CONDICIONADO SPLIT INVERTER, PISO TETO, APRESENTANDO ENTRE 54000 E 58000 BTU/H, CICLO FRIO, 60HZ, CLASSIFICACAO ENERGETICA A OU B (SELO PROCEL), GAS HFC, CONTROLE S/FIO</t>
  </si>
  <si>
    <t>16.594,21</t>
  </si>
  <si>
    <t>AR CONDICIONADO SPLIT INVERTER, PISO TETO, 18000 BTU/H, CICLO FRIO, 60HZ, CLASSIFICACAO ENERGETICA A OU B (SELO PROCEL), GAS HFC, CONTROLE S/FIO</t>
  </si>
  <si>
    <t>7.856,85</t>
  </si>
  <si>
    <t>AR CONDICIONADO SPLIT INVERTER, PISO TETO, 24000 BTU/H, CICLO FRIO, 60HZ, CLASSIFICACAO ENERGETICA A OU B (SELO PROCEL), GAS HFC, CONTROLE S/FIO</t>
  </si>
  <si>
    <t>8.808,17</t>
  </si>
  <si>
    <t>AR CONDICIONADO SPLIT INVERTER, PISO TETO, 36000 BTU/H, CICLO FRIO, 60HZ, CLASSIFICACAO ENERGETICA A OU B (SELO PROCEL), GAS HFC, CONTROLE S/FIO</t>
  </si>
  <si>
    <t>9.951,36</t>
  </si>
  <si>
    <t>AR CONDICIONADO SPLIT INVERTER, PISO TETO, 48000 BTU/H, CICLO FRIO, 60HZ, CLASSIFICACAO ENERGETICA A OU B (SELO PROCEL), GAS HFC, CONTROLE S/FIO</t>
  </si>
  <si>
    <t>13.677,41</t>
  </si>
  <si>
    <t>AR CONDICIONADO SPLIT ON/OFF, CASSETE (TETO), FRIO 4 VIAS 18000 BTUS/H, CLASSIFICACAO ENERGETICA C - SELO PROCEL, GAS HFC, CONTROLE S/ FIO</t>
  </si>
  <si>
    <t>4.816,01</t>
  </si>
  <si>
    <t>AR CONDICIONADO SPLIT ON/OFF, CASSETE (TETO), FRIO 4 VIAS 24000 BTUS/H, CLASSIFICACAO ENERGETICA C - SELO PROCEL, GAS HFC, CONTROLE S/ FIO</t>
  </si>
  <si>
    <t>5.968,75</t>
  </si>
  <si>
    <t>AR CONDICIONADO SPLIT ON/OFF, CASSETE (TETO), FRIO 4 VIAS 36000 BTUS/H, CLASSIFICACAO ENERGETICA C - SELO PROCEL, GAS HFC, CONTROLE S/ FIO</t>
  </si>
  <si>
    <t>8.869,42</t>
  </si>
  <si>
    <t>AR CONDICIONADO SPLIT ON/OFF, CASSETE (TETO), FRIO 4 VIAS 48000 BTUS/H, CLASSIFICACAO ENERGETICA C - SELO PROCEL, GAS HFC, CONTROLE S/ FIO</t>
  </si>
  <si>
    <t>9.194,43</t>
  </si>
  <si>
    <t>AR CONDICIONADO SPLIT ON/OFF, CASSETE (TETO), FRIO 4 VIAS 60000 BTUS/H, CLASSIFICACAO ENERGETICA C - SELO PROCEL, GAS HFC, CONTROLE S/ FIO</t>
  </si>
  <si>
    <t>10.551,28</t>
  </si>
  <si>
    <t>AR CONDICIONADO SPLIT ON/OFF, CASSETE (TETO), 18000 BTUS/H, CICLO QUENTE/FRIO, 60 HZ, CLASSIFICACAO ENERGETICA C - SELO PROCEL, GAS HFC, CONTROLE S/ FIO</t>
  </si>
  <si>
    <t>5.762,80</t>
  </si>
  <si>
    <t>AR CONDICIONADO SPLIT ON/OFF, CASSETE (TETO), 24000 BTUS/H, CICLO QUENTE/FRIO, 60 HZ, CLASSIFICACAO ENERGETICA C - SELO PROCEL, GAS HFC, CONTROLE S/ FIO</t>
  </si>
  <si>
    <t>6.205,27</t>
  </si>
  <si>
    <t>AR CONDICIONADO SPLIT ON/OFF, CASSETE (TETO), 36000 BTUS/H, CICLO QUENTE/FRIO, 60 HZ, CLASSIFICACAO ENERGETICA A - SELO PROCEL, GAS HFC, CONTROLE S/ FIO</t>
  </si>
  <si>
    <t>9.170,20</t>
  </si>
  <si>
    <t>AR CONDICIONADO SPLIT ON/OFF, CASSETE (TETO), 48000 BTUS/H, CICLO QUENTE/FRIO, 60 HZ, CLASSIFICACAO ENERGETICA A - SELO PROCEL, GAS HFC, CONTROLE S/ FIO</t>
  </si>
  <si>
    <t>10.609,03</t>
  </si>
  <si>
    <t>AR CONDICIONADO SPLIT ON/OFF, CASSETE (TETO), 60000 BTUS/H, CICLO QUENTE/FRIO, 60 HZ, CLASSIFICACAO ENERGETICA A - SELO PROCEL, GAS HFC, CONTROLE S/ FIO</t>
  </si>
  <si>
    <t>11.098,40</t>
  </si>
  <si>
    <t>AR CONDICIONADO SPLIT ON/OFF, HI-WALL (PAREDE), 12000 BTUS/H, CICLO FRIO, 60 HZ, CLASSIFICACAO ENERGETICA A - SELO PROCEL, GAS HFC, CONTROLE S/ FIO</t>
  </si>
  <si>
    <t>1.637,83</t>
  </si>
  <si>
    <t>AR CONDICIONADO SPLIT ON/OFF, HI-WALL (PAREDE), 12000 BTUS/H, CICLO QUENTE/FRIO, 60 HZ, CLASSIFICACAO ENERGETICA A - SELO PROCEL, GAS HFC, CONTROLE S/ FIO</t>
  </si>
  <si>
    <t>1.771,71</t>
  </si>
  <si>
    <t>AR CONDICIONADO SPLIT ON/OFF, HI-WALL (PAREDE), 18000 BTUS/H, CICLO FRIO, 60 HZ, CLASSIFICACAO ENERGETICA A - SELO PROCEL, GAS HFC, CONTROLE S/ FIO</t>
  </si>
  <si>
    <t>2.356,62</t>
  </si>
  <si>
    <t>AR CONDICIONADO SPLIT ON/OFF, HI-WALL (PAREDE), 18000 BTUS/H, CICLO QUENTE/FRIO, 60 HZ, CLASSIFICACAO ENERGETICA A - SELO PROCEL, GAS HFC, CONTROLE S/ FIO</t>
  </si>
  <si>
    <t>2.627,99</t>
  </si>
  <si>
    <t>AR CONDICIONADO SPLIT ON/OFF, HI-WALL (PAREDE), 24000 BTUS/H, CICLO FRIO, 60 HZ, CLASSIFICACAO ENERGETICA A - SELO PROCEL, GAS HFC, CONTROLE S/ FIO</t>
  </si>
  <si>
    <t>3.086,96</t>
  </si>
  <si>
    <t>AR CONDICIONADO SPLIT ON/OFF, HI-WALL (PAREDE), 24000 BTUS/H, CICLO QUENTE/FRIO, 60 HZ, CLASSIFICACAO ENERGETICA A - SELO PROCEL, GAS HFC, CONTROLE S/ FIO</t>
  </si>
  <si>
    <t>3.475,13</t>
  </si>
  <si>
    <t>AR CONDICIONADO SPLIT ON/OFF, HI-WALL (PAREDE), 9000 BTUS/H, CICLO FRIO, 60 HZ, CLASSIFICACAO ENERGETICA A - SELO PROCEL, GAS HFC, CONTROLE S/ FIO</t>
  </si>
  <si>
    <t>1.403,08</t>
  </si>
  <si>
    <t>AR CONDICIONADO SPLIT ON/OFF, HI-WALL (PAREDE), 9000 BTUS/H, CICLO QUENTE/FRIO, 60 HZ, CLASSIFICACAO ENERGETICA A - SELO PROCEL, GAS HFC, CONTROLE S/ FIO</t>
  </si>
  <si>
    <t>1.544,94</t>
  </si>
  <si>
    <t>AR CONDICIONADO SPLIT ON/OFF, PISO TETO, 18.000 BTU/H, CICLO FRIO, 60HZ, CLASSIFICACAO ENERGETICA C - SELO PROCEL, GAS HFC, CONTROLE S/FIO</t>
  </si>
  <si>
    <t>4.390,44</t>
  </si>
  <si>
    <t>AR CONDICIONADO SPLIT ON/OFF, PISO TETO, 24.000 BTU/H, CICLO FRIO, 60HZ, CLASSIFICACAO ENERGETICA C - SELO PROCEL, GAS HFC, CONTROLE S/FIO</t>
  </si>
  <si>
    <t>4.631,03</t>
  </si>
  <si>
    <t>AR CONDICIONADO SPLIT ON/OFF, PISO TETO, 36.000 BTU/H, CICLO FRIO, 60HZ, CLASSIFICACAO ENERGETICA C - SELO PROCEL, GAS HFC, CONTROLE S/FIO</t>
  </si>
  <si>
    <t>6.145,43</t>
  </si>
  <si>
    <t>AR CONDICIONADO SPLIT ON/OFF, PISO TETO, 48.000 BTU/H, CICLO FRIO, 60HZ, CLASSIFICACAO ENERGETICA C - SELO PROCEL, GAS HFC, CONTROLE S/FIO</t>
  </si>
  <si>
    <t>7.446,00</t>
  </si>
  <si>
    <t>AR CONDICIONADO SPLIT ON/OFF, PISO TETO, 60.000 BTU/H, CICLO FRIO, 60HZ, CLASSIFICACAO ENERGETICA C - SELO PROCEL, GAS HFC, CONTROLE S/FIO</t>
  </si>
  <si>
    <t>8.375,51</t>
  </si>
  <si>
    <t>AR-CONDICIONADO FRIO SPLITAO INVERTER 30 TR</t>
  </si>
  <si>
    <t>66.002,44</t>
  </si>
  <si>
    <t>AR-CONDICIONADO FRIO SPLITAO MODULAR 10 TR</t>
  </si>
  <si>
    <t>20.658,62</t>
  </si>
  <si>
    <t>AR-CONDICIONADO FRIO SPLITAO MODULAR 15 TR</t>
  </si>
  <si>
    <t>26.660,36</t>
  </si>
  <si>
    <t>AR-CONDICIONADO FRIO SPLITAO MODULAR 20 TR</t>
  </si>
  <si>
    <t>38.788,74</t>
  </si>
  <si>
    <t>AR-CONDICIONADO SPLIT INVERTER, PISO TETO, 24000 BTU/H, QUENTE/FRIO, 60HZ, CLASSIFICACAO ENERGETICA A - SELO PROCEL, GAS HFC, CONTROLE S/FIO</t>
  </si>
  <si>
    <t>4.763,96</t>
  </si>
  <si>
    <t>ARADO REVERSIVEL COM 3 DISCOS DE 26" X 6MM REBOCAVEL</t>
  </si>
  <si>
    <t>17.546,14</t>
  </si>
  <si>
    <t>ARAME DE ACO OVALADO 15 X 17 ( 45,7 KG, 700 KGF), ROLO 1000 M</t>
  </si>
  <si>
    <t>17,65</t>
  </si>
  <si>
    <t>ARAME DE AMARRACAO PARA GABIAO GALVANIZADO, DIAMETRO 2,2 MM</t>
  </si>
  <si>
    <t>21,12</t>
  </si>
  <si>
    <t>ARAME FARPADO GALVANIZADO, 14 BWG (2,11 MM), CLASSE 250</t>
  </si>
  <si>
    <t>0,91</t>
  </si>
  <si>
    <t>ARAME FARPADO GALVANIZADO, 16 BWG (1,65 MM), CLASSE 250</t>
  </si>
  <si>
    <t>ARAME GALVANIZADO 12 BWG, D = 2,76 MM (0,048 KG/M) OU 14 BWG, D = 2,11 MM (0,026 KG/M)</t>
  </si>
  <si>
    <t>14,90</t>
  </si>
  <si>
    <t>ARAME GALVANIZADO 16 BWG, D = 1,65MM (0,0166 KG/M)</t>
  </si>
  <si>
    <t>19,58</t>
  </si>
  <si>
    <t>ARAME GALVANIZADO 18 BWG, D = 1,24MM (0,009 KG/M)</t>
  </si>
  <si>
    <t>21,25</t>
  </si>
  <si>
    <t>ARAME GALVANIZADO 6 BWG, D = 5,16 MM (0,157 KG/M), OU 8 BWG, D = 4,19 MM (0,101 KG/M), OU 10 BWG, D = 3,40 MM (0,0713 KG/M)</t>
  </si>
  <si>
    <t>17,31</t>
  </si>
  <si>
    <t>ARAME PROTEGIDO COM POLIMERO PARA GABIAO, DIAMETRO 2,2 MM</t>
  </si>
  <si>
    <t>27,18</t>
  </si>
  <si>
    <t>ARAME RECOZIDO 16 BWG, D = 1,65 MM (0,016 KG/M) OU 18 BWG, D = 1,25 MM (0,01 KG/M)</t>
  </si>
  <si>
    <t>AREIA AMARELA, AREIA BARRADA OU ARENOSO (RETIRADA NO AREAL, SEM TRANSPORTE)</t>
  </si>
  <si>
    <t>70,35</t>
  </si>
  <si>
    <t>AREIA FINA - POSTO JAZIDA/FORNECEDOR (RETIRADO NA JAZIDA, SEM TRANSPORTE)</t>
  </si>
  <si>
    <t>87,25</t>
  </si>
  <si>
    <t>AREIA GROSSA - POSTO JAZIDA/FORNECEDOR (RETIRADO NA JAZIDA, SEM TRANSPORTE)</t>
  </si>
  <si>
    <t>77,50</t>
  </si>
  <si>
    <t>AREIA MEDIA - POSTO JAZIDA/FORNECEDOR (RETIRADO NA JAZIDA, SEM TRANSPORTE)</t>
  </si>
  <si>
    <t>62,50</t>
  </si>
  <si>
    <t>AREIA PARA ATERRO - POSTO JAZIDA/FORNECEDOR (RETIRADO NA JAZIDA, SEM TRANSPORTE)</t>
  </si>
  <si>
    <t>58,12</t>
  </si>
  <si>
    <t>AREIA PARA LEITO FILTRANTE (0,42 A 1,68 MM) - POSTO JAZIDA/FORNECEDOR (RETIRADO NA JAZIDA, SEM TRANSPORTE)</t>
  </si>
  <si>
    <t>1.269,06</t>
  </si>
  <si>
    <t>AREIA PRETA PARA EMBOCO - POSTO JAZIDA/FORNECEDOR (RETIRADO NA JAZIDA, SEM TRANSPORTE)</t>
  </si>
  <si>
    <t>96,87</t>
  </si>
  <si>
    <t>ARGAMASSA COLANTE AC I PARA CERAMICAS</t>
  </si>
  <si>
    <t>0,53</t>
  </si>
  <si>
    <t>ARGAMASSA COLANTE AC II</t>
  </si>
  <si>
    <t>ARGAMASSA COLANTE TIPO AC III</t>
  </si>
  <si>
    <t>1,63</t>
  </si>
  <si>
    <t>ARGAMASSA COLANTE TIPO AC III E</t>
  </si>
  <si>
    <t>1,87</t>
  </si>
  <si>
    <t>ARGAMASSA INDUSTRIALIZADA MULTIUSO, PARA REVESTIMENTO INTERNO E EXTERNO E ASSENTAMENTO DE BLOCOS DIVERSOS</t>
  </si>
  <si>
    <t>ARGAMASSA INDUSTRIALIZADA PARA CHAPISCO COLANTE</t>
  </si>
  <si>
    <t>1,08</t>
  </si>
  <si>
    <t>ARGAMASSA INDUSTRIALIZADA PARA CHAPISCO ROLADO</t>
  </si>
  <si>
    <t>1,74</t>
  </si>
  <si>
    <t>ARGAMASSA PARA REVESTIMENTO DECORATIVO MONOCAMADA</t>
  </si>
  <si>
    <t>ARGAMASSA PISO SOBRE PISO</t>
  </si>
  <si>
    <t>ARGAMASSA POLIMERICA DE REPARO ESTRUTURAL, BICOMPONENTE</t>
  </si>
  <si>
    <t>3,03</t>
  </si>
  <si>
    <t>ARGAMASSA POLIMERICA IMPERMEABILIZANTE SEMIFLEXIVEL, BICOMPONENTE (MEMBRANA IMPERMEABILIZANTE ACRILICA)</t>
  </si>
  <si>
    <t>2,44</t>
  </si>
  <si>
    <t>ARGAMASSA PRONTA PARA CONTRAPISO</t>
  </si>
  <si>
    <t>0,55</t>
  </si>
  <si>
    <t>ARGAMASSA USINADA AUTOADENSAVEL E AUTONIVELANTE PARA CONTRAPISO, INCLUI BOMBEAMENTO</t>
  </si>
  <si>
    <t>330,49</t>
  </si>
  <si>
    <t>ARGILA EXPANDIDA, GRANULOMETRIA 2215</t>
  </si>
  <si>
    <t>211,05</t>
  </si>
  <si>
    <t>ARGILA OU BARRO PARA ATERRO/REATERRO (COM TRANSPORTE ATE 10 KM)</t>
  </si>
  <si>
    <t>29,89</t>
  </si>
  <si>
    <t>ARGILA OU BARRO PARA ATERRO/REATERRO (RETIRADO NA JAZIDA, SEM TRANSPORTE)</t>
  </si>
  <si>
    <t>17,23</t>
  </si>
  <si>
    <t>ARGILA, ARGILA VERMELHA OU ARGILA ARENOSA (RETIRADA NA JAZIDA, SEM TRANSPORTE)</t>
  </si>
  <si>
    <t>9,84</t>
  </si>
  <si>
    <t>ARMACAO VERTICAL COM HASTE E CONTRA-PINO, EM CHAPA DE ACO GALVANIZADO 3/16", COM 1 ESTRIBO E 1 ISOLADOR</t>
  </si>
  <si>
    <t>22,72</t>
  </si>
  <si>
    <t>ARMACAO VERTICAL COM HASTE E CONTRA-PINO, EM CHAPA DE ACO GALVANIZADO 3/16", COM 1 ESTRIBO, SEM ISOLADOR</t>
  </si>
  <si>
    <t>15,89</t>
  </si>
  <si>
    <t>ARMACAO VERTICAL COM HASTE E CONTRA-PINO, EM CHAPA DE ACO GALVANIZADO 3/16", COM 2 ESTRIBOS, E 2 ISOLADORES</t>
  </si>
  <si>
    <t>33,77</t>
  </si>
  <si>
    <t>ARMACAO VERTICAL COM HASTE E CONTRA-PINO, EM CHAPA DE ACO GALVANIZADO 3/16", COM 2 ESTRIBOS, SEM ISOLADOR</t>
  </si>
  <si>
    <t>26,13</t>
  </si>
  <si>
    <t>ARMACAO VERTICAL COM HASTE E CONTRA-PINO, EM CHAPA DE ACO GALVANIZADO 3/16", COM 3 ESTRIBOS E 3 ISOLADORES</t>
  </si>
  <si>
    <t>61,02</t>
  </si>
  <si>
    <t>ARMACAO VERTICAL COM HASTE E CONTRA-PINO, EM CHAPA DE ACO GALVANIZADO 3/16", COM 3 ESTRIBOS, SEM ISOLADOR</t>
  </si>
  <si>
    <t>43,69</t>
  </si>
  <si>
    <t>ARMACAO VERTICAL COM HASTE E CONTRA-PINO, EM CHAPA DE ACO GALVANIZADO 3/16", COM 4 ESTRIBOS E 4 ISOLADORES</t>
  </si>
  <si>
    <t>78,62</t>
  </si>
  <si>
    <t>ARMACAO VERTICAL COM HASTE E CONTRA-PINO, EM CHAPA DE ACO GALVANIZADO 3/16", COM 4 ESTRIBOS, SEM ISOLADOR</t>
  </si>
  <si>
    <t>66,74</t>
  </si>
  <si>
    <t>ARMADOR</t>
  </si>
  <si>
    <t>21,26</t>
  </si>
  <si>
    <t>ARMADOR (MENSALISTA)</t>
  </si>
  <si>
    <t>3.737,57</t>
  </si>
  <si>
    <t>ARQUITETO JUNIOR</t>
  </si>
  <si>
    <t>71,86</t>
  </si>
  <si>
    <t>ARQUITETO JUNIOR (MENSALISTA)</t>
  </si>
  <si>
    <t>12.637,44</t>
  </si>
  <si>
    <t>ARQUITETO PAISAGISTA</t>
  </si>
  <si>
    <t>81,31</t>
  </si>
  <si>
    <t>ARQUITETO PAISAGISTA (MENSALISTA)</t>
  </si>
  <si>
    <t>14.296,85</t>
  </si>
  <si>
    <t>ARQUITETO PLENO</t>
  </si>
  <si>
    <t>102,09</t>
  </si>
  <si>
    <t>ARQUITETO PLENO (MENSALISTA)</t>
  </si>
  <si>
    <t>17.950,45</t>
  </si>
  <si>
    <t>ARQUITETO SENIOR</t>
  </si>
  <si>
    <t>134,97</t>
  </si>
  <si>
    <t>ARQUITETO SENIOR (MENSALISTA)</t>
  </si>
  <si>
    <t>23.732,08</t>
  </si>
  <si>
    <t>ARRUELA  EM ACO GALVANIZADO, DIAMETRO EXTERNO = 35MM, ESPESSURA = 3MM, DIAMETRO DO FURO= 18MM</t>
  </si>
  <si>
    <t>0,90</t>
  </si>
  <si>
    <t>ARRUELA EM ALUMINIO, COM ROSCA, DE  1 1/4", PARA ELETRODUTO</t>
  </si>
  <si>
    <t>1,28</t>
  </si>
  <si>
    <t>ARRUELA EM ALUMINIO, COM ROSCA, DE 1 1/2", PARA ELETRODUTO</t>
  </si>
  <si>
    <t>1,43</t>
  </si>
  <si>
    <t>ARRUELA EM ALUMINIO, COM ROSCA, DE 1/2", PARA ELETRODUTO</t>
  </si>
  <si>
    <t>0,39</t>
  </si>
  <si>
    <t>ARRUELA EM ALUMINIO, COM ROSCA, DE 1", PARA ELETRODUTO</t>
  </si>
  <si>
    <t>ARRUELA EM ALUMINIO, COM ROSCA, DE 2 1/2", PARA ELETRODUTO</t>
  </si>
  <si>
    <t>2,66</t>
  </si>
  <si>
    <t>ARRUELA EM ALUMINIO, COM ROSCA, DE 2", PARA ELETRODUTO</t>
  </si>
  <si>
    <t>1,88</t>
  </si>
  <si>
    <t>ARRUELA EM ALUMINIO, COM ROSCA, DE 3/4", PARA ELETRODUTO</t>
  </si>
  <si>
    <t>0,46</t>
  </si>
  <si>
    <t>ARRUELA EM ALUMINIO, COM ROSCA, DE 3/8", PARA ELETRODUTO</t>
  </si>
  <si>
    <t>ARRUELA EM ALUMINIO, COM ROSCA, DE 3", PARA ELETRODUTO</t>
  </si>
  <si>
    <t>4,84</t>
  </si>
  <si>
    <t>ARRUELA EM ALUMINIO, COM ROSCA, DE 4", PARA ELETRODUTO</t>
  </si>
  <si>
    <t>6,76</t>
  </si>
  <si>
    <t>ARRUELA LISA, REDONDA, DE LATAO POLIDO, DIAMETRO NOMINAL 5/8", DIAMETRO EXTERNO = 34 MM, DIAMETRO DO FURO = 17 MM, ESPESSURA = *2,5* MM</t>
  </si>
  <si>
    <t>0,79</t>
  </si>
  <si>
    <t>ARRUELA QUADRADA EM ACO GALVANIZADO, DIMENSAO = 38 MM, ESPESSURA = 3MM, DIAMETRO DO FURO= 18 MM</t>
  </si>
  <si>
    <t>ASFALTO DILUIDO DE PETROLEO CM-30 (COLETADO CAIXA NA ANP ACRESCIDO DE ICMS)</t>
  </si>
  <si>
    <t>4,87</t>
  </si>
  <si>
    <t>ASFALTO MODIFICADO TIPO I - NBR 9910 (ASFALTO OXIDADO PARA IMPERMEABILIZACAO, COEFICIENTE DE PENETRACAO 25-40)</t>
  </si>
  <si>
    <t>8,63</t>
  </si>
  <si>
    <t>ASFALTO MODIFICADO TIPO II - NBR 9910 (ASFALTO OXIDADO PARA IMPERMEABILIZACAO, COEFICIENTE DE PENETRACAO 20-35)</t>
  </si>
  <si>
    <t>10,22</t>
  </si>
  <si>
    <t>ASFALTO MODIFICADO TIPO III - NBR 9910 (ASFALTO OXIDADO PARA IMPERMEABILIZACAO, COEFICIENTE DE PENETRACAO 15-25)</t>
  </si>
  <si>
    <t>11,47</t>
  </si>
  <si>
    <t>ASSENTADOR DE MANILHAS</t>
  </si>
  <si>
    <t>25,76</t>
  </si>
  <si>
    <t>ASSENTADOR DE MANILHAS (MENSALISTA)</t>
  </si>
  <si>
    <t>4.531,37</t>
  </si>
  <si>
    <t>ASSENTO  VASO SANITARIO INFANTIL EM PLASTICO BRANCO</t>
  </si>
  <si>
    <t>52,99</t>
  </si>
  <si>
    <t>ASSENTO SANITARIO DE PLASTICO, TIPO CONVENCIONAL</t>
  </si>
  <si>
    <t>24,90</t>
  </si>
  <si>
    <t>AUTOMATICO DE BOIA SUPERIOR / INFERIOR, *15* A / 250 V</t>
  </si>
  <si>
    <t>39,90</t>
  </si>
  <si>
    <t>AUXILIAR  DE ALMOXARIFE</t>
  </si>
  <si>
    <t>19,26</t>
  </si>
  <si>
    <t>AUXILIAR DE ALMOXARIFE (MENSALISTA)</t>
  </si>
  <si>
    <t>3.389,39</t>
  </si>
  <si>
    <t>AUXILIAR DE AZULEJISTA</t>
  </si>
  <si>
    <t>15,49</t>
  </si>
  <si>
    <t>AUXILIAR DE AZULEJISTA (MENSALISTA)</t>
  </si>
  <si>
    <t>2.724,51</t>
  </si>
  <si>
    <t>AUXILIAR DE ENCANADOR OU BOMBEIRO HIDRAULICO</t>
  </si>
  <si>
    <t>15,06</t>
  </si>
  <si>
    <t>AUXILIAR DE ENCANADOR OU BOMBEIRO HIDRAULICO (MENSALISTA)</t>
  </si>
  <si>
    <t>2.649,87</t>
  </si>
  <si>
    <t>AUXILIAR DE ESCRITORIO</t>
  </si>
  <si>
    <t>19,61</t>
  </si>
  <si>
    <t>AUXILIAR DE ESCRITORIO (MENSALISTA)</t>
  </si>
  <si>
    <t>3.449,69</t>
  </si>
  <si>
    <t>AUXILIAR DE LABORATORISTA DE SOLOS E DE CONCRETO</t>
  </si>
  <si>
    <t>26,24</t>
  </si>
  <si>
    <t>AUXILIAR DE LABORATORISTA DE SOLOS E DE CONCRETO (MENSALISTA)</t>
  </si>
  <si>
    <t>4.617,49</t>
  </si>
  <si>
    <t>AUXILIAR DE MECANICO</t>
  </si>
  <si>
    <t>18,74</t>
  </si>
  <si>
    <t>AUXILIAR DE MECANICO (MENSALISTA)</t>
  </si>
  <si>
    <t>3.297,64</t>
  </si>
  <si>
    <t>AUXILIAR DE PEDREIRO</t>
  </si>
  <si>
    <t>15,36</t>
  </si>
  <si>
    <t>AUXILIAR DE PEDREIRO (MENSALISTA)</t>
  </si>
  <si>
    <t>2.704,69</t>
  </si>
  <si>
    <t>AUXILIAR DE SERVICOS GERAIS</t>
  </si>
  <si>
    <t>16,55</t>
  </si>
  <si>
    <t>AUXILIAR DE SERVICOS GERAIS (MENSALISTA)</t>
  </si>
  <si>
    <t>2.912,26</t>
  </si>
  <si>
    <t>AUXILIAR DE TOPOGRAFO</t>
  </si>
  <si>
    <t>AUXILIAR DE TOPOGRAFO (MENSALISTA)</t>
  </si>
  <si>
    <t>1.481,60</t>
  </si>
  <si>
    <t>AUXILIAR TECNICO / ASSISTENTE DE ENGENHARIA</t>
  </si>
  <si>
    <t>34,15</t>
  </si>
  <si>
    <t>AUXILIAR TECNICO / ASSISTENTE DE ENGENHARIA (MENSALISTA)</t>
  </si>
  <si>
    <t>6.008,13</t>
  </si>
  <si>
    <t>AVENTAL DE SEGURANCA DE RASPA DE COURO 1,00 X 0,60 M</t>
  </si>
  <si>
    <t>41,58</t>
  </si>
  <si>
    <t>AZULEJISTA OU LADRILHEIRO</t>
  </si>
  <si>
    <t>22,86</t>
  </si>
  <si>
    <t>AZULEJISTA OU LADRILHEIRO (MENSALISTA)</t>
  </si>
  <si>
    <t>4.022,03</t>
  </si>
  <si>
    <t>BACIA SANITARIA (VASO) COM CAIXA ACOPLADA, DE LOUCA BRANCA</t>
  </si>
  <si>
    <t>439,94</t>
  </si>
  <si>
    <t>BACIA SANITARIA (VASO) CONVENCIONAL DE LOUCA BRANCA</t>
  </si>
  <si>
    <t>BACIA SANITARIA (VASO) CONVENCIONAL DE LOUCA COR</t>
  </si>
  <si>
    <t>220,82</t>
  </si>
  <si>
    <t>BACIA SANITARIA (VASO) CONVENCIONAL PARA PCD SEM FURO FRONTAL, DE LOUCA BRANCA, SEM ASSENTO</t>
  </si>
  <si>
    <t>822,05</t>
  </si>
  <si>
    <t>BACIA SANITARIA TURCA DE LOUCA BRANCA</t>
  </si>
  <si>
    <t>617,40</t>
  </si>
  <si>
    <t>BALDE PLASTICO CAPACIDADE *10* L</t>
  </si>
  <si>
    <t>11,14</t>
  </si>
  <si>
    <t>BALDE VERMELHO PARA SINALIZACAO DE VIAS</t>
  </si>
  <si>
    <t>5,88</t>
  </si>
  <si>
    <t>BANCADA DE MARMORE SINTETICO COM UMA CUBA, 120 X *60* CM</t>
  </si>
  <si>
    <t>195,55</t>
  </si>
  <si>
    <t>BANCADA DE MARMORE SINTETICO COM UMA CUBA, 150 X *60* CM</t>
  </si>
  <si>
    <t>245,12</t>
  </si>
  <si>
    <t>BANCADA DE MARMORE SINTETICO COM UMA CUBA, 200 X *60* CM</t>
  </si>
  <si>
    <t>552,38</t>
  </si>
  <si>
    <t>BANCADA/ BANCA EM GRANITO, POLIDO, TIPO ANDORINHA/ QUARTZ/ CASTELO/ CORUMBA OU OUTROS EQUIVALENTES DA REGIAO, COM CUBA INOX, FORMATO *120 X 60* CM, E=  *2* CM</t>
  </si>
  <si>
    <t>827,04</t>
  </si>
  <si>
    <t>BANCADA/ BANCA EM MARMORE, POLIDO, BRANCO COMUM, E=  *3* CM</t>
  </si>
  <si>
    <t>299,50</t>
  </si>
  <si>
    <t>BANCADA/BANCA/PIA DE ACO INOXIDAVEL (AISI 430) COM 1 CUBA CENTRAL, COM VALVULA, ESCORREDOR DUPLO, DE *0,55 X 1,20* M</t>
  </si>
  <si>
    <t>219,90</t>
  </si>
  <si>
    <t>BANCADA/BANCA/PIA DE ACO INOXIDAVEL (AISI 430) COM 1 CUBA CENTRAL, COM VALVULA, ESCORREDOR DUPLO, DE *0,55 X 1,40* M</t>
  </si>
  <si>
    <t>292,41</t>
  </si>
  <si>
    <t>BANCADA/BANCA/PIA DE ACO INOXIDAVEL (AISI 430) COM 1 CUBA CENTRAL, COM VALVULA, ESCORREDOR DUPLO, DE *0,55 X 1,80* M</t>
  </si>
  <si>
    <t>423,65</t>
  </si>
  <si>
    <t>BANCADA/BANCA/PIA DE ACO INOXIDAVEL (AISI 430) COM 1 CUBA CENTRAL, COM VALVULA, LISA (SEM ESCORREDOR), DE *0,55 X 1,20* M</t>
  </si>
  <si>
    <t>214,95</t>
  </si>
  <si>
    <t>BANCADA/BANCA/PIA DE ACO INOXIDAVEL (AISI 430) COM 1 CUBA CENTRAL, SEM VALVULA, ESCORREDOR DUPLO, DE *0,55 X 1,60* M</t>
  </si>
  <si>
    <t>255,60</t>
  </si>
  <si>
    <t>BANCADA/BANCA/PIA DE ACO INOXIDAVEL (AISI 430) COM 2 CUBAS, COM VALVULAS, ESCORREDOR DUPLO, DE *0,55 X 2,00* M</t>
  </si>
  <si>
    <t>597,31</t>
  </si>
  <si>
    <t>BANCADA/TAMPO ACO INOX (AISI 304), LARGURA 60 CM, COM RODABANCA (NAO INCLUI PES DE APOIO)</t>
  </si>
  <si>
    <t>951,70</t>
  </si>
  <si>
    <t>BANCADA/TAMPO ACO INOX (AISI 304), LARGURA 70 CM, COM RODABANCA (NAO INCLUI PES DE APOIO)</t>
  </si>
  <si>
    <t>1.192,43</t>
  </si>
  <si>
    <t>BANCADA/TAMPO LISO (SEM CUBA) EM MARMORE SINTETICO</t>
  </si>
  <si>
    <t>216,82</t>
  </si>
  <si>
    <t>BANCO ARTICULADO PARA BANHO, EM ACO INOX POLIDO, 70* CM X 45* CM</t>
  </si>
  <si>
    <t>617,95</t>
  </si>
  <si>
    <t>BANCO COM ENCOSTO, 1,60M* DE COMPRIMENTO, EM TUBO DE ACO CARBONO E PINTURA NO PROCESSO ELETROSTATICO - PARA ACADEMIA AO AR LIVRE / ACADEMIA DA TERCEIRA IDADE - ATI</t>
  </si>
  <si>
    <t>1.010,52</t>
  </si>
  <si>
    <t>BANDEJA DE PINTURA PARA ROLO 23 CM</t>
  </si>
  <si>
    <t>7,60</t>
  </si>
  <si>
    <t>BARRA ANTIPANICO DUPLA, CEGA EM LADO OPOSTO, COR CINZA</t>
  </si>
  <si>
    <t xml:space="preserve">PAR   </t>
  </si>
  <si>
    <t>1.197,77</t>
  </si>
  <si>
    <t>BARRA ANTIPANICO DUPLA, PARA PORTA DE VIDRO, COR CINZA</t>
  </si>
  <si>
    <t>1.321,27</t>
  </si>
  <si>
    <t>BARRA ANTIPANICO SIMPLES, CEGA EM LADO OPOSTO, COR CINZA</t>
  </si>
  <si>
    <t>533,91</t>
  </si>
  <si>
    <t>BARRA ANTIPANICO SIMPLES, COM FECHADURA LADO OPOSTO, COR CINZA</t>
  </si>
  <si>
    <t>815,43</t>
  </si>
  <si>
    <t>BARRA ANTIPANICO SIMPLES, PARA PORTA DE VIDRO, COR CINZA</t>
  </si>
  <si>
    <t>873,40</t>
  </si>
  <si>
    <t>BARRA DE APOIO EM "L", EM ACO INOX POLIDO 70 X 70 CM, DIAMETRO MINIMO 3 CM</t>
  </si>
  <si>
    <t>273,71</t>
  </si>
  <si>
    <t>BARRA DE APOIO EM "L", EM ACO INOX POLIDO 80 X 80 CM, DIAMETRO MINIMO 3 CM</t>
  </si>
  <si>
    <t>314,12</t>
  </si>
  <si>
    <t>BARRA DE APOIO LATERAL ARTICULADA, COM TRAVA, EM ACO INOX POLIDO, 70 CM, DIAMETRO MINIMO 3 CM</t>
  </si>
  <si>
    <t>339,87</t>
  </si>
  <si>
    <t>BARRA DE APOIO RETA, EM ACO INOX POLIDO, COMPRIMENTO 60CM, DIAMETRO MINIMO 3 CM</t>
  </si>
  <si>
    <t>120,50</t>
  </si>
  <si>
    <t>BARRA DE APOIO RETA, EM ACO INOX POLIDO, COMPRIMENTO 70CM, DIAMETRO MINIMO 3 CM</t>
  </si>
  <si>
    <t>133,83</t>
  </si>
  <si>
    <t>BARRA DE APOIO RETA, EM ACO INOX POLIDO, COMPRIMENTO 80CM, DIAMETRO MINIMO 3 CM</t>
  </si>
  <si>
    <t>142,70</t>
  </si>
  <si>
    <t>BARRA DE APOIO RETA, EM ACO INOX POLIDO, COMPRIMENTO 90 CM, DIAMETRO MINIMO 3 CM</t>
  </si>
  <si>
    <t>149,50</t>
  </si>
  <si>
    <t>BARRA DE APOIO RETA, EM ALUMINIO, COMPRIMENTO 60CM, DIAMETRO MINIMO 3 CM</t>
  </si>
  <si>
    <t>116,82</t>
  </si>
  <si>
    <t>BARRA DE APOIO RETA, EM ALUMINIO, COMPRIMENTO 70CM, DIAMETRO MINIMO 3 CM</t>
  </si>
  <si>
    <t>133,96</t>
  </si>
  <si>
    <t>BARRA DE APOIO RETA, EM ALUMINIO, COMPRIMENTO 80 CM, DIAMETRO MINIMO 3 CM</t>
  </si>
  <si>
    <t>144,90</t>
  </si>
  <si>
    <t>BARRA DE APOIO RETA, EM ALUMINIO, COMPRIMENTO 90 CM, DIAMETRO MINIMO 3 CM</t>
  </si>
  <si>
    <t>151,73</t>
  </si>
  <si>
    <t>BARRA DE FERRO CHATA, RETANGULAR (QUALQUER BITOLA)</t>
  </si>
  <si>
    <t>6,00</t>
  </si>
  <si>
    <t>BARRA DE FERRO CHATO, RETANGULAR, 19,05 MM X 3,17 MM (L X E), 0,47 KG/M</t>
  </si>
  <si>
    <t>2,84</t>
  </si>
  <si>
    <t>BARRA DE FERRO CHATO, RETANGULAR, 25,4 MM X 4,76 MM (L X E), 1,73 KG/M</t>
  </si>
  <si>
    <t>10,38</t>
  </si>
  <si>
    <t>BARRA DE FERRO CHATO, RETANGULAR, 25,4 MM X 6,35 MM (L X E), 1,2265 KG/M</t>
  </si>
  <si>
    <t>7,35</t>
  </si>
  <si>
    <t>BARRA DE FERRO CHATO, RETANGULAR, 38,1 MM X 12,7 MM (L X E), 3,79 KG/M</t>
  </si>
  <si>
    <t>23,08</t>
  </si>
  <si>
    <t>BARRA DE FERRO CHATO, RETANGULAR, 38,1 MM X 6,35 MM (L X E), 1,89 KG/M</t>
  </si>
  <si>
    <t>11,45</t>
  </si>
  <si>
    <t>BARRA DE FERRO CHATO, RETANGULAR, 38,1 MM X 9,53 MM (L X E), 2,84 KG/M</t>
  </si>
  <si>
    <t>17,21</t>
  </si>
  <si>
    <t>BARRA DE FERRO CHATO, RETANGULAR, 50,8 MM X 12,7 MM (L X E), 5,06 KG/M</t>
  </si>
  <si>
    <t>30,97</t>
  </si>
  <si>
    <t>BARRA DE FERRO CHATO, RETANGULAR, 50,8 MM X 25,4 MM (L X E), 10,12 KG/M</t>
  </si>
  <si>
    <t>61,33</t>
  </si>
  <si>
    <t>BARRA DE FERRO CHATO, RETANGULAR, 50,8 MM X 6,35 MM (L X E), 2,53 KG/M</t>
  </si>
  <si>
    <t>15,33</t>
  </si>
  <si>
    <t>BARRA DE FERRO CHATO, RETANGULAR, 50,8 MM X 7,94 MM (L X E), 3,162 KG/M</t>
  </si>
  <si>
    <t>19,18</t>
  </si>
  <si>
    <t>BARRA DE FERRO CHATO, RETANGULAR, 50,8 MM X 9,53 MM (L X E), 3,79KG/M</t>
  </si>
  <si>
    <t>22,97</t>
  </si>
  <si>
    <t>BASE DE MISTURADOR MONOCOMANDO PARA CHUVEIRO</t>
  </si>
  <si>
    <t>323,51</t>
  </si>
  <si>
    <t>BASE PARA MASTRO DE PARA-RAIOS DIAMETRO NOMINAL 1 1/2"</t>
  </si>
  <si>
    <t>68,60</t>
  </si>
  <si>
    <t>BASE PARA MASTRO DE PARA-RAIOS DIAMETRO NOMINAL 2"</t>
  </si>
  <si>
    <t>71,26</t>
  </si>
  <si>
    <t>BASE PARA RELE COM SUPORTE METALICO</t>
  </si>
  <si>
    <t>13,99</t>
  </si>
  <si>
    <t>BASE UNIPOLAR PARA FUSIVEL NH1, CORRENTE NOMINAL DE 250 A, SEM CAPA</t>
  </si>
  <si>
    <t>98,32</t>
  </si>
  <si>
    <t>BATE-ESTACAS POR GRAVIDADE, POTENCIA160 HP, PESO DO MARTELO ATE 3 TONELADAS</t>
  </si>
  <si>
    <t>374.960,93</t>
  </si>
  <si>
    <t>BATENTE/ PORTAL/ ADUELA/ MARCO MACICO, E= *3 CM, L= *13 CM, *60 CM A 120* CM X *210 CM,  EM CEDRINHO/ ANGELIM COMERCIAL/ EUCALIPTO/ CURUPIXA/ PEROBA/ CUMARU OU EQUIVALENTE DA REGIAO (NAO INCLUI ALIZARES)</t>
  </si>
  <si>
    <t xml:space="preserve">JG    </t>
  </si>
  <si>
    <t>135,00</t>
  </si>
  <si>
    <t>BATENTE/ PORTAL/ ADUELA/ MARCO MACICO, E= *3* CM, L= *13* CM, *60 CM A 120* CM X *210* CM, EM PINUS/ TAUARI/ VIROLA OU EQUIVALENTE DA REGIAO (NAO INCLUI ALIZARES)</t>
  </si>
  <si>
    <t>89,22</t>
  </si>
  <si>
    <t>BATENTE/ PORTAL/ ADUELA/ MARCO MACICO, E= *3* CM, L= *7* CM, *60 CM A 120* CM X *210* CM,  EM CEDRINHO/ ANGELIM COMERCIAL/ EUCALIPTO/ CURUPIXA/ PEROBA/ CUMARU OU EQUIVALENTE DA REGIAO (NAO INCLUI ALIZARES)</t>
  </si>
  <si>
    <t>109,67</t>
  </si>
  <si>
    <t>BATENTE/ PORTAL/ ADUELA/ MARCO MACICO, E= *3* CM, L= *7* CM, *60 CM A 120* CM X *210* CM, EM PINUS/ TAUARI/ VIROLA OU EQUIVALENTE DA REGIAO (NAO INCLUI ALIZARES)</t>
  </si>
  <si>
    <t>59,61</t>
  </si>
  <si>
    <t>BATENTE/ PORTAL/ ADUELA/MARCO MACICO, E= *3* CM, L= *15* CM, *60 CM A 120* CM  X *210* CM, EM PINUS/ TAUARI/ VIROLA OU EQUIVALENTE DA REGIAO</t>
  </si>
  <si>
    <t>109,28</t>
  </si>
  <si>
    <t>BATENTE/ PORTAL/ADUELA/ MARCO MACICO, E= *3* CM, L= *15* CM, *60 CM A 120* CM  X *210* CM,  EM CEDRINHO/ ANGELIM COMERCIAL/  EUCALIPTO/ CURUPIXA/ PEROBA/ CUMARU OU EQUIVALENTE DA REGIAO (NAO INCLUI ALIZARES)</t>
  </si>
  <si>
    <t>147,85</t>
  </si>
  <si>
    <t>BATENTE/PORTAL/ADUELA/MARCO, EM MDF/PVC WOOD/POLIESTIRENO OU MADEIRA LAMINADA, L = *9,0* CM COM GUARNICAO REGULAVEL 2 FACES = *35* MM, PRIMER</t>
  </si>
  <si>
    <t>242,05</t>
  </si>
  <si>
    <t>BETONEIRA CAPACIDADE NOMINAL 400 L, CAPACIDADE DE MISTURA  280 L, MOTOR ELETRICO TRIFASICO 220/380 V POTENCIA 2 CV, SEM CARREGADOR</t>
  </si>
  <si>
    <t>4.105,00</t>
  </si>
  <si>
    <t>BETONEIRA CAPACIDADE NOMINAL 400 L, CAPACIDADE DE MISTURA 310 L, MOTOR A DIESEL POTENCIA 5 CV, SEM CARREGADOR</t>
  </si>
  <si>
    <t>5.598,10</t>
  </si>
  <si>
    <t>BETONEIRA CAPACIDADE NOMINAL 400 L, CAPACIDADE DE MISTURA 310 L, MOTOR A GASOLINA POTENCIA 5,5 CV, SEM CARREGADOR</t>
  </si>
  <si>
    <t>5.134,72</t>
  </si>
  <si>
    <t>BETONEIRA CAPACIDADE NOMINAL 600 L, CAPACIDADE DE MISTURA 440 L, MOTOR A GASOLINA POTENCIA 10 HP, COM CARREGADOR</t>
  </si>
  <si>
    <t>22.333,98</t>
  </si>
  <si>
    <t>BETONEIRA, CAPACIDADE NOMINAL 400 L, CAPACIDADE DE MISTURA 310L, MOTOR ELETRICO TRIFASICO 220/380V POTENCIA 2 CV, SEM CARREGADOR</t>
  </si>
  <si>
    <t>4.696,39</t>
  </si>
  <si>
    <t>BETONEIRA, CAPACIDADE NOMINAL 600 L, CAPACIDADE DE MISTURA  360L, MOTOR ELETRICO TRIFASICO 220/380V, POTENCIA 4CV, EXCLUSO CARREGADOR</t>
  </si>
  <si>
    <t>16.698,30</t>
  </si>
  <si>
    <t>BETONEIRA, CAPACIDADE NOMINAL 600 L, CAPACIDADE DE MISTURA 440 L, MOTOR A DIESEL POTENCIA 10 CV, COM CARREGADOR</t>
  </si>
  <si>
    <t>20.295,39</t>
  </si>
  <si>
    <t>BLASTER, DINAMITADOR OU CABO DE FOGO</t>
  </si>
  <si>
    <t>23,99</t>
  </si>
  <si>
    <t>BLASTER, DINAMITADOR OU CABO DE FOGO (MENSALISTA)</t>
  </si>
  <si>
    <t>4.220,79</t>
  </si>
  <si>
    <t>BLOCO CERAMICO DE VEDACAO COM FUROS NA HORIZONTAL, 11,5 X 19 X 19 CM - 4,5 MPA (NBR 15270)</t>
  </si>
  <si>
    <t>1,20</t>
  </si>
  <si>
    <t>BLOCO CERAMICO DE VEDACAO COM FUROS NA VERTICAL, 14 X 19 X 39 CM - 4,5 MPA (NBR 15270)</t>
  </si>
  <si>
    <t>2,95</t>
  </si>
  <si>
    <t>BLOCO CERAMICO DE VEDACAO COM FUROS NA VERTICAL, 19 X 19 X 39 CM - 4,5 MPA (NBR 15270)</t>
  </si>
  <si>
    <t>3,68</t>
  </si>
  <si>
    <t>BLOCO CERAMICO DE VEDACAO COM FUROS NA VERTICAL, 9 X 19 X 39 CM - 4,5 MPA (NBR 15270)</t>
  </si>
  <si>
    <t>2,33</t>
  </si>
  <si>
    <t>BLOCO CERAMICO VAZADO PARA ALVENARIA DE VEDACAO, DE 9 X 19 X 19 CM (L X A X C)</t>
  </si>
  <si>
    <t xml:space="preserve">MIL   </t>
  </si>
  <si>
    <t>900,00</t>
  </si>
  <si>
    <t>BLOCO CERAMICO VAZADO PARA ALVENARIA DE VEDACAO, 4 FUROS, DE 9 X 9 X 19 CM (L X A X C)</t>
  </si>
  <si>
    <t>1,04</t>
  </si>
  <si>
    <t>BLOCO CERAMICO VAZADO PARA ALVENARIA DE VEDACAO, 6 FUROS, DE 9 X 14 X 19 CM (L X A X C)</t>
  </si>
  <si>
    <t>0,81</t>
  </si>
  <si>
    <t>BLOCO CERAMICO VAZADO PARA ALVENARIA DE VEDACAO, 6 FUROS, DE 9 X 9 X 19 CM (L X A X C)</t>
  </si>
  <si>
    <t>0,83</t>
  </si>
  <si>
    <t>BLOCO CERAMICO VAZADO PARA ALVENARIA DE VEDACAO, 8 FUROS, DE 9 X 19 X 19 CM (L XA X C)</t>
  </si>
  <si>
    <t>BLOCO CERAMICO VAZADO PARA ALVENARIA DE VEDACAO, 8 FUROS, DE 9 X 19 X 29 CM (L X A X C)</t>
  </si>
  <si>
    <t>1,25</t>
  </si>
  <si>
    <t>BLOCO DE CONCRETO ESTRUTURAL 14 X 19 X 29 CM, FBK 10 MPA (NBR 6136)</t>
  </si>
  <si>
    <t>3,27</t>
  </si>
  <si>
    <t>BLOCO DE CONCRETO ESTRUTURAL 14 X 19 X 29 CM, FBK 12 MPA (NBR 6136)</t>
  </si>
  <si>
    <t>3,33</t>
  </si>
  <si>
    <t>BLOCO DE CONCRETO ESTRUTURAL 14 X 19 X 29 CM, FBK 14 MPA (NBR 6136)</t>
  </si>
  <si>
    <t>3,48</t>
  </si>
  <si>
    <t>BLOCO DE CONCRETO ESTRUTURAL 14 X 19 X 29 CM, FBK 16 MPA (NBR 6136)</t>
  </si>
  <si>
    <t>BLOCO DE CONCRETO ESTRUTURAL 14 X 19 X 29 CM, FBK 4,5 MPA (NBR 6136)</t>
  </si>
  <si>
    <t>2,72</t>
  </si>
  <si>
    <t>BLOCO DE CONCRETO ESTRUTURAL 14 X 19 X 29 CM, FBK 6 MPA (NBR 6136)</t>
  </si>
  <si>
    <t>2,86</t>
  </si>
  <si>
    <t>BLOCO DE CONCRETO ESTRUTURAL 14 X 19 X 29 CM, FBK 8 MPA (NBR 6136)</t>
  </si>
  <si>
    <t>BLOCO DE CONCRETO ESTRUTURAL 14 X 19 X 34 CM, FBK 4,5 MPA (NBR 6136)</t>
  </si>
  <si>
    <t>2,75</t>
  </si>
  <si>
    <t>BLOCO DE CONCRETO ESTRUTURAL 14 X 19 X 39 CM, FBK 10 MPA (NBR 6136)</t>
  </si>
  <si>
    <t>3,58</t>
  </si>
  <si>
    <t>BLOCO DE CONCRETO ESTRUTURAL 14 X 19 X 39 CM, FBK 12 MPA (NBR 6136)</t>
  </si>
  <si>
    <t>BLOCO DE CONCRETO ESTRUTURAL 14 X 19 X 39 CM, FBK 14 MPA (NBR 6136)</t>
  </si>
  <si>
    <t>4,00</t>
  </si>
  <si>
    <t>BLOCO DE CONCRETO ESTRUTURAL 14 X 19 X 39 CM, FBK 4,5 MPA (NBR 6136)</t>
  </si>
  <si>
    <t>BLOCO DE CONCRETO ESTRUTURAL 14 X 19 X 39 CM, FBK 6 MPA (NBR 6136)</t>
  </si>
  <si>
    <t>3,04</t>
  </si>
  <si>
    <t>BLOCO DE CONCRETO ESTRUTURAL 14 X 19 X 39 CM, FBK 8 MPA (NBR 6136)</t>
  </si>
  <si>
    <t>3,20</t>
  </si>
  <si>
    <t>BLOCO DE CONCRETO ESTRUTURAL 14 X 19 X 39, FCK 16 MPA (NBR 6136)</t>
  </si>
  <si>
    <t>4,22</t>
  </si>
  <si>
    <t>BLOCO DE CONCRETO ESTRUTURAL 19 X 19 X 39 CM, FBK 10 MPA (NBR 6136)</t>
  </si>
  <si>
    <t>4,66</t>
  </si>
  <si>
    <t>BLOCO DE CONCRETO ESTRUTURAL 19 X 19 X 39 CM, FBK 12 MPA (NBR 6136)</t>
  </si>
  <si>
    <t>4,86</t>
  </si>
  <si>
    <t>BLOCO DE CONCRETO ESTRUTURAL 19 X 19 X 39 CM, FBK 14 MPA (NBR 6136)</t>
  </si>
  <si>
    <t>BLOCO DE CONCRETO ESTRUTURAL 19 X 19 X 39 CM, FBK 16 MPA (NBR 6136)</t>
  </si>
  <si>
    <t>5,62</t>
  </si>
  <si>
    <t>BLOCO DE CONCRETO ESTRUTURAL 19 X 19 X 39 CM, FBK 4,5 MPA (NBR 6136)</t>
  </si>
  <si>
    <t>3,76</t>
  </si>
  <si>
    <t>BLOCO DE CONCRETO ESTRUTURAL 19 X 19 X 39 CM, FBK 8 MPA (NBR 6136)</t>
  </si>
  <si>
    <t>4,20</t>
  </si>
  <si>
    <t>BLOCO DE CONCRETO ESTRUTURAL 9 X 19 X 39 CM, FBK 4,5 MPA (NBR 6136)</t>
  </si>
  <si>
    <t>2,09</t>
  </si>
  <si>
    <t>BLOCO DE ESPUMA MULTIUSO *23 X 13 X 8* CM</t>
  </si>
  <si>
    <t>6,34</t>
  </si>
  <si>
    <t>BLOCO DE GESSO COMPACTO / MACICO, BRANCO, E = 10 CM, DIMENSOES *67 X 50* CM</t>
  </si>
  <si>
    <t>43,13</t>
  </si>
  <si>
    <t>BLOCO DE GESSO VAZADO, BRANCO, E = *7* CM, DIMENSOES *67 X 50* CM</t>
  </si>
  <si>
    <t>24,14</t>
  </si>
  <si>
    <t>BLOCO DE POLIETILENO ALTA DENSIDADE, *27* X *30* X *100* CM, ACOMPANHADOS PLACAS  TERMINAIS  E LONGARINAS, PARA FUNDO DE FILTRO</t>
  </si>
  <si>
    <t>541,31</t>
  </si>
  <si>
    <t>BLOCO DE VEDACAO CONCRETO APARENTE 9 X 19 X 39 CM (CLASSE C - NBR 6136)</t>
  </si>
  <si>
    <t>2,15</t>
  </si>
  <si>
    <t>BLOCO DE VEDACAO CONCRETO 14 X 19 X 29 CM (CLASSE C - NBR 6136)</t>
  </si>
  <si>
    <t>2,39</t>
  </si>
  <si>
    <t>BLOCO DE VEDACAO DE CONCRETO APARENTE 14 X 19 X 39 CM (CLASSE C - NBR 6136)</t>
  </si>
  <si>
    <t>BLOCO DE VEDACAO DE CONCRETO APARENTE 19 X 19 X 39 CM  (CLASSE C - NBR 6136)</t>
  </si>
  <si>
    <t>BLOCO DE VEDACAO DE CONCRETO CELULAR AUTOCLAVADO 10 X 30 X 60 CM (E X A X C)</t>
  </si>
  <si>
    <t>78,26</t>
  </si>
  <si>
    <t>BLOCO DE VEDACAO DE CONCRETO CELULAR AUTOCLAVADO 15 X 30 X 60 CM (E X A X C)</t>
  </si>
  <si>
    <t>114,95</t>
  </si>
  <si>
    <t>BLOCO DE VEDACAO DE CONCRETO CELULAR AUTOCLAVADO 20 X 30 X 60 CM (E X A X C)</t>
  </si>
  <si>
    <t>176,09</t>
  </si>
  <si>
    <t>BLOCO DE VEDACAO DE CONCRETO 14 X 19 X 39 CM (CLASSE C - NBR 6136)</t>
  </si>
  <si>
    <t>2,64</t>
  </si>
  <si>
    <t>BLOCO DE VEDACAO DE CONCRETO 19 X 19 X 39 CM (CLASSE C - NBR 6136)</t>
  </si>
  <si>
    <t>BLOCO DE VEDACAO DE CONCRETO, 9 X 19 X 39 CM (CLASSE C - NBR 6136)</t>
  </si>
  <si>
    <t>2,11</t>
  </si>
  <si>
    <t>BLOCO DE VIDRO INCOLOR XADREZ, DE *20 X 20 X 10* CM</t>
  </si>
  <si>
    <t>BLOCO DE VIDRO INCOLOR, CANELADO, DE *19 X 19 X 8* CM</t>
  </si>
  <si>
    <t>BLOCO DE VIDRO/ELEMENTO VAZADO INCOLOR, VENEZIANA, DE *20 X 20 X 6* CM</t>
  </si>
  <si>
    <t>22,20</t>
  </si>
  <si>
    <t>BLOCO DE VIDRO/ELEMENTO VAZADO, INCOLOR, VENEZIANA, *20 X 10 X 8* CM</t>
  </si>
  <si>
    <t>15,22</t>
  </si>
  <si>
    <t>BLOCO ESTRUTURAL CERAMICO 14 X 19 X 29 CM, 6,0 MPA (NBR 15270)</t>
  </si>
  <si>
    <t>BLOCO ESTRUTURAL CERAMICO 14 X 19 X 34 CM, 6,0 MPA (NBR 15270)</t>
  </si>
  <si>
    <t>3,06</t>
  </si>
  <si>
    <t>BLOCO ESTRUTURAL CERAMICO 14 X 19 X 39 CM, 6,0 MPA (NBR 15270)</t>
  </si>
  <si>
    <t>3,30</t>
  </si>
  <si>
    <t>BLOCO ESTRUTURAL CERAMICO 19 X 19 X 29 CM, 6,0 MPA (NBR 15270)</t>
  </si>
  <si>
    <t>BLOCO ESTRUTURAL CERAMICO 19 X 19 X 39 CM, 6,0 MPA (NBR 15270)</t>
  </si>
  <si>
    <t>4,08</t>
  </si>
  <si>
    <t>BLOCO VEDACAO CONCRETO CELULAR AUTOCLAVADO 12,5 X 30 X 60 CM (E X A X C)</t>
  </si>
  <si>
    <t>109,83</t>
  </si>
  <si>
    <t>BLOCO VEDACAO CONCRETO CELULAR AUTOCLAVADO 7,5 X 30 X 60 CM (E X A X C)</t>
  </si>
  <si>
    <t>64,92</t>
  </si>
  <si>
    <t>BLOQUETE/PISO DE CONCRETO - MODELO BLOCO PISOGRAMA/CONCREGRAMA 2 FUROS, DIMENSOES APROX. DE 35 CM X 15 CM E ESPESSURA DE 7 CM (+/- 1 CM), COR NATURAL</t>
  </si>
  <si>
    <t>42,34</t>
  </si>
  <si>
    <t>BLOQUETE/PISO DE CONCRETO - MODELO PISOGRAMA/CONCREGRAMA/PAVI-GRADE/GRAMEIRO, DIMENSOES APROXIMADAS DE 60 CM X 45 CM E ESPESSURA DE 8 CM (+/- 1 CM), COR NATURAL</t>
  </si>
  <si>
    <t>95,27</t>
  </si>
  <si>
    <t>BLOQUETE/PISO INTERTRAVADO DE CONCRETO - MODELO ONDA/16 FACES/RETANGULAR/TIJOLINHO/PAVER/HOLANDES/PARALELEPIPEDO, *22 CM X *11 CM, E = 10 CM, RESISTENCIA DE 50 MPA (NBR 9781), COR NATURAL</t>
  </si>
  <si>
    <t>60,86</t>
  </si>
  <si>
    <t>BLOQUETE/PISO INTERTRAVADO DE CONCRETO - MODELO ONDA/16 FACES/RETANGULAR/TIJOLINHO/PAVER/HOLANDES/PARALELEPIPEDO, *22 CM X 11* CM, E = 8 CM, RESISTENCIA DE 35 MPA (NBR 9781), COR NATURAL</t>
  </si>
  <si>
    <t>50,50</t>
  </si>
  <si>
    <t>BLOQUETE/PISO INTERTRAVADO DE CONCRETO - MODELO ONDA/16 FACES/RETANGULAR/TIJOLINHO/PAVER/HOLANDES/PARALELEPIPEDO, 20 CM X 10 CM, E = 10 CM, RESISTENCIA DE 35 MPA (NBR 9781), COR NATURAL</t>
  </si>
  <si>
    <t>59,54</t>
  </si>
  <si>
    <t>BLOQUETE/PISO INTERTRAVADO DE CONCRETO - MODELO ONDA/16 FACES/RETANGULAR/TIJOLINHO/PAVER/HOLANDES/PARALELEPIPEDO, 20 CM X 10 CM, E = 6 CM, RESISTENCIA DE 35 MPA (NBR 9781), COLORIDO</t>
  </si>
  <si>
    <t>46,31</t>
  </si>
  <si>
    <t>BLOQUETE/PISO INTERTRAVADO DE CONCRETO - MODELO ONDA/16 FACES/RETANGULAR/TIJOLINHO/PAVER/HOLANDES/PARALELEPIPEDO, 20 CM X 10 CM, E = 6 CM, RESISTENCIA DE 35 MPA (NBR 9781), COR NATURAL</t>
  </si>
  <si>
    <t>39,98</t>
  </si>
  <si>
    <t>BLOQUETE/PISO INTERTRAVADO DE CONCRETO - MODELO ONDA/16 FACES/RETANGULAR/TIJOLINHO/PAVER/HOLANDES/PARALELEPIPEDO, 20 CM X 10 CM, E = 8 CM, RESISTENCIA DE 35 MPA (NBR 9781), COLORIDO</t>
  </si>
  <si>
    <t>55,57</t>
  </si>
  <si>
    <t>BLOQUETE/PISO INTERTRAVADO DE CONCRETO - MODELO RAQUETE, *22 CM X 13,5* CM, E = 6 CM, RESISTENCIA DE 35 MPA (NBR 9781), COR NATURAL</t>
  </si>
  <si>
    <t>40,82</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</si>
  <si>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</si>
  <si>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</si>
  <si>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40,26</t>
  </si>
  <si>
    <t>BLOQUETE/PISO INTERTRAVADO DE CONCRETO - MODELO SEXTAVADO / HEXAGONAL, 25 CM X 25 CM, E = 8 CM, RESISTENCIA DE 35 MPA (NBR 9781), COR NATURAL</t>
  </si>
  <si>
    <t>50,71</t>
  </si>
  <si>
    <t>BOCAL PVC, PARA CALHA PLUVIAL, DIAMETRO DA SAIDA ENTRE 80 E 100 MM, PARA DRENAGEM PREDIAL</t>
  </si>
  <si>
    <t>18,56</t>
  </si>
  <si>
    <t>BOLSA DE LIGACAO EM PVC FLEXIVEL PARA VASO SANITARIO 1.1/2 " (40 MM)</t>
  </si>
  <si>
    <t>3,43</t>
  </si>
  <si>
    <t>BOLSA DE LONA PARA FERRAMENTAS *50 X 35 X 25* CM</t>
  </si>
  <si>
    <t>198,89</t>
  </si>
  <si>
    <t>BOMBA CENTRIFUGA  MOTOR ELETRICO TRIFASICO 1,48HP  DIAMETRO DE SUCCAO X ELEVACAO 1" X 1", 4 ESTAGIOS, DIAMETRO DOS ROTORES 3 X 107 MM + 1 X 100 MM, HM/Q: 10 M / 5,3 M3/H A 70 M / 1,8 M3/H</t>
  </si>
  <si>
    <t>1.891,18</t>
  </si>
  <si>
    <t>BOMBA CENTRIFUGA  MOTOR ELETRICO TRIFASICO 2,96HP, DIAMETRO DE SUCCAO X ELEVACAO 1 1/2" X 1 1/4", DIAMETRO DO ROTOR 148 MM, HM/Q: 34 M / 14,80 M3/H A 40 M / 8,60 M3/H</t>
  </si>
  <si>
    <t>1.590,14</t>
  </si>
  <si>
    <t>BOMBA CENTRIFUGA COM MOTOR ELETRICO MONOFASICO, POTENCIA 0,33 HP,  BOCAIS 1" X 3/4", DIAMETRO DO ROTOR 99 MM, HM/Q = 4 MCA / 8,5 M3/H A 18 MCA / 0,90 M3/H</t>
  </si>
  <si>
    <t>648,00</t>
  </si>
  <si>
    <t>BOMBA CENTRIFUGA MONOESTAGIO COM MOTOR ELETRICO MONOFASICO, POTENCIA 15 HP,  DIAMETRO DO ROTOR *173* MM, HM/Q = *30* MCA / *90* M3/H A *45* MCA / *55* M3/H</t>
  </si>
  <si>
    <t>9.363,54</t>
  </si>
  <si>
    <t>BOMBA CENTRIFUGA MOTOR ELETRICO MONOFASICO 0,49 HP  BOCAIS 1" X 3/4", DIAMETRO DO ROTOR 110 MM, HM/Q: 6 M / 8,3 M3/H A 20 M / 1,2 M3/H</t>
  </si>
  <si>
    <t>630,66</t>
  </si>
  <si>
    <t>BOMBA CENTRIFUGA MOTOR ELETRICO MONOFASICO 0,50 CV DIAMETRO DE SUCCAO X ELEVACAO 3/4" X 3/4", MONOESTAGIO, DIAMETRO DOS ROTORES 114 MM, HM/Q: 2 M / 2,99 M3/H A 24 M / 0,71 M3/H</t>
  </si>
  <si>
    <t>984,20</t>
  </si>
  <si>
    <t>BOMBA CENTRIFUGA MOTOR ELETRICO MONOFASICO 0,74HP  DIAMETRO DE SUCCAO X ELEVACAO 1 1/4" X 1", DIAMETRO DO ROTOR 120 MM, HM/Q: 8 M / 7,70 M3/H A 24 M / 2,80 M3/H</t>
  </si>
  <si>
    <t>1.077,58</t>
  </si>
  <si>
    <t>BOMBA CENTRIFUGA MOTOR ELETRICO TRIFASICO 0,99HP  DIAMETRO DE SUCCAO X ELEVACAO 1" X 1", DIAMETRO DO ROTOR 145 MM, HM/Q: 14 M / 8,4 M3/H A 40 M / 0,60 M3/H</t>
  </si>
  <si>
    <t>1.063,09</t>
  </si>
  <si>
    <t>BOMBA CENTRIFUGA MOTOR ELETRICO TRIFASICO 14,8 HP, DIAMETRO DE SUCCAO X ELEVACAO 2 1/2" X 2", DIAMETRO DO ROTOR 195 MM, HM/Q: 62 M / 55,5 M3/H A 80 M / 31,50 M3/H</t>
  </si>
  <si>
    <t>5.961,49</t>
  </si>
  <si>
    <t>BOMBA CENTRIFUGA MOTOR ELETRICO TRIFASICO 5HP, DIAMETRO DE SUCCAO X ELEVACAO 2" X 1 1/2", DIAMETRO DO ROTOR 155 MM, HM/Q: 40 M / 20,40 M3/H A 46 M / 9,20 M3/H</t>
  </si>
  <si>
    <t>2.764,30</t>
  </si>
  <si>
    <t>BOMBA CENTRIFUGA MOTOR ELETRICO TRIFASICO 9,86 DIAMETRO DE SUCCAO X ELEVACAO 1" X 1", 4 ESTAGIOS, DIAMETRO DOS ROTORES 4 X 146 MM, HM/Q: 85 M / 14,9 M3/H A 140 M / 4,2 M3/H</t>
  </si>
  <si>
    <t>5.608,19</t>
  </si>
  <si>
    <t>BOMBA CENTRIFUGA,  MOTOR ELETRICO TRIFASICO 1,48HP  DIAMETRO DE SUCCAO X ELEVACAO 1 1/2" X 1", DIAMETRO DO ROTOR 117 MM, HM/Q: 10 M / 21,9 M3/H A 24 M / 6,1 M3/H</t>
  </si>
  <si>
    <t>1.139,63</t>
  </si>
  <si>
    <t>BOMBA DE PROJECAO DE CONCRETO SECO, POTENCIA 10 CV, VAZAO 3 M3/H</t>
  </si>
  <si>
    <t>50.041,20</t>
  </si>
  <si>
    <t>BOMBA DE PROJECAO DE CONCRETO SECO, POTENCIA 10 CV, VAZAO 6 M3/H</t>
  </si>
  <si>
    <t>53.612,94</t>
  </si>
  <si>
    <t>BOMBA SUBMERSA PARA POCOS TUBULARES PROFUNDOS DIAMETRO DE 4 POLEGADAS, ELETRICA, MONOFASICA, POTENCIA 0,49 HP, 13 ESTAGIOS, BOCAL DE DESCARGA DIAMETRO DE UMA POLEGADA E MEIA, HM/Q = 18 M / 1,90 M3/H A 85 M / 0,60 M3/H</t>
  </si>
  <si>
    <t>2.738,61</t>
  </si>
  <si>
    <t>BOMBA SUBMERSA PARA POCOS TUBULARES PROFUNDOS DIAMETRO DE 4 POLEGADAS, ELETRICA, TRIFASICA, POTENCIA 1,97 HP, 20 ESTAGIOS, BOCAL DE DESCARGA DIAMETRO DE UMA POLEGADA E MEIA, HM/Q = 18 M / 5,40 M3/H A 164 M / 0,80 M3/H</t>
  </si>
  <si>
    <t>3.937,58</t>
  </si>
  <si>
    <t>BOMBA SUBMERSA PARA POCOS TUBULARES PROFUNDOS DIAMETRO DE 4 POLEGADAS, ELETRICA, TRIFASICA, POTENCIA 5,42 HP, 15 ESTAGIOS, BOCAL DE DESCARGA DIAMETRO DE 2 POLEGADAS, HM/Q = 18 M / 18,10 M3/H A 121 M / 2,90 M3/H</t>
  </si>
  <si>
    <t>6.674,53</t>
  </si>
  <si>
    <t>BOMBA SUBMERSA PARA POCOS TUBULARES PROFUNDOS DIAMETRO DE 4 POLEGADAS, ELETRICA, TRIFASICA, POTENCIA 5,42 HP, 29 ESTAGIOS, BOCAL DE DESCARGA DE UMA POLEGADA E MEIA, HM/Q = 18 M / 8,10 M3/H A 201 M / 3,2 M3/H</t>
  </si>
  <si>
    <t>6.336,94</t>
  </si>
  <si>
    <t>BOMBA SUBMERSA PARA POCOS TUBULARES PROFUNDOS DIAMETRO DE 6 POLEGADAS, ELETRICA, TRIFASICA, POTENCIA 27,12 HP, 7 ESTAGIOS, BOCAL DE DESCARGA DIAMETRO DE 4 POLEGADAS, HM/Q = 13,9 M / 90 M3/H A 44,0 M / 25,0 M3/H</t>
  </si>
  <si>
    <t>26.003,72</t>
  </si>
  <si>
    <t>BOMBA SUBMERSA PARA POCOS TUBULARES PROFUNDOS DIAMETRO DE 6 POLEGADAS, ELETRICA, TRIFASICA, POTENCIA 3,45 HP, 5 ESTAGIOS, BOCAL DE DESCARGA DIAMETRO DE 2 POLEGADAS, HM/Q = 68,5 M / 6,12 M3/H A 39,5 M / 14,04 M3/H</t>
  </si>
  <si>
    <t>9.563,69</t>
  </si>
  <si>
    <t>BOMBA SUBMERSA PARA POCOS TUBULARES PROFUNDOS DIAMETRO DE 6 POLEGADAS, ELETRICA, TRIFASICA, POTENCIA 32 HP, 9 ESTAGIOS, BOCAL DE DESCARGA DIAMETRO DE 4 POLEGADAS, HM/Q = 114,0 M / 13,9 M3/H A 57,0 M / 25,0 M3/H</t>
  </si>
  <si>
    <t>28.360,54</t>
  </si>
  <si>
    <t>BOMBA SUBMERSIVEL,  ELETRICA, TRIFASICA, POTENCIA 6 HP, DIAMETRO DO ROTOR 127 MM, BOCAL DE SAIDA DIAMETRO DE 3 POLEGADAS, HM/Q = 7 M / 66,90 M3/H A 26 M / 2,88 M3/H</t>
  </si>
  <si>
    <t>12.877,50</t>
  </si>
  <si>
    <t>BOMBA SUBMERSIVEL, ELETRICA, TRIFASICA, POTENCIA 0,98 HP, DIAMETRO DO ROTOR 142 MM SEMIABERTO, BOCAL DE SAIDA DIAMETRO DE 2 POLEGADAS, HM/Q = 2 M / 32 M3/H A 8 M / 16 M3/H</t>
  </si>
  <si>
    <t>2.843,03</t>
  </si>
  <si>
    <t>BOMBA SUBMERSIVEL, ELETRICA, TRIFASICA, POTENCIA 0,99 HP, DIAMETRO ROTOR 98 MM SEMIABERTO, BOCAL DE SAIDA DIAMETRO 2 POLEGADAS, HM/Q = 2 M / 28,90 M3/H A 14 M / 7 M3/H</t>
  </si>
  <si>
    <t>3.434,00</t>
  </si>
  <si>
    <t>BOMBA SUBMERSIVEL, ELETRICA, TRIFASICA, POTENCIA 1,97 HP, DIAMETRO DO ROTOR 144 MM SEMIABERTO, BOCAL DE SAIDA DIAMETRO DE 2 POLEGADAS, HM/Q = 2 M / 26,8 M3/H A 28 M / 4,6 M3/H</t>
  </si>
  <si>
    <t>4.613,36</t>
  </si>
  <si>
    <t>BOMBA SUBMERSIVEL, ELETRICA, TRIFASICA, POTENCIA 13 HP, DIAMETRO DO ROTOR 170 MM, BOCAL DE SAIDA DIAMETRO DE 3 POLEGADAS, HM/Q = 11 M / 68,40 M3/H A 72 M / 3,6 M3/H</t>
  </si>
  <si>
    <t>25.755,00</t>
  </si>
  <si>
    <t>BOMBA SUBMERSIVEL, ELETRICA, TRIFASICA, POTENCIA 2,96 HP, DIAMETRO DO ROTOR 144 MM SEMIABERTO, BOCAL DE SAIDA DIAMETRO DE DUAS POLEGADAS, HM/Q = 2 M / 38,8 M3/H A 28 M / 5 M3/H</t>
  </si>
  <si>
    <t>4.056,41</t>
  </si>
  <si>
    <t>BOMBA SUBMERSIVEL, ELETRICA, TRIFASICA, POTENCIA 3,75 HP, DIAMETRO DO ROTOR 90 MM SEMIABERTO, BOCAL DE SAIDA DIAMETRO DE 2 POLEGADAS, HM/Q = 5 M / 61,2 M3/H A 25,5 M / 3,6 M3/H</t>
  </si>
  <si>
    <t>6.438,75</t>
  </si>
  <si>
    <t>BOMBA TRIPLEX COM MOTOR A DIESEL, NACIONAL, DIAMETRO DE SUCCAO DE 2 1/2''</t>
  </si>
  <si>
    <t>161.092,51</t>
  </si>
  <si>
    <t>BOMBA TRIPLEX, PARA INJECAO DE CALDA DE CIMENTO, VAZAO MAXIMA DE *100* LITROS/MINUTO, PRESSAO MAXIMA DE *70* BAR, POTENCIA DE 15 CV</t>
  </si>
  <si>
    <t>76.866,90</t>
  </si>
  <si>
    <t>BORBOLETA PARA JANELA TIPO GUILHOTINA, EM ZAMAC CROMADO</t>
  </si>
  <si>
    <t>23,95</t>
  </si>
  <si>
    <t>BOTA DE PVC PRETA, CANO MEDIO, SEM FORRO</t>
  </si>
  <si>
    <t>40,32</t>
  </si>
  <si>
    <t>BOTA DE SEGURANCA COM BIQUEIRA DE ACO E COLARINHO ACOLCHOADO</t>
  </si>
  <si>
    <t>67,20</t>
  </si>
  <si>
    <t>BRACO / CANO PARA CHUVEIRO ELETRICO, EM ALUMINIO, 30 CM X 1/2 "</t>
  </si>
  <si>
    <t>22,62</t>
  </si>
  <si>
    <t>BRACO OU HASTE COM CANOPLA PLASTICA, 1/2 ", PARA CHUVEIRO ELETRICO</t>
  </si>
  <si>
    <t>8,54</t>
  </si>
  <si>
    <t>BRACO OU HASTE COM CANOPLA PLASTICA, 1/2 ", PARA CHUVEIRO SIMPLES</t>
  </si>
  <si>
    <t>BRACO P/ LUMINARIA PUBLICA 1 X 1,50M ROMAGNOLE OU EQUIV</t>
  </si>
  <si>
    <t>26,90</t>
  </si>
  <si>
    <t>BUCHA DE NYLON SEM ABA S10</t>
  </si>
  <si>
    <t>0,37</t>
  </si>
  <si>
    <t>BUCHA DE NYLON SEM ABA S10, COM PARAFUSO DE 6,10 X 65 MM EM ACO ZINCADO COM ROSCA SOBERBA, CABECA CHATA E FENDA PHILLIPS</t>
  </si>
  <si>
    <t>0,61</t>
  </si>
  <si>
    <t>BUCHA DE NYLON SEM ABA S12, COM PARAFUSO DE 5/16" X 80 MM EM ACO ZINCADO COM ROSCA SOBERBA E CABECA SEXTAVADA</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</si>
  <si>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</si>
  <si>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</si>
  <si>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</si>
  <si>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</si>
  <si>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</si>
  <si>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</si>
  <si>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</si>
  <si>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</si>
  <si>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0,19</t>
  </si>
  <si>
    <t>BUCHA DE NYLON SEM ABA S8, COM PARAFUSO DE 4,80 X 50 MM EM ACO ZINCADO COM ROSCA SOBERBA, CABECA CHATA E FENDA PHILLIPS</t>
  </si>
  <si>
    <t>0,41</t>
  </si>
  <si>
    <t>BUCHA DE NYLON, DIAMETRO DO FURO 8 MM, COMPRIMENTO 40 MM, COM PARAFUSO DE ROSCA SOBERBA, CABECA CHATA, FENDA SIMPLES, 4,8 X 50 MM</t>
  </si>
  <si>
    <t>BUCHA DE REDUCAO DE COBRE (REF 600-2) SEM ANEL DE SOLDA, PONTA X BOLSA, 22 X 15 MM</t>
  </si>
  <si>
    <t>5,92</t>
  </si>
  <si>
    <t>BUCHA DE REDUCAO DE COBRE (REF 600-2) SEM ANEL DE SOLDA, PONTA X BOLSA, 28 X 22 MM</t>
  </si>
  <si>
    <t>8,88</t>
  </si>
  <si>
    <t>BUCHA DE REDUCAO DE COBRE (REF 600-2) SEM ANEL DE SOLDA, PONTA X BOLSA, 35 X 28 MM</t>
  </si>
  <si>
    <t>20,30</t>
  </si>
  <si>
    <t>BUCHA DE REDUCAO DE COBRE (REF 600-2) SEM ANEL DE SOLDA, PONTA X BOLSA, 42 X 35 MM</t>
  </si>
  <si>
    <t>34,65</t>
  </si>
  <si>
    <t>BUCHA DE REDUCAO DE COBRE (REF 600-2) SEM ANEL DE SOLDA, PONTA X BOLSA, 54 X 42 MM</t>
  </si>
  <si>
    <t>48,86</t>
  </si>
  <si>
    <t>BUCHA DE REDUCAO DE COBRE (REF 600-2) SEM ANEL DE SOLDA, PONTA X BOLSA, 66 X 54 MM</t>
  </si>
  <si>
    <t>152,29</t>
  </si>
  <si>
    <t>BUCHA DE REDUCAO DE FERRO GALVANIZADO, COM ROSCA BSP, DE 1 1/2" X 1 1/4"</t>
  </si>
  <si>
    <t>16,16</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</si>
  <si>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</si>
  <si>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</si>
  <si>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</si>
  <si>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</si>
  <si>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12,69</t>
  </si>
  <si>
    <t>BUCHA DE REDUCAO DE FERRO GALVANIZADO, COM ROSCA BSP, DE 1 1/4" X 1"</t>
  </si>
  <si>
    <t>BUCHA DE REDUCAO DE FERRO GALVANIZADO, COM ROSCA BSP, DE 1 1/4" X 3/4"</t>
  </si>
  <si>
    <t>BUCHA DE REDUCAO DE FERRO GALVANIZADO, COM ROSCA BSP, DE 1/2" X 1/4"</t>
  </si>
  <si>
    <t>4,48</t>
  </si>
  <si>
    <t>BUCHA DE REDUCAO DE FERRO GALVANIZADO, COM ROSCA BSP, DE 1/2" X 3/8"</t>
  </si>
  <si>
    <t>BUCHA DE REDUCAO DE FERRO GALVANIZADO, COM ROSCA BSP, DE 1" X 1/2"</t>
  </si>
  <si>
    <t>7,81</t>
  </si>
  <si>
    <t>BUCHA DE REDUCAO DE FERRO GALVANIZADO, COM ROSCA BSP, DE 1" X 3/4"</t>
  </si>
  <si>
    <t>BUCHA DE REDUCAO DE FERRO GALVANIZADO, COM ROSCA BSP, DE 2 1/2" X 1 1/2"</t>
  </si>
  <si>
    <t>34,88</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</si>
  <si>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</si>
  <si>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</si>
  <si>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</si>
  <si>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</si>
  <si>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21,68</t>
  </si>
  <si>
    <t>BUCHA DE REDUCAO DE FERRO GALVANIZADO, COM ROSCA BSP, DE 2" X 1 1/4"</t>
  </si>
  <si>
    <t>BUCHA DE REDUCAO DE FERRO GALVANIZADO, COM ROSCA BSP, DE 2" X 1"</t>
  </si>
  <si>
    <t>BUCHA DE REDUCAO DE FERRO GALVANIZADO, COM ROSCA BSP, DE 3/4" X 1/2"</t>
  </si>
  <si>
    <t>5,39</t>
  </si>
  <si>
    <t>BUCHA DE REDUCAO DE FERRO GALVANIZADO, COM ROSCA BSP, DE 3" X 1 1/2"</t>
  </si>
  <si>
    <t>51,43</t>
  </si>
  <si>
    <t>BUCHA DE REDUCAO DE FERRO GALVANIZADO, COM ROSCA BSP, DE 3" X 1 1/4"</t>
  </si>
  <si>
    <t>49,99</t>
  </si>
  <si>
    <t>BUCHA DE REDUCAO DE FERRO GALVANIZADO, COM ROSCA BSP, DE 3" X 2 1/2"</t>
  </si>
  <si>
    <t>50,24</t>
  </si>
  <si>
    <t>BUCHA DE REDUCAO DE FERRO GALVANIZADO, COM ROSCA BSP, DE 3" X 2"</t>
  </si>
  <si>
    <t>BUCHA DE REDUCAO DE FERRO GALVANIZADO, COM ROSCA BSP, DE 4" X 2 1/2"</t>
  </si>
  <si>
    <t>95,02</t>
  </si>
  <si>
    <t>BUCHA DE REDUCAO DE FERRO GALVANIZADO, COM ROSCA BSP, DE 4" X 2"</t>
  </si>
  <si>
    <t>BUCHA DE REDUCAO DE FERRO GALVANIZADO, COM ROSCA BSP, DE 4" X 3"</t>
  </si>
  <si>
    <t>BUCHA DE REDUCAO DE FERRO GALVANIZADO, COM ROSCA BSP, DE 5" X 4"</t>
  </si>
  <si>
    <t>260,06</t>
  </si>
  <si>
    <t>BUCHA DE REDUCAO DE FERRO GALVANIZADO, COM ROSCA BSP, DE 6" X 4"</t>
  </si>
  <si>
    <t>274,78</t>
  </si>
  <si>
    <t>BUCHA DE REDUCAO DE FERRO GALVANIZADO, COM ROSCA BSP, DE 6" X 5"</t>
  </si>
  <si>
    <t>294,77</t>
  </si>
  <si>
    <t>BUCHA DE REDUCAO DE PVC, SOLDAVEL, CURTA, COM 110 X 85 MM, PARA AGUA FRIA PREDIAL</t>
  </si>
  <si>
    <t>64,70</t>
  </si>
  <si>
    <t>BUCHA DE REDUCAO DE PVC, SOLDAVEL, CURTA, COM 25 X 20 MM, PARA AGUA FRIA PREDIAL</t>
  </si>
  <si>
    <t>BUCHA DE REDUCAO DE PVC, SOLDAVEL, CURTA, COM 32 X 25 MM, PARA AGUA FRIA PREDIAL</t>
  </si>
  <si>
    <t>0,78</t>
  </si>
  <si>
    <t>BUCHA DE REDUCAO DE PVC, SOLDAVEL, CURTA, COM 40 X 32 MM, PARA AGUA FRIA PREDIAL</t>
  </si>
  <si>
    <t>1,70</t>
  </si>
  <si>
    <t>BUCHA DE REDUCAO DE PVC, SOLDAVEL, CURTA, COM 50 X 40 MM, PARA AGUA FRIA PREDIAL</t>
  </si>
  <si>
    <t>BUCHA DE REDUCAO DE PVC, SOLDAVEL, CURTA, COM 60 X 50 MM, PARA AGUA FRIA PREDIAL</t>
  </si>
  <si>
    <t>4,70</t>
  </si>
  <si>
    <t>BUCHA DE REDUCAO DE PVC, SOLDAVEL, CURTA, COM 75 X 60 MM, PARA AGUA FRIA PREDIAL</t>
  </si>
  <si>
    <t>14,15</t>
  </si>
  <si>
    <t>BUCHA DE REDUCAO DE PVC, SOLDAVEL, CURTA, COM 85 X 75 MM, PARA AGUA FRIA PREDIAL</t>
  </si>
  <si>
    <t>11,66</t>
  </si>
  <si>
    <t>BUCHA DE REDUCAO DE PVC, SOLDAVEL, LONGA, COM 110 X 60 MM, PARA AGUA FRIA PREDIAL</t>
  </si>
  <si>
    <t>36,29</t>
  </si>
  <si>
    <t>BUCHA DE REDUCAO DE PVC, SOLDAVEL, LONGA, COM 110 X 75 MM, PARA AGUA FRIA PREDIAL</t>
  </si>
  <si>
    <t>30,66</t>
  </si>
  <si>
    <t>BUCHA DE REDUCAO DE PVC, SOLDAVEL, LONGA, COM 32 X 20 MM, PARA AGUA FRIA PREDIAL</t>
  </si>
  <si>
    <t>2,12</t>
  </si>
  <si>
    <t>BUCHA DE REDUCAO DE PVC, SOLDAVEL, LONGA, COM 40 X 20 MM, PARA AGUA FRIA PREDIAL</t>
  </si>
  <si>
    <t>3,00</t>
  </si>
  <si>
    <t>BUCHA DE REDUCAO DE PVC, SOLDAVEL, LONGA, COM 40 X 25 MM, PARA AGUA FRIA PREDIAL</t>
  </si>
  <si>
    <t>BUCHA DE REDUCAO DE PVC, SOLDAVEL, LONGA, COM 50 X 20 MM, PARA AGUA FRIA PREDIAL</t>
  </si>
  <si>
    <t>BUCHA DE REDUCAO DE PVC, SOLDAVEL, LONGA, COM 50 X 25 MM, PARA AGUA FRIA PREDIAL</t>
  </si>
  <si>
    <t>3,61</t>
  </si>
  <si>
    <t>BUCHA DE REDUCAO DE PVC, SOLDAVEL, LONGA, COM 50 X 32 MM, PARA AGUA FRIA PREDIAL</t>
  </si>
  <si>
    <t>4,59</t>
  </si>
  <si>
    <t>BUCHA DE REDUCAO DE PVC, SOLDAVEL, LONGA, COM 60 X 25 MM, PARA AGUA FRIA PREDIAL</t>
  </si>
  <si>
    <t>BUCHA DE REDUCAO DE PVC, SOLDAVEL, LONGA, COM 60 X 32 MM, PARA AGUA FRIA PREDIAL</t>
  </si>
  <si>
    <t>9,44</t>
  </si>
  <si>
    <t>BUCHA DE REDUCAO DE PVC, SOLDAVEL, LONGA, COM 60 X 40 MM, PARA AGUA FRIA PREDIAL</t>
  </si>
  <si>
    <t>10,20</t>
  </si>
  <si>
    <t>BUCHA DE REDUCAO DE PVC, SOLDAVEL, LONGA, COM 60 X 50 MM, PARA AGUA FRIA PREDIAL</t>
  </si>
  <si>
    <t>BUCHA DE REDUCAO DE PVC, SOLDAVEL, LONGA, COM 75 X 50 MM, PARA AGUA FRIA PREDIAL</t>
  </si>
  <si>
    <t>14,52</t>
  </si>
  <si>
    <t>BUCHA DE REDUCAO DE PVC, SOLDAVEL, LONGA, COM 85 X 60 MM, PARA AGUA FRIA PREDIAL</t>
  </si>
  <si>
    <t>17,26</t>
  </si>
  <si>
    <t>BUCHA DE REDUCAO DE PVC, SOLDAVEL, LONGA, 50 X 40 MM, PARA ESGOTO PREDIAL</t>
  </si>
  <si>
    <t>1,84</t>
  </si>
  <si>
    <t>BUCHA DE REDUCAO EM ALUMINIO, COM ROSCA, DE 1 1/2" X 1 1/4", PARA ELETRODUTO</t>
  </si>
  <si>
    <t>15,09</t>
  </si>
  <si>
    <t>BUCHA DE REDUCAO EM ALUMINIO, COM ROSCA, DE 1 1/2" X 1", PARA ELETRODUTO</t>
  </si>
  <si>
    <t>15,77</t>
  </si>
  <si>
    <t>BUCHA DE REDUCAO EM ALUMINIO, COM ROSCA, DE 1 1/2" X 3/4", PARA ELETRODUTO</t>
  </si>
  <si>
    <t>16,69</t>
  </si>
  <si>
    <t>BUCHA DE REDUCAO EM ALUMINIO, COM ROSCA, DE 1 1/4" X 1/2", PARA ELETRODUTO</t>
  </si>
  <si>
    <t>14,93</t>
  </si>
  <si>
    <t>BUCHA DE REDUCAO EM ALUMINIO, COM ROSCA, DE 1 1/4" X 1", PARA ELETRODUTO</t>
  </si>
  <si>
    <t>12,28</t>
  </si>
  <si>
    <t>BUCHA DE REDUCAO EM ALUMINIO, COM ROSCA, DE 1 1/4" X 3/4", PARA ELETRODUTO</t>
  </si>
  <si>
    <t>12,88</t>
  </si>
  <si>
    <t>BUCHA DE REDUCAO EM ALUMINIO, COM ROSCA, DE 1" X 1/2", PARA ELETRODUTO</t>
  </si>
  <si>
    <t>BUCHA DE REDUCAO EM ALUMINIO, COM ROSCA, DE 1" X 3/4", PARA ELETRODUTO</t>
  </si>
  <si>
    <t>4,41</t>
  </si>
  <si>
    <t>BUCHA DE REDUCAO EM ALUMINIO, COM ROSCA, DE 2 1/2" X 1 1/2", PARA ELETRODUTO</t>
  </si>
  <si>
    <t>49,52</t>
  </si>
  <si>
    <t>BUCHA DE REDUCAO EM ALUMINIO, COM ROSCA, DE 2 1/2" X 1 1/4", PARA ELETRODUTO</t>
  </si>
  <si>
    <t>51,73</t>
  </si>
  <si>
    <t>BUCHA DE REDUCAO EM ALUMINIO, COM ROSCA, DE 2 1/2" X 1", PARA ELETRODUTO</t>
  </si>
  <si>
    <t>53,35</t>
  </si>
  <si>
    <t>BUCHA DE REDUCAO EM ALUMINIO, COM ROSCA, DE 2 1/2" X 2", PARA ELETRODUTO</t>
  </si>
  <si>
    <t>47,66</t>
  </si>
  <si>
    <t>BUCHA DE REDUCAO EM ALUMINIO, COM ROSCA, DE 2" X 1 1/2", PARA ELETRODUTO</t>
  </si>
  <si>
    <t>27,51</t>
  </si>
  <si>
    <t>BUCHA DE REDUCAO EM ALUMINIO, COM ROSCA, DE 2" X 1 1/4", PARA ELETRODUTO</t>
  </si>
  <si>
    <t>29,44</t>
  </si>
  <si>
    <t>BUCHA DE REDUCAO EM ALUMINIO, COM ROSCA, DE 2" X 1", PARA ELETRODUTO</t>
  </si>
  <si>
    <t>32,26</t>
  </si>
  <si>
    <t>BUCHA DE REDUCAO EM ALUMINIO, COM ROSCA, DE 2" X 3/4", PARA ELETRODUTO</t>
  </si>
  <si>
    <t>33,56</t>
  </si>
  <si>
    <t>BUCHA DE REDUCAO EM ALUMINIO, COM ROSCA, DE 3/4" X 1/2",  PARA ELETRODUTO</t>
  </si>
  <si>
    <t>4,06</t>
  </si>
  <si>
    <t>BUCHA DE REDUCAO EM ALUMINIO, COM ROSCA, DE 3" X 1 1/2", PARA ELETRODUTO</t>
  </si>
  <si>
    <t>59,21</t>
  </si>
  <si>
    <t>BUCHA DE REDUCAO EM ALUMINIO, COM ROSCA, DE 3" X 1 1/4", PARA ELETRODUTO</t>
  </si>
  <si>
    <t>59,68</t>
  </si>
  <si>
    <t>BUCHA DE REDUCAO EM ALUMINIO, COM ROSCA, DE 3" X 2 1/2", PARA ELETRODUTO</t>
  </si>
  <si>
    <t>48,19</t>
  </si>
  <si>
    <t>BUCHA DE REDUCAO EM ALUMINIO, COM ROSCA, DE 3" X 2", PARA ELETRODUTO</t>
  </si>
  <si>
    <t>56,61</t>
  </si>
  <si>
    <t>BUCHA DE REDUCAO EM ALUMINIO, COM ROSCA, DE 4" X 2 1/2", PARA ELETRODUTO</t>
  </si>
  <si>
    <t>94,45</t>
  </si>
  <si>
    <t>BUCHA DE REDUCAO EM ALUMINIO, COM ROSCA, DE 4" X 2", PARA ELETRODUTO</t>
  </si>
  <si>
    <t>96,73</t>
  </si>
  <si>
    <t>BUCHA DE REDUCAO EM ALUMINIO, COM ROSCA, DE 4" X 3", PARA ELETRODUTO</t>
  </si>
  <si>
    <t>91,77</t>
  </si>
  <si>
    <t>BUCHA DE REDUCAO PVC ROSCAVEL 1 1/2" X 1"</t>
  </si>
  <si>
    <t>6,75</t>
  </si>
  <si>
    <t>BUCHA DE REDUCAO PVC ROSCAVEL 3/4" X 1/2"</t>
  </si>
  <si>
    <t>BUCHA DE REDUCAO PVC ROSCAVEL, 1 1/2" X 3/4"</t>
  </si>
  <si>
    <t>6,47</t>
  </si>
  <si>
    <t>BUCHA DE REDUCAO PVC ROSCAVEL, 1" X 1/2"</t>
  </si>
  <si>
    <t>BUCHA DE REDUCAO PVC ROSCAVEL, 1" X 3/4"</t>
  </si>
  <si>
    <t>3,09</t>
  </si>
  <si>
    <t>BUCHA DE REDUCAO PVC, ROSCAVEL,  2"  X 1 1/2 "</t>
  </si>
  <si>
    <t>BUCHA DE REDUCAO PVC, ROSCAVEL, 1 1/2"  X1 1/4 "</t>
  </si>
  <si>
    <t>6,58</t>
  </si>
  <si>
    <t>BUCHA DE REDUCAO PVC, ROSCAVEL, 1 1/4"  X 3/4 "</t>
  </si>
  <si>
    <t>4,69</t>
  </si>
  <si>
    <t>BUCHA DE REDUCAO PVC, ROSCAVEL, 1 1/4" X 1 "</t>
  </si>
  <si>
    <t>4,85</t>
  </si>
  <si>
    <t>BUCHA DE REDUCAO PVC, ROSCAVEL, 2"  X 1 "</t>
  </si>
  <si>
    <t>13,52</t>
  </si>
  <si>
    <t>BUCHA DE REDUCAO PVC, ROSCAVEL, 2"  X 1 1/4 "</t>
  </si>
  <si>
    <t>11,79</t>
  </si>
  <si>
    <t>BUCHA DE REDUCAO, CPVC, SOLDAVEL, 22 X 15 MM, PARA AGUA QUENTE</t>
  </si>
  <si>
    <t>0,99</t>
  </si>
  <si>
    <t>BUCHA DE REDUCAO, CPVC, SOLDAVEL, 28 X 22 MM, PARA AGUA QUENTE</t>
  </si>
  <si>
    <t>BUCHA DE REDUCAO, CPVC, SOLDAVEL, 35 X 28 MM, PARA AGUA QUENTE</t>
  </si>
  <si>
    <t>22,15</t>
  </si>
  <si>
    <t>BUCHA DE REDUCAO, CPVC, SOLDAVEL, 42 X 22 MM, PARA AGUA QUENTE</t>
  </si>
  <si>
    <t>29,62</t>
  </si>
  <si>
    <t>BUCHA DE REDUCAO, PPR, DN 25 X 20 MM, PARA AGUA QUENTE PREDIAL</t>
  </si>
  <si>
    <t>2,21</t>
  </si>
  <si>
    <t>BUCHA DE REDUCAO, PPR, DN 32 X 25 MM, PARA AGUA QUENTE E FRIA PREDIAL</t>
  </si>
  <si>
    <t>3,54</t>
  </si>
  <si>
    <t>BUCHA DE REDUCAO, PPR, DN 40 X 25 MM, PARA AGUA QUENTE E FRIA PREDIAL</t>
  </si>
  <si>
    <t>10,09</t>
  </si>
  <si>
    <t>BUCHA DE REDUCAO, PVC, LONGA, SERIE R, DN 50 X 40 MM, PARA ESGOTO OU AGUAS PLUVIAIS PREDIAIS</t>
  </si>
  <si>
    <t>5,34</t>
  </si>
  <si>
    <t>BUCHA EM ALUMINIO, COM ROSCA, DE  1 1/2", PARA ELETRODUTO</t>
  </si>
  <si>
    <t>BUCHA EM ALUMINIO, COM ROSCA, DE 1 1/4", PARA ELETRODUTO</t>
  </si>
  <si>
    <t>1,47</t>
  </si>
  <si>
    <t>BUCHA EM ALUMINIO, COM ROSCA, DE 1/2", PARA ELETRODUTO</t>
  </si>
  <si>
    <t>0,73</t>
  </si>
  <si>
    <t>BUCHA EM ALUMINIO, COM ROSCA, DE 1", PARA ELETRODUTO</t>
  </si>
  <si>
    <t>0,96</t>
  </si>
  <si>
    <t>BUCHA EM ALUMINIO, COM ROSCA, DE 2 1/2", PARA ELETRODUTO</t>
  </si>
  <si>
    <t>4,43</t>
  </si>
  <si>
    <t>BUCHA EM ALUMINIO, COM ROSCA, DE 2", PARA ELETRODUTO</t>
  </si>
  <si>
    <t>3,92</t>
  </si>
  <si>
    <t>BUCHA EM ALUMINIO, COM ROSCA, DE 3/4", PARA ELETRODUTO</t>
  </si>
  <si>
    <t>BUCHA EM ALUMINIO, COM ROSCA, DE 3/8", PARA ELETRODUTO</t>
  </si>
  <si>
    <t>BUCHA EM ALUMINIO, COM ROSCA, DE 3", PARA ELETRODUTO</t>
  </si>
  <si>
    <t>5,94</t>
  </si>
  <si>
    <t>BUCHA EM ALUMINIO, COM ROSCA, DE 4", PARA ELETRODUTO</t>
  </si>
  <si>
    <t>8,36</t>
  </si>
  <si>
    <t>CABECEIRA DIREITA OU ESQUERDA, PVC, PARA CALHA PLUVIAL, DIAMETRO ENTRE 119 E 170 MM, PARA DRENAGEM PREDIAL</t>
  </si>
  <si>
    <t>5,51</t>
  </si>
  <si>
    <t>CABECOTE PARA ENTRADA DE LINHA DE ALIMENTACAO PARA ELETRODUTO, EM LIGA DE ALUMINIO COM ACABAMENTO ANTI CORROSIVO, COM FIXACAO POR ENCAIXE LISO DE 360 GRAUS, DE 1 1/2"</t>
  </si>
  <si>
    <t>6,99</t>
  </si>
  <si>
    <t>CABECOTE PARA ENTRADA DE LINHA DE ALIMENTACAO PARA ELETRODUTO, EM LIGA DE ALUMINIO COM ACABAMENTO ANTI CORROSIVO, COM FIXACAO POR ENCAIXE LISO DE 360 GRAUS, DE 1 1/4"</t>
  </si>
  <si>
    <t>5,35</t>
  </si>
  <si>
    <t>CABECOTE PARA ENTRADA DE LINHA DE ALIMENTACAO PARA ELETRODUTO, EM LIGA DE ALUMINIO COM ACABAMENTO ANTI CORROSIVO, COM FIXACAO POR ENCAIXE LISO DE 360 GRAUS, DE 1/2"</t>
  </si>
  <si>
    <t>2,16</t>
  </si>
  <si>
    <t>CABECOTE PARA ENTRADA DE LINHA DE ALIMENTACAO PARA ELETRODUTO, EM LIGA DE ALUMINIO COM ACABAMENTO ANTI CORROSIVO, COM FIXACAO POR ENCAIXE LISO DE 360 GRAUS, DE 1"</t>
  </si>
  <si>
    <t>3,66</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</si>
  <si>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</si>
  <si>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</si>
  <si>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</si>
  <si>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</si>
  <si>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2,85</t>
  </si>
  <si>
    <t>CABECOTE PARA ENTRADA DE LINHA DE ALIMENTACAO PARA ELETRODUTO, EM LIGA DE ALUMINIO COM ACABAMENTO ANTI CORROSIVO, COM FIXACAO POR ENCAIXE LISO DE 360 GRAUS, DE 3"</t>
  </si>
  <si>
    <t>34,42</t>
  </si>
  <si>
    <t>CABECOTE PARA ENTRADA DE LINHA DE ALIMENTACAO PARA ELETRODUTO, EM LIGA DE ALUMINIO COM ACABAMENTO ANTI CORROSIVO, COM FIXACAO POR ENCAIXE LISO DE 360 GRAUS, DE 4"</t>
  </si>
  <si>
    <t>50,02</t>
  </si>
  <si>
    <t>CABIDE/GANCHO DE BANHEIRO SIMPLES EM METAL CROMADO</t>
  </si>
  <si>
    <t>24,04</t>
  </si>
  <si>
    <t>CABO DE ACO GALVANIZADO, DIAMETRO 12,7 MM (1/2"), COM ALMA DE ACO CABO INDEPENDENTE 6 X 25 F</t>
  </si>
  <si>
    <t>49,87</t>
  </si>
  <si>
    <t>CABO DE ACO GALVANIZADO, DIAMETRO 12,7 MM (1/2"), COM ALMA DE FIBRA 6 X 25 F</t>
  </si>
  <si>
    <t>47,59</t>
  </si>
  <si>
    <t>CABO DE ACO GALVANIZADO, DIAMETRO 9,53 MM (3/8"), COM ALMA DE FIBRA 6 X 25 F</t>
  </si>
  <si>
    <t>47,13</t>
  </si>
  <si>
    <t>CABO DE ALUMINIO NU COM ALMA DE ACO, BITOLA 1/0 AWG</t>
  </si>
  <si>
    <t>17,67</t>
  </si>
  <si>
    <t>CABO DE ALUMINIO NU COM ALMA DE ACO, BITOLA 2 AWG</t>
  </si>
  <si>
    <t>17,81</t>
  </si>
  <si>
    <t>CABO DE ALUMINIO NU COM ALMA DE ACO, BITOLA 2/0 AWG</t>
  </si>
  <si>
    <t>17,52</t>
  </si>
  <si>
    <t>CABO DE ALUMINIO NU COM ALMA DE ACO, BITOLA 4 AWG</t>
  </si>
  <si>
    <t>18,10</t>
  </si>
  <si>
    <t>CABO DE ALUMINIO NU SEM ALMA DE ACO, BITOLA 1/0 AWG</t>
  </si>
  <si>
    <t>19,84</t>
  </si>
  <si>
    <t>CABO DE ALUMINIO NU SEM ALMA DE ACO, BITOLA 2 AWG</t>
  </si>
  <si>
    <t>21,20</t>
  </si>
  <si>
    <t>CABO DE ALUMINIO NU SEM ALMA DE ACO, BITOLA 2/0 AWG</t>
  </si>
  <si>
    <t>CABO DE ALUMINIO NU SEM ALMA DE ACO, BITOLA 4 AWG</t>
  </si>
  <si>
    <t>22,32</t>
  </si>
  <si>
    <t>CABO DE COBRE NU 10 MM2 MEIO-DURO</t>
  </si>
  <si>
    <t>7,56</t>
  </si>
  <si>
    <t>CABO DE COBRE NU 120 MM2 MEIO-DURO</t>
  </si>
  <si>
    <t>93,00</t>
  </si>
  <si>
    <t>CABO DE COBRE NU 150 MM2 MEIO-DURO</t>
  </si>
  <si>
    <t>118,27</t>
  </si>
  <si>
    <t>CABO DE COBRE NU 16 MM2 MEIO-DURO</t>
  </si>
  <si>
    <t>12,04</t>
  </si>
  <si>
    <t>CABO DE COBRE NU 185 MM2 MEIO-DURO</t>
  </si>
  <si>
    <t>142,22</t>
  </si>
  <si>
    <t>CABO DE COBRE NU 25 MM2 MEIO-DURO</t>
  </si>
  <si>
    <t>18,59</t>
  </si>
  <si>
    <t>CABO DE COBRE NU 300 MM2 MEIO-DURO</t>
  </si>
  <si>
    <t>245,06</t>
  </si>
  <si>
    <t>CABO DE COBRE NU 35 MM2 MEIO-DURO</t>
  </si>
  <si>
    <t>25,69</t>
  </si>
  <si>
    <t>CABO DE COBRE NU 50 MM2 MEIO-DURO</t>
  </si>
  <si>
    <t>35,78</t>
  </si>
  <si>
    <t>CABO DE COBRE NU 500 MM2 MEIO-DURO</t>
  </si>
  <si>
    <t>411,56</t>
  </si>
  <si>
    <t>CABO DE COBRE NU 70 MM2 MEIO-DURO</t>
  </si>
  <si>
    <t>50,40</t>
  </si>
  <si>
    <t>CABO DE COBRE NU 95 MM2 MEIO-DURO</t>
  </si>
  <si>
    <t>70,99</t>
  </si>
  <si>
    <t>CABO DE COBRE RIGIDO, CLASSE 2, ISOLACAO EM PVC, ANTI-CHAMA BWF-B, 1 CONDUTOR, 450/750 V, DIAMETRO 120 MM2</t>
  </si>
  <si>
    <t>94,03</t>
  </si>
  <si>
    <t>CABO DE COBRE UNIPOLAR 10 MM2, BLINDADO, ISOLACAO 3,6/6 KV EPR, COBERTURA EM PVC</t>
  </si>
  <si>
    <t>CABO DE COBRE UNIPOLAR 16 MM2, BLINDADO, ISOLACAO 3,6/6 KV EPR, COBERTURA EM PVC</t>
  </si>
  <si>
    <t>22,59</t>
  </si>
  <si>
    <t>CABO DE COBRE UNIPOLAR 16 MM2, BLINDADO, ISOLACAO 6/10 KV EPR, COBERTURA EM PVC</t>
  </si>
  <si>
    <t>32,85</t>
  </si>
  <si>
    <t>CABO DE COBRE UNIPOLAR 25 MM2, BLINDADO, ISOLACAO 3,6/6 KV EPR, COBERTURA EM PVC</t>
  </si>
  <si>
    <t>30,36</t>
  </si>
  <si>
    <t>CABO DE COBRE UNIPOLAR 25MM2, BLINDADO, ISOLACAO 6/10 KV EPR, COBERTURA EM PVC</t>
  </si>
  <si>
    <t>33,54</t>
  </si>
  <si>
    <t>CABO DE COBRE UNIPOLAR 35 MM2, BLINDADO, ISOLACAO 12/20 KV EPR, COBERTURA EM PVC</t>
  </si>
  <si>
    <t>35,90</t>
  </si>
  <si>
    <t>CABO DE COBRE UNIPOLAR 35 MM2, BLINDADO, ISOLACAO 3,6/6 KV EPR, COBERTURA EM PVC</t>
  </si>
  <si>
    <t>37,94</t>
  </si>
  <si>
    <t>CABO DE COBRE UNIPOLAR 35 MM2, BLINDADO, ISOLACAO 6/10 KV EPR, COBERTURA EM PVC</t>
  </si>
  <si>
    <t>38,17</t>
  </si>
  <si>
    <t>CABO DE COBRE UNIPOLAR 50 MM2, BLINDADO, ISOLACAO 12/20 KV EPR, COBERTURA EM PVC</t>
  </si>
  <si>
    <t>45,56</t>
  </si>
  <si>
    <t>CABO DE COBRE UNIPOLAR 50 MM2, BLINDADO, ISOLACAO 3,6/6 KV EPR, COBERTURA EM PVC</t>
  </si>
  <si>
    <t>51,22</t>
  </si>
  <si>
    <t>CABO DE COBRE UNIPOLAR 50 MM2, BLINDADO, ISOLACAO 6/10 KV EPR, COBERTURA EM PVC</t>
  </si>
  <si>
    <t>46,61</t>
  </si>
  <si>
    <t>CABO DE COBRE UNIPOLAR 70 MM2, BLINDADO, ISOLACAO 12/20 KV EPR, COBERTURA EM PVC</t>
  </si>
  <si>
    <t>56,66</t>
  </si>
  <si>
    <t>CABO DE COBRE UNIPOLAR 70 MM2, BLINDADO, ISOLACAO 3,6/6 KV EPR, COBERTURA EM PVC</t>
  </si>
  <si>
    <t>54,92</t>
  </si>
  <si>
    <t>CABO DE COBRE UNIPOLAR 70 MM2, BLINDADO, ISOLACAO 6/10 KV EPR, COBERTURA EM PVC</t>
  </si>
  <si>
    <t>61,30</t>
  </si>
  <si>
    <t>CABO DE COBRE UNIPOLAR 95 MM2, BLINDADO, ISOLACAO 12/20 KV EPR, COBERTURA EM PVC</t>
  </si>
  <si>
    <t>69,38</t>
  </si>
  <si>
    <t>CABO DE COBRE UNIPOLAR 95 MM2, BLINDADO, ISOLACAO 3,6/6 KV EPR, COBERTURA EM PVC</t>
  </si>
  <si>
    <t>73,39</t>
  </si>
  <si>
    <t>CABO DE COBRE UNIPOLAR 95 MM2, BLINDADO, ISOLACAO 6/10 KV EPR, COBERTURA EM PVC</t>
  </si>
  <si>
    <t>75,18</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</si>
  <si>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</si>
  <si>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</si>
  <si>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8,81</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</si>
  <si>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</si>
  <si>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</si>
  <si>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120,03</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</si>
  <si>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</si>
  <si>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</si>
  <si>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147,14</t>
  </si>
  <si>
    <t>CABO DE COBRE, FLEXIVEL, CLASSE 4 OU 5, ISOLACAO EM PVC/A, ANTICHAMA BWF-B, COBERTURA PVC-ST1, ANTICHAMA BWF-B, 1 CONDUTOR, 0,6/1 KV, SECAO NOMINAL 2,5 MM2</t>
  </si>
  <si>
    <t>2,81</t>
  </si>
  <si>
    <t>CABO DE COBRE, FLEXIVEL, CLASSE 4 OU 5, ISOLACAO EM PVC/A, ANTICHAMA BWF-B, COBERTURA PVC-ST1, ANTICHAMA BWF-B, 1 CONDUTOR, 0,6/1 KV, SECAO NOMINAL 240 MM2</t>
  </si>
  <si>
    <t>193,75</t>
  </si>
  <si>
    <t>CABO DE COBRE, FLEXIVEL, CLASSE 4 OU 5, ISOLACAO EM PVC/A, ANTICHAMA BWF-B, COBERTURA PVC-ST1, ANTICHAMA BWF-B, 1 CONDUTOR, 0,6/1 KV, SECAO NOMINAL 25 MM2</t>
  </si>
  <si>
    <t>20,58</t>
  </si>
  <si>
    <t>CABO DE COBRE, FLEXIVEL, CLASSE 4 OU 5, ISOLACAO EM PVC/A, ANTICHAMA BWF-B, COBERTURA PVC-ST1, ANTICHAMA BWF-B, 1 CONDUTOR, 0,6/1 KV, SECAO NOMINAL 300 MM2</t>
  </si>
  <si>
    <t>242,47</t>
  </si>
  <si>
    <t>CABO DE COBRE, FLEXIVEL, CLASSE 4 OU 5, ISOLACAO EM PVC/A, ANTICHAMA BWF-B, COBERTURA PVC-ST1, ANTICHAMA BWF-B, 1 CONDUTOR, 0,6/1 KV, SECAO NOMINAL 35 MM2</t>
  </si>
  <si>
    <t>28,37</t>
  </si>
  <si>
    <t>CABO DE COBRE, FLEXIVEL, CLASSE 4 OU 5, ISOLACAO EM PVC/A, ANTICHAMA BWF-B, COBERTURA PVC-ST1, ANTICHAMA BWF-B, 1 CONDUTOR, 0,6/1 KV, SECAO NOMINAL 4 MM2</t>
  </si>
  <si>
    <t>4,03</t>
  </si>
  <si>
    <t>CABO DE COBRE, FLEXIVEL, CLASSE 4 OU 5, ISOLACAO EM PVC/A, ANTICHAMA BWF-B, COBERTURA PVC-ST1, ANTICHAMA BWF-B, 1 CONDUTOR, 0,6/1 KV, SECAO NOMINAL 400 MM2</t>
  </si>
  <si>
    <t>316,31</t>
  </si>
  <si>
    <t>CABO DE COBRE, FLEXIVEL, CLASSE 4 OU 5, ISOLACAO EM PVC/A, ANTICHAMA BWF-B, COBERTURA PVC-ST1, ANTICHAMA BWF-B, 1 CONDUTOR, 0,6/1 KV, SECAO NOMINAL 50 MM2</t>
  </si>
  <si>
    <t>40,44</t>
  </si>
  <si>
    <t>CABO DE COBRE, FLEXIVEL, CLASSE 4 OU 5, ISOLACAO EM PVC/A, ANTICHAMA BWF-B, COBERTURA PVC-ST1, ANTICHAMA BWF-B, 1 CONDUTOR, 0,6/1 KV, SECAO NOMINAL 500 MM2</t>
  </si>
  <si>
    <t>406,32</t>
  </si>
  <si>
    <t>CABO DE COBRE, FLEXIVEL, CLASSE 4 OU 5, ISOLACAO EM PVC/A, ANTICHAMA BWF-B, COBERTURA PVC-ST1, ANTICHAMA BWF-B, 1 CONDUTOR, 0,6/1 KV, SECAO NOMINAL 6 MM2</t>
  </si>
  <si>
    <t>5,50</t>
  </si>
  <si>
    <t>CABO DE COBRE, FLEXIVEL, CLASSE 4 OU 5, ISOLACAO EM PVC/A, ANTICHAMA BWF-B, COBERTURA PVC-ST1, ANTICHAMA BWF-B, 1 CONDUTOR, 0,6/1 KV, SECAO NOMINAL 70 MM2</t>
  </si>
  <si>
    <t>56,02</t>
  </si>
  <si>
    <t>CABO DE COBRE, FLEXIVEL, CLASSE 4 OU 5, ISOLACAO EM PVC/A, ANTICHAMA BWF-B, COBERTURA PVC-ST1, ANTICHAMA BWF-B, 1 CONDUTOR, 0,6/1 KV, SECAO NOMINAL 95 MM2</t>
  </si>
  <si>
    <t>74,42</t>
  </si>
  <si>
    <t>CABO DE COBRE, FLEXIVEL, CLASSE 4 OU 5, ISOLACAO EM PVC/A, ANTICHAMA BWF-B, 1 CONDUTOR, 450/750 V, SECAO NOMINAL 0,5 MM2</t>
  </si>
  <si>
    <t>0,54</t>
  </si>
  <si>
    <t>CABO DE COBRE, FLEXIVEL, CLASSE 4 OU 5, ISOLACAO EM PVC/A, ANTICHAMA BWF-B, 1 CONDUTOR, 450/750 V, SECAO NOMINAL 0,75 MM2</t>
  </si>
  <si>
    <t>CABO DE COBRE, FLEXIVEL, CLASSE 4 OU 5, ISOLACAO EM PVC/A, ANTICHAMA BWF-B, 1 CONDUTOR, 450/750 V, SECAO NOMINAL 1,0 MM2</t>
  </si>
  <si>
    <t>0,89</t>
  </si>
  <si>
    <t>CABO DE COBRE, FLEXIVEL, CLASSE 4 OU 5, ISOLACAO EM PVC/A, ANTICHAMA BWF-B, 1 CONDUTOR, 450/750 V, SECAO NOMINAL 1,5 MM2</t>
  </si>
  <si>
    <t>1,19</t>
  </si>
  <si>
    <t>CABO DE COBRE, FLEXIVEL, CLASSE 4 OU 5, ISOLACAO EM PVC/A, ANTICHAMA BWF-B, 1 CONDUTOR, 450/750 V, SECAO NOMINAL 10 MM2</t>
  </si>
  <si>
    <t>8,08</t>
  </si>
  <si>
    <t>CABO DE COBRE, FLEXIVEL, CLASSE 4 OU 5, ISOLACAO EM PVC/A, ANTICHAMA BWF-B, 1 CONDUTOR, 450/750 V, SECAO NOMINAL 120 MM2</t>
  </si>
  <si>
    <t>95,86</t>
  </si>
  <si>
    <t>CABO DE COBRE, FLEXIVEL, CLASSE 4 OU 5, ISOLACAO EM PVC/A, ANTICHAMA BWF-B, 1 CONDUTOR, 450/750 V, SECAO NOMINAL 150 MM2</t>
  </si>
  <si>
    <t>119,68</t>
  </si>
  <si>
    <t>CABO DE COBRE, FLEXIVEL, CLASSE 4 OU 5, ISOLACAO EM PVC/A, ANTICHAMA BWF-B, 1 CONDUTOR, 450/750 V, SECAO NOMINAL 16 MM2</t>
  </si>
  <si>
    <t>12,46</t>
  </si>
  <si>
    <t>CABO DE COBRE, FLEXIVEL, CLASSE 4 OU 5, ISOLACAO EM PVC/A, ANTICHAMA BWF-B, 1 CONDUTOR, 450/750 V, SECAO NOMINAL 185 MM2</t>
  </si>
  <si>
    <t>145,65</t>
  </si>
  <si>
    <t>CABO DE COBRE, FLEXIVEL, CLASSE 4 OU 5, ISOLACAO EM PVC/A, ANTICHAMA BWF-B, 1 CONDUTOR, 450/750 V, SECAO NOMINAL 2,5 MM2</t>
  </si>
  <si>
    <t>1,89</t>
  </si>
  <si>
    <t>CABO DE COBRE, FLEXIVEL, CLASSE 4 OU 5, ISOLACAO EM PVC/A, ANTICHAMA BWF-B, 1 CONDUTOR, 450/750 V, SECAO NOMINAL 240 MM2</t>
  </si>
  <si>
    <t>192,51</t>
  </si>
  <si>
    <t>CABO DE COBRE, FLEXIVEL, CLASSE 4 OU 5, ISOLACAO EM PVC/A, ANTICHAMA BWF-B, 1 CONDUTOR, 450/750 V, SECAO NOMINAL 25 MM2</t>
  </si>
  <si>
    <t>19,99</t>
  </si>
  <si>
    <t>CABO DE COBRE, FLEXIVEL, CLASSE 4 OU 5, ISOLACAO EM PVC/A, ANTICHAMA BWF-B, 1 CONDUTOR, 450/750 V, SECAO NOMINAL 35 MM2</t>
  </si>
  <si>
    <t>27,48</t>
  </si>
  <si>
    <t>CABO DE COBRE, FLEXIVEL, CLASSE 4 OU 5, ISOLACAO EM PVC/A, ANTICHAMA BWF-B, 1 CONDUTOR, 450/750 V, SECAO NOMINAL 4 MM2</t>
  </si>
  <si>
    <t>3,38</t>
  </si>
  <si>
    <t>CABO DE COBRE, FLEXIVEL, CLASSE 4 OU 5, ISOLACAO EM PVC/A, ANTICHAMA BWF-B, 1 CONDUTOR, 450/750 V, SECAO NOMINAL 50 MM2</t>
  </si>
  <si>
    <t>40,33</t>
  </si>
  <si>
    <t>CABO DE COBRE, FLEXIVEL, CLASSE 4 OU 5, ISOLACAO EM PVC/A, ANTICHAMA BWF-B, 1 CONDUTOR, 450/750 V, SECAO NOMINAL 6 MM2</t>
  </si>
  <si>
    <t>4,73</t>
  </si>
  <si>
    <t>CABO DE COBRE, FLEXIVEL, CLASSE 4 OU 5, ISOLACAO EM PVC/A, ANTICHAMA BWF-B, 1 CONDUTOR, 450/750 V, SECAO NOMINAL 70 MM2</t>
  </si>
  <si>
    <t>56,73</t>
  </si>
  <si>
    <t>CABO DE COBRE, FLEXIVEL, CLASSE 4 OU 5, ISOLACAO EM PVC/A, ANTICHAMA BWF-B, 1 CONDUTOR, 450/750 V, SECAO NOMINAL 95 MM2</t>
  </si>
  <si>
    <t>74,37</t>
  </si>
  <si>
    <t>CABO DE COBRE, RIGIDO, CLASSE 2, COMPACTADO, BLINDADO, ISOLACAO EM EPR OU XLPE, COBERTURA ANTICHAMA EM PVC, PEAD OU HFFR, 1 CONDUTOR, 20/35 KV, SECAO NOMINAL 120 MM2</t>
  </si>
  <si>
    <t>191,97</t>
  </si>
  <si>
    <t>CABO DE COBRE, RIGIDO, CLASSE 2, COMPACTADO, BLINDADO, ISOLACAO EM EPR OU XLPE, COBERTURA ANTICHAMA EM PVC, PEAD OU HFFR, 1 CONDUTOR, 20/35 KV, SECAO NOMINAL 150 MM2</t>
  </si>
  <si>
    <t>225,68</t>
  </si>
  <si>
    <t>CABO DE COBRE, RIGIDO, CLASSE 2, COMPACTADO, BLINDADO, ISOLACAO EM EPR OU XLPE, COBERTURA ANTICHAMA EM PVC, PEAD OU HFFR, 1 CONDUTOR, 20/35 KV, SECAO NOMINAL 185 MM2</t>
  </si>
  <si>
    <t>245,91</t>
  </si>
  <si>
    <t>CABO DE COBRE, RIGIDO, CLASSE 2, COMPACTADO, BLINDADO, ISOLACAO EM EPR OU XLPE, COBERTURA ANTICHAMA EM PVC, PEAD OU HFFR, 1 CONDUTOR, 20/35 KV, SECAO NOMINAL 240 MM2</t>
  </si>
  <si>
    <t>305,73</t>
  </si>
  <si>
    <t>CABO DE COBRE, RIGIDO, CLASSE 2, COMPACTADO, BLINDADO, ISOLACAO EM EPR OU XLPE, COBERTURA ANTICHAMA EM PVC, PEAD OU HFFR, 1 CONDUTOR, 20/35 KV, SECAO NOMINAL 300 MM2</t>
  </si>
  <si>
    <t>360,35</t>
  </si>
  <si>
    <t>CABO DE COBRE, RIGIDO, CLASSE 2, COMPACTADO, BLINDADO, ISOLACAO EM EPR OU XLPE, COBERTURA ANTICHAMA EM PVC, PEAD OU HFFR, 1 CONDUTOR, 20/35 KV, SECAO NOMINAL 400 MM2</t>
  </si>
  <si>
    <t>423,99</t>
  </si>
  <si>
    <t>CABO DE COBRE, RIGIDO, CLASSE 2, COMPACTADO, BLINDADO, ISOLACAO EM EPR OU XLPE, COBERTURA ANTICHAMA EM PVC, PEAD OU HFFR, 1 CONDUTOR, 20/35 KV, SECAO NOMINAL 50 MM2</t>
  </si>
  <si>
    <t>128,92</t>
  </si>
  <si>
    <t>CABO DE COBRE, RIGIDO, CLASSE 2, COMPACTADO, BLINDADO, ISOLACAO EM EPR OU XLPE, COBERTURA ANTICHAMA EM PVC, PEAD OU HFFR, 1 CONDUTOR, 20/35 KV, SECAO NOMINAL 500 MM2</t>
  </si>
  <si>
    <t>579,53</t>
  </si>
  <si>
    <t>CABO DE COBRE, RIGIDO, CLASSE 2, COMPACTADO, BLINDADO, ISOLACAO EM EPR OU XLPE, COBERTURA ANTICHAMA EM PVC, PEAD OU HFFR, 1 CONDUTOR, 20/35 KV, SECAO NOMINAL 70 MM2</t>
  </si>
  <si>
    <t>153,00</t>
  </si>
  <si>
    <t>CABO DE COBRE, RIGIDO, CLASSE 2, COMPACTADO, BLINDADO, ISOLACAO EM EPR OU XLPE, COBERTURA ANTICHAMA EM PVC, PEAD OU HFFR, 1 CONDUTOR, 20/35 KV, SECAO NOMINAL 95 MM2</t>
  </si>
  <si>
    <t>182,54</t>
  </si>
  <si>
    <t>CABO DE COBRE, RIGIDO, CLASSE 2, ISOLACAO EM PVC/A, ANTICHAMA BWF-B, 1 CONDUTOR, 450/750 V, SECAO NOMINAL 1,5 MM2</t>
  </si>
  <si>
    <t>1,14</t>
  </si>
  <si>
    <t>CABO DE COBRE, RIGIDO, CLASSE 2, ISOLACAO EM PVC/A, ANTICHAMA BWF-B, 1 CONDUTOR, 450/750 V, SECAO NOMINAL 10 MM2</t>
  </si>
  <si>
    <t>8,57</t>
  </si>
  <si>
    <t>CABO DE COBRE, RIGIDO, CLASSE 2, ISOLACAO EM PVC/A, ANTICHAMA BWF-B, 1 CONDUTOR, 450/750 V, SECAO NOMINAL 150 MM2</t>
  </si>
  <si>
    <t>117,35</t>
  </si>
  <si>
    <t>CABO DE COBRE, RIGIDO, CLASSE 2, ISOLACAO EM PVC/A, ANTICHAMA BWF-B, 1 CONDUTOR, 450/750 V, SECAO NOMINAL 16 MM2</t>
  </si>
  <si>
    <t>13,41</t>
  </si>
  <si>
    <t>CABO DE COBRE, RIGIDO, CLASSE 2, ISOLACAO EM PVC/A, ANTICHAMA BWF-B, 1 CONDUTOR, 450/750 V, SECAO NOMINAL 185 MM2</t>
  </si>
  <si>
    <t>144,03</t>
  </si>
  <si>
    <t>CABO DE COBRE, RIGIDO, CLASSE 2, ISOLACAO EM PVC/A, ANTICHAMA BWF-B, 1 CONDUTOR, 450/750 V, SECAO NOMINAL 2,5 MM2</t>
  </si>
  <si>
    <t>2,96</t>
  </si>
  <si>
    <t>CABO DE COBRE, RIGIDO, CLASSE 2, ISOLACAO EM PVC/A, ANTICHAMA BWF-B, 1 CONDUTOR, 450/750 V, SECAO NOMINAL 240 MM2</t>
  </si>
  <si>
    <t>190,32</t>
  </si>
  <si>
    <t>CABO DE COBRE, RIGIDO, CLASSE 2, ISOLACAO EM PVC/A, ANTICHAMA BWF-B, 1 CONDUTOR, 450/750 V, SECAO NOMINAL 25 MM2</t>
  </si>
  <si>
    <t>20,50</t>
  </si>
  <si>
    <t>CABO DE COBRE, RIGIDO, CLASSE 2, ISOLACAO EM PVC/A, ANTICHAMA BWF-B, 1 CONDUTOR, 450/750 V, SECAO NOMINAL 300 MM2</t>
  </si>
  <si>
    <t>235,55</t>
  </si>
  <si>
    <t>CABO DE COBRE, RIGIDO, CLASSE 2, ISOLACAO EM PVC/A, ANTICHAMA BWF-B, 1 CONDUTOR, 450/750 V, SECAO NOMINAL 35 MM2</t>
  </si>
  <si>
    <t>CABO DE COBRE, RIGIDO, CLASSE 2, ISOLACAO EM PVC/A, ANTICHAMA BWF-B, 1 CONDUTOR, 450/750 V, SECAO NOMINAL 4 MM2</t>
  </si>
  <si>
    <t>4,33</t>
  </si>
  <si>
    <t>CABO DE COBRE, RIGIDO, CLASSE 2, ISOLACAO EM PVC/A, ANTICHAMA BWF-B, 1 CONDUTOR, 450/750 V, SECAO NOMINAL 400 MM2</t>
  </si>
  <si>
    <t>304,75</t>
  </si>
  <si>
    <t>CABO DE COBRE, RIGIDO, CLASSE 2, ISOLACAO EM PVC/A, ANTICHAMA BWF-B, 1 CONDUTOR, 450/750 V, SECAO NOMINAL 50 MM2</t>
  </si>
  <si>
    <t>39,52</t>
  </si>
  <si>
    <t>CABO DE COBRE, RIGIDO, CLASSE 2, ISOLACAO EM PVC/A, ANTICHAMA BWF-B, 1 CONDUTOR, 450/750 V, SECAO NOMINAL 500 MM2</t>
  </si>
  <si>
    <t>377,60</t>
  </si>
  <si>
    <t>CABO DE COBRE, RIGIDO, CLASSE 2, ISOLACAO EM PVC/A, ANTICHAMA BWF-B, 1 CONDUTOR, 450/750 V, SECAO NOMINAL 6 MM2</t>
  </si>
  <si>
    <t>CABO DE COBRE, RIGIDO, CLASSE 2, ISOLACAO EM PVC/A, ANTICHAMA BWF-B, 1 CONDUTOR, 450/750 V, SECAO NOMINAL 70 MM2</t>
  </si>
  <si>
    <t>54,59</t>
  </si>
  <si>
    <t>CABO DE COBRE, RIGIDO, CLASSE 2, ISOLACAO EM PVC/A, ANTICHAMA BWF-B, 1 CONDUTOR, 450/750 V, SECAO NOMINAL 95 MM2</t>
  </si>
  <si>
    <t>73,95</t>
  </si>
  <si>
    <t>CABO DE PAR TRANCADO UTP, 4 PARES, CATEGORIA 5E</t>
  </si>
  <si>
    <t>1,12</t>
  </si>
  <si>
    <t>CABO DE PAR TRANCADO UTP, 4 PARES, CATEGORIA 6</t>
  </si>
  <si>
    <t>1,69</t>
  </si>
  <si>
    <t>CABO FLEXIVEL PVC 750 V, 2 CONDUTORES DE 1,5 MM2</t>
  </si>
  <si>
    <t>CABO FLEXIVEL PVC 750 V, 2 CONDUTORES DE 10,0 MM2</t>
  </si>
  <si>
    <t>10,06</t>
  </si>
  <si>
    <t>CABO FLEXIVEL PVC 750 V, 2 CONDUTORES DE 4,0 MM2</t>
  </si>
  <si>
    <t>CABO FLEXIVEL PVC 750 V, 2 CONDUTORES DE 6,0 MM2</t>
  </si>
  <si>
    <t>6,73</t>
  </si>
  <si>
    <t>CABO FLEXIVEL PVC 750 V, 3 CONDUTORES DE 1,5 MM2</t>
  </si>
  <si>
    <t>2,77</t>
  </si>
  <si>
    <t>CABO FLEXIVEL PVC 750 V, 3 CONDUTORES DE 10,0 MM2</t>
  </si>
  <si>
    <t>13,88</t>
  </si>
  <si>
    <t>CABO FLEXIVEL PVC 750 V, 3 CONDUTORES DE 4,0 MM2</t>
  </si>
  <si>
    <t>6,44</t>
  </si>
  <si>
    <t>CABO FLEXIVEL PVC 750 V, 3 CONDUTORES DE 6,0 MM2</t>
  </si>
  <si>
    <t>9,12</t>
  </si>
  <si>
    <t>CABO FLEXIVEL PVC 750 V, 4 CONDUTORES DE 1,5 MM2</t>
  </si>
  <si>
    <t>CABO FLEXIVEL PVC 750 V, 4 CONDUTORES DE 10,0 MM2</t>
  </si>
  <si>
    <t>19,08</t>
  </si>
  <si>
    <t>CABO FLEXIVEL PVC 750 V, 4 CONDUTORES DE 4,0 MM2</t>
  </si>
  <si>
    <t>8,22</t>
  </si>
  <si>
    <t>CABO FLEXIVEL PVC 750 V, 4 CONDUTORES DE 6,0 MM2</t>
  </si>
  <si>
    <t>CABO MULTIPOLAR DE COBRE, FLEXIVEL, CLASSE 4 OU 5, ISOLACAO EM HEPR, COBERTURA EM PVC-ST2, ANTICHAMA BWF-B, 0,6/1 KV, 3 CONDUTORES DE 1,5 MM2</t>
  </si>
  <si>
    <t>5,16</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</si>
  <si>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</si>
  <si>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</si>
  <si>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317,39</t>
  </si>
  <si>
    <t>CABO MULTIPOLAR DE COBRE, FLEXIVEL, CLASSE 4 OU 5, ISOLACAO EM HEPR, COBERTURA EM PVC-ST2, ANTICHAMA BWF-B, 0,6/1 KV, 3 CONDUTORES DE 16 MM2</t>
  </si>
  <si>
    <t>43,01</t>
  </si>
  <si>
    <t>CABO MULTIPOLAR DE COBRE, FLEXIVEL, CLASSE 4 OU 5, ISOLACAO EM HEPR, COBERTURA EM PVC-ST2, ANTICHAMA BWF-B, 0,6/1 KV, 3 CONDUTORES DE 2,5 MM2</t>
  </si>
  <si>
    <t>7,65</t>
  </si>
  <si>
    <t>CABO MULTIPOLAR DE COBRE, FLEXIVEL, CLASSE 4 OU 5, ISOLACAO EM HEPR, COBERTURA EM PVC-ST2, ANTICHAMA BWF-B, 0,6/1 KV, 3 CONDUTORES DE 25 MM2</t>
  </si>
  <si>
    <t>66,55</t>
  </si>
  <si>
    <t>CABO MULTIPOLAR DE COBRE, FLEXIVEL, CLASSE 4 OU 5, ISOLACAO EM HEPR, COBERTURA EM PVC-ST2, ANTICHAMA BWF-B, 0,6/1 KV, 3 CONDUTORES DE 35 MM2</t>
  </si>
  <si>
    <t>90,11</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</si>
  <si>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</si>
  <si>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</si>
  <si>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132,74</t>
  </si>
  <si>
    <t>CABO MULTIPOLAR DE COBRE, FLEXIVEL, CLASSE 4 OU 5, ISOLACAO EM HEPR, COBERTURA EM PVC-ST2, ANTICHAMA BWF-B, 0,6/1 KV, 3 CONDUTORES DE 6 MM2</t>
  </si>
  <si>
    <t>16,59</t>
  </si>
  <si>
    <t>CABO MULTIPOLAR DE COBRE, FLEXIVEL, CLASSE 4 OU 5, ISOLACAO EM HEPR, COBERTURA EM PVC-ST2, ANTICHAMA BWF-B, 0,6/1 KV, 3 CONDUTORES DE 70 MM2</t>
  </si>
  <si>
    <t>186,26</t>
  </si>
  <si>
    <t>CABO MULTIPOLAR DE COBRE, FLEXIVEL, CLASSE 4 OU 5, ISOLACAO EM HEPR, COBERTURA EM PVC-ST2, ANTICHAMA BWF-B, 0,6/1 KV, 3 CONDUTORES DE 95 MM2</t>
  </si>
  <si>
    <t>244,15</t>
  </si>
  <si>
    <t>CABO TELEFONICO CCI 50, 1 PAR, USO INTERNO, SEM BLINDAGEM</t>
  </si>
  <si>
    <t>0,52</t>
  </si>
  <si>
    <t>CABO TELEFONICO CCI 50, 2 PARES, USO INTERNO, SEM BLINDAGEM</t>
  </si>
  <si>
    <t>CABO TELEFONICO CCI 50, 3 PARES, USO INTERNO, SEM BLINDAGEM</t>
  </si>
  <si>
    <t>1,40</t>
  </si>
  <si>
    <t>CABO TELEFONICO CCI 50, 4 PARES, USO INTERNO, SEM BLINDAGEM</t>
  </si>
  <si>
    <t>1,78</t>
  </si>
  <si>
    <t>CABO TELEFONICO CCI 50, 5 PARES, USO INTERNO, SEM BLINDAGEM</t>
  </si>
  <si>
    <t>2,40</t>
  </si>
  <si>
    <t>CABO TELEFONICO CCI 50, 6 PARES, USO INTERNO, SEM BLINDAGEM</t>
  </si>
  <si>
    <t>2,76</t>
  </si>
  <si>
    <t>CABO TELEFONICO CI 50, 10 PARES, USO INTERNO</t>
  </si>
  <si>
    <t>5,41</t>
  </si>
  <si>
    <t>CABO TELEFONICO CI 50, 20 PARES, USO INTERNO</t>
  </si>
  <si>
    <t>10,49</t>
  </si>
  <si>
    <t>CABO TELEFONICO CI 50, 200 PARES, USO INTERNO</t>
  </si>
  <si>
    <t>102,04</t>
  </si>
  <si>
    <t>CABO TELEFONICO CI 50, 30 PARES, USO INTERNO</t>
  </si>
  <si>
    <t>14,28</t>
  </si>
  <si>
    <t>CABO TELEFONICO CI 50, 50 PARES, USO INTERNO</t>
  </si>
  <si>
    <t>25,36</t>
  </si>
  <si>
    <t>CABO TELEFONICO CI 50, 75 PARES, USO INTERNO</t>
  </si>
  <si>
    <t>41,42</t>
  </si>
  <si>
    <t>CABO TELEFONICO CTP - APL - 50, 10 PARES, USO EXTERNO</t>
  </si>
  <si>
    <t>CABO TELEFONICO CTP - APL - 50, 100 PARES, USO EXTERNO</t>
  </si>
  <si>
    <t>51,04</t>
  </si>
  <si>
    <t>CABO TELEFONICO CTP - APL - 50, 20 PARES, USO EXTERNO</t>
  </si>
  <si>
    <t>12,23</t>
  </si>
  <si>
    <t>CABO TELEFONICO CTP - APL - 50, 30 PARES, USO EXTERNO</t>
  </si>
  <si>
    <t>16,60</t>
  </si>
  <si>
    <t>CACAMBA METALICA BASCULANTE COM CAPACIDADE DE 10 M3 (INCLUI MONTAGEM, NAO INCLUI CAMINHAO)</t>
  </si>
  <si>
    <t>45.047,20</t>
  </si>
  <si>
    <t>CACAMBA METALICA BASCULANTE COM CAPACIDADE DE 12 M3 (INCLUI MONTAGEM, NAO INCLUI CAMINHAO)</t>
  </si>
  <si>
    <t>51.153,84</t>
  </si>
  <si>
    <t>CACAMBA METALICA BASCULANTE COM CAPACIDADE DE 6 M3 (INCLUI MONTAGEM, NAO INCLUI CAMINHAO)</t>
  </si>
  <si>
    <t>33.776,22</t>
  </si>
  <si>
    <t>CACAMBA METALICA BASCULANTE COM CAPACIDADE DE 8 M3 (INCLUI MONTAGEM, NAO INCLUI CAMINHAO)</t>
  </si>
  <si>
    <t>40.700,34</t>
  </si>
  <si>
    <t>CADEADO SIMPLES, CORPO EM LATAO MACICO, COM LARGURA DE 25 MM E ALTURA DE APROX 25 MM, HASTE CEMENTADA (NAO LONGA), EM ACO TEMPERADO COM DIAMETRO DE APROX 5,0 MM, INCLUINDO 2 CHAVES</t>
  </si>
  <si>
    <t>17,58</t>
  </si>
  <si>
    <t>CADEADO SIMPLES, CORPO EM LATAO MACICO, COM LARGURA DE 35 MM E ALTURA DE APROX 30 MM, HASTE CEMENTADA (NAO LONGA), EM ACO TEMPERADO COM DIAMETRO DE APROX 6,0 MM, INCLUINDO 2 CHAVES</t>
  </si>
  <si>
    <t>26,17</t>
  </si>
  <si>
    <t>CADEADO SIMPLES, CORPO EM LATAO MACICO, COM LARGURA DE 50 MM E ALTURA DE APROX 40 MM, HASTE CEMENTADA EM ACO TEMPERADO COM DIAMETRO DE APROX 8,0 MM, INCLUINDO 2 CHAVES</t>
  </si>
  <si>
    <t>37,39</t>
  </si>
  <si>
    <t>CADEIRA SUSPENSA MANUAL / BALANCIM INDIVIDUAL (NBR 14751)</t>
  </si>
  <si>
    <t>1.010,73</t>
  </si>
  <si>
    <t>CAIBRO APARELHADO  *7,5 X 7,5* CM, EM MACARANDUBA, ANGELIM OU EQUIVALENTE DA REGIAO</t>
  </si>
  <si>
    <t>16,12</t>
  </si>
  <si>
    <t>CAIBRO APARELHADO *6 X 8* CM, EM MACARANDUBA, ANGELIM OU EQUIVALENTE DA REGIAO</t>
  </si>
  <si>
    <t>13,50</t>
  </si>
  <si>
    <t>CAIBRO NAO APARELHADO  *7,5 X 7,5* CM, EM MACARANDUBA, ANGELIM OU EQUIVALENTE DA REGIAO -  BRUTA</t>
  </si>
  <si>
    <t>15,44</t>
  </si>
  <si>
    <t>CAIBRO NAO APARELHADO *5 X 6* CM, EM MACARANDUBA, ANGELIM OU EQUIVALENTE DA REGIAO -  BRUTA</t>
  </si>
  <si>
    <t>7,90</t>
  </si>
  <si>
    <t>CAIBRO NAO APARELHADO,  *6 X 8* CM,  EM MACARANDUBA, ANGELIM OU EQUIVALENTE DA REGIAO -  BRUTA</t>
  </si>
  <si>
    <t>12,57</t>
  </si>
  <si>
    <t>CAIBRO ROLICO DE MADEIRA TRATADA, D = 4 A 7 CM, H = 3,00 M, EM EUCALIPTO OU EQUIVALENTE DA REGIAO</t>
  </si>
  <si>
    <t>CAIBRO 5 X 5 CM EM PINUS, MISTA OU EQUIVALENTE DA REGIAO - BRUTA</t>
  </si>
  <si>
    <t>CAIXA D'AGUA DE FIBRA DE VIDRO, PARA 500 LITROS, COM TAMPA</t>
  </si>
  <si>
    <t>305,00</t>
  </si>
  <si>
    <t>CAIXA D'AGUA EM POLIETILENO 1000 LITROS, COM TAMPA</t>
  </si>
  <si>
    <t>362,40</t>
  </si>
  <si>
    <t>CAIXA D'AGUA EM POLIETILENO 1500 LITROS, COM TAMPA</t>
  </si>
  <si>
    <t>736,03</t>
  </si>
  <si>
    <t>CAIXA D'AGUA EM POLIETILENO 2000 LITROS, COM TAMPA</t>
  </si>
  <si>
    <t>826,75</t>
  </si>
  <si>
    <t>CAIXA D'AGUA EM POLIETILENO 500 LITROS, COM TAMPA</t>
  </si>
  <si>
    <t>208,07</t>
  </si>
  <si>
    <t>CAIXA D'AGUA EM POLIETILENO 750 LITROS, COM TAMPA</t>
  </si>
  <si>
    <t>356,81</t>
  </si>
  <si>
    <t>CAIXA D'AGUA FIBRA DE VIDRO PARA 1000 LITROS, COM TAMPA</t>
  </si>
  <si>
    <t>419,18</t>
  </si>
  <si>
    <t>CAIXA D'AGUA FIBRA DE VIDRO PARA 10000 LITROS, COM TAMPA</t>
  </si>
  <si>
    <t>4.048,81</t>
  </si>
  <si>
    <t>CAIXA D'AGUA FIBRA DE VIDRO PARA 1500 LITROS, COM TAMPA</t>
  </si>
  <si>
    <t>680,11</t>
  </si>
  <si>
    <t>CAIXA D'AGUA FIBRA DE VIDRO PARA 2000 LITROS, COM TAMPA</t>
  </si>
  <si>
    <t>876,71</t>
  </si>
  <si>
    <t>CAIXA D'AGUA FIBRA DE VIDRO PARA 5000 LITROS, COM TAMPA</t>
  </si>
  <si>
    <t>1.952,56</t>
  </si>
  <si>
    <t>CAIXA DE ATERRAMENTO EM CONCRETO PRÃ_x0089_-MOLDADO, DIAMETRO DE 0,30 M E ALTURA DE 0,35 M, SEM FUNDO E COM TAMPA</t>
  </si>
  <si>
    <t>61,09</t>
  </si>
  <si>
    <t>CAIXA DE CONCRETO ARMADO PRE-MOLDADO, COM FUNDO E SEM TAMPA, DIMENSOES DE 0,30 X 0,30 X 0,30 M</t>
  </si>
  <si>
    <t>66,05</t>
  </si>
  <si>
    <t>CAIXA DE CONCRETO ARMADO PRE-MOLDADO, COM FUNDO E SEM TAMPA, DIMENSOES DE 0,40 X 0,40 X 0,40 M</t>
  </si>
  <si>
    <t>121,09</t>
  </si>
  <si>
    <t>CAIXA DE CONCRETO ARMADO PRE-MOLDADO, COM FUNDO E SEM TAMPA, DIMENSOES DE 0,60 X 0,60 X 0,50 M</t>
  </si>
  <si>
    <t>211,91</t>
  </si>
  <si>
    <t>CAIXA DE CONCRETO ARMADO PRE-MOLDADO, COM FUNDO E SEM TAMPA, DIMENSOES DE 0,80 X 0,80 X 0,50 M</t>
  </si>
  <si>
    <t>384,19</t>
  </si>
  <si>
    <t>CAIXA DE CONCRETO ARMADO PRE-MOLDADO, COM FUNDO E SEM TAMPA, DIMENSOES DE 1,00 X 1,00 X 0,50 M</t>
  </si>
  <si>
    <t>688,02</t>
  </si>
  <si>
    <t>CAIXA DE CONCRETO ARMADO PRE-MOLDADO, COM FUNDO E TAMPA, DIMENSOES DE 0,30 X 0,30 X 0,30 M</t>
  </si>
  <si>
    <t>101,82</t>
  </si>
  <si>
    <t>CAIXA DE CONCRETO ARMADO PRE-MOLDADO, COM FUNDO E TAMPA, DIMENSOES DE 0,40 X 0,40 X 0,40 M</t>
  </si>
  <si>
    <t>187,14</t>
  </si>
  <si>
    <t>CAIXA DE CONCRETO ARMADO PRE-MOLDADO, COM FUNDO E TAMPA, DIMENSOES DE 0,60 X 0,60 X 0,50 M</t>
  </si>
  <si>
    <t>237,78</t>
  </si>
  <si>
    <t>CAIXA DE CONCRETO ARMADO PRE-MOLDADO, SEM FUNDO, QUADRADA, DIMENSOES DE 0,30 X 0,30 X 0,30 M</t>
  </si>
  <si>
    <t>52,68</t>
  </si>
  <si>
    <t>CAIXA DE CONCRETO ARMADO PRE-MOLDADO, SEM FUNDO, QUADRADA, DIMENSOES DE 0,40 X 0,40 X 0,40 M</t>
  </si>
  <si>
    <t>87,51</t>
  </si>
  <si>
    <t>CAIXA DE CONCRETO ARMADO PRE-MOLDADO, SEM FUNDO, QUADRADA, DIMENSOES DE 0,60 X 0,60 X 0,50 M</t>
  </si>
  <si>
    <t>169,52</t>
  </si>
  <si>
    <t>CAIXA DE CONCRETO ARMADO PRE-MOLDADO, SEM FUNDO, QUADRADA, DIMENSOES DE 0,80 X 0,80 X 0,50 M</t>
  </si>
  <si>
    <t>352,26</t>
  </si>
  <si>
    <t>CAIXA DE CONCRETO ARMADO PRE-MOLDADO, SEM FUNDO, QUADRADA, DIMENSOES DE 1,00 X 1,00 X 0,50 M</t>
  </si>
  <si>
    <t>555,37</t>
  </si>
  <si>
    <t>CAIXA DE DERIVACAO PARA MEDIDOR DE ENERGIA, COM BARRAMENTO MONOFASICO, EM POLICARBONATO / TERMOPLASTICO - MODULO (PADRAO CONCESSIONARIA LOCAL)</t>
  </si>
  <si>
    <t>144,54</t>
  </si>
  <si>
    <t>CAIXA DE DERIVACAO PARA MEDIDOR DE ENERGIA, COM BARRAMENTO POLIFASICO, EM POLICARBONATO / TERMOPLASTICO - MODULO (PADRAO CONCESSIONARIA LOCAL)</t>
  </si>
  <si>
    <t>153,61</t>
  </si>
  <si>
    <t>CAIXA DE DESCARGA DE PLASTICO EXTERNA, DE *9* L, PUXADOR FIO DE NYLON, NAO INCLUSO CANO, BOLSA, ENGATE</t>
  </si>
  <si>
    <t>39,45</t>
  </si>
  <si>
    <t>CAIXA DE DESCARGA PLASTICA DE EMBUTIR COMPLETA, COM ESPELHO PLASTICO, CAPACIDADE 6 A 10 L, ACESSORIOS INCLUSOS</t>
  </si>
  <si>
    <t>872,05</t>
  </si>
  <si>
    <t>CAIXA DE GORDURA CILINDRICA EM CONCRETO SIMPLES,  PRE-MOLDADA, COM DIAMETRO DE 40 CM E ALTURA DE 45 CM, COM TAMPA</t>
  </si>
  <si>
    <t>CAIXA DE GORDURA EM PVC, DIAMETRO MINIMO 300 MM, DIAMETRO DE SAIDA 100 MM, CAPACIDADE  APROXIMADA 18 LITROS, COM TAMPA</t>
  </si>
  <si>
    <t>496,94</t>
  </si>
  <si>
    <t>CAIXA DE INCENDIO/ABRIGO PARA MANGUEIRA, DE EMBUTIR/INTERNA, COM 75 X 45 X 17 CM, EM CHAPA DE ACO, PORTA COM VENTILACAO, VISOR COM A INSCRICAO "INCENDIO", SUPORTE/CESTA INTERNA PARA A MANGUEIRA, PINTURA ELETROSTATICA VERMELHA</t>
  </si>
  <si>
    <t>213,34</t>
  </si>
  <si>
    <t>CAIXA DE INCENDIO/ABRIGO PARA MANGUEIRA, DE EMBUTIR/INTERNA, COM 90 X 60 X 17 CM, EM CHAPA DE ACO, PORTA COM VENTILACAO, VISOR COM A INSCRICAO "INCENDIO", SUPORTE/CESTA INTERNA PARA A MANGUEIRA, PINTURA ELETROSTATICA VERMELHA</t>
  </si>
  <si>
    <t>269,85</t>
  </si>
  <si>
    <t>CAIXA DE INCENDIO/ABRIGO PARA MANGUEIRA, DE SOBREPOR/EXTERNA, COM 75 X 45 X 17 CM, EM CHAPA DE ACO, PORTA COM VENTILACAO, VISOR COM A INSCRICAO "INCENDIO", SUPORTE/CESTA INTERNA PARA A MANGUEIRA, PINTURA ELETROSTATICA VERMELHA</t>
  </si>
  <si>
    <t>223,50</t>
  </si>
  <si>
    <t>CAIXA DE INCENDIO/ABRIGO PARA MANGUEIRA, DE SOBREPOR/EXTERNA, COM 90 X 60 X 17 CM, EM CHAPA DE ACO, PORTA COM VENTILACAO, VISOR COM A INSCRICAO "INCENDIO", SUPORTE/CESTA INTERNA PARA A MANGUEIRA, PINTURA ELETROSTATICA VERMELHA</t>
  </si>
  <si>
    <t>273,02</t>
  </si>
  <si>
    <t>CAIXA DE LUZ "3 X 3" EM ACO ESMALTADA</t>
  </si>
  <si>
    <t>CAIXA DE LUZ "4 X 2" EM ACO ESMALTADA</t>
  </si>
  <si>
    <t>1,01</t>
  </si>
  <si>
    <t>CAIXA DE LUZ "4 X 4" EM ACO ESMALTADA</t>
  </si>
  <si>
    <t>2,14</t>
  </si>
  <si>
    <t>CAIXA DE PASSAGEM / DERIVACAO / LUZ, OCTOGONAL 4 X4, EM ACO ESMALTADA, COM FUNDO MOVEL SIMPLES (FMS)</t>
  </si>
  <si>
    <t>CAIXA DE PASSAGEM ELETRICA DE PAREDE, DE EMBUTIR, EM PVC, COM TAMPA APARAFUSADA, DIMENSOES 120 X 120 X *75* MM</t>
  </si>
  <si>
    <t>19,50</t>
  </si>
  <si>
    <t>CAIXA DE PASSAGEM ELETRICA DE PAREDE, DE EMBUTIR, EM PVC, COM TAMPA APARAFUSADA, DIMENSOES 150 X 150 X *75* MM</t>
  </si>
  <si>
    <t>23,86</t>
  </si>
  <si>
    <t>CAIXA DE PASSAGEM ELETRICA DE PAREDE, DE EMBUTIR, EM PVC, COM TAMPA APARAFUSADA, DIMENSOES 200 X 200 X *90* MM</t>
  </si>
  <si>
    <t>39,23</t>
  </si>
  <si>
    <t>CAIXA DE PASSAGEM ELETRICA DE PAREDE, DE EMBUTIR, EM TERMOPLASTICO / PVC, COM TAMPA APARAFUSADA, DIMENSOES 400 X 400 X *120* MM</t>
  </si>
  <si>
    <t>130,04</t>
  </si>
  <si>
    <t>CAIXA DE PASSAGEM ELETRICA DE PAREDE, DE SOBREPOR, EM PVC, COM TAMPA APARAFUSADA, DIMENSOES 300 X 300 X *100* MM</t>
  </si>
  <si>
    <t>79,07</t>
  </si>
  <si>
    <t>CAIXA DE PASSAGEM ELETRICA DE PAREDE, DE SOBREPOR, EM PVC, COM TAMPA APARAFUSADA, DIMENSOES, 400 X 400 X *120* MM</t>
  </si>
  <si>
    <t>116,44</t>
  </si>
  <si>
    <t>CAIXA DE PASSAGEM ELETRICA DE PAREDE, DE SOBREPOR, EM TERMOPLASTICO / PVC, COM TAMPA APARAFUSA, DIMENSOES 200 X 200 X *100* MM</t>
  </si>
  <si>
    <t>44,05</t>
  </si>
  <si>
    <t>CAIXA DE PASSAGEM ELETRICA DE PAREDE, DE SOBREPOR, EM TERMOPLASTICO / PVC, COM TAMPA APARAFUSADA, DIMENSOES, 150 X 150 X *100* MM</t>
  </si>
  <si>
    <t>26,09</t>
  </si>
  <si>
    <t>CAIXA DE PASSAGEM ELETRICA, PARA PISO, EM PVC, DIMENSOES DE 3/4" A 4"</t>
  </si>
  <si>
    <t>308,71</t>
  </si>
  <si>
    <t>CAIXA DE PASSAGEM METALICA DE SOBREPOR COM TAMPA PARAFUSADA, DIMENSOES 20 X 20 X 10 CM</t>
  </si>
  <si>
    <t>20,61</t>
  </si>
  <si>
    <t>CAIXA DE PASSAGEM METALICA DE SOBREPOR COM TAMPA PARAFUSADA, DIMENSOES 30 X 30 X 10 CM</t>
  </si>
  <si>
    <t>40,51</t>
  </si>
  <si>
    <t>CAIXA DE PASSAGEM METALICA DE SOBREPOR COM TAMPA PARAFUSADA, DIMENSOES 40 X 40 X 15 CM</t>
  </si>
  <si>
    <t>65,11</t>
  </si>
  <si>
    <t>CAIXA DE PASSAGEM METALICA DE SOBREPOR COM TAMPA PARAFUSADA, DIMENSOES 50 X 50 X 15 CM</t>
  </si>
  <si>
    <t>97,38</t>
  </si>
  <si>
    <t>CAIXA DE PASSAGEM METALICA DE SOBREPOR COM TAMPA PARAFUSADA, DIMENSOES 60 X 60 X 20 CM</t>
  </si>
  <si>
    <t>129,97</t>
  </si>
  <si>
    <t>CAIXA DE PASSAGEM METALICA DE SOBREPOR COM TAMPA PARAFUSADA, DIMENSOES 70 X 70 X 20 CM</t>
  </si>
  <si>
    <t>157,08</t>
  </si>
  <si>
    <t>CAIXA DE PASSAGEM METALICA DE SOBREPOR COM TAMPA PARAFUSADA, DIMENSOES 80 X 80 X 20 CM</t>
  </si>
  <si>
    <t>199,09</t>
  </si>
  <si>
    <t>CAIXA DE PASSAGEM METALICA, DE SOBREPOR, COM TAMPA APARAFUSADA, DIMENSOES 15 X 15 X *10* CM</t>
  </si>
  <si>
    <t>14,45</t>
  </si>
  <si>
    <t>CAIXA DE PASSAGEM METALICA, DE SOBREPOR, COM TAMPA APARAFUSADA, DIMENSOES 35 X 35 X *12* CM</t>
  </si>
  <si>
    <t>47,45</t>
  </si>
  <si>
    <t>CAIXA DE PASSAGEM/ LUZ / TELEFONIA, DE EMBUTIR,  EM CHAPA DE ACO GALVANIZADO, DIMENSOES 150 X 150 X 15 CM (PADRAO CONCESSIONARIA LOCAL)</t>
  </si>
  <si>
    <t>912,44</t>
  </si>
  <si>
    <t>CAIXA DE PASSAGEM/ LUZ / TELEFONIA, DE EMBUTIR,  EM CHAPA DE ACO GALVANIZADO, DIMENSOES 20 X 20 X *12* CM (PADRAO CONCESSIONARIA LOCAL)</t>
  </si>
  <si>
    <t>39,28</t>
  </si>
  <si>
    <t>CAIXA DE PASSAGEM/ LUZ / TELEFONIA, DE EMBUTIR,  EM CHAPA DE ACO GALVANIZADO, DIMENSOES 200 X 200 X 20 CM (PADRAO CONCESSIONARIA LOCAL)</t>
  </si>
  <si>
    <t>1.782,31</t>
  </si>
  <si>
    <t>CAIXA DE PASSAGEM/ LUZ / TELEFONIA, DE EMBUTIR,  EM CHAPA DE ACO GALVANIZADO, DIMENSOES 40 X 40 X *12* CM (PADRAO CONCESSIONARIA LOCAL)</t>
  </si>
  <si>
    <t>87,01</t>
  </si>
  <si>
    <t>CAIXA DE PASSAGEM/ LUZ / TELEFONIA, DE EMBUTIR,  EM CHAPA DE ACO GALVANIZADO, DIMENSOES 60 X 60 X *12* CM (PADRAO CONCESSIONARIA LOCAL)</t>
  </si>
  <si>
    <t>144,18</t>
  </si>
  <si>
    <t>CAIXA DE PASSAGEM/ LUZ / TELEFONIA, DE EMBUTIR,  EM CHAPA DE ACO GALVANIZADO, DIMENSOES 80 X 80 X *12* CM (PADRAO CONCESSIONARIA LOCAL)</t>
  </si>
  <si>
    <t>215,55</t>
  </si>
  <si>
    <t>CAIXA DE PASSAGEM/ LUZ / TELEFONIA, DE EMBUTIR, EM CHAPA DE ACO GALVANIZADO, DIMENSOES 120 X 120 X *12* CM (PADRAO CONCESSIONARIA LOCAL)</t>
  </si>
  <si>
    <t>433,62</t>
  </si>
  <si>
    <t>CAIXA DE PASSAGEM/ LUZ / TELEFONIA, DE SOBREPOR,  EM CHAPA DE ACO GALVANIZADO, DIMENSOES 80 X 80 X *12* CM (PADRAO CONCESSIONARIA LOCAL)</t>
  </si>
  <si>
    <t>270,00</t>
  </si>
  <si>
    <t>CAIXA DE PASSAGEM, EM PVC, DE 4" X 2", PARA ELETRODUTO FLEXIVEL CORRUGADO</t>
  </si>
  <si>
    <t>2,01</t>
  </si>
  <si>
    <t>CAIXA DE PASSAGEM, EM PVC, DE 4" X 4", PARA ELETRODUTO FLEXIVEL CORRUGADO</t>
  </si>
  <si>
    <t>CAIXA DE PROTECAO EXTERNA PARA MEDIDOR HOROSAZONAL, DE BAIXA TENSAO, COM MODULO, EM CHAPA DE ACO (PADRAO DA CONCESSIONARIA LOCAL)</t>
  </si>
  <si>
    <t>1.695,76</t>
  </si>
  <si>
    <t>CAIXA DE PROTECAO PARA TRANSFORMADOR CORRENTE, EM CHAPA DE ACO 18 USG (PADRAO DA CONCESSIONARIA LOCAL)</t>
  </si>
  <si>
    <t>542,60</t>
  </si>
  <si>
    <t>CAIXA INSPECAO EM POLIETILENO PARA ATERRAMENTO E PARA RAIOS DIAMETRO = 300 MM</t>
  </si>
  <si>
    <t>16,08</t>
  </si>
  <si>
    <t>CAIXA INTERNA/EXTERNA DE MEDICAO PARA 1 MEDIDOR TRIFASICO, COM VISOR, EM CHAPA DE ACO 18 USG (PADRAO DA CONCESSIONARIA LOCAL)</t>
  </si>
  <si>
    <t>171,96</t>
  </si>
  <si>
    <t>CAIXA INTERNA/EXTERNA DE MEDICAO PARA 4 MEDIDORES MONOFASICOS, COM VISOR, EM CHAPA DE ACO 18 USG (PADRAO DA CONCESSIONARIA LOCAL)</t>
  </si>
  <si>
    <t>278,44</t>
  </si>
  <si>
    <t>CAIXA MODULAR PARA MEDIDOR DE ENERGIA AGRUPADA, EM POLICARBONATO /  TERMOPLASTICO, COM SUPORTE PARA DISJUNTOR (PADRAO DA CONCESSIONARIA LOCAL)</t>
  </si>
  <si>
    <t>85,69</t>
  </si>
  <si>
    <t>CAIXA OCTOGONAL DE FUNDO MOVEL, EM PVC, DE 3" X 3", PARA ELETRODUTO FLEXIVEL CORRUGADO</t>
  </si>
  <si>
    <t>3,60</t>
  </si>
  <si>
    <t>CAIXA OCTOGONAL DE FUNDO MOVEL, EM PVC, DE 4" X 4", PARA ELETRODUTO FLEXIVEL CORRUGADO</t>
  </si>
  <si>
    <t>5,20</t>
  </si>
  <si>
    <t>CAIXA PARA HIDROMETRO CONCRETO PRE MOLDADO, *0,24 M X 0,45 M X 0,30* M (L X C X A)</t>
  </si>
  <si>
    <t>67,15</t>
  </si>
  <si>
    <t>CAIXA PARA MEDICAO COLETIVA TIPO L, PADRAO BIFASICO OU TRIFASICO, PARA ATE 4 MEDIDORES, SEM BARRAMENTO E COM PORTAS INFERIOR E SUPERIOR</t>
  </si>
  <si>
    <t>1.134,26</t>
  </si>
  <si>
    <t>CAIXA PARA MEDICAO COLETIVA TIPO M, PADRAO BIFASICO OU TRIFASICO, PARA ATE 8 MEDIDORES, SEM BARRAMENTO E COM PORTAS INFERIOR E SUPERIOR</t>
  </si>
  <si>
    <t>1.902,92</t>
  </si>
  <si>
    <t>CAIXA PARA MEDICAO COLETIVA TIPO N, PADRAO BIFASICO OU TRIFASICO, PARA ATE 12 MEDIDORES, SEM BARRAMENTO E COM PORTAS INFERIOR E SUPERIOR</t>
  </si>
  <si>
    <t>2.393,34</t>
  </si>
  <si>
    <t>CAIXA PARA MEDIDOR MONOFASICO, EM POLICARBONATO / TERMOPLASTICO, PARA ALOJAR 1 DISJUNTOR (PADRAO DA CONCESSIONARIA LOCAL)</t>
  </si>
  <si>
    <t>44,74</t>
  </si>
  <si>
    <t>CAIXA PARA MEDIDOR POLIFASICO, EM POLICARBONATO / TERMOPLASTICO, PARA ALOJAR 1 DISJUNTOR (PADRAO DA CONCESSIONARIA LOCAL)</t>
  </si>
  <si>
    <t>106,11</t>
  </si>
  <si>
    <t>CAIXA PRE-MOLDADA PARA BOCA DE LOBO, EM CONCRETO ARMADO, COM FCK DE 25 MPA, COM DIMENSOES 1,10 X 0,65 X 1,00 M (COMPRIMENTO X LARGURA X ALTURA)</t>
  </si>
  <si>
    <t>308,23</t>
  </si>
  <si>
    <t>CAIXA SIFONADA PVC 150 X 150 X 50MM COM TAMPA CEGA QUADRADA BRANCA</t>
  </si>
  <si>
    <t>34,91</t>
  </si>
  <si>
    <t>CAIXA SIFONADA PVC, 100 X 100 X 40 MM, COM GRELHA REDONDA BRANCA</t>
  </si>
  <si>
    <t>14,91</t>
  </si>
  <si>
    <t>CAIXA SIFONADA PVC, 100 X 100 X 50 MM, COM GRELHA REDONDA BRANCA</t>
  </si>
  <si>
    <t>15,11</t>
  </si>
  <si>
    <t>CAIXA SIFONADA PVC, 150 X 150 X 50 MM, COM GRELHA QUADRADA BRANCA (NBR 5688)</t>
  </si>
  <si>
    <t>35,20</t>
  </si>
  <si>
    <t>CAIXA SIFONADA PVC, 150 X 150 X 50 MM, COM GRELHA REDONDA BRANCA</t>
  </si>
  <si>
    <t>38,25</t>
  </si>
  <si>
    <t>CAIXA SIFONADA PVC, 150 X 185 X 75 MM, COM GRELHA QUADRADA BRANCA</t>
  </si>
  <si>
    <t>CAIXA SIFONADA PVC, 150 X 185 X 75 MM, COM TAMPA CEGA QUADRADA BRANCA</t>
  </si>
  <si>
    <t>54,76</t>
  </si>
  <si>
    <t>CAIXA SIFONADA PVC, 250 X 230 X 75 MM, COM TAMPA E PORTA TAMPA QUADRADA BRANCA</t>
  </si>
  <si>
    <t>98,43</t>
  </si>
  <si>
    <t>CAL HIDRATADA CH-I PARA ARGAMASSAS</t>
  </si>
  <si>
    <t>CAL HIDRATADA PARA PINTURA</t>
  </si>
  <si>
    <t>1,33</t>
  </si>
  <si>
    <t>CAL VIRGEM COMUM PARA ARGAMASSAS (NBR 6453)</t>
  </si>
  <si>
    <t>0,68</t>
  </si>
  <si>
    <t>CALAFETADOR / CALAFATE</t>
  </si>
  <si>
    <t>25,89</t>
  </si>
  <si>
    <t>CALAFETADOR / CALAFATE (MENSALISTA)</t>
  </si>
  <si>
    <t>4.553,31</t>
  </si>
  <si>
    <t>CALCARIO DOLOMITICO A (POSTO PEDREIRA/FORNECEDOR, SEM FRETE)</t>
  </si>
  <si>
    <t>0,09</t>
  </si>
  <si>
    <t>CALCETEIRO</t>
  </si>
  <si>
    <t>CALCETEIRO  (MENSALISTA)</t>
  </si>
  <si>
    <t>CALHA MOLDURA AMERICANA DE CHAPA DE ACO GALVANIZADA NUM 26, CORTE 33 CM</t>
  </si>
  <si>
    <t>18,49</t>
  </si>
  <si>
    <t>CALHA PARA AGUA FURTADA DE CHAPA DE ACO GALVANIZADA NUM 26, CORTE 40 CM</t>
  </si>
  <si>
    <t>18,64</t>
  </si>
  <si>
    <t>CALHA PARA AGUA FURTADA DE CHAPA DE ACO GALVANIZADA NUM 26, CORTE 50 CM</t>
  </si>
  <si>
    <t>22,03</t>
  </si>
  <si>
    <t>CALHA PLATIBANDA DE CHAPA DE ACO GALVANIZADA NUM 26, CORTE 45 CM</t>
  </si>
  <si>
    <t>CALHA PLUVIAL DE PVC, DIAMETRO ENTRE 119 E 170 MM, COMPRIMENTO DE 3 M, PARA DRENAGEM PREDIAL</t>
  </si>
  <si>
    <t>44,27</t>
  </si>
  <si>
    <t>CALHA QUADRADA DE CHAPA DE ACO GALVANIZADA NUM 24, CORTE 100 CM</t>
  </si>
  <si>
    <t>60,77</t>
  </si>
  <si>
    <t>CALHA QUADRADA DE CHAPA DE ACO GALVANIZADA NUM 24, CORTE 33 CM</t>
  </si>
  <si>
    <t>23,85</t>
  </si>
  <si>
    <t>CALHA QUADRADA DE CHAPA DE ACO GALVANIZADA NUM 24, CORTE 50 CM</t>
  </si>
  <si>
    <t>31,06</t>
  </si>
  <si>
    <t>CALHA QUADRADA DE CHAPA DE ACO GALVANIZADA NUM 26, CORTE 33 CM</t>
  </si>
  <si>
    <t>CALHA QUADRADA DE CHAPA DE ACO GALVANIZADA NUM 28, CORTE 25 CM</t>
  </si>
  <si>
    <t>11,92</t>
  </si>
  <si>
    <t>CALHA/CANALETA DE CONCRETO SIMPLES, TIPO MEIA CANA, DIAMETRO DE 20 CM, PARA AGUA PLUVIAL</t>
  </si>
  <si>
    <t>19,66</t>
  </si>
  <si>
    <t>CALHA/CANALETA DE CONCRETO SIMPLES, TIPO MEIA CANA, DIAMETRO DE 30 CM, PARA AGUA PLUVIAL</t>
  </si>
  <si>
    <t>24,02</t>
  </si>
  <si>
    <t>CALHA/CANALETA DE CONCRETO SIMPLES, TIPO MEIA CANA, DIAMETRO DE 40 CM, PARA AGUA PLUVIAL</t>
  </si>
  <si>
    <t>31,42</t>
  </si>
  <si>
    <t>CALHA/CANALETA DE CONCRETO SIMPLES, TIPO MEIA CANA, DIAMETRO DE 50 CM, PARA AGUA PLUVIAL</t>
  </si>
  <si>
    <t>50,97</t>
  </si>
  <si>
    <t>CALHA/CANALETA DE CONCRETO SIMPLES, TIPO MEIA CANA, DIAMETRO DE 60 CM, PARA AGUA PLUVIAL</t>
  </si>
  <si>
    <t>65,93</t>
  </si>
  <si>
    <t>CALHA/CANALETA DE CONCRETO SIMPLES, TIPO MEIA CANA, DIAMETRO DE 80 CM, PARA AGUA PLUVIAL</t>
  </si>
  <si>
    <t>123,21</t>
  </si>
  <si>
    <t>CAMADA SEPARADORA DE FILME DE POLIETILENO 20 A 25 MICRA</t>
  </si>
  <si>
    <t>CAMINHAO TOCO, PESO BRUTO TOTAL 13000 KG, CARGA UTIL MAXIMA 7925 KG, DISTANCIA ENTRE EIXOS 4,80 M, POTENCIA 189 CV (INCLUI CABINE E CHASSI, NAO INCLUI CARROCERIA)</t>
  </si>
  <si>
    <t>294.300,00</t>
  </si>
  <si>
    <t>CAMINHAO TOCO, PESO BRUTO TOTAL 14300 KG, CARGA UTIL MAXIMA 9590 KG, DISTANCIA ENTRE EIXOS 4,76 M, POTENCIA 185 CV (INCLUI CABINE E CHASSI, NAO INCLUI CARROCERIA)</t>
  </si>
  <si>
    <t>307.338,60</t>
  </si>
  <si>
    <t>CAMINHAO TOCO, PESO BRUTO TOTAL 14300 KG, CARGA UTIL MAXIMA 9710 KG, DISTANCIA ENTRE EIXOS 3,56 M, POTENCIA 185 CV (INCLUI CABINE E CHASSI, NAO INCLUI CARROCERIA)</t>
  </si>
  <si>
    <t>312.880,01</t>
  </si>
  <si>
    <t>CAMINHAO TOCO, PESO BRUTO TOTAL 16000 KG, CARGA UTIL MAXIMA DE 10685 KG, DISTANCIA ENTRE EIXOS 4,8M, POTENCIA 189 CV (INCLUI CABINE E CHASSI, NAO INCLUI CARROCERIA)</t>
  </si>
  <si>
    <t>258.909,48</t>
  </si>
  <si>
    <t>CAMINHAO TOCO, PESO BRUTO TOTAL 16000 KG, CARGA UTIL MAXIMA 10600 KG, DISTANCIA ENTRE EIXOS 4,80 M, POTENCIA 275 CV (INCLUI CABINE E CHASSI, NAO INCLUI CARROCERIA)</t>
  </si>
  <si>
    <t>360.424,35</t>
  </si>
  <si>
    <t>CAMINHAO TOCO, PESO BRUTO TOTAL 16000 KG, CARGA UTIL MAXIMA 10780 KG, DISTANCIA ENTRE EIXOS 3,56 M, POTENCIA 275 CV (INCLUI CABINE E CHASSI, NAO INCLUI CARROCERIA)</t>
  </si>
  <si>
    <t>361.821,36</t>
  </si>
  <si>
    <t>CAMINHAO TOCO, PESO BRUTO TOTAL 16000 KG, CARGA UTIL MAXIMA 11030 KG, DISTANCIA ENTRE EIXOS 3,56M, POTENCIA 186 CV (INCLUI CABINE E CHASSI, NAO INCLUI CARROCERIA)</t>
  </si>
  <si>
    <t>361.821,33</t>
  </si>
  <si>
    <t>CAMINHAO TOCO, PESO BRUTO TOTAL 16000 KG, CARGA UTIL MAXIMA 11130 KG, DISTANCIA ENTRE EIXOS 5,36 M, POTENCIA 185 CV (INCLUI CABINE E CHASSI, NAO INCLUI CARROCERIA)</t>
  </si>
  <si>
    <t>328.107,24</t>
  </si>
  <si>
    <t>CAMINHAO TOCO, PESO BRUTO TOTAL 16000 KG, CARGA UTIL MAXIMA 13071 KG, DISTANCIA ENTRE EIXOS 4,80 M, POTENCIA 230 CV (INCLUI CABINE E CHASSI, NAO INCLUI CARROCERIA)</t>
  </si>
  <si>
    <t>345.523,09</t>
  </si>
  <si>
    <t>CAMINHAO TOCO, PESO BRUTO TOTAL 8250 KG, CARGA UTIL MAXIMA 5110 KG, DISTANCIA ENTRE EIXOS 4,30 M, POTENCIA 162 CV (INCLUI CABINE E CHASSI, NAO INCLUI CARROCERIA)</t>
  </si>
  <si>
    <t>241.214,25</t>
  </si>
  <si>
    <t>CAMINHAO TOCO, PESO BRUTO TOTAL 9000 KG, CARGA UTIL MAXIMA 5940 KG, DISTANCIA ENTRE EIXOS 3,69 M, POTENCIA 177 CV (INCLUI CABINE E CHASSI, NAO INCLUI CARROCERIA)</t>
  </si>
  <si>
    <t>264.450,88</t>
  </si>
  <si>
    <t>CAMINHAO TOCO, PESO BRUTO TOTAL 9600 KG, CARGA UTIL MAXIMA 6110 KG, DISTANCIA ENTRE EIXOS 3,70 M, POTENCIA 156 CV (INCLUI CABINE E CHASSI, NAO INCLUI CARROCERIA)</t>
  </si>
  <si>
    <t>263.519,57</t>
  </si>
  <si>
    <t>CAMINHAO TOCO, PESO BRUTO TOTAL 9600 KG, CARGA UTIL MAXIMA 6200 KG, DISTANCIA ENTRE EIXOS 3,10 M, POTENCIA 156 CV (INCLUI CABINE E CHASSI, NAO INCLUI CARROCERIA)</t>
  </si>
  <si>
    <t>262.588,23</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</si>
  <si>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</si>
  <si>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</si>
  <si>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376.256,95</t>
  </si>
  <si>
    <t>CAMINHAO TRUCADO, PESO BRUTO TOTAL 23000 KG, CARGA UTIL MAXIMA 15378 KG, DISTANCIA ENTRE EIXOS 4,80 M, POTENCIA 326 CV (INCLUI CABINE E CHASSI, NAO INCLUI CARROCERIA)</t>
  </si>
  <si>
    <t>424.686,08</t>
  </si>
  <si>
    <t>CAMINHAO TRUCADO, PESO BRUTO TOTAL 23000 KG, CARGA UTIL MAXIMA 15935 KG, DISTANCIA ENTRE EIXOS 4,80 M, POTENCIA 230 CV (INCLUI CABINE E CHASSI, NAO INCLUI CARROCERIA)</t>
  </si>
  <si>
    <t>382.124,32</t>
  </si>
  <si>
    <t>CAMINHAO TRUCADO, PESO BRUTO TOTAL 23000 KG, CARGA UTIL MAXIMA 15940 KG, DISTANCIA ENTRE EIXOS 3,60 M, POTENCIA 286 CV (INCLUI CABINE E CHASSI, NAO INCLUI CARROCERIA)</t>
  </si>
  <si>
    <t>403.265,51</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</si>
  <si>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</si>
  <si>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</si>
  <si>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398.608,86</t>
  </si>
  <si>
    <t>CAMINHONETE COM MOTOR A DIESEL, POTENCIA *160* CV, CABINE DUPLA, 4X4</t>
  </si>
  <si>
    <t>182.026,00</t>
  </si>
  <si>
    <t>CAMPAINHA ALTA POTENCIA 110V / 220V, DIAMETRO 150 MM</t>
  </si>
  <si>
    <t>111,04</t>
  </si>
  <si>
    <t>CAMPAINHA CIGARRA 127 V / 220 V (APENAS MODULO)</t>
  </si>
  <si>
    <t>CAMPAINHA CIGARRA 127 V / 220 V, CONJUNTO MONTADO PARA EMBUTIR 4" X 2" (PLACA + SUPORTE + MODULO)</t>
  </si>
  <si>
    <t>17,82</t>
  </si>
  <si>
    <t>CANALETA DE CONCRETO ESTRUTURAL 14 X 19 X 29 CM, FBK 14 MPA (NBR 6136)</t>
  </si>
  <si>
    <t>CANALETA DE CONCRETO ESTRUTURAL 14 X 19 X 29 CM, FBK 4,5 MPA (NBR 6136)</t>
  </si>
  <si>
    <t>3,37</t>
  </si>
  <si>
    <t>CANALETA DE CONCRETO ESTRUTURAL 14 X 19 X 39 CM, FBK 14 MPA (NBR 6136)</t>
  </si>
  <si>
    <t>4,30</t>
  </si>
  <si>
    <t>CANALETA DE CONCRETO ESTRUTURAL 14 X 19 X 39 CM, FBK 4,5 MPA (NBR 6136)</t>
  </si>
  <si>
    <t>3,39</t>
  </si>
  <si>
    <t>CANALETA DE CONCRETO 14 X 19 X 19 CM (CLASSE C - NBR 6136)</t>
  </si>
  <si>
    <t>1,95</t>
  </si>
  <si>
    <t>CANALETA DE CONCRETO 19 X 19 X 19 CM (CLASSE C - NBR 6136)</t>
  </si>
  <si>
    <t>CANALETA DE CONCRETO 9 X 19 X 19 CM (CLASSE C - NBR 6136)</t>
  </si>
  <si>
    <t>1,32</t>
  </si>
  <si>
    <t>CANALETA ESTRUTURAL CERAMICA, 14 X 19 X 19 CM, 6,0 MPA (NBR 15270)</t>
  </si>
  <si>
    <t>2,19</t>
  </si>
  <si>
    <t>CANALETA ESTRUTURAL CERAMICA, 14 X 19 X 29 CM, 6,0 MPA (NBR 15270)</t>
  </si>
  <si>
    <t>CANALETA ESTRUTURAL CERAMICA, 14 X 19 X 39 CM, 6,0 MPA (NBR 15270)</t>
  </si>
  <si>
    <t>3,93</t>
  </si>
  <si>
    <t>CANOPLA ACABAMENTO CROMADO PARA INSTALACAO DE SPRINKLER, SOB FORRO, 15 MM</t>
  </si>
  <si>
    <t>4,76</t>
  </si>
  <si>
    <t>CANTONEIRA (ABAS IGUAIS) EM FERRO GALVANIZADO, 25,4 MM X 3,17 MM (L X E), 0,86 KG/M</t>
  </si>
  <si>
    <t>CANTONEIRA (ABAS IGUAIS) EM FERRO GALVANIZADO, 25,4 MM X 3,17 MM (L X E), 1,27KG/M</t>
  </si>
  <si>
    <t>7,61</t>
  </si>
  <si>
    <t>CANTONEIRA (ABAS IGUAIS) EM FERRO GALVANIZADO, 38,1 MM X 3,17 MM (L X E), 3,48 KG/M</t>
  </si>
  <si>
    <t>20,00</t>
  </si>
  <si>
    <t>CANTONEIRA (ABAS IGUAIS) EM FERRO GALVANIZADO, 50,8 MM X 9,53 MM (L X E), 6,99 KG/M</t>
  </si>
  <si>
    <t>42,15</t>
  </si>
  <si>
    <t>CANTONEIRA "U" ALUMINIO ABAS IGUAIS 1 ", E = 3/32 "</t>
  </si>
  <si>
    <t>28,18</t>
  </si>
  <si>
    <t>CANTONEIRA ACO ABAS IGUAIS (QUALQUER BITOLA), ESPESSURA ENTRE 1/8" E 1/4"</t>
  </si>
  <si>
    <t>6,30</t>
  </si>
  <si>
    <t>CANTONEIRA ALUMINIO ABAS DESIGUAIS 1" X 3/4 ", E = 1/8 "</t>
  </si>
  <si>
    <t>30,20</t>
  </si>
  <si>
    <t>CANTONEIRA ALUMINIO ABAS DESIGUAIS 2 1/2" X 1/2 ", E = 3/16 "</t>
  </si>
  <si>
    <t>29,19</t>
  </si>
  <si>
    <t>CANTONEIRA ALUMINIO ABAS IGUAIS 1 ", E = 1/8 ", 25,40 X 3,17 MM (0,408 KG/M)</t>
  </si>
  <si>
    <t>CANTONEIRA ALUMINIO ABAS IGUAIS 1 ", E = 3 /16 "</t>
  </si>
  <si>
    <t>17,75</t>
  </si>
  <si>
    <t>CANTONEIRA ALUMINIO ABAS IGUAIS 1 1/2 ", E = 3/16 "</t>
  </si>
  <si>
    <t>CANTONEIRA ALUMINIO ABAS IGUAIS 1 1/4 ", E = 3/16 "</t>
  </si>
  <si>
    <t>28,08</t>
  </si>
  <si>
    <t>CANTONEIRA ALUMINIO ABAS IGUAIS 2 ", E = 1/4 "</t>
  </si>
  <si>
    <t>47,47</t>
  </si>
  <si>
    <t>CANTONEIRA ALUMINIO ABAS IGUAIS 2 ", E = 1/8 "</t>
  </si>
  <si>
    <t>29,99</t>
  </si>
  <si>
    <t>CAP OU TAMPAO DE FERRO GALVANIZADO, COM ROSCA BSP, DE 1 1/2"</t>
  </si>
  <si>
    <t>14,97</t>
  </si>
  <si>
    <t>CAP OU TAMPAO DE FERRO GALVANIZADO, COM ROSCA BSP, DE 1 1/4"</t>
  </si>
  <si>
    <t>12,13</t>
  </si>
  <si>
    <t>CAP OU TAMPAO DE FERRO GALVANIZADO, COM ROSCA BSP, DE 1/2"</t>
  </si>
  <si>
    <t>CAP OU TAMPAO DE FERRO GALVANIZADO, COM ROSCA BSP, DE 1/4"</t>
  </si>
  <si>
    <t>4,10</t>
  </si>
  <si>
    <t>CAP OU TAMPAO DE FERRO GALVANIZADO, COM ROSCA BSP, DE 1"</t>
  </si>
  <si>
    <t>7,95</t>
  </si>
  <si>
    <t>CAP OU TAMPAO DE FERRO GALVANIZADO, COM ROSCA BSP, DE 2 1/2"</t>
  </si>
  <si>
    <t>39,01</t>
  </si>
  <si>
    <t>CAP OU TAMPAO DE FERRO GALVANIZADO, COM ROSCA BSP, DE 2"</t>
  </si>
  <si>
    <t>21,63</t>
  </si>
  <si>
    <t>CAP OU TAMPAO DE FERRO GALVANIZADO, COM ROSCA BSP, DE 3/4"</t>
  </si>
  <si>
    <t>5,45</t>
  </si>
  <si>
    <t>CAP OU TAMPAO DE FERRO GALVANIZADO, COM ROSCA BSP, DE 3/8"</t>
  </si>
  <si>
    <t>CAP OU TAMPAO DE FERRO GALVANIZADO, COM ROSCA BSP, DE 3"</t>
  </si>
  <si>
    <t>55,62</t>
  </si>
  <si>
    <t>CAP OU TAMPAO DE FERRO GALVANIZADO, COM ROSCA BSP, DE 4"</t>
  </si>
  <si>
    <t>93,03</t>
  </si>
  <si>
    <t>CAP PPR DN 20 MM, PARA AGUA QUENTE PREDIAL</t>
  </si>
  <si>
    <t>1,71</t>
  </si>
  <si>
    <t>CAP PPR DN 25 MM, PARA AGUA QUENTE PREDIAL</t>
  </si>
  <si>
    <t>2,93</t>
  </si>
  <si>
    <t>CAP PVC, ROSCAVEL, 1 1/2",  AGUA FRIA PREDIAL</t>
  </si>
  <si>
    <t>10,45</t>
  </si>
  <si>
    <t>CAP PVC, ROSCAVEL, 1 1/4",  AGUA FRIA PREDIAL</t>
  </si>
  <si>
    <t>10,13</t>
  </si>
  <si>
    <t>CAP PVC, ROSCAVEL, 1/2", PARA AGUA FRIA PREDIAL</t>
  </si>
  <si>
    <t>1,29</t>
  </si>
  <si>
    <t>CAP PVC, ROSCAVEL, 1",  PARA AGUA FRIA PREDIAL</t>
  </si>
  <si>
    <t>CAP PVC, ROSCAVEL, 2 1/2",  AGUA FRIA PREDIAL</t>
  </si>
  <si>
    <t>20,59</t>
  </si>
  <si>
    <t>CAP PVC, ROSCAVEL, 2",  AGUA FRIA PREDIAL</t>
  </si>
  <si>
    <t>10,63</t>
  </si>
  <si>
    <t>CAP PVC, ROSCAVEL, 3/4",  PARA AGUA FRIA PREDIAL</t>
  </si>
  <si>
    <t>1,91</t>
  </si>
  <si>
    <t>CAP PVC, ROSCAVEL, 3",  AGUA FRIA PREDIAL</t>
  </si>
  <si>
    <t>CAP PVC, SERIE R, DN 100 MM, PARA ESGOTO OU AGUAS PLUVIAIS PREDIAIS</t>
  </si>
  <si>
    <t>12,31</t>
  </si>
  <si>
    <t>CAP PVC, SERIE R, DN 150 MM, PARA ESGOTO OU AGUAS PLUVIAIS PREDIAIS</t>
  </si>
  <si>
    <t>58,69</t>
  </si>
  <si>
    <t>CAP PVC, SERIE R, DN 75 MM, PARA ESGOTO OU AGUAS PLUVIAIS PREDIAIS</t>
  </si>
  <si>
    <t>8,86</t>
  </si>
  <si>
    <t>CAP PVC, SOLDAVEL, DN 100 MM, SERIE NORMAL, PARA ESGOTO PREDIAL</t>
  </si>
  <si>
    <t>7,20</t>
  </si>
  <si>
    <t>CAP PVC, SOLDAVEL, DN 50 MM, SERIE NORMAL, PARA ESGOTO PREDIAL</t>
  </si>
  <si>
    <t>3,26</t>
  </si>
  <si>
    <t>CAP PVC, SOLDAVEL, DN 75 MM, SERIE NORMAL, PARA ESGOTO PREDIAL</t>
  </si>
  <si>
    <t>CAP PVC, SOLDAVEL, 110 MM, PARA AGUA FRIA PREDIAL</t>
  </si>
  <si>
    <t>66,13</t>
  </si>
  <si>
    <t>CAP PVC, SOLDAVEL, 20 MM, PARA AGUA FRIA PREDIAL</t>
  </si>
  <si>
    <t>0,94</t>
  </si>
  <si>
    <t>CAP PVC, SOLDAVEL, 25 MM, PARA AGUA FRIA PREDIAL</t>
  </si>
  <si>
    <t>1,07</t>
  </si>
  <si>
    <t>CAP PVC, SOLDAVEL, 32 MM, PARA AGUA FRIA PREDIAL</t>
  </si>
  <si>
    <t>CAP PVC, SOLDAVEL, 40 MM, PARA AGUA FRIA PREDIAL</t>
  </si>
  <si>
    <t>CAP PVC, SOLDAVEL, 50 MM, PARA AGUA FRIA PREDIAL</t>
  </si>
  <si>
    <t>6,78</t>
  </si>
  <si>
    <t>CAP PVC, SOLDAVEL, 60 MM, PARA AGUA FRIA PREDIAL</t>
  </si>
  <si>
    <t>CAP PVC, SOLDAVEL, 75 MM, PARA AGUA FRIA PREDIAL</t>
  </si>
  <si>
    <t>18,55</t>
  </si>
  <si>
    <t>CAP PVC, SOLDAVEL, 85 MM, PARA AGUA FRIA PREDIAL</t>
  </si>
  <si>
    <t>44,00</t>
  </si>
  <si>
    <t>CAP, PVC PBA, JE, DN 100 / DE 110 MM,  PARA REDE DE AGUA (NBR 10351)</t>
  </si>
  <si>
    <t>32,23</t>
  </si>
  <si>
    <t>CAP, PVC PBA, JE, DN 50 / DE 60 MM,  PARA REDE DE AGUA (NBR 10351)</t>
  </si>
  <si>
    <t>CAP, PVC PBA, JE, DN 75 / DE 85 MM,  PARA REDE DE AGUA (NBR 10351)</t>
  </si>
  <si>
    <t>21,04</t>
  </si>
  <si>
    <t>CAP, PVC, JE, OCRE, DN 150 MM (CONEXAO PARA TUBO COLETOR DE ESGOTO)</t>
  </si>
  <si>
    <t>76,33</t>
  </si>
  <si>
    <t>CAP, PVC, JE, OCRE, DN 200 MM (CONEXAO PARA TUBO COLETOR DE ESGOTO)</t>
  </si>
  <si>
    <t>118,83</t>
  </si>
  <si>
    <t>CAPA PARA CHUVA EM PVC COM FORRO DE POLIESTER, COM CAPUZ (AMARELA OU AZUL)</t>
  </si>
  <si>
    <t>18,20</t>
  </si>
  <si>
    <t>CAPACETE DE SEGURANCA ABA FRONTAL COM SUSPENSAO DE POLIETILENO, SEM JUGULAR (CLASSE B)</t>
  </si>
  <si>
    <t>14,00</t>
  </si>
  <si>
    <t>CAPACITOR TRIFASICO, POTENCIA 2,5 KVAR, TENSAO 220 V, FORNECIDO COM CAPA PROTETORA, RESISTOR INTERNO A UNIDADE CAPACITIVA</t>
  </si>
  <si>
    <t>140,85</t>
  </si>
  <si>
    <t>CAPACITOR TRIFASICO, POTENCIA 5 KVAR, TENSAO 220 V, FORNECIDO COM CAPA PROTETORA, RESISTOR INTERNO A UNIDADE CAPACITIVA</t>
  </si>
  <si>
    <t>239,32</t>
  </si>
  <si>
    <t>CAPIM BRAQUIARIA DECUMBENS/ BRAQUIARINHA, VC *70*% MINIMO</t>
  </si>
  <si>
    <t>29,57</t>
  </si>
  <si>
    <t>CARENAGEM /TAMPA, EM PLASTICO, COR BRANCA, UTILIZADO EM KIT CHASSI METALICO PARA INSTALACAO HIDRAULICA DE CUBA SIMPLES SEM MAQUINA DE LAVAR ROUPA, LARGURA *355* MM X ALTURA *670* MM (COM FUROS E DEMAIS ENCAIXES)</t>
  </si>
  <si>
    <t>31,56</t>
  </si>
  <si>
    <t>CARENAGEM /TAMPA, EM PLASTICO, COR BRANCA, UTILIZADO EM KIT CHASSI METALICO PARA INSTALACAO HIDRAULICA DE TANQUE COM MAQUINA DE LAVAR ROUPA, LARGURA *360* MM X ALTURA *470* MM (COM FUROS E DEMAIS ENCAIXES)</t>
  </si>
  <si>
    <t>28,68</t>
  </si>
  <si>
    <t>CARPETE DE NYLON EM MANTA PARA TRAFEGO COMERCIAL PESADO, E = 6 A 7 MM (INSTALADO)</t>
  </si>
  <si>
    <t>125,80</t>
  </si>
  <si>
    <t>CARPETE DE NYLON EM MANTA PARA TRAFEGO COMERCIAL PESADO, E = 9 A 10 MM (INSTALADO)</t>
  </si>
  <si>
    <t>154,55</t>
  </si>
  <si>
    <t>CARPETE DE NYLON EM PLACAS 50 X 50 CM PARA TRAFEGO COMERCIAL PESADO, E = 6,5 MM (INSTALADO)</t>
  </si>
  <si>
    <t>157,82</t>
  </si>
  <si>
    <t>CARPETE DE POLIESTER EM MANTA PARA TRAFEGO COMERCIAL PESADO, E = 4 A 5 MM (INSTALADO)</t>
  </si>
  <si>
    <t>48,70</t>
  </si>
  <si>
    <t>CARPETE DE POLIPROPILENO EM MANTA PARA TRAFEGO COMERCIAL MEDIO, E = 5 A 6 MM (INSTALADO)</t>
  </si>
  <si>
    <t>82,91</t>
  </si>
  <si>
    <t>CARPINTEIRO AUXILIAR</t>
  </si>
  <si>
    <t>16,83</t>
  </si>
  <si>
    <t>CARPINTEIRO AUXILIAR (MENSALISTA)</t>
  </si>
  <si>
    <t>2.962,67</t>
  </si>
  <si>
    <t>CARPINTEIRO DE ESQUADRIAS</t>
  </si>
  <si>
    <t>23,01</t>
  </si>
  <si>
    <t>CARPINTEIRO DE ESQUADRIAS (MENSALISTA)</t>
  </si>
  <si>
    <t>4.046,64</t>
  </si>
  <si>
    <t>CARPINTEIRO DE FORMAS</t>
  </si>
  <si>
    <t>21,39</t>
  </si>
  <si>
    <t>CARPINTEIRO DE FORMAS (MENSALISTA)</t>
  </si>
  <si>
    <t>3.760,43</t>
  </si>
  <si>
    <t>CARRANCA PARA JANELA VENEZIANA DE ABRIR, EM LATAO CROMADO, SIMPLES, PARA APARAFUSAR NA PAREDE</t>
  </si>
  <si>
    <t>17,16</t>
  </si>
  <si>
    <t>CARRINHO COM 2 PNEUS PARA TRANSPORTAR TUBO CONCRETO, ALTURA ATE 1,0 M E DIAMETRO ATE 1000MM, COM ESTRUTURA EM PERFIL OU TUBO METALICO</t>
  </si>
  <si>
    <t>3.675,16</t>
  </si>
  <si>
    <t>CARRINHO DE MAO DE ACO CAPACIDADE 50 A 60 L, PNEU COM CAMARA</t>
  </si>
  <si>
    <t>160,95</t>
  </si>
  <si>
    <t>CARROCERIA FIXA ABERTA DE MADEIRA PARA TRANSPORTE GERAL DE CARGA SECA DIMENSOES APROXIMADAS 2,25 X 4,10 X 0,50 M (INCLUI MONTAGEM, NAO INCLUI CAMINHAO)</t>
  </si>
  <si>
    <t>10.500,00</t>
  </si>
  <si>
    <t>CARROCERIA FIXA ABERTA DE MADEIRA PARA TRANSPORTE GERAL DE CARGA SECA DIMENSOES APROXIMADAS 2,5 X 5,5 X 0,50 M (INCLUI MONTAGEM, NAO INCLUI CAMINHAO)</t>
  </si>
  <si>
    <t>14.244,75</t>
  </si>
  <si>
    <t>CARROCERIA FIXA ABERTA DE MADEIRA PARA TRANSPORTE GERAL DE CARGA SECA DIMENSOES APROXIMADAS 2,5 X 6,00 X 0,50 M (INCLUI MONTAGEM, NAO INCLUI CAMINHAO)</t>
  </si>
  <si>
    <t>15.419,58</t>
  </si>
  <si>
    <t>CARROCERIA FIXA ABERTA DE MADEIRA PARA TRANSPORTE GERAL DE CARGA SECA DIMENSOES APROXIMADAS 2,5 X 6,5 X 0,50 M (INCLUI MONTAGEM, NAO INCLUI CAMINHAO)</t>
  </si>
  <si>
    <t>16.594,40</t>
  </si>
  <si>
    <t>CARROCERIA FIXA ABERTA DE MADEIRA PARA TRANSPORTE GERAL DE CARGA SECA DIMENSOES APROXIMADAS 2,5 X 7,00 X 0,50 M (INCLUI MONTAGEM, NAO INCLUI CAMINHAO)</t>
  </si>
  <si>
    <t>17.769,23</t>
  </si>
  <si>
    <t>CARROCERIA FIXA ABERTA DE MADEIRA PARA TRANSPORTE GERAL DE CARGA SECA DIMENSOES APROXIMADAS 2,5 X 7,5 X 0,50 M (INCLUI MONTAGEM, NAO INCLUI CAMINHAO)</t>
  </si>
  <si>
    <t>20.265,73</t>
  </si>
  <si>
    <t>CARVAO ANTRACITO PARA FILTRO, GRAO VARIANDO DE 0,8 ATE 1,1 MM, COEFICIENTE DE UNIFORMIDADE MENOR QUE 1,7 MM</t>
  </si>
  <si>
    <t xml:space="preserve">T     </t>
  </si>
  <si>
    <t>1.737,75</t>
  </si>
  <si>
    <t>CARVAO ANTRACITO PARA FILTRO, GRAO VARIANDO DE 0,8 ATE 1,1 MM, COEFICIENTE DE UNIFORMIDADE MENOR QUE 1,7 MM (DISTRIBUIDOR)</t>
  </si>
  <si>
    <t>4,89</t>
  </si>
  <si>
    <t>CASCALHO DE CAVA</t>
  </si>
  <si>
    <t>37,70</t>
  </si>
  <si>
    <t>CASCALHO DE RIO</t>
  </si>
  <si>
    <t>60,32</t>
  </si>
  <si>
    <t>CASCALHO LAVADO</t>
  </si>
  <si>
    <t>72,35</t>
  </si>
  <si>
    <t>CAVALETE PARA TALHA COM ESTRUTURA EM TUBO METALICO ALTURA MINIMA 3,2 M EQUIPADO COM RODAS DE BORRACHA PARA MOVIMENTACAO DE TUBOS DE CONCRETO NA CENTRAL DE PREMOLDADOS COM CAPACIDADE DE CARGA DE 3 TONELADAS</t>
  </si>
  <si>
    <t>9.331,17</t>
  </si>
  <si>
    <t>CAVALO MECANICO TRACAO 4X2, PESO BRUTO TOTAL COMBINADO 49000 KG, CAPACIDADE MAXIMA DE TRACAO *66000* KG, POTENCIA *360* CV (INCLUI CABINE E CHASSI, NAO INCLUI SEMIRREBOQUE)</t>
  </si>
  <si>
    <t>507.439,71</t>
  </si>
  <si>
    <t>CAVALO MECANICO TRACAO 4X2, PESO BRUTO TOTAL 16000 KG, CAPACIDADE MAXIMA DE TRACAO *36000* KG, DISTANCIA ENTRE EIXOS *3,56* M, POTENCIA *286* CV (INCLUI CABINE E CHASSI, NAO INCLUI SEMIRREBOQUE)</t>
  </si>
  <si>
    <t>435.200,12</t>
  </si>
  <si>
    <t>CAVALO MECANICO TRACAO 4X2, PESO BRUTO TOTAL 16000 KG, CAPACIDADE MAXIMA DE TRACAO *45000* KG, DISTANCIA ENTRE EIXOS *3,56* M, POTENCIA *330* CV (INCLUI CABINE E CHASSI, NAO INCLUI SEMIRREBOQUE)</t>
  </si>
  <si>
    <t>440.485,87</t>
  </si>
  <si>
    <t>CAVALO MECANICO TRACAO 4X2, PESO BRUTO TOTAL 16000 KG, CAPACIDADE MAXIMA DE TRACAO *80000* KG, POTENCIA *380* CV (INCLUI CABINE E CHASSI, NAO INCLUI SEMIRREBOQUE)</t>
  </si>
  <si>
    <t>500.744,41</t>
  </si>
  <si>
    <t>CAVALO MECANICO TRACAO 6X2, PESO BRUTO TOTAL COMBINADO 56000 KG, CAPACIDADE MAXIMA DE TRACAO *66000* KG, POTENCIA *360* CV (INCLUI CABINE E CHASSI, NAO INCLUI SEMIRREBOQUE)</t>
  </si>
  <si>
    <t>614.037,33</t>
  </si>
  <si>
    <t>CAVOUQUEIRO OU OPERADOR DE PERFURATRIZ / ROMPEDOR</t>
  </si>
  <si>
    <t>15,95</t>
  </si>
  <si>
    <t>CAVOUQUEIRO OU OPERADOR DE PERFURATRIZ / ROMPEDOR (MENSALISTA)</t>
  </si>
  <si>
    <t>2.804,90</t>
  </si>
  <si>
    <t>CENTRALIZADOR DE BARRA DE ACO (CHUMBADOR TIPO CARAMBOLA), PARA ACO ATE 20 MM</t>
  </si>
  <si>
    <t>1,83</t>
  </si>
  <si>
    <t>CENTRO DE MEDICAO AGRUPADA, EM POLICARBONATO / PVC, COM 12 MEDIDORES E PROTECAO GERAL (INCLUI BARRAMENTO, DISJUNTORES E ACESSORIOS DE FIXACAO) (PADRAO CONCESSIONARIA LOCAL)</t>
  </si>
  <si>
    <t>3.579,26</t>
  </si>
  <si>
    <t>CENTRO DE MEDICAO AGRUPADA, EM POLICARBONATO / PVC, COM 16 MEDIDORES E PROTECAO GERAL (INCLUI BARRAMENTO, DISJUNTORES E ACESSORIOS DE FIXACAO) (PADRAO CONCESSIONARIA LOCAL)</t>
  </si>
  <si>
    <t>4.772,35</t>
  </si>
  <si>
    <t>CENTRO DE MEDICAO AGRUPADA, EM POLICARBONATO / PVC, COM 4 MEDIDORES E PROTECAO GERAL (INCLUI BARRAMENTO, DISJUNTORES E ACESSORIOS DE FIXACAO) (PADRAO CONCESSIONARIA LOCAL)</t>
  </si>
  <si>
    <t>831,71</t>
  </si>
  <si>
    <t>CENTRO DE MEDICAO AGRUPADA, EM POLICARBONATO / PVC, COM 8 MEDIDORES E PROTECAO GERAL (INCLUI BARRAMENTO, DISJUNTORES E ACESSORIOS DE FIXACAO) (PADRAO CONCESSIONARIA LOCAL)</t>
  </si>
  <si>
    <t>1.835,51</t>
  </si>
  <si>
    <t>CERA  LIQUIDA</t>
  </si>
  <si>
    <t>6,56</t>
  </si>
  <si>
    <t>CHAPA ACO INOX AISI 304 NUMERO 4 (E = 6 MM), ACABAMENTO NUMERO 1 (LAMINADO A QUENTE, FOSCO)</t>
  </si>
  <si>
    <t>1.278,71</t>
  </si>
  <si>
    <t>CHAPA ACO INOX AISI 304 NUMERO 9 (E = 4 MM), ACABAMENTO NUMERO 1 (LAMINADO A QUENTE, FOSCO)</t>
  </si>
  <si>
    <t>852,46</t>
  </si>
  <si>
    <t>CHAPA DE ACO CARBONO GALVANIZADA, PERFURADA (GRADE FUROS) E = 1,5 MM, DIAMETRO DO FURO = 9,52 MM (FUROS ALTERNADOS HORIZ.)</t>
  </si>
  <si>
    <t>24,05</t>
  </si>
  <si>
    <t>CHAPA DE ACO CARBONO LAMINADO A QUENTE, QUALIDADE ESTRUTURAL, BITOLA 3/16", E =4,75 MM (37,29 KG/M2)</t>
  </si>
  <si>
    <t>6,11</t>
  </si>
  <si>
    <t>CHAPA DE ACO FINA A FRIO BITOLA MSG 20, E = 0,90 MM (7,20 KG/M2)</t>
  </si>
  <si>
    <t>6,69</t>
  </si>
  <si>
    <t>CHAPA DE ACO FINA A FRIO BITOLA MSG 24, E = 0,60 MM (4,80 KG/M2)</t>
  </si>
  <si>
    <t>7,13</t>
  </si>
  <si>
    <t>CHAPA DE ACO FINA A FRIO BITOLA MSG 26, E = 0,45 MM (3,60 KG/M2)</t>
  </si>
  <si>
    <t>6,71</t>
  </si>
  <si>
    <t>CHAPA DE ACO FINA A QUENTE BITOLA MSG 13, E = 2,25 MM (18,00 KG/M2)</t>
  </si>
  <si>
    <t>6,21</t>
  </si>
  <si>
    <t>CHAPA DE ACO FINA A QUENTE BITOLA MSG 14, E = 2,00 MM (16,0 KG/M2)</t>
  </si>
  <si>
    <t>6,22</t>
  </si>
  <si>
    <t>CHAPA DE ACO FINA A QUENTE BITOLA MSG 16, E = 1,50 MM (12,00 KG/M2)</t>
  </si>
  <si>
    <t>6,57</t>
  </si>
  <si>
    <t>CHAPA DE ACO FINA A QUENTE BITOLA MSG 18, E = 1,20 MM (9,60 KG/M2)</t>
  </si>
  <si>
    <t>CHAPA DE ACO FINA A QUENTE BITOLA MSG 3/16 ", E = 4,75 MM (38,00 KG/M2)</t>
  </si>
  <si>
    <t>5,53</t>
  </si>
  <si>
    <t>CHAPA DE ACO GALVANIZADA BITOLA GSG 14, E = 1,95 MM (15,60 KG/M2)</t>
  </si>
  <si>
    <t>CHAPA DE ACO GALVANIZADA BITOLA GSG 16, E = 1,55 MM (12,40 KG/M2)</t>
  </si>
  <si>
    <t>CHAPA DE ACO GALVANIZADA BITOLA GSG 18, E = 1,25 MM (10,00 KG/M2)</t>
  </si>
  <si>
    <t>7,59</t>
  </si>
  <si>
    <t>CHAPA DE ACO GALVANIZADA BITOLA GSG 19, E = 1,11 MM (8,88 KG/M2)</t>
  </si>
  <si>
    <t>8,27</t>
  </si>
  <si>
    <t>CHAPA DE ACO GALVANIZADA BITOLA GSG 20, E = 0,95 MM (7,60 KG/M2)</t>
  </si>
  <si>
    <t>7,30</t>
  </si>
  <si>
    <t>CHAPA DE ACO GALVANIZADA BITOLA GSG 22, E = 0,80 MM (6,40 KG/M2)</t>
  </si>
  <si>
    <t>7,91</t>
  </si>
  <si>
    <t>CHAPA DE ACO GALVANIZADA BITOLA GSG 24, E = 0,64 (5,12 KG/M2)</t>
  </si>
  <si>
    <t>7,96</t>
  </si>
  <si>
    <t>CHAPA DE ACO GALVANIZADA BITOLA GSG 26, E = 0,50 MM (4,00 KG/M2)</t>
  </si>
  <si>
    <t>8,30</t>
  </si>
  <si>
    <t>CHAPA DE ACO GALVANIZADA BITOLA GSG 30, E = 0,35 MM (2,80 KG/M2)</t>
  </si>
  <si>
    <t>9,96</t>
  </si>
  <si>
    <t>CHAPA DE ACO GROSSA, ASTM A36, E = 1 " (25,40 MM) 199,18 KG/M2</t>
  </si>
  <si>
    <t>7,24</t>
  </si>
  <si>
    <t>CHAPA DE ACO GROSSA, ASTM A36, E = 1/2 " (12,70 MM) 99,59 KG/M2</t>
  </si>
  <si>
    <t>6,03</t>
  </si>
  <si>
    <t>CHAPA DE ACO GROSSA, ASTM A36, E = 1/4 " (6,35 MM) 49,79 KG/M2</t>
  </si>
  <si>
    <t>5,97</t>
  </si>
  <si>
    <t>CHAPA DE ACO GROSSA, ASTM A36, E = 3/4 " (19,05 MM) 149,39 KG/M2</t>
  </si>
  <si>
    <t>6,89</t>
  </si>
  <si>
    <t>CHAPA DE ACO GROSSA, ASTM A36, E = 3/8 " (9,53 MM) 74,69 KG/M2</t>
  </si>
  <si>
    <t>6,13</t>
  </si>
  <si>
    <t>CHAPA DE ACO GROSSA, ASTM A36, E = 5/8 " (15,88 MM) 124,49 KG/M2</t>
  </si>
  <si>
    <t>6,79</t>
  </si>
  <si>
    <t>CHAPA DE ACO GROSSA, ASTM A36, E = 7/8 " (22,23 MM) 174,28 KG/M2</t>
  </si>
  <si>
    <t>7,02</t>
  </si>
  <si>
    <t>CHAPA DE ACO GROSSA, SAE 1020, BITOLA 1/4", E = 6,35 MM (49,85 KG/M2)</t>
  </si>
  <si>
    <t>6,01</t>
  </si>
  <si>
    <t>CHAPA DE ACO XADREZ PARA PISOS, E = 1/4 " (6,30 MM) 54,53 KG/M2</t>
  </si>
  <si>
    <t>CHAPA DE LAMINADO MELAMINICO, LISO BRILHANTE, DE *1,25 X 3,08* M, E = 0,8 MM</t>
  </si>
  <si>
    <t>28,54</t>
  </si>
  <si>
    <t>CHAPA DE LAMINADO MELAMINICO, LISO FOSCO, DE *1,25 X 3,08* M, E = 0,8 MM</t>
  </si>
  <si>
    <t>32,99</t>
  </si>
  <si>
    <t>CHAPA DE LAMINADO MELAMINICO, TEXTURIZADO, DE *1,25 X 3,08* M, E = 0,8 MM</t>
  </si>
  <si>
    <t>31,78</t>
  </si>
  <si>
    <t>CHAPA DE MADEIRA COMPENSADA NAVAL (COM COLA FENOLICA), E = 10 MM, DE *1,60 X 2,20* M</t>
  </si>
  <si>
    <t>38,01</t>
  </si>
  <si>
    <t>CHAPA DE MADEIRA COMPENSADA NAVAL (COM COLA FENOLICA), E = 12 MM, DE *1,60 X 2,20* M</t>
  </si>
  <si>
    <t>46,33</t>
  </si>
  <si>
    <t>CHAPA DE MADEIRA COMPENSADA NAVAL (COM COLA FENOLICA), E = 15 MM, DE *1,60 X 2,20* M</t>
  </si>
  <si>
    <t>50,12</t>
  </si>
  <si>
    <t>CHAPA DE MADEIRA COMPENSADA NAVAL (COM COLA FENOLICA), E = 18 MM, DE *1,60 X 2,20* M</t>
  </si>
  <si>
    <t>63,80</t>
  </si>
  <si>
    <t>CHAPA DE MADEIRA COMPENSADA NAVAL (COM COLA FENOLICA), E = 20 MM, DE *1,60 X 2,20* M</t>
  </si>
  <si>
    <t>71,15</t>
  </si>
  <si>
    <t>CHAPA DE MADEIRA COMPENSADA NAVAL (COM COLA FENOLICA), E = 25 MM, DE *1,60 X 2,20* M</t>
  </si>
  <si>
    <t>81,08</t>
  </si>
  <si>
    <t>CHAPA DE MADEIRA COMPENSADA NAVAL (COM COLA FENOLICA), E = 4 MM, DE *1,60 X 2,20* M</t>
  </si>
  <si>
    <t>20,88</t>
  </si>
  <si>
    <t>CHAPA DE MADEIRA COMPENSADA NAVAL (COM COLA FENOLICA), E = 6 MM, DE *1,60 X 2,20* M</t>
  </si>
  <si>
    <t>25,79</t>
  </si>
  <si>
    <t>CHAPA DE MADEIRA COMPENSADA PLASTIFICADA PARA FORMA DE CONCRETO, DE 2,20 x 1,10 M, E = 10 MM</t>
  </si>
  <si>
    <t>25,31</t>
  </si>
  <si>
    <t>CHAPA DE MADEIRA COMPENSADA PLASTIFICADA PARA FORMA DE CONCRETO, DE 2,20 x 1,10 M, E = 18 MM</t>
  </si>
  <si>
    <t>41,00</t>
  </si>
  <si>
    <t>CHAPA DE MADEIRA COMPENSADA PLASTIFICADA PARA FORMA DE CONCRETO, DE 2,20 X 1,10 M, E = 12 MM</t>
  </si>
  <si>
    <t>30,24</t>
  </si>
  <si>
    <t>CHAPA DE MADEIRA COMPENSADA RESINADA PARA FORMA DE CONCRETO, DE *2,2 X 1,1* M, E = 14 MM</t>
  </si>
  <si>
    <t>28,47</t>
  </si>
  <si>
    <t>CHAPA DE MADEIRA COMPENSADA RESINADA PARA FORMA DE CONCRETO, DE *2,2 X 1,1* M, E = 17 MM</t>
  </si>
  <si>
    <t>CHAPA DE MDF BRANCO LISO 1 FACE, E = 12 MM, DE *2,75 X 1,85* M</t>
  </si>
  <si>
    <t>38,49</t>
  </si>
  <si>
    <t>CHAPA DE MDF BRANCO LISO 1 FACE, E = 15 MM, DE *2,75 X 1,85* M</t>
  </si>
  <si>
    <t>42,64</t>
  </si>
  <si>
    <t>CHAPA DE MDF BRANCO LISO 1 FACE, E = 18 MM, DE *2,75 X 1,85* M</t>
  </si>
  <si>
    <t>54,11</t>
  </si>
  <si>
    <t>CHAPA DE MDF BRANCO LISO 1 FACE, E = 25 MM, DE *2,75 X 1,85* M</t>
  </si>
  <si>
    <t>77,72</t>
  </si>
  <si>
    <t>CHAPA DE MDF BRANCO LISO 1 FACE, E = 6 MM, DE *2,75 X 1,85* M</t>
  </si>
  <si>
    <t>28,14</t>
  </si>
  <si>
    <t>CHAPA DE MDF BRANCO LISO 1 FACE, E = 9 MM, DE *2,75 X 1,85* M</t>
  </si>
  <si>
    <t>36,78</t>
  </si>
  <si>
    <t>CHAPA DE MDF BRANCO LISO 2 FACES, E = 12 MM, DE *2,75 X 1,85* M</t>
  </si>
  <si>
    <t>40,47</t>
  </si>
  <si>
    <t>CHAPA DE MDF BRANCO LISO 2 FACES, E = 15 MM, DE *2,75 X 1,85* M</t>
  </si>
  <si>
    <t>44,16</t>
  </si>
  <si>
    <t>CHAPA DE MDF BRANCO LISO 2 FACES, E = 18 MM, DE *2,75 X 1,85* M</t>
  </si>
  <si>
    <t>54,82</t>
  </si>
  <si>
    <t>CHAPA DE MDF BRANCO LISO 2 FACES, E = 25 MM, DE *2,75 X 1,85* M</t>
  </si>
  <si>
    <t>82,81</t>
  </si>
  <si>
    <t>CHAPA DE MDF BRANCO LISO 2 FACES, E = 6 MM, DE *2,75 X 1,85* M</t>
  </si>
  <si>
    <t>CHAPA DE MDF BRANCO LISO 2 FACES, E = 9 MM, DE *2,75 X 1,85* M</t>
  </si>
  <si>
    <t>37,13</t>
  </si>
  <si>
    <t>CHAPA DE MDF CRU, E = 12 MM, DE *2,75 X 1,85* M</t>
  </si>
  <si>
    <t>30,99</t>
  </si>
  <si>
    <t>CHAPA DE MDF CRU, E = 15 MM, DE *2,75 X 1,85* M</t>
  </si>
  <si>
    <t>32,68</t>
  </si>
  <si>
    <t>CHAPA DE MDF CRU, E = 18 MM, DE *2,75 X 1,85* M</t>
  </si>
  <si>
    <t>39,88</t>
  </si>
  <si>
    <t>CHAPA DE MDF CRU, E = 20 MM, DE *2,75 X 1,85* M</t>
  </si>
  <si>
    <t>53,02</t>
  </si>
  <si>
    <t>CHAPA DE MDF CRU, E = 25 MM, DE *2,75 X 1,85* M</t>
  </si>
  <si>
    <t>64,65</t>
  </si>
  <si>
    <t>CHAPA DE MDF CRU, E = 6 MM, DE *2,75 X 1,85* M</t>
  </si>
  <si>
    <t>18,61</t>
  </si>
  <si>
    <t>CHAPA DE MDF CRU, E = 9 MM, DE *2,75 X 1,85* M</t>
  </si>
  <si>
    <t>25,02</t>
  </si>
  <si>
    <t>CHAPA EM ACO GALVANIZADO PARA STEEL DECK, COM NERVURAS TRAPEZOIDAIS, LARGURA UTIL DE 915 MM E ESPESSURA DE 0,80 MM</t>
  </si>
  <si>
    <t>56,26</t>
  </si>
  <si>
    <t>CHAPA EM ACO GALVANIZADO PARA STEEL DECK, COM NERVURAS TRAPEZOIDAIS, LARGURA UTIL DE 915 MM E ESPESSURA DE 0,95 MM</t>
  </si>
  <si>
    <t>65,69</t>
  </si>
  <si>
    <t>CHAPA EM ACO GALVANIZADO PARA STEEL DECK, COM NERVURAS TRAPEZOIDAIS, LARGURA UTIL DE 915 MM E ESPESSURA DE 1,25 MM</t>
  </si>
  <si>
    <t>85,19</t>
  </si>
  <si>
    <t>CHAPA PARA EMENDA DE VIGA, EM ACO GROSSO, QUALIDADE ESTRUTURAL, BITOLA 3/16 ", E= 4,75 MM, 4 FUROS, LARGURA 45 MM, COMPRIMENTO 500 MM</t>
  </si>
  <si>
    <t>67,09</t>
  </si>
  <si>
    <t>CHAPA/BOBINA LISA EM ALUMINIO, LIGA 1.200 - H14, QUALQUER ESPESSURA, QUALQUER LARGURA</t>
  </si>
  <si>
    <t>43,40</t>
  </si>
  <si>
    <t>CHAVE BLINDADA TRIPOLAR PARA MOTORES, DO TIPO FACA, COM PORTA FUSIVEL DO TIPO CARTUCHO, CORRENTE NOMINAL DE 100 A, TENSAO NOMINAL DE 250 V</t>
  </si>
  <si>
    <t>694,92</t>
  </si>
  <si>
    <t>CHAVE BLINDADA TRIPOLAR PARA MOTORES, DO TIPO FACA, COM PORTA FUSIVEL DO TIPO CARTUCHO, CORRENTE NOMINAL DE 30 A, TENSAO NOMINAL DE 250 V</t>
  </si>
  <si>
    <t>235,00</t>
  </si>
  <si>
    <t>CHAVE BLINDADA TRIPOLAR PARA MOTORES, DO TIPO FACA, COM PORTA FUSIVEL DO TIPO CARTUCHO, CORRENTE NOMINAL DE 60 A, TENSAO NOMINAL DE 250 V</t>
  </si>
  <si>
    <t>369,33</t>
  </si>
  <si>
    <t>CHAVE DE PARTIDA DIRETA TRIFASICA, COM CAIXA TERMOPLASTICA, COM FUSIVEL DE 25 A, PARA MOTOR COM POTENCIA DE 7,5 CV E TENSAO DE 380 V</t>
  </si>
  <si>
    <t>551,60</t>
  </si>
  <si>
    <t>CHAVE DE PARTIDA DIRETA TRIFASICA, COM CAIXA TERMOPLASTICA, COM FUSIVEL DE 35 A, PARA MOTOR COM POTENCIA DE 5 CV E TENSAO DE 220 V</t>
  </si>
  <si>
    <t>307,97</t>
  </si>
  <si>
    <t>CHAVE DE PARTIDA DIRETA TRIFASICA, COM CAIXA TERMOPLASTICA, COM FUSIVEL DE 63 A, PARA MOTOR COM POTENCIA DE 10 CV E TENSAO DE 220 V</t>
  </si>
  <si>
    <t>485,81</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</si>
  <si>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</si>
  <si>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</si>
  <si>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330,99</t>
  </si>
  <si>
    <t>CHAVE SECCIONADORA-FUSIVEL BLINDADA TRIPOLAR, ABERTURA COM CARGA, PARA FUSIVEL NH00, CORRENTE NOMINAL DE 160 A, TENSAO DE 500 V</t>
  </si>
  <si>
    <t>359,04</t>
  </si>
  <si>
    <t>CHAVE SECCIONADORA-FUSIVEL BLINDADA TRIPOLAR, ABERTURA COM CARGA, PARA FUSIVEL NH01, CORRENTE NOMINAL DE 250 A, TENSAO DE 500 V</t>
  </si>
  <si>
    <t>497,71</t>
  </si>
  <si>
    <t>CHUMBADOR DE ACO TIPO PARABOLT, * 5/8" X 200* MM,  COM PORCA E ARRUELA</t>
  </si>
  <si>
    <t>18,07</t>
  </si>
  <si>
    <t>CHUMBADOR DE ACO, DIAMETRO 1/2", COMPRIMENTO 75 MM</t>
  </si>
  <si>
    <t>9,36</t>
  </si>
  <si>
    <t>CHUMBADOR DE ACO, DIAMETRO 5/8", COMPRIMENTO 6", COM PORCA</t>
  </si>
  <si>
    <t>CHUMBADOR DE ACO, 1" X 600 MM, PARA POSTES DE ACO COM BASE, INCLUSO PORCA E ARRUELA</t>
  </si>
  <si>
    <t>228,40</t>
  </si>
  <si>
    <t>CHUMBADOR, DIAMETRO 1/4" COM PARAFUSO 1/4" X 40 MM</t>
  </si>
  <si>
    <t>1,05</t>
  </si>
  <si>
    <t>CHUVEIRO COMUM EM PLASTICO BRANCO, COM CANO, 3 TEMPERATURAS, 5500 W (110/220 V)</t>
  </si>
  <si>
    <t>59,90</t>
  </si>
  <si>
    <t>CHUVEIRO COMUM EM PLASTICO CROMADO, COM CANO, 4 TEMPERATURAS (110/220 V)</t>
  </si>
  <si>
    <t>193,76</t>
  </si>
  <si>
    <t>CHUVEIRO PLASTICO BRANCO SIMPLES 5 '' PARA ACOPLAR EM HASTE 1/2 ", AGUA FRIA</t>
  </si>
  <si>
    <t>CIMENTO ASFALTICO DE PETROLEO A GRANEL (CAP) 30/45 (COLETADO CAIXA NA ANP ACRESCIDO DE ICMS)</t>
  </si>
  <si>
    <t>3,08</t>
  </si>
  <si>
    <t>CIMENTO ASFALTICO DE PETROLEO A GRANEL (CAP) 50/70 (COLETADO CAIXA NA ANP ACRESCIDO DE ICMS)</t>
  </si>
  <si>
    <t>3.229,00</t>
  </si>
  <si>
    <t>CIMENTO BRANCO</t>
  </si>
  <si>
    <t>3,42</t>
  </si>
  <si>
    <t>CIMENTO IMPERMEABILIZANTE DE PEGA ULTRARRAPIDA PARA TAMPONAMENTOS</t>
  </si>
  <si>
    <t>12,53</t>
  </si>
  <si>
    <t>CIMENTO PORTLAND COMPOSTO CP II-32</t>
  </si>
  <si>
    <t>0,58</t>
  </si>
  <si>
    <t>CIMENTO PORTLAND COMPOSTO CP II-32 (SACO DE 50 KG)</t>
  </si>
  <si>
    <t xml:space="preserve">50KG  </t>
  </si>
  <si>
    <t>29,20</t>
  </si>
  <si>
    <t>CIMENTO PORTLAND DE ALTO FORNO (AF) CP III-32</t>
  </si>
  <si>
    <t>0,49</t>
  </si>
  <si>
    <t>CIMENTO PORTLAND ESTRUTURAL BRANCO CPB-32</t>
  </si>
  <si>
    <t>CIMENTO PORTLAND POZOLANICO CP IV- 32</t>
  </si>
  <si>
    <t>28,13</t>
  </si>
  <si>
    <t>CIMENTO PORTLAND POZOLANICO CP IV-32</t>
  </si>
  <si>
    <t>0,56</t>
  </si>
  <si>
    <t>CINTA CIRCULAR EM ACO GALVANIZADO DE 150 MM DE DIAMETRO PARA FIXACAO DE CAIXA MEDICAO, INCLUI PARAFUSOS E PORCAS</t>
  </si>
  <si>
    <t>23,69</t>
  </si>
  <si>
    <t>CINTA CIRCULAR EM ACO GALVANIZADO DE 210 MM DE DIAMETRO PARA INSTALACAO DE TRANSFORMADOR EM POSTE DE CONCRETO</t>
  </si>
  <si>
    <t>28,22</t>
  </si>
  <si>
    <t>CINTURAO DE SEGURANCA TIPO PARAQUEDISTA, FIVELA EM ACO, AJUSTE NO SUSPENSARIO, CINTURA E PERNAS</t>
  </si>
  <si>
    <t>COBRE ELETROLITICO EM BARRA OU CHAPA</t>
  </si>
  <si>
    <t>110,43</t>
  </si>
  <si>
    <t>COLA A BASE DE RESINA SINTETICA PARA CHAPA DE LAMINADO MELAMINICO</t>
  </si>
  <si>
    <t>28,61</t>
  </si>
  <si>
    <t>COLA BRANCA BASE PVA</t>
  </si>
  <si>
    <t>18,42</t>
  </si>
  <si>
    <t>COLAR DE TOMADA EM POLIPROPILENO, PP, COM PARAFUSOS, PARA PEAD, 63 X 1/2" - LIGACAO PREDIAL DE AGUA</t>
  </si>
  <si>
    <t>COLAR DE TOMADA EM POLIPROPILENO, PP, COM PARAFUSOS, PARA PEAD, 63 X 3/4" - LIGACAO PREDIAL DE AGUA</t>
  </si>
  <si>
    <t>15,53</t>
  </si>
  <si>
    <t>COLAR TOMADA PVC, COM TRAVAS, SAIDA COM ROSCA, DE 110 MM X 1/2" OU 110 MM X 3/4", PARA LIGACAO PREDIAL DE AGUA</t>
  </si>
  <si>
    <t>18,95</t>
  </si>
  <si>
    <t>COLAR TOMADA PVC, COM TRAVAS, SAIDA COM ROSCA, DE 32 MM X 1/2" OU 32 MM X 3/4", PARA LIGACAO PREDIAL DE AGUA</t>
  </si>
  <si>
    <t>COLAR TOMADA PVC, COM TRAVAS, SAIDA COM ROSCA, DE 40 MM X 1/2" OU 40 MM X 3/4", PARA LIGACAO PREDIAL DE AGUA</t>
  </si>
  <si>
    <t>8,43</t>
  </si>
  <si>
    <t>COLAR TOMADA PVC, COM TRAVAS, SAIDA COM ROSCA, DE 50 MM X 1/2" OU 50 MM X 3/4", PARA LIGACAO PREDIAL DE AGUA</t>
  </si>
  <si>
    <t>10,19</t>
  </si>
  <si>
    <t>COLAR TOMADA PVC, COM TRAVAS, SAIDA COM ROSCA, DE 60 MM X 1/2" OU 60 MM X 3/4", PARA LIGACAO PREDIAL DE AGUA</t>
  </si>
  <si>
    <t>COLAR TOMADA PVC, COM TRAVAS, SAIDA COM ROSCA, DE 75 MM X 1/2" OU 75 MM X 3/4", PARA LIGACAO PREDIAL DE AGUA</t>
  </si>
  <si>
    <t>14,72</t>
  </si>
  <si>
    <t>COLAR TOMADA PVC, COM TRAVAS, SAIDA COM ROSCA, DE 85 MM X 1/2" OU 85 MM X 3/4", PARA LIGACAO PREDIAL DE AGUA</t>
  </si>
  <si>
    <t>12,47</t>
  </si>
  <si>
    <t>COLAR TOMADA PVC, COM TRAVAS, SAIDA ROSCAVEL COM BUCHA DE LATAO, DE 110 MM X 1/2" OU 110 MM X 3/4", PARA LIGACAO PREDIAL DE AGUA</t>
  </si>
  <si>
    <t>22,69</t>
  </si>
  <si>
    <t>COLAR TOMADA PVC, COM TRAVAS, SAIDA ROSCAVEL COM BUCHA DE LATAO, DE 60 MM X 1/2" OU 60 MM X 3/4", PARA LIGACAO PREDIAL DE AGUA</t>
  </si>
  <si>
    <t>15,05</t>
  </si>
  <si>
    <t>COLAR TOMADA PVC, COM TRAVAS, SAIDA ROSCAVEL COM BUCHA DE LATAO, DE 75 MM X 1/2" OU 75 MM X 3/4", PARA LIGACAO PREDIAL DE AGUA</t>
  </si>
  <si>
    <t>18,77</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</si>
  <si>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</si>
  <si>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</si>
  <si>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10.685,00</t>
  </si>
  <si>
    <t>COMPACTADOR DE SOLO TIPO PLACA VIBRATORIA REVERSIVEL, A GASOLINA, 4 TEMPOS, PESO DE 125 A 150 KG, FORCA CENTRIFUGA DE 2500 A 2800 KGF, LARG. TRABALHO DE 400 A 450 MM, FREQ VIBRACAO DE 4300 A 4500 RPM, VELOC. TRABALHO DE 15 A 20 M/MIN, POT. DE 5,5 A 6,0 HP</t>
  </si>
  <si>
    <t>8.969,97</t>
  </si>
  <si>
    <t>COMPACTADOR DE SOLO TIPO PLACA VIBRATORIA REVERSIVEL, A GASOLINA, 4 TEMPOS, PESO DE 150 A 175 KG, FORCA CENTRIFUGA DE 2800 A 3100 KGF, LARG. TRABALHO DE 450 A 520 MM, FREQ VIBRACAO DE 4000 A 4300 RPM, VELOC. TRABALHO DE 15 A 20 M/MIN, POT. DE 6,0 A 7,0 HP</t>
  </si>
  <si>
    <t>7.742,75</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</si>
  <si>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</si>
  <si>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5.985,44</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</si>
  <si>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</si>
  <si>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105.830,81</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</si>
  <si>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</si>
  <si>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13.933,32</t>
  </si>
  <si>
    <t>COMPACTADOR DE SOLOS DE PERCURSAO (SOQUETE) COM MOTOR A GASOLINA 4 TEMPOS DE 4 HP (4 CV)</t>
  </si>
  <si>
    <t>13.240,10</t>
  </si>
  <si>
    <t>COMPRESSOR DE AR ESTACIONARIO, VAZAO 620 PCM, PRESSAO EFETIVA DE TRABALHO 109 PSI, MOTOR ELETRICO, POTENCIA 127 CV</t>
  </si>
  <si>
    <t>108.690,68</t>
  </si>
  <si>
    <t>COMPRESSOR DE AR REBOCAVEL VAZAO 400 PCM, PRESSAO EFETIVA DE TRABALHO 102 PSI, MOTOR DIESEL, POTENCIA 110 CV</t>
  </si>
  <si>
    <t>87.587,37</t>
  </si>
  <si>
    <t>COMPRESSOR DE AR REBOCAVEL VAZAO 748 PCM, PRESSAO EFETIVA DE TRABALHO 102 PSI, MOTOR DIESEL, POTENCIA 210 CV</t>
  </si>
  <si>
    <t>187.512,75</t>
  </si>
  <si>
    <t>COMPRESSOR DE AR REBOCAVEL VAZAO 860 PCM, PRESSAO EFETIVA DE TRABALHO 102 PSI, MOTOR DIESEL, POTENCIA 250 CV</t>
  </si>
  <si>
    <t>203.677,47</t>
  </si>
  <si>
    <t>COMPRESSOR DE AR REBOCAVEL, VAZAO *89* PCM, PRESSAO EFETIVA DE TRABALHO *102* PSI, MOTOR DIESEL, POTENCIA *20* CV</t>
  </si>
  <si>
    <t>73.648,00</t>
  </si>
  <si>
    <t>COMPRESSOR DE AR REBOCAVEL, VAZAO 152 PCM, PRESSAO EFETIVA DE TRABALHO 102 PSI, MOTOR DIESEL, POTENCIA 31,5 KW</t>
  </si>
  <si>
    <t>47.421,34</t>
  </si>
  <si>
    <t>COMPRESSOR DE AR REBOCAVEL, VAZAO 189 PCM, PRESSAO EFETIVA DE TRABALHO 102 PSI, MOTOR DIESEL, POTENCIA 63 CV</t>
  </si>
  <si>
    <t>55.150,45</t>
  </si>
  <si>
    <t>COMPRESSOR DE AR REBOCAVEL, VAZAO 250 PCM, PRESSAO EFETIVA DE TRABALHO 102 PSI, MOTOR DIESEL, POTENCIA 81 CV</t>
  </si>
  <si>
    <t>73.859,34</t>
  </si>
  <si>
    <t>COMPRESSOR DE AR, VAZAO DE 10 PCM, RESERVATORIO 100 L, PRESSAO DE TRABALHO ENTRE 6,9 E 9,7 BAR,  POTENCIA 2 HP, TENSAO 110/220 V (COLETADO CAIXA)</t>
  </si>
  <si>
    <t>2.729,21</t>
  </si>
  <si>
    <t>CONCERTINA CLIPADA (DUPLA) EM ACO GALVANIZADO DE ALTA RESISTENCIA, COM ESPIRAL DE 300 MM, D = 2,76 MM</t>
  </si>
  <si>
    <t>15,60</t>
  </si>
  <si>
    <t>CONCERTINA SIMPLES EM ACO GALVANIZADO DE ALTA RESISTENCIA, COM ESPIRAL DE 300 MM, D = 2,76 MM</t>
  </si>
  <si>
    <t>11,15</t>
  </si>
  <si>
    <t>CONCRETO AUTOADENSAVEL (CAA) CLASSE DE RESISTENCIA C15, ESPALHAMENTO SF2, INCLUI SERVICO DE BOMBEAMENTO (NBR 15823)</t>
  </si>
  <si>
    <t>340,82</t>
  </si>
  <si>
    <t>CONCRETO AUTOADENSAVEL (CAA) CLASSE DE RESISTENCIA C20, ESPALHAMENTO SF2, INCLUI SERVICO DE BOMBEAMENTO (NBR 15823)</t>
  </si>
  <si>
    <t>354,16</t>
  </si>
  <si>
    <t>CONCRETO AUTOADENSAVEL (CAA) CLASSE DE RESISTENCIA C25, ESPALHAMENTO SF2, INCLUI SERVICO DE BOMBEAMENTO (NBR 15823)</t>
  </si>
  <si>
    <t>358,14</t>
  </si>
  <si>
    <t>CONCRETO AUTOADENSAVEL (CAA) CLASSE DE RESISTENCIA C30, ESPALHAMENTO SF2, INCLUI SERVICO DE BOMBEAMENTO (NBR 15823)</t>
  </si>
  <si>
    <t>368,52</t>
  </si>
  <si>
    <t>CONCRETO BETUMINOSO USINADO A QUENTE (CBUQ) PARA PAVIMENTACAO ASFALTICA, PADRAO DNIT, FAIXA C, COM CAP 30/45 - AQUISICAO POSTO USINA</t>
  </si>
  <si>
    <t>328,59</t>
  </si>
  <si>
    <t>CONCRETO BETUMINOSO USINADO A QUENTE (CBUQ) PARA PAVIMENTACAO ASFALTICA, PADRAO DNIT, FAIXA C, COM CAP 50/70 - AQUISICAO POSTO USINA</t>
  </si>
  <si>
    <t>335,00</t>
  </si>
  <si>
    <t>CONCRETO BETUMINOSO USINADO A QUENTE (CBUQ) PARA PAVIMENTACAO ASFALTICA, PADRAO DNIT, PARA BINDER, COM CAP 50/70 - AQUISICAO POSTO USINA</t>
  </si>
  <si>
    <t>324,55</t>
  </si>
  <si>
    <t>CONCRETO USINADO BOMBEAVEL, CLASSE DE RESISTENCIA C20, COM BRITA 0 E 1, SLUMP = 100 +/- 20 MM, EXCLUI SERVICO DE BOMBEAMENTO (NBR 8953)</t>
  </si>
  <si>
    <t>302,89</t>
  </si>
  <si>
    <t>CONCRETO USINADO BOMBEAVEL, CLASSE DE RESISTENCIA C20, COM BRITA 0 E 1, SLUMP = 100 +/- 20 MM, INCLUI SERVICO DE BOMBEAMENTO (NBR 8953)</t>
  </si>
  <si>
    <t>327,00</t>
  </si>
  <si>
    <t>CONCRETO USINADO BOMBEAVEL, CLASSE DE RESISTENCIA C20, COM BRITA 0 E 1, SLUMP = 130 +/- 20 MM, EXCLUI SERVICO DE BOMBEAMENTO (NBR 8953)</t>
  </si>
  <si>
    <t>CONCRETO USINADO BOMBEAVEL, CLASSE DE RESISTENCIA C20, COM BRITA 0 E 1, SLUMP = 190 +/- 20 MM, INCLUI SERVICO DE BOMBEAMENTO (NBR 8953)</t>
  </si>
  <si>
    <t>359,54</t>
  </si>
  <si>
    <t>CONCRETO USINADO BOMBEAVEL, CLASSE DE RESISTENCIA C20, COM BRITA 0, SLUMP = 220 +/- 20 MM, INCLUI SERVICO DE BOMBEAMENTO (NBR 8953)</t>
  </si>
  <si>
    <t>364,76</t>
  </si>
  <si>
    <t>CONCRETO USINADO BOMBEAVEL, CLASSE DE RESISTENCIA C25, COM BRITA 0 E 1, SLUMP = 100 +/- 20 MM, EXCLUI SERVICO DE BOMBEAMENTO (NBR 8953)</t>
  </si>
  <si>
    <t>311,42</t>
  </si>
  <si>
    <t>CONCRETO USINADO BOMBEAVEL, CLASSE DE RESISTENCIA C25, COM BRITA 0 E 1, SLUMP = 100 +/- 20 MM, INCLUI SERVICO DE BOMBEAMENTO (NBR 8953)</t>
  </si>
  <si>
    <t>337,38</t>
  </si>
  <si>
    <t>CONCRETO USINADO BOMBEAVEL, CLASSE DE RESISTENCIA C25, COM BRITA 0 E 1, SLUMP = 130 +/- 20 MM, EXCLUI SERVICO DE BOMBEAMENTO (NBR 8953)</t>
  </si>
  <si>
    <t>323,41</t>
  </si>
  <si>
    <t>CONCRETO USINADO BOMBEAVEL, CLASSE DE RESISTENCIA C25, COM BRITA 0 E 1, SLUMP = 190 +/- 20 MM, EXCLUI SERVICO DE BOMBEAMENTO (NBR 8953)</t>
  </si>
  <si>
    <t>357,98</t>
  </si>
  <si>
    <t>CONCRETO USINADO BOMBEAVEL, CLASSE DE RESISTENCIA C30, COM BRITA 0 E 1, SLUMP = 100 +/- 20 MM, EXCLUI SERVICO DE BOMBEAMENTO (NBR 8953)</t>
  </si>
  <si>
    <t>321,80</t>
  </si>
  <si>
    <t>CONCRETO USINADO BOMBEAVEL, CLASSE DE RESISTENCIA C30, COM BRITA 0 E 1, SLUMP = 100 +/- 20 MM, INCLUI SERVICO DE BOMBEAMENTO (NBR 8953)</t>
  </si>
  <si>
    <t>347,76</t>
  </si>
  <si>
    <t>CONCRETO USINADO BOMBEAVEL, CLASSE DE RESISTENCIA C30, COM BRITA 0 E 1, SLUMP = 130 +/- 20 MM, EXCLUI SERVICO DE BOMBEAMENTO (NBR 8953)</t>
  </si>
  <si>
    <t>341,50</t>
  </si>
  <si>
    <t>CONCRETO USINADO BOMBEAVEL, CLASSE DE RESISTENCIA C30, COM BRITA 0 E 1, SLUMP = 190 +/- 20 MM, EXCLUI SERVICO DE BOMBEAMENTO (NBR 8953)</t>
  </si>
  <si>
    <t>360,42</t>
  </si>
  <si>
    <t>CONCRETO USINADO BOMBEAVEL, CLASSE DE RESISTENCIA C30, COM BRITA 0 E 1, SLUMP = 220 +/- 30 MM, EXCLUI SERVICO DE BOMBEAMENTO (NBR 8953)</t>
  </si>
  <si>
    <t>375,82</t>
  </si>
  <si>
    <t>CONCRETO USINADO BOMBEAVEL, CLASSE DE RESISTENCIA C35, COM BRITA 0 E 1, SLUMP = 100 +/- 20 MM, EXCLUI SERVICO DE BOMBEAMENTO (NBR 8953)</t>
  </si>
  <si>
    <t>332,19</t>
  </si>
  <si>
    <t>CONCRETO USINADO BOMBEAVEL, CLASSE DE RESISTENCIA C35, COM BRITA 0 E 1, SLUMP = 100 +/- 20 MM, INCLUI SERVICO DE BOMBEAMENTO (NBR 8953)</t>
  </si>
  <si>
    <t>CONCRETO USINADO BOMBEAVEL, CLASSE DE RESISTENCIA C40, COM BRITA 0 E 1, SLUMP = 100 +/- 20 MM, EXCLUI SERVICO DE BOMBEAMENTO (NBR 8953)</t>
  </si>
  <si>
    <t>346,53</t>
  </si>
  <si>
    <t>CONCRETO USINADO BOMBEAVEL, CLASSE DE RESISTENCIA C40, COM BRITA 0 E 1, SLUMP = 100 +/- 20 MM, INCLUI SERVICO DE BOMBEAMENTO (NBR 8953)</t>
  </si>
  <si>
    <t>CONCRETO USINADO BOMBEAVEL, CLASSE DE RESISTENCIA C45, COM BRITA 0 E 1, SLUMP = 100 +/- 20 MM, INCLUI SERVICO DE BOMBEAMENTO (NBR 8953)</t>
  </si>
  <si>
    <t>385,06</t>
  </si>
  <si>
    <t>CONCRETO USINADO BOMBEAVEL, CLASSE DE RESISTENCIA C50, COM BRITA 0 E 1, SLUMP = 100 +/- 20 MM, INCLUI SERVICO DE BOMBEAMENTO (NBR 8953)</t>
  </si>
  <si>
    <t>411,41</t>
  </si>
  <si>
    <t>CONCRETO USINADO BOMBEAVEL, CLASSE DE RESISTENCIA C60, COM BRITA 0 E 1, SLUMP = 100 +/- 20 MM, INCLUI SERVICO DE BOMBEAMENTO (NBR 8953)</t>
  </si>
  <si>
    <t>439,96</t>
  </si>
  <si>
    <t>CONCRETO USINADO CONVENCIONAL (NAO BOMBEAVEL) CLASSE DE RESISTENCIA C10, COM BRITA 1 E 2, SLUMP = 80 MM +/- 10 MM (NBR 8953)</t>
  </si>
  <si>
    <t>285,99</t>
  </si>
  <si>
    <t>CONCRETO USINADO CONVENCIONAL (NAO BOMBEAVEL) CLASSE DE RESISTENCIA C15, COM BRITA 1 E 2, SLUMP = 80 MM +/- 10 MM (NBR 8953)</t>
  </si>
  <si>
    <t>290,66</t>
  </si>
  <si>
    <t>CONDULETE DE ALUMINIO TIPO B, PARA ELETRODUTO ROSCAVEL DE 1/2", COM TAMPA CEGA</t>
  </si>
  <si>
    <t>CONDULETE DE ALUMINIO TIPO B, PARA ELETRODUTO ROSCAVEL DE 1", COM TAMPA CEGA</t>
  </si>
  <si>
    <t>12,56</t>
  </si>
  <si>
    <t>CONDULETE DE ALUMINIO TIPO B, PARA ELETRODUTO ROSCAVEL DE 3/4", COM TAMPA CEGA</t>
  </si>
  <si>
    <t>9,81</t>
  </si>
  <si>
    <t>CONDULETE DE ALUMINIO TIPO C, PARA ELETRODUTO ROSCAVEL DE 1/2", COM TAMPA CEGA</t>
  </si>
  <si>
    <t>7,39</t>
  </si>
  <si>
    <t>CONDULETE DE ALUMINIO TIPO C, PARA ELETRODUTO ROSCAVEL DE 1", COM TAMPA CEGA</t>
  </si>
  <si>
    <t>CONDULETE DE ALUMINIO TIPO C, PARA ELETRODUTO ROSCAVEL DE 3/4", COM TAMPA CEGA</t>
  </si>
  <si>
    <t>CONDULETE DE ALUMINIO TIPO C, PARA ELETRODUTO ROSCAVEL DE 4", COM TAMPA CEGA</t>
  </si>
  <si>
    <t>172,41</t>
  </si>
  <si>
    <t>CONDULETE DE ALUMINIO TIPO E, PARA ELETRODUTO ROSCAVEL DE 1  1/4", COM TAMPA CEGA</t>
  </si>
  <si>
    <t>17,35</t>
  </si>
  <si>
    <t>CONDULETE DE ALUMINIO TIPO E, PARA ELETRODUTO ROSCAVEL DE 1 1/2", COM TAMPA CEGA</t>
  </si>
  <si>
    <t>23,06</t>
  </si>
  <si>
    <t>CONDULETE DE ALUMINIO TIPO E, PARA ELETRODUTO ROSCAVEL DE 1/2", COM TAMPA CEGA</t>
  </si>
  <si>
    <t>8,41</t>
  </si>
  <si>
    <t>CONDULETE DE ALUMINIO TIPO E, PARA ELETRODUTO ROSCAVEL DE 1", COM TAMPA CEGA</t>
  </si>
  <si>
    <t>CONDULETE DE ALUMINIO TIPO E, PARA ELETRODUTO ROSCAVEL DE 2", COM TAMPA CEGA</t>
  </si>
  <si>
    <t>33,82</t>
  </si>
  <si>
    <t>CONDULETE DE ALUMINIO TIPO E, PARA ELETRODUTO ROSCAVEL DE 3/4", COM TAMPA CEGA</t>
  </si>
  <si>
    <t>CONDULETE DE ALUMINIO TIPO E, PARA ELETRODUTO ROSCAVEL DE 3", COM TAMPA CEGA</t>
  </si>
  <si>
    <t>93,93</t>
  </si>
  <si>
    <t>CONDULETE DE ALUMINIO TIPO E, PARA ELETRODUTO ROSCAVEL DE 4", COM TAMPA CEGA</t>
  </si>
  <si>
    <t>156,48</t>
  </si>
  <si>
    <t>CONDULETE DE ALUMINIO TIPO LR, PARA ELETRODUTO ROSCAVEL DE 1 1/2", COM TAMPA CEGA</t>
  </si>
  <si>
    <t>26,67</t>
  </si>
  <si>
    <t>CONDULETE DE ALUMINIO TIPO LR, PARA ELETRODUTO ROSCAVEL DE 1 1/4", COM TAMPA CEGA</t>
  </si>
  <si>
    <t>21,18</t>
  </si>
  <si>
    <t>CONDULETE DE ALUMINIO TIPO LR, PARA ELETRODUTO ROSCAVEL DE 1/2", COM TAMPA CEGA</t>
  </si>
  <si>
    <t>8,16</t>
  </si>
  <si>
    <t>CONDULETE DE ALUMINIO TIPO LR, PARA ELETRODUTO ROSCAVEL DE 1", COM TAMPA CEGA</t>
  </si>
  <si>
    <t>13,68</t>
  </si>
  <si>
    <t>CONDULETE DE ALUMINIO TIPO LR, PARA ELETRODUTO ROSCAVEL DE 2", COM TAMPA CEGA</t>
  </si>
  <si>
    <t>40,62</t>
  </si>
  <si>
    <t>CONDULETE DE ALUMINIO TIPO LR, PARA ELETRODUTO ROSCAVEL DE 3/4", COM TAMPA CEGA</t>
  </si>
  <si>
    <t>8,70</t>
  </si>
  <si>
    <t>CONDULETE DE ALUMINIO TIPO LR, PARA ELETRODUTO ROSCAVEL DE 3", COM TAMPA CEGA</t>
  </si>
  <si>
    <t>120,12</t>
  </si>
  <si>
    <t>CONDULETE DE ALUMINIO TIPO LR, PARA ELETRODUTO ROSCAVEL DE 4", COM TAMPA CEGA</t>
  </si>
  <si>
    <t>187,41</t>
  </si>
  <si>
    <t>CONDULETE DE ALUMINIO TIPO T, PARA ELETRODUTO ROSCAVEL DE 1 1/2", COM TAMPA CEGA</t>
  </si>
  <si>
    <t>31,95</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</si>
  <si>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</si>
  <si>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</si>
  <si>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</si>
  <si>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</si>
  <si>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43,29</t>
  </si>
  <si>
    <t>CONDULETE DE ALUMINIO TIPO T, PARA ELETRODUTO ROSCAVEL DE 3/4", COM TAMPA CEGA</t>
  </si>
  <si>
    <t>10,04</t>
  </si>
  <si>
    <t>CONDULETE DE ALUMINIO TIPO T, PARA ELETRODUTO ROSCAVEL DE 3", COM TAMPA CEGA</t>
  </si>
  <si>
    <t>135,16</t>
  </si>
  <si>
    <t>CONDULETE DE ALUMINIO TIPO T, PARA ELETRODUTO ROSCAVEL DE 4", COM TAMPA CEGA</t>
  </si>
  <si>
    <t>185,47</t>
  </si>
  <si>
    <t>CONDULETE DE ALUMINIO TIPO TB, PARA ELETRODUTO ROSCAVEL DE 3", COM TAMPA CEGA</t>
  </si>
  <si>
    <t>99,51</t>
  </si>
  <si>
    <t>CONDULETE DE ALUMINIO TIPO X, PARA ELETRODUTO ROSCAVEL DE 1 1/2", COM TAMPA CEGA</t>
  </si>
  <si>
    <t>29,63</t>
  </si>
  <si>
    <t>CONDULETE DE ALUMINIO TIPO X, PARA ELETRODUTO ROSCAVEL DE 1 1/4", COM TAMPA CEGA</t>
  </si>
  <si>
    <t>25,40</t>
  </si>
  <si>
    <t>CONDULETE DE ALUMINIO TIPO X, PARA ELETRODUTO ROSCAVEL DE 1/2", COM TAMPA CEGA</t>
  </si>
  <si>
    <t>12,09</t>
  </si>
  <si>
    <t>CONDULETE DE ALUMINIO TIPO X, PARA ELETRODUTO ROSCAVEL DE 1", COM TAMPA CEGA</t>
  </si>
  <si>
    <t>15,47</t>
  </si>
  <si>
    <t>CONDULETE DE ALUMINIO TIPO X, PARA ELETRODUTO ROSCAVEL DE 2", COM TAMPA CEGA</t>
  </si>
  <si>
    <t>45,76</t>
  </si>
  <si>
    <t>CONDULETE DE ALUMINIO TIPO X, PARA ELETRODUTO ROSCAVEL DE 3/4", COM TAMPA CEGA</t>
  </si>
  <si>
    <t>13,25</t>
  </si>
  <si>
    <t>CONDULETE DE ALUMINIO TIPO X, PARA ELETRODUTO ROSCAVEL DE 3", COM TAMPA CEGA</t>
  </si>
  <si>
    <t>111,30</t>
  </si>
  <si>
    <t>CONDULETE DE ALUMINIO TIPO X, PARA ELETRODUTO ROSCAVEL DE 4", COM TAMPA CEGA</t>
  </si>
  <si>
    <t>185,28</t>
  </si>
  <si>
    <t>CONDULETE EM PVC, TIPO "B", SEM TAMPA, DE 1/2" OU 3/4"</t>
  </si>
  <si>
    <t>8,45</t>
  </si>
  <si>
    <t>CONDULETE EM PVC, TIPO "B", SEM TAMPA, DE 1"</t>
  </si>
  <si>
    <t>8,84</t>
  </si>
  <si>
    <t>CONDULETE EM PVC, TIPO "C", SEM TAMPA, DE 1/2"</t>
  </si>
  <si>
    <t>9,30</t>
  </si>
  <si>
    <t>CONDULETE EM PVC, TIPO "C", SEM TAMPA, DE 1"</t>
  </si>
  <si>
    <t>10,39</t>
  </si>
  <si>
    <t>CONDULETE EM PVC, TIPO "C", SEM TAMPA, DE 3/4"</t>
  </si>
  <si>
    <t>CONDULETE EM PVC, TIPO "E", SEM TAMPA, DE 1/2"</t>
  </si>
  <si>
    <t>8,06</t>
  </si>
  <si>
    <t>CONDULETE EM PVC, TIPO "E", SEM TAMPA, DE 1"</t>
  </si>
  <si>
    <t>9,33</t>
  </si>
  <si>
    <t>CONDULETE EM PVC, TIPO "E", SEM TAMPA, DE 3/4"</t>
  </si>
  <si>
    <t>7,42</t>
  </si>
  <si>
    <t>CONDULETE EM PVC, TIPO "LB", SEM TAMPA, DE 1/2" OU 3/4"</t>
  </si>
  <si>
    <t>9,31</t>
  </si>
  <si>
    <t>CONDULETE EM PVC, TIPO "LB", SEM TAMPA, DE 1"</t>
  </si>
  <si>
    <t>10,84</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</si>
  <si>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</si>
  <si>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</si>
  <si>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</si>
  <si>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</si>
  <si>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</si>
  <si>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</si>
  <si>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13,54</t>
  </si>
  <si>
    <t>CONDULETE EM PVC, TIPO "T", SEM TAMPA, DE 3/4"</t>
  </si>
  <si>
    <t>9,94</t>
  </si>
  <si>
    <t>CONDULETE EM PVC, TIPO "TB", SEM TAMPA, DE 1/2" OU 3/4"</t>
  </si>
  <si>
    <t>10,27</t>
  </si>
  <si>
    <t>CONDULETE EM PVC, TIPO "TB", SEM TAMPA, DE 1"</t>
  </si>
  <si>
    <t>CONDULETE EM PVC, TIPO "X", SEM TAMPA, DE 1/2"</t>
  </si>
  <si>
    <t>11,43</t>
  </si>
  <si>
    <t>CONDULETE EM PVC, TIPO "X", SEM TAMPA, DE 1"</t>
  </si>
  <si>
    <t>15,48</t>
  </si>
  <si>
    <t>CONDULETE EM PVC, TIPO "X", SEM TAMPA, DE 3/4"</t>
  </si>
  <si>
    <t>CONDUTOR PLUVIAL, PVC, CIRCULAR, DIAMETRO ENTRE 80 E 100 MM, PARA DRENAGEM PREDIAL</t>
  </si>
  <si>
    <t>11,53</t>
  </si>
  <si>
    <t>CONE DE SINALIZACAO EM PVC FLEXIVEL, H = 70 / 76 CM (NBR 15071)</t>
  </si>
  <si>
    <t>154,49</t>
  </si>
  <si>
    <t>CONE DE SINALIZACAO EM PVC RIGIDO COM FAIXA REFLETIVA, H = 70 / 76 CM</t>
  </si>
  <si>
    <t>65,03</t>
  </si>
  <si>
    <t>CONECTOR / ADAPTADOR FEMEA, COM INSERTO METALICO, PPR, DN 25 MM X 1/2", PARA AGUA QUENTE E FRIA PREDIAL</t>
  </si>
  <si>
    <t>12,40</t>
  </si>
  <si>
    <t>CONECTOR / ADAPTADOR FEMEA, COM INSERTO METALICO, PPR, DN 32 MM X 3/4", PARA AGUA QUENTE E FRIA PREDIAL</t>
  </si>
  <si>
    <t>CONECTOR / ADAPTADOR MACHO, COM INSERTO METALICO, PPR, DN 25 MM X 1/2", PARA AGUA QUENTE E FRIA PREDIAL</t>
  </si>
  <si>
    <t>17,92</t>
  </si>
  <si>
    <t>CONECTOR / ADAPTADOR MACHO, COM INSERTO METALICO, PPR, DN 32 MM X 3/4", PARA AGUA QUENTE E FRIA PREDIAL</t>
  </si>
  <si>
    <t>29,01</t>
  </si>
  <si>
    <t>CONECTOR BRONZE/LATAO (REF 603) SEM ANEL DE SOLDA, BOLSA X ROSCA F, 15 MM X 1/2"</t>
  </si>
  <si>
    <t>13,83</t>
  </si>
  <si>
    <t>CONECTOR BRONZE/LATAO (REF 603) SEM ANEL DE SOLDA, BOLSA X ROSCA F, 22 MM X 1/2"</t>
  </si>
  <si>
    <t>14,02</t>
  </si>
  <si>
    <t>CONECTOR BRONZE/LATAO (REF 603) SEM ANEL DE SOLDA, BOLSA X ROSCA F, 22 MM X 3/4"</t>
  </si>
  <si>
    <t>17,40</t>
  </si>
  <si>
    <t>CONECTOR BRONZE/LATAO (REF 603) SEM ANEL DE SOLDA, BOLSA X ROSCA F, 28 MM X 1/2"</t>
  </si>
  <si>
    <t>24,53</t>
  </si>
  <si>
    <t>CONECTOR CURVO 90 GRAUS DE ALUMINIO, BITOLA 1 1/2", PARA ADAPTAR ENTRADA DE ELETRODUTO METALICO FLEXIVEL EM QUADROS</t>
  </si>
  <si>
    <t>18,46</t>
  </si>
  <si>
    <t>CONECTOR CURVO 90 GRAUS DE ALUMINIO, BITOLA 1 1/4", PARA ADAPTAR ENTRADA DE ELETRODUTO METALICO FLEXIVEL EM QUADROS</t>
  </si>
  <si>
    <t>11,93</t>
  </si>
  <si>
    <t>CONECTOR CURVO 90 GRAUS DE ALUMINIO, BITOLA 1/2", PARA ADAPTAR ENTRADA DE ELETRODUTO METALICO FLEXIVEL EM QUADROS</t>
  </si>
  <si>
    <t>7,33</t>
  </si>
  <si>
    <t>CONECTOR CURVO 90 GRAUS DE ALUMINIO, BITOLA 1", PARA ADAPTAR ENTRADA DE ELETRODUTO METALICO FLEXIVEL EM QUADROS</t>
  </si>
  <si>
    <t>9,58</t>
  </si>
  <si>
    <t>CONECTOR CURVO 90 GRAUS DE ALUMINIO, BITOLA 2 1/2", PARA ADAPTAR ENTRADA DE ELETRODUTO METALICO FLEXIVEL EM QUADROS</t>
  </si>
  <si>
    <t>87,87</t>
  </si>
  <si>
    <t>CONECTOR CURVO 90 GRAUS DE ALUMINIO, BITOLA 2", PARA ADAPTAR ENTRADA DE ELETRODUTO METALICO FLEXIVEL EM QUADROS</t>
  </si>
  <si>
    <t>37,40</t>
  </si>
  <si>
    <t>CONECTOR CURVO 90 GRAUS DE ALUMINIO, BITOLA 3/4", PARA ADAPTAR ENTRADA DE ELETRODUTO METALICO FLEXIVEL EM QUADROS</t>
  </si>
  <si>
    <t>7,97</t>
  </si>
  <si>
    <t>CONECTOR CURVO 90 GRAUS DE ALUMINIO, BITOLA 3", PARA ADAPTAR ENTRADA DE ELETRODUTO METALICO FLEXIVEL EM QUADROS</t>
  </si>
  <si>
    <t>105,95</t>
  </si>
  <si>
    <t>CONECTOR CURVO 90 GRAUS DE ALUMINIO, BITOLA 4", PARA ADAPTAR ENTRADA DE ELETRODUTO METALICO FLEXIVEL EM QUADROS</t>
  </si>
  <si>
    <t>195,01</t>
  </si>
  <si>
    <t>CONECTOR DE ALUMINIO TIPO PRENSA CABO, BITOLA 1 1/2", PARA CABOS DE DIAMETRO DE 37 A 40 MM</t>
  </si>
  <si>
    <t>32,22</t>
  </si>
  <si>
    <t>CONECTOR DE ALUMINIO TIPO PRENSA CABO, BITOLA 1 1/4", PARA CABOS DE DIAMETRO DE 31 A 34 MM</t>
  </si>
  <si>
    <t>28,72</t>
  </si>
  <si>
    <t>CONECTOR DE ALUMINIO TIPO PRENSA CABO, BITOLA 1/2", PARA CABOS DE DIAMETRO DE 12,5 A 15 MM</t>
  </si>
  <si>
    <t>8,50</t>
  </si>
  <si>
    <t>CONECTOR DE ALUMINIO TIPO PRENSA CABO, BITOLA 1", PARA CABOS DE DIAMETRO DE 22,5 A 25 MM</t>
  </si>
  <si>
    <t>12,54</t>
  </si>
  <si>
    <t>CONECTOR DE ALUMINIO TIPO PRENSA CABO, BITOLA 2", PARA CABOS DE DIAMETRO DE 47,5 A 50 MM</t>
  </si>
  <si>
    <t>48,65</t>
  </si>
  <si>
    <t>CONECTOR DE ALUMINIO TIPO PRENSA CABO, BITOLA 3/4", PARA CABOS DE DIAMETRO DE 17,5 A 20 MM</t>
  </si>
  <si>
    <t>9,86</t>
  </si>
  <si>
    <t>CONECTOR DE ALUMINIO TIPO PRENSA CABO, BITOLA 3/8", PARA CABOS DE DIAMETRO DE 9 A 10 MM</t>
  </si>
  <si>
    <t>7,99</t>
  </si>
  <si>
    <t>CONECTOR FEMEA RJ - 45, CATEGORIA 5 E</t>
  </si>
  <si>
    <t>9,54</t>
  </si>
  <si>
    <t>CONECTOR FEMEA RJ - 45, CATEGORIA 6</t>
  </si>
  <si>
    <t>CONECTOR MACHO RJ - 45, CATEGORIA 5 E</t>
  </si>
  <si>
    <t>1,09</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</si>
  <si>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</si>
  <si>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</si>
  <si>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</si>
  <si>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10,75</t>
  </si>
  <si>
    <t>CONECTOR METALICO TIPO PARAFUSO FENDIDO (SPLIT BOLT), COM SEPARADOR DE CABOS BIMETALICOS, PARA CABOS ATE 70 MM2</t>
  </si>
  <si>
    <t>14,42</t>
  </si>
  <si>
    <t>CONECTOR METALICO TIPO PARAFUSO FENDIDO (SPLIT BOLT), PARA CABOS ATE 10 MM2</t>
  </si>
  <si>
    <t>CONECTOR METALICO TIPO PARAFUSO FENDIDO (SPLIT BOLT), PARA CABOS ATE 120 MM2</t>
  </si>
  <si>
    <t>22,63</t>
  </si>
  <si>
    <t>CONECTOR METALICO TIPO PARAFUSO FENDIDO (SPLIT BOLT), PARA CABOS ATE 150 MM2</t>
  </si>
  <si>
    <t>CONECTOR METALICO TIPO PARAFUSO FENDIDO (SPLIT BOLT), PARA CABOS ATE 16 MM2</t>
  </si>
  <si>
    <t>5,05</t>
  </si>
  <si>
    <t>CONECTOR METALICO TIPO PARAFUSO FENDIDO (SPLIT BOLT), PARA CABOS ATE 185 MM2</t>
  </si>
  <si>
    <t>38,21</t>
  </si>
  <si>
    <t>CONECTOR METALICO TIPO PARAFUSO FENDIDO (SPLIT BOLT), PARA CABOS ATE 25 MM2</t>
  </si>
  <si>
    <t>5,33</t>
  </si>
  <si>
    <t>CONECTOR METALICO TIPO PARAFUSO FENDIDO (SPLIT BOLT), PARA CABOS ATE 35 MM2</t>
  </si>
  <si>
    <t>6,66</t>
  </si>
  <si>
    <t>CONECTOR METALICO TIPO PARAFUSO FENDIDO (SPLIT BOLT), PARA CABOS ATE 50 MM2</t>
  </si>
  <si>
    <t>9,34</t>
  </si>
  <si>
    <t>CONECTOR METALICO TIPO PARAFUSO FENDIDO (SPLIT BOLT), PARA CABOS ATE 6 MM2</t>
  </si>
  <si>
    <t>3,77</t>
  </si>
  <si>
    <t>CONECTOR METALICO TIPO PARAFUSO FENDIDO (SPLIT BOLT), PARA CABOS ATE 70 MM2</t>
  </si>
  <si>
    <t>13,95</t>
  </si>
  <si>
    <t>CONECTOR METALICO TIPO PARAFUSO FENDIDO (SPLIT BOLT), PARA CABOS ATE 95 MM2</t>
  </si>
  <si>
    <t>21,08</t>
  </si>
  <si>
    <t>CONECTOR RETO DE ALUMINIO PARA ELETRODUTO DE 1 1/2", PARA ADAPTAR ENTRADA DE ELETRODUTO METALICO FLEXIVEL EM QUADROS</t>
  </si>
  <si>
    <t>6,60</t>
  </si>
  <si>
    <t>CONECTOR RETO DE ALUMINIO PARA ELETRODUTO DE 1 1/4", PARA ADAPTAR ENTRADA DE ELETRODUTO METALICO FLEXIVEL EM QUADROS</t>
  </si>
  <si>
    <t>4,23</t>
  </si>
  <si>
    <t>CONECTOR RETO DE ALUMINIO PARA ELETRODUTO DE 1/2", PARA ADAPTAR ENTRADA DE ELETRODUTO METALICO FLEXIVEL EM QUADROS</t>
  </si>
  <si>
    <t>1,44</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</si>
  <si>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</si>
  <si>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</si>
  <si>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</si>
  <si>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7,32</t>
  </si>
  <si>
    <t>CONECTOR RETO DE ALUMINIO PARA ELETRODUTO DE 3/4", PARA ADAPTAR ENTRADA DE ELETRODUTO METALICO FLEXIVEL EM QUADROS</t>
  </si>
  <si>
    <t>CONECTOR RETO DE ALUMINIO PARA ELETRODUTO DE 3", PARA ADAPTAR ENTRADA DE ELETRODUTO METALICO FLEXIVEL EM QUADROS</t>
  </si>
  <si>
    <t>24,15</t>
  </si>
  <si>
    <t>CONECTOR RETO DE ALUMINIO PARA ELETRODUTO DE 4", PARA ADAPTAR ENTRADA DE ELETRODUTO METALICO FLEXIVEL EM QUADROS</t>
  </si>
  <si>
    <t>37,85</t>
  </si>
  <si>
    <t>CONECTOR, CPVC, SOLDAVEL, 15 MM X 1/2", PARA AGUA QUENTE</t>
  </si>
  <si>
    <t>18,19</t>
  </si>
  <si>
    <t>CONECTOR, CPVC, SOLDAVEL, 22 MM X 1/2", PARA AGUA QUENTE</t>
  </si>
  <si>
    <t>CONECTOR, CPVC, SOLDAVEL, 22 MM X 3/4", PARA AGUA QUENTE</t>
  </si>
  <si>
    <t>20,91</t>
  </si>
  <si>
    <t>CONECTOR, CPVC, SOLDAVEL, 28 MM X 1", PARA AGUA QUENTE</t>
  </si>
  <si>
    <t>34,17</t>
  </si>
  <si>
    <t>CONECTOR, CPVC, SOLDAVEL, 35 MM X 1 1/4", PARA AGUA QUENTE</t>
  </si>
  <si>
    <t>137,62</t>
  </si>
  <si>
    <t>CONECTOR, CPVC, SOLDAVEL, 42 MM X 1 1/2", PARA AGUA QUENTE</t>
  </si>
  <si>
    <t>168,20</t>
  </si>
  <si>
    <t>CONEXAO FIXA, ROSCA FEMEA, EM PLASTICO, DN 16 MM X 1/2", PARA CONEXAO COM CRIMPAGEM EM TUBO PEX</t>
  </si>
  <si>
    <t>14,03</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</si>
  <si>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</si>
  <si>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</si>
  <si>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</si>
  <si>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23,94</t>
  </si>
  <si>
    <t>CONEXAO FIXA, ROSCA FEMEA, EM PLASTICO, DN 25 MM X 1/2", PARA CONEXAO COM CRIMPAGEM EM TUBO PEX</t>
  </si>
  <si>
    <t>20,51</t>
  </si>
  <si>
    <t>CONEXAO FIXA, ROSCA FEMEA, EM PLASTICO, DN 25 MM X 3/4", PARA CONEXAO COM CRIMPAGEM EM TUBO PEX</t>
  </si>
  <si>
    <t>24,52</t>
  </si>
  <si>
    <t>CONEXAO FIXA, ROSCA FEMEA, EM PLASTICO, DN 32 MM X 3/4", PARA CONEXAO COM CRIMPAGEM EM TUBO PEX</t>
  </si>
  <si>
    <t>33,35</t>
  </si>
  <si>
    <t>CONEXAO FIXA, ROSCA FEMEA, METALICA, COM ANEL DESLIZANTE, DN 16 MM X 1/2", PARA TUBO PEX</t>
  </si>
  <si>
    <t>10,25</t>
  </si>
  <si>
    <t>CONEXAO FIXA, ROSCA FEMEA, METALICA, COM ANEL DESLIZANTE, DN 20 MM X 1/2", PARA TUBO PEX</t>
  </si>
  <si>
    <t>11,21</t>
  </si>
  <si>
    <t>CONEXAO FIXA, ROSCA FEMEA, METALICA, COM ANEL DESLIZANTE, DN 20 MM X 3/4", PARA TUBO PEX</t>
  </si>
  <si>
    <t>13,79</t>
  </si>
  <si>
    <t>CONEXAO FIXA, ROSCA FEMEA, METALICA, COM ANEL DESLIZANTE, DN 25 MM X 1", PARA TUBO PEX</t>
  </si>
  <si>
    <t>19,17</t>
  </si>
  <si>
    <t>CONEXAO FIXA, ROSCA FEMEA, METALICA, COM ANEL DESLIZANTE, DN 25 MM X 3/4", PARA TUBO PEX</t>
  </si>
  <si>
    <t>16,04</t>
  </si>
  <si>
    <t>CONEXAO FIXA, ROSCA FEMEA, METALICA, COM ANEL DESLIZANTE, DN 32 MM X 1", PARA TUBO PEX</t>
  </si>
  <si>
    <t>29,15</t>
  </si>
  <si>
    <t>CONEXAO FIXA, ROSCA MACHO, METALICA, PARA TUBO PEX, DN 16 MM X 1/2"</t>
  </si>
  <si>
    <t>8,23</t>
  </si>
  <si>
    <t>CONEXAO FIXA, ROSCA MACHO, METALICA, PARA TUBO PEX, DN 16 MM X 3/4"</t>
  </si>
  <si>
    <t>11,09</t>
  </si>
  <si>
    <t>CONEXAO FIXA, ROSCA MACHO, METALICA, PARA TUBO PEX, DN 20 MM X 1/2"</t>
  </si>
  <si>
    <t>CONEXAO FIXA, ROSCA MACHO, METALICA, PARA TUBO PEX, DN 20 MM X 3/4"</t>
  </si>
  <si>
    <t>10,74</t>
  </si>
  <si>
    <t>CONEXAO FIXA, ROSCA MACHO, METALICA, PARA TUBO PEX, DN 25 MM X 1/2"</t>
  </si>
  <si>
    <t>14,58</t>
  </si>
  <si>
    <t>CONEXAO FIXA, ROSCA MACHO, METALICA, PARA TUBO PEX, DN 25 MM X 1"</t>
  </si>
  <si>
    <t>22,28</t>
  </si>
  <si>
    <t>CONEXAO FIXA, ROSCA MACHO, METALICA, PARA TUBO PEX, DN 25 MM X 3/4"</t>
  </si>
  <si>
    <t>15,69</t>
  </si>
  <si>
    <t>CONEXAO FIXA, ROSCA MACHO, METALICA, PARA TUBO PEX, DN 32 MM X 1"</t>
  </si>
  <si>
    <t>26,15</t>
  </si>
  <si>
    <t>CONEXAO MOVEL, ROSCA FEMEA, METALICA, COM ANEL DESLIZANTE, PARA TUBO PEX, DN 16 MM X 1/2"</t>
  </si>
  <si>
    <t>CONEXAO MOVEL, ROSCA FEMEA, METALICA, COM ANEL DESLIZANTE, PARA TUBO PEX, DN 16 MM X 3/4"</t>
  </si>
  <si>
    <t>11,55</t>
  </si>
  <si>
    <t>CONEXAO MOVEL, ROSCA FEMEA, METALICA, COM ANEL DESLIZANTE, PARA TUBO PEX, DN 20 MM X 1/2"</t>
  </si>
  <si>
    <t>8,56</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</si>
  <si>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</si>
  <si>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</si>
  <si>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</si>
  <si>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</si>
  <si>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26,80</t>
  </si>
  <si>
    <t>CONJ. DE FERRAGENS PARA PORTA DE VIDRO TEMPERADO, EM ZAMAC CROMADO, CONTEMPLANDO: DOBRADICA INF.; DOBRADICA SUP.; PIVO PARA DOBRADICA INF.; PIVO PARA DOBRADICA SUP.; FECHADURA CENTRAL EM ZAMC CROMADO; CONTRA FECHADURA DE PRESSAO</t>
  </si>
  <si>
    <t xml:space="preserve">CJ    </t>
  </si>
  <si>
    <t>158,92</t>
  </si>
  <si>
    <t>CONJUNTO ARRUELAS DE VEDACAO 5/16" PARA TELHA FIBROCIMENTO (UMA ARRUELA METALICA E UMA ARRUELA PVC - CONICAS)</t>
  </si>
  <si>
    <t>0,27</t>
  </si>
  <si>
    <t>CONJUNTO DE FERRAGENS PIVO, PARA PORTA PIVOTANTE DE ATE 100 KG, REGULAVEL COM ESFERA , CROMADO - SUPERIOR E INFERIOR - COMPLETO</t>
  </si>
  <si>
    <t>69,48</t>
  </si>
  <si>
    <t>CONJUNTO DE LIGACAO PARA BACIA SANITARIA AJUSTAVEL, EM PLASTICO BRANCO, COM TUBO, CANOPLA E ESPUDE</t>
  </si>
  <si>
    <t>7,46</t>
  </si>
  <si>
    <t>CONJUNTO DE LIGACAO PARA BACIA SANITARIA EM PLASTICO BRANCO COM TUBO, CANOPLA E ANEL DE EXPANSAO (TUBO 1.1/2 '' X 20 CM)</t>
  </si>
  <si>
    <t>10,36</t>
  </si>
  <si>
    <t>CONJUNTO MONTADO ESTOPIM COM ESPOLETA COMUM NUMERO 8, COM CABECA ACENDEDORA, 1,5 M</t>
  </si>
  <si>
    <t>22,83</t>
  </si>
  <si>
    <t>CONJUNTO PARA FUTSAL COM TRAVES OFICIAIS DE 3,00 X 2,00 M EM TUBO DE ACO GALVANIZADO 3" COM REQUADRO EM TUBO DE 1", PINTURA EM PRIMER COM TINTA ESMALTE SINTETICO E REDES DE POLIETILENO FIO 4 MM</t>
  </si>
  <si>
    <t>3.551,68</t>
  </si>
  <si>
    <t>CONJUNTO PARA QUADRA DE  VOLEI COM POSTES EM TUBO DE ACO GALVANIZADO 3", H = *255* CM, PINTURA EM TINTA ESMALTE SINTETICO, REDE DE NYLON COM 2 MM, MALHA 10 X 10 CM E ANTENAS OFICIAIS EM FIBRA DE VIDRO</t>
  </si>
  <si>
    <t>2.156,18</t>
  </si>
  <si>
    <t>CONJUNTO PRE-MOLDADO COMPOSTO POR GRELHA (0,99 X 0,45 M), QUADRO (1,10 X 0,52 M) E CANTONEIRA (1,10 X 0,35 M), EM CONCRETO ARMADO, COM FCK DE 21 MPA</t>
  </si>
  <si>
    <t>265,85</t>
  </si>
  <si>
    <t>CONTAINER ALMOXARIFADO, DE *2,40* X *6,00* M, PADRAO SIMPLES, SEM REVESTIMENTO E SEM DIVISORIAS INTERNOS E SEM SANITARIO, PARA USO EM CANTEIRO DE OBRAS</t>
  </si>
  <si>
    <t>13.800,00</t>
  </si>
  <si>
    <t>CONTATOR TRIPOLAR, CORRENTE DE *110* A, TENSAO NOMINAL DE *500* V, CATEGORIA AC-2 E AC-3</t>
  </si>
  <si>
    <t>1.413,69</t>
  </si>
  <si>
    <t>CONTATOR TRIPOLAR, CORRENTE DE *185* A, TENSAO NOMINAL DE *500* V, CATEGORIA AC-2 E AC-3</t>
  </si>
  <si>
    <t>2.114,35</t>
  </si>
  <si>
    <t>CONTATOR TRIPOLAR, CORRENTE DE *22* A, TENSAO NOMINAL DE *500* V, CATEGORIA AC-2 E AC-3</t>
  </si>
  <si>
    <t>147,68</t>
  </si>
  <si>
    <t>CONTATOR TRIPOLAR, CORRENTE DE *265* A, TENSAO NOMINAL DE *500* V, CATEGORIA AC-2 E AC-3</t>
  </si>
  <si>
    <t>4.771,23</t>
  </si>
  <si>
    <t>CONTATOR TRIPOLAR, CORRENTE DE *38* A, TENSAO NOMINAL DE *500* V, CATEGORIA AC-2 E AC-3</t>
  </si>
  <si>
    <t>311,09</t>
  </si>
  <si>
    <t>CONTATOR TRIPOLAR, CORRENTE DE *500* A, TENSAO NOMINAL DE *500* V, CATEGORIA AC-2 E AC-3</t>
  </si>
  <si>
    <t>11.612,04</t>
  </si>
  <si>
    <t>CONTATOR TRIPOLAR, CORRENTE DE *65* A, TENSAO NOMINAL DE *500* V, CATEGORIA AC-2 E AC-3</t>
  </si>
  <si>
    <t>594,64</t>
  </si>
  <si>
    <t>CONTATOR TRIPOLAR, CORRENTE DE 12 A, TENSAO NOMINAL DE *500* V, CATEGORIA AC-2 E AC-3</t>
  </si>
  <si>
    <t>120,44</t>
  </si>
  <si>
    <t>CONTATOR TRIPOLAR, CORRENTE DE 25 A, TENSAO NOMINAL DE *500* V, CATEGORIA AC-2 E AC-3</t>
  </si>
  <si>
    <t>165,67</t>
  </si>
  <si>
    <t>CONTATOR TRIPOLAR, CORRENTE DE 250 A, TENSAO NOMINAL DE *500* V, PARA ACIONAMENTO DE CAPACITORES</t>
  </si>
  <si>
    <t>3.647,70</t>
  </si>
  <si>
    <t>CONTATOR TRIPOLAR, CORRENTE DE 300 A, TENSAO NOMINAL DE *500* V, CATEGORIA AC-2 E AC-3</t>
  </si>
  <si>
    <t>5.610,23</t>
  </si>
  <si>
    <t>CONTATOR TRIPOLAR, CORRENTE DE 32 A, TENSAO NOMINAL DE *500* V, CATEGORIA AC-2 E AC-3</t>
  </si>
  <si>
    <t>256,41</t>
  </si>
  <si>
    <t>CONTATOR TRIPOLAR, CORRENTE DE 400 A, TENSAO NOMINAL DE *500* V, CATEGORIA AC-2 E AC-3</t>
  </si>
  <si>
    <t>6.697,41</t>
  </si>
  <si>
    <t>CONTATOR TRIPOLAR, CORRENTE DE 45 A, TENSAO NOMINAL DE *500* V, CATEGORIA AC-2 E AC-3</t>
  </si>
  <si>
    <t>458,58</t>
  </si>
  <si>
    <t>CONTATOR TRIPOLAR, CORRENTE DE 630 A, TENSAO NOMINAL DE *500* V, CATEGORIA AC-2 E AC-3</t>
  </si>
  <si>
    <t>16.462,55</t>
  </si>
  <si>
    <t>CONTATOR TRIPOLAR, CORRENTE DE 75 A, TENSAO NOMINAL DE *500* V, CATEGORIA AC-2 E AC-3</t>
  </si>
  <si>
    <t>861,14</t>
  </si>
  <si>
    <t>CONTATOR TRIPOLAR, CORRENTE DE 9 A, TENSAO NOMINAL DE *500* V, CATEGORIA AC-2 E AC-3</t>
  </si>
  <si>
    <t>113,42</t>
  </si>
  <si>
    <t>CONTATOR TRIPOLAR, CORRENTE DE 95 A, TENSAO NOMINAL DE *500* V, CATEGORIA AC-2 E AC-3</t>
  </si>
  <si>
    <t>1.183,33</t>
  </si>
  <si>
    <t>CONTRA-PORCA SEXTAVADA, DIAMETRO NOMINAL 1 3/8", ALTURA 35 MM</t>
  </si>
  <si>
    <t>39,11</t>
  </si>
  <si>
    <t>COORDENADOR / GERENTE DE OBRA</t>
  </si>
  <si>
    <t>142,94</t>
  </si>
  <si>
    <t>COORDENADOR / GERENTE DE OBRA (MENSALISTA)</t>
  </si>
  <si>
    <t>25.132,74</t>
  </si>
  <si>
    <t>CORANTE LIQUIDO PARA TINTA PVA, BISNAGA 50 ML</t>
  </si>
  <si>
    <t>CORDA DE POLIAMIDA 12 MM TIPO BOMBEIRO, PARA TRABALHO EM ALTURA</t>
  </si>
  <si>
    <t xml:space="preserve">100M  </t>
  </si>
  <si>
    <t>597,56</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</si>
  <si>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</si>
  <si>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</si>
  <si>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</si>
  <si>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</si>
  <si>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2,46</t>
  </si>
  <si>
    <t>CORDAO DE COBRE, FLEXIVEL, TORCIDO, CLASSE 4 OU 5, ISOLACAO EM PVC/D, 300 V, 2 CONDUTORES DE 2,5 MM2</t>
  </si>
  <si>
    <t>4,05</t>
  </si>
  <si>
    <t>CORDAO DE COBRE, FLEXIVEL, TORCIDO, CLASSE 4 OU 5, ISOLACAO EM PVC/D, 300 V, 2 CONDUTORES DE 4 MM2</t>
  </si>
  <si>
    <t>6,24</t>
  </si>
  <si>
    <t>CORDEL DETONANTE, NP 05 G/M</t>
  </si>
  <si>
    <t>5,07</t>
  </si>
  <si>
    <t>CORDEL DETONANTE, NP 10 G/M</t>
  </si>
  <si>
    <t>5,24</t>
  </si>
  <si>
    <t>CORRENTE DE ELO CURTO COMUM, SOLDADA, GALVANIZADA, ESPESSURA DO ELO = 1/2" (12,5 MM)</t>
  </si>
  <si>
    <t>28,76</t>
  </si>
  <si>
    <t>CORTADEIRA DE PISO DE CONCRETO E ASFALTO, PARA DISCO PADRAO DE DIAMETRO 350 MM (14") OU 450 MM (18") , MOTOR A GASOLINA, POTENCIA 13 HP, SEM DISCO</t>
  </si>
  <si>
    <t>10.361,67</t>
  </si>
  <si>
    <t>CORTADEIRA HIDRAULICA DE VERGALHAO, PARA ACO DE DIAMETRO ATE 50 MM, MOTOR ELETRICO TRIFASICO, POTENCIA DE 5,5 HP A 7,5 HP</t>
  </si>
  <si>
    <t>85.418,06</t>
  </si>
  <si>
    <t>COTOVELO BRONZE/LATAO (REF 707-3) SEM ANEL DE SOLDA, BOLSA X ROSCA F, 15MM X 1/2"</t>
  </si>
  <si>
    <t>13,73</t>
  </si>
  <si>
    <t>COTOVELO BRONZE/LATAO (REF 707-3) SEM ANEL DE SOLDA, BOLSA X ROSCA F, 22MM X 1/2"</t>
  </si>
  <si>
    <t>21,01</t>
  </si>
  <si>
    <t>COTOVELO BRONZE/LATAO (REF 707-3) SEM ANEL DE SOLDA, BOLSA X ROSCA F, 22MM X 3/4"</t>
  </si>
  <si>
    <t>23,55</t>
  </si>
  <si>
    <t>COTOVELO DE COBRE 90 GRAUS (REF 607) SEM ANEL DE SOLDA, BOLSA X BOLSA, 104 MM</t>
  </si>
  <si>
    <t>788,06</t>
  </si>
  <si>
    <t>COTOVELO DE COBRE 90 GRAUS (REF 607) SEM ANEL DE SOLDA, BOLSA X BOLSA, 15 MM</t>
  </si>
  <si>
    <t>5,14</t>
  </si>
  <si>
    <t>COTOVELO DE COBRE 90 GRAUS (REF 607) SEM ANEL DE SOLDA, BOLSA X BOLSA, 22 MM</t>
  </si>
  <si>
    <t>11,61</t>
  </si>
  <si>
    <t>COTOVELO DE COBRE 90 GRAUS (REF 607) SEM ANEL DE SOLDA, BOLSA X BOLSA, 28 MM</t>
  </si>
  <si>
    <t>COTOVELO DE COBRE 90 GRAUS (REF 607) SEM ANEL DE SOLDA, BOLSA X BOLSA, 35 MM</t>
  </si>
  <si>
    <t>39,20</t>
  </si>
  <si>
    <t>COTOVELO DE COBRE 90 GRAUS (REF 607) SEM ANEL DE SOLDA, BOLSA X BOLSA, 42 MM</t>
  </si>
  <si>
    <t>60,17</t>
  </si>
  <si>
    <t>COTOVELO DE COBRE 90 GRAUS (REF 607) SEM ANEL DE SOLDA, BOLSA X BOLSA, 54 MM</t>
  </si>
  <si>
    <t>95,51</t>
  </si>
  <si>
    <t>COTOVELO DE COBRE 90 GRAUS (REF 607) SEM ANEL DE SOLDA, BOLSA X BOLSA, 66 MM</t>
  </si>
  <si>
    <t>332,58</t>
  </si>
  <si>
    <t>COTOVELO DE COBRE 90 GRAUS (REF 607) SEM ANEL DE SOLDA, BOLSA X BOLSA, 79 MM</t>
  </si>
  <si>
    <t>318,92</t>
  </si>
  <si>
    <t>COTOVELO DE REDUCAO 90 GRAUS DE FERRO GALVANIZADO, COM ROSCA BSP, DE 1 1/2" X 1"</t>
  </si>
  <si>
    <t>33,13</t>
  </si>
  <si>
    <t>COTOVELO DE REDUCAO 90 GRAUS DE FERRO GALVANIZADO, COM ROSCA BSP, DE 1 1/2" X 3/4"</t>
  </si>
  <si>
    <t>33,12</t>
  </si>
  <si>
    <t>COTOVELO DE REDUCAO 90 GRAUS DE FERRO GALVANIZADO, COM ROSCA BSP, DE 1 1/4" X 1"</t>
  </si>
  <si>
    <t>23,61</t>
  </si>
  <si>
    <t>COTOVELO DE REDUCAO 90 GRAUS DE FERRO GALVANIZADO, COM ROSCA BSP, DE 1" X 1/2"</t>
  </si>
  <si>
    <t>COTOVELO DE REDUCAO 90 GRAUS DE FERRO GALVANIZADO, COM ROSCA BSP, DE 1" X 3/4"</t>
  </si>
  <si>
    <t>COTOVELO DE REDUCAO 90 GRAUS DE FERRO GALVANIZADO, COM ROSCA BSP, DE 2 1/2" X 2"</t>
  </si>
  <si>
    <t>84,12</t>
  </si>
  <si>
    <t>COTOVELO DE REDUCAO 90 GRAUS DE FERRO GALVANIZADO, COM ROSCA BSP, DE 2" X 1 1/2"</t>
  </si>
  <si>
    <t>47,51</t>
  </si>
  <si>
    <t>COTOVELO DE REDUCAO 90 GRAUS DE FERRO GALVANIZADO, COM ROSCA BSP, DE 3/4" X 1/2"</t>
  </si>
  <si>
    <t>9,10</t>
  </si>
  <si>
    <t>COTOVELO 45 GRAUS DE FERRO GALVANIZADO, COM ROSCA BSP, DE 1 1/2"</t>
  </si>
  <si>
    <t>28,01</t>
  </si>
  <si>
    <t>COTOVELO 45 GRAUS DE FERRO GALVANIZADO, COM ROSCA BSP, DE 1 1/4"</t>
  </si>
  <si>
    <t>COTOVELO 45 GRAUS DE FERRO GALVANIZADO, COM ROSCA BSP, DE 1/2"</t>
  </si>
  <si>
    <t>6,45</t>
  </si>
  <si>
    <t>COTOVELO 45 GRAUS DE FERRO GALVANIZADO, COM ROSCA BSP, DE 1"</t>
  </si>
  <si>
    <t>14,07</t>
  </si>
  <si>
    <t>COTOVELO 45 GRAUS DE FERRO GALVANIZADO, COM ROSCA BSP, DE 2 1/2"</t>
  </si>
  <si>
    <t>78,73</t>
  </si>
  <si>
    <t>COTOVELO 45 GRAUS DE FERRO GALVANIZADO, COM ROSCA BSP, DE 2"</t>
  </si>
  <si>
    <t>40,73</t>
  </si>
  <si>
    <t>COTOVELO 45 GRAUS DE FERRO GALVANIZADO, COM ROSCA BSP, DE 3/4"</t>
  </si>
  <si>
    <t>9,65</t>
  </si>
  <si>
    <t>COTOVELO 45 GRAUS DE FERRO GALVANIZADO, COM ROSCA BSP, DE 3"</t>
  </si>
  <si>
    <t>115,10</t>
  </si>
  <si>
    <t>COTOVELO 45 GRAUS DE FERRO GALVANIZADO, COM ROSCA BSP, DE 4"</t>
  </si>
  <si>
    <t>201,68</t>
  </si>
  <si>
    <t>COTOVELO 45 GRAUS, PEAD PE 100, DE 125 MM, PARA ELETROFUSAO</t>
  </si>
  <si>
    <t>169,71</t>
  </si>
  <si>
    <t>COTOVELO 45 GRAUS, PEAD PE 100, DE 200 MM, PARA ELETROFUSAO</t>
  </si>
  <si>
    <t>1.109,54</t>
  </si>
  <si>
    <t>COTOVELO 45 GRAUS, PEAD PE 100, DE 32 MM, PARA ELETROFUSAO</t>
  </si>
  <si>
    <t>19,94</t>
  </si>
  <si>
    <t>COTOVELO 45 GRAUS, PEAD PE 100, DE 40 MM, PARA ELETROFUSAO</t>
  </si>
  <si>
    <t>23,53</t>
  </si>
  <si>
    <t>COTOVELO 45 GRAUS, PEAD PE 100, DE 63 MM, PARA ELETROFUSAO</t>
  </si>
  <si>
    <t>34,04</t>
  </si>
  <si>
    <t>COTOVELO 90 GRAUS DE FERRO GALVANIZADO, COM ROSCA BSP MACHO/FEMEA, DE 1 1/2"</t>
  </si>
  <si>
    <t>31,67</t>
  </si>
  <si>
    <t>COTOVELO 90 GRAUS DE FERRO GALVANIZADO, COM ROSCA BSP MACHO/FEMEA, DE 1 1/4"</t>
  </si>
  <si>
    <t>26,10</t>
  </si>
  <si>
    <t>COTOVELO 90 GRAUS DE FERRO GALVANIZADO, COM ROSCA BSP MACHO/FEMEA, DE 1/2"</t>
  </si>
  <si>
    <t>COTOVELO 90 GRAUS DE FERRO GALVANIZADO, COM ROSCA BSP MACHO/FEMEA, DE 1"</t>
  </si>
  <si>
    <t>16,24</t>
  </si>
  <si>
    <t>COTOVELO 90 GRAUS DE FERRO GALVANIZADO, COM ROSCA BSP MACHO/FEMEA, DE 2 1/2"</t>
  </si>
  <si>
    <t>92,43</t>
  </si>
  <si>
    <t>COTOVELO 90 GRAUS DE FERRO GALVANIZADO, COM ROSCA BSP MACHO/FEMEA, DE 2"</t>
  </si>
  <si>
    <t>45,62</t>
  </si>
  <si>
    <t>COTOVELO 90 GRAUS DE FERRO GALVANIZADO, COM ROSCA BSP MACHO/FEMEA, DE 3/4"</t>
  </si>
  <si>
    <t>9,05</t>
  </si>
  <si>
    <t>COTOVELO 90 GRAUS DE FERRO GALVANIZADO, COM ROSCA BSP MACHO/FEMEA, DE 3"</t>
  </si>
  <si>
    <t>140,59</t>
  </si>
  <si>
    <t>COTOVELO 90 GRAUS DE FERRO GALVANIZADO, COM ROSCA BSP, DE 1 1/2"</t>
  </si>
  <si>
    <t>25,38</t>
  </si>
  <si>
    <t>COTOVELO 90 GRAUS DE FERRO GALVANIZADO, COM ROSCA BSP, DE 1 1/4"</t>
  </si>
  <si>
    <t>19,05</t>
  </si>
  <si>
    <t>COTOVELO 90 GRAUS DE FERRO GALVANIZADO, COM ROSCA BSP, DE 1/2"</t>
  </si>
  <si>
    <t>COTOVELO 90 GRAUS DE FERRO GALVANIZADO, COM ROSCA BSP, DE 1"</t>
  </si>
  <si>
    <t>12,16</t>
  </si>
  <si>
    <t>COTOVELO 90 GRAUS DE FERRO GALVANIZADO, COM ROSCA BSP, DE 2 1/2"</t>
  </si>
  <si>
    <t>70,88</t>
  </si>
  <si>
    <t>COTOVELO 90 GRAUS DE FERRO GALVANIZADO, COM ROSCA BSP, DE 2"</t>
  </si>
  <si>
    <t>38,94</t>
  </si>
  <si>
    <t>COTOVELO 90 GRAUS DE FERRO GALVANIZADO, COM ROSCA BSP, DE 3/4"</t>
  </si>
  <si>
    <t>8,10</t>
  </si>
  <si>
    <t>COTOVELO 90 GRAUS DE FERRO GALVANIZADO, COM ROSCA BSP, DE 3"</t>
  </si>
  <si>
    <t>99,97</t>
  </si>
  <si>
    <t>COTOVELO 90 GRAUS DE FERRO GALVANIZADO, COM ROSCA BSP, DE 4"</t>
  </si>
  <si>
    <t>190,12</t>
  </si>
  <si>
    <t>COTOVELO 90 GRAUS DE FERRO GALVANIZADO, COM ROSCA BSP, DE 5"</t>
  </si>
  <si>
    <t>277,42</t>
  </si>
  <si>
    <t>COTOVELO 90 GRAUS DE FERRO GALVANIZADO, COM ROSCA BSP, DE 6"</t>
  </si>
  <si>
    <t>709,06</t>
  </si>
  <si>
    <t>COTOVELO 90 GRAUS, PEAD PE 100, DE 125 MM, PARA ELETROFUSAO</t>
  </si>
  <si>
    <t>COTOVELO 90 GRAUS, PEAD PE 100, DE 20 MM, PARA ELETROFUSAO</t>
  </si>
  <si>
    <t>COTOVELO 90 GRAUS, PEAD PE 100, DE 200 MM, PARA ELETROFUSAO</t>
  </si>
  <si>
    <t>1.582,36</t>
  </si>
  <si>
    <t>COTOVELO 90 GRAUS, PEAD PE 100, DE 32 MM, PARA ELETROFUSAO</t>
  </si>
  <si>
    <t>COTOVELO 90 GRAUS, PEAD PE 100, DE 63 MM, PARA ELETROFUSAO</t>
  </si>
  <si>
    <t>53,21</t>
  </si>
  <si>
    <t>COTOVELO/JOELHO COM ADAPTADOR, 90 GRAUS, EM POLIPROPILENO, PN 16, PARA TUBOS PEAD, 20 MM X 1/2" - LIGACAO PREDIAL DE AGUA</t>
  </si>
  <si>
    <t>3,46</t>
  </si>
  <si>
    <t>COTOVELO/JOELHO COM ADAPTADOR, 90 GRAUS, EM POLIPROPILENO, PN 16, PARA TUBOS PEAD, 20 MM X 3/4" - LIGACAO PREDIAL DE AGUA</t>
  </si>
  <si>
    <t>COTOVELO/JOELHO COM ADAPTADOR, 90 GRAUS, EM POLIPROPILENO, PN 16, PARA TUBOS PEAD, 32 MM X 1" - LIGACAO PREDIAL DE AGUA</t>
  </si>
  <si>
    <t>7,15</t>
  </si>
  <si>
    <t>COTOVELO/JOELHO 90 GRAUS, EM POLIPROPILENO, PN 16, PARA TUBOS PEAD, 20 X 20 MM - LIGACAO PREDIAL DE AGUA</t>
  </si>
  <si>
    <t>3,24</t>
  </si>
  <si>
    <t>COTOVELO/JOELHO 90 GRAUS, EM POLIPROPILENO, PN 16, PARA TUBOS PEAD, 32 X 32 MM - LIGACAO PREDIAL DE AGUA</t>
  </si>
  <si>
    <t>CREMONA RETANGULAR INJETADA LISA COM CHAVE, COM CASTANHA / ALCA, EM LATAO, COM ACABAMENTO CROMADO, DE SOBREPOR / EMBUTIR</t>
  </si>
  <si>
    <t>133,72</t>
  </si>
  <si>
    <t>CREMONA RETANGULAR INJETADA LISA, COM CASTANHA / ALCA, EM LATAO, COM ACABAMENTO CROMADO, DE SOBREPOR / EMBUTIR</t>
  </si>
  <si>
    <t>24,19</t>
  </si>
  <si>
    <t>CRUZETA DE CONCRETO LEVE, COMP. 2000 MM SECAO, 90 X 90 MM</t>
  </si>
  <si>
    <t>96,48</t>
  </si>
  <si>
    <t>CRUZETA DE FERRO GALVANIZADO, COM ROSCA BSP, DE 1 1/2"</t>
  </si>
  <si>
    <t>59,86</t>
  </si>
  <si>
    <t>CRUZETA DE FERRO GALVANIZADO, COM ROSCA BSP, DE 1 1/4"</t>
  </si>
  <si>
    <t>46,89</t>
  </si>
  <si>
    <t>CRUZETA DE FERRO GALVANIZADO, COM ROSCA BSP, DE 1/2"</t>
  </si>
  <si>
    <t>16,79</t>
  </si>
  <si>
    <t>CRUZETA DE FERRO GALVANIZADO, COM ROSCA BSP, DE 1"</t>
  </si>
  <si>
    <t>32,24</t>
  </si>
  <si>
    <t>CRUZETA DE FERRO GALVANIZADO, COM ROSCA BSP, DE 2 1/2"</t>
  </si>
  <si>
    <t>149,56</t>
  </si>
  <si>
    <t>CRUZETA DE FERRO GALVANIZADO, COM ROSCA BSP, DE 2"</t>
  </si>
  <si>
    <t>82,67</t>
  </si>
  <si>
    <t>CRUZETA DE FERRO GALVANIZADO, COM ROSCA BSP, DE 3/4"</t>
  </si>
  <si>
    <t>23,04</t>
  </si>
  <si>
    <t>CRUZETA DE FERRO GALVANIZADO, COM ROSCA BSP, DE 3"</t>
  </si>
  <si>
    <t>214,65</t>
  </si>
  <si>
    <t>CRUZETA DE MADEIRA TRATADA, *90 X 115 X 2400* MM, EM EUCALIPTO OU EQUIVALENTE DA REGIAO</t>
  </si>
  <si>
    <t>97,05</t>
  </si>
  <si>
    <t>CUBA ACO INOX (AISI 304) DE EMBUTIR COM VALVULA DE 3 1/2 ", DE *56 X 33 X 12* CM</t>
  </si>
  <si>
    <t>175,41</t>
  </si>
  <si>
    <t>CUBA ACO INOX (AISI 304) DE EMBUTIR COM VALVULA 3 1/2 ", DE *40 X 34 X 12* CM</t>
  </si>
  <si>
    <t>121,50</t>
  </si>
  <si>
    <t>CUBA ACO INOX (AISI 304) DE EMBUTIR COM VALVULA 3 1/2 ", DE *46 X 30 X 12* CM</t>
  </si>
  <si>
    <t>159,55</t>
  </si>
  <si>
    <t>CUMEEIRA ARTICULADA (ABA INFERIOR) PARA TELHA ONDULADA DE FIBROCIMENTO E = 4 MM, ABA *330* MM, COMPRIMENTO 500 MM (SEM AMIANTO)</t>
  </si>
  <si>
    <t>CUMEEIRA ARTICULADA (ABA INTERNA INFERIOR OU EXTERNA SUPERIOR) PARA TELHA ESTRUTURAL DE FIBROCIMENTO, 1 ABA, E = 6 MM (SEM AMIANTO)</t>
  </si>
  <si>
    <t>13,32</t>
  </si>
  <si>
    <t>CUMEEIRA ARTICULADA (ABA SUPERIOR) PARA TELHA ONDULADA DE FIBROCIMENTO E = 4 MM, ABA *330* MM, COMPRIMENTO 500 MM (SEM AMIANTO)</t>
  </si>
  <si>
    <t>5,68</t>
  </si>
  <si>
    <t>CUMEEIRA ARTICULADA (PAR) PARA TELHA ONDULADA DE FIBROCIMENTO, E = 6 MM, ABA 350 MM, COMPRIMENTO 1100 MM (SEM AMIANTO)</t>
  </si>
  <si>
    <t>25,03</t>
  </si>
  <si>
    <t>CUMEEIRA NORMAL PARA TELHA ESTRUTURAL DE FIBROCIMENTO 1 ABA, E = 6 MM, COMPRIMENTO 608 MM (SEM AMIANTO)</t>
  </si>
  <si>
    <t>21,43</t>
  </si>
  <si>
    <t>CUMEEIRA NORMAL PARA TELHA ESTRUTURAL DE FIBROCIMENTO 2 ABAS, E = 6 MM, DE 1050 X 935 MM (SEM AMIANTO)</t>
  </si>
  <si>
    <t>89,59</t>
  </si>
  <si>
    <t>CUMEEIRA NORMAL PARA TELHA ONDULADA DE FIBROCIMENTO, E = 6 MM, ABA 300 MM, COMPRIMENTO 1100 MM (SEM AMIANTO)</t>
  </si>
  <si>
    <t>45,30</t>
  </si>
  <si>
    <t>CUMEEIRA PARA TELHA CERAMICA, COMPRIMENTO DE *41* CM, RENDIMENTO DE *3* TELHAS/M</t>
  </si>
  <si>
    <t>4,40</t>
  </si>
  <si>
    <t>CUMEEIRA PARA TELHA DE CONCRETO, PARA 2 AGUAS DE TELHADO, COR CINZA, RENDIMENTO DE *3* TELHAS/M</t>
  </si>
  <si>
    <t>7,89</t>
  </si>
  <si>
    <t>CUMEEIRA SHED PARA TELHA ONDULADA DE FIBROCIMENTO, E = 6 MM, ABA 280 MM, COMPRIMENTO 1100 MM (SEM AMIANTO)</t>
  </si>
  <si>
    <t>30,69</t>
  </si>
  <si>
    <t>CUMEEIRA UNIVERSAL PARA TELHA ONDULADA DE FIBROCIMENTO, E = 6 MM, ABA 210 MM, COMPRIMENTO 1100 MM (SEM AMIANTO)</t>
  </si>
  <si>
    <t>31,77</t>
  </si>
  <si>
    <t>CURVA CPVC, 90 GRAUS, SOLDAVEL, 22 MM, PARA AGUA QUENTE</t>
  </si>
  <si>
    <t>6,51</t>
  </si>
  <si>
    <t>CURVA CPVC, 90 GRAUS, SOLDAVEL, 28 MM, PARA AGUA QUENTE</t>
  </si>
  <si>
    <t>10,43</t>
  </si>
  <si>
    <t>CURVA CPVC, 90 GRAUS, SOLDAVEL,15 MM, PARA AGUA QUENTE</t>
  </si>
  <si>
    <t>CURVA CURTA PVC, PB, JE, 45 GRAUS, DN 100 MM, PARA REDE COLETORA ESGOTO (NBR 10569)</t>
  </si>
  <si>
    <t>24,67</t>
  </si>
  <si>
    <t>CURVA CURTA PVC, PB, JE, 90 GRAUS, DN 100 MM, PARA REDE COLETORA ESGOTO (NBR 10569)</t>
  </si>
  <si>
    <t>31,41</t>
  </si>
  <si>
    <t>CURVA DE PVC 45 GRAUS, SOLDAVEL, 110 MM, PARA AGUA FRIA PREDIAL (NBR 5648)</t>
  </si>
  <si>
    <t>117,95</t>
  </si>
  <si>
    <t>CURVA DE PVC 45 GRAUS, SOLDAVEL, 20 MM, PARA AGUA FRIA PREDIAL (NBR 5648)</t>
  </si>
  <si>
    <t>CURVA DE PVC 45 GRAUS, SOLDAVEL, 25 MM, PARA AGUA FRIA PREDIAL (NBR 5648)</t>
  </si>
  <si>
    <t>CURVA DE PVC 45 GRAUS, SOLDAVEL, 32 MM, PARA AGUA FRIA PREDIAL (NBR 5648)</t>
  </si>
  <si>
    <t>3,36</t>
  </si>
  <si>
    <t>CURVA DE PVC 45 GRAUS, SOLDAVEL, 40 MM, PARA AGUA FRIA PREDIAL (NBR 5648)</t>
  </si>
  <si>
    <t>CURVA DE PVC 45 GRAUS, SOLDAVEL, 50 MM, PARA AGUA FRIA PREDIAL (NBR 5648)</t>
  </si>
  <si>
    <t>10,68</t>
  </si>
  <si>
    <t>CURVA DE PVC 45 GRAUS, SOLDAVEL, 60 MM, PARA AGUA FRIA PREDIAL (NBR 5648)</t>
  </si>
  <si>
    <t>18,41</t>
  </si>
  <si>
    <t>CURVA DE PVC 45 GRAUS, SOLDAVEL, 75 MM, PARA AGUA FRIA PREDIAL (NBR 5648)</t>
  </si>
  <si>
    <t>27,35</t>
  </si>
  <si>
    <t>CURVA DE PVC 45 GRAUS, SOLDAVEL, 85 MM, PARA AGUA FRIA PREDIAL (NBR 5648)</t>
  </si>
  <si>
    <t>47,79</t>
  </si>
  <si>
    <t>CURVA DE PVC 90 GRAUS, SOLDAVEL, 110 MM, PARA AGUA FRIA PREDIAL (NBR 5648)</t>
  </si>
  <si>
    <t>156,35</t>
  </si>
  <si>
    <t>CURVA DE PVC 90 GRAUS, SOLDAVEL, 20 MM, PARA AGUA FRIA PREDIAL (NBR 5648)</t>
  </si>
  <si>
    <t>CURVA DE PVC 90 GRAUS, SOLDAVEL, 25 MM, PARA AGUA FRIA PREDIAL (NBR 5648)</t>
  </si>
  <si>
    <t>CURVA DE PVC 90 GRAUS, SOLDAVEL, 32 MM, PARA AGUA FRIA PREDIAL (NBR 5648)</t>
  </si>
  <si>
    <t>6,06</t>
  </si>
  <si>
    <t>CURVA DE PVC 90 GRAUS, SOLDAVEL, 40 MM, PARA AGUA FRIA PREDIAL (NBR 5648)</t>
  </si>
  <si>
    <t>10,76</t>
  </si>
  <si>
    <t>CURVA DE PVC 90 GRAUS, SOLDAVEL, 50 MM, PARA AGUA FRIA PREDIAL (NBR 5648)</t>
  </si>
  <si>
    <t>13,11</t>
  </si>
  <si>
    <t>CURVA DE PVC 90 GRAUS, SOLDAVEL, 60 MM, PARA AGUA FRIA PREDIAL (NBR 5648)</t>
  </si>
  <si>
    <t>32,42</t>
  </si>
  <si>
    <t>CURVA DE PVC 90 GRAUS, SOLDAVEL, 75 MM, PARA AGUA FRIA PREDIAL (NBR 5648)</t>
  </si>
  <si>
    <t>46,09</t>
  </si>
  <si>
    <t>CURVA DE PVC 90 GRAUS, SOLDAVEL, 85 MM, PARA AGUA FRIA PREDIAL (NBR 5648)</t>
  </si>
  <si>
    <t>66,23</t>
  </si>
  <si>
    <t>CURVA DE PVC, 45 GRAUS, SERIE R, DN 100 MM, PARA ESGOTO OU AGUAS PLUVIAIS PREDIAIS</t>
  </si>
  <si>
    <t>20,16</t>
  </si>
  <si>
    <t>CURVA DE PVC, 90 GRAUS, SERIE R, DN 100 MM, PARA ESGOTO OU AGUAS PLUVIAIS PREDIAIS</t>
  </si>
  <si>
    <t>45,73</t>
  </si>
  <si>
    <t>CURVA DE PVC, 90 GRAUS, SERIE R, DN 50 MM, PARA ESGOTO OU AGUAS PLUVIAIS PREDIAIS</t>
  </si>
  <si>
    <t>21,59</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</si>
  <si>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</si>
  <si>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</si>
  <si>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</si>
  <si>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</si>
  <si>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72,86</t>
  </si>
  <si>
    <t>CURVA DE TRANSPOSICAO, CPVC, SOLDAVEL, 15 MM</t>
  </si>
  <si>
    <t>6,25</t>
  </si>
  <si>
    <t>CURVA DE TRANSPOSICAO, CPVC, SOLDAVEL, 22 MM</t>
  </si>
  <si>
    <t>CURVA DE TRANSPOSICAO, PVC SOLDAVEL, 20 MM, PARA AGUA FRIA PREDIAL</t>
  </si>
  <si>
    <t>CURVA DE TRANSPOSICAO, PVC, SOLDAVEL, 25 MM, PARA AGUA FRIA PREDIAL</t>
  </si>
  <si>
    <t>5,98</t>
  </si>
  <si>
    <t>CURVA DE TRANSPOSICAO, PVC, SOLDAVEL, 32 MM, PARA AGUA FRIA PREDIAL</t>
  </si>
  <si>
    <t>16,03</t>
  </si>
  <si>
    <t>CURVA LONGA PVC, PB, JE, 45 GRAUS, DN 100 MM, PARA REDE COLETORA ESGOTO (NBR 10569)</t>
  </si>
  <si>
    <t>34,54</t>
  </si>
  <si>
    <t>CURVA LONGA PVC, PB, JE, 45 GRAUS, DN 150 MM, PARA REDE COLETORA ESGOTO (NBR 10569)</t>
  </si>
  <si>
    <t>127,35</t>
  </si>
  <si>
    <t>CURVA LONGA PVC, PB, JE, 90 GRAUS, DN 100 MM, PARA REDE COLETORA ESGOTO (NBR 10569)</t>
  </si>
  <si>
    <t>CURVA LONGA PVC, PB, JE, 90 GRAUS, DN 150 MM, PARA REDE COLETORA ESGOTO (NBR 10569)</t>
  </si>
  <si>
    <t>182,87</t>
  </si>
  <si>
    <t>CURVA PPR 90 GRAUS, DN 20 MM, PARA AGUA QUENTE PREDIAL</t>
  </si>
  <si>
    <t>6,86</t>
  </si>
  <si>
    <t>CURVA PPR 90 GRAUS, DN 25 MM, PARA AGUA QUENTE PREDIAL</t>
  </si>
  <si>
    <t>11,54</t>
  </si>
  <si>
    <t>CURVA PVC CURTA 90 G, DN 50 MM, PARA ESGOTO PREDIAL</t>
  </si>
  <si>
    <t>7,79</t>
  </si>
  <si>
    <t>CURVA PVC CURTA 90 GRAUS, DN 40 MM, PARA ESGOTO PREDIAL</t>
  </si>
  <si>
    <t>CURVA PVC CURTA 90 GRAUS, DN 75 MM, PARA ESGOTO PREDIAL</t>
  </si>
  <si>
    <t>15,24</t>
  </si>
  <si>
    <t>CURVA PVC CURTA 90 GRAUS, 100 MM, PARA ESGOTO PREDIAL</t>
  </si>
  <si>
    <t>17,53</t>
  </si>
  <si>
    <t>CURVA PVC LEVE, 90 GRAUS, COM PONTA E BOLSA LISA, DN 150 MM</t>
  </si>
  <si>
    <t>65,85</t>
  </si>
  <si>
    <t>CURVA PVC LEVE, 90 GRAUS, COM PONTA E BOLSA LISA, DN 250 MM</t>
  </si>
  <si>
    <t>486,55</t>
  </si>
  <si>
    <t>CURVA PVC LEVE, 90 GRAUS, COM PONTA E BOLSA LISA, DN 300 MM</t>
  </si>
  <si>
    <t>757,85</t>
  </si>
  <si>
    <t>CURVA PVC LONGA 45 GRAUS, 100 MM, PARA ESGOTO PREDIAL</t>
  </si>
  <si>
    <t>35,55</t>
  </si>
  <si>
    <t>CURVA PVC LONGA 45G, DN 50 MM, PARA ESGOTO PREDIAL</t>
  </si>
  <si>
    <t>8,98</t>
  </si>
  <si>
    <t>CURVA PVC LONGA 45G, DN 75 MM, PARA ESGOTO PREDIAL</t>
  </si>
  <si>
    <t>CURVA PVC LONGA 90 GRAUS, 100 MM, PARA ESGOTO PREDIAL</t>
  </si>
  <si>
    <t>36,89</t>
  </si>
  <si>
    <t>CURVA PVC LONGA 90 GRAUS, 40 MM, PARA ESGOTO PREDIAL</t>
  </si>
  <si>
    <t>CURVA PVC LONGA 90 GRAUS, 50 MM, PARA ESGOTO PREDIAL</t>
  </si>
  <si>
    <t>8,60</t>
  </si>
  <si>
    <t>CURVA PVC LONGA 90 GRAUS, 75 MM, PARA ESGOTO PREDIAL</t>
  </si>
  <si>
    <t>25,30</t>
  </si>
  <si>
    <t>CURVA PVC PBA, JE, PB, 22 GRAUS, DN 100 / DE 110 MM, PARA REDE AGUA (NBR 10351)</t>
  </si>
  <si>
    <t>135,82</t>
  </si>
  <si>
    <t>CURVA PVC PBA, JE, PB, 22 GRAUS, DN 50 / DE 60 MM, PARA REDE AGUA (NBR 10351)</t>
  </si>
  <si>
    <t>28,87</t>
  </si>
  <si>
    <t>CURVA PVC PBA, JE, PB, 22 GRAUS, DN 75 / DE 85 MM, PARA REDE AGUA (NBR 10351)</t>
  </si>
  <si>
    <t>55,83</t>
  </si>
  <si>
    <t>CURVA PVC PBA, JE, PB, 45 GRAUS, DN 100 / DE 110 MM, PARA REDE AGUA (NBR 10351)</t>
  </si>
  <si>
    <t>134,50</t>
  </si>
  <si>
    <t>CURVA PVC PBA, JE, PB, 45 GRAUS, DN 50 / DE 60 MM, PARA REDE AGUA (NBR 10351)</t>
  </si>
  <si>
    <t>29,36</t>
  </si>
  <si>
    <t>CURVA PVC PBA, JE, PB, 45 GRAUS, DN 75 / DE 85 MM, PARA REDE AGUA (NBR 10351)</t>
  </si>
  <si>
    <t>72,46</t>
  </si>
  <si>
    <t>CURVA PVC PBA, JE, PB, 90 GRAUS, DN 100 / DE 110 MM, PARA REDE AGUA (NBR 10351)</t>
  </si>
  <si>
    <t>164,13</t>
  </si>
  <si>
    <t>CURVA PVC PBA, JE, PB, 90 GRAUS, DN 50 / DE 60 MM, PARA REDE AGUA (NBR 10351)</t>
  </si>
  <si>
    <t>36,79</t>
  </si>
  <si>
    <t>CURVA PVC PBA, JE, PB, 90 GRAUS, DN 75 / DE 85 MM, PARA REDE AGUA (NBR 10351)</t>
  </si>
  <si>
    <t>86,86</t>
  </si>
  <si>
    <t>CURVA PVC 90 GRAUS, ROSCAVEL, 1 1/2",  AGUA FRIA PREDIAL</t>
  </si>
  <si>
    <t>23,11</t>
  </si>
  <si>
    <t>CURVA PVC 90 GRAUS, ROSCAVEL, 1 1/4",  AGUA FRIA PREDIAL</t>
  </si>
  <si>
    <t>17,46</t>
  </si>
  <si>
    <t>CURVA PVC 90 GRAUS, ROSCAVEL, 1/2",  AGUA FRIA PREDIAL</t>
  </si>
  <si>
    <t>3,62</t>
  </si>
  <si>
    <t>CURVA PVC 90 GRAUS, ROSCAVEL, 1",  AGUA FRIA PREDIAL</t>
  </si>
  <si>
    <t>7,18</t>
  </si>
  <si>
    <t>CURVA PVC 90 GRAUS, ROSCAVEL, 2",  AGUA FRIA PREDIAL</t>
  </si>
  <si>
    <t>32,97</t>
  </si>
  <si>
    <t>CURVA PVC 90 GRAUS, ROSCAVEL, 3/4",  AGUA FRIA PREDIAL</t>
  </si>
  <si>
    <t>CURVA PVC, BB, JE, 45 GRAUS, DN 200 MM, PARA TUBO CORRUGADO E/OU LISO, REDE COLETORA ESGOTO (NBR 10569)</t>
  </si>
  <si>
    <t>405,73</t>
  </si>
  <si>
    <t>CURVA PVC, BB, JE, 45 GRAUS, DN 250 MM, PARA TUBO CORRUGADO E/OU LISO, REDE COLETORA ESGOTO (NBR 10569)</t>
  </si>
  <si>
    <t>667,40</t>
  </si>
  <si>
    <t>CURVA PVC, BB, JE, 90 GRAUS, DN 200 MM, PARA TUBO CORRUGADO E/OU LISO, REDE COLETORA ESGOTO (NBR 10569)</t>
  </si>
  <si>
    <t>507,46</t>
  </si>
  <si>
    <t>CURVA PVC, BB, JE, 90 GRAUS, DN 250 MM, PARA TUBO CORRUGADO E/OU LISO, REDE COLETORA ESGOTO (NBR 10569)</t>
  </si>
  <si>
    <t>750,21</t>
  </si>
  <si>
    <t>CURVA PVC, SERIE R, 87.30 GRAUS, CURTA, 100 MM, PARA ESGOTO OU AGUAS PLUVIAIS PREDIAIS (PARA PE-DE-COLUNA)</t>
  </si>
  <si>
    <t>34,85</t>
  </si>
  <si>
    <t>CURVA PVC, SERIE R, 87.30 GRAUS, CURTA, 150 MM, PARA ESGOTO OU AGUAS PLUVIAIS PREDIAIS (PARA PE-DE-COLUNA)</t>
  </si>
  <si>
    <t>117,53</t>
  </si>
  <si>
    <t>CURVA PVC, SERIE R, 87.30 GRAUS, CURTA, 75 MM, PARA ESGOTO OU AGUAS PLUVIAIS PREDIAIS (PARA PE-DE-COLUNA)</t>
  </si>
  <si>
    <t>22,80</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</si>
  <si>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</si>
  <si>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</si>
  <si>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</si>
  <si>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</si>
  <si>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207,62</t>
  </si>
  <si>
    <t>CURVA 135 GRAUS, PARA ELETRODUTO, EM ACO GALVANIZADO ELETROLITICO, DIAMETRO DE 15 MM (1/2")</t>
  </si>
  <si>
    <t>CURVA 135 GRAUS, PARA ELETRODUTO, EM ACO GALVANIZADO ELETROLITICO, DIAMETRO DE 20 MM (3/4")</t>
  </si>
  <si>
    <t>5,93</t>
  </si>
  <si>
    <t>CURVA 135 GRAUS, PARA ELETRODUTO, EM ACO GALVANIZADO ELETROLITICO, DIAMETRO DE 25 MM (1")</t>
  </si>
  <si>
    <t>9,43</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</si>
  <si>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</si>
  <si>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</si>
  <si>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</si>
  <si>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44,39</t>
  </si>
  <si>
    <t>CURVA 135 GRAUS, PARA ELETRODUTO, EM ACO GALVANIZADO ELETROLITICO, DIAMETRO DE 65 MM (2 1/2")</t>
  </si>
  <si>
    <t>78,20</t>
  </si>
  <si>
    <t>CURVA 135 GRAUS, PARA ELETRODUTO, EM ACO GALVANIZADO ELETROLITICO, DIAMETRO DE 80 MM (3")</t>
  </si>
  <si>
    <t>105,77</t>
  </si>
  <si>
    <t>CURVA 180 GRAUS, DE PVC RIGIDO ROSCAVEL, DE 1 1/2", PARA ELETRODUTO</t>
  </si>
  <si>
    <t>8,82</t>
  </si>
  <si>
    <t>CURVA 180 GRAUS, DE PVC RIGIDO ROSCAVEL, DE 1 1/4", PARA ELETRODUTO</t>
  </si>
  <si>
    <t>5,79</t>
  </si>
  <si>
    <t>CURVA 180 GRAUS, DE PVC RIGIDO ROSCAVEL, DE 1/2", PARA ELETRODUTO</t>
  </si>
  <si>
    <t>CURVA 180 GRAUS, DE PVC RIGIDO ROSCAVEL, DE 1", PARA ELETRODUTO</t>
  </si>
  <si>
    <t>5,22</t>
  </si>
  <si>
    <t>CURVA 180 GRAUS, DE PVC RIGIDO ROSCAVEL, DE 2", PARA ELETRODUTO</t>
  </si>
  <si>
    <t>14,10</t>
  </si>
  <si>
    <t>CURVA 180 GRAUS, DE PVC RIGIDO ROSCAVEL, DE 3/4", PARA ELETRODUTO</t>
  </si>
  <si>
    <t>CURVA 45 GRAUS DE COBRE (REF 606) SEM ANEL DE SOLDA, BOLSA X BOLSA, 15 MM</t>
  </si>
  <si>
    <t>5,11</t>
  </si>
  <si>
    <t>CURVA 45 GRAUS DE COBRE (REF 606) SEM ANEL DE SOLDA, BOLSA X BOLSA, 22 MM</t>
  </si>
  <si>
    <t>11,32</t>
  </si>
  <si>
    <t>CURVA 45 GRAUS DE COBRE (REF 606) SEM ANEL DE SOLDA, BOLSA X BOLSA, 28 MM</t>
  </si>
  <si>
    <t>18,18</t>
  </si>
  <si>
    <t>CURVA 45 GRAUS DE COBRE (REF 606) SEM ANEL DE SOLDA, BOLSA X BOLSA, 35 MM</t>
  </si>
  <si>
    <t>47,88</t>
  </si>
  <si>
    <t>CURVA 45 GRAUS DE COBRE (REF 606) SEM ANEL DE SOLDA, BOLSA X BOLSA, 42 MM</t>
  </si>
  <si>
    <t>76,45</t>
  </si>
  <si>
    <t>CURVA 45 GRAUS DE COBRE (REF 606) SEM ANEL DE SOLDA, BOLSA X BOLSA, 54 MM</t>
  </si>
  <si>
    <t>113,55</t>
  </si>
  <si>
    <t>CURVA 45 GRAUS DE COBRE (REF 606) SEM ANEL DE SOLDA, BOLSA X BOLSA, 66 MM</t>
  </si>
  <si>
    <t>269,87</t>
  </si>
  <si>
    <t>CURVA 45 GRAUS DE FERRO GALVANIZADO, COM ROSCA BSP FEMEA, DE 1 1/2"</t>
  </si>
  <si>
    <t>64,54</t>
  </si>
  <si>
    <t>CURVA 45 GRAUS DE FERRO GALVANIZADO, COM ROSCA BSP FEMEA, DE 1 1/4"</t>
  </si>
  <si>
    <t>46,96</t>
  </si>
  <si>
    <t>CURVA 45 GRAUS DE FERRO GALVANIZADO, COM ROSCA BSP FEMEA, DE 1/2"</t>
  </si>
  <si>
    <t>14,04</t>
  </si>
  <si>
    <t>CURVA 45 GRAUS DE FERRO GALVANIZADO, COM ROSCA BSP FEMEA, DE 1"</t>
  </si>
  <si>
    <t>38,20</t>
  </si>
  <si>
    <t>CURVA 45 GRAUS DE FERRO GALVANIZADO, COM ROSCA BSP FEMEA, DE 2 1/2"</t>
  </si>
  <si>
    <t>156,23</t>
  </si>
  <si>
    <t>CURVA 45 GRAUS DE FERRO GALVANIZADO, COM ROSCA BSP FEMEA, DE 2"</t>
  </si>
  <si>
    <t>103,70</t>
  </si>
  <si>
    <t>CURVA 45 GRAUS DE FERRO GALVANIZADO, COM ROSCA BSP FEMEA, DE 3/4"</t>
  </si>
  <si>
    <t>20,28</t>
  </si>
  <si>
    <t>CURVA 45 GRAUS DE FERRO GALVANIZADO, COM ROSCA BSP FEMEA, DE 3"</t>
  </si>
  <si>
    <t>227,21</t>
  </si>
  <si>
    <t>CURVA 45 GRAUS DE FERRO GALVANIZADO, COM ROSCA BSP FEMEA, DE 4"</t>
  </si>
  <si>
    <t>468,39</t>
  </si>
  <si>
    <t>CURVA 45 GRAUS DE FERRO GALVANIZADO, COM ROSCA BSP MACHO/FEMEA, DE 1 1/2"</t>
  </si>
  <si>
    <t>CURVA 45 GRAUS DE FERRO GALVANIZADO, COM ROSCA BSP MACHO/FEMEA, DE 1 1/4"</t>
  </si>
  <si>
    <t>39,16</t>
  </si>
  <si>
    <t>CURVA 45 GRAUS DE FERRO GALVANIZADO, COM ROSCA BSP MACHO/FEMEA, DE 1/2"</t>
  </si>
  <si>
    <t>CURVA 45 GRAUS DE FERRO GALVANIZADO, COM ROSCA BSP MACHO/FEMEA, DE 1"</t>
  </si>
  <si>
    <t>25,51</t>
  </si>
  <si>
    <t>CURVA 45 GRAUS DE FERRO GALVANIZADO, COM ROSCA BSP MACHO/FEMEA, DE 2 1/2"</t>
  </si>
  <si>
    <t>139,84</t>
  </si>
  <si>
    <t>CURVA 45 GRAUS DE FERRO GALVANIZADO, COM ROSCA BSP MACHO/FEMEA, DE 2"</t>
  </si>
  <si>
    <t>77,56</t>
  </si>
  <si>
    <t>CURVA 45 GRAUS DE FERRO GALVANIZADO, COM ROSCA BSP MACHO/FEMEA, DE 3/4"</t>
  </si>
  <si>
    <t>16,78</t>
  </si>
  <si>
    <t>CURVA 45 GRAUS DE FERRO GALVANIZADO, COM ROSCA BSP MACHO/FEMEA, DE 3"</t>
  </si>
  <si>
    <t>195,81</t>
  </si>
  <si>
    <t>CURVA 45 GRAUS EM ACO CARBONO, SOLDAVEL, PRESSAO 3.000 LBS, DN 1 1/2"</t>
  </si>
  <si>
    <t>56,23</t>
  </si>
  <si>
    <t>CURVA 45 GRAUS EM ACO CARBONO, SOLDAVEL, PRESSAO 3.000 LBS, DN 1 1/4"</t>
  </si>
  <si>
    <t>38,50</t>
  </si>
  <si>
    <t>CURVA 45 GRAUS EM ACO CARBONO, SOLDAVEL, PRESSAO 3.000 LBS, DN 1/2"</t>
  </si>
  <si>
    <t>13,31</t>
  </si>
  <si>
    <t>CURVA 45 GRAUS EM ACO CARBONO, SOLDAVEL, PRESSAO 3.000 LBS, DN 1"</t>
  </si>
  <si>
    <t>CURVA 45 GRAUS EM ACO CARBONO, SOLDAVEL, PRESSAO 3.000 LBS, DN 2 1/2"</t>
  </si>
  <si>
    <t>159,72</t>
  </si>
  <si>
    <t>CURVA 45 GRAUS EM ACO CARBONO, SOLDAVEL, PRESSAO 3.000 LBS, DN 2"</t>
  </si>
  <si>
    <t>79,94</t>
  </si>
  <si>
    <t>CURVA 45 GRAUS EM ACO CARBONO, SOLDAVEL, PRESSAO 3.000 LBS, DN 3/4"</t>
  </si>
  <si>
    <t>17,74</t>
  </si>
  <si>
    <t>CURVA 45 GRAUS EM ACO CARBONO, SOLDAVEL, PRESSAO 3.000 LBS, DN 3"</t>
  </si>
  <si>
    <t>414,56</t>
  </si>
  <si>
    <t>CURVA 45 GRAUS RANHURADA EM FERRO FUNDIDO, DN 50 MM (2")</t>
  </si>
  <si>
    <t>17,44</t>
  </si>
  <si>
    <t>CURVA 45 GRAUS RANHURADA EM FERRO FUNDIDO, DN 65 MM (2 1/2")</t>
  </si>
  <si>
    <t>24,10</t>
  </si>
  <si>
    <t>CURVA 45 GRAUS RANHURADA EM FERRO FUNDIDO, DN 80 MM (3")</t>
  </si>
  <si>
    <t>28,75</t>
  </si>
  <si>
    <t>CURVA 45 GRAUS, PARA ELETRODUTO, EM ACO GALVANIZADO ELETROLITICO, DIAMETRO DE 20 MM (3/4")</t>
  </si>
  <si>
    <t>4,63</t>
  </si>
  <si>
    <t>CURVA 45 GRAUS, PARA ELETRODUTO, EM ACO GALVANIZADO ELETROLITICO, DIAMETRO DE 25 MM (1")</t>
  </si>
  <si>
    <t>CURVA 45 GRAUS, PARA ELETRODUTO, EM ACO GALVANIZADO ELETROLITICO, DIAMETRO DE 40 MM (1 1/2")</t>
  </si>
  <si>
    <t>17,14</t>
  </si>
  <si>
    <t>CURVA 90 GRAUS DE BARRA CHATA EM ALUMINIO 3/4 " X 1/4 " X 300 MM</t>
  </si>
  <si>
    <t>8,95</t>
  </si>
  <si>
    <t>CURVA 90 GRAUS DE FERRO GALVANIZADO, COM ROSCA BSP FEMEA, DE 1 1/2"</t>
  </si>
  <si>
    <t>61,94</t>
  </si>
  <si>
    <t>CURVA 90 GRAUS DE FERRO GALVANIZADO, COM ROSCA BSP FEMEA, DE 1 1/4"</t>
  </si>
  <si>
    <t>49,65</t>
  </si>
  <si>
    <t>CURVA 90 GRAUS DE FERRO GALVANIZADO, COM ROSCA BSP FEMEA, DE 1/2"</t>
  </si>
  <si>
    <t>12,33</t>
  </si>
  <si>
    <t>CURVA 90 GRAUS DE FERRO GALVANIZADO, COM ROSCA BSP FEMEA, DE 1"</t>
  </si>
  <si>
    <t>29,52</t>
  </si>
  <si>
    <t>CURVA 90 GRAUS DE FERRO GALVANIZADO, COM ROSCA BSP FEMEA, DE 2 1/2"</t>
  </si>
  <si>
    <t>179,02</t>
  </si>
  <si>
    <t>CURVA 90 GRAUS DE FERRO GALVANIZADO, COM ROSCA BSP FEMEA, DE 2"</t>
  </si>
  <si>
    <t>103,16</t>
  </si>
  <si>
    <t>CURVA 90 GRAUS DE FERRO GALVANIZADO, COM ROSCA BSP FEMEA, DE 3/4"</t>
  </si>
  <si>
    <t>19,57</t>
  </si>
  <si>
    <t>CURVA 90 GRAUS DE FERRO GALVANIZADO, COM ROSCA BSP FEMEA, DE 3"</t>
  </si>
  <si>
    <t>241,65</t>
  </si>
  <si>
    <t>CURVA 90 GRAUS DE FERRO GALVANIZADO, COM ROSCA BSP FEMEA, DE 4"</t>
  </si>
  <si>
    <t>488,31</t>
  </si>
  <si>
    <t>CURVA 90 GRAUS DE FERRO GALVANIZADO, COM ROSCA BSP MACHO/FEMEA, DE 1 1/2"</t>
  </si>
  <si>
    <t>58,07</t>
  </si>
  <si>
    <t>CURVA 90 GRAUS DE FERRO GALVANIZADO, COM ROSCA BSP MACHO/FEMEA, DE 1 1/4"</t>
  </si>
  <si>
    <t>47,71</t>
  </si>
  <si>
    <t>CURVA 90 GRAUS DE FERRO GALVANIZADO, COM ROSCA BSP MACHO/FEMEA, DE 1/2"</t>
  </si>
  <si>
    <t>12,06</t>
  </si>
  <si>
    <t>CURVA 90 GRAUS DE FERRO GALVANIZADO, COM ROSCA BSP MACHO/FEMEA, DE 1"</t>
  </si>
  <si>
    <t>27,69</t>
  </si>
  <si>
    <t>CURVA 90 GRAUS DE FERRO GALVANIZADO, COM ROSCA BSP MACHO/FEMEA, DE 2 1/2"</t>
  </si>
  <si>
    <t>163,56</t>
  </si>
  <si>
    <t>CURVA 90 GRAUS DE FERRO GALVANIZADO, COM ROSCA BSP MACHO/FEMEA, DE 2"</t>
  </si>
  <si>
    <t>97,35</t>
  </si>
  <si>
    <t>CURVA 90 GRAUS DE FERRO GALVANIZADO, COM ROSCA BSP MACHO/FEMEA, DE 3/4"</t>
  </si>
  <si>
    <t>CURVA 90 GRAUS DE FERRO GALVANIZADO, COM ROSCA BSP MACHO/FEMEA, DE 3"</t>
  </si>
  <si>
    <t>233,92</t>
  </si>
  <si>
    <t>CURVA 90 GRAUS DE FERRO GALVANIZADO, COM ROSCA BSP MACHO/FEMEA, DE 4"</t>
  </si>
  <si>
    <t>468,98</t>
  </si>
  <si>
    <t>CURVA 90 GRAUS DE FERRO GALVANIZADO, COM ROSCA BSP MACHO, DE 1 1/2"</t>
  </si>
  <si>
    <t>70,34</t>
  </si>
  <si>
    <t>CURVA 90 GRAUS DE FERRO GALVANIZADO, COM ROSCA BSP MACHO, DE 1 1/4"</t>
  </si>
  <si>
    <t>53,95</t>
  </si>
  <si>
    <t>CURVA 90 GRAUS DE FERRO GALVANIZADO, COM ROSCA BSP MACHO, DE 1/2"</t>
  </si>
  <si>
    <t>CURVA 90 GRAUS DE FERRO GALVANIZADO, COM ROSCA BSP MACHO, DE 1"</t>
  </si>
  <si>
    <t>29,04</t>
  </si>
  <si>
    <t>CURVA 90 GRAUS DE FERRO GALVANIZADO, COM ROSCA BSP MACHO, DE 2 1/2"</t>
  </si>
  <si>
    <t>223,02</t>
  </si>
  <si>
    <t>CURVA 90 GRAUS DE FERRO GALVANIZADO, COM ROSCA BSP MACHO, DE 2"</t>
  </si>
  <si>
    <t>99,79</t>
  </si>
  <si>
    <t>CURVA 90 GRAUS DE FERRO GALVANIZADO, COM ROSCA BSP MACHO, DE 3/4"</t>
  </si>
  <si>
    <t>17,84</t>
  </si>
  <si>
    <t>CURVA 90 GRAUS DE FERRO GALVANIZADO, COM ROSCA BSP MACHO, DE 3"</t>
  </si>
  <si>
    <t>290,46</t>
  </si>
  <si>
    <t>CURVA 90 GRAUS DE FERRO GALVANIZADO, COM ROSCA BSP MACHO, DE 4"</t>
  </si>
  <si>
    <t>554,54</t>
  </si>
  <si>
    <t>CURVA 90 GRAUS DE FERRO GALVANIZADO, COM ROSCA BSP MACHO, DE 6"</t>
  </si>
  <si>
    <t>1.387,12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</si>
  <si>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</si>
  <si>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</si>
  <si>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</si>
  <si>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</si>
  <si>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</si>
  <si>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171,58</t>
  </si>
  <si>
    <t>CURVA 90 GRAUS EM ACO CARBONO, RAIO CURTO, SOLDAVEL, PRESSAO 3.000 LBS, DN 2"</t>
  </si>
  <si>
    <t>87,36</t>
  </si>
  <si>
    <t>CURVA 90 GRAUS EM ACO CARBONO, RAIO CURTO, SOLDAVEL, PRESSAO 3.000 LBS, DN 3/4"</t>
  </si>
  <si>
    <t>CURVA 90 GRAUS EM ACO CARBONO, RAIO CURTO, SOLDAVEL, PRESSAO 3.000 LBS, DN 3"</t>
  </si>
  <si>
    <t>361,36</t>
  </si>
  <si>
    <t>CURVA 90 GRAUS RANHURADA EM FERRO FUNDIDO, DN 50 MM (2")</t>
  </si>
  <si>
    <t>18,94</t>
  </si>
  <si>
    <t>CURVA 90 GRAUS RANHURADA EM FERRO FUNDIDO, DN 65 MM (2 1/2")</t>
  </si>
  <si>
    <t>26,99</t>
  </si>
  <si>
    <t>CURVA 90 GRAUS RANHURADA EM FERRO FUNDIDO, DN 80 MM (3")</t>
  </si>
  <si>
    <t>31,84</t>
  </si>
  <si>
    <t>CURVA 90 GRAUS, CURTA, DE PVC RIGIDO ROSCAVEL, DE 1/2", PARA ELETRODUTO</t>
  </si>
  <si>
    <t>CURVA 90 GRAUS, CURTA, DE PVC RIGIDO ROSCAVEL, DE 1", PARA ELETRODUTO</t>
  </si>
  <si>
    <t>3,02</t>
  </si>
  <si>
    <t>CURVA 90 GRAUS, CURTA, DE PVC RIGIDO ROSCAVEL, DE 3/4", PARA ELETRODUTO</t>
  </si>
  <si>
    <t>2,18</t>
  </si>
  <si>
    <t>CURVA 90 GRAUS, LONGA, DE PVC RIGIDO ROSCAVEL, DE 1 1/2", PARA ELETRODUTO</t>
  </si>
  <si>
    <t>4,82</t>
  </si>
  <si>
    <t>CURVA 90 GRAUS, LONGA, DE PVC RIGIDO ROSCAVEL, DE 1 1/4", PARA ELETRODUTO</t>
  </si>
  <si>
    <t>3,98</t>
  </si>
  <si>
    <t>CURVA 90 GRAUS, LONGA, DE PVC RIGIDO ROSCAVEL, DE 1/2", PARA ELETRODUTO</t>
  </si>
  <si>
    <t>2,30</t>
  </si>
  <si>
    <t>CURVA 90 GRAUS, LONGA, DE PVC RIGIDO ROSCAVEL, DE 1", PARA ELETRODUTO</t>
  </si>
  <si>
    <t>CURVA 90 GRAUS, LONGA, DE PVC RIGIDO ROSCAVEL, DE 2 1/2", PARA ELETRODUTO</t>
  </si>
  <si>
    <t>CURVA 90 GRAUS, LONGA, DE PVC RIGIDO ROSCAVEL, DE 2", PARA ELETRODUTO</t>
  </si>
  <si>
    <t>7,84</t>
  </si>
  <si>
    <t>CURVA 90 GRAUS, LONGA, DE PVC RIGIDO ROSCAVEL, DE 3/4", PARA ELETRODUTO</t>
  </si>
  <si>
    <t>CURVA 90 GRAUS, LONGA, DE PVC RIGIDO ROSCAVEL, DE 3", PARA ELETRODUTO</t>
  </si>
  <si>
    <t>20,02</t>
  </si>
  <si>
    <t>CURVA 90 GRAUS, LONGA, DE PVC RIGIDO ROSCAVEL, DE 4", PARA ELETRODUTO</t>
  </si>
  <si>
    <t>40,23</t>
  </si>
  <si>
    <t>CURVA 90 GRAUS, PARA ELETRODUTO, EM ACO GALVANIZADO ELETROLITICO, DIAMETRO DE 100 MM (4")</t>
  </si>
  <si>
    <t>146,69</t>
  </si>
  <si>
    <t>CURVA 90 GRAUS, PARA ELETRODUTO, EM ACO GALVANIZADO ELETROLITICO, DIAMETRO DE 15 MM (1/2")</t>
  </si>
  <si>
    <t>4,15</t>
  </si>
  <si>
    <t>CURVA 90 GRAUS, PARA ELETRODUTO, EM ACO GALVANIZADO ELETROLITICO, DIAMETRO DE 20 MM (3/4")</t>
  </si>
  <si>
    <t>CURVA 90 GRAUS, PARA ELETRODUTO, EM ACO GALVANIZADO ELETROLITICO, DIAMETRO DE 25 MM (1")</t>
  </si>
  <si>
    <t>6,38</t>
  </si>
  <si>
    <t>CURVA 90 GRAUS, PARA ELETRODUTO, EM ACO GALVANIZADO ELETROLITICO, DIAMETRO DE 32 MM (1 1/4")</t>
  </si>
  <si>
    <t>14,53</t>
  </si>
  <si>
    <t>CURVA 90 GRAUS, PARA ELETRODUTO, EM ACO GALVANIZADO ELETROLITICO, DIAMETRO DE 40 MM (1 1/2")</t>
  </si>
  <si>
    <t>17,72</t>
  </si>
  <si>
    <t>CURVA 90 GRAUS, PARA ELETRODUTO, EM ACO GALVANIZADO ELETROLITICO, DIAMETRO DE 50 MM (2")</t>
  </si>
  <si>
    <t>26,02</t>
  </si>
  <si>
    <t>CURVA 90 GRAUS, PARA ELETRODUTO, EM ACO GALVANIZADO ELETROLITICO, DIAMETRO DE 65 MM (2 1/2")</t>
  </si>
  <si>
    <t>65,88</t>
  </si>
  <si>
    <t>CURVA 90 GRAUS, PARA ELETRODUTO, EM ACO GALVANIZADO ELETROLITICO, DIAMETRO DE 80 MM (3")</t>
  </si>
  <si>
    <t>86,49</t>
  </si>
  <si>
    <t>DENTE PARA FRESADORA</t>
  </si>
  <si>
    <t>DESEMPENADEIRA DE ACO DENTADA 12 X *25* CM, DENTES 8 X 8 MM, CABO FECHADO DE MADEIRA</t>
  </si>
  <si>
    <t>16,11</t>
  </si>
  <si>
    <t>DESEMPENADEIRA DE ACO LISA 12 X *25* CM COM CABO FECHADO DE MADEIRA</t>
  </si>
  <si>
    <t>DESEMPENADEIRA PLASTICA LISA *14 X 27* CM</t>
  </si>
  <si>
    <t>15,39</t>
  </si>
  <si>
    <t>DESENHISTA COPISTA</t>
  </si>
  <si>
    <t>DESENHISTA COPISTA (MENSALISTA)</t>
  </si>
  <si>
    <t>4.597,92</t>
  </si>
  <si>
    <t>DESENHISTA DETALHISTA</t>
  </si>
  <si>
    <t>27,17</t>
  </si>
  <si>
    <t>DESENHISTA DETALHISTA (MENSALISTA)</t>
  </si>
  <si>
    <t>4.780,91</t>
  </si>
  <si>
    <t>DESENHISTA PROJETISTA</t>
  </si>
  <si>
    <t>32,18</t>
  </si>
  <si>
    <t>DESENHISTA PROJETISTA (MENSALISTA)</t>
  </si>
  <si>
    <t>5.659,52</t>
  </si>
  <si>
    <t>DESENHISTA TECNICO AUXILIAR</t>
  </si>
  <si>
    <t>23,16</t>
  </si>
  <si>
    <t>DESENHISTA TECNICO AUXILIAR (MENSALISTA)</t>
  </si>
  <si>
    <t>4.076,15</t>
  </si>
  <si>
    <t>DESMOLDANTE PARA CONCRETO ESTAMPADO</t>
  </si>
  <si>
    <t>27,80</t>
  </si>
  <si>
    <t>DESMOLDANTE PARA FORMAS METALICAS A BASE DE OLEO VEGETAL</t>
  </si>
  <si>
    <t>12,67</t>
  </si>
  <si>
    <t>DESMOLDANTE PROTETOR PARA FORMAS DE MADEIRA, DE BASE OLEOSA EMULSIONADA EM AGUA</t>
  </si>
  <si>
    <t>DILUENTE EPOXI</t>
  </si>
  <si>
    <t>DISCO DE BORRACHA PARA LIXADEIRA RIGIDO 7 " COM ARRUELA CENTRAL</t>
  </si>
  <si>
    <t>35,61</t>
  </si>
  <si>
    <t>DISCO DE CORTE DIAMANTADO SEGMENTADO DIAMETRO DE 180 MM PARA ESMERILHADEIRA 7 "</t>
  </si>
  <si>
    <t>113,19</t>
  </si>
  <si>
    <t>DISCO DE CORTE DIAMANTADO SEGMENTADO PARA CONCRETO, DIAMETRO DE 110 MM, FURO DE 20 MM</t>
  </si>
  <si>
    <t>27,45</t>
  </si>
  <si>
    <t>DISCO DE CORTE DIAMANTADO SEGMENTADO PARA CONCRETO, DIAMETRO DE 350 MM, FURO DE 1 " (14 X 1 ")</t>
  </si>
  <si>
    <t>649,90</t>
  </si>
  <si>
    <t>DISCO DE CORTE PARA METAL COM DUAS TELAS 12 X 1/8 X 3/4 " (300 X 3,2 X 19,05 MM)</t>
  </si>
  <si>
    <t>28,93</t>
  </si>
  <si>
    <t>DISCO DE DESBASTE PARA METAL FERROSO EM GERAL, COM TRES TELAS,  9 X 1/4 X 7/8 " (228,6 X 6,4 X 22,2 MM)</t>
  </si>
  <si>
    <t>27,32</t>
  </si>
  <si>
    <t>DISCO DE LIXA PARA METAL, DIAMETRO = 180 MM, GRAO 120</t>
  </si>
  <si>
    <t>7,12</t>
  </si>
  <si>
    <t>DISJUNTOR  TERMOMAGNETICO TRIPOLAR 3 X 400 A / ICC - 25 KA</t>
  </si>
  <si>
    <t>1.297,14</t>
  </si>
  <si>
    <t>DISJUNTOR TERMICO E MAGNETICO AJUSTAVEIS, TRIPOLAR DE 100 ATE 250A, CAPACIDADE DE INTERRUPCAO DE 35KA</t>
  </si>
  <si>
    <t>1.020,40</t>
  </si>
  <si>
    <t>DISJUNTOR TERMICO E MAGNETICO AJUSTAVEIS, TRIPOLAR DE 300 ATE 400A, CAPACIDADE DE INTERRUPCAO DE 35KA</t>
  </si>
  <si>
    <t>1.579,91</t>
  </si>
  <si>
    <t>DISJUNTOR TERMICO E MAGNETICO AJUSTAVEIS, TRIPOLAR DE 450 ATE 600A, CAPACIDADE DE INTERRUPCAO DE 35KA</t>
  </si>
  <si>
    <t>3.691,16</t>
  </si>
  <si>
    <t>DISJUNTOR TERMOMAGNETICO TRIPOLAR 125A</t>
  </si>
  <si>
    <t>300,21</t>
  </si>
  <si>
    <t>DISJUNTOR TERMOMAGNETICO TRIPOLAR 150 A / 600 V, TIPO FXD / ICC - 35 KA</t>
  </si>
  <si>
    <t>340,58</t>
  </si>
  <si>
    <t>DISJUNTOR TERMOMAGNETICO TRIPOLAR 200 A / 600 V, TIPO FXD / ICC - 35 KA</t>
  </si>
  <si>
    <t>477,97</t>
  </si>
  <si>
    <t>DISJUNTOR TERMOMAGNETICO TRIPOLAR 250 A / 600 V, TIPO FXD</t>
  </si>
  <si>
    <t>800,43</t>
  </si>
  <si>
    <t>DISJUNTOR TERMOMAGNETICO TRIPOLAR 3  X 250 A/ICC - 25 KA</t>
  </si>
  <si>
    <t>700,09</t>
  </si>
  <si>
    <t>DISJUNTOR TERMOMAGNETICO TRIPOLAR 3 X 350 A/ICC - 25 KA</t>
  </si>
  <si>
    <t>1.297,28</t>
  </si>
  <si>
    <t>DISJUNTOR TERMOMAGNETICO TRIPOLAR 300 A / 600 V, TIPO JXD / ICC - 40 KA</t>
  </si>
  <si>
    <t>1.099,49</t>
  </si>
  <si>
    <t>DISJUNTOR TERMOMAGNETICO TRIPOLAR 400 A / 600 V, TIPO JXD / ICC - 40 KA</t>
  </si>
  <si>
    <t>DISJUNTOR TERMOMAGNETICO TRIPOLAR 600 A / 600 V, TIPO LXD / ICC - 40 KA</t>
  </si>
  <si>
    <t>1.810,86</t>
  </si>
  <si>
    <t>DISJUNTOR TERMOMAGNETICO TRIPOLAR 800 A / 600 V, TIPO LMXD</t>
  </si>
  <si>
    <t>3.871,29</t>
  </si>
  <si>
    <t>DISJUNTOR TIPO DIN / IEC, MONOPOLAR DE 40  ATE 50A</t>
  </si>
  <si>
    <t>11,62</t>
  </si>
  <si>
    <t>DISJUNTOR TIPO DIN/IEC, BIPOLAR DE 6 ATE 32A</t>
  </si>
  <si>
    <t>44,92</t>
  </si>
  <si>
    <t>DISJUNTOR TIPO DIN/IEC, BIPOLAR 40 ATE 50A</t>
  </si>
  <si>
    <t>44,23</t>
  </si>
  <si>
    <t>DISJUNTOR TIPO DIN/IEC, BIPOLAR 63 A</t>
  </si>
  <si>
    <t>63,35</t>
  </si>
  <si>
    <t>DISJUNTOR TIPO DIN/IEC, MONOPOLAR DE 6  ATE  32A</t>
  </si>
  <si>
    <t>7,83</t>
  </si>
  <si>
    <t>DISJUNTOR TIPO DIN/IEC, MONOPOLAR DE 63 A</t>
  </si>
  <si>
    <t>14,20</t>
  </si>
  <si>
    <t>DISJUNTOR TIPO DIN/IEC, TRIPOLAR DE 10 ATE 50A</t>
  </si>
  <si>
    <t>55,04</t>
  </si>
  <si>
    <t>DISJUNTOR TIPO DIN/IEC, TRIPOLAR 63 A</t>
  </si>
  <si>
    <t>65,73</t>
  </si>
  <si>
    <t>DISJUNTOR TIPO NEMA, BIPOLAR 10  ATE  50 A, TENSAO MAXIMA 415 V</t>
  </si>
  <si>
    <t>54,62</t>
  </si>
  <si>
    <t>DISJUNTOR TIPO NEMA, BIPOLAR 60 ATE 100A, TENSAO MAXIMA 415 V</t>
  </si>
  <si>
    <t>83,79</t>
  </si>
  <si>
    <t>DISJUNTOR TIPO NEMA, MONOPOLAR DE 60 ATE 70A, TENSAO MAXIMA DE 240 V</t>
  </si>
  <si>
    <t>DISJUNTOR TIPO NEMA, MONOPOLAR 10 ATE 30A, TENSAO MAXIMA DE 240 V</t>
  </si>
  <si>
    <t>10,15</t>
  </si>
  <si>
    <t>DISJUNTOR TIPO NEMA, MONOPOLAR 35  ATE  50 A, TENSAO MAXIMA DE 240 V</t>
  </si>
  <si>
    <t>17,02</t>
  </si>
  <si>
    <t>DISJUNTOR TIPO NEMA, TRIPOLAR 10  ATE  50A, TENSAO MAXIMA DE 415 V</t>
  </si>
  <si>
    <t>68,13</t>
  </si>
  <si>
    <t>DISJUNTOR TIPO NEMA, TRIPOLAR 60 ATE 100 A, TENSAO MAXIMA DE 415 V</t>
  </si>
  <si>
    <t>95,99</t>
  </si>
  <si>
    <t>DISPOSITIVO DPS CLASSE II, 1 POLO, TENSAO MAXIMA DE 175 V, CORRENTE MAXIMA DE *20* KA (TIPO AC)</t>
  </si>
  <si>
    <t>58,64</t>
  </si>
  <si>
    <t>DISPOSITIVO DPS CLASSE II, 1 POLO, TENSAO MAXIMA DE 175 V, CORRENTE MAXIMA DE *30* KA (TIPO AC)</t>
  </si>
  <si>
    <t>65,97</t>
  </si>
  <si>
    <t>DISPOSITIVO DPS CLASSE II, 1 POLO, TENSAO MAXIMA DE 175 V, CORRENTE MAXIMA DE *45* KA (TIPO AC)</t>
  </si>
  <si>
    <t>84,39</t>
  </si>
  <si>
    <t>DISPOSITIVO DPS CLASSE II, 1 POLO, TENSAO MAXIMA DE 175 V, CORRENTE MAXIMA DE *90* KA (TIPO AC)</t>
  </si>
  <si>
    <t>150,00</t>
  </si>
  <si>
    <t>DISPOSITIVO DPS CLASSE II, 1 POLO, TENSAO MAXIMA DE 275 V, CORRENTE MAXIMA DE *20* KA (TIPO AC)</t>
  </si>
  <si>
    <t>61,10</t>
  </si>
  <si>
    <t>DISPOSITIVO DPS CLASSE II, 1 POLO, TENSAO MAXIMA DE 275 V, CORRENTE MAXIMA DE *30* KA (TIPO AC)</t>
  </si>
  <si>
    <t>75,07</t>
  </si>
  <si>
    <t>DISPOSITIVO DPS CLASSE II, 1 POLO, TENSAO MAXIMA DE 275 V, CORRENTE MAXIMA DE *45* KA (TIPO AC)</t>
  </si>
  <si>
    <t>90,22</t>
  </si>
  <si>
    <t>DISPOSITIVO DPS CLASSE II, 1 POLO, TENSAO MAXIMA DE 275 V, CORRENTE MAXIMA DE *90* KA (TIPO AC)</t>
  </si>
  <si>
    <t>156,76</t>
  </si>
  <si>
    <t>DISPOSITIVO DPS CLASSE II, 1 POLO, TENSAO MAXIMA DE 385 V, CORRENTE MAXIMA DE *20* KA (TIPO AC)</t>
  </si>
  <si>
    <t>101,26</t>
  </si>
  <si>
    <t>DISPOSITIVO DPS CLASSE II, 1 POLO, TENSAO MAXIMA DE 385 V, CORRENTE MAXIMA DE *30* KA (TIPO AC)</t>
  </si>
  <si>
    <t>107,95</t>
  </si>
  <si>
    <t>DISPOSITIVO DPS CLASSE II, 1 POLO, TENSAO MAXIMA DE 385 V, CORRENTE MAXIMA DE *45* KA (TIPO AC)</t>
  </si>
  <si>
    <t>122,48</t>
  </si>
  <si>
    <t>DISPOSITIVO DPS CLASSE II, 1 POLO, TENSAO MAXIMA DE 385 V, CORRENTE MAXIMA DE *90* KA (TIPO AC)</t>
  </si>
  <si>
    <t>230,57</t>
  </si>
  <si>
    <t>DISPOSITIVO DPS CLASSE II, 1 POLO, TENSAO MAXIMA DE 460 V, CORRENTE MAXIMA DE *20* KA (TIPO AC)</t>
  </si>
  <si>
    <t>112,97</t>
  </si>
  <si>
    <t>DISPOSITIVO DPS CLASSE II, 1 POLO, TENSAO MAXIMA DE 460 V, CORRENTE MAXIMA DE *30* KA (TIPO AC)</t>
  </si>
  <si>
    <t>116,47</t>
  </si>
  <si>
    <t>DISPOSITIVO DPS CLASSE II, 1 POLO, TENSAO MAXIMA DE 460 V, CORRENTE MAXIMA DE *45* KA (TIPO AC)</t>
  </si>
  <si>
    <t>137,22</t>
  </si>
  <si>
    <t>DISPOSITIVO DPS CLASSE II, 1 POLO, TENSAO MAXIMA DE 460 V, CORRENTE MAXIMA DE *90* KA (TIPO AC)</t>
  </si>
  <si>
    <t>283,16</t>
  </si>
  <si>
    <t>DISPOSITIVO DR, 2 POLOS, SENSIBILIDADE DE 30 MA, CORRENTE DE 100 A, TIPO AC</t>
  </si>
  <si>
    <t>240,33</t>
  </si>
  <si>
    <t>DISPOSITIVO DR, 2 POLOS, SENSIBILIDADE DE 30 MA, CORRENTE DE 25 A, TIPO AC</t>
  </si>
  <si>
    <t>120,67</t>
  </si>
  <si>
    <t>DISPOSITIVO DR, 2 POLOS, SENSIBILIDADE DE 30 MA, CORRENTE DE 40 A, TIPO AC</t>
  </si>
  <si>
    <t>122,82</t>
  </si>
  <si>
    <t>DISPOSITIVO DR, 2 POLOS, SENSIBILIDADE DE 30 MA, CORRENTE DE 63 A, TIPO AC</t>
  </si>
  <si>
    <t>131,34</t>
  </si>
  <si>
    <t>DISPOSITIVO DR, 2 POLOS, SENSIBILIDADE DE 30 MA, CORRENTE DE 80 A, TIPO AC</t>
  </si>
  <si>
    <t>223,95</t>
  </si>
  <si>
    <t>DISPOSITIVO DR, 2 POLOS, SENSIBILIDADE DE 300 MA, CORRENTE DE 25 A, TIPO AC</t>
  </si>
  <si>
    <t>136,64</t>
  </si>
  <si>
    <t>DISPOSITIVO DR, 2 POLOS, SENSIBILIDADE DE 300 MA, CORRENTE DE 40 A, TIPO AC</t>
  </si>
  <si>
    <t>149,03</t>
  </si>
  <si>
    <t>DISPOSITIVO DR, 2 POLOS, SENSIBILIDADE DE 300 MA, CORRENTE DE 63 A, TIPO AC</t>
  </si>
  <si>
    <t>149,92</t>
  </si>
  <si>
    <t>DISPOSITIVO DR, 2 POLOS, SENSIBILIDADE DE 300 MA, CORRENTE DE 80 A, TIPO  AC</t>
  </si>
  <si>
    <t>250,89</t>
  </si>
  <si>
    <t>DISPOSITIVO DR, 4 POLOS, SENSIBILIDADE DE 30 MA, CORRENTE DE 100 A, TIPO AC</t>
  </si>
  <si>
    <t>277,85</t>
  </si>
  <si>
    <t>DISPOSITIVO DR, 4 POLOS, SENSIBILIDADE DE 30 MA, CORRENTE DE 25 A, TIPO AC</t>
  </si>
  <si>
    <t>137,48</t>
  </si>
  <si>
    <t>DISPOSITIVO DR, 4 POLOS, SENSIBILIDADE DE 30 MA, CORRENTE DE 40 A, TIPO AC</t>
  </si>
  <si>
    <t>137,58</t>
  </si>
  <si>
    <t>DISPOSITIVO DR, 4 POLOS, SENSIBILIDADE DE 30 MA, CORRENTE DE 63 A, TIPO AC</t>
  </si>
  <si>
    <t>149,99</t>
  </si>
  <si>
    <t>DISPOSITIVO DR, 4 POLOS, SENSIBILIDADE DE 30 MA, CORRENTE DE 80 A, TIPO AC</t>
  </si>
  <si>
    <t>279,89</t>
  </si>
  <si>
    <t>DISPOSITIVO DR, 4 POLOS, SENSIBILIDADE DE 300 MA, CORRENTE DE 100 A, TIPO AC</t>
  </si>
  <si>
    <t>450,09</t>
  </si>
  <si>
    <t>DISPOSITIVO DR, 4 POLOS, SENSIBILIDADE DE 300 MA, CORRENTE DE 25 A, TIPO AC</t>
  </si>
  <si>
    <t>170,71</t>
  </si>
  <si>
    <t>DISPOSITIVO DR, 4 POLOS, SENSIBILIDADE DE 300 MA, CORRENTE DE 40 A, TIPO AC</t>
  </si>
  <si>
    <t>200,03</t>
  </si>
  <si>
    <t>DISPOSITIVO DR, 4 POLOS, SENSIBILIDADE DE 300 MA, CORRENTE DE 63 A, TIPO AC</t>
  </si>
  <si>
    <t>192,78</t>
  </si>
  <si>
    <t>DISPOSITIVO DR, 4 POLOS, SENSIBILIDADE DE 300 MA, CORRENTE DE 80 A, TIPO AC</t>
  </si>
  <si>
    <t>446,60</t>
  </si>
  <si>
    <t>DISTRIBUIDOR DE AGREGADOS AUTOPROPELIDO, CAP 3 M3, A DIESEL, 6 CC, 176 CV</t>
  </si>
  <si>
    <t>249.588,52</t>
  </si>
  <si>
    <t>DISTRIBUIDOR DE AGREGADOS REBOCAVEL, CAPACIDADE 1,9 M3, LARGURA DE TRABALHO 3,66 M</t>
  </si>
  <si>
    <t>57.408,12</t>
  </si>
  <si>
    <t>DISTRIBUIDOR METALICO, COM ROSCA, 2 SAIDAS, DN 1" X 1/2", PARA CONEXAO COM ANEL DESLIZANTE EM TUBO PEX</t>
  </si>
  <si>
    <t>47,97</t>
  </si>
  <si>
    <t>DISTRIBUIDOR METALICO, COM ROSCA, 2 SAIDAS, DN 3/4" X 1/2", PARA CONEXAO COM ANEL DESLIZANTE EM TUBO PEX</t>
  </si>
  <si>
    <t>42,31</t>
  </si>
  <si>
    <t>DISTRIBUIDOR METALICO, COM ROSCA, 3 SAIDAS, DN 1" X 1/2", PARA CONEXAO COM ANEL DESLIZANTE EM TUBO PEX</t>
  </si>
  <si>
    <t>65,52</t>
  </si>
  <si>
    <t>DISTRIBUIDOR METALICO, COM ROSCA, 3 SAIDAS, DN 3/4" X 1/2", PARA CONEXAO COM ANEL DESLIZANTE EM TUBO PEX</t>
  </si>
  <si>
    <t>52,70</t>
  </si>
  <si>
    <t>DISTRIBUIDOR, PLASTICO, 2 SAIDAS, DN 32 X 16 MM, PARA CONEXAO COM CRIMPAGEM EM TUBO PEX</t>
  </si>
  <si>
    <t>164,16</t>
  </si>
  <si>
    <t>DISTRIBUIDOR, PLASTICO, 2 SAIDAS, DN 32 X 20 MM, PARA CONEXAO COM CRIMPAGEM EM TUBO PEX</t>
  </si>
  <si>
    <t>177,89</t>
  </si>
  <si>
    <t>DISTRIBUIDOR, PLASTICO, 2 SAIDAS, DN 32 X 25 MM, PARA CONEXAO COM CRIMPAGEM EM TUBO PEX</t>
  </si>
  <si>
    <t>180,46</t>
  </si>
  <si>
    <t>DISTRIBUIDOR, PLASTICO, 3 SAIDAS, DN 32 X 16 MM, PARA CONEXAO COM CRIMPAGEM EM TUBO PEX</t>
  </si>
  <si>
    <t>176,52</t>
  </si>
  <si>
    <t>DISTRIBUIDOR, PLASTICO, 3 SAIDAS, DN 32 X 20 MM, PARA CONEXAO COM CRIMPAGEM EM TUBO PEX</t>
  </si>
  <si>
    <t>207,27</t>
  </si>
  <si>
    <t>DISTRIBUIDOR, PLASTICO, 3 SAIDAS, DN 32 X 25 MM, PARA CONEXAO COM CRIMPAGEM EM TUBO PEX</t>
  </si>
  <si>
    <t>221,21</t>
  </si>
  <si>
    <t>DIVISORIA (N2) PAINEL/VIDRO - PAINEL C/ MSO/COMEIA E=35MM - MONTANTE/RODAPE DUPLO ACO GALV PINTADO - COLOCADA</t>
  </si>
  <si>
    <t>186,21</t>
  </si>
  <si>
    <t>DIVISORIA (N2) PAINEL/VIDRO - PAINEL C/ MSO/COMEIA E=35MM - PERFIS SIMPLES ACO GALV PINTADO - COLOCADA</t>
  </si>
  <si>
    <t>179,14</t>
  </si>
  <si>
    <t>DIVISORIA (N2) PAINEL/VIDRO - PAINEL MSO/COMEIA E=35MM - MONTANTE/RODAPE DUPLO ALUMINIO ANOD NAT - COLOCADA</t>
  </si>
  <si>
    <t>208,51</t>
  </si>
  <si>
    <t>DIVISORIA (N2) PAINEL/VIDRO - PAINEL MSO/COMEIA E=35MM - PERFIS SIMPLES ALUMINIO ANOD NAT - COLOCADA</t>
  </si>
  <si>
    <t>174,42</t>
  </si>
  <si>
    <t>DIVISORIA (N2) PAINEL/VIDRO - PAINEL VERMICULITA E=35MM - PERFIS SIMPLES ALUMINIO ANOD NATURAL - COLOCADA</t>
  </si>
  <si>
    <t>466,71</t>
  </si>
  <si>
    <t>DIVISORIA (N3) PAINEL/VIDRO/PAINEL MSO/COMEIA E=35MM - MONTANTE/RODAPE DUPLO ACO GALV PINTADO - COLOCADA</t>
  </si>
  <si>
    <t>206,48</t>
  </si>
  <si>
    <t>DIVISORIA (N3) PAINEL/VIDRO/PAINEL MSO/COMEIA E=35MM - MONTANTE/RODAPE DUPLO ALUMINIO ANOD NAT - COLOCADA</t>
  </si>
  <si>
    <t>199,41</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</si>
  <si>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</si>
  <si>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</si>
  <si>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</si>
  <si>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414,85</t>
  </si>
  <si>
    <t>DIVISORIA (N3) PAINEL/VIDRO/PAINEL VERMICULITA E=35MM - MONTANTE/RODAPE PERFIL DUPLO ACO GALV PINTADO - COLOCADA</t>
  </si>
  <si>
    <t>400,71</t>
  </si>
  <si>
    <t>DIVISORIA CEGA (N1) - PAINEL MSO/COMEIA E=35MM - MONTANTE/RODAPE DUPLO   ACO GALV PINTADO - COLOCADA</t>
  </si>
  <si>
    <t>176,78</t>
  </si>
  <si>
    <t>DIVISORIA CEGA (N1) - PAINEL MSO/COMEIA E=35MM - MONTANTE/RODAPE DUPLO ALUMINIO ANOD NAT - COLOCADA</t>
  </si>
  <si>
    <t>188,57</t>
  </si>
  <si>
    <t>DIVISORIA CEGA (N1) - PAINEL MSO/COMEIA E=35MM - PERFIS SIMPLES ACO GALV PINTADO   - COLOCADA</t>
  </si>
  <si>
    <t>150,85</t>
  </si>
  <si>
    <t>DIVISORIA CEGA (N1) - PAINEL MSO/COMEIA E=35MM - PERFIS SIMPLES ALUMINIO ANOD NAT - COLOCADA</t>
  </si>
  <si>
    <t>DIVISORIA CEGA (N1) - PAINEL VERMICULITA E=35MM - MONTANTE/RODAPE PERFIS SIMPLES ACO GALV PINTADO - COLOCADA</t>
  </si>
  <si>
    <t>367,71</t>
  </si>
  <si>
    <t>DIVISORIA CEGA (N1) - PAINEL VERMICULITA E=35MM - PERFIS SIMPLES ALUMINIO ANOD NATURAL - COLOCADA</t>
  </si>
  <si>
    <t>447,85</t>
  </si>
  <si>
    <t>DIVISORIA EM GRANITO, COM DUAS FACES POLIDAS, TIPO ANDORINHA/ QUARTZ/ CASTELO/ CORUMBA OU OUTROS EQUIVALENTES DA REGIAO, E=  *3,0* CM</t>
  </si>
  <si>
    <t>659,98</t>
  </si>
  <si>
    <t>DIVISORIA EM MARMORE, COM DUAS FACES POLIDAS, BRANCO COMUM, E=  *3,0* CM</t>
  </si>
  <si>
    <t>379,55</t>
  </si>
  <si>
    <t>DIVISORIA, PLACA  PRE-MOLDADA EM GRANILITE, MARMORITE OU GRANITINA,  E = *3 CM</t>
  </si>
  <si>
    <t>158,78</t>
  </si>
  <si>
    <t>DOBRADEIRA ELETROMECANICA DE VERGALHAO, PARA ACO DE DIAMETRO ATE 1 1/2 "Â_x0094_, MOTOR ELETRICO TRIFASICO, POTENCIA DE 3 HP ATE 5 HP</t>
  </si>
  <si>
    <t>90.529,41</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</si>
  <si>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</si>
  <si>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</si>
  <si>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</si>
  <si>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13,28</t>
  </si>
  <si>
    <t>DOBRADICA EM LATAO, 3 " X 2 1/2 ", E= 1,9 A 2 MM, COM ANEL, CROMADO, TAMPA BOLA, COM PARAFUSOS</t>
  </si>
  <si>
    <t>26,25</t>
  </si>
  <si>
    <t>DOBRADICA TIPO VAI-E-VEM EM ACO/FERRO, TAMANHO 3'', GALVANIZADO, COM PARAFUSOS</t>
  </si>
  <si>
    <t>70,37</t>
  </si>
  <si>
    <t>DOMOS INDIVIDUAL EM ACRILICO BRANCO *95 X 95* CM, SEM INSTALACAO</t>
  </si>
  <si>
    <t>496,91</t>
  </si>
  <si>
    <t>DOSADOR DE AREIA, CAPACIDADE DE *26* LITROS</t>
  </si>
  <si>
    <t>1.360,02</t>
  </si>
  <si>
    <t>DUCHA HIGIENICA PLASTICA COM REGISTRO METALICO 1/2 "</t>
  </si>
  <si>
    <t>81,57</t>
  </si>
  <si>
    <t>DUCHA METALICA DE PAREDE, ARTICULAVEL, COM BRACO/CANO, SEM DESVIADOR</t>
  </si>
  <si>
    <t>158,73</t>
  </si>
  <si>
    <t>DUCHA METALICA DE PAREDE, ARTICULAVEL, COM DESVIADOR E DUCHA MANUAL</t>
  </si>
  <si>
    <t>356,94</t>
  </si>
  <si>
    <t>DUMPER COM CAPACIDADE DE CARGA DE 1700 KG, PARTIDA ELETRICA, MOTOR DIESEL COM POTENCIA DE 16 CV</t>
  </si>
  <si>
    <t>88.625,78</t>
  </si>
  <si>
    <t>ELEMENTO VAZADO CERAMICO DIAGONAL (TIPO FLOR/QUADRADO/XIS) 25 X 18 X 7 CM</t>
  </si>
  <si>
    <t>3,35</t>
  </si>
  <si>
    <t>ELEMENTO VAZADO CERAMICO QUADRADO (RETO OU REDONDO), *7 A 9 X 20 X 20* CM (L X A X C)</t>
  </si>
  <si>
    <t>2,83</t>
  </si>
  <si>
    <t>ELEMENTO VAZADO DE CONCRETO, QUADRICULADO, 1 FURO *10 X 10 X 10* CM</t>
  </si>
  <si>
    <t>ELEMENTO VAZADO DE CONCRETO, QUADRICULADO, 1 FURO *20 X 10 X 7* CM</t>
  </si>
  <si>
    <t>8,61</t>
  </si>
  <si>
    <t>ELEMENTO VAZADO DE CONCRETO, QUADRICULADO, 1 FURO *20 X 20 X 6,5* CM</t>
  </si>
  <si>
    <t>11,84</t>
  </si>
  <si>
    <t>ELEMENTO VAZADO DE CONCRETO, QUADRICULADO, 16 FUROS *29 X 29 X 6* CM</t>
  </si>
  <si>
    <t>14,29</t>
  </si>
  <si>
    <t>ELEMENTO VAZADO DE CONCRETO, QUADRICULADO, 16 FUROS *33 X 33 X 10* CM</t>
  </si>
  <si>
    <t>16,65</t>
  </si>
  <si>
    <t>ELEMENTO VAZADO DE CONCRETO, QUADRICULADO, 16 FUROS *40 X 40 X 7* CM</t>
  </si>
  <si>
    <t>18,51</t>
  </si>
  <si>
    <t>ELEMENTO VAZADO DE CONCRETO, QUADRICULADO, 16 FUROS *50 X 50 X 7* CM</t>
  </si>
  <si>
    <t>24,76</t>
  </si>
  <si>
    <t>ELEMENTO VAZADO DE CONCRETO, QUADRICULADO, 25 FUROS *50 X 50 X 5* CM</t>
  </si>
  <si>
    <t>21,96</t>
  </si>
  <si>
    <t>ELEMENTO VAZADO DE CONCRETO, VENEZIANA *39 X 22 X 15* CM</t>
  </si>
  <si>
    <t>11,41</t>
  </si>
  <si>
    <t>ELEMENTO VAZADO DE CONCRETO, VENEZIANA *39 X 29 X 10* CM</t>
  </si>
  <si>
    <t>19,88</t>
  </si>
  <si>
    <t>ELEMENTO VAZADO DE CONCRETO, VENEZIANA *40 X 10 X 10* CM</t>
  </si>
  <si>
    <t>ELETRICISTA</t>
  </si>
  <si>
    <t>ELETRICISTA (MENSALISTA)</t>
  </si>
  <si>
    <t>ELETRICISTA DE MANUTENCAO INDUSTRIAL</t>
  </si>
  <si>
    <t>18,35</t>
  </si>
  <si>
    <t>ELETRICISTA DE MANUTENCAO INDUSTRIAL (MENSALISTA)</t>
  </si>
  <si>
    <t>3.229,56</t>
  </si>
  <si>
    <t>ELETRODO REVESTIDO AWS - E-6010, DIAMETRO IGUAL A 4,00 MM</t>
  </si>
  <si>
    <t>37,73</t>
  </si>
  <si>
    <t>ELETRODO REVESTIDO AWS - E6013, DIAMETRO IGUAL A 2,50 MM</t>
  </si>
  <si>
    <t>34,57</t>
  </si>
  <si>
    <t>ELETRODO REVESTIDO AWS - E6013, DIAMETRO IGUAL A 4,00 MM</t>
  </si>
  <si>
    <t>33,21</t>
  </si>
  <si>
    <t>ELETRODO REVESTIDO AWS - E7018, DIAMETRO IGUAL A 4,00 MM</t>
  </si>
  <si>
    <t>36,00</t>
  </si>
  <si>
    <t>ELETRODUTO DE PVC RIGIDO ROSCAVEL DE 1 ", SEM LUVA</t>
  </si>
  <si>
    <t>5,00</t>
  </si>
  <si>
    <t>ELETRODUTO DE PVC RIGIDO ROSCAVEL DE 1 1/2 ", SEM LUVA</t>
  </si>
  <si>
    <t>ELETRODUTO DE PVC RIGIDO ROSCAVEL DE 1 1/4 ", SEM LUVA</t>
  </si>
  <si>
    <t>ELETRODUTO DE PVC RIGIDO ROSCAVEL DE 1/2 ", SEM LUVA</t>
  </si>
  <si>
    <t>2,57</t>
  </si>
  <si>
    <t>ELETRODUTO DE PVC RIGIDO ROSCAVEL DE 2 ", SEM LUVA</t>
  </si>
  <si>
    <t>11,96</t>
  </si>
  <si>
    <t>ELETRODUTO DE PVC RIGIDO ROSCAVEL DE 2 1/2 ", SEM LUVA</t>
  </si>
  <si>
    <t>ELETRODUTO DE PVC RIGIDO ROSCAVEL DE 3 ", SEM LUVA</t>
  </si>
  <si>
    <t>21,88</t>
  </si>
  <si>
    <t>ELETRODUTO DE PVC RIGIDO ROSCAVEL DE 3/4 ", SEM LUVA</t>
  </si>
  <si>
    <t>ELETRODUTO DE PVC RIGIDO ROSCAVEL DE 4 ", SEM LUVA</t>
  </si>
  <si>
    <t>34,47</t>
  </si>
  <si>
    <t>ELETRODUTO DE PVC RIGIDO SOLDAVEL, CLASSE B, DE 20 MM</t>
  </si>
  <si>
    <t>1,49</t>
  </si>
  <si>
    <t>ELETRODUTO DE PVC RIGIDO SOLDAVEL, CLASSE B, DE 25 MM</t>
  </si>
  <si>
    <t>ELETRODUTO DE PVC RIGIDO SOLDAVEL, CLASSE B, DE 32 MM</t>
  </si>
  <si>
    <t>2,88</t>
  </si>
  <si>
    <t>ELETRODUTO DE PVC RIGIDO SOLDAVEL, CLASSE B, DE 40 MM</t>
  </si>
  <si>
    <t>4,01</t>
  </si>
  <si>
    <t>ELETRODUTO DE PVC RIGIDO SOLDAVEL, CLASSE B, DE 50 MM</t>
  </si>
  <si>
    <t>ELETRODUTO DE PVC RIGIDO SOLDAVEL, CLASSE B, DE 60 MM</t>
  </si>
  <si>
    <t>ELETRODUTO FLEXIVEL PLANO EM PEAD, COR PRETA E LARANJA,  DIAMETRO 32 MM</t>
  </si>
  <si>
    <t>2,70</t>
  </si>
  <si>
    <t>ELETRODUTO FLEXIVEL PLANO EM PEAD, COR PRETA E LARANJA,  DIAMETRO 40 MM</t>
  </si>
  <si>
    <t>3,47</t>
  </si>
  <si>
    <t>ELETRODUTO FLEXIVEL PLANO EM PEAD, COR PRETA E LARANJA, DIAMETRO 25 MM</t>
  </si>
  <si>
    <t>ELETRODUTO FLEXIVEL, EM ACO GALVANIZADO, REVESTIDO EXTERNAMENTE COM PVC PRETO, DIAMETRO EXTERNO DE 25 MM (3/4"), TIPO SEALTUBO</t>
  </si>
  <si>
    <t>10,66</t>
  </si>
  <si>
    <t>ELETRODUTO FLEXIVEL, EM ACO GALVANIZADO, REVESTIDO EXTERNAMENTE COM PVC PRETO, DIAMETRO EXTERNO DE 32 MM (1"), TIPO SEALTUBO</t>
  </si>
  <si>
    <t>13,98</t>
  </si>
  <si>
    <t>ELETRODUTO FLEXIVEL, EM ACO GALVANIZADO, REVESTIDO EXTERNAMENTE COM PVC PRETO, DIAMETRO EXTERNO DE 40 MM (1 1/4"), TIPO SEALTUBO</t>
  </si>
  <si>
    <t>21,10</t>
  </si>
  <si>
    <t>ELETRODUTO FLEXIVEL, EM ACO GALVANIZADO, REVESTIDO EXTERNAMENTE COM PVC PRETO, DIAMETRO EXTERNO DE 50 MM( 1 1/2"), TIPO SEALTUBO</t>
  </si>
  <si>
    <t>27,15</t>
  </si>
  <si>
    <t>ELETRODUTO FLEXIVEL, EM ACO GALVANIZADO, REVESTIDO EXTERNAMENTE COM PVC PRETO, DIAMETRO EXTERNO DE 60 MM (2"), TIPO SEALTUBO</t>
  </si>
  <si>
    <t>36,17</t>
  </si>
  <si>
    <t>ELETRODUTO FLEXIVEL, EM ACO GALVANIZADO, REVESTIDO EXTERNAMENTE COM PVC PRETO, DIAMETRO EXTERNO DE 75 MM (2 1/2"), TIPO SEALTUBO</t>
  </si>
  <si>
    <t>56,37</t>
  </si>
  <si>
    <t>ELETRODUTO FLEXIVEL, EM ACO, TIPO CONDUITE, DIAMETRO DE 1 1/2"</t>
  </si>
  <si>
    <t>22,78</t>
  </si>
  <si>
    <t>ELETRODUTO FLEXIVEL, EM ACO, TIPO CONDUITE, DIAMETRO DE 1 1/4"</t>
  </si>
  <si>
    <t>19,34</t>
  </si>
  <si>
    <t>ELETRODUTO FLEXIVEL, EM ACO, TIPO CONDUITE, DIAMETRO DE 1/2"</t>
  </si>
  <si>
    <t>ELETRODUTO FLEXIVEL, EM ACO, TIPO CONDUITE, DIAMETRO DE 1"</t>
  </si>
  <si>
    <t>ELETRODUTO FLEXIVEL, EM ACO, TIPO CONDUITE, DIAMETRO DE 2 1/2"</t>
  </si>
  <si>
    <t>50,26</t>
  </si>
  <si>
    <t>ELETRODUTO FLEXIVEL, EM ACO, TIPO CONDUITE, DIAMETRO DE 2"</t>
  </si>
  <si>
    <t>ELETRODUTO FLEXIVEL, EM ACO, TIPO CONDUITE, DIAMETRO DE 3"</t>
  </si>
  <si>
    <t>56,60</t>
  </si>
  <si>
    <t>ELETRODUTO METALICO FLEXIVEL REVESTIDO COM PVC PRETO, DIAMETRO EXTERNO DE 15 MM (3/8"), TIPO COPEX</t>
  </si>
  <si>
    <t>9,83</t>
  </si>
  <si>
    <t>ELETRODUTO PVC FLEXIVEL CORRUGADO, COR AMARELA, DE 16 MM</t>
  </si>
  <si>
    <t>ELETRODUTO PVC FLEXIVEL CORRUGADO, COR AMARELA, DE 20 MM</t>
  </si>
  <si>
    <t>1,55</t>
  </si>
  <si>
    <t>ELETRODUTO PVC FLEXIVEL CORRUGADO, COR AMARELA, DE 25 MM</t>
  </si>
  <si>
    <t>1,68</t>
  </si>
  <si>
    <t>ELETRODUTO PVC FLEXIVEL CORRUGADO, COR AMARELA, DE 32 MM</t>
  </si>
  <si>
    <t>ELETRODUTO PVC FLEXIVEL CORRUGADO, REFORCADO, COR LARANJA, DE 20 MM, PARA LAJES E PISOS</t>
  </si>
  <si>
    <t>ELETRODUTO PVC FLEXIVEL CORRUGADO, REFORCADO, COR LARANJA, DE 25 MM, PARA LAJES E PISOS</t>
  </si>
  <si>
    <t>2,56</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</si>
  <si>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</si>
  <si>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</si>
  <si>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</si>
  <si>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13,66</t>
  </si>
  <si>
    <t>ELETRODUTO/CONDULETE DE PVC RIGIDO, LISO, COR CINZA, DE 3/4", PARA INSTALACOES APARENTES (NBR 5410)</t>
  </si>
  <si>
    <t>9,40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</si>
  <si>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</si>
  <si>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</si>
  <si>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9,45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</si>
  <si>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</si>
  <si>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</si>
  <si>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</si>
  <si>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13,18</t>
  </si>
  <si>
    <t>ELETROTECNICO</t>
  </si>
  <si>
    <t>24,20</t>
  </si>
  <si>
    <t>ELETROTECNICO (MENSALISTA)</t>
  </si>
  <si>
    <t>4.258,94</t>
  </si>
  <si>
    <t>ELEVADOR DE CARGA A CABO, CABINE SEMI FECHADA 2,0 X 1,5 X 2,0 M, CAPACIDADE DE CARGA 1000 KG, TORRE  2,38 X 2,21 X 15 M, GUINCHO DE EMBREAGEM, FREIO DE SEGURANCA, LIMITADOR DE VELOCIDADE E CANCELA</t>
  </si>
  <si>
    <t>41.561,51</t>
  </si>
  <si>
    <t>ELEVADOR DE CREMALHEIRA CABINE FECHADA 1,5 X 2,5 X 2,35 M (UMA POR TORRE), CAPACIDADE DE CARGA 1200 KG (15 PESSOAS), TORRE  24 M (16 MODULOS), FREIO DE SEGURANCA, LIMITADOR DE CARGA</t>
  </si>
  <si>
    <t>195.670,78</t>
  </si>
  <si>
    <t>EMENDA PARA CALHA PLUVIAL, PVC, DIAMETRO ENTRE 119 E 170 MM, PARA DRENAGEM PREDIAL</t>
  </si>
  <si>
    <t>11,07</t>
  </si>
  <si>
    <t>EMULSAO ASFALTICA ANIONICA</t>
  </si>
  <si>
    <t>5,95</t>
  </si>
  <si>
    <t>EMULSAO ASFALTICA CATIONICA RL-1C PARA USO EM PAVIMENTACAO ASFALTICA (COLETADO CAIXA NA ANP ACRESCIDO DE ICMS)</t>
  </si>
  <si>
    <t>2.419,55</t>
  </si>
  <si>
    <t>EMULSAO ASFALTICA CATIONICA RR-1C PARA USO EM PAVIMENTACAO ASFALTICA (COLETADO CAIXA NA ANP ACRESCIDO DE ICMS)</t>
  </si>
  <si>
    <t>2,38</t>
  </si>
  <si>
    <t>EMULSAO ASFALTICA CATIONICA RR-2C PARA USO EM PAVIMENTACAO ASFALTICA (COLETADO CAIXA NA ANP ACRESCIDO DE ICMS)</t>
  </si>
  <si>
    <t>2,68</t>
  </si>
  <si>
    <t>EMULSAO EXPLOSIVA EM CARTUCHOS DE 1" X 12", DENSIDADE 1.15 G/CM3, INICIACAO ESPOLETA N. 8 / CORDEL</t>
  </si>
  <si>
    <t>15,19</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</si>
  <si>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</si>
  <si>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</si>
  <si>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</si>
  <si>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11,50</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</si>
  <si>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</si>
  <si>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</si>
  <si>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</si>
  <si>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</si>
  <si>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</si>
  <si>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35,39</t>
  </si>
  <si>
    <t>ENCARREGADO GERAL DE OBRAS (MENSALISTA)</t>
  </si>
  <si>
    <t>6.221,66</t>
  </si>
  <si>
    <t>ENDURECEDOR MINERAL DE BASE CIMENTICIA PARA PISO DE CONCRETO</t>
  </si>
  <si>
    <t>6,55</t>
  </si>
  <si>
    <t>ENERGIA ELETRICA ATE 2000 KWH INDUSTRIAL, SEM DEMANDA</t>
  </si>
  <si>
    <t xml:space="preserve">KW/H  </t>
  </si>
  <si>
    <t>ENERGIA ELETRICA COMERCIAL, BAIXA TENSAO, RELATIVA AO CONSUMO DE ATE 100 KWH, INCLUINDO ICMS, PIS/PASEP E COFINS</t>
  </si>
  <si>
    <t>ENGATE / RABICHO FLEXIVEL INOX 1/2 " X 30 CM</t>
  </si>
  <si>
    <t>32,08</t>
  </si>
  <si>
    <t>ENGATE / RABICHO FLEXIVEL INOX 1/2 " X 40 CM</t>
  </si>
  <si>
    <t>35,11</t>
  </si>
  <si>
    <t>ENGATE/RABICHO FLEXIVEL PLASTICO (PVC OU ABS) BRANCO 1/2 " X 30 CM</t>
  </si>
  <si>
    <t>4,02</t>
  </si>
  <si>
    <t>ENGATE/RABICHO FLEXIVEL PLASTICO (PVC OU ABS) BRANCO 1/2 " X 40 CM</t>
  </si>
  <si>
    <t>5,23</t>
  </si>
  <si>
    <t>ENGENHEIRO CIVIL DE OBRA JUNIOR</t>
  </si>
  <si>
    <t>97,52</t>
  </si>
  <si>
    <t>ENGENHEIRO CIVIL DE OBRA JUNIOR (MENSALISTA)</t>
  </si>
  <si>
    <t>17.144,82</t>
  </si>
  <si>
    <t>ENGENHEIRO CIVIL DE OBRA PLENO</t>
  </si>
  <si>
    <t>110,98</t>
  </si>
  <si>
    <t>ENGENHEIRO CIVIL DE OBRA PLENO (MENSALISTA)</t>
  </si>
  <si>
    <t>19.514,33</t>
  </si>
  <si>
    <t>ENGENHEIRO CIVIL DE OBRA SENIOR</t>
  </si>
  <si>
    <t>151,72</t>
  </si>
  <si>
    <t>ENGENHEIRO CIVIL DE OBRA SENIOR (MENSALISTA)</t>
  </si>
  <si>
    <t>26.675,55</t>
  </si>
  <si>
    <t>ENGENHEIRO CIVIL JUNIOR</t>
  </si>
  <si>
    <t>98,93</t>
  </si>
  <si>
    <t>ENGENHEIRO CIVIL JUNIOR (MENSALISTA)</t>
  </si>
  <si>
    <t>17.394,92</t>
  </si>
  <si>
    <t>ENGENHEIRO CIVIL PLENO</t>
  </si>
  <si>
    <t>111,61</t>
  </si>
  <si>
    <t>ENGENHEIRO CIVIL PLENO (MENSALISTA)</t>
  </si>
  <si>
    <t>19.624,91</t>
  </si>
  <si>
    <t>ENGENHEIRO CIVIL SENIOR</t>
  </si>
  <si>
    <t>152,96</t>
  </si>
  <si>
    <t>ENGENHEIRO CIVIL SENIOR (MENSALISTA)</t>
  </si>
  <si>
    <t>26.894,09</t>
  </si>
  <si>
    <t>ENGENHEIRO ELETRICISTA</t>
  </si>
  <si>
    <t>98,49</t>
  </si>
  <si>
    <t>ENGENHEIRO ELETRICISTA (MENSALISTA)</t>
  </si>
  <si>
    <t>17.317,98</t>
  </si>
  <si>
    <t>ENGENHEIRO SANITARISTA</t>
  </si>
  <si>
    <t>94,29</t>
  </si>
  <si>
    <t>ENGENHEIRO SANITARISTA (MENSALISTA)</t>
  </si>
  <si>
    <t>16.577,63</t>
  </si>
  <si>
    <t>ENXADA ESTREITA *25 X 23* CM COM CABO</t>
  </si>
  <si>
    <t>39,87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</si>
  <si>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</si>
  <si>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</si>
  <si>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</si>
  <si>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</si>
  <si>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</si>
  <si>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</si>
  <si>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</si>
  <si>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</si>
  <si>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</si>
  <si>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</si>
  <si>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</si>
  <si>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</si>
  <si>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</si>
  <si>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</si>
  <si>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</si>
  <si>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</si>
  <si>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</si>
  <si>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</si>
  <si>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</si>
  <si>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</si>
  <si>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</si>
  <si>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</si>
  <si>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0,95</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</si>
  <si>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</si>
  <si>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</si>
  <si>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</si>
  <si>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</si>
  <si>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</si>
  <si>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</si>
  <si>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</si>
  <si>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</si>
  <si>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</si>
  <si>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</si>
  <si>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</si>
  <si>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</si>
  <si>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</si>
  <si>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</si>
  <si>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</si>
  <si>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188.694,18</t>
  </si>
  <si>
    <t>EQUIPAMENTO PARA DEMARCACAO DE FAIXAS DE TRAFEGO A FRIO, A SER MONTADO SOBRE CAMINHAO DE PBT MINIMO DE 9 T E DISTANCIA MINIMA ENTRE EIXOS DE 4,3 M, CAPACIDADE PARA 800 L DE TINTA (INCLUI MONTAGEM, NAO INCLUI CAMINHAO)</t>
  </si>
  <si>
    <t>1.074.609,37</t>
  </si>
  <si>
    <t>EQUIPAMENTO PARA DEMARCACAO DE FAIXAS DE TRAFEGO A QUENTE, A SER MONTADO SOBRE CAMINHAO DE PBT MINIMO DE 17 T E DISTANCIA MINIMA ENTRE EIXOS DE 5,2 M, CAPACIDADE PARA 1.000 KG DE MATERIAL TERMOPLASTICO (INCLUI MONTAGEM, NAO INCLUI CAMINHAO E NEM COMPRESSOR DE AR)</t>
  </si>
  <si>
    <t>1.599.609,37</t>
  </si>
  <si>
    <t>ESCADA DUPLA DE ABRIR EM ALUMINIO, MODELO PINTOR, 8 DEGRAUS</t>
  </si>
  <si>
    <t>299,66</t>
  </si>
  <si>
    <t>ESCADA EXTENSIVEL EM ALUMINIO COM 6,00 M ESTENDIDA</t>
  </si>
  <si>
    <t>848,65</t>
  </si>
  <si>
    <t>ESCAVADEIRA HIDRAULICA SOBRE ESTEIRA, COM GARRA GIRATORIA DE MANDIBULAS, PESO OPERACIONAL ENTRE 22,00 E 25,50 TON, POTENCIA LIQUIDA ENTRE 150 E 160 HP</t>
  </si>
  <si>
    <t>576.995,99</t>
  </si>
  <si>
    <t>ESCAVADEIRA HIDRAULICA SOBRE ESTEIRAS CACAMBA 0,40 A 1,20 M3, PESO OPERACIONAL 21,19 T, POTENCIA LIQUIDA 173 HP</t>
  </si>
  <si>
    <t>522.850,79</t>
  </si>
  <si>
    <t>ESCAVADEIRA HIDRAULICA SOBRE ESTEIRAS COM CACAMBA DE 1,20 M3, PESO OPERACIONAL 21 T, POTENCIA BRUTA 155 HP</t>
  </si>
  <si>
    <t>547.455,54</t>
  </si>
  <si>
    <t>ESCAVADEIRA HIDRAULICA SOBRE ESTEIRAS, CACAMBA  0,80 M3, PESO OPERACIONAL 17,8 T, POTENCIA LIQUIDA 110 HP</t>
  </si>
  <si>
    <t>469.519,37</t>
  </si>
  <si>
    <t>ESCAVADEIRA HIDRAULICA SOBRE ESTEIRAS, CACAMBA 0,4 A 1,70 M3, PESO OPERACIONAL 23,2 T, POTENCIA BRUTA 183 HP</t>
  </si>
  <si>
    <t>560.988,15</t>
  </si>
  <si>
    <t>ESCAVADEIRA HIDRAULICA SOBRE ESTEIRAS, CACAMBA 0,62M3, PESO OPERACIONAL 12,61T, POTENCIA LIQUIDA 95HP</t>
  </si>
  <si>
    <t>430.583,01</t>
  </si>
  <si>
    <t>ESCAVADEIRA HIDRAULICA SOBRE ESTEIRAS, CACAMBA 0,80 A 1,30 M3, PESO OPERACIONAL 22,18 T, POTENCIA LIQUIDA 170 HP</t>
  </si>
  <si>
    <t>513.624,02</t>
  </si>
  <si>
    <t>ESCAVADEIRA HIDRAULICA SOBRE ESTEIRAS, CACAMBA 0,80M3, PESO OPERACIONAL 17T, POTENCIA BRUTA 111HP</t>
  </si>
  <si>
    <t>492.094,87</t>
  </si>
  <si>
    <t>ESCAVADEIRA HIDRAULICA SOBRE ESTEIRAS, CAPACIDADE DA CACAMBA ENTRE 1,20 E 1,50 M3, PESO OPERACIONAL ENTRE 20,00 E 22,00 TON, POTENCIA LIQUIDA ENTRE 150 E 155 HP, EQUIPADA COM CLAMSHELL</t>
  </si>
  <si>
    <t>555.466,84</t>
  </si>
  <si>
    <t>ESCORA PRE-MOLDADA EM CONCRETO, *10 X 10* CM, H = 2,30M</t>
  </si>
  <si>
    <t>41,59</t>
  </si>
  <si>
    <t>ESCOVA CIRCULAR EM ACO LATONADO, 6 X 1 " (DIAMETRO X ESPESSURA), FURO DE 1 1/4 ", FIO ONDULADO *0,30* MM</t>
  </si>
  <si>
    <t>65,77</t>
  </si>
  <si>
    <t>ESCOVA DE ACO, COM CABO, *4  X 15* FILEIRAS DE CERDAS</t>
  </si>
  <si>
    <t>10,90</t>
  </si>
  <si>
    <t>ESGUICHO JATO REGULAVEL, TIPO ELKHART, ENGATE RAPIDO 1 1/2", PARA COMBATE A INCENDIO</t>
  </si>
  <si>
    <t>176,15</t>
  </si>
  <si>
    <t>ESGUICHO JATO REGULAVEL, TIPO ELKHART, ENGATE RAPIDO 2 1/2", PARA COMBATE A INCENDIO</t>
  </si>
  <si>
    <t>214,28</t>
  </si>
  <si>
    <t>ESGUICHO TIPO JATO SOLIDO, EM LATAO, ENGATE RAPIDO 1 1/2" X 13 MM, PARA MANGUEIRA EM INSTALACAO PREDIAL COMBATE A INCENDIO</t>
  </si>
  <si>
    <t>53,77</t>
  </si>
  <si>
    <t>ESGUICHO TIPO JATO SOLIDO, EM LATAO, ENGATE RAPIDO 1 1/2" X 16 MM, PARA MANGUEIRA EM INSTALACAO PREDIAL COMBATE A INCENDIO</t>
  </si>
  <si>
    <t>54,27</t>
  </si>
  <si>
    <t>ESGUICHO TIPO JATO SOLIDO, EM LATAO, ENGATE RAPIDO 1 1/2" X 19 MM, PARA MANGUEIRA EM INSTALACAO PREDIAL COMBATE A INCENDIO</t>
  </si>
  <si>
    <t>58,43</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</si>
  <si>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</si>
  <si>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</si>
  <si>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</si>
  <si>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97,14</t>
  </si>
  <si>
    <t>ESMERILHADEIRA ANGULAR ELETRICA, DIAMETRO DO DISCO 7 '' (180 MM), ROTACAO 8500 RPM, POTENCIA 2400 W</t>
  </si>
  <si>
    <t>750,00</t>
  </si>
  <si>
    <t>ESPACADOR / DISTANCIADOR CIRCULAR COM ENTRADA LATERAL, EM PLASTICO, PARA VERGALHAO *4,2 A 12,5* MM, COBRIMENTO 20 MM</t>
  </si>
  <si>
    <t>ESPACADOR / DISTANCIADOR TIPO GARRA DUPLA, EM PLASTICO, COBRIMENTO *20* MM, PARA FERRAGENS DE LAJES E FUNDO DE VIGAS</t>
  </si>
  <si>
    <t>0,44</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</si>
  <si>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</si>
  <si>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</si>
  <si>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</si>
  <si>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</si>
  <si>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1,90</t>
  </si>
  <si>
    <t>ESPARGIDOR DE ASFALTO PRESSURIZADO, REBOCAVEL, TANQUE DE 2500 L, PNEUMATICO,  COM MOTOR A GASOLINA 3,4HP</t>
  </si>
  <si>
    <t>74.000,00</t>
  </si>
  <si>
    <t>ESPARGIDOR DE ASFALTO PRESSURIZADO, TANQUE 6 M3 COM ISOLACAO TERMICA, AQUECIDO COM 2 MACARICOS, COM BARRA ESPARGIDORA 3,60 M, A SER MONTADO SOBRE CAMINHAO</t>
  </si>
  <si>
    <t>157.088,52</t>
  </si>
  <si>
    <t>ESPATULA DE ACO INOX COM CABO DE MADEIRA, LARGURA 8 CM</t>
  </si>
  <si>
    <t>16,10</t>
  </si>
  <si>
    <t>ESPATULA DE PLASTICO LISA, LARGURA 10 CM</t>
  </si>
  <si>
    <t>ESPELHO / PLACA CEGA 4" X 2", PARA INSTALACAO DE TOMADAS E INTERRUPTORES</t>
  </si>
  <si>
    <t>1,98</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</si>
  <si>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</si>
  <si>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</si>
  <si>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</si>
  <si>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</si>
  <si>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4,52</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</si>
  <si>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</si>
  <si>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</si>
  <si>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</si>
  <si>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</si>
  <si>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267,55</t>
  </si>
  <si>
    <t>ESPELHO, RETO OU CURVO, EM LATAO CROMADO, ESPESSURA ATE 6 MM, LARGURA *40*MM, ALTURA *180*MM - PARA FECHADURA DE EMBUTIR</t>
  </si>
  <si>
    <t>12,60</t>
  </si>
  <si>
    <t>ESPELHO, RETO OU CURVO, EM LATAO CROMADO, ESPESSURA MINIMA 6 MM, LARGURA *43*MM, ALTURA *230*MM - PARA FECHADURA DE EMBUTIR</t>
  </si>
  <si>
    <t>31,90</t>
  </si>
  <si>
    <t>ESPOLETA SIMPLES N 8.</t>
  </si>
  <si>
    <t>5,80</t>
  </si>
  <si>
    <t>ESPUMA EXPANSIVA DE POLIURETANO, APLICACAO MANUAL - 500 ML</t>
  </si>
  <si>
    <t>ESQUADRO DE ACO 12 " (300 MM), CABO DE ALUMINIO</t>
  </si>
  <si>
    <t>25,58</t>
  </si>
  <si>
    <t>ESQUADRO INTERNO OU EXTERNO PARA CALHA PLUVIAL, PVC, DIAMETRO ENTRE 119 E 170 MM, PARA DRENAGEM PREDIAL</t>
  </si>
  <si>
    <t>15,71</t>
  </si>
  <si>
    <t>ESQUI TRIPLO, EM TUBO DE ACO CARBONO, PINTURA NO PROCESSO ELETROSTATICO - EQUIPAMENTO DE GINASTICA PARA ACADEMIA AO AR LIVRE / ACADEMIA DA TERCEIRA IDADE - ATI</t>
  </si>
  <si>
    <t>5.040,81</t>
  </si>
  <si>
    <t>ESTABILIZADOR BIVOLT AUTOMATICO, 1000 VA</t>
  </si>
  <si>
    <t>209,00</t>
  </si>
  <si>
    <t>ESTABILIZADOR BIVOLT AUTOMATICO, 1500 VA</t>
  </si>
  <si>
    <t>379,09</t>
  </si>
  <si>
    <t>ESTABILIZADOR BIVOLT AUTOMATICO, 2000 VA</t>
  </si>
  <si>
    <t>519,20</t>
  </si>
  <si>
    <t>ESTABILIZADOR BIVOLT AUTOMATICO, 300 VA</t>
  </si>
  <si>
    <t>83,02</t>
  </si>
  <si>
    <t>ESTABILIZADOR BIVOLT AUTOMATICO, 500 VA</t>
  </si>
  <si>
    <t>121,11</t>
  </si>
  <si>
    <t>ESTACA PRE-MOLDADA MACICA DE CONCRETO VIBRADO ARMADO, PARA CARGA DE 25 T, SECAO QUADRADA DE *16 X 16*, COM ANEL METALICO INCORPORADO A PECA (SOMENTE FORNECIMENTO)</t>
  </si>
  <si>
    <t>47,06</t>
  </si>
  <si>
    <t>ESTACA PRE-MOLDADA MACICA DE CONCRETO VIBRADO ARMADO, PARA CARGA DE 50 T, SECAO QUADRADA, COM ANEL METALICO INCORPORADO A PECA (SOMENTE FORNECIMENTO)</t>
  </si>
  <si>
    <t>63,99</t>
  </si>
  <si>
    <t>ESTACA PRE-MOLDADA VAZADA DE CONCRETO CENTRIFUGADO, PARA CARGA DE 100 T, SECAO CIRCULAR, COM ANEL METALICO INCORPORADO A PECA (SOMENTE FORNECIMENTO)</t>
  </si>
  <si>
    <t>164,00</t>
  </si>
  <si>
    <t>ESTILETE DE METAL, LAMINA 18 MM</t>
  </si>
  <si>
    <t>15,51</t>
  </si>
  <si>
    <t>ESTOPA</t>
  </si>
  <si>
    <t>ESTOPIM SIMPLES</t>
  </si>
  <si>
    <t>7,25</t>
  </si>
  <si>
    <t>ESTRIBO COM PARAFUSO EM CHAPA DE FERRO FUNDIDO DE 2" X 3/16" X 35 CM, SECAO "U", PARA MADEIRAMENTO DE TELHADO</t>
  </si>
  <si>
    <t>ESTUCADOR</t>
  </si>
  <si>
    <t>22,30</t>
  </si>
  <si>
    <t>ESTUCADOR (MENSALISTA)</t>
  </si>
  <si>
    <t>3.921,50</t>
  </si>
  <si>
    <t>ETANOL</t>
  </si>
  <si>
    <t>4,21</t>
  </si>
  <si>
    <t>EXAMES - HORISTA (COLETADO CAIXA)</t>
  </si>
  <si>
    <t>EXAMES - MENSALISTA (COLETADO CAIXA)</t>
  </si>
  <si>
    <t>EXTENSAO DE SOLDA 201 ACETILENO, E = *1,5 A 2,5* MM</t>
  </si>
  <si>
    <t>EXTENSAO DE SOLDA 201 GLP, E = *2,5 A 4,0* MM</t>
  </si>
  <si>
    <t>40,96</t>
  </si>
  <si>
    <t>EXTINTOR DE INCENDIO PORTATIL COM CARGA DE AGUA PRESSURIZADA DE 10 L, CLASSE A</t>
  </si>
  <si>
    <t>157,06</t>
  </si>
  <si>
    <t>EXTINTOR DE INCENDIO PORTATIL COM CARGA DE GAS CARBONICO CO2 DE 4 KG, CLASSE BC</t>
  </si>
  <si>
    <t>497,07</t>
  </si>
  <si>
    <t>EXTINTOR DE INCENDIO PORTATIL COM CARGA DE GAS CARBONICO CO2 DE 6 KG, CLASSE BC</t>
  </si>
  <si>
    <t>538,50</t>
  </si>
  <si>
    <t>EXTINTOR DE INCENDIO PORTATIL COM CARGA DE PO QUIMICO SECO (PQS) DE 12 KG, CLASSE BC</t>
  </si>
  <si>
    <t>248,53</t>
  </si>
  <si>
    <t>EXTINTOR DE INCENDIO PORTATIL COM CARGA DE PO QUIMICO SECO (PQS) DE 4 KG, CLASSE BC</t>
  </si>
  <si>
    <t>151,88</t>
  </si>
  <si>
    <t>EXTINTOR DE INCENDIO PORTATIL COM CARGA DE PO QUIMICO SECO (PQS) DE 6 KG, CLASSE BC</t>
  </si>
  <si>
    <t>179,50</t>
  </si>
  <si>
    <t>EXTINTOR DE INCENDIO PORTATIL COM CARGA DE PO QUIMICO SECO (PQS) DE 8 KG, CLASSE BC</t>
  </si>
  <si>
    <t>214,01</t>
  </si>
  <si>
    <t>EXTREMIDADE PVC PBA, BF, JE, DN 100/ DE 110 MM (NBR 10351)</t>
  </si>
  <si>
    <t>197,82</t>
  </si>
  <si>
    <t>EXTREMIDADE PVC PBA, BF, JE, DN 50 / DE 60 MM (NBR 10351)</t>
  </si>
  <si>
    <t>39,55</t>
  </si>
  <si>
    <t>EXTREMIDADE PVC PBA, BF, JE, DN 75/ DE 85 MM (NBR 10351)</t>
  </si>
  <si>
    <t>124,89</t>
  </si>
  <si>
    <t>EXTREMIDADE PVC PBA, PF, JE, DN 100 / DE 110 MM (NBR 10351)</t>
  </si>
  <si>
    <t>162,63</t>
  </si>
  <si>
    <t>EXTREMIDADE PVC PBA, PF, JE, DN 50/ DE 60 MM (NBR 10351)</t>
  </si>
  <si>
    <t>40,97</t>
  </si>
  <si>
    <t>EXTREMIDADE PVC PBA, PF, JE, DN 75 / DE 85 MM (NBR 10351)</t>
  </si>
  <si>
    <t>102,77</t>
  </si>
  <si>
    <t>EXTREMIDADE/TUBETE PARA HIDROMETRO PVC, COM ROSCA, CURTA, COM BUCHA LATAO, 1/2"</t>
  </si>
  <si>
    <t>8,68</t>
  </si>
  <si>
    <t>EXTREMIDADE/TUBETE PARA HIDROMETRO PVC, COM ROSCA, CURTA, COM BUCHA LATAO, 3/4"</t>
  </si>
  <si>
    <t>13,93</t>
  </si>
  <si>
    <t>EXTREMIDADE/TUBETE PARA HIDROMETRO PVC, COM ROSCA, CURTA, SEM BUCHA LATAO, 1/2"</t>
  </si>
  <si>
    <t>EXTREMIDADE/TUBETE PARA HIDROMETRO PVC, COM ROSCA, CURTA, SEM BUCHA LATAO, 3/4"</t>
  </si>
  <si>
    <t>5,26</t>
  </si>
  <si>
    <t>EXTREMIDADE/TUBETE PARA HIDROMETRO PVC, COM ROSCA, LONGA, SEM BUCHA LATAO, 1/2"</t>
  </si>
  <si>
    <t>6,94</t>
  </si>
  <si>
    <t>EXTREMIDADE/TUBETE PARA HIDROMETRO PVC, COM ROSCA, LONGA, SEM BUCHA LATAO, 3/4"</t>
  </si>
  <si>
    <t>FAIXA / FILETE / LISTELO EM CERAMICA, DECORADA, *8 X 30* CM (L X C)</t>
  </si>
  <si>
    <t>276,51</t>
  </si>
  <si>
    <t>FAIXA / FILETE / LISTELO EM CERAMICA, LISO OU CORDAO, BRANCO, *2 X 30* CM (L X C)</t>
  </si>
  <si>
    <t>12,14</t>
  </si>
  <si>
    <t>FECHADRUA BICO DE PAPAGAIO PARA PORTA DE CORRER EXTERNA, EM ACO INOX COM ACABAMENTO CROMADO, MAQUINA COM 45 MM, INCLUINDO CHAVE TIPO CILINDRO</t>
  </si>
  <si>
    <t>100,38</t>
  </si>
  <si>
    <t>FECHADRUA BICO DE PAPAGAIO PARA PORTA DE CORRER INTERNA, EM ACO INOX COM ACABAMENTO CROMADO, MAQUINA COM 45 MM, INCLUINDO CHAVE TIPO BIPARTIDA</t>
  </si>
  <si>
    <t>83,10</t>
  </si>
  <si>
    <t>FECHADURA AUXILIAR DE SEGURANÃ_x0087_A PARA PORTA EXTERNA, EM ACO INOX, BROCA DE 45 A 55 MM, LINGUETA COM 3 AVANCOS, INCLUINDO 2 CHAVES TIPO CILINDRO</t>
  </si>
  <si>
    <t>127,53</t>
  </si>
  <si>
    <t>FECHADURA DE EMBUTIR PARA GAVETA E MOVEIS DE MADEIRA, EM ACO INOX COM ACABAMENTO CROMADO, COM ABAS LATERAIS, CILINDRO COM 22 MM DE DIAMETRO, INCLUINDO CHAVE COM PERFIL METALICO E CAPA ESCAMOTEAVEL</t>
  </si>
  <si>
    <t>13,61</t>
  </si>
  <si>
    <t>FECHADURA DE SOBREPOR PARA GAVETAS E ARMARIOS, EM ACO INOX COM ACABAMENTO CROMADO, COM CILINDRO DE APROX 20 MM</t>
  </si>
  <si>
    <t>13,62</t>
  </si>
  <si>
    <t>FECHADURA DE SOBREPOR PARA PORTAO, EM ACO INOX COM ACABAMENTO CROMADO, CAIXA DE 100 MM, INCLUINDO CHAVE TIPO CILINDRO</t>
  </si>
  <si>
    <t>59,83</t>
  </si>
  <si>
    <t>FECHADURA DE SOBREPOR PARA PORTAO, EM ACO INOX COM ACABAMENTO CROMADO, CAIXA DE 100 MM, INCLUINDO CHAVE TIPO TETRA</t>
  </si>
  <si>
    <t>92,89</t>
  </si>
  <si>
    <t>FECHADURA DE SOBREPOR TIPO CAIXAO, EM FERRO COM ACABAMENTO RESINADO, SEM MACANETA, SEM CILINDRO, INCLUINDO CHAVE TIPO SIMPLES</t>
  </si>
  <si>
    <t>21,22</t>
  </si>
  <si>
    <t>FECHADURA ESPELHO PARA PORTA DE BANHEIRO, EM ACO INOX (MAQUINA, TESTA E CONTRA-TESTA) E EM ZAMAC (MACANETA, LINGUETA E TRINCOS) COM ACABAMENTO CROMADO, MAQUINA DE 40 MM, INCLUINDO CHAVE TIPO TRANQUETA</t>
  </si>
  <si>
    <t>54,22</t>
  </si>
  <si>
    <t>FECHADURA ESPELHO PARA PORTA DE BANHEIRO, EM ACO INOX (MAQUINA, TESTA E CONTRA-TESTA) E EM ZAMAC (MACANETA, LINGUETA E TRINCOS) COM ACABAMENTO CROMADO, MAQUINA DE 55 MM, INCLUINDO CHAVE TIPO TRANQUETA</t>
  </si>
  <si>
    <t>102,55</t>
  </si>
  <si>
    <t>FECHADURA ESPELHO PARA PORTA EXTERNA, EM ACO INOX (MAQUINA, TESTA E CONTRA-TESTA) E EM ZAMAC (MACANETA, LINGUETA E TRINCOS) COM ACABAMENTO CROMADO, MAQUINA DE 40 MM, INCLUINDO CHAVE TIPO CILINDRO</t>
  </si>
  <si>
    <t>68,95</t>
  </si>
  <si>
    <t>FECHADURA ESPELHO PARA PORTA EXTERNA, EM ACO INOX (MAQUINA, TESTA E CONTRA-TESTA) E EM ZAMAC (MACANETA, LINGUETA E TRINCOS) COM ACABAMENTO CROMADO, MAQUINA DE 55 MM, INCLUINDO CHAVE TIPO CILINDRO</t>
  </si>
  <si>
    <t>136,41</t>
  </si>
  <si>
    <t>FECHADURA ESPELHO PARA PORTA INTERNA, EM ACO INOX (MAQUINA, TESTA E CONTRA-TESTA) E EM ZAMAC (MACANETA, LINGUETA E TRINCOS) COM ACABAMENTO CROMADO, MAQUINA DE 40 MM, INCLUINDO CHAVE TIPO INTERNA</t>
  </si>
  <si>
    <t>61,54</t>
  </si>
  <si>
    <t>FECHADURA ESPELHO PARA PORTA INTERNA, EM ACO INOX (MAQUINA, TESTA E CONTRA-TESTA) E EM ZAMAC (MACANETA, LINGUETA E TRINCOS) COM ACABAMENTO CROMADO, MAQUINA DE 55 MM, INCLUINDO CHAVE TIPO INTERNA</t>
  </si>
  <si>
    <t>102,12</t>
  </si>
  <si>
    <t>FECHADURA PARA PORTA PIVOTANTE DE VIDRO TEMPERADO, EM ACO INOX COM ACABAMENTO CROMADO, RECORTE PADRAO SANTA MARINA, COM CILINDRO EM LATAO, INCLUINDO CHAVE TIPO CILINDRO</t>
  </si>
  <si>
    <t>51,02</t>
  </si>
  <si>
    <t>FECHADURA ROSETA REDONDA PARA PORTA DE BANHEIRO, EM ACO INOX (MAQUINA, TESTA E CONTRA-TESTA) E EM ZAMAC (MACANETA, LINGUETA E TRINCOS) COM ACABAMENTO CROMADO, MAQUINA DE 40 MM, INCLUINDO CHAVE TIPO TRANQUETA</t>
  </si>
  <si>
    <t>77,20</t>
  </si>
  <si>
    <t>FECHADURA ROSETA REDONDA PARA PORTA DE BANHEIRO, EM ACO INOX (MAQUINA, TESTA E CONTRA-TESTA) E EM ZAMAC (MACANETA, LINGUETA E TRINCOS) COM ACABAMENTO CROMADO, MAQUINA DE 55 MM, INCLUINDO CHAVE TIPO TRANQUETA</t>
  </si>
  <si>
    <t>123,61</t>
  </si>
  <si>
    <t>FECHADURA ROSETA REDONDA PARA PORTA EXTERNA, EM ACO INOX (MAQUINA, TESTA E CONTRA-TESTA) E EM ZAMAC (MACANETA, LINGUETA E TRINCOS) COM ACABAMENTO CROMADO, MAQUINA DE 40 MM, INCLUINDO CHAVE TIPO CILINDRO</t>
  </si>
  <si>
    <t>89,61</t>
  </si>
  <si>
    <t>FECHADURA ROSETA REDONDA PARA PORTA EXTERNA, EM ACO INOX (MAQUINA, TESTA E CONTRA-TESTA) E EM ZAMAC (MACANETA, LINGUETA E TRINCOS) COM ACABAMENTO CROMADO, MAQUINA DE 55 MM, INCLUINDO CHAVE TIPO CILINDRO</t>
  </si>
  <si>
    <t>144,56</t>
  </si>
  <si>
    <t>FECHADURA ROSETA REDONDA PARA PORTA INTERNA, EM ACO INOX (MAQUINA, TESTA E CONTRA-TESTA) E EM ZAMAC (MACANETA, LINGUETA E TRINCOS) COM ACABAMENTO CROMADO, MAQUINA DE 40 MM, INCLUINDO CHAVE TIPO INTERNA</t>
  </si>
  <si>
    <t>76,60</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</si>
  <si>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</si>
  <si>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</si>
  <si>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60,62</t>
  </si>
  <si>
    <t>FECHO / TRINCO TIPO AVIAO, EM ZAMAC CROMADO, *60* MM, PARA JANELAS - INCLUI PARAFUSOS</t>
  </si>
  <si>
    <t>18,01</t>
  </si>
  <si>
    <t>FECHO DE SEGURANCA, TIPO BATOM, EM LATAO / ZAMAC, CROMADO, PARA PORTAS E JANELAS - INCLUI PARAFUSOS</t>
  </si>
  <si>
    <t>21,51</t>
  </si>
  <si>
    <t>FECHO QUEBRA UNHA, EM LATAO COM ACABAMENTO CROMADO, DE EMBUTIR, COM COMANDO ALAVANCA, ALTURA DE DE 22 CM, LARGURA MINIMA DE 1,90 CM E ESPESSURA MINIMA DE 1,90 MM, PARA PORTAS E JANELAS (INCLUI PARAFUSOS)</t>
  </si>
  <si>
    <t>91,43</t>
  </si>
  <si>
    <t>FECHO QUEBRA UNHA, EM LATAO COM ACABAMENTO CROMADO, DE EMBUTIR, COM COMANDO ALAVANCA, ALTURA DE DE 40 CM, LARGURA MINIMA DE 1,90 CM E ESPESSURA MINIMA DE 1,90 MM, PARA PORTAS E JANELAS (INCLUI PARAFUSOS)</t>
  </si>
  <si>
    <t>119,58</t>
  </si>
  <si>
    <t>FECHO QUEBRA UNHA, EM LATAO COM ACABAMENTO CROMADO, DE EMBUTIR, COM COMANDO DESLIZANTE, ALTURA DE 12 CM, LARGURA MINIMA DE 1,90 CM E ESPESSURA MINIMA DE 1,90 MM</t>
  </si>
  <si>
    <t>19,82</t>
  </si>
  <si>
    <t>FECHO QUEBRA UNHA, EM LATAO COM ACABAMENTO CROMADO, DE EMBUTIR, COM COMANDO DESLIZANTE, ALTURA DE 22 CM, LARGURA MINIMA DE 1,90 CM E ESPESSURA MINIMA DE 1,90 MM</t>
  </si>
  <si>
    <t>42,94</t>
  </si>
  <si>
    <t>FECHO QUEBRA UNHA, EM LATAO COM ACABAMENTO CROMADO, DE EMBUTIR, COM COMANDO DESLIZANTE, ALTURA DE 40 CM, LARGURA MINIMA DE 1,90 CM E ESPESSURA MINIMA DE 1,90 MM</t>
  </si>
  <si>
    <t>74,66</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</si>
  <si>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</si>
  <si>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</si>
  <si>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</si>
  <si>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</si>
  <si>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0,38</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</si>
  <si>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</si>
  <si>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</si>
  <si>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</si>
  <si>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</si>
  <si>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</si>
  <si>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</si>
  <si>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0,28</t>
  </si>
  <si>
    <t>FERRAMENTAS - FAMILIA ENCANADOR - MENSALISTA (ENCARGOS COMPLEMENTARES - COLETADO CAIXA)</t>
  </si>
  <si>
    <t>53,34</t>
  </si>
  <si>
    <t>FERRAMENTAS - FAMILIA ENCARREGADO GERAL - HORISTA (ENCARGOS COMPLEMENTARES - COLETADO CAIXA)</t>
  </si>
  <si>
    <t>0,08</t>
  </si>
  <si>
    <t>FERRAMENTAS - FAMILIA ENCARREGADO GERAL - MENSALISTA (ENCARGOS COMPLEMENTARES - COLETADO CAIXA)</t>
  </si>
  <si>
    <t>FERRAMENTAS - FAMILIA ENGENHEIRO CIVIL - HORISTA (ENCARGOS COMPLEMENTARES - COLETADO CAIXA)</t>
  </si>
  <si>
    <t>0,01</t>
  </si>
  <si>
    <t>FERRAMENTAS - FAMILIA ENGENHEIRO CIVIL - MENSALISTA (ENCARGOS COMPLEMENTARES - COLETADO CAIXA)</t>
  </si>
  <si>
    <t>1,60</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</si>
  <si>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</si>
  <si>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</si>
  <si>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</si>
  <si>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</si>
  <si>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</si>
  <si>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</si>
  <si>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1,27</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</si>
  <si>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</si>
  <si>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</si>
  <si>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</si>
  <si>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</si>
  <si>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</si>
  <si>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</si>
  <si>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</si>
  <si>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</si>
  <si>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</si>
  <si>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</si>
  <si>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10,78</t>
  </si>
  <si>
    <t>FERROLHO COM FECHO / TRINCO REDONDO, EM ACO GALVANIZADO / ZINCADO, DE SOBREPOR, COM COMPRIMENTO DE 2" E ESPESSURA MINIMA DA CHAPA DE 0,90 MM, PARA PORTAS E JANELAS</t>
  </si>
  <si>
    <t>2,32</t>
  </si>
  <si>
    <t>FERROLHO COM FECHO / TRINCO REDONDO, EM ACO GALVANIZADO / ZINCADO, DE SOBREPOR, COM COMPRIMENTO DE 3" A 4" E ESPESSURA MINIMA DA CHAPA DE 0,90 MM</t>
  </si>
  <si>
    <t>4,74</t>
  </si>
  <si>
    <t>FERROLHO COM FECHO / TRINCO REDONDO, EM ACO GALVANIZADO / ZINCADO, DE SOBREPOR, COM COMPRIMENTO DE 5" E ESPESSURA MINIMA DA CHAPA DE 0,90 MM</t>
  </si>
  <si>
    <t>5,37</t>
  </si>
  <si>
    <t>FERROLHO COM FECHO / TRINCO REDONDO, EM ACO GALVANIZADO / ZINCADO, DE SOBREPOR, COM COMPRIMENTO DE 6" E ESPESSURA MINIMA DA CHAPA DE 1,50 MM</t>
  </si>
  <si>
    <t>10,18</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</si>
  <si>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</si>
  <si>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</si>
  <si>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17,60</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</si>
  <si>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</si>
  <si>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</si>
  <si>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8,37</t>
  </si>
  <si>
    <t>FERROLHO COM FECHO CHATO E PORTA CADEADO , EM ACO GALVANIZADO / ZINCADO, DE SOBREPOR, COM COMPRIMENTO DE 5", CHAPA COM ESPESSURA MINIMA DE 0,90 MM E LARGURA MINIMA DE 3,20 CM (FECHO SIMPLES)</t>
  </si>
  <si>
    <t>8,58</t>
  </si>
  <si>
    <t>FERROLHO COM FECHO CHATO E PORTA CADEADO , EM ACO GALVANIZADO / ZINCADO, DE SOBREPOR, COM COMPRIMENTO DE 5", CHAPA COM ESPESSURA MINIMA DE 1,70 MM E LARGURA MINIMA DE 5,00 CM (FECHO REFORCADO)</t>
  </si>
  <si>
    <t>9,35</t>
  </si>
  <si>
    <t>FERROLHO COM FECHO CHATO E PORTA CADEADO , EM ACO GALVANIZADO / ZINCADO, DE SOBREPOR, COM COMPRIMENTO DE 6", CHAPA COM ESPESSURA MINIMA DE 0,90 MM E LARGURA MINIMA DE 3,80 CM (FECHO SIMPLES)</t>
  </si>
  <si>
    <t>10,79</t>
  </si>
  <si>
    <t>FERROLHO COM FECHO CHATO E PORTA CADEADO , EM ACO GALVANIZADO / ZINCADO, DE SOBREPOR, COM COMPRIMENTO DE 6", CHAPA COM ESPESSURA MINIMA DE 1,70 MM E LARGURA /MINIMA DE 5,00 CM (FECHO REFORCADO) (INCLUI PARAFUSOS)</t>
  </si>
  <si>
    <t>13,69</t>
  </si>
  <si>
    <t>FERTILIZANTE NPK - 10:10:10</t>
  </si>
  <si>
    <t>3,22</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</si>
  <si>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</si>
  <si>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</si>
  <si>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</si>
  <si>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</si>
  <si>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974,27</t>
  </si>
  <si>
    <t>FILTRO ANAEROBIO, EM POLIETILENO DE ALTA DENSIDADE (PEAD), CAPACIDADE *2800* LITROS (NBR 13969)</t>
  </si>
  <si>
    <t>2.494,54</t>
  </si>
  <si>
    <t>FILTRO ANAEROBIO, EM POLIETILENO DE ALTA DENSIDADE (PEAD), CAPACIDADE *5000* LITROS (NBR 13969)</t>
  </si>
  <si>
    <t>3.409,58</t>
  </si>
  <si>
    <t>FINCAPINO CURTO CALIBRE 22 VERMELHO, CARGA MEDIA (ACAO DIRETA)</t>
  </si>
  <si>
    <t xml:space="preserve">CENTO </t>
  </si>
  <si>
    <t>37,53</t>
  </si>
  <si>
    <t>FINCAPINO LONGO CALIBRE 22, CARGA FORTE (ACAO DIRETA)</t>
  </si>
  <si>
    <t>60,35</t>
  </si>
  <si>
    <t>FIO COBRE NU DE 150 A 500 MM2, PARA TENSOES DE ATE 600 V</t>
  </si>
  <si>
    <t>78,24</t>
  </si>
  <si>
    <t>FIO COBRE NU DE 16 A 35 MM2, PARA TENSOES DE ATE 600 V</t>
  </si>
  <si>
    <t>79,80</t>
  </si>
  <si>
    <t>FIO COBRE NU DE 50 A 120 MM2, PARA TENSOES DE ATE 600 V</t>
  </si>
  <si>
    <t>77,19</t>
  </si>
  <si>
    <t>FIO DE COBRE, SOLIDO, CLASSE 1, ISOLACAO EM PVC/A, ANTICHAMA BWF-B, 450/750V, SECAO NOMINAL 1,5 MM2</t>
  </si>
  <si>
    <t>1,21</t>
  </si>
  <si>
    <t>FIO DE COBRE, SOLIDO, CLASSE 1, ISOLACAO EM PVC/A, ANTICHAMA BWF-B, 450/750V, SECAO NOMINAL 10 MM2</t>
  </si>
  <si>
    <t>7,51</t>
  </si>
  <si>
    <t>FIO DE COBRE, SOLIDO, CLASSE 1, ISOLACAO EM PVC/A, ANTICHAMA BWF-B, 450/750V, SECAO NOMINAL 2,5 MM2</t>
  </si>
  <si>
    <t>1,94</t>
  </si>
  <si>
    <t>FIO DE COBRE, SOLIDO, CLASSE 1, ISOLACAO EM PVC/A, ANTICHAMA BWF-B, 450/750V, SECAO NOMINAL 4 MM2</t>
  </si>
  <si>
    <t>3,32</t>
  </si>
  <si>
    <t>FIO DE COBRE, SOLIDO, CLASSE 1, ISOLACAO EM PVC/A, ANTICHAMA BWF-B, 450/750V, SECAO NOMINAL 6 MM2</t>
  </si>
  <si>
    <t>FIO TELEFONICO EXTERNO (FE) EM ACO COBREADO, ISOLACAO EM PEAD OU PVC ANTI-CHAMA, 2 CONDUTORES</t>
  </si>
  <si>
    <t>1,11</t>
  </si>
  <si>
    <t>FIO TELEFONICO INTERNO (FI) EM COBRE ESTANHADO, ISOLACAO EM PVC ANTICHAMA, 2 CONDUTORES DE 0,6 MM (NBR 9115:2005)</t>
  </si>
  <si>
    <t>0,84</t>
  </si>
  <si>
    <t>FITA ACO INOX PARA CINTAR POSTE, L = 19 MM, E = 0,5 MM (ROLO DE 30M)</t>
  </si>
  <si>
    <t>75,80</t>
  </si>
  <si>
    <t>FITA ADESIVA ALUMINIZADA, PARA INSTALACAO DE MANTAS DE SUBCOBERTURA,  L = *5* CM</t>
  </si>
  <si>
    <t>FITA ADESIVA ANTICORROSIVA DE PVC FLEXIVEL, COR PRETA, PARA PROTECAO TUBULACAO, 50 MM X 30 M (L X C), E= *0,25* MM</t>
  </si>
  <si>
    <t>6,41</t>
  </si>
  <si>
    <t>FITA ADESIVA ASFALTICA ALUMINIZADA MULTIUSO, L = 10 CM, ROLO DE 10 M</t>
  </si>
  <si>
    <t>FITA CREPE ROLO DE 25 MM X 50 M</t>
  </si>
  <si>
    <t>6,83</t>
  </si>
  <si>
    <t>FITA DE ALUMINIO PARA PROTECAO DO CONDUTOR LARGURA 10 MM</t>
  </si>
  <si>
    <t>48,32</t>
  </si>
  <si>
    <t>FITA DE PAPEL MICROPERFURADO, 50 X 150 MM, PARA TRATAMENTO DE JUNTAS DE CHAPA DE GESSO PARA DRYWALL</t>
  </si>
  <si>
    <t>0,15</t>
  </si>
  <si>
    <t>FITA DE PAPEL REFORCADA COM LAMINA DE METAL PARA REFORCO DE CANTOS DE CHAPA DE GESSO PARA DRYWALL</t>
  </si>
  <si>
    <t>1,97</t>
  </si>
  <si>
    <t>FITA ISOLANTE ADESIVA ANTICHAMA, USO ATE 750 V, EM ROLO DE 19 MM X 20 M</t>
  </si>
  <si>
    <t>17,17</t>
  </si>
  <si>
    <t>FITA ISOLANTE ADESIVA ANTICHAMA, USO ATE 750 V, EM ROLO DE 19 MM X 5 M</t>
  </si>
  <si>
    <t>6,49</t>
  </si>
  <si>
    <t>FITA ISOLANTE DE BORRACHA AUTOFUSAO, USO ATE 69 KV (ALTA TENSAO)</t>
  </si>
  <si>
    <t>2,34</t>
  </si>
  <si>
    <t>FITA METALICA GRAVADA, L = 17 MM, ROLO DE 25 M, CARGA RECOMENDADA = *120* KGF</t>
  </si>
  <si>
    <t>43,37</t>
  </si>
  <si>
    <t>FITA METALICA PERFURADA, L = *18* MM, ROLO DE 30 M, CARGA RECOMENDADA = *30* KGF</t>
  </si>
  <si>
    <t>49,03</t>
  </si>
  <si>
    <t>FITA METALICA PERFURADA, L = 17 MM, ROLO DE 30 M, CARGA RECOMENDADA = *19* KGF</t>
  </si>
  <si>
    <t>37,64</t>
  </si>
  <si>
    <t>FITA METALICA PERFURADA, L = 25 MM, ROLO DE 30 M, CARGA RECOMENDADA = *222,5* KGF</t>
  </si>
  <si>
    <t>131,75</t>
  </si>
  <si>
    <t>FITA PLASTICA ZEBRADA PARA DEMARCACAO DE AREAS, LARGURA = 7 CM, SEM ADESIVO (COLETADO CAIXA)</t>
  </si>
  <si>
    <t>FITA VEDA ROSCA EM ROLOS DE 18 MM X 10 M (L X C)</t>
  </si>
  <si>
    <t>3,29</t>
  </si>
  <si>
    <t>FITA VEDA ROSCA EM ROLOS DE 18 MM X 25 M (L X C)</t>
  </si>
  <si>
    <t>7,48</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</si>
  <si>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</si>
  <si>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</si>
  <si>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</si>
  <si>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</si>
  <si>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</si>
  <si>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2,58</t>
  </si>
  <si>
    <t>FLANGE PVC, ROSCAVEL SEXTAVADO SEM FUROS 3/4"</t>
  </si>
  <si>
    <t>6,59</t>
  </si>
  <si>
    <t>FLANGE PVC, ROSCAVEL, SEXTAVADO, SEM FUROS 3"</t>
  </si>
  <si>
    <t>107,07</t>
  </si>
  <si>
    <t>FLANGE PVC, ROSCAVEL, SEXTAVADO, SEM FUROS, 1 1/2"</t>
  </si>
  <si>
    <t>12,86</t>
  </si>
  <si>
    <t>FLANGE PVC, ROSCAVEL, SEXTAVADO, SEM FUROS, 1 1/4"</t>
  </si>
  <si>
    <t>7,77</t>
  </si>
  <si>
    <t>FLANGE PVC, ROSCAVEL, SEXTAVADO, SEM FUROS, 1/2"</t>
  </si>
  <si>
    <t>4,58</t>
  </si>
  <si>
    <t>FLANGE PVC, ROSCAVEL, SEXTAVADO, SEM FUROS, 1"</t>
  </si>
  <si>
    <t>FLANGE PVC, ROSCAVEL, SEXTAVADO, SEM FUROS, 2 1/2"</t>
  </si>
  <si>
    <t>94,69</t>
  </si>
  <si>
    <t>FLANGE PVC, ROSCAVEL, SEXTAVADO, SEM FUROS, 2"</t>
  </si>
  <si>
    <t>16,27</t>
  </si>
  <si>
    <t>FLANGE SEXTAVADO DE FERRO GALVANIZADO, COM ROSCA BSP, DE 1 1/2"</t>
  </si>
  <si>
    <t>41,27</t>
  </si>
  <si>
    <t>FLANGE SEXTAVADO DE FERRO GALVANIZADO, COM ROSCA BSP, DE 1 1/4"</t>
  </si>
  <si>
    <t>32,79</t>
  </si>
  <si>
    <t>FLANGE SEXTAVADO DE FERRO GALVANIZADO, COM ROSCA BSP, DE 1/2"</t>
  </si>
  <si>
    <t>14,35</t>
  </si>
  <si>
    <t>FLANGE SEXTAVADO DE FERRO GALVANIZADO, COM ROSCA BSP, DE 1"</t>
  </si>
  <si>
    <t>23,58</t>
  </si>
  <si>
    <t>FLANGE SEXTAVADO DE FERRO GALVANIZADO, COM ROSCA BSP, DE 2 1/2"</t>
  </si>
  <si>
    <t>77,00</t>
  </si>
  <si>
    <t>FLANGE SEXTAVADO DE FERRO GALVANIZADO, COM ROSCA BSP, DE 2"</t>
  </si>
  <si>
    <t>48,99</t>
  </si>
  <si>
    <t>FLANGE SEXTAVADO DE FERRO GALVANIZADO, COM ROSCA BSP, DE 3/4"</t>
  </si>
  <si>
    <t>FLANGE SEXTAVADO DE FERRO GALVANIZADO, COM ROSCA BSP, DE 3"</t>
  </si>
  <si>
    <t>104,11</t>
  </si>
  <si>
    <t>FLANGE SEXTAVADO DE FERRO GALVANIZADO, COM ROSCA BSP, DE 4"</t>
  </si>
  <si>
    <t>153,92</t>
  </si>
  <si>
    <t>FLANGE SEXTAVADO DE FERRO GALVANIZADO, COM ROSCA BSP, DE 6"</t>
  </si>
  <si>
    <t>258,60</t>
  </si>
  <si>
    <t>FORRO COMPOSTO POR PAINEIS DE LA DE VIDRO, REVESTIDOS EM PVC MICROPERFURADO, DE *1250 X 625* MM, ESPESSURA 15 MM (COM COLOCACAO)</t>
  </si>
  <si>
    <t>67,92</t>
  </si>
  <si>
    <t>FORRO DE FIBRA MINERAL EM PLACAS DE 1250 X 625 MM, E = 15 MM, BORDA RETA, COM PINTURA ANTIMOFO, APOIADO EM PERFIL DE ACO GALVANIZADO COM 24 MM DE BASE - INSTALADO</t>
  </si>
  <si>
    <t>59,14</t>
  </si>
  <si>
    <t>FORRO DE FIBRA MINERAL EM PLACAS DE 625 X 625 MM, E = 15 MM, BORDA RETA, COM PINTURA ANTIMOFO, APOIADO EM PERFIL DE ACO GALVANIZADO COM 24 MM DE BASE - INSTALADO</t>
  </si>
  <si>
    <t>64,51</t>
  </si>
  <si>
    <t>FORRO DE FIBRA MINERAL EM PLACAS DE 625 X 625 MM, E = 15/16 MM, BORDA REBAIXADA, COM PINTURA ANTIMOFO, APOIADO EM PERFIL DE ACO GALVANIZADO COM 24 MM DE BASE - INSTALADO</t>
  </si>
  <si>
    <t>69,19</t>
  </si>
  <si>
    <t>FORRO DE MADEIRA CEDRINHO OU EQUIVALENTE DA REGIAO, ENCAIXE MACHO/FEMEA COM FRISO, *10 X 1* CM (SEM COLOCACAO)</t>
  </si>
  <si>
    <t>60,88</t>
  </si>
  <si>
    <t>FORRO DE MADEIRA CUMARU/IPE CHAMPANHE OU EQUIVALENTE DA REGIAO, ENCAIXE MACHO/FEMEA COM FRISO, *10 X 1* CM (SEM COLOCACAO)</t>
  </si>
  <si>
    <t>92,00</t>
  </si>
  <si>
    <t>FORRO DE MADEIRA PINUS OU EQUIVALENTE DA REGIAO, ENCAIXE MACHO/FEMEA COM FRISO, *10 X 1* CM (SEM COLOCACAO)</t>
  </si>
  <si>
    <t>19,32</t>
  </si>
  <si>
    <t>FORRO DE PVC LISO, BRANCO, REGUA DE 10 CM, ESPESSURA DE 8 MM A 10 MM (COM COLOCACAO / SEM ESTRUTURA METALICA)</t>
  </si>
  <si>
    <t>46,57</t>
  </si>
  <si>
    <t>FORRO DE PVC LISO, BRANCO, REGUA DE 20 CM, ESPESSURA DE 8 MM A 10 MM, COMPRIMENTO 6 M (SEM COLOCACAO)</t>
  </si>
  <si>
    <t>18,92</t>
  </si>
  <si>
    <t>FORRO DE PVC, FRISADO, BRANCO, REGUA DE 10 CM, ESPESSURA DE 8 MM A 10 MM E COMPRIMENTO 6 M (SEM COLOCACAO)</t>
  </si>
  <si>
    <t>13,90</t>
  </si>
  <si>
    <t>FORRO DE PVC, FRISADO, BRANCO, REGUA DE 20 CM, ESPESSURA DE 8 MM A 10 MM E COMPRIMENTO 6 M (SEM COLOCACAO)</t>
  </si>
  <si>
    <t>13,58</t>
  </si>
  <si>
    <t>FOSSA SEPTICA, SEM FILTRO, PARA 15 A 30 CONTRIBUINTES, CILINDRICA, COM TAMPA, EM POLIETILENO DE ALTA DENSIDADE (PEAD), CAPACIDADE APROXIMADA DE 5500 LITROS (NBR 7229)</t>
  </si>
  <si>
    <t>3.968,58</t>
  </si>
  <si>
    <t>FOSSA SEPTICA, SEM FILTRO, PARA 4 A 7 CONTRIBUINTES, CILINDRICA,  COM TAMPA, EM POLIETILENO DE ALTA DENSIDADE (PEAD), CAPACIDADE APROXIMADA DE 1100 LITROS (NBR 7229)</t>
  </si>
  <si>
    <t>1.020,49</t>
  </si>
  <si>
    <t>FOSSA SEPTICA, SEM FILTRO, PARA 8 A 14 CONTRIBUINTES, CILINDRICA, COM TAMPA, EM POLIETILENO DE ALTA DENSIDADE (PEAD), CAPACIDADE APROXIMADA DE 3000 LITROS (NBR 7229)</t>
  </si>
  <si>
    <t>3.140,31</t>
  </si>
  <si>
    <t>FOSSA SEPTICA,SEM FILTRO, PARA 40 A 52 CONTRIBUINTES, CILINDRICA, COM TAMPA, EM POLIETILENO DE ALTA DENSIDADE (PEAD), CAPACIDADE APROXIMADA DE 10000 LITROS (NBR 7229)</t>
  </si>
  <si>
    <t>9.071,05</t>
  </si>
  <si>
    <t>FRESADORA DE ASFALTO A FRIO SOBRE ESTEIRAS, LARG. FRESAGEM 2,00 M, POT. 410 KW/550 HP</t>
  </si>
  <si>
    <t>4.186.460,85</t>
  </si>
  <si>
    <t>FRESADORA DE ASFALTO A FRIO SOBRE RODAS, LARG. FRESAGEM 1,00 M, POT. 155 KW/208 HP</t>
  </si>
  <si>
    <t>1.792.161,45</t>
  </si>
  <si>
    <t>FUNDO ANTICORROSIVO PARA METAIS FERROSOS (ZARCAO)</t>
  </si>
  <si>
    <t>31,46</t>
  </si>
  <si>
    <t>FUNDO PREPARADOR ACRILICO BASE AGUA</t>
  </si>
  <si>
    <t>FURO PARA TORNEIRA OU OUTROS ACESSORIOS  EM BANCADA DE MARMORE/ GRANITO OU OUTRO TIPO DE PEDRA NATURAL</t>
  </si>
  <si>
    <t>13,27</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</si>
  <si>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</si>
  <si>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</si>
  <si>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</si>
  <si>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16,44</t>
  </si>
  <si>
    <t>FUSIVEL NH 100 A TAMANHO 00, CAPACIDADE DE INTERRUPCAO DE 120 KA, TENSAO NOMIMNAL DE 500 V</t>
  </si>
  <si>
    <t>17,19</t>
  </si>
  <si>
    <t>FUSIVEL NH 125 A TAMANHO 00, CAPACIDADE DE INTERRUPCAO DE 120 KA, TENSAO NOMIMNAL DE 500 V</t>
  </si>
  <si>
    <t>FUSIVEL NH 160 A TAMANHO 00, CAPACIDADE DE INTERRUPCAO DE 120 KA, TENSAO NOMIMNAL DE 500 V</t>
  </si>
  <si>
    <t>18,63</t>
  </si>
  <si>
    <t>FUSIVEL NH 20 A TAMANHO 000, CAPACIDADE DE INTERRUPCAO DE 120 KA, TENSAO NOMIMNAL DE 500 V</t>
  </si>
  <si>
    <t>17,50</t>
  </si>
  <si>
    <t>FUSIVEL NH 200 A 250 AMPERES, TAMANHO 1, CAPACIDADE DE INTERRUPCAO DE 120 KA, TENSAO NOMIMNAL DE 500 V</t>
  </si>
  <si>
    <t>41,01</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</si>
  <si>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</si>
  <si>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</si>
  <si>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</si>
  <si>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</si>
  <si>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</si>
  <si>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</si>
  <si>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</si>
  <si>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</si>
  <si>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</si>
  <si>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</si>
  <si>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</si>
  <si>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</si>
  <si>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</si>
  <si>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</si>
  <si>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</si>
  <si>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</si>
  <si>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</si>
  <si>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</si>
  <si>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</si>
  <si>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</si>
  <si>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</si>
  <si>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</si>
  <si>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</si>
  <si>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</si>
  <si>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</si>
  <si>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MALHA HEXAGONAL 8 X 10 CM (ZN/AL), FIO 2,7 MM, H = 0,50 M</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</si>
  <si>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</si>
  <si>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</si>
  <si>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</si>
  <si>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</si>
  <si>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</si>
  <si>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</si>
  <si>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</si>
  <si>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</si>
  <si>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</si>
  <si>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</si>
  <si>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</si>
  <si>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</si>
  <si>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</si>
  <si>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</si>
  <si>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</si>
  <si>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GABIAO TIPO CAIXA, MALHA HEXAGONAL 8 X 10 CM (ZN/AL), FIO DE 2,7 MM, DIMENSOES 2,0 X 1,0 X 1,0 M (C X L X A)</t>
  </si>
  <si>
    <t>250,64</t>
  </si>
  <si>
    <t>GABIAO TIPO CAIXA, MALHA HEXAGONAL 8 X 10 CM (ZN/AL), FIO DE 2,7 MM, DIMENSOES 5,0 X 1,0 X 1,0 M (C X L X A)</t>
  </si>
  <si>
    <t>312,53</t>
  </si>
  <si>
    <t>GANCHO CHATO EM FERRO GALVANIZADO,  L = 110 MM, RECOBRIMENTO = 100MM, SECAO 1/8 X 1/2" (3 MM X 12 MM), PARA FIXAR TELHA DE FIBROCIMENTO ONDULADA</t>
  </si>
  <si>
    <t>2,37</t>
  </si>
  <si>
    <t>GANCHO L COM ROSCA, PARA FIXAR TELHA EM MADEIRA, 1/4" X 350 MM (COLETADO CAIXA)</t>
  </si>
  <si>
    <t>3,15</t>
  </si>
  <si>
    <t>GANCHO OLHAL EM ACO GALVANIZADO, ESPESSURA 16MM, ABERTURA 21MM</t>
  </si>
  <si>
    <t>10,55</t>
  </si>
  <si>
    <t>GAS DE COZINHA - GLP</t>
  </si>
  <si>
    <t>5,40</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</si>
  <si>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</si>
  <si>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</si>
  <si>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</si>
  <si>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</si>
  <si>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5,54</t>
  </si>
  <si>
    <t>GEOTEXTIL NAO TECIDO AGULHADO DE FILAMENTOS CONTINUOS 100% POLIESTER, RESITENCIA A TRACAO = 10 KN/M</t>
  </si>
  <si>
    <t>6,19</t>
  </si>
  <si>
    <t>GEOTEXTIL NAO TECIDO AGULHADO DE FILAMENTOS CONTINUOS 100% POLIESTER, RESITENCIA A TRACAO = 14 KN/M</t>
  </si>
  <si>
    <t>7,72</t>
  </si>
  <si>
    <t>GEOTEXTIL NAO TECIDO AGULHADO DE FILAMENTOS CONTINUOS 100% POLIESTER, RESITENCIA A TRACAO = 16 KN/M</t>
  </si>
  <si>
    <t>9,27</t>
  </si>
  <si>
    <t>GEOTEXTIL NAO TECIDO AGULHADO DE FILAMENTOS CONTINUOS 100% POLIESTER, RESITENCIA A TRACAO = 21 KN/M</t>
  </si>
  <si>
    <t>GEOTEXTIL NAO TECIDO AGULHADO DE FILAMENTOS CONTINUOS 100% POLIESTER, RESITENCIA A TRACAO = 26 KN/M</t>
  </si>
  <si>
    <t>15,56</t>
  </si>
  <si>
    <t>GEOTEXTIL NAO TECIDO AGULHADO DE FILAMENTOS CONTINUOS 100% POLIESTER, RESITENCIA A TRACAO = 31 KN/M</t>
  </si>
  <si>
    <t>GERADOR PORTATIL MONOFASICO, POTENCIA 5500 VA, MOTOR A GASOLINA, POTENCIA DO MOTOR 13 CV</t>
  </si>
  <si>
    <t>4.841,65</t>
  </si>
  <si>
    <t>GESSEIRO</t>
  </si>
  <si>
    <t>GESSEIRO (MENSALISTA)</t>
  </si>
  <si>
    <t>GESSO EM PO PARA REVESTIMENTOS/MOLDURAS/SANCAS E USO GERAL</t>
  </si>
  <si>
    <t>GESSO PROJETADO</t>
  </si>
  <si>
    <t>GONZO DE EMBUTIR, EM LATAO / ZAMAC, *20 X 48* MM, PARA JANELA BASCULANTE / PIVOTANTE -  INCLUI PARAFUSOS</t>
  </si>
  <si>
    <t>15,42</t>
  </si>
  <si>
    <t>GONZO DE SOBREPOR, EM LATAO / ZAMAC, PARA JANELA PIVOTANTE - INCLUI PARAFUSOS</t>
  </si>
  <si>
    <t>GRADE DE DISCOS COM CONTROLE REMOTO, REBOCAVEL, COM 24 DISCOS 24" X 6 MM, COM PNEUS PARA TRANSPORTE</t>
  </si>
  <si>
    <t>48.341,83</t>
  </si>
  <si>
    <t>GRADE DE DISCOS MECANICA 20X24" COM 20 DISCOS 24" X 6MM  COM PNEUS PARA TRANSPORTE</t>
  </si>
  <si>
    <t>37.900,00</t>
  </si>
  <si>
    <t>GRAMA BATATAIS EM PLACAS, SEM PLANTIO</t>
  </si>
  <si>
    <t>6,42</t>
  </si>
  <si>
    <t>GRAMA ESMERALDA OU SAO CARLOS OU CURITIBANA, EM PLACAS, SEM PLANTIO</t>
  </si>
  <si>
    <t>9,00</t>
  </si>
  <si>
    <t>GRAMPO DE ACO POLIDO 1 " X 9</t>
  </si>
  <si>
    <t>GRAMPO DE ACO POLIDO 7/8 " X 9</t>
  </si>
  <si>
    <t>GRAMPO LINHA VIVA DE LATAO ESTANHADO, DIAMETRO DO CONDUTOR PRINCIPAL DE 10 A 120 MM2, DIAMETRO DA DERIVACAO DE 10 A 70 MM2</t>
  </si>
  <si>
    <t>45,27</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</si>
  <si>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</si>
  <si>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</si>
  <si>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</si>
  <si>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</si>
  <si>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</si>
  <si>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23,20</t>
  </si>
  <si>
    <t>GRAMPO METALICO TIPO U PARA HASTE DE ATERRAMENTO DE ATE 5/8'', CONDUTOR DE 10 A 25 MM2</t>
  </si>
  <si>
    <t>22,66</t>
  </si>
  <si>
    <t>GRAMPO PARALELO METALICO PARA CABO DE 6 A 50 MM2, COM 2 PARAFUSOS</t>
  </si>
  <si>
    <t>8,64</t>
  </si>
  <si>
    <t>GRAMPO U DE 5/8 " N8 EM FERRO GALVANIZADO</t>
  </si>
  <si>
    <t>13,34</t>
  </si>
  <si>
    <t>GRANALHA DE ACO, ANGULAR (GRIT), PARA JATEAMENTO, PENEIRA 0,117 A 1,00 MM, (SAE G-40 A G-80)</t>
  </si>
  <si>
    <t>SC25KG</t>
  </si>
  <si>
    <t>141,55</t>
  </si>
  <si>
    <t>GRANALHA DE ACO, ANGULAR (GRIT), PARA JATEAMENTO, PENEIRA 1,41 A 1,19 MM (SAE G16)</t>
  </si>
  <si>
    <t>123,00</t>
  </si>
  <si>
    <t>GRANALHA DE ACO, ESFERICA (SHOT), PARA JATEAMENTO, PENEIRA 0,40 A 1,00 MM (SAE S-170 A S-280)</t>
  </si>
  <si>
    <t>146,83</t>
  </si>
  <si>
    <t>GRANALHA DE ACO, ESFERICA (SHOT), PARA JATEAMENTO, PENEIRA 1,19 A 1,00 MM (SAE S390)</t>
  </si>
  <si>
    <t>165,38</t>
  </si>
  <si>
    <t>GRANILHA/ GRANA/ PEDRISCO OU AGREGADO EM MARMORE/ GRANITO/ QUARTZO E CALCARIO, PRETO, CINZA, PALHA OU BRANCO</t>
  </si>
  <si>
    <t>GRANITO PARA BANCADA, POLIDO, TIPO ANDORINHA/ QUARTZ/ CASTELO/ CORUMBA OU OUTROS EQUIVALENTES DA REGIAO, E=  *2,5* CM</t>
  </si>
  <si>
    <t>595,47</t>
  </si>
  <si>
    <t>GRAUTE CIMENTICIO PARA USO GERAL</t>
  </si>
  <si>
    <t>GRAXA LUBRIFICANTE</t>
  </si>
  <si>
    <t>36,70</t>
  </si>
  <si>
    <t>GRELHA FOFO ARTICULADA, CARGA MAXIMA 1,5 T, *300 X 1000* MM, E= *15* MM</t>
  </si>
  <si>
    <t>176,02</t>
  </si>
  <si>
    <t>GRELHA FOFO SIMPLES COM REQUADRO, CARGA MAXIMA  12,5 T, *300 X 1000* MM, E= *15* MM, AREA ESTACIONAMENTO CARRO PASSEIO</t>
  </si>
  <si>
    <t>243,46</t>
  </si>
  <si>
    <t>GRELHA FOFO SIMPLES COM REQUADRO, CARGA MAXIMA 1,5 T, 150 X 1000 MM, E= *15* MM</t>
  </si>
  <si>
    <t>134,32</t>
  </si>
  <si>
    <t>GRELHA FOFO SIMPLES COM REQUADRO, CARGA MAXIMA 1,5 T, 200 X 1000 MM, E= *15* MM</t>
  </si>
  <si>
    <t>170,70</t>
  </si>
  <si>
    <t>GRELHA PVC BRANCA QUADRADA, 150 X 150 MM</t>
  </si>
  <si>
    <t>5,67</t>
  </si>
  <si>
    <t>GRELHA PVC CROMADA REDONDA, 150 MM</t>
  </si>
  <si>
    <t>28,82</t>
  </si>
  <si>
    <t>GRUA ASCENCIONAL, LANCA DE 30 M, CAPACIDADE DE 1,0 T A 30 M, ALTURA ATE 39 M</t>
  </si>
  <si>
    <t>426.421,09</t>
  </si>
  <si>
    <t>GRUA ASCENCIONAL, LANCA DE 42 M, CAPACIDADE DE 1,5 T A 30 M, ALTURA ATE 39 M</t>
  </si>
  <si>
    <t>483.117,77</t>
  </si>
  <si>
    <t>GRUA ASCENCIONAL, LANCA DE 50 M, CAPACIDADE DE 2,33 T A 30 M, ALTURA ATE 48 M</t>
  </si>
  <si>
    <t>897.449,60</t>
  </si>
  <si>
    <t>GRUPO DE SOLDAGEM C/ GERADOR A DIESEL 60 CV PARA SOLDA ELETRICA, SOBRE 04 RODAS, COM MOTOR 4 CILINDROS</t>
  </si>
  <si>
    <t>134.076,43</t>
  </si>
  <si>
    <t>GRUPO DE SOLDAGEM COM GERADOR A DIESEL 30 CV, PARA SOLDA ELETRICA, SOBRE DUAS RODAS</t>
  </si>
  <si>
    <t>119.849,43</t>
  </si>
  <si>
    <t>GRUPO GERADOR A GASOLINA, POTENCIA NOMINAL 2,2 KW, TENSAO DE SAIDA 110/220 V, MOTOR POTENCIA 6,5 HP</t>
  </si>
  <si>
    <t>2.614,49</t>
  </si>
  <si>
    <t>GRUPO GERADOR DIESEL, COM CARENAGEM, POTENCIA STANDART ENTRE 100 E 110 KVA, VELOCIDADE DE 1800 RPM, FREQUENCIA DE 60 HZ</t>
  </si>
  <si>
    <t>86.573,14</t>
  </si>
  <si>
    <t>GRUPO GERADOR DIESEL, COM CARENAGEM, POTENCIA STANDART ENTRE 140 E 150 KVA, VELOCIDADE DE 1800 RPM, FREQUENCIA DE 60 HZ</t>
  </si>
  <si>
    <t>101.544,44</t>
  </si>
  <si>
    <t>GRUPO GERADOR DIESEL, COM CARENAGEM, POTENCIA STANDART ENTRE 210 E 220 KVA, VELOCIDADE DE 1800 RPM, FREQUENCIA DE 60 HZ</t>
  </si>
  <si>
    <t>123.675,92</t>
  </si>
  <si>
    <t>GRUPO GERADOR DIESEL, COM CARENAGEM, POTENCIA STANDART ENTRE 250 E 260 KVA, VELOCIDADE DE 1800 RPM, FREQUENCIA DE 60 HZ</t>
  </si>
  <si>
    <t>143.203,70</t>
  </si>
  <si>
    <t>GRUPO GERADOR DIESEL, COM CARENAGEM, POTENCIA STANDART ENTRE 50 E 55 KVA, VELOCIDADE DE 1800 RPM, FREQUENCIA DE 60 HZ</t>
  </si>
  <si>
    <t>77.095,66</t>
  </si>
  <si>
    <t>GRUPO GERADOR DIESEL, SEM CARENAGEM, POTENCIA STANDART ENTRE 100 E 110 KVA, VELOCIDADE DE 1800 RPM, FREQUENCIA DE 60 HZ</t>
  </si>
  <si>
    <t>75.247,03</t>
  </si>
  <si>
    <t>GRUPO GERADOR DIESEL, SEM CARENAGEM, POTENCIA STANDART ENTRE 210 E 220 KVA, VELOCIDADE DE 1800 RPM, FREQUENCIA DE 60 HZ</t>
  </si>
  <si>
    <t>108.131,81</t>
  </si>
  <si>
    <t>GRUPO GERADOR DIESEL, SEM CARENAGEM, POTENCIA STANDART ENTRE 250 E 260 KVA, VELOCIDADE DE 1800 RPM, FREQUENCIA DE 60 HZ</t>
  </si>
  <si>
    <t>GRUPO GERADOR DIESEL, SEM CARENAGEM, POTENCIA STANDART ENTRE 80 E 90 KVA, VELOCIDADE DE 1800 RPM, FREQUENCIA DE 60 HZ</t>
  </si>
  <si>
    <t>70.300,00</t>
  </si>
  <si>
    <t>GRUPO GERADOR ESTACIONARIO SILENCIADO, POTENCIA 50 KVA, MOTOR DIESEL</t>
  </si>
  <si>
    <t>58.706,10</t>
  </si>
  <si>
    <t>GRUPO GERADOR ESTACIONARIO, MOTOR DIESEL POTENCIA 170 KVA</t>
  </si>
  <si>
    <t>100.628,83</t>
  </si>
  <si>
    <t>GRUPO GERADOR ESTACIONARIO, POTENCIA 150 KVA, MOTOR DIESEL</t>
  </si>
  <si>
    <t>89.594,34</t>
  </si>
  <si>
    <t>GRUPO GERADOR ESTACIONARIO, SILENCIADO, POTENCIA 180 KVA, MOTOR DIESEL</t>
  </si>
  <si>
    <t>107.709,56</t>
  </si>
  <si>
    <t>GRUPO GERADOR REBOCAVEL, POTENCIA *66* KVA, MOTOR A DIESEL</t>
  </si>
  <si>
    <t>63.313,87</t>
  </si>
  <si>
    <t>GUARNICAO/ ALIZAR/ VISTA MACICA, E= *1* CM, L= *4,5* CM, EM CEDRINHO/ ANGELIM COMERCIAL/  EUCALIPTO/ CURUPIXA/ PEROBA/ CUMARU OU EQUIVALENTE DA REGIAO</t>
  </si>
  <si>
    <t>GUARNICAO/ ALIZAR/ VISTA MACICA, E= *1* CM, L= *4,5* CM, EM PINUS/ TAUARI/ VIROLA OU EQUIVALENTE DA REGIAO</t>
  </si>
  <si>
    <t>3,13</t>
  </si>
  <si>
    <t>GUARNICAO/ALIZAR/VISTA, E = *1,3* CM, L = *5,0* CM HASTE REGULAVEL = *35* MM, EM MDF/PVC WOOD/ POLIESTIRENO OU MADEIRA LAMINADA, PRIMER BRANCO</t>
  </si>
  <si>
    <t>166,46</t>
  </si>
  <si>
    <t>GUARNICAO/ALIZAR/VISTA, E = *1,3* CM, L = *7,0* CM, EM POLIESTIRENO, BRANCO</t>
  </si>
  <si>
    <t>189,85</t>
  </si>
  <si>
    <t>GUARNICAO/ALIZAR/VISTA, E = *1,5* CM, L = *5,0* CM, EM POLIESTIRENO, BRANCO</t>
  </si>
  <si>
    <t>189,44</t>
  </si>
  <si>
    <t>GUARNICAO/MOLDURA DE ACABAMENTO PARA ESQUADRIA DE ALUMINIO ANODIZADO NATURAL, PARA 1 FACE</t>
  </si>
  <si>
    <t>9,38</t>
  </si>
  <si>
    <t>GUINCHO DE ALAVANCA MANUAL, CAPACIDADE DE 1,6 T, COM 20 M DE CABO DE ACO (AQUISICAO)</t>
  </si>
  <si>
    <t>2.398,82</t>
  </si>
  <si>
    <t>GUINCHO DE ALAVANCA MANUAL, CAPACIDADE 3,2 T COM 20 M DE CABO DE ACO DIAMETRO 16,3 MM</t>
  </si>
  <si>
    <t>2.738,51</t>
  </si>
  <si>
    <t>GUINCHO ELETRICO DE COLUNA, CAPACIDADE 400 KG, COM MOTO FREIO, MOTOR TRIFASICO DE 1,25 CV</t>
  </si>
  <si>
    <t>4.768,16</t>
  </si>
  <si>
    <t>GUINDASTE HIDRAULICO AUTOPROPELIDO, COM LANCA TELESCOPICA 28,80 M, CAPACIDADE MAXIMA 30 T, POTENCIA 97 KW, TRACAO 4 X 4</t>
  </si>
  <si>
    <t>745.662,84</t>
  </si>
  <si>
    <t>GUINDASTE HIDRAULICO AUTOPROPELIDO, COM LANCA TELESCOPICA 40 M, CAPACIDADE MAXIMA 60 T, POTENCIA 260 KW, TRACAO 6 X 6</t>
  </si>
  <si>
    <t>1.433.966,99</t>
  </si>
  <si>
    <t>GUINDASTE HIDRAULICO AUTOPROPELIDO, COM LANCA TELESCOPICA 50 M, CAPACIDADE MAXIMA 100 T, POTENCIA 350 KW, TRACAO 10 X 6</t>
  </si>
  <si>
    <t>2.437.743,88</t>
  </si>
  <si>
    <t>GUINDAUTO HIDRAULICO, CAPACIDADE MAXIMA DE CARGA 10000 KG, MOMENTO MAXIMO DE CARGA 23 TM , ALCANCE MAXIMO HORIZONTAL 11,80 M, PARA MONTAGEM SOBRE CHASSI DE CAMINHAO PBT MINIMO 15000 KG (INCLUI MONTAGEM, NAO INCLUI CAMINHAO)</t>
  </si>
  <si>
    <t>149.402,54</t>
  </si>
  <si>
    <t>GUINDAUTO HIDRAULICO, CAPACIDADE MAXIMA DE CARGA 14340 KG, MOMENTO MAXIMO DE CARGA 42,3 TM, ALCANCE MAXIMO HORIZONTAL 16,80 M, PARA MONTAGEM SOBRE CHASSI DE CAMINHAO PBT MINIMO 23000 KG (INCLUI MONTAGEM, NAO INCLUI CAMINHAO)</t>
  </si>
  <si>
    <t>235.320,31</t>
  </si>
  <si>
    <t>GUINDAUTO HIDRAULICO, CAPACIDADE MAXIMA DE CARGA 30000 KG, MOMENTO MAXIMO DE CARGA 92,2 TM , ALCANCE MAXIMO HORIZONTAL  22,00 M, PARA MONTAGEM SOBRE CHASSI DE CAMINHAO PBT MINIMO 30000 KG (INCLUI MONTAGEM, NAO INCLUI CAMINHAO)</t>
  </si>
  <si>
    <t>871.460,93</t>
  </si>
  <si>
    <t>GUINDAUTO HIDRAULICO, CAPACIDADE MAXIMA DE CARGA 3300 KG, MOMENTO MAXIMO DE CARGA 5,8 TM , ALCANCE MAXIMO HORIZONTAL  7,60 M, PARA MONTAGEM SOBRE CHASSI DE CAMINHAO PBT MINIMO 8000 KG (INCLUI MONTAGEM, NAO INCLUI CAMINHAO)</t>
  </si>
  <si>
    <t>58.830,07</t>
  </si>
  <si>
    <t>GUINDAUTO HIDRAULICO, CAPACIDADE MAXIMA DE CARGA 6200 KG, MOMENTO MAXIMO DE CARGA 11,7 TM , ALCANCE MAXIMO HORIZONTAL  9,70 M, PARA MONTAGEM SOBRE CHASSI DE CAMINHAO PBT MINIMO 13000 KG (INCLUI MONTAGEM, NAO INCLUI CAMINHAO)</t>
  </si>
  <si>
    <t>82.750,00</t>
  </si>
  <si>
    <t>GUINDAUTO HIDRAULICO, CAPACIDADE MAXIMA DE CARGA 8500 KG, MOMENTO MAXIMO DE CARGA 30,4 TM , ALCANCE MAXIMO HORIZONTAL  14,30 M, PARA MONTAGEM SOBRE CHASSI DE CAMINHAO PBT MINIMO 23000 KG (INCLUI MONTAGEM, NAO INCLUI CAMINHAO)</t>
  </si>
  <si>
    <t>193.428,12</t>
  </si>
  <si>
    <t>HASTE ANCORA EM ACO GALVANIZADO, DIMENSOES 16 MM X 2000 MM</t>
  </si>
  <si>
    <t>49,28</t>
  </si>
  <si>
    <t>HASTE DE ACO GALVANIZADO PARA FIXACAO DE CONCERTINA 2 "/3 M</t>
  </si>
  <si>
    <t>19,10</t>
  </si>
  <si>
    <t>HASTE DE ATERRAMENTO EM ACO GALVANIZADO TIPO CANTONEIRA COM 2,00 M DE COMPRIMENTO, 25 X 25 MM E CHAPA DE 3/16"</t>
  </si>
  <si>
    <t>51,56</t>
  </si>
  <si>
    <t>HASTE METALICA PARA FIXACAO DE CALHA PLUVIAL,  ZINCADA, DOBRADA 90 GRAUS</t>
  </si>
  <si>
    <t>13,75</t>
  </si>
  <si>
    <t>HASTE RETA PARA GANCHO DE FERRO GALVANIZADO, COM ROSCA 1/4 " X 30 CM PARA FIXACAO DE TELHA METALICA, INCLUI PORCA E ARRUELAS DE VEDACAO</t>
  </si>
  <si>
    <t>2,04</t>
  </si>
  <si>
    <t>HASTE RETA PARA GANCHO DE FERRO GALVANIZADO, COM ROSCA 1/4 " X 40 CM PARA FIXACAO DE TELHA DE FIBROCIMENTO, INCLUI PORCA SEXTAVADA DE  ZINCO</t>
  </si>
  <si>
    <t>2,07</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</si>
  <si>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</si>
  <si>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</si>
  <si>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</si>
  <si>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3,95</t>
  </si>
  <si>
    <t>HIDRANTE DE COLUNA COMPLETO, EM FERRO FUNDIDO, DN = 100 MM, COM REGISTRO, CUNHA DE BORRACHA, CURVA DESSIMETRICA, EXTREMIDADE E TAMPAS (INCLUI KIT FIXACAO)</t>
  </si>
  <si>
    <t>3.802,00</t>
  </si>
  <si>
    <t>HIDRANTE DE COLUNA COMPLETO, EM FERRO FUNDIDO, DN = 75 MM, COM REGISTRO, CUNHA DE BORRACHA, CURVA DESSIMETRICA, EXTREMIDADE E TAMPAS (INCLUI KIT FIXACAO)</t>
  </si>
  <si>
    <t>3.443,75</t>
  </si>
  <si>
    <t>HIDRANTE SUBTERRANEO, EM FERRO FUNDIDO, COM CURVA CURTA E CAIXA, DN 75 MM</t>
  </si>
  <si>
    <t>2.035,41</t>
  </si>
  <si>
    <t>HIDRANTE SUBTERRANEO, EM FERRO FUNDIDO, COM CURVA LONGA E CAIXA, DN 75 MM</t>
  </si>
  <si>
    <t>2.143,68</t>
  </si>
  <si>
    <t>HIDROJATEADORA PARA DESOBSTRUCAO DE REDES E GALERIAS, TANQUE 7000 L, BOMBA TRIPLEX 120 KGF/CM2 128 L/MIN (INCLUI MONTAGEM, NAO INCLUI CAMINHAO)</t>
  </si>
  <si>
    <t>114.526,71</t>
  </si>
  <si>
    <t>HIDROJATEADORA PARA DESOBSTRUCAO DE REDES E GALERIAS, TANQUE 7000 L, BOMBA TRIPLEX 140 KGF/CM2 260 L/MIN ALIMENTADA POR MOTOR INDEPENDENTE A DIESEL POTENCIA 125 CV (INCLUI MONTAGEM, NAO INCLUI CAMINHAO)</t>
  </si>
  <si>
    <t>121.838,18</t>
  </si>
  <si>
    <t>HIDROMETRO MULTIJATO, VAZAO MAXIMA DE 10,0 M3/H, DE 1"</t>
  </si>
  <si>
    <t>903,00</t>
  </si>
  <si>
    <t>HIDROMETRO MULTIJATO, VAZAO MAXIMA DE 20,0 M3/H, DE 1 1/2"</t>
  </si>
  <si>
    <t>1.500,76</t>
  </si>
  <si>
    <t>HIDROMETRO MULTIJATO, VAZAO MAXIMA DE 30,0 M3/H, DE 2"</t>
  </si>
  <si>
    <t>2.111,25</t>
  </si>
  <si>
    <t>HIDROMETRO MULTIJATO, VAZAO MAXIMA DE 7,0 M3/H, DE 1"</t>
  </si>
  <si>
    <t>661,35</t>
  </si>
  <si>
    <t>HIDROMETRO UNIJATO, VAZAO MAXIMA DE 1,5 M3/H, DE 1/2"</t>
  </si>
  <si>
    <t>172,97</t>
  </si>
  <si>
    <t>HIDROMETRO UNIJATO, VAZAO MAXIMA DE 3,0 M3/H, DE 1/2"</t>
  </si>
  <si>
    <t>185,68</t>
  </si>
  <si>
    <t>HIDROMETRO UNIJATO, VAZAO MAXIMA DE 5,0 M3/H, DE 3/4"</t>
  </si>
  <si>
    <t>228,93</t>
  </si>
  <si>
    <t>HIDROMETRO WOLTMANN, VAZAO MAXIMA DE 50,0 M3/H, DE 2"</t>
  </si>
  <si>
    <t>3.408,52</t>
  </si>
  <si>
    <t>HIDROMETRO WOLTMANN, VAZAO MAXIMA DE 80,0 M3/H, DE 3"</t>
  </si>
  <si>
    <t>4.451,43</t>
  </si>
  <si>
    <t>IGNITOR PARA LAMPADA DE VAPOR DE SODIO / VAPOR METALICO ATE 2000 W, TENSAO DE PULSO ENTRE 600 A 750 V</t>
  </si>
  <si>
    <t>24,09</t>
  </si>
  <si>
    <t>IGNITOR PARA LAMPADA DE VAPOR DE SODIO / VAPOR METALICO ATE 400 W, TENSAO DE PULSO ENTRE 3000 A 4500 V</t>
  </si>
  <si>
    <t>12,50</t>
  </si>
  <si>
    <t>IGNITOR PARA LAMPADA DE VAPOR DE SODIO / VAPOR METALICO ATE 400 W, TENSAO DE PULSO ENTRE 580 A 750 V</t>
  </si>
  <si>
    <t>14,06</t>
  </si>
  <si>
    <t>IMPERMEABILIZADOR</t>
  </si>
  <si>
    <t>IMPERMEABILIZADOR (MENSALISTA)</t>
  </si>
  <si>
    <t>IMPERMEABILIZANTE FLEXIVEL BRANCO DE BASE ACRILICA PARA COBERTURAS</t>
  </si>
  <si>
    <t>IMPERMEABILIZANTE INCOLOR PARA TRATAMENTO DE FACHADAS E TELHAS, BASE SILICONE</t>
  </si>
  <si>
    <t>20,64</t>
  </si>
  <si>
    <t>IMUNIZANTE PARA MADEIRA, INCOLOR</t>
  </si>
  <si>
    <t>22,24</t>
  </si>
  <si>
    <t>INSTALADOR DE TUBULACOES (TUBOS/EQUIPAMENTOS)</t>
  </si>
  <si>
    <t>INSTALADOR DE TUBULACOES (TUBOS/EQUIPAMENTOS) (MENSALISTA)</t>
  </si>
  <si>
    <t>4.019,90</t>
  </si>
  <si>
    <t>INTERRUPTOR BIPOLAR SIMPLES 10 A, 250 V (APENAS MODULO)</t>
  </si>
  <si>
    <t>14,59</t>
  </si>
  <si>
    <t>INTERRUPTOR BIPOLAR 10A, 250V, CONJUNTO MONTADO PARA EMBUTIR 4" X 2" (PLACA + SUPORTE + MODULO)</t>
  </si>
  <si>
    <t>16,31</t>
  </si>
  <si>
    <t>INTERRUPTOR INTERMEDIARIO 10 A, 250 V (APENAS MODULO)</t>
  </si>
  <si>
    <t>15,58</t>
  </si>
  <si>
    <t>INTERRUPTOR INTERMEDIARIO 10A, 250V, CONJUNTO MONTADO PARA EMBUTIR 4" X 2" (PLACA + SUPORTE + MODULO)</t>
  </si>
  <si>
    <t>23,14</t>
  </si>
  <si>
    <t>INTERRUPTOR PARALELO + TOMADA 2P+T 10A, 250V, CONJUNTO MONTADO PARA EMBUTIR 4" X 2" (PLACA + SUPORTE + MODULOS)</t>
  </si>
  <si>
    <t>INTERRUPTOR PARALELO 10A, 250V (APENAS MODULO)</t>
  </si>
  <si>
    <t>INTERRUPTOR PARALELO 10A, 250V, CONJUNTO MONTADO PARA EMBUTIR 4" X 2" (PLACA + SUPORTE + MODULO)</t>
  </si>
  <si>
    <t>7,87</t>
  </si>
  <si>
    <t>INTERRUPTOR SIMPLES + INTERRUPTOR PARALELO + TOMADA 2P+T 10A, 250V, CONJUNTO MONTADO PARA EMBUTIR 4" X 2" (PLACA + SUPORTE + MODULOS)</t>
  </si>
  <si>
    <t>23,45</t>
  </si>
  <si>
    <t>INTERRUPTOR SIMPLES + INTERRUPTOR PARALELO 10A, 250V, CONJUNTO MONTADO PARA EMBUTIR 4" X 2" (PLACA + SUPORTE + MODULOS)</t>
  </si>
  <si>
    <t>12,82</t>
  </si>
  <si>
    <t>INTERRUPTOR SIMPLES + TOMADA 2P+T 10A, 250V, CONJUNTO MONTADO PARA EMBUTIR 4" X 2" (PLACA + SUPORTE + MODULOS)</t>
  </si>
  <si>
    <t>INTERRUPTOR SIMPLES + 2 INTERRUPTORES PARALELOS 10A, 250V, CONJUNTO MONTADO PARA EMBUTIR 4" X 2" (PLACA + SUPORTE + MODULOS)</t>
  </si>
  <si>
    <t>19,09</t>
  </si>
  <si>
    <t>INTERRUPTOR SIMPLES 10A, 250V (APENAS MODULO)</t>
  </si>
  <si>
    <t>5,63</t>
  </si>
  <si>
    <t>INTERRUPTOR SIMPLES 10A, 250V, CONJUNTO MONTADO PARA EMBUTIR 4" X 2" (PLACA + SUPORTE + MODULO)</t>
  </si>
  <si>
    <t>5,78</t>
  </si>
  <si>
    <t>INTERRUPTOR SIMPLES 10A, 250V, CONJUNTO MONTADO PARA SOBREPOR 4" X 2" (CAIXA + MODULO)</t>
  </si>
  <si>
    <t>INTERRUPTOR SIMPLES 10A, 250V, CONJUNTO MONTADO PARA SOBREPOR 4" X 2" (CAIXA + 2 MODULOS)</t>
  </si>
  <si>
    <t>10,21</t>
  </si>
  <si>
    <t>INTERRUPTORES PARALELOS (2 MODULOS) + TOMADA 2P+T 10A, 250V, CONJUNTO MONTADO PARA EMBUTIR 4" X 2" (PLACA + SUPORTE + MODULOS)</t>
  </si>
  <si>
    <t>19,89</t>
  </si>
  <si>
    <t>INTERRUPTORES PARALELOS (2 MODULOS) 10A, 250V, CONJUNTO MONTADO PARA EMBUTIR 4" X 2" (PLACA + SUPORTE + MODULOS)</t>
  </si>
  <si>
    <t>13,70</t>
  </si>
  <si>
    <t>INTERRUPTORES PARALELOS (3 MODULOS) 10A, 250V, CONJUNTO MONTADO PARA EMBUTIR 4" X 2" (PLACA + SUPORTE + MODULO)</t>
  </si>
  <si>
    <t>20,84</t>
  </si>
  <si>
    <t>INTERRUPTORES SIMPLES (2 MODULOS) + TOMADA 2P+T 10A, 250V, CONJUNTO MONTADO PARA EMBUTIR 4" X 2" (PLACA + SUPORTE + MODULOS)</t>
  </si>
  <si>
    <t>17,89</t>
  </si>
  <si>
    <t>INTERRUPTORES SIMPLES (2 MODULOS) + 1 INTERRUPTOR PARALELO 10A, 250V, CONJUNTO MONTADO PARA EMBUTIR 4" X 2" (PLACA + SUPORTE + MODULOS)</t>
  </si>
  <si>
    <t>INTERRUPTORES SIMPLES (2 MODULOS) 10A, 250V, CONJUNTO MONTADO PARA EMBUTIR 4" X 2" (PLACA + SUPORTE + MODULOS)</t>
  </si>
  <si>
    <t>11,86</t>
  </si>
  <si>
    <t>INTERRUPTORES SIMPLES (3 MODULOS) 10A, 250V, CONJUNTO MONTADO PARA EMBUTIR 4" X 2" (PLACA + SUPORTE + MODULOS)</t>
  </si>
  <si>
    <t>14,19</t>
  </si>
  <si>
    <t>INVERSOR DE SOLDA MONOFASICO DE 160 A, POTENCIA DE 5400 W, TENSAO DE 220 V, TURBO VENTILADO, PROTECAO POR FUSIVEL TERMICO, PARA ELETRODOS DE 2,0 A 4,0 MM</t>
  </si>
  <si>
    <t>1.195,90</t>
  </si>
  <si>
    <t>ISOLADOR DE PORCELANA SUSPENSO, DISCO TIPO GARFO OLHAL, DIAMETRO DE 152 MM, PARA TENSAO DE *15* KV</t>
  </si>
  <si>
    <t>73,83</t>
  </si>
  <si>
    <t>ISOLADOR DE PORCELANA, TIPO BUCHA, PARA TENSAO DE *15* KV</t>
  </si>
  <si>
    <t>389,74</t>
  </si>
  <si>
    <t>ISOLADOR DE PORCELANA, TIPO BUCHA, PARA TENSAO DE *35* KV</t>
  </si>
  <si>
    <t>663,58</t>
  </si>
  <si>
    <t>ISOLADOR DE PORCELANA, TIPO PINO MONOCORPO, PARA TENSAO DE *15* KV</t>
  </si>
  <si>
    <t>22,60</t>
  </si>
  <si>
    <t>ISOLADOR DE PORCELANA, TIPO PINO MONOCORPO, PARA TENSAO DE *35* KV</t>
  </si>
  <si>
    <t>95,33</t>
  </si>
  <si>
    <t>ISOLADOR DE PORCELANA, TIPO ROLDANA, DIMENSOES DE *72* X *72* MM, PARA USO EM BAIXA TENSAO</t>
  </si>
  <si>
    <t>4,53</t>
  </si>
  <si>
    <t>JANELA BASCULANTE EM ALUMINIO, 100 X 100 CM (A X L), ACABAMENTO ACET OU BRILHANTE, BATENTE/REQUADRO DE 3 A 14 CM, COM VIDRO, SEM GUARNICAO/ALIZAR</t>
  </si>
  <si>
    <t>285,92</t>
  </si>
  <si>
    <t>JANELA BASCULANTE EM ALUMINIO, 100 X 80 CM (A X L), ACABAMENTO ACET OU BRILHANTE, BATENTE/REQUADRO DE 3 A 14 CM, COM VIDRO, SEM GUARNICAO/ALIZAR</t>
  </si>
  <si>
    <t>230,29</t>
  </si>
  <si>
    <t>JANELA BASCULANTE EM ALUMINIO, 80 X 60 CM (A X L), ACABAMENTO ACET OU BRILHANTE, BATENTE/REQUADRO DE 3 A 14 CM, COM VIDRO, SEM GUARNICAO/ALIZAR</t>
  </si>
  <si>
    <t>212,38</t>
  </si>
  <si>
    <t>JANELA BASCULANTE EM ALUMINIO, 80 X 60 CM (A X L), BATENTE/REQUADRO DE 3 A 14 CM, COM VIDRO, SEM GUARNICAO/ALIZAR</t>
  </si>
  <si>
    <t>403,37</t>
  </si>
  <si>
    <t>JANELA BASCULANTE EM MADEIRA PINUS/ EUCALIPTO/ TAUARI/ VIROLA OU EQUIVALENTE DA REGIAO, *60 X 60*, CAIXA DO BATENTE/ MARCO E = *10* CM, 2 BASCULAS PARA VIDRO, COM FERRAGENS (SEM VIDRO, SEM GUARNICAO/ALIZAR E SEM ACABAMENTO)</t>
  </si>
  <si>
    <t>126,59</t>
  </si>
  <si>
    <t>JANELA BASCULANTE EM MADEIRA PINUS/ EUCALIPTO/ TAUARI/ VIROLA OU EQUIVALENTE DA REGIAO, CAIXA DO BATENTE/ MARCO *10* CM, *2* FOLHAS BASCULANTES PARA VIDRO, COM FERRAGENS (SEM VIDRO, SEM GUARNICAO/ALIZAR E SEM ACABAMENTO)</t>
  </si>
  <si>
    <t>351,65</t>
  </si>
  <si>
    <t>JANELA BASCULANTE, ACO, COM BATENTE/REQUADRO, 60 X 60 CM (SEM VIDROS)</t>
  </si>
  <si>
    <t>149,00</t>
  </si>
  <si>
    <t>JANELA DE ABRIR EM MADEIRA IMBUIA/CEDRO ARANA/CEDRO ROSA OU EQUIVALENTE DA REGIAO, CAIXA DO BATENTE/MARCO *10* CM, 2 FOLHAS DE ABRIR TIPO VENEZIANA E 2 FOLHAS DE ABRIR PARA VIDRO, COM GUARNICAO/ALIZAR, COM FERRAGENS, (SEM VIDRO E SEM ACABAMENTO)</t>
  </si>
  <si>
    <t>521,62</t>
  </si>
  <si>
    <t>JANELA DE ABRIR EM MADEIRA PINUS/EUCALIPTO/ TAUARI/ VIROLA OU EQUIVALENTE DA REGIAO, CAIXA DO BATENTE/MARCO *10* CM, 2 FOLHAS DE ABRIR TIPO VENEZIANA E 2 FOLHAS GUILHOTINA PARA VIDRO, COM FERRAGENS (SEM VIDRO,SEM GUARNICAO/ALIZAR E SEM ACABAMENTO)</t>
  </si>
  <si>
    <t>298,02</t>
  </si>
  <si>
    <t>JANELA DE CORRER EM ALUMINIO, VENEZIANA, 120  X 150 CM (A X L), 3 FLS (2 VENEZIANAS E 1 VIDRO), SEM BANDEIRA, ACABAMENTO ACET OU BRILHANTE, BATENTE/REQUADRO DE 6 A 14 CM, COM VIDRO, SEM GUARNICAO/ALIZAR</t>
  </si>
  <si>
    <t>777,36</t>
  </si>
  <si>
    <t>JANELA DE CORRER EM ALUMINIO, VENEZIANA, 120 X 120 CM (A X L), 3 FLS (2 VENEZIANAS E 1 VIDRO), SEM BANDEIRA, ACABAMENTO ACET OU BRILHANTE, BATENTE/REQUADRO DE 6 A 14 CM, COM VIDRO, SEM GUARNICAO/ALIZAR</t>
  </si>
  <si>
    <t>644,67</t>
  </si>
  <si>
    <t>JANELA DE CORRER EM ALUMINIO, VENEZIANA, 120 X 150 CM (A X L), 6 FLS (4 VENEZIANAS E 2 VIDROS), SEM BANDEIRA, ACABAMENTO ACET OU BRILHANTE, BATENTE/REQUADRO DE 6 A 14 CM, COM VIDRO, SEM GUARNICAO/ALIZAR</t>
  </si>
  <si>
    <t>896,83</t>
  </si>
  <si>
    <t>JANELA DE CORRER EM ALUMINIO, VENEZIANA, 120 X 200 CM (A X L), 6 FLS (4 VENEZIANAS E 2 VIDROS), SEM BANDEIRA, ACABAMENTO ACET OU BRILHANTE,  BATENTE/REQUADRO DE 6 A 14 CM, COM VIDRO, SEM GUARNICAO/ALIZAR</t>
  </si>
  <si>
    <t>1.110,14</t>
  </si>
  <si>
    <t>JANELA DE CORRER EM ALUMINIO, 100 X 120 CM (A X L), 2 FLS,  SEM BANDEIRA,  ACABAMENTO ACET OU BRILHANTE, BATENTE/REQUADRO DE 6 A 14 CM, COM VIDRO, SEM GUARNICAO</t>
  </si>
  <si>
    <t>369,90</t>
  </si>
  <si>
    <t>JANELA DE CORRER EM ALUMINIO, 100 X 150 CM (A X L), 2 FLS,  SEM BANDEIRA,  ACABAMENTO ACET OU BRILHANTE, BATENTE/REQUADRO DE 6 A 14 CM, COM VIDRO, SEM GUARNICAO/ALIZAR</t>
  </si>
  <si>
    <t>434,49</t>
  </si>
  <si>
    <t>JANELA DE CORRER EM ALUMINIO, 100 X 150 CM (A X L), 4 FLS, SEM BANDEIRA, ACABAMENTO ACET OU BRILHANTE, BATENTE/REQUADRO DE 6 A 14 CM, COM VIDRO, SEM GUARNICAO/ALIZAR</t>
  </si>
  <si>
    <t>359,87</t>
  </si>
  <si>
    <t>512,37</t>
  </si>
  <si>
    <t>JANELA DE CORRER EM ALUMINIO, 100 X 150 CM (A X L), 4 FLS, SEM BANDEIRA, ACABAMENTO ACET OU BRILHANTE, COM VIDRO, COM GUARNICAO PARA 1 FACE</t>
  </si>
  <si>
    <t>378,45</t>
  </si>
  <si>
    <t>JANELA DE CORRER EM ALUMINIO, 100 X 200 CM, 4 FLS,  BANDEIRA COM BASCULA,  ACABAMENTO ACET OU BRILHANTE, BATENTE/REQUADRO DE 6 A 14 CM, COM VIDRO, SEM GUARNICAO/ALIZAR</t>
  </si>
  <si>
    <t>607,06</t>
  </si>
  <si>
    <t>JANELA DE CORRER EM ALUMINIO, 120 X 120 CM (A X L), 2 FLS, SEM BANDEIRA, ACABAMENTO ACET OU BRILHANTE,  BATENTE/REQUADRO DE 6 A 14 CM, COM VIDRO, SEM GUARNICAO/ALIZAR</t>
  </si>
  <si>
    <t>421,22</t>
  </si>
  <si>
    <t>JANELA DE CORRER EM ALUMINIO, 120 X 150 CM (A X L), 2 FLS, SEM BANDEIRA, ACABAMENTO ACET OU BRILHANTE, BATENTE/REQUADRO DE 6 A 14 CM, COM VIDRO, SEM GUARNICAO/ALIZAR</t>
  </si>
  <si>
    <t>476,09</t>
  </si>
  <si>
    <t>JANELA DE CORRER EM ALUMINIO, 120 X 150 CM (A X L), 4 FLS, BANDEIRA COM BASCULA,  ACABAMENTO ACET OU BRILHANTE, BATENTE/REQUADRO DE 6 A 14 CM, COM VIDRO, SEM GUARNICAO/ALIZAR</t>
  </si>
  <si>
    <t>593,78</t>
  </si>
  <si>
    <t>JANELA DE CORRER EM ALUMINIO, 120 X 200 CM (A X L), 4 FLS, BANDEIRA COM BASCULA,  ACABAMENTO ACET OU BRILHANTE, BATENTE/REQUADRO DE 6 A 14 CM, COM VIDRO, SEM GUARNICAO/ALIZAR</t>
  </si>
  <si>
    <t>669,00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</si>
  <si>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</si>
  <si>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497,54</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</si>
  <si>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</si>
  <si>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630,57</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</si>
  <si>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</si>
  <si>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387,69</t>
  </si>
  <si>
    <t>JANELA EM MADEIRA CEDRINHO/ ANGELIM COMERCIAL/ CURUPIXA/ CUMARU OU EQUIVALENTE DA REGIAO, CAIXA DO BATENTE/MARCO *10* CM, 2 FOLHAS DE ABRIR TIPO VENEZIANA E 2 FOLHAS GUILHOTINA PARA VIDRO, COM GUARNICAO/ALIZAR, COM FERRAGENS (SEM VIDRO E SEM ACABAMENTO)</t>
  </si>
  <si>
    <t>390,66</t>
  </si>
  <si>
    <t>JANELA FIXA EM ALUMINIO, 60  X 80 CM (A X L), BATENTE/REQUADRO DE 3 A 14 CM, COM VIDRO, SEM GUARNICAO/ALIZAR</t>
  </si>
  <si>
    <t>320,78</t>
  </si>
  <si>
    <t>JANELA FIXA EM ALUMINIO, 60 X 80 CM (A X L), BATENTE/REQUADRO DE 3 A 14 CM, COM VIDRO, SEM GUARNICAO/ALIZAR</t>
  </si>
  <si>
    <t>166,36</t>
  </si>
  <si>
    <t>JANELA MAXIM AR EM ALUMINIO, 80 X 60 CM (A X L), BATENTE/REQUADRO DE 4 A 14 CM, COM VIDRO, SEM GUARNICAO/ALIZAR</t>
  </si>
  <si>
    <t>216,80</t>
  </si>
  <si>
    <t>432,73</t>
  </si>
  <si>
    <t>JANELA MAXIM AR EM MADEIRA CEDRINHO/ ANGELIM COMERCIAL/ CURUPIXA/ CUMARU OU EQUIVALENTE DA REGIAO, CAIXA DO BATENTE/MARCO *10* CM, 1 FOLHA  PARA VIDRO, COM GUARNICAO/ALIZAR, COM FERRAGENS, (SEM VIDRO E SEM ACABAMENTO)</t>
  </si>
  <si>
    <t>550,92</t>
  </si>
  <si>
    <t>JANELA MAXIMO AR, ACO, BATENTE / REQUADRO DE 6 A 14 CM, PINT ANTICORROSIVA, SEM VIDRO, COM GRADE, 1 FL, 60  X 80 CM (A X L)</t>
  </si>
  <si>
    <t>324,54</t>
  </si>
  <si>
    <t>JARDINEIRO</t>
  </si>
  <si>
    <t>20,56</t>
  </si>
  <si>
    <t>JARDINEIRO (MENSALISTA)</t>
  </si>
  <si>
    <t>3.617,59</t>
  </si>
  <si>
    <t>JOELHO COM VISITA, PVC SERIE R, 90 GRAUS, 100 X 75 MM, PARA ESGOTO OU AGUAS PLUVIAIS PREDIAIS</t>
  </si>
  <si>
    <t>43,51</t>
  </si>
  <si>
    <t>JOELHO CPVC, SOLDAVEL, 45 GRAUS, 15 MM, PARA AGUA QUENTE</t>
  </si>
  <si>
    <t>3,57</t>
  </si>
  <si>
    <t>JOELHO CPVC, SOLDAVEL, 45 GRAUS, 22 MM, PARA AGUA QUENTE</t>
  </si>
  <si>
    <t>JOELHO CPVC, SOLDAVEL, 45 GRAUS, 28 MM, PARA AGUA QUENTE</t>
  </si>
  <si>
    <t>JOELHO CPVC, SOLDAVEL, 45 GRAUS, 35 MM, PARA AGUA QUENTE</t>
  </si>
  <si>
    <t>15,64</t>
  </si>
  <si>
    <t>JOELHO CPVC, SOLDAVEL, 45 GRAUS, 42 MM, PARA AGUA QUENTE</t>
  </si>
  <si>
    <t>25,07</t>
  </si>
  <si>
    <t>JOELHO CPVC, SOLDAVEL, 45 GRAUS, 54 MM, PARA AGUA QUENTE</t>
  </si>
  <si>
    <t>54,99</t>
  </si>
  <si>
    <t>JOELHO CPVC, SOLDAVEL, 45 GRAUS, 73 MM, PARA AGUA QUENTE</t>
  </si>
  <si>
    <t>146,91</t>
  </si>
  <si>
    <t>JOELHO CPVC, SOLDAVEL, 45 GRAUS, 89 MM, PARA AGUA QUENTE</t>
  </si>
  <si>
    <t>171,38</t>
  </si>
  <si>
    <t>JOELHO CPVC, SOLDAVEL, 90 GRAUS, 15 MM, PARA AGUA QUENTE</t>
  </si>
  <si>
    <t>JOELHO CPVC, SOLDAVEL, 90 GRAUS, 22 MM, PARA AGUA QUENTE</t>
  </si>
  <si>
    <t>4,28</t>
  </si>
  <si>
    <t>JOELHO CPVC, SOLDAVEL, 90 GRAUS, 28 MM, PARA AGUA QUENTE</t>
  </si>
  <si>
    <t>9,02</t>
  </si>
  <si>
    <t>JOELHO CPVC, SOLDAVEL, 90 GRAUS, 35 MM, PARA AGUA QUENTE</t>
  </si>
  <si>
    <t>JOELHO CPVC, SOLDAVEL, 90 GRAUS, 42 MM, PARA AGUA QUENTE</t>
  </si>
  <si>
    <t>JOELHO CPVC, SOLDAVEL, 90 GRAUS, 54 MM, PARA AGUA QUENTE</t>
  </si>
  <si>
    <t>54,00</t>
  </si>
  <si>
    <t>JOELHO CPVC, SOLDAVEL, 90 GRAUS, 73 MM, PARA AGUA QUENTE</t>
  </si>
  <si>
    <t>143,27</t>
  </si>
  <si>
    <t>JOELHO CPVC, SOLDAVEL, 90 GRAUS, 89 MM, PARA AGUA QUENTE</t>
  </si>
  <si>
    <t>166,47</t>
  </si>
  <si>
    <t>JOELHO DE REDUCAO, PVC SOLDAVEL, 90 GRAUS,  25 MM X 20 MM, PARA AGUA FRIA PREDIAL</t>
  </si>
  <si>
    <t>JOELHO DE REDUCAO, PVC SOLDAVEL, 90 GRAUS,  32 MM X 25 MM, PARA AGUA FRIA PREDIAL</t>
  </si>
  <si>
    <t>3,41</t>
  </si>
  <si>
    <t>JOELHO DE REDUCAO, PVC, ROSCAVEL COM BUCHA DE LATAO, 90 GRAUS,  3/4" X 1/2", PARA AGUA FRIA PREDIAL</t>
  </si>
  <si>
    <t>12,73</t>
  </si>
  <si>
    <t>JOELHO DE REDUCAO, PVC, ROSCAVEL, 90 GRAUS, 1" X 3/4", PARA AGUA FRIA PREDIAL</t>
  </si>
  <si>
    <t>4,04</t>
  </si>
  <si>
    <t>JOELHO DE REDUCAO, PVC, ROSCAVEL, 90 GRAUS, 3/4" X 1/2", PARA AGUA FRIA PREDIAL</t>
  </si>
  <si>
    <t>JOELHO DE TRANSICAO, CPVC, SOLDAVEL, 90 GRAUS, 15 MM X 1/2", PARA AGUA QUENTE</t>
  </si>
  <si>
    <t>JOELHO DE TRANSICAO, CPVC, SOLDAVEL, 90 GRAUS, 22 MM X 1/2", PARA AGUA QUENTE</t>
  </si>
  <si>
    <t>14,44</t>
  </si>
  <si>
    <t>JOELHO DE TRANSICAO, CPVC, SOLDAVEL, 90 GRAUS, 22 MM X 3/4", PARA AGUA QUENTE</t>
  </si>
  <si>
    <t>JOELHO PPR 45 GRAUS, SOLDAVEL,  DN 20 MM, PARA AGUA QUENTE PREDIAL</t>
  </si>
  <si>
    <t>JOELHO PPR 45 GRAUS, SOLDAVEL, DN 25 MM, PARA AGUA QUENTE PREDIAL</t>
  </si>
  <si>
    <t>2,45</t>
  </si>
  <si>
    <t>JOELHO PPR, 45 GRAUS, SOLDAVEL, DN 32 MM, PARA AGUA QUENTE PREDIAL</t>
  </si>
  <si>
    <t>4,55</t>
  </si>
  <si>
    <t>JOELHO PPR, 90 GRAUS, SOLDAVEL, DN 110 MM, PARA AGUA QUENTE PREDIAL</t>
  </si>
  <si>
    <t>156,85</t>
  </si>
  <si>
    <t>JOELHO PPR, 90 GRAUS, SOLDAVEL, DN 20 MM, PARA AGUA QUENTE PREDIAL</t>
  </si>
  <si>
    <t>JOELHO PPR, 90 GRAUS, SOLDAVEL, DN 25 MM, PARA AGUA QUENTE PREDIAL</t>
  </si>
  <si>
    <t>JOELHO PPR, 90 GRAUS, SOLDAVEL, DN 32 MM, PARA AGUA QUENTE PREDIAL</t>
  </si>
  <si>
    <t>4,60</t>
  </si>
  <si>
    <t>JOELHO PPR, 90 GRAUS, SOLDAVEL, DN 40 MM, PARA AGUA QUENTE PREDIAL</t>
  </si>
  <si>
    <t>8,75</t>
  </si>
  <si>
    <t>JOELHO PPR, 90 GRAUS, SOLDAVEL, DN 50 MM, PARA AGUA QUENTE PREDIAL</t>
  </si>
  <si>
    <t>18,08</t>
  </si>
  <si>
    <t>JOELHO PPR, 90 GRAUS, SOLDAVEL, DN 63 MM, PARA AGUA QUENTE PREDIAL</t>
  </si>
  <si>
    <t>27,16</t>
  </si>
  <si>
    <t>JOELHO PPR, 90 GRAUS, SOLDAVEL, DN 75 MM, PARA AGUA QUENTE PREDIAL</t>
  </si>
  <si>
    <t>68,62</t>
  </si>
  <si>
    <t>JOELHO PPR, 90 GRAUS, SOLDAVEL, DN 90 MM, PARA AGUA QUENTE PREDIAL</t>
  </si>
  <si>
    <t>104,58</t>
  </si>
  <si>
    <t>JOELHO PVC COM VISITA, 90 GRAUS, DN 100 X 50 MM, SERIE NORMAL, PARA ESGOTO PREDIAL</t>
  </si>
  <si>
    <t>15,25</t>
  </si>
  <si>
    <t>JOELHO PVC LEVE, 45 GRAUS, DN 150 MM, PARA ESGOTO PREDIAL</t>
  </si>
  <si>
    <t>44,70</t>
  </si>
  <si>
    <t>JOELHO PVC LEVE, 90 GRAUS, DN 150 MM, PARA ESGOTO PREDIAL</t>
  </si>
  <si>
    <t>40,80</t>
  </si>
  <si>
    <t>JOELHO PVC,  SOLDAVEL COM ROSCA, 90 GRAUS, 20 MM X 1/2", PARA AGUA FRIA PREDIAL</t>
  </si>
  <si>
    <t>1,72</t>
  </si>
  <si>
    <t>JOELHO PVC,  SOLDAVEL COM ROSCA, 90 GRAUS, 25 MM X 1/2", PARA AGUA FRIA PREDIAL</t>
  </si>
  <si>
    <t>JOELHO PVC,  SOLDAVEL COM ROSCA, 90 GRAUS, 25 MM X 3/4", PARA AGUA FRIA PREDIAL</t>
  </si>
  <si>
    <t>2,89</t>
  </si>
  <si>
    <t>JOELHO PVC,  SOLDAVEL COM ROSCA, 90 GRAUS, 32 MM X 3/4", PARA AGUA FRIA PREDIAL</t>
  </si>
  <si>
    <t>JOELHO PVC, COM BOLSA E ANEL, 90 GRAUS, DN 40 X *38* MM, SERIE NORMAL, PARA ESGOTO PREDIAL</t>
  </si>
  <si>
    <t>3,19</t>
  </si>
  <si>
    <t>JOELHO PVC, ROSCAVEL, 45 GRAUS, 1/2", PARA AGUA FRIA PREDIAL</t>
  </si>
  <si>
    <t>3,34</t>
  </si>
  <si>
    <t>JOELHO PVC, ROSCAVEL, 45 GRAUS, 1", PARA AGUA FRIA PREDIAL</t>
  </si>
  <si>
    <t>10,67</t>
  </si>
  <si>
    <t>JOELHO PVC, ROSCAVEL, 45 GRAUS, 3/4", PARA AGUA FRIA PREDIAL</t>
  </si>
  <si>
    <t>JOELHO PVC, ROSCAVEL, 90 GRAUS, 1/2", PARA AGUA FRIA PREDIAL</t>
  </si>
  <si>
    <t>JOELHO PVC, ROSCAVEL, 90 GRAUS, 1", PARA AGUA FRIA PREDIAL</t>
  </si>
  <si>
    <t>5,36</t>
  </si>
  <si>
    <t>JOELHO PVC, ROSCAVEL, 90 GRAUS, 3/4", PARA AGUA FRIA PREDIAL</t>
  </si>
  <si>
    <t>JOELHO PVC, SOLDAVEL, BB, 45 GRAUS, DN 40 MM, PARA ESGOTO PREDIAL</t>
  </si>
  <si>
    <t>JOELHO PVC, SOLDAVEL, BB, 90 GRAUS, DN 40 MM, PARA ESGOTO PREDIAL</t>
  </si>
  <si>
    <t>2,91</t>
  </si>
  <si>
    <t>JOELHO PVC, SOLDAVEL, COM BUCHA DE LATAO, 90 GRAUS, 20 MM X 1/2", PARA AGUA FRIA PREDIAL</t>
  </si>
  <si>
    <t>JOELHO PVC, SOLDAVEL, COM BUCHA DE LATAO, 90 GRAUS, 25 MM X 1/2", PARA AGUA FRIA PREDIAL</t>
  </si>
  <si>
    <t>5,30</t>
  </si>
  <si>
    <t>JOELHO PVC, SOLDAVEL, COM BUCHA DE LATAO, 90 GRAUS, 25 MM X 3/4", PARA AGUA FRIA PREDIAL</t>
  </si>
  <si>
    <t>6,28</t>
  </si>
  <si>
    <t>JOELHO PVC, SOLDAVEL, COM BUCHA DE LATAO, 90 GRAUS, 32 MM X 3/4", PARA AGUA FRIA PREDIAL</t>
  </si>
  <si>
    <t>JOELHO PVC, SOLDAVEL, PB, 45 GRAUS, DN 100 MM, PARA ESGOTO PREDIAL</t>
  </si>
  <si>
    <t>JOELHO PVC, SOLDAVEL, PB, 45 GRAUS, DN 150 MM, PARA ESGOTO PREDIAL</t>
  </si>
  <si>
    <t>46,87</t>
  </si>
  <si>
    <t>JOELHO PVC, SOLDAVEL, PB, 45 GRAUS, DN 40 MM, PARA ESGOTO PREDIAL</t>
  </si>
  <si>
    <t>JOELHO PVC, SOLDAVEL, PB, 45 GRAUS, DN 50 MM, PARA ESGOTO PREDIAL</t>
  </si>
  <si>
    <t>2,49</t>
  </si>
  <si>
    <t>JOELHO PVC, SOLDAVEL, PB, 45 GRAUS, DN 75 MM, PARA ESGOTO PREDIAL</t>
  </si>
  <si>
    <t>5,91</t>
  </si>
  <si>
    <t>JOELHO PVC, SOLDAVEL, PB, 90 GRAUS, DN 100 MM, PARA ESGOTO PREDIAL</t>
  </si>
  <si>
    <t>6,62</t>
  </si>
  <si>
    <t>JOELHO PVC, SOLDAVEL, PB, 90 GRAUS, DN 150 MM, PARA ESGOTO PREDIAL</t>
  </si>
  <si>
    <t>JOELHO PVC, SOLDAVEL, PB, 90 GRAUS, DN 40 MM, PARA ESGOTO PREDIAL</t>
  </si>
  <si>
    <t>JOELHO PVC, SOLDAVEL, PB, 90 GRAUS, DN 50 MM, PARA ESGOTO PREDIAL</t>
  </si>
  <si>
    <t>2,00</t>
  </si>
  <si>
    <t>JOELHO PVC, SOLDAVEL, PB, 90 GRAUS, DN 75 MM, PARA ESGOTO PREDIAL</t>
  </si>
  <si>
    <t>5,21</t>
  </si>
  <si>
    <t>JOELHO PVC, SOLDAVEL, 90 GRAUS, 110 MM, PARA AGUA FRIA PREDIAL</t>
  </si>
  <si>
    <t>197,99</t>
  </si>
  <si>
    <t>JOELHO PVC, SOLDAVEL, 90 GRAUS, 20 MM, PARA AGUA FRIA PREDIAL</t>
  </si>
  <si>
    <t>JOELHO PVC, SOLDAVEL, 90 GRAUS, 25 MM, PARA AGUA FRIA PREDIAL</t>
  </si>
  <si>
    <t>JOELHO PVC, SOLDAVEL, 90 GRAUS, 32 MM, PARA AGUA FRIA PREDIAL</t>
  </si>
  <si>
    <t>JOELHO PVC, SOLDAVEL, 90 GRAUS, 40 MM, PARA AGUA FRIA PREDIAL</t>
  </si>
  <si>
    <t>4,49</t>
  </si>
  <si>
    <t>JOELHO PVC, SOLDAVEL, 90 GRAUS, 50 MM, PARA AGUA FRIA PREDIAL</t>
  </si>
  <si>
    <t>JOELHO PVC, SOLDAVEL, 90 GRAUS, 60 MM, PARA AGUA FRIA PREDIAL</t>
  </si>
  <si>
    <t>JOELHO PVC, SOLDAVEL, 90 GRAUS, 85 MM, PARA AGUA FRIA PREDIAL</t>
  </si>
  <si>
    <t>93,85</t>
  </si>
  <si>
    <t>JOELHO PVC, 45 GRAUS, ROSCAVEL,  1 1/2", AGUA FRIA PREDIAL</t>
  </si>
  <si>
    <t>18,06</t>
  </si>
  <si>
    <t>JOELHO PVC, 45 GRAUS, ROSCAVEL, 1 1/4",  AGUA FRIA PREDIAL</t>
  </si>
  <si>
    <t>JOELHO PVC, 45 GRAUS, ROSCAVEL, 2", AGUA FRIA PREDIAL</t>
  </si>
  <si>
    <t>24,70</t>
  </si>
  <si>
    <t>JOELHO PVC, 60 GRAUS, DIAMETRO ENTRE 80 E 100 MM, PARA DRENAGEM PLUVIAL PREDIAL</t>
  </si>
  <si>
    <t>6,97</t>
  </si>
  <si>
    <t>JOELHO PVC, 90 GRAUS, DIAMETRO ENTRE 80 E 100 MM, PARA DRENAGEM PLUVIAL PREDIAL</t>
  </si>
  <si>
    <t>JOELHO PVC, 90 GRAUS, ROSCAVEL, 1 1/2",  AGUA FRIA PREDIAL</t>
  </si>
  <si>
    <t>12,51</t>
  </si>
  <si>
    <t>JOELHO PVC, 90 GRAUS, ROSCAVEL, 1 1/4", AGUA FRIA PREDIAL</t>
  </si>
  <si>
    <t>11,69</t>
  </si>
  <si>
    <t>JOELHO PVC, 90 GRAUS, ROSCAVEL, 2", AGUA FRIA PREDIAL</t>
  </si>
  <si>
    <t>30,57</t>
  </si>
  <si>
    <t>JOELHO ROSCA FEMEA MOVEL, METALICO, PARA CONEXAO COM ANEL DESLIZANTE EM TUBO PEX, DN 16 MM X 1/2"</t>
  </si>
  <si>
    <t>16,98</t>
  </si>
  <si>
    <t>JOELHO ROSCA FEMEA MOVEL, METALICO, PARA CONEXAO COM ANEL DESLIZANTE EM TUBO PEX, DN 20 MM X 1/2"</t>
  </si>
  <si>
    <t>25,93</t>
  </si>
  <si>
    <t>JOELHO ROSCA FEMEA MOVEL, METALICO, PARA CONEXAO COM ANEL DESLIZANTE EM TUBO PEX, DN 20 MM X 3/4"</t>
  </si>
  <si>
    <t>30,63</t>
  </si>
  <si>
    <t>JOELHO ROSCA FEMEA MOVEL, METALICO, PARA CONEXAO COM ANEL DESLIZANTE EM TUBO PEX, DN 25 MM X 3/4"</t>
  </si>
  <si>
    <t>34,31</t>
  </si>
  <si>
    <t>JOELHO 45 GRAUS, PPR, SOLDAVEL, F/ F, DN 40 MM, PARA AQUA QUENTE E FRIA PREDIAL</t>
  </si>
  <si>
    <t>8,14</t>
  </si>
  <si>
    <t>JOELHO 45 GRAUS, PPR, SOLDAVEL, F/ F, DN 50 MM, PARA AQUA QUENTE E FRIA PREDIAL</t>
  </si>
  <si>
    <t>18,91</t>
  </si>
  <si>
    <t>JOELHO 45 GRAUS, PPR, SOLDAVEL, F/ F, DN 63 MM, PARA AQUA QUENTE E FRIA PREDIAL</t>
  </si>
  <si>
    <t>25,13</t>
  </si>
  <si>
    <t>JOELHO 45 GRAUS, PPR, SOLDAVEL, F/ F, DN 75 MM, PARA AQUA QUENTE E FRIA PREDIAL</t>
  </si>
  <si>
    <t>JOELHO 45 GRAUS, PPR, SOLDAVEL, F/ F, DN 90 MM, PARA AQUA QUENTE E FRIA PREDIAL</t>
  </si>
  <si>
    <t>133,82</t>
  </si>
  <si>
    <t>JOELHO 90 GRAUS, METALICO, PARA CONEXAO COM ANEL DESLIZANTE EM TUBO PEX, DN 16 MM</t>
  </si>
  <si>
    <t>15,76</t>
  </si>
  <si>
    <t>JOELHO 90 GRAUS, METALICO, PARA CONEXAO COM ANEL DESLIZANTE EM TUBO PEX, DN 20 MM</t>
  </si>
  <si>
    <t>18,28</t>
  </si>
  <si>
    <t>JOELHO 90 GRAUS, METALICO, PARA CONEXAO COM ANEL DESLIZANTE EM TUBO PEX, DN 25 MM</t>
  </si>
  <si>
    <t>31,74</t>
  </si>
  <si>
    <t>JOELHO 90 GRAUS, METALICO, PARA CONEXAO COM ANEL DESLIZANTE EM TUBO PEX, DN 32 MM</t>
  </si>
  <si>
    <t>41,87</t>
  </si>
  <si>
    <t>JOELHO 90 GRAUS, PLASTICO, PARA CONEXAO COM CRIMPAGEM EM TUBO PEX, DN 16 MM</t>
  </si>
  <si>
    <t>14,24</t>
  </si>
  <si>
    <t>JOELHO 90 GRAUS, PLASTICO, PARA CONEXAO COM CRIMPAGEM EM TUBO PEX, DN 20 MM</t>
  </si>
  <si>
    <t>19,75</t>
  </si>
  <si>
    <t>JOELHO 90 GRAUS, PLASTICO, PARA CONEXAO COM CRIMPAGEM EM TUBO PEX, DN 25 MM</t>
  </si>
  <si>
    <t>24,82</t>
  </si>
  <si>
    <t>JOELHO 90 GRAUS, PLASTICO, PARA CONEXAO COM CRIMPAGEM EM TUBO PEX, DN 32 MM</t>
  </si>
  <si>
    <t>43,64</t>
  </si>
  <si>
    <t>JOELHO 90 GRAUS, ROSCA FEMEA TERMINAL, METALICO, PARA CONEXAO COM ANEL DESLIZANTE EM TUBO PEX, DN 16 MM X 1/2"</t>
  </si>
  <si>
    <t>JOELHO 90 GRAUS, ROSCA FEMEA TERMINAL, METALICO, PARA CONEXAO COM ANEL DESLIZANTE EM TUBO PEX, DN 20 MM X 1/2"</t>
  </si>
  <si>
    <t>14,94</t>
  </si>
  <si>
    <t>JOELHO 90 GRAUS, ROSCA FEMEA TERMINAL, METALICO, PARA CONEXAO COM ANEL DESLIZANTE EM TUBO PEX, DN 20 MM X 3/4"</t>
  </si>
  <si>
    <t>21,34</t>
  </si>
  <si>
    <t>JOELHO 90 GRAUS, ROSCA FEMEA TERMINAL, METALICO, PARA CONEXAO COM ANEL DESLIZANTE EM TUBO PEX, DN 25 MM X 3/4"</t>
  </si>
  <si>
    <t>22,82</t>
  </si>
  <si>
    <t>JOELHO 90 GRAUS, ROSCA FEMEA TERMINAL, PLASTICO, PARA CONEXAO COM CRIMPAGEM EM TUBO PEX, DN 16 MM X 1/2"</t>
  </si>
  <si>
    <t>JOELHO 90 GRAUS, ROSCA FEMEA TERMINAL, PLASTICO, PARA CONEXAO COM CRIMPAGEM EM TUBO PEX, DN 16 MM X 3/4"</t>
  </si>
  <si>
    <t>25,05</t>
  </si>
  <si>
    <t>JOELHO 90 GRAUS, ROSCA FEMEA TERMINAL, PLASTICO, PARA CONEXAO COM CRIMPAGEM EM TUBO PEX, DN 20 MM X 1/2"</t>
  </si>
  <si>
    <t>23,02</t>
  </si>
  <si>
    <t>JOELHO 90 GRAUS, ROSCA FEMEA TERMINAL, PLASTICO, PARA CONEXAO COM CRIMPAGEM EM TUBO PEX, DN 20 MM X 3/4"</t>
  </si>
  <si>
    <t>28,80</t>
  </si>
  <si>
    <t>JOELHO 90 GRAUS, ROSCA FEMEA TERMINAL, PLASTICO, PARA CONEXAO COM CRIMPAGEM EM TUBO PEX, DN 25 MM X 1/2"</t>
  </si>
  <si>
    <t>25,29</t>
  </si>
  <si>
    <t>JOELHO 90 GRAUS, ROSCA FEMEA TERMINAL, PLASTICO, PARA CONEXAO COM CRIMPAGEM EM TUBO PEX, DN 25 MM X 1"</t>
  </si>
  <si>
    <t>44,85</t>
  </si>
  <si>
    <t>JOELHO 90 GRAUS, ROSCA FEMEA TERMINAL, PLASTICO, PARA CONEXAO COM CRIMPAGEM EM TUBO PEX, DN 25 MM X 3/4"</t>
  </si>
  <si>
    <t>33,14</t>
  </si>
  <si>
    <t>JOELHO 90 GRAUS, ROSCA FEMEA TERMINAL, PLASTICO, PARA CONEXAO COM CRIMPAGEM EM TUBO PEX, DN 32 MM X 1"</t>
  </si>
  <si>
    <t>56,34</t>
  </si>
  <si>
    <t>JOELHO 90 GRAUS, ROSCA MACHO TERMINAL, METALICO, PARA CONEXAO COM ANEL DESLIZANTE EM TUBO PEX, DN 16 MM X 1/2"</t>
  </si>
  <si>
    <t>JOELHO 90 GRAUS, ROSCA MACHO TERMINAL, METALICO, PARA CONEXAO COM ANEL DESLIZANTE EM TUBO PEX, DN 20 MM X 1/2"</t>
  </si>
  <si>
    <t>14,33</t>
  </si>
  <si>
    <t>JOELHO 90 GRAUS, ROSCA MACHO TERMINAL, METALICO, PARA CONEXAO COM ANEL DESLIZANTE EM TUBO PEX, DN 20 MM X 3/4"</t>
  </si>
  <si>
    <t>21,17</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</si>
  <si>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</si>
  <si>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</si>
  <si>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</si>
  <si>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</si>
  <si>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43,97</t>
  </si>
  <si>
    <t>JOELHO, PVC COM ROSCA E BUCHA LATAO, 90 GRAUS,  3/4", PARA AGUA FRIA PREDIAL</t>
  </si>
  <si>
    <t>JOELHO, PVC SERIE R, 45 GRAUS, DN 100 MM, PARA ESGOTO OU AGUAS PLUVIAIS PREDIAIS</t>
  </si>
  <si>
    <t>18,37</t>
  </si>
  <si>
    <t>JOELHO, PVC SERIE R, 45 GRAUS, DN 150 MM, PARA ESGOTO OU AGUAS PLUVIAIS PREDIAIS</t>
  </si>
  <si>
    <t>63,94</t>
  </si>
  <si>
    <t>JOELHO, PVC SERIE R, 45 GRAUS, DN 40 MM, PARA ESGOTO OU AGUAS PLUVIAIS PREDIAIS</t>
  </si>
  <si>
    <t>3,65</t>
  </si>
  <si>
    <t>JOELHO, PVC SERIE R, 45 GRAUS, DN 50 MM, PARA ESGOTO OU AGUAS PLUVIAIS PREDIAIS</t>
  </si>
  <si>
    <t>5,65</t>
  </si>
  <si>
    <t>JOELHO, PVC SERIE R, 45 GRAUS, DN 75 MM, PARA ESGOTO OU AGUAS PLUVIAIS PREDIAIS</t>
  </si>
  <si>
    <t>13,19</t>
  </si>
  <si>
    <t>JOELHO, PVC SERIE R, 90 GRAUS, DN 100 MM, PARA ESGOTO OU AGUAS PLUVIAIS PREDIAIS</t>
  </si>
  <si>
    <t>24,79</t>
  </si>
  <si>
    <t>JOELHO, PVC SERIE R, 90 GRAUS, DN 150 MM, PARA ESGOTO OU AGUAS PLUVIAIS PREDIAIS</t>
  </si>
  <si>
    <t>82,37</t>
  </si>
  <si>
    <t>JOELHO, PVC SERIE R, 90 GRAUS, DN 40 MM, PARA ESGOTO OU AGUAS PLUVIAIS PREDIAIS</t>
  </si>
  <si>
    <t>JOELHO, PVC SERIE R, 90 GRAUS, DN 50 MM, PARA ESGOTO OU AGUAS PLUVIAIS PREDIAIS</t>
  </si>
  <si>
    <t>JOELHO, PVC SERIE R, 90 GRAUS, DN 75 MM, PARA ESGOTO OU AGUAS PLUVIAIS PREDIAIS</t>
  </si>
  <si>
    <t>15,83</t>
  </si>
  <si>
    <t>JOELHO, PVC SOLDAVEL, 45 GRAUS, 110 MM, PARA AGUA FRIA PREDIAL</t>
  </si>
  <si>
    <t>181,06</t>
  </si>
  <si>
    <t>JOELHO, PVC SOLDAVEL, 45 GRAUS, 20 MM, PARA AGUA FRIA PREDIAL</t>
  </si>
  <si>
    <t>JOELHO, PVC SOLDAVEL, 45 GRAUS, 25 MM, PARA AGUA FRIA PREDIAL</t>
  </si>
  <si>
    <t>JOELHO, PVC SOLDAVEL, 45 GRAUS, 32 MM, PARA AGUA FRIA PREDIAL</t>
  </si>
  <si>
    <t>3,75</t>
  </si>
  <si>
    <t>JOELHO, PVC SOLDAVEL, 45 GRAUS, 40 MM, PARA AGUA FRIA PREDIAL</t>
  </si>
  <si>
    <t>JOELHO, PVC SOLDAVEL, 45 GRAUS, 50 MM, PARA AGUA FRIA PREDIAL</t>
  </si>
  <si>
    <t>6,40</t>
  </si>
  <si>
    <t>JOELHO, PVC SOLDAVEL, 45 GRAUS, 60 MM, PARA AGUA FRIA PREDIAL</t>
  </si>
  <si>
    <t>JOELHO, PVC SOLDAVEL, 45 GRAUS, 75 MM, PARA AGUA FRIA PREDIAL</t>
  </si>
  <si>
    <t>56,95</t>
  </si>
  <si>
    <t>JOELHO, PVC SOLDAVEL, 45 GRAUS, 85 MM, PARA AGUA FRIA PREDIAL</t>
  </si>
  <si>
    <t>67,56</t>
  </si>
  <si>
    <t>JOELHO, PVC SOLDAVEL, 90 GRAUS, 75 MM, PARA AGUA FRIA PREDIAL</t>
  </si>
  <si>
    <t>79,28</t>
  </si>
  <si>
    <t>JOELHO, ROSCA FEMEA, COM BASE FIXA, METALICO, PARA CONEXAO COM ANEL DESLIZANTE EM TUBO PEX, DN 16 MM X 1/2"</t>
  </si>
  <si>
    <t>13,57</t>
  </si>
  <si>
    <t>JOELHO, ROSCA FEMEA, COM BASE FIXA, METALICO, PARA CONEXAO COM ANEL DESLIZANTE EM TUBO PEX, DN 20 MM X 1/2"</t>
  </si>
  <si>
    <t>20,19</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</si>
  <si>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</si>
  <si>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</si>
  <si>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</si>
  <si>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</si>
  <si>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38,32</t>
  </si>
  <si>
    <t>JOGO DE TRANQUETA E ROSETA QUADRADA DE SOBREPOR SEM FUROS, EM LATAO CROMADO, *50 X 50* MM, PARA FECHADURA DE PORTA DE BANHEIRO</t>
  </si>
  <si>
    <t>48,00</t>
  </si>
  <si>
    <t>JOGO DE TRANQUETA E ROSETA REDONDA DE SOBREPOR SEM FUROS, EM LATAO CROMADO, DIAMETRO *50* MM, PARA FECHADURA DE PORTA DE BANHEIRO</t>
  </si>
  <si>
    <t>45,10</t>
  </si>
  <si>
    <t>JUNCAO DE REDUCAO INVERTIDA, PVC SOLDAVEL, 100 X 50 MM, SERIE NORMAL PARA ESGOTO PREDIAL</t>
  </si>
  <si>
    <t>JUNCAO DE REDUCAO INVERTIDA, PVC SOLDAVEL, 100 X 75 MM, SERIE NORMAL PARA ESGOTO PREDIAL</t>
  </si>
  <si>
    <t>22,14</t>
  </si>
  <si>
    <t>JUNCAO DE REDUCAO INVERTIDA, PVC SOLDAVEL, 75 X 50 MM, SERIE NORMAL PARA ESGOTO PREDIAL</t>
  </si>
  <si>
    <t>9,48</t>
  </si>
  <si>
    <t>JUNCAO DE REDUCAO SIMPLES, COM BOLSA PARA ANEL, PVC LEVE,  150 X 100 MM, PARA ESGOTO PREDIAL</t>
  </si>
  <si>
    <t>JUNCAO DUPLA, PVC SERIE R, DN 100 X 100 X 100 MM, PARA ESGOTO OU AGUAS PLUVIAIS PREDIAIS</t>
  </si>
  <si>
    <t>79,18</t>
  </si>
  <si>
    <t>JUNCAO DUPLA, PVC SOLDAVEL, DN 100 X 100 X 100 MM , SERIE NORMAL PARA ESGOTO PREDIAL</t>
  </si>
  <si>
    <t>31,39</t>
  </si>
  <si>
    <t>JUNCAO DUPLA, PVC SOLDAVEL, DN 75 X 75 X 75 MM , SERIE NORMAL PARA ESGOTO PREDIAL</t>
  </si>
  <si>
    <t>JUNCAO INVERTIDA, PVC SOLDAVEL, 75 X 75 MM, SERIE NORMAL PARA ESGOTO PREDIAL</t>
  </si>
  <si>
    <t>17,27</t>
  </si>
  <si>
    <t>JUNCAO PVC  ROSCAVEL, 45 GRAUS, 1/2", PARA AGUA FRIA PREDIAL</t>
  </si>
  <si>
    <t>JUNCAO PVC  ROSCAVEL, 45 GRAUS, 3/4", PARA AGUA FRIA PREDIAL</t>
  </si>
  <si>
    <t>4,99</t>
  </si>
  <si>
    <t>JUNCAO PVC, 45 GRAUS, ROSCAVEL, 1 1/4", AGUA FRIA PREDIAL</t>
  </si>
  <si>
    <t>JUNCAO PVC, 60 GRAUS, CIRCULAR,  DIAMETRO ENTRE 80 E 100 MM, PARA DRENAGEM PLUVIAL PREDIAL</t>
  </si>
  <si>
    <t>JUNCAO SIMPLES, PVC LEVE, 150 MM, PARA ESGOTO PREDIAL</t>
  </si>
  <si>
    <t>106,35</t>
  </si>
  <si>
    <t>JUNCAO SIMPLES, PVC SERIE R, DN 100 X 100 MM, PARA ESGOTO OU AGUAS PLUVIAIS PREDIAIS</t>
  </si>
  <si>
    <t>46,72</t>
  </si>
  <si>
    <t>JUNCAO SIMPLES, PVC SERIE R, DN 100 X 75 MM, PARA ESGOTO OU AGUAS PLUVIAIS PREDIAIS</t>
  </si>
  <si>
    <t>43,63</t>
  </si>
  <si>
    <t>JUNCAO SIMPLES, PVC SERIE R, DN 150 X 100 MM, PARA ESGOTO OU AGUAS PLUVIAIS PREDIAIS</t>
  </si>
  <si>
    <t>123,81</t>
  </si>
  <si>
    <t>JUNCAO SIMPLES, PVC SERIE R, DN 150 X 150 MM, PARA ESGOTO OU AGUAS PLUVIAIS PREDIAIS</t>
  </si>
  <si>
    <t>139,62</t>
  </si>
  <si>
    <t>JUNCAO SIMPLES, PVC SERIE R, DN 40 X 40 MM, PARA ESGOTO OU AGUAS PLUVIAIS PREDIAIS</t>
  </si>
  <si>
    <t>5,56</t>
  </si>
  <si>
    <t>JUNCAO SIMPLES, PVC SERIE R, DN 50 X 50 MM, PARA ESGOTO OU AGUAS PLUVIAIS PREDIAIS</t>
  </si>
  <si>
    <t>9,76</t>
  </si>
  <si>
    <t>JUNCAO SIMPLES, PVC SERIE R, DN 75 X 75 MM, PARA ESGOTO OU AGUAS PLUVIAIS PREDIAIS</t>
  </si>
  <si>
    <t>29,86</t>
  </si>
  <si>
    <t>JUNCAO SIMPLES, PVC, DN 100 X 50 MM, SERIE NORMAL PARA ESGOTO PREDIAL</t>
  </si>
  <si>
    <t>12,95</t>
  </si>
  <si>
    <t>JUNCAO SIMPLES, PVC, DN 100 X 75 MM, SERIE NORMAL PARA ESGOTO PREDIAL</t>
  </si>
  <si>
    <t>18,67</t>
  </si>
  <si>
    <t>JUNCAO SIMPLES, PVC, DN 50 X 50 MM, SERIE NORMAL PARA ESGOTO PREDIAL</t>
  </si>
  <si>
    <t>7,05</t>
  </si>
  <si>
    <t>JUNCAO SIMPLES, PVC, DN 75 X 50 MM, SERIE NORMAL PARA ESGOTO PREDIAL</t>
  </si>
  <si>
    <t>10,37</t>
  </si>
  <si>
    <t>JUNCAO SIMPLES, PVC, DN 75 X 75 MM, SERIE NORMAL PARA ESGOTO PREDIAL</t>
  </si>
  <si>
    <t>13,20</t>
  </si>
  <si>
    <t>JUNCAO SIMPLES, PVC, 45 GRAUS, DN 100 X 100 MM, SERIE NORMAL PARA ESGOTO PREDIAL</t>
  </si>
  <si>
    <t>JUNCAO SIMPLES, PVC, 45 GRAUS, DN 40 X 40 MM, SERIE NORMAL PARA ESGOTO PREDIAL</t>
  </si>
  <si>
    <t>2,92</t>
  </si>
  <si>
    <t>JUNCAO 2 GARRAS PARA FITA PERFURADA</t>
  </si>
  <si>
    <t>JUNCAO, PVC, 45 GRAUS, JE, BBB, DN 100 MM, PARA REDE COLETORA DE ESGOTO (NBR 10569)</t>
  </si>
  <si>
    <t>102,16</t>
  </si>
  <si>
    <t>JUNCAO, PVC, 45 GRAUS, JE, BBB, DN 150 MM, PARA REDE COLETORA DE ESGOTO (NBR 10569)</t>
  </si>
  <si>
    <t>211,60</t>
  </si>
  <si>
    <t>JUNCAO, PVC, 45 GRAUS, JE, BBB, DN 150 MM, PARA TUBO CORRUGADO E/OU LISO, REDE COLETORA DE ESGOTO (NBR 10569)</t>
  </si>
  <si>
    <t>592,05</t>
  </si>
  <si>
    <t>JUNCAO, PVC, 45 GRAUS, JE, BBB, DN 200 MM, PARA TUBO CORRUGADO E/OU LISO, REDE COLETORA DE ESGOTO (NBR 10569)</t>
  </si>
  <si>
    <t>891,64</t>
  </si>
  <si>
    <t>JUNCAO, PVC, 45 GRAUS, JE, BBB, DN 250 MM, PARA TUBO CORRUGADO E/OU LISO, REDE COLETORA DE ESGOTO (NBR 10569)</t>
  </si>
  <si>
    <t>1.242,02</t>
  </si>
  <si>
    <t>JUNTA DE EXPANSAO BRONZE/LATAO (REF 900), PONTA X PONTA, 35 MM</t>
  </si>
  <si>
    <t>646,88</t>
  </si>
  <si>
    <t>JUNTA DE EXPANSAO BRONZE/LATAO (REF 900), PONTA X PONTA, 42 MM</t>
  </si>
  <si>
    <t>809,89</t>
  </si>
  <si>
    <t>JUNTA DE EXPANSAO BRONZE/LATAO (REF 900), PONTA X PONTA, 54 MM</t>
  </si>
  <si>
    <t>1.123,29</t>
  </si>
  <si>
    <t>JUNTA DE EXPANSAO BRONZE/LATAO (REF 900), PONTA X PONTA, 66 MM</t>
  </si>
  <si>
    <t>1.483,68</t>
  </si>
  <si>
    <t>JUNTA DE EXPANSAO DE COBRE (REF 900), PONTA X PONTA, 15 MM</t>
  </si>
  <si>
    <t>443,61</t>
  </si>
  <si>
    <t>JUNTA DE EXPANSAO DE COBRE (REF 900), PONTA X PONTA, 22 MM</t>
  </si>
  <si>
    <t>514,57</t>
  </si>
  <si>
    <t>JUNTA DE EXPANSAO DE COBRE (REF 900), PONTA X PONTA, 28 MM</t>
  </si>
  <si>
    <t>565,18</t>
  </si>
  <si>
    <t>JUNTA DILATACAO ELASTICA PARA CONCRETO (FUGENBAND) O-12, ATE 5 MCA</t>
  </si>
  <si>
    <t>59,04</t>
  </si>
  <si>
    <t>JUNTA DILATACAO ELASTICA PARA CONCRETO (FUGENBAND) O-22, ATE 30 MCA</t>
  </si>
  <si>
    <t>87,85</t>
  </si>
  <si>
    <t>JUNTA DILATACAO ELASTICA PARA CONCRETO (FUGENBAND) O-35/10, ATE 100 MCA</t>
  </si>
  <si>
    <t>330,62</t>
  </si>
  <si>
    <t>JUNTA DILATACAO ELASTICA PARA CONCRETO (FUGENBAND) O-35/6, ATE 100 MCA</t>
  </si>
  <si>
    <t>273,53</t>
  </si>
  <si>
    <t>JUNTA PLASTICA DE DILATACAO PARA PISOS, COR CINZA, 10 X 4,5 MM (ALTURA X ESPESSURA)</t>
  </si>
  <si>
    <t>JUNTA PLASTICA DE DILATACAO PARA PISOS, COR CINZA, 17 X 3 MM (ALTURA X ESPESSURA)</t>
  </si>
  <si>
    <t>JUNTA PLASTICA DE DILATACAO PARA PISOS, COR CINZA, 27 X 3 MM (ALTURA X ESPESSURA)</t>
  </si>
  <si>
    <t>1,38</t>
  </si>
  <si>
    <t>KIT ACESSORIOS PARA COMPRESSOR DE AR, 5 PECAS (PISTOLAS PINTURA, LIMPEZA E PULVERIZACAO, CALIBRADOR E MANGUEIRA)</t>
  </si>
  <si>
    <t>244,72</t>
  </si>
  <si>
    <t>KIT CAVALETE, PVC, COM REGISTRO, PARA HIDROMETRO, BITOLAS 1/2" OU 3/4" - COMPLETO</t>
  </si>
  <si>
    <t>67,23</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</si>
  <si>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</si>
  <si>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123,30</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</si>
  <si>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</si>
  <si>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135,20</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</si>
  <si>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</si>
  <si>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230,66</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</si>
  <si>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</si>
  <si>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198,49</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</si>
  <si>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</si>
  <si>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272,20</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</si>
  <si>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</si>
  <si>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271,28</t>
  </si>
  <si>
    <t>KIT DE ACESSORIOS PARA BANHEIRO EM METAL CROMADO, 5 PECAS</t>
  </si>
  <si>
    <t>93,32</t>
  </si>
  <si>
    <t>KIT DE MATERIAIS PARA BRACADEIRA PARA FIXACAO EM POSTE CIRCULAR, CONTEM TRES FIXADORES E UM ROLO DE FITA DE 3 M EM ACO CARBONO</t>
  </si>
  <si>
    <t>38,95</t>
  </si>
  <si>
    <t>KIT DE PROTECAO ARSTOP PARA AR CONDICIONADO, TOMADA PADRAO 2P+T 20 A, COM DISJUNTOR UNIPOLAR DIN 20A</t>
  </si>
  <si>
    <t>18,53</t>
  </si>
  <si>
    <t>KIT PORTA PRONTA DE MADEIRA, FOLHA LEVE (NBR 15930) DE 600 X 2100 MM OU 700 X 2100 MM, DE 35 MM A 40 MM DE ESPESSURA, COM MARCO EM ACO, NUCLEO COLMEIA, CAPA LISA EM HDF, ACABAMENTO MELAMINICO BRANCO (INCLUI MARCO, ALIZARES, DOBRADICAS E FECHADURA)</t>
  </si>
  <si>
    <t>402,26</t>
  </si>
  <si>
    <t>KIT PORTA PRONTA DE MADEIRA, FOLHA LEVE (NBR 15930) DE 600 X 2100 MM OU 700 X 2100 MM, DE 35 MM A 40 MM DE ESPESSURA, NUCLEO COLMEIA, ESTRUTURA USINADA PARA FECHADURA, CAPA LISA EM HDF, ACABAMENTO EM PRIMER PARA PINTURA (INCLUI MARCO, ALIZARES E DOBRADICAS)</t>
  </si>
  <si>
    <t>328,30</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</si>
  <si>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</si>
  <si>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</si>
  <si>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333,68</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</si>
  <si>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</si>
  <si>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</si>
  <si>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339,34</t>
  </si>
  <si>
    <t>KIT PORTA PRONTA DE MADEIRA, FOLHA MEDIA (NBR 15930) DE 600 X 2100 MM OU 700 X 2100 MM, DE 35 MM A 40 MM DE ESPESSURA, NUCLEO SEMI-SOLIDO (SARRAFEADO), ESTRUTURA USINADA PARA FECHADURA, CAPA LISA EM HDF, ACABAMENTO MELAMINICO BRANCO (INCLUI MARCO, ALIZARES E DOBRADICAS)</t>
  </si>
  <si>
    <t>505,65</t>
  </si>
  <si>
    <t>KIT PORTA PRONTA DE MADEIRA, FOLHA MEDIA (NBR 15930) DE 600 X 2100 MM, DE 35 MM A 40 MM DE ESPESSURA, NUCLEO SEMI-SOLIDO (SARRAFEADO), ESTRUTURA USINADA PARA FECHADURA, CAPA LISA EM HDF, ACABAMENTO EM PRIMER PARA PINTURA (INCLUI MARCO, ALIZARES E DOBRADICAS)</t>
  </si>
  <si>
    <t>363,10</t>
  </si>
  <si>
    <t>KIT PORTA PRONTA DE MADEIRA, FOLHA MEDIA (NBR 15930) DE 700 X 2100 MM, DE 35 MM A 40 MM DE ESPESSURA, NUCLEO SEMI-SOLIDO (SARRAFEADO), ESTRUTURA USINADA PARA FECHADURA, CAPA LISA EM HDF, ACABAMENTO EM PRIMER PARA PINTURA (INCLUI MARCO, ALIZARES E DOBRADICAS)</t>
  </si>
  <si>
    <t>409,17</t>
  </si>
  <si>
    <t>KIT PORTA PRONTA DE MADEIRA, FOLHA MEDIA (NBR 15930) DE 800 X 2100 MM, DE 35 MM A 40 MM DE ESPESSURA,  NUCLEO SEMI-SOLIDO (SARRAFEADO), ESTRUTURA USINADA PARA FECHADURA, CAPA LISA EM HDF, ACABAMENTO EM PRIMER PARA PINTURA (INCLUI MARCO, ALIZARES E DOBRADICAS)</t>
  </si>
  <si>
    <t>450,08</t>
  </si>
  <si>
    <t>KIT PORTA PRONTA DE MADEIRA, FOLHA MEDIA (NBR 15930) DE 800 X 2100 MM, DE 35 MM A 40 MM DE ESPESSURA, NUCLEO SEMI-SOLIDO (SARRAFEADO), ESTRUTURA USINADA PARA FECHADURA, CAPA LISA EM HDF, ACABAMENTO MELAMINICO BRANCO (INCLUI MARCO, ALIZARES E DOBRADICAS)</t>
  </si>
  <si>
    <t>521,07</t>
  </si>
  <si>
    <t>KIT PORTA PRONTA DE MADEIRA, FOLHA MEDIA (NBR 15930) DE 900 X 2100 MM, DE 35 MM A 40 MM DE ESPESSURA, NUCLEO SEMI-SOLIDO (SARRAFEADO), ESTRUTURA USINADA PARA FECHADURA, CAPA LISA EM HDF, ACABAMENTO EM PRIMER PARA PINTURA (INCLUI MARCO, ALIZARES E DOBRADICAS)</t>
  </si>
  <si>
    <t>470,67</t>
  </si>
  <si>
    <t>KIT PORTA PRONTA DE MADEIRA, FOLHA MEDIA (NBR 15930) DE 900 X 2100 MM, DE 35 MM A 40 MM DE ESPESSURA, NUCLEO SEMI-SOLIDO (SARRAFEADO), ESTRUTURA USINADA PARA FECHADURA, CAPA LISA EM HDF, ACABAMENTO MELAMINICO BRANCO (INCLUI MARCO, ALIZARES E DOBRADICAS)</t>
  </si>
  <si>
    <t>558,90</t>
  </si>
  <si>
    <t>KIT PORTA PRONTA DE MADEIRA, FOLHA PESADA (NBR 15930) DE 800 X 2100 MM, DE 40 MM  A 45 MM DE ESPESSURA, NUCLEO SOLIDO, CAPA LISA EM HDF, ACABAMENTO MELAMINICO BRANCO (INCLUI MARCO, ALIZARES, DOBRADICAS E FECHADURA EXTERNA)</t>
  </si>
  <si>
    <t>609,81</t>
  </si>
  <si>
    <t>KIT PORTA PRONTA DE MADEIRA, FOLHA PESADA (NBR 15930) DE 800 X 2100 MM, DE 40 MM A 45 MM DE ESPESSURA , NUCLEO SOLIDO, ESTRUTURA USINADA PARA FECHADURA, CAPA LISA EM HDF, ACABAMENTO EM LAMINADO NATURAL COM VERNIZ (INCLUI MARCO, ALIZARES E DOBRADICAS)</t>
  </si>
  <si>
    <t>752,10</t>
  </si>
  <si>
    <t>KIT PORTA PRONTA DE MADEIRA, FOLHA PESADA (NBR 15930) DE 800 X 2100 MM, DE 40 MM A 45 MM DE ESPESSURA, COM MARCO EM ACO, NUCLEO SOLIDO, CAPA LISA EM HDF, ACABAMENTO MELAMINICO BRANCO (INCLUI MARCO, ALIZARES, DOBRADICAS E FECHADURA)</t>
  </si>
  <si>
    <t>592,81</t>
  </si>
  <si>
    <t>KIT PORTA PRONTA DE MADEIRA, FOLHA PESADA (NBR 15930) DE 900 X 2100 MM, DE 40 MM  A 45 MM DE ESPESSURA, NUCLEO SOLIDO, CAPA LISA EM HDF, ACABAMENTO MELAMINICO BRANCO (INCLUI MARCO, ALIZARES, DOBRADICAS E FECHADURA EXTERNA)</t>
  </si>
  <si>
    <t>626,32</t>
  </si>
  <si>
    <t>KIT PORTA PRONTA DE MADEIRA, FOLHA PESADA (NBR 15930) DE 900 X 2100 MM, DE 40 MM A 45 MM DE ESPESSURA , NUCLEO SOLIDO, ESTRUTURA USINADA PARA FECHADURA, CAPA LISA EM HDF, ACABAMENTO EM LAMINADO NATURAL COM VERNIZ (INCLUI MARCO, ALIZARES E DOBRADICAS)</t>
  </si>
  <si>
    <t>762,78</t>
  </si>
  <si>
    <t>KIT PORTA PRONTA DE MADEIRA, FOLHA PESADA (NBR 15930) DE 900 X 2100 MM, DE 40 MM A 45 MM DE ESPESSURA, COM MARCO EM ACO, NUCLEO SOLIDO, CAPA LISA EM HDF, ACABAMENTO MELAMINICO BRANCO (INCLUI MARCO, ALIZARES, DOBRADICAS E FECHADURA)</t>
  </si>
  <si>
    <t>629,86</t>
  </si>
  <si>
    <t>LADRILHO HIDRAULICO, *20 x 20* CM, E= 2 CM, PADRAO COPACABANA, 2 CORES (PRETO E BRANCO)</t>
  </si>
  <si>
    <t>53,86</t>
  </si>
  <si>
    <t>LADRILHO HIDRAULICO, *20 X 20* CM, E= 2 CM, DADOS, COR NATURAL</t>
  </si>
  <si>
    <t>50,00</t>
  </si>
  <si>
    <t>LADRILHO HIDRAULICO, *20 X 20* CM, E= 2 CM, RAMPA, NATURAL</t>
  </si>
  <si>
    <t>50,29</t>
  </si>
  <si>
    <t>LADRILHO HIDRAULICO, *20 X 20* CM, E= 2 CM, TATIL ALERTA OU DIRECIONAL, AMARELO</t>
  </si>
  <si>
    <t>63,75</t>
  </si>
  <si>
    <t>LADRILHO HIDRAULICO, *30 X 30* CM, E= 2 CM, MILANO, NATURAL</t>
  </si>
  <si>
    <t>49,39</t>
  </si>
  <si>
    <t>LAJE PRE-MOLDADA CONVENCIONAL (LAJOTAS + VIGOTAS) PARA FORRO, UNIDIRECIONAL, SOBRECARGA DE 100 KG/M2, VAO ATE 4,00 M (SEM COLOCACAO)</t>
  </si>
  <si>
    <t>30,00</t>
  </si>
  <si>
    <t>LAJE PRE-MOLDADA CONVENCIONAL (LAJOTAS + VIGOTAS) PARA FORRO, UNIDIRECIONAL, SOBRECARGA DE 100 KG/M2, VAO ATE 4,50 M (SEM COLOCACAO)</t>
  </si>
  <si>
    <t>31,27</t>
  </si>
  <si>
    <t>LAJE PRE-MOLDADA CONVENCIONAL (LAJOTAS + VIGOTAS) PARA FORRO, UNIDIRECIONAL, SOBRECARGA 100 KG/M2, VAO ATE 5,00 M (SEM COLOCACAO)</t>
  </si>
  <si>
    <t>LAJE PRE-MOLDADA CONVENCIONAL (LAJOTAS + VIGOTAS) PARA PISO, UNIDIRECIONAL, SOBRECARGA DE 200 KG/M2, VAO ATE 3,50 M (SEM COLOCACAO)</t>
  </si>
  <si>
    <t>31,16</t>
  </si>
  <si>
    <t>LAJE PRE-MOLDADA CONVENCIONAL (LAJOTAS + VIGOTAS) PARA PISO, UNIDIRECIONAL, SOBRECARGA DE 200 KG/M2, VAO ATE 4,50 M (SEM COLOCACAO)</t>
  </si>
  <si>
    <t>34,30</t>
  </si>
  <si>
    <t>LAJE PRE-MOLDADA CONVENCIONAL (LAJOTAS + VIGOTAS) PARA PISO, UNIDIRECIONAL, SOBRECARGA DE 200 KG/M2, VAO ATE 5,00 M (SEM COLOCACAO)</t>
  </si>
  <si>
    <t>36,04</t>
  </si>
  <si>
    <t>LAJE PRE-MOLDADA CONVENCIONAL (LAJOTAS + VIGOTAS) PARA PISO, UNIDIRECIONAL, SOBRECARGA DE 350 KG/M2, VAO ATE 4,50 M (SEM COLOCACAO)</t>
  </si>
  <si>
    <t>37,79</t>
  </si>
  <si>
    <t>LAJE PRE-MOLDADA CONVENCIONAL (LAJOTAS + VIGOTAS) PARA PISO, UNIDIRECIONAL, SOBRECARGA DE 350 KG/M2, VAO ATE 5,00 M (SEM COLOCACAO)</t>
  </si>
  <si>
    <t>43,60</t>
  </si>
  <si>
    <t>LAJE PRE-MOLDADA CONVENCIONAL (LAJOTAS + VIGOTAS) PARA PISO, UNIDIRECIONAL, SOBRECARGA 350 KG/M2 VAO ATE 3,50 M (SEM COLOCACAO)</t>
  </si>
  <si>
    <t>LAJE PRE-MOLDADA DE TRANSICAO EXCENTRICA EM CONCRETO ARMADO, DN 1200 MM, FURO CIRCULAR DN 600 MM, ESPESSURA 12 CM</t>
  </si>
  <si>
    <t>248,83</t>
  </si>
  <si>
    <t>LAJE PRE-MOLDADA DE TRANSICAO EXCENTRICA EM CONCRETO ARMADO, DN 1500 MM, FURO CIRCULAR DN 530 MM, ESPESSURA 15 CM</t>
  </si>
  <si>
    <t>424,12</t>
  </si>
  <si>
    <t>LAJE PRE-MOLDADA TRELICADA (LAJOTAS + VIGOTAS) PARA FORRO, UNIDIRECIONAL, SOBRECARGA DE 100 KG/M2, VAO ATE 6,00 M (SEM COLOCACAO)</t>
  </si>
  <si>
    <t>45,23</t>
  </si>
  <si>
    <t>LAJE PRE-MOLDADA TRELICADA (LAJOTAS + VIGOTAS) PARA PISO, UNIDIRECIONAL, SOBRECARGA DE 200 KG/M2, VAO ATE 6,00 M (SEM COLOCACAO)</t>
  </si>
  <si>
    <t>52,81</t>
  </si>
  <si>
    <t>LAMBRI EM ALUMINIO, DE APROXIMADAMENTE 0,6 KG/M, COM APROXIMADAMENTE 168,0 MM DE LARGURA, 6,0 MM DE ALTURA E 6,0 M DE EXTENSAO</t>
  </si>
  <si>
    <t>42,90</t>
  </si>
  <si>
    <t>LAMPADA DE LUZ MISTA 160 W, BASE E27 (220 V)</t>
  </si>
  <si>
    <t>LAMPADA DE LUZ MISTA 250 W, BASE E27 (220 V)</t>
  </si>
  <si>
    <t>26,81</t>
  </si>
  <si>
    <t>LAMPADA DE LUZ MISTA 500 W, BASE E40 (220 V)</t>
  </si>
  <si>
    <t>50,11</t>
  </si>
  <si>
    <t>LAMPADA FLUORESCENTE COMPACTA BRANCA 135 W, BASE E40 (127/220 V)</t>
  </si>
  <si>
    <t>148,43</t>
  </si>
  <si>
    <t>LAMPADA FLUORESCENTE COMPACTA 2U BRANCA 15 W, BASE E27 (127/220 V)</t>
  </si>
  <si>
    <t>11,05</t>
  </si>
  <si>
    <t>LAMPADA FLUORESCENTE COMPACTA 2U/3U BRANCA 9/10 W, BASE E27 (127/220 V)</t>
  </si>
  <si>
    <t>LAMPADA FLUORESCENTE COMPACTA 3U BRANCA 20 W, BASE E27 (127/220 V)</t>
  </si>
  <si>
    <t>12,61</t>
  </si>
  <si>
    <t>LAMPADA FLUORESCENTE ESPIRAL BRANCA 45 W, BASE E27 (127/220 V)</t>
  </si>
  <si>
    <t>42,57</t>
  </si>
  <si>
    <t>LAMPADA FLUORESCENTE ESPIRAL BRANCA 65 W, BASE E27 (127/220 V)</t>
  </si>
  <si>
    <t>77,03</t>
  </si>
  <si>
    <t>LAMPADA FLUORESCENTE TUBULAR T10, DE 20 OU 40 W, BIVOLT</t>
  </si>
  <si>
    <t>6,74</t>
  </si>
  <si>
    <t>LAMPADA FLUORESCENTE TUBULAR T5 DE 14 W, BIVOLT</t>
  </si>
  <si>
    <t>8,78</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</si>
  <si>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</si>
  <si>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</si>
  <si>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</si>
  <si>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</si>
  <si>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</si>
  <si>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12,02</t>
  </si>
  <si>
    <t>LAMPADA LED 10 W BIVOLT BRANCA, FORMATO TRADICIONAL (BASE E27)</t>
  </si>
  <si>
    <t>8,99</t>
  </si>
  <si>
    <t>LAMPADA LED 6 W BIVOLT BRANCA, FORMATO TRADICIONAL (BASE E27)</t>
  </si>
  <si>
    <t>LAMPADA VAPOR DE SODIO OVOIDE 150 W (BASE E40)</t>
  </si>
  <si>
    <t>38,52</t>
  </si>
  <si>
    <t>LAMPADA VAPOR DE SODIO OVOIDE 250 W (BASE E40)</t>
  </si>
  <si>
    <t>44,54</t>
  </si>
  <si>
    <t>LAMPADA VAPOR DE SODIO OVOIDE 400 W (BASE E40)</t>
  </si>
  <si>
    <t>51,94</t>
  </si>
  <si>
    <t>LAMPADA VAPOR MERCURIO 125 W (BASE E27)</t>
  </si>
  <si>
    <t>17,78</t>
  </si>
  <si>
    <t>LAMPADA VAPOR MERCURIO 250 W (BASE E40)</t>
  </si>
  <si>
    <t>31,70</t>
  </si>
  <si>
    <t>LAMPADA VAPOR MERCURIO 400 W (BASE E40)</t>
  </si>
  <si>
    <t>43,26</t>
  </si>
  <si>
    <t>LAMPADA VAPOR METALICO OVOIDE 150 W, BASE E27/E40</t>
  </si>
  <si>
    <t>36,47</t>
  </si>
  <si>
    <t>LAMPADA VAPOR METALICO TUBULAR 400 W (BASE E40)</t>
  </si>
  <si>
    <t>71,36</t>
  </si>
  <si>
    <t>LAVADORA DE ALTA PRESSAO (LAVA-JATO) PARA AGUA FRIA, PRESSAO DE OPERACAO ENTRE 1400 E 1900 LIB/POL2, VAZAO MAXIMA ENTRE  400 E 700 L/H</t>
  </si>
  <si>
    <t>2.144,99</t>
  </si>
  <si>
    <t>LAVATORIO DE CANTO LOUCA BRANCA SUSPENSO *40 X 30* CM</t>
  </si>
  <si>
    <t>166,31</t>
  </si>
  <si>
    <t>LAVATORIO LOUCA BRANCA COM COLUNA *44 X 35,5* CM</t>
  </si>
  <si>
    <t>169,53</t>
  </si>
  <si>
    <t>LAVATORIO LOUCA BRANCA COM COLUNA *54 X 44* CM</t>
  </si>
  <si>
    <t>244,17</t>
  </si>
  <si>
    <t>LAVATORIO LOUCA BRANCA SUSPENSO *40 X 30* CM</t>
  </si>
  <si>
    <t>107,68</t>
  </si>
  <si>
    <t>LAVATORIO LOUCA COR COM COLUNA *54 X 44* CM</t>
  </si>
  <si>
    <t>267,87</t>
  </si>
  <si>
    <t>LAVATORIO LOUCA COR SUSPENSO *40 X 30* CM</t>
  </si>
  <si>
    <t>128,42</t>
  </si>
  <si>
    <t>LAVATORIO/CUBA DE EMBUTIR OVAL LOUCA BRANCA SEM LADRAO *50 X 35* CM</t>
  </si>
  <si>
    <t>105,84</t>
  </si>
  <si>
    <t>LAVATORIO/CUBA DE EMBUTIR OVAL LOUCA COR SEM LADRAO *50 X 35* CM</t>
  </si>
  <si>
    <t>115,25</t>
  </si>
  <si>
    <t>LAVATORIO/CUBA DE SOBREPOR OVAL PEQUENA LOUCA BRANCA SEM LADRAO *31 X 44*</t>
  </si>
  <si>
    <t>168,38</t>
  </si>
  <si>
    <t>LAVATORIO/CUBA DE SOBREPOR RETANGULAR LOUCA BRANCA COM LADRAO *52 X 45* CM</t>
  </si>
  <si>
    <t>301,91</t>
  </si>
  <si>
    <t>LAVATORIO/CUBA DE SOBREPOR RETANGULAR LOUCA COR COM LADRAO *52 X 45* CM</t>
  </si>
  <si>
    <t>306,41</t>
  </si>
  <si>
    <t>LEITURISTA OU CADASTRISTA DE REDES DE AGUA E ESGOTO</t>
  </si>
  <si>
    <t>15,08</t>
  </si>
  <si>
    <t>LEITURISTA OU CADASTRISTA DE REDES DE AGUA E ESGOTO (MENSALISTA)</t>
  </si>
  <si>
    <t>2.651,92</t>
  </si>
  <si>
    <t>LETRA ACO INOX (AISI 304), CHAPA NUM. 22, RECORTADO, H= 20 CM (SEM RELEVO)</t>
  </si>
  <si>
    <t>89,57</t>
  </si>
  <si>
    <t>LEVANTADOR DE JANELA GUILHOTINA, EM LATAO CROMADO</t>
  </si>
  <si>
    <t>LIMPADORA A SUCCAO, TANQUE 12000 L, BASCULAMENTO HIDRAULICO, BOMBA 12 M3/MIN 95% VACUO (INCLUI MONTAGEM, NAO INCLUI CAMINHAO)</t>
  </si>
  <si>
    <t>98.500,00</t>
  </si>
  <si>
    <t>LIMPADORA DE SUCCAO TANQUE 7000 L, BOMBA 12 M3/MIN 95% VACUO (INCLUI MONTAGEM, NAO INCLUI CAMINHAO)</t>
  </si>
  <si>
    <t>83.643,10</t>
  </si>
  <si>
    <t>LIMPADORA DE SUCCAO, TANQUE 11000 L, BOMBA 340 M3/MIN (INCLUI MONTAGEM, NAO INCLUI CAMINHAO)</t>
  </si>
  <si>
    <t>140.029,09</t>
  </si>
  <si>
    <t>LIMPADORA DE SUCCAO, TANQUE 5500 L, BOMBA 60M3/MIN, VACUO 500 MBAR (INCLUI MONTAGEM, NAO INCLUI CAMINHAO)</t>
  </si>
  <si>
    <t>237.651,71</t>
  </si>
  <si>
    <t>LINHA DE PEDREIRO LISA 100 M</t>
  </si>
  <si>
    <t>8,90</t>
  </si>
  <si>
    <t>LIQUIDO PARA BRILHO PAREDES INTERNAS</t>
  </si>
  <si>
    <t>22,46</t>
  </si>
  <si>
    <t>LIXA D'AGUA EM FOLHA, GRAO 100</t>
  </si>
  <si>
    <t>1,66</t>
  </si>
  <si>
    <t>LIXA EM FOLHA PARA FERRO, NUMERO 150</t>
  </si>
  <si>
    <t>LIXA EM FOLHA PARA PAREDE OU MADEIRA, NUMERO 120 (COR VERMELHA)</t>
  </si>
  <si>
    <t>0,70</t>
  </si>
  <si>
    <t>LIXADEIRA ELETRICA ANGULAR PARA CONCRETO, POTENCIA 1.400 W, PRATO DIAMANTADO DE 5''</t>
  </si>
  <si>
    <t>4.675,40</t>
  </si>
  <si>
    <t>LIXADEIRA ELETRICA ANGULAR, PARA DISCO DE 7 " (180 MM), POTENCIA DE 2.200 W, *5.000* RPM, 220 V</t>
  </si>
  <si>
    <t>773,24</t>
  </si>
  <si>
    <t>LIXEIRA DUPLA, COM CAPACIDADE VOLUMETRICA DE 60L*, FABRICADA EM TUBO DE ACO CARBONO, CESTOS EM CHAPA DE ACO E PINTURA NO PROCESSO ELETROSTATICO - PARA ACADEMIA AO AR LIVRE / ACADEMIA DA TERCEIRA IDADE - ATI</t>
  </si>
  <si>
    <t>1.034,01</t>
  </si>
  <si>
    <t>LOCACAO DE ANDAIME METALICO TIPO FACHADEIRO, LARGURA DE 1,20 M, ALTURA POR PECA DE 2,0 M, INCLUINDO SAPATAS E ITENS NECESSARIOS A INSTALACAO</t>
  </si>
  <si>
    <t>M2XMES</t>
  </si>
  <si>
    <t>5,99</t>
  </si>
  <si>
    <t>LOCACAO DE ANDAIME METALICO TUBULAR DE ENCAIXE, TIPO DE TORRE, COM LARGURA DE 1 ATE 1,5 M E ALTURA DE *1,00* M (INCLUSO SAPATAS FIXAS OU RODIZIOS)</t>
  </si>
  <si>
    <t xml:space="preserve">MXMES </t>
  </si>
  <si>
    <t>18,00</t>
  </si>
  <si>
    <t>LOCACAO DE ANDAIME SUSPENSO OU BALANCIM MANUAL, CAPACIDADE DE CARGA TOTAL DE APROXIMADAMENTE 250 KG/M2, PLATAFORMA DE 1,50 M X 0,80 M (C X L), CABO DE 45 M</t>
  </si>
  <si>
    <t>435,00</t>
  </si>
  <si>
    <t>LOCACAO DE APRUMADOR METALICO DE PILAR, COM ALTURA E ANGULO REGULAVEIS, EXTENSAO DE *1,50* A *2,80* M</t>
  </si>
  <si>
    <t>11,70</t>
  </si>
  <si>
    <t>LOCACAO DE BARRA DE ANCORAGEM DE 0,80 A 1,20 M DE EXTENSAO, COM ROSCA DE 5/8", INCLUINDO PORCA E FLANGE</t>
  </si>
  <si>
    <t>4,50</t>
  </si>
  <si>
    <t>LOCACAO DE BOMBA MANUAL PARA TESTE HIDROSTATICO ATE 30 BAR</t>
  </si>
  <si>
    <t>2,55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</si>
  <si>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</si>
  <si>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</si>
  <si>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</si>
  <si>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</si>
  <si>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</si>
  <si>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</si>
  <si>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</si>
  <si>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545,00</t>
  </si>
  <si>
    <t>LOCACAO DE CONTAINER 2,30  X  6,00 M, ALT. 2,50 M, PARA ESCRITORIO, SEM DIVISORIAS INTERNAS E SEM SANITARIO</t>
  </si>
  <si>
    <t>425,78</t>
  </si>
  <si>
    <t>LOCACAO DE CONTAINER 2,30 X 4,30 M, ALT. 2,50 M, P/ SANITARIO, C/ 5 BACIAS, 1 LAVATORIO E 4 MICTORIOS</t>
  </si>
  <si>
    <t>681,25</t>
  </si>
  <si>
    <t>LOCACAO DE CONTAINER 2,30 X 4,30 M, ALT. 2,50 M, PARA SANITARIO, COM 3 BACIAS, 4 CHUVEIROS, 1 LAVATORIO E 1 MICTORIO</t>
  </si>
  <si>
    <t>618,80</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</si>
  <si>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</si>
  <si>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</si>
  <si>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</si>
  <si>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</si>
  <si>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</si>
  <si>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</si>
  <si>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8,24</t>
  </si>
  <si>
    <t>LOCACAO DE FORMA PLASTICA PARA LAJE NERVURADA, DIMENSOES *60* X *60* X *16* CM</t>
  </si>
  <si>
    <t>11,88</t>
  </si>
  <si>
    <t>LOCACAO DE GRUPO GERADOR *80 A 125* KVA, MOTOR DIESEL, REBOCAVEL, ACIONAMENTO MANUAL</t>
  </si>
  <si>
    <t>15,75</t>
  </si>
  <si>
    <t>LOCACAO DE GRUPO GERADOR ACIMA DE * 125 ATE 180* KVA, MOTOR DIESEL, REBOCAVEL, ACIONAMENTO MANUAL</t>
  </si>
  <si>
    <t>18,84</t>
  </si>
  <si>
    <t>LOCACAO DE GRUPO GERADOR DE *260* KVA, DIESEL REBOCAVEL, ACIONAMENTO MANUAL</t>
  </si>
  <si>
    <t>25,81</t>
  </si>
  <si>
    <t>LOCACAO DE NIVEL OPTICO, COM PRECISAO DE 0,7 MM, AUMENTO DE 32X</t>
  </si>
  <si>
    <t>2,25</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</si>
  <si>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</si>
  <si>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</si>
  <si>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</si>
  <si>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</si>
  <si>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1,35</t>
  </si>
  <si>
    <t>LOCACAO DE TEODOLITO ELETRONICO, PRECISAO ANGULAR DE 5 A 7 SEGUNDOS, INCLUINDO TRIPE</t>
  </si>
  <si>
    <t>LOCACAO DE TORRE METALICA COMPLETA PARA UMA CARGA DE 8 TF (80 KN)  E PE DIREITO DE 6 M, INCLUINDO MODULOS , DIAGONAIS, SAPATAS E FORCADOS</t>
  </si>
  <si>
    <t>627,92</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</si>
  <si>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</si>
  <si>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</si>
  <si>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</si>
  <si>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</si>
  <si>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57,66</t>
  </si>
  <si>
    <t>LUMINARIA ARANDELA TIPO MEIA-LUA COM VIDRO FOSCO *30 X 15* CM, PARA 1 LAMPADA, BASE E27, POTENCIA MAXIMA 40/60 W (NAO INCLUI LAMPADA)</t>
  </si>
  <si>
    <t>45,03</t>
  </si>
  <si>
    <t>LUMINARIA DE EMBUTIR EM CHAPA DE ACO PARA 2 LAMPADAS FLUORESCENTES DE 14 W COM REFLETOR E ALETAS EM ALUMINIO, COMPLETA (INCLUI REATOR E LAMPADAS)</t>
  </si>
  <si>
    <t>182,26</t>
  </si>
  <si>
    <t>LUMINARIA DE EMBUTIR EM CHAPA DE ACO PARA 4 LAMPADAS FLUORESCENTES DE 14 W *60 X 60 CM* ALETADA (NAO INCLUI REATOR E LAMPADAS)</t>
  </si>
  <si>
    <t>193,43</t>
  </si>
  <si>
    <t>LUMINARIA DE EMERGENCIA 30 LEDS, POTENCIA 2 W, BATERIA DE LITIO, AUTONOMIA DE 6 HORAS</t>
  </si>
  <si>
    <t>22,58</t>
  </si>
  <si>
    <t>LUMINARIA DE LED PARA ILUMINACAO PUBLICA, DE 138 W ATE 180 W, INVOLUCRO EM ALUMINIO OU ACO INOX</t>
  </si>
  <si>
    <t>770,88</t>
  </si>
  <si>
    <t>LUMINARIA DE LED PARA ILUMINACAO PUBLICA, DE 181 W ATE 239 W, INVOLUCRO EM ALUMINIO OU ACO INOX</t>
  </si>
  <si>
    <t>895,44</t>
  </si>
  <si>
    <t>LUMINARIA DE LED PARA ILUMINACAO PUBLICA, DE 240 W ATE 350 W, INVOLUCRO EM ALUMINIO OU ACO INOX</t>
  </si>
  <si>
    <t>1.483,42</t>
  </si>
  <si>
    <t>LUMINARIA DE LED PARA ILUMINACAO PUBLICA, DE 33 W ATE 50 W, INVOLUCRO EM ALUMINIO OU ACO INOX</t>
  </si>
  <si>
    <t>231,67</t>
  </si>
  <si>
    <t>LUMINARIA DE LED PARA ILUMINACAO PUBLICA, DE 51 W ATE 67 W, INVOLUCRO EM ALUMINIO OU ACO INOX</t>
  </si>
  <si>
    <t>427,49</t>
  </si>
  <si>
    <t>LUMINARIA DE LED PARA ILUMINACAO PUBLICA, DE 68 W ATE 97 W, INVOLUCRO EM ALUMINIO OU ACO INOX</t>
  </si>
  <si>
    <t>473,22</t>
  </si>
  <si>
    <t>LUMINARIA DE LED PARA ILUMINACAO PUBLICA, DE 98 W ATE 137 W, INVOLUCRO EM ALUMINIO OU ACO INOX</t>
  </si>
  <si>
    <t>570,61</t>
  </si>
  <si>
    <t>LUMINARIA DE SOBREPOR EM CHAPA DE ACO COM ALETAS PLASTICAS, PARA 1 LAMPADA, BASE E27, POTENCIA MAXIMA 40/60 W (NAO INCLUI LAMPADA)</t>
  </si>
  <si>
    <t>34,51</t>
  </si>
  <si>
    <t>LUMINARIA DE SOBREPOR EM CHAPA DE ACO COM ALETAS PLASTICAS, PARA 2 LAMPADAS, BASE E27, POTENCIA MAXIMA 40/60 W (NAO INCLUI LAMPADAS)</t>
  </si>
  <si>
    <t>46,17</t>
  </si>
  <si>
    <t>LUMINARIA DE SOBREPOR EM CHAPA DE ACO PARA 1 LAMPADA FLUORESCENTE DE *18* W, ALETADA, COMPLETA (LAMPADA E REATOR INCLUSOS)</t>
  </si>
  <si>
    <t>48,12</t>
  </si>
  <si>
    <t>LUMINARIA DE SOBREPOR EM CHAPA DE ACO PARA 1 LAMPADA FLUORESCENTE DE *18* W, PERFIL COMERCIAL (NAO INCLUI REATOR E LAMPADA)</t>
  </si>
  <si>
    <t>12,38</t>
  </si>
  <si>
    <t>LUMINARIA DE SOBREPOR EM CHAPA DE ACO PARA 1 LAMPADA FLUORESCENTE DE *36* W, ALETADA, COMPLETA (LAMPADA E REATOR INCLUSOS)</t>
  </si>
  <si>
    <t>71,00</t>
  </si>
  <si>
    <t>LUMINARIA DE SOBREPOR EM CHAPA DE ACO PARA 1 LAMPADA FLUORESCENTE DE *36* W, PERFIL COMERCIAL (NAO INCLUI REATOR E LAMPADA)</t>
  </si>
  <si>
    <t>LUMINARIA DE SOBREPOR EM CHAPA DE ACO PARA 2 LAMPADAS FLUORESCENTES DE *18* W, ALETADA, COMPLETA (LAMPADAS E REATOR INCLUSOS)</t>
  </si>
  <si>
    <t>66,69</t>
  </si>
  <si>
    <t>LUMINARIA DE SOBREPOR EM CHAPA DE ACO PARA 2 LAMPADAS FLUORESCENTES DE *18* W, PERFIL COMERCIAL (NAO INCLUI REATOR E LAMPADAS)</t>
  </si>
  <si>
    <t>21,56</t>
  </si>
  <si>
    <t>LUMINARIA DE SOBREPOR EM CHAPA DE ACO PARA 2 LAMPADAS FLUORESCENTES DE *36* W, ALETADA, COMPLETA (LAMPADAS E REATOR INCLUSOS)</t>
  </si>
  <si>
    <t>94,32</t>
  </si>
  <si>
    <t>LUMINARIA DE SOBREPOR EM CHAPA DE ACO PARA 2 LAMPADAS FLUORESCENTES DE *36* W, PERFIL COMERCIAL (NAO INCLUI REATOR E LAMPADAS)</t>
  </si>
  <si>
    <t>28,23</t>
  </si>
  <si>
    <t>LUMINARIA DE TETO PLAFON/PLAFONIER EM PLASTICO COM BASE E27, POTENCIA MAXIMA 60 W (NAO INCLUI LAMPADA)</t>
  </si>
  <si>
    <t>LUMINARIA DUPLA P/SINALIZACAO, TIPO WETZEL AS-2/110 OU EQUIV</t>
  </si>
  <si>
    <t>252,53</t>
  </si>
  <si>
    <t>LUMINARIA HERMETICA IP-65 PARA 2 DUAS LAMPADAS DE 14/16/18/20 W (NAO INCLUI REATOR E LAMPADAS)</t>
  </si>
  <si>
    <t>119,56</t>
  </si>
  <si>
    <t>LUMINARIA HERMETICA IP-65 PARA 2 DUAS LAMPADAS DE 28/32/36/40 W (NAO INCLUI REATOR E LAMPADAS)</t>
  </si>
  <si>
    <t>147,27</t>
  </si>
  <si>
    <t>LUMINARIA LED PLAFON REDONDO DE SOBREPOR BIVOLT 12/13 W,  D = *17* CM</t>
  </si>
  <si>
    <t>20,65</t>
  </si>
  <si>
    <t>LUMINARIA LED REFLETOR RETANGULAR BIVOLT, LUZ BRANCA, 10 W</t>
  </si>
  <si>
    <t>22,41</t>
  </si>
  <si>
    <t>LUMINARIA LED REFLETOR RETANGULAR BIVOLT, LUZ BRANCA, 30 W</t>
  </si>
  <si>
    <t>46,98</t>
  </si>
  <si>
    <t>LUMINARIA LED REFLETOR RETANGULAR BIVOLT, LUZ BRANCA, 50 W</t>
  </si>
  <si>
    <t>52,74</t>
  </si>
  <si>
    <t>LUMINARIA PLAFON REDONDO COM VIDRO FOSCO DIAMETRO *25* CM, PARA 1 LAMPADA, BASE E27, POTENCIA MAXIMA 40/60 W (NAO INCLUI LAMPADA)</t>
  </si>
  <si>
    <t>42,70</t>
  </si>
  <si>
    <t>LUMINARIA PLAFON REDONDO COM VIDRO FOSCO DIAMETRO *30* CM, PARA 2 LAMPADAS, BASE E27, POTENCIA MAXIMA 40/60 W (NAO INCLUI LAMPADAS)</t>
  </si>
  <si>
    <t>49,44</t>
  </si>
  <si>
    <t>LUMINARIA PROVA DE TEMPO PETERCO Y.31/1</t>
  </si>
  <si>
    <t>144,89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</si>
  <si>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</si>
  <si>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64,60</t>
  </si>
  <si>
    <t>LUMINARIA SPOT DE SOBREPOR EM ALUMINIO COM ALETA PLASTICA PARA 1 LAMPADA, BASE E27, POTENCIA MAXIMA 40/60 W (NAO INCLUI LAMPADA)</t>
  </si>
  <si>
    <t>74,16</t>
  </si>
  <si>
    <t>LUMINARIA SPOT DE SOBREPOR EM ALUMINIO COM ALETA PLASTICA PARA 2 LAMPADAS, BASE E27, POTENCIA MAXIMA 40/60 W (NAO INCLUI LAMPADA)</t>
  </si>
  <si>
    <t>52,58</t>
  </si>
  <si>
    <t>LUMINARIA TIPO TARTARUGA A PROVA DE TEMPO, GASES, VAPOR E PO, EM ALUMINIO, COM GRADE, BASE E27, POTENCIA MAXIMA 100 W - REF Y 25/1 (NAO INCLUI LAMPADA)</t>
  </si>
  <si>
    <t>109,54</t>
  </si>
  <si>
    <t>LUMINARIA TIPO TARTARUGA PARA AREA EXTERNA EM ALUMINIO, COM GRADE, PARA 1 LAMPADA, BASE E27, POTENCIA MAXIMA 40/60 W (NAO INCLUI LAMPADA)</t>
  </si>
  <si>
    <t>55,74</t>
  </si>
  <si>
    <t>LUVA CPVC, SOLDAVEL, 15 MM, PARA AGUA QUENTE PREDIAL</t>
  </si>
  <si>
    <t>LUVA CPVC, SOLDAVEL, 22 MM, PARA AGUA QUENTE PREDIAL</t>
  </si>
  <si>
    <t>LUVA CPVC, SOLDAVEL, 28 MM, PARA AGUA QUENTE PREDIAL</t>
  </si>
  <si>
    <t>LUVA CPVC, SOLDAVEL, 35 MM, PARA AGUA QUENTE PREDIAL</t>
  </si>
  <si>
    <t>9,92</t>
  </si>
  <si>
    <t>LUVA CPVC, SOLDAVEL, 42 MM, PARA AGUA QUENTE PREDIAL</t>
  </si>
  <si>
    <t>13,64</t>
  </si>
  <si>
    <t>LUVA CPVC, SOLDAVEL, 54 MM, PARA AGUA QUENTE PREDIAL</t>
  </si>
  <si>
    <t>27,65</t>
  </si>
  <si>
    <t>LUVA CPVC, SOLDAVEL, 73 MM, PARA AGUA QUENTE PREDIAL</t>
  </si>
  <si>
    <t>118,80</t>
  </si>
  <si>
    <t>LUVA CPVC, SOLDAVEL, 89 MM, PARA AGUA QUENTE PREDIAL</t>
  </si>
  <si>
    <t>133,51</t>
  </si>
  <si>
    <t>LUVA DE BORRACHA ISOLANTE PARA ALTA TENSAO, RESISTENTE A OZONIO, TENSAO DE ENSAIO 2,5 KV (PAR)</t>
  </si>
  <si>
    <t>362,27</t>
  </si>
  <si>
    <t>LUVA DE COBRE (REF 600) SEM ANEL DE SOLDA, BOLSA X BOLSA, 104 MM</t>
  </si>
  <si>
    <t>369,17</t>
  </si>
  <si>
    <t>LUVA DE COBRE (REF 600) SEM ANEL DE SOLDA, BOLSA X BOLSA, 15 MM</t>
  </si>
  <si>
    <t>LUVA DE COBRE (REF 600) SEM ANEL DE SOLDA, BOLSA X BOLSA, 22 MM</t>
  </si>
  <si>
    <t>LUVA DE COBRE (REF 600) SEM ANEL DE SOLDA, BOLSA X BOLSA, 28 MM</t>
  </si>
  <si>
    <t>11,03</t>
  </si>
  <si>
    <t>LUVA DE COBRE (REF 600) SEM ANEL DE SOLDA, BOLSA X BOLSA, 35 MM</t>
  </si>
  <si>
    <t>24,35</t>
  </si>
  <si>
    <t>LUVA DE COBRE (REF 600) SEM ANEL DE SOLDA, BOLSA X BOLSA, 42 MM</t>
  </si>
  <si>
    <t>30,89</t>
  </si>
  <si>
    <t>LUVA DE COBRE (REF 600) SEM ANEL DE SOLDA, BOLSA X BOLSA, 54 MM</t>
  </si>
  <si>
    <t>50,45</t>
  </si>
  <si>
    <t>LUVA DE COBRE (REF 600) SEM ANEL DE SOLDA, BOLSA X BOLSA, 66 MM</t>
  </si>
  <si>
    <t>165,36</t>
  </si>
  <si>
    <t>LUVA DE COBRE (REF 600) SEM ANEL DE SOLDA, BOLSA X BOLSA, 79 MM</t>
  </si>
  <si>
    <t>253,17</t>
  </si>
  <si>
    <t>LUVA DE CORRER DEFOFO, PVC, JE, DN 100 MM</t>
  </si>
  <si>
    <t>52,00</t>
  </si>
  <si>
    <t>LUVA DE CORRER DEFOFO, PVC, JE, DN 150 MM</t>
  </si>
  <si>
    <t>114,77</t>
  </si>
  <si>
    <t>LUVA DE CORRER DEFOFO, PVC, JE, DN 200 MM</t>
  </si>
  <si>
    <t>204,72</t>
  </si>
  <si>
    <t>LUVA DE CORRER DEFOFO, PVC, JE, DN 250 MM</t>
  </si>
  <si>
    <t>372,89</t>
  </si>
  <si>
    <t>LUVA DE CORRER DEFOFO, PVC, JE, DN 300 MM</t>
  </si>
  <si>
    <t>511,80</t>
  </si>
  <si>
    <t>LUVA DE CORRER PARA TUBO ROSCAVEL, PVC, 1 1/2", PARA AGUA FRIA PREDIAL</t>
  </si>
  <si>
    <t>36,27</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</si>
  <si>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</si>
  <si>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</si>
  <si>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</si>
  <si>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</si>
  <si>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8,85</t>
  </si>
  <si>
    <t>LUVA DE CORRER PARA TUBO SOLDAVEL, PVC, 32 MM, PARA AGUA FRIA PREDIAL</t>
  </si>
  <si>
    <t>LUVA DE CORRER PARA TUBO SOLDAVEL, PVC, 50 MM, PARA AGUA FRIA PREDIAL</t>
  </si>
  <si>
    <t>LUVA DE CORRER PARA TUBO SOLDAVEL, PVC, 60 MM, PARA AGUA FRIA PREDIAL</t>
  </si>
  <si>
    <t>37,55</t>
  </si>
  <si>
    <t>LUVA DE CORRER PVC, JE, DN 100 MM, PARA REDE COLETORA DE ESGOTO (NBR 10569)</t>
  </si>
  <si>
    <t>21,44</t>
  </si>
  <si>
    <t>LUVA DE CORRER PVC, JE, DN 150 MM, PARA REDE COLETORA DE ESGOTO (NBR 10569)</t>
  </si>
  <si>
    <t>69,80</t>
  </si>
  <si>
    <t>LUVA DE CORRER PVC, JE, DN 200 MM, PARA REDE COLETORA DE ESGOTO (NBR 10569)</t>
  </si>
  <si>
    <t>150,23</t>
  </si>
  <si>
    <t>LUVA DE CORRER PVC, JE, DN 250 MM, PARA REDE COLETORA DE ESGOTO (NBR 10569)</t>
  </si>
  <si>
    <t>245,63</t>
  </si>
  <si>
    <t>LUVA DE CORRER PVC, JE, DN 300 MM, PARA REDE COLETORA DE ESGOTO (NBR 10569)</t>
  </si>
  <si>
    <t>410,61</t>
  </si>
  <si>
    <t>LUVA DE CORRER, CPVC, SOLDAVEL, 15 MM, PARA AGUA QUENTE PREDIAL</t>
  </si>
  <si>
    <t>5,44</t>
  </si>
  <si>
    <t>LUVA DE CORRER, CPVC, SOLDAVEL, 22 MM, PARA AGUA QUENTE PREDIAL</t>
  </si>
  <si>
    <t>LUVA DE CORRER, CPVC, SOLDAVEL, 28 MM, PARA AGUA QUENTE PREDIAL</t>
  </si>
  <si>
    <t>11,57</t>
  </si>
  <si>
    <t>LUVA DE CORRER, CPVC, SOLDAVEL, 35 MM, PARA AGUA QUENTE PREDIAL</t>
  </si>
  <si>
    <t>LUVA DE CORRER, CPVC, SOLDAVEL, 42 MM, PARA AGUA QUENTE PREDIAL</t>
  </si>
  <si>
    <t>27,99</t>
  </si>
  <si>
    <t>LUVA DE CORRER, PVC PBA, JE, DN 100 / DE 110 MM, PARA REDE AGUA (NBR 10351)</t>
  </si>
  <si>
    <t>51,60</t>
  </si>
  <si>
    <t>LUVA DE CORRER, PVC PBA, JE, DN 50 / DE 60 MM, PARA REDE AGUA (NBR 10351)</t>
  </si>
  <si>
    <t>14,84</t>
  </si>
  <si>
    <t>LUVA DE CORRER, PVC PBA, JE, DN 75 / DE 85 MM, PARA REDE AGUA (NBR 10351)</t>
  </si>
  <si>
    <t>LUVA DE CORRER, PVC SERIE R, 100 MM, PARA ESGOTO OU AGUAS PLUVIAIS PREDIAIS</t>
  </si>
  <si>
    <t>20,54</t>
  </si>
  <si>
    <t>LUVA DE CORRER, PVC SERIE R, 150 MM, PARA ESGOTO OU AGUAS PLUVIAIS PREDIAIS</t>
  </si>
  <si>
    <t>66,39</t>
  </si>
  <si>
    <t>LUVA DE CORRER, PVC SERIE R, 75 MM, PARA ESGOTO OU AGUAS PLUVIAIS PREDIAIS</t>
  </si>
  <si>
    <t>10,85</t>
  </si>
  <si>
    <t>LUVA DE CORRER, PVC, DN 100 MM, PARA ESGOTO PREDIAL</t>
  </si>
  <si>
    <t>13,46</t>
  </si>
  <si>
    <t>LUVA DE CORRER, PVC, DN 50 MM, PARA ESGOTO PREDIAL</t>
  </si>
  <si>
    <t>8,18</t>
  </si>
  <si>
    <t>LUVA DE CORRER, PVC, DN 75 MM, PARA ESGOTO PREDIAL</t>
  </si>
  <si>
    <t>LUVA DE FERRO GALVANIZADO, COM ROSCA BSP MACHO/FEMEA, DE 3/4"</t>
  </si>
  <si>
    <t>8,69</t>
  </si>
  <si>
    <t>LUVA DE FERRO GALVANIZADO, COM ROSCA BSP, DE 1 1/2"</t>
  </si>
  <si>
    <t>17,90</t>
  </si>
  <si>
    <t>LUVA DE FERRO GALVANIZADO, COM ROSCA BSP, DE 1 1/4"</t>
  </si>
  <si>
    <t>14,62</t>
  </si>
  <si>
    <t>LUVA DE FERRO GALVANIZADO, COM ROSCA BSP, DE 1/2"</t>
  </si>
  <si>
    <t>LUVA DE FERRO GALVANIZADO, COM ROSCA BSP, DE 1"</t>
  </si>
  <si>
    <t>10,46</t>
  </si>
  <si>
    <t>LUVA DE FERRO GALVANIZADO, COM ROSCA BSP, DE 2 1/2"</t>
  </si>
  <si>
    <t>50,01</t>
  </si>
  <si>
    <t>LUVA DE FERRO GALVANIZADO, COM ROSCA BSP, DE 2"</t>
  </si>
  <si>
    <t>27,42</t>
  </si>
  <si>
    <t>LUVA DE FERRO GALVANIZADO, COM ROSCA BSP, DE 3/4"</t>
  </si>
  <si>
    <t>6,43</t>
  </si>
  <si>
    <t>LUVA DE FERRO GALVANIZADO, COM ROSCA BSP, DE 3"</t>
  </si>
  <si>
    <t>75,45</t>
  </si>
  <si>
    <t>LUVA DE FERRO GALVANIZADO, COM ROSCA BSP, DE 4"</t>
  </si>
  <si>
    <t>118,98</t>
  </si>
  <si>
    <t>LUVA DE FERRO GALVANIZADO, COM ROSCA BSP, DE 5"</t>
  </si>
  <si>
    <t>216,76</t>
  </si>
  <si>
    <t>LUVA DE FERRO GALVANIZADO, COM ROSCA BSP, DE 6"</t>
  </si>
  <si>
    <t>357,52</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</si>
  <si>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</si>
  <si>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</si>
  <si>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</si>
  <si>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</si>
  <si>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27,06</t>
  </si>
  <si>
    <t>LUVA DE REDUCAO DE FERRO GALVANIZADO, COM ROSCA BSP MACHO/FEMEA, DE 1" X 1/2"</t>
  </si>
  <si>
    <t>15,27</t>
  </si>
  <si>
    <t>LUVA DE REDUCAO DE FERRO GALVANIZADO, COM ROSCA BSP MACHO/FEMEA, DE 1" X 3/4"</t>
  </si>
  <si>
    <t>LUVA DE REDUCAO DE FERRO GALVANIZADO, COM ROSCA BSP MACHO/FEMEA, DE 3/4" X 1/2"</t>
  </si>
  <si>
    <t>10,52</t>
  </si>
  <si>
    <t>LUVA DE REDUCAO DE FERRO GALVANIZADO, COM ROSCA BSP, DE 1 1/2" X 1 1/4"</t>
  </si>
  <si>
    <t>19,01</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</si>
  <si>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</si>
  <si>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</si>
  <si>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</si>
  <si>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</si>
  <si>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</si>
  <si>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15,70</t>
  </si>
  <si>
    <t>LUVA DE REDUCAO DE FERRO GALVANIZADO, COM ROSCA BSP, DE 1 1/4" X 3/4"</t>
  </si>
  <si>
    <t>LUVA DE REDUCAO DE FERRO GALVANIZADO, COM ROSCA BSP, DE 1" X 1/2"</t>
  </si>
  <si>
    <t>10,34</t>
  </si>
  <si>
    <t>LUVA DE REDUCAO DE FERRO GALVANIZADO, COM ROSCA BSP, DE 1" X 3/4"</t>
  </si>
  <si>
    <t>10,54</t>
  </si>
  <si>
    <t>LUVA DE REDUCAO DE FERRO GALVANIZADO, COM ROSCA BSP, DE 2 1/2" X 1 1/2"</t>
  </si>
  <si>
    <t>53,40</t>
  </si>
  <si>
    <t>LUVA DE REDUCAO DE FERRO GALVANIZADO, COM ROSCA BSP, DE 2 1/2" X 2"</t>
  </si>
  <si>
    <t>LUVA DE REDUCAO DE FERRO GALVANIZADO, COM ROSCA BSP, DE 2" X 1 1/2"</t>
  </si>
  <si>
    <t>30,44</t>
  </si>
  <si>
    <t>LUVA DE REDUCAO DE FERRO GALVANIZADO, COM ROSCA BSP, DE 2" X 1 1/4"</t>
  </si>
  <si>
    <t>LUVA DE REDUCAO DE FERRO GALVANIZADO, COM ROSCA BSP, DE 2" X 1"</t>
  </si>
  <si>
    <t>LUVA DE REDUCAO DE FERRO GALVANIZADO, COM ROSCA BSP, DE 3/4" X 1/2"</t>
  </si>
  <si>
    <t>7,47</t>
  </si>
  <si>
    <t>LUVA DE REDUCAO DE FERRO GALVANIZADO, COM ROSCA BSP, DE 3" X 1 1/2"</t>
  </si>
  <si>
    <t>81,36</t>
  </si>
  <si>
    <t>LUVA DE REDUCAO DE FERRO GALVANIZADO, COM ROSCA BSP, DE 3" X 2 1/2"</t>
  </si>
  <si>
    <t>LUVA DE REDUCAO DE FERRO GALVANIZADO, COM ROSCA BSP, DE 3" X 2"</t>
  </si>
  <si>
    <t>LUVA DE REDUCAO DE FERRO GALVANIZADO, COM ROSCA BSP, DE 4" X 2 1/2"</t>
  </si>
  <si>
    <t>140,49</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</si>
  <si>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</si>
  <si>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</si>
  <si>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</si>
  <si>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</si>
  <si>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37,34</t>
  </si>
  <si>
    <t>LUVA DE REDUCAO EM ACO CARBONO, COM ENCAIXE PARA SOLDA DN SW, PRESSAO 3.000 LBS, DN 1 1/4"  X 1"</t>
  </si>
  <si>
    <t>LUVA DE REDUCAO EM ACO CARBONO, COM ENCAIXE PARA SOLDA DN SW, PRESSAO 3.000 LBS, DN 1" X 3/4"</t>
  </si>
  <si>
    <t>11,13</t>
  </si>
  <si>
    <t>LUVA DE REDUCAO EM ACO CARBONO, COM ENCAIXE PARA SOLDA DN SW, PRESSAO 3.000 LBS, DN 2 1/2" X 2"</t>
  </si>
  <si>
    <t>118,50</t>
  </si>
  <si>
    <t>LUVA DE REDUCAO EM ACO CARBONO, COM ENCAIXE PARA SOLDA DN SW, PRESSAO 3.000 LBS, DN 2" X 1 1/2"</t>
  </si>
  <si>
    <t>58,90</t>
  </si>
  <si>
    <t>LUVA DE REDUCAO EM ACO CARBONO, COM ENCAIXE PARA SOLDA DN SW, PRESSAO 3.000 LBS, DN 3" X 2 1/2"</t>
  </si>
  <si>
    <t>160,25</t>
  </si>
  <si>
    <t>LUVA DE REDUCAO PARA TUBO PEX, METALICA, PARA CONEXAO COM ANEL DESLIZANTE, DN 20 X 16 MM</t>
  </si>
  <si>
    <t>7,98</t>
  </si>
  <si>
    <t>LUVA DE REDUCAO PARA TUBO PEX, METALICA, PARA CONEXAO COM ANEL DESLIZANTE, DN 25 X 16 MM</t>
  </si>
  <si>
    <t>12,74</t>
  </si>
  <si>
    <t>LUVA DE REDUCAO PARA TUBO PEX, METALICA, PARA CONEXAO COM ANEL DESLIZANTE, DN 25 X 20 MM</t>
  </si>
  <si>
    <t>14,13</t>
  </si>
  <si>
    <t>LUVA DE REDUCAO PARA TUBO PEX, METALICA, PARA CONEXAO COM ANEL DESLIZANTE, DN 32 X 25 MM</t>
  </si>
  <si>
    <t>22,35</t>
  </si>
  <si>
    <t>LUVA DE REDUCAO PARA TUBO PEX, PLASTICA, PARA CONEXAO COM CRIMPAGEM, DN 20 X 16 MM</t>
  </si>
  <si>
    <t>17,34</t>
  </si>
  <si>
    <t>LUVA DE REDUCAO PARA TUBO PEX, PLASTICA, PARA CONEXAO COM CRIMPAGEM, DN 25 X 16 MM</t>
  </si>
  <si>
    <t>LUVA DE REDUCAO PARA TUBO PEX, PLASTICA, PARA CONEXAO COM CRIMPAGEM, DN 32 X 20 MM</t>
  </si>
  <si>
    <t>34,06</t>
  </si>
  <si>
    <t>LUVA DE REDUCAO PARA TUBO PEX, PLASTICA, PARA CONEXAO COM CRIMPAGEM, DN 32 X 25 MM</t>
  </si>
  <si>
    <t>35,94</t>
  </si>
  <si>
    <t>LUVA DE REDUCAO ROSCAVEL, PVC, 1" X 3/4", PARA AGUA FRIA PREDIAL</t>
  </si>
  <si>
    <t>LUVA DE REDUCAO ROSCAVEL, PVC, 3/4" X 1/2", PARA AGUA FRIA PREDIAL</t>
  </si>
  <si>
    <t>2,87</t>
  </si>
  <si>
    <t>LUVA DE REDUCAO SOLDAVEL, PVC, 25 MM X 20 MM, PARA AGUA FRIA PREDIAL</t>
  </si>
  <si>
    <t>LUVA DE REDUCAO SOLDAVEL, PVC, 32 MM X 25 MM, PARA AGUA FRIA PREDIAL</t>
  </si>
  <si>
    <t>LUVA DE REDUCAO SOLDAVEL, PVC, 40 MM X 32 MM, PARA AGUA FRIA PREDIAL</t>
  </si>
  <si>
    <t>3,87</t>
  </si>
  <si>
    <t>LUVA DE REDUCAO SOLDAVEL, PVC, 60 MM X 50 MM, PARA AGUA FRIA PREDIAL</t>
  </si>
  <si>
    <t>9,98</t>
  </si>
  <si>
    <t>LUVA DE REDUCAO, PVC, SOLDAVEL, 50 X 25 MM, PARA AGUA FRIA PREDIAL</t>
  </si>
  <si>
    <t>LUVA DE TRANSICAO DE CPVC X PVC, SOLDAVEL, 22 X 25 MM, PARA AGUA QUENTE</t>
  </si>
  <si>
    <t>LUVA DE TRANSICAO, CPVC, SOLDAVEL, 42 MM X 1 1/2", PARA AGUA QUENTE</t>
  </si>
  <si>
    <t>139,71</t>
  </si>
  <si>
    <t>LUVA DE TRANSICAO, CPVC, SOLDAVEL, 54 MM X 2", PARA AGUA QUENTE PREDIAL</t>
  </si>
  <si>
    <t>227,89</t>
  </si>
  <si>
    <t>LUVA DE TRANSICAO, CPVC, 15 MM X 1/2", PARA AGUA QUENTE PREDIAL</t>
  </si>
  <si>
    <t>11,35</t>
  </si>
  <si>
    <t>LUVA DE TRANSICAO, CPVC, 22 MM X 1/2", PARA AGUA QUENTE</t>
  </si>
  <si>
    <t>LUVA DUPLA, PVC LEVE, DN 150 MM</t>
  </si>
  <si>
    <t>14,27</t>
  </si>
  <si>
    <t>LUVA EM ACO CARBONO, SOLDAVEL, PRESSAO 3.000 LBS, DN 1 1/2"</t>
  </si>
  <si>
    <t>29,13</t>
  </si>
  <si>
    <t>LUVA EM ACO CARBONO, SOLDAVEL, PRESSAO 3.000 LBS, DN 1 1/4"</t>
  </si>
  <si>
    <t>LUVA EM ACO CARBONO, SOLDAVEL, PRESSAO 3.000 LBS, DN 1/2"</t>
  </si>
  <si>
    <t>LUVA EM ACO CARBONO, SOLDAVEL, PRESSAO 3.000 LBS, DN 1"</t>
  </si>
  <si>
    <t>LUVA EM ACO CARBONO, SOLDAVEL, PRESSAO 3.000 LBS, DN 2 1/2"</t>
  </si>
  <si>
    <t>92,24</t>
  </si>
  <si>
    <t>LUVA EM ACO CARBONO, SOLDAVEL, PRESSAO 3.000 LBS, DN 2"</t>
  </si>
  <si>
    <t>45,91</t>
  </si>
  <si>
    <t>LUVA EM ACO CARBONO, SOLDAVEL, PRESSAO 3.000 LBS, DN 3/4"</t>
  </si>
  <si>
    <t>LUVA EM ACO CARBONO, SOLDAVEL, PRESSAO 3.000 LBS, DN 3"</t>
  </si>
  <si>
    <t>124,88</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</si>
  <si>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</si>
  <si>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</si>
  <si>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</si>
  <si>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</si>
  <si>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</si>
  <si>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</si>
  <si>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4,36</t>
  </si>
  <si>
    <t>LUVA EM PVC RIGIDO ROSCAVEL, DE 3/4", PARA ELETRODUTO</t>
  </si>
  <si>
    <t>LUVA EM PVC RIGIDO ROSCAVEL, DE 3", PARA ELETRODUTO</t>
  </si>
  <si>
    <t>13,01</t>
  </si>
  <si>
    <t>LUVA EM PVC RIGIDO ROSCAVEL, DE 4", PARA ELETRODUTO</t>
  </si>
  <si>
    <t>LUVA PARA ELETRODUTO, EM ACO GALVANIZADO ELETROLITICO, DIAMETRO DE 100 MM (4")</t>
  </si>
  <si>
    <t>25,82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</si>
  <si>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</si>
  <si>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</si>
  <si>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</si>
  <si>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</si>
  <si>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</si>
  <si>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5,28</t>
  </si>
  <si>
    <t>LUVA PARA ELETRODUTO, EM ACO GALVANIZADO ELETROLITICO, DIAMETRO DE 50 MM (2")</t>
  </si>
  <si>
    <t>7,36</t>
  </si>
  <si>
    <t>LUVA PARA ELETRODUTO, EM ACO GALVANIZADO ELETROLITICO, DIAMETRO DE 65 MM (2 1/2")</t>
  </si>
  <si>
    <t>LUVA PARA ELETRODUTO, EM ACO GALVANIZADO ELETROLITICO, DIAMETRO DE 80 MM (3")</t>
  </si>
  <si>
    <t>16,36</t>
  </si>
  <si>
    <t>LUVA PARA TUBO PEX, METALICO, PARA CONEXAO COM ANEL DESLIZANTE, DN 16 MM</t>
  </si>
  <si>
    <t>LUVA PARA TUBO PEX, METALICO, PARA CONEXAO COM ANEL DESLIZANTE, DN 20 MM</t>
  </si>
  <si>
    <t>9,11</t>
  </si>
  <si>
    <t>LUVA PARA TUBO PEX, METALICO, PARA CONEXAO COM ANEL DESLIZANTE, DN 25 MM</t>
  </si>
  <si>
    <t>18,48</t>
  </si>
  <si>
    <t>LUVA PARA TUBO PEX, METALICO, PARA CONEXAO COM ANEL DESLIZANTE, DN 32 MM</t>
  </si>
  <si>
    <t>27,55</t>
  </si>
  <si>
    <t>LUVA PARA TUBO PEX, PLASTICA, PARA CONEXAO COM CRIMPAGEM, DN 16 MM</t>
  </si>
  <si>
    <t>12,01</t>
  </si>
  <si>
    <t>LUVA PARA TUBO PEX, PLASTICA, PARA CONEXAO COM CRIMPAGEM, DN 20 MM</t>
  </si>
  <si>
    <t>17,38</t>
  </si>
  <si>
    <t>LUVA PARA TUBO PEX, PLASTICA, PARA CONEXAO COM CRIMPAGEM, DN 25 MM</t>
  </si>
  <si>
    <t>26,33</t>
  </si>
  <si>
    <t>LUVA PARA TUBO PEX, PLASTICA, PARA CONEXAO COM CRIMPAGEM, DN 32 MM</t>
  </si>
  <si>
    <t>39,57</t>
  </si>
  <si>
    <t>LUVA PASSANTE DE COBRE (REF 601) SEM ANEL DE SOLDA, BOLSA 15 MM</t>
  </si>
  <si>
    <t>LUVA PASSANTE DE COBRE (REF 601) SEM ANEL DE SOLDA, BOLSA 22 MM</t>
  </si>
  <si>
    <t>6,82</t>
  </si>
  <si>
    <t>LUVA PASSANTE DE COBRE (REF 601) SEM ANEL DE SOLDA, BOLSA 28 MM</t>
  </si>
  <si>
    <t>LUVA PASSANTE DE COBRE (REF 601) SEM ANEL DE SOLDA, BOLSA 35 MM</t>
  </si>
  <si>
    <t>24,48</t>
  </si>
  <si>
    <t>LUVA PASSANTE DE COBRE (REF 601) SEM ANEL DE SOLDA, BOLSA 42 MM</t>
  </si>
  <si>
    <t>37,74</t>
  </si>
  <si>
    <t>LUVA PASSANTE DE COBRE (REF 601) SEM ANEL DE SOLDA, BOLSA 54 MM</t>
  </si>
  <si>
    <t>57,91</t>
  </si>
  <si>
    <t>LUVA PASSANTE DE COBRE (REF 601) SEM ANEL DE SOLDA, BOLSA 66 MM</t>
  </si>
  <si>
    <t>LUVA PPR, SOLDAVEL, DN 110 MM, PARA AGUA QUENTE PREDIAL</t>
  </si>
  <si>
    <t>112,89</t>
  </si>
  <si>
    <t>LUVA PPR, SOLDAVEL, DN 20 MM, PARA AGUA QUENTE PREDIAL</t>
  </si>
  <si>
    <t>LUVA PPR, SOLDAVEL, DN 25 MM, PARA AGUA QUENTE PREDIAL</t>
  </si>
  <si>
    <t>2,48</t>
  </si>
  <si>
    <t>LUVA PPR, SOLDAVEL, DN 32 MM, PARA AGUA QUENTE PREDIAL</t>
  </si>
  <si>
    <t>LUVA PPR, SOLDAVEL, DN 40 MM, PARA AGUA QUENTE PREDIAL</t>
  </si>
  <si>
    <t>8,28</t>
  </si>
  <si>
    <t>LUVA PPR, SOLDAVEL, DN 50 MM, PARA AGUA QUENTE PREDIAL</t>
  </si>
  <si>
    <t>LUVA PPR, SOLDAVEL, DN 63 MM, PARA AGUA QUENTE PREDIAL</t>
  </si>
  <si>
    <t>LUVA PPR, SOLDAVEL, DN 75 MM, PARA AGUA QUENTE PREDIAL</t>
  </si>
  <si>
    <t>43,72</t>
  </si>
  <si>
    <t>LUVA PPR, SOLDAVEL, DN 90 MM, PARA AGUA QUENTE PREDIAL</t>
  </si>
  <si>
    <t>70,55</t>
  </si>
  <si>
    <t>LUVA PVC SOLDAVEL, 110 MM, PARA AGUA FRIA PREDIAL</t>
  </si>
  <si>
    <t>67,08</t>
  </si>
  <si>
    <t>LUVA PVC SOLDAVEL, 20 MM, PARA AGUA FRIA PREDIAL</t>
  </si>
  <si>
    <t>LUVA PVC SOLDAVEL, 25 MM, PARA AGUA FRIA PREDIAL</t>
  </si>
  <si>
    <t>LUVA PVC SOLDAVEL, 32 MM, PARA AGUA FRIA PREDIAL</t>
  </si>
  <si>
    <t>1,67</t>
  </si>
  <si>
    <t>LUVA PVC SOLDAVEL, 40 MM, PARA AGUA FRIA PREDIAL</t>
  </si>
  <si>
    <t>3,40</t>
  </si>
  <si>
    <t>LUVA PVC SOLDAVEL, 50 MM, PARA AGUA FRIA PREDIAL</t>
  </si>
  <si>
    <t>LUVA PVC SOLDAVEL, 60 MM, PARA AGUA FRIA PREDIAL</t>
  </si>
  <si>
    <t>LUVA PVC SOLDAVEL, 75 MM, PARA AGUA FRIA PREDIAL</t>
  </si>
  <si>
    <t>LUVA PVC SOLDAVEL, 85 MM, PARA AGUA FRIA PREDIAL</t>
  </si>
  <si>
    <t>41,35</t>
  </si>
  <si>
    <t>LUVA PVC, ROSCAVEL,  2 1/2",  AGUA FRIA PREDIAL</t>
  </si>
  <si>
    <t>20,10</t>
  </si>
  <si>
    <t>LUVA PVC, ROSCAVEL, 1 1/2",  AGUA FRIA PREDIAL</t>
  </si>
  <si>
    <t>LUVA PVC, ROSCAVEL, 1 1/4", AGUA FRIA PREDIAL</t>
  </si>
  <si>
    <t>LUVA PVC, ROSCAVEL, 2",  AGUA FRIA PREDIAL</t>
  </si>
  <si>
    <t>12,81</t>
  </si>
  <si>
    <t>LUVA PVC, ROSCAVEL, 3", AGUA FRIA PREDIAL</t>
  </si>
  <si>
    <t>28,91</t>
  </si>
  <si>
    <t>LUVA RASPA DE COURO, CANO CURTO (PUNHO *7* CM)</t>
  </si>
  <si>
    <t>LUVA ROSCAVEL, PVC, 1/2", AGUA FRIA PREDIAL</t>
  </si>
  <si>
    <t>LUVA ROSCAVEL, PVC, 1", AGUA FRIA PREDIAL</t>
  </si>
  <si>
    <t>LUVA ROSCAVEL, PVC, 3/4", AGUA FRIA PREDIAL</t>
  </si>
  <si>
    <t>LUVA SIMPLES, PVC PBA, JE, DN 100 / DE 110 MM, PARA REDE AGUA (NBR 10351)</t>
  </si>
  <si>
    <t>44,79</t>
  </si>
  <si>
    <t>LUVA SIMPLES, PVC PBA, JE, DN 50 / DE 60 MM, PARA REDE AGUA (NBR 10351)</t>
  </si>
  <si>
    <t>LUVA SIMPLES, PVC PBA, JE, DN 75 / DE 85 MM, PARA REDE AGUA (NBR 10351)</t>
  </si>
  <si>
    <t>LUVA SIMPLES, PVC SERIE R, 100 MM, PARA ESGOTO OU AGUAS PLUVIAIS PREDIAIS</t>
  </si>
  <si>
    <t>11,56</t>
  </si>
  <si>
    <t>LUVA SIMPLES, PVC SERIE R, 150 MM, PARA ESGOTO OU AGUAS PLUVIAIS PREDIAIS</t>
  </si>
  <si>
    <t>34,35</t>
  </si>
  <si>
    <t>LUVA SIMPLES, PVC SERIE R, 40 MM, PARA ESGOTO OU AGUAS PLUVIAIS PREDIAIS</t>
  </si>
  <si>
    <t>4,29</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</si>
  <si>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</si>
  <si>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</si>
  <si>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</si>
  <si>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</si>
  <si>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24,44</t>
  </si>
  <si>
    <t>LUVA SIMPLES, PVC, SOLDAVEL, DN 40 MM, SERIE NORMAL, PARA ESGOTO PREDIAL</t>
  </si>
  <si>
    <t>1,06</t>
  </si>
  <si>
    <t>LUVA SIMPLES, PVC, SOLDAVEL, DN 50 MM, SERIE NORMAL, PARA ESGOTO PREDIAL</t>
  </si>
  <si>
    <t>LUVA SIMPLES, PVC, SOLDAVEL, DN 75 MM, SERIE NORMAL, PARA ESGOTO PREDIAL</t>
  </si>
  <si>
    <t>4,35</t>
  </si>
  <si>
    <t>LUVA SOLDAVEL COM BUCHA DE LATAO, PVC, 20 MM X 1/2"</t>
  </si>
  <si>
    <t>4,44</t>
  </si>
  <si>
    <t>LUVA SOLDAVEL COM BUCHA DE LATAO, PVC, 25 MM X 1/2"</t>
  </si>
  <si>
    <t>4,71</t>
  </si>
  <si>
    <t>LUVA SOLDAVEL COM BUCHA DE LATAO, PVC, 25 MM X 3/4"</t>
  </si>
  <si>
    <t>5,85</t>
  </si>
  <si>
    <t>LUVA SOLDAVEL COM BUCHA DE LATAO, PVC, 32 MM X 1"</t>
  </si>
  <si>
    <t>15,92</t>
  </si>
  <si>
    <t>LUVA SOLDAVEL COM ROSCA, PVC, 20 MM X 1/2", PARA AGUA FRIA PREDIAL</t>
  </si>
  <si>
    <t>1,18</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</si>
  <si>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</si>
  <si>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</si>
  <si>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</si>
  <si>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</si>
  <si>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10,24</t>
  </si>
  <si>
    <t>LUVA SOLDAVEL COM ROSCA, PVC, 50 MM X 1 1/2", PARA AGUA FRIA PREDIAL</t>
  </si>
  <si>
    <t>21,27</t>
  </si>
  <si>
    <t>LUVA, PEAD PE 100,  DE 400 MM, PARA ELETROFUSAO</t>
  </si>
  <si>
    <t>1.948,20</t>
  </si>
  <si>
    <t>LUVA, PEAD PE 100,  DE 63 MM, PARA ELETROFUSAO</t>
  </si>
  <si>
    <t>LUVA, PEAD PE 100, DE 125 MM, PARA ELETROFUSAO</t>
  </si>
  <si>
    <t>LUVA, PEAD PE 100, DE 20 MM, PARA ELETROFUSAO</t>
  </si>
  <si>
    <t>LUVA, PEAD PE 100, DE 200 MM, PARA ELETROFUSAO</t>
  </si>
  <si>
    <t>154,06</t>
  </si>
  <si>
    <t>LUVA, PEAD PE 100, DE 32 MM, PARA ELETROFUSAO</t>
  </si>
  <si>
    <t>9,28</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</si>
  <si>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</si>
  <si>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</si>
  <si>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</si>
  <si>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86,74</t>
  </si>
  <si>
    <t>MACARICO DE SOLDA 201 PARA EXTENSAO GLP OU ACETILENO</t>
  </si>
  <si>
    <t>137,87</t>
  </si>
  <si>
    <t>MACARIQUEIRO</t>
  </si>
  <si>
    <t>MACARIQUEIRO (MENSALISTA)</t>
  </si>
  <si>
    <t>3.844,21</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</si>
  <si>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</si>
  <si>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</si>
  <si>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</si>
  <si>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</si>
  <si>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</si>
  <si>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</si>
  <si>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</si>
  <si>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</si>
  <si>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</si>
  <si>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1.307,19</t>
  </si>
  <si>
    <t>MANGOTE DE SEGURANCA EM RASPA DE COURO</t>
  </si>
  <si>
    <t>28,00</t>
  </si>
  <si>
    <t>MANGUEIRA CRISTAL PARA NIVEL, LISA, PVC TRANSPARENTE, 3/8" X1,5 MM</t>
  </si>
  <si>
    <t>2,41</t>
  </si>
  <si>
    <t>MANGUEIRA CRISTAL PARA NIVEL, LISA, PVC TRANSPARENTE, 5/16" X1 MM</t>
  </si>
  <si>
    <t>MANGUEIRA CRISTAL TRANCADA, PVC COM REFORCO, COM PRESSAO DE TRABALHO (PT) 250 LBS/POL2, DE 3/4" X *2,8* MM</t>
  </si>
  <si>
    <t>8,94</t>
  </si>
  <si>
    <t>MANGUEIRA CRISTAL TRANCADA, PVC COM REFORCO, PRESSAO DE TRABALHO (PT) 250 LBS/POL2, DE 1" X *3,4* MM</t>
  </si>
  <si>
    <t>12,21</t>
  </si>
  <si>
    <t>MANGUEIRA CRISTAL, LISA, PVC TRANSPARENTE, 1/2" X 2 MM</t>
  </si>
  <si>
    <t>MANGUEIRA CRISTAL, LISA, PVC TRANSPARENTE, 1/4" X1 MM</t>
  </si>
  <si>
    <t>MANGUEIRA CRISTAL, LISA, PVC TRANSPARENTE, 1/4" X1,5 MM</t>
  </si>
  <si>
    <t>MANGUEIRA CRISTAL, LISA, PVC TRANSPARENTE, 3/4" X 2 MM</t>
  </si>
  <si>
    <t>5,02</t>
  </si>
  <si>
    <t>MANGUEIRA DE INCENDIO, TIPO 1, DE 1 1/2", COMPRIMENTO = 15 M, TECIDO EM FIO DE POLIESTER E TUBO INTERNO EM BORRACHA SINTETICA, COM UNIOES ENGATE RAPIDO</t>
  </si>
  <si>
    <t>280,00</t>
  </si>
  <si>
    <t>MANGUEIRA DE INCENDIO, TIPO 1, DE 1 1/2", COMPRIMENTO = 20 M, TECIDO EM FIO DE POLIESTER E TUBO INTERNO EM BORRACHA SINTETICA, COM UNIOES ENGATE RAPIDO</t>
  </si>
  <si>
    <t>345,14</t>
  </si>
  <si>
    <t>MANGUEIRA DE INCENDIO, TIPO 1, DE 1 1/2", COMPRIMENTO = 25 M, TECIDO EM FIO DE POLIESTER E TUBO INTERNO EM BORRACHA SINTETICA, COM UNIOES ENGATE RAPIDO</t>
  </si>
  <si>
    <t>429,70</t>
  </si>
  <si>
    <t>MANGUEIRA DE INCENDIO, TIPO 1, DE 1 1/2", COMPRIMENTO = 30 M, TECIDO EM FIO DE POLIESTER E TUBO INTERNO EM BORRACHA SINTETICA, COM UNIOES ENGATE RAPIDO</t>
  </si>
  <si>
    <t>458,81</t>
  </si>
  <si>
    <t>MANGUEIRA DE INCENDIO, TIPO 2, DE 1 1/2", COMPRIMENTO = 15 M, TECIDO EM FIO DE POLIESTER E TUBO INTERNO EM BORRACHA SINTETICA, COM UNIOES ENGATE RAPIDO</t>
  </si>
  <si>
    <t>414,45</t>
  </si>
  <si>
    <t>MANGUEIRA DE INCENDIO, TIPO 2, DE 1 1/2", COMPRIMENTO = 20 M, TECIDO EM FIO DE POLIESTER E TUBO INTERNO EM BORRACHA SINTETICA, COM UNIOES</t>
  </si>
  <si>
    <t>494,15</t>
  </si>
  <si>
    <t>MANGUEIRA DE INCENDIO, TIPO 2, DE 1 1/2", COMPRIMENTO = 25 M, TECIDO EM FIO DE POLIESTER E TUBO INTERNO EM BORRACHA SINTETICA, COM UNIOES</t>
  </si>
  <si>
    <t>499,00</t>
  </si>
  <si>
    <t>MANGUEIRA DE INCENDIO, TIPO 2, DE 1 1/2", COMPRIMENTO = 30 M, TECIDO EM FIO DE POLIESTER E TUBO INTERNO EM BORRACHA SINTETICA, COM UNIOES</t>
  </si>
  <si>
    <t>651,48</t>
  </si>
  <si>
    <t>MANGUEIRA DE INCENDIO, TIPO 2, DE 2 1/2", COMPRIMENTO = 15 M, TECIDO EM FIO DE POLIESTER E TUBO INTERNO EM BORRACHA SINTETICA, COM UNIOES ENGATE RAPIDO</t>
  </si>
  <si>
    <t>555,84</t>
  </si>
  <si>
    <t>MANGUEIRA DE INCENDIO, TIPO 2, DE 2 1/2", COMPRIMENTO = 20 M, TECIDO EM FIO DE POLIESTER E TUBO INTERNO EM BORRACHA SINTETICA, COM UNIOES</t>
  </si>
  <si>
    <t>700,00</t>
  </si>
  <si>
    <t>MANGUEIRA DE INCENDIO, TIPO 2, DE 2 1/2", COMPRIMENTO = 25 M, TECIDO EM FIO DE POLIESTER E TUBO INTERNO EM BORRACHA SINTETICA, COM UNIOES ENGATE RAPIDO</t>
  </si>
  <si>
    <t>851,08</t>
  </si>
  <si>
    <t>MANGUEIRA DE INCENDIO, TIPO 2, DE 2 1/2", COMPRIMENTO = 30 M, TECIDO EM FIO DE POLIESTER E TUBO INTERNO EM BORRACHA SINTETICA, COM UNIOES ENGATE RAPIDO</t>
  </si>
  <si>
    <t>970,29</t>
  </si>
  <si>
    <t>MANGUEIRA DE PVC FLEXIVEL,TIPO FLAT/ACHATADA, COR LARANJA, D = 1 1/2" (40 MM), PARA CONDUCAO DE AGUA, SERVICOS LEVES E MEDIOS</t>
  </si>
  <si>
    <t>14,54</t>
  </si>
  <si>
    <t>MANGUEIRA PARA GAS - GLP, PVC, TRANCADA, DIAMETRO DE 3/8", COMPRIMENTO DE 1M (NORMATIZADA)</t>
  </si>
  <si>
    <t>MANIPULADOR TELESCOPICO, POTENCIA DE 101 HP, CAPACIDADE DE CARGA DE 3.500 KG, ALTURA MAXIMA DE ELEVACAO DE 12 M</t>
  </si>
  <si>
    <t>418.767,64</t>
  </si>
  <si>
    <t>MANIPULADOR TELESCOPICO, POTENCIA DE 85 HP, CAPACIDADE DE CARGA DE 3.500 KG, ALTURA MAXIMA DE ELEVACAO DE 12,3 M</t>
  </si>
  <si>
    <t>372.305,85</t>
  </si>
  <si>
    <t>MANOMETRO COM CAIXA EM ACO PINTADO, ESCALA *10* KGF/CM2 (*10* BAR), DIAMETRO NOMINAL DE *63* MM, CONEXAO DE 1/4"</t>
  </si>
  <si>
    <t>80,39</t>
  </si>
  <si>
    <t>MANOMETRO COM CAIXA EM ACO PINTADO, ESCALA *10* KGF/CM2 (*10* BAR), DIAMETRO NOMINAL DE 100 MM, CONEXAO DE 1/2"</t>
  </si>
  <si>
    <t>127,52</t>
  </si>
  <si>
    <t>MANTA ALUMINIZADA NAS DUAS FACES, PARA SUBCOBERTURA,  E = *2* MM</t>
  </si>
  <si>
    <t>6,65</t>
  </si>
  <si>
    <t>MANTA ALUMINIZADA 1 FACE PARA SUBCOBERTURA, E = *1* MM</t>
  </si>
  <si>
    <t>4,68</t>
  </si>
  <si>
    <t>MANTA ANTIRRUIDO DE POLIESTER (PET) PARA CONTRAPISO E = *8* MM</t>
  </si>
  <si>
    <t>21,30</t>
  </si>
  <si>
    <t>MANTA ASFALTICA ELASTOMERICA EM POLIESTER ALUMINIZADA 3 MM, TIPO III, CLASSE B (NBR 9952)</t>
  </si>
  <si>
    <t>42,38</t>
  </si>
  <si>
    <t>MANTA ASFALTICA ELASTOMERICA EM POLIESTER 3 MM, TIPO III, CLASSE B, ACABAMENTO PP (NBR 9952)</t>
  </si>
  <si>
    <t>43,85</t>
  </si>
  <si>
    <t>MANTA ASFALTICA ELASTOMERICA EM POLIESTER 4 MM, TIPO III, CLASSE B, ACABAMENTO PP (NBR 9952)</t>
  </si>
  <si>
    <t>53,85</t>
  </si>
  <si>
    <t>MANTA ASFALTICA ELASTOMERICA EM POLIESTER 5 MM, TIPO III, CLASSE B, ACABAMENTO PP (NBR 9952)</t>
  </si>
  <si>
    <t>78,36</t>
  </si>
  <si>
    <t>MANTA ASFALTICA ELASTOMERICA TIPO GLASS 3 MM, TIPO II, CLASSE C, ACABAMENTO PP (NBR 9952)</t>
  </si>
  <si>
    <t>30,95</t>
  </si>
  <si>
    <t>MANTA DE BORRACHA ANTIRRUIDO 5 MM</t>
  </si>
  <si>
    <t>12,84</t>
  </si>
  <si>
    <t>MANTA DE POLIETILENO EXPANDIDO (PEBD) ANTICHAMAS, E = 8 MM</t>
  </si>
  <si>
    <t>7,94</t>
  </si>
  <si>
    <t>MANTA DE POLIETILENO EXPANDIDO (PEBD), E = 5 MM</t>
  </si>
  <si>
    <t>5,10</t>
  </si>
  <si>
    <t>MANTA DE POLIETILENO EXPANDIDO, COM 1 FACE METALIZADA PARA SUBCOBERTURA,  E = *5* MM</t>
  </si>
  <si>
    <t>MANTA GEOTEXTIL TECIDO DE LAMINETES DE POLIPROPILENO, RESISTENCIA A TRACAO = *25* KN/M</t>
  </si>
  <si>
    <t>19,47</t>
  </si>
  <si>
    <t>MANTA LIQUIDA DE BASE ASFALTICA MODIFICADA COM A ADICAO DE ELASTOMEROS DILUIDOS EM SOLVENTE ORGANICO, APLICACAO A FRIO (MEMBRANA IMPERMEABILIZANTE ASFASTICA)</t>
  </si>
  <si>
    <t>14,71</t>
  </si>
  <si>
    <t>MANTA TERMOPLASTICA, PEAD, GEOMEMBRANA LISA, E = 0,50 MM ( NBR 15352)</t>
  </si>
  <si>
    <t>MANTA TERMOPLASTICA, PEAD, GEOMEMBRANA LISA, E = 0,75 MM ( NBR 15352)</t>
  </si>
  <si>
    <t>14,83</t>
  </si>
  <si>
    <t>MANTA TERMOPLASTICA, PEAD, GEOMEMBRANA LISA, E = 0,80 MM ( NBR 15352)</t>
  </si>
  <si>
    <t>MANTA TERMOPLASTICA, PEAD, GEOMEMBRANA LISA, E = 1,00 MM ( NBR 15352)</t>
  </si>
  <si>
    <t>19,68</t>
  </si>
  <si>
    <t>MANTA TERMOPLASTICA, PEAD, GEOMEMBRANA LISA, E = 1,50 MM ( NBR 15352)</t>
  </si>
  <si>
    <t>MANTA TERMOPLASTICA, PEAD, GEOMEMBRANA LISA, E = 2,00 MM ( NBR 15352)</t>
  </si>
  <si>
    <t>39,54</t>
  </si>
  <si>
    <t>MANTA TERMOPLASTICA, PEAD, GEOMEMBRANA LISA, E = 2,50 MM ( NBR 15352)</t>
  </si>
  <si>
    <t>49,10</t>
  </si>
  <si>
    <t>MANTA TERMOPLASTICA, PEAD, GEOMEMBRANA TEXTURIZADA EM AMBAS AS FACES, E = 0,50 MM (NBR 15352)</t>
  </si>
  <si>
    <t>10,96</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</si>
  <si>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</si>
  <si>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</si>
  <si>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</si>
  <si>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21,53</t>
  </si>
  <si>
    <t>MANTA TERMOPLASTICA, PEAD, GEOMEMBRANA TEXTURIZADA EM AMBAS AS FACES, E = 1,50 MM (NBR 15352)</t>
  </si>
  <si>
    <t>31,87</t>
  </si>
  <si>
    <t>MANTA TERMOPLASTICA, PEAD, GEOMEMBRANA TEXTURIZADA EM AMBAS AS FACES, E = 2,00 MM (NBR 15352)</t>
  </si>
  <si>
    <t>43,08</t>
  </si>
  <si>
    <t>MANTA TERMOPLASTICA, PEAD, GEOMEMBRANA TEXTURIZADA EM AMBAS AS FACES, E = 2,50 MM (NBR 15352)</t>
  </si>
  <si>
    <t>53,73</t>
  </si>
  <si>
    <t>MAQUINA DE 40 MM PARA FECHADURA DE EMBUTIR EXTERNA, EM ACO INOX</t>
  </si>
  <si>
    <t>36,23</t>
  </si>
  <si>
    <t>MAQUINA DE 40 MM PARA FECHADURA, PARA PORTA DE BANHEIRO, EM ACO INOX</t>
  </si>
  <si>
    <t>32,78</t>
  </si>
  <si>
    <t>MAQUINA DE 40 MM PARA FECHADURA, PARA PORTA INTERNA, EM ACO INOX</t>
  </si>
  <si>
    <t>MAQUINA DE 55 MM PARA FECHADURA DE EMBUTIR EXTERNA, EM ACO INOX</t>
  </si>
  <si>
    <t>62,17</t>
  </si>
  <si>
    <t>MAQUINA DE 55 MM PARA FECHADURA, PARA PORTA DE BANHEIRO, EM ACO INOX</t>
  </si>
  <si>
    <t>47,44</t>
  </si>
  <si>
    <t>MAQUINA DE 55 MM PARA FECHADURA, PARA PORTA INTERNA, EM ACO INOX</t>
  </si>
  <si>
    <t>MAQUINA DEMARCADORA DE FAIXA DE TRAFEGO A FRIO, AUTOPROPELIDA, MOTOR DIESEL 38 HP</t>
  </si>
  <si>
    <t>505.925,24</t>
  </si>
  <si>
    <t>MAQUINA EXTRUSORA DE CONCRETO PARA GUIAS E SARJETAS, COM MOTOR A DIESEL DE 14 CV</t>
  </si>
  <si>
    <t>47.417,11</t>
  </si>
  <si>
    <t>MAQUINA MANUAL TIPO PRENSA PARA PRODUCAO DE BLOCOS E PAVIMENTOS DE CONCRETO, COM MOTOR ELETRICO TRIFASICO PARA VIBRACAO, POTENCIA TOTAL INSTALADA DE 1,5 KW</t>
  </si>
  <si>
    <t>19.850,06</t>
  </si>
  <si>
    <t>MAQUINA PARA CORTE COM DISCO ABRASIVO DE DIAMETRO DE 18'' (450 MM), COM MOTOR ELETRICO TRIFASICO DE 10 CV</t>
  </si>
  <si>
    <t>13.216,08</t>
  </si>
  <si>
    <t>MAQUINA TIPO PRENSA HIDRAULICA, PARA FABRICACAO DE TUBOS DE CONCRETO PARA AGUAS PLUVIAIS, DN 200 A DN 600 MM X 1000 MM DE COMPRIMENTO, COM MOTOR PRINCIPAL DE 20 CV</t>
  </si>
  <si>
    <t>197.013,73</t>
  </si>
  <si>
    <t>MAQUINA TIPO VASO/TANQUE/JATO DE PRESSAO PORTATIL PARA JATEAMENTO, CONTROLE AUTOMATICO E REMOTO, CAMARA DE 1 SAIDA, 280 L, DIAM. *670* MM, BICO JATO CURTO VENTURI DE 5/16", MANGUEIRA DE 1" DE 10 M, COMPLETA (VALVULAS POP UP E DOSADORA, FUNDO CONICO ETC)</t>
  </si>
  <si>
    <t>21.783,20</t>
  </si>
  <si>
    <t>MAQUINA TRANSFORMADORA MONOFASICA PARA SOLDA ELETRICA, TENSAO DE 220 V, FREQUENCIA DE 60 HZ, FAIXA DE CORRENTE ENTRE 80 A (+/- 10 A) E 250 A, POTENCIA ENTRE 14,00 KVA E 15,0 KVA, CICLO DE TRABALHO ENTRE 10% E 20% A 250 A</t>
  </si>
  <si>
    <t>580,41</t>
  </si>
  <si>
    <t>MARCENEIRO</t>
  </si>
  <si>
    <t>MARCENEIRO (MENSALISTA)</t>
  </si>
  <si>
    <t>3.843,69</t>
  </si>
  <si>
    <t>MARMORISTA / GRANITEIRO</t>
  </si>
  <si>
    <t>17,98</t>
  </si>
  <si>
    <t>MARMORISTA / GRANITEIRO (MENSALISTA)</t>
  </si>
  <si>
    <t>3.163,04</t>
  </si>
  <si>
    <t>MARTELO DE SOLDADOR/PICADOR DE SOLDA</t>
  </si>
  <si>
    <t>33,49</t>
  </si>
  <si>
    <t>MARTELO DEMOLIDOR ELETRICO, COM POTENCIA DE 2.000 W, FREQUENCIA DE 1.000 IMPACTOS POR MINUTO, FORÇA DE IMPACTO ENTRE 60 E 65 J, PESO DE 30 KG</t>
  </si>
  <si>
    <t>9.210,43</t>
  </si>
  <si>
    <t>MARTELO DEMOLIDOR PNEUMATICO MANUAL, COM REDUCAO DE VIBRACAO, PESO DE 21 KG</t>
  </si>
  <si>
    <t>17.171,71</t>
  </si>
  <si>
    <t>MARTELO DEMOLIDOR PNEUMATICO MANUAL, COM REDUCAO DE VIBRACAO, PESO DE 31,5 KG</t>
  </si>
  <si>
    <t>19.760,25</t>
  </si>
  <si>
    <t>MARTELO DEMOLIDOR PNEUMATICO MANUAL, PADRAO, PESO DE 32 KG</t>
  </si>
  <si>
    <t>18.663,26</t>
  </si>
  <si>
    <t>MARTELO DEMOLIDOR PNEUMATICO MANUAL, PESO  DE 28 KG, COM SILENCIADOR</t>
  </si>
  <si>
    <t>20.998,71</t>
  </si>
  <si>
    <t>MARTELO PERFURADOR PNEUMATICO MANUAL, DE SUPERFICIE, COM AVANCO DE COLUNA, PESO DE 22 KG</t>
  </si>
  <si>
    <t>38.639,07</t>
  </si>
  <si>
    <t>MARTELO PERFURADOR PNEUMATICO MANUAL, HASTE 25 X 75 MM, 21 KG</t>
  </si>
  <si>
    <t>21.609,85</t>
  </si>
  <si>
    <t>MARTELO PERFURADOR PNEUMATICO MANUAL, PESO DE 25 KG, COM SILENCIADOR</t>
  </si>
  <si>
    <t>21.202,56</t>
  </si>
  <si>
    <t>MASCARA DE SEGURANCA PARA SOLDA COM ESCUDO DE CELERON E CARNEIRA DE PLASTICO COM REGULAGEM</t>
  </si>
  <si>
    <t>37,80</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</si>
  <si>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</si>
  <si>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</si>
  <si>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</si>
  <si>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50,09</t>
  </si>
  <si>
    <t>MASSA EPOXI BICOMPONENTE PARA REPAROS</t>
  </si>
  <si>
    <t>104,68</t>
  </si>
  <si>
    <t>MASSA PARA TEXTURA LISA DE BASE ACRILICA, USO INTERNO E EXTERNO</t>
  </si>
  <si>
    <t>MASSA PARA TEXTURA RUSTICA DE BASE ACRILICA, COR BRANCA, USO INTERNO E EXTERNO</t>
  </si>
  <si>
    <t>6,88</t>
  </si>
  <si>
    <t>MASSA PARA VIDRO</t>
  </si>
  <si>
    <t>MASSA PLASTICA PARA MARMORE/GRANITO</t>
  </si>
  <si>
    <t>31,80</t>
  </si>
  <si>
    <t>MASTRO SIMPLES GALVANIZADO DIAMETRO NOMINAL 1 1/2", COMPRIMENTO 3 M</t>
  </si>
  <si>
    <t>157,21</t>
  </si>
  <si>
    <t>MASTRO SIMPLES GALVANIZADO DIAMETRO NOMINAL 2", COMPRIMENTO 3 M</t>
  </si>
  <si>
    <t>176,83</t>
  </si>
  <si>
    <t>MATERIAL FILTRANTE (PEDREGULHO) 0,6 A 25,46 MM (POSTO PEDREIRA/FORNECEDOR, SEM FRETE)</t>
  </si>
  <si>
    <t>1.346,75</t>
  </si>
  <si>
    <t>MATERIAL FILTRANTE (PEDREGULHO) 38 A 25,4 MM (POSTO PEDREIRA/FORNECEDOR, SEM FRETE)</t>
  </si>
  <si>
    <t>MECANICO DE EQUIPAMENTOS PESADOS</t>
  </si>
  <si>
    <t>32,76</t>
  </si>
  <si>
    <t>MECANICO DE EQUIPAMENTOS PESADOS (MENSALISTA)</t>
  </si>
  <si>
    <t>5.764,27</t>
  </si>
  <si>
    <t>MECANICO DE REFRIGERACAO</t>
  </si>
  <si>
    <t>20,13</t>
  </si>
  <si>
    <t>MECANICO DE REFRIGERACAO (MENSALISTA)</t>
  </si>
  <si>
    <t>3.540,26</t>
  </si>
  <si>
    <t>MEDIDOR DE NIVEL ESTATICO E DINAMICO PARA POCO, COMPRIMENTO DE 200 M</t>
  </si>
  <si>
    <t>2.126,47</t>
  </si>
  <si>
    <t>MEIA CANA DE MADEIRA CEDRINHO OU EQUIVALENTE DA REGIAO, ACABAMENTO PARA FORRO PAULISTA, *2,5 X 2,5* CM</t>
  </si>
  <si>
    <t>MEIA CANA DE MADEIRA PINUS OU EQUIVALENTE DA REGIAO, ACABAMENTO PARA FORRO PAULISTA, *2,5 X 2,5* CM</t>
  </si>
  <si>
    <t>2,78</t>
  </si>
  <si>
    <t>MEIA CANALETA DE CONCRETO ESTRUTURAL 14 X 19 X 19 CM, FBK 14 MPA (NBR 6136)</t>
  </si>
  <si>
    <t>MEIA CANALETA DE CONCRETO ESTRUTURAL 14 X 19 X 19 CM, FBK 4,5 MPA (NBR 6136)</t>
  </si>
  <si>
    <t>2,03</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</si>
  <si>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</si>
  <si>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</si>
  <si>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</si>
  <si>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</si>
  <si>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</si>
  <si>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</si>
  <si>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</si>
  <si>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</si>
  <si>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</si>
  <si>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</si>
  <si>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1,93</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</si>
  <si>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</si>
  <si>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</si>
  <si>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</si>
  <si>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</si>
  <si>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25,75</t>
  </si>
  <si>
    <t>MEIO-FIO OU GUIA DE CONCRETO PRE MOLDADO, COMP 80 CM, *30 X 10/10* (H X L1/L2)</t>
  </si>
  <si>
    <t>MEIO-FIO OU GUIA DE CONCRETO PRE-MOLDADO, COMP *39* CM, *19 X 6,5/6,5* CM (H X L1/L2)</t>
  </si>
  <si>
    <t>MEIO-FIO OU GUIA DE CONCRETO PRE-MOLDADO, COMP 1 M, *20 X 12/15* CM (H X L1/L2)</t>
  </si>
  <si>
    <t>23,32</t>
  </si>
  <si>
    <t>MEIO-FIO OU GUIA DE CONCRETO PRE-MOLDADO, COMP 80 CM, *25 X 08/08* CM (H X L1/L2)</t>
  </si>
  <si>
    <t>15,96</t>
  </si>
  <si>
    <t>MEIO-FIO OU GUIA DE CONCRETO PRE-MOLDADO, TIPO CHAPEU PARA BOCA DE LOBO,  DIMENSOES *1,20* X 0,15 X 0,30 M</t>
  </si>
  <si>
    <t>36,44</t>
  </si>
  <si>
    <t>MEIO-FIO OU GUIA DE CONCRETO, PRE-MOLDADO, COMP 1 M, *30 X 12/15* CM (H X L1/L2)</t>
  </si>
  <si>
    <t>MEIO-FIO OU GUIA DE CONCRETO, PRE-MOLDADO, COMP 1 M, *30 X 15* CM (H X L)</t>
  </si>
  <si>
    <t>MEIO-FIO OU GUIA DE CONCRETO, PRE-MOLDADO, COMP 80 CM, *45 X 12/18* CM (H X L1/L2)</t>
  </si>
  <si>
    <t>32,07</t>
  </si>
  <si>
    <t>MEMBRANA IMPERMEABILIZANTE A BASE DE POLIUREIA, BICOMPONENTE, APLICACAO A FRIO</t>
  </si>
  <si>
    <t>65,19</t>
  </si>
  <si>
    <t>MEMBRANA IMPERMEABILIZANTE A BASE DE POLIURETANO</t>
  </si>
  <si>
    <t>44,25</t>
  </si>
  <si>
    <t>MEMBRANA IMPERMEABILIZANTE ACRILICA MONOCOMPONENTE</t>
  </si>
  <si>
    <t>MESA VIBRATORIA COM DIMENSOES DE 2,0 X 1,0 M, COM MOTOR ELETRICO DE 2 POLOS E POTENCIA DE 3 CV</t>
  </si>
  <si>
    <t>6.783,22</t>
  </si>
  <si>
    <t>MESTRE DE OBRAS</t>
  </si>
  <si>
    <t>53,70</t>
  </si>
  <si>
    <t>MESTRE DE OBRAS (MENSALISTA)</t>
  </si>
  <si>
    <t>9.442,91</t>
  </si>
  <si>
    <t>METACAULIM DE ALTA REATIVIDADE/CAULIM CALCINADO</t>
  </si>
  <si>
    <t>MICRO-TRATOR CORTADOR DE GRAMA COM LARGURA DO CORTE DE 107 CM, COM  2 LAMINAS E DESCARTE LATERAL</t>
  </si>
  <si>
    <t>13.097,78</t>
  </si>
  <si>
    <t>MICROESFERAS DE VIDRO PARA SINALIZACAO HORIZONTAL VIARIA, TIPO I-B (PREMIX) - NBR 16184</t>
  </si>
  <si>
    <t>MICROESFERAS DE VIDRO PARA SINALIZACAO HORIZONTAL VIARIA, TIPO II-A (DROP-ON) - NBR 16184</t>
  </si>
  <si>
    <t>MICTORIO COLETIVO ACO INOX (AISI 304), E = 0,8 MM, DE *100 X 40 X 30* CM (C X A X P)</t>
  </si>
  <si>
    <t>612,84</t>
  </si>
  <si>
    <t>MICTORIO COLETIVO ACO INOX (AISI 304), E = 0,8 MM, DE *100 X 50 X 35* CM (C X A X P)</t>
  </si>
  <si>
    <t>731,08</t>
  </si>
  <si>
    <t>MICTORIO INDIVIDUAL ACO INOX (AISI 304), E = 0,8 MM, DE *50  X 45  X 35* (C X A X P)</t>
  </si>
  <si>
    <t>808,01</t>
  </si>
  <si>
    <t>MICTORIO SIFONADO LOUCA BRANCA SEM COMPLEMENTOS</t>
  </si>
  <si>
    <t>375,11</t>
  </si>
  <si>
    <t>MICTORIO SIFONADO LOUCA COR SEM COMPLEMENTOS</t>
  </si>
  <si>
    <t>403,98</t>
  </si>
  <si>
    <t>MINICARREGADEIRA SOBRE RODAS, POTENCIA LIQUIDA DE *47* HP, CAPACIDADE NOMINAL DE OPERACAO DE *646* KG</t>
  </si>
  <si>
    <t>146.742,45</t>
  </si>
  <si>
    <t>MINICARREGADEIRA SOBRE RODAS, POTENCIA LIQUIDA DE *72* HP, CAPACIDADE NOMINAL DE OPERACAO DE *1200* KG</t>
  </si>
  <si>
    <t>226.466,65</t>
  </si>
  <si>
    <t>MINIESCAVADEIRA SOBRE ESTEIRAS, POTENCIA LIQUIDA DE *30* HP, PESO OPERACIONAL DE *3.500* KG</t>
  </si>
  <si>
    <t>222.754,08</t>
  </si>
  <si>
    <t>MINIESCAVADEIRA SOBRE ESTEIRAS, POTENCIA LIQUIDA DE *42* HP, PESO OPERACIONAL DE *4.500* KG</t>
  </si>
  <si>
    <t>271.759,98</t>
  </si>
  <si>
    <t>MINIESCAVADEIRA SOBRE ESTEIRAS, POTENCIA LIQUIDA DE *42* HP, PESO OPERACIONAL DE *5.300* KG</t>
  </si>
  <si>
    <t>279.936,09</t>
  </si>
  <si>
    <t>MINUTERIA ELETRONICA COLETIVA COM POTENCIA MAXIMA RESISTIVA PARA LAMPADAS FLUORESCENTES DE *300* W ( 110 V ) / *600* W ( 110 V )</t>
  </si>
  <si>
    <t>32,49</t>
  </si>
  <si>
    <t>MISTURADOR BASE PARA CHUVEIRO/BANHEIRA, 1/2 " OU 3/4 ", SOLDAVEL OU ROSCAVEL</t>
  </si>
  <si>
    <t>71,08</t>
  </si>
  <si>
    <t>MISTURADOR CROMADO DE MESA BICA BAIXA PARA LAVATORIO (REF 1875)</t>
  </si>
  <si>
    <t>174,21</t>
  </si>
  <si>
    <t>MISTURADOR CROMADO DE PAREDE PARA LAVATORIO (REF 1178)</t>
  </si>
  <si>
    <t>282,05</t>
  </si>
  <si>
    <t>MISTURADOR DE ARGAMASSA, EIXO HORIZONTAL, CAPACIDADE DE MISTURA 160 KG, MOTOR ELETRICO TRIFASICO 220/380 V, POTENCIA 3 CV</t>
  </si>
  <si>
    <t>10.287,01</t>
  </si>
  <si>
    <t>MISTURADOR DE ARGAMASSA, EIXO HORIZONTAL, CAPACIDADE DE MISTURA 300 KG, MOTOR ELETRICO TRIFASICO 220/380 V, POTENCIA 5 CV</t>
  </si>
  <si>
    <t>10.880,24</t>
  </si>
  <si>
    <t>MISTURADOR DE ARGAMASSA, EIXO HORIZONTAL, CAPACIDADE DE MISTURA 600 KG, MOTOR ELETRICO TRIFASICO 220/380 V, POTENCIA 7,5 CV</t>
  </si>
  <si>
    <t>12.946,02</t>
  </si>
  <si>
    <t>MISTURADOR DE PAREDE CROMADO PARA COZINHA BICA MOVEL COM AREJADOR (REF 1258)</t>
  </si>
  <si>
    <t>216,08</t>
  </si>
  <si>
    <t>MISTURADOR DUPLO HORIZONTAL DE ALTA TURBULENCIA, CAPACIDADE / VOLUME 2 X 500 LITROS, MOTORES ELETRICOS MINIMO 5 CV CADA,  PARA NATA CIMENTO, ARGAMASSA E OUTROS</t>
  </si>
  <si>
    <t>51.492,16</t>
  </si>
  <si>
    <t>MISTURADOR MANUAL DE TINTAS PARA FURADEIRA, HASTE METALICA *60* CM, COM HELICE  (MEXEDOR DE TINTA)</t>
  </si>
  <si>
    <t>36,49</t>
  </si>
  <si>
    <t>MISTURADOR MONOCOMANDO PARA CHUVEIRO, BASE BRUTA E ACABAMENTO CROMADO</t>
  </si>
  <si>
    <t>196,54</t>
  </si>
  <si>
    <t>MOLA HIDRAULICA AEREA, PARA PORTAS DE ATE 1.100 MM E PESO DE ATE 85 KG, COM CORPO EM ALUMINIO E BRACO EM ACO, SEM BRACO DE PARADA</t>
  </si>
  <si>
    <t>203,57</t>
  </si>
  <si>
    <t>MOLA HIDRAULICA AEREA, PARA PORTAS DE ATE 850 MM E PESO DE ATE 50 KG, COM CORPO EM ALUMINIO E BRACO EM ACO, SEM BRACO DE PARADA</t>
  </si>
  <si>
    <t>108,52</t>
  </si>
  <si>
    <t>MOLA HIDRAULICA AEREA, PARA PORTAS DE ATE 950 MM E PESO DE ATE 65 KG, COM CORPO EM ALUMINIO E BRACO EM ACO, SEM BRACO DE PARADA</t>
  </si>
  <si>
    <t>157,12</t>
  </si>
  <si>
    <t>MOLA HIDRAULICA DE PISO, PARA PORTAS DE ATE 1100 MM E PESO DE ATE 120 KG, COM CORPO EM ACO INOX</t>
  </si>
  <si>
    <t>856,43</t>
  </si>
  <si>
    <t>MONTADOR DE ELETROELETRONICOS</t>
  </si>
  <si>
    <t>MONTADOR DE ELETROELETRONICOS (MENSALISTA)</t>
  </si>
  <si>
    <t>3.166,87</t>
  </si>
  <si>
    <t>MONTADOR DE ESTRUTURAS METALICAS</t>
  </si>
  <si>
    <t>24,72</t>
  </si>
  <si>
    <t>MONTADOR DE ESTRUTURAS METALICAS (MENSALISTA)</t>
  </si>
  <si>
    <t>4.348,08</t>
  </si>
  <si>
    <t>MONTADOR DE MAQUINAS</t>
  </si>
  <si>
    <t>27,41</t>
  </si>
  <si>
    <t>MONTADOR DE MAQUINAS (MENSALISTA)</t>
  </si>
  <si>
    <t>4.822,14</t>
  </si>
  <si>
    <t>MOTOBOMBA AUTOESCORVANTE MOTOR A GASOLINA, POTENCIA 6,0HP, BOCAIS 3" X 3", HM/Q = 5 MCA / 24 M3/H A 52,5 MCA / 5,0 M3/H</t>
  </si>
  <si>
    <t>2.144,20</t>
  </si>
  <si>
    <t>MOTOBOMBA AUTOESCORVANTE MOTOR ELETRICO TRIFASICO 7,4HP BOCA DIAMETRO DE SUCCAO X RECLAQUE: 2"X2", HM/ Q = 10 M / 73,5 M3/H A 28 M / 8,2 M3 /H</t>
  </si>
  <si>
    <t>5.728,91</t>
  </si>
  <si>
    <t>MOTOBOMBA AUTOESCORVANTE POTENCIA 5,42 HP, BOCAIS SUCCAO X RECALQUE 2" X 2", A GASOLINA, DIAMETRO DO ROTOR 122 MM HM/Q = 6 MCA / 33,0 M3/H A 28 MCA / 8,0 M3/H</t>
  </si>
  <si>
    <t>2.847,47</t>
  </si>
  <si>
    <t>MOTOBOMBA CENTRIFUGA, MOTOR A GASOLINA, POTENCIA 5,42 HP, BOCAIS 1 1/2" X 1", DIAMETRO ROTOR 143 MM HM/Q = 6 MCA / 16,8 M3/H A 38 MCA / 6,6 M3/H</t>
  </si>
  <si>
    <t>2.676,28</t>
  </si>
  <si>
    <t>MOTOBOMBA TRASH (PARA AGUA SUJA) AUTO ESCORVANTE, MOTOR GASOLINA DE 6,41 HP, DIAMETROS DE SUCCAO X RECALQUE: 3" X 3", HM/Q: 10/60 A 23/0</t>
  </si>
  <si>
    <t>3.300,17</t>
  </si>
  <si>
    <t>MOTONIVELADORA POTENCIA BASICA LIQUIDA (PRIMEIRA MARCHA) 125 HP , PESO BRUTO 13843 KG, LARGURA DA LAMINA DE 3,7 M</t>
  </si>
  <si>
    <t>785.979,37</t>
  </si>
  <si>
    <t>MOTONIVELADORA POTENCIA BASICA LIQUIDA (PRIMEIRA MARCHA) 171 HP, PESO BRUTO 14768 KG, LARGURA DA LAMINA DE 3,7 M</t>
  </si>
  <si>
    <t>976.677,37</t>
  </si>
  <si>
    <t>MOTONIVELADORA POTENCIA BASICA LIQUIDA (PRIMEIRA MARCHA) 186 HP, PESO BRUTO 15785 KG, LARGURA DA LAMINA DE 4,3 M</t>
  </si>
  <si>
    <t>1.028.078,93</t>
  </si>
  <si>
    <t>MOTOR A DIESEL PARA VIBRADOR DE IMERSAO, DE *4,7* CV</t>
  </si>
  <si>
    <t>2.339,77</t>
  </si>
  <si>
    <t>MOTOR A GASOLINA PARA VIBRADOR DE IMERSAO, 4 TEMPOS, DE 5,5 CV</t>
  </si>
  <si>
    <t>1.160,22</t>
  </si>
  <si>
    <t>MOTOR ELETRICO PARA VIBRADOR DE IMERSAO, DE 2 CV, MONOFASICO, 110/220 V</t>
  </si>
  <si>
    <t>955,80</t>
  </si>
  <si>
    <t>MOTOR ELETRICO PARA VIBRADOR DE IMERSAO, DE 2 CV, TRIFASICO, 220/380 V</t>
  </si>
  <si>
    <t>935,01</t>
  </si>
  <si>
    <t>MOTORISTA DE CAMINHAO</t>
  </si>
  <si>
    <t>23,79</t>
  </si>
  <si>
    <t>MOTORISTA DE CAMINHAO (MENSALISTA)</t>
  </si>
  <si>
    <t>4.184,04</t>
  </si>
  <si>
    <t>MOTORISTA DE CAMINHAO-BASCULANTE</t>
  </si>
  <si>
    <t>22,43</t>
  </si>
  <si>
    <t>MOTORISTA DE CAMINHAO-BASCULANTE (MENSALISTA)</t>
  </si>
  <si>
    <t>3.946,61</t>
  </si>
  <si>
    <t>MOTORISTA DE CAMINHAO-CARRETA</t>
  </si>
  <si>
    <t>MOTORISTA DE CAMINHAO-CARRETA (MENSALISTA)</t>
  </si>
  <si>
    <t>5.587,53</t>
  </si>
  <si>
    <t>MOTORISTA DE CARRO DE PASSEIO</t>
  </si>
  <si>
    <t>MOTORISTA DE CARRO DE PASSEIO (MENSALISTA)</t>
  </si>
  <si>
    <t>2.876,67</t>
  </si>
  <si>
    <t>MOTORISTA DE ONIBUS / MICRO-ONIBUS</t>
  </si>
  <si>
    <t>26,78</t>
  </si>
  <si>
    <t>MOTORISTA DE ONIBUS / MICRO-ONIBUS (MENSALISTA)</t>
  </si>
  <si>
    <t>4.709,56</t>
  </si>
  <si>
    <t>MOTORISTA OPERADOR DE CAMINHAO COM MUNCK</t>
  </si>
  <si>
    <t>17,05</t>
  </si>
  <si>
    <t>MOTORISTA OPERADOR DE CAMINHAO COM MUNCK (MENSALISTA)</t>
  </si>
  <si>
    <t>2.999,30</t>
  </si>
  <si>
    <t>MOTOSSERRA PORTATIL COM MOTOR A GASOLINA DE *60* CC</t>
  </si>
  <si>
    <t>2.677,95</t>
  </si>
  <si>
    <t>MOURAO CONCRETO CURVO, SECAO "T", H = 2,80 M + CURVA COM 0,45 M, COM FUROS PARA FIOS</t>
  </si>
  <si>
    <t>MOURAO DE CONCRETO CURVO, *10 X 10* CM, H= *2,60* M + CURVA DE 0,40 M</t>
  </si>
  <si>
    <t>52,56</t>
  </si>
  <si>
    <t>MOURAO DE CONCRETO RETO, SECAO QUADARA *10 X 10* CM, H= *2,30* M</t>
  </si>
  <si>
    <t>49,56</t>
  </si>
  <si>
    <t>MOURAO DE CONCRETO RETO, SECAO QUADRADA, *10 X 10* CM, H= 3,00 M</t>
  </si>
  <si>
    <t>60,50</t>
  </si>
  <si>
    <t>MOURAO DE CONCRETO RETO, TIPO ESTICADOR, *10 X 10* CM, H= 2,50 M</t>
  </si>
  <si>
    <t>MOURAO ROLICO DE MADEIRA TRATADA, D = 16 A 20 CM, H = 2,20 M, EM EUCALIPTO OU EQUIVALENTE DA REGIAO (PARA CERCA)</t>
  </si>
  <si>
    <t>20,79</t>
  </si>
  <si>
    <t>MOURAO ROLICO DE MADEIRA TRATADA, D = 8 A 11 CM, H = 2,20 M, EM EUCALIPTO OU EQUIVALENTE DA REGIAO (PARA CERCA)</t>
  </si>
  <si>
    <t>MUDA DE ARBUSTO FLORIFERO, CLUSIA/GARDENIA/MOREIA BRANCA/ AZALEIA OU EQUIVALENTE DA REGIAO, H= *50 A 70* CM</t>
  </si>
  <si>
    <t>20,97</t>
  </si>
  <si>
    <t>MUDA DE ARBUSTO FOLHAGEM, SANSAO-DO-CAMPO OU EQUIVALENTE DA REGIAO, H= *50 A 70* CM</t>
  </si>
  <si>
    <t>MUDA DE ARBUSTO, BUXINHO, H= *50* M</t>
  </si>
  <si>
    <t>50,34</t>
  </si>
  <si>
    <t>MUDA DE ARBUSTO, PINGO DE OURO/ VIOLETEIRA, H = *10 A 20* CM</t>
  </si>
  <si>
    <t>MUDA DE ARVORE ORNAMENTAL, OITI/AROEIRA SALSA/ANGICO/IPE/JACARANDA OU EQUIVALENTE  DA REGIAO, H= *1* M</t>
  </si>
  <si>
    <t>15,52</t>
  </si>
  <si>
    <t>MUDA DE ARVORE ORNAMENTAL, OITI/AROEIRA SALSA/ANGICO/IPE/JACARANDA OU EQUIVALENTE  DA REGIAO, H= *2* M</t>
  </si>
  <si>
    <t>31,88</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</si>
  <si>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</si>
  <si>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</si>
  <si>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</si>
  <si>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5.383,10</t>
  </si>
  <si>
    <t>NIPEL PVC, ROSCAVEL, 1 1/2",  AGUA FRIA PREDIAL</t>
  </si>
  <si>
    <t>NIPEL PVC, ROSCAVEL, 1 1/4",  AGUA FRIA PREDIAL</t>
  </si>
  <si>
    <t>NIPEL PVC, ROSCAVEL, 1/2",  AGUA FRIA PREDIAL</t>
  </si>
  <si>
    <t>NIPEL PVC, ROSCAVEL, 1",  AGUA FRIA PREDIAL</t>
  </si>
  <si>
    <t>NIPEL PVC, ROSCAVEL, 2",  AGUA FRIA PREDIAL</t>
  </si>
  <si>
    <t>11,30</t>
  </si>
  <si>
    <t>NIPEL PVC, ROSCAVEL, 3/4",  AGUA FRIA PREDIAL</t>
  </si>
  <si>
    <t>1,26</t>
  </si>
  <si>
    <t>NIPLE DE FERRO GALVANIZADO, COM ROSCA BSP, DE 1 1/2"</t>
  </si>
  <si>
    <t>17,64</t>
  </si>
  <si>
    <t>NIPLE DE FERRO GALVANIZADO, COM ROSCA BSP, DE 1 1/4"</t>
  </si>
  <si>
    <t>NIPLE DE FERRO GALVANIZADO, COM ROSCA BSP, DE 1/2"</t>
  </si>
  <si>
    <t>NIPLE DE FERRO GALVANIZADO, COM ROSCA BSP, DE 1"</t>
  </si>
  <si>
    <t>NIPLE DE FERRO GALVANIZADO, COM ROSCA BSP, DE 2 1/2"</t>
  </si>
  <si>
    <t>41,99</t>
  </si>
  <si>
    <t>NIPLE DE FERRO GALVANIZADO, COM ROSCA BSP, DE 2"</t>
  </si>
  <si>
    <t>27,44</t>
  </si>
  <si>
    <t>NIPLE DE FERRO GALVANIZADO, COM ROSCA BSP, DE 3/4"</t>
  </si>
  <si>
    <t>NIPLE DE FERRO GALVANIZADO, COM ROSCA BSP, DE 3"</t>
  </si>
  <si>
    <t>68,31</t>
  </si>
  <si>
    <t>NIPLE DE FERRO GALVANIZADO, COM ROSCA BSP, DE 4"</t>
  </si>
  <si>
    <t>109,98</t>
  </si>
  <si>
    <t>NIPLE DE FERRO GALVANIZADO, COM ROSCA BSP, DE 5"</t>
  </si>
  <si>
    <t>242,77</t>
  </si>
  <si>
    <t>NIPLE DE FERRO GALVANIZADO, COM ROSCA BSP, DE 6"</t>
  </si>
  <si>
    <t>NIPLE DE REDUCAO DE FERRO GALVANIZADO, COM ROSCA BSP, DE 1 1/2" X 1 1/4"</t>
  </si>
  <si>
    <t>23,29</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</si>
  <si>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</si>
  <si>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</si>
  <si>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</si>
  <si>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</si>
  <si>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</si>
  <si>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</si>
  <si>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</si>
  <si>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10,98</t>
  </si>
  <si>
    <t>NIPLE DE REDUCAO DE FERRO GALVANIZADO, COM ROSCA BSP, DE 1" X 3/4"</t>
  </si>
  <si>
    <t>NIPLE DE REDUCAO DE FERRO GALVANIZADO, COM ROSCA BSP, DE 2 1/2" X 2"</t>
  </si>
  <si>
    <t>58,16</t>
  </si>
  <si>
    <t>NIPLE DE REDUCAO DE FERRO GALVANIZADO, COM ROSCA BSP, DE 2" X 1 1/2"</t>
  </si>
  <si>
    <t>35,15</t>
  </si>
  <si>
    <t>NIPLE DE REDUCAO DE FERRO GALVANIZADO, COM ROSCA BSP, DE 2" X 1 1/4"</t>
  </si>
  <si>
    <t>NIPLE DE REDUCAO DE FERRO GALVANIZADO, COM ROSCA BSP, DE 2" X 1"</t>
  </si>
  <si>
    <t>NIPLE DE REDUCAO DE FERRO GALVANIZADO, COM ROSCA BSP, DE 3/4" X 1/2"</t>
  </si>
  <si>
    <t>7,00</t>
  </si>
  <si>
    <t>NIPLE DE REDUCAO DE FERRO GALVANIZADO, COM ROSCA BSP, DE 3" X 2 1/2"</t>
  </si>
  <si>
    <t>106,23</t>
  </si>
  <si>
    <t>NIPLE DE REDUCAO DE FERRO GALVANIZADO, COM ROSCA BSP, DE 3" X 2"</t>
  </si>
  <si>
    <t>93,82</t>
  </si>
  <si>
    <t>NIPLE SEXTAVADO EM ACO CARBONO, COM ROSCA BSP, PRESSAO 3.000 LBS, DN 1 1/2"</t>
  </si>
  <si>
    <t>35,69</t>
  </si>
  <si>
    <t>NIPLE SEXTAVADO EM ACO CARBONO, COM ROSCA BSP, PRESSAO 3.000 LBS, DN 1 1/4"</t>
  </si>
  <si>
    <t>24,08</t>
  </si>
  <si>
    <t>NIPLE SEXTAVADO EM ACO CARBONO, COM ROSCA BSP, PRESSAO 3.000 LBS, DN 1/2"</t>
  </si>
  <si>
    <t>NIPLE SEXTAVADO EM ACO CARBONO, COM ROSCA BSP, PRESSAO 3.000 LBS, DN 1"</t>
  </si>
  <si>
    <t>NIPLE SEXTAVADO EM ACO CARBONO, COM ROSCA BSP, PRESSAO 3.000 LBS, DN 2 1/2"</t>
  </si>
  <si>
    <t>93,28</t>
  </si>
  <si>
    <t>NIPLE SEXTAVADO EM ACO CARBONO, COM ROSCA BSP, PRESSAO 3.000 LBS, DN 2"</t>
  </si>
  <si>
    <t>58,71</t>
  </si>
  <si>
    <t>NIPLE SEXTAVADO EM ACO CARBONO, COM ROSCA BSP, PRESSAO 3.000 LBS, DN 3/4"</t>
  </si>
  <si>
    <t>10,62</t>
  </si>
  <si>
    <t>NIVELADOR</t>
  </si>
  <si>
    <t>NIVELADOR (MENSALISTA)</t>
  </si>
  <si>
    <t>1.866,44</t>
  </si>
  <si>
    <t>NOBREAK TRIFASICO, DE 10 KVA FATOR DE POTENCIA DE 0,8, AUTONOMIA MINIMA DE 30 MINUTOS A PLENA CARGA</t>
  </si>
  <si>
    <t>28.948,88</t>
  </si>
  <si>
    <t>NOBREAK TRIFASICO, DE 15 KVA FATOR DE POTENCIA DE 0,8, AUTONOMIA MINIMA DE 30 MINUTOS A PLENA CARGA</t>
  </si>
  <si>
    <t>42.256,33</t>
  </si>
  <si>
    <t>NOBREAK TRIFASICO, DE 20 KVA FATOR DE POTENCIA DE 0,8, AUTONOMIA MINIMA DE 30 MINUTOS A PLENA CARGA</t>
  </si>
  <si>
    <t>51.137,08</t>
  </si>
  <si>
    <t>NOBREAK TRIFASICO, DE 25 KVA FATOR DE POTENCIA DE 0,8, AUTONOMIA MINIMA DE 30 MINUTOS A PLENA CARGA</t>
  </si>
  <si>
    <t>80.107,39</t>
  </si>
  <si>
    <t>NOBREAK TRIFASICO, DE 5 KVA FATOR DE POTENCIA DE 0,8, AUTONOMIA MINIMA DE 30 MINUTOS A PLENA CARGA</t>
  </si>
  <si>
    <t>23.147,22</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</si>
  <si>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</si>
  <si>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</si>
  <si>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</si>
  <si>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5,46</t>
  </si>
  <si>
    <t>OLEO COMBUSTIVEL BPF A GRANEL</t>
  </si>
  <si>
    <t>2,53</t>
  </si>
  <si>
    <t>OLEO DE LINHACA</t>
  </si>
  <si>
    <t>OLEO DIESEL COMBUSTIVEL COMUM</t>
  </si>
  <si>
    <t>OLEO LUBRIFICANTE PARA MOTORES DE EQUIPAMENTOS PESADOS (CAMINHOES, TRATORES, RETROS E ETC)</t>
  </si>
  <si>
    <t>25,00</t>
  </si>
  <si>
    <t>OLHO MAGICO PARA PORTAS, EM LATAO, COM LENTE DE POLICARBONATO, ANGULO DE *200* GRAUS, ESPESSURA ENTRE *25 E 46* MM, INCLUINDO FECHO JANELA</t>
  </si>
  <si>
    <t>OPERADOR DE BATE-ESTACAS</t>
  </si>
  <si>
    <t>OPERADOR DE BATE-ESTACAS (MENSALISTA)</t>
  </si>
  <si>
    <t>4.834,54</t>
  </si>
  <si>
    <t>OPERADOR DE BETONEIRA (CAMINHAO)</t>
  </si>
  <si>
    <t>21,45</t>
  </si>
  <si>
    <t>OPERADOR DE BETONEIRA (CAMINHAO) (MENSALISTA)</t>
  </si>
  <si>
    <t>3.772,50</t>
  </si>
  <si>
    <t>OPERADOR DE BETONEIRA ESTACIONARIA / MISTURADOR</t>
  </si>
  <si>
    <t>20,69</t>
  </si>
  <si>
    <t>OPERADOR DE BETONEIRA ESTACIONARIA / MISTURADOR (MENSALISTA)</t>
  </si>
  <si>
    <t>3.640,58</t>
  </si>
  <si>
    <t>OPERADOR DE COMPRESSOR DE AR OU COMPRESSORISTA</t>
  </si>
  <si>
    <t>OPERADOR DE COMPRESSOR DE AR OU COMPRESSORISTA (MENSALISTA)</t>
  </si>
  <si>
    <t>3.987,20</t>
  </si>
  <si>
    <t>OPERADOR DE DEMARCADORA DE FAIXAS DE TRAFEGO</t>
  </si>
  <si>
    <t>26,39</t>
  </si>
  <si>
    <t>OPERADOR DE DEMARCADORA DE FAIXAS DE TRAFEGO (MENSALISTA)</t>
  </si>
  <si>
    <t>4.643,07</t>
  </si>
  <si>
    <t>OPERADOR DE ESCAVADEIRA</t>
  </si>
  <si>
    <t>OPERADOR DE ESCAVADEIRA (MENSALISTA)</t>
  </si>
  <si>
    <t>5.086,29</t>
  </si>
  <si>
    <t>OPERADOR DE GUINCHO OU GUINCHEIRO</t>
  </si>
  <si>
    <t>27,76</t>
  </si>
  <si>
    <t>OPERADOR DE GUINCHO OU GUINCHEIRO (MENSALISTA)</t>
  </si>
  <si>
    <t>4.882,67</t>
  </si>
  <si>
    <t>OPERADOR DE GUINDASTE</t>
  </si>
  <si>
    <t>OPERADOR DE GUINDASTE (MENSALISTA)</t>
  </si>
  <si>
    <t>OPERADOR DE JATO ABRASIVO OU JATISTA</t>
  </si>
  <si>
    <t>OPERADOR DE JATO ABRASIVO OU JATISTA (MENSALISTA)</t>
  </si>
  <si>
    <t>4.553,38</t>
  </si>
  <si>
    <t>OPERADOR DE MAQUINAS E TRATORES DIVERSOS (TERRAPLANAGEM)</t>
  </si>
  <si>
    <t>28,52</t>
  </si>
  <si>
    <t>OPERADOR DE MAQUINAS E TRATORES DIVERSOS (TERRAPLANAGEM) (MENSALISTA)</t>
  </si>
  <si>
    <t>5.015,05</t>
  </si>
  <si>
    <t>OPERADOR DE MARTELETE OU MARTELETEIRO</t>
  </si>
  <si>
    <t>OPERADOR DE MARTELETE OU MARTELETEIRO (MENSALISTA)</t>
  </si>
  <si>
    <t>OPERADOR DE MOTO SCRAPER</t>
  </si>
  <si>
    <t>26,85</t>
  </si>
  <si>
    <t>OPERADOR DE MOTO SCRAPER (MENSALISTA)</t>
  </si>
  <si>
    <t>4.722,22</t>
  </si>
  <si>
    <t>OPERADOR DE MOTONIVELADORA</t>
  </si>
  <si>
    <t>32,94</t>
  </si>
  <si>
    <t>OPERADOR DE MOTONIVELADORA (MENSALISTA)</t>
  </si>
  <si>
    <t>5.793,30</t>
  </si>
  <si>
    <t>OPERADOR DE PA CARREGADEIRA</t>
  </si>
  <si>
    <t>OPERADOR DE PA CARREGADEIRA (MENSALISTA)</t>
  </si>
  <si>
    <t>OPERADOR DE PAVIMENTADORA / MESA VIBROACABADORA</t>
  </si>
  <si>
    <t>27,71</t>
  </si>
  <si>
    <t>OPERADOR DE PAVIMENTADORA / MESA VIBROACABADORA (MENSALISTA)</t>
  </si>
  <si>
    <t>4.875,24</t>
  </si>
  <si>
    <t>OPERADOR DE ROLO COMPACTADOR</t>
  </si>
  <si>
    <t>25,61</t>
  </si>
  <si>
    <t>OPERADOR DE ROLO COMPACTADOR (MENSALISTA)</t>
  </si>
  <si>
    <t>4.506,85</t>
  </si>
  <si>
    <t>OPERADOR DE TRATOR - EXCLUSIVE AGROPECUARIA</t>
  </si>
  <si>
    <t>OPERADOR DE TRATOR - EXCLUSIVE AGROPECUARIA (MENSALISTA)</t>
  </si>
  <si>
    <t>4.809,03</t>
  </si>
  <si>
    <t>OPERADOR DE USINA DE ASFALTO, DE SOLOS OU DE CONCRETO</t>
  </si>
  <si>
    <t>OPERADOR DE USINA DE ASFALTO, DE SOLOS OU DE CONCRETO (MENSALISTA)</t>
  </si>
  <si>
    <t>4.186,69</t>
  </si>
  <si>
    <t>OXIGENIO, RECARGA PARA CILINDRO DE CONJUNTO OXICORTE GRANDE</t>
  </si>
  <si>
    <t>PA CARREGADEIRA SOBRE RODAS, POTENCIA BRUTA *127* CV, CAPACIDADE DA CACAMBA DE 2,0 A 2,4 M3, PESO OPERACIONAL MAXIMO DE 10330 KG</t>
  </si>
  <si>
    <t>461.760,00</t>
  </si>
  <si>
    <t>PA CARREGADEIRA SOBRE RODAS, POTENCIA LIQUIDA 128 HP, CAPACIDADE DA CACAMBA DE 1,7 A 2,8 M3, PESO OPERACIONAL MAXIMO DE 11632 KG</t>
  </si>
  <si>
    <t>520.000,00</t>
  </si>
  <si>
    <t>PA CARREGADEIRA SOBRE RODAS, POTENCIA LIQUIDA 197 HP, CAPACIDADE DA CACAMBA DE 2,5 A 3,5 M3, PESO OPERACIONAL MAXIMO DE 18338 KG</t>
  </si>
  <si>
    <t>721.066,63</t>
  </si>
  <si>
    <t>PA CARREGADEIRA SOBRE RODAS, POTENCIA LIQUIDA 213 HP, CAPACIDADE DA CACAMBA DE 1,9 A 3,5 M3, PESO OPERACIONAL MAXIMO DE 19234 KG</t>
  </si>
  <si>
    <t>820.906,63</t>
  </si>
  <si>
    <t>PA CARREGADEIRA SOBRE RODAS, POTENCIA 152 HP, CAPACIDADE DA CACAMBA DE 1,53 A 2,30 M3, PESO OPERACIONAL MAXIMO DE 10216 KG</t>
  </si>
  <si>
    <t>479.093,31</t>
  </si>
  <si>
    <t>PA DE LIXO PLASTICA, CABO LONGO</t>
  </si>
  <si>
    <t>PAINEL DE LA DE VIDRO SEM REVESTIMENTO PSI 20, E = 25 MM, DE 1200 X 600 MM</t>
  </si>
  <si>
    <t>PAINEL DE LA DE VIDRO SEM REVESTIMENTO PSI 20, E = 50 MM, DE 1200 X 600 MM</t>
  </si>
  <si>
    <t>29,98</t>
  </si>
  <si>
    <t>PAINEL DE LA DE VIDRO SEM REVESTIMENTO PSI 40, E = 25 MM, DE 1200 X 600 MM</t>
  </si>
  <si>
    <t>23,28</t>
  </si>
  <si>
    <t>PAINEL DE LA DE VIDRO SEM REVESTIMENTO PSI 40, E = 50 MM, DE 1200 X 600 MM</t>
  </si>
  <si>
    <t>49,14</t>
  </si>
  <si>
    <t>PAINEL ESTRUTURAL PARA LAJE SECA REVESTIDO EM PLACA CIMENTICIA, DE 1,20 X 2,50 M, E = 23 MM</t>
  </si>
  <si>
    <t>72,34</t>
  </si>
  <si>
    <t>PAINEL ESTRUTURAL PARA LAJE SECA REVESTIDO EM PLACA CIMENTICIA, DE 1,20 X 2,50 M, E = 40 MM</t>
  </si>
  <si>
    <t>134,71</t>
  </si>
  <si>
    <t>PAINEL ESTRUTURAL PARA LAJE SECA REVESTIDO EM PLACA CIMENTICIA, DE 1,20 X 2,50 M, E = 55 MM</t>
  </si>
  <si>
    <t>177,60</t>
  </si>
  <si>
    <t>PAINEL TERMOISOLANTE PARA FECHAMENTOS VERTICAIS (INCLUI PARAFUSOS DE FIXACAO) REVESTIDO EM ACO GALVALUME, LARGURA UTIL DE 1100 MM, REVESTIMENTO COM ESPESSURA DE 0,50 MM, COM PRE-PINTURA NAS DUAS FACES, NUCLEO EM POLIURETANO (PUR) COM ESPESSURA 40/50 MM</t>
  </si>
  <si>
    <t>123,87</t>
  </si>
  <si>
    <t>PAINEL TERMOISOLANTE PARA FECHAMENTOS VERTICAIS (INCLUI PARAFUSOS DE FIXACAO) REVESTIDO EM ACO GALVALUME, LARGURA UTIL DE 1100 MM, REVESTIMENTO COM ESPESSURA DE 0,50 MM, COM PRE-PINTURA NAS DUAS FACES, NUCLEO EM POLIURETANO (PUR) COM ESPESSURA 70/80 MM</t>
  </si>
  <si>
    <t>146,85</t>
  </si>
  <si>
    <t>PAPEL KRAFT BETUMADO</t>
  </si>
  <si>
    <t>PAPELEIRA DE PAREDE EM METAL CROMADO SEM TAMPA</t>
  </si>
  <si>
    <t>36,31</t>
  </si>
  <si>
    <t>PAPELEIRA PLASTICA TIPO DISPENSER PARA PAPEL HIGIENICO ROLAO</t>
  </si>
  <si>
    <t>38,99</t>
  </si>
  <si>
    <t>PAR DE TABELAS DE BASQUETE EM COMPENSADO NAVAL DE *1,80 X 1,20* M, COM ARO DE METAL E REDE (SEM SUPORTE DE FIXACAO)</t>
  </si>
  <si>
    <t>1.532,17</t>
  </si>
  <si>
    <t>PARA-RAIOS DE BAIXA TENSAO, TENSAO DE OPERACAO *280* V , CORRENTE MAXIMA *20* KA</t>
  </si>
  <si>
    <t>90,26</t>
  </si>
  <si>
    <t>PARA-RAIOS DE DISTRIBUICAO, TENSAO NOMINAL 15 KV, CORRENTE NOMINAL DE DESCARGA 5 KA</t>
  </si>
  <si>
    <t>266,40</t>
  </si>
  <si>
    <t>PARA-RAIOS DE DISTRIBUICAO, TENSAO NOMINAL 30 KV, CORRENTE NOMINAL DE DESCARGA 10 KA</t>
  </si>
  <si>
    <t>442,55</t>
  </si>
  <si>
    <t>PARA-RAIOS TIPO FRANKLIN 350 MM, EM LATAO CROMADO, DUAS DESCIDAS, PARA PROTECAO DE EDIFICACOES CONTRA DESCARGAS ATMOSFERICAS</t>
  </si>
  <si>
    <t>102,62</t>
  </si>
  <si>
    <t>PARAFUSO CABECA TROMBETA E PONTA AGULHA (GN55), COMPRIMENTO 55 MM, EM ACO FOSFATIZADO, PARA FIXAR CHAPA DE GESSO EM PERFIL DRYWALL METALICO MAXIMO 0,7 MM</t>
  </si>
  <si>
    <t>0,22</t>
  </si>
  <si>
    <t>PARAFUSO DE ACO TIPO CHUMBADOR PARABOLT, DIAMETRO 1/2", COMPRIMENTO 75 MM</t>
  </si>
  <si>
    <t>8,26</t>
  </si>
  <si>
    <t>PARAFUSO DE ACO TIPO CHUMBADOR PARABOLT, DIAMETRO 3/8", COMPRIMENTO 75 MM</t>
  </si>
  <si>
    <t>2,08</t>
  </si>
  <si>
    <t>PARAFUSO DE ACO ZINCADO COM ROSCA SOBERBA, CABECA CHATA E FENDA SIMPLES, DIAMETRO 2,5 MM, COMPRIMENTO * 9,5 * MM</t>
  </si>
  <si>
    <t>PARAFUSO DE ACO ZINCADO COM ROSCA SOBERBA, CABECA CHATA E FENDA SIMPLES, DIAMETRO 4,2 MM, COMPRIMENTO * 32 * MM</t>
  </si>
  <si>
    <t>0,16</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</si>
  <si>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</si>
  <si>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</si>
  <si>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</si>
  <si>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</si>
  <si>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</si>
  <si>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0,13</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</si>
  <si>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</si>
  <si>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</si>
  <si>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</si>
  <si>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</si>
  <si>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</si>
  <si>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</si>
  <si>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</si>
  <si>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0,17</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</si>
  <si>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</si>
  <si>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</si>
  <si>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</si>
  <si>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0,21</t>
  </si>
  <si>
    <t>PARAFUSO EM ACO GALVANIZADO, TIPO MAQUINA, SEXTAVADO, SEM PORCA, DIAMETRO 1/2", COMPRIMENTO 2"</t>
  </si>
  <si>
    <t>PARAFUSO FRANCES METRICO ZINCADO, DIAMETRO 12 MM, COMPRIMENTO 140MM, COM PORCA SEXTAVADA E ARRUELA DE PRESSAO MEDIA</t>
  </si>
  <si>
    <t>17,09</t>
  </si>
  <si>
    <t>PARAFUSO FRANCES METRICO ZINCADO, DIAMETRO 12 MM, COMPRIMENTO 150 MM, COM PORCA SEXTAVADA E ARRUELA DE PRESSAO MEDIA</t>
  </si>
  <si>
    <t>17,91</t>
  </si>
  <si>
    <t>PARAFUSO FRANCES M16 EM ACO GALVANIZADO, COMPRIMENTO = 150 MM, DIAMETRO = 16 MM, CABECA ABAULADA</t>
  </si>
  <si>
    <t>6,70</t>
  </si>
  <si>
    <t>PARAFUSO FRANCES M16 EM ACO GALVANIZADO, COMPRIMENTO = 45 MM, DIAMETRO = 16 MM, CABECA ABAULADA</t>
  </si>
  <si>
    <t>3,96</t>
  </si>
  <si>
    <t>PARAFUSO FRANCES ZINCADO, DIAMETRO 1/2'', COMPRIMENTO 2'', COM PORCA E ARRUELA</t>
  </si>
  <si>
    <t>PARAFUSO FRANCES ZINCADO, DIAMETRO 1/2", COMPRIMENTO 12", COM PORCA E ARRUELA LISA MEDIA</t>
  </si>
  <si>
    <t>12,03</t>
  </si>
  <si>
    <t>PARAFUSO FRANCES ZINCADO, DIAMETRO 1/2", COMPRIMENTO 15", COM PORCA E ARRUELA LISA MEDIA</t>
  </si>
  <si>
    <t>16,50</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</si>
  <si>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</si>
  <si>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</si>
  <si>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</si>
  <si>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</si>
  <si>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</si>
  <si>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8,79</t>
  </si>
  <si>
    <t>PARAFUSO M16 EM ACO GALVANIZADO, COMPRIMENTO = 300 MM, DIAMETRO = 16 MM, ROSCA DUPLA</t>
  </si>
  <si>
    <t>11,85</t>
  </si>
  <si>
    <t>PARAFUSO M16 EM ACO GALVANIZADO, COMPRIMENTO = 300 MM, DIAMETRO = 16 MM, ROSCA MAQUINA, CABECA QUADRADA</t>
  </si>
  <si>
    <t>10,10</t>
  </si>
  <si>
    <t>PARAFUSO M16 EM ACO GALVANIZADO, COMPRIMENTO = 350 MM, DIAMETRO = 16 MM, ROSCA MAQUINA, CABECA QUADRADA</t>
  </si>
  <si>
    <t>PARAFUSO M16 EM ACO GALVANIZADO, COMPRIMENTO = 400 MM, DIAMETRO = 16 MM, ROSCA DUPLA</t>
  </si>
  <si>
    <t>15,66</t>
  </si>
  <si>
    <t>PARAFUSO M16 EM ACO GALVANIZADO, COMPRIMENTO = 450 MM, DIAMETRO = 16 MM, ROSCA MAQUINA, CABECA QUADRADA</t>
  </si>
  <si>
    <t>17,77</t>
  </si>
  <si>
    <t>PARAFUSO M16 EM ACO GALVANIZADO, COMPRIMENTO = 500 MM, DIAMETRO = 16 MM, ROSCA MAQUINA, COM CABECA SEXTAVADA E PORCA</t>
  </si>
  <si>
    <t>PARAFUSO NIQUELADO COM ACABAMENTO CROMADO PARA FIXAR PECA SANITARIA, INCLUI PORCA CEGA, ARRUELA E BUCHA DE NYLON TAMANHO S-10</t>
  </si>
  <si>
    <t>19,63</t>
  </si>
  <si>
    <t>PARAFUSO NIQUELADO 3 1/2" COM ACABAMENTO CROMADO PARA FIXAR PECA SANITARIA, INCLUI PORCA CEGA, ARRUELA E BUCHA DE NYLON TAMANHO S-8</t>
  </si>
  <si>
    <t>14,56</t>
  </si>
  <si>
    <t>PARAFUSO ROSCA SOBERBA ZINCADO CABECA CHATA FENDA SIMPLES 3,2 X 20 MM (3/4 ")</t>
  </si>
  <si>
    <t>0,05</t>
  </si>
  <si>
    <t>PARAFUSO ROSCA SOBERBA ZINCADO CABECA CHATA FENDA SIMPLES 3,5 X 25 MM (1 ")</t>
  </si>
  <si>
    <t>PARAFUSO ROSCA SOBERBA ZINCADO CABECA CHATA FENDA SIMPLES 3,8 X 30 MM (1.1/4 ")</t>
  </si>
  <si>
    <t>PARAFUSO ROSCA SOBERBA ZINCADO CABECA CHATA FENDA SIMPLES 4,8 X 40 MM (1.1/2 ")</t>
  </si>
  <si>
    <t>0,18</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</si>
  <si>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</si>
  <si>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</si>
  <si>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</si>
  <si>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</si>
  <si>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1,45</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</si>
  <si>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</si>
  <si>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</si>
  <si>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</si>
  <si>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</si>
  <si>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5,52</t>
  </si>
  <si>
    <t>PARAFUSO ZINCADO ROSCA SOBERBA, CABECA SEXTAVADA, 5/16 " X 250 MM, PARA FIXACAO DE TELHA EM MADEIRA</t>
  </si>
  <si>
    <t>4,14</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</si>
  <si>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</si>
  <si>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</si>
  <si>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</si>
  <si>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</si>
  <si>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</si>
  <si>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</si>
  <si>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</si>
  <si>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</si>
  <si>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</si>
  <si>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</si>
  <si>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</si>
  <si>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0,59</t>
  </si>
  <si>
    <t>PARAFUSO ZINCADO, SEXTAVADO, COM ROSCA SOBERBA, DIAMETRO 5/16", COMPRIMENTO 80 MM</t>
  </si>
  <si>
    <t>PARAFUSO ZINCADO, SEXTAVADO, GRAU 5, ROSCA INTEIRA, DIAMETRO 1 1/2", COMPRIMENTO 4"</t>
  </si>
  <si>
    <t>41,08</t>
  </si>
  <si>
    <t>PARAFUSO, ASTM A307 - GRAU A, SEXTAVADO, ZINCADO, DIAMETRO 3/8" (9,52 MM), COMPRIMENTO 1 " (25,4 MM)</t>
  </si>
  <si>
    <t>98,86</t>
  </si>
  <si>
    <t>PARAFUSO, AUTO ATARRACHANTE, CABECA CHATA, FENDA SIMPLES, 1/4_x0094_ (6,35 MM) X 25 MM</t>
  </si>
  <si>
    <t>40,90</t>
  </si>
  <si>
    <t>PARAFUSO, COMUM, ASTM A307, SEXTAVADO, DIAMETRO 1/2" (12,7 MM), COMPRIMENTO 1" (25,4 MM)</t>
  </si>
  <si>
    <t>161,93</t>
  </si>
  <si>
    <t>PARALELEPIPEDO GRANITICO OU BASALTICO, PARA PAVIMENTACAO, SEM FRETE (VARIACAO REGIONAL DE PECAS POR M2)</t>
  </si>
  <si>
    <t>2.412,99</t>
  </si>
  <si>
    <t>PASTA LUBRIFICANTE PARA TUBOS E CONEXOES COM JUNTA ELASTICA (USO EM PVC, ACO, POLIETILENO E OUTROS) ( DE *400* G)</t>
  </si>
  <si>
    <t>PASTA LUBRIFICANTE PARA TUBOS E CONEXOES COM JUNTA ELASTICA (USO EM PVC, ACO, POLIETILENO E OUTROS) (POTE DE 3.500* G)</t>
  </si>
  <si>
    <t>142,34</t>
  </si>
  <si>
    <t>PASTA PARA SOLDA DE TUBOS E CONEXOES DE COBRE (EMBALAGEM COM 250 G)</t>
  </si>
  <si>
    <t>53,09</t>
  </si>
  <si>
    <t>PASTA VEDA JUNTAS/ROSCA, LATA DE *500* G, PARA INSTALACOES DE GAS E OUTROS</t>
  </si>
  <si>
    <t>86,27</t>
  </si>
  <si>
    <t>PASTILHA CERAMICA/PORCELANA, REVEST INT/EXT E  PISCINA, CORES BRANCA OU FRIAS, *2,5 X 2,5* CM</t>
  </si>
  <si>
    <t>165,55</t>
  </si>
  <si>
    <t>PASTILHA CERAMICA/PORCELANA, REVEST INT/EXT E  PISCINA, CORES FRIAS *5 X 5* CM</t>
  </si>
  <si>
    <t>147,93</t>
  </si>
  <si>
    <t>PASTILHA CERAMICA/PORCELANA, REVEST INT/EXT E  PISCINA, CORES QUENTES *5 X 5* CM</t>
  </si>
  <si>
    <t>172,59</t>
  </si>
  <si>
    <t>PASTILHA CERAMICA/PORCELANA, REVEST INT/EXT E  PISCINA, CORES QUENTES, *2,5 X 2,5* CM</t>
  </si>
  <si>
    <t>268,45</t>
  </si>
  <si>
    <t>PASTILHA DE VIDRO CRISTAL, NACIONAL, REVEST INT/EXT E PISCINA, TODAS AS CORES, E MAIOR OU IGUAL A 5 MM  *2,0 X 2,0* CM</t>
  </si>
  <si>
    <t>497,09</t>
  </si>
  <si>
    <t>PASTILHA DE VIDRO PIGMENTADA *2,0 X 2,0* CM, NACIONAL, PARA REVESTIMENTO INTERNO/EXTERNO E PISCINA, BRANCA OU CORES FRIAS, ESPESSURA MAIOR OU IGUAL A 5 MM</t>
  </si>
  <si>
    <t>314,84</t>
  </si>
  <si>
    <t>PASTILHA DE VIDRO PIGMENTADA, NACIONAL, REVEST INT/EXT E PISCINA, CORES QUENTES, ESPESSURA MAIOR OU IGUAL A 5 MM  *2,0 X 2,0* CM</t>
  </si>
  <si>
    <t>554,42</t>
  </si>
  <si>
    <t>PASTILHEIRO</t>
  </si>
  <si>
    <t>20,78</t>
  </si>
  <si>
    <t>PASTILHEIRO (MENSALISTA)</t>
  </si>
  <si>
    <t>3.654,40</t>
  </si>
  <si>
    <t>PATCH CORD, CATEGORIA 5 E, EXTENSAO DE 1,50 M</t>
  </si>
  <si>
    <t>PATCH CORD, CATEGORIA 5 E, EXTENSAO DE 2,50 M</t>
  </si>
  <si>
    <t>13,08</t>
  </si>
  <si>
    <t>PATCH CORD, CATEGORIA 6, EXTENSAO DE 1,50 M</t>
  </si>
  <si>
    <t>PATCH CORD, CATEGORIA 6, EXTENSAO DE 2,50 M</t>
  </si>
  <si>
    <t>19,06</t>
  </si>
  <si>
    <t>PATCH PANEL, 24 PORTAS, CATEGORIA 5E, COM RACKS DE 19" E 1 U DE ALTURA</t>
  </si>
  <si>
    <t>180,50</t>
  </si>
  <si>
    <t>PATCH PANEL, 24 PORTAS, CATEGORIA 6, COM RACKS DE 19" E 1 U DE ALTURA</t>
  </si>
  <si>
    <t>314,60</t>
  </si>
  <si>
    <t>PATCH PANEL, 48 PORTAS, CATEGORIA 5E, COM RACKS DE 19" E 2 U DE ALTURA</t>
  </si>
  <si>
    <t>264,08</t>
  </si>
  <si>
    <t>PATCH PANEL, 48 PORTAS, CATEGORIA 6, COM RACKS DE 19" E 2 U DE ALTURA</t>
  </si>
  <si>
    <t>424,26</t>
  </si>
  <si>
    <t>PEDRA ARDOSIA, CINZA, *40 X 40* CM, E= *1 CM</t>
  </si>
  <si>
    <t>22,00</t>
  </si>
  <si>
    <t>PEDRA ARDOSIA, CINZA, 20  X  40 CM,  E=  *1 CM</t>
  </si>
  <si>
    <t>19,85</t>
  </si>
  <si>
    <t>PEDRA ARDOSIA, CINZA, 30  X  30,  E= *1 CM</t>
  </si>
  <si>
    <t>PEDRA BRITADA GRADUADA, CLASSIFICADA (POSTO PEDREIRA/FORNECEDOR, SEM FRETE)</t>
  </si>
  <si>
    <t>65,15</t>
  </si>
  <si>
    <t>PEDRA BRITADA N. 0, OU PEDRISCO (4,8 A 9,5 MM) POSTO PEDREIRA/FORNECEDOR, SEM FRETE</t>
  </si>
  <si>
    <t>74,65</t>
  </si>
  <si>
    <t>PEDRA BRITADA N. 1 (9,5 a 19 MM) POSTO PEDREIRA/FORNECEDOR, SEM FRETE</t>
  </si>
  <si>
    <t>64,66</t>
  </si>
  <si>
    <t>PEDRA BRITADA N. 2 (19 A 38 MM) POSTO PEDREIRA/FORNECEDOR, SEM FRETE</t>
  </si>
  <si>
    <t>65,00</t>
  </si>
  <si>
    <t>PEDRA BRITADA N. 3 (38 A 50 MM) POSTO PEDREIRA/FORNECEDOR, SEM FRETE</t>
  </si>
  <si>
    <t>61,07</t>
  </si>
  <si>
    <t>PEDRA BRITADA N. 4 (50 A 76 MM) POSTO PEDREIRA/FORNECEDOR, SEM FRETE</t>
  </si>
  <si>
    <t>60,55</t>
  </si>
  <si>
    <t>PEDRA BRITADA N. 5 (76 A 100 MM) POSTO PEDREIRA/FORNECEDOR, SEM FRETE</t>
  </si>
  <si>
    <t>55,42</t>
  </si>
  <si>
    <t>PEDRA BRITADA OU BICA CORRIDA, NAO CLASSIFICADA (POSTO PEDREIRA/FORNECEDOR, SEM FRETE)</t>
  </si>
  <si>
    <t>59,72</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</si>
  <si>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</si>
  <si>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</si>
  <si>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</si>
  <si>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69,13</t>
  </si>
  <si>
    <t>PEDRA GRANITICA, SERRADA, TIPO MIRACEMA, MADEIRA, PADUANA, RACHINHA, SANTA ISABEL OU OUTRAS SIMILARES, *11,5 X  *23 CM, E=  *1,0 A *2,0 CM</t>
  </si>
  <si>
    <t>41,12</t>
  </si>
  <si>
    <t>PEDRA PORTUGUESA  OU PETIT PAVE, BRANCA OU PRETA</t>
  </si>
  <si>
    <t>79,77</t>
  </si>
  <si>
    <t>PEDRA QUARTZITO OU CALCARIO LAMINADO, CACO, TIPO CARIRI, ITACOLOMI, LAGOA SANTA, LUMINARIA, PIRENOPOLIS, SAO TOME OU OUTRAS SIMILARES DA REGIAO, E=  *1,5 A *2,5 CM</t>
  </si>
  <si>
    <t>39,00</t>
  </si>
  <si>
    <t>PEDRA QUARTZITO OU CALCARIO LAMINADO, SERRADA, TIPO CARIRI, ITACOLOMI, LAGOA SANTA, LUMINARIA, PIRENOPOLIS, SAO TOME OU OUTRAS SIMILARES DA REGIAO, *20 X *40 CM, E=  *1,5 A *2,5 CM</t>
  </si>
  <si>
    <t>125,06</t>
  </si>
  <si>
    <t>PEDREGULHO OU PICARRA DE JAZIDA, AO NATURAL, PARA BASE DE PAVIMENTACAO (RETIRADO NA JAZIDA, SEM TRANSPORTE)</t>
  </si>
  <si>
    <t>45,39</t>
  </si>
  <si>
    <t>PEDREIRO</t>
  </si>
  <si>
    <t>PEDREIRO (MENSALISTA)</t>
  </si>
  <si>
    <t>PEITORIL EM MARMORE, POLIDO, BRANCO COMUM, L= *15* CM, E=  *2,0* CM, COM PINGADEIRA</t>
  </si>
  <si>
    <t>58,80</t>
  </si>
  <si>
    <t>PEITORIL EM MARMORE, POLIDO, BRANCO COMUM, L= *15* CM, E=  *3* CM, CORTE RETO</t>
  </si>
  <si>
    <t>63,22</t>
  </si>
  <si>
    <t>PEITORIL PRE-MOLDADO EM GRANILITE, MARMORITE OU GRANITINA, L = *15* CM</t>
  </si>
  <si>
    <t>72,17</t>
  </si>
  <si>
    <t>PEITORIL/ SOLEIRA EM MARMORE, POLIDO, BRANCO COMUM, L= *25* CM, E=  *3* CM, CORTE RETO</t>
  </si>
  <si>
    <t>87,52</t>
  </si>
  <si>
    <t>PELICULA REFLETIVA, GT 7 ANOS PARA SINALIZACAO VERTICAL</t>
  </si>
  <si>
    <t>18,60</t>
  </si>
  <si>
    <t>PENDURAL OU PRESILHA REGULADORA, EM ACO GALVANIZADO, COM CORPO, MOLA E REBITE, PARA PERFIL TIPO CANALETA DE ESTRUTURA EM FORROS DRYWALL</t>
  </si>
  <si>
    <t>1,62</t>
  </si>
  <si>
    <t>PENDURAL OU REGULADOR, COM MOLA, EM ACO GALVANIZADO, PARA PERFIL TIPO T CLICADO DE FORROS REMOVIVEL</t>
  </si>
  <si>
    <t>PENEIRA ROTATIVA COM MOTOR ELETRICO TRIFASICO DE 2 CV, CILINDRO DE 1 M X 0,60 M, COM FUROS DE 3,17 MM</t>
  </si>
  <si>
    <t>12.045,94</t>
  </si>
  <si>
    <t>PERFIL "H" DE ACO LAMINADO, "HP" 250 X 62,0</t>
  </si>
  <si>
    <t>PERFIL "H" DE ACO LAMINADO, "HP" 310 X 79,0</t>
  </si>
  <si>
    <t>PERFIL "H" DE ACO LAMINADO, "W" 200 X 35,9</t>
  </si>
  <si>
    <t>PERFIL "I" DE ACO LAMINADO, ABAS INCLINADAS, "I" 102 X 12,7</t>
  </si>
  <si>
    <t>7,16</t>
  </si>
  <si>
    <t>PERFIL "I" DE ACO LAMINADO, ABAS INCLINADAS, "I" 152 X 22</t>
  </si>
  <si>
    <t>PERFIL "I" DE ACO LAMINADO, ABAS INCLINADAS, "I" 203 X 34,3</t>
  </si>
  <si>
    <t>PERFIL "I" DE ACO LAMINADO, ABAS PARALELAS, "W", QUALQUER BITOLA</t>
  </si>
  <si>
    <t>7,85</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</si>
  <si>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</si>
  <si>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</si>
  <si>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</si>
  <si>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</si>
  <si>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6,80</t>
  </si>
  <si>
    <t>PERFIL "U" SIMPLES DE ACO GALVANIZADO DOBRADO 75 X *40* MM, E = 2,65 MM</t>
  </si>
  <si>
    <t>PERFIL CANALETA, FORMATO C, EM ACO ZINCADO, PARA ESTRUTURA FORRO DRYWALL, E = 0,5 MM, *46 X 18* (L X H), COMPRIMENTO 3 M</t>
  </si>
  <si>
    <t>4,32</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</si>
  <si>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</si>
  <si>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</si>
  <si>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</si>
  <si>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</si>
  <si>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35,23</t>
  </si>
  <si>
    <t>PERFIL DE BORRACHA EPDM MACICO *12 X 15* MM PARA ESQUADRIAS</t>
  </si>
  <si>
    <t>8,80</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</si>
  <si>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</si>
  <si>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</si>
  <si>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</si>
  <si>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</si>
  <si>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</si>
  <si>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5,87</t>
  </si>
  <si>
    <t>PERFIL GUIA, FORMATO U, EM ACO ZINCADO, PARA ESTRUTURA PAREDE DRYWALL, E = 0,5 MM, 90 X 3000 MM (L X C)</t>
  </si>
  <si>
    <t>6,48</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</si>
  <si>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</si>
  <si>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</si>
  <si>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</si>
  <si>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</si>
  <si>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</si>
  <si>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</si>
  <si>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5,48</t>
  </si>
  <si>
    <t>PERFIL TABICA FECHADA, LISA, FORMATO Z, EM ACO GALVANIZADO NATURAL, LARGURA TOTAL NA HORIZONTAL *40* MM, PARA ESTRUTURA FORRO DRYWALL</t>
  </si>
  <si>
    <t>4,19</t>
  </si>
  <si>
    <t>PERFIL TIPO CANTONEIRA EM L, EM ACO GALVANIZADO, BRANCO, PARA FORRO REMOVIVEL, *23* X 3000 MM (L X C)</t>
  </si>
  <si>
    <t>PERFIL TRAVESSA (SECUNDARIO), T CLICADO, EM ACO GALVANIZADO , BRANCO, PARA FORRO REMOVIVEL, 24 X 1250 MM (L X C)</t>
  </si>
  <si>
    <t>3,84</t>
  </si>
  <si>
    <t>PERFIL TRAVESSA (SECUNDARIO), T CLICADO, EM ACO GALVANIZADO, BRANCO, PARA FORRO REMOVIVEL, 24 X 625 MM (L X C)</t>
  </si>
  <si>
    <t>PERFIL U DE ABAS IGUAIS, EM ALUMINIO, 1/2" (1,27 X 1,27 CM), PARA PORTA OU JANELA DE CORRER</t>
  </si>
  <si>
    <t>6,29</t>
  </si>
  <si>
    <t>PERFIL UDC ("U" DOBRADO DE CHAPA) SIMPLES DE ACO LAMINADO, GALVANIZADO, ASTM A36, 127 X 50 MM, E= 3 MM</t>
  </si>
  <si>
    <t>6,63</t>
  </si>
  <si>
    <t>PERFILADO PERFURADO DUPLO 38 X 76 MM, CHAPA 22</t>
  </si>
  <si>
    <t>12,27</t>
  </si>
  <si>
    <t>PERFILADO PERFURADO SIMPLES 38 X 38 MM, CHAPA 22</t>
  </si>
  <si>
    <t>7,14</t>
  </si>
  <si>
    <t>PERFILADO PERFURADO 19 X 38 MM, CHAPA 22</t>
  </si>
  <si>
    <t>PERFURATRIZ COM TORRE METALICA PARA EXECUCAO DE ESTACA HELICE CONTINUA, PROFUNDIDADE MAXIMA DE 30 M, DIAMETRO MAXIMO DE 800 MM, POTENCIA INSTALADA DE 268 HP, MESA ROTATIVA COM TORQUE MAXIMO DE 170 KNM</t>
  </si>
  <si>
    <t>2.415.149,80</t>
  </si>
  <si>
    <t>PERFURATRIZ COM TORRE METALICA PARA EXECUCAO DE ESTACA HELICE CONTINUA, PROFUNDIDADE MAXIMA DE 32 M, DIAMETRO MAXIMO DE 1000 MM, POTENCIA INSTALADA DE 350 HP, MESA ROTATIVA COM TORQUE MAXIMO DE 263 KNM</t>
  </si>
  <si>
    <t>3.755.460,82</t>
  </si>
  <si>
    <t>PERFURATRIZ HIDRAULICA COM TRADO CURTO ACOPLADO, PROFUNDIDADE MAXIMA DE 20 M, DIAMETRO MAXIMO DE 1500 MM, POTENCIA INSTALADA DE 137 HP, MESA ROTATIVA COM TORQUE MAXIMO DE 30 KNM (INCLUI MONTAGEM, NAO INCLUI CAMINHAO)</t>
  </si>
  <si>
    <t>919.440,43</t>
  </si>
  <si>
    <t>PERFURATRIZ MANUAL, TORQUE MAXIMO 55 KGF.M, POTENCIA 5 CV, COM DIAMETRO MAXIMO 8 1/2" (INCLUI SUPORTE/CHASSI TIPO MESA)</t>
  </si>
  <si>
    <t>62.025,19</t>
  </si>
  <si>
    <t>PERFURATRIZ MANUAL, TORQUE MAXIMO 83 N.M, POTENCIA 5 CV, COM DIAMETRO MAXIMO 4" (NAO INCLUI SUPORTE / CHASSI)</t>
  </si>
  <si>
    <t>8.938,46</t>
  </si>
  <si>
    <t>PERFURATRIZ MANUAL, TORQUE MAXIMO 83 N.M, POTENCIA 5 CV, COM DIAMETRO MAXIMO 4", PARA SOLO GRAMPEADO (INCLUI SUPORTE OU CHASSI TIPO MESA)</t>
  </si>
  <si>
    <t>27.981,28</t>
  </si>
  <si>
    <t>PERFURATRIZ PNEUMATICA MANUAL DE PESO MEDIO, 18KG, COMPRIMENTO DE CURSO DE 6 M, DIAMETRO DO PISTAO DE 5,5 CM</t>
  </si>
  <si>
    <t>15.303,36</t>
  </si>
  <si>
    <t>PERFURATRIZ ROTATIVA SOBRE ESTEIRA, TORQUE MAXIMO 2500 KGM, POTENCIA 110 HP, MOTOR DIESEL  (COLETADO CAIXA)</t>
  </si>
  <si>
    <t>787.478,06</t>
  </si>
  <si>
    <t>PERFURATRIZ SOBRE ESTEIRA, TORQUE MAXIMO DE 600 KGF, POTENCIA ENTRE 50 E 60 HP, DIAMETRO MAXIMO DE 10"</t>
  </si>
  <si>
    <t>504.397,24</t>
  </si>
  <si>
    <t>PERFURATRIZ SOBRE ESTEIRA, TORQUE MAXIMO 600 KGF, PESO MEDIO 1000 KG, POTENCIA 20 HP, DIAMETRO MAXIMO 10"</t>
  </si>
  <si>
    <t>526.268,79</t>
  </si>
  <si>
    <t>PICAPE CABINE SIMPLES COM MOTOR 1.6 FLEX, CAMBIO MANUAL, POTENCIA 101/104 CV, 2 PORTAS</t>
  </si>
  <si>
    <t>55.511,81</t>
  </si>
  <si>
    <t>PIGMENTO EM PO PARA ARGAMASSAS, CIMENTOS E OUTROS</t>
  </si>
  <si>
    <t>27,00</t>
  </si>
  <si>
    <t>PILAR QUADRADO NAO APARELHADO *10 X 10* CM, EM MACARANDUBA, ANGELIM OU EQUIVALENTE DA REGIAO - BRUTA</t>
  </si>
  <si>
    <t>30,07</t>
  </si>
  <si>
    <t>PILAR QUADRADO NAO APARELHADO *15 X 15* CM, EM MACARANDUBA, ANGELIM OU EQUIVALENTE DA REGIAO - BRUTA</t>
  </si>
  <si>
    <t>63,82</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</si>
  <si>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</si>
  <si>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</si>
  <si>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</si>
  <si>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</si>
  <si>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41,45</t>
  </si>
  <si>
    <t>PINO DE ACO COM FURO, HASTE = 27 MM (ACAO DIRETA)</t>
  </si>
  <si>
    <t>35,64</t>
  </si>
  <si>
    <t>PINO DE ACO COM ROSCA 1/4 ", COMPRIMENTO DA HASTE = 30 MM E ROSCA = 20 MM (ACAO DIRETA)</t>
  </si>
  <si>
    <t>47,28</t>
  </si>
  <si>
    <t>PINO DE ACO LISO 1/4 ", HASTE = *36,5* MM (ACAO DIRETA)</t>
  </si>
  <si>
    <t>29,16</t>
  </si>
  <si>
    <t>PINO DE ACO LISO 1/4 ", HASTE = *53* MM (ACAO DIRETA)</t>
  </si>
  <si>
    <t>30,55</t>
  </si>
  <si>
    <t>PINO GUIA RETO, EM LATAO, CHAPA COM 3 MM DE ESPESSURA E GUIA COM ROLETE DE 9 MM</t>
  </si>
  <si>
    <t>7,54</t>
  </si>
  <si>
    <t>PINO ROSCA EXTERNA, EM ACO GALVANIZADO, PARA ISOLADOR DE 15KV, DIAMETRO 25 MM, COMPRIMENTO *290* MM</t>
  </si>
  <si>
    <t>20,90</t>
  </si>
  <si>
    <t>PINO ROSCA EXTERNA, EM ACO GALVANIZADO, PARA ISOLADOR DE 25KV, DIAMETRO 35MM, COMPRIMENTO *320* MM</t>
  </si>
  <si>
    <t>PINTOR</t>
  </si>
  <si>
    <t>PINTOR (MENSALISTA)</t>
  </si>
  <si>
    <t>PINTOR DE LETREIROS</t>
  </si>
  <si>
    <t>23,51</t>
  </si>
  <si>
    <t>PINTOR DE LETREIROS (MENSALISTA)</t>
  </si>
  <si>
    <t>4.134,65</t>
  </si>
  <si>
    <t>PINTOR PARA TINTA EPOXI</t>
  </si>
  <si>
    <t>PINTOR PARA TINTA EPOXI (MENSALISTA)</t>
  </si>
  <si>
    <t>4.020,14</t>
  </si>
  <si>
    <t>PISO DE BORRACHA CANELADO EM PLACAS 50 X 50 CM, E = *3,5* MM, PARA COLA</t>
  </si>
  <si>
    <t>61,22</t>
  </si>
  <si>
    <t>PISO DE BORRACHA ESPORTIVO EM PLACAS 50 X 50 CM, E = 15 MM, PARA ARGAMASSA, PRETO</t>
  </si>
  <si>
    <t>278,83</t>
  </si>
  <si>
    <t>PISO DE BORRACHA FRISADO OU PASTILHADO, PRETO, EM PLACAS 50 X 50 CM, E = 7 MM, PARA ARGAMASSA</t>
  </si>
  <si>
    <t>169,36</t>
  </si>
  <si>
    <t>PISO DE BORRACHA PASTILHADO EM PLACAS 50 X 50 CM, E = *3,5* MM, PARA COLA, PRETO</t>
  </si>
  <si>
    <t>PISO DE BORRACHA PASTILHADO EM PLACAS 50 X 50 CM, E = 15 MM, PARA ARGAMASSA, PRETO</t>
  </si>
  <si>
    <t>271,43</t>
  </si>
  <si>
    <t>PISO ELEVADO COM 2 PLACAS DE ACO COM ENCHIMENTO DE CONCRETO CELULAR, INCLUSO BASE/HASTE/CRUZETAS, 60 X 60 CM, H = *28* CM, RESISTENCIA CARGA CONCENTRADA 496 KG (COM COLOCACAO)</t>
  </si>
  <si>
    <t>218,32</t>
  </si>
  <si>
    <t>PISO EM CERAMICA ESMALTADA EXTRA, PEI MAIOR OU IGUAL A 4, FORMATO MAIOR QUE 2025 CM2</t>
  </si>
  <si>
    <t>55,34</t>
  </si>
  <si>
    <t>PISO EM CERAMICA ESMALTADA EXTRA, PEI MAIOR OU IGUAL A 4, FORMATO MENOR OU IGUAL A 2025 CM2</t>
  </si>
  <si>
    <t>PISO EM CERAMICA ESMALTADA, COMERCIAL (PADRAO POPULAR), PEI MAIOR OU IGUAL A 3, FORMATO MENOR OU IGUAL A  2025 CM2</t>
  </si>
  <si>
    <t>22,52</t>
  </si>
  <si>
    <t>PISO EM GRANILITE, MARMORITE OU GRANITINA, AGREGADO COR PRETO, CINZA, PALHA OU BRANCO, E=  *8* MM (INCLUSO EXECUCAO)</t>
  </si>
  <si>
    <t>83,00</t>
  </si>
  <si>
    <t>PISO EM GRANITO, POLIDO, TIPO AMENDOA/ AMARELO CAPRI/ AMARELO DOURADO CARIOCA OU OUTROS EQUIVALENTES DA REGIAO, FORMATO MENOR OU IGUAL A 3025 CM2, E=  *2* CM</t>
  </si>
  <si>
    <t>394,50</t>
  </si>
  <si>
    <t>PISO EM GRANITO, POLIDO, TIPO ANDORINHA/ QUARTZ/ CASTELO/ CORUMBA OU OUTROS EQUIVALENTES DA REGIAO, FORMATO MENOR OU IGUAL A 3025 CM2, E=  *2* CM</t>
  </si>
  <si>
    <t>297,73</t>
  </si>
  <si>
    <t>PISO EM GRANITO, POLIDO, TIPO MARFIM, DALLAS, CARAVELAS OU OUTROS EQUIVALENTES DA REGIAO, FORMATO MENOR OU IGUAL A 3025 CM2, E=  *2* CM</t>
  </si>
  <si>
    <t>380,44</t>
  </si>
  <si>
    <t>PISO EM GRANITO, POLIDO, TIPO PRETO SAO GABRIEL/ TIJUCA OU OUTROS EQUIVALENTES DA REGIAO, FORMATO MENOR OU IGUAL A 3025 CM2, E=  *2* CM</t>
  </si>
  <si>
    <t>430,06</t>
  </si>
  <si>
    <t>PISO EM PORCELANATO RETIFICADO EXTRA, FORMATO MENOR OU IGUAL A 2025 CM2</t>
  </si>
  <si>
    <t>73,76</t>
  </si>
  <si>
    <t>PISO EM REGUA VINILICA SEMIFLEXIVEL, ENCAIXE CLICADO, E = 4 MM (SEM COLOCACAO)</t>
  </si>
  <si>
    <t>136,35</t>
  </si>
  <si>
    <t>PISO EPOXI AUTONIVELANTE, ESPESSURA *4* MM (INCLUSO EXECUCAO)</t>
  </si>
  <si>
    <t>159,36</t>
  </si>
  <si>
    <t>PISO EPOXI MULTILAYER, ESPESSURA *2* MM (INCLUSO EXECUCAO)</t>
  </si>
  <si>
    <t>92,82</t>
  </si>
  <si>
    <t>PISO FULGET (GRANITO LAVADO) EM PLACAS DE *40 X 40* CM (SEM COLOCACAO)</t>
  </si>
  <si>
    <t>119,52</t>
  </si>
  <si>
    <t>PISO FULGET (GRANITO LAVADO) EM PLACAS DE *75 X 75* CM (SEM COLOCACAO)</t>
  </si>
  <si>
    <t>220,44</t>
  </si>
  <si>
    <t>PISO FULGET (GRANITO LAVADO) MOLDADO IN LOCO (INCLUSO EXECUCAO)</t>
  </si>
  <si>
    <t>118,19</t>
  </si>
  <si>
    <t>PISO INDUSTRIAL EM CONCRETO ARMADO DE ACABAMENTO POLIDO, ESPESSURA 12 CM (CIMENTO QUEIMADO) (INCLUSO EXECUCAO)</t>
  </si>
  <si>
    <t>130,14</t>
  </si>
  <si>
    <t>PISO KORODUR (INCLUSO EXECUCAO)</t>
  </si>
  <si>
    <t>99,60</t>
  </si>
  <si>
    <t>PISO PODOTATIL DE CONCRETO - DIRECIONAL E ALERTA, *40 X 40 X 2,5* CM</t>
  </si>
  <si>
    <t>10,58</t>
  </si>
  <si>
    <t>PISO PORCELANATO, BORDA RETA, EXTRA, FORMATO MAIOR QUE 2025 CM2</t>
  </si>
  <si>
    <t>87,12</t>
  </si>
  <si>
    <t>PISO TATIL ALERTA OU DIRECIONAL, DE BORRACHA, COLORIDO, 25 X 25 CM, E = 5 MM, PARA COLA</t>
  </si>
  <si>
    <t>186,14</t>
  </si>
  <si>
    <t>PISO TATIL DE ALERTA OU DIRECIONAL DE BORRACHA, PRETO, 25 X 25 CM, E = 5 MM, PARA COLA</t>
  </si>
  <si>
    <t>177,31</t>
  </si>
  <si>
    <t>PISO TATIL DE ALERTA OU DIRECIONAL, DE BORRACHA, COLORIDO, 25 X 25 CM, E = 12 MM, PARA ARGAMASSA</t>
  </si>
  <si>
    <t>460,90</t>
  </si>
  <si>
    <t>PISO TATIL DE ALERTA OU DIRECIONAL, DE BORRACHA, PRETO, 25 X 25 CM, E = 12 MM, PARA ARGAMASSA</t>
  </si>
  <si>
    <t>410,36</t>
  </si>
  <si>
    <t>PISO URETANO, VERSAO REVESTIMENTO AUTONIVELANTE, ESPESSURA VARIÁVEL DE 3 A 4 MM (INCLUSO EXECUCAO)</t>
  </si>
  <si>
    <t>154,71</t>
  </si>
  <si>
    <t>PISO/ REVESTIMENTO EM GRANITO, POLIDO, TIPO ANDORINHA/ QUARTZ/ CASTELO/ CORUMBA OU OUTROS EQUIVALENTES DA REGIAO, FORMATO MAIOR OU IGUAL A 3025 CM2, E = *2* CM</t>
  </si>
  <si>
    <t>314,27</t>
  </si>
  <si>
    <t>PISO/ REVESTIMENTO EM MARMORE, POLIDO, BRANCO COMUM, FORMATO MAIOR OU IGUAL A 3025 CM2, E = *2* CM</t>
  </si>
  <si>
    <t>242,25</t>
  </si>
  <si>
    <t>PISO/ REVESTIMENTO EM MARMORE, POLIDO, BRANCO COMUM, FORMATO MENOR OU IGUAL A 3025 CM2, E = *2* CM</t>
  </si>
  <si>
    <t>249,00</t>
  </si>
  <si>
    <t>PLACA / CHAPA DE GESSO ACARTONADO, ACABAMENTO VINILICO LISO EM UMA DAS FACES, COR BRANCA, BORDA QUADRADA, E = 9,5 MM, *625 X 1250* MM (L X C), PARA FORRO REMOVIVEL</t>
  </si>
  <si>
    <t>31,45</t>
  </si>
  <si>
    <t>PLACA / CHAPA DE GESSO ACARTONADO, ACABAMENTO VINILICO LISO EM UMA DAS FACES, COR BRANCA, BORDA QUADRADA, E = 9,5 MM, *625 X 625* MM (L X C), PARA FORRO REMOVIVEL</t>
  </si>
  <si>
    <t>36,33</t>
  </si>
  <si>
    <t>PLACA / CHAPA DE GESSO ACARTONADO, RESISTENTE A UMIDADE (RU), COR VERDE, E = 12,5 MM, 1200 X 1800 MM (L X C)</t>
  </si>
  <si>
    <t>18,97</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</si>
  <si>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</si>
  <si>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</si>
  <si>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</si>
  <si>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18,88</t>
  </si>
  <si>
    <t>PLACA / CHAPA DE GESSO ACARTONADO, STANDARD (ST), COR BRANCA, E = 12,5 MM, 1200 X 1800 MM (L X C)</t>
  </si>
  <si>
    <t>13,42</t>
  </si>
  <si>
    <t>PLACA / CHAPA DE GESSO ACARTONADO, STANDARD (ST), COR BRANCA, E = 12,5 MM, 1200 X 2400 MM (L X C)</t>
  </si>
  <si>
    <t>PLACA CIMENTICIA LISA E = 10 MM, DE 1,20 X 3,00 M (SEM AMIANTO)</t>
  </si>
  <si>
    <t>PLACA CIMENTICIA LISA E = 6 MM, DE 1,20 X 3,00 M (SEM AMIANTO)</t>
  </si>
  <si>
    <t>50,08</t>
  </si>
  <si>
    <t>PLACA DE ACO ESMALTADA PARA  IDENTIFICACAO DE RUA, *45 CM X 20* CM</t>
  </si>
  <si>
    <t>66,00</t>
  </si>
  <si>
    <t>PLACA DE ACRILICO TRANSPARENTE ADESIVADA PARA SINALIZACAO DE PORTAS, BORDA POLIDA, DE *25 X 8*, E = 6 MM (NAO INCLUI ACESSORIOS PARA FIXACAO)</t>
  </si>
  <si>
    <t>48,94</t>
  </si>
  <si>
    <t>PLACA DE FIBRA MINERAL PARA FORRO, DE 1250 X 625 MM, E = 15 MM, BORDA RETA, COM PINTURA ANTIMOFO (NAO INCLUI PERFIS)</t>
  </si>
  <si>
    <t>27,39</t>
  </si>
  <si>
    <t>PLACA DE FIBRA MINERAL PARA FORRO, DE 625 X 625 MM, E = 15 MM, BORDA REBAIXADA PARA PERFIL 24 MM, COM PINTURA ANTIMOFO (NAO INCLUI PERFIS)</t>
  </si>
  <si>
    <t>23,09</t>
  </si>
  <si>
    <t>PLACA DE FIBRA MINERAL PARA FORRO, DE 625 X 625 MM, E = 15 MM, BORDA RETA, COM PINTURA ANTIMOFO (NAO INCLUI PERFIS)</t>
  </si>
  <si>
    <t>14,37</t>
  </si>
  <si>
    <t>PLACA DE GESSO PARA FORRO, *60 X 60* CM, ESPESSURA DE 12 MM (SEM COLOCACAO)</t>
  </si>
  <si>
    <t>PLACA DE INAUGURACAO EM BRONZE *35X 50*CM</t>
  </si>
  <si>
    <t>960,00</t>
  </si>
  <si>
    <t>PLACA DE INAUGURACAO METALICA, *40* CM X *60* CM</t>
  </si>
  <si>
    <t>603,00</t>
  </si>
  <si>
    <t>PLACA DE OBRA (PARA CONSTRUCAO CIVIL) EM CHAPA GALVANIZADA *N. 22*, ADESIVADA, DE *2,0 X 1,125* M</t>
  </si>
  <si>
    <t>200,00</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</si>
  <si>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</si>
  <si>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</si>
  <si>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</si>
  <si>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57,83</t>
  </si>
  <si>
    <t>PLACA DE SINALIZACAO DE SEGURANCA CONTRA INCENDIO, FOTOLUMINESCENTE, RETANGULAR, *12 X 40* CM, EM PVC *2* MM ANTI-CHAMAS (SIMBOLOS, CORES E PICTOGRAMAS CONFORME NBR 13434)</t>
  </si>
  <si>
    <t>70,94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</si>
  <si>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</si>
  <si>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</si>
  <si>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93,23</t>
  </si>
  <si>
    <t>PLACA DE SINALIZACAO EM CHAPA DE ACO NUM 16 COM PINTURA REFLETIVA</t>
  </si>
  <si>
    <t>462,00</t>
  </si>
  <si>
    <t>PLACA DE SINALIZACAO EM CHAPA DE ALUMINIO COM PINTURA REFLETIVA, E = 2 MM</t>
  </si>
  <si>
    <t>576,00</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</si>
  <si>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</si>
  <si>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</si>
  <si>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</si>
  <si>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</si>
  <si>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1.749,20</t>
  </si>
  <si>
    <t>PLACA VINILICA SEMIFLEXIVEL PARA PISOS, E = 3,2 MM, 30 X 30 CM (SEM COLOCACAO)</t>
  </si>
  <si>
    <t>130,89</t>
  </si>
  <si>
    <t>PLACA VINILICA SEMIFLEXIVEL PARA REVESTIMENTO DE PISOS E PAREDES, E = 2 MM (SEM COLOCACAO)</t>
  </si>
  <si>
    <t>78,70</t>
  </si>
  <si>
    <t>PLACA/PISO DE CONCRETO POROSO/ PAVIMENTO PERMEAVEL/BLOCO DRENANTE DE CONCRETO, 40 CM X 40 CM, E = 6 CM, COR NATURAL</t>
  </si>
  <si>
    <t>69,46</t>
  </si>
  <si>
    <t>PLACA/TAMPA CEGA EM LATAO ESCOVADO PARA CONDULETE EM LIGA DE ALUMINIO 4 X 4"</t>
  </si>
  <si>
    <t>PLUG OU BUJAO DE FERRO GALVANIZADO, DE 1 1/2"</t>
  </si>
  <si>
    <t>11,00</t>
  </si>
  <si>
    <t>PLUG OU BUJAO DE FERRO GALVANIZADO, DE 1 1/4"</t>
  </si>
  <si>
    <t>PLUG OU BUJAO DE FERRO GALVANIZADO, DE 1/2"</t>
  </si>
  <si>
    <t>3,21</t>
  </si>
  <si>
    <t>PLUG OU BUJAO DE FERRO GALVANIZADO, DE 1"</t>
  </si>
  <si>
    <t>6,04</t>
  </si>
  <si>
    <t>PLUG OU BUJAO DE FERRO GALVANIZADO, DE 2 1/2"</t>
  </si>
  <si>
    <t>32,54</t>
  </si>
  <si>
    <t>PLUG OU BUJAO DE FERRO GALVANIZADO, DE 2"</t>
  </si>
  <si>
    <t>PLUG OU BUJAO DE FERRO GALVANIZADO, DE 3/4"</t>
  </si>
  <si>
    <t>PLUG OU BUJAO DE FERRO GALVANIZADO, DE 3"</t>
  </si>
  <si>
    <t>PLUG OU BUJAO DE FERRO GALVANIZADO, DE 4"</t>
  </si>
  <si>
    <t>84,68</t>
  </si>
  <si>
    <t>PLUG PVC P/ ESG PREDIAL  75MM</t>
  </si>
  <si>
    <t>4,34</t>
  </si>
  <si>
    <t>PLUG PVC P/ ESG PREDIAL 100MM</t>
  </si>
  <si>
    <t>PLUG PVC P/ ESG PREDIAL 50MM</t>
  </si>
  <si>
    <t>PLUG PVC ROSCAVEL,  1/2",  AGUA FRIA PREDIAL (NBR 5648)</t>
  </si>
  <si>
    <t>PLUG PVC,  JE, DN 100 MM, PARA REDE COLETORA ESGOTO (NBR 10569)</t>
  </si>
  <si>
    <t>29,88</t>
  </si>
  <si>
    <t>PLUG PVC, JE, DN 150 MM, PARA REDE COLETORA ESGOTO (NBR 10569)</t>
  </si>
  <si>
    <t>67,64</t>
  </si>
  <si>
    <t>PLUG PVC, JE, DN 200 MM, PARA REDE COLETORA ESGOTO (NBR 10569)</t>
  </si>
  <si>
    <t>137,35</t>
  </si>
  <si>
    <t>PLUG PVC, JE, DN 250 MM, PARA REDE COLETORA ESGOTO (NBR 10569)</t>
  </si>
  <si>
    <t>265,26</t>
  </si>
  <si>
    <t>PLUG PVC, JE, DN 350 MM, PARA REDE COLETORA ESGOTO (NBR 10569)</t>
  </si>
  <si>
    <t>779,96</t>
  </si>
  <si>
    <t>PLUG PVC, ROSCAVEL 1", PARA AGUA FRIA PREDIAL</t>
  </si>
  <si>
    <t>PLUG PVC, ROSCAVEL 3/4", PARA  AGUA FRIA PREDIAL</t>
  </si>
  <si>
    <t>0,71</t>
  </si>
  <si>
    <t>PLUG PVC, ROSCAVEL, 1 1/2",  AGUA FRIA PREDIAL</t>
  </si>
  <si>
    <t>PLUG PVC, ROSCAVEL, 1 1/4",  AGUA FRIA PREDIAL</t>
  </si>
  <si>
    <t>2,23</t>
  </si>
  <si>
    <t>PLUG PVC, ROSCAVEL, 2",  AGUA FRIA PREDIAL</t>
  </si>
  <si>
    <t>8,19</t>
  </si>
  <si>
    <t>PO DE MARMORE (POSTO PEDREIRA/FORNECEDOR, SEM FRETE)</t>
  </si>
  <si>
    <t>PO DE PEDRA (POSTO PEDREIRA/FORNECEDOR, SEM FRETE)</t>
  </si>
  <si>
    <t>POCEIRO / ESCAVADOR DE VALAS E TUBULOES</t>
  </si>
  <si>
    <t>19,46</t>
  </si>
  <si>
    <t>POCEIRO / ESCAVADOR DE VALAS E TUBULOES (MENSALISTA)</t>
  </si>
  <si>
    <t>3.421,43</t>
  </si>
  <si>
    <t>POLIDORA DE PISO (POLITRIZ) ELETRICA, MOTOR MONOFASICO DE 4 HP, PESO DE 100 KG, DIAMETRO DO TRABALHO DE 450 MM</t>
  </si>
  <si>
    <t>6.328,18</t>
  </si>
  <si>
    <t>POLIESTIRENO EXPANDIDO/EPS (ISOPOR), PEROLAS, PARA CONCRETO LEVE</t>
  </si>
  <si>
    <t>POLIESTIRENO EXPANDIDO/EPS (ISOPOR), TIPO 2F, BLOCO</t>
  </si>
  <si>
    <t>287,66</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</si>
  <si>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</si>
  <si>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</si>
  <si>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</si>
  <si>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16,20</t>
  </si>
  <si>
    <t>POLVORA NEGRA</t>
  </si>
  <si>
    <t>76,66</t>
  </si>
  <si>
    <t>PONTALETE *7,5 X 7,5* CM EM PINUS, MISTA OU EQUIVALENTE DA REGIAO - BRUTA</t>
  </si>
  <si>
    <t>PONTALETE ROLIÇO SEM TRATAMENTO, D = 8 A 11 CM, H = 3 M, EM EUCALIPTO OU EQUIVALENTE DA REGIAO - BRUTA (PARA ESCORAMENTO)</t>
  </si>
  <si>
    <t>2,42</t>
  </si>
  <si>
    <t>PONTALETE ROLIÇO SEM TRATAMENTO, D = 8 A 11 CM, H = 6 M, EM EUCALIPTO OU EQUIVALENTE DA REGIAO - BRUTA (PARA ESCORAMENTO)</t>
  </si>
  <si>
    <t>PONTEIRO PARA MARTELO ROMPEDOR, DIAMETRO = *28* MM, COMPRIMENTO = *520* MM, ENCAIXE SEXTAVADO</t>
  </si>
  <si>
    <t>182,64</t>
  </si>
  <si>
    <t>PORCA OLHAL EM ACO GALVANIZADO, DIAMETRO NOMINAL DE 16 MM</t>
  </si>
  <si>
    <t>11,67</t>
  </si>
  <si>
    <t>PORCA OLHAL EM ACO GALVANIZADO, ESPESSURA 16MM, ABERTURA 21MM</t>
  </si>
  <si>
    <t>11,36</t>
  </si>
  <si>
    <t>PORCA UNIAO/JUNCAO ZINCADA SEXTAVADA 1/4 ", CHAVE 7/16 ", COMPRIMENTO = 25 MM</t>
  </si>
  <si>
    <t>PORCA ZINCADA, QUADRADA, DIAMETRO 3/8"</t>
  </si>
  <si>
    <t>PORCA ZINCADA, QUADRADA, DIAMETRO 5/8"</t>
  </si>
  <si>
    <t>PORCA ZINCADA, SEXTAVADA, DIAMETRO 1/2"</t>
  </si>
  <si>
    <t>PORCA ZINCADA, SEXTAVADA, DIAMETRO 1/4"</t>
  </si>
  <si>
    <t>0,26</t>
  </si>
  <si>
    <t>PORCA ZINCADA, SEXTAVADA, DIAMETRO 1"</t>
  </si>
  <si>
    <t>PORCA ZINCADA, SEXTAVADA, DIAMETRO 3/8"</t>
  </si>
  <si>
    <t>PORCA ZINCADA, SEXTAVADA, DIAMETRO 5/16"</t>
  </si>
  <si>
    <t>PORCA ZINCADA, SEXTAVADA, DIAMETRO 5/8"</t>
  </si>
  <si>
    <t>1,03</t>
  </si>
  <si>
    <t>PORTA CADEADO EM ACO GALVANIZADO, COMPRIMENTO DE 3  1/2"</t>
  </si>
  <si>
    <t>PORTA CORTA-FOGO PARA SAIDA DE EMERGENCIA, COM FECHADURA, VAO LUZ DE 90 X 210 CM, CLASSE P-90 (NBR 11742)</t>
  </si>
  <si>
    <t>800,75</t>
  </si>
  <si>
    <t>PORTA DE ABRIR / GIRO, DE MADEIRA FOLHA MEDIA (NBR 15930) DE 1000 X 2100 MM, DE 35 MM A 40 MM DE ESPESSURA, NUCLEO SEMI-SOLIDO (SARRAFEADO), CAPA LISA EM HDF, ACABAMENTO EM LAMINADO NATURAL PARA VERNIZ</t>
  </si>
  <si>
    <t>212,60</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</si>
  <si>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</si>
  <si>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</si>
  <si>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157,26</t>
  </si>
  <si>
    <t>PORTA DE ABRIR / GIRO, DE MADEIRA FOLHA MEDIA (NBR 15930) DE 700 X 2100 MM, DE 35 MM A 40 MM DE ESPESSURA, NUCLEO SEMI-SOLIDO (SARRAFEADO), CAPA LISA EM HDF, ACABAMENTO EM LAMINADO NATURAL PARA VERNIZ</t>
  </si>
  <si>
    <t>140,00</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</si>
  <si>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</si>
  <si>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</si>
  <si>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173,49</t>
  </si>
  <si>
    <t>PORTA DE ABRIR / GIRO, DE MADEIRA FOLHA MEDIA (NBR 15930) DE 900 X 2100 MM, DE 35 MM A 40 MM DE ESPESSURA, NUCLEO SEMI-SOLIDO (SARRAFEADO), CAPA LISA EM HDF, ACABAMENTO EM LAMINADO NATURAL PARA VERNIZ</t>
  </si>
  <si>
    <t>198,48</t>
  </si>
  <si>
    <t>PORTA DE ABRIR EM ACO COM DIVISAO HORIZONTAL  PARA VIDROS, COM FUNDO ANTICORROSIVO/PRIMER DE PROTECAO, SEM GUARNICAO/ALIZAR/VISTA, VIDROS NAO INCLUSOS, 87 X 210 CM</t>
  </si>
  <si>
    <t>360,17</t>
  </si>
  <si>
    <t>PORTA DE ABRIR EM ACO TIPO VENEZIANA, COM FUNDO ANTICORROSIVO / PRIMER DE PROTECAO, SEM GUARNICAO/ALIZAR/VISTA, 87 X 210 CM</t>
  </si>
  <si>
    <t>445,43</t>
  </si>
  <si>
    <t>PORTA DE ABRIR EM ALUMINIO COM DIVISAO HORIZONTAL  PARA VIDROS,  ACABAMENTO ANODIZADO NATURAL, VIDROS INCLUSOS, SEM GUARNICAO/ALIZAR/VISTA , 87 X 210 CM</t>
  </si>
  <si>
    <t>835,82</t>
  </si>
  <si>
    <t>PORTA DE ABRIR EM ALUMINIO COM LAMBRI HORIZONTAL/LAMINADA, ACABAMENTO ANODIZADO NATURAL, SEM GUARNICAO/ALIZAR/VISTA</t>
  </si>
  <si>
    <t>677,71</t>
  </si>
  <si>
    <t>PORTA DE ABRIR EM ALUMINIO TIPO VENEZIANA, ACABAMENTO ANODIZADO NATURAL, SEM GUARNICAO/ALIZAR/VISTA</t>
  </si>
  <si>
    <t>468,03</t>
  </si>
  <si>
    <t>PORTA DE ABRIR EM ALUMINIO TIPO VENEZIANA, ACABAMENTO ANODIZADO NATURAL, SEM GUARNICAO/ALIZAR/VISTA, 87 X 210 CM</t>
  </si>
  <si>
    <t>857,05</t>
  </si>
  <si>
    <t>PORTA DE ABRIR EM GRADIL COM BARRA CHATA 3 CM X 1/4", COM REQUADRO E GUARNICAO - COMPLETO - ACABAMENTO NATURAL</t>
  </si>
  <si>
    <t>387,08</t>
  </si>
  <si>
    <t>PORTA DE CORRER EM ALUMINIO, DUAS FOLHAS MOVEIS COM VIDRO, FECHADURA E PUXADOR EMBUTIDO, ACABAMENTO ANODIZADO NATURAL, SEM GUARNICAO/ALIZAR/VISTA</t>
  </si>
  <si>
    <t>434,14</t>
  </si>
  <si>
    <t>PORTA DE ENROLAR MANUAL COMPLETA, ARTICULADA RAIADA LARGA, EM ACO GALVANIZADO NATURAL, CHAPA NUMERO 24 (SEM INSTALACAO)</t>
  </si>
  <si>
    <t>221,48</t>
  </si>
  <si>
    <t>PORTA DE ENROLAR MANUAL COMPLETA, PERFIL MEIA CANA CEGA, EM ACO GALVANIZADO COM PINTURA ELETROSTATICA, CHAPA NUMERO 24 " (SEM INSTALACAO)</t>
  </si>
  <si>
    <t>359,90</t>
  </si>
  <si>
    <t>PORTA DE ENROLAR MANUAL COMPLETA, PERFIL MEIA CANA CEGA, EM ACO GALVANIZADO NATURAL, CHAPA NUMERO 24 (SEM INSTALACAO)</t>
  </si>
  <si>
    <t>303,40</t>
  </si>
  <si>
    <t>PORTA DE ENROLAR MANUAL COMPLETA, PERFIL MEIA CANA VAZADA TIJOLINHO, EM ACO GALVANIZADO NATURAL, CHAPA NUMERO 24 (SEM INSTALACAO)</t>
  </si>
  <si>
    <t>451,99</t>
  </si>
  <si>
    <t>PORTA DE MADEIRA QUADRICULADA PARA VIDRO, DE CORRER (EUCALIPTO OU EQUIVALENTE REGIONAL), E = *3,5* CM</t>
  </si>
  <si>
    <t>253,60</t>
  </si>
  <si>
    <t>PORTA DE MADEIRA TIPO VENEZIANA (EUCALIPTO OU EQUIVALENTE REGIONAL), E = *3,5* CM</t>
  </si>
  <si>
    <t>171,19</t>
  </si>
  <si>
    <t>PORTA DE MADEIRA-DE-LEI QUADRICULADA PARA VIDRO, DE CORRER (ANGELIM OU EQUIVALENTE REGIONAL), E = *3,5* CM</t>
  </si>
  <si>
    <t>418,88</t>
  </si>
  <si>
    <t>PORTA DE MADEIRA-DE-LEI TIPO MEXICANA SEM EMENDA (ANGELIM OU EQUIVALENTE REGIONAL), E = *3,5* CM</t>
  </si>
  <si>
    <t>347,89</t>
  </si>
  <si>
    <t>PORTA DE MADEIRA-DE-LEI TIPO VENEZIANA (ANGELIM OU EQUIVALENTE REGIONAL), E = *3,5* CM</t>
  </si>
  <si>
    <t>242,12</t>
  </si>
  <si>
    <t>PORTA DE MADEIRA, FOLHA LEVE (NBR 15930) DE 600 X 2100 MM, DE 35 MM A 40 MM DE ESPESSURA, NUCLEO COLMEIA, CAPA LISA EM HDF, ACABAMENTO EM PRIMER PARA PINTURA</t>
  </si>
  <si>
    <t>120,27</t>
  </si>
  <si>
    <t>PORTA DE MADEIRA, FOLHA LEVE (NBR 15930) DE 700 X 2100 MM, DE 35 MM A 40 MM DE ESPESSURA, NUCLEO COLMEIA, CAPA LISA EM HDF, ACABAMENTO EM PRIMER PARA PINTURA</t>
  </si>
  <si>
    <t>124,81</t>
  </si>
  <si>
    <t>PORTA DE MADEIRA, FOLHA LEVE (NBR 15930) DE 800 X 2100 MM, DE 35 MM A 40 MM DE ESPESSURA, NUCLEO COLMEIA, CAPA LISA EM HDF, ACABAMENTO EM PRIMER PARA PINTURA</t>
  </si>
  <si>
    <t>132,67</t>
  </si>
  <si>
    <t>PORTA DE MADEIRA, FOLHA LEVE (NBR 15930), DE 600 X 2100 MM, E = 35 MM, NUCLEO COLMEIA, CAPA LISA EM HDF, ACABAMENTO MELAMINICO EM PADRAO MADEIRA</t>
  </si>
  <si>
    <t>155,84</t>
  </si>
  <si>
    <t>PORTA DE MADEIRA, FOLHA MEDIA (NBR 15930) DE 600 X 2100 MM, DE 35 MM A 40 MM DE ESPESSURA, NUCLEO SEMI-SOLIDO (SARRAFEADO), CAPA FRISADA EM HDF, ACABAMENTO MELAMINICO EM PADRAO MADEIRA</t>
  </si>
  <si>
    <t>144,67</t>
  </si>
  <si>
    <t>PORTA DE MADEIRA, FOLHA MEDIA (NBR 15930) DE 600 X 2100 MM, DE 35 MM A 40 MM DE ESPESSURA, NUCLEO SEMI-SOLIDO (SARRAFEADO), CAPA LISA EM HDF, ACABAMENTO EM PRIMER PARA PINTURA</t>
  </si>
  <si>
    <t>131,36</t>
  </si>
  <si>
    <t>PORTA DE MADEIRA, FOLHA MEDIA (NBR 15930) DE 600 X 2100 MM, DE 35 MM A 40 MM DE ESPESSURA, NUCLEO SEMI-SOLIDO (SARRAFEADO), CAPA LISA EM HDF, ACABAMENTO LAMINADO NATURAL PARA VERNIZ</t>
  </si>
  <si>
    <t>138,50</t>
  </si>
  <si>
    <t>PORTA DE MADEIRA, FOLHA MEDIA (NBR 15930) DE 700 X 2100 MM, DE 35 MM A 40 MM DE ESPESSURA, NUCLEO SEMI-SOLIDO (SARRAFEADO), CAPA LISA EM HDF, ACABAMENTO EM PRIMER PARA PINTURA</t>
  </si>
  <si>
    <t>132,53</t>
  </si>
  <si>
    <t>PORTA DE MADEIRA, FOLHA MEDIA (NBR 15930) DE 800 X 2100 MM, DE 35 MM A 40 MM DE ESPESSURA, NUCLEO SEMI-SOLIDO (SARRAFEADO), CAPA LISA EM HDF, ACABAMENTO EM PRIMER PARA PINTURA</t>
  </si>
  <si>
    <t>144,52</t>
  </si>
  <si>
    <t>PORTA DE MADEIRA, FOLHA MEDIA (NBR 15930) DE 900 X 2100 MM, DE 35 MM A 40 MM DE ESPESSURA, NUCLEO SEMI-SOLIDO (SARRAFEADO), CAPA LISA EM HDF, ACABAMENTO EM PRIMER PARA PINTURA</t>
  </si>
  <si>
    <t>192,16</t>
  </si>
  <si>
    <t>PORTA DE MADEIRA, FOLHA PESADA (NBR 15930) DE 800 X 2100 MM, DE 40 MM A 45 MM DE ESPESSURA, NUCLEO SOLIDO, CAPA LISA EM HDF, ACABAMENTO EM LAMINADO NATURAL PARA VERNIZ</t>
  </si>
  <si>
    <t>269,84</t>
  </si>
  <si>
    <t>PORTA DE MADEIRA, FOLHA PESADA (NBR 15930) DE 800 X 2100 MM, DE 40 MM A 45 MM DE ESPESSURA, NUCLEO SOLIDO, CAPA LISA EM HDF, ACABAMENTO EM PRIMER PARA PINTURA</t>
  </si>
  <si>
    <t>298,39</t>
  </si>
  <si>
    <t>PORTA DE MADEIRA, FOLHA PESADA (NBR 15930) DE 900 X 2100 MM, DE 40 MM A 45 MM DE ESPESSURA, NUCLEO SOLIDO, CAPA LISA EM HDF, ACABAMENTO EM LAMINADO NATURAL PARA VERNIZ</t>
  </si>
  <si>
    <t>314,05</t>
  </si>
  <si>
    <t>PORTA DE MADEIRA, FOLHA PESADA (NBR 15930) DE 900 X 2100 MM, DE 40 MM A 45 MM DE ESPESSURA, NUCLEO SOLIDO, CAPA LISA EM HDF, ACABAMENTO EM PRIMER PARA PINTURA</t>
  </si>
  <si>
    <t>338,43</t>
  </si>
  <si>
    <t>PORTA DENTE PARA FRESADORA</t>
  </si>
  <si>
    <t>360,15</t>
  </si>
  <si>
    <t>PORTA GRADE DE ENROLAR MANUAL COMPLETA, PERFIL TUBULAR TIJOLINHO 3/4 ", EM ACO GALVANIZADO NATURAL (SEM INSTALACAO)</t>
  </si>
  <si>
    <t>675,73</t>
  </si>
  <si>
    <t>PORTA TOALHA BANHO EM METAL CROMADO, TIPO BARRA</t>
  </si>
  <si>
    <t>43,20</t>
  </si>
  <si>
    <t>PORTA TOALHA ROSTO EM METAL CROMADO, TIPO ARGOLA</t>
  </si>
  <si>
    <t>27,74</t>
  </si>
  <si>
    <t>PORTA VIDRO TEMPERADO INCOLOR, 2 FOLHAS DE CORRER, E = 10 MM (SEM FERRAGENS E SEM COLOCACAO)</t>
  </si>
  <si>
    <t>351,70</t>
  </si>
  <si>
    <t>PORTAO BASCULANTE MANUAL EM ACO GALVANIZADO NATURAL, TIPO LAMBRIL COM REQUADRO/BATENTE, CHAPA NUMERO 26, INCLUI FECHADURA (SEM INSTALACAO)</t>
  </si>
  <si>
    <t>497,43</t>
  </si>
  <si>
    <t>PORTAO BASCULANTE, MANUAL, EM CHAPA TIPO LAMBRIL QUADRADO, COM REQUADRO, ACABAMENTO NATURAL</t>
  </si>
  <si>
    <t>381,95</t>
  </si>
  <si>
    <t>PORTAO DE ABRIR EM GRADIL DE METALON REDONDO DE 3/4"  VERTICAL, COM REQUADRO, ACABAMENTO NATURAL - COMPLETO</t>
  </si>
  <si>
    <t>346,63</t>
  </si>
  <si>
    <t>PORTAO DE CORRER EM CHAPA TIPO PAINEL LAMBRIL QUADRADO, COM PORTA SOCIAL COMPLETA INCLUIDA, COM REQUADRO, ACABAMENTO NATURAL, COM TRILHOS E ROLDANAS</t>
  </si>
  <si>
    <t>713,00</t>
  </si>
  <si>
    <t>PORTAO DE CORRER EM GRADIL FIXO DE BARRA DE FERRO CHATA DE 3 X 1/4" NA VERTICAL, SEM REQUADRO, ACABAMENTO NATURAL, COM TRILHOS E ROLDANAS</t>
  </si>
  <si>
    <t>457,32</t>
  </si>
  <si>
    <t>PORTINHOLA DE ABRIR EM ALUMINIO DE 60 X 80 CM, VENEZIANA VENTILADA 1 FOLHA, ACABAMENTO ANODIZADO NATURAL</t>
  </si>
  <si>
    <t>233,36</t>
  </si>
  <si>
    <t>POSTE CONICO CONTINUO EM ACO GALVANIZADO, CURVO, BRACO DUPLO, ENGASTADO,  H = 9 M, DIAMETRO INFERIOR = *135* MM</t>
  </si>
  <si>
    <t>1.603,17</t>
  </si>
  <si>
    <t>POSTE CONICO CONTINUO EM ACO GALVANIZADO, CURVO, BRACO DUPLO, FLANGEADO,  H = 9 M, DIAMETRO INFERIOR = *135* MM</t>
  </si>
  <si>
    <t>1.822,11</t>
  </si>
  <si>
    <t>POSTE CONICO CONTINUO EM ACO GALVANIZADO, CURVO, BRACO SIMPLES, ENGASTADO,  H = 9 M, DIAMETRO INFERIOR = *135* MM</t>
  </si>
  <si>
    <t>1.549,68</t>
  </si>
  <si>
    <t>POSTE CONICO CONTINUO EM ACO GALVANIZADO, CURVO, BRACO SIMPLES, FLANGEADO,  H = 9 M, DIAMETRO INFERIOR = *135* MM</t>
  </si>
  <si>
    <t>1.547,43</t>
  </si>
  <si>
    <t>POSTE CONICO CONTINUO EM ACO GALVANIZADO, CURVO, BRACO SIMPLES, FLANGEADO, H = 7 M, DIAMETRO INFERIOR = *125* MM</t>
  </si>
  <si>
    <t>1.154,60</t>
  </si>
  <si>
    <t>POSTE CONICO CONTINUO EM ACO GALVANIZADO, RETO, ENGASTADO,  H = 7 M, DIAMETRO INFERIOR = *125* MM</t>
  </si>
  <si>
    <t>1.169,26</t>
  </si>
  <si>
    <t>POSTE CONICO CONTINUO EM ACO GALVANIZADO, RETO, ENGASTADO,  H = 9 M, DIAMETRO INFERIOR = *145* MM</t>
  </si>
  <si>
    <t>1.619,85</t>
  </si>
  <si>
    <t>POSTE CONICO CONTINUO EM ACO GALVANIZADO, RETO, FLANGEADO,  H = 3 M, DIAMETRO INFERIOR = *95* MM</t>
  </si>
  <si>
    <t>398,68</t>
  </si>
  <si>
    <t>POSTE CONICO CONTINUO EM ACO GALVANIZADO, RETO, FLANGEADO, H = 6 M, DIAMETRO INFERIOR = *90* CM</t>
  </si>
  <si>
    <t>947,65</t>
  </si>
  <si>
    <t>POSTE DE CONCRETO CIRCULAR, 150 KG, H = 10 M (NBR 8451)</t>
  </si>
  <si>
    <t>725,52</t>
  </si>
  <si>
    <t>POSTE DE CONCRETO CIRCULAR, 200 KG, H = 11 M (NBR 8451)</t>
  </si>
  <si>
    <t>1.010,33</t>
  </si>
  <si>
    <t>POSTE DE CONCRETO CIRCULAR, 200 KG, H = 9 M (NBR 8451)</t>
  </si>
  <si>
    <t>712,80</t>
  </si>
  <si>
    <t>POSTE DE CONCRETO CIRCULAR, 300 KG, H = 11 M (NBR 8451)</t>
  </si>
  <si>
    <t>1.013,41</t>
  </si>
  <si>
    <t>POSTE DE CONCRETO CIRCULAR, 300 KG, H = 9 M (NBR 8451)</t>
  </si>
  <si>
    <t>788,77</t>
  </si>
  <si>
    <t>POSTE DE CONCRETO CIRCULAR, 400 KG, H = 11 M (NBR 8451)</t>
  </si>
  <si>
    <t>1.289,62</t>
  </si>
  <si>
    <t>POSTE DE CONCRETO CIRCULAR, 400 KG, H = 14 M (NBR 8451)</t>
  </si>
  <si>
    <t>2.152,80</t>
  </si>
  <si>
    <t>POSTE DE CONCRETO CIRCULAR, 400 KG, H = 9 M (NBR 8451)</t>
  </si>
  <si>
    <t>1.008,60</t>
  </si>
  <si>
    <t>POSTE DE CONCRETO CIRCULAR, 600 KG, H = 10 M (NBR 8451)</t>
  </si>
  <si>
    <t>1.391,78</t>
  </si>
  <si>
    <t>POSTE DE CONCRETO DUPLO T ,TIPO B, 500 KG, H = 9 M (NBR 8451)</t>
  </si>
  <si>
    <t>1.081,44</t>
  </si>
  <si>
    <t>POSTE DE CONCRETO DUPLO T, TIPO B, 300 KG, H = 10 M (NBR 8451)</t>
  </si>
  <si>
    <t>867,31</t>
  </si>
  <si>
    <t>POSTE DE CONCRETO DUPLO T, TIPO B, 300 KG, H = 9 M (NBR 8451)</t>
  </si>
  <si>
    <t>720,00</t>
  </si>
  <si>
    <t>POSTE DE CONCRETO DUPLO T, TIPO D, 200 KG, H = 9 M (NBR 8451)</t>
  </si>
  <si>
    <t>586,80</t>
  </si>
  <si>
    <t>POSTE DE CONCRETO DUPLO T, 200 KG, H = 11 M (NBR 8451)</t>
  </si>
  <si>
    <t>773,28</t>
  </si>
  <si>
    <t>POSTE DE CONCRETO DUPLO T, 300 KG, H = 12 M (NBR 8451)</t>
  </si>
  <si>
    <t>1.149,56</t>
  </si>
  <si>
    <t>POSTE DE CONCRETO DUPLO T, 400 KG,H = 12 M (NBR 8451)</t>
  </si>
  <si>
    <t>1.203,84</t>
  </si>
  <si>
    <t>POSTE DECORATIVO PARA JARDIM EM ACO TUBULAR, SEM LUMINARIA, H = *2,5* M</t>
  </si>
  <si>
    <t>235,99</t>
  </si>
  <si>
    <t>POSTE PADRAO SUBTERRANEO 100 A, H = 2,5 M</t>
  </si>
  <si>
    <t>828,00</t>
  </si>
  <si>
    <t>POSTE PADRAO SUBTERRANEO 200 A, H = 2,5 M</t>
  </si>
  <si>
    <t>1.987,20</t>
  </si>
  <si>
    <t>POSTE ROLICO DE MADEIRA TRATADA, D = 20 A 25 CM, H = 12,00 M, EM EUCALIPTO OU EQUIVALENTE DA REGIAO</t>
  </si>
  <si>
    <t>69,25</t>
  </si>
  <si>
    <t>POZOLANA DE CLASSE C</t>
  </si>
  <si>
    <t>259,09</t>
  </si>
  <si>
    <t>PRANCHA  APARELHADA *4 X 30* CM, EM MACARANDUBA, ANGELIM OU EQUIVALENTE DA REGIAO</t>
  </si>
  <si>
    <t>31,48</t>
  </si>
  <si>
    <t>PRANCHA NAO APARELHADA  *6 X 25* CM, EM MACARANDUBA, ANGELIM OU EQUIVALENTE DA REGIAO -  BRUTA</t>
  </si>
  <si>
    <t>26,16</t>
  </si>
  <si>
    <t>PRANCHA NAO APARELHADA  *6 X 30* CM, EM MACARANDUBA, ANGELIM OU EQUIVALENTE DA REGIAO - BRUTA</t>
  </si>
  <si>
    <t>31,38</t>
  </si>
  <si>
    <t>PRANCHA NAO APARELHADA  *6 X 40* CM, EM MACARANDUBA, ANGELIM OU EQUIVALENTE DA REGIAO -  BRUTA</t>
  </si>
  <si>
    <t>72,42</t>
  </si>
  <si>
    <t>PRANCHAO  APARELHADO *8 X 30* CM, EM MACARANDUBA, ANGELIM OU EQUIVALENTE DA REGIAO</t>
  </si>
  <si>
    <t>65,17</t>
  </si>
  <si>
    <t>PRANCHAO APARELHADO *7,5 X 23* CM, EM MACARANDUBA, ANGELIM OU EQUIVALENTE DA REGIAO</t>
  </si>
  <si>
    <t>48,28</t>
  </si>
  <si>
    <t>PRANCHAO NAO APARELHADO  *7,5 X 23* CM, EM MACARANDUBA, ANGELIM OU EQUIVALENTE DA REGIAO - BRUTA</t>
  </si>
  <si>
    <t>54,31</t>
  </si>
  <si>
    <t>PRANCHAO NAO APARELHADO *8 X 30* CM, EM MACARANDUBA, ANGELIM OU EQUIVALENTE DA REGIAO - BRUTA</t>
  </si>
  <si>
    <t>PREGO DE ACO POLIDO COM CABECA DUPLA 17 X 27 (2 1/2 X 11)</t>
  </si>
  <si>
    <t>PREGO DE ACO POLIDO COM CABECA 10 X 10 (7/8 X 17)</t>
  </si>
  <si>
    <t>23,22</t>
  </si>
  <si>
    <t>PREGO DE ACO POLIDO COM CABECA 10 X 11 (1 X 17)</t>
  </si>
  <si>
    <t>21,48</t>
  </si>
  <si>
    <t>PREGO DE ACO POLIDO COM CABECA 12 X 12</t>
  </si>
  <si>
    <t>PREGO DE ACO POLIDO COM CABECA 14 X 18 (1 1/2 X 14)</t>
  </si>
  <si>
    <t>PREGO DE ACO POLIDO COM CABECA 15 X 15 (1 1/4 X 13)</t>
  </si>
  <si>
    <t>13,51</t>
  </si>
  <si>
    <t>PREGO DE ACO POLIDO COM CABECA 15 X 18 (1 1/2 X 13)</t>
  </si>
  <si>
    <t>13,67</t>
  </si>
  <si>
    <t>PREGO DE ACO POLIDO COM CABECA 16 X 24 (2 1/4 X 12)</t>
  </si>
  <si>
    <t>PREGO DE ACO POLIDO COM CABECA 16 X 27 (2 1/2 X 12)</t>
  </si>
  <si>
    <t>PREGO DE ACO POLIDO COM CABECA 17 X 21 (2 X 11)</t>
  </si>
  <si>
    <t>12,20</t>
  </si>
  <si>
    <t>PREGO DE ACO POLIDO COM CABECA 17 X 24 (2 1/4 X 11)</t>
  </si>
  <si>
    <t>12,44</t>
  </si>
  <si>
    <t>PREGO DE ACO POLIDO COM CABECA 17 X 27 (2 1/2 X 11)</t>
  </si>
  <si>
    <t>PREGO DE ACO POLIDO COM CABECA 17 X 30 (2 3/4 X 11)</t>
  </si>
  <si>
    <t>12,58</t>
  </si>
  <si>
    <t>PREGO DE ACO POLIDO COM CABECA 18 X 24 (2 1/4 X 10)</t>
  </si>
  <si>
    <t>PREGO DE ACO POLIDO COM CABECA 18 X 27 (2 1/2 X 10)</t>
  </si>
  <si>
    <t>12,00</t>
  </si>
  <si>
    <t>PREGO DE ACO POLIDO COM CABECA 18 X 30 (2 3/4 X 10)</t>
  </si>
  <si>
    <t>PREGO DE ACO POLIDO COM CABECA 19  X 36 (3 1/4  X  9)</t>
  </si>
  <si>
    <t>12,19</t>
  </si>
  <si>
    <t>PREGO DE ACO POLIDO COM CABECA 19 X 33 (3 X 9)</t>
  </si>
  <si>
    <t>12,37</t>
  </si>
  <si>
    <t>PREGO DE ACO POLIDO COM CABECA 22 X 48 (4 1/4 X 5)</t>
  </si>
  <si>
    <t>12,30</t>
  </si>
  <si>
    <t>PREGO DE ACO POLIDO SEM CABECA 15 X 15 (1 1/4 X 13)</t>
  </si>
  <si>
    <t>13,72</t>
  </si>
  <si>
    <t>PRESSAO DE PERNAS TRIPLO, EM TUBO DE ACO CARBONO, PINTURA NO PROCESSO ELETROSTATICO - EQUIPAMENTO DE GINASTICA PARA ACADEMIA AO AR LIVRE / ACADEMIA DA TERCEIRA IDADE - ATI</t>
  </si>
  <si>
    <t>3.311,27</t>
  </si>
  <si>
    <t>PRIMER EPOXI</t>
  </si>
  <si>
    <t>158,44</t>
  </si>
  <si>
    <t>PRIMER PARA MANTA ASFALTICA A BASE DE ASFALTO MODIFICADO DILUIDO EM SOLVENTE, APLICACAO A FRIO</t>
  </si>
  <si>
    <t>12,63</t>
  </si>
  <si>
    <t>PRIMER UNIVERSAL, FUNDO ANTICORROSIVO TIPO ZARCAO</t>
  </si>
  <si>
    <t xml:space="preserve">18L   </t>
  </si>
  <si>
    <t>449,87</t>
  </si>
  <si>
    <t>PROJETOR DE ARGAMASSA, CAPACIDADE DE PROJECAO 1,5 M3/H, ALCANCE DA PROJECAO 30 ATE 60 M, MOTOR ELETRICO TRIFASICO</t>
  </si>
  <si>
    <t>66.933,41</t>
  </si>
  <si>
    <t>PROJETOR DE ARGAMASSA, CAPACIDADE DE PROJECAO 2,0 M3/H, ALCANCE DA PROJECAO ATE 50 M, MOTOR ELETRICO TRIFASICO</t>
  </si>
  <si>
    <t>88.719,91</t>
  </si>
  <si>
    <t>PROJETOR PNEUMATICO DE ARGAMASSA PARA CHAPISCO E REBOCO COM RECIPIENTE ACOPLADO, TIPO CANEQUNHA, COM VOLUME DE 1,50 L, SEM COMPRESSOR</t>
  </si>
  <si>
    <t>532,23</t>
  </si>
  <si>
    <t>PROJETOR RETANGULAR FECHADO PARA LAMPADA VAPOR DE MERCURIO/SODIO 250 W A 500 W, CABECEIRAS EM ALUMINIO FUNDIDO, CORPO EM ALUMINIO ANODIZADO, PARA LAMPADA E40 FECHAMENTO EM VIDRO TEMPERADO.</t>
  </si>
  <si>
    <t>74,51</t>
  </si>
  <si>
    <t>PROLONGADOR/EXTENSOR PARA ROLO DE PINTURA 3 M</t>
  </si>
  <si>
    <t>PROLONGAMENTO PVC PARA CAIXA SIFONADA  100 MM X 200 MM (NBR 5688)</t>
  </si>
  <si>
    <t>5,19</t>
  </si>
  <si>
    <t>PROLONGAMENTO PVC PARA CAIXA SIFONADA 100 MM X 100 MM (NBR 5688)</t>
  </si>
  <si>
    <t>2,54</t>
  </si>
  <si>
    <t>PROLONGAMENTO PVC PARA CAIXA SIFONADA, 100 MM X 150 MM (NBR 5688)</t>
  </si>
  <si>
    <t>PROLONGAMENTO PVC PARA CAIXA SIFONADA, 150 MM X 150 MM (NBR 5688)</t>
  </si>
  <si>
    <t>6,93</t>
  </si>
  <si>
    <t>PROLONGAMENTO PVC PARA CAIXA SIFONADA, 150 MM X 200 MM (NBR 5688)</t>
  </si>
  <si>
    <t>11,27</t>
  </si>
  <si>
    <t>PROTETOR AUDITIVO TIPO CONCHA COM ABAFADOR DE RUIDOS, ATENUACAO ACIMA DE 22 DB</t>
  </si>
  <si>
    <t>28,70</t>
  </si>
  <si>
    <t>PROTETOR AUDITIVO TIPO PLUG DE INSERCAO COM CORDAO, ATENUACAO SUPERIOR A 15 DB</t>
  </si>
  <si>
    <t>2,10</t>
  </si>
  <si>
    <t>PROTETOR SOLAR FPS 30, EMBALAGEM 2 LITROS</t>
  </si>
  <si>
    <t>238,00</t>
  </si>
  <si>
    <t>PROTETOR/PONTEIRA PLASTICA PARA PONTA DE VERGALHAO DE ATE 1", TIPO PROTETOR DE ESPERA</t>
  </si>
  <si>
    <t>PRUMO DE CENTRO EM ACO *400* G</t>
  </si>
  <si>
    <t>32,35</t>
  </si>
  <si>
    <t>PRUMO DE PAREDE EM ACO 700 A 750 G</t>
  </si>
  <si>
    <t>PULSADOR CAMPAINHA 10A, 250V (APENAS MODULO)</t>
  </si>
  <si>
    <t>4,72</t>
  </si>
  <si>
    <t>PULSADOR CAMPAINHA 10A, 250V, CONJUNTO MONTADO PARA EMBUTIR 4" X 2" (PLACA + SUPORTE + MODULO)</t>
  </si>
  <si>
    <t>PULSADOR MINUTERIA 10A, 250V (APENAS MODULO)</t>
  </si>
  <si>
    <t>8,03</t>
  </si>
  <si>
    <t>PULSADOR MINUTERIA 10A, 250V, CONJUNTO MONTADO PARA EMBUTIR 4" X 2" (PLACA + SUPORTE + MODULO)</t>
  </si>
  <si>
    <t>PULVERIZADOR DE TINTA ELETRICO / MAQUINA DE PINTURA AIRLESS, VAZAO *2* L/MIN (COLETADO CAIXA)</t>
  </si>
  <si>
    <t>3.501,12</t>
  </si>
  <si>
    <t>PUXADOR DE EMBUTIR TIPO CONCHA, COM FURO PARA CHAVE, EM LATAO CROMADO,  COMPRIMENTO DE APROX *100* MM E LARGURA DE APROX *40* MM</t>
  </si>
  <si>
    <t>PUXADOR TIPO ALCA, EM ZAMAC CROMADO, COM COMPRIMENTO DE APROX 150 MM, COM ROSETA PARA PORTAS DE MADEIRAS, INCLUINDO PARAFUSOS</t>
  </si>
  <si>
    <t>45,72</t>
  </si>
  <si>
    <t>PUXADOR TIPO ALCA, EM ZAMAC CROMADO, COM ROSETAS, COMPRIMENTO DE APROX *100* MM, PARA PORTAS E JANELAS DE MADEIRA, INCLUINDO PARAFUSOS</t>
  </si>
  <si>
    <t>17,83</t>
  </si>
  <si>
    <t>PUXADOR TUBULAR RETO DUPLO, EM ALUMINIO CROMADO, COMPRIMENTO DE APROX 400 MM E DIAMETRO DE 25 MM (1")</t>
  </si>
  <si>
    <t>124,48</t>
  </si>
  <si>
    <t>PUXADOR TUBULAR RETO SIMPLES, EM ALUMINIO CROMADO, COM COMPRIMENTO DE APROX 400 MM E DIAMETRO DE 25 MM</t>
  </si>
  <si>
    <t>62,24</t>
  </si>
  <si>
    <t>QUADRO DE DISTRIBUICAO COM BARRAMENTO TRIFASICO, DE EMBUTIR, EM CHAPA DE ACO GALVANIZADO, PARA 12 DISJUNTORES DIN, 100 A</t>
  </si>
  <si>
    <t>229,80</t>
  </si>
  <si>
    <t>QUADRO DE DISTRIBUICAO COM BARRAMENTO TRIFASICO, DE EMBUTIR, EM CHAPA DE ACO GALVANIZADO, PARA 18 DISJUNTORES DIN, 100 A, INCLUINDO BARRAMENTO</t>
  </si>
  <si>
    <t>322,04</t>
  </si>
  <si>
    <t>QUADRO DE DISTRIBUICAO COM BARRAMENTO TRIFASICO, DE EMBUTIR, EM CHAPA DE ACO GALVANIZADO, PARA 24 DISJUNTORES DIN, 100 A</t>
  </si>
  <si>
    <t>338,44</t>
  </si>
  <si>
    <t>QUADRO DE DISTRIBUICAO COM BARRAMENTO TRIFASICO, DE EMBUTIR, EM CHAPA DE ACO GALVANIZADO, PARA 28 DISJUNTORES DIN, 100 A</t>
  </si>
  <si>
    <t>475,31</t>
  </si>
  <si>
    <t>QUADRO DE DISTRIBUICAO COM BARRAMENTO TRIFASICO, DE EMBUTIR, EM CHAPA DE ACO GALVANIZADO, PARA 30 DISJUNTORES DIN, 150 A</t>
  </si>
  <si>
    <t>388,12</t>
  </si>
  <si>
    <t>QUADRO DE DISTRIBUICAO COM BARRAMENTO TRIFASICO, DE EMBUTIR, EM CHAPA DE ACO GALVANIZADO, PARA 30 DISJUNTORES DIN, 225 A</t>
  </si>
  <si>
    <t>819,46</t>
  </si>
  <si>
    <t>QUADRO DE DISTRIBUICAO COM BARRAMENTO TRIFASICO, DE EMBUTIR, EM CHAPA DE ACO GALVANIZADO, PARA 36 DISJUNTORES DIN, 100 A</t>
  </si>
  <si>
    <t>390,08</t>
  </si>
  <si>
    <t>QUADRO DE DISTRIBUICAO COM BARRAMENTO TRIFASICO, DE EMBUTIR, EM CHAPA DE ACO GALVANIZADO, PARA 40 DISJUNTORES DIN, 100 A</t>
  </si>
  <si>
    <t>569,51</t>
  </si>
  <si>
    <t>QUADRO DE DISTRIBUICAO COM BARRAMENTO TRIFASICO, DE EMBUTIR, EM CHAPA DE ACO GALVANIZADO, PARA 48 DISJUNTORES DIN, 100 A</t>
  </si>
  <si>
    <t>666,54</t>
  </si>
  <si>
    <t>QUADRO DE DISTRIBUICAO COM BARRAMENTO TRIFASICO, DE SOBREPOR, EM CHAPA DE ACO GALVANIZADO, PARA *42* DISJUNTORES DIN, 100 A</t>
  </si>
  <si>
    <t>664,34</t>
  </si>
  <si>
    <t>QUADRO DE DISTRIBUICAO COM BARRAMENTO TRIFASICO, DE SOBREPOR, EM CHAPA DE ACO GALVANIZADO, PARA 12 DISJUNTORES DIN, 100 A</t>
  </si>
  <si>
    <t>238,54</t>
  </si>
  <si>
    <t>QUADRO DE DISTRIBUICAO COM BARRAMENTO TRIFASICO, DE SOBREPOR, EM CHAPA DE ACO GALVANIZADO, PARA 18 DISJUNTORES DIN, 100 A</t>
  </si>
  <si>
    <t>298,06</t>
  </si>
  <si>
    <t>QUADRO DE DISTRIBUICAO COM BARRAMENTO TRIFASICO, DE SOBREPOR, EM CHAPA DE ACO GALVANIZADO, PARA 28 DISJUNTORES DIN, 100 A</t>
  </si>
  <si>
    <t>275,61</t>
  </si>
  <si>
    <t>QUADRO DE DISTRIBUICAO COM BARRAMENTO TRIFASICO, DE SOBREPOR, EM CHAPA DE ACO GALVANIZADO, PARA 30 DISJUNTORES DIN, 100 A</t>
  </si>
  <si>
    <t>401,67</t>
  </si>
  <si>
    <t>QUADRO DE DISTRIBUICAO COM BARRAMENTO TRIFASICO, DE SOBREPOR, EM CHAPA DE ACO GALVANIZADO, PARA 36 DISJUNTORES DIN, 100 A</t>
  </si>
  <si>
    <t>496,06</t>
  </si>
  <si>
    <t>QUADRO DE DISTRIBUICAO COM BARRAMENTO TRIFASICO, DE SOBREPOR, EM CHAPA DE ACO GALVANIZADO, PARA 48 DISJUNTORES DIN, 100 A</t>
  </si>
  <si>
    <t>596,28</t>
  </si>
  <si>
    <t>QUADRO DE DISTRIBUICAO, EM PVC, DE EMBUTIR, COM BARRAMENTO TERRA / NEUTRO, PARA 12 DISJUNTORES NEMA OU 16 DISJUNTORES DIN</t>
  </si>
  <si>
    <t>81,42</t>
  </si>
  <si>
    <t>QUADRO DE DISTRIBUICAO, EM PVC, DE EMBUTIR, COM BARRAMENTO TERRA / NEUTRO, PARA 18 DISJUNTORES NEMA OU 24 DISJUNTORES DIN</t>
  </si>
  <si>
    <t>150,86</t>
  </si>
  <si>
    <t>QUADRO DE DISTRIBUICAO, EM PVC, DE EMBUTIR, COM BARRAMENTO TERRA / NEUTRO, PARA 27 DISJUNTORES NEMA OU 36 DISJUNTORES DIN</t>
  </si>
  <si>
    <t>326,95</t>
  </si>
  <si>
    <t>QUADRO DE DISTRIBUICAO, EM PVC, DE EMBUTIR, COM BARRAMENTO TERRA / NEUTRO, PARA 48 DISJUNTORES DIN</t>
  </si>
  <si>
    <t>QUADRO DE DISTRIBUICAO, EM PVC, DE EMBUTIR, COM BARRAMENTO TERRA / NEUTRO, PARA 6 DISJUNTORES NEMA OU 8 DISJUNTORES DIN</t>
  </si>
  <si>
    <t>47,81</t>
  </si>
  <si>
    <t>QUADRO DE DISTRIBUICAO, SEM BARRAMENTO, EM PVC, DE EMBUTIR, PARA 12 DISJUNTORES NEMA OU 16 DISJUNTORES DIN</t>
  </si>
  <si>
    <t>QUADRO DE DISTRIBUICAO, SEM BARRAMENTO, EM PVC, DE EMBUTIR, PARA 18 DISJUNTORES NEMA OU 24 DISJUNTORES DIN</t>
  </si>
  <si>
    <t>77,74</t>
  </si>
  <si>
    <t>QUADRO DE DISTRIBUICAO, SEM BARRAMENTO, EM PVC, DE EMBUTIR, PARA 27 DISJUNTORES NEMA OU 36 DISJUNTORES DIN</t>
  </si>
  <si>
    <t>133,35</t>
  </si>
  <si>
    <t>QUADRO DE DISTRIBUICAO, SEM BARRAMENTO, EM PVC, DE EMBUTIR, PARA 3 DISJUNTORES NEMA OU 4 DISJUNTORES DIN</t>
  </si>
  <si>
    <t>21,02</t>
  </si>
  <si>
    <t>QUADRO DE DISTRIBUICAO, SEM BARRAMENTO, EM PVC, DE EMBUTIR, PARA 6 DISJUNTORES NEMA OU 8 DISJUNTORES DIN</t>
  </si>
  <si>
    <t>QUADRO DE DISTRIBUICAO, SEM BARRAMENTO, EM PVC, DE SOBREPOR,  PARA 3 DISJUNTORES NEMA OU 4 DISJUNTORES DIN</t>
  </si>
  <si>
    <t>24,50</t>
  </si>
  <si>
    <t>QUADRO DE DISTRIBUICAO, SEM BARRAMENTO, EM PVC, DE SOBREPOR, PARA 12 DISJUNTORES NEMA OU 16 DISJUNTORES DIN</t>
  </si>
  <si>
    <t>70,12</t>
  </si>
  <si>
    <t>QUADRO DE DISTRIBUICAO, SEM BARRAMENTO, EM PVC, DE SOBREPOR, PARA 18 DISJUNTORES NEMA OU 24 DISJUNTORES DIN</t>
  </si>
  <si>
    <t>102,79</t>
  </si>
  <si>
    <t>QUADRO DE DISTRIBUICAO, SEM BARRAMENTO, EM PVC, DE SOBREPOR, PARA 27 DISJUNTORES NEMA OU 36 DISJUNTORES DIN</t>
  </si>
  <si>
    <t>143,39</t>
  </si>
  <si>
    <t>QUADRO DE DISTRIBUICAO, SEM BARRAMENTO, EM PVC, DE SOBREPOR, PARA 6 DISJUNTORES NEMA OU 8 DISJUNTORES DIN</t>
  </si>
  <si>
    <t>41,74</t>
  </si>
  <si>
    <t>QUEROSENE</t>
  </si>
  <si>
    <t>11,78</t>
  </si>
  <si>
    <t>RALO FOFO COM REQUADRO, QUADRADO 150 X 150 MM</t>
  </si>
  <si>
    <t>38,61</t>
  </si>
  <si>
    <t>RALO FOFO COM REQUADRO, QUADRADO 200 X 200 MM</t>
  </si>
  <si>
    <t>58,20</t>
  </si>
  <si>
    <t>RALO FOFO COM REQUADRO, QUADRADO 250 X 250 MM</t>
  </si>
  <si>
    <t>71,64</t>
  </si>
  <si>
    <t>RALO FOFO COM REQUADRO, QUADRADO 300 X 300 MM</t>
  </si>
  <si>
    <t>89,55</t>
  </si>
  <si>
    <t>RALO FOFO COM REQUADRO, QUADRADO 400 X 400 MM</t>
  </si>
  <si>
    <t>141,04</t>
  </si>
  <si>
    <t>RALO FOFO SEMIESFERICO, 100 MM, PARA LAJES/ CALHAS</t>
  </si>
  <si>
    <t>RALO FOFO SEMIESFERICO, 150 MM, PARA LAJES/ CALHAS</t>
  </si>
  <si>
    <t>36,15</t>
  </si>
  <si>
    <t>RALO FOFO SEMIESFERICO, 200 MM, PARA LAJES/ CALHAS</t>
  </si>
  <si>
    <t>83,11</t>
  </si>
  <si>
    <t>RALO FOFO SEMIESFERICO, 75 MM, PARA LAJES/ CALHAS</t>
  </si>
  <si>
    <t>11,52</t>
  </si>
  <si>
    <t>RALO SECO PVC CONICO, 100 X 40 MM,  COM GRELHA REDONDA BRANCA</t>
  </si>
  <si>
    <t>7,55</t>
  </si>
  <si>
    <t>RALO SECO PVC CONICO, 100 X 40 MM, COM GRELHA QUADRADA</t>
  </si>
  <si>
    <t>RALO SECO PVC QUADRADO, 100 X 100 X 53 MM, SAIDA 40 MM, COM GRELHA BRANCA</t>
  </si>
  <si>
    <t>10,70</t>
  </si>
  <si>
    <t>RALO SIFONADO PVC CILINDRICO, 100 X 40 MM,  COM GRELHA REDONDA BRANCA</t>
  </si>
  <si>
    <t>RALO SIFONADO PVC REDONDO CONICO, 100 X 40 MM, COM GRELHA  BRANCA REDONDA</t>
  </si>
  <si>
    <t>7,07</t>
  </si>
  <si>
    <t>RALO SIFONADO PVC, QUADRADO, 100 X 100 X 53 MM, SAIDA 40 MM, COM GRELHA BRANCA</t>
  </si>
  <si>
    <t>10,05</t>
  </si>
  <si>
    <t>RASTELEIRO</t>
  </si>
  <si>
    <t>RASTELEIRO (MENSALISTA)</t>
  </si>
  <si>
    <t>REATOR ELETRONICO BIVOLT PARA 1 LAMPADA FLUORESCENTE DE 18/20 W</t>
  </si>
  <si>
    <t>19,79</t>
  </si>
  <si>
    <t>REATOR ELETRONICO BIVOLT PARA 1 LAMPADA FLUORESCENTE DE 36/40 W</t>
  </si>
  <si>
    <t>24,73</t>
  </si>
  <si>
    <t>REATOR ELETRONICO BIVOLT PARA 2 LAMPADAS FLUORESCENTES DE 14 W</t>
  </si>
  <si>
    <t>49,25</t>
  </si>
  <si>
    <t>REATOR ELETRONICO BIVOLT PARA 2 LAMPADAS FLUORESCENTES DE 18/20 W</t>
  </si>
  <si>
    <t>25,99</t>
  </si>
  <si>
    <t>REATOR ELETRONICO BIVOLT PARA 2 LAMPADAS FLUORESCENTES DE 36/40 W</t>
  </si>
  <si>
    <t>26,87</t>
  </si>
  <si>
    <t>REATOR INTERNO/INTEGRADO PARA LAMPADA VAPOR METALICO 400 W, ALTO FATOR DE POTENCIA</t>
  </si>
  <si>
    <t>138,20</t>
  </si>
  <si>
    <t>REATOR P/ LAMPADA VAPOR DE SODIO 250W USO EXT</t>
  </si>
  <si>
    <t>168,90</t>
  </si>
  <si>
    <t>REATOR P/ 1 LAMPADA VAPOR DE MERCURIO 125W USO EXT</t>
  </si>
  <si>
    <t>77,41</t>
  </si>
  <si>
    <t>REATOR P/ 1 LAMPADA VAPOR DE MERCURIO 250W USO EXT</t>
  </si>
  <si>
    <t>92,32</t>
  </si>
  <si>
    <t>REATOR P/ 1 LAMPADA VAPOR DE MERCURIO 400W USO EXT</t>
  </si>
  <si>
    <t>REBITE DE ALUMINIO VAZADO DE REPUXO, 3,2 X 8 MM (1KG = 1025 UNIDADES)</t>
  </si>
  <si>
    <t>57,44</t>
  </si>
  <si>
    <t>REBOLO ABRASIVO RETO DE USO GERAL GRAO 36, DE 6 X 1 " (DIAMETRO X ALTURA)</t>
  </si>
  <si>
    <t>64,88</t>
  </si>
  <si>
    <t>REBOLO ABRASIVO RETO DE USO GERAL GRAO 36, DE 6 X 3/4 " (DIAMETRO X ALTURA)</t>
  </si>
  <si>
    <t>51,81</t>
  </si>
  <si>
    <t>RECICLADORA DE ASFALTO A FRIO SOBRE RODAS, LARG. FRESAGEM 2,00 M, POT. 315 KW/422 HP</t>
  </si>
  <si>
    <t>3.637.767,15</t>
  </si>
  <si>
    <t>REDUCAO EXCENTRICA PVC NBR 10569 P/REDE COLET ESG PB JE 150 X 100MM</t>
  </si>
  <si>
    <t>97,72</t>
  </si>
  <si>
    <t>REDUCAO EXCENTRICA PVC NBR 10569 P/REDE COLET ESG PB JE 200 X 150MM</t>
  </si>
  <si>
    <t>187,97</t>
  </si>
  <si>
    <t>REDUCAO EXCENTRICA PVC NBR 10569 P/REDE COLET ESG PB JE 250 X 200MM</t>
  </si>
  <si>
    <t>354,55</t>
  </si>
  <si>
    <t>REDUCAO EXCENTRICA PVC P/ ESG PREDIAL DN 100 X 50MM</t>
  </si>
  <si>
    <t>REDUCAO EXCENTRICA PVC P/ ESG PREDIAL DN 100 X 75MM</t>
  </si>
  <si>
    <t>REDUCAO EXCENTRICA PVC P/ ESG PREDIAL DN 75 X 50MM</t>
  </si>
  <si>
    <t>REDUCAO EXCENTRICA PVC, SERIE R, DN 100 X 75 MM, PARA ESGOTO OU AGUAS PLUVIAIS PREDIAIS</t>
  </si>
  <si>
    <t>14,64</t>
  </si>
  <si>
    <t>REDUCAO EXCENTRICA PVC, SERIE R, DN 150 X 100 MM, PARA ESGOTO OU AGUAS PLUVIAIS PREDIAIS</t>
  </si>
  <si>
    <t>40,02</t>
  </si>
  <si>
    <t>REDUCAO EXCENTRICA PVC, SERIE R, DN 75 X 50 MM, PARA ESGOTO OU AGUAS PLUVIAIS PREDIAIS</t>
  </si>
  <si>
    <t>6,02</t>
  </si>
  <si>
    <t>REDUCAO FIXA TIPO STORZ, ENGATE RAPIDO 2.1/2" X 1.1/2", EM LATAO, PARA INSTALACAO PREDIAL COMBATE A INCENDIO PREDIAL</t>
  </si>
  <si>
    <t>107,14</t>
  </si>
  <si>
    <t>REDUCAO PVC PBA, JE, BB, DN 75 X 50 / DE 85 X 60 MM, PARA REDE DE AGUA</t>
  </si>
  <si>
    <t>63,86</t>
  </si>
  <si>
    <t>REDUCAO PVC PBA, JE, PB, DN 100 X 50 / DE 110 X 60 MM, PARA REDE DE AGUA</t>
  </si>
  <si>
    <t>29,11</t>
  </si>
  <si>
    <t>REDUCAO PVC PBA, JE, PB, DN 100 X 75 / DE 110 X 85 MM, PARA REDE DE AGUA</t>
  </si>
  <si>
    <t>33,48</t>
  </si>
  <si>
    <t>REDUCAO PVC PBA, JE, PB, DN 75 X 50 / DE 85 X 60 MM, PARA REDE DE AGUA</t>
  </si>
  <si>
    <t>19,00</t>
  </si>
  <si>
    <t>REDUTOR TIPO THINNER PARA ACABAMENTO</t>
  </si>
  <si>
    <t>REFLETOR REDONDO EM ALUMINIO ANODIZADO PARA LAMPADA VAPOR DE MERCURIO/SODIO, CORPO EM ALUMINIO COM PINTURA EPOXI, PARA LAMPADA E-27 DE 300 W, COM SUPORTE REDONDO E ALCA REGULAVEL PARA FIXACAO.</t>
  </si>
  <si>
    <t>97,70</t>
  </si>
  <si>
    <t>REGISTRO DE ESFERA DE PASSEIO, PVC PARA POLIETILENO, 20 MM</t>
  </si>
  <si>
    <t>11,75</t>
  </si>
  <si>
    <t>REGISTRO DE ESFERA PVC, COM BORBOLETA, COM ROSCA EXTERNA, DE 1/2"</t>
  </si>
  <si>
    <t>16,00</t>
  </si>
  <si>
    <t>REGISTRO DE ESFERA PVC, COM BORBOLETA, COM ROSCA EXTERNA, DE 3/4"</t>
  </si>
  <si>
    <t>18,80</t>
  </si>
  <si>
    <t>REGISTRO DE ESFERA PVC, COM CABECA QUADRADA, COM ROSCA EXTERNA, 1/2"</t>
  </si>
  <si>
    <t>REGISTRO DE ESFERA PVC, COM CABECA QUADRADA, COM ROSCA EXTERNA, 3/4"</t>
  </si>
  <si>
    <t>25,04</t>
  </si>
  <si>
    <t>REGISTRO DE ESFERA, PVC, COM VOLANTE, VS, ROSCAVEL, DN 1 1/2", COM CORPO DIVIDIDO</t>
  </si>
  <si>
    <t>54,47</t>
  </si>
  <si>
    <t>REGISTRO DE ESFERA, PVC, COM VOLANTE, VS, ROSCAVEL, DN 1 1/4", COM CORPO DIVIDIDO</t>
  </si>
  <si>
    <t>51,87</t>
  </si>
  <si>
    <t>REGISTRO DE ESFERA, PVC, COM VOLANTE, VS, ROSCAVEL, DN 1/2", COM CORPO DIVIDIDO</t>
  </si>
  <si>
    <t>19,87</t>
  </si>
  <si>
    <t>REGISTRO DE ESFERA, PVC, COM VOLANTE, VS, ROSCAVEL, DN 1", COM CORPO DIVIDIDO</t>
  </si>
  <si>
    <t>38,85</t>
  </si>
  <si>
    <t>REGISTRO DE ESFERA, PVC, COM VOLANTE, VS, ROSCAVEL, DN 2", COM CORPO DIVIDIDO</t>
  </si>
  <si>
    <t>83,36</t>
  </si>
  <si>
    <t>REGISTRO DE ESFERA, PVC, COM VOLANTE, VS, ROSCAVEL, DN 3/4", COM CORPO DIVIDIDO</t>
  </si>
  <si>
    <t>23,81</t>
  </si>
  <si>
    <t>REGISTRO DE ESFERA, PVC, COM VOLANTE, VS, SOLDAVEL, DN 20 MM, COM CORPO DIVIDIDO</t>
  </si>
  <si>
    <t>18,75</t>
  </si>
  <si>
    <t>REGISTRO DE ESFERA, PVC, COM VOLANTE, VS, SOLDAVEL, DN 25 MM, COM CORPO DIVIDIDO</t>
  </si>
  <si>
    <t>REGISTRO DE ESFERA, PVC, COM VOLANTE, VS, SOLDAVEL, DN 32 MM, COM CORPO DIVIDIDO</t>
  </si>
  <si>
    <t>38,33</t>
  </si>
  <si>
    <t>REGISTRO DE ESFERA, PVC, COM VOLANTE, VS, SOLDAVEL, DN 40 MM, COM CORPO DIVIDIDO</t>
  </si>
  <si>
    <t>51,27</t>
  </si>
  <si>
    <t>REGISTRO DE ESFERA, PVC, COM VOLANTE, VS, SOLDAVEL, DN 50 MM, COM CORPO DIVIDIDO</t>
  </si>
  <si>
    <t>52,95</t>
  </si>
  <si>
    <t>REGISTRO DE ESFERA, PVC, COM VOLANTE, VS, SOLDAVEL, DN 60 MM, COM CORPO DIVIDIDO</t>
  </si>
  <si>
    <t>96,97</t>
  </si>
  <si>
    <t>REGISTRO DE PRESSAO PVC, ROSCAVEL, VOLANTE SIMPLES, DE 1/2"</t>
  </si>
  <si>
    <t>6,15</t>
  </si>
  <si>
    <t>REGISTRO DE PRESSAO PVC, ROSCAVEL, VOLANTE SIMPLES, DE 3/4"</t>
  </si>
  <si>
    <t>17,54</t>
  </si>
  <si>
    <t>REGISTRO DE PRESSAO PVC, SOLDAVEL, VOLANTE SIMPLES, DE 20 MM</t>
  </si>
  <si>
    <t>12,80</t>
  </si>
  <si>
    <t>REGISTRO DE PRESSAO PVC, SOLDAVEL, VOLANTE SIMPLES, DE 25 MM</t>
  </si>
  <si>
    <t>14,23</t>
  </si>
  <si>
    <t>REGISTRO GAVETA BRUTO EM LATAO FORJADO, BITOLA 1 " (REF 1509)</t>
  </si>
  <si>
    <t>REGISTRO GAVETA BRUTO EM LATAO FORJADO, BITOLA 1 1/2 " (REF 1509)</t>
  </si>
  <si>
    <t>53,32</t>
  </si>
  <si>
    <t>REGISTRO GAVETA BRUTO EM LATAO FORJADO, BITOLA 1 1/4 " (REF 1509)</t>
  </si>
  <si>
    <t>42,23</t>
  </si>
  <si>
    <t>REGISTRO GAVETA BRUTO EM LATAO FORJADO, BITOLA 1/2 " (REF 1509)</t>
  </si>
  <si>
    <t>REGISTRO GAVETA BRUTO EM LATAO FORJADO, BITOLA 2 " (REF 1509)</t>
  </si>
  <si>
    <t>74,27</t>
  </si>
  <si>
    <t>REGISTRO GAVETA BRUTO EM LATAO FORJADO, BITOLA 2 1/2 " (REF 1509)</t>
  </si>
  <si>
    <t>154,04</t>
  </si>
  <si>
    <t>REGISTRO GAVETA BRUTO EM LATAO FORJADO, BITOLA 3 " (REF 1509)</t>
  </si>
  <si>
    <t>186,49</t>
  </si>
  <si>
    <t>REGISTRO GAVETA BRUTO EM LATAO FORJADO, BITOLA 3/4 " (REF 1509)</t>
  </si>
  <si>
    <t>REGISTRO GAVETA BRUTO EM LATAO FORJADO, BITOLA 4 " (REF 1509)</t>
  </si>
  <si>
    <t>388,58</t>
  </si>
  <si>
    <t>REGISTRO GAVETA COM ACABAMENTO E CANOPLA CROMADOS, SIMPLES, BITOLA 1 " (REF 1509)</t>
  </si>
  <si>
    <t>58,63</t>
  </si>
  <si>
    <t>REGISTRO GAVETA COM ACABAMENTO E CANOPLA CROMADOS, SIMPLES, BITOLA 1 1/2 " (REF 1509)</t>
  </si>
  <si>
    <t>85,27</t>
  </si>
  <si>
    <t>REGISTRO GAVETA COM ACABAMENTO E CANOPLA CROMADOS, SIMPLES, BITOLA 1 1/4 " (REF 1509)</t>
  </si>
  <si>
    <t>81,52</t>
  </si>
  <si>
    <t>REGISTRO GAVETA COM ACABAMENTO E CANOPLA CROMADOS, SIMPLES, BITOLA 1/2 " (REF 1509)</t>
  </si>
  <si>
    <t>42,46</t>
  </si>
  <si>
    <t>REGISTRO GAVETA COM ACABAMENTO E CANOPLA CROMADOS, SIMPLES, BITOLA 3/4 " (REF 1509)</t>
  </si>
  <si>
    <t>47,90</t>
  </si>
  <si>
    <t>REGISTRO OU REGULADOR DE GAS COZINHA, VAZAO DE 2 KG/H, 2,8 KPA</t>
  </si>
  <si>
    <t>22,87</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</si>
  <si>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</si>
  <si>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</si>
  <si>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</si>
  <si>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</si>
  <si>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43,70</t>
  </si>
  <si>
    <t>REGISTRO PRESSAO COM ACABAMENTO E CANOPLA CROMADA, SIMPLES, BITOLA 3/4 " (REF 1416)</t>
  </si>
  <si>
    <t>45,17</t>
  </si>
  <si>
    <t>REGUA DE ALUMINIO PARA PEDREIRO 2 X 1 "</t>
  </si>
  <si>
    <t>REGUA VIBRADORA DUPLA PARA CONCRETO A GASOLINA 5,5 HP, PESO DE 60 KG, COMPRIMENTO 4 M</t>
  </si>
  <si>
    <t>5.771,30</t>
  </si>
  <si>
    <t>REGUA VIBRATORIA DE CONCRETO TRELICADA, EQUIPADA COM MOTOR A GASOLINA DE 9 HP</t>
  </si>
  <si>
    <t>12.499,42</t>
  </si>
  <si>
    <t>REJEITO DE MINERIO DE FERRO PARA PAVIMENTACAO (POSTO PEDREIRA/FORNECEDOR, SEM FRETE)</t>
  </si>
  <si>
    <t>58,44</t>
  </si>
  <si>
    <t>REJUNTE CIMENTICIO, QUALQUER COR</t>
  </si>
  <si>
    <t>3,11</t>
  </si>
  <si>
    <t>REJUNTE EPOXI, QUALQUER COR</t>
  </si>
  <si>
    <t>65,54</t>
  </si>
  <si>
    <t>RELE FOTOELETRICO INTERNO E EXTERNO BIVOLT 1000 W, DE CONECTOR, SEM BASE</t>
  </si>
  <si>
    <t>24,47</t>
  </si>
  <si>
    <t>RELE TERMICO BIMETAL PARA USO EM MOTORES TRIFASICOS, TENSAO 380 V, POTENCIA ATE 15 CV, CORRENTE NOMINAL MAXIMA 22 A</t>
  </si>
  <si>
    <t>122,60</t>
  </si>
  <si>
    <t>REMOVEDOR DE TINTA OLEO/ESMALTE VERNIZ</t>
  </si>
  <si>
    <t>30,11</t>
  </si>
  <si>
    <t>RESINA ACRILICA BASE AGUA - COR BRANCA</t>
  </si>
  <si>
    <t>25,68</t>
  </si>
  <si>
    <t>RESPIRADOR DESCARTAVEL SEM VALVULA DE EXALACAO, PFF 1</t>
  </si>
  <si>
    <t>RETARDO PARA CORDEL DETONANTE</t>
  </si>
  <si>
    <t>70,08</t>
  </si>
  <si>
    <t>RETROESCAVADEIRA SOBRE RODAS COM CARREGADEIRA, TRACAO 4 X 2, POTENCIA LIQUIDA 79 HP, PESO OPERACIONAL MINIMO DE 6570 KG, CAPACIDADE DA CARREGADEIRA DE 1,00 M3 E DA  RETROESCAVADEIRA MINIMA DE 0,20 M3, PROFUNDIDADE DE ESCAVACAO MAXIMA DE 4,37 M</t>
  </si>
  <si>
    <t>302.399,99</t>
  </si>
  <si>
    <t>RETROESCAVADEIRA SOBRE RODAS COM CARREGADEIRA, TRACAO 4 X 4, POTENCIA LIQUIDA 72 HP, PESO OPERACIONAL MINIMO DE 7140 KG, CAPACIDADE MINIMA DA CARREGADEIRA DE 0,79 M3 E DA RETROESCAVADEIRA MINIMA DE 0,18 M3, PROFUNDIDADE DE ESCAVACAO MAXIMA DE 4,50 M</t>
  </si>
  <si>
    <t>328.000,00</t>
  </si>
  <si>
    <t>RETROESCAVADEIRA SOBRE RODAS COM CARREGADEIRA, TRACAO 4 X 4, POTENCIA LIQUIDA 88 HP, PESO OPERACIONAL MINIMO DE 6674 KG, CAPACIDADE DA CARREGADEIRA DE 1,00 M3 E DA  RETROESCAVADEIRA MINIMA DE 0,26 M3, PROFUNDIDADE DE ESCAVACAO MAXIMA DE 4,37 M</t>
  </si>
  <si>
    <t>339.999,97</t>
  </si>
  <si>
    <t>REVESTIMENTO DE PAREDE EM GRANILITE, MARMORITE OU GRANITINA - ESP = 5 MM (INCLUSO EXECUCAO)</t>
  </si>
  <si>
    <t>196,31</t>
  </si>
  <si>
    <t>REVESTIMENTO DE PAREDE EM GRANILITE, MARMORITE OU GRANITINA COLORIDO - ESP = 5 MM (INCLUSO EXECUCAO)</t>
  </si>
  <si>
    <t>122,69</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</si>
  <si>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</si>
  <si>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</si>
  <si>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</si>
  <si>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26,95</t>
  </si>
  <si>
    <t>REVESTIMENTO EPOXI DE ALTA RESISTENCIA QUIMICA, ISENTO DE SOLVENTES, BICOMPONENTE</t>
  </si>
  <si>
    <t>71,75</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</si>
  <si>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</si>
  <si>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</si>
  <si>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</si>
  <si>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</si>
  <si>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1,50</t>
  </si>
  <si>
    <t>ROCADEIRA COSTAL COM MOTOR A GASOLINA DE *32* CC</t>
  </si>
  <si>
    <t>2.733,00</t>
  </si>
  <si>
    <t>ROCADEIRA DESLOCAVEL, LARGURA DE TRABALHO DE 1,3 M</t>
  </si>
  <si>
    <t>7.427,71</t>
  </si>
  <si>
    <t>RODAFORRO EM PVC, PARA FORRO DE PVC, COMPRIMENTO 6 M</t>
  </si>
  <si>
    <t>RODAPE ARDOSIA, CINZA, 10 CM, E= *1CM</t>
  </si>
  <si>
    <t>RODAPE DE BORRACHA LISO, H = 70 MM, E = *2* MM, PARA ARGAMASSA, PRETO</t>
  </si>
  <si>
    <t>24,89</t>
  </si>
  <si>
    <t>RODAPE DE MADEIRA MACICA CUMARU/IPE CHAMPANHE OU EQUIVALENTE DA REGIAO, *1,5 X 7 CM</t>
  </si>
  <si>
    <t>RODAPE EM MARMORE, POLIDO, BRANCO COMUM, L= *7* CM, E=  *2* CM, CORTE RETO</t>
  </si>
  <si>
    <t>29,64</t>
  </si>
  <si>
    <t>RODAPE EM POLIESTIRENO, BRANCO, H = *5* CM, E = *1,5* CM</t>
  </si>
  <si>
    <t>RODAPE OU RODABANCADA EM GRANITO, POLIDO, TIPO ANDORINHA/ QUARTZ/ CASTELO/ CORUMBA OU OUTROS EQUIVALENTES DA REGIAO, H= 10 CM, E=  *2,0* CM</t>
  </si>
  <si>
    <t>58,72</t>
  </si>
  <si>
    <t>RODAPE PLANO PARA PISO VINILICO, H = 5 CM</t>
  </si>
  <si>
    <t>19,11</t>
  </si>
  <si>
    <t>RODAPE PRE-MOLDADO DE GRANILITE, MARMORITE OU GRANITINA L = 10 CM</t>
  </si>
  <si>
    <t>28,86</t>
  </si>
  <si>
    <t>RODIZIO TIPO NAPOLEAO PARA JANELAS DE CORRER, EM ZAMAC, COMPRIMENTO DE APROX 60 CM, COM ROLAMENTO EM ACO</t>
  </si>
  <si>
    <t>RODO PARA CHAO 40 CM COM CABO</t>
  </si>
  <si>
    <t>ROLDANA CONCAVA DUPLA, 4 RODAS, EM ZAMAC COM CHAPA DE LATAO, ROLAMENTOS EM ACO, PARA PORTAS E JANELAS DE CORRER</t>
  </si>
  <si>
    <t>49,24</t>
  </si>
  <si>
    <t>ROLDANA CONCAVA DUPLA, 4 RODAS, PARA PORTA DE CORRER, EM ZAMAC COM CHAPA DE ACO,  ROLAMENTO INTERNO BLINDADO DE ACO REVESTIDO EM NYLON</t>
  </si>
  <si>
    <t>40,71</t>
  </si>
  <si>
    <t>ROLDANA PLASTICA COM PREGO, TAMANHO 30 X 30 MM, PARA INSTALACAO ELETRICA APARENTE</t>
  </si>
  <si>
    <t>0,29</t>
  </si>
  <si>
    <t>ROLO COMPACTADOR DE PNEUS, ESTATICO, PRESSAO VARIAVEL, POTENCIA 110 HP, PESO SEM/COM LASTRO 10,8/27 T, LARGURA DE ROLAGEM 2,30 M</t>
  </si>
  <si>
    <t>531.607,41</t>
  </si>
  <si>
    <t>ROLO COMPACTADOR DE PNEUS, ESTATICO, PRESSAO VARIAVEL, POTENCIA 111 HP, PESO SEM/COM LASTRO 9,5/26,0 T, LARGURA DE ROLAGEM 1,90 M</t>
  </si>
  <si>
    <t>500.800,00</t>
  </si>
  <si>
    <t>ROLO COMPACTADOR PE DE CARNEIRO VIBRATORIO, POTENCIA 125 HP, PESO OPERACIONAL SEM/COM LASTRO 11,95/13,30 T, IMPACTO DINAMICO 38,5/22,5 T, LARGURA DE TRABALHO 2,15 M</t>
  </si>
  <si>
    <t>444.200,28</t>
  </si>
  <si>
    <t>ROLO COMPACTADOR PE DE CARNEIRO VIBRATORIO, POTENCIA 80 HP, PESO OPERACIONAL SEM/COM LASTRO 7,4/8,8 T, LARGURA DE TRABALHO 1,68 M</t>
  </si>
  <si>
    <t>333.160,75</t>
  </si>
  <si>
    <t>ROLO COMPACTADOR VIBRATORIO DE UM CILINDRO LISO DE ACO, POTENCIA 125 HP, PESO SEM/COM LASTRO 10,75/12,92 T, IMPACTO DINAMICO 31,5/18,5 T, LARGURA TRABALHO 2,15 M</t>
  </si>
  <si>
    <t>429.871,19</t>
  </si>
  <si>
    <t>ROLO COMPACTADOR VIBRATORIO DE UM CILINDRO, ACO LISO, POTENCIA 80 HP, PESO OPERACIONAL MAXIMO 8,1 T, IMPACTO DINAMICO 16,15/9,5 T, LARGURA TRABALHO 1,68 M</t>
  </si>
  <si>
    <t>320.440,33</t>
  </si>
  <si>
    <t>ROLO COMPACTADOR VIBRATORIO PE DE CARNEIRO, COM CONTROLE REMOTO POR RADIO, POTENCIA  12,5 KW, PESO OPERACIONAL DE 1,675 T, LARGURA DE TRABALHO 0,85 M</t>
  </si>
  <si>
    <t>437.842,27</t>
  </si>
  <si>
    <t>ROLO COMPACTADOR VIBRATORIO REBOCAVEL, CILINDRO DE ACO LISO, POTENCIA DE TRACAO DE 65 CV, PESO DE 4,7 T, IMPACTO DINAMICO TOTAL DE 18,3 T, LARGURA DO ROLO 1,67 M</t>
  </si>
  <si>
    <t>96.725,96</t>
  </si>
  <si>
    <t>ROLO COMPACTADOR VIBRATORIO TANDEM, ACO LISO, POTENCIA 125 HP, PESO SEM/COM LASTRO 10,20/11,65 T, LARGURA DE TRABALHO 1,73 M</t>
  </si>
  <si>
    <t>479.337,16</t>
  </si>
  <si>
    <t>ROLO COMPACTADOR VIBRATORIO TANDEM, ACO LISO, POTENCIA 58 CV, PESO SEM/COM LASTRO 6,5/9,4 T, LARGURA DE TRABALHO 1,20 M</t>
  </si>
  <si>
    <t>393.485,72</t>
  </si>
  <si>
    <t>ROLO DE ESPUMA POLIESTER 23 CM (SEM CABO)</t>
  </si>
  <si>
    <t>12,10</t>
  </si>
  <si>
    <t>ROLO DE LA DE CARNEIRO 23 CM (SEM CABO)</t>
  </si>
  <si>
    <t>26,83</t>
  </si>
  <si>
    <t>ROMPEDOR ELETRICO PESO 26 KG, POTENCIA OPERACIONAL DE 2,5 KW</t>
  </si>
  <si>
    <t>23.932,06</t>
  </si>
  <si>
    <t>ROSETA QUADRADA, SEM FUROS, EM ACO INOX POLIDO, LARGURA APROXIMADA DE 50 MM, PARA FECHADURA DE PORTA - PARAFUSOS INCLUIDOS</t>
  </si>
  <si>
    <t>ROSETA REDONDA DE SOBREPOR, SEM FUROS, EM ACO INOX POLIDO, DIAMETRO APROXIMADO DE 50 MM, PARA FECHADURA DE PORTA - PARAFUSOS INCLUIDOS</t>
  </si>
  <si>
    <t>10,14</t>
  </si>
  <si>
    <t>ROTACAO DIAGONAL DUPLA, APARELHO TRIPLO, EM TUBO DE ACO CARBONO, PINTURA NO PROCESSO ELETROSTATICO - EQUIPAMENTO DE GINASTICA PARA ACADEMIA AO AR LIVRE / ACADEMIA DA TERCEIRA IDADE - ATI</t>
  </si>
  <si>
    <t>2.028,54</t>
  </si>
  <si>
    <t>ROTACAO VERTICAL DUPLO, EM TUBO DE ACO CARBONO, PINTURA NO PROCESSO ELETROSTATICO - EQUIPAMENTO DE GINASTICA PARA ACADEMIA AO AR LIVRE / ACADEMIA DA TERCEIRA IDADE - ATI</t>
  </si>
  <si>
    <t>1.542,23</t>
  </si>
  <si>
    <t>RUFO EXTERNO DE CHAPA DE ACO GALVANIZADA NUM 26, CORTE 25 CM</t>
  </si>
  <si>
    <t>RUFO EXTERNO DE CHAPA DE ACO GALVANIZADA NUM 26, CORTE 28 CM</t>
  </si>
  <si>
    <t>15,82</t>
  </si>
  <si>
    <t>RUFO EXTERNO/INTERNO DE CHAPA DE ACO GALVANIZADA NUM 26, CORTE 33 CM</t>
  </si>
  <si>
    <t>RUFO INTERNO DE CHAPA DE ACO GALVANIZADA NUM 26, CORTE 50 CM</t>
  </si>
  <si>
    <t>RUFO INTERNO/EXTERNO DE CHAPA DE ACO GALVANIZADA NUM 24, CORTE 25 CM</t>
  </si>
  <si>
    <t>17,24</t>
  </si>
  <si>
    <t>RUFO PARA TELHA ESTRUTURAL DE FIBROCIMENTO 1 ABA (SEM AMIANTO)</t>
  </si>
  <si>
    <t>34,00</t>
  </si>
  <si>
    <t>RUFO PARA TELHA ESTRUTURAL DE FIBROCIMENTO 2 ABAS, COMPRIMENTO DE 1031 MM (SEM AMIANTO)</t>
  </si>
  <si>
    <t>14,41</t>
  </si>
  <si>
    <t>RUFO PARA TELHA ONDULADA DE FIBROCIMENTO, E = 6 MM, ABA *260* MM, COMPRIMENTO 1100 MM (SEM AMIANTO)</t>
  </si>
  <si>
    <t>SABONETEIRA DE PAREDE EM METAL CROMADO</t>
  </si>
  <si>
    <t>35,40</t>
  </si>
  <si>
    <t>SABONETEIRA PLASTICA TIPO DISPENSER PARA SABONETE LIQUIDO COM RESERVATORIO 800 A 1500 ML</t>
  </si>
  <si>
    <t>SACO DE RAFIA PARA ENTULHO, NOVO, LISO (SEM CLICHE), *60 x 90* CM</t>
  </si>
  <si>
    <t>SAIBRO PARA ARGAMASSA (COLETADO NO COMERCIO)</t>
  </si>
  <si>
    <t>56,28</t>
  </si>
  <si>
    <t>SAPATA DE PVC ADITIVADO NERVURADO D = 6"</t>
  </si>
  <si>
    <t>238,38</t>
  </si>
  <si>
    <t>SAPATA DE PVC ADITIVADO NERVURADO D = 8"</t>
  </si>
  <si>
    <t>313,72</t>
  </si>
  <si>
    <t>SAPATILHA EM ACO GALVANIZADO PARA CABOS COM DIAMETRO NOMINAL ATE 5/8"</t>
  </si>
  <si>
    <t>2,99</t>
  </si>
  <si>
    <t>SARRAFO *2,5 X 10* CM EM PINUS, MISTA OU EQUIVALENTE DA REGIAO - BRUTA</t>
  </si>
  <si>
    <t>2,94</t>
  </si>
  <si>
    <t>SARRAFO *2,5 X 5* CM EM PINUS, MISTA OU EQUIVALENTE DA REGIAO - BRUTA</t>
  </si>
  <si>
    <t>SARRAFO *2,5 X 7,5* CM EM PINUS, MISTA OU EQUIVALENTE DA REGIAO - BRUTA</t>
  </si>
  <si>
    <t>SARRAFO APARELHADO *2 X 10* CM, EM MACARANDUBA, ANGELIM OU EQUIVALENTE DA REGIAO</t>
  </si>
  <si>
    <t>5,43</t>
  </si>
  <si>
    <t>SARRAFO NAO APARELHADO *2,5 X 10* CM, EM MACARANDUBA, ANGELIM OU EQUIVALENTE DA REGIAO -  BRUTA</t>
  </si>
  <si>
    <t>5,57</t>
  </si>
  <si>
    <t>SARRAFO NAO APARELHADO *2,5 X 7* CM, EM MACARANDUBA, ANGELIM OU EQUIVALENTE DA REGIAO -  BRUTA</t>
  </si>
  <si>
    <t>SARRAFO NAO APARELHADO 2,5 X 5 CM, EM MACARANDUBA, ANGELIM OU EQUIVALENTE DA REGIAO -  BRUTA</t>
  </si>
  <si>
    <t>2,98</t>
  </si>
  <si>
    <t>SEGURO - HORISTA (COLETADO CAIXA)</t>
  </si>
  <si>
    <t>SEGURO - MENSALISTA (COLETADO CAIXA)</t>
  </si>
  <si>
    <t>SEIXO ROLADO PARA APLICACAO EM CONCRETO (POSTO PEDREIRA/FORNECEDOR, SEM FRETE)</t>
  </si>
  <si>
    <t>83,16</t>
  </si>
  <si>
    <t>SELADOR ACRILICO PAREDES INTERNAS/EXTERNAS</t>
  </si>
  <si>
    <t>8,33</t>
  </si>
  <si>
    <t>SELADOR HORIZONTAL PARA FITA DE ACO 1 "</t>
  </si>
  <si>
    <t>565,52</t>
  </si>
  <si>
    <t>SELADOR PVA PAREDES INTERNAS</t>
  </si>
  <si>
    <t>SELANTE A BASE DE ALCATRAO E POLIURETANO PARA JUNTAS HORIZONTAIS</t>
  </si>
  <si>
    <t>54,07</t>
  </si>
  <si>
    <t>SELANTE A BASE DE RESINAS ACRILICAS PARA TRINCAS</t>
  </si>
  <si>
    <t>26,76</t>
  </si>
  <si>
    <t>SELANTE ACRILICO PARA TRATAMENTO / ACABAMENTO SUPERFICIAL DE CONCRETO ESTAMPADO, APARENTE, PEDRAS E OUTROS</t>
  </si>
  <si>
    <t>20,42</t>
  </si>
  <si>
    <t>SELANTE DE BASE ASFALTICA PARA VEDACAO</t>
  </si>
  <si>
    <t>31,00</t>
  </si>
  <si>
    <t>SELANTE ELASTICO MONOCOMPONENTE A BASE DE POLIURETANO (PU) PARA JUNTAS DIVERSAS</t>
  </si>
  <si>
    <t xml:space="preserve">310ML </t>
  </si>
  <si>
    <t>SELANTE MONOCOMPONENTE A BASE DE SILICONE DE BAIXO MODULO, PARA JUNTAS DE PAVIMENTACAO</t>
  </si>
  <si>
    <t>115,89</t>
  </si>
  <si>
    <t>SELANTE TIPO VEDA CALHA PARA METAL E FIBROCIMENTO</t>
  </si>
  <si>
    <t>74,75</t>
  </si>
  <si>
    <t>SELIM COMPACTO EM PVC, SEM TRAVA,  DN 150 X 100 MM, PARA REDE COLETORA ESGOTO (NBR 10569)</t>
  </si>
  <si>
    <t>45,44</t>
  </si>
  <si>
    <t>SELIM COMPACTO EM PVC, SEM TRAVA,  DN 200 X 100 MM, PARA REDE COLETORA ESGOTO (NBR 10569)</t>
  </si>
  <si>
    <t>80,75</t>
  </si>
  <si>
    <t>SELIM COMPACTO EM PVC, SEM TRAVAS,  DN 300 X 100 MM, PARA REDE COLETORA ESGOTO (NBR 10569)</t>
  </si>
  <si>
    <t>104,65</t>
  </si>
  <si>
    <t>SELIM PVC, COM TRAVA, JE, 90 GRAUS,  DN 125 X 100 MM OU 150 X 100 MM, PARA REDE COLETORA ESGOTO (NBR 10569)</t>
  </si>
  <si>
    <t>SELIM PVC, SOLDAVEL, SEM TRAVA, JE, 90 GRAUS,  DN 200 X 100 MM, PARA REDE COLETORA ESGOTO (NBR 10569)</t>
  </si>
  <si>
    <t>79,14</t>
  </si>
  <si>
    <t>SEMIRREBOQUE COM DOIS EIXOS EM TANDEM TIPO BASCULANTE COM CACAMBA METALICA 14 M3  (INCLUI MONTAGEM, NAO INCLUI CAVALO MECANICO)</t>
  </si>
  <si>
    <t>131.139,86</t>
  </si>
  <si>
    <t>SEMIRREBOQUE COM TRES EIXOS EM TANDEM TIPO BASCULANTE COM CACAMBA METALICA 18 M3 (INCLUI MONTAGEM, NAO INCLUI CAVALO MECANICO)</t>
  </si>
  <si>
    <t>154.195,80</t>
  </si>
  <si>
    <t>SEMIRREBOQUE COM TRES EIXOS, PARA TRANSPORTE DE CARGA SECA, DIMENSOES APROXIMADAS 2,60 X 12,50 X 0,50 M (NAO INCLUI CAVALO MECANICO)</t>
  </si>
  <si>
    <t>119.244,75</t>
  </si>
  <si>
    <t>SENSOR DE PRESENCA BIVOLT COM FOTOCELULA PARA QUALQUER TIPO DE LAMPADA, POTENCIA MAXIMA *1000* W, USO EXTERNO</t>
  </si>
  <si>
    <t>47,91</t>
  </si>
  <si>
    <t>SENSOR DE PRESENCA BIVOLT DE PAREDE COM FOTOCELULA PARA QUALQUER TIPO DE LAMPADA POTENCIA MAXIMA *1000* W, USO INTERNO</t>
  </si>
  <si>
    <t>54,05</t>
  </si>
  <si>
    <t>SENSOR DE PRESENCA BIVOLT DE PAREDE SEM FOTOCELULA PARA QUALQUER TIPO DE LAMPADA POTENCIA MAXIMA *1000* W, USO INTERNO</t>
  </si>
  <si>
    <t>33,42</t>
  </si>
  <si>
    <t>SENSOR DE PRESENCA BIVOLT DE TETO COM FOTOCELULA PARA QUALQUER TIPO DE LAMPADA POTENCIA MAXIMA *1000* W, USO INTERNO</t>
  </si>
  <si>
    <t>37,62</t>
  </si>
  <si>
    <t>SENSOR DE PRESENCA BIVOLT DE TETO SEM FOTOCELULA PARA QUALQUER TIPO DE LAMPADA POTENCIA MAXIMA *900* W, USO INTERNO</t>
  </si>
  <si>
    <t>34,98</t>
  </si>
  <si>
    <t>SERRA CIRCULAR DE BANCADA COM MOTOR ELETRICO, POTENCIA DE *1600* W, PARA DISCO DE DIAMETRO DE 10" (250 MM)</t>
  </si>
  <si>
    <t>1.128,54</t>
  </si>
  <si>
    <t>SERRA CIRCULAR DE BANCADA, MODELO PICA-PAU, DIAMETRO DE 350 MM. CARACTERISTICAS DO MOTOR: TRIFASICO, POTENCIA DE 5 HP, FREQUENCIA DE 60 HZ</t>
  </si>
  <si>
    <t>4.546,82</t>
  </si>
  <si>
    <t>SERRALHEIRO</t>
  </si>
  <si>
    <t>SERRALHEIRO (MENSALISTA)</t>
  </si>
  <si>
    <t>SERVENTE DE OBRAS</t>
  </si>
  <si>
    <t>15,38</t>
  </si>
  <si>
    <t>SERVENTE DE OBRAS (MENSALISTA)</t>
  </si>
  <si>
    <t>2.705,07</t>
  </si>
  <si>
    <t>SERVICO DE BOMBEAMENTO DE CONCRETO COM CONSUMO MINIMO DE 40 M3</t>
  </si>
  <si>
    <t>31,14</t>
  </si>
  <si>
    <t>SIFAO EM METAL CROMADO PARA PIA AMERICANA, 1.1/2 X 1.1/2 "</t>
  </si>
  <si>
    <t>175,83</t>
  </si>
  <si>
    <t>SIFAO EM METAL CROMADO PARA PIA AMERICANA, 1.1/2 X 2 "</t>
  </si>
  <si>
    <t>177,98</t>
  </si>
  <si>
    <t>SIFAO EM METAL CROMADO PARA PIA OU LAVATORIO, 1 X 1.1/2 "</t>
  </si>
  <si>
    <t>139,90</t>
  </si>
  <si>
    <t>SIFAO EM METAL CROMADO PARA TANQUE, 1.1/4 X 1.1/2 "</t>
  </si>
  <si>
    <t>148,16</t>
  </si>
  <si>
    <t>SIFAO PLASTICO EXTENSIVEL UNIVERSAL, TIPO COPO</t>
  </si>
  <si>
    <t>11,23</t>
  </si>
  <si>
    <t>SIFAO PLASTICO FLEXIVEL SAIDA VERTICAL PARA COLUNA LAVATORIO, 1 X 1.1/2 "</t>
  </si>
  <si>
    <t>SIFAO PLASTICO TIPO COPO PARA PIA AMERICANA 1.1/2 X 1.1/2 "</t>
  </si>
  <si>
    <t>SIFAO PLASTICO TIPO COPO PARA PIA OU LAVATORIO, 1 X 1.1/2 "</t>
  </si>
  <si>
    <t>15,14</t>
  </si>
  <si>
    <t>SIFAO PLASTICO TIPO COPO PARA TANQUE, 1.1/4 X 1.1/2 "</t>
  </si>
  <si>
    <t>16,07</t>
  </si>
  <si>
    <t>SILICA ATIVA PARA ADICAO EM CONCRETO E ARGAMASSA</t>
  </si>
  <si>
    <t>SILICONE ACETICO USO GERAL INCOLOR 280 G</t>
  </si>
  <si>
    <t>16,86</t>
  </si>
  <si>
    <t>SIMULADOR DE CAMINHADA TRIPLO, EM TUBO DE ACO CARBONO, PINTURA NO PROCESSO ELETROSTATICO - EQUIPAMENTO DE GINASTICA PARA ACADEMIA AO AR LIVRE / ACADEMIA DA TERCEIRA IDADE - ATI</t>
  </si>
  <si>
    <t>4.006,80</t>
  </si>
  <si>
    <t>SIMULADOR DE CAVALGADA TRIPLO, EM TUBO DE ACO CARBONO, PINTURA NO PROCESSO ELETROSTATICO - EQUIPAMENTO DE GINASTICA PARA ACADEMIA AO AR LIVRE / ACADEMIA DA TERCEIRA IDADE - ATI</t>
  </si>
  <si>
    <t>4.329,93</t>
  </si>
  <si>
    <t>SIMULADOR DE REMO INDIVIDUAL, EM TUBO DE ACO CARBONO, PINTURA NO PROCESSO ELETROSTATICO - EQUIPAMENTO DE GINASTICA PARA ACADEMIA AO AR LIVRE / ACADEMIA DA TERCEIRA IDADE - ATI</t>
  </si>
  <si>
    <t>2.159,17</t>
  </si>
  <si>
    <t>SINALIZADOR NOTURNO SIMPLES PARA PARA-RAIOS, SEM RELE FOTOELETRICO</t>
  </si>
  <si>
    <t>55,44</t>
  </si>
  <si>
    <t>SISAL EM FIBRA</t>
  </si>
  <si>
    <t>SISTEMA DE FORMAS MANUSEAVEIS DE ALUMINIO, PARA BLOCO RESID. COM PAREDES DE CONCRETO MOLDADAS IN LOCO, BLOCO COM 4 PAV. E 4 UNIDADES POR PAV., UNIDADE HABITACIONALCOM 48 M2 E 2 QUARTOS; TELHA DE FIBROCIMENTO (COLETADO CAIXA)</t>
  </si>
  <si>
    <t>1.890,47</t>
  </si>
  <si>
    <t>SISTEMA DE FORMAS MANUSEAVEIS DE ALUMINIO, PARA EDIF. RESID. UNIFAMILIAR COM PAREDES DE CONCRETO MOLDADAS IN LOCO, UNIDADE HABITACIONAL TERREA COM 38 M2, COM SALA, CIRCULACAO, 2 QUARTOS, BANHEIRO, COZINHA E TANQUE EXTERNO (SEM COBERTURA) (COLETADO CAIXA)</t>
  </si>
  <si>
    <t>1.540,94</t>
  </si>
  <si>
    <t>SOLDA EM BARRA DE ESTANHO-CHUMBO 50/50</t>
  </si>
  <si>
    <t>175,19</t>
  </si>
  <si>
    <t>SOLDA EM VARETA FOSCOPER, D = *2,5* MM  X COMPRIMENTO 500 MM</t>
  </si>
  <si>
    <t>250,98</t>
  </si>
  <si>
    <t>SOLDA ESTANHO/COBRE PARA CONEXOES DE COBRE, FIO 2,5 MM, CARRETEL 500 GR (SEM CHUMBO)</t>
  </si>
  <si>
    <t>289,59</t>
  </si>
  <si>
    <t>SOLDADOR</t>
  </si>
  <si>
    <t>SOLDADOR (MENSALISTA)</t>
  </si>
  <si>
    <t>4.038,55</t>
  </si>
  <si>
    <t>SOLDADOR ELETRICO (PARA SOLDA A SER TESTADA COM RAIOS "X")</t>
  </si>
  <si>
    <t>25,26</t>
  </si>
  <si>
    <t>SOLDADOR ELETRICO (PARA SOLDA A SER TESTADA COM RAIOS "X") (MENSALISTA)</t>
  </si>
  <si>
    <t>4.444,28</t>
  </si>
  <si>
    <t>SOLEIRA EM GRANITO, POLIDO, TIPO ANDORINHA/ QUARTZ/ CASTELO/ CORUMBA OU OUTROS EQUIVALENTES DA REGIAO, L= *15* CM, E=  *2,0* CM</t>
  </si>
  <si>
    <t>SOLEIRA PRE-MOLDADA EM GRANILITE, MARMORITE OU GRANITINA, L = *15 CM</t>
  </si>
  <si>
    <t>79,39</t>
  </si>
  <si>
    <t>SOLEIRA/ PEITORIL EM MARMORE, POLIDO, BRANCO COMUM, L= *15* CM, E=  *2* CM,  CORTE RETO</t>
  </si>
  <si>
    <t>44,24</t>
  </si>
  <si>
    <t>SOLEIRA/ TABEIRA EM MARMORE, POLIDO, BRANCO COMUM, L= 5 CM, E=  *2,0* CM</t>
  </si>
  <si>
    <t>24,22</t>
  </si>
  <si>
    <t>SOLUCAO ASFALTICA ELASTOMERICA PARA IMPRIMACAO, APLICACAO A FRIO</t>
  </si>
  <si>
    <t>SOLUCAO LIMPADORA PARA PVC, FRASCO COM 1000 CM3</t>
  </si>
  <si>
    <t>54,13</t>
  </si>
  <si>
    <t>SOLUCAO LIMPADORA PARA PVC, FRASCO COM 200 CM3</t>
  </si>
  <si>
    <t>SOLVENTE DILUENTE A BASE DE AGUARRAS</t>
  </si>
  <si>
    <t>11,20</t>
  </si>
  <si>
    <t>SOLVENTE PARA COLA (PARA LAMINADO MELAMINICO) A BASE DE RESINA SINTETICA</t>
  </si>
  <si>
    <t>38,22</t>
  </si>
  <si>
    <t>SOQUETE DE BAQUELITE BASE E27, PARA LAMPADAS</t>
  </si>
  <si>
    <t>SOQUETE DE PORCELANA BASE E27, FIXO DE TETO, PARA LAMPADAS</t>
  </si>
  <si>
    <t>SOQUETE DE PORCELANA BASE E27, PARA USO AO TEMPO, PARA LAMPADAS</t>
  </si>
  <si>
    <t>7,71</t>
  </si>
  <si>
    <t>SOQUETE DE PVC / TERMOPLASTICO BASE E27, COM CHAVE, PARA LAMPADAS</t>
  </si>
  <si>
    <t>SOQUETE DE PVC / TERMOPLASTICO BASE E27, COM RABICHO, PARA LAMPADAS</t>
  </si>
  <si>
    <t>3,23</t>
  </si>
  <si>
    <t>SPRINKLER TIPO PENDENTE, 68 GRAUS CELSIUS (BULBO VERMELHO), ACABAMENTO CROMADO, 1/2" - 15 MM</t>
  </si>
  <si>
    <t>29,79</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</si>
  <si>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</si>
  <si>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</si>
  <si>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</si>
  <si>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35,19</t>
  </si>
  <si>
    <t>SPRINKLER TIPO PENDENTE, 79 GRAUS CELSIUS (BULBO AMARELO), ACABAMENTO CROMADO, 3/4" - 20 MM</t>
  </si>
  <si>
    <t>43,92</t>
  </si>
  <si>
    <t>SPRINKLER TIPO PENDENTE, 79 GRAUS CELSIUS (BULBO AMARELO), ACABAMENTO NATURAL, 3/4" - 20 MM</t>
  </si>
  <si>
    <t>42,76</t>
  </si>
  <si>
    <t>SPRINKLER TIPO PENDENTE, 79 GRAUS CELSIUS (BULBO AMARELO,) ACABAMENTO NATURAL OU CROMADO, 1/2" - 15 MM</t>
  </si>
  <si>
    <t>33,85</t>
  </si>
  <si>
    <t>SUPORTE "Y" PARA FITA PERFURADA</t>
  </si>
  <si>
    <t>168,24</t>
  </si>
  <si>
    <t>SUPORTE DE FIXACAO PARA ESPELHO / PLACA 4" X 2", PARA 3 MODULOS, PARA INSTALACAO DE TOMADAS E INTERRUPTORES (SOMENTE SUPORTE)</t>
  </si>
  <si>
    <t>1,24</t>
  </si>
  <si>
    <t>SUPORTE DE FIXACAO PARA ESPELHO / PLACA 4" X 4", PARA 6 MODULOS, PARA INSTALACAO DE TOMADAS E INTERRUPTORES (SOMENTE SUPORTE)</t>
  </si>
  <si>
    <t>SUPORTE DE PVC PARA CALHA PLUVIAL, DIAMETRO ENTRE 119 E 170 MM, PARA DRENAGEM PREDIAL</t>
  </si>
  <si>
    <t>3,17</t>
  </si>
  <si>
    <t>SUPORTE EM ACO GALVANIZADO PARA TRANSFORMADOR PARA POSTE DUPLO T 185 X 95 MM, CHAPA DE 5/16"</t>
  </si>
  <si>
    <t>123,07</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</si>
  <si>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</si>
  <si>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</si>
  <si>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</si>
  <si>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</si>
  <si>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13,24</t>
  </si>
  <si>
    <t>SUPORTE MAO-FRANCESA EM ACO, ABAS IGUAIS 40 CM, CAPACIDADE MINIMA 70 KG, BRANCO</t>
  </si>
  <si>
    <t>15,91</t>
  </si>
  <si>
    <t>SUPORTE METALICO PARA CALHA PLUVIAL,  ZINCADO, DOBRADO, DIAMETRO ENTRE 119 E 170 MM, PARA DRENAGEM PREDIAL</t>
  </si>
  <si>
    <t>15,21</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</si>
  <si>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</si>
  <si>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</si>
  <si>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</si>
  <si>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2.260,04</t>
  </si>
  <si>
    <t>TABUA  NAO  APARELHADA  *2,5 X 20* CM, EM MACARANDUBA, ANGELIM OU EQUIVALENTE DA REGIAO - BRUTA</t>
  </si>
  <si>
    <t>11,16</t>
  </si>
  <si>
    <t>TABUA *2,5 X 15 CM EM PINUS, MISTA OU EQUIVALENTE DA REGIAO - BRUTA</t>
  </si>
  <si>
    <t>TABUA *2,5 X 23* CM EM PINUS, MISTA OU EQUIVALENTE DA REGIAO - BRUTA</t>
  </si>
  <si>
    <t>TABUA *2,5 X 30 CM EM PINUS, MISTA OU EQUIVALENTE DA REGIAO - BRUTA</t>
  </si>
  <si>
    <t>9,63</t>
  </si>
  <si>
    <t>TABUA APARELHADA *2,5 X 15* CM, EM MACARANDUBA, ANGELIM OU EQUIVALENTE DA REGIAO</t>
  </si>
  <si>
    <t>10,82</t>
  </si>
  <si>
    <t>TABUA APARELHADA *2,5 X 25* CM, EM MACARANDUBA, ANGELIM OU EQUIVALENTE DA REGIAO</t>
  </si>
  <si>
    <t>TABUA APARELHADA *2,5 X 30* CM, EM MACARANDUBA, ANGELIM OU EQUIVALENTE DA REGIAO</t>
  </si>
  <si>
    <t>18,33</t>
  </si>
  <si>
    <t>TABUA DE  MADEIRA PARA PISO, CUMARU/IPE CHAMPANHE OU EQUIVALENTE DA REGIAO, ENCAIXE MACHO/FEMEA, *10 X 2* CM</t>
  </si>
  <si>
    <t>209,22</t>
  </si>
  <si>
    <t>TABUA DE  MADEIRA PARA PISO, CUMARU/IPE CHAMPANHE OU EQUIVALENTE DA REGIAO, ENCAIXE MACHO/FEMEA, *15 X 2* CM</t>
  </si>
  <si>
    <t>225,81</t>
  </si>
  <si>
    <t>TABUA DE  MADEIRA PARA PISO, IPE (CERNE) OU EQUIVALENTE DA REGIAO, ENCAIXE MACHO/FEMEA, *20 X 2* CM</t>
  </si>
  <si>
    <t>280,28</t>
  </si>
  <si>
    <t>TABUA NAO APARELHADA *2,5 X 15* CM, EM MACARANDUBA, ANGELIM OU EQUIVALENTE DA REGIAO - BRUTA</t>
  </si>
  <si>
    <t>9,17</t>
  </si>
  <si>
    <t>TABUA NAO APARELHADA *2,5 X 30* CM, EM MACARANDUBA, ANGELIM OU EQUIVALENTE DA REGIAO - BRUTA</t>
  </si>
  <si>
    <t>16,29</t>
  </si>
  <si>
    <t>TACO DE MADEIRA PARA PISO, IPE (CERNE) OU EQUIVALENTE DA REGIAO, 7 X 42 CM, E = 2 CM</t>
  </si>
  <si>
    <t>131,06</t>
  </si>
  <si>
    <t>TALABARTE DE SEGURANCA, 2 MOSQUETOES TRAVA DUPLA *53* MM DE ABERTURA, COM ABSORVEDOR DE ENERGIA</t>
  </si>
  <si>
    <t>187,25</t>
  </si>
  <si>
    <t>TALHA ELETRICA 3 T, VELOCIDADE  2,1 M / MIN, POTENCIA 1,3 KW</t>
  </si>
  <si>
    <t>10.631,87</t>
  </si>
  <si>
    <t>TALHA MANUAL DE CORRENTE, CAPACIDADE DE 1 T COM ELEVACAO DE 3 M</t>
  </si>
  <si>
    <t>769,25</t>
  </si>
  <si>
    <t>TALHA MANUAL DE CORRENTE, CAPACIDADE DE 2 T COM ELEVACAO DE 3 M</t>
  </si>
  <si>
    <t>1.121,97</t>
  </si>
  <si>
    <t>TALHADEIRA COM PUNHO DE PROTECAO *20 X 250* MM</t>
  </si>
  <si>
    <t>TAMPA CEGA EM PVC PARA CONDULETE 4 X 2"</t>
  </si>
  <si>
    <t>TAMPA DE CONCRETO ARMADO PARA FOSSA SEPTICA, DIAMETRO NOMINAL DE 3,00 M E ESPESSURA MINIMA DE 100 MM</t>
  </si>
  <si>
    <t>1.061,76</t>
  </si>
  <si>
    <t>TAMPA DE CONCRETO ARMADO PARA FOSSA, D = *0,90* M, E = 0,05 M</t>
  </si>
  <si>
    <t>68,25</t>
  </si>
  <si>
    <t>TAMPA DE CONCRETO ARMADO PARA FOSSA, D = *1,10* M, E = 0,05 M</t>
  </si>
  <si>
    <t>86,96</t>
  </si>
  <si>
    <t>TAMPA DE CONCRETO ARMADO PARA FOSSA, D = *1,35* M, E = 0,05 M</t>
  </si>
  <si>
    <t>134,41</t>
  </si>
  <si>
    <t>TAMPA DE CONCRETO ARMADO PARA FOSSA, D = 1,50 M, E = 0,05 M</t>
  </si>
  <si>
    <t>200,83</t>
  </si>
  <si>
    <t>TAMPA DE CONCRETO ARMADO PARA FOSSA, D = 2,00 M, E = 0,05 M</t>
  </si>
  <si>
    <t>399,32</t>
  </si>
  <si>
    <t>TAMPA DE CONCRETO ARMADO PARA FOSSA, D = 2,50 M, E = 0,05 M</t>
  </si>
  <si>
    <t>735,14</t>
  </si>
  <si>
    <t>TAMPA DE CONCRETO ARMADO PARA POCO DE INSPECAO, COM FURO E TAMPINHA, DIAMETRO NOMINAL DE 3,00 M E ESPESSURA MINIMA DE 100 MM</t>
  </si>
  <si>
    <t>1.291,28</t>
  </si>
  <si>
    <t>TAMPA DE CONCRETO ARMADO PARA POCO, COM  FURO E TAMPINHA, D = *0,90* M, E = 0,05 M</t>
  </si>
  <si>
    <t>TAMPA DE CONCRETO ARMADO PARA POCO, COM  FURO E TAMPINHA, D = *1,10* M, E = 0,05 M</t>
  </si>
  <si>
    <t>105,68</t>
  </si>
  <si>
    <t>TAMPA DE CONCRETO ARMADO PARA POCO, COM  FURO E TAMPINHA, D = *1,35* M, E = 0,05 M</t>
  </si>
  <si>
    <t>183,28</t>
  </si>
  <si>
    <t>TAMPA DE CONCRETO ARMADO PARA POCO, COM  FURO E TAMPINHA, D = 1,50 M, E = 0,05 M</t>
  </si>
  <si>
    <t>281,81</t>
  </si>
  <si>
    <t>TAMPA DE CONCRETO ARMADO PARA POCO, COM  FURO E TAMPINHA, D = 2,00 M, E = 0,05 M</t>
  </si>
  <si>
    <t>528,40</t>
  </si>
  <si>
    <t>TAMPA DE CONCRETO ARMADO PARA POCO, COM  FURO E TAMPINHA, D = 2,50 M, E = 0,05 M</t>
  </si>
  <si>
    <t>812,97</t>
  </si>
  <si>
    <t>TAMPA DE CONCRETO PARA PV OU CAIXA DE INSPECAO, DIMENSOES 600 X 600 X 50 MM</t>
  </si>
  <si>
    <t>40,69</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</si>
  <si>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</si>
  <si>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</si>
  <si>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</si>
  <si>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</si>
  <si>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</si>
  <si>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3,71</t>
  </si>
  <si>
    <t>TAMPAO / CAP, ROSCA FEMEA, METALICO, PARA TUBO PEX, DN 3/4"</t>
  </si>
  <si>
    <t>TAMPAO / CAP, ROSCA MACHO, PARA TUBO PEX, DN 1/2"</t>
  </si>
  <si>
    <t>5,25</t>
  </si>
  <si>
    <t>TAMPAO / CAP, ROSCA MACHO, PARA TUBO PEX, DN 1"</t>
  </si>
  <si>
    <t>TAMPAO / CAP, ROSCA MACHO, PARA TUBO PEX, DN 3/4"</t>
  </si>
  <si>
    <t>TAMPAO / TERMINAL / PLUG, D = 1 1/4" , PARA DUTO CORRUGADO PEAD (CABEAMENTO SUBTERRANEO)</t>
  </si>
  <si>
    <t>6,81</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</si>
  <si>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</si>
  <si>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</si>
  <si>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</si>
  <si>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</si>
  <si>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58,57</t>
  </si>
  <si>
    <t>TAMPAO COM CORRENTE, EM LATAO, ENGATE RAPIDO 2 1/2", PARA INSTALACAO PREDIAL DE COMBATE A INCENDIO</t>
  </si>
  <si>
    <t>78,57</t>
  </si>
  <si>
    <t>TAMPAO COMPLETO PARA TIL, EM PVC, OCRE, DN 100 MM, PARA REDE COLETORA DE ESGOTO</t>
  </si>
  <si>
    <t>88,92</t>
  </si>
  <si>
    <t>TAMPAO COMPLETO PARA TIL, EM PVC, OCRE, DN 150 MM, PARA REDE COLETORA DE ESGOTO</t>
  </si>
  <si>
    <t>136,52</t>
  </si>
  <si>
    <t>TAMPAO COMPLETO PARA TIL, EM PVC, OCRE, DN 200 MM, PARA REDE COLETORA DE ESGOTO</t>
  </si>
  <si>
    <t>174,18</t>
  </si>
  <si>
    <t>TAMPAO COMPLETO PARA TIL, EM PVC, OCRE, DN 250 MM, PARA REDE COLETORA DE ESGOTO</t>
  </si>
  <si>
    <t>215,71</t>
  </si>
  <si>
    <t>TAMPAO FOFO ARTICULADO P/ REGISTRO, CLASSE A15 CARGA MAX 1,5 T, *200 X 200* MM</t>
  </si>
  <si>
    <t>62,68</t>
  </si>
  <si>
    <t>TAMPAO FOFO ARTICULADO P/ REGISTRO, CLASSE A15 CARGA MAXIMA 1,5 T, *400 X 400* MM</t>
  </si>
  <si>
    <t>156,71</t>
  </si>
  <si>
    <t>TAMPAO FOFO ARTICULADO, CLASSE B125 CARGA MAX 12,5 T, REDONDO TAMPA 600 MM, REDE PLUVIAL/ESGOTO</t>
  </si>
  <si>
    <t>397,37</t>
  </si>
  <si>
    <t>TAMPAO FOFO ARTICULADO, CLASSE D400 CARGA MAX 40 T, REDONDO TAMPA *600 MM, REDE PLUVIAL/ESGOTO</t>
  </si>
  <si>
    <t>486,93</t>
  </si>
  <si>
    <t>TAMPAO FOFO SIMPLES COM BASE, CLASSE A15 CARGA MAX 1,5 T, *400 X 600* MM, REDE TELEFONE</t>
  </si>
  <si>
    <t>203,16</t>
  </si>
  <si>
    <t>TAMPAO FOFO SIMPLES COM BASE, CLASSE A15 CARGA MAX 1,5 T, 300 X 300 MM, REDE PLUVIAL/ESGOTO</t>
  </si>
  <si>
    <t>95,14</t>
  </si>
  <si>
    <t>TAMPAO FOFO SIMPLES COM BASE, CLASSE A15 CARGA MAX 1,5 T, 300 X 400 MM</t>
  </si>
  <si>
    <t>222,75</t>
  </si>
  <si>
    <t>TAMPAO FOFO SIMPLES COM BASE, CLASSE A15 CARGA MAX 1,5 T, 400 X 400 MM, REDE PLUVIAL/ESGOTO/ELETRICA</t>
  </si>
  <si>
    <t>145,51</t>
  </si>
  <si>
    <t>TAMPAO FOFO SIMPLES COM BASE, CLASSE A15 CARGA MAX 1,5 T, 400 X 500 MM, COM INSCRICAO INCENDIO</t>
  </si>
  <si>
    <t>246,26</t>
  </si>
  <si>
    <t>TAMPAO FOFO SIMPLES COM BASE, CLASSE B125 CARGA MAX 12,5 T, REDONDO TAMPA 500 MM, REDE PLUVIAL/ESGOTO</t>
  </si>
  <si>
    <t>313,42</t>
  </si>
  <si>
    <t>TAMPAO FOFO SIMPLES COM BASE, CLASSE B125 CARGA MAX 12,5 T, REDONDO TAMPA 600 MM, REDE PLUVIAL/ESGOTO</t>
  </si>
  <si>
    <t>361,00</t>
  </si>
  <si>
    <t>TAMPAO FOFO SIMPLES COM BASE, CLASSE D400 CARGA MAX 40 T, REDONDO TAMPA 500 MM, REDE PLUVIAL/ESGOTO</t>
  </si>
  <si>
    <t>430,40</t>
  </si>
  <si>
    <t>TAMPAO FOFO SIMPLES COM BASE, CLASSE D400 CARGA MAX 40 T, REDONDO TAMPA 600 MM, REDE PLUVIAL/ESGOTO</t>
  </si>
  <si>
    <t>TAMPAO FOFO SIMPLES COM BASE, CLASSE D400 CARGA MAX 40 T, REDONDO TAMPA 900 MM, REDE PLUVIAL/ESGOTO</t>
  </si>
  <si>
    <t>1.522,91</t>
  </si>
  <si>
    <t>TAMPAO FOFO SIMPLES, CLASSE A15 CARGA MAX 1,5 T, *550 X 1100* MM, REDE TELEFONE</t>
  </si>
  <si>
    <t>515,47</t>
  </si>
  <si>
    <t>TAMPAO PARA TELHA ESTRUTURAL DE FIBROCIMENTO 1 ABA, DE 370 X 155 X 76 MM (SEM AMIANTO)</t>
  </si>
  <si>
    <t>TAMPAO PARA TELHA ESTRUTURAL DE FIBROCIMENTO 2 ABAS, DE 787 X 215 X 60 MM (SEM AMIANTO)</t>
  </si>
  <si>
    <t>13,71</t>
  </si>
  <si>
    <t>TANQUE ACO INOXIDAVEL (ACO 304) COM ESFREGADOR E VALVULA, DE *50 X 40 X 22* CM</t>
  </si>
  <si>
    <t>438,79</t>
  </si>
  <si>
    <t>TANQUE DE ACO CARBONO NAO REVESTIDO, PARA TRANSPORTE DE AGUA COM CAPACIDADE DE 10 M3, COM BOMBA CENTRIFUGA POR TOMADA DE FORCA, VAZAO MAXIMA *75* M3/H (INCLUI MONTAGEM, NAO INCLUI CAMINHAO)</t>
  </si>
  <si>
    <t>60.150,00</t>
  </si>
  <si>
    <t>TANQUE DE ACO PARA TRANSPORTE DE AGUA COM CAPACIDADE DE 14 M3 (INCLUI MONTAGEM, NAO INCLUI CAMINHAO)</t>
  </si>
  <si>
    <t>74.030,76</t>
  </si>
  <si>
    <t>TANQUE DE ACO PARA TRANSPORTE DE AGUA COM CAPACIDADE DE 4 M3 (INCLUI MONTAGEM, NAO INCLUI CAMINHAO)</t>
  </si>
  <si>
    <t>42.245,81</t>
  </si>
  <si>
    <t>TANQUE DE ACO PARA TRANSPORTE DE AGUA COM CAPACIDADE DE 6 M3 (INCLUI MONTAGEM, NAO INCLUI CAMINHAO)</t>
  </si>
  <si>
    <t>50.192,05</t>
  </si>
  <si>
    <t>TANQUE DE ACO PARA TRANSPORTE DE AGUA COM CAPACIDADE DE 8 M3 (INCLUI MONTAGEM, NAO INCLUI CAMINHAO)</t>
  </si>
  <si>
    <t>39.932,35</t>
  </si>
  <si>
    <t>TANQUE DE ASFALTO ESTACIONARIO COM MACARICO, CAPACIDADE 20.000 L</t>
  </si>
  <si>
    <t>83.636,66</t>
  </si>
  <si>
    <t>TANQUE DE ASFALTO ESTACIONARIO COM SERPENTINA, CAPACIDADE 20.000 L</t>
  </si>
  <si>
    <t>87.660,07</t>
  </si>
  <si>
    <t>TANQUE DE ASFALTO ESTACIONARIO COM SERPENTINA, CAPACIDADE 30.000 L</t>
  </si>
  <si>
    <t>102.898,74</t>
  </si>
  <si>
    <t>TANQUE DUPLO EM MARMORE SINTETICO COM CUBA LISA E ESFREGADOR, *110 X 60* CM</t>
  </si>
  <si>
    <t>294,42</t>
  </si>
  <si>
    <t>TANQUE LOUCA BRANCA COM COLUNA *30* L</t>
  </si>
  <si>
    <t>720,42</t>
  </si>
  <si>
    <t>TANQUE LOUCA BRANCA SUSPENSO *20* L</t>
  </si>
  <si>
    <t>446,82</t>
  </si>
  <si>
    <t>TANQUE SIMPLES EM MARMORE SINTETICO COM COLUNA, CAPACIDADE *22* L, *60 X 46* CM</t>
  </si>
  <si>
    <t>360,74</t>
  </si>
  <si>
    <t>TANQUE SIMPLES EM MARMORE SINTETICO DE FIXAR NA PAREDE, CAPACIDADE *22* L, *60 X 46* CM</t>
  </si>
  <si>
    <t>191,63</t>
  </si>
  <si>
    <t>TANQUE SIMPLES EM MARMORE SINTETICO SUSPENSO, CAPACIDADE *38* L, *60 X 60* CM</t>
  </si>
  <si>
    <t>242,52</t>
  </si>
  <si>
    <t>TAQUEADOR OU TAQUEIRO</t>
  </si>
  <si>
    <t>TAQUEADOR OU TAQUEIRO (MENSALISTA)</t>
  </si>
  <si>
    <t>4.614,57</t>
  </si>
  <si>
    <t>TARIFA "A" ENTRE  0 E 20M3 FORNECIMENTO D'AGUA</t>
  </si>
  <si>
    <t>TARJETA LIVRE / OCUPADO PARA PORTA DE BANHEIRO, CORPO EM ZAMAC E ESPELHO EM LATAO</t>
  </si>
  <si>
    <t>40,25</t>
  </si>
  <si>
    <t>TE CPVC, SOLDAVEL, 90 GRAUS, 15 MM, PARA AGUA QUENTE PREDIAL</t>
  </si>
  <si>
    <t>TE CPVC, SOLDAVEL, 90 GRAUS, 22 MM, PARA AGUA QUENTE PREDIAL</t>
  </si>
  <si>
    <t>5,01</t>
  </si>
  <si>
    <t>TE CPVC, SOLDAVEL, 90 GRAUS, 28 MM, PARA AGUA QUENTE PREDIAL</t>
  </si>
  <si>
    <t>9,24</t>
  </si>
  <si>
    <t>TE CPVC, SOLDAVEL, 90 GRAUS, 35 MM, PARA AGUA QUENTE PREDIAL</t>
  </si>
  <si>
    <t>31,57</t>
  </si>
  <si>
    <t>TE CPVC, SOLDAVEL, 90 GRAUS, 42 MM, PARA AGUA QUENTE PREDIAL</t>
  </si>
  <si>
    <t>40,98</t>
  </si>
  <si>
    <t>TE CPVC, SOLDAVEL, 90 GRAUS, 54 MM, PARA AGUA QUENTE PREDIAL</t>
  </si>
  <si>
    <t>TE CPVC, SOLDAVEL, 90 GRAUS, 73 MM, PARA AGUA QUENTE PREDIAL</t>
  </si>
  <si>
    <t>161,05</t>
  </si>
  <si>
    <t>TE CPVC, SOLDAVEL, 90 GRAUS, 89 MM, PARA AGUA QUENTE PREDIAL</t>
  </si>
  <si>
    <t>195,95</t>
  </si>
  <si>
    <t>TE DE COBRE (REF 611) SEM ANEL DE SOLDA, BOLSA X BOLSA X BOLSA, 104 MM</t>
  </si>
  <si>
    <t>1.390,56</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</si>
  <si>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</si>
  <si>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</si>
  <si>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</si>
  <si>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</si>
  <si>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56,08</t>
  </si>
  <si>
    <t>TE DE COBRE (REF 611) SEM ANEL DE SOLDA, BOLSA X BOLSA X BOLSA, 42 MM</t>
  </si>
  <si>
    <t>72,25</t>
  </si>
  <si>
    <t>TE DE COBRE (REF 611) SEM ANEL DE SOLDA, BOLSA X BOLSA X BOLSA, 54 MM</t>
  </si>
  <si>
    <t>142,80</t>
  </si>
  <si>
    <t>TE DE COBRE (REF 611) SEM ANEL DE SOLDA, BOLSA X BOLSA X BOLSA, 66 MM</t>
  </si>
  <si>
    <t>406,50</t>
  </si>
  <si>
    <t>TE DE COBRE (REF 611) SEM ANEL DE SOLDA, BOLSA X BOLSA X BOLSA, 79 MM</t>
  </si>
  <si>
    <t>635,99</t>
  </si>
  <si>
    <t>TE DE FERRO GALVANIZADO, DE 1 1/2"</t>
  </si>
  <si>
    <t>32,69</t>
  </si>
  <si>
    <t>TE DE FERRO GALVANIZADO, DE 1 1/4"</t>
  </si>
  <si>
    <t>25,80</t>
  </si>
  <si>
    <t>TE DE FERRO GALVANIZADO, DE 1/2"</t>
  </si>
  <si>
    <t>TE DE FERRO GALVANIZADO, DE 1"</t>
  </si>
  <si>
    <t>TE DE FERRO GALVANIZADO, DE 2 1/2"</t>
  </si>
  <si>
    <t>TE DE FERRO GALVANIZADO, DE 2"</t>
  </si>
  <si>
    <t>51,78</t>
  </si>
  <si>
    <t>TE DE FERRO GALVANIZADO, DE 3/4"</t>
  </si>
  <si>
    <t>10,47</t>
  </si>
  <si>
    <t>TE DE FERRO GALVANIZADO, DE 3"</t>
  </si>
  <si>
    <t>131,68</t>
  </si>
  <si>
    <t>TE DE FERRO GALVANIZADO, DE 4"</t>
  </si>
  <si>
    <t>242,78</t>
  </si>
  <si>
    <t>TE DE FERRO GALVANIZADO, DE 5"</t>
  </si>
  <si>
    <t>346,79</t>
  </si>
  <si>
    <t>TE DE FERRO GALVANIZADO, DE 6"</t>
  </si>
  <si>
    <t>812,85</t>
  </si>
  <si>
    <t>TE DE INSPECAO, PVC,  100 X 75 MM, SERIE NORMAL PARA ESGOTO PREDIAL</t>
  </si>
  <si>
    <t>31,85</t>
  </si>
  <si>
    <t>TE DE INSPECAO, PVC, SERIE R, 100 X 75 MM, PARA ESGOTO OU AGUAS PLUVIAIS PREDIAIS</t>
  </si>
  <si>
    <t>41,94</t>
  </si>
  <si>
    <t>TE DE INSPECAO, PVC, SERIE R, 150 X 100 MM, PARA ESGOTO OU AGUAS PLUVIAIS PREDIAIS</t>
  </si>
  <si>
    <t>197,05</t>
  </si>
  <si>
    <t>TE DE INSPECAO, PVC, SERIE R, 75 X 75 MM, PARA ESGOTO OU AGUAS PLUVIAIS PREDIAIS</t>
  </si>
  <si>
    <t>TE DE REDUCAO COM ROSCA, PVC, 90 GRAUS, 1 X 3/4", PARA AGUA FRIA PREDIAL</t>
  </si>
  <si>
    <t>TE DE REDUCAO COM ROSCA, PVC, 90 GRAUS, 3/4 X 1/2", PARA AGUA FRIA PREDIAL</t>
  </si>
  <si>
    <t>5,72</t>
  </si>
  <si>
    <t>TE DE REDUCAO DE FERRO GALVANIZADO, COM ROSCA BSP, DE 1 1/2" X 1"</t>
  </si>
  <si>
    <t>38,40</t>
  </si>
  <si>
    <t>TE DE REDUCAO DE FERRO GALVANIZADO, COM ROSCA BSP, DE 1 1/2" X 3/4"</t>
  </si>
  <si>
    <t>TE DE REDUCAO DE FERRO GALVANIZADO, COM ROSCA BSP, DE 1 1/4" X 3/4"</t>
  </si>
  <si>
    <t>29,08</t>
  </si>
  <si>
    <t>TE DE REDUCAO DE FERRO GALVANIZADO, COM ROSCA BSP, DE 1" X 1/2"</t>
  </si>
  <si>
    <t>TE DE REDUCAO DE FERRO GALVANIZADO, COM ROSCA BSP, DE 1" X 3/4"</t>
  </si>
  <si>
    <t>TE DE REDUCAO DE FERRO GALVANIZADO, COM ROSCA BSP, DE 2 1/2" X 1 1/2"</t>
  </si>
  <si>
    <t>106,27</t>
  </si>
  <si>
    <t>TE DE REDUCAO DE FERRO GALVANIZADO, COM ROSCA BSP, DE 2 1/2" X 1 1/4"</t>
  </si>
  <si>
    <t>TE DE REDUCAO DE FERRO GALVANIZADO, COM ROSCA BSP, DE 2 1/2" X 1"</t>
  </si>
  <si>
    <t>TE DE REDUCAO DE FERRO GALVANIZADO, COM ROSCA BSP, DE 2 1/2" X 2"</t>
  </si>
  <si>
    <t>109,36</t>
  </si>
  <si>
    <t>TE DE REDUCAO DE FERRO GALVANIZADO, COM ROSCA BSP, DE 2" X 1 1/2"</t>
  </si>
  <si>
    <t>57,32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</si>
  <si>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</si>
  <si>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</si>
  <si>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</si>
  <si>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</si>
  <si>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152,86</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</si>
  <si>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</si>
  <si>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</si>
  <si>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</si>
  <si>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</si>
  <si>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</si>
  <si>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289,43</t>
  </si>
  <si>
    <t>TE DE REDUCAO DE FERRO GALVANIZADO, COM ROSCA BSP, DE 4" X 3"</t>
  </si>
  <si>
    <t>TE DE REDUCAO METALICO, PARA CONEXAO COM ANEL DESLIZANTE EM TUBO PEX, DN 16 X 20 X 16 MM</t>
  </si>
  <si>
    <t>19,23</t>
  </si>
  <si>
    <t>TE DE REDUCAO METALICO, PARA CONEXAO COM ANEL DESLIZANTE EM TUBO PEX, DN 16 X 25 X 16 MM</t>
  </si>
  <si>
    <t>TE DE REDUCAO METALICO, PARA CONEXAO COM ANEL DESLIZANTE EM TUBO PEX, DN 20 X 16 X 16 MM</t>
  </si>
  <si>
    <t>18,86</t>
  </si>
  <si>
    <t>TE DE REDUCAO METALICO, PARA CONEXAO COM ANEL DESLIZANTE EM TUBO PEX, DN 20 X 16 X 20 MM</t>
  </si>
  <si>
    <t>19,76</t>
  </si>
  <si>
    <t>TE DE REDUCAO METALICO, PARA CONEXAO COM ANEL DESLIZANTE EM TUBO PEX, DN 20 X 20 X 16 MM</t>
  </si>
  <si>
    <t>20,47</t>
  </si>
  <si>
    <t>TE DE REDUCAO METALICO, PARA CONEXAO COM ANEL DESLIZANTE EM TUBO PEX, DN 20 X 25 X 20 MM</t>
  </si>
  <si>
    <t>30,27</t>
  </si>
  <si>
    <t>TE DE REDUCAO METALICO, PARA CONEXAO COM ANEL DESLIZANTE EM TUBO PEX, DN 25 X 16 X 16 MM</t>
  </si>
  <si>
    <t>32,86</t>
  </si>
  <si>
    <t>TE DE REDUCAO METALICO, PARA CONEXAO COM ANEL DESLIZANTE EM TUBO PEX, DN 25 X 16 X 20 MM</t>
  </si>
  <si>
    <t>31,79</t>
  </si>
  <si>
    <t>TE DE REDUCAO METALICO, PARA CONEXAO COM ANEL DESLIZANTE EM TUBO PEX, DN 25 X 16 X 25 MM</t>
  </si>
  <si>
    <t>TE DE REDUCAO METALICO, PARA CONEXAO COM ANEL DESLIZANTE EM TUBO PEX, DN 25 X 20 X 20 MM</t>
  </si>
  <si>
    <t>30,82</t>
  </si>
  <si>
    <t>TE DE REDUCAO METALICO, PARA CONEXAO COM ANEL DESLIZANTE EM TUBO PEX, DN 25 X 20 X 25 MM</t>
  </si>
  <si>
    <t>36,63</t>
  </si>
  <si>
    <t>TE DE REDUCAO METALICO, PARA CONEXAO COM ANEL DESLIZANTE EM TUBO PEX, DN 25 X 32 X 25 MM</t>
  </si>
  <si>
    <t>54,45</t>
  </si>
  <si>
    <t>TE DE REDUCAO METALICO, PARA CONEXAO COM ANEL DESLIZANTE EM TUBO PEX, DN 32 X 20 X 32 MM</t>
  </si>
  <si>
    <t>43,79</t>
  </si>
  <si>
    <t>TE DE REDUCAO METALICO, PARA CONEXAO COM ANEL DESLIZANTE EM TUBO PEX, DN 32 X 25 X 25 MM</t>
  </si>
  <si>
    <t>55,61</t>
  </si>
  <si>
    <t>TE DE REDUCAO METALICO, PARA CONEXAO COM ANEL DESLIZANTE EM TUBO PEX, DN 32 X 25 X 32 MM</t>
  </si>
  <si>
    <t>56,71</t>
  </si>
  <si>
    <t>TE DE REDUCAO, CPVC, 22 X 15 MM, PARA AGUA QUENTE PREDIAL</t>
  </si>
  <si>
    <t>TE DE REDUCAO, CPVC, 28 X 22 MM, PARA AGUA QUENTE PREDIAL</t>
  </si>
  <si>
    <t>TE DE REDUCAO, CPVC, 35 X 28 MM, PARA AGUA QUENTE PREDIAL</t>
  </si>
  <si>
    <t>26,45</t>
  </si>
  <si>
    <t>TE DE REDUCAO, CPVC, 42 X 35 MM, PARA AGUA QUENTE PREDIAL</t>
  </si>
  <si>
    <t>40,07</t>
  </si>
  <si>
    <t>TE DE REDUCAO, PVC LEVE, CURTO, 90 GRAUS, COM BOLSA PARA ANEL, 150 X 100 MM, PARA ESGOTO</t>
  </si>
  <si>
    <t>36,14</t>
  </si>
  <si>
    <t>TE DE REDUCAO, PVC PBA, BBB, JE, DN 100 X 50 / DE 110 X 60 MM, PARA REDE AGUA (NBR 10351)</t>
  </si>
  <si>
    <t>91,07</t>
  </si>
  <si>
    <t>TE DE REDUCAO, PVC PBA, BBB, JE, DN 100 X 75 / DE 110 X 85 MM, PARA REDE AGUA (NBR 10351)</t>
  </si>
  <si>
    <t>76,95</t>
  </si>
  <si>
    <t>TE DE REDUCAO, PVC PBA, BBB, JE, DN 75 X 50 / DE 85 X 60 MM, PARA REDE AGUA (NBR 10351)</t>
  </si>
  <si>
    <t>44,38</t>
  </si>
  <si>
    <t>TE DE REDUCAO, PVC, BBB, JE, 90 GRAUS, DN 200 X 150 MM, PARA TUBO CORRUGADO E/OU LISO, REDE COLETORA ESGOTO (NBR 10569)</t>
  </si>
  <si>
    <t>529,22</t>
  </si>
  <si>
    <t>TE DE REDUCAO, PVC, BBB, JE, 90 GRAUS, DN 250 X 150 MM, PARA TUBO CORRUGADO E/OU LISO, REDE COLETORA ESGOTO (NBR 10569)</t>
  </si>
  <si>
    <t>587,54</t>
  </si>
  <si>
    <t>TE DE REDUCAO, PVC, SOLDAVEL, 90 GRAUS, 110 MM X 60 MM, PARA AGUA FRIA PREDIAL</t>
  </si>
  <si>
    <t>135,65</t>
  </si>
  <si>
    <t>TE DE REDUCAO, PVC, SOLDAVEL, 90 GRAUS, 25 MM X 20 MM, PARA AGUA FRIA PREDIAL</t>
  </si>
  <si>
    <t>TE DE REDUCAO, PVC, SOLDAVEL, 90 GRAUS, 32 MM X 25 MM, PARA AGUA FRIA PREDIAL</t>
  </si>
  <si>
    <t>5,31</t>
  </si>
  <si>
    <t>TE DE REDUCAO, PVC, SOLDAVEL, 90 GRAUS, 40 MM X 32 MM, PARA AGUA FRIA PREDIAL</t>
  </si>
  <si>
    <t>8,71</t>
  </si>
  <si>
    <t>TE DE REDUCAO, PVC, SOLDAVEL, 90 GRAUS, 50 MM X 20 MM, PARA AGUA FRIA PREDIAL</t>
  </si>
  <si>
    <t>9,32</t>
  </si>
  <si>
    <t>TE DE REDUCAO, PVC, SOLDAVEL, 90 GRAUS, 50 MM X 25 MM, PARA AGUA FRIA PREDIAL</t>
  </si>
  <si>
    <t>TE DE REDUCAO, PVC, SOLDAVEL, 90 GRAUS, 50 MM X 32 MM, PARA AGUA FRIA PREDIAL</t>
  </si>
  <si>
    <t>12,64</t>
  </si>
  <si>
    <t>TE DE REDUCAO, PVC, SOLDAVEL, 90 GRAUS, 50 MM X 40 MM, PARA AGUA FRIA PREDIAL</t>
  </si>
  <si>
    <t>15,50</t>
  </si>
  <si>
    <t>TE DE REDUCAO, PVC, SOLDAVEL, 90 GRAUS, 75 MM X 50 MM, PARA AGUA FRIA PREDIAL</t>
  </si>
  <si>
    <t>43,04</t>
  </si>
  <si>
    <t>TE DE REDUCAO, PVC, SOLDAVEL, 90 GRAUS, 85 MM X 60 MM, PARA AGUA FRIA PREDIAL</t>
  </si>
  <si>
    <t>66,86</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</si>
  <si>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</si>
  <si>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</si>
  <si>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</si>
  <si>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46,68</t>
  </si>
  <si>
    <t>TE DE SERVICO, PEAD PE 100, DE 125 X 20 MM, PARA ELETROFUSAO</t>
  </si>
  <si>
    <t>139,87</t>
  </si>
  <si>
    <t>TE DE SERVICO, PEAD PE 100, DE 125 X 32 MM, PARA ELETROFUSAO</t>
  </si>
  <si>
    <t>142,25</t>
  </si>
  <si>
    <t>TE DE SERVICO, PEAD PE 100, DE 125 X 63 MM, PARA ELETROFUSAO</t>
  </si>
  <si>
    <t>215,61</t>
  </si>
  <si>
    <t>TE DE SERVICO, PEAD PE 100, DE 200 X 20 MM, PARA ELETROFUSAO</t>
  </si>
  <si>
    <t>235,04</t>
  </si>
  <si>
    <t>TE DE SERVICO, PEAD PE 100, DE 200 X 32 MM, PARA ELETROFUSAO</t>
  </si>
  <si>
    <t>238,72</t>
  </si>
  <si>
    <t>TE DE SERVICO, PEAD PE 100, DE 200 X 63 MM, PARA ELETROFUSAO</t>
  </si>
  <si>
    <t>327,45</t>
  </si>
  <si>
    <t>TE DE SERVICO, PEAD PE 100, DE 63 X 20 MM, PARA ELETROFUSAO</t>
  </si>
  <si>
    <t>111,02</t>
  </si>
  <si>
    <t>TE DE SERVICO, PEAD PE 100, DE 63 X 32 MM, PARA ELETROFUSAO</t>
  </si>
  <si>
    <t>TE DE SERVICO, PEAD PE 100, DE 63 X 63 MM, PARA ELETROFUSAO</t>
  </si>
  <si>
    <t>TE DE TRANSICAO, CPVC, SOLDAVEL, 15 MM X 1/2", PARA AGUA QUENTE</t>
  </si>
  <si>
    <t>TE DE TRANSICAO, CPVC, SOLDAVEL, 22 MM X 1/2", PARA AGUA QUENTE</t>
  </si>
  <si>
    <t>10,65</t>
  </si>
  <si>
    <t>TE DUPLA CURVA BRONZE/LATAO (REF 764) SEM ANEL DE SOLDA, ROSCA F X BOLSA X ROSCA F, 1/2" X 15 X 1/2"</t>
  </si>
  <si>
    <t>50,51</t>
  </si>
  <si>
    <t>TE DUPLA CURVA BRONZE/LATAO (REF 764) SEM ANEL DE SOLDA, ROSCA F X BOLSA X ROSCA F, 3/4" X 22 X 3/4"</t>
  </si>
  <si>
    <t>74,04</t>
  </si>
  <si>
    <t>TE METALICO, PARA CONEXAO COM ANEL DESLIZANTE EM TUBO PEX, DN 16 MM</t>
  </si>
  <si>
    <t>TE METALICO, PARA CONEXAO COM ANEL DESLIZANTE EM TUBO PEX, DN 20 MM</t>
  </si>
  <si>
    <t>20,74</t>
  </si>
  <si>
    <t>TE METALICO, PARA CONEXAO COM ANEL DESLIZANTE EM TUBO PEX, DN 25 MM</t>
  </si>
  <si>
    <t>36,65</t>
  </si>
  <si>
    <t>TE METALICO, PARA CONEXAO COM ANEL DESLIZANTE EM TUBO PEX, DN 32 MM</t>
  </si>
  <si>
    <t>49,31</t>
  </si>
  <si>
    <t>TE MISTURADOR COM INSERTO METALICO, FEMEA, PPR, DN 25 MM X 3/4", PARA AGUA QUENTE E FRIA PREDIAL</t>
  </si>
  <si>
    <t>36,19</t>
  </si>
  <si>
    <t>TE MISTURADOR DE TRANSICAO, CPVC, COM ROSCA, 22 MM X 3/4", PARA AGUA QUENTE</t>
  </si>
  <si>
    <t>TE MISTURADOR METALICO, PARA CONEXAO COM ANEL DESLIZANTE EM TUBO PEX, DN 16 MM X 1/2"</t>
  </si>
  <si>
    <t>61,16</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</si>
  <si>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</si>
  <si>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</si>
  <si>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</si>
  <si>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</si>
  <si>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</si>
  <si>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</si>
  <si>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170,65</t>
  </si>
  <si>
    <t>TE NORMAL, PPR, SOLDAVEL, 90 GRAUS, DN 20 X 20 X 20 MM, PARA AGUA QUENTE PREDIAL</t>
  </si>
  <si>
    <t>2,60</t>
  </si>
  <si>
    <t>TE NORMAL, PPR, SOLDAVEL, 90 GRAUS, DN 25 X 25 X 25 MM, PARA AGUA QUENTE PREDIAL</t>
  </si>
  <si>
    <t>3,85</t>
  </si>
  <si>
    <t>TE NORMAL, PPR, SOLDAVEL, 90 GRAUS, DN 32 X 32 X 32 MM, PARA AGUA QUENTE PREDIAL</t>
  </si>
  <si>
    <t>TE NORMAL, PPR, SOLDAVEL, 90 GRAUS, DN 40 X 40 X 40 MM, PARA AGUA QUENTE PREDIAL</t>
  </si>
  <si>
    <t>TE NORMAL, PPR, SOLDAVEL, 90 GRAUS, DN 50 X 50 X 50 MM, PARA AGUA QUENTE PREDIAL</t>
  </si>
  <si>
    <t>18,96</t>
  </si>
  <si>
    <t>TE NORMAL, PPR, SOLDAVEL, 90 GRAUS, DN 63 X 63 X 63 MM, PARA AGUA QUENTE PREDIAL</t>
  </si>
  <si>
    <t>33,47</t>
  </si>
  <si>
    <t>TE NORMAL, PPR, SOLDAVEL, 90 GRAUS, DN 75 X 75 X 75 MM, PARA AGUA QUENTE PREDIAL</t>
  </si>
  <si>
    <t>69,91</t>
  </si>
  <si>
    <t>TE NORMAL, PPR, SOLDAVEL, 90 GRAUS, DN 90 X 90 X 90 MM, PARA AGUA QUENTE PREDIAL</t>
  </si>
  <si>
    <t>106,64</t>
  </si>
  <si>
    <t>TE PVC ROSCAVEL 90 GRAUS, 1", PARA  AGUA FRIA PREDIAL</t>
  </si>
  <si>
    <t>9,77</t>
  </si>
  <si>
    <t>TE PVC SOLDAVEL, BBB, 90 GRAUS, DN 40 MM, PARA ESGOTO SECUNDARIO PREDIAL</t>
  </si>
  <si>
    <t>TE PVC, ROSCAVEL, 90 GRAUS, 1 1/2", AGUA FRIA PREDIAL</t>
  </si>
  <si>
    <t>21,57</t>
  </si>
  <si>
    <t>TE PVC, ROSCAVEL, 90 GRAUS, 1 1/4", AGUA FRIA PREDIAL</t>
  </si>
  <si>
    <t>TE PVC, ROSCAVEL, 90 GRAUS, 1/2",  AGUA FRIA PREDIAL</t>
  </si>
  <si>
    <t>2,67</t>
  </si>
  <si>
    <t>TE PVC, ROSCAVEL, 90 GRAUS, 2",  AGUA FRIA PREDIAL</t>
  </si>
  <si>
    <t>46,91</t>
  </si>
  <si>
    <t>TE PVC, ROSCAVEL, 90 GRAUS, 3/4", AGUA FRIA PREDIAL</t>
  </si>
  <si>
    <t>3,44</t>
  </si>
  <si>
    <t>TE PVC, SOLDAVEL, COM BUCHA DE LATAO NA BOLSA CENTRAL, 90 GRAUS, 20 MM X 1/2", PARA AGUA FRIA PREDIAL</t>
  </si>
  <si>
    <t>8,47</t>
  </si>
  <si>
    <t>TE PVC, SOLDAVEL, COM BUCHA DE LATAO NA BOLSA CENTRAL, 90 GRAUS, 25 MM X 1/2", PARA AGUA FRIA PREDIAL</t>
  </si>
  <si>
    <t>7,63</t>
  </si>
  <si>
    <t>TE PVC, SOLDAVEL, COM BUCHA DE LATAO NA BOLSA CENTRAL, 90 GRAUS, 25 MM X 3/4", PARA AGUA FRIA PREDIAL</t>
  </si>
  <si>
    <t>9,53</t>
  </si>
  <si>
    <t>TE PVC, SOLDAVEL, COM BUCHA DE LATAO NA BOLSA CENTRAL, 90 GRAUS, 32 MM X 3/4", PARA AGUA FRIA PREDIAL</t>
  </si>
  <si>
    <t>14,70</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</si>
  <si>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</si>
  <si>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</si>
  <si>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</si>
  <si>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4,07</t>
  </si>
  <si>
    <t>TE PVC, SOLDAVEL, COM ROSCA NA BOLSA CENTRAL, 90 GRAUS, 32 MM X 3/4", PARA AGUA FRIA PREDIAL</t>
  </si>
  <si>
    <t>TE RANHURADO EM FERRO FUNDIDO, DN 50 (2")</t>
  </si>
  <si>
    <t>31,03</t>
  </si>
  <si>
    <t>TE RANHURADO EM FERRO FUNDIDO, DN 65 (2 1/2")</t>
  </si>
  <si>
    <t>TE RANHURADO EM FERRO FUNDIDO, DN 80 (3")</t>
  </si>
  <si>
    <t>TE REDUCAO PVC, ROSCAVEL, 90 GRAUS,  1.1/2" X 3/4",  AGUA FRIA PREDIAL</t>
  </si>
  <si>
    <t>19,56</t>
  </si>
  <si>
    <t>TE ROSCA FEMEA, METALICO, PARA CONEXAO COM ANEL DESLIZANTE EM TUBO PEX, DN 16 MM X 1/2"</t>
  </si>
  <si>
    <t>19,16</t>
  </si>
  <si>
    <t>TE ROSCA FEMEA, METALICO, PARA CONEXAO COM ANEL DESLIZANTE EM TUBO PEX, DN 20 MM X 1/2"</t>
  </si>
  <si>
    <t>20,39</t>
  </si>
  <si>
    <t>TE ROSCA FEMEA, METALICO, PARA CONEXAO COM ANEL DESLIZANTE EM TUBO PEX, DN 20 MM X 3/4"</t>
  </si>
  <si>
    <t>22,94</t>
  </si>
  <si>
    <t>TE ROSCA FEMEA, METALICO, PARA CONEXAO COM ANEL DESLIZANTE EM TUBO PEX, DN 25 MM X 1/2"</t>
  </si>
  <si>
    <t>TE ROSCA FEMEA, METALICO, PARA CONEXAO COM ANEL DESLIZANTE EM TUBO PEX, DN 25 MM X 3/4"</t>
  </si>
  <si>
    <t>35,62</t>
  </si>
  <si>
    <t>TE ROSCA MACHO, METALICO, PARA CONEXAO COM ANEL DESLIZANTE EM TUBO PEX, DN 16 MM X 1/2"</t>
  </si>
  <si>
    <t>19,24</t>
  </si>
  <si>
    <t>TE ROSCA MACHO, METALICO, PARA CONEXAO COM ANEL DESLIZANTE EM TUBO PEX, DN 20 MM X 1/2"</t>
  </si>
  <si>
    <t>21,65</t>
  </si>
  <si>
    <t>TE ROSCA MACHO, METALICO, PARA CONEXAO COM ANEL DESLIZANTE EM TUBO PEX, DN 20 MM X 3/4"</t>
  </si>
  <si>
    <t>22,57</t>
  </si>
  <si>
    <t>TE ROSCA MACHO, METALICO, PARA CONEXAO COM ANEL DESLIZANTE EM TUBO PEX, DN 25 MM X 3/4"</t>
  </si>
  <si>
    <t>36,92</t>
  </si>
  <si>
    <t>TE ROSCA MACHO, METALICO, PARA CONEXAO COM ANEL DESLIZANTE EM TUBO PEX, DN 32 MM X 1"</t>
  </si>
  <si>
    <t>59,98</t>
  </si>
  <si>
    <t>TE ROSCA MACHO, METALICO, PARA CONEXAO COM ANEL DESLIZANTE EM TUBO PEX, DN 32 MM X 3/4"</t>
  </si>
  <si>
    <t>59,60</t>
  </si>
  <si>
    <t>TE SANITARIO, PVC, DN 100 X 100 MM, SERIE NORMAL, PARA ESGOTO PREDIAL</t>
  </si>
  <si>
    <t>12,72</t>
  </si>
  <si>
    <t>TE SANITARIO, PVC, DN 100 X 50 MM, SERIE NORMAL, PARA ESGOTO PREDIAL</t>
  </si>
  <si>
    <t>12,15</t>
  </si>
  <si>
    <t>TE SANITARIO, PVC, DN 100 X 75 MM, SERIE NORMAL PARA ESGOTO PREDIAL</t>
  </si>
  <si>
    <t>12,71</t>
  </si>
  <si>
    <t>TE SANITARIO, PVC, DN 40 X 40 MM, SERIE NORMAL, PARA ESGOTO PREDIAL</t>
  </si>
  <si>
    <t>TE SANITARIO, PVC, DN 50 X 50 MM, SERIE NORMAL, PARA ESGOTO PREDIAL</t>
  </si>
  <si>
    <t>TE SANITARIO, PVC, DN 75 X 50 MM, SERIE NORMAL PARA ESGOTO PREDIAL</t>
  </si>
  <si>
    <t>11,08</t>
  </si>
  <si>
    <t>TE SANITARIO, PVC, DN 75 X 75 MM, SERIE NORMAL PARA ESGOTO PREDIAL</t>
  </si>
  <si>
    <t>11,28</t>
  </si>
  <si>
    <t>TE SOLDAVEL, PVC, 90 GRAUS, 110 MM, PARA AGUA FRIA PREDIAL (NBR 5648)</t>
  </si>
  <si>
    <t>145,26</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</si>
  <si>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</si>
  <si>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</si>
  <si>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</si>
  <si>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</si>
  <si>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</si>
  <si>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26,11</t>
  </si>
  <si>
    <t>TE SOLDAVEL, PVC, 90 GRAUS, 75 MM, PARA AGUA FRIA PREDIAL (NBR 5648)</t>
  </si>
  <si>
    <t>52,23</t>
  </si>
  <si>
    <t>TE SOLDAVEL, PVC, 90 GRAUS, 85 MM, PARA AGUA FRIA PREDIAL (NBR 5648)</t>
  </si>
  <si>
    <t>85,65</t>
  </si>
  <si>
    <t>TE SOLDAVEL, PVC, 90 GRAUS,50 MM, PARA AGUA FRIA PREDIAL (NBR 5648)</t>
  </si>
  <si>
    <t>8,76</t>
  </si>
  <si>
    <t>TE 45 GRAUS DE FERRO GALVANIZADO, COM ROSCA BSP, DE 1 1/2"</t>
  </si>
  <si>
    <t>70,95</t>
  </si>
  <si>
    <t>TE 45 GRAUS DE FERRO GALVANIZADO, COM ROSCA BSP, DE 1 1/4"</t>
  </si>
  <si>
    <t>54,69</t>
  </si>
  <si>
    <t>TE 45 GRAUS DE FERRO GALVANIZADO, COM ROSCA BSP, DE 1/2"</t>
  </si>
  <si>
    <t>16,89</t>
  </si>
  <si>
    <t>TE 45 GRAUS DE FERRO GALVANIZADO, COM ROSCA BSP, DE 1"</t>
  </si>
  <si>
    <t>33,93</t>
  </si>
  <si>
    <t>TE 45 GRAUS DE FERRO GALVANIZADO, COM ROSCA BSP, DE 2 1/2"</t>
  </si>
  <si>
    <t>201,44</t>
  </si>
  <si>
    <t>TE 45 GRAUS DE FERRO GALVANIZADO, COM ROSCA BSP, DE 2"</t>
  </si>
  <si>
    <t>108,12</t>
  </si>
  <si>
    <t>TE 45 GRAUS DE FERRO GALVANIZADO, COM ROSCA BSP, DE 3/4"</t>
  </si>
  <si>
    <t>22,12</t>
  </si>
  <si>
    <t>TE 45 GRAUS DE FERRO GALVANIZADO, COM ROSCA BSP, DE 3"</t>
  </si>
  <si>
    <t>318,42</t>
  </si>
  <si>
    <t>TE 45 GRAUS DE FERRO GALVANIZADO, COM ROSCA BSP, DE 4"</t>
  </si>
  <si>
    <t>510,44</t>
  </si>
  <si>
    <t>TE 90 GRAUS EM ACO CARBONO, SOLDAVEL, PRESSAO 3.000 LBS, DN 1 1/2"</t>
  </si>
  <si>
    <t>82,89</t>
  </si>
  <si>
    <t>TE 90 GRAUS EM ACO CARBONO, SOLDAVEL, PRESSAO 3.000 LBS, DN 1 1/4"</t>
  </si>
  <si>
    <t>63,61</t>
  </si>
  <si>
    <t>TE 90 GRAUS EM ACO CARBONO, SOLDAVEL, PRESSAO 3.000 LBS, DN 1/2"</t>
  </si>
  <si>
    <t>TE 90 GRAUS EM ACO CARBONO, SOLDAVEL, PRESSAO 3.000 LBS, DN 1"</t>
  </si>
  <si>
    <t>TE 90 GRAUS EM ACO CARBONO, SOLDAVEL, PRESSAO 3.000 LBS, DN 2 1/2"</t>
  </si>
  <si>
    <t>265,95</t>
  </si>
  <si>
    <t>TE 90 GRAUS EM ACO CARBONO, SOLDAVEL, PRESSAO 3.000 LBS, DN 2"</t>
  </si>
  <si>
    <t>136,19</t>
  </si>
  <si>
    <t>TE 90 GRAUS EM ACO CARBONO, SOLDAVEL, PRESSAO 3.000 LBS, DN 3/4"</t>
  </si>
  <si>
    <t>26,36</t>
  </si>
  <si>
    <t>TE 90 GRAUS EM ACO CARBONO, SOLDAVEL, PRESSAO 3.000 LBS, DN 3"</t>
  </si>
  <si>
    <t>435,08</t>
  </si>
  <si>
    <t>TE, PLASTICO, DN 16 MM, PARA CONEXAO COM CRIMPAGEM EM TUBO PEX</t>
  </si>
  <si>
    <t>23,25</t>
  </si>
  <si>
    <t>TE, PLASTICO, DN 20 MM, PARA CONEXAO COM CRIMPAGEM EM TUBO PEX</t>
  </si>
  <si>
    <t>27,85</t>
  </si>
  <si>
    <t>TE, PLASTICO, DN 25 MM, PARA CONEXAO COM CRIMPAGEM EM TUBO PEX</t>
  </si>
  <si>
    <t>47,27</t>
  </si>
  <si>
    <t>TE, PLASTICO, DN 32 MM, PARA CONEXAO COM CRIMPAGEM EM TUBO PEX</t>
  </si>
  <si>
    <t>70,77</t>
  </si>
  <si>
    <t>TE, PVC LEVE, CURTO, 90 GRAUS, 150 MM, PARA ESGOTO</t>
  </si>
  <si>
    <t>TE, PVC PBA, BBB, 90 GRAUS, DN 100 / DE 110 MM, PARA REDE  AGUA (NBR 10351)</t>
  </si>
  <si>
    <t>114,60</t>
  </si>
  <si>
    <t>TE, PVC PBA, BBB, 90 GRAUS, DN 50 / DE 60 MM, PARA REDE AGUA (NBR 10351)</t>
  </si>
  <si>
    <t>TE, PVC PBA, BBB, 90 GRAUS, DN 75 / DE 85 MM, PARA REDE AGUA (NBR 10351)</t>
  </si>
  <si>
    <t>54,09</t>
  </si>
  <si>
    <t>TE, PVC, SERIE R, 100 X 100 MM, PARA ESGOTO OU AGUAS PLUVIAIS PREDIAIS</t>
  </si>
  <si>
    <t>41,73</t>
  </si>
  <si>
    <t>TE, PVC, SERIE R, 100 X 75 MM, PARA ESGOTO OU AGUAS PLUVIAIS PREDIAIS</t>
  </si>
  <si>
    <t>36,87</t>
  </si>
  <si>
    <t>TE, PVC, SERIE R, 150 X 100 MM, PARA ESGOTO OU AGUAS PLUVIAIS PREDIAIS</t>
  </si>
  <si>
    <t>67,76</t>
  </si>
  <si>
    <t>TE, PVC, SERIE R, 150 X 150 MM, PARA ESGOTO OU AGUAS PLUVIAIS PREDIAIS</t>
  </si>
  <si>
    <t>100,52</t>
  </si>
  <si>
    <t>TE, PVC, SERIE R, 75 X 75 MM, PARA ESGOTO OU AGUAS PLUVIAIS PREDIAIS</t>
  </si>
  <si>
    <t>24,17</t>
  </si>
  <si>
    <t>TE, PVC, 90 GRAUS, BBB, JE, DN 100 MM, PARA REDE COLETORA ESGOTO (NBR 10569)</t>
  </si>
  <si>
    <t>57,01</t>
  </si>
  <si>
    <t>TE, PVC, 90 GRAUS, BBB, JE, DN 100 MM, PARA TUBO CORRUGADO E/OU LISO, REDE COLETORA ESGOTO (NBR 10569</t>
  </si>
  <si>
    <t>154,82</t>
  </si>
  <si>
    <t>TE, PVC, 90 GRAUS, BBB, JE, DN 150 MM, PARA REDE COLETORA ESGOTO (NBR 10569)</t>
  </si>
  <si>
    <t>126,52</t>
  </si>
  <si>
    <t>TE, PVC, 90 GRAUS, BBB, JE, DN 150 MM, PARA TUBO CORRUGADO E/OU LISO, REDE COLETORA ESGOTO (NBR 10569)</t>
  </si>
  <si>
    <t>406,36</t>
  </si>
  <si>
    <t>TE, PVC, 90 GRAUS, BBB, JE, DN 200 MM, PARA REDE COLETORA ESGOTO (NBR 10569)</t>
  </si>
  <si>
    <t>181,18</t>
  </si>
  <si>
    <t>TE, PVC, 90 GRAUS, BBB, JE, DN 200 MM, PARA TUBO CORRUGADO E/OU LISO, REDE COLETORA ESGOTO (NBR 10569)</t>
  </si>
  <si>
    <t>607,73</t>
  </si>
  <si>
    <t>TE, PVC, 90 GRAUS, BBB, JE, DN 250 MM, PARA TUBO CORRUGADO E/OU LISO, REDE COLETORA ESGOTO (NBR 10569)</t>
  </si>
  <si>
    <t>1.746,92</t>
  </si>
  <si>
    <t>TE, PVC, 90 GRAUS, BBB, JE, DN 300 MM, PARA TUBO CORRUGADO E/OU LISO, REDE COLETORA ESGOTO (NBR 10569)</t>
  </si>
  <si>
    <t>2.174,34</t>
  </si>
  <si>
    <t>TE, PVC, 90 GRAUS, BBP, JE, DN 100 MM, PARA REDE COLETORA ESGOTO (NBR 10569)</t>
  </si>
  <si>
    <t>41,81</t>
  </si>
  <si>
    <t>TECNICO DE EDIFICACOES</t>
  </si>
  <si>
    <t>19,67</t>
  </si>
  <si>
    <t>TECNICO DE EDIFICACOES (MENSALISTA)</t>
  </si>
  <si>
    <t>3.459,91</t>
  </si>
  <si>
    <t>TECNICO EM LABORATORIO E CAMPO DE CONSTRUCAO CIVIL</t>
  </si>
  <si>
    <t>39,96</t>
  </si>
  <si>
    <t>TECNICO EM LABORATORIO E CAMPO DE CONSTRUCAO CIVIL (MENSALISTA)</t>
  </si>
  <si>
    <t>7.026,86</t>
  </si>
  <si>
    <t>TECNICO EM SEGURANCA DO TRABALHO</t>
  </si>
  <si>
    <t>TECNICO EM SEGURANCA DO TRABALHO (MENSALISTA)</t>
  </si>
  <si>
    <t>6.683,95</t>
  </si>
  <si>
    <t>TECNICO EM SONDAGEM</t>
  </si>
  <si>
    <t>TECNICO EM SONDAGEM (MENSALISTA)</t>
  </si>
  <si>
    <t>5.273,59</t>
  </si>
  <si>
    <t>TELA ARAME GALVANIZADO REVESTIDO COM POLIMERO, MALHA HEXAGONAL DUPLA TORCAO, 8 X 10 CM (ZN/AL REVESTIDO COM POLIMERO), FIO *2,4* MM</t>
  </si>
  <si>
    <t>61,49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</si>
  <si>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</si>
  <si>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</si>
  <si>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</si>
  <si>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2,50</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</si>
  <si>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</si>
  <si>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</si>
  <si>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</si>
  <si>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14,25</t>
  </si>
  <si>
    <t>TELA DE ACO SOLDADA NERVURADA, CA-60, L-159, (1,69 KG/M2), DIAMETRO DO FIO = 4,5 MM, LARGURA = 2,45 M, ESPACAMENTO DA MALHA = 30 X 10 CM</t>
  </si>
  <si>
    <t>8,00</t>
  </si>
  <si>
    <t>TELA DE ACO SOLDADA NERVURADA, CA-60, Q-113, (1,8 KG/M2), DIAMETRO DO FIO = 3,8 MM, LARGURA = 2,45 M, ESPACAMENTO DA MALHA = 10 X 10 CM</t>
  </si>
  <si>
    <t>11,94</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</si>
  <si>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</si>
  <si>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</si>
  <si>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</si>
  <si>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</si>
  <si>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</si>
  <si>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6,64</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</si>
  <si>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</si>
  <si>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</si>
  <si>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9,89</t>
  </si>
  <si>
    <t>TELA DE ANIAGEM (JUTA)</t>
  </si>
  <si>
    <t>10,77</t>
  </si>
  <si>
    <t>TELA DE ARAME GALVANIZADA QUADRANGULAR / LOSANGULAR, FIO 2,11 MM (14 BWG), MALHA 5 X 5 CM, H = 2 M</t>
  </si>
  <si>
    <t>TELA DE ARAME GALVANIZADA QUADRANGULAR / LOSANGULAR, FIO 2,11 MM (14 BWG), MALHA 8 X 8 CM, H = 2 M</t>
  </si>
  <si>
    <t>15,13</t>
  </si>
  <si>
    <t>TELA DE ARAME GALVANIZADA QUADRANGULAR / LOSANGULAR, FIO 2,77 MM (12 BWG), MALHA 10 X 10 CM, H = 2 M</t>
  </si>
  <si>
    <t>TELA DE ARAME GALVANIZADA QUADRANGULAR / LOSANGULAR, FIO 2,77 MM (12 BWG), MALHA 5 X 5 CM, H = 2 M</t>
  </si>
  <si>
    <t>38,70</t>
  </si>
  <si>
    <t>TELA DE ARAME GALVANIZADA QUADRANGULAR / LOSANGULAR, FIO 2,77 MM (12 BWG), MALHA 8 X 8 CM, H = 2 M</t>
  </si>
  <si>
    <t>24,75</t>
  </si>
  <si>
    <t>TELA DE ARAME GALVANIZADA QUADRANGULAR / LOSANGULAR, FIO 3,4 MM (10 BWG), MALHA 5 X 5 CM, H = 2 M</t>
  </si>
  <si>
    <t>60,56</t>
  </si>
  <si>
    <t>TELA DE ARAME GALVANIZADA QUADRANGULAR / LOSANGULAR, FIO 4,19 MM (8 BWG), MALHA 5 X 5 CM, H = 2 M</t>
  </si>
  <si>
    <t>105,33</t>
  </si>
  <si>
    <t>TELA DE ARAME GALVANIZADA REVESTIDA EM PVC, QUADRANGULAR / LOSANGULAR, FIO 2,11 MM (14 BWG), BITOLA FINAL = *2,8* MM, MALHA *8 X 8* CM, H = 2 M</t>
  </si>
  <si>
    <t>27,07</t>
  </si>
  <si>
    <t>TELA DE ARAME GALVANIZADA REVESTIDA EM PVC, QUADRANGULAR / LOSANGULAR, FIO 2,77 MM (12 BWG), BITOLA FINAL = *3,8* MM, MALHA 7,5 X 7,5 CM, H = 2 M</t>
  </si>
  <si>
    <t>46,95</t>
  </si>
  <si>
    <t>TELA DE ARAME GALVANIZADA, HEXAGONAL, FIO 0,56 MM (24 BWG), MALHA 1/2", H = 1 M</t>
  </si>
  <si>
    <t>13,21</t>
  </si>
  <si>
    <t>TELA DE ARAME ONDULADA, FIO *2,77* MM (12 BWG), MALHA 5 X 5 CM, H = 2 M</t>
  </si>
  <si>
    <t>43,71</t>
  </si>
  <si>
    <t>TELA DE FIBRA DE VIDRO, ACABAMENTO ANTI-ALCALINO, MALHA 10 X 10 MM</t>
  </si>
  <si>
    <t>11,90</t>
  </si>
  <si>
    <t>TELA EM MALHA HEXAGONAL DE DUPLA TORCAO 8 X 10 CM (ZN/AL REVESTIDO COM POLIMERO), FIO 2,7 MM, COM GEOMANTA OU BIOMANTA, DIMENSOES 4,0 X 2,0 X 0,6 M, COM INCLINACAO DE 70 GRAUS, PARA SOLO REFORCADO</t>
  </si>
  <si>
    <t>999,44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</si>
  <si>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</si>
  <si>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</si>
  <si>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</si>
  <si>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</si>
  <si>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</si>
  <si>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2,63</t>
  </si>
  <si>
    <t>TELHA DE BARRO / CERAMICA, NAO ESMALTADA, TIPO COLONIAL, CANAL, PLAN, PAULISTA, COMPRIMENTO DE *44 A 50* CM, RENDIMENTO DE COBERTURA DE *26* TELHAS/M2</t>
  </si>
  <si>
    <t>1.700,00</t>
  </si>
  <si>
    <t>TELHA DE BARRO / CERAMICA, NAO ESMALTADA, TIPO ROMANA, AMERICANA, PORTUGUESA, FRANCESA, COMPRIMENTO DE *41* CM,  RENDIMENTO DE *16* TELHAS/M2</t>
  </si>
  <si>
    <t>1,92</t>
  </si>
  <si>
    <t>TELHA DE CONCRETO TIPO CLASSICA, COR CINZA, COMPRIMENTO DE *42* CM,  RENDIMENTO DE *10* TELHAS/M2</t>
  </si>
  <si>
    <t>TELHA DE FIBRA DE VIDRO ONDULADA INCOLOR, E = 0,6 MM, DE *0,50 X 2,44* M</t>
  </si>
  <si>
    <t>31,15</t>
  </si>
  <si>
    <t>TELHA DE FIBROCIMENTO E = 6 MM, DE 3,00 X 1,06 M (SEM AMIANTO)</t>
  </si>
  <si>
    <t>115,51</t>
  </si>
  <si>
    <t>TELHA DE FIBROCIMENTO E = 6 MM, DE 4,10 X 1,06 M (SEM AMIANTO)</t>
  </si>
  <si>
    <t>154,96</t>
  </si>
  <si>
    <t>TELHA DE FIBROCIMENTO E = 6 MM, DE 4,60 X 1,06 M (SEM AMIANTO)</t>
  </si>
  <si>
    <t>178,85</t>
  </si>
  <si>
    <t>TELHA DE FIBROCIMENTO E = 8 MM, DE 3,00 X 1,06 M (SEM AMIANTO)</t>
  </si>
  <si>
    <t>146,27</t>
  </si>
  <si>
    <t>TELHA DE FIBROCIMENTO E = 8 MM, DE 4,10 X 1,06 M (SEM AMIANTO)</t>
  </si>
  <si>
    <t>199,46</t>
  </si>
  <si>
    <t>TELHA DE FIBROCIMENTO E = 8 MM, DE 4,60 X 1,06 M (SEM AMIANTO)</t>
  </si>
  <si>
    <t>223,40</t>
  </si>
  <si>
    <t>TELHA DE FIBROCIMENTO E= 8 MM, DE *3,70 X 1,06* M (SEM AMIANTO)</t>
  </si>
  <si>
    <t>45,78</t>
  </si>
  <si>
    <t>TELHA DE FIBROCIMENTO ONDULADA E = 4 MM, DE 1,22 X 0,50 M (SEM AMIANTO)</t>
  </si>
  <si>
    <t>TELHA DE FIBROCIMENTO ONDULADA E = 4 MM, DE 2,13 X 0,50 M (SEM AMIANTO)</t>
  </si>
  <si>
    <t>13,65</t>
  </si>
  <si>
    <t>TELHA DE FIBROCIMENTO ONDULADA E = 4 MM, DE 2,44 X 0,50 M (SEM AMIANTO)</t>
  </si>
  <si>
    <t>12,96</t>
  </si>
  <si>
    <t>TELHA DE FIBROCIMENTO ONDULADA E = 6 MM, DE 1,53 X 1,10 M (SEM AMIANTO)</t>
  </si>
  <si>
    <t>37,69</t>
  </si>
  <si>
    <t>TELHA DE FIBROCIMENTO ONDULADA E = 6 MM, DE 1,83 X 1,10 M (SEM AMIANTO)</t>
  </si>
  <si>
    <t>TELHA DE FIBROCIMENTO ONDULADA E = 6 MM, DE 2,44 X 1,10 M (SEM AMIANTO)</t>
  </si>
  <si>
    <t>22,36</t>
  </si>
  <si>
    <t>60,03</t>
  </si>
  <si>
    <t>TELHA DE FIBROCIMENTO ONDULADA E = 6 MM, DE 3,66 X 1,10 M (SEM AMIANTO)</t>
  </si>
  <si>
    <t>90,18</t>
  </si>
  <si>
    <t>TELHA DE FIBROCIMENTO ONDULADA E = 8 MM, DE 1,53 X 1,10 M (SEM AMIANTO)</t>
  </si>
  <si>
    <t>49,60</t>
  </si>
  <si>
    <t>TELHA DE FIBROCIMENTO ONDULADA E = 8 MM, DE 1,83 X 1,10 M (SEM AMIANTO)</t>
  </si>
  <si>
    <t>59,20</t>
  </si>
  <si>
    <t>TELHA DE FIBROCIMENTO ONDULADA E = 8 MM, DE 2,44 X 1,10 M (SEM AMIANTO)</t>
  </si>
  <si>
    <t>TELHA DE FIBROCIMENTO ONDULADA E = 8 MM, DE 3,66 X 1,10 M (SEM AMIANTO)</t>
  </si>
  <si>
    <t>30,96</t>
  </si>
  <si>
    <t>124,65</t>
  </si>
  <si>
    <t>TELHA DE VIDRO TIPO FRANCESA, *39 X 23* CM</t>
  </si>
  <si>
    <t>TELHA ESTRUTURAL DE FIBROCIMENTO 1 ABA, DE 0,52 X 2,00 M (SEM AMIANTO)</t>
  </si>
  <si>
    <t>77,08</t>
  </si>
  <si>
    <t>TELHA ESTRUTURAL DE FIBROCIMENTO 1 ABA, DE 0,52 X 2,50 M (SEM AMIANTO)</t>
  </si>
  <si>
    <t>89,83</t>
  </si>
  <si>
    <t>TELHA ESTRUTURAL DE FIBROCIMENTO 1 ABA, DE 0,52 X 3,60 M (SEM AMIANTO)</t>
  </si>
  <si>
    <t>129,57</t>
  </si>
  <si>
    <t>TELHA ESTRUTURAL DE FIBROCIMENTO 1 ABA, DE 0,52 X 4,00 M (SEM AMIANTO)</t>
  </si>
  <si>
    <t>143,12</t>
  </si>
  <si>
    <t>TELHA ESTRUTURAL DE FIBROCIMENTO 1 ABA, DE 0,52 X 4,50 M (SEM AMIANTO)</t>
  </si>
  <si>
    <t>69,59</t>
  </si>
  <si>
    <t>162,84</t>
  </si>
  <si>
    <t>TELHA ESTRUTURAL DE FIBROCIMENTO 1 ABA, DE 0,52 X 5,00 M (SEM AMIANTO)</t>
  </si>
  <si>
    <t>180,94</t>
  </si>
  <si>
    <t>TELHA ESTRUTURAL DE FIBROCIMENTO 1 ABA, DE 0,52 X 5,50 M (SEM AMIANTO)</t>
  </si>
  <si>
    <t>199,12</t>
  </si>
  <si>
    <t>TELHA ESTRUTURAL DE FIBROCIMENTO 1 ABA, DE 0,52 X 6,00 M (SEM AMIANTO)</t>
  </si>
  <si>
    <t>217,16</t>
  </si>
  <si>
    <t>TELHA ESTRUTURAL DE FIBROCIMENTO 1 ABA, DE 0,52 X 6,50 M (SEM AMIANTO)</t>
  </si>
  <si>
    <t>235,27</t>
  </si>
  <si>
    <t>TELHA ESTRUTURAL DE FIBROCIMENTO 1 ABA, DE 0,52 X 7,20 M (SEM AMIANTO)</t>
  </si>
  <si>
    <t>260,50</t>
  </si>
  <si>
    <t>TELHA ESTRUTURAL DE FIBROCIMENTO 2 ABAS, DE 1,00 X 3,00 M (SEM AMIANTO)</t>
  </si>
  <si>
    <t>172,26</t>
  </si>
  <si>
    <t>TELHA ESTRUTURAL DE FIBROCIMENTO 2 ABAS, DE 1,00 X 4,60 M (SEM AMIANTO)</t>
  </si>
  <si>
    <t>274,51</t>
  </si>
  <si>
    <t>TELHA ESTRUTURAL DE FIBROCIMENTO 2 ABAS, DE 1,00 X 6,00 M (SEM AMIANTO)</t>
  </si>
  <si>
    <t>360,52</t>
  </si>
  <si>
    <t>TELHA ESTRUTURAL DE FIBROCIMENTO 2 ABAS, DE 1,00 X 7,40 M (SEM AMIANTO)</t>
  </si>
  <si>
    <t>443,23</t>
  </si>
  <si>
    <t>TELHA ESTRUTURAL DE FIBROCIMENTO 2 ABAS, DE 1,00 X 8,20 M (SEM AMIANTO)</t>
  </si>
  <si>
    <t>493,32</t>
  </si>
  <si>
    <t>TELHA ESTRUTURAL DE FIBROCIMENTO 2 ABAS, DE 1,00 X 9,20 M (SEM AMIANTO)</t>
  </si>
  <si>
    <t>552,30</t>
  </si>
  <si>
    <t>TELHA GALVALUME COM ISOLAMENTO TERMOACUSTICO EM ESPUMA RIGIDA DE POLIURETANO (PU) INJETADO, ESPESSURA DE 30 MM, DENSIDADE DE 35 KG/M3, COM DUAS FACES TRAPEZOIDAIS, ACABAMENTO NATURAL (NAO INCLUI ACESSORIOS DE FIXACAO)</t>
  </si>
  <si>
    <t>89,01</t>
  </si>
  <si>
    <t>TELHA ONDULADA EM ACO ZINCADO, ALTURA DE 17 MM, ESPESSURA DE 0,50 MM, LARGURA UTIL DE APROXIMADAMENTE 985 MM, SEM PINTURA</t>
  </si>
  <si>
    <t>25,47</t>
  </si>
  <si>
    <t>TELHA TERMOISOLANTE REVESTIDA EM ACO GALVALUME, FACE SUPERIOR TRAPEZOIDAL E FACE INFERIOR PLANA (NAO INCLUI ACESSORIOS DE FIXACAO), REVEST COM ESPESSURA DE 0,50 MM, COM PRE-PINTURA DE COR BRANCA NAS DUAS FACES, NUCLEO EM POLIIOCIANURATO (PIR) COM ESPESSURA DE 50 MM</t>
  </si>
  <si>
    <t>100,22</t>
  </si>
  <si>
    <t>TELHA TERMOISOLANTE REVESTIDA EM ACO GALVANIZADO, FACE SUPERIOR EM TELHA TRAPEZOIDAL E FACE INFERIOR EM CHAPA PLANA (SEM ACESSORIOS DE FIXACAO), REVESTIMENTO COM ESPESSURA DE 0,50 MM COM PRE-PINTURA NAS DUAS FACES, NUCLEO EM POLIESTIRENO (EPS) DE 30 MM</t>
  </si>
  <si>
    <t>81,77</t>
  </si>
  <si>
    <t>TELHA TERMOISOLANTE REVESTIDA EM ACO GALVANIZADO, FACE SUPERIOR EM TELHA TRAPEZOIDAL E FACE INFERIOR EM CHAPA PLANA (SEM ACESSORIOS DE FIXACAO), REVESTIMENTO COM ESPESSURA DE 0,50 MM COM PRE-PINTURA NAS DUAS FACES, NUCLEO EM POLIESTIRENO (EPS) DE 50 MM</t>
  </si>
  <si>
    <t>84,44</t>
  </si>
  <si>
    <t>TELHA TERMOISOLANTE REVESTIDA EM ACO GALVANIZADO, FACES SUPERIOR E INFERIOR EM TELHA TRAPEZOIDAL (SEM ACESSORIOS DE FIXACAO), REVESTIMENTO COM ESPESSURA DE 0,50 MM COM PRE-PINTURA NAS DUAS FACES, NUCLEO EM POLIESTIRENO (EPS) DE 50 MM</t>
  </si>
  <si>
    <t>87,19</t>
  </si>
  <si>
    <t>TELHA TRAPEZOIDAL EM ACO ZINCADO, SEM PINTURA, ALTURA DE APROXIMADAMENTE 40 MM, ESPESSURA DE 0,50 MM E LARGURA UTIL DE 980 MM</t>
  </si>
  <si>
    <t>26,61</t>
  </si>
  <si>
    <t>TELHA TRAPEZOIDAL EM ALUMINIO, ALTURA DE *38* MM E ESPESSURA DE 0,5 MM (LARGURA TOTAL DE 1056 MM E COMPRIMENTO DE 5000 MM)</t>
  </si>
  <si>
    <t>436,94</t>
  </si>
  <si>
    <t>TELHA TRAPEZOIDAL EM ALUMINIO, ALTURA DE *38* MM E ESPESSURA DE 0,7 MM (LARGURA TOTAL DE 1056 MM E COMPRIMENTO DE 5000 MM)</t>
  </si>
  <si>
    <t>552,00</t>
  </si>
  <si>
    <t>TELHA VIDRO TIPO CANAL OU COLONIAL, C = 46 A 50 CM</t>
  </si>
  <si>
    <t>TELHADOR</t>
  </si>
  <si>
    <t>18,87</t>
  </si>
  <si>
    <t>TELHADOR  (MENSALISTA)</t>
  </si>
  <si>
    <t>3.318,49</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</si>
  <si>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</si>
  <si>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</si>
  <si>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</si>
  <si>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</si>
  <si>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0,65</t>
  </si>
  <si>
    <t>TERMINAL A COMPRESSAO EM COBRE ESTANHADO PARA CABO 25 MM2, 1 FURO E 1 COMPRESSAO, PARA PARAFUSO DE FIXACAO M8</t>
  </si>
  <si>
    <t>1,80</t>
  </si>
  <si>
    <t>TERMINAL A COMPRESSAO EM COBRE ESTANHADO PARA CABO 35 MM2, 1 FURO E 1 COMPRESSAO, PARA PARAFUSO DE FIXACAO M8</t>
  </si>
  <si>
    <t>TERMINAL A COMPRESSAO EM COBRE ESTANHADO PARA CABO 4 MM2, 1 FURO E 1 COMPRESSAO, PARA PARAFUSO DE FIXACAO M5</t>
  </si>
  <si>
    <t>0,85</t>
  </si>
  <si>
    <t>TERMINAL A COMPRESSAO EM COBRE ESTANHADO PARA CABO 50 MM2, 1 FURO E 1 COMPRESSAO, PARA PARAFUSO DE FIXACAO M8</t>
  </si>
  <si>
    <t>3,52</t>
  </si>
  <si>
    <t>TERMINAL A COMPRESSAO EM COBRE ESTANHADO PARA CABO 6 MM2, 1 FURO E 1 COMPRESSAO, PARA PARAFUSO DE FIXACAO M6</t>
  </si>
  <si>
    <t>TERMINAL A COMPRESSAO EM COBRE ESTANHADO PARA CABO 70 MM2, 1 FURO E 1 COMPRESSAO, PARA PARAFUSO DE FIXACAO M10</t>
  </si>
  <si>
    <t>4,39</t>
  </si>
  <si>
    <t>TERMINAL A COMPRESSAO EM COBRE ESTANHADO PARA CABO 95 MM2, 1 FURO E 1 COMPRESSAO, PARA PARAFUSO DE FIXACAO M12</t>
  </si>
  <si>
    <t>TERMINAL AEREO EM ACO GALVANIZADO DN 5/16", COMPRIMENTO DE 350MM, COM BASE DE FIXACAO HORIZONTAL</t>
  </si>
  <si>
    <t>10,81</t>
  </si>
  <si>
    <t>TERMINAL DE VENTILACAO, 100 MM, SERIE NORMAL, ESGOTO PREDIAL</t>
  </si>
  <si>
    <t>TERMINAL DE VENTILACAO, 50 MM, SERIE NORMAL, ESGOTO PREDIAL</t>
  </si>
  <si>
    <t>TERMINAL DE VENTILACAO, 75 MM, SERIE NORMAL, ESGOTO PREDIAL</t>
  </si>
  <si>
    <t>9,09</t>
  </si>
  <si>
    <t>TERMINAL METALICO A PRESSAO PARA 1 CABO DE 120 MM2, COM 1 FURO DE FIXACAO</t>
  </si>
  <si>
    <t>TERMINAL METALICO A PRESSAO PARA 1 CABO DE 150 A 185 MM2, COM 2 FUROS PARA FIXACAO</t>
  </si>
  <si>
    <t>87,96</t>
  </si>
  <si>
    <t>TERMINAL METALICO A PRESSAO PARA 1 CABO DE 150 MM2, COM 1 FURO DE FIXACAO</t>
  </si>
  <si>
    <t>17,13</t>
  </si>
  <si>
    <t>TERMINAL METALICO A PRESSAO PARA 1 CABO DE 16 A 25 MM2, COM 2 FUROS PARA FIXACAO</t>
  </si>
  <si>
    <t>TERMINAL METALICO A PRESSAO PARA 1 CABO DE 16 MM2, COM 1 FURO DE FIXACAO</t>
  </si>
  <si>
    <t>TERMINAL METALICO A PRESSAO PARA 1 CABO DE 185 MM2, COM 1 FURO DE FIXACAO</t>
  </si>
  <si>
    <t>18,72</t>
  </si>
  <si>
    <t>TERMINAL METALICO A PRESSAO PARA 1 CABO DE 240 MM2, COM 1 FURO DE FIXACAO</t>
  </si>
  <si>
    <t>TERMINAL METALICO A PRESSAO PARA 1 CABO DE 25 A 35 MM2, COM 2 FUROS PARA FIXACAO</t>
  </si>
  <si>
    <t>24,97</t>
  </si>
  <si>
    <t>TERMINAL METALICO A PRESSAO PARA 1 CABO DE 25 MM2, COM 1 FURO DE FIXACAO</t>
  </si>
  <si>
    <t>4,46</t>
  </si>
  <si>
    <t>TERMINAL METALICO A PRESSAO PARA 1 CABO DE 300 MM2, COM 1 FURO DE FIXACAO</t>
  </si>
  <si>
    <t>35,95</t>
  </si>
  <si>
    <t>TERMINAL METALICO A PRESSAO PARA 1 CABO DE 35 MM2, COM 1 FURO DE FIXACAO</t>
  </si>
  <si>
    <t>4,54</t>
  </si>
  <si>
    <t>TERMINAL METALICO A PRESSAO PARA 1 CABO DE 50 A 70 MM2, COM 2 FUROS PARA FIXACAO</t>
  </si>
  <si>
    <t>TERMINAL METALICO A PRESSAO PARA 1 CABO DE 50 MM2, COM 1 FURO DE FIXACAO</t>
  </si>
  <si>
    <t>6,23</t>
  </si>
  <si>
    <t>TERMINAL METALICO A PRESSAO PARA 1 CABO DE 6 A 10 MM2, COM 1 FURO DE FIXACAO</t>
  </si>
  <si>
    <t>TERMINAL METALICO A PRESSAO PARA 1 CABO DE 70 MM2, COM 1 FURO DE FIXACAO</t>
  </si>
  <si>
    <t>TERMINAL METALICO A PRESSAO PARA 1 CABO DE 95 A 120 MM2, COM 2 FUROS PARA FIXACAO</t>
  </si>
  <si>
    <t>72,79</t>
  </si>
  <si>
    <t>TERMINAL METALICO A PRESSAO PARA 1 CABO DE 95 MM2, COM 1 FURO DE FIXACAO</t>
  </si>
  <si>
    <t>TERMINAL METALICO A PRESSAO 1 CABO, PARA CABOS DE 4 A 10 MM2, COM 2 FUROS PARA FIXACAO</t>
  </si>
  <si>
    <t>15,00</t>
  </si>
  <si>
    <t>TERMOFUSORA PARA TUBOS E CONEXOES EM PPR COM DIAMETROS DE 20 A 63 MM, POTENCIA DE 800 W, TENSAO 220 V</t>
  </si>
  <si>
    <t>836,86</t>
  </si>
  <si>
    <t>TERMOFUSORA PARA TUBOS E CONEXOES EM PPR COM DIAMETROS DE 75 A 110 MM, POTENCIA DE *1100* W, TENSAO 220 V</t>
  </si>
  <si>
    <t>1.174,55</t>
  </si>
  <si>
    <t>TERRA VEGETAL (ENSACADA)</t>
  </si>
  <si>
    <t>TERRA VEGETAL (GRANEL)</t>
  </si>
  <si>
    <t>94,28</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</si>
  <si>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</si>
  <si>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</si>
  <si>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</si>
  <si>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</si>
  <si>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</si>
  <si>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</si>
  <si>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</si>
  <si>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6,32</t>
  </si>
  <si>
    <t>TIL PARA LIGACAO PREDIAL, EM PVC, JE, BBB, DN 100 X 100 MM, PARA REDE COLETORA ESGOTO (NBR 10569)</t>
  </si>
  <si>
    <t>50,31</t>
  </si>
  <si>
    <t>TIL TUBO QUEDA, EM PVC, JE, BBB, DN 100 X 100 MM, PARA REDE COLETORA DE ESGOTO (NBR 10569)</t>
  </si>
  <si>
    <t>413,85</t>
  </si>
  <si>
    <t>TINTA / REVESTIMENTO A BASE DE RESINA EPOXI COM ALCATRAO, BICOMPONENTE</t>
  </si>
  <si>
    <t>53,94</t>
  </si>
  <si>
    <t>TINTA A BASE DE RESINA ACRILICA EMULSIONADA EM AGUA, PARA SINALIZACAO HORIZONTAL VIARIA (NBR 13699)</t>
  </si>
  <si>
    <t>TINTA A BASE DE RESINA ACRILICA, PARA SINALIZACAO HORIZONTAL VIARIA (NBR 11862)</t>
  </si>
  <si>
    <t>TINTA A OLEO BRILHANTE, PARA MADEIRAS E METAIS</t>
  </si>
  <si>
    <t>20,31</t>
  </si>
  <si>
    <t>TINTA ACRILICA PARA CERAMICA</t>
  </si>
  <si>
    <t>26,37</t>
  </si>
  <si>
    <t>TINTA ACRILICA PREMIUM PARA PISO</t>
  </si>
  <si>
    <t>14,79</t>
  </si>
  <si>
    <t>TINTA ACRILICA PREMIUM, COR BRANCO FOSCO</t>
  </si>
  <si>
    <t>22,17</t>
  </si>
  <si>
    <t>TINTA ASFALTICA IMPERMEABILIZANTE DILUIDA EM SOLVENTE, PARA MATERIAIS CIMENTICIOS, METAL E MADEIRA</t>
  </si>
  <si>
    <t>16,37</t>
  </si>
  <si>
    <t>TINTA ASFALTICA IMPERMEABILIZANTE DISPERSA EM AGUA, PARA MATERIAIS CIMENTICIOS</t>
  </si>
  <si>
    <t>9,37</t>
  </si>
  <si>
    <t>TINTA BORRACHA CLORADA, ACABAMENTO SEMIBRILHO, BRANCA</t>
  </si>
  <si>
    <t>108,48</t>
  </si>
  <si>
    <t>TINTA BORRACHA CLORADA, ACABAMENTO SEMIBRILHO, CORES VIVAS</t>
  </si>
  <si>
    <t>116,92</t>
  </si>
  <si>
    <t>TINTA BORRACHA, CLORADA, ACABAMENTO SEMIBRILHO, PRETA</t>
  </si>
  <si>
    <t>109,45</t>
  </si>
  <si>
    <t>TINTA EPOXI BASE AGUA PREMIUM, BRANCA</t>
  </si>
  <si>
    <t>60,18</t>
  </si>
  <si>
    <t>TINTA ESMALTE BASE AGUA PREMIUM ACETINADO</t>
  </si>
  <si>
    <t>31,12</t>
  </si>
  <si>
    <t>TINTA ESMALTE BASE AGUA PREMIUM BRILHANTE</t>
  </si>
  <si>
    <t>29,41</t>
  </si>
  <si>
    <t>TINTA ESMALTE SINTETICO PREMIUM ACETINADO</t>
  </si>
  <si>
    <t>30,13</t>
  </si>
  <si>
    <t>TINTA ESMALTE SINTETICO PREMIUM BRILHANTE</t>
  </si>
  <si>
    <t>TINTA ESMALTE SINTETICO PREMIUM DE DUPLA ACAO GRAFITE FOSCO PARA SUPERFICIES METALICAS FERROSAS</t>
  </si>
  <si>
    <t>32,27</t>
  </si>
  <si>
    <t>TINTA ESMALTE SINTETICO PREMIUM DE EFEITO PROTETOR DE SUPERFICIE METALICA ALUMINIO</t>
  </si>
  <si>
    <t>TINTA ESMALTE SINTETICO PREMIUM FOSCO</t>
  </si>
  <si>
    <t>TINTA ESMALTE SINTETICO STANDARD ACETINADO</t>
  </si>
  <si>
    <t>23,87</t>
  </si>
  <si>
    <t>TINTA ESMALTE SINTETICO STANDARD BRILHANTE</t>
  </si>
  <si>
    <t>21,69</t>
  </si>
  <si>
    <t>TINTA ESMALTE SINTETICO STANDARD FOSCO</t>
  </si>
  <si>
    <t>20,93</t>
  </si>
  <si>
    <t>TINTA LATEX ACRILICA ECONOMICA, COR BRANCA</t>
  </si>
  <si>
    <t>10,17</t>
  </si>
  <si>
    <t>TINTA LATEX ACRILICA STANDARD, COR BRANCA</t>
  </si>
  <si>
    <t>TINTA MINERAL IMPERMEAVEL EM PO, BRANCA</t>
  </si>
  <si>
    <t>1,79</t>
  </si>
  <si>
    <t>TIRANTE COM ELO, EM ARAME GALVANIZADO RIGIDO, NUMERO 10, COMPRIMENTO 2000 MM, PARA PENDURAL DE FORRO REMOVIVEL</t>
  </si>
  <si>
    <t>TIRANTE EM FERRO GALVANIZADO PARA CONTRAVENTAMENTO DE TELHA CANALETE 90, 1/4 " X 400 MM</t>
  </si>
  <si>
    <t>44,99</t>
  </si>
  <si>
    <t>TOALHEIRO PLASTICO TIPO DISPENSER PARA PAPEL TOALHA INTERFOLHADO</t>
  </si>
  <si>
    <t>TOMADA INDUSTRIAL DE EMBUTIR 3P+T 30 A, 440 V, COM TRAVA, COM PLACA</t>
  </si>
  <si>
    <t>37,07</t>
  </si>
  <si>
    <t>TOMADA INDUSTRIAL DE EMBUTIR 3P+T 30 A, 440 V, COM TRAVA, SEM PLACA</t>
  </si>
  <si>
    <t>34,94</t>
  </si>
  <si>
    <t>TOMADA PARA ANTENA DE TV, CABO COAXIAL DE 9 MM (APENAS MODULO)</t>
  </si>
  <si>
    <t>8,97</t>
  </si>
  <si>
    <t>TOMADA PARA ANTENA DE TV, CABO COAXIAL DE 9 MM, CONJUNTO MONTADO PARA EMBUTIR 4" X 2" (PLACA + SUPORTE + MODULO)</t>
  </si>
  <si>
    <t>TOMADA RJ11, 2 FIOS (APENAS MODULO)</t>
  </si>
  <si>
    <t>13,47</t>
  </si>
  <si>
    <t>TOMADA RJ11, 2 FIOS, CONJUNTO MONTADO PARA EMBUTIR 4" X 2" (PLACA + SUPORTE + MODULO)</t>
  </si>
  <si>
    <t>TOMADA RJ45, 8 FIOS, CAT 5E (APENAS MODULO)</t>
  </si>
  <si>
    <t>26,38</t>
  </si>
  <si>
    <t>TOMADA RJ45, 8 FIOS, CAT 5E, CONJUNTO MONTADO PARA EMBUTIR 4" X 2" (PLACA + SUPORTE + MODULO)</t>
  </si>
  <si>
    <t>29,29</t>
  </si>
  <si>
    <t>TOMADA 2P+T 10A, 250V  (APENAS MODULO)</t>
  </si>
  <si>
    <t>TOMADA 2P+T 10A, 250V, CONJUNTO MONTADO PARA EMBUTIR 4" X 2" (PLACA + SUPORTE + MODULO)</t>
  </si>
  <si>
    <t>7,53</t>
  </si>
  <si>
    <t>TOMADA 2P+T 10A, 250V, CONJUNTO MONTADO PARA SOBREPOR 4" X 2" (CAIXA + MODULO)</t>
  </si>
  <si>
    <t>11,48</t>
  </si>
  <si>
    <t>TOMADA 2P+T 20A 250V, CONJUNTO MONTADO PARA EMBUTIR 4" X 2" (PLACA + SUPORTE + MODULO)</t>
  </si>
  <si>
    <t>13,04</t>
  </si>
  <si>
    <t>TOMADA 2P+T 20A, 250V  (APENAS MODULO)</t>
  </si>
  <si>
    <t>TOMADAS (2 MODULOS) 2P+T 10A, 250V, CONJUNTO MONTADO PARA EMBUTIR 4" X 2" (PLACA + SUPORTE + MODULOS)</t>
  </si>
  <si>
    <t>TOPOGRAFO</t>
  </si>
  <si>
    <t>20,63</t>
  </si>
  <si>
    <t>TOPOGRAFO (MENSALISTA)</t>
  </si>
  <si>
    <t>3.627,08</t>
  </si>
  <si>
    <t>TORNEIRA CROMADA COM BICO PARA JARDIM/TANQUE 1/2 " OU 3/4 " (REF 1153)</t>
  </si>
  <si>
    <t>48,59</t>
  </si>
  <si>
    <t>TORNEIRA CROMADA CURTA SEM BICO PARA TANQUE, PADRAO POPULAR, 1/2 " OU 3/4 " (REF 1140)</t>
  </si>
  <si>
    <t>TORNEIRA CROMADA CURTA SEM BICO PARA USO GERAL  1/2 " OU 3/4 " (REF 1152)</t>
  </si>
  <si>
    <t>33,96</t>
  </si>
  <si>
    <t>TORNEIRA CROMADA DE MESA PARA COZINHA BICA MOVEL COM AREJADOR 1/2 " OU 3/4 " (REF 1167)</t>
  </si>
  <si>
    <t>82,47</t>
  </si>
  <si>
    <t>TORNEIRA CROMADA DE MESA PARA LAVATORIO COM SENSOR DE PRESENCA</t>
  </si>
  <si>
    <t>530,41</t>
  </si>
  <si>
    <t>TORNEIRA CROMADA DE MESA PARA LAVATORIO TEMPORIZADA PRESSAO BICA BAIXA</t>
  </si>
  <si>
    <t>136,56</t>
  </si>
  <si>
    <t>TORNEIRA CROMADA DE MESA PARA LAVATORIO, BICA ALTA (REF 1195)</t>
  </si>
  <si>
    <t>70,36</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</si>
  <si>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</si>
  <si>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</si>
  <si>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</si>
  <si>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</si>
  <si>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82,21</t>
  </si>
  <si>
    <t>TORNEIRA CROMADA DE PAREDE PARA COZINHA COM AREJADOR, PADRAO POPULAR, 1/2 " OU 3/4 " (REF 1159)</t>
  </si>
  <si>
    <t>42,00</t>
  </si>
  <si>
    <t>TORNEIRA CROMADA DE PAREDE PARA COZINHA SEM AREJADOR, PADRAO POPULAR, 1/2 " OU 3/4 " (REF 1158)</t>
  </si>
  <si>
    <t>33,87</t>
  </si>
  <si>
    <t>TORNEIRA CROMADA SEM BICO PARA TANQUE 1/2 " OU 3/4 " (REF 1143)</t>
  </si>
  <si>
    <t>TORNEIRA CROMADA SEM BICO PARA TANQUE, PADRAO POPULAR, 1/2 " OU 3/4 " (REF 1126)</t>
  </si>
  <si>
    <t>12,94</t>
  </si>
  <si>
    <t>TORNEIRA DE BOIA CONVENCIONAL PARA CAIXA D'AGUA, 1.1/2", COM HASTE E TORNEIRA METALICOS E BALAO PLASTICO</t>
  </si>
  <si>
    <t>81,28</t>
  </si>
  <si>
    <t>TORNEIRA DE BOIA CONVENCIONAL PARA CAIXA D'AGUA, 1.1/4", COM HASTE E TORNEIRA METALICOS E BALAO PLASTICO</t>
  </si>
  <si>
    <t>86,82</t>
  </si>
  <si>
    <t>TORNEIRA DE BOIA CONVENCIONAL PARA CAIXA D'AGUA, 1/2", COM HASTE E TORNEIRA METALICOS E BALAO PLASTICO</t>
  </si>
  <si>
    <t>20,80</t>
  </si>
  <si>
    <t>TORNEIRA DE BOIA CONVENCIONAL PARA CAIXA D'AGUA, 1", COM HASTE E TORNEIRA METALICOS E BALAO PLASTICO</t>
  </si>
  <si>
    <t>35,68</t>
  </si>
  <si>
    <t>TORNEIRA DE BOIA CONVENCIONAL PARA CAIXA D'AGUA, 2", COM HASTE E TORNEIRA METALICOS E BALAO PLASTICO</t>
  </si>
  <si>
    <t>144,11</t>
  </si>
  <si>
    <t>TORNEIRA DE BOIA CONVENCIONAL PARA CAIXA D'AGUA, 3/4", COM HASTE E TORNEIRA METALICOS E BALAO PLASTICO</t>
  </si>
  <si>
    <t>22,48</t>
  </si>
  <si>
    <t>TORNEIRA DE BOIA VAZAO TOTAL PARA CAIXA D'AGUA, 1/2", COM HASTE E TORNEIRA METALICOS E BALAO PLASTICO</t>
  </si>
  <si>
    <t>39,97</t>
  </si>
  <si>
    <t>TORNEIRA DE BOIA VAZAO TOTAL PARA CAIXA D'AGUA, 1", COM HASTE E TORNEIRA METALICOS E BALAO PLASTICO</t>
  </si>
  <si>
    <t>54,43</t>
  </si>
  <si>
    <t>TORNEIRA DE BOIA VAZAO TOTAL PARA CAIXA D'AGUA, 3/4", COM HASTE E TORNEIRA METALICOS E BALAO PLASTICO</t>
  </si>
  <si>
    <t>41,22</t>
  </si>
  <si>
    <t>TORNEIRA ELETRICA DE PAREDE, BICA ALTA, PARA COZINHA, 5500 W (110/220 V)</t>
  </si>
  <si>
    <t>129,88</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</si>
  <si>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</si>
  <si>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</si>
  <si>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</si>
  <si>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34,62</t>
  </si>
  <si>
    <t>TORNEIRA METALICA DE BOIA CONVENCIONAL PARA CAIXA D'AGUA, 3/4 ", COM HASTE, TORNEIRA E BALAO METALICOS</t>
  </si>
  <si>
    <t>36,08</t>
  </si>
  <si>
    <t>TORNEIRA PLASTICA DE BOIA CONVENCIONAL PARA CAIXA DE AGUA, 3/4 ", COM HASTE METALICA E COM TORNEIRA E BALAO PLASTICOS (PADRAO POPULAR)</t>
  </si>
  <si>
    <t>17,45</t>
  </si>
  <si>
    <t>TORNEIRA PLASTICA DE BOIA PARA CAIXA DE DESCARGA,  1/2", BALAO E TORNEIRA PLASTICOS, COM HASTE METALICA</t>
  </si>
  <si>
    <t>TORNEIRA PLASTICA DE MESA, BICA MOVEL, PARA COZINHA 1/2 "</t>
  </si>
  <si>
    <t>30,47</t>
  </si>
  <si>
    <t>TORNEIRA PLASTICA PARA TANQUE 1/2 " OU 3/4 " COM BICO PARA MANGUEIRA</t>
  </si>
  <si>
    <t>TRANSFORMADOR TRIFASICO DE DISTRIBUICAO, POTENCIA DE 1000 KVA, TENSAO NOMINAL DE 15 KV, TENSAO SECUNDARIA DE 220/127V, EM OLEO ISOLANTE TIPO MINERAL</t>
  </si>
  <si>
    <t>67.944,93</t>
  </si>
  <si>
    <t>TRANSFORMADOR TRIFASICO DE DISTRIBUICAO, POTENCIA DE 112,5 KVA, TENSAO NOMINAL DE 15 KV, TENSAO SECUNDARIA DE 220/127V, EM OLEO ISOLANTE TIPO MINERAL</t>
  </si>
  <si>
    <t>10.502,83</t>
  </si>
  <si>
    <t>TRANSFORMADOR TRIFASICO DE DISTRIBUICAO, POTENCIA DE 15 KVA, TENSAO NOMINAL DE 15 KV, TENSAO SECUNDARIA DE 220/127V, EM OLEO ISOLANTE TIPO MINERAL</t>
  </si>
  <si>
    <t>4.817,81</t>
  </si>
  <si>
    <t>TRANSFORMADOR TRIFASICO DE DISTRIBUICAO, POTENCIA DE 150 KVA, TENSAO NOMINAL DE 15 KV, TENSAO SECUNDARIA DE 220/127V, EM OLEO ISOLANTE TIPO MINERAL</t>
  </si>
  <si>
    <t>13.246,57</t>
  </si>
  <si>
    <t>TRANSFORMADOR TRIFASICO DE DISTRIBUICAO, POTENCIA DE 1500 KVA, TENSAO NOMINAL DE 15 KV, TENSAO SECUNDARIA DE 220/127V, EM OLEO ISOLANTE TIPO MINERAL</t>
  </si>
  <si>
    <t>85.914,00</t>
  </si>
  <si>
    <t>TRANSFORMADOR TRIFASICO DE DISTRIBUICAO, POTENCIA DE 225 KVA, TENSAO NOMINAL DE 15 KV, TENSAO SECUNDARIA DE 220/127V, EM OLEO ISOLANTE TIPO MINERAL</t>
  </si>
  <si>
    <t>18.582,99</t>
  </si>
  <si>
    <t>TRANSFORMADOR TRIFASICO DE DISTRIBUICAO, POTENCIA DE 30 KVA, TENSAO NOMINAL DE 15 KV, TENSAO SECUNDARIA DE 220/127V, EM OLEO ISOLANTE TIPO MINERAL</t>
  </si>
  <si>
    <t>5.884,61</t>
  </si>
  <si>
    <t>TRANSFORMADOR TRIFASICO DE DISTRIBUICAO, POTENCIA DE 300 KVA, TENSAO NOMINAL DE 15 KV, TENSAO SECUNDARIA DE 220/127V, EM OLEO ISOLANTE TIPO MINERAL</t>
  </si>
  <si>
    <t>21.680,16</t>
  </si>
  <si>
    <t>TRANSFORMADOR TRIFASICO DE DISTRIBUICAO, POTENCIA DE 45 KVA, TENSAO NOMINAL DE 15 KV, TENSAO SECUNDARIA DE 220/127V, EM OLEO ISOLANTE TIPO MINERAL</t>
  </si>
  <si>
    <t>6.572,87</t>
  </si>
  <si>
    <t>TRANSFORMADOR TRIFASICO DE DISTRIBUICAO, POTENCIA DE 500 KVA, TENSAO NOMINAL DE 15 KV, TENSAO SECUNDARIA DE 220/127V, EM OLEO ISOLANTE TIPO MINERAL</t>
  </si>
  <si>
    <t>35.378,58</t>
  </si>
  <si>
    <t>TRANSFORMADOR TRIFASICO DE DISTRIBUICAO, POTENCIA DE 75 KVA, TENSAO NOMINAL DE 15 KV, TENSAO SECUNDARIA DE 220/127V, EM OLEO ISOLANTE TIPO MINERAL</t>
  </si>
  <si>
    <t>8.500,00</t>
  </si>
  <si>
    <t>TRANSFORMADOR TRIFASICO DE DISTRIBUICAO, POTENCIA DE 750 KVA, TENSAO NOMINAL DE 15 KV, TENSAO SECUNDARIA DE 220/127V, EM OLEO ISOLANTE TIPO MINERAL</t>
  </si>
  <si>
    <t>48.527,77</t>
  </si>
  <si>
    <t>TRANSPORTE - HORISTA (COLETADO CAIXA)</t>
  </si>
  <si>
    <t>TRANSPORTE - MENSALISTA (COLETADO CAIXA)</t>
  </si>
  <si>
    <t>190,46</t>
  </si>
  <si>
    <t>TRATOR DE ESTEIRAS, POTENCIA BRUTA DE 133 HP, PESO OPERACIONAL DE 14 T, COM LAMINA COM CAPACIDADE DE 3,00 M3</t>
  </si>
  <si>
    <t>768.073,36</t>
  </si>
  <si>
    <t>TRATOR DE ESTEIRAS, POTENCIA BRUTA DE 347 HP, PESO OPERACIONAL DE 38,5 T, COM ESCARIFICADOR E LAMINA COM CAPACIDADE DE 4,70M3</t>
  </si>
  <si>
    <t>3.164.192,02</t>
  </si>
  <si>
    <t>TRATOR DE ESTEIRAS, POTENCIA DE 100 HP, PESO OPERACIONAL DE 9,4 T, COM LAMINA COM CAPACIDADE DE 2,19 M3</t>
  </si>
  <si>
    <t>745.143,42</t>
  </si>
  <si>
    <t>TRATOR DE ESTEIRAS, POTENCIA DE 150 HP, PESO OPERACIONAL DE 16,7 T, COM RODA MOTRIZ ELEVADA E LAMINA COM CONTATO DE 3,18M3</t>
  </si>
  <si>
    <t>966.000,00</t>
  </si>
  <si>
    <t>TRATOR DE ESTEIRAS, POTENCIA DE 170 HP, PESO OPERACIONAL DE 19 T, COM LAMINA COM CAPACIDADE DE 5,2 M3</t>
  </si>
  <si>
    <t>960.091,65</t>
  </si>
  <si>
    <t>TRATOR DE ESTEIRAS, POTENCIA DE 347 HP, PESO OPERACIONAL DE 38,5 T, COM LAMINA COM CAPACIDADE DE 8,70M3</t>
  </si>
  <si>
    <t>TRATOR DE ESTEIRAS, POTENCIA NO VOLANTE DE 200 HP, PESO OPERACIONAL DE 20,1 T, COM RODA MOTRIZ ELEVADA E LAMINA COM CAPACIDADE DE 3,89 M3</t>
  </si>
  <si>
    <t>1.423.062,70</t>
  </si>
  <si>
    <t>TRATOR DE ESTEIRAS, POTENCIA 125 HP, PESO OPERACIONAL DE 12,9 T, COM LAMINA COM CAPACIDADE DE 2,7 M3</t>
  </si>
  <si>
    <t>779.889,86</t>
  </si>
  <si>
    <t>TRATOR DE PNEUS COM POTENCIA DE 105 CV, TRACAO 4 X 4, PESO COM LASTRO DE 5775 KG</t>
  </si>
  <si>
    <t>197.643,34</t>
  </si>
  <si>
    <t>TRATOR DE PNEUS COM POTENCIA DE 122 CV, TRACAO 4 X 4, PESO COM LASTRO DE 4510 KG</t>
  </si>
  <si>
    <t>229.015,31</t>
  </si>
  <si>
    <t>TRATOR DE PNEUS COM POTENCIA DE 15 CV, PESO COM LASTRO DE 1160 KG</t>
  </si>
  <si>
    <t>67.449,70</t>
  </si>
  <si>
    <t>TRATOR DE PNEUS COM POTENCIA DE 50 CV, TRACAO 4 X 2, PESO COM LASTRO DE 2714 KG</t>
  </si>
  <si>
    <t>109.379,90</t>
  </si>
  <si>
    <t>TRATOR DE PNEUS COM POTENCIA DE 85 CV, TRACAO 4 X 4, PESO COM LASTRO DE 4675 KG</t>
  </si>
  <si>
    <t>167.840,00</t>
  </si>
  <si>
    <t>TRATOR DE PNEUS COM POTENCIA DE 85 CV, TURBO,  PESO COM LASTRO DE 4900 KG</t>
  </si>
  <si>
    <t>161.683,24</t>
  </si>
  <si>
    <t>TRATOR DE PNEUS COM POTENCIA DE 95 CV, TRACAO 4 X 4, PESO MAXIMO DE 5225 KG</t>
  </si>
  <si>
    <t>180.388,77</t>
  </si>
  <si>
    <t>TRAVA / PRENDEDOR DE PORTA, EM LATAO CROMADO, MONTADO EM PISO</t>
  </si>
  <si>
    <t>27,36</t>
  </si>
  <si>
    <t>TRAVA-QUEDAS EM ACO PARA CORDA DE 12 MM, EXTENSOR DE 25 X 300 MM, COM MOSQUETAO TIPO GANCHO TRAVA DUPLA</t>
  </si>
  <si>
    <t>164,50</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</si>
  <si>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</si>
  <si>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</si>
  <si>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</si>
  <si>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36,95</t>
  </si>
  <si>
    <t>TRILHO QUADRADO FRIZADO PARA RODIZIO (VERGALHAO MACICO), EM ALUMINIO, COM DIMENSOES DE *6 X 6* MM</t>
  </si>
  <si>
    <t>TROLEY MANUAL CAPACIDADE 1 T</t>
  </si>
  <si>
    <t>621,13</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</si>
  <si>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</si>
  <si>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</si>
  <si>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</si>
  <si>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25,46</t>
  </si>
  <si>
    <t>TUBO ACO CARBONO COM COSTURA, NBR 5580, CLASSE L, DN = 40 MM, E = 3,0 MM, 3,34 KG/M</t>
  </si>
  <si>
    <t>41,84</t>
  </si>
  <si>
    <t>TUBO ACO CARBONO COM COSTURA, NBR 5580, CLASSE L, DN = 80 MM, E = 3,35 MM, 7,07 KG/M</t>
  </si>
  <si>
    <t>88,79</t>
  </si>
  <si>
    <t>TUBO ACO CARBONO COM COSTURA, NBR 5580, CLASSE M, DN = 25 MM, E = 3,35 MM, *2,50* KG//M</t>
  </si>
  <si>
    <t>30,86</t>
  </si>
  <si>
    <t>TUBO ACO CARBONO COM COSTURA, NBR 5580, CLASSE M, DN = 40 MM, E = 3,35 MM, *3,71* KG//M</t>
  </si>
  <si>
    <t>48,79</t>
  </si>
  <si>
    <t>TUBO ACO CARBONO COM COSTURA, NBR 5580, CLASSE M, DN = 80 MM, E = 4,05 MM, *8,47* KG/M</t>
  </si>
  <si>
    <t>104,54</t>
  </si>
  <si>
    <t>TUBO ACO CARBONO SEM COSTURA 1 1/2", E= *3,68 MM, SCHEDULE 40, 4,05 KG/M</t>
  </si>
  <si>
    <t>61,20</t>
  </si>
  <si>
    <t>TUBO ACO CARBONO SEM COSTURA 1 1/4", E= *3,56 MM, SCHEDULE 40, *3,38* KG/M</t>
  </si>
  <si>
    <t>56,16</t>
  </si>
  <si>
    <t>TUBO ACO CARBONO SEM COSTURA 1/2", E= *2,77 MM, SCHEDULE 40, *1,27 KG/M</t>
  </si>
  <si>
    <t>27,29</t>
  </si>
  <si>
    <t>TUBO ACO CARBONO SEM COSTURA 1/2", E= *3,73 MM, SCHEDULE 80, *1,62 KG/M</t>
  </si>
  <si>
    <t>36,22</t>
  </si>
  <si>
    <t>TUBO ACO CARBONO SEM COSTURA 1", E= *3,38 MM, SCHEDULE 40, *2,50* KG/M</t>
  </si>
  <si>
    <t>41,91</t>
  </si>
  <si>
    <t>TUBO ACO CARBONO SEM COSTURA 14", E= *11,13 MM, SCHEDULE 40, *94,55 KG/M</t>
  </si>
  <si>
    <t>1.297,74</t>
  </si>
  <si>
    <t>TUBO ACO CARBONO SEM COSTURA 2 1/2", E = 5,16 MM, SCHEDULE 40 (8,62 KG/M)</t>
  </si>
  <si>
    <t>121,68</t>
  </si>
  <si>
    <t>TUBO ACO CARBONO SEM COSTURA 2", E= *3,91* MM, SCHEDULE 40, *5,43* KG/M</t>
  </si>
  <si>
    <t>75,10</t>
  </si>
  <si>
    <t>TUBO ACO CARBONO SEM COSTURA 20", E= *12,70 MM, SCHEDULE 30, *154,97 KG/M</t>
  </si>
  <si>
    <t>2.490,12</t>
  </si>
  <si>
    <t>TUBO ACO CARBONO SEM COSTURA 20", E= *6,35 MM,  SCHEDULE 10, *78,46 KG/M</t>
  </si>
  <si>
    <t>1.379,89</t>
  </si>
  <si>
    <t>TUBO ACO CARBONO SEM COSTURA 3/4", E= *2,87 MM, SCHEDULE 40, *1,69 KG/M</t>
  </si>
  <si>
    <t>37,24</t>
  </si>
  <si>
    <t>TUBO ACO CARBONO SEM COSTURA 3/4", E= *3,91 MM, SCHEDULE 80, *2,19 KG/M.</t>
  </si>
  <si>
    <t>46,92</t>
  </si>
  <si>
    <t>TUBO ACO CARBONO SEM COSTURA 3", E= *5,49 MM, SCHEDULE 40, *11,28* KG/M</t>
  </si>
  <si>
    <t>153,19</t>
  </si>
  <si>
    <t>TUBO ACO CARBONO SEM COSTURA 4", E= *6,02 MM, SCHEDULE 40, *16,06 KG/M</t>
  </si>
  <si>
    <t>222,89</t>
  </si>
  <si>
    <t>TUBO ACO CARBONO SEM COSTURA 4", E= *8,56 MM, SCHEDULE 80, *22,31 KG/M</t>
  </si>
  <si>
    <t>318,65</t>
  </si>
  <si>
    <t>TUBO ACO CARBONO SEM COSTURA 5", E= *6,55 MM, SCHEDULE 40, *21,75* KG/M</t>
  </si>
  <si>
    <t>349,64</t>
  </si>
  <si>
    <t>TUBO ACO CARBONO SEM COSTURA 6", E= *10,97 MM, SCHEDULE 80, *42,56 KG/M</t>
  </si>
  <si>
    <t>600,79</t>
  </si>
  <si>
    <t>TUBO ACO CARBONO SEM COSTURA 6", E= 7,11 MM,  SCHEDULE 40, *28,26 KG/M</t>
  </si>
  <si>
    <t>393,58</t>
  </si>
  <si>
    <t>TUBO ACO CARBONO SEM COSTURA 8", E= *12,70 MM, SCHEDULE 80, *64,64 KG/M</t>
  </si>
  <si>
    <t>789,55</t>
  </si>
  <si>
    <t>TUBO ACO CARBONO SEM COSTURA 8", E= *6,35 MM,  SCHEDULE 20, *33,27 KG/M</t>
  </si>
  <si>
    <t>456,65</t>
  </si>
  <si>
    <t>TUBO ACO CARBONO SEM COSTURA 8", E= *7,04 MM, SCHEDULE 30, *36,75 KG/M</t>
  </si>
  <si>
    <t>498,16</t>
  </si>
  <si>
    <t>TUBO ACO CARBONO SEM COSTURA 8", E= *8,18 MM, SCHEDULE 40, *42,55 KG/M</t>
  </si>
  <si>
    <t>592,60</t>
  </si>
  <si>
    <t>TUBO ACO GALVANIZADO COM COSTURA, CLASSE LEVE, DN 100 MM ( 4"),  E = 3,75 MM,  *10,55* KG/M (NBR 5580)</t>
  </si>
  <si>
    <t>160,61</t>
  </si>
  <si>
    <t>TUBO ACO GALVANIZADO COM COSTURA, CLASSE LEVE, DN 15 MM ( 1/2"),  E = 2,25 MM,  *1,2* KG/M (NBR 5580)</t>
  </si>
  <si>
    <t>18,76</t>
  </si>
  <si>
    <t>TUBO ACO GALVANIZADO COM COSTURA, CLASSE LEVE, DN 20 MM ( 3/4"),  E = 2,25 MM,  *1,3* KG/M (NBR 5580)</t>
  </si>
  <si>
    <t>24,43</t>
  </si>
  <si>
    <t>TUBO ACO GALVANIZADO COM COSTURA, CLASSE LEVE, DN 25 MM ( 1"),  E = 2,65 MM,  *2,11* KG/M (NBR 5580)</t>
  </si>
  <si>
    <t>32,80</t>
  </si>
  <si>
    <t>TUBO ACO GALVANIZADO COM COSTURA, CLASSE LEVE, DN 32 MM ( 1 1/4"),  E = 2,65 MM,  *2,71* KG/M (NBR 5580)</t>
  </si>
  <si>
    <t>47,80</t>
  </si>
  <si>
    <t>TUBO ACO GALVANIZADO COM COSTURA, CLASSE LEVE, DN 40 MM ( 1 1/2"),  E = 3,00 MM,  *3,48* KG/M (NBR 5580)</t>
  </si>
  <si>
    <t>52,83</t>
  </si>
  <si>
    <t>TUBO ACO GALVANIZADO COM COSTURA, CLASSE LEVE, DN 50 MM ( 2"),  E = 3,00 MM,  *4,40* KG/M (NBR 5580)</t>
  </si>
  <si>
    <t>68,94</t>
  </si>
  <si>
    <t>TUBO ACO GALVANIZADO COM COSTURA, CLASSE LEVE, DN 65 MM ( 2 1/2"),  E = 3,35 MM, * 6,23* KG/M (NBR 5580)</t>
  </si>
  <si>
    <t>96,46</t>
  </si>
  <si>
    <t>TUBO ACO GALVANIZADO COM COSTURA, CLASSE LEVE, DN 80 MM ( 3"),  E = 3,35 MM, *7,32* KG/M (NBR 5580)</t>
  </si>
  <si>
    <t>110,82</t>
  </si>
  <si>
    <t>TUBO ACO GALVANIZADO COM COSTURA, CLASSE MEDIA, DN 1.1/2", E = *3,25* MM, PESO *3,61* KG/M (NBR 5580)</t>
  </si>
  <si>
    <t>52,88</t>
  </si>
  <si>
    <t>TUBO ACO GALVANIZADO COM COSTURA, CLASSE MEDIA, DN 1.1/4", E = *3,25* MM, PESO *3,14* KG/M (NBR 5580)</t>
  </si>
  <si>
    <t>45,52</t>
  </si>
  <si>
    <t>TUBO ACO GALVANIZADO COM COSTURA, CLASSE MEDIA, DN 1/2", E = *2,65* MM, PESO *1,22* KG/M (NBR 5580)</t>
  </si>
  <si>
    <t>TUBO ACO GALVANIZADO COM COSTURA, CLASSE MEDIA, DN 1", E = 3,38 MM, PESO 2,50 KG/M (NBR 5580)</t>
  </si>
  <si>
    <t>36,09</t>
  </si>
  <si>
    <t>TUBO ACO GALVANIZADO COM COSTURA, CLASSE MEDIA, DN 2.1/2", E = *3,65* MM, PESO *6,51* KG/M (NBR 5580)</t>
  </si>
  <si>
    <t>94,63</t>
  </si>
  <si>
    <t>TUBO ACO GALVANIZADO COM COSTURA, CLASSE MEDIA, DN 2", E = *3,65* MM, PESO *5,10* KG/M (NBR 5580)</t>
  </si>
  <si>
    <t>76,26</t>
  </si>
  <si>
    <t>TUBO ACO GALVANIZADO COM COSTURA, CLASSE MEDIA, DN 3/4", E = *2,65* MM, PESO *1,58* KG/M (NBR 5580)</t>
  </si>
  <si>
    <t>24,32</t>
  </si>
  <si>
    <t>TUBO ACO GALVANIZADO COM COSTURA, CLASSE MEDIA, DN 3", E = *4,05* MM, PESO *8,47* KG/M (NBR 5580)</t>
  </si>
  <si>
    <t>TUBO ACO GALVANIZADO COM COSTURA, CLASSE MEDIA, DN 4", E = 4,50* MM, PESO 12,10* KG/M (NBR 5580)</t>
  </si>
  <si>
    <t>175,38</t>
  </si>
  <si>
    <t>TUBO ACO GALVANIZADO COM COSTURA, CLASSE MEDIA, DN 5", E = *5,40* MM, PESO *17,80* KG/M (NBR 5580)</t>
  </si>
  <si>
    <t>262,58</t>
  </si>
  <si>
    <t>TUBO ACO GALVANIZADO COM COSTURA, CLASSE MEDIA, DN 6", E = 4,85* MM, PESO 19,68* KG/M (NBR 5580)</t>
  </si>
  <si>
    <t>284,77</t>
  </si>
  <si>
    <t>TUBO ACO INDUSTRIAL DN 2" (50,8 MM) E=1,50MM, PESO= 1,8237 KG/M</t>
  </si>
  <si>
    <t>TUBO COLETOR DE ESGOTO PVC, JEI, DN 100 MM (NBR  7362)</t>
  </si>
  <si>
    <t>30,78</t>
  </si>
  <si>
    <t>TUBO COLETOR DE ESGOTO PVC, JEI, DN 200 MM (NBR 7362)</t>
  </si>
  <si>
    <t>99,64</t>
  </si>
  <si>
    <t>TUBO COLETOR DE ESGOTO PVC, JEI, DN 250 MM (NBR 7362)</t>
  </si>
  <si>
    <t>169,91</t>
  </si>
  <si>
    <t>TUBO COLETOR DE ESGOTO PVC, JEI, DN 300 MM (NBR 7362)</t>
  </si>
  <si>
    <t>274,43</t>
  </si>
  <si>
    <t>TUBO COLETOR DE ESGOTO PVC, JEI, DN 350 MM (NBR 7362)</t>
  </si>
  <si>
    <t>339,88</t>
  </si>
  <si>
    <t>TUBO COLETOR DE ESGOTO PVC, JEI, DN 400 MM (NBR 7362)</t>
  </si>
  <si>
    <t>440,23</t>
  </si>
  <si>
    <t>TUBO COLETOR DE ESGOTO, PVC, JEI, DN 150 MM  (NBR 7362)</t>
  </si>
  <si>
    <t>66,37</t>
  </si>
  <si>
    <t>TUBO CORRUGADO PEAD, PAREDE DUPLA, INTERNA LISA, JEI, DN/DI *1000* MM, PARA SANEAMENTO</t>
  </si>
  <si>
    <t>1.754,89</t>
  </si>
  <si>
    <t>TUBO CORRUGADO PEAD, PAREDE DUPLA, INTERNA LISA, JEI, DN/DI *400* MM, PARA SANEAMENTO</t>
  </si>
  <si>
    <t>500,33</t>
  </si>
  <si>
    <t>TUBO CORRUGADO PEAD, PAREDE DUPLA, INTERNA LISA, JEI, DN/DI *800* MM, PARA SANEAMENTO</t>
  </si>
  <si>
    <t>1.320,30</t>
  </si>
  <si>
    <t>TUBO CORRUGADO PEAD, PAREDE DUPLA, INTERNA LISA, JEI, DN/DI 1200 MM, PARA SANEAMENTO</t>
  </si>
  <si>
    <t>2.754,28</t>
  </si>
  <si>
    <t>TUBO CORRUGADO PEAD, PAREDE DUPLA, INTERNA LISA, JEI, DN/DI 250 MM, PARA SANEAMENTO</t>
  </si>
  <si>
    <t>191,89</t>
  </si>
  <si>
    <t>TUBO CORRUGADO PEAD, PAREDE DUPLA, INTERNA LISA, JEI, DN/DI 300 MM, PARA SANEAMENTO</t>
  </si>
  <si>
    <t>226,96</t>
  </si>
  <si>
    <t>TUBO CORRUGADO PEAD, PAREDE DUPLA, INTERNA LISA, JEI, DN/DI 600 MM, PARA SANEAMENTO</t>
  </si>
  <si>
    <t>935,58</t>
  </si>
  <si>
    <t>TUBO CPVC SOLDAVEL, 35 MM, AGUA QUENTE PREDIAL (NBR 15884)</t>
  </si>
  <si>
    <t>TUBO CPVC, SOLDAVEL, 15 MM, AGUA QUENTE PREDIAL (NBR 15884)</t>
  </si>
  <si>
    <t>7,80</t>
  </si>
  <si>
    <t>TUBO CPVC, SOLDAVEL, 22 MM, AGUA QUENTE PREDIAL (NBR 15884)</t>
  </si>
  <si>
    <t>TUBO CPVC, SOLDAVEL, 28 MM, AGUA QUENTE PREDIAL (NBR 15884)</t>
  </si>
  <si>
    <t>TUBO CPVC, SOLDAVEL, 42 MM, AGUA QUENTE PREDIAL (NBR 15884)</t>
  </si>
  <si>
    <t>37,66</t>
  </si>
  <si>
    <t>TUBO CPVC, SOLDAVEL, 54 MM, AGUA QUENTE PREDIAL (NBR 15884)</t>
  </si>
  <si>
    <t>57,42</t>
  </si>
  <si>
    <t>TUBO CPVC, SOLDAVEL, 73 MM, AGUA QUENTE PREDIAL (NBR 15884)</t>
  </si>
  <si>
    <t>88,19</t>
  </si>
  <si>
    <t>TUBO CPVC, SOLDAVEL, 89 MM, AGUA QUENTE PREDIAL (NBR 15884)</t>
  </si>
  <si>
    <t>139,76</t>
  </si>
  <si>
    <t>TUBO DE BORRACHA ELASTOMERICA FLEXIVEL, PRETA, PARA ISOLAMENTO TERMICO DE TUBULACAO, DN 1 1/8" (28 MM), E= 32 MM, COEFICIENTE DE CONDUTIVIDADE TERMICA 0,036W/mK, VAPOR DE AGUA MAIOR OU IGUAL A 10.000</t>
  </si>
  <si>
    <t>94,09</t>
  </si>
  <si>
    <t>TUBO DE BORRACHA ELASTOMERICA FLEXIVEL, PRETA, PARA ISOLAMENTO TERMICO DE TUBULACAO, DN 1 3/8" (35 MM), E= 32 MM, COEFICIENTE DE CONDUTIVIDADE TERMICA 0,036W/mK, VAPOR DE AGUA MAIOR OU IGUAL A 10.000</t>
  </si>
  <si>
    <t>111,60</t>
  </si>
  <si>
    <t>TUBO DE BORRACHA ELASTOMERICA FLEXIVEL, PRETA, PARA ISOLAMENTO TERMICO DE TUBULACAO, DN 1 5/8" (42 MM), E= 32 MM, COEFICIENTE DE CONDUTIVIDADE TERMICA 0,036W/mK, VAPOR DE AGUA MAIOR OU IGUAL A 10.000</t>
  </si>
  <si>
    <t>127,37</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</si>
  <si>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</si>
  <si>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</si>
  <si>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</si>
  <si>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88,08</t>
  </si>
  <si>
    <t>TUBO DE BORRACHA ELASTOMERICA FLEXIVEL, PRETA, PARA ISOLAMENTO TERMICO DE TUBULACAO, DN 2 1/8" (54 MM), E= 32 MM, COEFICIENTE DE CONDUTIVIDADE TERMICA 0,036W/mK, VAPOR DE AGUA MAIOR OU IGUAL A 10.000</t>
  </si>
  <si>
    <t>152,42</t>
  </si>
  <si>
    <t>TUBO DE BORRACHA ELASTOMERICA FLEXIVEL, PRETA, PARA ISOLAMENTO TERMICO DE TUBULACAO, DN 2 5/8" (*64* MM), E= *32* MM, COEFICIENTE DE CONDUTIVIDADE TERMICA 0,036W/MK, VAPOR DE AGUA MAIOR OU IGUAL A 10.000</t>
  </si>
  <si>
    <t>154,58</t>
  </si>
  <si>
    <t>TUBO DE BORRACHA ELASTOMERICA FLEXIVEL, PRETA, PARA ISOLAMENTO TERMICO DE TUBULACAO, DN 3/4" (18 MM), E= 32 MM, COEFICIENTE DE CONDUTIVIDADE TERMICA 0,036W/mK, VAPOR DE AGUA MAIOR OU IGUAL A 10.000</t>
  </si>
  <si>
    <t>84,58</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</si>
  <si>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</si>
  <si>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</si>
  <si>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</si>
  <si>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67,98</t>
  </si>
  <si>
    <t>TUBO DE COBRE CLASSE "A", DN = 1 " (28 MM), PARA INSTALACOES DE MEDIA PRESSAO PARA GASES COMBUSTIVEIS E MEDICINAIS</t>
  </si>
  <si>
    <t>97,61</t>
  </si>
  <si>
    <t>TUBO DE COBRE CLASSE "A", DN = 1 1/2 " (42 MM), PARA INSTALACOES DE MEDIA PRESSAO PARA GASES COMBUSTIVEIS E MEDICINAIS</t>
  </si>
  <si>
    <t>177,38</t>
  </si>
  <si>
    <t>TUBO DE COBRE CLASSE "A", DN = 1 1/4 " (35 MM), PARA INSTALACOES DE MEDIA PRESSAO PARA GASES COMBUSTIVEIS E MEDICINAIS</t>
  </si>
  <si>
    <t>147,43</t>
  </si>
  <si>
    <t>TUBO DE COBRE CLASSE "A", DN = 1/2 " (15 MM), PARA INSTALACOES DE MEDIA PRESSAO PARA GASES COMBUSTIVEIS E MEDICINAIS</t>
  </si>
  <si>
    <t>47,42</t>
  </si>
  <si>
    <t>TUBO DE COBRE CLASSE "A", DN = 2 1/2 " (66 MM), PARA INSTALACOES DE MEDIA PRESSAO PARA GASES COMBUSTIVEIS E MEDICINAIS</t>
  </si>
  <si>
    <t>326,51</t>
  </si>
  <si>
    <t>TUBO DE COBRE CLASSE "A", DN = 3 " (79 MM), PARA INSTALACOES DE MEDIA PRESSAO PARA GASES COMBUSTIVEIS E MEDICINAIS</t>
  </si>
  <si>
    <t>481,04</t>
  </si>
  <si>
    <t>TUBO DE COBRE CLASSE "A", DN = 3/4 " (22 MM), PARA INSTALACOES DE MEDIA PRESSAO PARA GASES COMBUSTIVEIS E MEDICINAIS</t>
  </si>
  <si>
    <t>76,73</t>
  </si>
  <si>
    <t>TUBO DE COBRE CLASSE "A", DN = 4 " (104 MM), PARA INSTALACOES DE MEDIA PRESSAO PARA GASES COMBUSTIVEIS E MEDICINAIS</t>
  </si>
  <si>
    <t>729,36</t>
  </si>
  <si>
    <t>TUBO DE COBRE CLASSE "E", DN = 104 MM, PARA INSTALACAO HIDRAULICA PREDIAL</t>
  </si>
  <si>
    <t>577,53</t>
  </si>
  <si>
    <t>TUBO DE COBRE CLASSE "E", DN = 15 MM, PARA INSTALACAO HIDRAULICA PREDIAL</t>
  </si>
  <si>
    <t>TUBO DE COBRE CLASSE "E", DN = 22 MM, PARA INSTALACAO HIDRAULICA PREDIAL</t>
  </si>
  <si>
    <t>52,69</t>
  </si>
  <si>
    <t>TUBO DE COBRE CLASSE "E", DN = 28 MM, PARA INSTALACAO HIDRAULICA PREDIAL</t>
  </si>
  <si>
    <t>66,87</t>
  </si>
  <si>
    <t>TUBO DE COBRE CLASSE "E", DN = 35 MM, PARA INSTALACAO HIDRAULICA PREDIAL</t>
  </si>
  <si>
    <t>97,11</t>
  </si>
  <si>
    <t>TUBO DE COBRE CLASSE "E", DN = 42 MM, PARA INSTALACAO HIDRAULICA PREDIAL</t>
  </si>
  <si>
    <t>131,14</t>
  </si>
  <si>
    <t>TUBO DE COBRE CLASSE "E", DN = 54 MM, PARA INSTALACAO HIDRAULICA PREDIAL</t>
  </si>
  <si>
    <t>190,18</t>
  </si>
  <si>
    <t>TUBO DE COBRE CLASSE "E", DN = 66 MM, PARA INSTALACAO HIDRAULICA PREDIAL</t>
  </si>
  <si>
    <t>267,92</t>
  </si>
  <si>
    <t>TUBO DE COBRE CLASSE "E", DN = 79 MM, PARA INSTALACAO HIDRAULICA PREDIAL</t>
  </si>
  <si>
    <t>391,66</t>
  </si>
  <si>
    <t>TUBO DE COBRE CLASSE "I", DN = 1 " (28 MM), PARA INSTALACOES INDUSTRIAIS DE ALTA PRESSAO E VAPOR</t>
  </si>
  <si>
    <t>128,64</t>
  </si>
  <si>
    <t>TUBO DE COBRE CLASSE "I", DN = 1 1/2 " (42 MM), PARA INSTALACOES INDUSTRIAIS DE ALTA PRESSAO E VAPOR</t>
  </si>
  <si>
    <t>226,10</t>
  </si>
  <si>
    <t>TUBO DE COBRE CLASSE "I", DN = 1 1/4 " (35 MM), PARA INSTALACOES INDUSTRIAIS DE ALTA PRESSAO E VAPOR</t>
  </si>
  <si>
    <t>186,06</t>
  </si>
  <si>
    <t>TUBO DE COBRE CLASSE "I", DN = 1/2 " (15 MM), PARA INSTALACOES INDUSTRIAIS DE ALTA PRESSAO E VAPOR</t>
  </si>
  <si>
    <t>56,97</t>
  </si>
  <si>
    <t>TUBO DE COBRE CLASSE "I", DN = 2 " (54 MM), PARA INSTALACOES INDUSTRIAIS DE ALTA PRESSAO E VAPOR</t>
  </si>
  <si>
    <t>313,10</t>
  </si>
  <si>
    <t>TUBO DE COBRE CLASSE "I", DN = 2 1/2 " (66 MM), PARA INSTALACOES INDUSTRIAIS DE ALTA PRESSAO E VAPOR</t>
  </si>
  <si>
    <t>406,24</t>
  </si>
  <si>
    <t>TUBO DE COBRE CLASSE "I", DN = 3 " (79 MM), PARA INSTALACOES INDUSTRIAIS DE ALTA PRESSAO E VAPOR</t>
  </si>
  <si>
    <t>601,66</t>
  </si>
  <si>
    <t>TUBO DE COBRE CLASSE "I", DN = 3/4 " (22 MM), PARA INSTALACOES INDUSTRIAIS DE ALTA PRESSAO E VAPOR</t>
  </si>
  <si>
    <t>92,85</t>
  </si>
  <si>
    <t>TUBO DE COBRE CLASSE "I", DN = 4" (104 MM), PARA INSTALACOES INDUSTRIAIS DE ALTA PRESSAO E VAPOR</t>
  </si>
  <si>
    <t>885,62</t>
  </si>
  <si>
    <t>TUBO DE COBRE FLEXIVEL, D = 1/2 ", E = 0,79 MM, PARA AR-CONDICIONADO/ INSTALACOES GAS RESIDENCIAIS E COMERCIAIS</t>
  </si>
  <si>
    <t>40,35</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</si>
  <si>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</si>
  <si>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</si>
  <si>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</si>
  <si>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60,71</t>
  </si>
  <si>
    <t>TUBO DE COBRE FLEXIVEL, D = 3/8 ", E = 0,79 MM, PARA AR-CONDICIONADO/ INSTALACOES GAS RESIDENCIAIS E COMERCIAIS</t>
  </si>
  <si>
    <t>29,75</t>
  </si>
  <si>
    <t>TUBO DE COBRE FLEXIVEL, D = 5/16 ", E = 0,79 MM, PARA AR-CONDICIONADO/ INSTALACOES GAS RESIDENCIAIS E COMERCIAIS</t>
  </si>
  <si>
    <t>TUBO DE COBRE FLEXIVEL, D = 5/8 ", E = 0,79 MM, PARA AR-CONDICIONADO/ INSTALACOES GAS RESIDENCIAIS E COMERCIAIS</t>
  </si>
  <si>
    <t>50,19</t>
  </si>
  <si>
    <t>TUBO DE COBRE, CLASSE "A", DN = 2" (54 MM), PARA INSTALACOES DE MEDIA PRESSAO PARA GASES COMBUSTIVEIS E MEDICINAIS</t>
  </si>
  <si>
    <t>252,39</t>
  </si>
  <si>
    <t>TUBO DE CONCRETO ARMADO PARA AGUAS PLUVIAIS, CLASSE PA-1, COM ENCAIXE PONTA E BOLSA, DIAMETRO NOMINAL DE = 600 MM</t>
  </si>
  <si>
    <t>131,00</t>
  </si>
  <si>
    <t>TUBO DE CONCRETO ARMADO PARA AGUAS PLUVIAIS, CLASSE PA-1, COM ENCAIXE PONTA E BOLSA, DIAMETRO NOMINAL DE 1000 MM</t>
  </si>
  <si>
    <t>255,39</t>
  </si>
  <si>
    <t>TUBO DE CONCRETO ARMADO PARA AGUAS PLUVIAIS, CLASSE PA-1, COM ENCAIXE PONTA E BOLSA, DIAMETRO NOMINAL DE 1100 MM</t>
  </si>
  <si>
    <t>357,77</t>
  </si>
  <si>
    <t>TUBO DE CONCRETO ARMADO PARA AGUAS PLUVIAIS, CLASSE PA-1, COM ENCAIXE PONTA E BOLSA, DIAMETRO NOMINAL DE 1200 MM</t>
  </si>
  <si>
    <t>381,44</t>
  </si>
  <si>
    <t>TUBO DE CONCRETO ARMADO PARA AGUAS PLUVIAIS, CLASSE PA-1, COM ENCAIXE PONTA E BOLSA, DIAMETRO NOMINAL DE 1500 MM</t>
  </si>
  <si>
    <t>552,62</t>
  </si>
  <si>
    <t>TUBO DE CONCRETO ARMADO PARA AGUAS PLUVIAIS, CLASSE PA-1, COM ENCAIXE PONTA E BOLSA, DIAMETRO NOMINAL DE 2000 MM</t>
  </si>
  <si>
    <t>1.531,31</t>
  </si>
  <si>
    <t>TUBO DE CONCRETO ARMADO PARA AGUAS PLUVIAIS, CLASSE PA-1, COM ENCAIXE PONTA E BOLSA, DIAMETRO NOMINAL DE 300 MM</t>
  </si>
  <si>
    <t>59,99</t>
  </si>
  <si>
    <t>TUBO DE CONCRETO ARMADO PARA AGUAS PLUVIAIS, CLASSE PA-1, COM ENCAIXE PONTA E BOLSA, DIAMETRO NOMINAL DE 400 MM</t>
  </si>
  <si>
    <t>67,70</t>
  </si>
  <si>
    <t>TUBO DE CONCRETO ARMADO PARA AGUAS PLUVIAIS, CLASSE PA-1, COM ENCAIXE PONTA E BOLSA, DIAMETRO NOMINAL DE 500 MM</t>
  </si>
  <si>
    <t>80,91</t>
  </si>
  <si>
    <t>TUBO DE CONCRETO ARMADO PARA AGUAS PLUVIAIS, CLASSE PA-1, COM ENCAIXE PONTA E BOLSA, DIAMETRO NOMINAL DE 700 MM</t>
  </si>
  <si>
    <t>178,55</t>
  </si>
  <si>
    <t>TUBO DE CONCRETO ARMADO PARA AGUAS PLUVIAIS, CLASSE PA-1, COM ENCAIXE PONTA E BOLSA, DIAMETRO NOMINAL DE 800 MM</t>
  </si>
  <si>
    <t>217,96</t>
  </si>
  <si>
    <t>TUBO DE CONCRETO ARMADO PARA AGUAS PLUVIAIS, CLASSE PA-1, COM ENCAIXE PONTA E BOLSA, DIAMETRO NOMINAL DE 900 MM</t>
  </si>
  <si>
    <t>250,44</t>
  </si>
  <si>
    <t>TUBO DE CONCRETO ARMADO PARA AGUAS PLUVIAIS, CLASSE PA-2, COM ENCAIXE PONTA E BOLSA, DIAMETRO NOMINAL DE 1000 MM</t>
  </si>
  <si>
    <t>280,71</t>
  </si>
  <si>
    <t>TUBO DE CONCRETO ARMADO PARA AGUAS PLUVIAIS, CLASSE PA-2, COM ENCAIXE PONTA E BOLSA, DIAMETRO NOMINAL DE 1100 MM</t>
  </si>
  <si>
    <t>387,49</t>
  </si>
  <si>
    <t>TUBO DE CONCRETO ARMADO PARA AGUAS PLUVIAIS, CLASSE PA-2, COM ENCAIXE PONTA E BOLSA, DIAMETRO NOMINAL DE 1200 MM</t>
  </si>
  <si>
    <t>411,71</t>
  </si>
  <si>
    <t>TUBO DE CONCRETO ARMADO PARA AGUAS PLUVIAIS, CLASSE PA-2, COM ENCAIXE PONTA E BOLSA, DIAMETRO NOMINAL DE 1500 MM</t>
  </si>
  <si>
    <t>591,15</t>
  </si>
  <si>
    <t>TUBO DE CONCRETO ARMADO PARA AGUAS PLUVIAIS, CLASSE PA-2, COM ENCAIXE PONTA E BOLSA, DIAMETRO NOMINAL DE 2000 MM</t>
  </si>
  <si>
    <t>1.717,31</t>
  </si>
  <si>
    <t>TUBO DE CONCRETO ARMADO PARA AGUAS PLUVIAIS, CLASSE PA-2, COM ENCAIXE PONTA E BOLSA, DIAMETRO NOMINAL DE 300 MM</t>
  </si>
  <si>
    <t>TUBO DE CONCRETO ARMADO PARA AGUAS PLUVIAIS, CLASSE PA-2, COM ENCAIXE PONTA E BOLSA, DIAMETRO NOMINAL DE 400 MM</t>
  </si>
  <si>
    <t>71,55</t>
  </si>
  <si>
    <t>TUBO DE CONCRETO ARMADO PARA AGUAS PLUVIAIS, CLASSE PA-2, COM ENCAIXE PONTA E BOLSA, DIAMETRO NOMINAL DE 500 MM</t>
  </si>
  <si>
    <t>TUBO DE CONCRETO ARMADO PARA AGUAS PLUVIAIS, CLASSE PA-2, COM ENCAIXE PONTA E BOLSA, DIAMETRO NOMINAL DE 600 MM</t>
  </si>
  <si>
    <t>113,66</t>
  </si>
  <si>
    <t>TUBO DE CONCRETO ARMADO PARA AGUAS PLUVIAIS, CLASSE PA-2, COM ENCAIXE PONTA E BOLSA, DIAMETRO NOMINAL DE 700 MM</t>
  </si>
  <si>
    <t>173,93</t>
  </si>
  <si>
    <t>TUBO DE CONCRETO ARMADO PARA AGUAS PLUVIAIS, CLASSE PA-2, COM ENCAIXE PONTA E BOLSA, DIAMETRO NOMINAL DE 800 MM</t>
  </si>
  <si>
    <t>TUBO DE CONCRETO ARMADO PARA AGUAS PLUVIAIS, CLASSE PA-2, COM ENCAIXE PONTA E BOLSA, DIAMETRO NOMINAL DE 900 MM</t>
  </si>
  <si>
    <t>253,19</t>
  </si>
  <si>
    <t>TUBO DE CONCRETO ARMADO PARA AGUAS PLUVIAIS, CLASSE PA-3, COM ENCAIXE PONTA E BOLSA, DIAMETRO NOMINAL DE 1000 MM</t>
  </si>
  <si>
    <t>TUBO DE CONCRETO ARMADO PARA AGUAS PLUVIAIS, CLASSE PA-3, COM ENCAIXE PONTA E BOLSA, DIAMETRO NOMINAL DE 1100 MM</t>
  </si>
  <si>
    <t>470,60</t>
  </si>
  <si>
    <t>TUBO DE CONCRETO ARMADO PARA AGUAS PLUVIAIS, CLASSE PA-3, COM ENCAIXE PONTA E BOLSA, DIAMETRO NOMINAL DE 1200 MM</t>
  </si>
  <si>
    <t>569,02</t>
  </si>
  <si>
    <t>TUBO DE CONCRETO ARMADO PARA AGUAS PLUVIAIS, CLASSE PA-3, COM ENCAIXE PONTA E BOLSA, DIAMETRO NOMINAL DE 1500 MM</t>
  </si>
  <si>
    <t>864,15</t>
  </si>
  <si>
    <t>TUBO DE CONCRETO ARMADO PARA AGUAS PLUVIAIS, CLASSE PA-3, COM ENCAIXE PONTA E BOLSA, DIAMETRO NOMINAL DE 400 MM</t>
  </si>
  <si>
    <t>104,57</t>
  </si>
  <si>
    <t>TUBO DE CONCRETO ARMADO PARA AGUAS PLUVIAIS, CLASSE PA-3, COM ENCAIXE PONTA E BOLSA, DIAMETRO NOMINAL DE 500 MM</t>
  </si>
  <si>
    <t>140,90</t>
  </si>
  <si>
    <t>TUBO DE CONCRETO ARMADO PARA AGUAS PLUVIAIS, CLASSE PA-3, COM ENCAIXE PONTA E BOLSA, DIAMETRO NOMINAL DE 600 MM</t>
  </si>
  <si>
    <t>170,63</t>
  </si>
  <si>
    <t>TUBO DE CONCRETO ARMADO PARA AGUAS PLUVIAIS, CLASSE PA-3, COM ENCAIXE PONTA E BOLSA, DIAMETRO NOMINAL DE 700 MM</t>
  </si>
  <si>
    <t>293,92</t>
  </si>
  <si>
    <t>TUBO DE CONCRETO ARMADO PARA AGUAS PLUVIAIS, CLASSE PA-3, COM ENCAIXE PONTA E BOLSA, DIAMETRO NOMINAL DE 800 MM</t>
  </si>
  <si>
    <t>306,25</t>
  </si>
  <si>
    <t>TUBO DE CONCRETO ARMADO PARA AGUAS PLUVIAIS, CLASSE PA-3, COM ENCAIXE PONTA E BOLSA, DIAMETRO NOMINAL DE 900 MM</t>
  </si>
  <si>
    <t>328,05</t>
  </si>
  <si>
    <t>TUBO DE CONCRETO ARMADO PARA ESGOTO SANITARIO, CLASSE EA-2, COM ENCAIXE PONTA E BOLSA, COM JUNTA ELASTICA, DIAMETRO NOMINAL DE 1000 MM</t>
  </si>
  <si>
    <t>512,99</t>
  </si>
  <si>
    <t>TUBO DE CONCRETO ARMADO PARA ESGOTO SANITARIO, CLASSE EA-2, COM ENCAIXE PONTA E BOLSA, COM JUNTA ELASTICA, DIAMETRO NOMINAL DE 300 MM</t>
  </si>
  <si>
    <t>107,33</t>
  </si>
  <si>
    <t>TUBO DE CONCRETO ARMADO PARA ESGOTO SANITARIO, CLASSE EA-2, COM ENCAIXE PONTA E BOLSA, COM JUNTA ELASTICA, DIAMETRO NOMINAL DE 400 MM</t>
  </si>
  <si>
    <t>110,08</t>
  </si>
  <si>
    <t>TUBO DE CONCRETO ARMADO PARA ESGOTO SANITARIO, CLASSE EA-2, COM ENCAIXE PONTA E BOLSA, COM JUNTA ELASTICA, DIAMETRO NOMINAL DE 500 MM</t>
  </si>
  <si>
    <t>203,65</t>
  </si>
  <si>
    <t>TUBO DE CONCRETO ARMADO PARA ESGOTO SANITARIO, CLASSE EA-2, COM ENCAIXE PONTA E BOLSA, COM JUNTA ELASTICA, DIAMETRO NOMINAL DE 600 MM</t>
  </si>
  <si>
    <t>249,89</t>
  </si>
  <si>
    <t>TUBO DE CONCRETO ARMADO PARA ESGOTO SANITARIO, CLASSE EA-2, COM ENCAIXE PONTA E BOLSA, COM JUNTA ELASTICA, DIAMETRO NOMINAL DE 700 MM</t>
  </si>
  <si>
    <t>326,39</t>
  </si>
  <si>
    <t>TUBO DE CONCRETO ARMADO PARA ESGOTO SANITARIO, CLASSE EA-2, COM ENCAIXE PONTA E BOLSA, COM JUNTA ELASTICA, DIAMETRO NOMINAL DE 800 MM</t>
  </si>
  <si>
    <t>333,60</t>
  </si>
  <si>
    <t>TUBO DE CONCRETO ARMADO PARA ESGOTO SANITARIO, CLASSE EA-2, COM ENCAIXE PONTA E BOLSA, COM JUNTA ELASTICA, DIAMETRO NOMINAL DE 900 MM</t>
  </si>
  <si>
    <t>505,83</t>
  </si>
  <si>
    <t>TUBO DE CONCRETO ARMADO PARA ESGOTO SANITARIO, CLASSE EA-3, COM ENCAIXE PONTA E BOLSA, COM JUNTA ELASTICA, DIAMETRO NOMINAL DE 1000 MM</t>
  </si>
  <si>
    <t>655,00</t>
  </si>
  <si>
    <t>TUBO DE CONCRETO ARMADO PARA ESGOTO SANITARIO, CLASSE EA-3, COM ENCAIXE PONTA E BOLSA, COM JUNTA ELASTICA, DIAMETRO NOMINAL DE 400 MM</t>
  </si>
  <si>
    <t>129,89</t>
  </si>
  <si>
    <t>TUBO DE CONCRETO ARMADO PARA ESGOTO SANITARIO, CLASSE EA-3, COM ENCAIXE PONTA E BOLSA, COM JUNTA ELASTICA, DIAMETRO NOMINAL DE 500 MM</t>
  </si>
  <si>
    <t>270,80</t>
  </si>
  <si>
    <t>TUBO DE CONCRETO ARMADO PARA ESGOTO SANITARIO, CLASSE EA-3, COM ENCAIXE PONTA E BOLSA, COM JUNTA ELASTICA, DIAMETRO NOMINAL DE 600 MM</t>
  </si>
  <si>
    <t>286,76</t>
  </si>
  <si>
    <t>TUBO DE CONCRETO ARMADO PARA ESGOTO SANITARIO, CLASSE EA-3, COM ENCAIXE PONTA E BOLSA, COM JUNTA ELASTICA, DIAMETRO NOMINAL DE 700 MM</t>
  </si>
  <si>
    <t>374,28</t>
  </si>
  <si>
    <t>TUBO DE CONCRETO ARMADO PARA ESGOTO SANITARIO, CLASSE EA-3, COM ENCAIXE PONTA E BOLSA, COM JUNTA ELASTICA, DIAMETRO NOMINAL DE 800 MM</t>
  </si>
  <si>
    <t>410,06</t>
  </si>
  <si>
    <t>TUBO DE CONCRETO ARMADO PARA ESGOTO SANITARIO, CLASSE EA-3, COM ENCAIXE PONTA E BOLSA, COM JUNTA ELASTICA, DIAMETRO NOMINAL DE 900 MM</t>
  </si>
  <si>
    <t>580,69</t>
  </si>
  <si>
    <t>TUBO DE CONCRETO SIMPLES PARA AGUAS PLUVIAIS, CLASSE PS1, COM ENCAIXE MACHO E FEMEA, DIAMETRO NOMINAL DE 200 MM</t>
  </si>
  <si>
    <t>28,83</t>
  </si>
  <si>
    <t>TUBO DE CONCRETO SIMPLES PARA AGUAS PLUVIAIS, CLASSE PS1, COM ENCAIXE MACHO E FEMEA, DIAMETRO NOMINAL DE 300 MM</t>
  </si>
  <si>
    <t>40,37</t>
  </si>
  <si>
    <t>TUBO DE CONCRETO SIMPLES PARA AGUAS PLUVIAIS, CLASSE PS1, COM ENCAIXE MACHO E FEMEA, DIAMETRO NOMINAL DE 400 MM</t>
  </si>
  <si>
    <t>56,36</t>
  </si>
  <si>
    <t>TUBO DE CONCRETO SIMPLES PARA AGUAS PLUVIAIS, CLASSE PS1, COM ENCAIXE MACHO E FEMEA, DIAMETRO NOMINAL DE 500 MM</t>
  </si>
  <si>
    <t>81,92</t>
  </si>
  <si>
    <t>TUBO DE CONCRETO SIMPLES PARA AGUAS PLUVIAIS, CLASSE PS1, COM ENCAIXE MACHO E FEMEA, DIAMETRO NOMINAL DE 600 MM</t>
  </si>
  <si>
    <t>94,34</t>
  </si>
  <si>
    <t>TUBO DE CONCRETO SIMPLES PARA AGUAS PLUVIAIS, CLASSE PS1, COM ENCAIXE PONTA E BOLSA, DIAMETRO NOMINAL DE 200 MM</t>
  </si>
  <si>
    <t>TUBO DE CONCRETO SIMPLES PARA AGUAS PLUVIAIS, CLASSE PS1, COM ENCAIXE PONTA E BOLSA, DIAMETRO NOMINAL DE 300 MM</t>
  </si>
  <si>
    <t>48,50</t>
  </si>
  <si>
    <t>TUBO DE CONCRETO SIMPLES PARA AGUAS PLUVIAIS, CLASSE PS1, COM ENCAIXE PONTA E BOLSA, DIAMETRO NOMINAL DE 400 MM</t>
  </si>
  <si>
    <t>57,31</t>
  </si>
  <si>
    <t>TUBO DE CONCRETO SIMPLES PARA AGUAS PLUVIAIS, CLASSE PS1, COM ENCAIXE PONTA E BOLSA, DIAMETRO NOMINAL DE 500 MM</t>
  </si>
  <si>
    <t>85,30</t>
  </si>
  <si>
    <t>TUBO DE CONCRETO SIMPLES PARA AGUAS PLUVIAIS, CLASSE PS1, COM ENCAIXE PONTA E BOLSA, DIAMETRO NOMINAL DE 600 MM</t>
  </si>
  <si>
    <t>102,11</t>
  </si>
  <si>
    <t>TUBO DE CONCRETO SIMPLES PARA AGUAS PLUVIAIS, CLASSE PS2, COM ENCAIXE PONTA E BOLSA, DIAMETRO NOMINAL DE 200 MM</t>
  </si>
  <si>
    <t>36,18</t>
  </si>
  <si>
    <t>TUBO DE CONCRETO SIMPLES PARA AGUAS PLUVIAIS, CLASSE PS2, COM ENCAIXE PONTA E BOLSA, DIAMETRO NOMINAL DE 300 MM</t>
  </si>
  <si>
    <t>57,02</t>
  </si>
  <si>
    <t>TUBO DE CONCRETO SIMPLES PARA AGUAS PLUVIAIS, CLASSE PS2, COM ENCAIXE PONTA E BOLSA, DIAMETRO NOMINAL DE 400 MM</t>
  </si>
  <si>
    <t>62,91</t>
  </si>
  <si>
    <t>TUBO DE CONCRETO SIMPLES PARA AGUAS PLUVIAIS, CLASSE PS2, COM ENCAIXE PONTA E BOLSA, DIAMETRO NOMINAL DE 500 MM</t>
  </si>
  <si>
    <t>89,23</t>
  </si>
  <si>
    <t>TUBO DE CONCRETO SIMPLES PARA AGUAS PLUVIAIS, CLASSE PS2, COM ENCAIXE PONTA E BOLSA, DIAMETRO NOMINAL DE 600 MM</t>
  </si>
  <si>
    <t>105,38</t>
  </si>
  <si>
    <t>TUBO DE CONCRETO SIMPLES PARA ESGOTO SANITARIO, CLASSE ES, COM ENCAIXE PONTA E BOLSA, COM JUNTA ELASTICA, DIAMETRO NOMINAL DE 400 MM</t>
  </si>
  <si>
    <t>91,75</t>
  </si>
  <si>
    <t>TUBO DE CONCRETO SIMPLES PARA ESGOTO SANITARIO, CLASSE ES, COM ENCAIXE PONTA E BOLSA, COM JUNTA ELASTICA, DIAMETRO NOMINAL DE 500 MM</t>
  </si>
  <si>
    <t>111,41</t>
  </si>
  <si>
    <t>TUBO DE CONCRETO SIMPLES PARA ESGOTO SANITARIO, CLASSE ES, COM ENCAIXE PONTA E BOLSA, COM JUNTA ELASTICA, DIAMETRO NOMINAL DE 600 MM</t>
  </si>
  <si>
    <t>150,74</t>
  </si>
  <si>
    <t>TUBO DE CONCRETO SIMPLES POROSO PARA DRENAGEM (DRENO POROSO), COM ENCAIXE MACHO E FEMEA, DIAMETRO NOMINAL DE 200 MM</t>
  </si>
  <si>
    <t>30,14</t>
  </si>
  <si>
    <t>TUBO DE CONCRETO SIMPLES POROSO PARA DRENAGEM (DRENO POROSO), COM ENCAIXE MACHO E FEMEA, DIAMETRO NOMINAL DE 300 MM</t>
  </si>
  <si>
    <t>39,32</t>
  </si>
  <si>
    <t>TUBO DE DESCARGA PVC, PARA LIGACAO CAIXA DE DESCARGA - EMBUTIR, 40 MM X 150 CM</t>
  </si>
  <si>
    <t>19,22</t>
  </si>
  <si>
    <t>TUBO DE DESCIDA EXTERNO DE PVC PARA CAIXA DE DESCARGA EXTERNA ALTA - 40 MM X 1,60 M</t>
  </si>
  <si>
    <t>11,95</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</si>
  <si>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</si>
  <si>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</si>
  <si>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3,64</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</si>
  <si>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</si>
  <si>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</si>
  <si>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3,55</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</si>
  <si>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</si>
  <si>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</si>
  <si>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</si>
  <si>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1,10</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</si>
  <si>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</si>
  <si>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</si>
  <si>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</si>
  <si>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1,37</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</si>
  <si>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</si>
  <si>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</si>
  <si>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</si>
  <si>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7,50</t>
  </si>
  <si>
    <t>TUBO DE POLIETILENO DE ALTA DENSIDADE, PEAD, PE-80, DE = 1000 MM X 38,5 MM PAREDE, ( SDR 26 - PN 05 ) PARA REDE DE AGUA OU ESGOTO (NBR 15561)</t>
  </si>
  <si>
    <t>3.734,13</t>
  </si>
  <si>
    <t>TUBO DE POLIETILENO DE ALTA DENSIDADE, PEAD, PE-80, DE = 110 MM X 10,0 MM PAREDE, ( SDR 11 - PN 12,5 ) PARA REDE DE AGUA OU ESGOTO (NBR 15561)</t>
  </si>
  <si>
    <t>91,52</t>
  </si>
  <si>
    <t>TUBO DE POLIETILENO DE ALTA DENSIDADE, PEAD, PE-80, DE = 1200 MM X 37,2 MM PAREDE ( SDR 32,25 - PN 04 ) PARA REDE DE AGUA OU ESGOTO (NBR 15561)</t>
  </si>
  <si>
    <t>6.549,10</t>
  </si>
  <si>
    <t>TUBO DE POLIETILENO DE ALTA DENSIDADE, PEAD, PE-80, DE = 1400 MM X 42,9 MM PAREDE, (SDR 32,25 - PN 04 ) PARA REDE DE AGUA OU ESGOTO (NBR 15561)</t>
  </si>
  <si>
    <t>8.936,50</t>
  </si>
  <si>
    <t>TUBO DE POLIETILENO DE ALTA DENSIDADE, PEAD, PE-80, DE = 160 MM X 14,6 MM PAREDE, (SDR 11 - PN 12,5 ) PARA REDE DE AGUA OU ESGOTO (NBR 15561)</t>
  </si>
  <si>
    <t>196,44</t>
  </si>
  <si>
    <t>TUBO DE POLIETILENO DE ALTA DENSIDADE, PEAD, PE-80, DE = 1600 MM X 49,0 MM PAREDE, ( SDR 32,25 - PN 04 ) PARA REDE DE AGUA OU ESGOTO (NBR 15561)</t>
  </si>
  <si>
    <t>8.477,33</t>
  </si>
  <si>
    <t>TUBO DE POLIETILENO DE ALTA DENSIDADE, PEAD, PE-80, DE = 900 MM X 34,7 MM PAREDE, ( SDR 26 - PN 05 ) PARA REDE DE AGUA OU ESGOTO (NBR 15561)</t>
  </si>
  <si>
    <t>3.386,83</t>
  </si>
  <si>
    <t>TUBO DE POLIETILENO DE ALTA DENSIDADE, PEAD, PE-80, DE= 200 MM X 18,2 MM PAREDE, ( SDR 11 - PN 12,5 ) PARA REDE DE AGUA OU ESGOTO (NBR 15561)</t>
  </si>
  <si>
    <t>306,23</t>
  </si>
  <si>
    <t>TUBO DE POLIETILENO DE ALTA DENSIDADE, PEAD, PE-80, DE= 315 MM X 28,7 MM PAREDE, ( SDR 11 - PN 12,5 ) PARA REDE DE AGUA OU ESGOTO (NBR 15561)</t>
  </si>
  <si>
    <t>750,35</t>
  </si>
  <si>
    <t>TUBO DE POLIETILENO DE ALTA DENSIDADE, PEAD, PE-80, DE= 400 MM X 36,4 MM PAREDE, ( SDR 11 - PN 12,5 ) PARA REDE DE AGUA OU ESGOTO (NBR 15561)</t>
  </si>
  <si>
    <t>1.208,54</t>
  </si>
  <si>
    <t>TUBO DE POLIETILENO DE ALTA DENSIDADE, PEAD, PE-80, DE= 50 MM X 4,6 MM PAREDE, (SDR 11 - PN 12,5) PARA REDE DE AGUA OU ESGOTO (NBR 15561)</t>
  </si>
  <si>
    <t>19,49</t>
  </si>
  <si>
    <t>TUBO DE POLIETILENO DE ALTA DENSIDADE, PEAD, PE-80, DE= 500 MM X 45,5 MM PAREDE, ( SDR 11 - PN 12,5 ) PARA REDE DE AGUA OU ESGOTO (NBR 15561)</t>
  </si>
  <si>
    <t>2.121,76</t>
  </si>
  <si>
    <t>TUBO DE POLIETILENO DE ALTA DENSIDADE, PEAD, PE-80, DE= 630 MM X 57,3 MM PAREDE (SDR 11 - PN 12,5 ) PARA REDE DE AGUA OU ESGOTO (NBR 15561)</t>
  </si>
  <si>
    <t>3.155,65</t>
  </si>
  <si>
    <t>TUBO DE POLIETILENO DE ALTA DENSIDADE, PEAD, PE-80, DE= 730 MM X 34,1 MM PAREDE, ( SDR 21 - PN 06 ) PARA REDE DE AGUA OU ESGOTO (NBR 15561)</t>
  </si>
  <si>
    <t>1.582,48</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</si>
  <si>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</si>
  <si>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</si>
  <si>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2.064,60</t>
  </si>
  <si>
    <t>TUBO DE PVC, PBL, TIPO LEVE, DN = 125 MM,  PARA VENTILACAO</t>
  </si>
  <si>
    <t>17,86</t>
  </si>
  <si>
    <t>TUBO DE PVC, PBL, TIPO LEVE, DN = 250 MM,  PARA VENTILACAO</t>
  </si>
  <si>
    <t>62,58</t>
  </si>
  <si>
    <t>TUBO DE PVC, PBL, TIPO LEVE, DN = 300 MM,  PARA VENTILACAO</t>
  </si>
  <si>
    <t>81,51</t>
  </si>
  <si>
    <t>TUBO DE PVC, PBL, TIPO LEVE, DN = 400 MM,  PARA VENTILACAO</t>
  </si>
  <si>
    <t>194,56</t>
  </si>
  <si>
    <t>TUBO DE REVESTIMENTO, EM ACO, CORPO SCHEDULE 40, PONTEIRA SCHEDULE 80, ROSQUEAVEL E SEGMENTADO PARA PERFURACAO,  DIAMETRO 6'' (200 MM) (COLETADO CAIXA)</t>
  </si>
  <si>
    <t>524,45</t>
  </si>
  <si>
    <t>TUBO DE REVESTIMENTO, EM ACO, CORPO SCHEDULE 40, PONTEIRA SCHEDULE 80, ROSQUEAVEL E SEGMENTADO PARA PERFURACAO, DIAMETRO 10'' (310 MM)</t>
  </si>
  <si>
    <t>2.348,73</t>
  </si>
  <si>
    <t>TUBO DE REVESTIMENTO, EM ACO, CORPO SCHEDULE 40, PONTEIRA SCHEDULE 80, ROSQUEAVEL E SEGMENTADO PARA PERFURACAO, DIAMETRO 12" (320 MM)</t>
  </si>
  <si>
    <t>2.880,49</t>
  </si>
  <si>
    <t>TUBO DE REVESTIMENTO, EM ACO, CORPO SCHEDULE 40, PONTEIRA SCHEDULE 80, ROSQUEAVEL E SEGMENTADO PARA PERFURACAO, DIAMETRO 14'' (400 MM)</t>
  </si>
  <si>
    <t>3.338,72</t>
  </si>
  <si>
    <t>TUBO DE REVESTIMENTO, EM ACO, CORPO SCHEDULE 40, PONTEIRA SCHEDULE 80, ROSQUEAVEL E SEGMENTADO PARA PERFURACAO, DIAMETRO 16'' (450 MM)</t>
  </si>
  <si>
    <t>4.409,98</t>
  </si>
  <si>
    <t>TUBO DE REVESTIMENTO, EM ACO, CORPO SCHEDULE 40, PONTEIRA SCHEDULE 80, ROSQUEAVEL E SEGMENTADO PARA PERFURACAO, DIAMETRO 4'' (450 MM)</t>
  </si>
  <si>
    <t>781,65</t>
  </si>
  <si>
    <t>TUBO DE REVESTIMENTO, EM ACO, CORPO SCHEDULE 40, PONTEIRA SCHEDULE 80, ROSQUEAVEL E SEGMENTADO PARA PERFURACAO, DIAMETRO 6'' (200 MM)</t>
  </si>
  <si>
    <t>1.088,63</t>
  </si>
  <si>
    <t>TUBO DE REVESTIMENTO, EM ACO, CORPO SCHEDULE 40, PONTEIRA SCHEDULE 80, ROSQUEAVEL E SEGMENTADO PARA PERFURACAO, DIAMETRO 8'' (450 MM)</t>
  </si>
  <si>
    <t>1.550,16</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</si>
  <si>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</si>
  <si>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</si>
  <si>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</si>
  <si>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</si>
  <si>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5,76</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</si>
  <si>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</si>
  <si>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</si>
  <si>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</si>
  <si>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</si>
  <si>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</si>
  <si>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</si>
  <si>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10,28</t>
  </si>
  <si>
    <t>TUBO MULTICAMADA PEX, DN 20 MM, PARA INSTALACOES A GAS (AMARELO)</t>
  </si>
  <si>
    <t>16,84</t>
  </si>
  <si>
    <t>TUBO MULTICAMADA PEX, DN 32 MM, PARA INSTALACOES A GAS (AMARELO)</t>
  </si>
  <si>
    <t>32,53</t>
  </si>
  <si>
    <t>TUBO PPR PN 20, DN 20 MM, PARA AGUA QUENTE PREDIAL</t>
  </si>
  <si>
    <t>TUBO PPR PN 20, DN 25 MM, PARA AGUA QUENTE PREDIAL</t>
  </si>
  <si>
    <t>10,93</t>
  </si>
  <si>
    <t>TUBO PPR, CLASSE PN 12, DN 110 MM</t>
  </si>
  <si>
    <t>166,38</t>
  </si>
  <si>
    <t>TUBO PPR, CLASSE PN 12, DN 32 MM</t>
  </si>
  <si>
    <t>TUBO PPR, CLASSE PN 12, DN 40 MM</t>
  </si>
  <si>
    <t>20,87</t>
  </si>
  <si>
    <t>TUBO PPR, CLASSE PN 12, DN 50 MM</t>
  </si>
  <si>
    <t>27,61</t>
  </si>
  <si>
    <t>TUBO PPR, CLASSE PN 12, DN 63 MM</t>
  </si>
  <si>
    <t>40,27</t>
  </si>
  <si>
    <t>TUBO PPR, CLASSE PN 12, DN 75 MM</t>
  </si>
  <si>
    <t>67,11</t>
  </si>
  <si>
    <t>TUBO PPR, CLASSE PN 12, DN 90 MM</t>
  </si>
  <si>
    <t>94,12</t>
  </si>
  <si>
    <t>TUBO PPR, CLASSE PN 25, DN 110 MM, PARA AGUA QUENTE E FRIA PREDIAL</t>
  </si>
  <si>
    <t>189,42</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</si>
  <si>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</si>
  <si>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</si>
  <si>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</si>
  <si>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</si>
  <si>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</si>
  <si>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36,83</t>
  </si>
  <si>
    <t>TUBO PPR, CLASSE PN 25, DN 63 MM, PARA AGUA QUENTE E FRIA PREDIAL</t>
  </si>
  <si>
    <t>48,83</t>
  </si>
  <si>
    <t>TUBO PPR, CLASSE PN 25, DN 75 MM, PARA AGUA QUENTE E FRIA PREDIAL</t>
  </si>
  <si>
    <t>94,18</t>
  </si>
  <si>
    <t>TUBO PPR, CLASSE PN 25, DN 90 MM, PARA AGUA QUENTE E FRIA PREDIAL</t>
  </si>
  <si>
    <t>139,43</t>
  </si>
  <si>
    <t>TUBO PVC  SERIE NORMAL, DN 100 MM, PARA ESGOTO  PREDIAL (NBR 5688)</t>
  </si>
  <si>
    <t>11,65</t>
  </si>
  <si>
    <t>TUBO PVC  SERIE NORMAL, DN 150 MM, PARA ESGOTO  PREDIAL (NBR 5688)</t>
  </si>
  <si>
    <t>29,80</t>
  </si>
  <si>
    <t>TUBO PVC  SERIE NORMAL, DN 40 MM, PARA ESGOTO  PREDIAL (NBR 5688)</t>
  </si>
  <si>
    <t>TUBO PVC CORRUGADO, PAREDE DUPLA, JE, DN 150 MM, REDE COLETORA ESGOTO</t>
  </si>
  <si>
    <t>51,46</t>
  </si>
  <si>
    <t>TUBO PVC CORRUGADO, PAREDE DUPLA, JE, DN 200 MM, REDE COLETORA ESGOTO</t>
  </si>
  <si>
    <t>84,21</t>
  </si>
  <si>
    <t>TUBO PVC CORRUGADO, PAREDE DUPLA, JE, DN 250 MM, REDE COLETORA ESGOTO</t>
  </si>
  <si>
    <t>139,31</t>
  </si>
  <si>
    <t>TUBO PVC CORRUGADO, PAREDE DUPLA, JE, DN 300 MM, REDE COLETORA ESGOTO</t>
  </si>
  <si>
    <t>194,13</t>
  </si>
  <si>
    <t>TUBO PVC CORRUGADO, PAREDE DUPLA, JE, DN 350 MM, REDE COLETORA ESGOTO</t>
  </si>
  <si>
    <t>273,92</t>
  </si>
  <si>
    <t>TUBO PVC CORRUGADO, PAREDE DUPLA, JE, DN 400 MM, REDE COLETORA ESGOTO</t>
  </si>
  <si>
    <t>317,62</t>
  </si>
  <si>
    <t>TUBO PVC DE REVESTIMENTO GEOMECANICO NERVURADO REFORCADO, DN = 150 MM, COMPRIMENTO = 2 M</t>
  </si>
  <si>
    <t>130,00</t>
  </si>
  <si>
    <t>TUBO PVC DE REVESTIMENTO GEOMECANICO NERVURADO REFORCADO, DN = 200 MM, COMPRIMENTO = 2 M</t>
  </si>
  <si>
    <t>231,18</t>
  </si>
  <si>
    <t>TUBO PVC DE REVESTIMENTO GEOMECANICO NERVURADO STANDARD, DN = 154 MM, COMPRIMENTO = 2 M</t>
  </si>
  <si>
    <t>101,29</t>
  </si>
  <si>
    <t>TUBO PVC DE REVESTIMENTO GEOMECANICO NERVURADO STANDARD, DN = 206 MM, COMPRIMENTO = 2 M</t>
  </si>
  <si>
    <t>175,64</t>
  </si>
  <si>
    <t>TUBO PVC DE REVESTIMENTO GEOMECANICO NERVURADO STANDARD, DN = 250 MM, COMPRIMENTO = 2 M</t>
  </si>
  <si>
    <t>293,78</t>
  </si>
  <si>
    <t>TUBO PVC DEFOFO, JEI, 1 MPA, DN 100 MM, PARA REDE DE AGUA (NBR 7665)</t>
  </si>
  <si>
    <t>46,44</t>
  </si>
  <si>
    <t>TUBO PVC DEFOFO, JEI, 1 MPA, DN 150 MM, PARA REDE DE  AGUA (NBR 7665)</t>
  </si>
  <si>
    <t>124,98</t>
  </si>
  <si>
    <t>TUBO PVC DEFOFO, JEI, 1 MPA, DN 200 MM, PARA REDE DE AGUA (NBR 7665)</t>
  </si>
  <si>
    <t>211,81</t>
  </si>
  <si>
    <t>TUBO PVC DEFOFO, JEI, 1 MPA, DN 250 MM, PARA REDE DE AGUA (NBR 7665)</t>
  </si>
  <si>
    <t>322,45</t>
  </si>
  <si>
    <t>TUBO PVC DEFOFO, JEI, 1 MPA, DN 300 MM, PARA REDE DE AGUA (NBR 7665)</t>
  </si>
  <si>
    <t>457,89</t>
  </si>
  <si>
    <t>TUBO PVC PBA JEI, CLASSE 12, DN 100 MM, PARA REDE DE AGUA (NBR 5647)</t>
  </si>
  <si>
    <t>55,66</t>
  </si>
  <si>
    <t>TUBO PVC PBA JEI, CLASSE 12, DN 50 MM, PARA REDE DE AGUA (NBR 5647)</t>
  </si>
  <si>
    <t>16,49</t>
  </si>
  <si>
    <t>TUBO PVC PBA JEI, CLASSE 12, DN 75 MM, PARA REDE DE AGUA (NBR 5647)</t>
  </si>
  <si>
    <t>34,24</t>
  </si>
  <si>
    <t>TUBO PVC PBA JEI, CLASSE 15, DN 100 MM, PARA REDE DE AGUA (NBR 5647)</t>
  </si>
  <si>
    <t>66,77</t>
  </si>
  <si>
    <t>TUBO PVC PBA JEI, CLASSE 15, DN 50 MM, PARA REDE DE AGUA (NBR 5647)</t>
  </si>
  <si>
    <t>20,35</t>
  </si>
  <si>
    <t>TUBO PVC PBA JEI, CLASSE 15, DN 75 MM, PARA REDE DE AGUA (NBR 5647)</t>
  </si>
  <si>
    <t>TUBO PVC PBA JEI, CLASSE 20, DN 100 MM, PARA REDE DE AGUA (NBR 5647)</t>
  </si>
  <si>
    <t>83,49</t>
  </si>
  <si>
    <t>TUBO PVC PBA JEI, CLASSE 20, DN 50 MM, PARA REDE DE AGUA (NBR 5647)</t>
  </si>
  <si>
    <t>25,01</t>
  </si>
  <si>
    <t>TUBO PVC PBA JEI, CLASSE 20, DN 75 MM, PARA REDE DE AGUA (NBR 5647)</t>
  </si>
  <si>
    <t>50,43</t>
  </si>
  <si>
    <t>TUBO PVC ROSCAVEL, 3/4",  AGUA FRIA PREDIAL</t>
  </si>
  <si>
    <t>TUBO PVC SERIE NORMAL, DN 50 MM, PARA ESGOTO PREDIAL (NBR 5688)</t>
  </si>
  <si>
    <t>TUBO PVC SERIE NORMAL, DN 75 MM, PARA ESGOTO PREDIAL (NBR 5688)</t>
  </si>
  <si>
    <t>10,32</t>
  </si>
  <si>
    <t>TUBO PVC, FLEXIVEL, CORRUGADO, PERFURADO, DN 110 MM, PARA DRENAGEM, SISTEMA IRRIGACAO</t>
  </si>
  <si>
    <t>10,72</t>
  </si>
  <si>
    <t>TUBO PVC, FLEXIVEL, CORRUGADO, PERFURADO, DN 65 MM, PARA DRENAGEM, SISTEMA IRRIGACAO</t>
  </si>
  <si>
    <t>5,74</t>
  </si>
  <si>
    <t>TUBO PVC, RIGIDO, CORRUGADO, PERFURADO, DN 150 MM, PARA DRENAGEM, SISTEMA IRRIGACAO</t>
  </si>
  <si>
    <t>29,85</t>
  </si>
  <si>
    <t>TUBO PVC, ROSCAVEL,  2 1/2", AGUA FRIA PREDIAL</t>
  </si>
  <si>
    <t>62,64</t>
  </si>
  <si>
    <t>TUBO PVC, ROSCAVEL,  2", PARA AGUA FRIA PREDIAL</t>
  </si>
  <si>
    <t>40,22</t>
  </si>
  <si>
    <t>TUBO PVC, ROSCAVEL, 1 1/2",  AGUA FRIA PREDIAL</t>
  </si>
  <si>
    <t>28,38</t>
  </si>
  <si>
    <t>TUBO PVC, ROSCAVEL, 1 1/4", AGUA FRIA PREDIAL</t>
  </si>
  <si>
    <t>22,81</t>
  </si>
  <si>
    <t>TUBO PVC, ROSCAVEL, 1/2", AGUA FRIA PREDIAL</t>
  </si>
  <si>
    <t>TUBO PVC, ROSCAVEL, 1", AGUA FRIA PREDIAL</t>
  </si>
  <si>
    <t>TUBO PVC, ROSCAVEL, 3", AGUA FRIA PREDIAL</t>
  </si>
  <si>
    <t>81,02</t>
  </si>
  <si>
    <t>TUBO PVC, ROSCAVEL, 4",  AGUA FRIA PREDIAL</t>
  </si>
  <si>
    <t>97,81</t>
  </si>
  <si>
    <t>TUBO PVC, ROSCAVEL, 5",  AGUA FRIA PREDIAL</t>
  </si>
  <si>
    <t>140,67</t>
  </si>
  <si>
    <t>TUBO PVC, ROSCAVEL, 6",  AGUA FRIA PREDIAL</t>
  </si>
  <si>
    <t>147,47</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</si>
  <si>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</si>
  <si>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</si>
  <si>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</si>
  <si>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</si>
  <si>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12,52</t>
  </si>
  <si>
    <t>TUBO PVC, SERIE R, DN 75 MM, PARA ESGOTO OU AGUAS PLUVIAIS PREDIAIS (NBR 5688)</t>
  </si>
  <si>
    <t>16,41</t>
  </si>
  <si>
    <t>TUBO PVC, SOLDAVEL, DN 110 MM, AGUA FRIA (NBR-5648)</t>
  </si>
  <si>
    <t>TUBO PVC, SOLDAVEL, DN 20 MM, AGUA FRIA (NBR-5648)</t>
  </si>
  <si>
    <t>TUBO PVC, SOLDAVEL, DN 25 MM, AGUA FRIA (NBR-5648)</t>
  </si>
  <si>
    <t>TUBO PVC, SOLDAVEL, DN 32 MM, AGUA FRIA (NBR-5648)</t>
  </si>
  <si>
    <t>7,23</t>
  </si>
  <si>
    <t>TUBO PVC, SOLDAVEL, DN 40 MM, AGUA FRIA (NBR-5648)</t>
  </si>
  <si>
    <t>TUBO PVC, SOLDAVEL, DN 50 MM, PARA AGUA FRIA (NBR-5648)</t>
  </si>
  <si>
    <t>TUBO PVC, SOLDAVEL, DN 60 MM, AGUA FRIA (NBR-5648)</t>
  </si>
  <si>
    <t>20,34</t>
  </si>
  <si>
    <t>TUBO PVC, SOLDAVEL, DN 75 MM, AGUA FRIA (NBR-5648)</t>
  </si>
  <si>
    <t>34,08</t>
  </si>
  <si>
    <t>TUBO PVC, SOLDAVEL, DN 85 MM, AGUA FRIA (NBR-5648)</t>
  </si>
  <si>
    <t>42,58</t>
  </si>
  <si>
    <t>TUBO 26" EM CHAPA PRETA, E= 3/16", 147 KG/6 M</t>
  </si>
  <si>
    <t>2.216,75</t>
  </si>
  <si>
    <t>TUBO 30" EM CHAPA PRETA, E= 1/4", 175 KG/6 M</t>
  </si>
  <si>
    <t>2.825,83</t>
  </si>
  <si>
    <t>TUBO 30" EM CHAPA PRETA, E= 3/8", 177 KG/6 M</t>
  </si>
  <si>
    <t>2.858,13</t>
  </si>
  <si>
    <t>UNIAO COM ASSENTO CONICO DE BRONZE, DIAMETRO 1/2"</t>
  </si>
  <si>
    <t>35,45</t>
  </si>
  <si>
    <t>UNIAO COM ASSENTO CONICO DE BRONZE, DIAMETRO 1"</t>
  </si>
  <si>
    <t>UNIAO COM ASSENTO CONICO DE BRONZE, DIAMETRO 2 1/2"</t>
  </si>
  <si>
    <t>202,14</t>
  </si>
  <si>
    <t>UNIAO COM ASSENTO CONICO DE BRONZE, DIAMETRO 2'</t>
  </si>
  <si>
    <t>129,75</t>
  </si>
  <si>
    <t>UNIAO COM ASSENTO CONICO DE BRONZE, DIAMETRO 3/4"</t>
  </si>
  <si>
    <t>43,46</t>
  </si>
  <si>
    <t>UNIAO COM ASSENTO CONICO DE BRONZE, DIAMETRO 3"</t>
  </si>
  <si>
    <t>326,87</t>
  </si>
  <si>
    <t>UNIAO COM ASSENTO CONICO DE BRONZE, DIAMETRO 4"</t>
  </si>
  <si>
    <t>556,28</t>
  </si>
  <si>
    <t>UNIAO COM ASSENTO CONICO DE FERRO LONGO (MACHO-FEMEA), DIAMETRO 1 1/2"</t>
  </si>
  <si>
    <t>114,41</t>
  </si>
  <si>
    <t>UNIAO COM ASSENTO CONICO DE FERRO LONGO (MACHO-FEMEA), DIAMETRO 1/2"</t>
  </si>
  <si>
    <t>37,28</t>
  </si>
  <si>
    <t>UNIAO COM ASSENTO CONICO DE FERRO LONGO (MACHO-FEMEA), DIAMETRO 1"</t>
  </si>
  <si>
    <t>72,83</t>
  </si>
  <si>
    <t>UNIAO COM ASSENTO CONICO DE FERRO LONGO (MACHO-FEMEA), DIAMETRO 2 1/2"</t>
  </si>
  <si>
    <t>225,40</t>
  </si>
  <si>
    <t>UNIAO COM ASSENTO CONICO DE FERRO LONGO (MACHO-FEMEA), DIAMETRO 2"</t>
  </si>
  <si>
    <t>182,04</t>
  </si>
  <si>
    <t>UNIAO COM ASSENTO CONICO DE FERRO LONGO (MACHO-FEMEA), DIAMETRO 3/4"</t>
  </si>
  <si>
    <t>58,42</t>
  </si>
  <si>
    <t>UNIAO COM ASSENTO CONICO DE FERRO LONGO (MACHO-FEMEA), DIAMETRO 3'</t>
  </si>
  <si>
    <t>329,44</t>
  </si>
  <si>
    <t>UNIAO COM ASSENTO CONICO DE FERRO LONGO (MACHO-FEMEA), DIAMETRO 4"</t>
  </si>
  <si>
    <t>416,15</t>
  </si>
  <si>
    <t>UNIAO COM FLANGE PPR, DN 40 MM, PARA AGUA QUENTE PREDIAL</t>
  </si>
  <si>
    <t>UNIAO DE FERRO GALVANIZADO, COM ASSENTO CONICO DE BRONZE, DE 1 1/2"</t>
  </si>
  <si>
    <t>74,99</t>
  </si>
  <si>
    <t>UNIAO DE FERRO GALVANIZADO, COM ASSENTO CONICO DE BRONZE, DE 1 1/4"</t>
  </si>
  <si>
    <t>72,48</t>
  </si>
  <si>
    <t>UNIAO DE FERRO GALVANIZADO, COM ROSCA BSP, COM ASSENTO PLANO, DE 1 1/2"</t>
  </si>
  <si>
    <t>54,06</t>
  </si>
  <si>
    <t>UNIAO DE FERRO GALVANIZADO, COM ROSCA BSP, COM ASSENTO PLANO, DE 1 1/4"</t>
  </si>
  <si>
    <t>43,44</t>
  </si>
  <si>
    <t>UNIAO DE FERRO GALVANIZADO, COM ROSCA BSP, COM ASSENTO PLANO, DE 1/2"</t>
  </si>
  <si>
    <t>UNIAO DE FERRO GALVANIZADO, COM ROSCA BSP, COM ASSENTO PLANO, DE 1"</t>
  </si>
  <si>
    <t>25,96</t>
  </si>
  <si>
    <t>UNIAO DE FERRO GALVANIZADO, COM ROSCA BSP, COM ASSENTO PLANO, DE 2 1/2"</t>
  </si>
  <si>
    <t>131,53</t>
  </si>
  <si>
    <t>UNIAO DE FERRO GALVANIZADO, COM ROSCA BSP, COM ASSENTO PLANO, DE 2"</t>
  </si>
  <si>
    <t>79,50</t>
  </si>
  <si>
    <t>UNIAO DE FERRO GALVANIZADO, COM ROSCA BSP, COM ASSENTO PLANO, DE 3/4"</t>
  </si>
  <si>
    <t>25,10</t>
  </si>
  <si>
    <t>UNIAO DE FERRO GALVANIZADO, COM ROSCA BSP, COM ASSENTO PLANO, DE 3"</t>
  </si>
  <si>
    <t>203,78</t>
  </si>
  <si>
    <t>UNIAO DE FERRO GALVANIZADO, COM ROSCA BSP, COM ASSENTO PLANO, DE 4"</t>
  </si>
  <si>
    <t>286,07</t>
  </si>
  <si>
    <t>UNIAO DE REDUCAO METALICA, PARA CONEXAO COM ANEL DESLIZANTE EM TUBO PEX, DN 20 X 16 MM</t>
  </si>
  <si>
    <t>UNIAO DE REDUCAO METALICA, PARA CONEXAO COM ANEL DESLIZANTE EM TUBO PEX, DN 25 X 16 MM</t>
  </si>
  <si>
    <t>17,39</t>
  </si>
  <si>
    <t>UNIAO DE REDUCAO METALICA, PARA CONEXAO COM ANEL DESLIZANTE EM TUBO PEX, DN 25 X 20 MM</t>
  </si>
  <si>
    <t>UNIAO DE REDUCAO METALICA, PARA CONEXAO COM ANEL DESLIZANTE EM TUBO PEX, DN 32 X 25 MM</t>
  </si>
  <si>
    <t>29,65</t>
  </si>
  <si>
    <t>UNIAO DUPLA PPR DN 20 MM, PARA AGUA QUENTE PREDIAL</t>
  </si>
  <si>
    <t>33,99</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</si>
  <si>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</si>
  <si>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</si>
  <si>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</si>
  <si>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</si>
  <si>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8,32</t>
  </si>
  <si>
    <t>UNIAO METALICA, PARA CONEXAO COM ANEL DESLIZANTE EM TUBO PEX, DN 20 MM</t>
  </si>
  <si>
    <t>UNIAO METALICA, PARA CONEXAO COM ANEL DESLIZANTE EM TUBO PEX, DN 25 MM</t>
  </si>
  <si>
    <t>20,96</t>
  </si>
  <si>
    <t>UNIAO METALICA, PARA CONEXAO COM ANEL DESLIZANTE EM TUBO PEX, DN 32 MM</t>
  </si>
  <si>
    <t>35,67</t>
  </si>
  <si>
    <t>UNIAO PVC, ROSCAVEL 1/2",  AGUA FRIA PREDIAL</t>
  </si>
  <si>
    <t>UNIAO PVC, ROSCAVEL 2",  AGUA FRIA PREDIAL</t>
  </si>
  <si>
    <t>74,30</t>
  </si>
  <si>
    <t>UNIAO PVC, ROSCAVEL, 1 1/2",  AGUA FRIA PREDIAL</t>
  </si>
  <si>
    <t>UNIAO PVC, ROSCAVEL, 1 1/4",  AGUA FRIA PREDIAL</t>
  </si>
  <si>
    <t>29,72</t>
  </si>
  <si>
    <t>UNIAO PVC, ROSCAVEL, 1",  AGUA FRIA PREDIAL</t>
  </si>
  <si>
    <t>18,03</t>
  </si>
  <si>
    <t>UNIAO PVC, ROSCAVEL, 2 1/2",  AGUA FRIA PREDIAL</t>
  </si>
  <si>
    <t>152,79</t>
  </si>
  <si>
    <t>UNIAO PVC, ROSCAVEL, 3/4",  AGUA FRIA PREDIAL</t>
  </si>
  <si>
    <t>UNIAO PVC, ROSCAVEL, 3",  AGUA FRIA PREDIAL</t>
  </si>
  <si>
    <t>193,48</t>
  </si>
  <si>
    <t>UNIAO PVC, SOLDAVEL, 110 MM,  PARA AGUA FRIA PREDIAL</t>
  </si>
  <si>
    <t>385,78</t>
  </si>
  <si>
    <t>UNIAO PVC, SOLDAVEL, 20 MM,  PARA AGUA FRIA PREDIAL</t>
  </si>
  <si>
    <t>UNIAO PVC, SOLDAVEL, 25 MM,  PARA AGUA FRIA PREDIAL</t>
  </si>
  <si>
    <t>UNIAO PVC, SOLDAVEL, 32 MM,  PARA AGUA FRIA PREDIAL</t>
  </si>
  <si>
    <t>UNIAO PVC, SOLDAVEL, 40 MM,  PARA AGUA FRIA PREDIAL</t>
  </si>
  <si>
    <t>24,69</t>
  </si>
  <si>
    <t>UNIAO PVC, SOLDAVEL, 50 MM,  PARA AGUA FRIA PREDIAL</t>
  </si>
  <si>
    <t>26,73</t>
  </si>
  <si>
    <t>UNIAO PVC, SOLDAVEL, 60 MM,  PARA AGUA FRIA PREDIAL</t>
  </si>
  <si>
    <t>67,28</t>
  </si>
  <si>
    <t>UNIAO PVC, SOLDAVEL, 75 MM,  PARA AGUA FRIA PREDIAL</t>
  </si>
  <si>
    <t>135,76</t>
  </si>
  <si>
    <t>UNIAO PVC, SOLDAVEL, 85 MM,  PARA AGUA FRIA PREDIAL</t>
  </si>
  <si>
    <t>208,74</t>
  </si>
  <si>
    <t>UNIAO TIPO STORZ, COM EMPATACAO INTERNA TIPO ANEL DE EXPANSAO, ENGATE RAPIDO 1 1/2", PARA MANGUEIRA DE COMBATE A INCENDIO PREDIAL</t>
  </si>
  <si>
    <t>91,86</t>
  </si>
  <si>
    <t>UNIAO TIPO STORZ, COM EMPATACAO INTERNA TIPO ANEL DE EXPANSAO, ENGATE RAPIDO 2 1/2", PARA MANGUEIRA DE COMBATE A INCENDIO PREDIAL</t>
  </si>
  <si>
    <t>131,42</t>
  </si>
  <si>
    <t>UNIAO, CPVC, SOLDAVEL, 15 MM, PARA AGUA QUENTE PREDIAL</t>
  </si>
  <si>
    <t>10,97</t>
  </si>
  <si>
    <t>UNIAO, CPVC, SOLDAVEL, 22 MM, PARA AGUA QUENTE PREDIAL</t>
  </si>
  <si>
    <t>UNIAO, CPVC, SOLDAVEL, 28 MM, PARA AGUA QUENTE PREDIAL</t>
  </si>
  <si>
    <t>UNIAO, CPVC, SOLDAVEL, 35 MM, PARA AGUA QUENTE PREDIAL</t>
  </si>
  <si>
    <t>30,79</t>
  </si>
  <si>
    <t>UNIAO, CPVC, SOLDAVEL, 42 MM, PARA AGUA QUENTE PREDIAL</t>
  </si>
  <si>
    <t>45,70</t>
  </si>
  <si>
    <t>UNIAO, CPVC, SOLDAVEL, 54 MM, PARA AGUA QUENTE PREDIAL</t>
  </si>
  <si>
    <t>109,82</t>
  </si>
  <si>
    <t>UNIAO, CPVC, SOLDAVEL, 73 MM, PARA AGUA QUENTE PREDIAL</t>
  </si>
  <si>
    <t>159,39</t>
  </si>
  <si>
    <t>UNIAO, CPVC, SOLDAVEL, 89 MM, PARA AGUA QUENTE PREDIAL</t>
  </si>
  <si>
    <t>235,02</t>
  </si>
  <si>
    <t>USINA DE ASFALTO A FRIO, CAPACIDADE DE 30 A 40 T/H, ELETRICA, POTENCIA DE 30 CV</t>
  </si>
  <si>
    <t>81.120,80</t>
  </si>
  <si>
    <t>USINA DE ASFALTO A FRIO, CAPACIDADE DE 40 A 60 T/H, ELETRICA, POTENCIA DE 30 CV</t>
  </si>
  <si>
    <t>101.034,88</t>
  </si>
  <si>
    <t>USINA DE ASFALTO A QUENTE, FIXA, TIPO CONTRA FLUXO, CAPACIDADE DE 100 A 140 T/H, POTENCIA DE 280 KW, COM MISTURADOR EXTERNO ROTATIVO</t>
  </si>
  <si>
    <t>1.965.329,92</t>
  </si>
  <si>
    <t>USINA DE ASFALTO, GRAVIMETRICA, CAPACIDADE DE 150 T/H, POTENCIA DE 400 KW</t>
  </si>
  <si>
    <t>5.174.644,32</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</si>
  <si>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</si>
  <si>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</si>
  <si>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</si>
  <si>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</si>
  <si>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</si>
  <si>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</si>
  <si>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</si>
  <si>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</si>
  <si>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</si>
  <si>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424.438,89</t>
  </si>
  <si>
    <t>USINA DE MISTURAS ASFALTICAS A QUENTE, MOVEL, TIPO CONTRA FLUXO, CAPACIDADE DE 40 A 80 T/H</t>
  </si>
  <si>
    <t>1.600.000,00</t>
  </si>
  <si>
    <t>USINA MISTURADORA DE SOLOS,  DOSADORES TRIPLOS, CALHA VIBRATORIA CAPACIDADE DE 200 A 500 T/H, POTENCIA DE 75 KW</t>
  </si>
  <si>
    <t>825.355,68</t>
  </si>
  <si>
    <t>VALVULA DE DESCARGA EM METAL CROMADO PARA MICTORIO COM ACIONAMENTO POR PRESSAO E FECHAMENTO AUTOMATICO</t>
  </si>
  <si>
    <t>199,19</t>
  </si>
  <si>
    <t>VALVULA DE DESCARGA METALICA, BASE 1 1/2 " E ACABAMENTO METALICO CROMADO</t>
  </si>
  <si>
    <t>231,40</t>
  </si>
  <si>
    <t>VALVULA DE DESCARGA METALICA, BASE 1 1/4 " E ACABAMENTO METALICO CROMADO</t>
  </si>
  <si>
    <t>187,46</t>
  </si>
  <si>
    <t>VALVULA DE ESFERA BRUTA EM BRONZE, BITOLA 1 " (REF 1552-B)</t>
  </si>
  <si>
    <t>43,48</t>
  </si>
  <si>
    <t>VALVULA DE ESFERA BRUTA EM BRONZE, BITOLA 1 1/2 " (REF 1552-B)</t>
  </si>
  <si>
    <t>78,09</t>
  </si>
  <si>
    <t>VALVULA DE ESFERA BRUTA EM BRONZE, BITOLA 1 1/4 " (REF 1552-B)</t>
  </si>
  <si>
    <t>64,81</t>
  </si>
  <si>
    <t>VALVULA DE ESFERA BRUTA EM BRONZE, BITOLA 1/2 " (REF 1552-B)</t>
  </si>
  <si>
    <t>27,90</t>
  </si>
  <si>
    <t>VALVULA DE ESFERA BRUTA EM BRONZE, BITOLA 2 " (REF 1552-B)</t>
  </si>
  <si>
    <t>120,42</t>
  </si>
  <si>
    <t>VALVULA DE ESFERA BRUTA EM BRONZE, BITOLA 3/4 " (REF 1552-B)</t>
  </si>
  <si>
    <t>32,20</t>
  </si>
  <si>
    <t>VALVULA DE RETENCAO DE BRONZE, PE COM CRIVOS, EXTREMIDADE COM ROSCA, DE 1 1/2", PARA FUNDO DE POCO</t>
  </si>
  <si>
    <t>65,56</t>
  </si>
  <si>
    <t>VALVULA DE RETENCAO DE BRONZE, PE COM CRIVOS, EXTREMIDADE COM ROSCA, DE 1 1/4", PARA FUNDO DE POCO</t>
  </si>
  <si>
    <t>61,43</t>
  </si>
  <si>
    <t>VALVULA DE RETENCAO DE BRONZE, PE COM CRIVOS, EXTREMIDADE COM ROSCA, DE 1", PARA FUNDO DE POCO</t>
  </si>
  <si>
    <t>VALVULA DE RETENCAO DE BRONZE, PE COM CRIVOS, EXTREMIDADE COM ROSCA, DE 2 1/2", PARA FUNDO DE POCO</t>
  </si>
  <si>
    <t>177,47</t>
  </si>
  <si>
    <t>VALVULA DE RETENCAO DE BRONZE, PE COM CRIVOS, EXTREMIDADE COM ROSCA, DE 2", PARA FUNDO DE POCO</t>
  </si>
  <si>
    <t>99,31</t>
  </si>
  <si>
    <t>VALVULA DE RETENCAO DE BRONZE, PE COM CRIVOS, EXTREMIDADE COM ROSCA, DE 3/4", PARA FUNDO DE POCO</t>
  </si>
  <si>
    <t>35,00</t>
  </si>
  <si>
    <t>VALVULA DE RETENCAO DE BRONZE, PE COM CRIVOS, EXTREMIDADE COM ROSCA, DE 3", PARA FUNDO DE POCO</t>
  </si>
  <si>
    <t>243,29</t>
  </si>
  <si>
    <t>VALVULA DE RETENCAO DE BRONZE, PE COM CRIVOS, EXTREMIDADE COM ROSCA, DE 4", PARA FUNDO DE POCO</t>
  </si>
  <si>
    <t>428,17</t>
  </si>
  <si>
    <t>VALVULA DE RETENCAO HORIZONTAL, DE BRONZE (PN-25), 1 1/2", 400 PSI, TAMPA DE PORCA DE UNIAO, EXTREMIDADES COM ROSCA</t>
  </si>
  <si>
    <t>127,20</t>
  </si>
  <si>
    <t>VALVULA DE RETENCAO HORIZONTAL, DE BRONZE (PN-25), 1 1/4", 400 PSI, TAMPA DE PORCA DE UNIAO, EXTREMIDADES COM ROSCA</t>
  </si>
  <si>
    <t>113,82</t>
  </si>
  <si>
    <t>VALVULA DE RETENCAO HORIZONTAL, DE BRONZE (PN-25), 1/2", 400 PSI, TAMPA DE PORCA DE UNIAO, EXTREMIDADES COM ROSCA</t>
  </si>
  <si>
    <t>46,16</t>
  </si>
  <si>
    <t>VALVULA DE RETENCAO HORIZONTAL, DE BRONZE (PN-25), 1", 400 PSI, TAMPA DE PORCA DE UNIAO, EXTREMIDADES COM ROSCA</t>
  </si>
  <si>
    <t>76,03</t>
  </si>
  <si>
    <t>VALVULA DE RETENCAO HORIZONTAL, DE BRONZE (PN-25), 2 1/2", 400 PSI, TAMPA DE PORCA DE UNIAO, EXTREMIDADES COM ROSCA</t>
  </si>
  <si>
    <t>254,85</t>
  </si>
  <si>
    <t>VALVULA DE RETENCAO HORIZONTAL, DE BRONZE (PN-25), 2", 400 PSI, TAMPA DE PORCA DE UNIAO, EXTREMIDADES COM ROSCA</t>
  </si>
  <si>
    <t>178,21</t>
  </si>
  <si>
    <t>VALVULA DE RETENCAO HORIZONTAL, DE BRONZE (PN-25), 3/4", 400 PSI, TAMPA DE PORCA DE UNIAO, EXTREMIDADES COM ROSCA</t>
  </si>
  <si>
    <t>55,94</t>
  </si>
  <si>
    <t>VALVULA DE RETENCAO HORIZONTAL, DE BRONZE (PN-25), 3", 400 PSI, TAMPA DE PORCA DE UNIAO, EXTREMIDADES COM ROSCA</t>
  </si>
  <si>
    <t>352,00</t>
  </si>
  <si>
    <t>VALVULA DE RETENCAO HORIZONTAL, DE BRONZE (PN-25), 4", 400 PSI, TAMPA DE PORCA DE UNIAO, EXTREMIDADES COM ROSCA</t>
  </si>
  <si>
    <t>545,96</t>
  </si>
  <si>
    <t>VALVULA DE RETENCAO VERTICAL, DE BRONZE (PN-16), 1 1/2", 200 PSI, EXTREMIDADES COM ROSCA</t>
  </si>
  <si>
    <t>67,72</t>
  </si>
  <si>
    <t>VALVULA DE RETENCAO VERTICAL, DE BRONZE (PN-16), 1 1/4", 200 PSI, EXTREMIDADES COM ROSCA</t>
  </si>
  <si>
    <t>58,78</t>
  </si>
  <si>
    <t>VALVULA DE RETENCAO VERTICAL, DE BRONZE (PN-16), 1/2", 200 PSI, EXTREMIDADES COM ROSCA</t>
  </si>
  <si>
    <t>33,60</t>
  </si>
  <si>
    <t>VALVULA DE RETENCAO VERTICAL, DE BRONZE (PN-16), 1", 200 PSI, EXTREMIDADES COM ROSCA</t>
  </si>
  <si>
    <t>39,18</t>
  </si>
  <si>
    <t>VALVULA DE RETENCAO VERTICAL, DE BRONZE (PN-16), 2 1/2", 200 PSI, EXTREMIDADES COM ROSCA</t>
  </si>
  <si>
    <t>158,11</t>
  </si>
  <si>
    <t>VALVULA DE RETENCAO VERTICAL, DE BRONZE (PN-16), 2", 200 PSI, EXTREMIDADES COM ROSCA</t>
  </si>
  <si>
    <t>98,67</t>
  </si>
  <si>
    <t>VALVULA DE RETENCAO VERTICAL, DE BRONZE (PN-16), 3/4", 200 PSI, EXTREMIDADES COM ROSCA</t>
  </si>
  <si>
    <t>35,86</t>
  </si>
  <si>
    <t>VALVULA DE RETENCAO VERTICAL, DE BRONZE (PN-16), 3", 200 PSI, EXTREMIDADES COM ROSCA</t>
  </si>
  <si>
    <t>215,91</t>
  </si>
  <si>
    <t>VALVULA DE RETENCAO VERTICAL, DE BRONZE (PN-16), 4", 200 PSI, EXTREMIDADES COM ROSCA</t>
  </si>
  <si>
    <t>374,73</t>
  </si>
  <si>
    <t>VALVULA EM METAL CROMADO PARA LAVATORIO, 1 " SEM LADRAO</t>
  </si>
  <si>
    <t>34,97</t>
  </si>
  <si>
    <t>VALVULA EM METAL CROMADO PARA PIA AMERICANA 3.1/2 X 1.1/2 "</t>
  </si>
  <si>
    <t>47,78</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</si>
  <si>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</si>
  <si>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</si>
  <si>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</si>
  <si>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</si>
  <si>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</si>
  <si>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</si>
  <si>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7,69</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</si>
  <si>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</si>
  <si>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</si>
  <si>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</si>
  <si>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</si>
  <si>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39,21</t>
  </si>
  <si>
    <t>VARIADOR DE LUMINOSIDADE ROTATIVO (DIMMER) 127V, 300W, CONJUNTO MONTADO PARA EMBUTIR 4" X 2" (PLACA + SUPORTE + MODULO)</t>
  </si>
  <si>
    <t>50,44</t>
  </si>
  <si>
    <t>VARIADOR DE LUMINOSIDADE ROTATIVO (DIMMER) 220 V, 600 W (APENAS MODULO)</t>
  </si>
  <si>
    <t>62,67</t>
  </si>
  <si>
    <t>VARIADOR DE LUMINOSIDADE ROTATIVO (DIMMER) 220V, 600W, CONJUNTO MONTADO PARA EMBUTIR 4" X 2" (PLACA + SUPORTE + MODULO)</t>
  </si>
  <si>
    <t>65,90</t>
  </si>
  <si>
    <t>VARIADOR DE VELOCIDADE PARA VENTILADOR 127 V, 150 W (APENAS MODULO)</t>
  </si>
  <si>
    <t>24,11</t>
  </si>
  <si>
    <t>VARIADOR DE VELOCIDADE PARA VENTILADOR 127V, 150W + 2 INTERRUPTORES PARALELOS, PARA REVERSAO E LAMPADA, CONJUNTO MONTADO PARA EMBUTIR 4" X 2" (PLACA + SUPORTE + MODULOS)</t>
  </si>
  <si>
    <t>42,01</t>
  </si>
  <si>
    <t>VARIADOR DE VELOCIDADE PARA VENTILADOR 220 V, 250 W (APENAS MODULO)</t>
  </si>
  <si>
    <t>26,96</t>
  </si>
  <si>
    <t>VARIADOR DE VELOCIDADE PARA VENTILADOR 220V, 250W + 2 INTERRUPTORES PARALELOS, PARA REVERSAO E LAMPADA, CONJUNTO MONTADO PARA EMBUTIR 4" X 2" (PLACA + SUPORTE + MODULOS)</t>
  </si>
  <si>
    <t>43,42</t>
  </si>
  <si>
    <t>VASO SANITARIO SIFONADO INFANTIL LOUCA BRANCA</t>
  </si>
  <si>
    <t>371,64</t>
  </si>
  <si>
    <t>VASSOURA MECANICA REBOCAVEL COM ESCOVA CILINDRICA LARGURA UTIL DE VARRIMENTO = 2,44M</t>
  </si>
  <si>
    <t>51.242,34</t>
  </si>
  <si>
    <t>VASSOURA 40 CM COM CABO</t>
  </si>
  <si>
    <t>17,57</t>
  </si>
  <si>
    <t>VEDACAO DE CALHA, EM BORRACHA COR PRETA, MEDIDA ENTRE 119 E 170 MM, PARA DRENAGEM PLUVIAL PREDIAL</t>
  </si>
  <si>
    <t>0,43</t>
  </si>
  <si>
    <t>VEDACAO PVC, 100 MM, PARA SAIDA VASO SANITARIO</t>
  </si>
  <si>
    <t>VERGALHAO ZINCADO ROSCA TOTAL, 1/4 " (6,3 MM)</t>
  </si>
  <si>
    <t>VERNIZ POLIURETANO BRILHANTE PARA MADEIRA, COM FILTRO SOLAR, USO INTERNO E EXTERNO</t>
  </si>
  <si>
    <t>27,98</t>
  </si>
  <si>
    <t>VERNIZ SINTETICO BRILHANTE PARA MADEIRA TIPO COPAL, USO INTERNO</t>
  </si>
  <si>
    <t>24,61</t>
  </si>
  <si>
    <t>VERNIZ SINTETICO BRILHANTE PARA MADEIRA, COM FILTRO SOLAR, USO INTERNO E EXTERNO (BASE SOLVENTE)</t>
  </si>
  <si>
    <t>26,84</t>
  </si>
  <si>
    <t>VEU DE VIDRO/VEU DE SUPERFICIE 30 A 35 G/M2</t>
  </si>
  <si>
    <t>27,01</t>
  </si>
  <si>
    <t>VEU POLIESTER</t>
  </si>
  <si>
    <t>VIBRADOR DE IMERSAO, COM PONTEIRA DE *35* MM, MANGOTE DE 5 M, SEM MOTOR</t>
  </si>
  <si>
    <t>762,43</t>
  </si>
  <si>
    <t>VIBRADOR DE IMERSAO, COM PONTEIRA DE *45* MM, MANGOTE DE 5 M, SEM MOTOR.</t>
  </si>
  <si>
    <t>828,72</t>
  </si>
  <si>
    <t>VIBRADOR DE IMERSAO, COM PONTEIRA DE *60* MM, MANGOTE DE 5 M, SEM MOTOR.</t>
  </si>
  <si>
    <t>929,63</t>
  </si>
  <si>
    <t>VIBRADOR DE IMERSAO, DIAMETRO DA PONTEIRA DE *35* MM, COM MOTOR 4 TEMPOS A GASOLINA DE 5,5 HP (5,5 CV)</t>
  </si>
  <si>
    <t>2.000,00</t>
  </si>
  <si>
    <t>VIBRADOR DE IMERSAO, DIAMETRO DA PONTEIRA DE *45* MM, COM MOTOR ELETRICO TRIFASICO DE 2 HP (2 CV)</t>
  </si>
  <si>
    <t>1.794,17</t>
  </si>
  <si>
    <t>VIBRADOR DE IMERSAO, DIAMETRO DA PONTEIRA DE *45* MM, COM MOTOR 4 TEMPOS A GASOLINA DE 5,5 HP (5,5 CV)</t>
  </si>
  <si>
    <t>2.185,52</t>
  </si>
  <si>
    <t>VIBROACABADORA DE ASFALTO SOBRE ESTEIRAS, LARG. PAVIM. MAX. 8,00 M, POT. 100 KW/ 134 HP, CAP. 600 T/ H</t>
  </si>
  <si>
    <t>2.919.833,70</t>
  </si>
  <si>
    <t>VIBROACABADORA DE ASFALTO SOBRE ESTEIRAS, LARG. PAVIM. 2,13 M A 4,55 M, POT. 74 KW/ 100 HP, CAP. 400 T/ H</t>
  </si>
  <si>
    <t>1.229.216,10</t>
  </si>
  <si>
    <t>VIBROACABADORA DE ASFALTO SOBRE ESTEIRAS, LARG. PAVIM. 2,60 M A 5,75 M, POT. 110 HP, CAP. 450 T/ H</t>
  </si>
  <si>
    <t>1.238.123,55</t>
  </si>
  <si>
    <t>VIBROACABADORA DE ASFALTO SOBRE ESTEIRAS, LARG. PAVIMENT. 1,90 A 5,3 M, POT. 78 KW/105 HP, CAP. 450 T/H</t>
  </si>
  <si>
    <t>1.500.000,00</t>
  </si>
  <si>
    <t>VIBROACABADORA DE ASFALTO SOBRE RODAS, LARGURA DE PAVIMENTACAO DE 1,70 A 4,20 M, POTENCIA 78 KW/105 HP, CAPACIDADE 300 T/H</t>
  </si>
  <si>
    <t>1.328.978,55</t>
  </si>
  <si>
    <t>VIDRACEIRO</t>
  </si>
  <si>
    <t>20,17</t>
  </si>
  <si>
    <t>VIDRACEIRO (MENSALISTA)</t>
  </si>
  <si>
    <t>3.548,97</t>
  </si>
  <si>
    <t>VIDRO COMUM LAMINADO LISO INCOLOR DUPLO, ESPESSURA TOTAL 8 MM (CADA CAMADA DE 4 MM) - COLOCADO</t>
  </si>
  <si>
    <t>446,74</t>
  </si>
  <si>
    <t>VIDRO COMUM LAMINADO, LISO, INCOLOR, DUPLO, ESPESSURA TOTAL 6 MM (CADA CAMADA E= 3 MM) - COLOCADO</t>
  </si>
  <si>
    <t>388,88</t>
  </si>
  <si>
    <t>VIDRO COMUM LAMINADO, LISO, INCOLOR, TRIPLO, ESPESSURA TOTAL 12 MM (CADA CAMADA E=  4 MM) - COLOCADO</t>
  </si>
  <si>
    <t>1.011,11</t>
  </si>
  <si>
    <t>VIDRO COMUM LAMINADO, LISO, INCOLOR, TRIPLO, ESPESSURA TOTAL 15 MM (CADA CAMADA E = 5 MM) - COLOCADO</t>
  </si>
  <si>
    <t>1.182,22</t>
  </si>
  <si>
    <t>VIDRO CRISTAL COLORIDO, 10 MM, PINTADO NA COR BRANCA</t>
  </si>
  <si>
    <t>348,44</t>
  </si>
  <si>
    <t>VIDRO CRISTAL COLORIDO, 4 MM, PINTADO NA COR BRANCA</t>
  </si>
  <si>
    <t>108,88</t>
  </si>
  <si>
    <t>VIDRO CRISTAL COLORIDO, 6 MM, PINTADO NA COR BRANCA</t>
  </si>
  <si>
    <t>154,75</t>
  </si>
  <si>
    <t>VIDRO CRISTAL COLORIDO, 8 MM, PINTADO NA COR BRANCA</t>
  </si>
  <si>
    <t>251,22</t>
  </si>
  <si>
    <t>VIDRO LISO FUME E = 4MM - SEM COLOCACAO</t>
  </si>
  <si>
    <t>124,44</t>
  </si>
  <si>
    <t>VIDRO LISO FUME E = 6MM - SEM COLOCACAO</t>
  </si>
  <si>
    <t>186,66</t>
  </si>
  <si>
    <t>VIDRO LISO FUME, E = 5 MM - SEM COLOCACAO</t>
  </si>
  <si>
    <t>134,33</t>
  </si>
  <si>
    <t>VIDRO LISO INCOLOR 10 MM - SEM COLOCACAO</t>
  </si>
  <si>
    <t>233,33</t>
  </si>
  <si>
    <t>VIDRO LISO INCOLOR 2 A 3 MM - SEM COLOCACAO</t>
  </si>
  <si>
    <t>70,00</t>
  </si>
  <si>
    <t>VIDRO LISO INCOLOR 4MM - SEM COLOCACAO</t>
  </si>
  <si>
    <t>93,33</t>
  </si>
  <si>
    <t>VIDRO LISO INCOLOR 5MM - SEM COLOCACAO</t>
  </si>
  <si>
    <t>VIDRO LISO INCOLOR 6 MM - SEM COLOCACAO</t>
  </si>
  <si>
    <t>132,22</t>
  </si>
  <si>
    <t>VIDRO LISO INCOLOR 8MM  -  SEM COLOCACAO</t>
  </si>
  <si>
    <t>192,88</t>
  </si>
  <si>
    <t>VIDRO MARTELADO OU CANELADO, 4 MM - SEM COLOCACAO</t>
  </si>
  <si>
    <t>77,77</t>
  </si>
  <si>
    <t>VIDRO PLANO ARAMADO E = 6 MM - SEM COLOCACAO</t>
  </si>
  <si>
    <t>VIDRO PLANO ARMADO E = 7MM - SEM COLOCACAO</t>
  </si>
  <si>
    <t>241,11</t>
  </si>
  <si>
    <t>VIDRO TEMPERADO INCOLOR E = 10 MM, SEM COLOCACAO</t>
  </si>
  <si>
    <t>343,01</t>
  </si>
  <si>
    <t>VIDRO TEMPERADO INCOLOR E = 6 MM, SEM COLOCACAO</t>
  </si>
  <si>
    <t>202,40</t>
  </si>
  <si>
    <t>VIDRO TEMPERADO INCOLOR E = 8 MM, SEM COLOCACAO</t>
  </si>
  <si>
    <t>264,21</t>
  </si>
  <si>
    <t>VIDRO TEMPERADO INCOLOR PARA PORTA DE ABRIR, E = 10 MM (SEM FERRAGENS E SEM COLOCACAO)</t>
  </si>
  <si>
    <t>371,00</t>
  </si>
  <si>
    <t>VIDRO TEMPERADO VERDE E = 10 MM, SEM COLOCACAO</t>
  </si>
  <si>
    <t>432,30</t>
  </si>
  <si>
    <t>VIDRO TEMPERADO VERDE E = 6 MM, SEM COLOCACAO</t>
  </si>
  <si>
    <t>244,23</t>
  </si>
  <si>
    <t>VIDRO TEMPERADO VERDE E = 8 MM, SEM COLOCACAO</t>
  </si>
  <si>
    <t>329,96</t>
  </si>
  <si>
    <t>VIGA *7,5 X 10* CM EM PINUS, MISTA OU EQUIVALENTE DA REGIAO - BRUTA</t>
  </si>
  <si>
    <t>11,19</t>
  </si>
  <si>
    <t>VIGA *7,5 X 15 CM EM PINUS, MISTA OU EQUIVALENTE DA REGIAO - BRUTA</t>
  </si>
  <si>
    <t>VIGA APARELHADA  *6 X 12* CM, EM MACARANDUBA, ANGELIM OU EQUIVALENTE DA REGIAO</t>
  </si>
  <si>
    <t>VIGA APARELHADA *6 X 16* CM, EM MACARANDUBA, ANGELIM OU EQUIVALENTE DA REGIAO</t>
  </si>
  <si>
    <t>20,21</t>
  </si>
  <si>
    <t>VIGA DE ESCORAMAENTO H20, DE MADEIRA, PESO DE 5,00 A 5,20 KG/M, COM EXTREMIDADES PLASTICAS</t>
  </si>
  <si>
    <t>69,08</t>
  </si>
  <si>
    <t>VIGA NAO APARELHADA  *6 X 12* CM, EM MACARANDUBA, ANGELIM OU EQUIVALENTE DA REGIAO - BRUTA</t>
  </si>
  <si>
    <t>16,71</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</si>
  <si>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</si>
  <si>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</si>
  <si>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</si>
  <si>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32,30</t>
  </si>
  <si>
    <t>VIGIA DIURNO</t>
  </si>
  <si>
    <t>VIGIA DIURNO (MENSALISTA)</t>
  </si>
  <si>
    <t>2.820,16</t>
  </si>
  <si>
    <t>VIGIA NOTURNO, HORA EFETIVAMENTE TRABALHADA DE 22 H AS 5 H (COM ADICIONAL NOTURNO)</t>
  </si>
  <si>
    <t>21,97</t>
  </si>
  <si>
    <t>WASH PRIMER PARA TINTA AUTOMOTIVA</t>
  </si>
  <si>
    <t>128,32</t>
  </si>
  <si>
    <t>TOTAL DE INSUMOS : 5272</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</si>
  <si>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</si>
  <si>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</si>
  <si>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</si>
  <si>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</si>
  <si>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</si>
  <si>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</si>
  <si>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</si>
  <si>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</si>
  <si>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</si>
  <si>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</si>
  <si>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</si>
  <si>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</si>
  <si>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</si>
  <si>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</si>
  <si>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</si>
  <si>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</si>
  <si>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Administração central:</t>
  </si>
  <si>
    <t>Lucro (L)</t>
  </si>
  <si>
    <t>De      6,16%      até     8,96%</t>
  </si>
  <si>
    <t>Lucro:</t>
  </si>
  <si>
    <t>Tributos (T)</t>
  </si>
  <si>
    <t>De      5,65%      até     8,65%</t>
  </si>
  <si>
    <t>Tributos:</t>
  </si>
  <si>
    <t>CRONOGRAMA FÍSICO-FINANCEIRO</t>
  </si>
  <si>
    <t>ITEM</t>
  </si>
  <si>
    <t>SERVIÇO</t>
  </si>
  <si>
    <t>VALOR</t>
  </si>
  <si>
    <t>1 MÊS</t>
  </si>
  <si>
    <t>2 MÊS</t>
  </si>
  <si>
    <t>3 MÊS</t>
  </si>
  <si>
    <t>4 MÊS</t>
  </si>
  <si>
    <t>5 MÊS</t>
  </si>
  <si>
    <t>6 MÊS</t>
  </si>
  <si>
    <t>TOTAL</t>
  </si>
  <si>
    <t>%</t>
  </si>
  <si>
    <t>R$</t>
  </si>
  <si>
    <t>01</t>
  </si>
  <si>
    <t>02</t>
  </si>
  <si>
    <t>03</t>
  </si>
  <si>
    <t>04</t>
  </si>
  <si>
    <t>05</t>
  </si>
  <si>
    <t>06</t>
  </si>
  <si>
    <t>07</t>
  </si>
  <si>
    <t>08</t>
  </si>
  <si>
    <t>09</t>
  </si>
  <si>
    <t>Reforma Parcial</t>
  </si>
  <si>
    <t>B. D. I. (20,27%)</t>
  </si>
  <si>
    <t>Total Etapa</t>
  </si>
  <si>
    <t>Parcial Acumulado</t>
  </si>
  <si>
    <t>TOTAL GERAL :</t>
  </si>
  <si>
    <t>TOTAL sem B. D. I.</t>
  </si>
  <si>
    <t>B. D. I.</t>
  </si>
  <si>
    <t>TOTAL com B. D. I.</t>
  </si>
  <si>
    <t>Ampliação</t>
  </si>
  <si>
    <t>Reforma (toda escola)</t>
  </si>
  <si>
    <t>Relatório de Compatibilidade para Planilha Orçamentária – Carlos Fillipino.xls</t>
  </si>
  <si>
    <t>Executado em 06/05/2021 15:00</t>
  </si>
  <si>
    <t>Se a pasta de trabalho for salva em um formato de arquivo anterior ou aberta em uma versão anterior do Microsoft Excel, os recursos listados não estarão disponíveis.</t>
  </si>
  <si>
    <t>Perda insignificante de fidelidade</t>
  </si>
  <si>
    <t>Núm. de ocorrências</t>
  </si>
  <si>
    <t>Versão</t>
  </si>
  <si>
    <t>Algumas células ou alguns estilos desta pasta de trabalho contêm formatação para a qual não há suporte no formato de arquivo selecionado. Esses formatos serão convertidos no formato mais próximo disponível.</t>
  </si>
  <si>
    <t>Excel 97-2003</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</si>
</sst>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R$&quot;#,##0.00"/>
    <numFmt numFmtId="165" formatCode="0&quot; UNIDADE&quot;"/>
    <numFmt numFmtId="166" formatCode="&quot;B.D.I. (&quot;0.00&quot;%)&quot;"/>
    <numFmt numFmtId="167" formatCode="* #,##0.00\ ;* \(#,##0.00\);* \-#\ ;@\ "/>
    <numFmt numFmtId="168" formatCode="[$R$-416]\ #,##0.00;[RED]\-[$R$-416]\ #,##0.00"/>
  </numFmts>
  <fonts count="25">
    <font>
      <sz val="10.0"/>
      <color rgb="FF000000"/>
      <name val="Arial"/>
    </font>
    <font>
      <b/>
      <sz val="7.0"/>
      <color rgb="FF000000"/>
      <name val="Arial"/>
    </font>
    <font>
      <sz val="7.0"/>
      <color rgb="FF000000"/>
      <name val="Arial"/>
    </font>
    <font>
      <sz val="12.0"/>
      <color theme="1"/>
      <name val="Arial"/>
    </font>
    <font>
      <sz val="8.0"/>
      <color rgb="FF000000"/>
      <name val="Arial"/>
    </font>
    <font>
      <sz val="10.0"/>
      <color theme="1"/>
      <name val="Arial"/>
    </font>
    <font>
      <b/>
      <sz val="10.0"/>
      <color theme="1"/>
      <name val="Times New Roman"/>
    </font>
    <font>
      <b/>
      <sz val="12.0"/>
      <color theme="1"/>
      <name val="Arial"/>
    </font>
    <font>
      <b/>
      <sz val="10.0"/>
      <color theme="1"/>
      <name val="Arial"/>
    </font>
    <font/>
    <font>
      <b/>
      <sz val="10.0"/>
      <color rgb="FF000000"/>
      <name val="Arial"/>
    </font>
    <font>
      <b/>
      <sz val="8.0"/>
      <color rgb="FF000000"/>
      <name val="Arial"/>
    </font>
    <font>
      <b/>
      <sz val="14.0"/>
      <color rgb="FF000000"/>
      <name val="Arial"/>
    </font>
    <font>
      <b/>
      <sz val="8.0"/>
      <color theme="1"/>
      <name val="Arial"/>
    </font>
    <font>
      <b/>
      <u/>
      <sz val="8.0"/>
      <color rgb="FF000000"/>
      <name val="Arial"/>
    </font>
    <font>
      <b/>
      <u/>
      <sz val="8.0"/>
      <color rgb="FF000000"/>
      <name val="Arial"/>
    </font>
    <font>
      <b/>
      <u/>
      <sz val="8.0"/>
      <color rgb="FF000000"/>
      <name val="Arial"/>
    </font>
    <font>
      <b/>
      <u/>
      <sz val="8.0"/>
      <color rgb="FF000000"/>
      <name val="Arial"/>
    </font>
    <font>
      <b/>
      <u/>
      <sz val="8.0"/>
      <color rgb="FF000000"/>
      <name val="Arial"/>
    </font>
    <font>
      <sz val="11.0"/>
      <color rgb="FF000000"/>
      <name val="Calibri"/>
    </font>
    <font>
      <sz val="11.0"/>
      <color theme="1"/>
      <name val="Arial"/>
    </font>
    <font>
      <sz val="8.0"/>
      <color theme="1"/>
      <name val="Arial"/>
    </font>
    <font>
      <color theme="1"/>
      <name val="Calibri"/>
    </font>
    <font>
      <b/>
      <sz val="10.0"/>
      <color rgb="FF000000"/>
      <name val="Calibri"/>
    </font>
    <font>
      <sz val="10.0"/>
      <color theme="1"/>
      <name val="Times New Roman"/>
    </font>
  </fonts>
  <fills count="5">
    <fill>
      <patternFill patternType="none"/>
    </fill>
    <fill>
      <patternFill patternType="lightGray"/>
    </fill>
    <fill>
      <patternFill patternType="solid">
        <fgColor rgb="FFFFFFFF"/>
        <bgColor rgb="FFFFFFFF"/>
      </patternFill>
    </fill>
    <fill>
      <patternFill patternType="solid">
        <fgColor rgb="FFDDDDDD"/>
        <bgColor rgb="FFDDDDDD"/>
      </patternFill>
    </fill>
    <fill>
      <patternFill patternType="solid">
        <fgColor rgb="FFEEEEEE"/>
        <bgColor rgb="FFEEEEEE"/>
      </patternFill>
    </fill>
  </fills>
  <borders count="57">
    <border/>
    <border>
      <left/>
      <right/>
      <top/>
      <bottom/>
    </border>
    <border>
      <left/>
      <top/>
      <bottom/>
    </border>
    <border>
      <top/>
      <bottom/>
    </border>
    <border>
      <right/>
      <top/>
      <bottom/>
    </border>
    <border>
      <left/>
      <right/>
      <top style="thin">
        <color rgb="FF000000"/>
      </top>
    </border>
    <border>
      <left style="hair">
        <color rgb="FF000000"/>
      </left>
      <right/>
      <top style="hair">
        <color rgb="FF000000"/>
      </top>
    </border>
    <border>
      <left/>
      <right/>
      <top style="hair">
        <color rgb="FF000000"/>
      </top>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rder>
    <border>
      <left/>
      <right/>
      <bottom style="thin">
        <color rgb="FF000000"/>
      </bottom>
    </border>
    <border>
      <left style="hair">
        <color rgb="FF000000"/>
      </left>
      <right/>
      <bottom style="thin">
        <color rgb="FF000000"/>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left style="hair">
        <color rgb="FF000000"/>
      </left>
      <right/>
      <top/>
      <bottom/>
    </border>
    <border>
      <left/>
      <right style="hair">
        <color rgb="FF000000"/>
      </right>
      <top/>
      <bottom/>
    </border>
    <border>
      <left/>
      <right/>
      <top/>
      <bottom style="medium">
        <color rgb="FF000000"/>
      </bottom>
    </border>
    <border>
      <left style="hair">
        <color rgb="FF000000"/>
      </left>
      <right/>
      <top/>
      <bottom style="medium">
        <color rgb="FF000000"/>
      </bottom>
    </border>
    <border>
      <left/>
      <right style="hair">
        <color rgb="FF000000"/>
      </right>
      <top/>
      <bottom style="medium">
        <color rgb="FF000000"/>
      </bottom>
    </border>
    <border>
      <left/>
      <right/>
      <top/>
      <bottom style="hair">
        <color rgb="FF000000"/>
      </bottom>
    </border>
    <border>
      <left/>
      <right style="hair">
        <color rgb="FF000000"/>
      </right>
      <top/>
      <bottom style="hair">
        <color rgb="FF000000"/>
      </bottom>
    </border>
    <border>
      <left style="hair">
        <color rgb="FF000000"/>
      </left>
      <right/>
      <top style="hair">
        <color rgb="FF000000"/>
      </top>
      <bottom style="hair">
        <color rgb="FF000000"/>
      </bottom>
    </border>
    <border>
      <left/>
      <right/>
      <top style="hair">
        <color rgb="FF000000"/>
      </top>
      <bottom style="hair">
        <color rgb="FF000000"/>
      </bottom>
    </border>
    <border>
      <left style="hair">
        <color rgb="FF000000"/>
      </left>
      <right/>
      <top/>
      <bottom style="hair">
        <color rgb="FF000000"/>
      </bottom>
    </border>
    <border>
      <left style="hair">
        <color rgb="FF000000"/>
      </left>
      <top style="hair">
        <color rgb="FF000000"/>
      </top>
      <bottom/>
    </border>
    <border>
      <right style="hair">
        <color rgb="FF000000"/>
      </right>
      <top style="hair">
        <color rgb="FF000000"/>
      </top>
      <bottom/>
    </border>
    <border>
      <left style="hair">
        <color rgb="FF000000"/>
      </left>
      <right/>
      <top style="hair">
        <color rgb="FF000000"/>
      </top>
      <bottom/>
    </border>
    <border>
      <left style="hair">
        <color rgb="FF000000"/>
      </left>
      <right style="hair">
        <color rgb="FF000000"/>
      </right>
      <top style="hair">
        <color rgb="FF000000"/>
      </top>
      <bottom/>
    </border>
    <border>
      <left style="hair">
        <color rgb="FF000000"/>
      </left>
      <right style="hair">
        <color rgb="FF000000"/>
      </right>
      <top/>
      <bottom/>
    </border>
    <border>
      <left style="hair">
        <color rgb="FF000000"/>
      </left>
      <right style="hair">
        <color rgb="FF000000"/>
      </right>
      <top/>
      <bottom style="hair">
        <color rgb="FF000000"/>
      </bottom>
    </border>
    <border>
      <left/>
      <top/>
    </border>
    <border>
      <top/>
    </border>
    <border>
      <right/>
      <top/>
    </border>
    <border>
      <left/>
      <bottom/>
    </border>
    <border>
      <bottom/>
    </border>
    <border>
      <right/>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top/>
      <bottom/>
    </border>
    <border>
      <right style="hair">
        <color rgb="FF000000"/>
      </right>
      <top/>
      <bottom/>
    </border>
    <border>
      <left style="hair">
        <color rgb="FF000000"/>
      </left>
      <top/>
    </border>
    <border>
      <right style="hair">
        <color rgb="FF000000"/>
      </right>
      <top/>
    </border>
    <border>
      <left style="hair">
        <color rgb="FF000000"/>
      </left>
    </border>
    <border>
      <right style="hair">
        <color rgb="FF000000"/>
      </right>
    </border>
    <border>
      <left style="hair">
        <color rgb="FF000000"/>
      </left>
      <top/>
      <bottom style="hair">
        <color rgb="FF000000"/>
      </bottom>
    </border>
    <border>
      <top/>
      <bottom style="hair">
        <color rgb="FF000000"/>
      </bottom>
    </border>
    <border>
      <right style="hair">
        <color rgb="FF000000"/>
      </right>
      <top/>
      <bottom style="hair">
        <color rgb="FF000000"/>
      </bottom>
    </border>
    <border>
      <right/>
      <top/>
      <bottom style="hair">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0"/>
    </xf>
    <xf borderId="1" fillId="2" fontId="2" numFmtId="0" xfId="0" applyAlignment="1" applyBorder="1" applyFont="1">
      <alignment horizontal="center" shrinkToFit="0" vertical="center" wrapText="0"/>
    </xf>
    <xf borderId="0" fillId="0" fontId="3" numFmtId="1" xfId="0" applyAlignment="1" applyFont="1" applyNumberFormat="1">
      <alignment horizontal="center" shrinkToFit="0" vertical="center" wrapText="0"/>
    </xf>
    <xf borderId="1" fillId="2" fontId="4" numFmtId="0" xfId="0" applyAlignment="1" applyBorder="1" applyFont="1">
      <alignment shrinkToFit="0" vertical="center" wrapText="0"/>
    </xf>
    <xf borderId="1" fillId="2" fontId="2" numFmtId="0" xfId="0" applyAlignment="1" applyBorder="1" applyFont="1">
      <alignment shrinkToFit="0" vertical="center" wrapText="0"/>
    </xf>
    <xf borderId="0" fillId="0" fontId="5" numFmtId="1" xfId="0" applyAlignment="1" applyFont="1" applyNumberFormat="1">
      <alignment horizontal="center" shrinkToFit="0" vertical="center" wrapText="0"/>
    </xf>
    <xf borderId="0" fillId="0" fontId="6" numFmtId="0" xfId="0" applyAlignment="1" applyFont="1">
      <alignment horizontal="center" shrinkToFit="0" vertical="center" wrapText="0"/>
    </xf>
    <xf borderId="0" fillId="0" fontId="6" numFmtId="1" xfId="0" applyAlignment="1" applyFont="1" applyNumberFormat="1">
      <alignment horizontal="center" shrinkToFit="0" vertical="center" wrapText="0"/>
    </xf>
    <xf borderId="0" fillId="0" fontId="7" numFmtId="49" xfId="0" applyAlignment="1" applyFont="1" applyNumberFormat="1">
      <alignment horizontal="center" shrinkToFit="0" vertical="center" wrapText="1"/>
    </xf>
    <xf borderId="0" fillId="0" fontId="8" numFmtId="49" xfId="0" applyAlignment="1" applyFont="1" applyNumberFormat="1">
      <alignment horizontal="center" shrinkToFit="0" vertical="center" wrapText="1"/>
    </xf>
    <xf borderId="2" fillId="2" fontId="1" numFmtId="0" xfId="0" applyAlignment="1" applyBorder="1" applyFont="1">
      <alignment horizontal="right" shrinkToFit="0" vertical="center" wrapText="0"/>
    </xf>
    <xf borderId="3" fillId="0" fontId="9" numFmtId="0" xfId="0" applyBorder="1" applyFont="1"/>
    <xf borderId="4" fillId="0" fontId="9" numFmtId="0" xfId="0" applyBorder="1" applyFont="1"/>
    <xf borderId="1" fillId="2" fontId="2" numFmtId="0" xfId="0" applyAlignment="1" applyBorder="1" applyFont="1">
      <alignment shrinkToFit="0" vertical="center" wrapText="1"/>
    </xf>
    <xf borderId="1" fillId="2" fontId="2" numFmtId="2" xfId="0" applyAlignment="1" applyBorder="1" applyFont="1" applyNumberFormat="1">
      <alignment horizontal="center" shrinkToFit="0" vertical="center" wrapText="0"/>
    </xf>
    <xf borderId="1" fillId="2" fontId="2" numFmtId="164" xfId="0" applyAlignment="1" applyBorder="1" applyFont="1" applyNumberFormat="1">
      <alignment horizontal="center" shrinkToFit="0" vertical="center" wrapText="0"/>
    </xf>
    <xf borderId="1" fillId="2" fontId="1" numFmtId="0" xfId="0" applyAlignment="1" applyBorder="1" applyFont="1">
      <alignment shrinkToFit="0" vertical="center" wrapText="0"/>
    </xf>
    <xf borderId="5" fillId="3" fontId="10" numFmtId="49" xfId="0" applyAlignment="1" applyBorder="1" applyFill="1" applyFont="1" applyNumberFormat="1">
      <alignment horizontal="center" shrinkToFit="0" vertical="center" wrapText="0"/>
    </xf>
    <xf borderId="6" fillId="3" fontId="10" numFmtId="49" xfId="0" applyAlignment="1" applyBorder="1" applyFont="1" applyNumberFormat="1">
      <alignment horizontal="center" shrinkToFit="0" vertical="center" wrapText="1"/>
    </xf>
    <xf borderId="7" fillId="3" fontId="10" numFmtId="49" xfId="0" applyAlignment="1" applyBorder="1" applyFont="1" applyNumberFormat="1">
      <alignment horizontal="center" shrinkToFit="0" vertical="center" wrapText="1"/>
    </xf>
    <xf borderId="7" fillId="3" fontId="10" numFmtId="49" xfId="0" applyAlignment="1" applyBorder="1" applyFont="1" applyNumberFormat="1">
      <alignment horizontal="center" shrinkToFit="0" vertical="center" wrapText="0"/>
    </xf>
    <xf borderId="8" fillId="3" fontId="10" numFmtId="165" xfId="0" applyAlignment="1" applyBorder="1" applyFont="1" applyNumberFormat="1">
      <alignment horizontal="center" shrinkToFit="0" vertical="center" wrapText="0"/>
    </xf>
    <xf borderId="9" fillId="0" fontId="9" numFmtId="0" xfId="0" applyBorder="1" applyFont="1"/>
    <xf borderId="10" fillId="0" fontId="9" numFmtId="0" xfId="0" applyBorder="1" applyFont="1"/>
    <xf borderId="11" fillId="3" fontId="11" numFmtId="0" xfId="0" applyAlignment="1" applyBorder="1" applyFont="1">
      <alignment horizontal="center" shrinkToFit="0" vertical="center" wrapText="1"/>
    </xf>
    <xf borderId="12" fillId="0" fontId="9" numFmtId="0" xfId="0" applyBorder="1" applyFont="1"/>
    <xf borderId="13" fillId="0" fontId="9" numFmtId="0" xfId="0" applyBorder="1" applyFont="1"/>
    <xf borderId="14" fillId="3" fontId="10" numFmtId="2" xfId="0" applyAlignment="1" applyBorder="1" applyFont="1" applyNumberFormat="1">
      <alignment horizontal="center" shrinkToFit="0" vertical="center" wrapText="0"/>
    </xf>
    <xf borderId="14" fillId="3" fontId="10" numFmtId="49" xfId="0" applyAlignment="1" applyBorder="1" applyFont="1" applyNumberFormat="1">
      <alignment horizontal="center" shrinkToFit="0" vertical="center" wrapText="0"/>
    </xf>
    <xf borderId="14" fillId="3" fontId="10" numFmtId="49" xfId="0" applyAlignment="1" applyBorder="1" applyFont="1" applyNumberFormat="1">
      <alignment horizontal="center" shrinkToFit="0" vertical="center" wrapText="1"/>
    </xf>
    <xf borderId="15" fillId="0" fontId="9" numFmtId="0" xfId="0" applyBorder="1" applyFont="1"/>
    <xf borderId="1" fillId="4" fontId="1" numFmtId="0" xfId="0" applyAlignment="1" applyBorder="1" applyFill="1" applyFont="1">
      <alignment horizontal="center" shrinkToFit="0" vertical="center" wrapText="1"/>
    </xf>
    <xf borderId="16" fillId="4" fontId="2" numFmtId="0" xfId="0" applyAlignment="1" applyBorder="1" applyFont="1">
      <alignment horizontal="center" shrinkToFit="0" vertical="center" wrapText="1"/>
    </xf>
    <xf borderId="1" fillId="4" fontId="2" numFmtId="0" xfId="0" applyAlignment="1" applyBorder="1" applyFont="1">
      <alignment shrinkToFit="0" vertical="center" wrapText="1"/>
    </xf>
    <xf borderId="1" fillId="4" fontId="2" numFmtId="0" xfId="0" applyAlignment="1" applyBorder="1" applyFont="1">
      <alignment horizontal="center" shrinkToFit="0" vertical="center" wrapText="1"/>
    </xf>
    <xf borderId="1" fillId="4" fontId="2" numFmtId="2" xfId="0" applyAlignment="1" applyBorder="1" applyFont="1" applyNumberFormat="1">
      <alignment horizontal="center" shrinkToFit="0" vertical="center" wrapText="1"/>
    </xf>
    <xf borderId="1" fillId="4" fontId="2" numFmtId="164" xfId="0" applyAlignment="1" applyBorder="1" applyFont="1" applyNumberFormat="1">
      <alignment horizontal="center" shrinkToFit="0" vertical="center" wrapText="1"/>
    </xf>
    <xf borderId="17" fillId="4" fontId="4" numFmtId="0" xfId="0" applyAlignment="1" applyBorder="1" applyFont="1">
      <alignment shrinkToFit="0" vertical="center" wrapText="1"/>
    </xf>
    <xf borderId="18" fillId="4" fontId="10" numFmtId="0" xfId="0" applyAlignment="1" applyBorder="1" applyFont="1">
      <alignment horizontal="center" shrinkToFit="0" vertical="center" wrapText="1"/>
    </xf>
    <xf borderId="19" fillId="4" fontId="0" numFmtId="0" xfId="0" applyAlignment="1" applyBorder="1" applyFont="1">
      <alignment horizontal="center" shrinkToFit="0" vertical="center" wrapText="1"/>
    </xf>
    <xf borderId="18" fillId="4" fontId="10" numFmtId="0" xfId="0" applyAlignment="1" applyBorder="1" applyFont="1">
      <alignment shrinkToFit="0" vertical="center" wrapText="1"/>
    </xf>
    <xf borderId="18" fillId="4" fontId="0" numFmtId="0" xfId="0" applyAlignment="1" applyBorder="1" applyFont="1">
      <alignment horizontal="center" shrinkToFit="0" vertical="center" wrapText="1"/>
    </xf>
    <xf borderId="18" fillId="4" fontId="0" numFmtId="2" xfId="0" applyAlignment="1" applyBorder="1" applyFont="1" applyNumberFormat="1">
      <alignment horizontal="center" shrinkToFit="0" vertical="center" wrapText="1"/>
    </xf>
    <xf borderId="18" fillId="4" fontId="0" numFmtId="4" xfId="0" applyAlignment="1" applyBorder="1" applyFont="1" applyNumberFormat="1">
      <alignment horizontal="center" shrinkToFit="0" vertical="center" wrapText="1"/>
    </xf>
    <xf borderId="18" fillId="4" fontId="10" numFmtId="4" xfId="0" applyAlignment="1" applyBorder="1" applyFont="1" applyNumberFormat="1">
      <alignment horizontal="center" shrinkToFit="0" vertical="center" wrapText="1"/>
    </xf>
    <xf borderId="20" fillId="4" fontId="10" numFmtId="4" xfId="0" applyAlignment="1" applyBorder="1" applyFont="1" applyNumberFormat="1">
      <alignment horizontal="center" shrinkToFit="0" vertical="center" wrapText="1"/>
    </xf>
    <xf borderId="1" fillId="2" fontId="4" numFmtId="4" xfId="0" applyAlignment="1" applyBorder="1" applyFont="1" applyNumberFormat="1">
      <alignment shrinkToFit="0" vertical="center" wrapText="1"/>
    </xf>
    <xf borderId="1" fillId="2" fontId="4" numFmtId="0" xfId="0" applyAlignment="1" applyBorder="1" applyFont="1">
      <alignment shrinkToFit="0" vertical="center" wrapText="1"/>
    </xf>
    <xf borderId="1" fillId="4" fontId="4" numFmtId="0" xfId="0" applyAlignment="1" applyBorder="1" applyFont="1">
      <alignment horizontal="center" shrinkToFit="0" vertical="center" wrapText="1"/>
    </xf>
    <xf borderId="16" fillId="4" fontId="11" numFmtId="0" xfId="0" applyAlignment="1" applyBorder="1" applyFont="1">
      <alignment horizontal="center" shrinkToFit="0" vertical="center" wrapText="1"/>
    </xf>
    <xf borderId="1" fillId="4" fontId="4" numFmtId="4" xfId="0" applyAlignment="1" applyBorder="1" applyFont="1" applyNumberFormat="1">
      <alignment shrinkToFit="0" vertical="center" wrapText="1"/>
    </xf>
    <xf borderId="1" fillId="4" fontId="4" numFmtId="49" xfId="0" applyAlignment="1" applyBorder="1" applyFont="1" applyNumberFormat="1">
      <alignment horizontal="center" shrinkToFit="0" vertical="center" wrapText="1"/>
    </xf>
    <xf borderId="1" fillId="4" fontId="4" numFmtId="4" xfId="0" applyAlignment="1" applyBorder="1" applyFont="1" applyNumberFormat="1">
      <alignment horizontal="center" shrinkToFit="0" vertical="center" wrapText="1"/>
    </xf>
    <xf borderId="17" fillId="4" fontId="4" numFmtId="4" xfId="0" applyAlignment="1" applyBorder="1" applyFont="1" applyNumberFormat="1">
      <alignment shrinkToFit="0" vertical="center" wrapText="1"/>
    </xf>
    <xf borderId="17" fillId="4" fontId="4" numFmtId="4" xfId="0" applyAlignment="1" applyBorder="1" applyFont="1" applyNumberFormat="1">
      <alignment horizontal="left" shrinkToFit="0" vertical="center" wrapText="1"/>
    </xf>
    <xf borderId="21" fillId="4" fontId="4" numFmtId="4" xfId="0" applyAlignment="1" applyBorder="1" applyFont="1" applyNumberFormat="1">
      <alignment shrinkToFit="0" vertical="center" wrapText="1"/>
    </xf>
    <xf borderId="21" fillId="4" fontId="4" numFmtId="0" xfId="0" applyAlignment="1" applyBorder="1" applyFont="1">
      <alignment horizontal="center" shrinkToFit="0" vertical="center" wrapText="1"/>
    </xf>
    <xf borderId="21" fillId="4" fontId="4" numFmtId="49" xfId="0" applyAlignment="1" applyBorder="1" applyFont="1" applyNumberFormat="1">
      <alignment horizontal="center" shrinkToFit="0" vertical="center" wrapText="1"/>
    </xf>
    <xf borderId="21" fillId="4" fontId="4" numFmtId="4" xfId="0" applyAlignment="1" applyBorder="1" applyFont="1" applyNumberFormat="1">
      <alignment horizontal="center" shrinkToFit="0" vertical="center" wrapText="1"/>
    </xf>
    <xf borderId="22" fillId="4" fontId="4" numFmtId="4" xfId="0" applyAlignment="1" applyBorder="1" applyFont="1" applyNumberFormat="1">
      <alignment horizontal="left" shrinkToFit="0" vertical="center" wrapText="1"/>
    </xf>
    <xf borderId="23" fillId="4" fontId="10" numFmtId="0" xfId="0" applyAlignment="1" applyBorder="1" applyFont="1">
      <alignment horizontal="center" shrinkToFit="0" vertical="center" wrapText="1"/>
    </xf>
    <xf borderId="1" fillId="4" fontId="4" numFmtId="49" xfId="0" applyAlignment="1" applyBorder="1" applyFont="1" applyNumberFormat="1">
      <alignment shrinkToFit="0" vertical="center" wrapText="1"/>
    </xf>
    <xf borderId="24" fillId="4" fontId="10" numFmtId="0" xfId="0" applyAlignment="1" applyBorder="1" applyFont="1">
      <alignment horizontal="center" shrinkToFit="0" vertical="center" wrapText="1"/>
    </xf>
    <xf borderId="21" fillId="4" fontId="4" numFmtId="49" xfId="0" applyAlignment="1" applyBorder="1" applyFont="1" applyNumberFormat="1">
      <alignment shrinkToFit="0" vertical="center" wrapText="1"/>
    </xf>
    <xf borderId="22" fillId="4" fontId="4" numFmtId="4" xfId="0" applyAlignment="1" applyBorder="1" applyFont="1" applyNumberFormat="1">
      <alignment shrinkToFit="0" vertical="center" wrapText="1"/>
    </xf>
    <xf borderId="1" fillId="2" fontId="11" numFmtId="0" xfId="0" applyAlignment="1" applyBorder="1" applyFont="1">
      <alignment horizontal="center" shrinkToFit="0" vertical="center" wrapText="1"/>
    </xf>
    <xf borderId="17" fillId="4" fontId="11" numFmtId="4" xfId="0" applyAlignment="1" applyBorder="1" applyFont="1" applyNumberFormat="1">
      <alignment shrinkToFit="0" vertical="center" wrapText="1"/>
    </xf>
    <xf borderId="1" fillId="2" fontId="5" numFmtId="0" xfId="0" applyAlignment="1" applyBorder="1" applyFont="1">
      <alignment shrinkToFit="0" vertical="bottom" wrapText="0"/>
    </xf>
    <xf borderId="1" fillId="2" fontId="2" numFmtId="10" xfId="0" applyAlignment="1" applyBorder="1" applyFont="1" applyNumberFormat="1">
      <alignment shrinkToFit="0" vertical="center" wrapText="1"/>
    </xf>
    <xf borderId="25" fillId="4" fontId="11" numFmtId="0" xfId="0" applyAlignment="1" applyBorder="1" applyFont="1">
      <alignment horizontal="center" shrinkToFit="0" vertical="center" wrapText="1"/>
    </xf>
    <xf borderId="22" fillId="4" fontId="4" numFmtId="0" xfId="0" applyAlignment="1" applyBorder="1" applyFont="1">
      <alignment shrinkToFit="0" vertical="center" wrapText="1"/>
    </xf>
    <xf borderId="1" fillId="2" fontId="12" numFmtId="0" xfId="0" applyAlignment="1" applyBorder="1" applyFont="1">
      <alignment horizontal="center" shrinkToFit="0" vertical="center" wrapText="1"/>
    </xf>
    <xf borderId="19" fillId="4" fontId="10" numFmtId="0" xfId="0" applyAlignment="1" applyBorder="1" applyFont="1">
      <alignment horizontal="center" shrinkToFit="0" vertical="center" wrapText="1"/>
    </xf>
    <xf borderId="17" fillId="4" fontId="11" numFmtId="0" xfId="0" applyAlignment="1" applyBorder="1" applyFont="1">
      <alignment shrinkToFit="0" vertical="center" wrapText="1"/>
    </xf>
    <xf borderId="17" fillId="4" fontId="11" numFmtId="0" xfId="0" applyAlignment="1" applyBorder="1" applyFont="1">
      <alignment horizontal="left" shrinkToFit="0" vertical="center" wrapText="1"/>
    </xf>
    <xf borderId="22" fillId="4" fontId="4" numFmtId="0" xfId="0" applyAlignment="1" applyBorder="1" applyFont="1">
      <alignment horizontal="left" shrinkToFit="0" vertical="center" wrapText="1"/>
    </xf>
    <xf borderId="25" fillId="4" fontId="13" numFmtId="0" xfId="0" applyAlignment="1" applyBorder="1" applyFont="1">
      <alignment horizontal="center" shrinkToFit="0" vertical="center" wrapText="1"/>
    </xf>
    <xf borderId="17" fillId="4" fontId="4" numFmtId="0" xfId="0" applyAlignment="1" applyBorder="1" applyFont="1">
      <alignment horizontal="left" shrinkToFit="0" vertical="center" wrapText="1"/>
    </xf>
    <xf borderId="16" fillId="4" fontId="13" numFmtId="0" xfId="0" applyAlignment="1" applyBorder="1" applyFont="1">
      <alignment shrinkToFit="0" vertical="center" wrapText="0"/>
    </xf>
    <xf borderId="21" fillId="4" fontId="4" numFmtId="0" xfId="0" applyAlignment="1" applyBorder="1" applyFont="1">
      <alignment shrinkToFit="0" vertical="center" wrapText="1"/>
    </xf>
    <xf borderId="1" fillId="2" fontId="2" numFmtId="0" xfId="0" applyAlignment="1" applyBorder="1" applyFont="1">
      <alignment horizontal="center" shrinkToFit="0" vertical="center" wrapText="1"/>
    </xf>
    <xf borderId="25" fillId="4" fontId="13" numFmtId="0" xfId="0" applyAlignment="1" applyBorder="1" applyFont="1">
      <alignment shrinkToFit="0" vertical="center" wrapText="0"/>
    </xf>
    <xf borderId="2" fillId="2" fontId="13" numFmtId="4" xfId="0" applyAlignment="1" applyBorder="1" applyFont="1" applyNumberFormat="1">
      <alignment horizontal="center" shrinkToFit="0" vertical="center" wrapText="1"/>
    </xf>
    <xf borderId="26" fillId="4" fontId="13" numFmtId="4" xfId="0" applyAlignment="1" applyBorder="1" applyFont="1" applyNumberFormat="1">
      <alignment horizontal="center" shrinkToFit="0" vertical="center" wrapText="1"/>
    </xf>
    <xf borderId="27" fillId="0" fontId="9" numFmtId="0" xfId="0" applyBorder="1" applyFont="1"/>
    <xf borderId="1" fillId="2" fontId="11" numFmtId="4" xfId="0" applyAlignment="1" applyBorder="1" applyFont="1" applyNumberFormat="1">
      <alignment horizontal="center" shrinkToFit="0" vertical="center" wrapText="1"/>
    </xf>
    <xf borderId="28" fillId="4" fontId="14" numFmtId="164" xfId="0" applyAlignment="1" applyBorder="1" applyFont="1" applyNumberFormat="1">
      <alignment horizontal="left" shrinkToFit="0" vertical="center" wrapText="0"/>
    </xf>
    <xf borderId="29" fillId="4" fontId="11" numFmtId="4" xfId="0" applyAlignment="1" applyBorder="1" applyFont="1" applyNumberFormat="1">
      <alignment horizontal="center" shrinkToFit="0" vertical="center" wrapText="1"/>
    </xf>
    <xf borderId="1" fillId="2" fontId="15" numFmtId="166" xfId="0" applyAlignment="1" applyBorder="1" applyFont="1" applyNumberFormat="1">
      <alignment horizontal="left" shrinkToFit="0" vertical="center" wrapText="0"/>
    </xf>
    <xf borderId="16" fillId="4" fontId="16" numFmtId="166" xfId="0" applyAlignment="1" applyBorder="1" applyFont="1" applyNumberFormat="1">
      <alignment horizontal="left" shrinkToFit="0" vertical="center" wrapText="0"/>
    </xf>
    <xf borderId="30" fillId="4" fontId="11" numFmtId="4" xfId="0" applyAlignment="1" applyBorder="1" applyFont="1" applyNumberFormat="1">
      <alignment horizontal="center" shrinkToFit="0" vertical="center" wrapText="1"/>
    </xf>
    <xf borderId="1" fillId="2" fontId="17" numFmtId="164" xfId="0" applyAlignment="1" applyBorder="1" applyFont="1" applyNumberFormat="1">
      <alignment horizontal="left" shrinkToFit="0" vertical="center" wrapText="0"/>
    </xf>
    <xf borderId="25" fillId="4" fontId="18" numFmtId="164" xfId="0" applyAlignment="1" applyBorder="1" applyFont="1" applyNumberFormat="1">
      <alignment horizontal="left" shrinkToFit="0" vertical="center" wrapText="0"/>
    </xf>
    <xf borderId="31" fillId="4" fontId="11" numFmtId="4" xfId="0" applyAlignment="1" applyBorder="1" applyFont="1" applyNumberFormat="1">
      <alignment horizontal="center" shrinkToFit="0" vertical="center" wrapText="1"/>
    </xf>
    <xf borderId="0" fillId="0" fontId="19" numFmtId="49" xfId="0" applyAlignment="1" applyFont="1" applyNumberFormat="1">
      <alignment horizontal="left" shrinkToFit="0" vertical="top" wrapText="0"/>
    </xf>
    <xf borderId="0" fillId="0" fontId="19" numFmtId="49" xfId="0" applyAlignment="1" applyFont="1" applyNumberFormat="1">
      <alignment horizontal="left" shrinkToFit="0" vertical="top" wrapText="1"/>
    </xf>
    <xf borderId="0" fillId="0" fontId="20" numFmtId="2" xfId="0" applyAlignment="1" applyFont="1" applyNumberFormat="1">
      <alignment shrinkToFit="0" vertical="top" wrapText="0"/>
    </xf>
    <xf borderId="0" fillId="0" fontId="21" numFmtId="0" xfId="0" applyAlignment="1" applyFont="1">
      <alignment shrinkToFit="0" vertical="top" wrapText="0"/>
    </xf>
    <xf borderId="0" fillId="0" fontId="20" numFmtId="0" xfId="0" applyAlignment="1" applyFont="1">
      <alignment shrinkToFit="0" vertical="top" wrapText="0"/>
    </xf>
    <xf borderId="0" fillId="0" fontId="22" numFmtId="0" xfId="0" applyFont="1"/>
    <xf borderId="0" fillId="0" fontId="5" numFmtId="2" xfId="0" applyAlignment="1" applyFont="1" applyNumberFormat="1">
      <alignment shrinkToFit="0" vertical="bottom" wrapText="0"/>
    </xf>
    <xf borderId="0" fillId="0" fontId="21" numFmtId="0" xfId="0" applyAlignment="1" applyFont="1">
      <alignment shrinkToFit="0" vertical="bottom" wrapText="0"/>
    </xf>
    <xf borderId="0" fillId="0" fontId="5" numFmtId="0" xfId="0" applyAlignment="1" applyFont="1">
      <alignment horizontal="right" shrinkToFit="0" vertical="bottom" wrapText="0"/>
    </xf>
    <xf borderId="0" fillId="0" fontId="5" numFmtId="0" xfId="0" applyAlignment="1" applyFont="1">
      <alignment shrinkToFit="0" vertical="bottom" wrapText="0"/>
    </xf>
    <xf borderId="32" fillId="2" fontId="13" numFmtId="0" xfId="0" applyAlignment="1" applyBorder="1" applyFont="1">
      <alignment horizontal="center" shrinkToFit="0" vertical="center" wrapText="0"/>
    </xf>
    <xf borderId="33" fillId="0" fontId="9" numFmtId="0" xfId="0" applyBorder="1" applyFont="1"/>
    <xf borderId="34" fillId="0" fontId="9" numFmtId="0" xfId="0" applyBorder="1" applyFont="1"/>
    <xf borderId="1" fillId="2" fontId="5" numFmtId="167" xfId="0" applyAlignment="1" applyBorder="1" applyFont="1" applyNumberFormat="1">
      <alignment horizontal="center" shrinkToFit="0" vertical="bottom" wrapText="0"/>
    </xf>
    <xf borderId="1" fillId="2" fontId="5" numFmtId="167" xfId="0" applyAlignment="1" applyBorder="1" applyFont="1" applyNumberFormat="1">
      <alignment shrinkToFit="0" vertical="bottom" wrapText="0"/>
    </xf>
    <xf borderId="35" fillId="0" fontId="9" numFmtId="0" xfId="0" applyBorder="1" applyFont="1"/>
    <xf borderId="36" fillId="0" fontId="9" numFmtId="0" xfId="0" applyBorder="1" applyFont="1"/>
    <xf borderId="37" fillId="0" fontId="9" numFmtId="0" xfId="0" applyBorder="1" applyFont="1"/>
    <xf borderId="1" fillId="2" fontId="5" numFmtId="0" xfId="0" applyAlignment="1" applyBorder="1" applyFont="1">
      <alignment horizontal="center" shrinkToFit="0" vertical="bottom" wrapText="0"/>
    </xf>
    <xf borderId="38" fillId="2" fontId="13" numFmtId="0" xfId="0" applyAlignment="1" applyBorder="1" applyFont="1">
      <alignment horizontal="center" shrinkToFit="0" vertical="center" wrapText="0"/>
    </xf>
    <xf borderId="39" fillId="0" fontId="9" numFmtId="0" xfId="0" applyBorder="1" applyFont="1"/>
    <xf borderId="40" fillId="0" fontId="9" numFmtId="0" xfId="0" applyBorder="1" applyFont="1"/>
    <xf borderId="11" fillId="2" fontId="13" numFmtId="0" xfId="0" applyAlignment="1" applyBorder="1" applyFont="1">
      <alignment horizontal="center" shrinkToFit="0" vertical="center" wrapText="1"/>
    </xf>
    <xf borderId="38" fillId="3" fontId="13" numFmtId="0" xfId="0" applyAlignment="1" applyBorder="1" applyFont="1">
      <alignment horizontal="center" shrinkToFit="0" vertical="center" wrapText="0"/>
    </xf>
    <xf borderId="38" fillId="3" fontId="8" numFmtId="167" xfId="0" applyAlignment="1" applyBorder="1" applyFont="1" applyNumberFormat="1">
      <alignment horizontal="center" shrinkToFit="0" vertical="center" wrapText="0"/>
    </xf>
    <xf borderId="11" fillId="3" fontId="23" numFmtId="10" xfId="0" applyAlignment="1" applyBorder="1" applyFont="1" applyNumberFormat="1">
      <alignment horizontal="center" shrinkToFit="0" vertical="center" wrapText="0"/>
    </xf>
    <xf borderId="41" fillId="0" fontId="9" numFmtId="0" xfId="0" applyBorder="1" applyFont="1"/>
    <xf borderId="42" fillId="0" fontId="9" numFmtId="0" xfId="0" applyBorder="1" applyFont="1"/>
    <xf borderId="43" fillId="0" fontId="9" numFmtId="0" xfId="0" applyBorder="1" applyFont="1"/>
    <xf borderId="44" fillId="2" fontId="21" numFmtId="0" xfId="0" applyAlignment="1" applyBorder="1" applyFont="1">
      <alignment horizontal="left" shrinkToFit="0" vertical="center" wrapText="0"/>
    </xf>
    <xf borderId="45" fillId="0" fontId="9" numFmtId="0" xfId="0" applyBorder="1" applyFont="1"/>
    <xf borderId="30" fillId="2" fontId="21" numFmtId="0" xfId="0" applyAlignment="1" applyBorder="1" applyFont="1">
      <alignment horizontal="center" shrinkToFit="0" vertical="bottom" wrapText="0"/>
    </xf>
    <xf borderId="44" fillId="3" fontId="21" numFmtId="0" xfId="0" applyAlignment="1" applyBorder="1" applyFont="1">
      <alignment shrinkToFit="0" vertical="center" wrapText="0"/>
    </xf>
    <xf borderId="29" fillId="3" fontId="21" numFmtId="10" xfId="0" applyAlignment="1" applyBorder="1" applyFont="1" applyNumberFormat="1">
      <alignment horizontal="center" shrinkToFit="0" vertical="center" wrapText="0"/>
    </xf>
    <xf borderId="46" fillId="2" fontId="21" numFmtId="167" xfId="0" applyAlignment="1" applyBorder="1" applyFont="1" applyNumberFormat="1">
      <alignment horizontal="left" shrinkToFit="0" vertical="bottom" wrapText="1"/>
    </xf>
    <xf borderId="47" fillId="0" fontId="9" numFmtId="0" xfId="0" applyBorder="1" applyFont="1"/>
    <xf borderId="30" fillId="3" fontId="21" numFmtId="10" xfId="0" applyAlignment="1" applyBorder="1" applyFont="1" applyNumberFormat="1">
      <alignment horizontal="center" shrinkToFit="0" vertical="center" wrapText="0"/>
    </xf>
    <xf borderId="48" fillId="0" fontId="9" numFmtId="0" xfId="0" applyBorder="1" applyFont="1"/>
    <xf borderId="49" fillId="0" fontId="9" numFmtId="0" xfId="0" applyBorder="1" applyFont="1"/>
    <xf borderId="50" fillId="2" fontId="21" numFmtId="0" xfId="0" applyAlignment="1" applyBorder="1" applyFont="1">
      <alignment horizontal="left" shrinkToFit="0" vertical="center" wrapText="0"/>
    </xf>
    <xf borderId="51" fillId="0" fontId="9" numFmtId="0" xfId="0" applyBorder="1" applyFont="1"/>
    <xf borderId="52" fillId="0" fontId="9" numFmtId="0" xfId="0" applyBorder="1" applyFont="1"/>
    <xf borderId="31" fillId="2" fontId="21" numFmtId="0" xfId="0" applyAlignment="1" applyBorder="1" applyFont="1">
      <alignment horizontal="center" shrinkToFit="0" vertical="bottom" wrapText="0"/>
    </xf>
    <xf borderId="50" fillId="3" fontId="21" numFmtId="0" xfId="0" applyAlignment="1" applyBorder="1" applyFont="1">
      <alignment shrinkToFit="0" vertical="center" wrapText="0"/>
    </xf>
    <xf borderId="53" fillId="0" fontId="9" numFmtId="0" xfId="0" applyBorder="1" applyFont="1"/>
    <xf borderId="31" fillId="3" fontId="21" numFmtId="10" xfId="0" applyAlignment="1" applyBorder="1" applyFont="1" applyNumberFormat="1">
      <alignment horizontal="center" shrinkToFit="0" vertical="center" wrapText="0"/>
    </xf>
    <xf borderId="8" fillId="2" fontId="5" numFmtId="0" xfId="0" applyAlignment="1" applyBorder="1" applyFont="1">
      <alignment horizontal="center" shrinkToFit="0" vertical="bottom" wrapText="0"/>
    </xf>
    <xf borderId="1" fillId="2" fontId="5" numFmtId="9" xfId="0" applyAlignment="1" applyBorder="1" applyFont="1" applyNumberFormat="1">
      <alignment horizontal="center" shrinkToFit="0" vertical="bottom" wrapText="0"/>
    </xf>
    <xf borderId="1" fillId="2" fontId="5" numFmtId="4" xfId="0" applyAlignment="1" applyBorder="1" applyFont="1" applyNumberFormat="1">
      <alignment horizontal="center" shrinkToFit="0" vertical="bottom" wrapText="0"/>
    </xf>
    <xf borderId="1" fillId="2" fontId="5" numFmtId="0" xfId="0" applyAlignment="1" applyBorder="1" applyFont="1">
      <alignment shrinkToFit="0" vertical="center" wrapText="0"/>
    </xf>
    <xf borderId="1" fillId="2" fontId="7" numFmtId="49" xfId="0" applyAlignment="1" applyBorder="1" applyFont="1" applyNumberFormat="1">
      <alignment shrinkToFit="0" vertical="center" wrapText="0"/>
    </xf>
    <xf borderId="1" fillId="2" fontId="5" numFmtId="9" xfId="0" applyAlignment="1" applyBorder="1" applyFont="1" applyNumberFormat="1">
      <alignment horizontal="center" shrinkToFit="0" vertical="center" wrapText="0"/>
    </xf>
    <xf borderId="1" fillId="2" fontId="5" numFmtId="0" xfId="0" applyAlignment="1" applyBorder="1" applyFont="1">
      <alignment horizontal="center" shrinkToFit="0" vertical="center" wrapText="0"/>
    </xf>
    <xf borderId="1" fillId="2" fontId="5" numFmtId="4" xfId="0" applyAlignment="1" applyBorder="1" applyFont="1" applyNumberFormat="1">
      <alignment horizontal="center" shrinkToFit="0" vertical="center" wrapText="0"/>
    </xf>
    <xf borderId="0" fillId="0" fontId="5" numFmtId="0" xfId="0" applyAlignment="1" applyFont="1">
      <alignment shrinkToFit="0" vertical="center" wrapText="0"/>
    </xf>
    <xf borderId="2" fillId="2" fontId="7" numFmtId="0" xfId="0" applyAlignment="1" applyBorder="1" applyFont="1">
      <alignment horizontal="center" shrinkToFit="0" vertical="center" wrapText="0"/>
    </xf>
    <xf borderId="14" fillId="2" fontId="8" numFmtId="49" xfId="0" applyAlignment="1" applyBorder="1" applyFont="1" applyNumberFormat="1">
      <alignment horizontal="center" shrinkToFit="0" vertical="center" wrapText="1"/>
    </xf>
    <xf borderId="14" fillId="2" fontId="8" numFmtId="4" xfId="0" applyAlignment="1" applyBorder="1" applyFont="1" applyNumberFormat="1">
      <alignment horizontal="center" shrinkToFit="0" vertical="center" wrapText="1"/>
    </xf>
    <xf borderId="8" fillId="2" fontId="8" numFmtId="9" xfId="0" applyAlignment="1" applyBorder="1" applyFont="1" applyNumberFormat="1">
      <alignment horizontal="center" shrinkToFit="0" vertical="center" wrapText="1"/>
    </xf>
    <xf borderId="8" fillId="2" fontId="8" numFmtId="0" xfId="0" applyAlignment="1" applyBorder="1" applyFont="1">
      <alignment horizontal="center" shrinkToFit="0" vertical="center" wrapText="0"/>
    </xf>
    <xf borderId="14" fillId="2" fontId="8" numFmtId="49" xfId="0" applyAlignment="1" applyBorder="1" applyFont="1" applyNumberFormat="1">
      <alignment horizontal="left" shrinkToFit="0" vertical="center" wrapText="0"/>
    </xf>
    <xf borderId="14" fillId="2" fontId="5" numFmtId="49" xfId="0" applyAlignment="1" applyBorder="1" applyFont="1" applyNumberFormat="1">
      <alignment horizontal="left" shrinkToFit="0" vertical="center" wrapText="1"/>
    </xf>
    <xf borderId="14" fillId="2" fontId="5" numFmtId="4" xfId="0" applyAlignment="1" applyBorder="1" applyFont="1" applyNumberFormat="1">
      <alignment horizontal="center" shrinkToFit="0" vertical="center" wrapText="0"/>
    </xf>
    <xf borderId="14" fillId="2" fontId="8" numFmtId="9" xfId="0" applyAlignment="1" applyBorder="1" applyFont="1" applyNumberFormat="1">
      <alignment horizontal="center" shrinkToFit="0" vertical="center" wrapText="0"/>
    </xf>
    <xf borderId="14" fillId="2" fontId="8" numFmtId="4" xfId="0" applyAlignment="1" applyBorder="1" applyFont="1" applyNumberFormat="1">
      <alignment horizontal="center" shrinkToFit="0" vertical="center" wrapText="0"/>
    </xf>
    <xf borderId="14" fillId="2" fontId="10" numFmtId="49" xfId="0" applyAlignment="1" applyBorder="1" applyFont="1" applyNumberFormat="1">
      <alignment horizontal="center" shrinkToFit="0" vertical="center" wrapText="0"/>
    </xf>
    <xf borderId="14" fillId="2" fontId="10" numFmtId="0" xfId="0" applyAlignment="1" applyBorder="1" applyFont="1">
      <alignment shrinkToFit="0" vertical="center" wrapText="1"/>
    </xf>
    <xf borderId="14" fillId="2" fontId="10" numFmtId="4" xfId="0" applyAlignment="1" applyBorder="1" applyFont="1" applyNumberFormat="1">
      <alignment horizontal="center" shrinkToFit="0" vertical="center" wrapText="0"/>
    </xf>
    <xf borderId="14" fillId="2" fontId="5" numFmtId="9" xfId="0" applyAlignment="1" applyBorder="1" applyFont="1" applyNumberFormat="1">
      <alignment horizontal="center" shrinkToFit="0" vertical="center" wrapText="0"/>
    </xf>
    <xf borderId="14" fillId="2" fontId="5" numFmtId="10" xfId="0" applyAlignment="1" applyBorder="1" applyFont="1" applyNumberFormat="1">
      <alignment horizontal="center" shrinkToFit="0" vertical="center" wrapText="0"/>
    </xf>
    <xf borderId="14" fillId="2" fontId="10" numFmtId="0" xfId="0" applyAlignment="1" applyBorder="1" applyFont="1">
      <alignment horizontal="left" shrinkToFit="0" vertical="center" wrapText="1"/>
    </xf>
    <xf borderId="0" fillId="0" fontId="5" numFmtId="0" xfId="0" applyAlignment="1" applyFont="1">
      <alignment horizontal="center" shrinkToFit="0" vertical="center" wrapText="0"/>
    </xf>
    <xf borderId="14" fillId="2" fontId="0" numFmtId="49" xfId="0" applyAlignment="1" applyBorder="1" applyFont="1" applyNumberFormat="1">
      <alignment horizontal="center" shrinkToFit="0" vertical="center" wrapText="0"/>
    </xf>
    <xf borderId="14" fillId="2" fontId="0" numFmtId="4" xfId="0" applyAlignment="1" applyBorder="1" applyFont="1" applyNumberFormat="1">
      <alignment horizontal="center" shrinkToFit="0" vertical="center" wrapText="1"/>
    </xf>
    <xf borderId="14" fillId="2" fontId="0" numFmtId="4" xfId="0" applyAlignment="1" applyBorder="1" applyFont="1" applyNumberFormat="1">
      <alignment horizontal="center" shrinkToFit="0" vertical="center" wrapText="0"/>
    </xf>
    <xf borderId="14" fillId="2" fontId="8" numFmtId="10" xfId="0" applyAlignment="1" applyBorder="1" applyFont="1" applyNumberFormat="1">
      <alignment horizontal="center" shrinkToFit="0" vertical="center" wrapText="0"/>
    </xf>
    <xf borderId="1" fillId="2" fontId="8" numFmtId="0" xfId="0" applyAlignment="1" applyBorder="1" applyFont="1">
      <alignment shrinkToFit="0" vertical="center" wrapText="0"/>
    </xf>
    <xf borderId="0" fillId="0" fontId="8" numFmtId="0" xfId="0" applyAlignment="1" applyFont="1">
      <alignment shrinkToFit="0" vertical="center" wrapText="0"/>
    </xf>
    <xf borderId="14" fillId="2" fontId="10"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bottom" wrapText="0"/>
    </xf>
    <xf borderId="0" fillId="0" fontId="5" numFmtId="0" xfId="0" applyAlignment="1" applyFont="1">
      <alignment horizontal="center" shrinkToFit="0" vertical="bottom" wrapText="0"/>
    </xf>
    <xf borderId="0" fillId="0" fontId="5" numFmtId="4" xfId="0" applyAlignment="1" applyFont="1" applyNumberFormat="1">
      <alignment horizontal="center" shrinkToFit="0" vertical="bottom" wrapText="0"/>
    </xf>
    <xf borderId="14" fillId="0" fontId="6" numFmtId="0" xfId="0" applyAlignment="1" applyBorder="1" applyFont="1">
      <alignment horizontal="center" shrinkToFit="0" vertical="center" wrapText="0"/>
    </xf>
    <xf borderId="14" fillId="0" fontId="6" numFmtId="9" xfId="0" applyAlignment="1" applyBorder="1" applyFont="1" applyNumberFormat="1">
      <alignment horizontal="center" shrinkToFit="0" vertical="center" wrapText="0"/>
    </xf>
    <xf borderId="14" fillId="0" fontId="24" numFmtId="0" xfId="0" applyAlignment="1" applyBorder="1" applyFont="1">
      <alignment horizontal="center" shrinkToFit="0" vertical="center" wrapText="0"/>
    </xf>
    <xf borderId="14" fillId="0" fontId="24" numFmtId="168" xfId="0" applyAlignment="1" applyBorder="1" applyFont="1" applyNumberFormat="1">
      <alignment horizontal="center" shrinkToFit="0" vertical="bottom" wrapText="0"/>
    </xf>
    <xf borderId="0" fillId="0" fontId="8" numFmtId="0" xfId="0" applyAlignment="1" applyFont="1">
      <alignment shrinkToFit="0" vertical="top" wrapText="1"/>
    </xf>
    <xf borderId="0" fillId="0" fontId="8" numFmtId="0" xfId="0" applyAlignment="1" applyFont="1">
      <alignment horizontal="center" shrinkToFit="0" vertical="top" wrapText="1"/>
    </xf>
    <xf borderId="0" fillId="0" fontId="5" numFmtId="0" xfId="0" applyAlignment="1" applyFont="1">
      <alignment shrinkToFit="0" vertical="top" wrapText="1"/>
    </xf>
    <xf borderId="0" fillId="0" fontId="5" numFmtId="0" xfId="0" applyAlignment="1" applyFont="1">
      <alignment horizontal="center" shrinkToFit="0" vertical="top" wrapText="1"/>
    </xf>
    <xf borderId="54" fillId="0" fontId="5" numFmtId="0" xfId="0" applyAlignment="1" applyBorder="1" applyFont="1">
      <alignment shrinkToFit="0" vertical="top" wrapText="1"/>
    </xf>
    <xf borderId="55" fillId="0" fontId="5" numFmtId="0" xfId="0" applyAlignment="1" applyBorder="1" applyFont="1">
      <alignment shrinkToFit="0" vertical="top" wrapText="1"/>
    </xf>
    <xf borderId="55" fillId="0" fontId="5" numFmtId="0" xfId="0" applyAlignment="1" applyBorder="1" applyFont="1">
      <alignment horizontal="center" shrinkToFit="0" vertical="top" wrapText="1"/>
    </xf>
    <xf borderId="56" fillId="0" fontId="5"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57150</xdr:colOff>
      <xdr:row>0</xdr:row>
      <xdr:rowOff>76200</xdr:rowOff>
    </xdr:from>
    <xdr:ext cx="1009650" cy="790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1162050</xdr:colOff>
      <xdr:row>0</xdr:row>
      <xdr:rowOff>57150</xdr:rowOff>
    </xdr:from>
    <xdr:ext cx="3819525" cy="8001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114300</xdr:colOff>
      <xdr:row>7</xdr:row>
      <xdr:rowOff>85725</xdr:rowOff>
    </xdr:from>
    <xdr:ext cx="1990725" cy="352425"/>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1123950</xdr:colOff>
      <xdr:row>0</xdr:row>
      <xdr:rowOff>19050</xdr:rowOff>
    </xdr:from>
    <xdr:ext cx="3810000" cy="6762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xdr:colOff>
      <xdr:row>0</xdr:row>
      <xdr:rowOff>0</xdr:rowOff>
    </xdr:from>
    <xdr:ext cx="895350" cy="59055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57"/>
    <col customWidth="1" min="2" max="2" width="12.29"/>
    <col customWidth="1" min="3" max="3" width="43.14"/>
    <col customWidth="1" min="4" max="4" width="11.57"/>
    <col customWidth="1" min="5" max="5" width="10.57"/>
    <col customWidth="1" min="6" max="6" width="9.14"/>
    <col customWidth="1" min="7" max="7" width="9.86"/>
    <col customWidth="1" min="8" max="8" width="13.29"/>
    <col customWidth="1" min="9" max="9" width="27.57"/>
    <col customWidth="1" min="10" max="10" width="10.14"/>
    <col customWidth="1" min="11" max="12" width="9.0"/>
    <col customWidth="1" min="13" max="26" width="8.71"/>
  </cols>
  <sheetData>
    <row r="1" ht="19.5" customHeight="1">
      <c r="A1" s="1"/>
      <c r="B1" s="2"/>
      <c r="C1" s="3"/>
      <c r="I1" s="4"/>
      <c r="J1" s="5"/>
      <c r="K1" s="5"/>
      <c r="L1" s="5"/>
      <c r="M1" s="5"/>
      <c r="N1" s="5"/>
      <c r="O1" s="5"/>
      <c r="P1" s="5"/>
      <c r="Q1" s="5"/>
      <c r="R1" s="5"/>
      <c r="S1" s="5"/>
      <c r="T1" s="5"/>
      <c r="U1" s="5"/>
      <c r="V1" s="5"/>
      <c r="W1" s="5"/>
      <c r="X1" s="5"/>
      <c r="Y1" s="5"/>
      <c r="Z1" s="5"/>
    </row>
    <row r="2" ht="15.0" customHeight="1">
      <c r="A2" s="1"/>
      <c r="B2" s="2"/>
      <c r="C2" s="6"/>
      <c r="I2" s="4"/>
      <c r="J2" s="5"/>
      <c r="K2" s="5"/>
      <c r="L2" s="5"/>
      <c r="M2" s="5"/>
      <c r="N2" s="5"/>
      <c r="O2" s="5"/>
      <c r="P2" s="5"/>
      <c r="Q2" s="5"/>
      <c r="R2" s="5"/>
      <c r="S2" s="5"/>
      <c r="T2" s="5"/>
      <c r="U2" s="5"/>
      <c r="V2" s="5"/>
      <c r="W2" s="5"/>
      <c r="X2" s="5"/>
      <c r="Y2" s="5"/>
      <c r="Z2" s="5"/>
    </row>
    <row r="3" ht="15.0" customHeight="1">
      <c r="A3" s="1"/>
      <c r="B3" s="2"/>
      <c r="C3" s="6"/>
      <c r="D3" s="6"/>
      <c r="E3" s="6"/>
      <c r="F3" s="6"/>
      <c r="G3" s="6"/>
      <c r="H3" s="6"/>
      <c r="I3" s="4"/>
      <c r="J3" s="5"/>
      <c r="K3" s="5"/>
      <c r="L3" s="5"/>
      <c r="M3" s="5"/>
      <c r="N3" s="5"/>
      <c r="O3" s="5"/>
      <c r="P3" s="5"/>
      <c r="Q3" s="5"/>
      <c r="R3" s="5"/>
      <c r="S3" s="5"/>
      <c r="T3" s="5"/>
      <c r="U3" s="5"/>
      <c r="V3" s="5"/>
      <c r="W3" s="5"/>
      <c r="X3" s="5"/>
      <c r="Y3" s="5"/>
      <c r="Z3" s="5"/>
    </row>
    <row r="4" ht="15.0" customHeight="1">
      <c r="A4" s="1"/>
      <c r="B4" s="2"/>
      <c r="C4" s="7"/>
      <c r="D4" s="7"/>
      <c r="E4" s="7"/>
      <c r="F4" s="7"/>
      <c r="G4" s="8"/>
      <c r="H4" s="8"/>
      <c r="I4" s="4"/>
      <c r="J4" s="5"/>
      <c r="K4" s="5"/>
      <c r="L4" s="5"/>
      <c r="M4" s="5"/>
      <c r="N4" s="5"/>
      <c r="O4" s="5"/>
      <c r="P4" s="5"/>
      <c r="Q4" s="5"/>
      <c r="R4" s="5"/>
      <c r="S4" s="5"/>
      <c r="T4" s="5"/>
      <c r="U4" s="5"/>
      <c r="V4" s="5"/>
      <c r="W4" s="5"/>
      <c r="X4" s="5"/>
      <c r="Y4" s="5"/>
      <c r="Z4" s="5"/>
    </row>
    <row r="5" ht="15.0" customHeight="1">
      <c r="A5" s="1"/>
      <c r="B5" s="2"/>
      <c r="C5" s="7"/>
      <c r="I5" s="4"/>
      <c r="J5" s="5"/>
      <c r="K5" s="5"/>
      <c r="L5" s="5"/>
      <c r="M5" s="5"/>
      <c r="N5" s="5"/>
      <c r="O5" s="5"/>
      <c r="P5" s="5"/>
      <c r="Q5" s="5"/>
      <c r="R5" s="5"/>
      <c r="S5" s="5"/>
      <c r="T5" s="5"/>
      <c r="U5" s="5"/>
      <c r="V5" s="5"/>
      <c r="W5" s="5"/>
      <c r="X5" s="5"/>
      <c r="Y5" s="5"/>
      <c r="Z5" s="5"/>
    </row>
    <row r="6" ht="10.5" customHeight="1">
      <c r="A6" s="1"/>
      <c r="B6" s="2"/>
      <c r="C6" s="6"/>
      <c r="D6" s="6"/>
      <c r="E6" s="6"/>
      <c r="F6" s="6"/>
      <c r="G6" s="6"/>
      <c r="H6" s="6"/>
      <c r="I6" s="4"/>
      <c r="J6" s="5"/>
      <c r="K6" s="5"/>
      <c r="L6" s="5"/>
      <c r="M6" s="5"/>
      <c r="N6" s="5"/>
      <c r="O6" s="5"/>
      <c r="P6" s="5"/>
      <c r="Q6" s="5"/>
      <c r="R6" s="5"/>
      <c r="S6" s="5"/>
      <c r="T6" s="5"/>
      <c r="U6" s="5"/>
      <c r="V6" s="5"/>
      <c r="W6" s="5"/>
      <c r="X6" s="5"/>
      <c r="Y6" s="5"/>
      <c r="Z6" s="5"/>
    </row>
    <row r="7" ht="19.5" customHeight="1">
      <c r="A7" s="1"/>
      <c r="B7" s="2"/>
      <c r="C7" s="9" t="s">
        <v>0</v>
      </c>
      <c r="G7" s="10"/>
      <c r="H7" s="10"/>
      <c r="I7" s="4"/>
      <c r="J7" s="5"/>
      <c r="K7" s="5"/>
      <c r="L7" s="5"/>
      <c r="M7" s="5"/>
      <c r="N7" s="5"/>
      <c r="O7" s="5"/>
      <c r="P7" s="5"/>
      <c r="Q7" s="5"/>
      <c r="R7" s="5"/>
      <c r="S7" s="5"/>
      <c r="T7" s="5"/>
      <c r="U7" s="5"/>
      <c r="V7" s="5"/>
      <c r="W7" s="5"/>
      <c r="X7" s="5"/>
      <c r="Y7" s="5"/>
      <c r="Z7" s="5"/>
    </row>
    <row r="8" ht="14.25" customHeight="1">
      <c r="A8" s="11" t="s">
        <v>1</v>
      </c>
      <c r="B8" s="12"/>
      <c r="C8" s="12"/>
      <c r="D8" s="12"/>
      <c r="E8" s="12"/>
      <c r="F8" s="12"/>
      <c r="G8" s="12"/>
      <c r="H8" s="13"/>
      <c r="I8" s="5"/>
      <c r="J8" s="5"/>
      <c r="K8" s="5"/>
      <c r="L8" s="5"/>
      <c r="M8" s="5"/>
      <c r="N8" s="5"/>
      <c r="O8" s="5"/>
      <c r="P8" s="5"/>
      <c r="Q8" s="5"/>
      <c r="R8" s="5"/>
      <c r="S8" s="5"/>
      <c r="T8" s="5"/>
      <c r="U8" s="5"/>
      <c r="V8" s="5"/>
      <c r="W8" s="5"/>
      <c r="X8" s="5"/>
      <c r="Y8" s="5"/>
      <c r="Z8" s="5"/>
    </row>
    <row r="9" ht="14.25" customHeight="1">
      <c r="A9" s="1"/>
      <c r="B9" s="2"/>
      <c r="C9" s="14"/>
      <c r="D9" s="14"/>
      <c r="E9" s="2"/>
      <c r="F9" s="15"/>
      <c r="G9" s="16"/>
      <c r="H9" s="1" t="s">
        <v>2</v>
      </c>
      <c r="I9" s="17"/>
      <c r="J9" s="17"/>
      <c r="K9" s="17"/>
      <c r="L9" s="5"/>
      <c r="M9" s="5"/>
      <c r="N9" s="5"/>
      <c r="O9" s="5"/>
      <c r="P9" s="5"/>
      <c r="Q9" s="5"/>
      <c r="R9" s="5"/>
      <c r="S9" s="5"/>
      <c r="T9" s="5"/>
      <c r="U9" s="5"/>
      <c r="V9" s="5"/>
      <c r="W9" s="5"/>
      <c r="X9" s="5"/>
      <c r="Y9" s="5"/>
      <c r="Z9" s="5"/>
    </row>
    <row r="10" ht="14.25" customHeight="1">
      <c r="A10" s="18" t="s">
        <v>3</v>
      </c>
      <c r="B10" s="19" t="s">
        <v>4</v>
      </c>
      <c r="C10" s="20" t="s">
        <v>5</v>
      </c>
      <c r="D10" s="20" t="s">
        <v>6</v>
      </c>
      <c r="E10" s="21" t="s">
        <v>7</v>
      </c>
      <c r="F10" s="22" t="s">
        <v>8</v>
      </c>
      <c r="G10" s="23"/>
      <c r="H10" s="24"/>
      <c r="I10" s="25" t="s">
        <v>9</v>
      </c>
      <c r="J10" s="5"/>
      <c r="K10" s="5"/>
      <c r="L10" s="5"/>
      <c r="M10" s="5"/>
      <c r="N10" s="5"/>
      <c r="O10" s="5"/>
      <c r="P10" s="5"/>
      <c r="Q10" s="5"/>
      <c r="R10" s="5"/>
      <c r="S10" s="5"/>
      <c r="T10" s="5"/>
      <c r="U10" s="5"/>
      <c r="V10" s="5"/>
      <c r="W10" s="5"/>
      <c r="X10" s="5"/>
      <c r="Y10" s="5"/>
      <c r="Z10" s="5"/>
    </row>
    <row r="11" ht="14.25" customHeight="1">
      <c r="A11" s="26"/>
      <c r="B11" s="27"/>
      <c r="C11" s="26"/>
      <c r="D11" s="26"/>
      <c r="E11" s="26"/>
      <c r="F11" s="28" t="s">
        <v>10</v>
      </c>
      <c r="G11" s="29" t="s">
        <v>11</v>
      </c>
      <c r="H11" s="30" t="s">
        <v>12</v>
      </c>
      <c r="I11" s="31"/>
      <c r="J11" s="5"/>
      <c r="K11" s="5"/>
      <c r="L11" s="5"/>
      <c r="M11" s="5"/>
      <c r="N11" s="5"/>
      <c r="O11" s="5"/>
      <c r="P11" s="5"/>
      <c r="Q11" s="5"/>
      <c r="R11" s="5"/>
      <c r="S11" s="5"/>
      <c r="T11" s="5"/>
      <c r="U11" s="5"/>
      <c r="V11" s="5"/>
      <c r="W11" s="5"/>
      <c r="X11" s="5"/>
      <c r="Y11" s="5"/>
      <c r="Z11" s="5"/>
    </row>
    <row r="12" ht="14.25" customHeight="1">
      <c r="A12" s="32"/>
      <c r="B12" s="33"/>
      <c r="C12" s="34"/>
      <c r="D12" s="34"/>
      <c r="E12" s="35"/>
      <c r="F12" s="36"/>
      <c r="G12" s="37"/>
      <c r="H12" s="37"/>
      <c r="I12" s="38"/>
      <c r="J12" s="14"/>
      <c r="K12" s="14"/>
      <c r="L12" s="14"/>
      <c r="M12" s="14"/>
      <c r="N12" s="14"/>
      <c r="O12" s="14"/>
      <c r="P12" s="14"/>
      <c r="Q12" s="14"/>
      <c r="R12" s="14"/>
      <c r="S12" s="14"/>
      <c r="T12" s="14"/>
      <c r="U12" s="14"/>
      <c r="V12" s="14"/>
      <c r="W12" s="14"/>
      <c r="X12" s="14"/>
      <c r="Y12" s="14"/>
      <c r="Z12" s="14"/>
    </row>
    <row r="13" ht="14.25" customHeight="1">
      <c r="A13" s="39" t="s">
        <v>13</v>
      </c>
      <c r="B13" s="40"/>
      <c r="C13" s="41" t="s">
        <v>14</v>
      </c>
      <c r="D13" s="41"/>
      <c r="E13" s="42"/>
      <c r="F13" s="43"/>
      <c r="G13" s="44"/>
      <c r="H13" s="45">
        <f>SUM(H14:H25)</f>
        <v>54093.88</v>
      </c>
      <c r="I13" s="46"/>
      <c r="J13" s="47"/>
      <c r="K13" s="48"/>
      <c r="L13" s="48"/>
      <c r="M13" s="48"/>
      <c r="N13" s="48"/>
      <c r="O13" s="48"/>
      <c r="P13" s="48"/>
      <c r="Q13" s="48"/>
      <c r="R13" s="48"/>
      <c r="S13" s="48"/>
      <c r="T13" s="48"/>
      <c r="U13" s="48"/>
      <c r="V13" s="48"/>
      <c r="W13" s="48"/>
      <c r="X13" s="48"/>
      <c r="Y13" s="48"/>
      <c r="Z13" s="48"/>
    </row>
    <row r="14" ht="14.25" customHeight="1">
      <c r="A14" s="49" t="s">
        <v>15</v>
      </c>
      <c r="B14" s="50" t="s">
        <v>16</v>
      </c>
      <c r="C14" s="51" t="str">
        <f>VLOOKUP(B14,catalogo!A:B,2,0)</f>
        <v>PLACA DE IDENTIFICACAO DE OBRA PUBLICA,TIPO BANNER/PLOTTER,CONSTITUIDA POR LONA E IMPRESSAO DIGITAL,INCLUSIVE SUPORTES DE MADEIRA.FORNECIMENTO E COLOCACAO</v>
      </c>
      <c r="D14" s="49" t="s">
        <v>17</v>
      </c>
      <c r="E14" s="52" t="str">
        <f>VLOOKUP(B14,catalogo!A:C,3,0)</f>
        <v>M2        </v>
      </c>
      <c r="F14" s="53">
        <f>2*3</f>
        <v>6</v>
      </c>
      <c r="G14" s="53">
        <f>VLOOKUP(B14,catalogo!A:D,4,0)</f>
        <v>176.98</v>
      </c>
      <c r="H14" s="53">
        <f t="shared" ref="H14:H25" si="1">ROUND(F14*G14,2)</f>
        <v>1061.88</v>
      </c>
      <c r="I14" s="54" t="s">
        <v>18</v>
      </c>
      <c r="J14" s="47"/>
      <c r="K14" s="48"/>
      <c r="L14" s="48"/>
      <c r="M14" s="48"/>
      <c r="N14" s="48"/>
      <c r="O14" s="48"/>
      <c r="P14" s="48"/>
      <c r="Q14" s="48"/>
      <c r="R14" s="48"/>
      <c r="S14" s="48"/>
      <c r="T14" s="48"/>
      <c r="U14" s="48"/>
      <c r="V14" s="48"/>
      <c r="W14" s="48"/>
      <c r="X14" s="48"/>
      <c r="Y14" s="48"/>
      <c r="Z14" s="48"/>
    </row>
    <row r="15" ht="14.25" customHeight="1">
      <c r="A15" s="49" t="s">
        <v>19</v>
      </c>
      <c r="B15" s="50" t="s">
        <v>20</v>
      </c>
      <c r="C15" s="51" t="str">
        <f>VLOOKUP(B15,catalogo!A:B,2,0)</f>
        <v>DEMOLICAO MANUAL DE ALVENARIA DE TIJOLOS FURADOS,INCLUSIVE EMPILHAMENTO LATERAL DENTRO DO CANTEIRO DE SERVICO</v>
      </c>
      <c r="D15" s="49" t="s">
        <v>17</v>
      </c>
      <c r="E15" s="52" t="str">
        <f>VLOOKUP(B15,catalogo!A:C,3,0)</f>
        <v>M3        </v>
      </c>
      <c r="F15" s="53">
        <v>4.88</v>
      </c>
      <c r="G15" s="53">
        <f>VLOOKUP(B15,catalogo!A:D,4,0)</f>
        <v>71.73</v>
      </c>
      <c r="H15" s="53">
        <f t="shared" si="1"/>
        <v>350.04</v>
      </c>
      <c r="I15" s="54" t="s">
        <v>21</v>
      </c>
      <c r="J15" s="47"/>
      <c r="K15" s="14"/>
      <c r="L15" s="14"/>
      <c r="M15" s="14"/>
      <c r="N15" s="14"/>
      <c r="O15" s="14"/>
      <c r="P15" s="14"/>
      <c r="Q15" s="14"/>
      <c r="R15" s="14"/>
      <c r="S15" s="14"/>
      <c r="T15" s="14"/>
      <c r="U15" s="14"/>
      <c r="V15" s="14"/>
      <c r="W15" s="14"/>
      <c r="X15" s="14"/>
      <c r="Y15" s="14"/>
      <c r="Z15" s="14"/>
    </row>
    <row r="16" ht="14.25" customHeight="1">
      <c r="A16" s="49" t="s">
        <v>22</v>
      </c>
      <c r="B16" s="50" t="s">
        <v>23</v>
      </c>
      <c r="C16" s="51" t="str">
        <f>VLOOKUP(B16,catalogo!A:B,2,0)</f>
        <v>DEMOLICAO DE PISO DE LADRILHO COM RESPECTIVA CAMADA DE ARGAMASSA DE ASSENTAMENTO,INCLUSIVE EMPILHAMENTO LATERAL DENTRO DO CANTEIRO DE SERVICO</v>
      </c>
      <c r="D16" s="49" t="s">
        <v>17</v>
      </c>
      <c r="E16" s="52" t="str">
        <f>VLOOKUP(B16,catalogo!A:C,3,0)</f>
        <v>M2        </v>
      </c>
      <c r="F16" s="53">
        <v>101.61</v>
      </c>
      <c r="G16" s="53">
        <f>VLOOKUP(B16,catalogo!A:D,4,0)</f>
        <v>13.67</v>
      </c>
      <c r="H16" s="53">
        <f t="shared" si="1"/>
        <v>1389.01</v>
      </c>
      <c r="I16" s="54" t="s">
        <v>24</v>
      </c>
      <c r="J16" s="47"/>
      <c r="K16" s="14"/>
      <c r="L16" s="14"/>
      <c r="M16" s="14"/>
      <c r="N16" s="14"/>
      <c r="O16" s="14"/>
      <c r="P16" s="14"/>
      <c r="Q16" s="14"/>
      <c r="R16" s="14"/>
      <c r="S16" s="14"/>
      <c r="T16" s="14"/>
      <c r="U16" s="14"/>
      <c r="V16" s="14"/>
      <c r="W16" s="14"/>
      <c r="X16" s="14"/>
      <c r="Y16" s="14"/>
      <c r="Z16" s="14"/>
    </row>
    <row r="17" ht="14.25" customHeight="1">
      <c r="A17" s="49" t="s">
        <v>25</v>
      </c>
      <c r="B17" s="50" t="s">
        <v>26</v>
      </c>
      <c r="C17" s="51" t="str">
        <f>VLOOKUP(B17,catalogo!A:B,2,0)</f>
        <v>DEMOLICAO DE REVESTIMENTO EM AZULEJOS,CERAMICAS OU MARMORE EM PAREDE,EXCLUSIVE A CAMADA DE ASSENTAMENTO</v>
      </c>
      <c r="D17" s="49" t="s">
        <v>17</v>
      </c>
      <c r="E17" s="52" t="str">
        <f>VLOOKUP(B17,catalogo!A:C,3,0)</f>
        <v>M2        </v>
      </c>
      <c r="F17" s="53">
        <v>31.64</v>
      </c>
      <c r="G17" s="53">
        <f>VLOOKUP(B17,catalogo!A:D,4,0)</f>
        <v>16.8</v>
      </c>
      <c r="H17" s="53">
        <f t="shared" si="1"/>
        <v>531.55</v>
      </c>
      <c r="I17" s="54" t="s">
        <v>27</v>
      </c>
      <c r="J17" s="47"/>
      <c r="K17" s="14"/>
      <c r="L17" s="14"/>
      <c r="M17" s="14"/>
      <c r="N17" s="14"/>
      <c r="O17" s="14"/>
      <c r="P17" s="14"/>
      <c r="Q17" s="14"/>
      <c r="R17" s="14"/>
      <c r="S17" s="14"/>
      <c r="T17" s="14"/>
      <c r="U17" s="14"/>
      <c r="V17" s="14"/>
      <c r="W17" s="14"/>
      <c r="X17" s="14"/>
      <c r="Y17" s="14"/>
      <c r="Z17" s="14"/>
    </row>
    <row r="18" ht="14.25" customHeight="1">
      <c r="A18" s="49" t="s">
        <v>28</v>
      </c>
      <c r="B18" s="50" t="s">
        <v>29</v>
      </c>
      <c r="C18" s="51" t="str">
        <f>VLOOKUP(B18,catalogo!A:B,2,0)</f>
        <v>DEMOLICAO MANUAL DE CONCRETO SIMPLES COM EMPILHAMENTO LATERAL DENTRO DO CANTEIRO DE SERVICO</v>
      </c>
      <c r="D18" s="49" t="s">
        <v>17</v>
      </c>
      <c r="E18" s="52" t="str">
        <f>VLOOKUP(B18,catalogo!A:C,3,0)</f>
        <v>M3        </v>
      </c>
      <c r="F18" s="53">
        <f>0.3*0.3*2.36*4</f>
        <v>0.8496</v>
      </c>
      <c r="G18" s="53">
        <f>VLOOKUP(B18,catalogo!A:D,4,0)</f>
        <v>191.29</v>
      </c>
      <c r="H18" s="53">
        <f t="shared" si="1"/>
        <v>162.52</v>
      </c>
      <c r="I18" s="55" t="s">
        <v>30</v>
      </c>
      <c r="J18" s="47"/>
      <c r="K18" s="14"/>
      <c r="L18" s="14"/>
      <c r="M18" s="14"/>
      <c r="N18" s="14"/>
      <c r="O18" s="14"/>
      <c r="P18" s="14"/>
      <c r="Q18" s="14"/>
      <c r="R18" s="14"/>
      <c r="S18" s="14"/>
      <c r="T18" s="14"/>
      <c r="U18" s="14"/>
      <c r="V18" s="14"/>
      <c r="W18" s="14"/>
      <c r="X18" s="14"/>
      <c r="Y18" s="14"/>
      <c r="Z18" s="14"/>
    </row>
    <row r="19" ht="14.25" customHeight="1">
      <c r="A19" s="49" t="s">
        <v>31</v>
      </c>
      <c r="B19" s="50" t="s">
        <v>32</v>
      </c>
      <c r="C19" s="51" t="str">
        <f>VLOOKUP(B19,catalogo!A:B,2,0)</f>
        <v>ESCAVACAO E REATERRO DE VALA,EM MATERIAL DE 1ªCATEGORIA,PARALIGACAO DE AGUA POTAVEL</v>
      </c>
      <c r="D19" s="49" t="s">
        <v>17</v>
      </c>
      <c r="E19" s="52" t="str">
        <f>VLOOKUP(B19,catalogo!A:C,3,0)</f>
        <v>M         </v>
      </c>
      <c r="F19" s="53">
        <f>60</f>
        <v>60</v>
      </c>
      <c r="G19" s="53">
        <f>VLOOKUP(B19,catalogo!A:D,4,0)</f>
        <v>7</v>
      </c>
      <c r="H19" s="53">
        <f t="shared" si="1"/>
        <v>420</v>
      </c>
      <c r="I19" s="55" t="s">
        <v>33</v>
      </c>
      <c r="J19" s="47"/>
      <c r="K19" s="14"/>
      <c r="L19" s="14"/>
      <c r="M19" s="14"/>
      <c r="N19" s="14"/>
      <c r="O19" s="14"/>
      <c r="P19" s="14"/>
      <c r="Q19" s="14"/>
      <c r="R19" s="14"/>
      <c r="S19" s="14"/>
      <c r="T19" s="14"/>
      <c r="U19" s="14"/>
      <c r="V19" s="14"/>
      <c r="W19" s="14"/>
      <c r="X19" s="14"/>
      <c r="Y19" s="14"/>
      <c r="Z19" s="14"/>
    </row>
    <row r="20" ht="14.25" customHeight="1">
      <c r="A20" s="49" t="s">
        <v>34</v>
      </c>
      <c r="B20" s="50" t="s">
        <v>35</v>
      </c>
      <c r="C20" s="51" t="str">
        <f>VLOOKUP(B20,catalogo!A:B,2,0)</f>
        <v>APICOAMENTO DE CONCRETO OU PISO CIMENTADO</v>
      </c>
      <c r="D20" s="49" t="s">
        <v>17</v>
      </c>
      <c r="E20" s="52" t="str">
        <f>VLOOKUP(B20,catalogo!A:C,3,0)</f>
        <v>M2        </v>
      </c>
      <c r="F20" s="53">
        <f>(58*0.93*2)+(124.2*0.8+10)</f>
        <v>217.24</v>
      </c>
      <c r="G20" s="53">
        <f>VLOOKUP(B20,catalogo!A:D,4,0)</f>
        <v>47.97</v>
      </c>
      <c r="H20" s="53">
        <f t="shared" si="1"/>
        <v>10421</v>
      </c>
      <c r="I20" s="55" t="s">
        <v>36</v>
      </c>
      <c r="J20" s="47"/>
      <c r="K20" s="14"/>
      <c r="L20" s="14"/>
      <c r="M20" s="14"/>
      <c r="N20" s="14"/>
      <c r="O20" s="14"/>
      <c r="P20" s="14"/>
      <c r="Q20" s="14"/>
      <c r="R20" s="14"/>
      <c r="S20" s="14"/>
      <c r="T20" s="14"/>
      <c r="U20" s="14"/>
      <c r="V20" s="14"/>
      <c r="W20" s="14"/>
      <c r="X20" s="14"/>
      <c r="Y20" s="14"/>
      <c r="Z20" s="14"/>
    </row>
    <row r="21" ht="14.25" customHeight="1">
      <c r="A21" s="49" t="s">
        <v>37</v>
      </c>
      <c r="B21" s="50" t="s">
        <v>38</v>
      </c>
      <c r="C21" s="51" t="str">
        <f>VLOOKUP(B21,catalogo!A:B,2,0)</f>
        <v>ESCAVACAO MANUAL DE VALA/CAVA EM MATERIAL DE 1ª CATEGORIA (A(AREIA,ARGILA OU PICARRA),ATE 1,50M DE PROFUNDIDADE,EXCLUSIVE ESCORAMENTO E ESGOTAMENTO</v>
      </c>
      <c r="D21" s="49" t="s">
        <v>17</v>
      </c>
      <c r="E21" s="52" t="str">
        <f>VLOOKUP(B21,catalogo!A:C,3,0)</f>
        <v>M3        </v>
      </c>
      <c r="F21" s="53">
        <f>1*1*1*2</f>
        <v>2</v>
      </c>
      <c r="G21" s="53">
        <f>VLOOKUP(B21,catalogo!A:D,4,0)</f>
        <v>47.62</v>
      </c>
      <c r="H21" s="53">
        <f t="shared" si="1"/>
        <v>95.24</v>
      </c>
      <c r="I21" s="55" t="s">
        <v>39</v>
      </c>
      <c r="J21" s="47"/>
      <c r="K21" s="14"/>
      <c r="L21" s="14"/>
      <c r="M21" s="14"/>
      <c r="N21" s="14"/>
      <c r="O21" s="14"/>
      <c r="P21" s="14"/>
      <c r="Q21" s="14"/>
      <c r="R21" s="14"/>
      <c r="S21" s="14"/>
      <c r="T21" s="14"/>
      <c r="U21" s="14"/>
      <c r="V21" s="14"/>
      <c r="W21" s="14"/>
      <c r="X21" s="14"/>
      <c r="Y21" s="14"/>
      <c r="Z21" s="14"/>
    </row>
    <row r="22" ht="14.25" customHeight="1">
      <c r="A22" s="49" t="s">
        <v>40</v>
      </c>
      <c r="B22" s="50" t="s">
        <v>41</v>
      </c>
      <c r="C22" s="51" t="str">
        <f>VLOOKUP(B22,catalogo!A:B,2,0)</f>
        <v>REATERRO DE VALA/CAVA COM MATERIAL DE BOA QUALIDADE,UTILIZANDO VIBRO COMPACTADOR PORTATIL,EXCLUSIVE MATERIAL</v>
      </c>
      <c r="D22" s="49" t="s">
        <v>17</v>
      </c>
      <c r="E22" s="52" t="str">
        <f>VLOOKUP(B22,catalogo!A:C,3,0)</f>
        <v>M3        </v>
      </c>
      <c r="F22" s="53">
        <f>1*1*0.5*2</f>
        <v>1</v>
      </c>
      <c r="G22" s="53">
        <f>VLOOKUP(B22,catalogo!A:D,4,0)</f>
        <v>18.76</v>
      </c>
      <c r="H22" s="53">
        <f t="shared" si="1"/>
        <v>18.76</v>
      </c>
      <c r="I22" s="55" t="s">
        <v>42</v>
      </c>
      <c r="J22" s="47"/>
      <c r="K22" s="14"/>
      <c r="L22" s="14"/>
      <c r="M22" s="14"/>
      <c r="N22" s="14"/>
      <c r="O22" s="14"/>
      <c r="P22" s="14"/>
      <c r="Q22" s="14"/>
      <c r="R22" s="14"/>
      <c r="S22" s="14"/>
      <c r="T22" s="14"/>
      <c r="U22" s="14"/>
      <c r="V22" s="14"/>
      <c r="W22" s="14"/>
      <c r="X22" s="14"/>
      <c r="Y22" s="14"/>
      <c r="Z22" s="14"/>
    </row>
    <row r="23" ht="14.25" customHeight="1">
      <c r="A23" s="49" t="s">
        <v>43</v>
      </c>
      <c r="B23" s="50" t="s">
        <v>44</v>
      </c>
      <c r="C23" s="51" t="str">
        <f>VLOOKUP(B23,catalogo!A:B,2,0)</f>
        <v>BARRACAO DE OBRA EM CHAPA DE MADEIRA COMPENSADA DE 6MM DE ESPESSURA,RESINADA,SIMPLES,REAPROVEITAMENTO DE 2 VEZES,PISO EMCIMENTADO,COBERTURA COM TELHAS DE FIBROCIMENTO SEM AMIANTO,ESPESSURA 6MM,INCLUSIVE INSTALACOES</v>
      </c>
      <c r="D23" s="49" t="s">
        <v>17</v>
      </c>
      <c r="E23" s="52" t="str">
        <f>VLOOKUP(B23,catalogo!A:C,3,0)</f>
        <v>M2        </v>
      </c>
      <c r="F23" s="53">
        <v>12.0</v>
      </c>
      <c r="G23" s="53">
        <f>VLOOKUP(B23,catalogo!A:D,4,0)</f>
        <v>386.11</v>
      </c>
      <c r="H23" s="53">
        <f t="shared" si="1"/>
        <v>4633.32</v>
      </c>
      <c r="I23" s="55" t="s">
        <v>45</v>
      </c>
      <c r="J23" s="47"/>
      <c r="K23" s="14"/>
      <c r="L23" s="14"/>
      <c r="M23" s="14"/>
      <c r="N23" s="14"/>
      <c r="O23" s="14"/>
      <c r="P23" s="14"/>
      <c r="Q23" s="14"/>
      <c r="R23" s="14"/>
      <c r="S23" s="14"/>
      <c r="T23" s="14"/>
      <c r="U23" s="14"/>
      <c r="V23" s="14"/>
      <c r="W23" s="14"/>
      <c r="X23" s="14"/>
      <c r="Y23" s="14"/>
      <c r="Z23" s="14"/>
    </row>
    <row r="24" ht="14.25" customHeight="1">
      <c r="A24" s="49" t="s">
        <v>46</v>
      </c>
      <c r="B24" s="50" t="s">
        <v>47</v>
      </c>
      <c r="C24" s="51" t="str">
        <f>VLOOKUP(B24,catalogo!A:B,2,0)</f>
        <v>ALUGUEL DE TORRE-ANDAIME TUBULAR SOBRE RODIZIOS,EXCLUSIVE ALUGUEL DOS RODIZIOS,TRANSPORTE DOS ELEMENTOS DA TORRE,PLATAFORMA OU PASSARELA DE PINHO,MONTAGEM E DESMONTAGEM</v>
      </c>
      <c r="D24" s="49" t="s">
        <v>17</v>
      </c>
      <c r="E24" s="52" t="str">
        <f>VLOOKUP(B24,catalogo!A:C,3,0)</f>
        <v>MXMES     </v>
      </c>
      <c r="F24" s="53">
        <f>20*4</f>
        <v>80</v>
      </c>
      <c r="G24" s="53">
        <f>VLOOKUP(B24,catalogo!A:D,4,0)</f>
        <v>25</v>
      </c>
      <c r="H24" s="53">
        <f t="shared" si="1"/>
        <v>2000</v>
      </c>
      <c r="I24" s="55" t="s">
        <v>48</v>
      </c>
      <c r="J24" s="47"/>
      <c r="K24" s="14"/>
      <c r="L24" s="14"/>
      <c r="M24" s="14"/>
      <c r="N24" s="14"/>
      <c r="O24" s="14"/>
      <c r="P24" s="14"/>
      <c r="Q24" s="14"/>
      <c r="R24" s="14"/>
      <c r="S24" s="14"/>
      <c r="T24" s="14"/>
      <c r="U24" s="14"/>
      <c r="V24" s="14"/>
      <c r="W24" s="14"/>
      <c r="X24" s="14"/>
      <c r="Y24" s="14"/>
      <c r="Z24" s="14"/>
    </row>
    <row r="25" ht="14.25" customHeight="1">
      <c r="A25" s="49" t="s">
        <v>49</v>
      </c>
      <c r="B25" s="50" t="s">
        <v>50</v>
      </c>
      <c r="C25" s="56" t="str">
        <f>VLOOKUP(B25,catalogo!A:B,2,0)</f>
        <v>MAO-DE-OBRA DE ENCARREGADO DE OBRA,INCLUSIVE ENCARGOS SOCIAIS</v>
      </c>
      <c r="D25" s="57" t="s">
        <v>17</v>
      </c>
      <c r="E25" s="58" t="str">
        <f>VLOOKUP(B25,catalogo!A:C,3,0)</f>
        <v>MES       </v>
      </c>
      <c r="F25" s="59">
        <v>6.0</v>
      </c>
      <c r="G25" s="59">
        <f>VLOOKUP(B25,catalogo!A:D,4,0)</f>
        <v>5501.76</v>
      </c>
      <c r="H25" s="59">
        <f t="shared" si="1"/>
        <v>33010.56</v>
      </c>
      <c r="I25" s="60" t="s">
        <v>51</v>
      </c>
      <c r="J25" s="47"/>
      <c r="K25" s="14"/>
      <c r="L25" s="14"/>
      <c r="M25" s="14"/>
      <c r="N25" s="14"/>
      <c r="O25" s="14"/>
      <c r="P25" s="14"/>
      <c r="Q25" s="14"/>
      <c r="R25" s="14"/>
      <c r="S25" s="14"/>
      <c r="T25" s="14"/>
      <c r="U25" s="14"/>
      <c r="V25" s="14"/>
      <c r="W25" s="14"/>
      <c r="X25" s="14"/>
      <c r="Y25" s="14"/>
      <c r="Z25" s="14"/>
    </row>
    <row r="26" ht="14.25" customHeight="1">
      <c r="A26" s="39" t="s">
        <v>52</v>
      </c>
      <c r="B26" s="61"/>
      <c r="C26" s="41" t="s">
        <v>53</v>
      </c>
      <c r="D26" s="41"/>
      <c r="E26" s="42"/>
      <c r="F26" s="44"/>
      <c r="G26" s="44"/>
      <c r="H26" s="45">
        <f>SUM(H27:H28)</f>
        <v>3512.9</v>
      </c>
      <c r="I26" s="46"/>
      <c r="J26" s="47"/>
      <c r="K26" s="14"/>
      <c r="L26" s="14"/>
      <c r="M26" s="14"/>
      <c r="N26" s="14"/>
      <c r="O26" s="14"/>
      <c r="P26" s="14"/>
      <c r="Q26" s="14"/>
      <c r="R26" s="14"/>
      <c r="S26" s="14"/>
      <c r="T26" s="14"/>
      <c r="U26" s="14"/>
      <c r="V26" s="14"/>
      <c r="W26" s="14"/>
      <c r="X26" s="14"/>
      <c r="Y26" s="14"/>
      <c r="Z26" s="14"/>
    </row>
    <row r="27" ht="14.25" customHeight="1">
      <c r="A27" s="49" t="s">
        <v>54</v>
      </c>
      <c r="B27" s="50" t="s">
        <v>55</v>
      </c>
      <c r="C27" s="62" t="str">
        <f>VLOOKUP(B27,catalogo!A:B,2,0)</f>
        <v>CONCRETO DOSADO RACIONALMENTE PARA UMA RESISTENCIA CARACTERISTICA A COMPRESSAO DE 10MPA,INCLUSIVE MATERIAIS,TRANSPORTE,PREPARO COM BETONEIRA,LANCAMENTO E ADENSAMENTO</v>
      </c>
      <c r="D27" s="49" t="s">
        <v>17</v>
      </c>
      <c r="E27" s="52" t="str">
        <f>VLOOKUP(B27,catalogo!A:C,3,0)</f>
        <v>M3        </v>
      </c>
      <c r="F27" s="53">
        <f>1*1*0.1*2</f>
        <v>0.2</v>
      </c>
      <c r="G27" s="53">
        <f>VLOOKUP(B27,catalogo!A:D,4,0)</f>
        <v>417.41</v>
      </c>
      <c r="H27" s="53">
        <f t="shared" ref="H27:H28" si="2">ROUND(F27*G27,2)</f>
        <v>83.48</v>
      </c>
      <c r="I27" s="55" t="s">
        <v>56</v>
      </c>
      <c r="J27" s="47"/>
      <c r="K27" s="14"/>
      <c r="L27" s="14"/>
      <c r="M27" s="14"/>
      <c r="N27" s="14"/>
      <c r="O27" s="14"/>
      <c r="P27" s="14"/>
      <c r="Q27" s="14"/>
      <c r="R27" s="14"/>
      <c r="S27" s="14"/>
      <c r="T27" s="14"/>
      <c r="U27" s="14"/>
      <c r="V27" s="14"/>
      <c r="W27" s="14"/>
      <c r="X27" s="14"/>
      <c r="Y27" s="14"/>
      <c r="Z27" s="14"/>
    </row>
    <row r="28" ht="14.25" customHeight="1">
      <c r="A28" s="49" t="s">
        <v>57</v>
      </c>
      <c r="B28" s="50" t="s">
        <v>58</v>
      </c>
      <c r="C28" s="62" t="str">
        <f>VLOOKUP(B28,catalogo!A:B,2,0)</f>
        <v>CONCRETO ARMADO,FCK=25MPA,INCLUINDO MATERIAIS PARA 1,00M3 DECONCRETO(IMPORTADO DE USINA)ADENSADO E COLOCADO,14,00M2 DEAREA MOLDADA,FORMAS E ESCORAMENTO CONFORME ITENS 11.004.0022E 11.004.0035,60KG DE ACO CA-50,INCLUSIVE MAO-DE-OBRA PARACORTE,DOBRAGEM,MONTAGEM E COLOCACAO NAS FORMAS</v>
      </c>
      <c r="D28" s="49" t="s">
        <v>17</v>
      </c>
      <c r="E28" s="52" t="str">
        <f>VLOOKUP(B28,catalogo!A:C,3,0)</f>
        <v>M3        </v>
      </c>
      <c r="F28" s="53">
        <v>1.71</v>
      </c>
      <c r="G28" s="53">
        <f>VLOOKUP(B28,catalogo!A:D,4,0)</f>
        <v>2005.51</v>
      </c>
      <c r="H28" s="53">
        <f t="shared" si="2"/>
        <v>3429.42</v>
      </c>
      <c r="I28" s="55" t="s">
        <v>59</v>
      </c>
      <c r="J28" s="47"/>
      <c r="K28" s="14"/>
      <c r="L28" s="14"/>
      <c r="M28" s="14"/>
      <c r="N28" s="14"/>
      <c r="O28" s="14"/>
      <c r="P28" s="14"/>
      <c r="Q28" s="14"/>
      <c r="R28" s="14"/>
      <c r="S28" s="14"/>
      <c r="T28" s="14"/>
      <c r="U28" s="14"/>
      <c r="V28" s="14"/>
      <c r="W28" s="14"/>
      <c r="X28" s="14"/>
      <c r="Y28" s="14"/>
      <c r="Z28" s="14"/>
    </row>
    <row r="29" ht="14.25" customHeight="1">
      <c r="A29" s="63" t="s">
        <v>60</v>
      </c>
      <c r="B29" s="61"/>
      <c r="C29" s="41" t="s">
        <v>61</v>
      </c>
      <c r="D29" s="41"/>
      <c r="E29" s="42"/>
      <c r="F29" s="44"/>
      <c r="G29" s="44"/>
      <c r="H29" s="45">
        <f>SUM(H30)</f>
        <v>1844.41</v>
      </c>
      <c r="I29" s="46"/>
      <c r="J29" s="47"/>
      <c r="K29" s="14"/>
      <c r="L29" s="14"/>
      <c r="M29" s="14"/>
      <c r="N29" s="14"/>
      <c r="O29" s="14"/>
      <c r="P29" s="14"/>
      <c r="Q29" s="14"/>
      <c r="R29" s="14"/>
      <c r="S29" s="14"/>
      <c r="T29" s="14"/>
      <c r="U29" s="14"/>
      <c r="V29" s="14"/>
      <c r="W29" s="14"/>
      <c r="X29" s="14"/>
      <c r="Y29" s="14"/>
      <c r="Z29" s="14"/>
    </row>
    <row r="30" ht="14.25" customHeight="1">
      <c r="A30" s="49" t="s">
        <v>62</v>
      </c>
      <c r="B30" s="50" t="s">
        <v>63</v>
      </c>
      <c r="C30" s="64" t="str">
        <f>VLOOKUP(B30,catalogo!A:B,2,0)</f>
        <v>ALVENARIA DE TIJOLOS CERAMICOS FURADOS 10X20X30CM,COMPLEMENTADA COM 6% DE TIJOLOS DE 10X20X20CM,ASSENTES COM ARGAMASSA DE CIMENTO E SAIBRO,NO TRACO 1:8,EM PAREDES DE MEIA VEZ (0,10M),DE SUPERFICIE CORRIDA,DE 3,00 A 4,50M DE ALTURA E MEDIDAPELA AREA REAL</v>
      </c>
      <c r="D30" s="57" t="s">
        <v>17</v>
      </c>
      <c r="E30" s="58" t="str">
        <f>VLOOKUP(B30,catalogo!A:C,3,0)</f>
        <v>M2        </v>
      </c>
      <c r="F30" s="59">
        <v>31.74</v>
      </c>
      <c r="G30" s="59">
        <f>VLOOKUP(B30,catalogo!A:D,4,0)</f>
        <v>58.11</v>
      </c>
      <c r="H30" s="59">
        <f>ROUND(F30*G30,2)</f>
        <v>1844.41</v>
      </c>
      <c r="I30" s="65" t="s">
        <v>64</v>
      </c>
      <c r="J30" s="47"/>
      <c r="K30" s="14"/>
      <c r="L30" s="14"/>
      <c r="M30" s="14"/>
      <c r="N30" s="14"/>
      <c r="O30" s="14"/>
      <c r="P30" s="14"/>
      <c r="Q30" s="14"/>
      <c r="R30" s="14"/>
      <c r="S30" s="14"/>
      <c r="T30" s="14"/>
      <c r="U30" s="14"/>
      <c r="V30" s="14"/>
      <c r="W30" s="14"/>
      <c r="X30" s="14"/>
      <c r="Y30" s="14"/>
      <c r="Z30" s="14"/>
    </row>
    <row r="31" ht="14.25" customHeight="1">
      <c r="A31" s="63" t="s">
        <v>65</v>
      </c>
      <c r="B31" s="61"/>
      <c r="C31" s="41" t="s">
        <v>66</v>
      </c>
      <c r="D31" s="41"/>
      <c r="E31" s="42"/>
      <c r="F31" s="44"/>
      <c r="G31" s="44"/>
      <c r="H31" s="45">
        <f>SUM(H32:H41)</f>
        <v>80190.29294</v>
      </c>
      <c r="I31" s="46"/>
      <c r="J31" s="47"/>
      <c r="K31" s="14"/>
      <c r="L31" s="14"/>
      <c r="M31" s="14"/>
      <c r="N31" s="14"/>
      <c r="O31" s="14"/>
      <c r="P31" s="14"/>
      <c r="Q31" s="14"/>
      <c r="R31" s="14"/>
      <c r="S31" s="14"/>
      <c r="T31" s="14"/>
      <c r="U31" s="14"/>
      <c r="V31" s="14"/>
      <c r="W31" s="14"/>
      <c r="X31" s="14"/>
      <c r="Y31" s="14"/>
      <c r="Z31" s="14"/>
    </row>
    <row r="32" ht="14.25" customHeight="1">
      <c r="A32" s="49" t="s">
        <v>67</v>
      </c>
      <c r="B32" s="50" t="s">
        <v>68</v>
      </c>
      <c r="C32" s="62" t="str">
        <f>VLOOKUP(B32,catalogo!A:B,2,0)</f>
        <v>CONTRAPISO,BASE OU CAMADA REGULARIZADORA,EXECUTADA COM ARGAMASSA DE CIMNENTO E AREIA,NO TRACO 1:4,NA ESPESSURA DE 2,5CM</v>
      </c>
      <c r="D32" s="49" t="s">
        <v>17</v>
      </c>
      <c r="E32" s="52" t="str">
        <f>VLOOKUP(B32,catalogo!A:C,3,0)</f>
        <v>M2        </v>
      </c>
      <c r="F32" s="53">
        <f>(6*5.3)+(1.16*3.54)+(6*7)+(3.95*6)+227.34+(51.68*0.4)+17.6+(58*0.5*0.9*2)</f>
        <v>419.4184</v>
      </c>
      <c r="G32" s="53">
        <f>VLOOKUP(B32,catalogo!A:D,4,0)</f>
        <v>24.98</v>
      </c>
      <c r="H32" s="53">
        <f t="shared" ref="H32:H39" si="3">ROUND(F32*G32,2)</f>
        <v>10477.07</v>
      </c>
      <c r="I32" s="54" t="s">
        <v>69</v>
      </c>
      <c r="J32" s="47"/>
      <c r="K32" s="47"/>
      <c r="L32" s="66"/>
      <c r="M32" s="14"/>
      <c r="N32" s="14"/>
      <c r="O32" s="14"/>
      <c r="P32" s="14"/>
      <c r="Q32" s="14"/>
      <c r="R32" s="14"/>
      <c r="S32" s="14"/>
      <c r="T32" s="14"/>
      <c r="U32" s="14"/>
      <c r="V32" s="14"/>
      <c r="W32" s="14"/>
      <c r="X32" s="14"/>
      <c r="Y32" s="14"/>
      <c r="Z32" s="14"/>
    </row>
    <row r="33" ht="14.25" customHeight="1">
      <c r="A33" s="49" t="s">
        <v>70</v>
      </c>
      <c r="B33" s="50" t="s">
        <v>71</v>
      </c>
      <c r="C33" s="62" t="str">
        <f>VLOOKUP(B33,catalogo!A:B,2,0)</f>
        <v>REVESTIMENTO EXTERNO,EMBOCO,DE UMA VEZ,COM ARGAMASSA DE CIMENTO,CAL HIDRATADA ADITIVADA E AREIA,NO TRACO 1:1:12,COM ESPESSURA DE 2,5CM,INCLUSIVE CHAPISCO DE CIMENTO E AREIA,NO TRACO 1:3</v>
      </c>
      <c r="D33" s="49" t="s">
        <v>17</v>
      </c>
      <c r="E33" s="52" t="str">
        <f>VLOOKUP(B33,catalogo!A:C,3,0)</f>
        <v>M2        </v>
      </c>
      <c r="F33" s="53">
        <f>58*0.5*0.9*2</f>
        <v>52.2</v>
      </c>
      <c r="G33" s="53">
        <f>VLOOKUP(B33,catalogo!A:D,4,0)</f>
        <v>25.9</v>
      </c>
      <c r="H33" s="53">
        <f t="shared" si="3"/>
        <v>1351.98</v>
      </c>
      <c r="I33" s="38" t="s">
        <v>72</v>
      </c>
      <c r="J33" s="14"/>
      <c r="K33" s="14"/>
      <c r="L33" s="14"/>
      <c r="M33" s="14"/>
      <c r="N33" s="14"/>
      <c r="O33" s="14"/>
      <c r="P33" s="14"/>
      <c r="Q33" s="14"/>
      <c r="R33" s="14"/>
      <c r="S33" s="14"/>
      <c r="T33" s="14"/>
      <c r="U33" s="14"/>
      <c r="V33" s="14"/>
      <c r="W33" s="14"/>
      <c r="X33" s="14"/>
      <c r="Y33" s="14"/>
      <c r="Z33" s="14"/>
    </row>
    <row r="34" ht="14.25" customHeight="1">
      <c r="A34" s="49" t="s">
        <v>73</v>
      </c>
      <c r="B34" s="50" t="s">
        <v>74</v>
      </c>
      <c r="C34" s="62" t="str">
        <f>VLOOKUP(B34,catalogo!A:B,2,0)</f>
        <v>SOLEIRA EM GRANITO CINZA ANDORINHA,ESPESSURA DE 3CM,COM 2 PLIMENTOS,LARGURA DE 15CM,ASSENTADO COM ARGAMASSA DE CIMENTO,SAIBRO E AREIA, NO TRACO 1:2:2, E REJUNTAMENTO COM CIMENTOBRANCO E CORANTE</v>
      </c>
      <c r="D34" s="49" t="s">
        <v>17</v>
      </c>
      <c r="E34" s="52" t="str">
        <f>VLOOKUP(B34,catalogo!A:C,3,0)</f>
        <v>M         </v>
      </c>
      <c r="F34" s="53">
        <f>(13.3+0.8+1)*1.1</f>
        <v>16.61</v>
      </c>
      <c r="G34" s="53">
        <f>VLOOKUP(B34,catalogo!A:D,4,0)</f>
        <v>48.93</v>
      </c>
      <c r="H34" s="53">
        <f t="shared" si="3"/>
        <v>812.73</v>
      </c>
      <c r="I34" s="67" t="s">
        <v>75</v>
      </c>
      <c r="J34" s="47"/>
      <c r="K34" s="14"/>
      <c r="L34" s="14"/>
      <c r="M34" s="14"/>
      <c r="N34" s="14"/>
      <c r="O34" s="14"/>
      <c r="P34" s="14"/>
      <c r="Q34" s="14"/>
      <c r="R34" s="14"/>
      <c r="S34" s="14"/>
      <c r="T34" s="14"/>
      <c r="U34" s="14"/>
      <c r="V34" s="14"/>
      <c r="W34" s="14"/>
      <c r="X34" s="14"/>
      <c r="Y34" s="14"/>
      <c r="Z34" s="14"/>
    </row>
    <row r="35" ht="14.25" customHeight="1">
      <c r="A35" s="49" t="s">
        <v>76</v>
      </c>
      <c r="B35" s="50" t="s">
        <v>77</v>
      </c>
      <c r="C35" s="62" t="str">
        <f>VLOOKUP(B35,catalogo!A:B,2,0)</f>
        <v>EMBOCO INTERNO COM ARGAMASSA DE CIMENTO E SAIBRO,NO TRACO 1:6,COM 2,5CM DE ESPESSURA,INCLUSIVE CHAPISCO DE CIMENTO E AREIA,NO TRACO 1:3</v>
      </c>
      <c r="D35" s="49" t="s">
        <v>17</v>
      </c>
      <c r="E35" s="52" t="str">
        <f>VLOOKUP(B35,catalogo!A:C,3,0)</f>
        <v>M2        </v>
      </c>
      <c r="F35" s="53">
        <f>34.61*2</f>
        <v>69.22</v>
      </c>
      <c r="G35" s="53">
        <f>VLOOKUP(B35,catalogo!A:D,4,0)</f>
        <v>26.09</v>
      </c>
      <c r="H35" s="53">
        <f t="shared" si="3"/>
        <v>1805.95</v>
      </c>
      <c r="I35" s="55" t="s">
        <v>78</v>
      </c>
      <c r="J35" s="47"/>
      <c r="K35" s="14"/>
      <c r="L35" s="14"/>
      <c r="M35" s="14"/>
      <c r="N35" s="14"/>
      <c r="O35" s="14"/>
      <c r="P35" s="14"/>
      <c r="Q35" s="14"/>
      <c r="R35" s="14"/>
      <c r="S35" s="14"/>
      <c r="T35" s="14"/>
      <c r="U35" s="14"/>
      <c r="V35" s="14"/>
      <c r="W35" s="14"/>
      <c r="X35" s="14"/>
      <c r="Y35" s="14"/>
      <c r="Z35" s="14"/>
    </row>
    <row r="36" ht="14.25" customHeight="1">
      <c r="A36" s="49" t="s">
        <v>79</v>
      </c>
      <c r="B36" s="50" t="s">
        <v>80</v>
      </c>
      <c r="C36" s="62" t="str">
        <f>VLOOKUP(B36,catalogo!A:B,2,0)</f>
        <v>ASSENTAMENTO DE PEITORIL DE MARMORE,GRANITO OU AFINS,EXCLUSIVE ESTES,ATE 20CM DE LARGURA,ASSENTE CONFORME ITEM 13.345.0015</v>
      </c>
      <c r="D36" s="49" t="s">
        <v>17</v>
      </c>
      <c r="E36" s="52" t="str">
        <f>VLOOKUP(B36,catalogo!A:C,3,0)</f>
        <v>M         </v>
      </c>
      <c r="F36" s="53">
        <f>1.8</f>
        <v>1.8</v>
      </c>
      <c r="G36" s="53">
        <f>VLOOKUP(B36,catalogo!A:D,4,0)</f>
        <v>35.34</v>
      </c>
      <c r="H36" s="53">
        <f t="shared" si="3"/>
        <v>63.61</v>
      </c>
      <c r="I36" s="54" t="s">
        <v>81</v>
      </c>
      <c r="J36" s="47"/>
      <c r="K36" s="14"/>
      <c r="L36" s="14"/>
      <c r="M36" s="14"/>
      <c r="N36" s="14"/>
      <c r="O36" s="14"/>
      <c r="P36" s="14"/>
      <c r="Q36" s="14"/>
      <c r="R36" s="14"/>
      <c r="S36" s="14"/>
      <c r="T36" s="14"/>
      <c r="U36" s="14"/>
      <c r="V36" s="14"/>
      <c r="W36" s="14"/>
      <c r="X36" s="14"/>
      <c r="Y36" s="14"/>
      <c r="Z36" s="14"/>
    </row>
    <row r="37" ht="14.25" customHeight="1">
      <c r="A37" s="49" t="s">
        <v>82</v>
      </c>
      <c r="B37" s="50" t="s">
        <v>83</v>
      </c>
      <c r="C37" s="62" t="str">
        <f>VLOOKUP(B37,catalogo!A:B,2,0)</f>
        <v>REVESTIMENTO DE PISO COM LADRILHO CERAMICO,ANTIDERRAPANTE,MEDIDAS EM TORNO DE 45X45CM,SUJEITO A TRAFEGO INTENSO,RESISTENCIA A ABRASAO P.E.I.-IV,ASSENTES EM SUPERFICIE EM OSSO,COM ARGAMASSA COLANTE E REJUNTAMENTO PRONTO</v>
      </c>
      <c r="D37" s="49" t="s">
        <v>17</v>
      </c>
      <c r="E37" s="52" t="str">
        <f>VLOOKUP(B37,catalogo!A:C,3,0)</f>
        <v>M2        </v>
      </c>
      <c r="F37" s="53">
        <f>((6*5.45)+(3.74*1.16)+(6*7)+(3.95*6)+227.34)*1.1</f>
        <v>363.08624</v>
      </c>
      <c r="G37" s="53">
        <f>VLOOKUP(B37,catalogo!A:D,4,0)</f>
        <v>66.09</v>
      </c>
      <c r="H37" s="53">
        <f t="shared" si="3"/>
        <v>23996.37</v>
      </c>
      <c r="I37" s="54" t="s">
        <v>84</v>
      </c>
      <c r="J37" s="68"/>
      <c r="K37" s="14"/>
      <c r="L37" s="14"/>
      <c r="M37" s="14"/>
      <c r="N37" s="14"/>
      <c r="O37" s="14"/>
      <c r="P37" s="14"/>
      <c r="Q37" s="14"/>
      <c r="R37" s="14"/>
      <c r="S37" s="14"/>
      <c r="T37" s="14"/>
      <c r="U37" s="14"/>
      <c r="V37" s="14"/>
      <c r="W37" s="14"/>
      <c r="X37" s="14"/>
      <c r="Y37" s="14"/>
      <c r="Z37" s="14"/>
    </row>
    <row r="38" ht="14.25" customHeight="1">
      <c r="A38" s="49" t="s">
        <v>85</v>
      </c>
      <c r="B38" s="50" t="s">
        <v>86</v>
      </c>
      <c r="C38" s="62" t="str">
        <f>VLOOKUP(B38,catalogo!A:B,2,0)</f>
        <v>REVESTIMENTO DE PAREDES COM LADRILHOS CERAMICOS,CORES ECONOMICAS (BRANCO,CINZA,BEGE,AZUL,VERDE,MARROM E PRETO),COM MEDIDAS EM TORNO DE (10X10)CM,ASSENTE COM ARGAMASSA COLANTE,REJUNTAMENTO COM ARGAMASSA INDUSTRIALIZADA,EXCLUSIVE CHAPISCO E EMBOCO</v>
      </c>
      <c r="D38" s="49" t="s">
        <v>17</v>
      </c>
      <c r="E38" s="52" t="str">
        <f>VLOOKUP(B38,catalogo!A:C,3,0)</f>
        <v>M2        </v>
      </c>
      <c r="F38" s="53">
        <f>(4.62+109.3+118.67+0.13+19.63+4.82+5.02+0.13+0.82+7.92+0.13)</f>
        <v>271.19</v>
      </c>
      <c r="G38" s="53">
        <f>VLOOKUP(B38,catalogo!A:D,4,0)</f>
        <v>72.21</v>
      </c>
      <c r="H38" s="53">
        <f t="shared" si="3"/>
        <v>19582.63</v>
      </c>
      <c r="I38" s="67" t="s">
        <v>87</v>
      </c>
      <c r="J38" s="47"/>
      <c r="K38" s="14"/>
      <c r="L38" s="69"/>
      <c r="M38" s="14"/>
      <c r="N38" s="14"/>
      <c r="O38" s="14"/>
      <c r="P38" s="14"/>
      <c r="Q38" s="14"/>
      <c r="R38" s="14"/>
      <c r="S38" s="14"/>
      <c r="T38" s="14"/>
      <c r="U38" s="14"/>
      <c r="V38" s="14"/>
      <c r="W38" s="14"/>
      <c r="X38" s="14"/>
      <c r="Y38" s="14"/>
      <c r="Z38" s="14"/>
    </row>
    <row r="39" ht="14.25" customHeight="1">
      <c r="A39" s="49" t="s">
        <v>88</v>
      </c>
      <c r="B39" s="50" t="s">
        <v>89</v>
      </c>
      <c r="C39" s="62" t="str">
        <f>VLOOKUP(B39,catalogo!A:B,2,0)</f>
        <v>RODAPE COM LADRILHO CERAMICO,COM 7,5 A 10CM DE ALTURA,ASSENTES CONFORME ITEM 13.025.0058</v>
      </c>
      <c r="D39" s="49" t="s">
        <v>17</v>
      </c>
      <c r="E39" s="52" t="str">
        <f>VLOOKUP(B39,catalogo!A:C,3,0)</f>
        <v>M         </v>
      </c>
      <c r="F39" s="53">
        <f>(7+7+7+7+6+6+6+6+3.95+3.95+6+6+28.45+28.45+13.65+13.65+1.65+1.65+0.4+0.4)*1.1</f>
        <v>176.22</v>
      </c>
      <c r="G39" s="53">
        <f>VLOOKUP(B39,catalogo!A:D,4,0)</f>
        <v>29.59</v>
      </c>
      <c r="H39" s="53">
        <f t="shared" si="3"/>
        <v>5214.35</v>
      </c>
      <c r="I39" s="54" t="s">
        <v>90</v>
      </c>
      <c r="J39" s="47"/>
      <c r="K39" s="14"/>
      <c r="L39" s="69"/>
      <c r="M39" s="14"/>
      <c r="N39" s="14"/>
      <c r="O39" s="14"/>
      <c r="P39" s="14"/>
      <c r="Q39" s="14"/>
      <c r="R39" s="14"/>
      <c r="S39" s="14"/>
      <c r="T39" s="14"/>
      <c r="U39" s="14"/>
      <c r="V39" s="14"/>
      <c r="W39" s="14"/>
      <c r="X39" s="14"/>
      <c r="Y39" s="14"/>
      <c r="Z39" s="14"/>
    </row>
    <row r="40" ht="14.25" customHeight="1">
      <c r="A40" s="49" t="s">
        <v>91</v>
      </c>
      <c r="B40" s="50" t="s">
        <v>92</v>
      </c>
      <c r="C40" s="62" t="str">
        <f>VLOOKUP(B40,catalogo!A:B,2,0)</f>
        <v>REVESTIMENTO DE PAREDES COM CERAMICA,COM MEDIDAS EM TORNO DE(32X57)CM,ASSENTE CONFORME ITEM 13.025.0058</v>
      </c>
      <c r="D40" s="49" t="s">
        <v>17</v>
      </c>
      <c r="E40" s="52" t="str">
        <f>VLOOKUP(B40,catalogo!A:C,3,0)</f>
        <v>M2        </v>
      </c>
      <c r="F40" s="53">
        <f>((38.8*2.7)+(0.75*2))*1.1</f>
        <v>116.886</v>
      </c>
      <c r="G40" s="53">
        <f>VLOOKUP(B40,catalogo!A:D,4,0)</f>
        <v>81.29</v>
      </c>
      <c r="H40" s="53">
        <f>F40*G40</f>
        <v>9501.66294</v>
      </c>
      <c r="I40" s="38" t="s">
        <v>93</v>
      </c>
      <c r="J40" s="14"/>
      <c r="K40" s="14"/>
      <c r="L40" s="69"/>
      <c r="M40" s="14"/>
      <c r="N40" s="14"/>
      <c r="O40" s="14"/>
      <c r="P40" s="14"/>
      <c r="Q40" s="14"/>
      <c r="R40" s="14"/>
      <c r="S40" s="14"/>
      <c r="T40" s="14"/>
      <c r="U40" s="14"/>
      <c r="V40" s="14"/>
      <c r="W40" s="14"/>
      <c r="X40" s="14"/>
      <c r="Y40" s="14"/>
      <c r="Z40" s="14"/>
    </row>
    <row r="41" ht="14.25" customHeight="1">
      <c r="A41" s="49" t="s">
        <v>94</v>
      </c>
      <c r="B41" s="70" t="s">
        <v>95</v>
      </c>
      <c r="C41" s="64" t="str">
        <f>VLOOKUP(B41,catalogo!A:B,2,0)</f>
        <v>ASSENTAMENTO DE AZULEJOS,PASTILHAS OU LADRILHOS,EM PAREDES,EXCLUSIVE ESTES,COM EMBOCO(PRONTO)EM MASSA UNICA DE CIMENTO EAREIA TERMOTRATADA,ARGAMASSA COLANTE E REJUNTAMENTO COM ARGAMASSA INDUSTRIALIZADA,INCLUSIVE CHAPISCO DE CIMENTO E AREIA,NO TRACO 1:3</v>
      </c>
      <c r="D41" s="57" t="s">
        <v>17</v>
      </c>
      <c r="E41" s="58" t="str">
        <f>VLOOKUP(B41,catalogo!A:C,3,0)</f>
        <v>M2        </v>
      </c>
      <c r="F41" s="59">
        <f>115.24+1.65</f>
        <v>116.89</v>
      </c>
      <c r="G41" s="59">
        <f>VLOOKUP(B41,catalogo!A:D,4,0)</f>
        <v>63.17</v>
      </c>
      <c r="H41" s="59">
        <f>ROUND(F41*G41,2)</f>
        <v>7383.94</v>
      </c>
      <c r="I41" s="71" t="s">
        <v>96</v>
      </c>
      <c r="J41" s="47"/>
      <c r="K41" s="72"/>
      <c r="L41" s="69"/>
      <c r="M41" s="14"/>
      <c r="N41" s="14"/>
      <c r="O41" s="14"/>
      <c r="P41" s="14"/>
      <c r="Q41" s="14"/>
      <c r="R41" s="14"/>
      <c r="S41" s="14"/>
      <c r="T41" s="14"/>
      <c r="U41" s="14"/>
      <c r="V41" s="14"/>
      <c r="W41" s="14"/>
      <c r="X41" s="14"/>
      <c r="Y41" s="14"/>
      <c r="Z41" s="14"/>
    </row>
    <row r="42" ht="14.25" customHeight="1">
      <c r="A42" s="39" t="s">
        <v>97</v>
      </c>
      <c r="B42" s="73"/>
      <c r="C42" s="41" t="s">
        <v>98</v>
      </c>
      <c r="D42" s="41"/>
      <c r="E42" s="42"/>
      <c r="F42" s="44"/>
      <c r="G42" s="44"/>
      <c r="H42" s="45">
        <f>SUM(H43:H59)</f>
        <v>58772.53</v>
      </c>
      <c r="I42" s="46"/>
      <c r="J42" s="47"/>
      <c r="K42" s="14"/>
      <c r="L42" s="14"/>
      <c r="M42" s="14"/>
      <c r="N42" s="14"/>
      <c r="O42" s="14"/>
      <c r="P42" s="14"/>
      <c r="Q42" s="14"/>
      <c r="R42" s="14"/>
      <c r="S42" s="14"/>
      <c r="T42" s="14"/>
      <c r="U42" s="14"/>
      <c r="V42" s="14"/>
      <c r="W42" s="14"/>
      <c r="X42" s="14"/>
      <c r="Y42" s="14"/>
      <c r="Z42" s="14"/>
    </row>
    <row r="43" ht="14.25" customHeight="1">
      <c r="A43" s="49" t="s">
        <v>99</v>
      </c>
      <c r="B43" s="50" t="s">
        <v>100</v>
      </c>
      <c r="C43" s="62" t="str">
        <f>VLOOKUP(B43,catalogo!A:B,2,0)</f>
        <v>PORTA DE MADEIRA DE LEI EM COMPENSADO DE 90X210X3,5CM FOLHEADA NAS 2 FACES,ADUELA DE 13X3CM E ALIZARES DE 5X2CM,EXCLUSIVE FERRAGENS.FORNECIMENTO E COLOCACAO</v>
      </c>
      <c r="D43" s="49" t="s">
        <v>17</v>
      </c>
      <c r="E43" s="52" t="str">
        <f>VLOOKUP(B43,catalogo!A:C,3,0)</f>
        <v>UN        </v>
      </c>
      <c r="F43" s="53">
        <f>14</f>
        <v>14</v>
      </c>
      <c r="G43" s="53">
        <f>VLOOKUP(B43,catalogo!A:D,4,0)</f>
        <v>509.79</v>
      </c>
      <c r="H43" s="53">
        <f t="shared" ref="H43:H59" si="4">ROUND(F43*G43,2)</f>
        <v>7137.06</v>
      </c>
      <c r="I43" s="74" t="s">
        <v>101</v>
      </c>
      <c r="J43" s="68"/>
      <c r="K43" s="14"/>
      <c r="L43" s="14"/>
      <c r="M43" s="14"/>
      <c r="N43" s="14"/>
      <c r="O43" s="14"/>
      <c r="P43" s="14"/>
      <c r="Q43" s="14"/>
      <c r="R43" s="14"/>
      <c r="S43" s="14"/>
      <c r="T43" s="14"/>
      <c r="U43" s="14"/>
      <c r="V43" s="14"/>
      <c r="W43" s="14"/>
      <c r="X43" s="14"/>
      <c r="Y43" s="14"/>
      <c r="Z43" s="14"/>
    </row>
    <row r="44" ht="14.25" customHeight="1">
      <c r="A44" s="49" t="s">
        <v>102</v>
      </c>
      <c r="B44" s="50" t="s">
        <v>103</v>
      </c>
      <c r="C44" s="62" t="str">
        <f>VLOOKUP(B44,catalogo!A:B,2,0)</f>
        <v>CUBA DUPLA DE ACO INOXIDAVEL,MEDINDO APROXIMADAMENTE (820X340X150)MM,EM CHAPA 20.304,COM 2 VALVULAS DE ESCOAMENTO TIPO AMERICANA 1623,2 SIFOES 1680 1.1/2" X 1.1/2",EXCLUSIVE TORNEIRA.FORNECIMENTO E COLOCACAO</v>
      </c>
      <c r="D44" s="49" t="s">
        <v>17</v>
      </c>
      <c r="E44" s="52" t="str">
        <f>VLOOKUP(B44,catalogo!A:C,3,0)</f>
        <v>UN        </v>
      </c>
      <c r="F44" s="53">
        <v>2.0</v>
      </c>
      <c r="G44" s="53">
        <f>VLOOKUP(B44,catalogo!A:D,4,0)</f>
        <v>766.39</v>
      </c>
      <c r="H44" s="53">
        <f t="shared" si="4"/>
        <v>1532.78</v>
      </c>
      <c r="I44" s="38" t="s">
        <v>104</v>
      </c>
      <c r="J44" s="47"/>
      <c r="K44" s="14"/>
      <c r="L44" s="14"/>
      <c r="M44" s="14"/>
      <c r="N44" s="14"/>
      <c r="O44" s="14"/>
      <c r="P44" s="14"/>
      <c r="Q44" s="14"/>
      <c r="R44" s="14"/>
      <c r="S44" s="14"/>
      <c r="T44" s="14"/>
      <c r="U44" s="14"/>
      <c r="V44" s="14"/>
      <c r="W44" s="14"/>
      <c r="X44" s="14"/>
      <c r="Y44" s="14"/>
      <c r="Z44" s="14"/>
    </row>
    <row r="45" ht="14.25" customHeight="1">
      <c r="A45" s="49" t="s">
        <v>105</v>
      </c>
      <c r="B45" s="50" t="s">
        <v>106</v>
      </c>
      <c r="C45" s="62" t="str">
        <f>VLOOKUP(B45,catalogo!A:B,2,0)</f>
        <v>INSTALACAO E ASSENTAMENTO DE PIA COM CUBA DUPLA(EXCLUSIVE FORNECIMENTO DO APARELHO),COMPREENDENDO:3,00M DE TUBO DE PVC 25MM,3,00M DE TUBO DE PVC DE 50MM,RABICHO E CONEXOES</v>
      </c>
      <c r="D45" s="49" t="s">
        <v>17</v>
      </c>
      <c r="E45" s="52" t="str">
        <f>VLOOKUP(B45,catalogo!A:C,3,0)</f>
        <v>UN        </v>
      </c>
      <c r="F45" s="53">
        <v>2.0</v>
      </c>
      <c r="G45" s="53">
        <f>VLOOKUP(B45,catalogo!A:D,4,0)</f>
        <v>296.7</v>
      </c>
      <c r="H45" s="53">
        <f t="shared" si="4"/>
        <v>593.4</v>
      </c>
      <c r="I45" s="38" t="s">
        <v>107</v>
      </c>
      <c r="J45" s="47"/>
      <c r="K45" s="14"/>
      <c r="L45" s="14"/>
      <c r="M45" s="14"/>
      <c r="N45" s="14"/>
      <c r="O45" s="14"/>
      <c r="P45" s="14"/>
      <c r="Q45" s="14"/>
      <c r="R45" s="14"/>
      <c r="S45" s="14"/>
      <c r="T45" s="14"/>
      <c r="U45" s="14"/>
      <c r="V45" s="14"/>
      <c r="W45" s="14"/>
      <c r="X45" s="14"/>
      <c r="Y45" s="14"/>
      <c r="Z45" s="14"/>
    </row>
    <row r="46" ht="14.25" customHeight="1">
      <c r="A46" s="49" t="s">
        <v>108</v>
      </c>
      <c r="B46" s="50" t="s">
        <v>109</v>
      </c>
      <c r="C46" s="62" t="str">
        <f>VLOOKUP(B46,catalogo!A:B,2,0)</f>
        <v>BANCA DE GRANITO CINZA ANDORINHA,COM 3CM DE ESPESSURA,COM ABERTURA PARA 2 CUBAS(EXCLUSIVE ESTAS),SOBRE APOIOS DE ALVENARIA DE MEIA VEZ E VERGA DE CONCRETO,SEM REVESTIMENTO.FORNECIMENTO E COLOCACAO</v>
      </c>
      <c r="D46" s="49" t="s">
        <v>17</v>
      </c>
      <c r="E46" s="52" t="str">
        <f>VLOOKUP(B46,catalogo!A:C,3,0)</f>
        <v>M2        </v>
      </c>
      <c r="F46" s="53">
        <f>1.45</f>
        <v>1.45</v>
      </c>
      <c r="G46" s="53">
        <f>VLOOKUP(B46,catalogo!A:D,4,0)</f>
        <v>394.41</v>
      </c>
      <c r="H46" s="53">
        <f t="shared" si="4"/>
        <v>571.89</v>
      </c>
      <c r="I46" s="38" t="s">
        <v>110</v>
      </c>
      <c r="J46" s="47"/>
      <c r="K46" s="14"/>
      <c r="L46" s="14"/>
      <c r="M46" s="14"/>
      <c r="N46" s="14"/>
      <c r="O46" s="14"/>
      <c r="P46" s="14"/>
      <c r="Q46" s="14"/>
      <c r="R46" s="14"/>
      <c r="S46" s="14"/>
      <c r="T46" s="14"/>
      <c r="U46" s="14"/>
      <c r="V46" s="14"/>
      <c r="W46" s="14"/>
      <c r="X46" s="14"/>
      <c r="Y46" s="14"/>
      <c r="Z46" s="14"/>
    </row>
    <row r="47" ht="14.25" customHeight="1">
      <c r="A47" s="49" t="s">
        <v>111</v>
      </c>
      <c r="B47" s="50" t="s">
        <v>112</v>
      </c>
      <c r="C47" s="62" t="str">
        <f>VLOOKUP(B47,catalogo!A:B,2,0)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D47" s="49" t="s">
        <v>17</v>
      </c>
      <c r="E47" s="52" t="str">
        <f>VLOOKUP(B47,catalogo!A:C,3,0)</f>
        <v>UN        </v>
      </c>
      <c r="F47" s="53">
        <f>2</f>
        <v>2</v>
      </c>
      <c r="G47" s="53">
        <f>VLOOKUP(B47,catalogo!A:D,4,0)</f>
        <v>171.81</v>
      </c>
      <c r="H47" s="53">
        <f t="shared" si="4"/>
        <v>343.62</v>
      </c>
      <c r="I47" s="74" t="s">
        <v>113</v>
      </c>
      <c r="J47" s="47"/>
      <c r="K47" s="14"/>
      <c r="L47" s="14"/>
      <c r="M47" s="14"/>
      <c r="N47" s="14"/>
      <c r="O47" s="14"/>
      <c r="P47" s="14"/>
      <c r="Q47" s="14"/>
      <c r="R47" s="14"/>
      <c r="S47" s="14"/>
      <c r="T47" s="14"/>
      <c r="U47" s="14"/>
      <c r="V47" s="14"/>
      <c r="W47" s="14"/>
      <c r="X47" s="14"/>
      <c r="Y47" s="14"/>
      <c r="Z47" s="14"/>
    </row>
    <row r="48" ht="14.25" customHeight="1">
      <c r="A48" s="49" t="s">
        <v>114</v>
      </c>
      <c r="B48" s="50" t="s">
        <v>115</v>
      </c>
      <c r="C48" s="62" t="str">
        <f>VLOOKUP(B48,catalogo!A:B,2,0)</f>
        <v>FERRAGENS PARA PORTAS (CONJUNTO COMPLETO) DE 1 FOLHA DE VIDRO TEMPERADO DE 10MM,CONSTANDO DE FORNECIMENTO SEM COLOCACAO(ESTA INCLUIDA NO FORNECIMENTO E COLOCACAO DO VIDRO),EXCLUSIVE MOLA HIDRAULICA DE PISO (VIDE ITEM 14.007.0190)</v>
      </c>
      <c r="D48" s="49" t="s">
        <v>17</v>
      </c>
      <c r="E48" s="52" t="str">
        <f>VLOOKUP(B48,catalogo!A:C,3,0)</f>
        <v>UN        </v>
      </c>
      <c r="F48" s="53">
        <v>1.0</v>
      </c>
      <c r="G48" s="53">
        <f>VLOOKUP(B48,catalogo!A:D,4,0)</f>
        <v>182.83</v>
      </c>
      <c r="H48" s="53">
        <f t="shared" si="4"/>
        <v>182.83</v>
      </c>
      <c r="I48" s="74" t="s">
        <v>116</v>
      </c>
      <c r="J48" s="47"/>
      <c r="K48" s="14"/>
      <c r="L48" s="14"/>
      <c r="M48" s="14"/>
      <c r="N48" s="14"/>
      <c r="O48" s="14"/>
      <c r="P48" s="14"/>
      <c r="Q48" s="14"/>
      <c r="R48" s="14"/>
      <c r="S48" s="14"/>
      <c r="T48" s="14"/>
      <c r="U48" s="14"/>
      <c r="V48" s="14"/>
      <c r="W48" s="14"/>
      <c r="X48" s="14"/>
      <c r="Y48" s="14"/>
      <c r="Z48" s="14"/>
    </row>
    <row r="49" ht="14.25" customHeight="1">
      <c r="A49" s="49" t="s">
        <v>117</v>
      </c>
      <c r="B49" s="50" t="s">
        <v>118</v>
      </c>
      <c r="C49" s="62" t="str">
        <f>VLOOKUP(B49,catalogo!A:B,2,0)</f>
        <v>VIDRO TEMPERADO INCOLOR,10MM DE ESPESSURA,PARA PORTAS OU PAINEIS FIXOS,EXCLUSIVE FERRAGENS.FORNECIMENTO E COLOCACAO</v>
      </c>
      <c r="D49" s="49" t="s">
        <v>17</v>
      </c>
      <c r="E49" s="52" t="str">
        <f>VLOOKUP(B49,catalogo!A:C,3,0)</f>
        <v>M2        </v>
      </c>
      <c r="F49" s="53">
        <f>(0.6*1.8)+(1.1*1.1)</f>
        <v>2.29</v>
      </c>
      <c r="G49" s="53">
        <f>VLOOKUP(B49,catalogo!A:D,4,0)</f>
        <v>400.06</v>
      </c>
      <c r="H49" s="53">
        <f t="shared" si="4"/>
        <v>916.14</v>
      </c>
      <c r="I49" s="38" t="s">
        <v>119</v>
      </c>
      <c r="J49" s="47"/>
      <c r="K49" s="14"/>
      <c r="L49" s="14"/>
      <c r="M49" s="14"/>
      <c r="N49" s="14"/>
      <c r="O49" s="14"/>
      <c r="P49" s="14"/>
      <c r="Q49" s="14"/>
      <c r="R49" s="14"/>
      <c r="S49" s="14"/>
      <c r="T49" s="14"/>
      <c r="U49" s="14"/>
      <c r="V49" s="14"/>
      <c r="W49" s="14"/>
      <c r="X49" s="14"/>
      <c r="Y49" s="14"/>
      <c r="Z49" s="14"/>
    </row>
    <row r="50" ht="14.25" customHeight="1">
      <c r="A50" s="49" t="s">
        <v>120</v>
      </c>
      <c r="B50" s="50" t="s">
        <v>121</v>
      </c>
      <c r="C50" s="62" t="str">
        <f>VLOOKUP(B50,catalogo!A:B,2,0)</f>
        <v>JANELA DE MADEIRA DE LEI DE VENEZIANA DE ABRIR OU CORRER,COM3CM DE ESPESSURA,EXCLUSIVE FERRAGENS E GUARNICAO.FORNECIMENTO E COLOCACAO</v>
      </c>
      <c r="D50" s="49" t="s">
        <v>17</v>
      </c>
      <c r="E50" s="52" t="str">
        <f>VLOOKUP(B50,catalogo!A:C,3,0)</f>
        <v>M2        </v>
      </c>
      <c r="F50" s="49">
        <f>1.4*1*6</f>
        <v>8.4</v>
      </c>
      <c r="G50" s="53">
        <f>VLOOKUP(B50,catalogo!A:D,4,0)</f>
        <v>748.61</v>
      </c>
      <c r="H50" s="49">
        <f t="shared" si="4"/>
        <v>6288.32</v>
      </c>
      <c r="I50" s="38" t="s">
        <v>122</v>
      </c>
      <c r="J50" s="47"/>
      <c r="K50" s="14"/>
      <c r="L50" s="14"/>
      <c r="M50" s="14"/>
      <c r="N50" s="14"/>
      <c r="O50" s="14"/>
      <c r="P50" s="14"/>
      <c r="Q50" s="14"/>
      <c r="R50" s="14"/>
      <c r="S50" s="14"/>
      <c r="T50" s="14"/>
      <c r="U50" s="14"/>
      <c r="V50" s="14"/>
      <c r="W50" s="14"/>
      <c r="X50" s="14"/>
      <c r="Y50" s="14"/>
      <c r="Z50" s="14"/>
    </row>
    <row r="51" ht="14.25" customHeight="1">
      <c r="A51" s="49" t="s">
        <v>123</v>
      </c>
      <c r="B51" s="50" t="s">
        <v>124</v>
      </c>
      <c r="C51" s="62" t="str">
        <f>VLOOKUP(B51,catalogo!A:B,2,0)</f>
        <v>PORTA DE ALUMINIO ANODIZADO AO NATURAL,PERFIL SERIE 25,EM VENEZIANA,EXCLUSIVE FECHADURA.FORNECIMENTO E COLOCACAO</v>
      </c>
      <c r="D51" s="49" t="s">
        <v>17</v>
      </c>
      <c r="E51" s="52" t="str">
        <f>VLOOKUP(B51,catalogo!A:C,3,0)</f>
        <v>M2        </v>
      </c>
      <c r="F51" s="49">
        <f>(0.8*1.3*6)+(0.9*1.3*2)</f>
        <v>8.58</v>
      </c>
      <c r="G51" s="53">
        <f>VLOOKUP(B51,catalogo!A:D,4,0)</f>
        <v>1129.59</v>
      </c>
      <c r="H51" s="49">
        <f t="shared" si="4"/>
        <v>9691.88</v>
      </c>
      <c r="I51" s="38" t="s">
        <v>125</v>
      </c>
      <c r="J51" s="47"/>
      <c r="K51" s="14"/>
      <c r="L51" s="14"/>
      <c r="M51" s="14"/>
      <c r="N51" s="14"/>
      <c r="O51" s="14"/>
      <c r="P51" s="14"/>
      <c r="Q51" s="14"/>
      <c r="R51" s="14"/>
      <c r="S51" s="14"/>
      <c r="T51" s="14"/>
      <c r="U51" s="14"/>
      <c r="V51" s="14"/>
      <c r="W51" s="14"/>
      <c r="X51" s="14"/>
      <c r="Y51" s="14"/>
      <c r="Z51" s="14"/>
    </row>
    <row r="52" ht="14.25" customHeight="1">
      <c r="A52" s="49" t="s">
        <v>126</v>
      </c>
      <c r="B52" s="50" t="s">
        <v>127</v>
      </c>
      <c r="C52" s="62" t="str">
        <f>VLOOKUP(B52,catalogo!A:B,2,0)</f>
        <v>FERRAGENS PARA DIVISORIAS DE MARMORE OU MARMORITE,DE SANITARIOS,CONSTANDO DE FORNECIMENTO SEM COLOCACAO(ESTA INCLUIDA NOFORNECIMENTO E COLOCACAO DA DIVISORIA),DE:-4 CANTONEIRAS DEALUMINIO PARA FIXACAO DA PLACA;-12 PARAFUSOS DE ALUMINIO DE3/4"X5/16" COM ROSCA</v>
      </c>
      <c r="D52" s="49" t="s">
        <v>17</v>
      </c>
      <c r="E52" s="52" t="str">
        <f>VLOOKUP(B52,catalogo!A:C,3,0)</f>
        <v>UN        </v>
      </c>
      <c r="F52" s="53">
        <v>9.0</v>
      </c>
      <c r="G52" s="53">
        <f>VLOOKUP(B52,catalogo!A:D,4,0)</f>
        <v>170.36</v>
      </c>
      <c r="H52" s="53">
        <f t="shared" si="4"/>
        <v>1533.24</v>
      </c>
      <c r="I52" s="74" t="s">
        <v>128</v>
      </c>
      <c r="J52" s="47"/>
      <c r="K52" s="14"/>
      <c r="L52" s="14"/>
      <c r="M52" s="14"/>
      <c r="N52" s="14"/>
      <c r="O52" s="14"/>
      <c r="P52" s="14"/>
      <c r="Q52" s="14"/>
      <c r="R52" s="14"/>
      <c r="S52" s="14"/>
      <c r="T52" s="14"/>
      <c r="U52" s="14"/>
      <c r="V52" s="14"/>
      <c r="W52" s="14"/>
      <c r="X52" s="14"/>
      <c r="Y52" s="14"/>
      <c r="Z52" s="14"/>
    </row>
    <row r="53" ht="14.25" customHeight="1">
      <c r="A53" s="49" t="s">
        <v>129</v>
      </c>
      <c r="B53" s="50" t="s">
        <v>130</v>
      </c>
      <c r="C53" s="62" t="str">
        <f>VLOOKUP(B53,catalogo!A:B,2,0)</f>
        <v>PAREDE DIVISORIA PARA SANITARIO EM GRANITO BRANCO ITAUNAS,COM 3CM DE ESPESSURA,POLIDA NAS DUAS FACES, FIXACAO PISO OU PAREDE,EXCLUSIVE FERRAGENS PARA FIXACAO.FORNECIMENTO E COLOCACAO</v>
      </c>
      <c r="D53" s="49" t="s">
        <v>17</v>
      </c>
      <c r="E53" s="52" t="str">
        <f>VLOOKUP(B53,catalogo!A:C,3,0)</f>
        <v>M2        </v>
      </c>
      <c r="F53" s="53">
        <f>0.6*1.8*1.1</f>
        <v>1.188</v>
      </c>
      <c r="G53" s="53">
        <f>VLOOKUP(B53,catalogo!A:D,4,0)</f>
        <v>414.66</v>
      </c>
      <c r="H53" s="53">
        <f t="shared" si="4"/>
        <v>492.62</v>
      </c>
      <c r="I53" s="38" t="s">
        <v>131</v>
      </c>
      <c r="J53" s="47"/>
      <c r="K53" s="14"/>
      <c r="L53" s="69"/>
      <c r="M53" s="14"/>
      <c r="N53" s="14"/>
      <c r="O53" s="14"/>
      <c r="P53" s="14"/>
      <c r="Q53" s="14"/>
      <c r="R53" s="14"/>
      <c r="S53" s="14"/>
      <c r="T53" s="14"/>
      <c r="U53" s="14"/>
      <c r="V53" s="14"/>
      <c r="W53" s="14"/>
      <c r="X53" s="14"/>
      <c r="Y53" s="14"/>
      <c r="Z53" s="14"/>
    </row>
    <row r="54" ht="14.25" customHeight="1">
      <c r="A54" s="49" t="s">
        <v>132</v>
      </c>
      <c r="B54" s="50" t="s">
        <v>133</v>
      </c>
      <c r="C54" s="62" t="str">
        <f>VLOOKUP(B54,catalogo!A:B,2,0)</f>
        <v>PAREDE DIVISORIA PARA SANITARIO EM GRANITO CINZA CORUMBA,COM3CM DE ESPESSURA,POLIDA NAS DUAS FACES,FIXACAO PISO OU PAREDE,EXCLUSIVE FERRAGENS PARA FIXACAO.FORNECIMENTO E COLOCACAO</v>
      </c>
      <c r="D54" s="49" t="s">
        <v>17</v>
      </c>
      <c r="E54" s="52" t="str">
        <f>VLOOKUP(B54,catalogo!A:C,3,0)</f>
        <v>M2        </v>
      </c>
      <c r="F54" s="53">
        <f>((1.5*1.58*6)+(0.22*1.5*6)+(1.5*0.08*6))*1.1</f>
        <v>18.612</v>
      </c>
      <c r="G54" s="53">
        <f>VLOOKUP(B54,catalogo!A:D,4,0)</f>
        <v>283.8</v>
      </c>
      <c r="H54" s="53">
        <f t="shared" si="4"/>
        <v>5282.09</v>
      </c>
      <c r="I54" s="38" t="s">
        <v>134</v>
      </c>
      <c r="J54" s="47"/>
      <c r="K54" s="14"/>
      <c r="L54" s="69"/>
      <c r="M54" s="14"/>
      <c r="N54" s="14"/>
      <c r="O54" s="14"/>
      <c r="P54" s="14"/>
      <c r="Q54" s="14"/>
      <c r="R54" s="14"/>
      <c r="S54" s="14"/>
      <c r="T54" s="14"/>
      <c r="U54" s="14"/>
      <c r="V54" s="14"/>
      <c r="W54" s="14"/>
      <c r="X54" s="14"/>
      <c r="Y54" s="14"/>
      <c r="Z54" s="14"/>
    </row>
    <row r="55" ht="14.25" customHeight="1">
      <c r="A55" s="49" t="s">
        <v>135</v>
      </c>
      <c r="B55" s="50" t="s">
        <v>136</v>
      </c>
      <c r="C55" s="62" t="str">
        <f>VLOOKUP(B55,catalogo!A:B,2,0)</f>
        <v>FORRO DE PVC EM REGUAS DE 200MM DE LARGURA, ESPESSURA IGUALOU SUPERIOR A 8MM, ENCAIXADOS ENTRE SI, INCLUSIVE RODAFORRODE PVC PARA ACABAMENTO, ESTRUTURA EM METALON (20X20)MM E PARAFUSOS DE FIXACAO. FORNECIMENTO E COLOCACAO</v>
      </c>
      <c r="D55" s="49" t="s">
        <v>17</v>
      </c>
      <c r="E55" s="52" t="str">
        <f>VLOOKUP(B55,catalogo!A:C,3,0)</f>
        <v>M2        </v>
      </c>
      <c r="F55" s="53">
        <f>227.34*1.1*0.5</f>
        <v>125.037</v>
      </c>
      <c r="G55" s="53">
        <f>VLOOKUP(B55,catalogo!A:D,4,0)</f>
        <v>40.07</v>
      </c>
      <c r="H55" s="53">
        <f t="shared" si="4"/>
        <v>5010.23</v>
      </c>
      <c r="I55" s="38" t="s">
        <v>137</v>
      </c>
      <c r="J55" s="47"/>
      <c r="K55" s="14"/>
      <c r="L55" s="69"/>
      <c r="M55" s="14"/>
      <c r="N55" s="14"/>
      <c r="O55" s="14"/>
      <c r="P55" s="14"/>
      <c r="Q55" s="14"/>
      <c r="R55" s="14"/>
      <c r="S55" s="14"/>
      <c r="T55" s="14"/>
      <c r="U55" s="14"/>
      <c r="V55" s="14"/>
      <c r="W55" s="14"/>
      <c r="X55" s="14"/>
      <c r="Y55" s="14"/>
      <c r="Z55" s="14"/>
    </row>
    <row r="56" ht="14.25" customHeight="1">
      <c r="A56" s="49" t="s">
        <v>138</v>
      </c>
      <c r="B56" s="50" t="s">
        <v>139</v>
      </c>
      <c r="C56" s="62" t="str">
        <f>VLOOKUP(B56,catalogo!A:B,2,0)</f>
        <v>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v>
      </c>
      <c r="D56" s="49" t="s">
        <v>17</v>
      </c>
      <c r="E56" s="52" t="str">
        <f>VLOOKUP(B56,catalogo!A:C,3,0)</f>
        <v>M2        </v>
      </c>
      <c r="F56" s="53">
        <f>(3*3.27)+(3*4)</f>
        <v>21.81</v>
      </c>
      <c r="G56" s="53">
        <f>VLOOKUP(B56,catalogo!A:D,4,0)</f>
        <v>757.06</v>
      </c>
      <c r="H56" s="53">
        <f t="shared" si="4"/>
        <v>16511.48</v>
      </c>
      <c r="I56" s="38" t="s">
        <v>140</v>
      </c>
      <c r="J56" s="47"/>
      <c r="K56" s="68"/>
      <c r="L56" s="69"/>
      <c r="M56" s="14"/>
      <c r="N56" s="14"/>
      <c r="O56" s="14"/>
      <c r="P56" s="14"/>
      <c r="Q56" s="14"/>
      <c r="R56" s="14"/>
      <c r="S56" s="14"/>
      <c r="T56" s="14"/>
      <c r="U56" s="14"/>
      <c r="V56" s="14"/>
      <c r="W56" s="14"/>
      <c r="X56" s="14"/>
      <c r="Y56" s="14"/>
      <c r="Z56" s="14"/>
    </row>
    <row r="57" ht="14.25" customHeight="1">
      <c r="A57" s="49" t="s">
        <v>141</v>
      </c>
      <c r="B57" s="50" t="s">
        <v>142</v>
      </c>
      <c r="C57" s="62" t="str">
        <f>VLOOKUP(B57,catalogo!A:B,2,0)</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D57" s="49" t="s">
        <v>17</v>
      </c>
      <c r="E57" s="52" t="str">
        <f>VLOOKUP(B57,catalogo!A:C,3,0)</f>
        <v>UN        </v>
      </c>
      <c r="F57" s="53">
        <f>12</f>
        <v>12</v>
      </c>
      <c r="G57" s="53">
        <f>VLOOKUP(B57,catalogo!A:D,4,0)</f>
        <v>116.47</v>
      </c>
      <c r="H57" s="53">
        <f t="shared" si="4"/>
        <v>1397.64</v>
      </c>
      <c r="I57" s="75" t="s">
        <v>143</v>
      </c>
      <c r="J57" s="14"/>
      <c r="K57" s="14"/>
      <c r="L57" s="69"/>
      <c r="M57" s="14"/>
      <c r="N57" s="14"/>
      <c r="O57" s="14"/>
      <c r="P57" s="14"/>
      <c r="Q57" s="14"/>
      <c r="R57" s="14"/>
      <c r="S57" s="14"/>
      <c r="T57" s="14"/>
      <c r="U57" s="14"/>
      <c r="V57" s="14"/>
      <c r="W57" s="14"/>
      <c r="X57" s="14"/>
      <c r="Y57" s="14"/>
      <c r="Z57" s="14"/>
    </row>
    <row r="58" ht="14.25" customHeight="1">
      <c r="A58" s="49" t="s">
        <v>144</v>
      </c>
      <c r="B58" s="50" t="s">
        <v>145</v>
      </c>
      <c r="C58" s="62" t="str">
        <f>VLOOKUP(B58,catalogo!A:B,2,0)</f>
        <v>COLOCACAO DE CREMONA,EM MADEIRA,COM VARA DE FERRO DE 1,50M,EXCLUSIVE O FORNECIMENTO</v>
      </c>
      <c r="D58" s="49" t="s">
        <v>17</v>
      </c>
      <c r="E58" s="52" t="str">
        <f>VLOOKUP(B58,catalogo!A:C,3,0)</f>
        <v>UN        </v>
      </c>
      <c r="F58" s="53">
        <f>3*4</f>
        <v>12</v>
      </c>
      <c r="G58" s="53">
        <f>VLOOKUP(B58,catalogo!A:D,4,0)</f>
        <v>41.63</v>
      </c>
      <c r="H58" s="53">
        <f t="shared" si="4"/>
        <v>499.56</v>
      </c>
      <c r="I58" s="75" t="s">
        <v>146</v>
      </c>
      <c r="J58" s="69"/>
      <c r="K58" s="14"/>
      <c r="L58" s="69"/>
      <c r="M58" s="14"/>
      <c r="N58" s="14"/>
      <c r="O58" s="14"/>
      <c r="P58" s="14"/>
      <c r="Q58" s="14"/>
      <c r="R58" s="14"/>
      <c r="S58" s="14"/>
      <c r="T58" s="14"/>
      <c r="U58" s="14"/>
      <c r="V58" s="14"/>
      <c r="W58" s="14"/>
      <c r="X58" s="14"/>
      <c r="Y58" s="14"/>
      <c r="Z58" s="14"/>
    </row>
    <row r="59" ht="14.25" customHeight="1">
      <c r="A59" s="49" t="s">
        <v>147</v>
      </c>
      <c r="B59" s="50" t="s">
        <v>148</v>
      </c>
      <c r="C59" s="64" t="str">
        <f>VLOOKUP(B59,catalogo!A:B,2,0)</f>
        <v>MACARANDUBA APARELHADA DE 2" X 3"</v>
      </c>
      <c r="D59" s="57" t="s">
        <v>17</v>
      </c>
      <c r="E59" s="58" t="str">
        <f>VLOOKUP(B59,catalogo!A:C,3,0)</f>
        <v>M         </v>
      </c>
      <c r="F59" s="59">
        <v>75.6</v>
      </c>
      <c r="G59" s="59">
        <f>VLOOKUP(B59,catalogo!A:D,4,0)</f>
        <v>10.42</v>
      </c>
      <c r="H59" s="59">
        <f t="shared" si="4"/>
        <v>787.75</v>
      </c>
      <c r="I59" s="76" t="s">
        <v>149</v>
      </c>
      <c r="J59" s="68"/>
      <c r="K59" s="14"/>
      <c r="L59" s="69"/>
      <c r="M59" s="14"/>
      <c r="N59" s="14"/>
      <c r="O59" s="14"/>
      <c r="P59" s="14"/>
      <c r="Q59" s="14"/>
      <c r="R59" s="14"/>
      <c r="S59" s="14"/>
      <c r="T59" s="14"/>
      <c r="U59" s="14"/>
      <c r="V59" s="14"/>
      <c r="W59" s="14"/>
      <c r="X59" s="14"/>
      <c r="Y59" s="14"/>
      <c r="Z59" s="14"/>
    </row>
    <row r="60" ht="14.25" customHeight="1">
      <c r="A60" s="39" t="s">
        <v>150</v>
      </c>
      <c r="B60" s="61"/>
      <c r="C60" s="41" t="s">
        <v>151</v>
      </c>
      <c r="D60" s="41"/>
      <c r="E60" s="42"/>
      <c r="F60" s="44"/>
      <c r="G60" s="44"/>
      <c r="H60" s="45">
        <f>SUM(H61:H70)</f>
        <v>16079.34</v>
      </c>
      <c r="I60" s="46"/>
      <c r="J60" s="47"/>
      <c r="K60" s="68"/>
      <c r="L60" s="14"/>
      <c r="M60" s="14"/>
      <c r="N60" s="14"/>
      <c r="O60" s="14"/>
      <c r="P60" s="14"/>
      <c r="Q60" s="14"/>
      <c r="R60" s="14"/>
      <c r="S60" s="14"/>
      <c r="T60" s="14"/>
      <c r="U60" s="14"/>
      <c r="V60" s="14"/>
      <c r="W60" s="14"/>
      <c r="X60" s="14"/>
      <c r="Y60" s="14"/>
      <c r="Z60" s="14"/>
    </row>
    <row r="61" ht="14.25" customHeight="1">
      <c r="A61" s="49" t="s">
        <v>152</v>
      </c>
      <c r="B61" s="50" t="s">
        <v>153</v>
      </c>
      <c r="C61" s="62" t="str">
        <f>VLOOKUP(B61,catalogo!A:B,2,0)</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D61" s="49" t="s">
        <v>17</v>
      </c>
      <c r="E61" s="52" t="str">
        <f>VLOOKUP(B61,catalogo!A:C,3,0)</f>
        <v>UN        </v>
      </c>
      <c r="F61" s="53">
        <v>9.0</v>
      </c>
      <c r="G61" s="53">
        <f>VLOOKUP(B61,catalogo!A:D,4,0)</f>
        <v>261.35</v>
      </c>
      <c r="H61" s="53">
        <f t="shared" ref="H61:H70" si="5">ROUND(F61*G61,2)</f>
        <v>2352.15</v>
      </c>
      <c r="I61" s="38" t="s">
        <v>154</v>
      </c>
      <c r="J61" s="47"/>
      <c r="K61" s="14"/>
      <c r="L61" s="14"/>
      <c r="M61" s="14"/>
      <c r="N61" s="14"/>
      <c r="O61" s="14"/>
      <c r="P61" s="14"/>
      <c r="Q61" s="14"/>
      <c r="R61" s="14"/>
      <c r="S61" s="14"/>
      <c r="T61" s="14"/>
      <c r="U61" s="14"/>
      <c r="V61" s="14"/>
      <c r="W61" s="14"/>
      <c r="X61" s="14"/>
      <c r="Y61" s="14"/>
      <c r="Z61" s="14"/>
    </row>
    <row r="62" ht="14.25" customHeight="1">
      <c r="A62" s="49" t="s">
        <v>155</v>
      </c>
      <c r="B62" s="77" t="s">
        <v>156</v>
      </c>
      <c r="C62" s="62" t="str">
        <f>VLOOKUP(B62,catalogo!A:B,2,0)</f>
        <v>INSTALACAO E ASSENTAMENTO DE CHUVEIRO ELETRICO (EXCLUSIVE FORNECIMENTO DO APARELHO E REGISTRO),COMPREENDENDO 5,00M DE TUBO DE PVC DE 25MM,RALO SECO DE PVC DE 100MM COM GRELHA,2,00MDE TUBO DE PVC DE 40MM,30,00M DE FIO 4MM 2,6,00M DE ELETRODUTO DE PVC DIAMETRO DE 3/4" E CONEXOES</v>
      </c>
      <c r="D62" s="49" t="s">
        <v>17</v>
      </c>
      <c r="E62" s="52" t="str">
        <f>VLOOKUP(B62,catalogo!A:C,3,0)</f>
        <v>UN        </v>
      </c>
      <c r="F62" s="53">
        <v>3.0</v>
      </c>
      <c r="G62" s="53">
        <f>VLOOKUP(B62,catalogo!A:D,4,0)</f>
        <v>367.94</v>
      </c>
      <c r="H62" s="53">
        <f t="shared" si="5"/>
        <v>1103.82</v>
      </c>
      <c r="I62" s="38" t="s">
        <v>157</v>
      </c>
      <c r="J62" s="68"/>
      <c r="K62" s="14"/>
      <c r="L62" s="14"/>
      <c r="M62" s="14"/>
      <c r="N62" s="14"/>
      <c r="O62" s="14"/>
      <c r="P62" s="14"/>
      <c r="Q62" s="14"/>
      <c r="R62" s="14"/>
      <c r="S62" s="14"/>
      <c r="T62" s="14"/>
      <c r="U62" s="14"/>
      <c r="V62" s="14"/>
      <c r="W62" s="14"/>
      <c r="X62" s="14"/>
      <c r="Y62" s="14"/>
      <c r="Z62" s="14"/>
    </row>
    <row r="63" ht="14.25" customHeight="1">
      <c r="A63" s="49" t="s">
        <v>158</v>
      </c>
      <c r="B63" s="77" t="s">
        <v>159</v>
      </c>
      <c r="C63" s="62" t="str">
        <f>VLOOKUP(B63,catalogo!A:B,2,0)</f>
        <v>TUBO DE PVC RIGIDO SOLDAVEL,PARA AGUA FRIA, COM DIAMETRO DE25MM.FORNECIMENTO</v>
      </c>
      <c r="D63" s="49" t="s">
        <v>17</v>
      </c>
      <c r="E63" s="52" t="str">
        <f>VLOOKUP(B63,catalogo!A:C,3,0)</f>
        <v>M         </v>
      </c>
      <c r="F63" s="53">
        <v>60.0</v>
      </c>
      <c r="G63" s="53">
        <f>VLOOKUP(B63,catalogo!A:D,4,0)</f>
        <v>2.34</v>
      </c>
      <c r="H63" s="53">
        <f t="shared" si="5"/>
        <v>140.4</v>
      </c>
      <c r="I63" s="78" t="s">
        <v>160</v>
      </c>
      <c r="J63" s="47"/>
      <c r="K63" s="14"/>
      <c r="L63" s="14"/>
      <c r="M63" s="14"/>
      <c r="N63" s="14"/>
      <c r="O63" s="14"/>
      <c r="P63" s="14"/>
      <c r="Q63" s="14"/>
      <c r="R63" s="14"/>
      <c r="S63" s="14"/>
      <c r="T63" s="14"/>
      <c r="U63" s="14"/>
      <c r="V63" s="14"/>
      <c r="W63" s="14"/>
      <c r="X63" s="14"/>
      <c r="Y63" s="14"/>
      <c r="Z63" s="14"/>
    </row>
    <row r="64" ht="14.25" customHeight="1">
      <c r="A64" s="49" t="s">
        <v>161</v>
      </c>
      <c r="B64" s="77" t="s">
        <v>162</v>
      </c>
      <c r="C64" s="62" t="str">
        <f>VLOOKUP(B64,catalogo!A:B,2,0)</f>
        <v>LUVA SOLDAVEL,COM DIAMETRO DE 25MM.FORNECIMENTO</v>
      </c>
      <c r="D64" s="49" t="s">
        <v>17</v>
      </c>
      <c r="E64" s="52" t="str">
        <f>VLOOKUP(B64,catalogo!A:C,3,0)</f>
        <v>UN        </v>
      </c>
      <c r="F64" s="53">
        <v>12.0</v>
      </c>
      <c r="G64" s="53">
        <f>VLOOKUP(B64,catalogo!A:D,4,0)</f>
        <v>0.91</v>
      </c>
      <c r="H64" s="53">
        <f t="shared" si="5"/>
        <v>10.92</v>
      </c>
      <c r="I64" s="78" t="s">
        <v>163</v>
      </c>
      <c r="J64" s="47"/>
      <c r="K64" s="14"/>
      <c r="L64" s="14"/>
      <c r="M64" s="14"/>
      <c r="N64" s="14"/>
      <c r="O64" s="14"/>
      <c r="P64" s="14"/>
      <c r="Q64" s="14"/>
      <c r="R64" s="14"/>
      <c r="S64" s="14"/>
      <c r="T64" s="14"/>
      <c r="U64" s="14"/>
      <c r="V64" s="14"/>
      <c r="W64" s="14"/>
      <c r="X64" s="14"/>
      <c r="Y64" s="14"/>
      <c r="Z64" s="14"/>
    </row>
    <row r="65" ht="14.25" customHeight="1">
      <c r="A65" s="49" t="s">
        <v>164</v>
      </c>
      <c r="B65" s="77" t="s">
        <v>165</v>
      </c>
      <c r="C65" s="62" t="str">
        <f>VLOOKUP(B65,catalogo!A:B,2,0)</f>
        <v>LIGACAO DE AGUAS PLUVIAIS OU DOMICILIARES SERVIDAS A VALA</v>
      </c>
      <c r="D65" s="49" t="s">
        <v>17</v>
      </c>
      <c r="E65" s="52" t="str">
        <f>VLOOKUP(B65,catalogo!A:C,3,0)</f>
        <v>UN        </v>
      </c>
      <c r="F65" s="53">
        <v>1.0</v>
      </c>
      <c r="G65" s="53">
        <f>VLOOKUP(B65,catalogo!A:D,4,0)</f>
        <v>225.28</v>
      </c>
      <c r="H65" s="53">
        <f t="shared" si="5"/>
        <v>225.28</v>
      </c>
      <c r="I65" s="38" t="s">
        <v>166</v>
      </c>
      <c r="J65" s="47"/>
      <c r="K65" s="14"/>
      <c r="L65" s="14"/>
      <c r="M65" s="14"/>
      <c r="N65" s="14"/>
      <c r="O65" s="14"/>
      <c r="P65" s="14"/>
      <c r="Q65" s="14"/>
      <c r="R65" s="14"/>
      <c r="S65" s="14"/>
      <c r="T65" s="14"/>
      <c r="U65" s="14"/>
      <c r="V65" s="14"/>
      <c r="W65" s="14"/>
      <c r="X65" s="14"/>
      <c r="Y65" s="14"/>
      <c r="Z65" s="14"/>
    </row>
    <row r="66" ht="14.25" customHeight="1">
      <c r="A66" s="49" t="s">
        <v>167</v>
      </c>
      <c r="B66" s="77" t="s">
        <v>168</v>
      </c>
      <c r="C66" s="62" t="str">
        <f>VLOOKUP(B66,catalogo!A:B,2,0)</f>
        <v>LIGACAO DE AGUAS PLUVIAIS OU DOMICILIARES SERVIDAS A REDE PUBLICA,EM LOGRADOURO PAVIMENTADO,COM LARGURA MAIOR QUE 14,00M</v>
      </c>
      <c r="D66" s="49" t="s">
        <v>17</v>
      </c>
      <c r="E66" s="52" t="str">
        <f>VLOOKUP(B66,catalogo!A:C,3,0)</f>
        <v>UN        </v>
      </c>
      <c r="F66" s="53">
        <v>1.0</v>
      </c>
      <c r="G66" s="53">
        <f>VLOOKUP(B66,catalogo!A:D,4,0)</f>
        <v>2720.15</v>
      </c>
      <c r="H66" s="53">
        <f t="shared" si="5"/>
        <v>2720.15</v>
      </c>
      <c r="I66" s="38" t="s">
        <v>169</v>
      </c>
      <c r="J66" s="47"/>
      <c r="K66" s="14"/>
      <c r="L66" s="14"/>
      <c r="M66" s="14"/>
      <c r="N66" s="14"/>
      <c r="O66" s="14"/>
      <c r="P66" s="14"/>
      <c r="Q66" s="14"/>
      <c r="R66" s="14"/>
      <c r="S66" s="14"/>
      <c r="T66" s="14"/>
      <c r="U66" s="14"/>
      <c r="V66" s="14"/>
      <c r="W66" s="14"/>
      <c r="X66" s="14"/>
      <c r="Y66" s="14"/>
      <c r="Z66" s="14"/>
    </row>
    <row r="67" ht="14.25" customHeight="1">
      <c r="A67" s="49" t="s">
        <v>170</v>
      </c>
      <c r="B67" s="77" t="s">
        <v>171</v>
      </c>
      <c r="C67" s="62" t="str">
        <f>VLOOKUP(B67,catalogo!A:B,2,0)</f>
        <v>REGISTRO DE ESFERA,EM PVC,SOLDAVEL,COM DIAMETRO DE 25MM.FORNECIMENTO E COLOCACAO</v>
      </c>
      <c r="D67" s="49" t="s">
        <v>17</v>
      </c>
      <c r="E67" s="52" t="str">
        <f>VLOOKUP(B67,catalogo!A:C,3,0)</f>
        <v>UN        </v>
      </c>
      <c r="F67" s="53">
        <v>2.0</v>
      </c>
      <c r="G67" s="53">
        <f>VLOOKUP(B67,catalogo!A:D,4,0)</f>
        <v>27.67</v>
      </c>
      <c r="H67" s="53">
        <f t="shared" si="5"/>
        <v>55.34</v>
      </c>
      <c r="I67" s="78" t="s">
        <v>172</v>
      </c>
      <c r="J67" s="47"/>
      <c r="K67" s="14"/>
      <c r="L67" s="14"/>
      <c r="M67" s="14"/>
      <c r="N67" s="14"/>
      <c r="O67" s="14"/>
      <c r="P67" s="14"/>
      <c r="Q67" s="14"/>
      <c r="R67" s="14"/>
      <c r="S67" s="14"/>
      <c r="T67" s="14"/>
      <c r="U67" s="14"/>
      <c r="V67" s="14"/>
      <c r="W67" s="14"/>
      <c r="X67" s="14"/>
      <c r="Y67" s="14"/>
      <c r="Z67" s="14"/>
    </row>
    <row r="68" ht="14.25" customHeight="1">
      <c r="A68" s="49" t="s">
        <v>173</v>
      </c>
      <c r="B68" s="77" t="s">
        <v>174</v>
      </c>
      <c r="C68" s="62" t="str">
        <f>VLOOKUP(B68,catalogo!A:B,2,0)</f>
        <v>CAVALETE TIPO A,COMPREENDENDO TODOS OS RECURSOS NECESSARIOSCONFORME INSTRUCOES DO EDITAL DA CEDAE,DIAMETRO DE 3/4".FORNECIMENTO E COLOCACAO</v>
      </c>
      <c r="D68" s="49" t="s">
        <v>17</v>
      </c>
      <c r="E68" s="52" t="str">
        <f>VLOOKUP(B68,catalogo!A:C,3,0)</f>
        <v>UN        </v>
      </c>
      <c r="F68" s="53">
        <v>1.0</v>
      </c>
      <c r="G68" s="53">
        <f>VLOOKUP(B68,catalogo!A:D,4,0)</f>
        <v>195.38</v>
      </c>
      <c r="H68" s="53">
        <f t="shared" si="5"/>
        <v>195.38</v>
      </c>
      <c r="I68" s="38" t="s">
        <v>175</v>
      </c>
      <c r="J68" s="47"/>
      <c r="K68" s="14"/>
      <c r="L68" s="14"/>
      <c r="M68" s="14"/>
      <c r="N68" s="14"/>
      <c r="O68" s="14"/>
      <c r="P68" s="14"/>
      <c r="Q68" s="14"/>
      <c r="R68" s="14"/>
      <c r="S68" s="14"/>
      <c r="T68" s="14"/>
      <c r="U68" s="14"/>
      <c r="V68" s="14"/>
      <c r="W68" s="14"/>
      <c r="X68" s="14"/>
      <c r="Y68" s="14"/>
      <c r="Z68" s="14"/>
    </row>
    <row r="69" ht="14.25" customHeight="1">
      <c r="A69" s="49" t="s">
        <v>176</v>
      </c>
      <c r="B69" s="77" t="s">
        <v>177</v>
      </c>
      <c r="C69" s="62" t="str">
        <f>VLOOKUP(B69,catalogo!A:B,2,0)</f>
        <v>LUMINARIA DE SOBREPOR,FIXADA EM LAJE OU FORRO,TIPO CALHA,CHANFRADA OU PRISMATICA,COMPLETA,EQUIPADA COM REATOR ELETRONICODE ALTO FATOR DE POTENCIA E LAMPADA FLUORESCENTE DE 2X40W.FORNECIMENTO E COLOCACAO</v>
      </c>
      <c r="D69" s="49" t="s">
        <v>17</v>
      </c>
      <c r="E69" s="52" t="str">
        <f>VLOOKUP(B69,catalogo!A:C,3,0)</f>
        <v>UN        </v>
      </c>
      <c r="F69" s="53">
        <v>30.0</v>
      </c>
      <c r="G69" s="53">
        <f>VLOOKUP(B69,catalogo!A:D,4,0)</f>
        <v>106.18</v>
      </c>
      <c r="H69" s="53">
        <f t="shared" si="5"/>
        <v>3185.4</v>
      </c>
      <c r="I69" s="38" t="s">
        <v>178</v>
      </c>
      <c r="J69" s="47"/>
      <c r="K69" s="14"/>
      <c r="L69" s="14"/>
      <c r="M69" s="14"/>
      <c r="N69" s="14"/>
      <c r="O69" s="14"/>
      <c r="P69" s="14"/>
      <c r="Q69" s="14"/>
      <c r="R69" s="14"/>
      <c r="S69" s="14"/>
      <c r="T69" s="14"/>
      <c r="U69" s="14"/>
      <c r="V69" s="14"/>
      <c r="W69" s="14"/>
      <c r="X69" s="14"/>
      <c r="Y69" s="14"/>
      <c r="Z69" s="14"/>
    </row>
    <row r="70" ht="14.25" customHeight="1">
      <c r="A70" s="49" t="s">
        <v>179</v>
      </c>
      <c r="B70" s="77" t="s">
        <v>180</v>
      </c>
      <c r="C70" s="64" t="str">
        <f>VLOOKUP(B70,catalogo!A:B,2,0)</f>
        <v>INSTALACAO DE PONTO DE FORCA PARA 5CV,EQUIVALENTE A 2 VARASDE ELETRODUTO DE PVC RIGIDO DE 3/4",20,00M DE FIO 4MM2,CAIXAS E CONEXOES</v>
      </c>
      <c r="D70" s="57" t="s">
        <v>17</v>
      </c>
      <c r="E70" s="58" t="str">
        <f>VLOOKUP(B70,catalogo!A:C,3,0)</f>
        <v>UN        </v>
      </c>
      <c r="F70" s="59">
        <v>13.0</v>
      </c>
      <c r="G70" s="59">
        <f>VLOOKUP(B70,catalogo!A:D,4,0)</f>
        <v>468.5</v>
      </c>
      <c r="H70" s="59">
        <f t="shared" si="5"/>
        <v>6090.5</v>
      </c>
      <c r="I70" s="71" t="s">
        <v>181</v>
      </c>
      <c r="J70" s="47"/>
      <c r="K70" s="14"/>
      <c r="L70" s="14"/>
      <c r="M70" s="14"/>
      <c r="N70" s="14"/>
      <c r="O70" s="14"/>
      <c r="P70" s="14"/>
      <c r="Q70" s="14"/>
      <c r="R70" s="14"/>
      <c r="S70" s="14"/>
      <c r="T70" s="14"/>
      <c r="U70" s="14"/>
      <c r="V70" s="14"/>
      <c r="W70" s="14"/>
      <c r="X70" s="14"/>
      <c r="Y70" s="14"/>
      <c r="Z70" s="14"/>
    </row>
    <row r="71" ht="14.25" customHeight="1">
      <c r="A71" s="39" t="s">
        <v>182</v>
      </c>
      <c r="B71" s="73"/>
      <c r="C71" s="41" t="s">
        <v>183</v>
      </c>
      <c r="D71" s="41"/>
      <c r="E71" s="42"/>
      <c r="F71" s="44"/>
      <c r="G71" s="44"/>
      <c r="H71" s="45">
        <f>SUM(H72:H96)</f>
        <v>19623.03</v>
      </c>
      <c r="I71" s="46"/>
      <c r="J71" s="47"/>
      <c r="K71" s="14"/>
      <c r="L71" s="14"/>
      <c r="M71" s="14"/>
      <c r="N71" s="14"/>
      <c r="O71" s="14"/>
      <c r="P71" s="14"/>
      <c r="Q71" s="14"/>
      <c r="R71" s="14"/>
      <c r="S71" s="14"/>
      <c r="T71" s="14"/>
      <c r="U71" s="14"/>
      <c r="V71" s="14"/>
      <c r="W71" s="14"/>
      <c r="X71" s="14"/>
      <c r="Y71" s="14"/>
      <c r="Z71" s="14"/>
    </row>
    <row r="72" ht="14.25" customHeight="1">
      <c r="A72" s="49" t="s">
        <v>184</v>
      </c>
      <c r="B72" s="50" t="s">
        <v>185</v>
      </c>
      <c r="C72" s="62" t="str">
        <f>VLOOKUP(B72,catalogo!A:B,2,0)</f>
        <v>VASO SANITARIO DE LOUCA BRANCA,INFANTIL,INCLUSIVE ACESSORIOSDE FIXACAO.FORNECIMENTO</v>
      </c>
      <c r="D72" s="49" t="s">
        <v>17</v>
      </c>
      <c r="E72" s="52" t="str">
        <f>VLOOKUP(B72,catalogo!A:C,3,0)</f>
        <v>UN        </v>
      </c>
      <c r="F72" s="53">
        <v>8.0</v>
      </c>
      <c r="G72" s="53">
        <f>VLOOKUP(B72,catalogo!A:D,4,0)</f>
        <v>243.16</v>
      </c>
      <c r="H72" s="53">
        <f t="shared" ref="H72:H96" si="6">ROUND(F72*G72,2)</f>
        <v>1945.28</v>
      </c>
      <c r="I72" s="38" t="s">
        <v>186</v>
      </c>
      <c r="J72" s="47"/>
      <c r="K72" s="14"/>
      <c r="L72" s="14"/>
      <c r="M72" s="14"/>
      <c r="N72" s="14"/>
      <c r="O72" s="14"/>
      <c r="P72" s="14"/>
      <c r="Q72" s="14"/>
      <c r="R72" s="14"/>
      <c r="S72" s="14"/>
      <c r="T72" s="14"/>
      <c r="U72" s="14"/>
      <c r="V72" s="14"/>
      <c r="W72" s="14"/>
      <c r="X72" s="14"/>
      <c r="Y72" s="14"/>
      <c r="Z72" s="14"/>
    </row>
    <row r="73" ht="14.25" customHeight="1">
      <c r="A73" s="49" t="s">
        <v>187</v>
      </c>
      <c r="B73" s="50" t="s">
        <v>188</v>
      </c>
      <c r="C73" s="62" t="str">
        <f>VLOOKUP(B73,catalogo!A:B,2,0)</f>
        <v>VASO SANITARIO DE LOUCA BRANCA,TIPO MEDIO LUXO,COM CAIXA ACOPLADA,INCLUSIVE RABICHO CROMADO DE 40CM,COM SAIDA DE 1/2",BOLSA DE LIGACAO E ACESSORIOS DE FIXACAO.FORNECIMENTO</v>
      </c>
      <c r="D73" s="49" t="s">
        <v>17</v>
      </c>
      <c r="E73" s="52" t="str">
        <f>VLOOKUP(B73,catalogo!A:C,3,0)</f>
        <v>UN        </v>
      </c>
      <c r="F73" s="53">
        <v>1.0</v>
      </c>
      <c r="G73" s="53">
        <f>VLOOKUP(B73,catalogo!A:D,4,0)</f>
        <v>433.22</v>
      </c>
      <c r="H73" s="53">
        <f t="shared" si="6"/>
        <v>433.22</v>
      </c>
      <c r="I73" s="38" t="s">
        <v>189</v>
      </c>
      <c r="J73" s="47"/>
      <c r="K73" s="14"/>
      <c r="L73" s="14"/>
      <c r="M73" s="14"/>
      <c r="N73" s="14"/>
      <c r="O73" s="14"/>
      <c r="P73" s="14"/>
      <c r="Q73" s="14"/>
      <c r="R73" s="14"/>
      <c r="S73" s="14"/>
      <c r="T73" s="14"/>
      <c r="U73" s="14"/>
      <c r="V73" s="14"/>
      <c r="W73" s="14"/>
      <c r="X73" s="14"/>
      <c r="Y73" s="14"/>
      <c r="Z73" s="14"/>
    </row>
    <row r="74" ht="14.25" customHeight="1">
      <c r="A74" s="49" t="s">
        <v>190</v>
      </c>
      <c r="B74" s="79" t="s">
        <v>191</v>
      </c>
      <c r="C74" s="62" t="str">
        <f>VLOOKUP(B74,catalogo!A:B,2,0)</f>
        <v>TORNEIRA PARA LAVATORIO TIPO BANCA 1193 OU SIMILAR DE 1/2"X9CM APROXIMADAMENTE,EM METAL CROMADO.FORNECIMENTO</v>
      </c>
      <c r="D74" s="49" t="s">
        <v>17</v>
      </c>
      <c r="E74" s="52" t="str">
        <f>VLOOKUP(B74,catalogo!A:C,3,0)</f>
        <v>UN        </v>
      </c>
      <c r="F74" s="53">
        <f>1*4</f>
        <v>4</v>
      </c>
      <c r="G74" s="53">
        <f>VLOOKUP(B74,catalogo!A:D,4,0)</f>
        <v>28</v>
      </c>
      <c r="H74" s="53">
        <f t="shared" si="6"/>
        <v>112</v>
      </c>
      <c r="I74" s="78" t="s">
        <v>192</v>
      </c>
      <c r="J74" s="47"/>
      <c r="K74" s="14"/>
      <c r="L74" s="14"/>
      <c r="M74" s="14"/>
      <c r="N74" s="14"/>
      <c r="O74" s="14"/>
      <c r="P74" s="14"/>
      <c r="Q74" s="14"/>
      <c r="R74" s="14"/>
      <c r="S74" s="14"/>
      <c r="T74" s="14"/>
      <c r="U74" s="14"/>
      <c r="V74" s="14"/>
      <c r="W74" s="14"/>
      <c r="X74" s="14"/>
      <c r="Y74" s="14"/>
      <c r="Z74" s="14"/>
    </row>
    <row r="75" ht="14.25" customHeight="1">
      <c r="A75" s="49" t="s">
        <v>193</v>
      </c>
      <c r="B75" s="50" t="s">
        <v>194</v>
      </c>
      <c r="C75" s="62" t="str">
        <f>VLOOKUP(B75,catalogo!A:B,2,0)</f>
        <v>CHUVEIRO ELETRICO EM PLASTICO,EM 110/220V,COM BRACO CROMADODE 1/2" E 1 REGISTRO DE PRESSAO 1416 DE 3/4",COM CANOPLA E VOLANTE EM METAL CROMADO.FORNECIMENTO</v>
      </c>
      <c r="D75" s="49" t="s">
        <v>17</v>
      </c>
      <c r="E75" s="52" t="str">
        <f>VLOOKUP(B75,catalogo!A:C,3,0)</f>
        <v>UN        </v>
      </c>
      <c r="F75" s="53">
        <v>3.0</v>
      </c>
      <c r="G75" s="53">
        <f>VLOOKUP(B75,catalogo!A:D,4,0)</f>
        <v>88.02</v>
      </c>
      <c r="H75" s="53">
        <f t="shared" si="6"/>
        <v>264.06</v>
      </c>
      <c r="I75" s="38" t="s">
        <v>195</v>
      </c>
      <c r="J75" s="68"/>
      <c r="K75" s="14"/>
      <c r="L75" s="14"/>
      <c r="M75" s="14"/>
      <c r="N75" s="14"/>
      <c r="O75" s="14"/>
      <c r="P75" s="14"/>
      <c r="Q75" s="14"/>
      <c r="R75" s="14"/>
      <c r="S75" s="14"/>
      <c r="T75" s="14"/>
      <c r="U75" s="14"/>
      <c r="V75" s="14"/>
      <c r="W75" s="14"/>
      <c r="X75" s="14"/>
      <c r="Y75" s="14"/>
      <c r="Z75" s="14"/>
    </row>
    <row r="76" ht="14.25" customHeight="1">
      <c r="A76" s="49" t="s">
        <v>196</v>
      </c>
      <c r="B76" s="50" t="s">
        <v>103</v>
      </c>
      <c r="C76" s="62" t="str">
        <f>VLOOKUP(B76,catalogo!A:B,2,0)</f>
        <v>CUBA DUPLA DE ACO INOXIDAVEL,MEDINDO APROXIMADAMENTE (820X340X150)MM,EM CHAPA 20.304,COM 2 VALVULAS DE ESCOAMENTO TIPO AMERICANA 1623,2 SIFOES 1680 1.1/2" X 1.1/2",EXCLUSIVE TORNEIRA.FORNECIMENTO E COLOCACAO</v>
      </c>
      <c r="D76" s="49" t="s">
        <v>17</v>
      </c>
      <c r="E76" s="52" t="str">
        <f>VLOOKUP(B76,catalogo!A:C,3,0)</f>
        <v>UN        </v>
      </c>
      <c r="F76" s="53">
        <v>2.0</v>
      </c>
      <c r="G76" s="53">
        <f>VLOOKUP(B76,catalogo!A:D,4,0)</f>
        <v>766.39</v>
      </c>
      <c r="H76" s="53">
        <f t="shared" si="6"/>
        <v>1532.78</v>
      </c>
      <c r="I76" s="78" t="s">
        <v>197</v>
      </c>
      <c r="J76" s="47"/>
      <c r="K76" s="14"/>
      <c r="L76" s="14"/>
      <c r="M76" s="14"/>
      <c r="N76" s="14"/>
      <c r="O76" s="14"/>
      <c r="P76" s="14"/>
      <c r="Q76" s="14"/>
      <c r="R76" s="14"/>
      <c r="S76" s="14"/>
      <c r="T76" s="14"/>
      <c r="U76" s="14"/>
      <c r="V76" s="14"/>
      <c r="W76" s="14"/>
      <c r="X76" s="14"/>
      <c r="Y76" s="14"/>
      <c r="Z76" s="14"/>
    </row>
    <row r="77" ht="14.25" customHeight="1">
      <c r="A77" s="49" t="s">
        <v>198</v>
      </c>
      <c r="B77" s="50" t="s">
        <v>199</v>
      </c>
      <c r="C77" s="62" t="str">
        <f>VLOOKUP(B77,catalogo!A:B,2,0)</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D77" s="49" t="s">
        <v>17</v>
      </c>
      <c r="E77" s="52" t="str">
        <f>VLOOKUP(B77,catalogo!A:C,3,0)</f>
        <v>UN        </v>
      </c>
      <c r="F77" s="53">
        <v>1.0</v>
      </c>
      <c r="G77" s="53">
        <f>VLOOKUP(B77,catalogo!A:D,4,0)</f>
        <v>483.34</v>
      </c>
      <c r="H77" s="53">
        <f t="shared" si="6"/>
        <v>483.34</v>
      </c>
      <c r="I77" s="74" t="s">
        <v>200</v>
      </c>
      <c r="J77" s="47"/>
      <c r="K77" s="14"/>
      <c r="L77" s="14"/>
      <c r="M77" s="14"/>
      <c r="N77" s="14"/>
      <c r="O77" s="14"/>
      <c r="P77" s="14"/>
      <c r="Q77" s="14"/>
      <c r="R77" s="14"/>
      <c r="S77" s="14"/>
      <c r="T77" s="14"/>
      <c r="U77" s="14"/>
      <c r="V77" s="14"/>
      <c r="W77" s="14"/>
      <c r="X77" s="14"/>
      <c r="Y77" s="14"/>
      <c r="Z77" s="14"/>
    </row>
    <row r="78" ht="14.25" customHeight="1">
      <c r="A78" s="49" t="s">
        <v>201</v>
      </c>
      <c r="B78" s="50" t="s">
        <v>202</v>
      </c>
      <c r="C78" s="62" t="str">
        <f>VLOOKUP(B78,catalogo!A:B,2,0)</f>
        <v>BANCO ARTICULADO,COM CANTOS ARREDONDADOS E SUPERFICIE ANTIDERRAPANTE IMPERMEAVEL,DIMENSOES MINIMAS 0,45X0,70M,EM ACO INOXIDAVEL AISI 304,TUBO DE 1 1/4",PARA PESSOAS COM NECESSIDADES ESPECIFICAS.FORNCIMENTO E COLOCACAO</v>
      </c>
      <c r="D78" s="49" t="s">
        <v>17</v>
      </c>
      <c r="E78" s="52" t="str">
        <f>VLOOKUP(B78,catalogo!A:C,3,0)</f>
        <v>UN        </v>
      </c>
      <c r="F78" s="53">
        <v>2.0</v>
      </c>
      <c r="G78" s="53">
        <f>VLOOKUP(B78,catalogo!A:D,4,0)</f>
        <v>537.24</v>
      </c>
      <c r="H78" s="53">
        <f t="shared" si="6"/>
        <v>1074.48</v>
      </c>
      <c r="I78" s="78" t="s">
        <v>203</v>
      </c>
      <c r="J78" s="47"/>
      <c r="K78" s="14"/>
      <c r="L78" s="14"/>
      <c r="M78" s="14"/>
      <c r="N78" s="14"/>
      <c r="O78" s="14"/>
      <c r="P78" s="14"/>
      <c r="Q78" s="14"/>
      <c r="R78" s="14"/>
      <c r="S78" s="14"/>
      <c r="T78" s="14"/>
      <c r="U78" s="14"/>
      <c r="V78" s="14"/>
      <c r="W78" s="14"/>
      <c r="X78" s="14"/>
      <c r="Y78" s="14"/>
      <c r="Z78" s="14"/>
    </row>
    <row r="79" ht="14.25" customHeight="1">
      <c r="A79" s="49" t="s">
        <v>204</v>
      </c>
      <c r="B79" s="50" t="s">
        <v>205</v>
      </c>
      <c r="C79" s="62" t="str">
        <f>VLOOKUP(B79,catalogo!A:B,2,0)</f>
        <v>BARRA DE APOIO EM ACO INOXIDAVEL AISI 304,TUBO DE 1 1/4",INCLUSIVE FIXACAO COM PARAFUSOS INOXIDAVEIS E BUCHAS PLASTICAS,COM 60CM,PARA PESSOAS COM NECESSIDADES ESPECIFICAS.FORNECIMENTO E COLOCACAO</v>
      </c>
      <c r="D79" s="49" t="s">
        <v>17</v>
      </c>
      <c r="E79" s="52" t="str">
        <f>VLOOKUP(B79,catalogo!A:C,3,0)</f>
        <v>UN        </v>
      </c>
      <c r="F79" s="53">
        <v>2.0</v>
      </c>
      <c r="G79" s="53">
        <f>VLOOKUP(B79,catalogo!A:D,4,0)</f>
        <v>115.64</v>
      </c>
      <c r="H79" s="53">
        <f t="shared" si="6"/>
        <v>231.28</v>
      </c>
      <c r="I79" s="78" t="s">
        <v>206</v>
      </c>
      <c r="J79" s="47"/>
      <c r="K79" s="14"/>
      <c r="L79" s="14"/>
      <c r="M79" s="14"/>
      <c r="N79" s="14"/>
      <c r="O79" s="14"/>
      <c r="P79" s="14"/>
      <c r="Q79" s="14"/>
      <c r="R79" s="14"/>
      <c r="S79" s="14"/>
      <c r="T79" s="14"/>
      <c r="U79" s="14"/>
      <c r="V79" s="14"/>
      <c r="W79" s="14"/>
      <c r="X79" s="14"/>
      <c r="Y79" s="14"/>
      <c r="Z79" s="14"/>
    </row>
    <row r="80" ht="14.25" customHeight="1">
      <c r="A80" s="49" t="s">
        <v>207</v>
      </c>
      <c r="B80" s="50" t="s">
        <v>208</v>
      </c>
      <c r="C80" s="62" t="str">
        <f>VLOOKUP(B80,catalogo!A:B,2,0)</f>
        <v>BARRA DE APOIO EM ACO INOXIDAVEL AISI 304,TUBO DE 1 1/4",INCLUSIVE FIXACAO COM PARAFUSOS INOXIDAVEIS E BUCHAS PLASTICAS,COM 70CM,PARA PESSOAS COM NECESSIDADES ESPECIFICAS.FORNECIMENTO E COLOCACAO</v>
      </c>
      <c r="D80" s="49" t="s">
        <v>17</v>
      </c>
      <c r="E80" s="52" t="str">
        <f>VLOOKUP(B80,catalogo!A:C,3,0)</f>
        <v>UN        </v>
      </c>
      <c r="F80" s="53">
        <v>6.0</v>
      </c>
      <c r="G80" s="53">
        <f>VLOOKUP(B80,catalogo!A:D,4,0)</f>
        <v>123.98</v>
      </c>
      <c r="H80" s="53">
        <f t="shared" si="6"/>
        <v>743.88</v>
      </c>
      <c r="I80" s="78" t="s">
        <v>209</v>
      </c>
      <c r="J80" s="47"/>
      <c r="K80" s="14"/>
      <c r="L80" s="14"/>
      <c r="M80" s="14"/>
      <c r="N80" s="14"/>
      <c r="O80" s="14"/>
      <c r="P80" s="14"/>
      <c r="Q80" s="14"/>
      <c r="R80" s="14"/>
      <c r="S80" s="14"/>
      <c r="T80" s="14"/>
      <c r="U80" s="14"/>
      <c r="V80" s="14"/>
      <c r="W80" s="14"/>
      <c r="X80" s="14"/>
      <c r="Y80" s="14"/>
      <c r="Z80" s="14"/>
    </row>
    <row r="81" ht="14.25" customHeight="1">
      <c r="A81" s="49" t="s">
        <v>210</v>
      </c>
      <c r="B81" s="50" t="s">
        <v>211</v>
      </c>
      <c r="C81" s="62" t="str">
        <f>VLOOKUP(B81,catalogo!A:B,2,0)</f>
        <v>BARRA DE APOIO(PUXADOR HORIZONTAL/VERTICAL)EM ACO INOXIDAVELAISI 304,TUBO DE 1 1/4",INCLUSIVE FIXACAO COM PARAFUSOS INOXIDAVEIS E BUCHAS PLASTICAS,COM 40CM,PARA PORTAS DE SANITARIOS,VESTIARIOS E QUARTOS ACESSIVEIS EM LOCAIS DE HOSPEDAGEM EDE SAUDE.FORNECIMENTO E INSTALACAO</v>
      </c>
      <c r="D81" s="49" t="s">
        <v>17</v>
      </c>
      <c r="E81" s="52" t="str">
        <f>VLOOKUP(B81,catalogo!A:C,3,0)</f>
        <v>UN        </v>
      </c>
      <c r="F81" s="53">
        <v>4.0</v>
      </c>
      <c r="G81" s="53">
        <f>VLOOKUP(B81,catalogo!A:D,4,0)</f>
        <v>80.45</v>
      </c>
      <c r="H81" s="53">
        <f t="shared" si="6"/>
        <v>321.8</v>
      </c>
      <c r="I81" s="78" t="s">
        <v>212</v>
      </c>
      <c r="J81" s="47"/>
      <c r="K81" s="14"/>
      <c r="L81" s="14"/>
      <c r="M81" s="14"/>
      <c r="N81" s="14"/>
      <c r="O81" s="14"/>
      <c r="P81" s="14"/>
      <c r="Q81" s="14"/>
      <c r="R81" s="14"/>
      <c r="S81" s="14"/>
      <c r="T81" s="14"/>
      <c r="U81" s="14"/>
      <c r="V81" s="14"/>
      <c r="W81" s="14"/>
      <c r="X81" s="14"/>
      <c r="Y81" s="14"/>
      <c r="Z81" s="14"/>
    </row>
    <row r="82" ht="14.25" customHeight="1">
      <c r="A82" s="49" t="s">
        <v>213</v>
      </c>
      <c r="B82" s="50" t="s">
        <v>214</v>
      </c>
      <c r="C82" s="62" t="str">
        <f>VLOOKUP(B82,catalogo!A:B,2,0)</f>
        <v>BARRA DE APOIO EM ACO INOXIDAVEL AISI 304,TUBO DE 1.1/4",INCLUSIVE FIXACAO COM PARAFUSOS INOXIDAVEIS E BUCHAS PLASTICAS,COM 80CM,PARA PESSOAS COM NECESSIDADES ESPECIFICAS.FORNECIMENTO E COLOCACAO</v>
      </c>
      <c r="D82" s="49" t="s">
        <v>17</v>
      </c>
      <c r="E82" s="52" t="str">
        <f>VLOOKUP(B82,catalogo!A:C,3,0)</f>
        <v>UN        </v>
      </c>
      <c r="F82" s="53">
        <v>4.0</v>
      </c>
      <c r="G82" s="53">
        <f>VLOOKUP(B82,catalogo!A:D,4,0)</f>
        <v>126.04</v>
      </c>
      <c r="H82" s="53">
        <f t="shared" si="6"/>
        <v>504.16</v>
      </c>
      <c r="I82" s="78" t="s">
        <v>215</v>
      </c>
      <c r="J82" s="47"/>
      <c r="K82" s="14"/>
      <c r="L82" s="14"/>
      <c r="M82" s="14"/>
      <c r="N82" s="14"/>
      <c r="O82" s="14"/>
      <c r="P82" s="14"/>
      <c r="Q82" s="14"/>
      <c r="R82" s="14"/>
      <c r="S82" s="14"/>
      <c r="T82" s="14"/>
      <c r="U82" s="14"/>
      <c r="V82" s="14"/>
      <c r="W82" s="14"/>
      <c r="X82" s="14"/>
      <c r="Y82" s="14"/>
      <c r="Z82" s="14"/>
    </row>
    <row r="83" ht="14.25" customHeight="1">
      <c r="A83" s="49" t="s">
        <v>216</v>
      </c>
      <c r="B83" s="50" t="s">
        <v>217</v>
      </c>
      <c r="C83" s="62" t="str">
        <f>VLOOKUP(B83,catalogo!A:B,2,0)</f>
        <v>ESPELHO DE CRISTAL,4MM DE ESPESSURA.COM MOLDURA DE MADEIRA.FORNECIMENTO E COLOCACAO</v>
      </c>
      <c r="D83" s="49" t="s">
        <v>17</v>
      </c>
      <c r="E83" s="52" t="str">
        <f>VLOOKUP(B83,catalogo!A:C,3,0)</f>
        <v>M2        </v>
      </c>
      <c r="F83" s="53">
        <f>(1.1*0.5)+(0.5*0.9*2)</f>
        <v>1.45</v>
      </c>
      <c r="G83" s="53">
        <f>VLOOKUP(B83,catalogo!A:D,4,0)</f>
        <v>246.11</v>
      </c>
      <c r="H83" s="53">
        <f t="shared" si="6"/>
        <v>356.86</v>
      </c>
      <c r="I83" s="38" t="s">
        <v>218</v>
      </c>
      <c r="J83" s="47"/>
      <c r="K83" s="14"/>
      <c r="L83" s="14"/>
      <c r="M83" s="14"/>
      <c r="N83" s="14"/>
      <c r="O83" s="14"/>
      <c r="P83" s="14"/>
      <c r="Q83" s="14"/>
      <c r="R83" s="14"/>
      <c r="S83" s="14"/>
      <c r="T83" s="14"/>
      <c r="U83" s="14"/>
      <c r="V83" s="14"/>
      <c r="W83" s="14"/>
      <c r="X83" s="14"/>
      <c r="Y83" s="14"/>
      <c r="Z83" s="14"/>
    </row>
    <row r="84" ht="14.25" customHeight="1">
      <c r="A84" s="49" t="s">
        <v>219</v>
      </c>
      <c r="B84" s="50" t="s">
        <v>220</v>
      </c>
      <c r="C84" s="62" t="str">
        <f>VLOOKUP(B84,catalogo!A:B,2,0)</f>
        <v>SIFAO 1680,DE 1"X1.1/2",EM METAL CROMADO.FORNECIMENTO</v>
      </c>
      <c r="D84" s="49" t="s">
        <v>17</v>
      </c>
      <c r="E84" s="52" t="str">
        <f>VLOOKUP(B84,catalogo!A:C,3,0)</f>
        <v>UN        </v>
      </c>
      <c r="F84" s="53">
        <v>4.0</v>
      </c>
      <c r="G84" s="53">
        <f>VLOOKUP(B84,catalogo!A:D,4,0)</f>
        <v>82.66</v>
      </c>
      <c r="H84" s="53">
        <f t="shared" si="6"/>
        <v>330.64</v>
      </c>
      <c r="I84" s="78" t="s">
        <v>221</v>
      </c>
      <c r="J84" s="47"/>
      <c r="K84" s="14"/>
      <c r="L84" s="14"/>
      <c r="M84" s="14"/>
      <c r="N84" s="14"/>
      <c r="O84" s="14"/>
      <c r="P84" s="14"/>
      <c r="Q84" s="14"/>
      <c r="R84" s="14"/>
      <c r="S84" s="14"/>
      <c r="T84" s="14"/>
      <c r="U84" s="14"/>
      <c r="V84" s="14"/>
      <c r="W84" s="14"/>
      <c r="X84" s="14"/>
      <c r="Y84" s="14"/>
      <c r="Z84" s="14"/>
    </row>
    <row r="85" ht="14.25" customHeight="1">
      <c r="A85" s="49" t="s">
        <v>222</v>
      </c>
      <c r="B85" s="50" t="s">
        <v>223</v>
      </c>
      <c r="C85" s="62" t="str">
        <f>VLOOKUP(B85,catalogo!A:B,2,0)</f>
        <v>TORNEIRA PARA PIA OU TANQUE,1158 OU SIMILAR DE 1/2"X18CM APROXIMADAMENTE,EM METAL CROMADO.FORNECIMENTO</v>
      </c>
      <c r="D85" s="49" t="s">
        <v>17</v>
      </c>
      <c r="E85" s="52" t="str">
        <f>VLOOKUP(B85,catalogo!A:C,3,0)</f>
        <v>UN        </v>
      </c>
      <c r="F85" s="53">
        <v>3.0</v>
      </c>
      <c r="G85" s="53">
        <f>VLOOKUP(B85,catalogo!A:D,4,0)</f>
        <v>31.74</v>
      </c>
      <c r="H85" s="53">
        <f t="shared" si="6"/>
        <v>95.22</v>
      </c>
      <c r="I85" s="38" t="s">
        <v>224</v>
      </c>
      <c r="J85" s="47"/>
      <c r="K85" s="14"/>
      <c r="L85" s="14"/>
      <c r="M85" s="14"/>
      <c r="N85" s="14"/>
      <c r="O85" s="14"/>
      <c r="P85" s="14"/>
      <c r="Q85" s="14"/>
      <c r="R85" s="14"/>
      <c r="S85" s="14"/>
      <c r="T85" s="14"/>
      <c r="U85" s="14"/>
      <c r="V85" s="14"/>
      <c r="W85" s="14"/>
      <c r="X85" s="14"/>
      <c r="Y85" s="14"/>
      <c r="Z85" s="14"/>
    </row>
    <row r="86" ht="14.25" customHeight="1">
      <c r="A86" s="49" t="s">
        <v>225</v>
      </c>
      <c r="B86" s="50" t="s">
        <v>226</v>
      </c>
      <c r="C86" s="62" t="str">
        <f>VLOOKUP(B86,catalogo!A:B,2,0)</f>
        <v>PORTA TOALHA RETO,EM METAL CROMADO(50CM).FORNECIMENTO E COLOCACAO</v>
      </c>
      <c r="D86" s="49" t="s">
        <v>17</v>
      </c>
      <c r="E86" s="52" t="str">
        <f>VLOOKUP(B86,catalogo!A:C,3,0)</f>
        <v>UN        </v>
      </c>
      <c r="F86" s="53">
        <f t="shared" ref="F86:F87" si="7">5</f>
        <v>5</v>
      </c>
      <c r="G86" s="53">
        <f>VLOOKUP(B86,catalogo!A:D,4,0)</f>
        <v>60.96</v>
      </c>
      <c r="H86" s="53">
        <f t="shared" si="6"/>
        <v>304.8</v>
      </c>
      <c r="I86" s="78" t="s">
        <v>227</v>
      </c>
      <c r="J86" s="47"/>
      <c r="K86" s="14"/>
      <c r="L86" s="14"/>
      <c r="M86" s="14"/>
      <c r="N86" s="14"/>
      <c r="O86" s="14"/>
      <c r="P86" s="14"/>
      <c r="Q86" s="14"/>
      <c r="R86" s="14"/>
      <c r="S86" s="14"/>
      <c r="T86" s="14"/>
      <c r="U86" s="14"/>
      <c r="V86" s="14"/>
      <c r="W86" s="14"/>
      <c r="X86" s="14"/>
      <c r="Y86" s="14"/>
      <c r="Z86" s="14"/>
    </row>
    <row r="87" ht="14.25" customHeight="1">
      <c r="A87" s="49" t="s">
        <v>228</v>
      </c>
      <c r="B87" s="50" t="s">
        <v>229</v>
      </c>
      <c r="C87" s="62" t="str">
        <f>VLOOKUP(B87,catalogo!A:B,2,0)</f>
        <v>SABONETEIRA EM PLASTICO ABS,PARA SABONETE LIQUIDO.FORNECIMENTO E COLOCACAO</v>
      </c>
      <c r="D87" s="49" t="s">
        <v>17</v>
      </c>
      <c r="E87" s="52" t="str">
        <f>VLOOKUP(B87,catalogo!A:C,3,0)</f>
        <v>UN        </v>
      </c>
      <c r="F87" s="53">
        <f t="shared" si="7"/>
        <v>5</v>
      </c>
      <c r="G87" s="53">
        <f>VLOOKUP(B87,catalogo!A:D,4,0)</f>
        <v>41.2</v>
      </c>
      <c r="H87" s="53">
        <f t="shared" si="6"/>
        <v>206</v>
      </c>
      <c r="I87" s="78" t="s">
        <v>230</v>
      </c>
      <c r="J87" s="47"/>
      <c r="K87" s="14"/>
      <c r="L87" s="14"/>
      <c r="M87" s="14"/>
      <c r="N87" s="14"/>
      <c r="O87" s="14"/>
      <c r="P87" s="14"/>
      <c r="Q87" s="14"/>
      <c r="R87" s="14"/>
      <c r="S87" s="14"/>
      <c r="T87" s="14"/>
      <c r="U87" s="14"/>
      <c r="V87" s="14"/>
      <c r="W87" s="14"/>
      <c r="X87" s="14"/>
      <c r="Y87" s="14"/>
      <c r="Z87" s="14"/>
    </row>
    <row r="88" ht="14.25" customHeight="1">
      <c r="A88" s="49" t="s">
        <v>231</v>
      </c>
      <c r="B88" s="50" t="s">
        <v>232</v>
      </c>
      <c r="C88" s="62" t="str">
        <f>VLOOKUP(B88,catalogo!A:B,2,0)</f>
        <v>PAPELEIRA,SEM PROTETOR,DE SOBREPOR,EM METAL CROMADO.FORNECIMENTO E COLOCACAO</v>
      </c>
      <c r="D88" s="49" t="s">
        <v>17</v>
      </c>
      <c r="E88" s="52" t="str">
        <f>VLOOKUP(B88,catalogo!A:C,3,0)</f>
        <v>UN        </v>
      </c>
      <c r="F88" s="53">
        <v>9.0</v>
      </c>
      <c r="G88" s="53">
        <f>VLOOKUP(B88,catalogo!A:D,4,0)</f>
        <v>31.41</v>
      </c>
      <c r="H88" s="53">
        <f t="shared" si="6"/>
        <v>282.69</v>
      </c>
      <c r="I88" s="78" t="s">
        <v>233</v>
      </c>
      <c r="J88" s="47"/>
      <c r="K88" s="14"/>
      <c r="L88" s="14"/>
      <c r="M88" s="14"/>
      <c r="N88" s="14"/>
      <c r="O88" s="14"/>
      <c r="P88" s="14"/>
      <c r="Q88" s="14"/>
      <c r="R88" s="14"/>
      <c r="S88" s="14"/>
      <c r="T88" s="14"/>
      <c r="U88" s="14"/>
      <c r="V88" s="14"/>
      <c r="W88" s="14"/>
      <c r="X88" s="14"/>
      <c r="Y88" s="14"/>
      <c r="Z88" s="14"/>
    </row>
    <row r="89" ht="14.25" customHeight="1">
      <c r="A89" s="49" t="s">
        <v>234</v>
      </c>
      <c r="B89" s="50" t="s">
        <v>235</v>
      </c>
      <c r="C89" s="62" t="str">
        <f>VLOOKUP(B89,catalogo!A:B,2,0)</f>
        <v>ASSENTO SANITARIO DE PLASTICO,PARA VASO INFANTIL.FORNECIMENTO E COLOCACAO</v>
      </c>
      <c r="D89" s="49" t="s">
        <v>17</v>
      </c>
      <c r="E89" s="52" t="str">
        <f>VLOOKUP(B89,catalogo!A:C,3,0)</f>
        <v>UN        </v>
      </c>
      <c r="F89" s="53">
        <f>8</f>
        <v>8</v>
      </c>
      <c r="G89" s="53">
        <f>VLOOKUP(B89,catalogo!A:D,4,0)</f>
        <v>43.37</v>
      </c>
      <c r="H89" s="53">
        <f t="shared" si="6"/>
        <v>346.96</v>
      </c>
      <c r="I89" s="78" t="s">
        <v>236</v>
      </c>
      <c r="J89" s="47"/>
      <c r="K89" s="14"/>
      <c r="L89" s="14"/>
      <c r="M89" s="14"/>
      <c r="N89" s="14"/>
      <c r="O89" s="14"/>
      <c r="P89" s="14"/>
      <c r="Q89" s="14"/>
      <c r="R89" s="14"/>
      <c r="S89" s="14"/>
      <c r="T89" s="14"/>
      <c r="U89" s="14"/>
      <c r="V89" s="14"/>
      <c r="W89" s="14"/>
      <c r="X89" s="14"/>
      <c r="Y89" s="14"/>
      <c r="Z89" s="14"/>
    </row>
    <row r="90" ht="14.25" customHeight="1">
      <c r="A90" s="49" t="s">
        <v>237</v>
      </c>
      <c r="B90" s="50" t="s">
        <v>238</v>
      </c>
      <c r="C90" s="62" t="str">
        <f>VLOOKUP(B90,catalogo!A:B,2,0)</f>
        <v>PLACA DE ACRILICO,DESENHADA,INDICANDO SANITARIO MASCULINO OUFEMININO,DE 39X19CM,CONFORME DETALHE Nº6035/EMOP.FORNECIMENTO E COLOCACAO</v>
      </c>
      <c r="D90" s="49" t="s">
        <v>17</v>
      </c>
      <c r="E90" s="52" t="str">
        <f>VLOOKUP(B90,catalogo!A:C,3,0)</f>
        <v>UN        </v>
      </c>
      <c r="F90" s="53">
        <f>3</f>
        <v>3</v>
      </c>
      <c r="G90" s="53">
        <f>VLOOKUP(B90,catalogo!A:D,4,0)</f>
        <v>68.86</v>
      </c>
      <c r="H90" s="53">
        <f t="shared" si="6"/>
        <v>206.58</v>
      </c>
      <c r="I90" s="78" t="s">
        <v>239</v>
      </c>
      <c r="J90" s="47"/>
      <c r="K90" s="14"/>
      <c r="L90" s="14"/>
      <c r="M90" s="14"/>
      <c r="N90" s="14"/>
      <c r="O90" s="14"/>
      <c r="P90" s="14"/>
      <c r="Q90" s="14"/>
      <c r="R90" s="14"/>
      <c r="S90" s="14"/>
      <c r="T90" s="14"/>
      <c r="U90" s="14"/>
      <c r="V90" s="14"/>
      <c r="W90" s="14"/>
      <c r="X90" s="14"/>
      <c r="Y90" s="14"/>
      <c r="Z90" s="14"/>
    </row>
    <row r="91" ht="14.25" customHeight="1">
      <c r="A91" s="49" t="s">
        <v>240</v>
      </c>
      <c r="B91" s="50" t="s">
        <v>241</v>
      </c>
      <c r="C91" s="62" t="str">
        <f>VLOOKUP(B91,catalogo!A:B,2,0)</f>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
      <c r="D91" s="49" t="s">
        <v>17</v>
      </c>
      <c r="E91" s="52" t="str">
        <f>VLOOKUP(B91,catalogo!A:C,3,0)</f>
        <v>UN        </v>
      </c>
      <c r="F91" s="53">
        <v>14.0</v>
      </c>
      <c r="G91" s="53">
        <f>VLOOKUP(B91,catalogo!A:D,4,0)</f>
        <v>148.38</v>
      </c>
      <c r="H91" s="53">
        <f t="shared" si="6"/>
        <v>2077.32</v>
      </c>
      <c r="I91" s="78" t="s">
        <v>242</v>
      </c>
      <c r="J91" s="68"/>
      <c r="K91" s="68"/>
      <c r="L91" s="14"/>
      <c r="M91" s="14"/>
      <c r="N91" s="14"/>
      <c r="O91" s="14"/>
      <c r="P91" s="14"/>
      <c r="Q91" s="14"/>
      <c r="R91" s="14"/>
      <c r="S91" s="14"/>
      <c r="T91" s="14"/>
      <c r="U91" s="14"/>
      <c r="V91" s="14"/>
      <c r="W91" s="14"/>
      <c r="X91" s="14"/>
      <c r="Y91" s="14"/>
      <c r="Z91" s="14"/>
    </row>
    <row r="92" ht="14.25" customHeight="1">
      <c r="A92" s="49" t="s">
        <v>243</v>
      </c>
      <c r="B92" s="50" t="s">
        <v>244</v>
      </c>
      <c r="C92" s="62" t="str">
        <f>VLOOKUP(B92,catalogo!A:B,2,0)</f>
        <v>PORTAO DE FERRO, ATE 1,00M DE LARGURA, EM BARRAS DE 1/2", ESPACADAS DE 10CM, ENTRE EIXOS, CONTORNO E MARCO EM BARRAS DE1.1/2"X1/2", COM UMA FAIXA HORIZONTAL EM CHAPA DE FERRO DE1/8" ESPESSURA,EXCLUSIVE FECHADURA.FORNECIMENTO E COLOCACAO</v>
      </c>
      <c r="D92" s="49" t="s">
        <v>17</v>
      </c>
      <c r="E92" s="52" t="str">
        <f>VLOOKUP(B92,catalogo!A:C,3,0)</f>
        <v>M2        </v>
      </c>
      <c r="F92" s="53">
        <v>2.1</v>
      </c>
      <c r="G92" s="53">
        <f>VLOOKUP(B92,catalogo!A:D,4,0)</f>
        <v>1012.98</v>
      </c>
      <c r="H92" s="53">
        <f t="shared" si="6"/>
        <v>2127.26</v>
      </c>
      <c r="I92" s="78" t="s">
        <v>245</v>
      </c>
      <c r="J92" s="47"/>
      <c r="K92" s="14"/>
      <c r="L92" s="14"/>
      <c r="M92" s="14"/>
      <c r="N92" s="14"/>
      <c r="O92" s="14"/>
      <c r="P92" s="14"/>
      <c r="Q92" s="14"/>
      <c r="R92" s="14"/>
      <c r="S92" s="14"/>
      <c r="T92" s="14"/>
      <c r="U92" s="14"/>
      <c r="V92" s="14"/>
      <c r="W92" s="14"/>
      <c r="X92" s="14"/>
      <c r="Y92" s="14"/>
      <c r="Z92" s="14"/>
    </row>
    <row r="93" ht="14.25" customHeight="1">
      <c r="A93" s="49" t="s">
        <v>246</v>
      </c>
      <c r="B93" s="50" t="s">
        <v>247</v>
      </c>
      <c r="C93" s="62" t="str">
        <f>VLOOKUP(B93,catalogo!A:B,2,0)</f>
        <v>GRADE DE ACO COM BARRAS REDONDAS DE 3/4" NA VERTICAL,ESPACADAS DE 10CM,FIXADAS EM BARRAS CHATAS DE 2"X3/8".FORNECIMENTOE COLOCACAO</v>
      </c>
      <c r="D93" s="49" t="s">
        <v>17</v>
      </c>
      <c r="E93" s="52" t="str">
        <f>VLOOKUP(B93,catalogo!A:C,3,0)</f>
        <v>M2        </v>
      </c>
      <c r="F93" s="53">
        <f>2.91*2.266</f>
        <v>6.59406</v>
      </c>
      <c r="G93" s="53">
        <f>VLOOKUP(B93,catalogo!A:D,4,0)</f>
        <v>685.07</v>
      </c>
      <c r="H93" s="53">
        <f t="shared" si="6"/>
        <v>4517.39</v>
      </c>
      <c r="I93" s="78" t="s">
        <v>248</v>
      </c>
      <c r="J93" s="47"/>
      <c r="K93" s="14"/>
      <c r="L93" s="14"/>
      <c r="M93" s="14"/>
      <c r="N93" s="14"/>
      <c r="O93" s="14"/>
      <c r="P93" s="14"/>
      <c r="Q93" s="14"/>
      <c r="R93" s="14"/>
      <c r="S93" s="14"/>
      <c r="T93" s="14"/>
      <c r="U93" s="14"/>
      <c r="V93" s="14"/>
      <c r="W93" s="14"/>
      <c r="X93" s="14"/>
      <c r="Y93" s="14"/>
      <c r="Z93" s="14"/>
    </row>
    <row r="94" ht="14.25" customHeight="1">
      <c r="A94" s="49" t="s">
        <v>249</v>
      </c>
      <c r="B94" s="50" t="s">
        <v>250</v>
      </c>
      <c r="C94" s="62" t="str">
        <f>VLOOKUP(B94,catalogo!A:B,2,0)</f>
        <v>GRELHA PARA CANALETA DE FºFº,COM(15X50CM) CARGA MINIMA PARATESTE 800KG,RESISTENCIA MAXIMA DE ROMPIMENTO 1000KG E FLECHARESIDUAL MAXIMA 12MM.FORNECIMENTO E ASSENTAMENTO</v>
      </c>
      <c r="D94" s="49" t="s">
        <v>17</v>
      </c>
      <c r="E94" s="52" t="str">
        <f>VLOOKUP(B94,catalogo!A:C,3,0)</f>
        <v>M         </v>
      </c>
      <c r="F94" s="53">
        <v>10.0</v>
      </c>
      <c r="G94" s="53">
        <f>VLOOKUP(B94,catalogo!A:D,4,0)</f>
        <v>60.24</v>
      </c>
      <c r="H94" s="53">
        <f t="shared" si="6"/>
        <v>602.4</v>
      </c>
      <c r="I94" s="78" t="s">
        <v>251</v>
      </c>
      <c r="J94" s="14"/>
      <c r="K94" s="14"/>
      <c r="L94" s="14"/>
      <c r="M94" s="14"/>
      <c r="N94" s="14"/>
      <c r="O94" s="14"/>
      <c r="P94" s="14"/>
      <c r="Q94" s="14"/>
      <c r="R94" s="14"/>
      <c r="S94" s="14"/>
      <c r="T94" s="14"/>
      <c r="U94" s="14"/>
      <c r="V94" s="14"/>
      <c r="W94" s="14"/>
      <c r="X94" s="14"/>
      <c r="Y94" s="14"/>
      <c r="Z94" s="14"/>
    </row>
    <row r="95" ht="14.25" customHeight="1">
      <c r="A95" s="49" t="s">
        <v>252</v>
      </c>
      <c r="B95" s="50" t="s">
        <v>253</v>
      </c>
      <c r="C95" s="62" t="str">
        <f>VLOOKUP(B95,catalogo!A:B,2,0)</f>
        <v>GRELHA PARA AGUAS PLUVIAIS,COM CAIXILHO NAS DIMENSOES DE 50X50CM.FORNECIMENTO E COLOCACAO.</v>
      </c>
      <c r="D95" s="49" t="s">
        <v>17</v>
      </c>
      <c r="E95" s="52" t="str">
        <f>VLOOKUP(B95,catalogo!A:C,3,0)</f>
        <v>UN        </v>
      </c>
      <c r="F95" s="53">
        <v>1.0</v>
      </c>
      <c r="G95" s="53">
        <f>VLOOKUP(B95,catalogo!A:D,4,0)</f>
        <v>190.01</v>
      </c>
      <c r="H95" s="53">
        <f t="shared" si="6"/>
        <v>190.01</v>
      </c>
      <c r="I95" s="78" t="s">
        <v>254</v>
      </c>
      <c r="J95" s="14"/>
      <c r="K95" s="14"/>
      <c r="L95" s="14"/>
      <c r="M95" s="14"/>
      <c r="N95" s="14"/>
      <c r="O95" s="14"/>
      <c r="P95" s="14"/>
      <c r="Q95" s="14"/>
      <c r="R95" s="14"/>
      <c r="S95" s="14"/>
      <c r="T95" s="14"/>
      <c r="U95" s="14"/>
      <c r="V95" s="14"/>
      <c r="W95" s="14"/>
      <c r="X95" s="14"/>
      <c r="Y95" s="14"/>
      <c r="Z95" s="14"/>
    </row>
    <row r="96" ht="14.25" customHeight="1">
      <c r="A96" s="49" t="s">
        <v>255</v>
      </c>
      <c r="B96" s="50">
        <v>36521.0</v>
      </c>
      <c r="C96" s="80" t="str">
        <f>VLOOKUP(B96,sinapi0221!A:B,2,0)</f>
        <v>LAVATORIO DE CANTO LOUCA BRANCA SUSPENSO *40 X 30* CM</v>
      </c>
      <c r="D96" s="57" t="s">
        <v>256</v>
      </c>
      <c r="E96" s="57" t="str">
        <f>VLOOKUP(B96,sinapi0221!A:C,3,0)</f>
        <v>UN    </v>
      </c>
      <c r="F96" s="59">
        <v>2.0</v>
      </c>
      <c r="G96" s="59" t="str">
        <f>VLOOKUP(B96,sinapi0221!A:E,5,0)</f>
        <v>166,31</v>
      </c>
      <c r="H96" s="59">
        <f t="shared" si="6"/>
        <v>332.62</v>
      </c>
      <c r="I96" s="76" t="s">
        <v>257</v>
      </c>
      <c r="J96" s="47"/>
      <c r="K96" s="14"/>
      <c r="L96" s="14"/>
      <c r="M96" s="14"/>
      <c r="N96" s="14"/>
      <c r="O96" s="14"/>
      <c r="P96" s="14"/>
      <c r="Q96" s="14"/>
      <c r="R96" s="14"/>
      <c r="S96" s="14"/>
      <c r="T96" s="14"/>
      <c r="U96" s="14"/>
      <c r="V96" s="14"/>
      <c r="W96" s="14"/>
      <c r="X96" s="14"/>
      <c r="Y96" s="14"/>
      <c r="Z96" s="14"/>
    </row>
    <row r="97" ht="14.25" customHeight="1">
      <c r="A97" s="39" t="s">
        <v>258</v>
      </c>
      <c r="B97" s="61"/>
      <c r="C97" s="41" t="s">
        <v>259</v>
      </c>
      <c r="D97" s="41"/>
      <c r="E97" s="42"/>
      <c r="F97" s="44"/>
      <c r="G97" s="44"/>
      <c r="H97" s="45">
        <f>SUM(H98)</f>
        <v>5226.69</v>
      </c>
      <c r="I97" s="46"/>
      <c r="J97" s="47"/>
      <c r="K97" s="14"/>
      <c r="L97" s="14"/>
      <c r="M97" s="14"/>
      <c r="N97" s="14"/>
      <c r="O97" s="14"/>
      <c r="P97" s="14"/>
      <c r="Q97" s="14"/>
      <c r="R97" s="14"/>
      <c r="S97" s="14"/>
      <c r="T97" s="14"/>
      <c r="U97" s="14"/>
      <c r="V97" s="14"/>
      <c r="W97" s="14"/>
      <c r="X97" s="14"/>
      <c r="Y97" s="14"/>
      <c r="Z97" s="14"/>
    </row>
    <row r="98" ht="14.25" customHeight="1">
      <c r="A98" s="49" t="s">
        <v>260</v>
      </c>
      <c r="B98" s="70" t="s">
        <v>261</v>
      </c>
      <c r="C98" s="64" t="str">
        <f>VLOOKUP(B98,catalogo!A:B,2,0)</f>
        <v>COBERTURA EM TELHA CERAMICA PORTUGUESA OU ROMANA,EXCLUSIVE CUMEEIRA E MADEIRAMENTO MEDIDA PELA AREA REAL DE COBERTURA.FORNECIMENTO E COLOCACAO</v>
      </c>
      <c r="D98" s="57" t="s">
        <v>17</v>
      </c>
      <c r="E98" s="58" t="str">
        <f>VLOOKUP(B98,catalogo!A:C,3,0)</f>
        <v>M2        </v>
      </c>
      <c r="F98" s="59">
        <f>912.64*0.1</f>
        <v>91.264</v>
      </c>
      <c r="G98" s="59">
        <f>VLOOKUP(B98,catalogo!A:D,4,0)</f>
        <v>57.27</v>
      </c>
      <c r="H98" s="59">
        <f>ROUND(F98*G98,2)</f>
        <v>5226.69</v>
      </c>
      <c r="I98" s="71" t="s">
        <v>262</v>
      </c>
      <c r="J98" s="47"/>
      <c r="K98" s="14"/>
      <c r="L98" s="14"/>
      <c r="M98" s="14"/>
      <c r="N98" s="14"/>
      <c r="O98" s="14"/>
      <c r="P98" s="14"/>
      <c r="Q98" s="14"/>
      <c r="R98" s="14"/>
      <c r="S98" s="14"/>
      <c r="T98" s="14"/>
      <c r="U98" s="14"/>
      <c r="V98" s="14"/>
      <c r="W98" s="14"/>
      <c r="X98" s="14"/>
      <c r="Y98" s="14"/>
      <c r="Z98" s="14"/>
    </row>
    <row r="99" ht="14.25" customHeight="1">
      <c r="A99" s="39" t="s">
        <v>263</v>
      </c>
      <c r="B99" s="73"/>
      <c r="C99" s="41" t="s">
        <v>264</v>
      </c>
      <c r="D99" s="41"/>
      <c r="E99" s="42"/>
      <c r="F99" s="44"/>
      <c r="G99" s="44"/>
      <c r="H99" s="45">
        <f>SUM(H100:H101)</f>
        <v>51545.13</v>
      </c>
      <c r="I99" s="46"/>
      <c r="J99" s="47"/>
      <c r="K99" s="14"/>
      <c r="L99" s="14"/>
      <c r="M99" s="14"/>
      <c r="N99" s="14"/>
      <c r="O99" s="14"/>
      <c r="P99" s="14"/>
      <c r="Q99" s="14"/>
      <c r="R99" s="14"/>
      <c r="S99" s="14"/>
      <c r="T99" s="14"/>
      <c r="U99" s="14"/>
      <c r="V99" s="14"/>
      <c r="W99" s="14"/>
      <c r="X99" s="14"/>
      <c r="Y99" s="14"/>
      <c r="Z99" s="14"/>
    </row>
    <row r="100" ht="14.25" customHeight="1">
      <c r="A100" s="49" t="s">
        <v>265</v>
      </c>
      <c r="B100" s="50" t="s">
        <v>266</v>
      </c>
      <c r="C100" s="62" t="str">
        <f>VLOOKUP(B100,catalogo!A:B,2,0)</f>
        <v>PINTURA INTERNA OU EXTERNA SOBRE MADEIRA NOVA,COM ESMALTE SINTETICO ALTO BRILHO OU ACETINADO,UMA DEMAO DE VERNIZ ISOLANTE INCOLOR,UMA DEMAO DE FUNDO SINTETICO NIVELADOR,UMA DEMAO DE MASSA PARA MADEIRA,INCLUSIVE LIXAMENTO E REMOCAO DE PO E DUAS DEMAOS DE ACABAMENTO</v>
      </c>
      <c r="D100" s="49" t="s">
        <v>17</v>
      </c>
      <c r="E100" s="52" t="str">
        <f>VLOOKUP(B100,catalogo!A:C,3,0)</f>
        <v>M2        </v>
      </c>
      <c r="F100" s="53">
        <f>(92.13+2.78+88.2)*1.1</f>
        <v>201.421</v>
      </c>
      <c r="G100" s="53">
        <f>VLOOKUP(B100,catalogo!A:D,4,0)</f>
        <v>40.46</v>
      </c>
      <c r="H100" s="53">
        <f t="shared" ref="H100:H101" si="8">ROUND(F100*G100,2)</f>
        <v>8149.49</v>
      </c>
      <c r="I100" s="54" t="s">
        <v>267</v>
      </c>
      <c r="J100" s="81"/>
      <c r="K100" s="14"/>
      <c r="L100" s="14"/>
      <c r="M100" s="14"/>
      <c r="N100" s="14"/>
      <c r="O100" s="14"/>
      <c r="P100" s="14"/>
      <c r="Q100" s="14"/>
      <c r="R100" s="14"/>
      <c r="S100" s="14"/>
      <c r="T100" s="14"/>
      <c r="U100" s="14"/>
      <c r="V100" s="14"/>
      <c r="W100" s="14"/>
      <c r="X100" s="14"/>
      <c r="Y100" s="14"/>
      <c r="Z100" s="14"/>
    </row>
    <row r="101" ht="14.25" customHeight="1">
      <c r="A101" s="49" t="s">
        <v>268</v>
      </c>
      <c r="B101" s="70" t="s">
        <v>269</v>
      </c>
      <c r="C101" s="64" t="str">
        <f>VLOOKUP(B101,catalogo!A:B,2,0)</f>
        <v>PINTURA COM TINTA LATEX SEMIBRILHANTE,FOSCA OU ACETINADA,CLASSIFICACAO PREMIUM OU STANDARD (NBR 15079),PARA INTERIOR E EXTERIOR,BRANCA OU COLORIDA,SOBRE CONCRETO APICOADO,INCLUSIVELIXAMENTO,UMA DEMAO DE SELADOR ACRILICO E DUAS DEMAOS DE ACABAMENTO</v>
      </c>
      <c r="D101" s="57" t="s">
        <v>17</v>
      </c>
      <c r="E101" s="58" t="str">
        <f>VLOOKUP(B101,catalogo!A:C,3,0)</f>
        <v>M2        </v>
      </c>
      <c r="F101" s="59">
        <f>37.6+455.01+160+810</f>
        <v>1462.61</v>
      </c>
      <c r="G101" s="59">
        <f>VLOOKUP(B101,catalogo!A:D,4,0)</f>
        <v>29.67</v>
      </c>
      <c r="H101" s="59">
        <f t="shared" si="8"/>
        <v>43395.64</v>
      </c>
      <c r="I101" s="65" t="s">
        <v>270</v>
      </c>
      <c r="J101" s="47"/>
      <c r="K101" s="14"/>
      <c r="L101" s="14"/>
      <c r="M101" s="14"/>
      <c r="N101" s="14"/>
      <c r="O101" s="14"/>
      <c r="P101" s="14"/>
      <c r="Q101" s="14"/>
      <c r="R101" s="14"/>
      <c r="S101" s="14"/>
      <c r="T101" s="14"/>
      <c r="U101" s="14"/>
      <c r="V101" s="14"/>
      <c r="W101" s="14"/>
      <c r="X101" s="14"/>
      <c r="Y101" s="14"/>
      <c r="Z101" s="14"/>
    </row>
    <row r="102" ht="14.25" customHeight="1">
      <c r="A102" s="39" t="s">
        <v>271</v>
      </c>
      <c r="B102" s="73"/>
      <c r="C102" s="41" t="s">
        <v>272</v>
      </c>
      <c r="D102" s="41"/>
      <c r="E102" s="42"/>
      <c r="F102" s="44"/>
      <c r="G102" s="44"/>
      <c r="H102" s="45">
        <f>SUM(H103)</f>
        <v>496.8</v>
      </c>
      <c r="I102" s="46"/>
      <c r="J102" s="14"/>
      <c r="K102" s="14"/>
      <c r="L102" s="14"/>
      <c r="M102" s="14"/>
      <c r="N102" s="14"/>
      <c r="O102" s="14"/>
      <c r="P102" s="14"/>
      <c r="Q102" s="14"/>
      <c r="R102" s="14"/>
      <c r="S102" s="14"/>
      <c r="T102" s="14"/>
      <c r="U102" s="14"/>
      <c r="V102" s="14"/>
      <c r="W102" s="14"/>
      <c r="X102" s="14"/>
      <c r="Y102" s="14"/>
      <c r="Z102" s="14"/>
    </row>
    <row r="103" ht="14.25" customHeight="1">
      <c r="A103" s="57" t="s">
        <v>273</v>
      </c>
      <c r="B103" s="82" t="s">
        <v>274</v>
      </c>
      <c r="C103" s="64" t="str">
        <f>VLOOKUP(B103,catalogo!A:B,2,0)</f>
        <v>RETIRADA DE ENTULHO DE OBRA COM CACAMBA DE ACO TIPO CONTAINER COM 5M3 DE CAPACIDADE,INCLUSIVE CARREGAMENTO,TRANSPORTE EDESCARREGAMENTO.CUSTO POR UNIDADE DE CACAMBA E INCLUI A TAXA PARA DESCARGA EM LOCAIS AUTORIZADOS</v>
      </c>
      <c r="D103" s="57" t="s">
        <v>17</v>
      </c>
      <c r="E103" s="58" t="str">
        <f>VLOOKUP(B103,catalogo!A:C,3,0)</f>
        <v>UN        </v>
      </c>
      <c r="F103" s="59">
        <v>2.0</v>
      </c>
      <c r="G103" s="59">
        <f>VLOOKUP(B103,catalogo!A:D,4,0)</f>
        <v>248.4</v>
      </c>
      <c r="H103" s="59">
        <f>ROUND(F103*G103,2)</f>
        <v>496.8</v>
      </c>
      <c r="I103" s="71" t="s">
        <v>275</v>
      </c>
      <c r="J103" s="14"/>
      <c r="K103" s="14"/>
      <c r="L103" s="14"/>
      <c r="M103" s="14"/>
      <c r="N103" s="14"/>
      <c r="O103" s="14"/>
      <c r="P103" s="14"/>
      <c r="Q103" s="14"/>
      <c r="R103" s="14"/>
      <c r="S103" s="14"/>
      <c r="T103" s="14"/>
      <c r="U103" s="14"/>
      <c r="V103" s="14"/>
      <c r="W103" s="14"/>
      <c r="X103" s="14"/>
      <c r="Y103" s="14"/>
      <c r="Z103" s="14"/>
    </row>
    <row r="104" ht="14.25" customHeight="1">
      <c r="A104" s="1"/>
      <c r="B104" s="2"/>
      <c r="C104" s="14"/>
      <c r="D104" s="14"/>
      <c r="E104" s="83"/>
      <c r="F104" s="13"/>
      <c r="G104" s="15"/>
      <c r="H104" s="84" t="s">
        <v>276</v>
      </c>
      <c r="I104" s="85"/>
      <c r="J104" s="5"/>
      <c r="K104" s="5"/>
      <c r="L104" s="5"/>
      <c r="M104" s="5"/>
      <c r="N104" s="5"/>
      <c r="O104" s="5"/>
      <c r="P104" s="5"/>
      <c r="Q104" s="5"/>
      <c r="R104" s="5"/>
      <c r="S104" s="5"/>
      <c r="T104" s="5"/>
      <c r="U104" s="5"/>
      <c r="V104" s="5"/>
      <c r="W104" s="5"/>
      <c r="X104" s="5"/>
      <c r="Y104" s="5"/>
      <c r="Z104" s="5"/>
    </row>
    <row r="105" ht="14.25" customHeight="1">
      <c r="A105" s="1"/>
      <c r="B105" s="2"/>
      <c r="C105" s="14"/>
      <c r="D105" s="14"/>
      <c r="E105" s="2"/>
      <c r="F105" s="86"/>
      <c r="G105" s="15"/>
      <c r="H105" s="87" t="s">
        <v>277</v>
      </c>
      <c r="I105" s="88">
        <f>SUM(H13+H29+H31+H26+H42+H71+H97+H99+H60+H102)</f>
        <v>291385.0029</v>
      </c>
      <c r="J105" s="5"/>
      <c r="K105" s="5"/>
      <c r="L105" s="5"/>
      <c r="M105" s="5"/>
      <c r="N105" s="5"/>
      <c r="O105" s="5"/>
      <c r="P105" s="5"/>
      <c r="Q105" s="5"/>
      <c r="R105" s="5"/>
      <c r="S105" s="5"/>
      <c r="T105" s="5"/>
      <c r="U105" s="5"/>
      <c r="V105" s="5"/>
      <c r="W105" s="5"/>
      <c r="X105" s="5"/>
      <c r="Y105" s="5"/>
      <c r="Z105" s="5"/>
    </row>
    <row r="106" ht="14.25" customHeight="1">
      <c r="A106" s="1"/>
      <c r="B106" s="2"/>
      <c r="C106" s="14"/>
      <c r="D106" s="14"/>
      <c r="E106" s="89"/>
      <c r="F106" s="86"/>
      <c r="G106" s="15"/>
      <c r="H106" s="90" t="s">
        <v>278</v>
      </c>
      <c r="I106" s="91">
        <f>ROUND(I105*0.2027,2)</f>
        <v>59063.74</v>
      </c>
      <c r="J106" s="5"/>
      <c r="K106" s="5"/>
      <c r="L106" s="5"/>
      <c r="M106" s="5"/>
      <c r="N106" s="5"/>
      <c r="O106" s="5"/>
      <c r="P106" s="5"/>
      <c r="Q106" s="5"/>
      <c r="R106" s="5"/>
      <c r="S106" s="5"/>
      <c r="T106" s="5"/>
      <c r="U106" s="5"/>
      <c r="V106" s="5"/>
      <c r="W106" s="5"/>
      <c r="X106" s="5"/>
      <c r="Y106" s="5"/>
      <c r="Z106" s="5"/>
    </row>
    <row r="107" ht="14.25" customHeight="1">
      <c r="A107" s="1"/>
      <c r="B107" s="2"/>
      <c r="C107" s="14"/>
      <c r="D107" s="14"/>
      <c r="E107" s="92"/>
      <c r="F107" s="86"/>
      <c r="G107" s="15"/>
      <c r="H107" s="93" t="s">
        <v>279</v>
      </c>
      <c r="I107" s="94">
        <f>I106+I105</f>
        <v>350448.7429</v>
      </c>
      <c r="J107" s="5"/>
      <c r="K107" s="5"/>
      <c r="L107" s="5"/>
      <c r="M107" s="5"/>
      <c r="N107" s="5"/>
      <c r="O107" s="5"/>
      <c r="P107" s="5"/>
      <c r="Q107" s="5"/>
      <c r="R107" s="5"/>
      <c r="S107" s="5"/>
      <c r="T107" s="5"/>
      <c r="U107" s="5"/>
      <c r="V107" s="5"/>
      <c r="W107" s="5"/>
      <c r="X107" s="5"/>
      <c r="Y107" s="5"/>
      <c r="Z107" s="5"/>
    </row>
    <row r="108" ht="14.25" customHeight="1">
      <c r="A108" s="1"/>
      <c r="B108" s="2"/>
      <c r="C108" s="14"/>
      <c r="D108" s="14"/>
      <c r="E108" s="2"/>
      <c r="F108" s="15"/>
      <c r="G108" s="16"/>
      <c r="H108" s="16"/>
      <c r="I108" s="4"/>
      <c r="J108" s="5"/>
      <c r="K108" s="5"/>
      <c r="L108" s="5"/>
      <c r="M108" s="5"/>
      <c r="N108" s="5"/>
      <c r="O108" s="5"/>
      <c r="P108" s="5"/>
      <c r="Q108" s="5"/>
      <c r="R108" s="5"/>
      <c r="S108" s="5"/>
      <c r="T108" s="5"/>
      <c r="U108" s="5"/>
      <c r="V108" s="5"/>
      <c r="W108" s="5"/>
      <c r="X108" s="5"/>
      <c r="Y108" s="5"/>
      <c r="Z108" s="5"/>
    </row>
    <row r="109" ht="14.25" customHeight="1">
      <c r="A109" s="1"/>
      <c r="B109" s="2"/>
      <c r="C109" s="14"/>
      <c r="D109" s="14"/>
      <c r="E109" s="2"/>
      <c r="F109" s="15"/>
      <c r="G109" s="16"/>
      <c r="H109" s="16"/>
      <c r="I109" s="4"/>
      <c r="J109" s="5"/>
      <c r="K109" s="5"/>
      <c r="L109" s="5"/>
      <c r="M109" s="5"/>
      <c r="N109" s="5"/>
      <c r="O109" s="5"/>
      <c r="P109" s="5"/>
      <c r="Q109" s="5"/>
      <c r="R109" s="5"/>
      <c r="S109" s="5"/>
      <c r="T109" s="5"/>
      <c r="U109" s="5"/>
      <c r="V109" s="5"/>
      <c r="W109" s="5"/>
      <c r="X109" s="5"/>
      <c r="Y109" s="5"/>
      <c r="Z109" s="5"/>
    </row>
    <row r="110" ht="14.25" customHeight="1">
      <c r="A110" s="1"/>
      <c r="B110" s="2"/>
      <c r="C110" s="14"/>
      <c r="D110" s="14"/>
      <c r="E110" s="2"/>
      <c r="F110" s="15"/>
      <c r="G110" s="16"/>
      <c r="H110" s="16"/>
      <c r="I110" s="4"/>
      <c r="J110" s="5"/>
      <c r="K110" s="5"/>
      <c r="L110" s="5"/>
      <c r="M110" s="5"/>
      <c r="N110" s="5"/>
      <c r="O110" s="5"/>
      <c r="P110" s="5"/>
      <c r="Q110" s="5"/>
      <c r="R110" s="5"/>
      <c r="S110" s="5"/>
      <c r="T110" s="5"/>
      <c r="U110" s="5"/>
      <c r="V110" s="5"/>
      <c r="W110" s="5"/>
      <c r="X110" s="5"/>
      <c r="Y110" s="5"/>
      <c r="Z110" s="5"/>
    </row>
    <row r="111" ht="14.25" customHeight="1">
      <c r="A111" s="1"/>
      <c r="B111" s="2"/>
      <c r="C111" s="14"/>
      <c r="D111" s="14"/>
      <c r="E111" s="2"/>
      <c r="F111" s="15"/>
      <c r="G111" s="16"/>
      <c r="H111" s="16"/>
      <c r="I111" s="4"/>
      <c r="J111" s="5"/>
      <c r="K111" s="5"/>
      <c r="L111" s="5"/>
      <c r="M111" s="5"/>
      <c r="N111" s="5"/>
      <c r="O111" s="5"/>
      <c r="P111" s="5"/>
      <c r="Q111" s="5"/>
      <c r="R111" s="5"/>
      <c r="S111" s="5"/>
      <c r="T111" s="5"/>
      <c r="U111" s="5"/>
      <c r="V111" s="5"/>
      <c r="W111" s="5"/>
      <c r="X111" s="5"/>
      <c r="Y111" s="5"/>
      <c r="Z111" s="5"/>
    </row>
    <row r="112" ht="14.25" customHeight="1">
      <c r="A112" s="1"/>
      <c r="B112" s="2"/>
      <c r="C112" s="14"/>
      <c r="D112" s="14"/>
      <c r="E112" s="2"/>
      <c r="F112" s="15"/>
      <c r="G112" s="16"/>
      <c r="H112" s="16"/>
      <c r="I112" s="4"/>
      <c r="J112" s="5"/>
      <c r="K112" s="5"/>
      <c r="L112" s="5"/>
      <c r="M112" s="5"/>
      <c r="N112" s="5"/>
      <c r="O112" s="5"/>
      <c r="P112" s="5"/>
      <c r="Q112" s="5"/>
      <c r="R112" s="5"/>
      <c r="S112" s="5"/>
      <c r="T112" s="5"/>
      <c r="U112" s="5"/>
      <c r="V112" s="5"/>
      <c r="W112" s="5"/>
      <c r="X112" s="5"/>
      <c r="Y112" s="5"/>
      <c r="Z112" s="5"/>
    </row>
    <row r="113" ht="14.25" customHeight="1">
      <c r="A113" s="1"/>
      <c r="B113" s="2"/>
      <c r="C113" s="14"/>
      <c r="D113" s="14"/>
      <c r="E113" s="2"/>
      <c r="F113" s="15"/>
      <c r="G113" s="16"/>
      <c r="H113" s="16"/>
      <c r="I113" s="4"/>
      <c r="J113" s="5"/>
      <c r="K113" s="5"/>
      <c r="L113" s="5"/>
      <c r="M113" s="5"/>
      <c r="N113" s="5"/>
      <c r="O113" s="5"/>
      <c r="P113" s="5"/>
      <c r="Q113" s="5"/>
      <c r="R113" s="5"/>
      <c r="S113" s="5"/>
      <c r="T113" s="5"/>
      <c r="U113" s="5"/>
      <c r="V113" s="5"/>
      <c r="W113" s="5"/>
      <c r="X113" s="5"/>
      <c r="Y113" s="5"/>
      <c r="Z113" s="5"/>
    </row>
    <row r="114" ht="14.25" customHeight="1">
      <c r="A114" s="1"/>
      <c r="B114" s="2"/>
      <c r="C114" s="14"/>
      <c r="D114" s="14"/>
      <c r="E114" s="2"/>
      <c r="F114" s="15"/>
      <c r="G114" s="16"/>
      <c r="H114" s="16"/>
      <c r="I114" s="4"/>
      <c r="J114" s="5"/>
      <c r="K114" s="5"/>
      <c r="L114" s="5"/>
      <c r="M114" s="5"/>
      <c r="N114" s="5"/>
      <c r="O114" s="5"/>
      <c r="P114" s="5"/>
      <c r="Q114" s="5"/>
      <c r="R114" s="5"/>
      <c r="S114" s="5"/>
      <c r="T114" s="5"/>
      <c r="U114" s="5"/>
      <c r="V114" s="5"/>
      <c r="W114" s="5"/>
      <c r="X114" s="5"/>
      <c r="Y114" s="5"/>
      <c r="Z114" s="5"/>
    </row>
    <row r="115" ht="14.25" customHeight="1">
      <c r="A115" s="1"/>
      <c r="B115" s="2"/>
      <c r="C115" s="14"/>
      <c r="D115" s="14"/>
      <c r="E115" s="2"/>
      <c r="F115" s="15"/>
      <c r="G115" s="16"/>
      <c r="H115" s="16"/>
      <c r="I115" s="4"/>
      <c r="J115" s="5"/>
      <c r="K115" s="5"/>
      <c r="L115" s="5"/>
      <c r="M115" s="5"/>
      <c r="N115" s="5"/>
      <c r="O115" s="5"/>
      <c r="P115" s="5"/>
      <c r="Q115" s="5"/>
      <c r="R115" s="5"/>
      <c r="S115" s="5"/>
      <c r="T115" s="5"/>
      <c r="U115" s="5"/>
      <c r="V115" s="5"/>
      <c r="W115" s="5"/>
      <c r="X115" s="5"/>
      <c r="Y115" s="5"/>
      <c r="Z115" s="5"/>
    </row>
    <row r="116" ht="14.25" customHeight="1">
      <c r="A116" s="1"/>
      <c r="B116" s="2"/>
      <c r="C116" s="14"/>
      <c r="D116" s="14"/>
      <c r="E116" s="2"/>
      <c r="F116" s="15"/>
      <c r="G116" s="16"/>
      <c r="H116" s="16"/>
      <c r="I116" s="4"/>
      <c r="J116" s="5"/>
      <c r="K116" s="5"/>
      <c r="L116" s="5"/>
      <c r="M116" s="5"/>
      <c r="N116" s="5"/>
      <c r="O116" s="5"/>
      <c r="P116" s="5"/>
      <c r="Q116" s="5"/>
      <c r="R116" s="5"/>
      <c r="S116" s="5"/>
      <c r="T116" s="5"/>
      <c r="U116" s="5"/>
      <c r="V116" s="5"/>
      <c r="W116" s="5"/>
      <c r="X116" s="5"/>
      <c r="Y116" s="5"/>
      <c r="Z116" s="5"/>
    </row>
    <row r="117" ht="14.25" customHeight="1">
      <c r="A117" s="1"/>
      <c r="B117" s="2"/>
      <c r="C117" s="14"/>
      <c r="D117" s="14"/>
      <c r="E117" s="2"/>
      <c r="F117" s="15"/>
      <c r="G117" s="16"/>
      <c r="H117" s="16"/>
      <c r="I117" s="4"/>
      <c r="J117" s="5"/>
      <c r="K117" s="5"/>
      <c r="L117" s="5"/>
      <c r="M117" s="5"/>
      <c r="N117" s="5"/>
      <c r="O117" s="5"/>
      <c r="P117" s="5"/>
      <c r="Q117" s="5"/>
      <c r="R117" s="5"/>
      <c r="S117" s="5"/>
      <c r="T117" s="5"/>
      <c r="U117" s="5"/>
      <c r="V117" s="5"/>
      <c r="W117" s="5"/>
      <c r="X117" s="5"/>
      <c r="Y117" s="5"/>
      <c r="Z117" s="5"/>
    </row>
    <row r="118" ht="14.25" customHeight="1">
      <c r="A118" s="1"/>
      <c r="B118" s="2"/>
      <c r="C118" s="14"/>
      <c r="D118" s="14"/>
      <c r="E118" s="2"/>
      <c r="F118" s="15"/>
      <c r="G118" s="16"/>
      <c r="H118" s="16"/>
      <c r="I118" s="4"/>
      <c r="J118" s="5"/>
      <c r="K118" s="5"/>
      <c r="L118" s="5"/>
      <c r="M118" s="5"/>
      <c r="N118" s="5"/>
      <c r="O118" s="5"/>
      <c r="P118" s="5"/>
      <c r="Q118" s="5"/>
      <c r="R118" s="5"/>
      <c r="S118" s="5"/>
      <c r="T118" s="5"/>
      <c r="U118" s="5"/>
      <c r="V118" s="5"/>
      <c r="W118" s="5"/>
      <c r="X118" s="5"/>
      <c r="Y118" s="5"/>
      <c r="Z118" s="5"/>
    </row>
    <row r="119" ht="14.25" customHeight="1">
      <c r="A119" s="1"/>
      <c r="B119" s="2"/>
      <c r="C119" s="14"/>
      <c r="D119" s="14"/>
      <c r="E119" s="2"/>
      <c r="F119" s="15"/>
      <c r="G119" s="16"/>
      <c r="H119" s="16"/>
      <c r="I119" s="4"/>
      <c r="J119" s="5"/>
      <c r="K119" s="5"/>
      <c r="L119" s="5"/>
      <c r="M119" s="5"/>
      <c r="N119" s="5"/>
      <c r="O119" s="5"/>
      <c r="P119" s="5"/>
      <c r="Q119" s="5"/>
      <c r="R119" s="5"/>
      <c r="S119" s="5"/>
      <c r="T119" s="5"/>
      <c r="U119" s="5"/>
      <c r="V119" s="5"/>
      <c r="W119" s="5"/>
      <c r="X119" s="5"/>
      <c r="Y119" s="5"/>
      <c r="Z119" s="5"/>
    </row>
    <row r="120" ht="14.25" customHeight="1">
      <c r="A120" s="1"/>
      <c r="B120" s="2"/>
      <c r="C120" s="14"/>
      <c r="D120" s="14"/>
      <c r="E120" s="2"/>
      <c r="F120" s="15"/>
      <c r="G120" s="16"/>
      <c r="H120" s="16"/>
      <c r="I120" s="4"/>
      <c r="J120" s="5"/>
      <c r="K120" s="5"/>
      <c r="L120" s="5"/>
      <c r="M120" s="5"/>
      <c r="N120" s="5"/>
      <c r="O120" s="5"/>
      <c r="P120" s="5"/>
      <c r="Q120" s="5"/>
      <c r="R120" s="5"/>
      <c r="S120" s="5"/>
      <c r="T120" s="5"/>
      <c r="U120" s="5"/>
      <c r="V120" s="5"/>
      <c r="W120" s="5"/>
      <c r="X120" s="5"/>
      <c r="Y120" s="5"/>
      <c r="Z120" s="5"/>
    </row>
    <row r="121" ht="14.25" customHeight="1">
      <c r="A121" s="1"/>
      <c r="B121" s="2"/>
      <c r="C121" s="14"/>
      <c r="D121" s="14"/>
      <c r="E121" s="2"/>
      <c r="F121" s="15"/>
      <c r="G121" s="16"/>
      <c r="H121" s="16"/>
      <c r="I121" s="4"/>
      <c r="J121" s="5"/>
      <c r="K121" s="5"/>
      <c r="L121" s="5"/>
      <c r="M121" s="5"/>
      <c r="N121" s="5"/>
      <c r="O121" s="5"/>
      <c r="P121" s="5"/>
      <c r="Q121" s="5"/>
      <c r="R121" s="5"/>
      <c r="S121" s="5"/>
      <c r="T121" s="5"/>
      <c r="U121" s="5"/>
      <c r="V121" s="5"/>
      <c r="W121" s="5"/>
      <c r="X121" s="5"/>
      <c r="Y121" s="5"/>
      <c r="Z121" s="5"/>
    </row>
    <row r="122" ht="14.25" customHeight="1">
      <c r="A122" s="1"/>
      <c r="B122" s="2"/>
      <c r="C122" s="14"/>
      <c r="D122" s="14"/>
      <c r="E122" s="2"/>
      <c r="F122" s="15"/>
      <c r="G122" s="16"/>
      <c r="H122" s="16"/>
      <c r="I122" s="4"/>
      <c r="J122" s="5"/>
      <c r="K122" s="5"/>
      <c r="L122" s="5"/>
      <c r="M122" s="5"/>
      <c r="N122" s="5"/>
      <c r="O122" s="5"/>
      <c r="P122" s="5"/>
      <c r="Q122" s="5"/>
      <c r="R122" s="5"/>
      <c r="S122" s="5"/>
      <c r="T122" s="5"/>
      <c r="U122" s="5"/>
      <c r="V122" s="5"/>
      <c r="W122" s="5"/>
      <c r="X122" s="5"/>
      <c r="Y122" s="5"/>
      <c r="Z122" s="5"/>
    </row>
    <row r="123" ht="14.25" customHeight="1">
      <c r="A123" s="1"/>
      <c r="B123" s="2"/>
      <c r="C123" s="14"/>
      <c r="D123" s="14"/>
      <c r="E123" s="2"/>
      <c r="F123" s="15"/>
      <c r="G123" s="16"/>
      <c r="H123" s="16"/>
      <c r="I123" s="4"/>
      <c r="J123" s="5"/>
      <c r="K123" s="5"/>
      <c r="L123" s="5"/>
      <c r="M123" s="5"/>
      <c r="N123" s="5"/>
      <c r="O123" s="5"/>
      <c r="P123" s="5"/>
      <c r="Q123" s="5"/>
      <c r="R123" s="5"/>
      <c r="S123" s="5"/>
      <c r="T123" s="5"/>
      <c r="U123" s="5"/>
      <c r="V123" s="5"/>
      <c r="W123" s="5"/>
      <c r="X123" s="5"/>
      <c r="Y123" s="5"/>
      <c r="Z123" s="5"/>
    </row>
    <row r="124" ht="14.25" customHeight="1">
      <c r="A124" s="1"/>
      <c r="B124" s="2"/>
      <c r="C124" s="14"/>
      <c r="D124" s="14"/>
      <c r="E124" s="2"/>
      <c r="F124" s="15"/>
      <c r="G124" s="16"/>
      <c r="H124" s="16"/>
      <c r="I124" s="4"/>
      <c r="J124" s="5"/>
      <c r="K124" s="5"/>
      <c r="L124" s="5"/>
      <c r="M124" s="5"/>
      <c r="N124" s="5"/>
      <c r="O124" s="5"/>
      <c r="P124" s="5"/>
      <c r="Q124" s="5"/>
      <c r="R124" s="5"/>
      <c r="S124" s="5"/>
      <c r="T124" s="5"/>
      <c r="U124" s="5"/>
      <c r="V124" s="5"/>
      <c r="W124" s="5"/>
      <c r="X124" s="5"/>
      <c r="Y124" s="5"/>
      <c r="Z124" s="5"/>
    </row>
    <row r="125" ht="14.25" customHeight="1">
      <c r="A125" s="1"/>
      <c r="B125" s="2"/>
      <c r="C125" s="14"/>
      <c r="D125" s="14"/>
      <c r="E125" s="2"/>
      <c r="F125" s="15"/>
      <c r="G125" s="16"/>
      <c r="H125" s="16"/>
      <c r="I125" s="4"/>
      <c r="J125" s="5"/>
      <c r="K125" s="5"/>
      <c r="L125" s="5"/>
      <c r="M125" s="5"/>
      <c r="N125" s="5"/>
      <c r="O125" s="5"/>
      <c r="P125" s="5"/>
      <c r="Q125" s="5"/>
      <c r="R125" s="5"/>
      <c r="S125" s="5"/>
      <c r="T125" s="5"/>
      <c r="U125" s="5"/>
      <c r="V125" s="5"/>
      <c r="W125" s="5"/>
      <c r="X125" s="5"/>
      <c r="Y125" s="5"/>
      <c r="Z125" s="5"/>
    </row>
    <row r="126" ht="14.25" customHeight="1">
      <c r="A126" s="1"/>
      <c r="B126" s="2"/>
      <c r="C126" s="14"/>
      <c r="D126" s="14"/>
      <c r="E126" s="2"/>
      <c r="F126" s="15"/>
      <c r="G126" s="16"/>
      <c r="H126" s="16"/>
      <c r="I126" s="4"/>
      <c r="J126" s="5"/>
      <c r="K126" s="5"/>
      <c r="L126" s="5"/>
      <c r="M126" s="5"/>
      <c r="N126" s="5"/>
      <c r="O126" s="5"/>
      <c r="P126" s="5"/>
      <c r="Q126" s="5"/>
      <c r="R126" s="5"/>
      <c r="S126" s="5"/>
      <c r="T126" s="5"/>
      <c r="U126" s="5"/>
      <c r="V126" s="5"/>
      <c r="W126" s="5"/>
      <c r="X126" s="5"/>
      <c r="Y126" s="5"/>
      <c r="Z126" s="5"/>
    </row>
    <row r="127" ht="14.25" customHeight="1">
      <c r="A127" s="1"/>
      <c r="B127" s="2"/>
      <c r="C127" s="14"/>
      <c r="D127" s="14"/>
      <c r="E127" s="2"/>
      <c r="F127" s="15"/>
      <c r="G127" s="16"/>
      <c r="H127" s="16"/>
      <c r="I127" s="4"/>
      <c r="J127" s="5"/>
      <c r="K127" s="5"/>
      <c r="L127" s="5"/>
      <c r="M127" s="5"/>
      <c r="N127" s="5"/>
      <c r="O127" s="5"/>
      <c r="P127" s="5"/>
      <c r="Q127" s="5"/>
      <c r="R127" s="5"/>
      <c r="S127" s="5"/>
      <c r="T127" s="5"/>
      <c r="U127" s="5"/>
      <c r="V127" s="5"/>
      <c r="W127" s="5"/>
      <c r="X127" s="5"/>
      <c r="Y127" s="5"/>
      <c r="Z127" s="5"/>
    </row>
    <row r="128" ht="14.25" customHeight="1">
      <c r="A128" s="1"/>
      <c r="B128" s="2"/>
      <c r="C128" s="14"/>
      <c r="D128" s="14"/>
      <c r="E128" s="2"/>
      <c r="F128" s="15"/>
      <c r="G128" s="16"/>
      <c r="H128" s="16"/>
      <c r="I128" s="4"/>
      <c r="J128" s="5"/>
      <c r="K128" s="5"/>
      <c r="L128" s="5"/>
      <c r="M128" s="5"/>
      <c r="N128" s="5"/>
      <c r="O128" s="5"/>
      <c r="P128" s="5"/>
      <c r="Q128" s="5"/>
      <c r="R128" s="5"/>
      <c r="S128" s="5"/>
      <c r="T128" s="5"/>
      <c r="U128" s="5"/>
      <c r="V128" s="5"/>
      <c r="W128" s="5"/>
      <c r="X128" s="5"/>
      <c r="Y128" s="5"/>
      <c r="Z128" s="5"/>
    </row>
    <row r="129" ht="14.25" customHeight="1">
      <c r="A129" s="1"/>
      <c r="B129" s="2"/>
      <c r="C129" s="14"/>
      <c r="D129" s="14"/>
      <c r="E129" s="2"/>
      <c r="F129" s="15"/>
      <c r="G129" s="16"/>
      <c r="H129" s="16"/>
      <c r="I129" s="4"/>
      <c r="J129" s="5"/>
      <c r="K129" s="5"/>
      <c r="L129" s="5"/>
      <c r="M129" s="5"/>
      <c r="N129" s="5"/>
      <c r="O129" s="5"/>
      <c r="P129" s="5"/>
      <c r="Q129" s="5"/>
      <c r="R129" s="5"/>
      <c r="S129" s="5"/>
      <c r="T129" s="5"/>
      <c r="U129" s="5"/>
      <c r="V129" s="5"/>
      <c r="W129" s="5"/>
      <c r="X129" s="5"/>
      <c r="Y129" s="5"/>
      <c r="Z129" s="5"/>
    </row>
    <row r="130" ht="14.25" customHeight="1">
      <c r="A130" s="1"/>
      <c r="B130" s="2"/>
      <c r="C130" s="14"/>
      <c r="D130" s="14"/>
      <c r="E130" s="2"/>
      <c r="F130" s="15"/>
      <c r="G130" s="16"/>
      <c r="H130" s="16"/>
      <c r="I130" s="4"/>
      <c r="J130" s="5"/>
      <c r="K130" s="5"/>
      <c r="L130" s="5"/>
      <c r="M130" s="5"/>
      <c r="N130" s="5"/>
      <c r="O130" s="5"/>
      <c r="P130" s="5"/>
      <c r="Q130" s="5"/>
      <c r="R130" s="5"/>
      <c r="S130" s="5"/>
      <c r="T130" s="5"/>
      <c r="U130" s="5"/>
      <c r="V130" s="5"/>
      <c r="W130" s="5"/>
      <c r="X130" s="5"/>
      <c r="Y130" s="5"/>
      <c r="Z130" s="5"/>
    </row>
    <row r="131" ht="14.25" customHeight="1">
      <c r="A131" s="1"/>
      <c r="B131" s="2"/>
      <c r="C131" s="14"/>
      <c r="D131" s="14"/>
      <c r="E131" s="2"/>
      <c r="F131" s="15"/>
      <c r="G131" s="16"/>
      <c r="H131" s="16"/>
      <c r="I131" s="4"/>
      <c r="J131" s="5"/>
      <c r="K131" s="5"/>
      <c r="L131" s="5"/>
      <c r="M131" s="5"/>
      <c r="N131" s="5"/>
      <c r="O131" s="5"/>
      <c r="P131" s="5"/>
      <c r="Q131" s="5"/>
      <c r="R131" s="5"/>
      <c r="S131" s="5"/>
      <c r="T131" s="5"/>
      <c r="U131" s="5"/>
      <c r="V131" s="5"/>
      <c r="W131" s="5"/>
      <c r="X131" s="5"/>
      <c r="Y131" s="5"/>
      <c r="Z131" s="5"/>
    </row>
    <row r="132" ht="14.25" customHeight="1">
      <c r="A132" s="1"/>
      <c r="B132" s="2"/>
      <c r="C132" s="14"/>
      <c r="D132" s="14"/>
      <c r="E132" s="2"/>
      <c r="F132" s="15"/>
      <c r="G132" s="16"/>
      <c r="H132" s="16"/>
      <c r="I132" s="4"/>
      <c r="J132" s="5"/>
      <c r="K132" s="5"/>
      <c r="L132" s="5"/>
      <c r="M132" s="5"/>
      <c r="N132" s="5"/>
      <c r="O132" s="5"/>
      <c r="P132" s="5"/>
      <c r="Q132" s="5"/>
      <c r="R132" s="5"/>
      <c r="S132" s="5"/>
      <c r="T132" s="5"/>
      <c r="U132" s="5"/>
      <c r="V132" s="5"/>
      <c r="W132" s="5"/>
      <c r="X132" s="5"/>
      <c r="Y132" s="5"/>
      <c r="Z132" s="5"/>
    </row>
    <row r="133" ht="14.25" customHeight="1">
      <c r="A133" s="1"/>
      <c r="B133" s="2"/>
      <c r="C133" s="14"/>
      <c r="D133" s="14"/>
      <c r="E133" s="2"/>
      <c r="F133" s="15"/>
      <c r="G133" s="16"/>
      <c r="H133" s="16"/>
      <c r="I133" s="4"/>
      <c r="J133" s="5"/>
      <c r="K133" s="5"/>
      <c r="L133" s="5"/>
      <c r="M133" s="5"/>
      <c r="N133" s="5"/>
      <c r="O133" s="5"/>
      <c r="P133" s="5"/>
      <c r="Q133" s="5"/>
      <c r="R133" s="5"/>
      <c r="S133" s="5"/>
      <c r="T133" s="5"/>
      <c r="U133" s="5"/>
      <c r="V133" s="5"/>
      <c r="W133" s="5"/>
      <c r="X133" s="5"/>
      <c r="Y133" s="5"/>
      <c r="Z133" s="5"/>
    </row>
    <row r="134" ht="14.25" customHeight="1">
      <c r="A134" s="1"/>
      <c r="B134" s="2"/>
      <c r="C134" s="14"/>
      <c r="D134" s="14"/>
      <c r="E134" s="2"/>
      <c r="F134" s="15"/>
      <c r="G134" s="16"/>
      <c r="H134" s="16"/>
      <c r="I134" s="4"/>
      <c r="J134" s="5"/>
      <c r="K134" s="5"/>
      <c r="L134" s="5"/>
      <c r="M134" s="5"/>
      <c r="N134" s="5"/>
      <c r="O134" s="5"/>
      <c r="P134" s="5"/>
      <c r="Q134" s="5"/>
      <c r="R134" s="5"/>
      <c r="S134" s="5"/>
      <c r="T134" s="5"/>
      <c r="U134" s="5"/>
      <c r="V134" s="5"/>
      <c r="W134" s="5"/>
      <c r="X134" s="5"/>
      <c r="Y134" s="5"/>
      <c r="Z134" s="5"/>
    </row>
    <row r="135" ht="14.25" customHeight="1">
      <c r="A135" s="1"/>
      <c r="B135" s="2"/>
      <c r="C135" s="14"/>
      <c r="D135" s="14"/>
      <c r="E135" s="2"/>
      <c r="F135" s="15"/>
      <c r="G135" s="16"/>
      <c r="H135" s="16"/>
      <c r="I135" s="4"/>
      <c r="J135" s="5"/>
      <c r="K135" s="5"/>
      <c r="L135" s="5"/>
      <c r="M135" s="5"/>
      <c r="N135" s="5"/>
      <c r="O135" s="5"/>
      <c r="P135" s="5"/>
      <c r="Q135" s="5"/>
      <c r="R135" s="5"/>
      <c r="S135" s="5"/>
      <c r="T135" s="5"/>
      <c r="U135" s="5"/>
      <c r="V135" s="5"/>
      <c r="W135" s="5"/>
      <c r="X135" s="5"/>
      <c r="Y135" s="5"/>
      <c r="Z135" s="5"/>
    </row>
    <row r="136" ht="14.25" customHeight="1">
      <c r="A136" s="1"/>
      <c r="B136" s="2"/>
      <c r="C136" s="14"/>
      <c r="D136" s="14"/>
      <c r="E136" s="2"/>
      <c r="F136" s="15"/>
      <c r="G136" s="16"/>
      <c r="H136" s="16"/>
      <c r="I136" s="4"/>
      <c r="J136" s="5"/>
      <c r="K136" s="5"/>
      <c r="L136" s="5"/>
      <c r="M136" s="5"/>
      <c r="N136" s="5"/>
      <c r="O136" s="5"/>
      <c r="P136" s="5"/>
      <c r="Q136" s="5"/>
      <c r="R136" s="5"/>
      <c r="S136" s="5"/>
      <c r="T136" s="5"/>
      <c r="U136" s="5"/>
      <c r="V136" s="5"/>
      <c r="W136" s="5"/>
      <c r="X136" s="5"/>
      <c r="Y136" s="5"/>
      <c r="Z136" s="5"/>
    </row>
    <row r="137" ht="14.25" customHeight="1">
      <c r="A137" s="1"/>
      <c r="B137" s="2"/>
      <c r="C137" s="14"/>
      <c r="D137" s="14"/>
      <c r="E137" s="2"/>
      <c r="F137" s="15"/>
      <c r="G137" s="16"/>
      <c r="H137" s="16"/>
      <c r="I137" s="4"/>
      <c r="J137" s="5"/>
      <c r="K137" s="5"/>
      <c r="L137" s="5"/>
      <c r="M137" s="5"/>
      <c r="N137" s="5"/>
      <c r="O137" s="5"/>
      <c r="P137" s="5"/>
      <c r="Q137" s="5"/>
      <c r="R137" s="5"/>
      <c r="S137" s="5"/>
      <c r="T137" s="5"/>
      <c r="U137" s="5"/>
      <c r="V137" s="5"/>
      <c r="W137" s="5"/>
      <c r="X137" s="5"/>
      <c r="Y137" s="5"/>
      <c r="Z137" s="5"/>
    </row>
    <row r="138" ht="14.25" customHeight="1">
      <c r="A138" s="1"/>
      <c r="B138" s="2"/>
      <c r="C138" s="14"/>
      <c r="D138" s="14"/>
      <c r="E138" s="2"/>
      <c r="F138" s="15"/>
      <c r="G138" s="16"/>
      <c r="H138" s="16"/>
      <c r="I138" s="4"/>
      <c r="J138" s="5"/>
      <c r="K138" s="5"/>
      <c r="L138" s="5"/>
      <c r="M138" s="5"/>
      <c r="N138" s="5"/>
      <c r="O138" s="5"/>
      <c r="P138" s="5"/>
      <c r="Q138" s="5"/>
      <c r="R138" s="5"/>
      <c r="S138" s="5"/>
      <c r="T138" s="5"/>
      <c r="U138" s="5"/>
      <c r="V138" s="5"/>
      <c r="W138" s="5"/>
      <c r="X138" s="5"/>
      <c r="Y138" s="5"/>
      <c r="Z138" s="5"/>
    </row>
    <row r="139" ht="14.25" customHeight="1">
      <c r="A139" s="1"/>
      <c r="B139" s="2"/>
      <c r="C139" s="14"/>
      <c r="D139" s="14"/>
      <c r="E139" s="2"/>
      <c r="F139" s="15"/>
      <c r="G139" s="16"/>
      <c r="H139" s="16"/>
      <c r="I139" s="4"/>
      <c r="J139" s="5"/>
      <c r="K139" s="5"/>
      <c r="L139" s="5"/>
      <c r="M139" s="5"/>
      <c r="N139" s="5"/>
      <c r="O139" s="5"/>
      <c r="P139" s="5"/>
      <c r="Q139" s="5"/>
      <c r="R139" s="5"/>
      <c r="S139" s="5"/>
      <c r="T139" s="5"/>
      <c r="U139" s="5"/>
      <c r="V139" s="5"/>
      <c r="W139" s="5"/>
      <c r="X139" s="5"/>
      <c r="Y139" s="5"/>
      <c r="Z139" s="5"/>
    </row>
    <row r="140" ht="14.25" customHeight="1">
      <c r="A140" s="1"/>
      <c r="B140" s="2"/>
      <c r="C140" s="14"/>
      <c r="D140" s="14"/>
      <c r="E140" s="2"/>
      <c r="F140" s="15"/>
      <c r="G140" s="16"/>
      <c r="H140" s="16"/>
      <c r="I140" s="4"/>
      <c r="J140" s="5"/>
      <c r="K140" s="5"/>
      <c r="L140" s="5"/>
      <c r="M140" s="5"/>
      <c r="N140" s="5"/>
      <c r="O140" s="5"/>
      <c r="P140" s="5"/>
      <c r="Q140" s="5"/>
      <c r="R140" s="5"/>
      <c r="S140" s="5"/>
      <c r="T140" s="5"/>
      <c r="U140" s="5"/>
      <c r="V140" s="5"/>
      <c r="W140" s="5"/>
      <c r="X140" s="5"/>
      <c r="Y140" s="5"/>
      <c r="Z140" s="5"/>
    </row>
    <row r="141" ht="14.25" customHeight="1">
      <c r="A141" s="1"/>
      <c r="B141" s="2"/>
      <c r="C141" s="14"/>
      <c r="D141" s="14"/>
      <c r="E141" s="2"/>
      <c r="F141" s="15"/>
      <c r="G141" s="16"/>
      <c r="H141" s="16"/>
      <c r="I141" s="4"/>
      <c r="J141" s="5"/>
      <c r="K141" s="5"/>
      <c r="L141" s="5"/>
      <c r="M141" s="5"/>
      <c r="N141" s="5"/>
      <c r="O141" s="5"/>
      <c r="P141" s="5"/>
      <c r="Q141" s="5"/>
      <c r="R141" s="5"/>
      <c r="S141" s="5"/>
      <c r="T141" s="5"/>
      <c r="U141" s="5"/>
      <c r="V141" s="5"/>
      <c r="W141" s="5"/>
      <c r="X141" s="5"/>
      <c r="Y141" s="5"/>
      <c r="Z141" s="5"/>
    </row>
    <row r="142" ht="14.25" customHeight="1">
      <c r="A142" s="1"/>
      <c r="B142" s="2"/>
      <c r="C142" s="14"/>
      <c r="D142" s="14"/>
      <c r="E142" s="2"/>
      <c r="F142" s="15"/>
      <c r="G142" s="16"/>
      <c r="H142" s="16"/>
      <c r="I142" s="4"/>
      <c r="J142" s="5"/>
      <c r="K142" s="5"/>
      <c r="L142" s="5"/>
      <c r="M142" s="5"/>
      <c r="N142" s="5"/>
      <c r="O142" s="5"/>
      <c r="P142" s="5"/>
      <c r="Q142" s="5"/>
      <c r="R142" s="5"/>
      <c r="S142" s="5"/>
      <c r="T142" s="5"/>
      <c r="U142" s="5"/>
      <c r="V142" s="5"/>
      <c r="W142" s="5"/>
      <c r="X142" s="5"/>
      <c r="Y142" s="5"/>
      <c r="Z142" s="5"/>
    </row>
    <row r="143" ht="14.25" customHeight="1">
      <c r="A143" s="1"/>
      <c r="B143" s="2"/>
      <c r="C143" s="14"/>
      <c r="D143" s="14"/>
      <c r="E143" s="2"/>
      <c r="F143" s="15"/>
      <c r="G143" s="16"/>
      <c r="H143" s="16"/>
      <c r="I143" s="4"/>
      <c r="J143" s="5"/>
      <c r="K143" s="5"/>
      <c r="L143" s="5"/>
      <c r="M143" s="5"/>
      <c r="N143" s="5"/>
      <c r="O143" s="5"/>
      <c r="P143" s="5"/>
      <c r="Q143" s="5"/>
      <c r="R143" s="5"/>
      <c r="S143" s="5"/>
      <c r="T143" s="5"/>
      <c r="U143" s="5"/>
      <c r="V143" s="5"/>
      <c r="W143" s="5"/>
      <c r="X143" s="5"/>
      <c r="Y143" s="5"/>
      <c r="Z143" s="5"/>
    </row>
    <row r="144" ht="14.25" customHeight="1">
      <c r="A144" s="1"/>
      <c r="B144" s="2"/>
      <c r="C144" s="14"/>
      <c r="D144" s="14"/>
      <c r="E144" s="2"/>
      <c r="F144" s="15"/>
      <c r="G144" s="16"/>
      <c r="H144" s="16"/>
      <c r="I144" s="4"/>
      <c r="J144" s="5"/>
      <c r="K144" s="5"/>
      <c r="L144" s="5"/>
      <c r="M144" s="5"/>
      <c r="N144" s="5"/>
      <c r="O144" s="5"/>
      <c r="P144" s="5"/>
      <c r="Q144" s="5"/>
      <c r="R144" s="5"/>
      <c r="S144" s="5"/>
      <c r="T144" s="5"/>
      <c r="U144" s="5"/>
      <c r="V144" s="5"/>
      <c r="W144" s="5"/>
      <c r="X144" s="5"/>
      <c r="Y144" s="5"/>
      <c r="Z144" s="5"/>
    </row>
    <row r="145" ht="14.25" customHeight="1">
      <c r="A145" s="1"/>
      <c r="B145" s="2"/>
      <c r="C145" s="14"/>
      <c r="D145" s="14"/>
      <c r="E145" s="2"/>
      <c r="F145" s="15"/>
      <c r="G145" s="16"/>
      <c r="H145" s="16"/>
      <c r="I145" s="4"/>
      <c r="J145" s="5"/>
      <c r="K145" s="5"/>
      <c r="L145" s="5"/>
      <c r="M145" s="5"/>
      <c r="N145" s="5"/>
      <c r="O145" s="5"/>
      <c r="P145" s="5"/>
      <c r="Q145" s="5"/>
      <c r="R145" s="5"/>
      <c r="S145" s="5"/>
      <c r="T145" s="5"/>
      <c r="U145" s="5"/>
      <c r="V145" s="5"/>
      <c r="W145" s="5"/>
      <c r="X145" s="5"/>
      <c r="Y145" s="5"/>
      <c r="Z145" s="5"/>
    </row>
    <row r="146" ht="14.25" customHeight="1">
      <c r="A146" s="1"/>
      <c r="B146" s="2"/>
      <c r="C146" s="14"/>
      <c r="D146" s="14"/>
      <c r="E146" s="2"/>
      <c r="F146" s="15"/>
      <c r="G146" s="16"/>
      <c r="H146" s="16"/>
      <c r="I146" s="4"/>
      <c r="J146" s="5"/>
      <c r="K146" s="5"/>
      <c r="L146" s="5"/>
      <c r="M146" s="5"/>
      <c r="N146" s="5"/>
      <c r="O146" s="5"/>
      <c r="P146" s="5"/>
      <c r="Q146" s="5"/>
      <c r="R146" s="5"/>
      <c r="S146" s="5"/>
      <c r="T146" s="5"/>
      <c r="U146" s="5"/>
      <c r="V146" s="5"/>
      <c r="W146" s="5"/>
      <c r="X146" s="5"/>
      <c r="Y146" s="5"/>
      <c r="Z146" s="5"/>
    </row>
    <row r="147" ht="14.25" customHeight="1">
      <c r="A147" s="1"/>
      <c r="B147" s="2"/>
      <c r="C147" s="14"/>
      <c r="D147" s="14"/>
      <c r="E147" s="2"/>
      <c r="F147" s="15"/>
      <c r="G147" s="16"/>
      <c r="H147" s="16"/>
      <c r="I147" s="4"/>
      <c r="J147" s="5"/>
      <c r="K147" s="5"/>
      <c r="L147" s="5"/>
      <c r="M147" s="5"/>
      <c r="N147" s="5"/>
      <c r="O147" s="5"/>
      <c r="P147" s="5"/>
      <c r="Q147" s="5"/>
      <c r="R147" s="5"/>
      <c r="S147" s="5"/>
      <c r="T147" s="5"/>
      <c r="U147" s="5"/>
      <c r="V147" s="5"/>
      <c r="W147" s="5"/>
      <c r="X147" s="5"/>
      <c r="Y147" s="5"/>
      <c r="Z147" s="5"/>
    </row>
    <row r="148" ht="14.25" customHeight="1">
      <c r="A148" s="1"/>
      <c r="B148" s="2"/>
      <c r="C148" s="14"/>
      <c r="D148" s="14"/>
      <c r="E148" s="2"/>
      <c r="F148" s="15"/>
      <c r="G148" s="16"/>
      <c r="H148" s="16"/>
      <c r="I148" s="4"/>
      <c r="J148" s="5"/>
      <c r="K148" s="5"/>
      <c r="L148" s="5"/>
      <c r="M148" s="5"/>
      <c r="N148" s="5"/>
      <c r="O148" s="5"/>
      <c r="P148" s="5"/>
      <c r="Q148" s="5"/>
      <c r="R148" s="5"/>
      <c r="S148" s="5"/>
      <c r="T148" s="5"/>
      <c r="U148" s="5"/>
      <c r="V148" s="5"/>
      <c r="W148" s="5"/>
      <c r="X148" s="5"/>
      <c r="Y148" s="5"/>
      <c r="Z148" s="5"/>
    </row>
    <row r="149" ht="14.25" customHeight="1">
      <c r="A149" s="1"/>
      <c r="B149" s="2"/>
      <c r="C149" s="14"/>
      <c r="D149" s="14"/>
      <c r="E149" s="2"/>
      <c r="F149" s="15"/>
      <c r="G149" s="16"/>
      <c r="H149" s="16"/>
      <c r="I149" s="4"/>
      <c r="J149" s="5"/>
      <c r="K149" s="5"/>
      <c r="L149" s="5"/>
      <c r="M149" s="5"/>
      <c r="N149" s="5"/>
      <c r="O149" s="5"/>
      <c r="P149" s="5"/>
      <c r="Q149" s="5"/>
      <c r="R149" s="5"/>
      <c r="S149" s="5"/>
      <c r="T149" s="5"/>
      <c r="U149" s="5"/>
      <c r="V149" s="5"/>
      <c r="W149" s="5"/>
      <c r="X149" s="5"/>
      <c r="Y149" s="5"/>
      <c r="Z149" s="5"/>
    </row>
    <row r="150" ht="14.25" customHeight="1">
      <c r="A150" s="1"/>
      <c r="B150" s="2"/>
      <c r="C150" s="14"/>
      <c r="D150" s="14"/>
      <c r="E150" s="2"/>
      <c r="F150" s="15"/>
      <c r="G150" s="16"/>
      <c r="H150" s="16"/>
      <c r="I150" s="4"/>
      <c r="J150" s="5"/>
      <c r="K150" s="5"/>
      <c r="L150" s="5"/>
      <c r="M150" s="5"/>
      <c r="N150" s="5"/>
      <c r="O150" s="5"/>
      <c r="P150" s="5"/>
      <c r="Q150" s="5"/>
      <c r="R150" s="5"/>
      <c r="S150" s="5"/>
      <c r="T150" s="5"/>
      <c r="U150" s="5"/>
      <c r="V150" s="5"/>
      <c r="W150" s="5"/>
      <c r="X150" s="5"/>
      <c r="Y150" s="5"/>
      <c r="Z150" s="5"/>
    </row>
    <row r="151" ht="14.25" customHeight="1">
      <c r="A151" s="1"/>
      <c r="B151" s="2"/>
      <c r="C151" s="14"/>
      <c r="D151" s="14"/>
      <c r="E151" s="2"/>
      <c r="F151" s="15"/>
      <c r="G151" s="16"/>
      <c r="H151" s="16"/>
      <c r="I151" s="4"/>
      <c r="J151" s="5"/>
      <c r="K151" s="5"/>
      <c r="L151" s="5"/>
      <c r="M151" s="5"/>
      <c r="N151" s="5"/>
      <c r="O151" s="5"/>
      <c r="P151" s="5"/>
      <c r="Q151" s="5"/>
      <c r="R151" s="5"/>
      <c r="S151" s="5"/>
      <c r="T151" s="5"/>
      <c r="U151" s="5"/>
      <c r="V151" s="5"/>
      <c r="W151" s="5"/>
      <c r="X151" s="5"/>
      <c r="Y151" s="5"/>
      <c r="Z151" s="5"/>
    </row>
    <row r="152" ht="14.25" customHeight="1">
      <c r="A152" s="1"/>
      <c r="B152" s="2"/>
      <c r="C152" s="14"/>
      <c r="D152" s="14"/>
      <c r="E152" s="2"/>
      <c r="F152" s="15"/>
      <c r="G152" s="16"/>
      <c r="H152" s="16"/>
      <c r="I152" s="4"/>
      <c r="J152" s="5"/>
      <c r="K152" s="5"/>
      <c r="L152" s="5"/>
      <c r="M152" s="5"/>
      <c r="N152" s="5"/>
      <c r="O152" s="5"/>
      <c r="P152" s="5"/>
      <c r="Q152" s="5"/>
      <c r="R152" s="5"/>
      <c r="S152" s="5"/>
      <c r="T152" s="5"/>
      <c r="U152" s="5"/>
      <c r="V152" s="5"/>
      <c r="W152" s="5"/>
      <c r="X152" s="5"/>
      <c r="Y152" s="5"/>
      <c r="Z152" s="5"/>
    </row>
    <row r="153" ht="14.25" customHeight="1">
      <c r="A153" s="1"/>
      <c r="B153" s="2"/>
      <c r="C153" s="14"/>
      <c r="D153" s="14"/>
      <c r="E153" s="2"/>
      <c r="F153" s="15"/>
      <c r="G153" s="16"/>
      <c r="H153" s="16"/>
      <c r="I153" s="4"/>
      <c r="J153" s="5"/>
      <c r="K153" s="5"/>
      <c r="L153" s="5"/>
      <c r="M153" s="5"/>
      <c r="N153" s="5"/>
      <c r="O153" s="5"/>
      <c r="P153" s="5"/>
      <c r="Q153" s="5"/>
      <c r="R153" s="5"/>
      <c r="S153" s="5"/>
      <c r="T153" s="5"/>
      <c r="U153" s="5"/>
      <c r="V153" s="5"/>
      <c r="W153" s="5"/>
      <c r="X153" s="5"/>
      <c r="Y153" s="5"/>
      <c r="Z153" s="5"/>
    </row>
    <row r="154" ht="14.25" customHeight="1">
      <c r="A154" s="1"/>
      <c r="B154" s="2"/>
      <c r="C154" s="14"/>
      <c r="D154" s="14"/>
      <c r="E154" s="2"/>
      <c r="F154" s="15"/>
      <c r="G154" s="16"/>
      <c r="H154" s="16"/>
      <c r="I154" s="4"/>
      <c r="J154" s="5"/>
      <c r="K154" s="5"/>
      <c r="L154" s="5"/>
      <c r="M154" s="5"/>
      <c r="N154" s="5"/>
      <c r="O154" s="5"/>
      <c r="P154" s="5"/>
      <c r="Q154" s="5"/>
      <c r="R154" s="5"/>
      <c r="S154" s="5"/>
      <c r="T154" s="5"/>
      <c r="U154" s="5"/>
      <c r="V154" s="5"/>
      <c r="W154" s="5"/>
      <c r="X154" s="5"/>
      <c r="Y154" s="5"/>
      <c r="Z154" s="5"/>
    </row>
    <row r="155" ht="14.25" customHeight="1">
      <c r="A155" s="1"/>
      <c r="B155" s="2"/>
      <c r="C155" s="14"/>
      <c r="D155" s="14"/>
      <c r="E155" s="2"/>
      <c r="F155" s="15"/>
      <c r="G155" s="16"/>
      <c r="H155" s="16"/>
      <c r="I155" s="4"/>
      <c r="J155" s="5"/>
      <c r="K155" s="5"/>
      <c r="L155" s="5"/>
      <c r="M155" s="5"/>
      <c r="N155" s="5"/>
      <c r="O155" s="5"/>
      <c r="P155" s="5"/>
      <c r="Q155" s="5"/>
      <c r="R155" s="5"/>
      <c r="S155" s="5"/>
      <c r="T155" s="5"/>
      <c r="U155" s="5"/>
      <c r="V155" s="5"/>
      <c r="W155" s="5"/>
      <c r="X155" s="5"/>
      <c r="Y155" s="5"/>
      <c r="Z155" s="5"/>
    </row>
    <row r="156" ht="14.25" customHeight="1">
      <c r="A156" s="1"/>
      <c r="B156" s="2"/>
      <c r="C156" s="14"/>
      <c r="D156" s="14"/>
      <c r="E156" s="2"/>
      <c r="F156" s="15"/>
      <c r="G156" s="16"/>
      <c r="H156" s="16"/>
      <c r="I156" s="4"/>
      <c r="J156" s="5"/>
      <c r="K156" s="5"/>
      <c r="L156" s="5"/>
      <c r="M156" s="5"/>
      <c r="N156" s="5"/>
      <c r="O156" s="5"/>
      <c r="P156" s="5"/>
      <c r="Q156" s="5"/>
      <c r="R156" s="5"/>
      <c r="S156" s="5"/>
      <c r="T156" s="5"/>
      <c r="U156" s="5"/>
      <c r="V156" s="5"/>
      <c r="W156" s="5"/>
      <c r="X156" s="5"/>
      <c r="Y156" s="5"/>
      <c r="Z156" s="5"/>
    </row>
    <row r="157" ht="14.25" customHeight="1">
      <c r="A157" s="1"/>
      <c r="B157" s="2"/>
      <c r="C157" s="14"/>
      <c r="D157" s="14"/>
      <c r="E157" s="2"/>
      <c r="F157" s="15"/>
      <c r="G157" s="16"/>
      <c r="H157" s="16"/>
      <c r="I157" s="4"/>
      <c r="J157" s="5"/>
      <c r="K157" s="5"/>
      <c r="L157" s="5"/>
      <c r="M157" s="5"/>
      <c r="N157" s="5"/>
      <c r="O157" s="5"/>
      <c r="P157" s="5"/>
      <c r="Q157" s="5"/>
      <c r="R157" s="5"/>
      <c r="S157" s="5"/>
      <c r="T157" s="5"/>
      <c r="U157" s="5"/>
      <c r="V157" s="5"/>
      <c r="W157" s="5"/>
      <c r="X157" s="5"/>
      <c r="Y157" s="5"/>
      <c r="Z157" s="5"/>
    </row>
    <row r="158" ht="14.25" customHeight="1">
      <c r="A158" s="1"/>
      <c r="B158" s="2"/>
      <c r="C158" s="14"/>
      <c r="D158" s="14"/>
      <c r="E158" s="2"/>
      <c r="F158" s="15"/>
      <c r="G158" s="16"/>
      <c r="H158" s="16"/>
      <c r="I158" s="4"/>
      <c r="J158" s="5"/>
      <c r="K158" s="5"/>
      <c r="L158" s="5"/>
      <c r="M158" s="5"/>
      <c r="N158" s="5"/>
      <c r="O158" s="5"/>
      <c r="P158" s="5"/>
      <c r="Q158" s="5"/>
      <c r="R158" s="5"/>
      <c r="S158" s="5"/>
      <c r="T158" s="5"/>
      <c r="U158" s="5"/>
      <c r="V158" s="5"/>
      <c r="W158" s="5"/>
      <c r="X158" s="5"/>
      <c r="Y158" s="5"/>
      <c r="Z158" s="5"/>
    </row>
    <row r="159" ht="14.25" customHeight="1">
      <c r="A159" s="1"/>
      <c r="B159" s="2"/>
      <c r="C159" s="14"/>
      <c r="D159" s="14"/>
      <c r="E159" s="2"/>
      <c r="F159" s="15"/>
      <c r="G159" s="16"/>
      <c r="H159" s="16"/>
      <c r="I159" s="4"/>
      <c r="J159" s="5"/>
      <c r="K159" s="5"/>
      <c r="L159" s="5"/>
      <c r="M159" s="5"/>
      <c r="N159" s="5"/>
      <c r="O159" s="5"/>
      <c r="P159" s="5"/>
      <c r="Q159" s="5"/>
      <c r="R159" s="5"/>
      <c r="S159" s="5"/>
      <c r="T159" s="5"/>
      <c r="U159" s="5"/>
      <c r="V159" s="5"/>
      <c r="W159" s="5"/>
      <c r="X159" s="5"/>
      <c r="Y159" s="5"/>
      <c r="Z159" s="5"/>
    </row>
    <row r="160" ht="14.25" customHeight="1">
      <c r="A160" s="1"/>
      <c r="B160" s="2"/>
      <c r="C160" s="14"/>
      <c r="D160" s="14"/>
      <c r="E160" s="2"/>
      <c r="F160" s="15"/>
      <c r="G160" s="16"/>
      <c r="H160" s="16"/>
      <c r="I160" s="4"/>
      <c r="J160" s="5"/>
      <c r="K160" s="5"/>
      <c r="L160" s="5"/>
      <c r="M160" s="5"/>
      <c r="N160" s="5"/>
      <c r="O160" s="5"/>
      <c r="P160" s="5"/>
      <c r="Q160" s="5"/>
      <c r="R160" s="5"/>
      <c r="S160" s="5"/>
      <c r="T160" s="5"/>
      <c r="U160" s="5"/>
      <c r="V160" s="5"/>
      <c r="W160" s="5"/>
      <c r="X160" s="5"/>
      <c r="Y160" s="5"/>
      <c r="Z160" s="5"/>
    </row>
    <row r="161" ht="14.25" customHeight="1">
      <c r="A161" s="1"/>
      <c r="B161" s="2"/>
      <c r="C161" s="14"/>
      <c r="D161" s="14"/>
      <c r="E161" s="2"/>
      <c r="F161" s="15"/>
      <c r="G161" s="16"/>
      <c r="H161" s="16"/>
      <c r="I161" s="4"/>
      <c r="J161" s="5"/>
      <c r="K161" s="5"/>
      <c r="L161" s="5"/>
      <c r="M161" s="5"/>
      <c r="N161" s="5"/>
      <c r="O161" s="5"/>
      <c r="P161" s="5"/>
      <c r="Q161" s="5"/>
      <c r="R161" s="5"/>
      <c r="S161" s="5"/>
      <c r="T161" s="5"/>
      <c r="U161" s="5"/>
      <c r="V161" s="5"/>
      <c r="W161" s="5"/>
      <c r="X161" s="5"/>
      <c r="Y161" s="5"/>
      <c r="Z161" s="5"/>
    </row>
    <row r="162" ht="14.25" customHeight="1">
      <c r="A162" s="1"/>
      <c r="B162" s="2"/>
      <c r="C162" s="14"/>
      <c r="D162" s="14"/>
      <c r="E162" s="2"/>
      <c r="F162" s="15"/>
      <c r="G162" s="16"/>
      <c r="H162" s="16"/>
      <c r="I162" s="4"/>
      <c r="J162" s="5"/>
      <c r="K162" s="5"/>
      <c r="L162" s="5"/>
      <c r="M162" s="5"/>
      <c r="N162" s="5"/>
      <c r="O162" s="5"/>
      <c r="P162" s="5"/>
      <c r="Q162" s="5"/>
      <c r="R162" s="5"/>
      <c r="S162" s="5"/>
      <c r="T162" s="5"/>
      <c r="U162" s="5"/>
      <c r="V162" s="5"/>
      <c r="W162" s="5"/>
      <c r="X162" s="5"/>
      <c r="Y162" s="5"/>
      <c r="Z162" s="5"/>
    </row>
    <row r="163" ht="14.25" customHeight="1">
      <c r="A163" s="1"/>
      <c r="B163" s="2"/>
      <c r="C163" s="14"/>
      <c r="D163" s="14"/>
      <c r="E163" s="2"/>
      <c r="F163" s="15"/>
      <c r="G163" s="16"/>
      <c r="H163" s="16"/>
      <c r="I163" s="4"/>
      <c r="J163" s="5"/>
      <c r="K163" s="5"/>
      <c r="L163" s="5"/>
      <c r="M163" s="5"/>
      <c r="N163" s="5"/>
      <c r="O163" s="5"/>
      <c r="P163" s="5"/>
      <c r="Q163" s="5"/>
      <c r="R163" s="5"/>
      <c r="S163" s="5"/>
      <c r="T163" s="5"/>
      <c r="U163" s="5"/>
      <c r="V163" s="5"/>
      <c r="W163" s="5"/>
      <c r="X163" s="5"/>
      <c r="Y163" s="5"/>
      <c r="Z163" s="5"/>
    </row>
    <row r="164" ht="14.25" customHeight="1">
      <c r="A164" s="1"/>
      <c r="B164" s="2"/>
      <c r="C164" s="14"/>
      <c r="D164" s="14"/>
      <c r="E164" s="2"/>
      <c r="F164" s="15"/>
      <c r="G164" s="16"/>
      <c r="H164" s="16"/>
      <c r="I164" s="4"/>
      <c r="J164" s="5"/>
      <c r="K164" s="5"/>
      <c r="L164" s="5"/>
      <c r="M164" s="5"/>
      <c r="N164" s="5"/>
      <c r="O164" s="5"/>
      <c r="P164" s="5"/>
      <c r="Q164" s="5"/>
      <c r="R164" s="5"/>
      <c r="S164" s="5"/>
      <c r="T164" s="5"/>
      <c r="U164" s="5"/>
      <c r="V164" s="5"/>
      <c r="W164" s="5"/>
      <c r="X164" s="5"/>
      <c r="Y164" s="5"/>
      <c r="Z164" s="5"/>
    </row>
    <row r="165" ht="14.25" customHeight="1">
      <c r="A165" s="1"/>
      <c r="B165" s="2"/>
      <c r="C165" s="14"/>
      <c r="D165" s="14"/>
      <c r="E165" s="2"/>
      <c r="F165" s="15"/>
      <c r="G165" s="16"/>
      <c r="H165" s="16"/>
      <c r="I165" s="4"/>
      <c r="J165" s="5"/>
      <c r="K165" s="5"/>
      <c r="L165" s="5"/>
      <c r="M165" s="5"/>
      <c r="N165" s="5"/>
      <c r="O165" s="5"/>
      <c r="P165" s="5"/>
      <c r="Q165" s="5"/>
      <c r="R165" s="5"/>
      <c r="S165" s="5"/>
      <c r="T165" s="5"/>
      <c r="U165" s="5"/>
      <c r="V165" s="5"/>
      <c r="W165" s="5"/>
      <c r="X165" s="5"/>
      <c r="Y165" s="5"/>
      <c r="Z165" s="5"/>
    </row>
    <row r="166" ht="14.25" customHeight="1">
      <c r="A166" s="1"/>
      <c r="B166" s="2"/>
      <c r="C166" s="14"/>
      <c r="D166" s="14"/>
      <c r="E166" s="2"/>
      <c r="F166" s="15"/>
      <c r="G166" s="16"/>
      <c r="H166" s="16"/>
      <c r="I166" s="4"/>
      <c r="J166" s="5"/>
      <c r="K166" s="5"/>
      <c r="L166" s="5"/>
      <c r="M166" s="5"/>
      <c r="N166" s="5"/>
      <c r="O166" s="5"/>
      <c r="P166" s="5"/>
      <c r="Q166" s="5"/>
      <c r="R166" s="5"/>
      <c r="S166" s="5"/>
      <c r="T166" s="5"/>
      <c r="U166" s="5"/>
      <c r="V166" s="5"/>
      <c r="W166" s="5"/>
      <c r="X166" s="5"/>
      <c r="Y166" s="5"/>
      <c r="Z166" s="5"/>
    </row>
    <row r="167" ht="14.25" customHeight="1">
      <c r="A167" s="1"/>
      <c r="B167" s="2"/>
      <c r="C167" s="14"/>
      <c r="D167" s="14"/>
      <c r="E167" s="2"/>
      <c r="F167" s="15"/>
      <c r="G167" s="16"/>
      <c r="H167" s="16"/>
      <c r="I167" s="4"/>
      <c r="J167" s="5"/>
      <c r="K167" s="5"/>
      <c r="L167" s="5"/>
      <c r="M167" s="5"/>
      <c r="N167" s="5"/>
      <c r="O167" s="5"/>
      <c r="P167" s="5"/>
      <c r="Q167" s="5"/>
      <c r="R167" s="5"/>
      <c r="S167" s="5"/>
      <c r="T167" s="5"/>
      <c r="U167" s="5"/>
      <c r="V167" s="5"/>
      <c r="W167" s="5"/>
      <c r="X167" s="5"/>
      <c r="Y167" s="5"/>
      <c r="Z167" s="5"/>
    </row>
    <row r="168" ht="14.25" customHeight="1">
      <c r="A168" s="1"/>
      <c r="B168" s="2"/>
      <c r="C168" s="14"/>
      <c r="D168" s="14"/>
      <c r="E168" s="2"/>
      <c r="F168" s="15"/>
      <c r="G168" s="16"/>
      <c r="H168" s="16"/>
      <c r="I168" s="4"/>
      <c r="J168" s="5"/>
      <c r="K168" s="5"/>
      <c r="L168" s="5"/>
      <c r="M168" s="5"/>
      <c r="N168" s="5"/>
      <c r="O168" s="5"/>
      <c r="P168" s="5"/>
      <c r="Q168" s="5"/>
      <c r="R168" s="5"/>
      <c r="S168" s="5"/>
      <c r="T168" s="5"/>
      <c r="U168" s="5"/>
      <c r="V168" s="5"/>
      <c r="W168" s="5"/>
      <c r="X168" s="5"/>
      <c r="Y168" s="5"/>
      <c r="Z168" s="5"/>
    </row>
    <row r="169" ht="14.25" customHeight="1">
      <c r="A169" s="1"/>
      <c r="B169" s="2"/>
      <c r="C169" s="14"/>
      <c r="D169" s="14"/>
      <c r="E169" s="2"/>
      <c r="F169" s="15"/>
      <c r="G169" s="16"/>
      <c r="H169" s="16"/>
      <c r="I169" s="4"/>
      <c r="J169" s="5"/>
      <c r="K169" s="5"/>
      <c r="L169" s="5"/>
      <c r="M169" s="5"/>
      <c r="N169" s="5"/>
      <c r="O169" s="5"/>
      <c r="P169" s="5"/>
      <c r="Q169" s="5"/>
      <c r="R169" s="5"/>
      <c r="S169" s="5"/>
      <c r="T169" s="5"/>
      <c r="U169" s="5"/>
      <c r="V169" s="5"/>
      <c r="W169" s="5"/>
      <c r="X169" s="5"/>
      <c r="Y169" s="5"/>
      <c r="Z169" s="5"/>
    </row>
    <row r="170" ht="14.25" customHeight="1">
      <c r="A170" s="1"/>
      <c r="B170" s="2"/>
      <c r="C170" s="14"/>
      <c r="D170" s="14"/>
      <c r="E170" s="2"/>
      <c r="F170" s="15"/>
      <c r="G170" s="16"/>
      <c r="H170" s="16"/>
      <c r="I170" s="4"/>
      <c r="J170" s="5"/>
      <c r="K170" s="5"/>
      <c r="L170" s="5"/>
      <c r="M170" s="5"/>
      <c r="N170" s="5"/>
      <c r="O170" s="5"/>
      <c r="P170" s="5"/>
      <c r="Q170" s="5"/>
      <c r="R170" s="5"/>
      <c r="S170" s="5"/>
      <c r="T170" s="5"/>
      <c r="U170" s="5"/>
      <c r="V170" s="5"/>
      <c r="W170" s="5"/>
      <c r="X170" s="5"/>
      <c r="Y170" s="5"/>
      <c r="Z170" s="5"/>
    </row>
    <row r="171" ht="14.25" customHeight="1">
      <c r="A171" s="1"/>
      <c r="B171" s="2"/>
      <c r="C171" s="14"/>
      <c r="D171" s="14"/>
      <c r="E171" s="2"/>
      <c r="F171" s="15"/>
      <c r="G171" s="16"/>
      <c r="H171" s="16"/>
      <c r="I171" s="4"/>
      <c r="J171" s="5"/>
      <c r="K171" s="5"/>
      <c r="L171" s="5"/>
      <c r="M171" s="5"/>
      <c r="N171" s="5"/>
      <c r="O171" s="5"/>
      <c r="P171" s="5"/>
      <c r="Q171" s="5"/>
      <c r="R171" s="5"/>
      <c r="S171" s="5"/>
      <c r="T171" s="5"/>
      <c r="U171" s="5"/>
      <c r="V171" s="5"/>
      <c r="W171" s="5"/>
      <c r="X171" s="5"/>
      <c r="Y171" s="5"/>
      <c r="Z171" s="5"/>
    </row>
    <row r="172" ht="14.25" customHeight="1">
      <c r="A172" s="1"/>
      <c r="B172" s="2"/>
      <c r="C172" s="14"/>
      <c r="D172" s="14"/>
      <c r="E172" s="2"/>
      <c r="F172" s="15"/>
      <c r="G172" s="16"/>
      <c r="H172" s="16"/>
      <c r="I172" s="4"/>
      <c r="J172" s="5"/>
      <c r="K172" s="5"/>
      <c r="L172" s="5"/>
      <c r="M172" s="5"/>
      <c r="N172" s="5"/>
      <c r="O172" s="5"/>
      <c r="P172" s="5"/>
      <c r="Q172" s="5"/>
      <c r="R172" s="5"/>
      <c r="S172" s="5"/>
      <c r="T172" s="5"/>
      <c r="U172" s="5"/>
      <c r="V172" s="5"/>
      <c r="W172" s="5"/>
      <c r="X172" s="5"/>
      <c r="Y172" s="5"/>
      <c r="Z172" s="5"/>
    </row>
    <row r="173" ht="14.25" customHeight="1">
      <c r="A173" s="1"/>
      <c r="B173" s="2"/>
      <c r="C173" s="14"/>
      <c r="D173" s="14"/>
      <c r="E173" s="2"/>
      <c r="F173" s="15"/>
      <c r="G173" s="16"/>
      <c r="H173" s="16"/>
      <c r="I173" s="4"/>
      <c r="J173" s="5"/>
      <c r="K173" s="5"/>
      <c r="L173" s="5"/>
      <c r="M173" s="5"/>
      <c r="N173" s="5"/>
      <c r="O173" s="5"/>
      <c r="P173" s="5"/>
      <c r="Q173" s="5"/>
      <c r="R173" s="5"/>
      <c r="S173" s="5"/>
      <c r="T173" s="5"/>
      <c r="U173" s="5"/>
      <c r="V173" s="5"/>
      <c r="W173" s="5"/>
      <c r="X173" s="5"/>
      <c r="Y173" s="5"/>
      <c r="Z173" s="5"/>
    </row>
    <row r="174" ht="14.25" customHeight="1">
      <c r="A174" s="1"/>
      <c r="B174" s="2"/>
      <c r="C174" s="14"/>
      <c r="D174" s="14"/>
      <c r="E174" s="2"/>
      <c r="F174" s="15"/>
      <c r="G174" s="16"/>
      <c r="H174" s="16"/>
      <c r="I174" s="4"/>
      <c r="J174" s="5"/>
      <c r="K174" s="5"/>
      <c r="L174" s="5"/>
      <c r="M174" s="5"/>
      <c r="N174" s="5"/>
      <c r="O174" s="5"/>
      <c r="P174" s="5"/>
      <c r="Q174" s="5"/>
      <c r="R174" s="5"/>
      <c r="S174" s="5"/>
      <c r="T174" s="5"/>
      <c r="U174" s="5"/>
      <c r="V174" s="5"/>
      <c r="W174" s="5"/>
      <c r="X174" s="5"/>
      <c r="Y174" s="5"/>
      <c r="Z174" s="5"/>
    </row>
    <row r="175" ht="14.25" customHeight="1">
      <c r="A175" s="1"/>
      <c r="B175" s="2"/>
      <c r="C175" s="14"/>
      <c r="D175" s="14"/>
      <c r="E175" s="2"/>
      <c r="F175" s="15"/>
      <c r="G175" s="16"/>
      <c r="H175" s="16"/>
      <c r="I175" s="4"/>
      <c r="J175" s="5"/>
      <c r="K175" s="5"/>
      <c r="L175" s="5"/>
      <c r="M175" s="5"/>
      <c r="N175" s="5"/>
      <c r="O175" s="5"/>
      <c r="P175" s="5"/>
      <c r="Q175" s="5"/>
      <c r="R175" s="5"/>
      <c r="S175" s="5"/>
      <c r="T175" s="5"/>
      <c r="U175" s="5"/>
      <c r="V175" s="5"/>
      <c r="W175" s="5"/>
      <c r="X175" s="5"/>
      <c r="Y175" s="5"/>
      <c r="Z175" s="5"/>
    </row>
    <row r="176" ht="14.25" customHeight="1">
      <c r="A176" s="1"/>
      <c r="B176" s="2"/>
      <c r="C176" s="14"/>
      <c r="D176" s="14"/>
      <c r="E176" s="2"/>
      <c r="F176" s="15"/>
      <c r="G176" s="16"/>
      <c r="H176" s="16"/>
      <c r="I176" s="4"/>
      <c r="J176" s="5"/>
      <c r="K176" s="5"/>
      <c r="L176" s="5"/>
      <c r="M176" s="5"/>
      <c r="N176" s="5"/>
      <c r="O176" s="5"/>
      <c r="P176" s="5"/>
      <c r="Q176" s="5"/>
      <c r="R176" s="5"/>
      <c r="S176" s="5"/>
      <c r="T176" s="5"/>
      <c r="U176" s="5"/>
      <c r="V176" s="5"/>
      <c r="W176" s="5"/>
      <c r="X176" s="5"/>
      <c r="Y176" s="5"/>
      <c r="Z176" s="5"/>
    </row>
    <row r="177" ht="14.25" customHeight="1">
      <c r="A177" s="1"/>
      <c r="B177" s="2"/>
      <c r="C177" s="14"/>
      <c r="D177" s="14"/>
      <c r="E177" s="2"/>
      <c r="F177" s="15"/>
      <c r="G177" s="16"/>
      <c r="H177" s="16"/>
      <c r="I177" s="4"/>
      <c r="J177" s="5"/>
      <c r="K177" s="5"/>
      <c r="L177" s="5"/>
      <c r="M177" s="5"/>
      <c r="N177" s="5"/>
      <c r="O177" s="5"/>
      <c r="P177" s="5"/>
      <c r="Q177" s="5"/>
      <c r="R177" s="5"/>
      <c r="S177" s="5"/>
      <c r="T177" s="5"/>
      <c r="U177" s="5"/>
      <c r="V177" s="5"/>
      <c r="W177" s="5"/>
      <c r="X177" s="5"/>
      <c r="Y177" s="5"/>
      <c r="Z177" s="5"/>
    </row>
    <row r="178" ht="14.25" customHeight="1">
      <c r="A178" s="1"/>
      <c r="B178" s="2"/>
      <c r="C178" s="14"/>
      <c r="D178" s="14"/>
      <c r="E178" s="2"/>
      <c r="F178" s="15"/>
      <c r="G178" s="16"/>
      <c r="H178" s="16"/>
      <c r="I178" s="4"/>
      <c r="J178" s="5"/>
      <c r="K178" s="5"/>
      <c r="L178" s="5"/>
      <c r="M178" s="5"/>
      <c r="N178" s="5"/>
      <c r="O178" s="5"/>
      <c r="P178" s="5"/>
      <c r="Q178" s="5"/>
      <c r="R178" s="5"/>
      <c r="S178" s="5"/>
      <c r="T178" s="5"/>
      <c r="U178" s="5"/>
      <c r="V178" s="5"/>
      <c r="W178" s="5"/>
      <c r="X178" s="5"/>
      <c r="Y178" s="5"/>
      <c r="Z178" s="5"/>
    </row>
    <row r="179" ht="14.25" customHeight="1">
      <c r="A179" s="1"/>
      <c r="B179" s="2"/>
      <c r="C179" s="14"/>
      <c r="D179" s="14"/>
      <c r="E179" s="2"/>
      <c r="F179" s="15"/>
      <c r="G179" s="16"/>
      <c r="H179" s="16"/>
      <c r="I179" s="4"/>
      <c r="J179" s="5"/>
      <c r="K179" s="5"/>
      <c r="L179" s="5"/>
      <c r="M179" s="5"/>
      <c r="N179" s="5"/>
      <c r="O179" s="5"/>
      <c r="P179" s="5"/>
      <c r="Q179" s="5"/>
      <c r="R179" s="5"/>
      <c r="S179" s="5"/>
      <c r="T179" s="5"/>
      <c r="U179" s="5"/>
      <c r="V179" s="5"/>
      <c r="W179" s="5"/>
      <c r="X179" s="5"/>
      <c r="Y179" s="5"/>
      <c r="Z179" s="5"/>
    </row>
    <row r="180" ht="14.25" customHeight="1">
      <c r="A180" s="1"/>
      <c r="B180" s="2"/>
      <c r="C180" s="14"/>
      <c r="D180" s="14"/>
      <c r="E180" s="2"/>
      <c r="F180" s="15"/>
      <c r="G180" s="16"/>
      <c r="H180" s="16"/>
      <c r="I180" s="4"/>
      <c r="J180" s="5"/>
      <c r="K180" s="5"/>
      <c r="L180" s="5"/>
      <c r="M180" s="5"/>
      <c r="N180" s="5"/>
      <c r="O180" s="5"/>
      <c r="P180" s="5"/>
      <c r="Q180" s="5"/>
      <c r="R180" s="5"/>
      <c r="S180" s="5"/>
      <c r="T180" s="5"/>
      <c r="U180" s="5"/>
      <c r="V180" s="5"/>
      <c r="W180" s="5"/>
      <c r="X180" s="5"/>
      <c r="Y180" s="5"/>
      <c r="Z180" s="5"/>
    </row>
    <row r="181" ht="14.25" customHeight="1">
      <c r="A181" s="1"/>
      <c r="B181" s="2"/>
      <c r="C181" s="14"/>
      <c r="D181" s="14"/>
      <c r="E181" s="2"/>
      <c r="F181" s="15"/>
      <c r="G181" s="16"/>
      <c r="H181" s="16"/>
      <c r="I181" s="4"/>
      <c r="J181" s="5"/>
      <c r="K181" s="5"/>
      <c r="L181" s="5"/>
      <c r="M181" s="5"/>
      <c r="N181" s="5"/>
      <c r="O181" s="5"/>
      <c r="P181" s="5"/>
      <c r="Q181" s="5"/>
      <c r="R181" s="5"/>
      <c r="S181" s="5"/>
      <c r="T181" s="5"/>
      <c r="U181" s="5"/>
      <c r="V181" s="5"/>
      <c r="W181" s="5"/>
      <c r="X181" s="5"/>
      <c r="Y181" s="5"/>
      <c r="Z181" s="5"/>
    </row>
    <row r="182" ht="14.25" customHeight="1">
      <c r="A182" s="1"/>
      <c r="B182" s="2"/>
      <c r="C182" s="14"/>
      <c r="D182" s="14"/>
      <c r="E182" s="2"/>
      <c r="F182" s="15"/>
      <c r="G182" s="16"/>
      <c r="H182" s="16"/>
      <c r="I182" s="4"/>
      <c r="J182" s="5"/>
      <c r="K182" s="5"/>
      <c r="L182" s="5"/>
      <c r="M182" s="5"/>
      <c r="N182" s="5"/>
      <c r="O182" s="5"/>
      <c r="P182" s="5"/>
      <c r="Q182" s="5"/>
      <c r="R182" s="5"/>
      <c r="S182" s="5"/>
      <c r="T182" s="5"/>
      <c r="U182" s="5"/>
      <c r="V182" s="5"/>
      <c r="W182" s="5"/>
      <c r="X182" s="5"/>
      <c r="Y182" s="5"/>
      <c r="Z182" s="5"/>
    </row>
    <row r="183" ht="14.25" customHeight="1">
      <c r="A183" s="1"/>
      <c r="B183" s="2"/>
      <c r="C183" s="14"/>
      <c r="D183" s="14"/>
      <c r="E183" s="2"/>
      <c r="F183" s="15"/>
      <c r="G183" s="16"/>
      <c r="H183" s="16"/>
      <c r="I183" s="4"/>
      <c r="J183" s="5"/>
      <c r="K183" s="5"/>
      <c r="L183" s="5"/>
      <c r="M183" s="5"/>
      <c r="N183" s="5"/>
      <c r="O183" s="5"/>
      <c r="P183" s="5"/>
      <c r="Q183" s="5"/>
      <c r="R183" s="5"/>
      <c r="S183" s="5"/>
      <c r="T183" s="5"/>
      <c r="U183" s="5"/>
      <c r="V183" s="5"/>
      <c r="W183" s="5"/>
      <c r="X183" s="5"/>
      <c r="Y183" s="5"/>
      <c r="Z183" s="5"/>
    </row>
    <row r="184" ht="14.25" customHeight="1">
      <c r="A184" s="1"/>
      <c r="B184" s="2"/>
      <c r="C184" s="14"/>
      <c r="D184" s="14"/>
      <c r="E184" s="2"/>
      <c r="F184" s="15"/>
      <c r="G184" s="16"/>
      <c r="H184" s="16"/>
      <c r="I184" s="4"/>
      <c r="J184" s="5"/>
      <c r="K184" s="5"/>
      <c r="L184" s="5"/>
      <c r="M184" s="5"/>
      <c r="N184" s="5"/>
      <c r="O184" s="5"/>
      <c r="P184" s="5"/>
      <c r="Q184" s="5"/>
      <c r="R184" s="5"/>
      <c r="S184" s="5"/>
      <c r="T184" s="5"/>
      <c r="U184" s="5"/>
      <c r="V184" s="5"/>
      <c r="W184" s="5"/>
      <c r="X184" s="5"/>
      <c r="Y184" s="5"/>
      <c r="Z184" s="5"/>
    </row>
    <row r="185" ht="14.25" customHeight="1">
      <c r="A185" s="1"/>
      <c r="B185" s="2"/>
      <c r="C185" s="14"/>
      <c r="D185" s="14"/>
      <c r="E185" s="2"/>
      <c r="F185" s="15"/>
      <c r="G185" s="16"/>
      <c r="H185" s="16"/>
      <c r="I185" s="4"/>
      <c r="J185" s="5"/>
      <c r="K185" s="5"/>
      <c r="L185" s="5"/>
      <c r="M185" s="5"/>
      <c r="N185" s="5"/>
      <c r="O185" s="5"/>
      <c r="P185" s="5"/>
      <c r="Q185" s="5"/>
      <c r="R185" s="5"/>
      <c r="S185" s="5"/>
      <c r="T185" s="5"/>
      <c r="U185" s="5"/>
      <c r="V185" s="5"/>
      <c r="W185" s="5"/>
      <c r="X185" s="5"/>
      <c r="Y185" s="5"/>
      <c r="Z185" s="5"/>
    </row>
    <row r="186" ht="14.25" customHeight="1">
      <c r="A186" s="1"/>
      <c r="B186" s="2"/>
      <c r="C186" s="14"/>
      <c r="D186" s="14"/>
      <c r="E186" s="2"/>
      <c r="F186" s="15"/>
      <c r="G186" s="16"/>
      <c r="H186" s="16"/>
      <c r="I186" s="4"/>
      <c r="J186" s="5"/>
      <c r="K186" s="5"/>
      <c r="L186" s="5"/>
      <c r="M186" s="5"/>
      <c r="N186" s="5"/>
      <c r="O186" s="5"/>
      <c r="P186" s="5"/>
      <c r="Q186" s="5"/>
      <c r="R186" s="5"/>
      <c r="S186" s="5"/>
      <c r="T186" s="5"/>
      <c r="U186" s="5"/>
      <c r="V186" s="5"/>
      <c r="W186" s="5"/>
      <c r="X186" s="5"/>
      <c r="Y186" s="5"/>
      <c r="Z186" s="5"/>
    </row>
    <row r="187" ht="14.25" customHeight="1">
      <c r="A187" s="1"/>
      <c r="B187" s="2"/>
      <c r="C187" s="14"/>
      <c r="D187" s="14"/>
      <c r="E187" s="2"/>
      <c r="F187" s="15"/>
      <c r="G187" s="16"/>
      <c r="H187" s="16"/>
      <c r="I187" s="4"/>
      <c r="J187" s="5"/>
      <c r="K187" s="5"/>
      <c r="L187" s="5"/>
      <c r="M187" s="5"/>
      <c r="N187" s="5"/>
      <c r="O187" s="5"/>
      <c r="P187" s="5"/>
      <c r="Q187" s="5"/>
      <c r="R187" s="5"/>
      <c r="S187" s="5"/>
      <c r="T187" s="5"/>
      <c r="U187" s="5"/>
      <c r="V187" s="5"/>
      <c r="W187" s="5"/>
      <c r="X187" s="5"/>
      <c r="Y187" s="5"/>
      <c r="Z187" s="5"/>
    </row>
    <row r="188" ht="14.25" customHeight="1">
      <c r="A188" s="1"/>
      <c r="B188" s="2"/>
      <c r="C188" s="14"/>
      <c r="D188" s="14"/>
      <c r="E188" s="2"/>
      <c r="F188" s="15"/>
      <c r="G188" s="16"/>
      <c r="H188" s="16"/>
      <c r="I188" s="4"/>
      <c r="J188" s="5"/>
      <c r="K188" s="5"/>
      <c r="L188" s="5"/>
      <c r="M188" s="5"/>
      <c r="N188" s="5"/>
      <c r="O188" s="5"/>
      <c r="P188" s="5"/>
      <c r="Q188" s="5"/>
      <c r="R188" s="5"/>
      <c r="S188" s="5"/>
      <c r="T188" s="5"/>
      <c r="U188" s="5"/>
      <c r="V188" s="5"/>
      <c r="W188" s="5"/>
      <c r="X188" s="5"/>
      <c r="Y188" s="5"/>
      <c r="Z188" s="5"/>
    </row>
    <row r="189" ht="14.25" customHeight="1">
      <c r="A189" s="1"/>
      <c r="B189" s="2"/>
      <c r="C189" s="14"/>
      <c r="D189" s="14"/>
      <c r="E189" s="2"/>
      <c r="F189" s="15"/>
      <c r="G189" s="16"/>
      <c r="H189" s="16"/>
      <c r="I189" s="4"/>
      <c r="J189" s="5"/>
      <c r="K189" s="5"/>
      <c r="L189" s="5"/>
      <c r="M189" s="5"/>
      <c r="N189" s="5"/>
      <c r="O189" s="5"/>
      <c r="P189" s="5"/>
      <c r="Q189" s="5"/>
      <c r="R189" s="5"/>
      <c r="S189" s="5"/>
      <c r="T189" s="5"/>
      <c r="U189" s="5"/>
      <c r="V189" s="5"/>
      <c r="W189" s="5"/>
      <c r="X189" s="5"/>
      <c r="Y189" s="5"/>
      <c r="Z189" s="5"/>
    </row>
    <row r="190" ht="14.25" customHeight="1">
      <c r="A190" s="1"/>
      <c r="B190" s="2"/>
      <c r="C190" s="14"/>
      <c r="D190" s="14"/>
      <c r="E190" s="2"/>
      <c r="F190" s="15"/>
      <c r="G190" s="16"/>
      <c r="H190" s="16"/>
      <c r="I190" s="4"/>
      <c r="J190" s="5"/>
      <c r="K190" s="5"/>
      <c r="L190" s="5"/>
      <c r="M190" s="5"/>
      <c r="N190" s="5"/>
      <c r="O190" s="5"/>
      <c r="P190" s="5"/>
      <c r="Q190" s="5"/>
      <c r="R190" s="5"/>
      <c r="S190" s="5"/>
      <c r="T190" s="5"/>
      <c r="U190" s="5"/>
      <c r="V190" s="5"/>
      <c r="W190" s="5"/>
      <c r="X190" s="5"/>
      <c r="Y190" s="5"/>
      <c r="Z190" s="5"/>
    </row>
    <row r="191" ht="14.25" customHeight="1">
      <c r="A191" s="1"/>
      <c r="B191" s="2"/>
      <c r="C191" s="14"/>
      <c r="D191" s="14"/>
      <c r="E191" s="2"/>
      <c r="F191" s="15"/>
      <c r="G191" s="16"/>
      <c r="H191" s="16"/>
      <c r="I191" s="4"/>
      <c r="J191" s="5"/>
      <c r="K191" s="5"/>
      <c r="L191" s="5"/>
      <c r="M191" s="5"/>
      <c r="N191" s="5"/>
      <c r="O191" s="5"/>
      <c r="P191" s="5"/>
      <c r="Q191" s="5"/>
      <c r="R191" s="5"/>
      <c r="S191" s="5"/>
      <c r="T191" s="5"/>
      <c r="U191" s="5"/>
      <c r="V191" s="5"/>
      <c r="W191" s="5"/>
      <c r="X191" s="5"/>
      <c r="Y191" s="5"/>
      <c r="Z191" s="5"/>
    </row>
    <row r="192" ht="14.25" customHeight="1">
      <c r="A192" s="1"/>
      <c r="B192" s="2"/>
      <c r="C192" s="14"/>
      <c r="D192" s="14"/>
      <c r="E192" s="2"/>
      <c r="F192" s="15"/>
      <c r="G192" s="16"/>
      <c r="H192" s="16"/>
      <c r="I192" s="4"/>
      <c r="J192" s="5"/>
      <c r="K192" s="5"/>
      <c r="L192" s="5"/>
      <c r="M192" s="5"/>
      <c r="N192" s="5"/>
      <c r="O192" s="5"/>
      <c r="P192" s="5"/>
      <c r="Q192" s="5"/>
      <c r="R192" s="5"/>
      <c r="S192" s="5"/>
      <c r="T192" s="5"/>
      <c r="U192" s="5"/>
      <c r="V192" s="5"/>
      <c r="W192" s="5"/>
      <c r="X192" s="5"/>
      <c r="Y192" s="5"/>
      <c r="Z192" s="5"/>
    </row>
    <row r="193" ht="14.25" customHeight="1">
      <c r="A193" s="1"/>
      <c r="B193" s="2"/>
      <c r="C193" s="14"/>
      <c r="D193" s="14"/>
      <c r="E193" s="2"/>
      <c r="F193" s="15"/>
      <c r="G193" s="16"/>
      <c r="H193" s="16"/>
      <c r="I193" s="4"/>
      <c r="J193" s="5"/>
      <c r="K193" s="5"/>
      <c r="L193" s="5"/>
      <c r="M193" s="5"/>
      <c r="N193" s="5"/>
      <c r="O193" s="5"/>
      <c r="P193" s="5"/>
      <c r="Q193" s="5"/>
      <c r="R193" s="5"/>
      <c r="S193" s="5"/>
      <c r="T193" s="5"/>
      <c r="U193" s="5"/>
      <c r="V193" s="5"/>
      <c r="W193" s="5"/>
      <c r="X193" s="5"/>
      <c r="Y193" s="5"/>
      <c r="Z193" s="5"/>
    </row>
    <row r="194" ht="14.25" customHeight="1">
      <c r="A194" s="1"/>
      <c r="B194" s="2"/>
      <c r="C194" s="14"/>
      <c r="D194" s="14"/>
      <c r="E194" s="2"/>
      <c r="F194" s="15"/>
      <c r="G194" s="16"/>
      <c r="H194" s="16"/>
      <c r="I194" s="4"/>
      <c r="J194" s="5"/>
      <c r="K194" s="5"/>
      <c r="L194" s="5"/>
      <c r="M194" s="5"/>
      <c r="N194" s="5"/>
      <c r="O194" s="5"/>
      <c r="P194" s="5"/>
      <c r="Q194" s="5"/>
      <c r="R194" s="5"/>
      <c r="S194" s="5"/>
      <c r="T194" s="5"/>
      <c r="U194" s="5"/>
      <c r="V194" s="5"/>
      <c r="W194" s="5"/>
      <c r="X194" s="5"/>
      <c r="Y194" s="5"/>
      <c r="Z194" s="5"/>
    </row>
    <row r="195" ht="14.25" customHeight="1">
      <c r="A195" s="1"/>
      <c r="B195" s="2"/>
      <c r="C195" s="14"/>
      <c r="D195" s="14"/>
      <c r="E195" s="2"/>
      <c r="F195" s="15"/>
      <c r="G195" s="16"/>
      <c r="H195" s="16"/>
      <c r="I195" s="4"/>
      <c r="J195" s="5"/>
      <c r="K195" s="5"/>
      <c r="L195" s="5"/>
      <c r="M195" s="5"/>
      <c r="N195" s="5"/>
      <c r="O195" s="5"/>
      <c r="P195" s="5"/>
      <c r="Q195" s="5"/>
      <c r="R195" s="5"/>
      <c r="S195" s="5"/>
      <c r="T195" s="5"/>
      <c r="U195" s="5"/>
      <c r="V195" s="5"/>
      <c r="W195" s="5"/>
      <c r="X195" s="5"/>
      <c r="Y195" s="5"/>
      <c r="Z195" s="5"/>
    </row>
    <row r="196" ht="14.25" customHeight="1">
      <c r="A196" s="1"/>
      <c r="B196" s="2"/>
      <c r="C196" s="14"/>
      <c r="D196" s="14"/>
      <c r="E196" s="2"/>
      <c r="F196" s="15"/>
      <c r="G196" s="16"/>
      <c r="H196" s="16"/>
      <c r="I196" s="4"/>
      <c r="J196" s="5"/>
      <c r="K196" s="5"/>
      <c r="L196" s="5"/>
      <c r="M196" s="5"/>
      <c r="N196" s="5"/>
      <c r="O196" s="5"/>
      <c r="P196" s="5"/>
      <c r="Q196" s="5"/>
      <c r="R196" s="5"/>
      <c r="S196" s="5"/>
      <c r="T196" s="5"/>
      <c r="U196" s="5"/>
      <c r="V196" s="5"/>
      <c r="W196" s="5"/>
      <c r="X196" s="5"/>
      <c r="Y196" s="5"/>
      <c r="Z196" s="5"/>
    </row>
    <row r="197" ht="14.25" customHeight="1">
      <c r="A197" s="1"/>
      <c r="B197" s="2"/>
      <c r="C197" s="14"/>
      <c r="D197" s="14"/>
      <c r="E197" s="2"/>
      <c r="F197" s="15"/>
      <c r="G197" s="16"/>
      <c r="H197" s="16"/>
      <c r="I197" s="4"/>
      <c r="J197" s="5"/>
      <c r="K197" s="5"/>
      <c r="L197" s="5"/>
      <c r="M197" s="5"/>
      <c r="N197" s="5"/>
      <c r="O197" s="5"/>
      <c r="P197" s="5"/>
      <c r="Q197" s="5"/>
      <c r="R197" s="5"/>
      <c r="S197" s="5"/>
      <c r="T197" s="5"/>
      <c r="U197" s="5"/>
      <c r="V197" s="5"/>
      <c r="W197" s="5"/>
      <c r="X197" s="5"/>
      <c r="Y197" s="5"/>
      <c r="Z197" s="5"/>
    </row>
    <row r="198" ht="14.25" customHeight="1">
      <c r="A198" s="1"/>
      <c r="B198" s="2"/>
      <c r="C198" s="14"/>
      <c r="D198" s="14"/>
      <c r="E198" s="2"/>
      <c r="F198" s="15"/>
      <c r="G198" s="16"/>
      <c r="H198" s="16"/>
      <c r="I198" s="4"/>
      <c r="J198" s="5"/>
      <c r="K198" s="5"/>
      <c r="L198" s="5"/>
      <c r="M198" s="5"/>
      <c r="N198" s="5"/>
      <c r="O198" s="5"/>
      <c r="P198" s="5"/>
      <c r="Q198" s="5"/>
      <c r="R198" s="5"/>
      <c r="S198" s="5"/>
      <c r="T198" s="5"/>
      <c r="U198" s="5"/>
      <c r="V198" s="5"/>
      <c r="W198" s="5"/>
      <c r="X198" s="5"/>
      <c r="Y198" s="5"/>
      <c r="Z198" s="5"/>
    </row>
    <row r="199" ht="14.25" customHeight="1">
      <c r="A199" s="1"/>
      <c r="B199" s="2"/>
      <c r="C199" s="14"/>
      <c r="D199" s="14"/>
      <c r="E199" s="2"/>
      <c r="F199" s="15"/>
      <c r="G199" s="16"/>
      <c r="H199" s="16"/>
      <c r="I199" s="4"/>
      <c r="J199" s="5"/>
      <c r="K199" s="5"/>
      <c r="L199" s="5"/>
      <c r="M199" s="5"/>
      <c r="N199" s="5"/>
      <c r="O199" s="5"/>
      <c r="P199" s="5"/>
      <c r="Q199" s="5"/>
      <c r="R199" s="5"/>
      <c r="S199" s="5"/>
      <c r="T199" s="5"/>
      <c r="U199" s="5"/>
      <c r="V199" s="5"/>
      <c r="W199" s="5"/>
      <c r="X199" s="5"/>
      <c r="Y199" s="5"/>
      <c r="Z199" s="5"/>
    </row>
    <row r="200" ht="14.25" customHeight="1">
      <c r="A200" s="1"/>
      <c r="B200" s="2"/>
      <c r="C200" s="14"/>
      <c r="D200" s="14"/>
      <c r="E200" s="2"/>
      <c r="F200" s="15"/>
      <c r="G200" s="16"/>
      <c r="H200" s="16"/>
      <c r="I200" s="4"/>
      <c r="J200" s="5"/>
      <c r="K200" s="5"/>
      <c r="L200" s="5"/>
      <c r="M200" s="5"/>
      <c r="N200" s="5"/>
      <c r="O200" s="5"/>
      <c r="P200" s="5"/>
      <c r="Q200" s="5"/>
      <c r="R200" s="5"/>
      <c r="S200" s="5"/>
      <c r="T200" s="5"/>
      <c r="U200" s="5"/>
      <c r="V200" s="5"/>
      <c r="W200" s="5"/>
      <c r="X200" s="5"/>
      <c r="Y200" s="5"/>
      <c r="Z200" s="5"/>
    </row>
    <row r="201" ht="14.25" customHeight="1">
      <c r="A201" s="1"/>
      <c r="B201" s="2"/>
      <c r="C201" s="14"/>
      <c r="D201" s="14"/>
      <c r="E201" s="2"/>
      <c r="F201" s="15"/>
      <c r="G201" s="16"/>
      <c r="H201" s="16"/>
      <c r="I201" s="4"/>
      <c r="J201" s="5"/>
      <c r="K201" s="5"/>
      <c r="L201" s="5"/>
      <c r="M201" s="5"/>
      <c r="N201" s="5"/>
      <c r="O201" s="5"/>
      <c r="P201" s="5"/>
      <c r="Q201" s="5"/>
      <c r="R201" s="5"/>
      <c r="S201" s="5"/>
      <c r="T201" s="5"/>
      <c r="U201" s="5"/>
      <c r="V201" s="5"/>
      <c r="W201" s="5"/>
      <c r="X201" s="5"/>
      <c r="Y201" s="5"/>
      <c r="Z201" s="5"/>
    </row>
    <row r="202" ht="14.25" customHeight="1">
      <c r="A202" s="1"/>
      <c r="B202" s="2"/>
      <c r="C202" s="14"/>
      <c r="D202" s="14"/>
      <c r="E202" s="2"/>
      <c r="F202" s="15"/>
      <c r="G202" s="16"/>
      <c r="H202" s="16"/>
      <c r="I202" s="4"/>
      <c r="J202" s="5"/>
      <c r="K202" s="5"/>
      <c r="L202" s="5"/>
      <c r="M202" s="5"/>
      <c r="N202" s="5"/>
      <c r="O202" s="5"/>
      <c r="P202" s="5"/>
      <c r="Q202" s="5"/>
      <c r="R202" s="5"/>
      <c r="S202" s="5"/>
      <c r="T202" s="5"/>
      <c r="U202" s="5"/>
      <c r="V202" s="5"/>
      <c r="W202" s="5"/>
      <c r="X202" s="5"/>
      <c r="Y202" s="5"/>
      <c r="Z202" s="5"/>
    </row>
    <row r="203" ht="14.25" customHeight="1">
      <c r="A203" s="1"/>
      <c r="B203" s="2"/>
      <c r="C203" s="14"/>
      <c r="D203" s="14"/>
      <c r="E203" s="2"/>
      <c r="F203" s="15"/>
      <c r="G203" s="16"/>
      <c r="H203" s="16"/>
      <c r="I203" s="4"/>
      <c r="J203" s="5"/>
      <c r="K203" s="5"/>
      <c r="L203" s="5"/>
      <c r="M203" s="5"/>
      <c r="N203" s="5"/>
      <c r="O203" s="5"/>
      <c r="P203" s="5"/>
      <c r="Q203" s="5"/>
      <c r="R203" s="5"/>
      <c r="S203" s="5"/>
      <c r="T203" s="5"/>
      <c r="U203" s="5"/>
      <c r="V203" s="5"/>
      <c r="W203" s="5"/>
      <c r="X203" s="5"/>
      <c r="Y203" s="5"/>
      <c r="Z203" s="5"/>
    </row>
    <row r="204" ht="14.25" customHeight="1">
      <c r="A204" s="1"/>
      <c r="B204" s="2"/>
      <c r="C204" s="14"/>
      <c r="D204" s="14"/>
      <c r="E204" s="2"/>
      <c r="F204" s="15"/>
      <c r="G204" s="16"/>
      <c r="H204" s="16"/>
      <c r="I204" s="4"/>
      <c r="J204" s="5"/>
      <c r="K204" s="5"/>
      <c r="L204" s="5"/>
      <c r="M204" s="5"/>
      <c r="N204" s="5"/>
      <c r="O204" s="5"/>
      <c r="P204" s="5"/>
      <c r="Q204" s="5"/>
      <c r="R204" s="5"/>
      <c r="S204" s="5"/>
      <c r="T204" s="5"/>
      <c r="U204" s="5"/>
      <c r="V204" s="5"/>
      <c r="W204" s="5"/>
      <c r="X204" s="5"/>
      <c r="Y204" s="5"/>
      <c r="Z204" s="5"/>
    </row>
    <row r="205" ht="14.25" customHeight="1">
      <c r="A205" s="1"/>
      <c r="B205" s="2"/>
      <c r="C205" s="14"/>
      <c r="D205" s="14"/>
      <c r="E205" s="2"/>
      <c r="F205" s="15"/>
      <c r="G205" s="16"/>
      <c r="H205" s="16"/>
      <c r="I205" s="4"/>
      <c r="J205" s="5"/>
      <c r="K205" s="5"/>
      <c r="L205" s="5"/>
      <c r="M205" s="5"/>
      <c r="N205" s="5"/>
      <c r="O205" s="5"/>
      <c r="P205" s="5"/>
      <c r="Q205" s="5"/>
      <c r="R205" s="5"/>
      <c r="S205" s="5"/>
      <c r="T205" s="5"/>
      <c r="U205" s="5"/>
      <c r="V205" s="5"/>
      <c r="W205" s="5"/>
      <c r="X205" s="5"/>
      <c r="Y205" s="5"/>
      <c r="Z205" s="5"/>
    </row>
    <row r="206" ht="14.25" customHeight="1">
      <c r="A206" s="1"/>
      <c r="B206" s="2"/>
      <c r="C206" s="14"/>
      <c r="D206" s="14"/>
      <c r="E206" s="2"/>
      <c r="F206" s="15"/>
      <c r="G206" s="16"/>
      <c r="H206" s="16"/>
      <c r="I206" s="4"/>
      <c r="J206" s="5"/>
      <c r="K206" s="5"/>
      <c r="L206" s="5"/>
      <c r="M206" s="5"/>
      <c r="N206" s="5"/>
      <c r="O206" s="5"/>
      <c r="P206" s="5"/>
      <c r="Q206" s="5"/>
      <c r="R206" s="5"/>
      <c r="S206" s="5"/>
      <c r="T206" s="5"/>
      <c r="U206" s="5"/>
      <c r="V206" s="5"/>
      <c r="W206" s="5"/>
      <c r="X206" s="5"/>
      <c r="Y206" s="5"/>
      <c r="Z206" s="5"/>
    </row>
    <row r="207" ht="14.25" customHeight="1">
      <c r="A207" s="1"/>
      <c r="B207" s="2"/>
      <c r="C207" s="14"/>
      <c r="D207" s="14"/>
      <c r="E207" s="2"/>
      <c r="F207" s="15"/>
      <c r="G207" s="16"/>
      <c r="H207" s="16"/>
      <c r="I207" s="4"/>
      <c r="J207" s="5"/>
      <c r="K207" s="5"/>
      <c r="L207" s="5"/>
      <c r="M207" s="5"/>
      <c r="N207" s="5"/>
      <c r="O207" s="5"/>
      <c r="P207" s="5"/>
      <c r="Q207" s="5"/>
      <c r="R207" s="5"/>
      <c r="S207" s="5"/>
      <c r="T207" s="5"/>
      <c r="U207" s="5"/>
      <c r="V207" s="5"/>
      <c r="W207" s="5"/>
      <c r="X207" s="5"/>
      <c r="Y207" s="5"/>
      <c r="Z207" s="5"/>
    </row>
    <row r="208" ht="14.25" customHeight="1">
      <c r="A208" s="1"/>
      <c r="B208" s="2"/>
      <c r="C208" s="14"/>
      <c r="D208" s="14"/>
      <c r="E208" s="2"/>
      <c r="F208" s="15"/>
      <c r="G208" s="16"/>
      <c r="H208" s="16"/>
      <c r="I208" s="4"/>
      <c r="J208" s="5"/>
      <c r="K208" s="5"/>
      <c r="L208" s="5"/>
      <c r="M208" s="5"/>
      <c r="N208" s="5"/>
      <c r="O208" s="5"/>
      <c r="P208" s="5"/>
      <c r="Q208" s="5"/>
      <c r="R208" s="5"/>
      <c r="S208" s="5"/>
      <c r="T208" s="5"/>
      <c r="U208" s="5"/>
      <c r="V208" s="5"/>
      <c r="W208" s="5"/>
      <c r="X208" s="5"/>
      <c r="Y208" s="5"/>
      <c r="Z208" s="5"/>
    </row>
    <row r="209" ht="14.25" customHeight="1">
      <c r="A209" s="1"/>
      <c r="B209" s="2"/>
      <c r="C209" s="14"/>
      <c r="D209" s="14"/>
      <c r="E209" s="2"/>
      <c r="F209" s="15"/>
      <c r="G209" s="16"/>
      <c r="H209" s="16"/>
      <c r="I209" s="4"/>
      <c r="J209" s="5"/>
      <c r="K209" s="5"/>
      <c r="L209" s="5"/>
      <c r="M209" s="5"/>
      <c r="N209" s="5"/>
      <c r="O209" s="5"/>
      <c r="P209" s="5"/>
      <c r="Q209" s="5"/>
      <c r="R209" s="5"/>
      <c r="S209" s="5"/>
      <c r="T209" s="5"/>
      <c r="U209" s="5"/>
      <c r="V209" s="5"/>
      <c r="W209" s="5"/>
      <c r="X209" s="5"/>
      <c r="Y209" s="5"/>
      <c r="Z209" s="5"/>
    </row>
    <row r="210" ht="14.25" customHeight="1">
      <c r="A210" s="1"/>
      <c r="B210" s="2"/>
      <c r="C210" s="14"/>
      <c r="D210" s="14"/>
      <c r="E210" s="2"/>
      <c r="F210" s="15"/>
      <c r="G210" s="16"/>
      <c r="H210" s="16"/>
      <c r="I210" s="4"/>
      <c r="J210" s="5"/>
      <c r="K210" s="5"/>
      <c r="L210" s="5"/>
      <c r="M210" s="5"/>
      <c r="N210" s="5"/>
      <c r="O210" s="5"/>
      <c r="P210" s="5"/>
      <c r="Q210" s="5"/>
      <c r="R210" s="5"/>
      <c r="S210" s="5"/>
      <c r="T210" s="5"/>
      <c r="U210" s="5"/>
      <c r="V210" s="5"/>
      <c r="W210" s="5"/>
      <c r="X210" s="5"/>
      <c r="Y210" s="5"/>
      <c r="Z210" s="5"/>
    </row>
    <row r="211" ht="14.25" customHeight="1">
      <c r="A211" s="1"/>
      <c r="B211" s="2"/>
      <c r="C211" s="14"/>
      <c r="D211" s="14"/>
      <c r="E211" s="2"/>
      <c r="F211" s="15"/>
      <c r="G211" s="16"/>
      <c r="H211" s="16"/>
      <c r="I211" s="4"/>
      <c r="J211" s="5"/>
      <c r="K211" s="5"/>
      <c r="L211" s="5"/>
      <c r="M211" s="5"/>
      <c r="N211" s="5"/>
      <c r="O211" s="5"/>
      <c r="P211" s="5"/>
      <c r="Q211" s="5"/>
      <c r="R211" s="5"/>
      <c r="S211" s="5"/>
      <c r="T211" s="5"/>
      <c r="U211" s="5"/>
      <c r="V211" s="5"/>
      <c r="W211" s="5"/>
      <c r="X211" s="5"/>
      <c r="Y211" s="5"/>
      <c r="Z211" s="5"/>
    </row>
    <row r="212" ht="14.25" customHeight="1">
      <c r="A212" s="1"/>
      <c r="B212" s="2"/>
      <c r="C212" s="14"/>
      <c r="D212" s="14"/>
      <c r="E212" s="2"/>
      <c r="F212" s="15"/>
      <c r="G212" s="16"/>
      <c r="H212" s="16"/>
      <c r="I212" s="4"/>
      <c r="J212" s="5"/>
      <c r="K212" s="5"/>
      <c r="L212" s="5"/>
      <c r="M212" s="5"/>
      <c r="N212" s="5"/>
      <c r="O212" s="5"/>
      <c r="P212" s="5"/>
      <c r="Q212" s="5"/>
      <c r="R212" s="5"/>
      <c r="S212" s="5"/>
      <c r="T212" s="5"/>
      <c r="U212" s="5"/>
      <c r="V212" s="5"/>
      <c r="W212" s="5"/>
      <c r="X212" s="5"/>
      <c r="Y212" s="5"/>
      <c r="Z212" s="5"/>
    </row>
    <row r="213" ht="14.25" customHeight="1">
      <c r="A213" s="1"/>
      <c r="B213" s="2"/>
      <c r="C213" s="14"/>
      <c r="D213" s="14"/>
      <c r="E213" s="2"/>
      <c r="F213" s="15"/>
      <c r="G213" s="16"/>
      <c r="H213" s="16"/>
      <c r="I213" s="4"/>
      <c r="J213" s="5"/>
      <c r="K213" s="5"/>
      <c r="L213" s="5"/>
      <c r="M213" s="5"/>
      <c r="N213" s="5"/>
      <c r="O213" s="5"/>
      <c r="P213" s="5"/>
      <c r="Q213" s="5"/>
      <c r="R213" s="5"/>
      <c r="S213" s="5"/>
      <c r="T213" s="5"/>
      <c r="U213" s="5"/>
      <c r="V213" s="5"/>
      <c r="W213" s="5"/>
      <c r="X213" s="5"/>
      <c r="Y213" s="5"/>
      <c r="Z213" s="5"/>
    </row>
    <row r="214" ht="14.25" customHeight="1">
      <c r="A214" s="1"/>
      <c r="B214" s="2"/>
      <c r="C214" s="14"/>
      <c r="D214" s="14"/>
      <c r="E214" s="2"/>
      <c r="F214" s="15"/>
      <c r="G214" s="16"/>
      <c r="H214" s="16"/>
      <c r="I214" s="4"/>
      <c r="J214" s="5"/>
      <c r="K214" s="5"/>
      <c r="L214" s="5"/>
      <c r="M214" s="5"/>
      <c r="N214" s="5"/>
      <c r="O214" s="5"/>
      <c r="P214" s="5"/>
      <c r="Q214" s="5"/>
      <c r="R214" s="5"/>
      <c r="S214" s="5"/>
      <c r="T214" s="5"/>
      <c r="U214" s="5"/>
      <c r="V214" s="5"/>
      <c r="W214" s="5"/>
      <c r="X214" s="5"/>
      <c r="Y214" s="5"/>
      <c r="Z214" s="5"/>
    </row>
    <row r="215" ht="14.25" customHeight="1">
      <c r="A215" s="1"/>
      <c r="B215" s="2"/>
      <c r="C215" s="14"/>
      <c r="D215" s="14"/>
      <c r="E215" s="2"/>
      <c r="F215" s="15"/>
      <c r="G215" s="16"/>
      <c r="H215" s="16"/>
      <c r="I215" s="4"/>
      <c r="J215" s="5"/>
      <c r="K215" s="5"/>
      <c r="L215" s="5"/>
      <c r="M215" s="5"/>
      <c r="N215" s="5"/>
      <c r="O215" s="5"/>
      <c r="P215" s="5"/>
      <c r="Q215" s="5"/>
      <c r="R215" s="5"/>
      <c r="S215" s="5"/>
      <c r="T215" s="5"/>
      <c r="U215" s="5"/>
      <c r="V215" s="5"/>
      <c r="W215" s="5"/>
      <c r="X215" s="5"/>
      <c r="Y215" s="5"/>
      <c r="Z215" s="5"/>
    </row>
    <row r="216" ht="14.25" customHeight="1">
      <c r="A216" s="1"/>
      <c r="B216" s="2"/>
      <c r="C216" s="14"/>
      <c r="D216" s="14"/>
      <c r="E216" s="2"/>
      <c r="F216" s="15"/>
      <c r="G216" s="16"/>
      <c r="H216" s="16"/>
      <c r="I216" s="4"/>
      <c r="J216" s="5"/>
      <c r="K216" s="5"/>
      <c r="L216" s="5"/>
      <c r="M216" s="5"/>
      <c r="N216" s="5"/>
      <c r="O216" s="5"/>
      <c r="P216" s="5"/>
      <c r="Q216" s="5"/>
      <c r="R216" s="5"/>
      <c r="S216" s="5"/>
      <c r="T216" s="5"/>
      <c r="U216" s="5"/>
      <c r="V216" s="5"/>
      <c r="W216" s="5"/>
      <c r="X216" s="5"/>
      <c r="Y216" s="5"/>
      <c r="Z216" s="5"/>
    </row>
    <row r="217" ht="14.25" customHeight="1">
      <c r="A217" s="1"/>
      <c r="B217" s="2"/>
      <c r="C217" s="14"/>
      <c r="D217" s="14"/>
      <c r="E217" s="2"/>
      <c r="F217" s="15"/>
      <c r="G217" s="16"/>
      <c r="H217" s="16"/>
      <c r="I217" s="4"/>
      <c r="J217" s="5"/>
      <c r="K217" s="5"/>
      <c r="L217" s="5"/>
      <c r="M217" s="5"/>
      <c r="N217" s="5"/>
      <c r="O217" s="5"/>
      <c r="P217" s="5"/>
      <c r="Q217" s="5"/>
      <c r="R217" s="5"/>
      <c r="S217" s="5"/>
      <c r="T217" s="5"/>
      <c r="U217" s="5"/>
      <c r="V217" s="5"/>
      <c r="W217" s="5"/>
      <c r="X217" s="5"/>
      <c r="Y217" s="5"/>
      <c r="Z217" s="5"/>
    </row>
    <row r="218" ht="14.25" customHeight="1">
      <c r="A218" s="1"/>
      <c r="B218" s="2"/>
      <c r="C218" s="14"/>
      <c r="D218" s="14"/>
      <c r="E218" s="2"/>
      <c r="F218" s="15"/>
      <c r="G218" s="16"/>
      <c r="H218" s="16"/>
      <c r="I218" s="4"/>
      <c r="J218" s="5"/>
      <c r="K218" s="5"/>
      <c r="L218" s="5"/>
      <c r="M218" s="5"/>
      <c r="N218" s="5"/>
      <c r="O218" s="5"/>
      <c r="P218" s="5"/>
      <c r="Q218" s="5"/>
      <c r="R218" s="5"/>
      <c r="S218" s="5"/>
      <c r="T218" s="5"/>
      <c r="U218" s="5"/>
      <c r="V218" s="5"/>
      <c r="W218" s="5"/>
      <c r="X218" s="5"/>
      <c r="Y218" s="5"/>
      <c r="Z218" s="5"/>
    </row>
    <row r="219" ht="14.25" customHeight="1">
      <c r="A219" s="1"/>
      <c r="B219" s="2"/>
      <c r="C219" s="14"/>
      <c r="D219" s="14"/>
      <c r="E219" s="2"/>
      <c r="F219" s="15"/>
      <c r="G219" s="16"/>
      <c r="H219" s="16"/>
      <c r="I219" s="4"/>
      <c r="J219" s="5"/>
      <c r="K219" s="5"/>
      <c r="L219" s="5"/>
      <c r="M219" s="5"/>
      <c r="N219" s="5"/>
      <c r="O219" s="5"/>
      <c r="P219" s="5"/>
      <c r="Q219" s="5"/>
      <c r="R219" s="5"/>
      <c r="S219" s="5"/>
      <c r="T219" s="5"/>
      <c r="U219" s="5"/>
      <c r="V219" s="5"/>
      <c r="W219" s="5"/>
      <c r="X219" s="5"/>
      <c r="Y219" s="5"/>
      <c r="Z219" s="5"/>
    </row>
    <row r="220" ht="14.25" customHeight="1">
      <c r="A220" s="1"/>
      <c r="B220" s="2"/>
      <c r="C220" s="14"/>
      <c r="D220" s="14"/>
      <c r="E220" s="2"/>
      <c r="F220" s="15"/>
      <c r="G220" s="16"/>
      <c r="H220" s="16"/>
      <c r="I220" s="4"/>
      <c r="J220" s="5"/>
      <c r="K220" s="5"/>
      <c r="L220" s="5"/>
      <c r="M220" s="5"/>
      <c r="N220" s="5"/>
      <c r="O220" s="5"/>
      <c r="P220" s="5"/>
      <c r="Q220" s="5"/>
      <c r="R220" s="5"/>
      <c r="S220" s="5"/>
      <c r="T220" s="5"/>
      <c r="U220" s="5"/>
      <c r="V220" s="5"/>
      <c r="W220" s="5"/>
      <c r="X220" s="5"/>
      <c r="Y220" s="5"/>
      <c r="Z220" s="5"/>
    </row>
    <row r="221" ht="14.25" customHeight="1">
      <c r="A221" s="1"/>
      <c r="B221" s="2"/>
      <c r="C221" s="14"/>
      <c r="D221" s="14"/>
      <c r="E221" s="2"/>
      <c r="F221" s="15"/>
      <c r="G221" s="16"/>
      <c r="H221" s="16"/>
      <c r="I221" s="4"/>
      <c r="J221" s="5"/>
      <c r="K221" s="5"/>
      <c r="L221" s="5"/>
      <c r="M221" s="5"/>
      <c r="N221" s="5"/>
      <c r="O221" s="5"/>
      <c r="P221" s="5"/>
      <c r="Q221" s="5"/>
      <c r="R221" s="5"/>
      <c r="S221" s="5"/>
      <c r="T221" s="5"/>
      <c r="U221" s="5"/>
      <c r="V221" s="5"/>
      <c r="W221" s="5"/>
      <c r="X221" s="5"/>
      <c r="Y221" s="5"/>
      <c r="Z221" s="5"/>
    </row>
    <row r="222" ht="14.25" customHeight="1">
      <c r="A222" s="1"/>
      <c r="B222" s="2"/>
      <c r="C222" s="14"/>
      <c r="D222" s="14"/>
      <c r="E222" s="2"/>
      <c r="F222" s="15"/>
      <c r="G222" s="16"/>
      <c r="H222" s="16"/>
      <c r="I222" s="4"/>
      <c r="J222" s="5"/>
      <c r="K222" s="5"/>
      <c r="L222" s="5"/>
      <c r="M222" s="5"/>
      <c r="N222" s="5"/>
      <c r="O222" s="5"/>
      <c r="P222" s="5"/>
      <c r="Q222" s="5"/>
      <c r="R222" s="5"/>
      <c r="S222" s="5"/>
      <c r="T222" s="5"/>
      <c r="U222" s="5"/>
      <c r="V222" s="5"/>
      <c r="W222" s="5"/>
      <c r="X222" s="5"/>
      <c r="Y222" s="5"/>
      <c r="Z222" s="5"/>
    </row>
    <row r="223" ht="14.25" customHeight="1">
      <c r="A223" s="1"/>
      <c r="B223" s="2"/>
      <c r="C223" s="14"/>
      <c r="D223" s="14"/>
      <c r="E223" s="2"/>
      <c r="F223" s="15"/>
      <c r="G223" s="16"/>
      <c r="H223" s="16"/>
      <c r="I223" s="4"/>
      <c r="J223" s="5"/>
      <c r="K223" s="5"/>
      <c r="L223" s="5"/>
      <c r="M223" s="5"/>
      <c r="N223" s="5"/>
      <c r="O223" s="5"/>
      <c r="P223" s="5"/>
      <c r="Q223" s="5"/>
      <c r="R223" s="5"/>
      <c r="S223" s="5"/>
      <c r="T223" s="5"/>
      <c r="U223" s="5"/>
      <c r="V223" s="5"/>
      <c r="W223" s="5"/>
      <c r="X223" s="5"/>
      <c r="Y223" s="5"/>
      <c r="Z223" s="5"/>
    </row>
    <row r="224" ht="14.25" customHeight="1">
      <c r="A224" s="1"/>
      <c r="B224" s="2"/>
      <c r="C224" s="14"/>
      <c r="D224" s="14"/>
      <c r="E224" s="2"/>
      <c r="F224" s="15"/>
      <c r="G224" s="16"/>
      <c r="H224" s="16"/>
      <c r="I224" s="4"/>
      <c r="J224" s="5"/>
      <c r="K224" s="5"/>
      <c r="L224" s="5"/>
      <c r="M224" s="5"/>
      <c r="N224" s="5"/>
      <c r="O224" s="5"/>
      <c r="P224" s="5"/>
      <c r="Q224" s="5"/>
      <c r="R224" s="5"/>
      <c r="S224" s="5"/>
      <c r="T224" s="5"/>
      <c r="U224" s="5"/>
      <c r="V224" s="5"/>
      <c r="W224" s="5"/>
      <c r="X224" s="5"/>
      <c r="Y224" s="5"/>
      <c r="Z224" s="5"/>
    </row>
    <row r="225" ht="14.25" customHeight="1">
      <c r="A225" s="1"/>
      <c r="B225" s="2"/>
      <c r="C225" s="14"/>
      <c r="D225" s="14"/>
      <c r="E225" s="2"/>
      <c r="F225" s="15"/>
      <c r="G225" s="16"/>
      <c r="H225" s="16"/>
      <c r="I225" s="4"/>
      <c r="J225" s="5"/>
      <c r="K225" s="5"/>
      <c r="L225" s="5"/>
      <c r="M225" s="5"/>
      <c r="N225" s="5"/>
      <c r="O225" s="5"/>
      <c r="P225" s="5"/>
      <c r="Q225" s="5"/>
      <c r="R225" s="5"/>
      <c r="S225" s="5"/>
      <c r="T225" s="5"/>
      <c r="U225" s="5"/>
      <c r="V225" s="5"/>
      <c r="W225" s="5"/>
      <c r="X225" s="5"/>
      <c r="Y225" s="5"/>
      <c r="Z225" s="5"/>
    </row>
    <row r="226" ht="14.25" customHeight="1">
      <c r="A226" s="1"/>
      <c r="B226" s="2"/>
      <c r="C226" s="14"/>
      <c r="D226" s="14"/>
      <c r="E226" s="2"/>
      <c r="F226" s="15"/>
      <c r="G226" s="16"/>
      <c r="H226" s="16"/>
      <c r="I226" s="4"/>
      <c r="J226" s="5"/>
      <c r="K226" s="5"/>
      <c r="L226" s="5"/>
      <c r="M226" s="5"/>
      <c r="N226" s="5"/>
      <c r="O226" s="5"/>
      <c r="P226" s="5"/>
      <c r="Q226" s="5"/>
      <c r="R226" s="5"/>
      <c r="S226" s="5"/>
      <c r="T226" s="5"/>
      <c r="U226" s="5"/>
      <c r="V226" s="5"/>
      <c r="W226" s="5"/>
      <c r="X226" s="5"/>
      <c r="Y226" s="5"/>
      <c r="Z226" s="5"/>
    </row>
    <row r="227" ht="14.25" customHeight="1">
      <c r="A227" s="1"/>
      <c r="B227" s="2"/>
      <c r="C227" s="14"/>
      <c r="D227" s="14"/>
      <c r="E227" s="2"/>
      <c r="F227" s="15"/>
      <c r="G227" s="16"/>
      <c r="H227" s="16"/>
      <c r="I227" s="4"/>
      <c r="J227" s="5"/>
      <c r="K227" s="5"/>
      <c r="L227" s="5"/>
      <c r="M227" s="5"/>
      <c r="N227" s="5"/>
      <c r="O227" s="5"/>
      <c r="P227" s="5"/>
      <c r="Q227" s="5"/>
      <c r="R227" s="5"/>
      <c r="S227" s="5"/>
      <c r="T227" s="5"/>
      <c r="U227" s="5"/>
      <c r="V227" s="5"/>
      <c r="W227" s="5"/>
      <c r="X227" s="5"/>
      <c r="Y227" s="5"/>
      <c r="Z227" s="5"/>
    </row>
    <row r="228" ht="14.25" customHeight="1">
      <c r="A228" s="1"/>
      <c r="B228" s="2"/>
      <c r="C228" s="14"/>
      <c r="D228" s="14"/>
      <c r="E228" s="2"/>
      <c r="F228" s="15"/>
      <c r="G228" s="16"/>
      <c r="H228" s="16"/>
      <c r="I228" s="4"/>
      <c r="J228" s="5"/>
      <c r="K228" s="5"/>
      <c r="L228" s="5"/>
      <c r="M228" s="5"/>
      <c r="N228" s="5"/>
      <c r="O228" s="5"/>
      <c r="P228" s="5"/>
      <c r="Q228" s="5"/>
      <c r="R228" s="5"/>
      <c r="S228" s="5"/>
      <c r="T228" s="5"/>
      <c r="U228" s="5"/>
      <c r="V228" s="5"/>
      <c r="W228" s="5"/>
      <c r="X228" s="5"/>
      <c r="Y228" s="5"/>
      <c r="Z228" s="5"/>
    </row>
    <row r="229" ht="14.25" customHeight="1">
      <c r="A229" s="1"/>
      <c r="B229" s="2"/>
      <c r="C229" s="14"/>
      <c r="D229" s="14"/>
      <c r="E229" s="2"/>
      <c r="F229" s="15"/>
      <c r="G229" s="16"/>
      <c r="H229" s="16"/>
      <c r="I229" s="4"/>
      <c r="J229" s="5"/>
      <c r="K229" s="5"/>
      <c r="L229" s="5"/>
      <c r="M229" s="5"/>
      <c r="N229" s="5"/>
      <c r="O229" s="5"/>
      <c r="P229" s="5"/>
      <c r="Q229" s="5"/>
      <c r="R229" s="5"/>
      <c r="S229" s="5"/>
      <c r="T229" s="5"/>
      <c r="U229" s="5"/>
      <c r="V229" s="5"/>
      <c r="W229" s="5"/>
      <c r="X229" s="5"/>
      <c r="Y229" s="5"/>
      <c r="Z229" s="5"/>
    </row>
    <row r="230" ht="14.25" customHeight="1">
      <c r="A230" s="1"/>
      <c r="B230" s="2"/>
      <c r="C230" s="14"/>
      <c r="D230" s="14"/>
      <c r="E230" s="2"/>
      <c r="F230" s="15"/>
      <c r="G230" s="16"/>
      <c r="H230" s="16"/>
      <c r="I230" s="4"/>
      <c r="J230" s="5"/>
      <c r="K230" s="5"/>
      <c r="L230" s="5"/>
      <c r="M230" s="5"/>
      <c r="N230" s="5"/>
      <c r="O230" s="5"/>
      <c r="P230" s="5"/>
      <c r="Q230" s="5"/>
      <c r="R230" s="5"/>
      <c r="S230" s="5"/>
      <c r="T230" s="5"/>
      <c r="U230" s="5"/>
      <c r="V230" s="5"/>
      <c r="W230" s="5"/>
      <c r="X230" s="5"/>
      <c r="Y230" s="5"/>
      <c r="Z230" s="5"/>
    </row>
    <row r="231" ht="14.25" customHeight="1">
      <c r="A231" s="1"/>
      <c r="B231" s="2"/>
      <c r="C231" s="14"/>
      <c r="D231" s="14"/>
      <c r="E231" s="2"/>
      <c r="F231" s="15"/>
      <c r="G231" s="16"/>
      <c r="H231" s="16"/>
      <c r="I231" s="4"/>
      <c r="J231" s="5"/>
      <c r="K231" s="5"/>
      <c r="L231" s="5"/>
      <c r="M231" s="5"/>
      <c r="N231" s="5"/>
      <c r="O231" s="5"/>
      <c r="P231" s="5"/>
      <c r="Q231" s="5"/>
      <c r="R231" s="5"/>
      <c r="S231" s="5"/>
      <c r="T231" s="5"/>
      <c r="U231" s="5"/>
      <c r="V231" s="5"/>
      <c r="W231" s="5"/>
      <c r="X231" s="5"/>
      <c r="Y231" s="5"/>
      <c r="Z231" s="5"/>
    </row>
    <row r="232" ht="14.25" customHeight="1">
      <c r="A232" s="1"/>
      <c r="B232" s="2"/>
      <c r="C232" s="14"/>
      <c r="D232" s="14"/>
      <c r="E232" s="2"/>
      <c r="F232" s="15"/>
      <c r="G232" s="16"/>
      <c r="H232" s="16"/>
      <c r="I232" s="4"/>
      <c r="J232" s="5"/>
      <c r="K232" s="5"/>
      <c r="L232" s="5"/>
      <c r="M232" s="5"/>
      <c r="N232" s="5"/>
      <c r="O232" s="5"/>
      <c r="P232" s="5"/>
      <c r="Q232" s="5"/>
      <c r="R232" s="5"/>
      <c r="S232" s="5"/>
      <c r="T232" s="5"/>
      <c r="U232" s="5"/>
      <c r="V232" s="5"/>
      <c r="W232" s="5"/>
      <c r="X232" s="5"/>
      <c r="Y232" s="5"/>
      <c r="Z232" s="5"/>
    </row>
    <row r="233" ht="14.25" customHeight="1">
      <c r="A233" s="1"/>
      <c r="B233" s="2"/>
      <c r="C233" s="14"/>
      <c r="D233" s="14"/>
      <c r="E233" s="2"/>
      <c r="F233" s="15"/>
      <c r="G233" s="16"/>
      <c r="H233" s="16"/>
      <c r="I233" s="4"/>
      <c r="J233" s="5"/>
      <c r="K233" s="5"/>
      <c r="L233" s="5"/>
      <c r="M233" s="5"/>
      <c r="N233" s="5"/>
      <c r="O233" s="5"/>
      <c r="P233" s="5"/>
      <c r="Q233" s="5"/>
      <c r="R233" s="5"/>
      <c r="S233" s="5"/>
      <c r="T233" s="5"/>
      <c r="U233" s="5"/>
      <c r="V233" s="5"/>
      <c r="W233" s="5"/>
      <c r="X233" s="5"/>
      <c r="Y233" s="5"/>
      <c r="Z233" s="5"/>
    </row>
    <row r="234" ht="14.25" customHeight="1">
      <c r="A234" s="1"/>
      <c r="B234" s="2"/>
      <c r="C234" s="14"/>
      <c r="D234" s="14"/>
      <c r="E234" s="2"/>
      <c r="F234" s="15"/>
      <c r="G234" s="16"/>
      <c r="H234" s="16"/>
      <c r="I234" s="4"/>
      <c r="J234" s="5"/>
      <c r="K234" s="5"/>
      <c r="L234" s="5"/>
      <c r="M234" s="5"/>
      <c r="N234" s="5"/>
      <c r="O234" s="5"/>
      <c r="P234" s="5"/>
      <c r="Q234" s="5"/>
      <c r="R234" s="5"/>
      <c r="S234" s="5"/>
      <c r="T234" s="5"/>
      <c r="U234" s="5"/>
      <c r="V234" s="5"/>
      <c r="W234" s="5"/>
      <c r="X234" s="5"/>
      <c r="Y234" s="5"/>
      <c r="Z234" s="5"/>
    </row>
    <row r="235" ht="14.25" customHeight="1">
      <c r="A235" s="1"/>
      <c r="B235" s="2"/>
      <c r="C235" s="14"/>
      <c r="D235" s="14"/>
      <c r="E235" s="2"/>
      <c r="F235" s="15"/>
      <c r="G235" s="16"/>
      <c r="H235" s="16"/>
      <c r="I235" s="4"/>
      <c r="J235" s="5"/>
      <c r="K235" s="5"/>
      <c r="L235" s="5"/>
      <c r="M235" s="5"/>
      <c r="N235" s="5"/>
      <c r="O235" s="5"/>
      <c r="P235" s="5"/>
      <c r="Q235" s="5"/>
      <c r="R235" s="5"/>
      <c r="S235" s="5"/>
      <c r="T235" s="5"/>
      <c r="U235" s="5"/>
      <c r="V235" s="5"/>
      <c r="W235" s="5"/>
      <c r="X235" s="5"/>
      <c r="Y235" s="5"/>
      <c r="Z235" s="5"/>
    </row>
    <row r="236" ht="14.25" customHeight="1">
      <c r="A236" s="1"/>
      <c r="B236" s="2"/>
      <c r="C236" s="14"/>
      <c r="D236" s="14"/>
      <c r="E236" s="2"/>
      <c r="F236" s="15"/>
      <c r="G236" s="16"/>
      <c r="H236" s="16"/>
      <c r="I236" s="4"/>
      <c r="J236" s="5"/>
      <c r="K236" s="5"/>
      <c r="L236" s="5"/>
      <c r="M236" s="5"/>
      <c r="N236" s="5"/>
      <c r="O236" s="5"/>
      <c r="P236" s="5"/>
      <c r="Q236" s="5"/>
      <c r="R236" s="5"/>
      <c r="S236" s="5"/>
      <c r="T236" s="5"/>
      <c r="U236" s="5"/>
      <c r="V236" s="5"/>
      <c r="W236" s="5"/>
      <c r="X236" s="5"/>
      <c r="Y236" s="5"/>
      <c r="Z236" s="5"/>
    </row>
    <row r="237" ht="14.25" customHeight="1">
      <c r="A237" s="1"/>
      <c r="B237" s="2"/>
      <c r="C237" s="14"/>
      <c r="D237" s="14"/>
      <c r="E237" s="2"/>
      <c r="F237" s="15"/>
      <c r="G237" s="16"/>
      <c r="H237" s="16"/>
      <c r="I237" s="4"/>
      <c r="J237" s="5"/>
      <c r="K237" s="5"/>
      <c r="L237" s="5"/>
      <c r="M237" s="5"/>
      <c r="N237" s="5"/>
      <c r="O237" s="5"/>
      <c r="P237" s="5"/>
      <c r="Q237" s="5"/>
      <c r="R237" s="5"/>
      <c r="S237" s="5"/>
      <c r="T237" s="5"/>
      <c r="U237" s="5"/>
      <c r="V237" s="5"/>
      <c r="W237" s="5"/>
      <c r="X237" s="5"/>
      <c r="Y237" s="5"/>
      <c r="Z237" s="5"/>
    </row>
    <row r="238" ht="14.25" customHeight="1">
      <c r="A238" s="1"/>
      <c r="B238" s="2"/>
      <c r="C238" s="14"/>
      <c r="D238" s="14"/>
      <c r="E238" s="2"/>
      <c r="F238" s="15"/>
      <c r="G238" s="16"/>
      <c r="H238" s="16"/>
      <c r="I238" s="4"/>
      <c r="J238" s="5"/>
      <c r="K238" s="5"/>
      <c r="L238" s="5"/>
      <c r="M238" s="5"/>
      <c r="N238" s="5"/>
      <c r="O238" s="5"/>
      <c r="P238" s="5"/>
      <c r="Q238" s="5"/>
      <c r="R238" s="5"/>
      <c r="S238" s="5"/>
      <c r="T238" s="5"/>
      <c r="U238" s="5"/>
      <c r="V238" s="5"/>
      <c r="W238" s="5"/>
      <c r="X238" s="5"/>
      <c r="Y238" s="5"/>
      <c r="Z238" s="5"/>
    </row>
    <row r="239" ht="14.25" customHeight="1">
      <c r="A239" s="1"/>
      <c r="B239" s="2"/>
      <c r="C239" s="14"/>
      <c r="D239" s="14"/>
      <c r="E239" s="2"/>
      <c r="F239" s="15"/>
      <c r="G239" s="16"/>
      <c r="H239" s="16"/>
      <c r="I239" s="4"/>
      <c r="J239" s="5"/>
      <c r="K239" s="5"/>
      <c r="L239" s="5"/>
      <c r="M239" s="5"/>
      <c r="N239" s="5"/>
      <c r="O239" s="5"/>
      <c r="P239" s="5"/>
      <c r="Q239" s="5"/>
      <c r="R239" s="5"/>
      <c r="S239" s="5"/>
      <c r="T239" s="5"/>
      <c r="U239" s="5"/>
      <c r="V239" s="5"/>
      <c r="W239" s="5"/>
      <c r="X239" s="5"/>
      <c r="Y239" s="5"/>
      <c r="Z239" s="5"/>
    </row>
    <row r="240" ht="14.25" customHeight="1">
      <c r="A240" s="1"/>
      <c r="B240" s="2"/>
      <c r="C240" s="14"/>
      <c r="D240" s="14"/>
      <c r="E240" s="2"/>
      <c r="F240" s="15"/>
      <c r="G240" s="16"/>
      <c r="H240" s="16"/>
      <c r="I240" s="4"/>
      <c r="J240" s="5"/>
      <c r="K240" s="5"/>
      <c r="L240" s="5"/>
      <c r="M240" s="5"/>
      <c r="N240" s="5"/>
      <c r="O240" s="5"/>
      <c r="P240" s="5"/>
      <c r="Q240" s="5"/>
      <c r="R240" s="5"/>
      <c r="S240" s="5"/>
      <c r="T240" s="5"/>
      <c r="U240" s="5"/>
      <c r="V240" s="5"/>
      <c r="W240" s="5"/>
      <c r="X240" s="5"/>
      <c r="Y240" s="5"/>
      <c r="Z240" s="5"/>
    </row>
    <row r="241" ht="14.25" customHeight="1">
      <c r="A241" s="1"/>
      <c r="B241" s="2"/>
      <c r="C241" s="14"/>
      <c r="D241" s="14"/>
      <c r="E241" s="2"/>
      <c r="F241" s="15"/>
      <c r="G241" s="16"/>
      <c r="H241" s="16"/>
      <c r="I241" s="4"/>
      <c r="J241" s="5"/>
      <c r="K241" s="5"/>
      <c r="L241" s="5"/>
      <c r="M241" s="5"/>
      <c r="N241" s="5"/>
      <c r="O241" s="5"/>
      <c r="P241" s="5"/>
      <c r="Q241" s="5"/>
      <c r="R241" s="5"/>
      <c r="S241" s="5"/>
      <c r="T241" s="5"/>
      <c r="U241" s="5"/>
      <c r="V241" s="5"/>
      <c r="W241" s="5"/>
      <c r="X241" s="5"/>
      <c r="Y241" s="5"/>
      <c r="Z241" s="5"/>
    </row>
    <row r="242" ht="14.25" customHeight="1">
      <c r="A242" s="1"/>
      <c r="B242" s="2"/>
      <c r="C242" s="14"/>
      <c r="D242" s="14"/>
      <c r="E242" s="2"/>
      <c r="F242" s="15"/>
      <c r="G242" s="16"/>
      <c r="H242" s="16"/>
      <c r="I242" s="4"/>
      <c r="J242" s="5"/>
      <c r="K242" s="5"/>
      <c r="L242" s="5"/>
      <c r="M242" s="5"/>
      <c r="N242" s="5"/>
      <c r="O242" s="5"/>
      <c r="P242" s="5"/>
      <c r="Q242" s="5"/>
      <c r="R242" s="5"/>
      <c r="S242" s="5"/>
      <c r="T242" s="5"/>
      <c r="U242" s="5"/>
      <c r="V242" s="5"/>
      <c r="W242" s="5"/>
      <c r="X242" s="5"/>
      <c r="Y242" s="5"/>
      <c r="Z242" s="5"/>
    </row>
    <row r="243" ht="14.25" customHeight="1">
      <c r="A243" s="1"/>
      <c r="B243" s="2"/>
      <c r="C243" s="14"/>
      <c r="D243" s="14"/>
      <c r="E243" s="2"/>
      <c r="F243" s="15"/>
      <c r="G243" s="16"/>
      <c r="H243" s="16"/>
      <c r="I243" s="4"/>
      <c r="J243" s="5"/>
      <c r="K243" s="5"/>
      <c r="L243" s="5"/>
      <c r="M243" s="5"/>
      <c r="N243" s="5"/>
      <c r="O243" s="5"/>
      <c r="P243" s="5"/>
      <c r="Q243" s="5"/>
      <c r="R243" s="5"/>
      <c r="S243" s="5"/>
      <c r="T243" s="5"/>
      <c r="U243" s="5"/>
      <c r="V243" s="5"/>
      <c r="W243" s="5"/>
      <c r="X243" s="5"/>
      <c r="Y243" s="5"/>
      <c r="Z243" s="5"/>
    </row>
    <row r="244" ht="14.25" customHeight="1">
      <c r="A244" s="1"/>
      <c r="B244" s="2"/>
      <c r="C244" s="14"/>
      <c r="D244" s="14"/>
      <c r="E244" s="2"/>
      <c r="F244" s="15"/>
      <c r="G244" s="16"/>
      <c r="H244" s="16"/>
      <c r="I244" s="4"/>
      <c r="J244" s="5"/>
      <c r="K244" s="5"/>
      <c r="L244" s="5"/>
      <c r="M244" s="5"/>
      <c r="N244" s="5"/>
      <c r="O244" s="5"/>
      <c r="P244" s="5"/>
      <c r="Q244" s="5"/>
      <c r="R244" s="5"/>
      <c r="S244" s="5"/>
      <c r="T244" s="5"/>
      <c r="U244" s="5"/>
      <c r="V244" s="5"/>
      <c r="W244" s="5"/>
      <c r="X244" s="5"/>
      <c r="Y244" s="5"/>
      <c r="Z244" s="5"/>
    </row>
    <row r="245" ht="14.25" customHeight="1">
      <c r="A245" s="1"/>
      <c r="B245" s="2"/>
      <c r="C245" s="14"/>
      <c r="D245" s="14"/>
      <c r="E245" s="2"/>
      <c r="F245" s="15"/>
      <c r="G245" s="16"/>
      <c r="H245" s="16"/>
      <c r="I245" s="4"/>
      <c r="J245" s="5"/>
      <c r="K245" s="5"/>
      <c r="L245" s="5"/>
      <c r="M245" s="5"/>
      <c r="N245" s="5"/>
      <c r="O245" s="5"/>
      <c r="P245" s="5"/>
      <c r="Q245" s="5"/>
      <c r="R245" s="5"/>
      <c r="S245" s="5"/>
      <c r="T245" s="5"/>
      <c r="U245" s="5"/>
      <c r="V245" s="5"/>
      <c r="W245" s="5"/>
      <c r="X245" s="5"/>
      <c r="Y245" s="5"/>
      <c r="Z245" s="5"/>
    </row>
    <row r="246" ht="14.25" customHeight="1">
      <c r="A246" s="1"/>
      <c r="B246" s="2"/>
      <c r="C246" s="14"/>
      <c r="D246" s="14"/>
      <c r="E246" s="2"/>
      <c r="F246" s="15"/>
      <c r="G246" s="16"/>
      <c r="H246" s="16"/>
      <c r="I246" s="4"/>
      <c r="J246" s="5"/>
      <c r="K246" s="5"/>
      <c r="L246" s="5"/>
      <c r="M246" s="5"/>
      <c r="N246" s="5"/>
      <c r="O246" s="5"/>
      <c r="P246" s="5"/>
      <c r="Q246" s="5"/>
      <c r="R246" s="5"/>
      <c r="S246" s="5"/>
      <c r="T246" s="5"/>
      <c r="U246" s="5"/>
      <c r="V246" s="5"/>
      <c r="W246" s="5"/>
      <c r="X246" s="5"/>
      <c r="Y246" s="5"/>
      <c r="Z246" s="5"/>
    </row>
    <row r="247" ht="14.25" customHeight="1">
      <c r="A247" s="1"/>
      <c r="B247" s="2"/>
      <c r="C247" s="14"/>
      <c r="D247" s="14"/>
      <c r="E247" s="2"/>
      <c r="F247" s="15"/>
      <c r="G247" s="16"/>
      <c r="H247" s="16"/>
      <c r="I247" s="4"/>
      <c r="J247" s="5"/>
      <c r="K247" s="5"/>
      <c r="L247" s="5"/>
      <c r="M247" s="5"/>
      <c r="N247" s="5"/>
      <c r="O247" s="5"/>
      <c r="P247" s="5"/>
      <c r="Q247" s="5"/>
      <c r="R247" s="5"/>
      <c r="S247" s="5"/>
      <c r="T247" s="5"/>
      <c r="U247" s="5"/>
      <c r="V247" s="5"/>
      <c r="W247" s="5"/>
      <c r="X247" s="5"/>
      <c r="Y247" s="5"/>
      <c r="Z247" s="5"/>
    </row>
    <row r="248" ht="14.25" customHeight="1">
      <c r="A248" s="1"/>
      <c r="B248" s="2"/>
      <c r="C248" s="14"/>
      <c r="D248" s="14"/>
      <c r="E248" s="2"/>
      <c r="F248" s="15"/>
      <c r="G248" s="16"/>
      <c r="H248" s="16"/>
      <c r="I248" s="4"/>
      <c r="J248" s="5"/>
      <c r="K248" s="5"/>
      <c r="L248" s="5"/>
      <c r="M248" s="5"/>
      <c r="N248" s="5"/>
      <c r="O248" s="5"/>
      <c r="P248" s="5"/>
      <c r="Q248" s="5"/>
      <c r="R248" s="5"/>
      <c r="S248" s="5"/>
      <c r="T248" s="5"/>
      <c r="U248" s="5"/>
      <c r="V248" s="5"/>
      <c r="W248" s="5"/>
      <c r="X248" s="5"/>
      <c r="Y248" s="5"/>
      <c r="Z248" s="5"/>
    </row>
    <row r="249" ht="14.25" customHeight="1">
      <c r="A249" s="1"/>
      <c r="B249" s="2"/>
      <c r="C249" s="14"/>
      <c r="D249" s="14"/>
      <c r="E249" s="2"/>
      <c r="F249" s="15"/>
      <c r="G249" s="16"/>
      <c r="H249" s="16"/>
      <c r="I249" s="4"/>
      <c r="J249" s="5"/>
      <c r="K249" s="5"/>
      <c r="L249" s="5"/>
      <c r="M249" s="5"/>
      <c r="N249" s="5"/>
      <c r="O249" s="5"/>
      <c r="P249" s="5"/>
      <c r="Q249" s="5"/>
      <c r="R249" s="5"/>
      <c r="S249" s="5"/>
      <c r="T249" s="5"/>
      <c r="U249" s="5"/>
      <c r="V249" s="5"/>
      <c r="W249" s="5"/>
      <c r="X249" s="5"/>
      <c r="Y249" s="5"/>
      <c r="Z249" s="5"/>
    </row>
    <row r="250" ht="14.25" customHeight="1">
      <c r="A250" s="1"/>
      <c r="B250" s="2"/>
      <c r="C250" s="14"/>
      <c r="D250" s="14"/>
      <c r="E250" s="2"/>
      <c r="F250" s="15"/>
      <c r="G250" s="16"/>
      <c r="H250" s="16"/>
      <c r="I250" s="4"/>
      <c r="J250" s="5"/>
      <c r="K250" s="5"/>
      <c r="L250" s="5"/>
      <c r="M250" s="5"/>
      <c r="N250" s="5"/>
      <c r="O250" s="5"/>
      <c r="P250" s="5"/>
      <c r="Q250" s="5"/>
      <c r="R250" s="5"/>
      <c r="S250" s="5"/>
      <c r="T250" s="5"/>
      <c r="U250" s="5"/>
      <c r="V250" s="5"/>
      <c r="W250" s="5"/>
      <c r="X250" s="5"/>
      <c r="Y250" s="5"/>
      <c r="Z250" s="5"/>
    </row>
    <row r="251" ht="14.25" customHeight="1">
      <c r="A251" s="1"/>
      <c r="B251" s="2"/>
      <c r="C251" s="14"/>
      <c r="D251" s="14"/>
      <c r="E251" s="2"/>
      <c r="F251" s="15"/>
      <c r="G251" s="16"/>
      <c r="H251" s="16"/>
      <c r="I251" s="4"/>
      <c r="J251" s="5"/>
      <c r="K251" s="5"/>
      <c r="L251" s="5"/>
      <c r="M251" s="5"/>
      <c r="N251" s="5"/>
      <c r="O251" s="5"/>
      <c r="P251" s="5"/>
      <c r="Q251" s="5"/>
      <c r="R251" s="5"/>
      <c r="S251" s="5"/>
      <c r="T251" s="5"/>
      <c r="U251" s="5"/>
      <c r="V251" s="5"/>
      <c r="W251" s="5"/>
      <c r="X251" s="5"/>
      <c r="Y251" s="5"/>
      <c r="Z251" s="5"/>
    </row>
    <row r="252" ht="14.25" customHeight="1">
      <c r="A252" s="1"/>
      <c r="B252" s="2"/>
      <c r="C252" s="14"/>
      <c r="D252" s="14"/>
      <c r="E252" s="2"/>
      <c r="F252" s="15"/>
      <c r="G252" s="16"/>
      <c r="H252" s="16"/>
      <c r="I252" s="4"/>
      <c r="J252" s="5"/>
      <c r="K252" s="5"/>
      <c r="L252" s="5"/>
      <c r="M252" s="5"/>
      <c r="N252" s="5"/>
      <c r="O252" s="5"/>
      <c r="P252" s="5"/>
      <c r="Q252" s="5"/>
      <c r="R252" s="5"/>
      <c r="S252" s="5"/>
      <c r="T252" s="5"/>
      <c r="U252" s="5"/>
      <c r="V252" s="5"/>
      <c r="W252" s="5"/>
      <c r="X252" s="5"/>
      <c r="Y252" s="5"/>
      <c r="Z252" s="5"/>
    </row>
    <row r="253" ht="14.25" customHeight="1">
      <c r="A253" s="1"/>
      <c r="B253" s="2"/>
      <c r="C253" s="14"/>
      <c r="D253" s="14"/>
      <c r="E253" s="2"/>
      <c r="F253" s="15"/>
      <c r="G253" s="16"/>
      <c r="H253" s="16"/>
      <c r="I253" s="4"/>
      <c r="J253" s="5"/>
      <c r="K253" s="5"/>
      <c r="L253" s="5"/>
      <c r="M253" s="5"/>
      <c r="N253" s="5"/>
      <c r="O253" s="5"/>
      <c r="P253" s="5"/>
      <c r="Q253" s="5"/>
      <c r="R253" s="5"/>
      <c r="S253" s="5"/>
      <c r="T253" s="5"/>
      <c r="U253" s="5"/>
      <c r="V253" s="5"/>
      <c r="W253" s="5"/>
      <c r="X253" s="5"/>
      <c r="Y253" s="5"/>
      <c r="Z253" s="5"/>
    </row>
    <row r="254" ht="14.25" customHeight="1">
      <c r="A254" s="1"/>
      <c r="B254" s="2"/>
      <c r="C254" s="14"/>
      <c r="D254" s="14"/>
      <c r="E254" s="2"/>
      <c r="F254" s="15"/>
      <c r="G254" s="16"/>
      <c r="H254" s="16"/>
      <c r="I254" s="4"/>
      <c r="J254" s="5"/>
      <c r="K254" s="5"/>
      <c r="L254" s="5"/>
      <c r="M254" s="5"/>
      <c r="N254" s="5"/>
      <c r="O254" s="5"/>
      <c r="P254" s="5"/>
      <c r="Q254" s="5"/>
      <c r="R254" s="5"/>
      <c r="S254" s="5"/>
      <c r="T254" s="5"/>
      <c r="U254" s="5"/>
      <c r="V254" s="5"/>
      <c r="W254" s="5"/>
      <c r="X254" s="5"/>
      <c r="Y254" s="5"/>
      <c r="Z254" s="5"/>
    </row>
    <row r="255" ht="14.25" customHeight="1">
      <c r="A255" s="1"/>
      <c r="B255" s="2"/>
      <c r="C255" s="14"/>
      <c r="D255" s="14"/>
      <c r="E255" s="2"/>
      <c r="F255" s="15"/>
      <c r="G255" s="16"/>
      <c r="H255" s="16"/>
      <c r="I255" s="4"/>
      <c r="J255" s="5"/>
      <c r="K255" s="5"/>
      <c r="L255" s="5"/>
      <c r="M255" s="5"/>
      <c r="N255" s="5"/>
      <c r="O255" s="5"/>
      <c r="P255" s="5"/>
      <c r="Q255" s="5"/>
      <c r="R255" s="5"/>
      <c r="S255" s="5"/>
      <c r="T255" s="5"/>
      <c r="U255" s="5"/>
      <c r="V255" s="5"/>
      <c r="W255" s="5"/>
      <c r="X255" s="5"/>
      <c r="Y255" s="5"/>
      <c r="Z255" s="5"/>
    </row>
    <row r="256" ht="14.25" customHeight="1">
      <c r="A256" s="1"/>
      <c r="B256" s="2"/>
      <c r="C256" s="14"/>
      <c r="D256" s="14"/>
      <c r="E256" s="2"/>
      <c r="F256" s="15"/>
      <c r="G256" s="16"/>
      <c r="H256" s="16"/>
      <c r="I256" s="4"/>
      <c r="J256" s="5"/>
      <c r="K256" s="5"/>
      <c r="L256" s="5"/>
      <c r="M256" s="5"/>
      <c r="N256" s="5"/>
      <c r="O256" s="5"/>
      <c r="P256" s="5"/>
      <c r="Q256" s="5"/>
      <c r="R256" s="5"/>
      <c r="S256" s="5"/>
      <c r="T256" s="5"/>
      <c r="U256" s="5"/>
      <c r="V256" s="5"/>
      <c r="W256" s="5"/>
      <c r="X256" s="5"/>
      <c r="Y256" s="5"/>
      <c r="Z256" s="5"/>
    </row>
    <row r="257" ht="14.25" customHeight="1">
      <c r="A257" s="1"/>
      <c r="B257" s="2"/>
      <c r="C257" s="14"/>
      <c r="D257" s="14"/>
      <c r="E257" s="2"/>
      <c r="F257" s="15"/>
      <c r="G257" s="16"/>
      <c r="H257" s="16"/>
      <c r="I257" s="4"/>
      <c r="J257" s="5"/>
      <c r="K257" s="5"/>
      <c r="L257" s="5"/>
      <c r="M257" s="5"/>
      <c r="N257" s="5"/>
      <c r="O257" s="5"/>
      <c r="P257" s="5"/>
      <c r="Q257" s="5"/>
      <c r="R257" s="5"/>
      <c r="S257" s="5"/>
      <c r="T257" s="5"/>
      <c r="U257" s="5"/>
      <c r="V257" s="5"/>
      <c r="W257" s="5"/>
      <c r="X257" s="5"/>
      <c r="Y257" s="5"/>
      <c r="Z257" s="5"/>
    </row>
    <row r="258" ht="14.25" customHeight="1">
      <c r="A258" s="1"/>
      <c r="B258" s="2"/>
      <c r="C258" s="14"/>
      <c r="D258" s="14"/>
      <c r="E258" s="2"/>
      <c r="F258" s="15"/>
      <c r="G258" s="16"/>
      <c r="H258" s="16"/>
      <c r="I258" s="4"/>
      <c r="J258" s="5"/>
      <c r="K258" s="5"/>
      <c r="L258" s="5"/>
      <c r="M258" s="5"/>
      <c r="N258" s="5"/>
      <c r="O258" s="5"/>
      <c r="P258" s="5"/>
      <c r="Q258" s="5"/>
      <c r="R258" s="5"/>
      <c r="S258" s="5"/>
      <c r="T258" s="5"/>
      <c r="U258" s="5"/>
      <c r="V258" s="5"/>
      <c r="W258" s="5"/>
      <c r="X258" s="5"/>
      <c r="Y258" s="5"/>
      <c r="Z258" s="5"/>
    </row>
    <row r="259" ht="14.25" customHeight="1">
      <c r="A259" s="1"/>
      <c r="B259" s="2"/>
      <c r="C259" s="14"/>
      <c r="D259" s="14"/>
      <c r="E259" s="2"/>
      <c r="F259" s="15"/>
      <c r="G259" s="16"/>
      <c r="H259" s="16"/>
      <c r="I259" s="4"/>
      <c r="J259" s="5"/>
      <c r="K259" s="5"/>
      <c r="L259" s="5"/>
      <c r="M259" s="5"/>
      <c r="N259" s="5"/>
      <c r="O259" s="5"/>
      <c r="P259" s="5"/>
      <c r="Q259" s="5"/>
      <c r="R259" s="5"/>
      <c r="S259" s="5"/>
      <c r="T259" s="5"/>
      <c r="U259" s="5"/>
      <c r="V259" s="5"/>
      <c r="W259" s="5"/>
      <c r="X259" s="5"/>
      <c r="Y259" s="5"/>
      <c r="Z259" s="5"/>
    </row>
    <row r="260" ht="14.25" customHeight="1">
      <c r="A260" s="1"/>
      <c r="B260" s="2"/>
      <c r="C260" s="14"/>
      <c r="D260" s="14"/>
      <c r="E260" s="2"/>
      <c r="F260" s="15"/>
      <c r="G260" s="16"/>
      <c r="H260" s="16"/>
      <c r="I260" s="4"/>
      <c r="J260" s="5"/>
      <c r="K260" s="5"/>
      <c r="L260" s="5"/>
      <c r="M260" s="5"/>
      <c r="N260" s="5"/>
      <c r="O260" s="5"/>
      <c r="P260" s="5"/>
      <c r="Q260" s="5"/>
      <c r="R260" s="5"/>
      <c r="S260" s="5"/>
      <c r="T260" s="5"/>
      <c r="U260" s="5"/>
      <c r="V260" s="5"/>
      <c r="W260" s="5"/>
      <c r="X260" s="5"/>
      <c r="Y260" s="5"/>
      <c r="Z260" s="5"/>
    </row>
    <row r="261" ht="14.25" customHeight="1">
      <c r="A261" s="1"/>
      <c r="B261" s="2"/>
      <c r="C261" s="14"/>
      <c r="D261" s="14"/>
      <c r="E261" s="2"/>
      <c r="F261" s="15"/>
      <c r="G261" s="16"/>
      <c r="H261" s="16"/>
      <c r="I261" s="4"/>
      <c r="J261" s="5"/>
      <c r="K261" s="5"/>
      <c r="L261" s="5"/>
      <c r="M261" s="5"/>
      <c r="N261" s="5"/>
      <c r="O261" s="5"/>
      <c r="P261" s="5"/>
      <c r="Q261" s="5"/>
      <c r="R261" s="5"/>
      <c r="S261" s="5"/>
      <c r="T261" s="5"/>
      <c r="U261" s="5"/>
      <c r="V261" s="5"/>
      <c r="W261" s="5"/>
      <c r="X261" s="5"/>
      <c r="Y261" s="5"/>
      <c r="Z261" s="5"/>
    </row>
    <row r="262" ht="14.25" customHeight="1">
      <c r="A262" s="1"/>
      <c r="B262" s="2"/>
      <c r="C262" s="14"/>
      <c r="D262" s="14"/>
      <c r="E262" s="2"/>
      <c r="F262" s="15"/>
      <c r="G262" s="16"/>
      <c r="H262" s="16"/>
      <c r="I262" s="4"/>
      <c r="J262" s="5"/>
      <c r="K262" s="5"/>
      <c r="L262" s="5"/>
      <c r="M262" s="5"/>
      <c r="N262" s="5"/>
      <c r="O262" s="5"/>
      <c r="P262" s="5"/>
      <c r="Q262" s="5"/>
      <c r="R262" s="5"/>
      <c r="S262" s="5"/>
      <c r="T262" s="5"/>
      <c r="U262" s="5"/>
      <c r="V262" s="5"/>
      <c r="W262" s="5"/>
      <c r="X262" s="5"/>
      <c r="Y262" s="5"/>
      <c r="Z262" s="5"/>
    </row>
    <row r="263" ht="14.25" customHeight="1">
      <c r="A263" s="1"/>
      <c r="B263" s="2"/>
      <c r="C263" s="14"/>
      <c r="D263" s="14"/>
      <c r="E263" s="2"/>
      <c r="F263" s="15"/>
      <c r="G263" s="16"/>
      <c r="H263" s="16"/>
      <c r="I263" s="4"/>
      <c r="J263" s="5"/>
      <c r="K263" s="5"/>
      <c r="L263" s="5"/>
      <c r="M263" s="5"/>
      <c r="N263" s="5"/>
      <c r="O263" s="5"/>
      <c r="P263" s="5"/>
      <c r="Q263" s="5"/>
      <c r="R263" s="5"/>
      <c r="S263" s="5"/>
      <c r="T263" s="5"/>
      <c r="U263" s="5"/>
      <c r="V263" s="5"/>
      <c r="W263" s="5"/>
      <c r="X263" s="5"/>
      <c r="Y263" s="5"/>
      <c r="Z263" s="5"/>
    </row>
    <row r="264" ht="14.25" customHeight="1">
      <c r="A264" s="1"/>
      <c r="B264" s="2"/>
      <c r="C264" s="14"/>
      <c r="D264" s="14"/>
      <c r="E264" s="2"/>
      <c r="F264" s="15"/>
      <c r="G264" s="16"/>
      <c r="H264" s="16"/>
      <c r="I264" s="4"/>
      <c r="J264" s="5"/>
      <c r="K264" s="5"/>
      <c r="L264" s="5"/>
      <c r="M264" s="5"/>
      <c r="N264" s="5"/>
      <c r="O264" s="5"/>
      <c r="P264" s="5"/>
      <c r="Q264" s="5"/>
      <c r="R264" s="5"/>
      <c r="S264" s="5"/>
      <c r="T264" s="5"/>
      <c r="U264" s="5"/>
      <c r="V264" s="5"/>
      <c r="W264" s="5"/>
      <c r="X264" s="5"/>
      <c r="Y264" s="5"/>
      <c r="Z264" s="5"/>
    </row>
    <row r="265" ht="14.25" customHeight="1">
      <c r="A265" s="1"/>
      <c r="B265" s="2"/>
      <c r="C265" s="14"/>
      <c r="D265" s="14"/>
      <c r="E265" s="2"/>
      <c r="F265" s="15"/>
      <c r="G265" s="16"/>
      <c r="H265" s="16"/>
      <c r="I265" s="4"/>
      <c r="J265" s="5"/>
      <c r="K265" s="5"/>
      <c r="L265" s="5"/>
      <c r="M265" s="5"/>
      <c r="N265" s="5"/>
      <c r="O265" s="5"/>
      <c r="P265" s="5"/>
      <c r="Q265" s="5"/>
      <c r="R265" s="5"/>
      <c r="S265" s="5"/>
      <c r="T265" s="5"/>
      <c r="U265" s="5"/>
      <c r="V265" s="5"/>
      <c r="W265" s="5"/>
      <c r="X265" s="5"/>
      <c r="Y265" s="5"/>
      <c r="Z265" s="5"/>
    </row>
    <row r="266" ht="14.25" customHeight="1">
      <c r="A266" s="1"/>
      <c r="B266" s="2"/>
      <c r="C266" s="14"/>
      <c r="D266" s="14"/>
      <c r="E266" s="2"/>
      <c r="F266" s="15"/>
      <c r="G266" s="16"/>
      <c r="H266" s="16"/>
      <c r="I266" s="4"/>
      <c r="J266" s="5"/>
      <c r="K266" s="5"/>
      <c r="L266" s="5"/>
      <c r="M266" s="5"/>
      <c r="N266" s="5"/>
      <c r="O266" s="5"/>
      <c r="P266" s="5"/>
      <c r="Q266" s="5"/>
      <c r="R266" s="5"/>
      <c r="S266" s="5"/>
      <c r="T266" s="5"/>
      <c r="U266" s="5"/>
      <c r="V266" s="5"/>
      <c r="W266" s="5"/>
      <c r="X266" s="5"/>
      <c r="Y266" s="5"/>
      <c r="Z266" s="5"/>
    </row>
    <row r="267" ht="14.25" customHeight="1">
      <c r="A267" s="1"/>
      <c r="B267" s="2"/>
      <c r="C267" s="14"/>
      <c r="D267" s="14"/>
      <c r="E267" s="2"/>
      <c r="F267" s="15"/>
      <c r="G267" s="16"/>
      <c r="H267" s="16"/>
      <c r="I267" s="4"/>
      <c r="J267" s="5"/>
      <c r="K267" s="5"/>
      <c r="L267" s="5"/>
      <c r="M267" s="5"/>
      <c r="N267" s="5"/>
      <c r="O267" s="5"/>
      <c r="P267" s="5"/>
      <c r="Q267" s="5"/>
      <c r="R267" s="5"/>
      <c r="S267" s="5"/>
      <c r="T267" s="5"/>
      <c r="U267" s="5"/>
      <c r="V267" s="5"/>
      <c r="W267" s="5"/>
      <c r="X267" s="5"/>
      <c r="Y267" s="5"/>
      <c r="Z267" s="5"/>
    </row>
    <row r="268" ht="14.25" customHeight="1">
      <c r="A268" s="1"/>
      <c r="B268" s="2"/>
      <c r="C268" s="14"/>
      <c r="D268" s="14"/>
      <c r="E268" s="2"/>
      <c r="F268" s="15"/>
      <c r="G268" s="16"/>
      <c r="H268" s="16"/>
      <c r="I268" s="4"/>
      <c r="J268" s="5"/>
      <c r="K268" s="5"/>
      <c r="L268" s="5"/>
      <c r="M268" s="5"/>
      <c r="N268" s="5"/>
      <c r="O268" s="5"/>
      <c r="P268" s="5"/>
      <c r="Q268" s="5"/>
      <c r="R268" s="5"/>
      <c r="S268" s="5"/>
      <c r="T268" s="5"/>
      <c r="U268" s="5"/>
      <c r="V268" s="5"/>
      <c r="W268" s="5"/>
      <c r="X268" s="5"/>
      <c r="Y268" s="5"/>
      <c r="Z268" s="5"/>
    </row>
    <row r="269" ht="14.25" customHeight="1">
      <c r="A269" s="1"/>
      <c r="B269" s="2"/>
      <c r="C269" s="14"/>
      <c r="D269" s="14"/>
      <c r="E269" s="2"/>
      <c r="F269" s="15"/>
      <c r="G269" s="16"/>
      <c r="H269" s="16"/>
      <c r="I269" s="4"/>
      <c r="J269" s="5"/>
      <c r="K269" s="5"/>
      <c r="L269" s="5"/>
      <c r="M269" s="5"/>
      <c r="N269" s="5"/>
      <c r="O269" s="5"/>
      <c r="P269" s="5"/>
      <c r="Q269" s="5"/>
      <c r="R269" s="5"/>
      <c r="S269" s="5"/>
      <c r="T269" s="5"/>
      <c r="U269" s="5"/>
      <c r="V269" s="5"/>
      <c r="W269" s="5"/>
      <c r="X269" s="5"/>
      <c r="Y269" s="5"/>
      <c r="Z269" s="5"/>
    </row>
    <row r="270" ht="14.25" customHeight="1">
      <c r="A270" s="1"/>
      <c r="B270" s="2"/>
      <c r="C270" s="14"/>
      <c r="D270" s="14"/>
      <c r="E270" s="2"/>
      <c r="F270" s="15"/>
      <c r="G270" s="16"/>
      <c r="H270" s="16"/>
      <c r="I270" s="4"/>
      <c r="J270" s="5"/>
      <c r="K270" s="5"/>
      <c r="L270" s="5"/>
      <c r="M270" s="5"/>
      <c r="N270" s="5"/>
      <c r="O270" s="5"/>
      <c r="P270" s="5"/>
      <c r="Q270" s="5"/>
      <c r="R270" s="5"/>
      <c r="S270" s="5"/>
      <c r="T270" s="5"/>
      <c r="U270" s="5"/>
      <c r="V270" s="5"/>
      <c r="W270" s="5"/>
      <c r="X270" s="5"/>
      <c r="Y270" s="5"/>
      <c r="Z270" s="5"/>
    </row>
    <row r="271" ht="14.25" customHeight="1">
      <c r="A271" s="1"/>
      <c r="B271" s="2"/>
      <c r="C271" s="14"/>
      <c r="D271" s="14"/>
      <c r="E271" s="2"/>
      <c r="F271" s="15"/>
      <c r="G271" s="16"/>
      <c r="H271" s="16"/>
      <c r="I271" s="4"/>
      <c r="J271" s="5"/>
      <c r="K271" s="5"/>
      <c r="L271" s="5"/>
      <c r="M271" s="5"/>
      <c r="N271" s="5"/>
      <c r="O271" s="5"/>
      <c r="P271" s="5"/>
      <c r="Q271" s="5"/>
      <c r="R271" s="5"/>
      <c r="S271" s="5"/>
      <c r="T271" s="5"/>
      <c r="U271" s="5"/>
      <c r="V271" s="5"/>
      <c r="W271" s="5"/>
      <c r="X271" s="5"/>
      <c r="Y271" s="5"/>
      <c r="Z271" s="5"/>
    </row>
    <row r="272" ht="14.25" customHeight="1">
      <c r="A272" s="1"/>
      <c r="B272" s="2"/>
      <c r="C272" s="14"/>
      <c r="D272" s="14"/>
      <c r="E272" s="2"/>
      <c r="F272" s="15"/>
      <c r="G272" s="16"/>
      <c r="H272" s="16"/>
      <c r="I272" s="4"/>
      <c r="J272" s="5"/>
      <c r="K272" s="5"/>
      <c r="L272" s="5"/>
      <c r="M272" s="5"/>
      <c r="N272" s="5"/>
      <c r="O272" s="5"/>
      <c r="P272" s="5"/>
      <c r="Q272" s="5"/>
      <c r="R272" s="5"/>
      <c r="S272" s="5"/>
      <c r="T272" s="5"/>
      <c r="U272" s="5"/>
      <c r="V272" s="5"/>
      <c r="W272" s="5"/>
      <c r="X272" s="5"/>
      <c r="Y272" s="5"/>
      <c r="Z272" s="5"/>
    </row>
    <row r="273" ht="14.25" customHeight="1">
      <c r="A273" s="1"/>
      <c r="B273" s="2"/>
      <c r="C273" s="14"/>
      <c r="D273" s="14"/>
      <c r="E273" s="2"/>
      <c r="F273" s="15"/>
      <c r="G273" s="16"/>
      <c r="H273" s="16"/>
      <c r="I273" s="4"/>
      <c r="J273" s="5"/>
      <c r="K273" s="5"/>
      <c r="L273" s="5"/>
      <c r="M273" s="5"/>
      <c r="N273" s="5"/>
      <c r="O273" s="5"/>
      <c r="P273" s="5"/>
      <c r="Q273" s="5"/>
      <c r="R273" s="5"/>
      <c r="S273" s="5"/>
      <c r="T273" s="5"/>
      <c r="U273" s="5"/>
      <c r="V273" s="5"/>
      <c r="W273" s="5"/>
      <c r="X273" s="5"/>
      <c r="Y273" s="5"/>
      <c r="Z273" s="5"/>
    </row>
    <row r="274" ht="14.25" customHeight="1">
      <c r="A274" s="1"/>
      <c r="B274" s="2"/>
      <c r="C274" s="14"/>
      <c r="D274" s="14"/>
      <c r="E274" s="2"/>
      <c r="F274" s="15"/>
      <c r="G274" s="16"/>
      <c r="H274" s="16"/>
      <c r="I274" s="4"/>
      <c r="J274" s="5"/>
      <c r="K274" s="5"/>
      <c r="L274" s="5"/>
      <c r="M274" s="5"/>
      <c r="N274" s="5"/>
      <c r="O274" s="5"/>
      <c r="P274" s="5"/>
      <c r="Q274" s="5"/>
      <c r="R274" s="5"/>
      <c r="S274" s="5"/>
      <c r="T274" s="5"/>
      <c r="U274" s="5"/>
      <c r="V274" s="5"/>
      <c r="W274" s="5"/>
      <c r="X274" s="5"/>
      <c r="Y274" s="5"/>
      <c r="Z274" s="5"/>
    </row>
    <row r="275" ht="14.25" customHeight="1">
      <c r="A275" s="1"/>
      <c r="B275" s="2"/>
      <c r="C275" s="14"/>
      <c r="D275" s="14"/>
      <c r="E275" s="2"/>
      <c r="F275" s="15"/>
      <c r="G275" s="16"/>
      <c r="H275" s="16"/>
      <c r="I275" s="4"/>
      <c r="J275" s="5"/>
      <c r="K275" s="5"/>
      <c r="L275" s="5"/>
      <c r="M275" s="5"/>
      <c r="N275" s="5"/>
      <c r="O275" s="5"/>
      <c r="P275" s="5"/>
      <c r="Q275" s="5"/>
      <c r="R275" s="5"/>
      <c r="S275" s="5"/>
      <c r="T275" s="5"/>
      <c r="U275" s="5"/>
      <c r="V275" s="5"/>
      <c r="W275" s="5"/>
      <c r="X275" s="5"/>
      <c r="Y275" s="5"/>
      <c r="Z275" s="5"/>
    </row>
    <row r="276" ht="14.25" customHeight="1">
      <c r="A276" s="1"/>
      <c r="B276" s="2"/>
      <c r="C276" s="14"/>
      <c r="D276" s="14"/>
      <c r="E276" s="2"/>
      <c r="F276" s="15"/>
      <c r="G276" s="16"/>
      <c r="H276" s="16"/>
      <c r="I276" s="4"/>
      <c r="J276" s="5"/>
      <c r="K276" s="5"/>
      <c r="L276" s="5"/>
      <c r="M276" s="5"/>
      <c r="N276" s="5"/>
      <c r="O276" s="5"/>
      <c r="P276" s="5"/>
      <c r="Q276" s="5"/>
      <c r="R276" s="5"/>
      <c r="S276" s="5"/>
      <c r="T276" s="5"/>
      <c r="U276" s="5"/>
      <c r="V276" s="5"/>
      <c r="W276" s="5"/>
      <c r="X276" s="5"/>
      <c r="Y276" s="5"/>
      <c r="Z276" s="5"/>
    </row>
    <row r="277" ht="14.25" customHeight="1">
      <c r="A277" s="1"/>
      <c r="B277" s="2"/>
      <c r="C277" s="14"/>
      <c r="D277" s="14"/>
      <c r="E277" s="2"/>
      <c r="F277" s="15"/>
      <c r="G277" s="16"/>
      <c r="H277" s="16"/>
      <c r="I277" s="4"/>
      <c r="J277" s="5"/>
      <c r="K277" s="5"/>
      <c r="L277" s="5"/>
      <c r="M277" s="5"/>
      <c r="N277" s="5"/>
      <c r="O277" s="5"/>
      <c r="P277" s="5"/>
      <c r="Q277" s="5"/>
      <c r="R277" s="5"/>
      <c r="S277" s="5"/>
      <c r="T277" s="5"/>
      <c r="U277" s="5"/>
      <c r="V277" s="5"/>
      <c r="W277" s="5"/>
      <c r="X277" s="5"/>
      <c r="Y277" s="5"/>
      <c r="Z277" s="5"/>
    </row>
    <row r="278" ht="14.25" customHeight="1">
      <c r="A278" s="1"/>
      <c r="B278" s="2"/>
      <c r="C278" s="14"/>
      <c r="D278" s="14"/>
      <c r="E278" s="2"/>
      <c r="F278" s="15"/>
      <c r="G278" s="16"/>
      <c r="H278" s="16"/>
      <c r="I278" s="4"/>
      <c r="J278" s="5"/>
      <c r="K278" s="5"/>
      <c r="L278" s="5"/>
      <c r="M278" s="5"/>
      <c r="N278" s="5"/>
      <c r="O278" s="5"/>
      <c r="P278" s="5"/>
      <c r="Q278" s="5"/>
      <c r="R278" s="5"/>
      <c r="S278" s="5"/>
      <c r="T278" s="5"/>
      <c r="U278" s="5"/>
      <c r="V278" s="5"/>
      <c r="W278" s="5"/>
      <c r="X278" s="5"/>
      <c r="Y278" s="5"/>
      <c r="Z278" s="5"/>
    </row>
    <row r="279" ht="14.25" customHeight="1">
      <c r="A279" s="1"/>
      <c r="B279" s="2"/>
      <c r="C279" s="14"/>
      <c r="D279" s="14"/>
      <c r="E279" s="2"/>
      <c r="F279" s="15"/>
      <c r="G279" s="16"/>
      <c r="H279" s="16"/>
      <c r="I279" s="4"/>
      <c r="J279" s="5"/>
      <c r="K279" s="5"/>
      <c r="L279" s="5"/>
      <c r="M279" s="5"/>
      <c r="N279" s="5"/>
      <c r="O279" s="5"/>
      <c r="P279" s="5"/>
      <c r="Q279" s="5"/>
      <c r="R279" s="5"/>
      <c r="S279" s="5"/>
      <c r="T279" s="5"/>
      <c r="U279" s="5"/>
      <c r="V279" s="5"/>
      <c r="W279" s="5"/>
      <c r="X279" s="5"/>
      <c r="Y279" s="5"/>
      <c r="Z279" s="5"/>
    </row>
    <row r="280" ht="14.25" customHeight="1">
      <c r="A280" s="1"/>
      <c r="B280" s="2"/>
      <c r="C280" s="14"/>
      <c r="D280" s="14"/>
      <c r="E280" s="2"/>
      <c r="F280" s="15"/>
      <c r="G280" s="16"/>
      <c r="H280" s="16"/>
      <c r="I280" s="4"/>
      <c r="J280" s="5"/>
      <c r="K280" s="5"/>
      <c r="L280" s="5"/>
      <c r="M280" s="5"/>
      <c r="N280" s="5"/>
      <c r="O280" s="5"/>
      <c r="P280" s="5"/>
      <c r="Q280" s="5"/>
      <c r="R280" s="5"/>
      <c r="S280" s="5"/>
      <c r="T280" s="5"/>
      <c r="U280" s="5"/>
      <c r="V280" s="5"/>
      <c r="W280" s="5"/>
      <c r="X280" s="5"/>
      <c r="Y280" s="5"/>
      <c r="Z280" s="5"/>
    </row>
    <row r="281" ht="14.25" customHeight="1">
      <c r="A281" s="1"/>
      <c r="B281" s="2"/>
      <c r="C281" s="14"/>
      <c r="D281" s="14"/>
      <c r="E281" s="2"/>
      <c r="F281" s="15"/>
      <c r="G281" s="16"/>
      <c r="H281" s="16"/>
      <c r="I281" s="4"/>
      <c r="J281" s="5"/>
      <c r="K281" s="5"/>
      <c r="L281" s="5"/>
      <c r="M281" s="5"/>
      <c r="N281" s="5"/>
      <c r="O281" s="5"/>
      <c r="P281" s="5"/>
      <c r="Q281" s="5"/>
      <c r="R281" s="5"/>
      <c r="S281" s="5"/>
      <c r="T281" s="5"/>
      <c r="U281" s="5"/>
      <c r="V281" s="5"/>
      <c r="W281" s="5"/>
      <c r="X281" s="5"/>
      <c r="Y281" s="5"/>
      <c r="Z281" s="5"/>
    </row>
    <row r="282" ht="14.25" customHeight="1">
      <c r="A282" s="1"/>
      <c r="B282" s="2"/>
      <c r="C282" s="14"/>
      <c r="D282" s="14"/>
      <c r="E282" s="2"/>
      <c r="F282" s="15"/>
      <c r="G282" s="16"/>
      <c r="H282" s="16"/>
      <c r="I282" s="4"/>
      <c r="J282" s="5"/>
      <c r="K282" s="5"/>
      <c r="L282" s="5"/>
      <c r="M282" s="5"/>
      <c r="N282" s="5"/>
      <c r="O282" s="5"/>
      <c r="P282" s="5"/>
      <c r="Q282" s="5"/>
      <c r="R282" s="5"/>
      <c r="S282" s="5"/>
      <c r="T282" s="5"/>
      <c r="U282" s="5"/>
      <c r="V282" s="5"/>
      <c r="W282" s="5"/>
      <c r="X282" s="5"/>
      <c r="Y282" s="5"/>
      <c r="Z282" s="5"/>
    </row>
    <row r="283" ht="14.25" customHeight="1">
      <c r="A283" s="1"/>
      <c r="B283" s="2"/>
      <c r="C283" s="14"/>
      <c r="D283" s="14"/>
      <c r="E283" s="2"/>
      <c r="F283" s="15"/>
      <c r="G283" s="16"/>
      <c r="H283" s="16"/>
      <c r="I283" s="4"/>
      <c r="J283" s="5"/>
      <c r="K283" s="5"/>
      <c r="L283" s="5"/>
      <c r="M283" s="5"/>
      <c r="N283" s="5"/>
      <c r="O283" s="5"/>
      <c r="P283" s="5"/>
      <c r="Q283" s="5"/>
      <c r="R283" s="5"/>
      <c r="S283" s="5"/>
      <c r="T283" s="5"/>
      <c r="U283" s="5"/>
      <c r="V283" s="5"/>
      <c r="W283" s="5"/>
      <c r="X283" s="5"/>
      <c r="Y283" s="5"/>
      <c r="Z283" s="5"/>
    </row>
    <row r="284" ht="14.25" customHeight="1">
      <c r="A284" s="1"/>
      <c r="B284" s="2"/>
      <c r="C284" s="14"/>
      <c r="D284" s="14"/>
      <c r="E284" s="2"/>
      <c r="F284" s="15"/>
      <c r="G284" s="16"/>
      <c r="H284" s="16"/>
      <c r="I284" s="4"/>
      <c r="J284" s="5"/>
      <c r="K284" s="5"/>
      <c r="L284" s="5"/>
      <c r="M284" s="5"/>
      <c r="N284" s="5"/>
      <c r="O284" s="5"/>
      <c r="P284" s="5"/>
      <c r="Q284" s="5"/>
      <c r="R284" s="5"/>
      <c r="S284" s="5"/>
      <c r="T284" s="5"/>
      <c r="U284" s="5"/>
      <c r="V284" s="5"/>
      <c r="W284" s="5"/>
      <c r="X284" s="5"/>
      <c r="Y284" s="5"/>
      <c r="Z284" s="5"/>
    </row>
    <row r="285" ht="14.25" customHeight="1">
      <c r="A285" s="1"/>
      <c r="B285" s="2"/>
      <c r="C285" s="14"/>
      <c r="D285" s="14"/>
      <c r="E285" s="2"/>
      <c r="F285" s="15"/>
      <c r="G285" s="16"/>
      <c r="H285" s="16"/>
      <c r="I285" s="4"/>
      <c r="J285" s="5"/>
      <c r="K285" s="5"/>
      <c r="L285" s="5"/>
      <c r="M285" s="5"/>
      <c r="N285" s="5"/>
      <c r="O285" s="5"/>
      <c r="P285" s="5"/>
      <c r="Q285" s="5"/>
      <c r="R285" s="5"/>
      <c r="S285" s="5"/>
      <c r="T285" s="5"/>
      <c r="U285" s="5"/>
      <c r="V285" s="5"/>
      <c r="W285" s="5"/>
      <c r="X285" s="5"/>
      <c r="Y285" s="5"/>
      <c r="Z285" s="5"/>
    </row>
    <row r="286" ht="14.25" customHeight="1">
      <c r="A286" s="1"/>
      <c r="B286" s="2"/>
      <c r="C286" s="14"/>
      <c r="D286" s="14"/>
      <c r="E286" s="2"/>
      <c r="F286" s="15"/>
      <c r="G286" s="16"/>
      <c r="H286" s="16"/>
      <c r="I286" s="4"/>
      <c r="J286" s="5"/>
      <c r="K286" s="5"/>
      <c r="L286" s="5"/>
      <c r="M286" s="5"/>
      <c r="N286" s="5"/>
      <c r="O286" s="5"/>
      <c r="P286" s="5"/>
      <c r="Q286" s="5"/>
      <c r="R286" s="5"/>
      <c r="S286" s="5"/>
      <c r="T286" s="5"/>
      <c r="U286" s="5"/>
      <c r="V286" s="5"/>
      <c r="W286" s="5"/>
      <c r="X286" s="5"/>
      <c r="Y286" s="5"/>
      <c r="Z286" s="5"/>
    </row>
    <row r="287" ht="14.25" customHeight="1">
      <c r="A287" s="1"/>
      <c r="B287" s="2"/>
      <c r="C287" s="14"/>
      <c r="D287" s="14"/>
      <c r="E287" s="2"/>
      <c r="F287" s="15"/>
      <c r="G287" s="16"/>
      <c r="H287" s="16"/>
      <c r="I287" s="4"/>
      <c r="J287" s="5"/>
      <c r="K287" s="5"/>
      <c r="L287" s="5"/>
      <c r="M287" s="5"/>
      <c r="N287" s="5"/>
      <c r="O287" s="5"/>
      <c r="P287" s="5"/>
      <c r="Q287" s="5"/>
      <c r="R287" s="5"/>
      <c r="S287" s="5"/>
      <c r="T287" s="5"/>
      <c r="U287" s="5"/>
      <c r="V287" s="5"/>
      <c r="W287" s="5"/>
      <c r="X287" s="5"/>
      <c r="Y287" s="5"/>
      <c r="Z287" s="5"/>
    </row>
    <row r="288" ht="14.25" customHeight="1">
      <c r="A288" s="1"/>
      <c r="B288" s="2"/>
      <c r="C288" s="14"/>
      <c r="D288" s="14"/>
      <c r="E288" s="2"/>
      <c r="F288" s="15"/>
      <c r="G288" s="16"/>
      <c r="H288" s="16"/>
      <c r="I288" s="4"/>
      <c r="J288" s="5"/>
      <c r="K288" s="5"/>
      <c r="L288" s="5"/>
      <c r="M288" s="5"/>
      <c r="N288" s="5"/>
      <c r="O288" s="5"/>
      <c r="P288" s="5"/>
      <c r="Q288" s="5"/>
      <c r="R288" s="5"/>
      <c r="S288" s="5"/>
      <c r="T288" s="5"/>
      <c r="U288" s="5"/>
      <c r="V288" s="5"/>
      <c r="W288" s="5"/>
      <c r="X288" s="5"/>
      <c r="Y288" s="5"/>
      <c r="Z288" s="5"/>
    </row>
    <row r="289" ht="14.25" customHeight="1">
      <c r="A289" s="1"/>
      <c r="B289" s="2"/>
      <c r="C289" s="14"/>
      <c r="D289" s="14"/>
      <c r="E289" s="2"/>
      <c r="F289" s="15"/>
      <c r="G289" s="16"/>
      <c r="H289" s="16"/>
      <c r="I289" s="4"/>
      <c r="J289" s="5"/>
      <c r="K289" s="5"/>
      <c r="L289" s="5"/>
      <c r="M289" s="5"/>
      <c r="N289" s="5"/>
      <c r="O289" s="5"/>
      <c r="P289" s="5"/>
      <c r="Q289" s="5"/>
      <c r="R289" s="5"/>
      <c r="S289" s="5"/>
      <c r="T289" s="5"/>
      <c r="U289" s="5"/>
      <c r="V289" s="5"/>
      <c r="W289" s="5"/>
      <c r="X289" s="5"/>
      <c r="Y289" s="5"/>
      <c r="Z289" s="5"/>
    </row>
    <row r="290" ht="14.25" customHeight="1">
      <c r="A290" s="1"/>
      <c r="B290" s="2"/>
      <c r="C290" s="14"/>
      <c r="D290" s="14"/>
      <c r="E290" s="2"/>
      <c r="F290" s="15"/>
      <c r="G290" s="16"/>
      <c r="H290" s="16"/>
      <c r="I290" s="4"/>
      <c r="J290" s="5"/>
      <c r="K290" s="5"/>
      <c r="L290" s="5"/>
      <c r="M290" s="5"/>
      <c r="N290" s="5"/>
      <c r="O290" s="5"/>
      <c r="P290" s="5"/>
      <c r="Q290" s="5"/>
      <c r="R290" s="5"/>
      <c r="S290" s="5"/>
      <c r="T290" s="5"/>
      <c r="U290" s="5"/>
      <c r="V290" s="5"/>
      <c r="W290" s="5"/>
      <c r="X290" s="5"/>
      <c r="Y290" s="5"/>
      <c r="Z290" s="5"/>
    </row>
    <row r="291" ht="14.25" customHeight="1">
      <c r="A291" s="1"/>
      <c r="B291" s="2"/>
      <c r="C291" s="14"/>
      <c r="D291" s="14"/>
      <c r="E291" s="2"/>
      <c r="F291" s="15"/>
      <c r="G291" s="16"/>
      <c r="H291" s="16"/>
      <c r="I291" s="4"/>
      <c r="J291" s="5"/>
      <c r="K291" s="5"/>
      <c r="L291" s="5"/>
      <c r="M291" s="5"/>
      <c r="N291" s="5"/>
      <c r="O291" s="5"/>
      <c r="P291" s="5"/>
      <c r="Q291" s="5"/>
      <c r="R291" s="5"/>
      <c r="S291" s="5"/>
      <c r="T291" s="5"/>
      <c r="U291" s="5"/>
      <c r="V291" s="5"/>
      <c r="W291" s="5"/>
      <c r="X291" s="5"/>
      <c r="Y291" s="5"/>
      <c r="Z291" s="5"/>
    </row>
    <row r="292" ht="14.25" customHeight="1">
      <c r="A292" s="1"/>
      <c r="B292" s="2"/>
      <c r="C292" s="14"/>
      <c r="D292" s="14"/>
      <c r="E292" s="2"/>
      <c r="F292" s="15"/>
      <c r="G292" s="16"/>
      <c r="H292" s="16"/>
      <c r="I292" s="4"/>
      <c r="J292" s="5"/>
      <c r="K292" s="5"/>
      <c r="L292" s="5"/>
      <c r="M292" s="5"/>
      <c r="N292" s="5"/>
      <c r="O292" s="5"/>
      <c r="P292" s="5"/>
      <c r="Q292" s="5"/>
      <c r="R292" s="5"/>
      <c r="S292" s="5"/>
      <c r="T292" s="5"/>
      <c r="U292" s="5"/>
      <c r="V292" s="5"/>
      <c r="W292" s="5"/>
      <c r="X292" s="5"/>
      <c r="Y292" s="5"/>
      <c r="Z292" s="5"/>
    </row>
    <row r="293" ht="14.25" customHeight="1">
      <c r="A293" s="1"/>
      <c r="B293" s="2"/>
      <c r="C293" s="14"/>
      <c r="D293" s="14"/>
      <c r="E293" s="2"/>
      <c r="F293" s="15"/>
      <c r="G293" s="16"/>
      <c r="H293" s="16"/>
      <c r="I293" s="4"/>
      <c r="J293" s="5"/>
      <c r="K293" s="5"/>
      <c r="L293" s="5"/>
      <c r="M293" s="5"/>
      <c r="N293" s="5"/>
      <c r="O293" s="5"/>
      <c r="P293" s="5"/>
      <c r="Q293" s="5"/>
      <c r="R293" s="5"/>
      <c r="S293" s="5"/>
      <c r="T293" s="5"/>
      <c r="U293" s="5"/>
      <c r="V293" s="5"/>
      <c r="W293" s="5"/>
      <c r="X293" s="5"/>
      <c r="Y293" s="5"/>
      <c r="Z293" s="5"/>
    </row>
    <row r="294" ht="14.25" customHeight="1">
      <c r="A294" s="1"/>
      <c r="B294" s="2"/>
      <c r="C294" s="14"/>
      <c r="D294" s="14"/>
      <c r="E294" s="2"/>
      <c r="F294" s="15"/>
      <c r="G294" s="16"/>
      <c r="H294" s="16"/>
      <c r="I294" s="4"/>
      <c r="J294" s="5"/>
      <c r="K294" s="5"/>
      <c r="L294" s="5"/>
      <c r="M294" s="5"/>
      <c r="N294" s="5"/>
      <c r="O294" s="5"/>
      <c r="P294" s="5"/>
      <c r="Q294" s="5"/>
      <c r="R294" s="5"/>
      <c r="S294" s="5"/>
      <c r="T294" s="5"/>
      <c r="U294" s="5"/>
      <c r="V294" s="5"/>
      <c r="W294" s="5"/>
      <c r="X294" s="5"/>
      <c r="Y294" s="5"/>
      <c r="Z294" s="5"/>
    </row>
    <row r="295" ht="14.25" customHeight="1">
      <c r="A295" s="1"/>
      <c r="B295" s="2"/>
      <c r="C295" s="14"/>
      <c r="D295" s="14"/>
      <c r="E295" s="2"/>
      <c r="F295" s="15"/>
      <c r="G295" s="16"/>
      <c r="H295" s="16"/>
      <c r="I295" s="4"/>
      <c r="J295" s="5"/>
      <c r="K295" s="5"/>
      <c r="L295" s="5"/>
      <c r="M295" s="5"/>
      <c r="N295" s="5"/>
      <c r="O295" s="5"/>
      <c r="P295" s="5"/>
      <c r="Q295" s="5"/>
      <c r="R295" s="5"/>
      <c r="S295" s="5"/>
      <c r="T295" s="5"/>
      <c r="U295" s="5"/>
      <c r="V295" s="5"/>
      <c r="W295" s="5"/>
      <c r="X295" s="5"/>
      <c r="Y295" s="5"/>
      <c r="Z295" s="5"/>
    </row>
    <row r="296" ht="14.25" customHeight="1">
      <c r="A296" s="1"/>
      <c r="B296" s="2"/>
      <c r="C296" s="14"/>
      <c r="D296" s="14"/>
      <c r="E296" s="2"/>
      <c r="F296" s="15"/>
      <c r="G296" s="16"/>
      <c r="H296" s="16"/>
      <c r="I296" s="4"/>
      <c r="J296" s="5"/>
      <c r="K296" s="5"/>
      <c r="L296" s="5"/>
      <c r="M296" s="5"/>
      <c r="N296" s="5"/>
      <c r="O296" s="5"/>
      <c r="P296" s="5"/>
      <c r="Q296" s="5"/>
      <c r="R296" s="5"/>
      <c r="S296" s="5"/>
      <c r="T296" s="5"/>
      <c r="U296" s="5"/>
      <c r="V296" s="5"/>
      <c r="W296" s="5"/>
      <c r="X296" s="5"/>
      <c r="Y296" s="5"/>
      <c r="Z296" s="5"/>
    </row>
    <row r="297" ht="14.25" customHeight="1">
      <c r="A297" s="1"/>
      <c r="B297" s="2"/>
      <c r="C297" s="14"/>
      <c r="D297" s="14"/>
      <c r="E297" s="2"/>
      <c r="F297" s="15"/>
      <c r="G297" s="16"/>
      <c r="H297" s="16"/>
      <c r="I297" s="4"/>
      <c r="J297" s="5"/>
      <c r="K297" s="5"/>
      <c r="L297" s="5"/>
      <c r="M297" s="5"/>
      <c r="N297" s="5"/>
      <c r="O297" s="5"/>
      <c r="P297" s="5"/>
      <c r="Q297" s="5"/>
      <c r="R297" s="5"/>
      <c r="S297" s="5"/>
      <c r="T297" s="5"/>
      <c r="U297" s="5"/>
      <c r="V297" s="5"/>
      <c r="W297" s="5"/>
      <c r="X297" s="5"/>
      <c r="Y297" s="5"/>
      <c r="Z297" s="5"/>
    </row>
    <row r="298" ht="14.25" customHeight="1">
      <c r="A298" s="1"/>
      <c r="B298" s="2"/>
      <c r="C298" s="14"/>
      <c r="D298" s="14"/>
      <c r="E298" s="2"/>
      <c r="F298" s="15"/>
      <c r="G298" s="16"/>
      <c r="H298" s="16"/>
      <c r="I298" s="4"/>
      <c r="J298" s="5"/>
      <c r="K298" s="5"/>
      <c r="L298" s="5"/>
      <c r="M298" s="5"/>
      <c r="N298" s="5"/>
      <c r="O298" s="5"/>
      <c r="P298" s="5"/>
      <c r="Q298" s="5"/>
      <c r="R298" s="5"/>
      <c r="S298" s="5"/>
      <c r="T298" s="5"/>
      <c r="U298" s="5"/>
      <c r="V298" s="5"/>
      <c r="W298" s="5"/>
      <c r="X298" s="5"/>
      <c r="Y298" s="5"/>
      <c r="Z298" s="5"/>
    </row>
    <row r="299" ht="14.25" customHeight="1">
      <c r="A299" s="1"/>
      <c r="B299" s="2"/>
      <c r="C299" s="14"/>
      <c r="D299" s="14"/>
      <c r="E299" s="2"/>
      <c r="F299" s="15"/>
      <c r="G299" s="16"/>
      <c r="H299" s="16"/>
      <c r="I299" s="4"/>
      <c r="J299" s="5"/>
      <c r="K299" s="5"/>
      <c r="L299" s="5"/>
      <c r="M299" s="5"/>
      <c r="N299" s="5"/>
      <c r="O299" s="5"/>
      <c r="P299" s="5"/>
      <c r="Q299" s="5"/>
      <c r="R299" s="5"/>
      <c r="S299" s="5"/>
      <c r="T299" s="5"/>
      <c r="U299" s="5"/>
      <c r="V299" s="5"/>
      <c r="W299" s="5"/>
      <c r="X299" s="5"/>
      <c r="Y299" s="5"/>
      <c r="Z299" s="5"/>
    </row>
    <row r="300" ht="14.25" customHeight="1">
      <c r="A300" s="1"/>
      <c r="B300" s="2"/>
      <c r="C300" s="14"/>
      <c r="D300" s="14"/>
      <c r="E300" s="2"/>
      <c r="F300" s="15"/>
      <c r="G300" s="16"/>
      <c r="H300" s="16"/>
      <c r="I300" s="4"/>
      <c r="J300" s="5"/>
      <c r="K300" s="5"/>
      <c r="L300" s="5"/>
      <c r="M300" s="5"/>
      <c r="N300" s="5"/>
      <c r="O300" s="5"/>
      <c r="P300" s="5"/>
      <c r="Q300" s="5"/>
      <c r="R300" s="5"/>
      <c r="S300" s="5"/>
      <c r="T300" s="5"/>
      <c r="U300" s="5"/>
      <c r="V300" s="5"/>
      <c r="W300" s="5"/>
      <c r="X300" s="5"/>
      <c r="Y300" s="5"/>
      <c r="Z300" s="5"/>
    </row>
    <row r="301" ht="14.25" customHeight="1">
      <c r="A301" s="1"/>
      <c r="B301" s="2"/>
      <c r="C301" s="14"/>
      <c r="D301" s="14"/>
      <c r="E301" s="2"/>
      <c r="F301" s="15"/>
      <c r="G301" s="16"/>
      <c r="H301" s="16"/>
      <c r="I301" s="4"/>
      <c r="J301" s="5"/>
      <c r="K301" s="5"/>
      <c r="L301" s="5"/>
      <c r="M301" s="5"/>
      <c r="N301" s="5"/>
      <c r="O301" s="5"/>
      <c r="P301" s="5"/>
      <c r="Q301" s="5"/>
      <c r="R301" s="5"/>
      <c r="S301" s="5"/>
      <c r="T301" s="5"/>
      <c r="U301" s="5"/>
      <c r="V301" s="5"/>
      <c r="W301" s="5"/>
      <c r="X301" s="5"/>
      <c r="Y301" s="5"/>
      <c r="Z301" s="5"/>
    </row>
    <row r="302" ht="14.25" customHeight="1">
      <c r="A302" s="1"/>
      <c r="B302" s="2"/>
      <c r="C302" s="14"/>
      <c r="D302" s="14"/>
      <c r="E302" s="2"/>
      <c r="F302" s="15"/>
      <c r="G302" s="16"/>
      <c r="H302" s="16"/>
      <c r="I302" s="4"/>
      <c r="J302" s="5"/>
      <c r="K302" s="5"/>
      <c r="L302" s="5"/>
      <c r="M302" s="5"/>
      <c r="N302" s="5"/>
      <c r="O302" s="5"/>
      <c r="P302" s="5"/>
      <c r="Q302" s="5"/>
      <c r="R302" s="5"/>
      <c r="S302" s="5"/>
      <c r="T302" s="5"/>
      <c r="U302" s="5"/>
      <c r="V302" s="5"/>
      <c r="W302" s="5"/>
      <c r="X302" s="5"/>
      <c r="Y302" s="5"/>
      <c r="Z302" s="5"/>
    </row>
    <row r="303" ht="14.25" customHeight="1">
      <c r="A303" s="1"/>
      <c r="B303" s="2"/>
      <c r="C303" s="14"/>
      <c r="D303" s="14"/>
      <c r="E303" s="2"/>
      <c r="F303" s="15"/>
      <c r="G303" s="16"/>
      <c r="H303" s="16"/>
      <c r="I303" s="4"/>
      <c r="J303" s="5"/>
      <c r="K303" s="5"/>
      <c r="L303" s="5"/>
      <c r="M303" s="5"/>
      <c r="N303" s="5"/>
      <c r="O303" s="5"/>
      <c r="P303" s="5"/>
      <c r="Q303" s="5"/>
      <c r="R303" s="5"/>
      <c r="S303" s="5"/>
      <c r="T303" s="5"/>
      <c r="U303" s="5"/>
      <c r="V303" s="5"/>
      <c r="W303" s="5"/>
      <c r="X303" s="5"/>
      <c r="Y303" s="5"/>
      <c r="Z303" s="5"/>
    </row>
    <row r="304" ht="14.25" customHeight="1">
      <c r="A304" s="1"/>
      <c r="B304" s="2"/>
      <c r="C304" s="14"/>
      <c r="D304" s="14"/>
      <c r="E304" s="2"/>
      <c r="F304" s="15"/>
      <c r="G304" s="16"/>
      <c r="H304" s="16"/>
      <c r="I304" s="4"/>
      <c r="J304" s="5"/>
      <c r="K304" s="5"/>
      <c r="L304" s="5"/>
      <c r="M304" s="5"/>
      <c r="N304" s="5"/>
      <c r="O304" s="5"/>
      <c r="P304" s="5"/>
      <c r="Q304" s="5"/>
      <c r="R304" s="5"/>
      <c r="S304" s="5"/>
      <c r="T304" s="5"/>
      <c r="U304" s="5"/>
      <c r="V304" s="5"/>
      <c r="W304" s="5"/>
      <c r="X304" s="5"/>
      <c r="Y304" s="5"/>
      <c r="Z304" s="5"/>
    </row>
    <row r="305" ht="14.25" customHeight="1">
      <c r="A305" s="1"/>
      <c r="B305" s="2"/>
      <c r="C305" s="14"/>
      <c r="D305" s="14"/>
      <c r="E305" s="2"/>
      <c r="F305" s="15"/>
      <c r="G305" s="16"/>
      <c r="H305" s="16"/>
      <c r="I305" s="4"/>
      <c r="J305" s="5"/>
      <c r="K305" s="5"/>
      <c r="L305" s="5"/>
      <c r="M305" s="5"/>
      <c r="N305" s="5"/>
      <c r="O305" s="5"/>
      <c r="P305" s="5"/>
      <c r="Q305" s="5"/>
      <c r="R305" s="5"/>
      <c r="S305" s="5"/>
      <c r="T305" s="5"/>
      <c r="U305" s="5"/>
      <c r="V305" s="5"/>
      <c r="W305" s="5"/>
      <c r="X305" s="5"/>
      <c r="Y305" s="5"/>
      <c r="Z305" s="5"/>
    </row>
    <row r="306" ht="14.25" customHeight="1">
      <c r="A306" s="1"/>
      <c r="B306" s="2"/>
      <c r="C306" s="14"/>
      <c r="D306" s="14"/>
      <c r="E306" s="2"/>
      <c r="F306" s="15"/>
      <c r="G306" s="16"/>
      <c r="H306" s="16"/>
      <c r="I306" s="4"/>
      <c r="J306" s="5"/>
      <c r="K306" s="5"/>
      <c r="L306" s="5"/>
      <c r="M306" s="5"/>
      <c r="N306" s="5"/>
      <c r="O306" s="5"/>
      <c r="P306" s="5"/>
      <c r="Q306" s="5"/>
      <c r="R306" s="5"/>
      <c r="S306" s="5"/>
      <c r="T306" s="5"/>
      <c r="U306" s="5"/>
      <c r="V306" s="5"/>
      <c r="W306" s="5"/>
      <c r="X306" s="5"/>
      <c r="Y306" s="5"/>
      <c r="Z306" s="5"/>
    </row>
    <row r="307" ht="14.25" customHeight="1">
      <c r="A307" s="1"/>
      <c r="B307" s="2"/>
      <c r="C307" s="14"/>
      <c r="D307" s="14"/>
      <c r="E307" s="2"/>
      <c r="F307" s="15"/>
      <c r="G307" s="16"/>
      <c r="H307" s="16"/>
      <c r="I307" s="4"/>
      <c r="J307" s="5"/>
      <c r="K307" s="5"/>
      <c r="L307" s="5"/>
      <c r="M307" s="5"/>
      <c r="N307" s="5"/>
      <c r="O307" s="5"/>
      <c r="P307" s="5"/>
      <c r="Q307" s="5"/>
      <c r="R307" s="5"/>
      <c r="S307" s="5"/>
      <c r="T307" s="5"/>
      <c r="U307" s="5"/>
      <c r="V307" s="5"/>
      <c r="W307" s="5"/>
      <c r="X307" s="5"/>
      <c r="Y307" s="5"/>
      <c r="Z307" s="5"/>
    </row>
    <row r="308" ht="14.25" customHeight="1">
      <c r="A308" s="1"/>
      <c r="B308" s="2"/>
      <c r="C308" s="14"/>
      <c r="D308" s="14"/>
      <c r="E308" s="2"/>
      <c r="F308" s="15"/>
      <c r="G308" s="16"/>
      <c r="H308" s="16"/>
      <c r="I308" s="4"/>
      <c r="J308" s="5"/>
      <c r="K308" s="5"/>
      <c r="L308" s="5"/>
      <c r="M308" s="5"/>
      <c r="N308" s="5"/>
      <c r="O308" s="5"/>
      <c r="P308" s="5"/>
      <c r="Q308" s="5"/>
      <c r="R308" s="5"/>
      <c r="S308" s="5"/>
      <c r="T308" s="5"/>
      <c r="U308" s="5"/>
      <c r="V308" s="5"/>
      <c r="W308" s="5"/>
      <c r="X308" s="5"/>
      <c r="Y308" s="5"/>
      <c r="Z308" s="5"/>
    </row>
    <row r="309" ht="14.25" customHeight="1">
      <c r="A309" s="1"/>
      <c r="B309" s="2"/>
      <c r="C309" s="14"/>
      <c r="D309" s="14"/>
      <c r="E309" s="2"/>
      <c r="F309" s="15"/>
      <c r="G309" s="16"/>
      <c r="H309" s="16"/>
      <c r="I309" s="4"/>
      <c r="J309" s="5"/>
      <c r="K309" s="5"/>
      <c r="L309" s="5"/>
      <c r="M309" s="5"/>
      <c r="N309" s="5"/>
      <c r="O309" s="5"/>
      <c r="P309" s="5"/>
      <c r="Q309" s="5"/>
      <c r="R309" s="5"/>
      <c r="S309" s="5"/>
      <c r="T309" s="5"/>
      <c r="U309" s="5"/>
      <c r="V309" s="5"/>
      <c r="W309" s="5"/>
      <c r="X309" s="5"/>
      <c r="Y309" s="5"/>
      <c r="Z309" s="5"/>
    </row>
    <row r="310" ht="14.25" customHeight="1">
      <c r="A310" s="1"/>
      <c r="B310" s="2"/>
      <c r="C310" s="14"/>
      <c r="D310" s="14"/>
      <c r="E310" s="2"/>
      <c r="F310" s="15"/>
      <c r="G310" s="16"/>
      <c r="H310" s="16"/>
      <c r="I310" s="4"/>
      <c r="J310" s="5"/>
      <c r="K310" s="5"/>
      <c r="L310" s="5"/>
      <c r="M310" s="5"/>
      <c r="N310" s="5"/>
      <c r="O310" s="5"/>
      <c r="P310" s="5"/>
      <c r="Q310" s="5"/>
      <c r="R310" s="5"/>
      <c r="S310" s="5"/>
      <c r="T310" s="5"/>
      <c r="U310" s="5"/>
      <c r="V310" s="5"/>
      <c r="W310" s="5"/>
      <c r="X310" s="5"/>
      <c r="Y310" s="5"/>
      <c r="Z310" s="5"/>
    </row>
    <row r="311" ht="14.25" customHeight="1">
      <c r="A311" s="1"/>
      <c r="B311" s="2"/>
      <c r="C311" s="14"/>
      <c r="D311" s="14"/>
      <c r="E311" s="2"/>
      <c r="F311" s="15"/>
      <c r="G311" s="16"/>
      <c r="H311" s="16"/>
      <c r="I311" s="4"/>
      <c r="J311" s="5"/>
      <c r="K311" s="5"/>
      <c r="L311" s="5"/>
      <c r="M311" s="5"/>
      <c r="N311" s="5"/>
      <c r="O311" s="5"/>
      <c r="P311" s="5"/>
      <c r="Q311" s="5"/>
      <c r="R311" s="5"/>
      <c r="S311" s="5"/>
      <c r="T311" s="5"/>
      <c r="U311" s="5"/>
      <c r="V311" s="5"/>
      <c r="W311" s="5"/>
      <c r="X311" s="5"/>
      <c r="Y311" s="5"/>
      <c r="Z311" s="5"/>
    </row>
    <row r="312" ht="14.25" customHeight="1">
      <c r="A312" s="1"/>
      <c r="B312" s="2"/>
      <c r="C312" s="14"/>
      <c r="D312" s="14"/>
      <c r="E312" s="2"/>
      <c r="F312" s="15"/>
      <c r="G312" s="16"/>
      <c r="H312" s="16"/>
      <c r="I312" s="4"/>
      <c r="J312" s="5"/>
      <c r="K312" s="5"/>
      <c r="L312" s="5"/>
      <c r="M312" s="5"/>
      <c r="N312" s="5"/>
      <c r="O312" s="5"/>
      <c r="P312" s="5"/>
      <c r="Q312" s="5"/>
      <c r="R312" s="5"/>
      <c r="S312" s="5"/>
      <c r="T312" s="5"/>
      <c r="U312" s="5"/>
      <c r="V312" s="5"/>
      <c r="W312" s="5"/>
      <c r="X312" s="5"/>
      <c r="Y312" s="5"/>
      <c r="Z312" s="5"/>
    </row>
    <row r="313" ht="14.25" customHeight="1">
      <c r="A313" s="1"/>
      <c r="B313" s="2"/>
      <c r="C313" s="14"/>
      <c r="D313" s="14"/>
      <c r="E313" s="2"/>
      <c r="F313" s="15"/>
      <c r="G313" s="16"/>
      <c r="H313" s="16"/>
      <c r="I313" s="4"/>
      <c r="J313" s="5"/>
      <c r="K313" s="5"/>
      <c r="L313" s="5"/>
      <c r="M313" s="5"/>
      <c r="N313" s="5"/>
      <c r="O313" s="5"/>
      <c r="P313" s="5"/>
      <c r="Q313" s="5"/>
      <c r="R313" s="5"/>
      <c r="S313" s="5"/>
      <c r="T313" s="5"/>
      <c r="U313" s="5"/>
      <c r="V313" s="5"/>
      <c r="W313" s="5"/>
      <c r="X313" s="5"/>
      <c r="Y313" s="5"/>
      <c r="Z313" s="5"/>
    </row>
    <row r="314" ht="14.25" customHeight="1">
      <c r="A314" s="1"/>
      <c r="B314" s="2"/>
      <c r="C314" s="14"/>
      <c r="D314" s="14"/>
      <c r="E314" s="2"/>
      <c r="F314" s="15"/>
      <c r="G314" s="16"/>
      <c r="H314" s="16"/>
      <c r="I314" s="4"/>
      <c r="J314" s="5"/>
      <c r="K314" s="5"/>
      <c r="L314" s="5"/>
      <c r="M314" s="5"/>
      <c r="N314" s="5"/>
      <c r="O314" s="5"/>
      <c r="P314" s="5"/>
      <c r="Q314" s="5"/>
      <c r="R314" s="5"/>
      <c r="S314" s="5"/>
      <c r="T314" s="5"/>
      <c r="U314" s="5"/>
      <c r="V314" s="5"/>
      <c r="W314" s="5"/>
      <c r="X314" s="5"/>
      <c r="Y314" s="5"/>
      <c r="Z314" s="5"/>
    </row>
    <row r="315" ht="14.25" customHeight="1">
      <c r="A315" s="1"/>
      <c r="B315" s="2"/>
      <c r="C315" s="14"/>
      <c r="D315" s="14"/>
      <c r="E315" s="2"/>
      <c r="F315" s="15"/>
      <c r="G315" s="16"/>
      <c r="H315" s="16"/>
      <c r="I315" s="4"/>
      <c r="J315" s="5"/>
      <c r="K315" s="5"/>
      <c r="L315" s="5"/>
      <c r="M315" s="5"/>
      <c r="N315" s="5"/>
      <c r="O315" s="5"/>
      <c r="P315" s="5"/>
      <c r="Q315" s="5"/>
      <c r="R315" s="5"/>
      <c r="S315" s="5"/>
      <c r="T315" s="5"/>
      <c r="U315" s="5"/>
      <c r="V315" s="5"/>
      <c r="W315" s="5"/>
      <c r="X315" s="5"/>
      <c r="Y315" s="5"/>
      <c r="Z315" s="5"/>
    </row>
    <row r="316" ht="14.25" customHeight="1">
      <c r="A316" s="1"/>
      <c r="B316" s="2"/>
      <c r="C316" s="14"/>
      <c r="D316" s="14"/>
      <c r="E316" s="2"/>
      <c r="F316" s="15"/>
      <c r="G316" s="16"/>
      <c r="H316" s="16"/>
      <c r="I316" s="4"/>
      <c r="J316" s="5"/>
      <c r="K316" s="5"/>
      <c r="L316" s="5"/>
      <c r="M316" s="5"/>
      <c r="N316" s="5"/>
      <c r="O316" s="5"/>
      <c r="P316" s="5"/>
      <c r="Q316" s="5"/>
      <c r="R316" s="5"/>
      <c r="S316" s="5"/>
      <c r="T316" s="5"/>
      <c r="U316" s="5"/>
      <c r="V316" s="5"/>
      <c r="W316" s="5"/>
      <c r="X316" s="5"/>
      <c r="Y316" s="5"/>
      <c r="Z316" s="5"/>
    </row>
    <row r="317" ht="14.25" customHeight="1">
      <c r="A317" s="1"/>
      <c r="B317" s="2"/>
      <c r="C317" s="14"/>
      <c r="D317" s="14"/>
      <c r="E317" s="2"/>
      <c r="F317" s="15"/>
      <c r="G317" s="16"/>
      <c r="H317" s="16"/>
      <c r="I317" s="4"/>
      <c r="J317" s="5"/>
      <c r="K317" s="5"/>
      <c r="L317" s="5"/>
      <c r="M317" s="5"/>
      <c r="N317" s="5"/>
      <c r="O317" s="5"/>
      <c r="P317" s="5"/>
      <c r="Q317" s="5"/>
      <c r="R317" s="5"/>
      <c r="S317" s="5"/>
      <c r="T317" s="5"/>
      <c r="U317" s="5"/>
      <c r="V317" s="5"/>
      <c r="W317" s="5"/>
      <c r="X317" s="5"/>
      <c r="Y317" s="5"/>
      <c r="Z317" s="5"/>
    </row>
    <row r="318" ht="14.25" customHeight="1">
      <c r="A318" s="1"/>
      <c r="B318" s="2"/>
      <c r="C318" s="14"/>
      <c r="D318" s="14"/>
      <c r="E318" s="2"/>
      <c r="F318" s="15"/>
      <c r="G318" s="16"/>
      <c r="H318" s="16"/>
      <c r="I318" s="4"/>
      <c r="J318" s="5"/>
      <c r="K318" s="5"/>
      <c r="L318" s="5"/>
      <c r="M318" s="5"/>
      <c r="N318" s="5"/>
      <c r="O318" s="5"/>
      <c r="P318" s="5"/>
      <c r="Q318" s="5"/>
      <c r="R318" s="5"/>
      <c r="S318" s="5"/>
      <c r="T318" s="5"/>
      <c r="U318" s="5"/>
      <c r="V318" s="5"/>
      <c r="W318" s="5"/>
      <c r="X318" s="5"/>
      <c r="Y318" s="5"/>
      <c r="Z318" s="5"/>
    </row>
    <row r="319" ht="14.25" customHeight="1">
      <c r="A319" s="1"/>
      <c r="B319" s="2"/>
      <c r="C319" s="14"/>
      <c r="D319" s="14"/>
      <c r="E319" s="2"/>
      <c r="F319" s="15"/>
      <c r="G319" s="16"/>
      <c r="H319" s="16"/>
      <c r="I319" s="4"/>
      <c r="J319" s="5"/>
      <c r="K319" s="5"/>
      <c r="L319" s="5"/>
      <c r="M319" s="5"/>
      <c r="N319" s="5"/>
      <c r="O319" s="5"/>
      <c r="P319" s="5"/>
      <c r="Q319" s="5"/>
      <c r="R319" s="5"/>
      <c r="S319" s="5"/>
      <c r="T319" s="5"/>
      <c r="U319" s="5"/>
      <c r="V319" s="5"/>
      <c r="W319" s="5"/>
      <c r="X319" s="5"/>
      <c r="Y319" s="5"/>
      <c r="Z319" s="5"/>
    </row>
    <row r="320" ht="14.25" customHeight="1">
      <c r="A320" s="1"/>
      <c r="B320" s="2"/>
      <c r="C320" s="14"/>
      <c r="D320" s="14"/>
      <c r="E320" s="2"/>
      <c r="F320" s="15"/>
      <c r="G320" s="16"/>
      <c r="H320" s="16"/>
      <c r="I320" s="4"/>
      <c r="J320" s="5"/>
      <c r="K320" s="5"/>
      <c r="L320" s="5"/>
      <c r="M320" s="5"/>
      <c r="N320" s="5"/>
      <c r="O320" s="5"/>
      <c r="P320" s="5"/>
      <c r="Q320" s="5"/>
      <c r="R320" s="5"/>
      <c r="S320" s="5"/>
      <c r="T320" s="5"/>
      <c r="U320" s="5"/>
      <c r="V320" s="5"/>
      <c r="W320" s="5"/>
      <c r="X320" s="5"/>
      <c r="Y320" s="5"/>
      <c r="Z320" s="5"/>
    </row>
    <row r="321" ht="14.25" customHeight="1">
      <c r="A321" s="1"/>
      <c r="B321" s="2"/>
      <c r="C321" s="14"/>
      <c r="D321" s="14"/>
      <c r="E321" s="2"/>
      <c r="F321" s="15"/>
      <c r="G321" s="16"/>
      <c r="H321" s="16"/>
      <c r="I321" s="4"/>
      <c r="J321" s="5"/>
      <c r="K321" s="5"/>
      <c r="L321" s="5"/>
      <c r="M321" s="5"/>
      <c r="N321" s="5"/>
      <c r="O321" s="5"/>
      <c r="P321" s="5"/>
      <c r="Q321" s="5"/>
      <c r="R321" s="5"/>
      <c r="S321" s="5"/>
      <c r="T321" s="5"/>
      <c r="U321" s="5"/>
      <c r="V321" s="5"/>
      <c r="W321" s="5"/>
      <c r="X321" s="5"/>
      <c r="Y321" s="5"/>
      <c r="Z321" s="5"/>
    </row>
    <row r="322" ht="14.25" customHeight="1">
      <c r="A322" s="1"/>
      <c r="B322" s="2"/>
      <c r="C322" s="14"/>
      <c r="D322" s="14"/>
      <c r="E322" s="2"/>
      <c r="F322" s="15"/>
      <c r="G322" s="16"/>
      <c r="H322" s="16"/>
      <c r="I322" s="4"/>
      <c r="J322" s="5"/>
      <c r="K322" s="5"/>
      <c r="L322" s="5"/>
      <c r="M322" s="5"/>
      <c r="N322" s="5"/>
      <c r="O322" s="5"/>
      <c r="P322" s="5"/>
      <c r="Q322" s="5"/>
      <c r="R322" s="5"/>
      <c r="S322" s="5"/>
      <c r="T322" s="5"/>
      <c r="U322" s="5"/>
      <c r="V322" s="5"/>
      <c r="W322" s="5"/>
      <c r="X322" s="5"/>
      <c r="Y322" s="5"/>
      <c r="Z322" s="5"/>
    </row>
    <row r="323" ht="14.25" customHeight="1">
      <c r="A323" s="1"/>
      <c r="B323" s="2"/>
      <c r="C323" s="14"/>
      <c r="D323" s="14"/>
      <c r="E323" s="2"/>
      <c r="F323" s="15"/>
      <c r="G323" s="16"/>
      <c r="H323" s="16"/>
      <c r="I323" s="4"/>
      <c r="J323" s="5"/>
      <c r="K323" s="5"/>
      <c r="L323" s="5"/>
      <c r="M323" s="5"/>
      <c r="N323" s="5"/>
      <c r="O323" s="5"/>
      <c r="P323" s="5"/>
      <c r="Q323" s="5"/>
      <c r="R323" s="5"/>
      <c r="S323" s="5"/>
      <c r="T323" s="5"/>
      <c r="U323" s="5"/>
      <c r="V323" s="5"/>
      <c r="W323" s="5"/>
      <c r="X323" s="5"/>
      <c r="Y323" s="5"/>
      <c r="Z323" s="5"/>
    </row>
    <row r="324" ht="14.25" customHeight="1">
      <c r="A324" s="1"/>
      <c r="B324" s="2"/>
      <c r="C324" s="14"/>
      <c r="D324" s="14"/>
      <c r="E324" s="2"/>
      <c r="F324" s="15"/>
      <c r="G324" s="16"/>
      <c r="H324" s="16"/>
      <c r="I324" s="4"/>
      <c r="J324" s="5"/>
      <c r="K324" s="5"/>
      <c r="L324" s="5"/>
      <c r="M324" s="5"/>
      <c r="N324" s="5"/>
      <c r="O324" s="5"/>
      <c r="P324" s="5"/>
      <c r="Q324" s="5"/>
      <c r="R324" s="5"/>
      <c r="S324" s="5"/>
      <c r="T324" s="5"/>
      <c r="U324" s="5"/>
      <c r="V324" s="5"/>
      <c r="W324" s="5"/>
      <c r="X324" s="5"/>
      <c r="Y324" s="5"/>
      <c r="Z324" s="5"/>
    </row>
    <row r="325" ht="14.25" customHeight="1">
      <c r="A325" s="1"/>
      <c r="B325" s="2"/>
      <c r="C325" s="14"/>
      <c r="D325" s="14"/>
      <c r="E325" s="2"/>
      <c r="F325" s="15"/>
      <c r="G325" s="16"/>
      <c r="H325" s="16"/>
      <c r="I325" s="4"/>
      <c r="J325" s="5"/>
      <c r="K325" s="5"/>
      <c r="L325" s="5"/>
      <c r="M325" s="5"/>
      <c r="N325" s="5"/>
      <c r="O325" s="5"/>
      <c r="P325" s="5"/>
      <c r="Q325" s="5"/>
      <c r="R325" s="5"/>
      <c r="S325" s="5"/>
      <c r="T325" s="5"/>
      <c r="U325" s="5"/>
      <c r="V325" s="5"/>
      <c r="W325" s="5"/>
      <c r="X325" s="5"/>
      <c r="Y325" s="5"/>
      <c r="Z325" s="5"/>
    </row>
    <row r="326" ht="14.25" customHeight="1">
      <c r="A326" s="1"/>
      <c r="B326" s="2"/>
      <c r="C326" s="14"/>
      <c r="D326" s="14"/>
      <c r="E326" s="2"/>
      <c r="F326" s="15"/>
      <c r="G326" s="16"/>
      <c r="H326" s="16"/>
      <c r="I326" s="4"/>
      <c r="J326" s="5"/>
      <c r="K326" s="5"/>
      <c r="L326" s="5"/>
      <c r="M326" s="5"/>
      <c r="N326" s="5"/>
      <c r="O326" s="5"/>
      <c r="P326" s="5"/>
      <c r="Q326" s="5"/>
      <c r="R326" s="5"/>
      <c r="S326" s="5"/>
      <c r="T326" s="5"/>
      <c r="U326" s="5"/>
      <c r="V326" s="5"/>
      <c r="W326" s="5"/>
      <c r="X326" s="5"/>
      <c r="Y326" s="5"/>
      <c r="Z326" s="5"/>
    </row>
    <row r="327" ht="14.25" customHeight="1">
      <c r="A327" s="1"/>
      <c r="B327" s="2"/>
      <c r="C327" s="14"/>
      <c r="D327" s="14"/>
      <c r="E327" s="2"/>
      <c r="F327" s="15"/>
      <c r="G327" s="16"/>
      <c r="H327" s="16"/>
      <c r="I327" s="4"/>
      <c r="J327" s="5"/>
      <c r="K327" s="5"/>
      <c r="L327" s="5"/>
      <c r="M327" s="5"/>
      <c r="N327" s="5"/>
      <c r="O327" s="5"/>
      <c r="P327" s="5"/>
      <c r="Q327" s="5"/>
      <c r="R327" s="5"/>
      <c r="S327" s="5"/>
      <c r="T327" s="5"/>
      <c r="U327" s="5"/>
      <c r="V327" s="5"/>
      <c r="W327" s="5"/>
      <c r="X327" s="5"/>
      <c r="Y327" s="5"/>
      <c r="Z327" s="5"/>
    </row>
    <row r="328" ht="14.25" customHeight="1">
      <c r="A328" s="1"/>
      <c r="B328" s="2"/>
      <c r="C328" s="14"/>
      <c r="D328" s="14"/>
      <c r="E328" s="2"/>
      <c r="F328" s="15"/>
      <c r="G328" s="16"/>
      <c r="H328" s="16"/>
      <c r="I328" s="4"/>
      <c r="J328" s="5"/>
      <c r="K328" s="5"/>
      <c r="L328" s="5"/>
      <c r="M328" s="5"/>
      <c r="N328" s="5"/>
      <c r="O328" s="5"/>
      <c r="P328" s="5"/>
      <c r="Q328" s="5"/>
      <c r="R328" s="5"/>
      <c r="S328" s="5"/>
      <c r="T328" s="5"/>
      <c r="U328" s="5"/>
      <c r="V328" s="5"/>
      <c r="W328" s="5"/>
      <c r="X328" s="5"/>
      <c r="Y328" s="5"/>
      <c r="Z328" s="5"/>
    </row>
    <row r="329" ht="14.25" customHeight="1">
      <c r="A329" s="1"/>
      <c r="B329" s="2"/>
      <c r="C329" s="14"/>
      <c r="D329" s="14"/>
      <c r="E329" s="2"/>
      <c r="F329" s="15"/>
      <c r="G329" s="16"/>
      <c r="H329" s="16"/>
      <c r="I329" s="4"/>
      <c r="J329" s="5"/>
      <c r="K329" s="5"/>
      <c r="L329" s="5"/>
      <c r="M329" s="5"/>
      <c r="N329" s="5"/>
      <c r="O329" s="5"/>
      <c r="P329" s="5"/>
      <c r="Q329" s="5"/>
      <c r="R329" s="5"/>
      <c r="S329" s="5"/>
      <c r="T329" s="5"/>
      <c r="U329" s="5"/>
      <c r="V329" s="5"/>
      <c r="W329" s="5"/>
      <c r="X329" s="5"/>
      <c r="Y329" s="5"/>
      <c r="Z329" s="5"/>
    </row>
    <row r="330" ht="14.25" customHeight="1">
      <c r="A330" s="1"/>
      <c r="B330" s="2"/>
      <c r="C330" s="14"/>
      <c r="D330" s="14"/>
      <c r="E330" s="2"/>
      <c r="F330" s="15"/>
      <c r="G330" s="16"/>
      <c r="H330" s="16"/>
      <c r="I330" s="4"/>
      <c r="J330" s="5"/>
      <c r="K330" s="5"/>
      <c r="L330" s="5"/>
      <c r="M330" s="5"/>
      <c r="N330" s="5"/>
      <c r="O330" s="5"/>
      <c r="P330" s="5"/>
      <c r="Q330" s="5"/>
      <c r="R330" s="5"/>
      <c r="S330" s="5"/>
      <c r="T330" s="5"/>
      <c r="U330" s="5"/>
      <c r="V330" s="5"/>
      <c r="W330" s="5"/>
      <c r="X330" s="5"/>
      <c r="Y330" s="5"/>
      <c r="Z330" s="5"/>
    </row>
    <row r="331" ht="14.25" customHeight="1">
      <c r="A331" s="1"/>
      <c r="B331" s="2"/>
      <c r="C331" s="14"/>
      <c r="D331" s="14"/>
      <c r="E331" s="2"/>
      <c r="F331" s="15"/>
      <c r="G331" s="16"/>
      <c r="H331" s="16"/>
      <c r="I331" s="4"/>
      <c r="J331" s="5"/>
      <c r="K331" s="5"/>
      <c r="L331" s="5"/>
      <c r="M331" s="5"/>
      <c r="N331" s="5"/>
      <c r="O331" s="5"/>
      <c r="P331" s="5"/>
      <c r="Q331" s="5"/>
      <c r="R331" s="5"/>
      <c r="S331" s="5"/>
      <c r="T331" s="5"/>
      <c r="U331" s="5"/>
      <c r="V331" s="5"/>
      <c r="W331" s="5"/>
      <c r="X331" s="5"/>
      <c r="Y331" s="5"/>
      <c r="Z331" s="5"/>
    </row>
    <row r="332" ht="14.25" customHeight="1">
      <c r="A332" s="1"/>
      <c r="B332" s="2"/>
      <c r="C332" s="14"/>
      <c r="D332" s="14"/>
      <c r="E332" s="2"/>
      <c r="F332" s="15"/>
      <c r="G332" s="16"/>
      <c r="H332" s="16"/>
      <c r="I332" s="4"/>
      <c r="J332" s="5"/>
      <c r="K332" s="5"/>
      <c r="L332" s="5"/>
      <c r="M332" s="5"/>
      <c r="N332" s="5"/>
      <c r="O332" s="5"/>
      <c r="P332" s="5"/>
      <c r="Q332" s="5"/>
      <c r="R332" s="5"/>
      <c r="S332" s="5"/>
      <c r="T332" s="5"/>
      <c r="U332" s="5"/>
      <c r="V332" s="5"/>
      <c r="W332" s="5"/>
      <c r="X332" s="5"/>
      <c r="Y332" s="5"/>
      <c r="Z332" s="5"/>
    </row>
    <row r="333" ht="14.25" customHeight="1">
      <c r="A333" s="1"/>
      <c r="B333" s="2"/>
      <c r="C333" s="14"/>
      <c r="D333" s="14"/>
      <c r="E333" s="2"/>
      <c r="F333" s="15"/>
      <c r="G333" s="16"/>
      <c r="H333" s="16"/>
      <c r="I333" s="4"/>
      <c r="J333" s="5"/>
      <c r="K333" s="5"/>
      <c r="L333" s="5"/>
      <c r="M333" s="5"/>
      <c r="N333" s="5"/>
      <c r="O333" s="5"/>
      <c r="P333" s="5"/>
      <c r="Q333" s="5"/>
      <c r="R333" s="5"/>
      <c r="S333" s="5"/>
      <c r="T333" s="5"/>
      <c r="U333" s="5"/>
      <c r="V333" s="5"/>
      <c r="W333" s="5"/>
      <c r="X333" s="5"/>
      <c r="Y333" s="5"/>
      <c r="Z333" s="5"/>
    </row>
    <row r="334" ht="14.25" customHeight="1">
      <c r="A334" s="1"/>
      <c r="B334" s="2"/>
      <c r="C334" s="14"/>
      <c r="D334" s="14"/>
      <c r="E334" s="2"/>
      <c r="F334" s="15"/>
      <c r="G334" s="16"/>
      <c r="H334" s="16"/>
      <c r="I334" s="4"/>
      <c r="J334" s="5"/>
      <c r="K334" s="5"/>
      <c r="L334" s="5"/>
      <c r="M334" s="5"/>
      <c r="N334" s="5"/>
      <c r="O334" s="5"/>
      <c r="P334" s="5"/>
      <c r="Q334" s="5"/>
      <c r="R334" s="5"/>
      <c r="S334" s="5"/>
      <c r="T334" s="5"/>
      <c r="U334" s="5"/>
      <c r="V334" s="5"/>
      <c r="W334" s="5"/>
      <c r="X334" s="5"/>
      <c r="Y334" s="5"/>
      <c r="Z334" s="5"/>
    </row>
    <row r="335" ht="14.25" customHeight="1">
      <c r="A335" s="1"/>
      <c r="B335" s="2"/>
      <c r="C335" s="14"/>
      <c r="D335" s="14"/>
      <c r="E335" s="2"/>
      <c r="F335" s="15"/>
      <c r="G335" s="16"/>
      <c r="H335" s="16"/>
      <c r="I335" s="4"/>
      <c r="J335" s="5"/>
      <c r="K335" s="5"/>
      <c r="L335" s="5"/>
      <c r="M335" s="5"/>
      <c r="N335" s="5"/>
      <c r="O335" s="5"/>
      <c r="P335" s="5"/>
      <c r="Q335" s="5"/>
      <c r="R335" s="5"/>
      <c r="S335" s="5"/>
      <c r="T335" s="5"/>
      <c r="U335" s="5"/>
      <c r="V335" s="5"/>
      <c r="W335" s="5"/>
      <c r="X335" s="5"/>
      <c r="Y335" s="5"/>
      <c r="Z335" s="5"/>
    </row>
    <row r="336" ht="14.25" customHeight="1">
      <c r="A336" s="1"/>
      <c r="B336" s="2"/>
      <c r="C336" s="14"/>
      <c r="D336" s="14"/>
      <c r="E336" s="2"/>
      <c r="F336" s="15"/>
      <c r="G336" s="16"/>
      <c r="H336" s="16"/>
      <c r="I336" s="4"/>
      <c r="J336" s="5"/>
      <c r="K336" s="5"/>
      <c r="L336" s="5"/>
      <c r="M336" s="5"/>
      <c r="N336" s="5"/>
      <c r="O336" s="5"/>
      <c r="P336" s="5"/>
      <c r="Q336" s="5"/>
      <c r="R336" s="5"/>
      <c r="S336" s="5"/>
      <c r="T336" s="5"/>
      <c r="U336" s="5"/>
      <c r="V336" s="5"/>
      <c r="W336" s="5"/>
      <c r="X336" s="5"/>
      <c r="Y336" s="5"/>
      <c r="Z336" s="5"/>
    </row>
    <row r="337" ht="14.25" customHeight="1">
      <c r="A337" s="1"/>
      <c r="B337" s="2"/>
      <c r="C337" s="14"/>
      <c r="D337" s="14"/>
      <c r="E337" s="2"/>
      <c r="F337" s="15"/>
      <c r="G337" s="16"/>
      <c r="H337" s="16"/>
      <c r="I337" s="4"/>
      <c r="J337" s="5"/>
      <c r="K337" s="5"/>
      <c r="L337" s="5"/>
      <c r="M337" s="5"/>
      <c r="N337" s="5"/>
      <c r="O337" s="5"/>
      <c r="P337" s="5"/>
      <c r="Q337" s="5"/>
      <c r="R337" s="5"/>
      <c r="S337" s="5"/>
      <c r="T337" s="5"/>
      <c r="U337" s="5"/>
      <c r="V337" s="5"/>
      <c r="W337" s="5"/>
      <c r="X337" s="5"/>
      <c r="Y337" s="5"/>
      <c r="Z337" s="5"/>
    </row>
    <row r="338" ht="14.25" customHeight="1">
      <c r="A338" s="1"/>
      <c r="B338" s="2"/>
      <c r="C338" s="14"/>
      <c r="D338" s="14"/>
      <c r="E338" s="2"/>
      <c r="F338" s="15"/>
      <c r="G338" s="16"/>
      <c r="H338" s="16"/>
      <c r="I338" s="4"/>
      <c r="J338" s="5"/>
      <c r="K338" s="5"/>
      <c r="L338" s="5"/>
      <c r="M338" s="5"/>
      <c r="N338" s="5"/>
      <c r="O338" s="5"/>
      <c r="P338" s="5"/>
      <c r="Q338" s="5"/>
      <c r="R338" s="5"/>
      <c r="S338" s="5"/>
      <c r="T338" s="5"/>
      <c r="U338" s="5"/>
      <c r="V338" s="5"/>
      <c r="W338" s="5"/>
      <c r="X338" s="5"/>
      <c r="Y338" s="5"/>
      <c r="Z338" s="5"/>
    </row>
    <row r="339" ht="14.25" customHeight="1">
      <c r="A339" s="1"/>
      <c r="B339" s="2"/>
      <c r="C339" s="14"/>
      <c r="D339" s="14"/>
      <c r="E339" s="2"/>
      <c r="F339" s="15"/>
      <c r="G339" s="16"/>
      <c r="H339" s="16"/>
      <c r="I339" s="4"/>
      <c r="J339" s="5"/>
      <c r="K339" s="5"/>
      <c r="L339" s="5"/>
      <c r="M339" s="5"/>
      <c r="N339" s="5"/>
      <c r="O339" s="5"/>
      <c r="P339" s="5"/>
      <c r="Q339" s="5"/>
      <c r="R339" s="5"/>
      <c r="S339" s="5"/>
      <c r="T339" s="5"/>
      <c r="U339" s="5"/>
      <c r="V339" s="5"/>
      <c r="W339" s="5"/>
      <c r="X339" s="5"/>
      <c r="Y339" s="5"/>
      <c r="Z339" s="5"/>
    </row>
    <row r="340" ht="14.25" customHeight="1">
      <c r="A340" s="1"/>
      <c r="B340" s="2"/>
      <c r="C340" s="14"/>
      <c r="D340" s="14"/>
      <c r="E340" s="2"/>
      <c r="F340" s="15"/>
      <c r="G340" s="16"/>
      <c r="H340" s="16"/>
      <c r="I340" s="4"/>
      <c r="J340" s="5"/>
      <c r="K340" s="5"/>
      <c r="L340" s="5"/>
      <c r="M340" s="5"/>
      <c r="N340" s="5"/>
      <c r="O340" s="5"/>
      <c r="P340" s="5"/>
      <c r="Q340" s="5"/>
      <c r="R340" s="5"/>
      <c r="S340" s="5"/>
      <c r="T340" s="5"/>
      <c r="U340" s="5"/>
      <c r="V340" s="5"/>
      <c r="W340" s="5"/>
      <c r="X340" s="5"/>
      <c r="Y340" s="5"/>
      <c r="Z340" s="5"/>
    </row>
    <row r="341" ht="14.25" customHeight="1">
      <c r="A341" s="1"/>
      <c r="B341" s="2"/>
      <c r="C341" s="14"/>
      <c r="D341" s="14"/>
      <c r="E341" s="2"/>
      <c r="F341" s="15"/>
      <c r="G341" s="16"/>
      <c r="H341" s="16"/>
      <c r="I341" s="4"/>
      <c r="J341" s="5"/>
      <c r="K341" s="5"/>
      <c r="L341" s="5"/>
      <c r="M341" s="5"/>
      <c r="N341" s="5"/>
      <c r="O341" s="5"/>
      <c r="P341" s="5"/>
      <c r="Q341" s="5"/>
      <c r="R341" s="5"/>
      <c r="S341" s="5"/>
      <c r="T341" s="5"/>
      <c r="U341" s="5"/>
      <c r="V341" s="5"/>
      <c r="W341" s="5"/>
      <c r="X341" s="5"/>
      <c r="Y341" s="5"/>
      <c r="Z341" s="5"/>
    </row>
    <row r="342" ht="14.25" customHeight="1">
      <c r="A342" s="1"/>
      <c r="B342" s="2"/>
      <c r="C342" s="14"/>
      <c r="D342" s="14"/>
      <c r="E342" s="2"/>
      <c r="F342" s="15"/>
      <c r="G342" s="16"/>
      <c r="H342" s="16"/>
      <c r="I342" s="4"/>
      <c r="J342" s="5"/>
      <c r="K342" s="5"/>
      <c r="L342" s="5"/>
      <c r="M342" s="5"/>
      <c r="N342" s="5"/>
      <c r="O342" s="5"/>
      <c r="P342" s="5"/>
      <c r="Q342" s="5"/>
      <c r="R342" s="5"/>
      <c r="S342" s="5"/>
      <c r="T342" s="5"/>
      <c r="U342" s="5"/>
      <c r="V342" s="5"/>
      <c r="W342" s="5"/>
      <c r="X342" s="5"/>
      <c r="Y342" s="5"/>
      <c r="Z342" s="5"/>
    </row>
    <row r="343" ht="14.25" customHeight="1">
      <c r="A343" s="1"/>
      <c r="B343" s="2"/>
      <c r="C343" s="14"/>
      <c r="D343" s="14"/>
      <c r="E343" s="2"/>
      <c r="F343" s="15"/>
      <c r="G343" s="16"/>
      <c r="H343" s="16"/>
      <c r="I343" s="4"/>
      <c r="J343" s="5"/>
      <c r="K343" s="5"/>
      <c r="L343" s="5"/>
      <c r="M343" s="5"/>
      <c r="N343" s="5"/>
      <c r="O343" s="5"/>
      <c r="P343" s="5"/>
      <c r="Q343" s="5"/>
      <c r="R343" s="5"/>
      <c r="S343" s="5"/>
      <c r="T343" s="5"/>
      <c r="U343" s="5"/>
      <c r="V343" s="5"/>
      <c r="W343" s="5"/>
      <c r="X343" s="5"/>
      <c r="Y343" s="5"/>
      <c r="Z343" s="5"/>
    </row>
    <row r="344" ht="14.25" customHeight="1">
      <c r="A344" s="1"/>
      <c r="B344" s="2"/>
      <c r="C344" s="14"/>
      <c r="D344" s="14"/>
      <c r="E344" s="2"/>
      <c r="F344" s="15"/>
      <c r="G344" s="16"/>
      <c r="H344" s="16"/>
      <c r="I344" s="4"/>
      <c r="J344" s="5"/>
      <c r="K344" s="5"/>
      <c r="L344" s="5"/>
      <c r="M344" s="5"/>
      <c r="N344" s="5"/>
      <c r="O344" s="5"/>
      <c r="P344" s="5"/>
      <c r="Q344" s="5"/>
      <c r="R344" s="5"/>
      <c r="S344" s="5"/>
      <c r="T344" s="5"/>
      <c r="U344" s="5"/>
      <c r="V344" s="5"/>
      <c r="W344" s="5"/>
      <c r="X344" s="5"/>
      <c r="Y344" s="5"/>
      <c r="Z344" s="5"/>
    </row>
    <row r="345" ht="14.25" customHeight="1">
      <c r="A345" s="1"/>
      <c r="B345" s="2"/>
      <c r="C345" s="14"/>
      <c r="D345" s="14"/>
      <c r="E345" s="2"/>
      <c r="F345" s="15"/>
      <c r="G345" s="16"/>
      <c r="H345" s="16"/>
      <c r="I345" s="4"/>
      <c r="J345" s="5"/>
      <c r="K345" s="5"/>
      <c r="L345" s="5"/>
      <c r="M345" s="5"/>
      <c r="N345" s="5"/>
      <c r="O345" s="5"/>
      <c r="P345" s="5"/>
      <c r="Q345" s="5"/>
      <c r="R345" s="5"/>
      <c r="S345" s="5"/>
      <c r="T345" s="5"/>
      <c r="U345" s="5"/>
      <c r="V345" s="5"/>
      <c r="W345" s="5"/>
      <c r="X345" s="5"/>
      <c r="Y345" s="5"/>
      <c r="Z345" s="5"/>
    </row>
    <row r="346" ht="14.25" customHeight="1">
      <c r="A346" s="1"/>
      <c r="B346" s="2"/>
      <c r="C346" s="14"/>
      <c r="D346" s="14"/>
      <c r="E346" s="2"/>
      <c r="F346" s="15"/>
      <c r="G346" s="16"/>
      <c r="H346" s="16"/>
      <c r="I346" s="4"/>
      <c r="J346" s="5"/>
      <c r="K346" s="5"/>
      <c r="L346" s="5"/>
      <c r="M346" s="5"/>
      <c r="N346" s="5"/>
      <c r="O346" s="5"/>
      <c r="P346" s="5"/>
      <c r="Q346" s="5"/>
      <c r="R346" s="5"/>
      <c r="S346" s="5"/>
      <c r="T346" s="5"/>
      <c r="U346" s="5"/>
      <c r="V346" s="5"/>
      <c r="W346" s="5"/>
      <c r="X346" s="5"/>
      <c r="Y346" s="5"/>
      <c r="Z346" s="5"/>
    </row>
    <row r="347" ht="14.25" customHeight="1">
      <c r="A347" s="1"/>
      <c r="B347" s="2"/>
      <c r="C347" s="14"/>
      <c r="D347" s="14"/>
      <c r="E347" s="2"/>
      <c r="F347" s="15"/>
      <c r="G347" s="16"/>
      <c r="H347" s="16"/>
      <c r="I347" s="4"/>
      <c r="J347" s="5"/>
      <c r="K347" s="5"/>
      <c r="L347" s="5"/>
      <c r="M347" s="5"/>
      <c r="N347" s="5"/>
      <c r="O347" s="5"/>
      <c r="P347" s="5"/>
      <c r="Q347" s="5"/>
      <c r="R347" s="5"/>
      <c r="S347" s="5"/>
      <c r="T347" s="5"/>
      <c r="U347" s="5"/>
      <c r="V347" s="5"/>
      <c r="W347" s="5"/>
      <c r="X347" s="5"/>
      <c r="Y347" s="5"/>
      <c r="Z347" s="5"/>
    </row>
    <row r="348" ht="14.25" customHeight="1">
      <c r="A348" s="1"/>
      <c r="B348" s="2"/>
      <c r="C348" s="14"/>
      <c r="D348" s="14"/>
      <c r="E348" s="2"/>
      <c r="F348" s="15"/>
      <c r="G348" s="16"/>
      <c r="H348" s="16"/>
      <c r="I348" s="4"/>
      <c r="J348" s="5"/>
      <c r="K348" s="5"/>
      <c r="L348" s="5"/>
      <c r="M348" s="5"/>
      <c r="N348" s="5"/>
      <c r="O348" s="5"/>
      <c r="P348" s="5"/>
      <c r="Q348" s="5"/>
      <c r="R348" s="5"/>
      <c r="S348" s="5"/>
      <c r="T348" s="5"/>
      <c r="U348" s="5"/>
      <c r="V348" s="5"/>
      <c r="W348" s="5"/>
      <c r="X348" s="5"/>
      <c r="Y348" s="5"/>
      <c r="Z348" s="5"/>
    </row>
    <row r="349" ht="14.25" customHeight="1">
      <c r="A349" s="1"/>
      <c r="B349" s="2"/>
      <c r="C349" s="14"/>
      <c r="D349" s="14"/>
      <c r="E349" s="2"/>
      <c r="F349" s="15"/>
      <c r="G349" s="16"/>
      <c r="H349" s="16"/>
      <c r="I349" s="4"/>
      <c r="J349" s="5"/>
      <c r="K349" s="5"/>
      <c r="L349" s="5"/>
      <c r="M349" s="5"/>
      <c r="N349" s="5"/>
      <c r="O349" s="5"/>
      <c r="P349" s="5"/>
      <c r="Q349" s="5"/>
      <c r="R349" s="5"/>
      <c r="S349" s="5"/>
      <c r="T349" s="5"/>
      <c r="U349" s="5"/>
      <c r="V349" s="5"/>
      <c r="W349" s="5"/>
      <c r="X349" s="5"/>
      <c r="Y349" s="5"/>
      <c r="Z349" s="5"/>
    </row>
    <row r="350" ht="14.25" customHeight="1">
      <c r="A350" s="1"/>
      <c r="B350" s="2"/>
      <c r="C350" s="14"/>
      <c r="D350" s="14"/>
      <c r="E350" s="2"/>
      <c r="F350" s="15"/>
      <c r="G350" s="16"/>
      <c r="H350" s="16"/>
      <c r="I350" s="4"/>
      <c r="J350" s="5"/>
      <c r="K350" s="5"/>
      <c r="L350" s="5"/>
      <c r="M350" s="5"/>
      <c r="N350" s="5"/>
      <c r="O350" s="5"/>
      <c r="P350" s="5"/>
      <c r="Q350" s="5"/>
      <c r="R350" s="5"/>
      <c r="S350" s="5"/>
      <c r="T350" s="5"/>
      <c r="U350" s="5"/>
      <c r="V350" s="5"/>
      <c r="W350" s="5"/>
      <c r="X350" s="5"/>
      <c r="Y350" s="5"/>
      <c r="Z350" s="5"/>
    </row>
    <row r="351" ht="14.25" customHeight="1">
      <c r="A351" s="1"/>
      <c r="B351" s="2"/>
      <c r="C351" s="14"/>
      <c r="D351" s="14"/>
      <c r="E351" s="2"/>
      <c r="F351" s="15"/>
      <c r="G351" s="16"/>
      <c r="H351" s="16"/>
      <c r="I351" s="4"/>
      <c r="J351" s="5"/>
      <c r="K351" s="5"/>
      <c r="L351" s="5"/>
      <c r="M351" s="5"/>
      <c r="N351" s="5"/>
      <c r="O351" s="5"/>
      <c r="P351" s="5"/>
      <c r="Q351" s="5"/>
      <c r="R351" s="5"/>
      <c r="S351" s="5"/>
      <c r="T351" s="5"/>
      <c r="U351" s="5"/>
      <c r="V351" s="5"/>
      <c r="W351" s="5"/>
      <c r="X351" s="5"/>
      <c r="Y351" s="5"/>
      <c r="Z351" s="5"/>
    </row>
    <row r="352" ht="14.25" customHeight="1">
      <c r="A352" s="1"/>
      <c r="B352" s="2"/>
      <c r="C352" s="14"/>
      <c r="D352" s="14"/>
      <c r="E352" s="2"/>
      <c r="F352" s="15"/>
      <c r="G352" s="16"/>
      <c r="H352" s="16"/>
      <c r="I352" s="4"/>
      <c r="J352" s="5"/>
      <c r="K352" s="5"/>
      <c r="L352" s="5"/>
      <c r="M352" s="5"/>
      <c r="N352" s="5"/>
      <c r="O352" s="5"/>
      <c r="P352" s="5"/>
      <c r="Q352" s="5"/>
      <c r="R352" s="5"/>
      <c r="S352" s="5"/>
      <c r="T352" s="5"/>
      <c r="U352" s="5"/>
      <c r="V352" s="5"/>
      <c r="W352" s="5"/>
      <c r="X352" s="5"/>
      <c r="Y352" s="5"/>
      <c r="Z352" s="5"/>
    </row>
    <row r="353" ht="14.25" customHeight="1">
      <c r="A353" s="1"/>
      <c r="B353" s="2"/>
      <c r="C353" s="14"/>
      <c r="D353" s="14"/>
      <c r="E353" s="2"/>
      <c r="F353" s="15"/>
      <c r="G353" s="16"/>
      <c r="H353" s="16"/>
      <c r="I353" s="4"/>
      <c r="J353" s="5"/>
      <c r="K353" s="5"/>
      <c r="L353" s="5"/>
      <c r="M353" s="5"/>
      <c r="N353" s="5"/>
      <c r="O353" s="5"/>
      <c r="P353" s="5"/>
      <c r="Q353" s="5"/>
      <c r="R353" s="5"/>
      <c r="S353" s="5"/>
      <c r="T353" s="5"/>
      <c r="U353" s="5"/>
      <c r="V353" s="5"/>
      <c r="W353" s="5"/>
      <c r="X353" s="5"/>
      <c r="Y353" s="5"/>
      <c r="Z353" s="5"/>
    </row>
    <row r="354" ht="14.25" customHeight="1">
      <c r="A354" s="1"/>
      <c r="B354" s="2"/>
      <c r="C354" s="14"/>
      <c r="D354" s="14"/>
      <c r="E354" s="2"/>
      <c r="F354" s="15"/>
      <c r="G354" s="16"/>
      <c r="H354" s="16"/>
      <c r="I354" s="4"/>
      <c r="J354" s="5"/>
      <c r="K354" s="5"/>
      <c r="L354" s="5"/>
      <c r="M354" s="5"/>
      <c r="N354" s="5"/>
      <c r="O354" s="5"/>
      <c r="P354" s="5"/>
      <c r="Q354" s="5"/>
      <c r="R354" s="5"/>
      <c r="S354" s="5"/>
      <c r="T354" s="5"/>
      <c r="U354" s="5"/>
      <c r="V354" s="5"/>
      <c r="W354" s="5"/>
      <c r="X354" s="5"/>
      <c r="Y354" s="5"/>
      <c r="Z354" s="5"/>
    </row>
    <row r="355" ht="14.25" customHeight="1">
      <c r="A355" s="1"/>
      <c r="B355" s="2"/>
      <c r="C355" s="14"/>
      <c r="D355" s="14"/>
      <c r="E355" s="2"/>
      <c r="F355" s="15"/>
      <c r="G355" s="16"/>
      <c r="H355" s="16"/>
      <c r="I355" s="4"/>
      <c r="J355" s="5"/>
      <c r="K355" s="5"/>
      <c r="L355" s="5"/>
      <c r="M355" s="5"/>
      <c r="N355" s="5"/>
      <c r="O355" s="5"/>
      <c r="P355" s="5"/>
      <c r="Q355" s="5"/>
      <c r="R355" s="5"/>
      <c r="S355" s="5"/>
      <c r="T355" s="5"/>
      <c r="U355" s="5"/>
      <c r="V355" s="5"/>
      <c r="W355" s="5"/>
      <c r="X355" s="5"/>
      <c r="Y355" s="5"/>
      <c r="Z355" s="5"/>
    </row>
    <row r="356" ht="14.25" customHeight="1">
      <c r="A356" s="1"/>
      <c r="B356" s="2"/>
      <c r="C356" s="14"/>
      <c r="D356" s="14"/>
      <c r="E356" s="2"/>
      <c r="F356" s="15"/>
      <c r="G356" s="16"/>
      <c r="H356" s="16"/>
      <c r="I356" s="4"/>
      <c r="J356" s="5"/>
      <c r="K356" s="5"/>
      <c r="L356" s="5"/>
      <c r="M356" s="5"/>
      <c r="N356" s="5"/>
      <c r="O356" s="5"/>
      <c r="P356" s="5"/>
      <c r="Q356" s="5"/>
      <c r="R356" s="5"/>
      <c r="S356" s="5"/>
      <c r="T356" s="5"/>
      <c r="U356" s="5"/>
      <c r="V356" s="5"/>
      <c r="W356" s="5"/>
      <c r="X356" s="5"/>
      <c r="Y356" s="5"/>
      <c r="Z356" s="5"/>
    </row>
    <row r="357" ht="14.25" customHeight="1">
      <c r="A357" s="1"/>
      <c r="B357" s="2"/>
      <c r="C357" s="14"/>
      <c r="D357" s="14"/>
      <c r="E357" s="2"/>
      <c r="F357" s="15"/>
      <c r="G357" s="16"/>
      <c r="H357" s="16"/>
      <c r="I357" s="4"/>
      <c r="J357" s="5"/>
      <c r="K357" s="5"/>
      <c r="L357" s="5"/>
      <c r="M357" s="5"/>
      <c r="N357" s="5"/>
      <c r="O357" s="5"/>
      <c r="P357" s="5"/>
      <c r="Q357" s="5"/>
      <c r="R357" s="5"/>
      <c r="S357" s="5"/>
      <c r="T357" s="5"/>
      <c r="U357" s="5"/>
      <c r="V357" s="5"/>
      <c r="W357" s="5"/>
      <c r="X357" s="5"/>
      <c r="Y357" s="5"/>
      <c r="Z357" s="5"/>
    </row>
    <row r="358" ht="14.25" customHeight="1">
      <c r="A358" s="1"/>
      <c r="B358" s="2"/>
      <c r="C358" s="14"/>
      <c r="D358" s="14"/>
      <c r="E358" s="2"/>
      <c r="F358" s="15"/>
      <c r="G358" s="16"/>
      <c r="H358" s="16"/>
      <c r="I358" s="4"/>
      <c r="J358" s="5"/>
      <c r="K358" s="5"/>
      <c r="L358" s="5"/>
      <c r="M358" s="5"/>
      <c r="N358" s="5"/>
      <c r="O358" s="5"/>
      <c r="P358" s="5"/>
      <c r="Q358" s="5"/>
      <c r="R358" s="5"/>
      <c r="S358" s="5"/>
      <c r="T358" s="5"/>
      <c r="U358" s="5"/>
      <c r="V358" s="5"/>
      <c r="W358" s="5"/>
      <c r="X358" s="5"/>
      <c r="Y358" s="5"/>
      <c r="Z358" s="5"/>
    </row>
    <row r="359" ht="14.25" customHeight="1">
      <c r="A359" s="1"/>
      <c r="B359" s="2"/>
      <c r="C359" s="14"/>
      <c r="D359" s="14"/>
      <c r="E359" s="2"/>
      <c r="F359" s="15"/>
      <c r="G359" s="16"/>
      <c r="H359" s="16"/>
      <c r="I359" s="4"/>
      <c r="J359" s="5"/>
      <c r="K359" s="5"/>
      <c r="L359" s="5"/>
      <c r="M359" s="5"/>
      <c r="N359" s="5"/>
      <c r="O359" s="5"/>
      <c r="P359" s="5"/>
      <c r="Q359" s="5"/>
      <c r="R359" s="5"/>
      <c r="S359" s="5"/>
      <c r="T359" s="5"/>
      <c r="U359" s="5"/>
      <c r="V359" s="5"/>
      <c r="W359" s="5"/>
      <c r="X359" s="5"/>
      <c r="Y359" s="5"/>
      <c r="Z359" s="5"/>
    </row>
    <row r="360" ht="14.25" customHeight="1">
      <c r="A360" s="1"/>
      <c r="B360" s="2"/>
      <c r="C360" s="14"/>
      <c r="D360" s="14"/>
      <c r="E360" s="2"/>
      <c r="F360" s="15"/>
      <c r="G360" s="16"/>
      <c r="H360" s="16"/>
      <c r="I360" s="4"/>
      <c r="J360" s="5"/>
      <c r="K360" s="5"/>
      <c r="L360" s="5"/>
      <c r="M360" s="5"/>
      <c r="N360" s="5"/>
      <c r="O360" s="5"/>
      <c r="P360" s="5"/>
      <c r="Q360" s="5"/>
      <c r="R360" s="5"/>
      <c r="S360" s="5"/>
      <c r="T360" s="5"/>
      <c r="U360" s="5"/>
      <c r="V360" s="5"/>
      <c r="W360" s="5"/>
      <c r="X360" s="5"/>
      <c r="Y360" s="5"/>
      <c r="Z360" s="5"/>
    </row>
    <row r="361" ht="14.25" customHeight="1">
      <c r="A361" s="1"/>
      <c r="B361" s="2"/>
      <c r="C361" s="14"/>
      <c r="D361" s="14"/>
      <c r="E361" s="2"/>
      <c r="F361" s="15"/>
      <c r="G361" s="16"/>
      <c r="H361" s="16"/>
      <c r="I361" s="4"/>
      <c r="J361" s="5"/>
      <c r="K361" s="5"/>
      <c r="L361" s="5"/>
      <c r="M361" s="5"/>
      <c r="N361" s="5"/>
      <c r="O361" s="5"/>
      <c r="P361" s="5"/>
      <c r="Q361" s="5"/>
      <c r="R361" s="5"/>
      <c r="S361" s="5"/>
      <c r="T361" s="5"/>
      <c r="U361" s="5"/>
      <c r="V361" s="5"/>
      <c r="W361" s="5"/>
      <c r="X361" s="5"/>
      <c r="Y361" s="5"/>
      <c r="Z361" s="5"/>
    </row>
    <row r="362" ht="14.25" customHeight="1">
      <c r="A362" s="1"/>
      <c r="B362" s="2"/>
      <c r="C362" s="14"/>
      <c r="D362" s="14"/>
      <c r="E362" s="2"/>
      <c r="F362" s="15"/>
      <c r="G362" s="16"/>
      <c r="H362" s="16"/>
      <c r="I362" s="4"/>
      <c r="J362" s="5"/>
      <c r="K362" s="5"/>
      <c r="L362" s="5"/>
      <c r="M362" s="5"/>
      <c r="N362" s="5"/>
      <c r="O362" s="5"/>
      <c r="P362" s="5"/>
      <c r="Q362" s="5"/>
      <c r="R362" s="5"/>
      <c r="S362" s="5"/>
      <c r="T362" s="5"/>
      <c r="U362" s="5"/>
      <c r="V362" s="5"/>
      <c r="W362" s="5"/>
      <c r="X362" s="5"/>
      <c r="Y362" s="5"/>
      <c r="Z362" s="5"/>
    </row>
    <row r="363" ht="14.25" customHeight="1">
      <c r="A363" s="1"/>
      <c r="B363" s="2"/>
      <c r="C363" s="14"/>
      <c r="D363" s="14"/>
      <c r="E363" s="2"/>
      <c r="F363" s="15"/>
      <c r="G363" s="16"/>
      <c r="H363" s="16"/>
      <c r="I363" s="4"/>
      <c r="J363" s="5"/>
      <c r="K363" s="5"/>
      <c r="L363" s="5"/>
      <c r="M363" s="5"/>
      <c r="N363" s="5"/>
      <c r="O363" s="5"/>
      <c r="P363" s="5"/>
      <c r="Q363" s="5"/>
      <c r="R363" s="5"/>
      <c r="S363" s="5"/>
      <c r="T363" s="5"/>
      <c r="U363" s="5"/>
      <c r="V363" s="5"/>
      <c r="W363" s="5"/>
      <c r="X363" s="5"/>
      <c r="Y363" s="5"/>
      <c r="Z363" s="5"/>
    </row>
    <row r="364" ht="14.25" customHeight="1">
      <c r="A364" s="1"/>
      <c r="B364" s="2"/>
      <c r="C364" s="14"/>
      <c r="D364" s="14"/>
      <c r="E364" s="2"/>
      <c r="F364" s="15"/>
      <c r="G364" s="16"/>
      <c r="H364" s="16"/>
      <c r="I364" s="4"/>
      <c r="J364" s="5"/>
      <c r="K364" s="5"/>
      <c r="L364" s="5"/>
      <c r="M364" s="5"/>
      <c r="N364" s="5"/>
      <c r="O364" s="5"/>
      <c r="P364" s="5"/>
      <c r="Q364" s="5"/>
      <c r="R364" s="5"/>
      <c r="S364" s="5"/>
      <c r="T364" s="5"/>
      <c r="U364" s="5"/>
      <c r="V364" s="5"/>
      <c r="W364" s="5"/>
      <c r="X364" s="5"/>
      <c r="Y364" s="5"/>
      <c r="Z364" s="5"/>
    </row>
    <row r="365" ht="14.25" customHeight="1">
      <c r="A365" s="1"/>
      <c r="B365" s="2"/>
      <c r="C365" s="14"/>
      <c r="D365" s="14"/>
      <c r="E365" s="2"/>
      <c r="F365" s="15"/>
      <c r="G365" s="16"/>
      <c r="H365" s="16"/>
      <c r="I365" s="4"/>
      <c r="J365" s="5"/>
      <c r="K365" s="5"/>
      <c r="L365" s="5"/>
      <c r="M365" s="5"/>
      <c r="N365" s="5"/>
      <c r="O365" s="5"/>
      <c r="P365" s="5"/>
      <c r="Q365" s="5"/>
      <c r="R365" s="5"/>
      <c r="S365" s="5"/>
      <c r="T365" s="5"/>
      <c r="U365" s="5"/>
      <c r="V365" s="5"/>
      <c r="W365" s="5"/>
      <c r="X365" s="5"/>
      <c r="Y365" s="5"/>
      <c r="Z365" s="5"/>
    </row>
    <row r="366" ht="14.25" customHeight="1">
      <c r="A366" s="1"/>
      <c r="B366" s="2"/>
      <c r="C366" s="14"/>
      <c r="D366" s="14"/>
      <c r="E366" s="2"/>
      <c r="F366" s="15"/>
      <c r="G366" s="16"/>
      <c r="H366" s="16"/>
      <c r="I366" s="4"/>
      <c r="J366" s="5"/>
      <c r="K366" s="5"/>
      <c r="L366" s="5"/>
      <c r="M366" s="5"/>
      <c r="N366" s="5"/>
      <c r="O366" s="5"/>
      <c r="P366" s="5"/>
      <c r="Q366" s="5"/>
      <c r="R366" s="5"/>
      <c r="S366" s="5"/>
      <c r="T366" s="5"/>
      <c r="U366" s="5"/>
      <c r="V366" s="5"/>
      <c r="W366" s="5"/>
      <c r="X366" s="5"/>
      <c r="Y366" s="5"/>
      <c r="Z366" s="5"/>
    </row>
    <row r="367" ht="14.25" customHeight="1">
      <c r="A367" s="1"/>
      <c r="B367" s="2"/>
      <c r="C367" s="14"/>
      <c r="D367" s="14"/>
      <c r="E367" s="2"/>
      <c r="F367" s="15"/>
      <c r="G367" s="16"/>
      <c r="H367" s="16"/>
      <c r="I367" s="4"/>
      <c r="J367" s="5"/>
      <c r="K367" s="5"/>
      <c r="L367" s="5"/>
      <c r="M367" s="5"/>
      <c r="N367" s="5"/>
      <c r="O367" s="5"/>
      <c r="P367" s="5"/>
      <c r="Q367" s="5"/>
      <c r="R367" s="5"/>
      <c r="S367" s="5"/>
      <c r="T367" s="5"/>
      <c r="U367" s="5"/>
      <c r="V367" s="5"/>
      <c r="W367" s="5"/>
      <c r="X367" s="5"/>
      <c r="Y367" s="5"/>
      <c r="Z367" s="5"/>
    </row>
    <row r="368" ht="14.25" customHeight="1">
      <c r="A368" s="1"/>
      <c r="B368" s="2"/>
      <c r="C368" s="14"/>
      <c r="D368" s="14"/>
      <c r="E368" s="2"/>
      <c r="F368" s="15"/>
      <c r="G368" s="16"/>
      <c r="H368" s="16"/>
      <c r="I368" s="4"/>
      <c r="J368" s="5"/>
      <c r="K368" s="5"/>
      <c r="L368" s="5"/>
      <c r="M368" s="5"/>
      <c r="N368" s="5"/>
      <c r="O368" s="5"/>
      <c r="P368" s="5"/>
      <c r="Q368" s="5"/>
      <c r="R368" s="5"/>
      <c r="S368" s="5"/>
      <c r="T368" s="5"/>
      <c r="U368" s="5"/>
      <c r="V368" s="5"/>
      <c r="W368" s="5"/>
      <c r="X368" s="5"/>
      <c r="Y368" s="5"/>
      <c r="Z368" s="5"/>
    </row>
    <row r="369" ht="14.25" customHeight="1">
      <c r="A369" s="1"/>
      <c r="B369" s="2"/>
      <c r="C369" s="14"/>
      <c r="D369" s="14"/>
      <c r="E369" s="2"/>
      <c r="F369" s="15"/>
      <c r="G369" s="16"/>
      <c r="H369" s="16"/>
      <c r="I369" s="4"/>
      <c r="J369" s="5"/>
      <c r="K369" s="5"/>
      <c r="L369" s="5"/>
      <c r="M369" s="5"/>
      <c r="N369" s="5"/>
      <c r="O369" s="5"/>
      <c r="P369" s="5"/>
      <c r="Q369" s="5"/>
      <c r="R369" s="5"/>
      <c r="S369" s="5"/>
      <c r="T369" s="5"/>
      <c r="U369" s="5"/>
      <c r="V369" s="5"/>
      <c r="W369" s="5"/>
      <c r="X369" s="5"/>
      <c r="Y369" s="5"/>
      <c r="Z369" s="5"/>
    </row>
    <row r="370" ht="14.25" customHeight="1">
      <c r="A370" s="1"/>
      <c r="B370" s="2"/>
      <c r="C370" s="14"/>
      <c r="D370" s="14"/>
      <c r="E370" s="2"/>
      <c r="F370" s="15"/>
      <c r="G370" s="16"/>
      <c r="H370" s="16"/>
      <c r="I370" s="4"/>
      <c r="J370" s="5"/>
      <c r="K370" s="5"/>
      <c r="L370" s="5"/>
      <c r="M370" s="5"/>
      <c r="N370" s="5"/>
      <c r="O370" s="5"/>
      <c r="P370" s="5"/>
      <c r="Q370" s="5"/>
      <c r="R370" s="5"/>
      <c r="S370" s="5"/>
      <c r="T370" s="5"/>
      <c r="U370" s="5"/>
      <c r="V370" s="5"/>
      <c r="W370" s="5"/>
      <c r="X370" s="5"/>
      <c r="Y370" s="5"/>
      <c r="Z370" s="5"/>
    </row>
    <row r="371" ht="14.25" customHeight="1">
      <c r="A371" s="1"/>
      <c r="B371" s="2"/>
      <c r="C371" s="14"/>
      <c r="D371" s="14"/>
      <c r="E371" s="2"/>
      <c r="F371" s="15"/>
      <c r="G371" s="16"/>
      <c r="H371" s="16"/>
      <c r="I371" s="4"/>
      <c r="J371" s="5"/>
      <c r="K371" s="5"/>
      <c r="L371" s="5"/>
      <c r="M371" s="5"/>
      <c r="N371" s="5"/>
      <c r="O371" s="5"/>
      <c r="P371" s="5"/>
      <c r="Q371" s="5"/>
      <c r="R371" s="5"/>
      <c r="S371" s="5"/>
      <c r="T371" s="5"/>
      <c r="U371" s="5"/>
      <c r="V371" s="5"/>
      <c r="W371" s="5"/>
      <c r="X371" s="5"/>
      <c r="Y371" s="5"/>
      <c r="Z371" s="5"/>
    </row>
    <row r="372" ht="14.25" customHeight="1">
      <c r="A372" s="1"/>
      <c r="B372" s="2"/>
      <c r="C372" s="14"/>
      <c r="D372" s="14"/>
      <c r="E372" s="2"/>
      <c r="F372" s="15"/>
      <c r="G372" s="16"/>
      <c r="H372" s="16"/>
      <c r="I372" s="4"/>
      <c r="J372" s="5"/>
      <c r="K372" s="5"/>
      <c r="L372" s="5"/>
      <c r="M372" s="5"/>
      <c r="N372" s="5"/>
      <c r="O372" s="5"/>
      <c r="P372" s="5"/>
      <c r="Q372" s="5"/>
      <c r="R372" s="5"/>
      <c r="S372" s="5"/>
      <c r="T372" s="5"/>
      <c r="U372" s="5"/>
      <c r="V372" s="5"/>
      <c r="W372" s="5"/>
      <c r="X372" s="5"/>
      <c r="Y372" s="5"/>
      <c r="Z372" s="5"/>
    </row>
    <row r="373" ht="14.25" customHeight="1">
      <c r="A373" s="1"/>
      <c r="B373" s="2"/>
      <c r="C373" s="14"/>
      <c r="D373" s="14"/>
      <c r="E373" s="2"/>
      <c r="F373" s="15"/>
      <c r="G373" s="16"/>
      <c r="H373" s="16"/>
      <c r="I373" s="4"/>
      <c r="J373" s="5"/>
      <c r="K373" s="5"/>
      <c r="L373" s="5"/>
      <c r="M373" s="5"/>
      <c r="N373" s="5"/>
      <c r="O373" s="5"/>
      <c r="P373" s="5"/>
      <c r="Q373" s="5"/>
      <c r="R373" s="5"/>
      <c r="S373" s="5"/>
      <c r="T373" s="5"/>
      <c r="U373" s="5"/>
      <c r="V373" s="5"/>
      <c r="W373" s="5"/>
      <c r="X373" s="5"/>
      <c r="Y373" s="5"/>
      <c r="Z373" s="5"/>
    </row>
    <row r="374" ht="14.25" customHeight="1">
      <c r="A374" s="1"/>
      <c r="B374" s="2"/>
      <c r="C374" s="14"/>
      <c r="D374" s="14"/>
      <c r="E374" s="2"/>
      <c r="F374" s="15"/>
      <c r="G374" s="16"/>
      <c r="H374" s="16"/>
      <c r="I374" s="4"/>
      <c r="J374" s="5"/>
      <c r="K374" s="5"/>
      <c r="L374" s="5"/>
      <c r="M374" s="5"/>
      <c r="N374" s="5"/>
      <c r="O374" s="5"/>
      <c r="P374" s="5"/>
      <c r="Q374" s="5"/>
      <c r="R374" s="5"/>
      <c r="S374" s="5"/>
      <c r="T374" s="5"/>
      <c r="U374" s="5"/>
      <c r="V374" s="5"/>
      <c r="W374" s="5"/>
      <c r="X374" s="5"/>
      <c r="Y374" s="5"/>
      <c r="Z374" s="5"/>
    </row>
    <row r="375" ht="14.25" customHeight="1">
      <c r="A375" s="1"/>
      <c r="B375" s="2"/>
      <c r="C375" s="14"/>
      <c r="D375" s="14"/>
      <c r="E375" s="2"/>
      <c r="F375" s="15"/>
      <c r="G375" s="16"/>
      <c r="H375" s="16"/>
      <c r="I375" s="4"/>
      <c r="J375" s="5"/>
      <c r="K375" s="5"/>
      <c r="L375" s="5"/>
      <c r="M375" s="5"/>
      <c r="N375" s="5"/>
      <c r="O375" s="5"/>
      <c r="P375" s="5"/>
      <c r="Q375" s="5"/>
      <c r="R375" s="5"/>
      <c r="S375" s="5"/>
      <c r="T375" s="5"/>
      <c r="U375" s="5"/>
      <c r="V375" s="5"/>
      <c r="W375" s="5"/>
      <c r="X375" s="5"/>
      <c r="Y375" s="5"/>
      <c r="Z375" s="5"/>
    </row>
    <row r="376" ht="14.25" customHeight="1">
      <c r="A376" s="1"/>
      <c r="B376" s="2"/>
      <c r="C376" s="14"/>
      <c r="D376" s="14"/>
      <c r="E376" s="2"/>
      <c r="F376" s="15"/>
      <c r="G376" s="16"/>
      <c r="H376" s="16"/>
      <c r="I376" s="4"/>
      <c r="J376" s="5"/>
      <c r="K376" s="5"/>
      <c r="L376" s="5"/>
      <c r="M376" s="5"/>
      <c r="N376" s="5"/>
      <c r="O376" s="5"/>
      <c r="P376" s="5"/>
      <c r="Q376" s="5"/>
      <c r="R376" s="5"/>
      <c r="S376" s="5"/>
      <c r="T376" s="5"/>
      <c r="U376" s="5"/>
      <c r="V376" s="5"/>
      <c r="W376" s="5"/>
      <c r="X376" s="5"/>
      <c r="Y376" s="5"/>
      <c r="Z376" s="5"/>
    </row>
    <row r="377" ht="14.25" customHeight="1">
      <c r="A377" s="1"/>
      <c r="B377" s="2"/>
      <c r="C377" s="14"/>
      <c r="D377" s="14"/>
      <c r="E377" s="2"/>
      <c r="F377" s="15"/>
      <c r="G377" s="16"/>
      <c r="H377" s="16"/>
      <c r="I377" s="4"/>
      <c r="J377" s="5"/>
      <c r="K377" s="5"/>
      <c r="L377" s="5"/>
      <c r="M377" s="5"/>
      <c r="N377" s="5"/>
      <c r="O377" s="5"/>
      <c r="P377" s="5"/>
      <c r="Q377" s="5"/>
      <c r="R377" s="5"/>
      <c r="S377" s="5"/>
      <c r="T377" s="5"/>
      <c r="U377" s="5"/>
      <c r="V377" s="5"/>
      <c r="W377" s="5"/>
      <c r="X377" s="5"/>
      <c r="Y377" s="5"/>
      <c r="Z377" s="5"/>
    </row>
    <row r="378" ht="14.25" customHeight="1">
      <c r="A378" s="1"/>
      <c r="B378" s="2"/>
      <c r="C378" s="14"/>
      <c r="D378" s="14"/>
      <c r="E378" s="2"/>
      <c r="F378" s="15"/>
      <c r="G378" s="16"/>
      <c r="H378" s="16"/>
      <c r="I378" s="4"/>
      <c r="J378" s="5"/>
      <c r="K378" s="5"/>
      <c r="L378" s="5"/>
      <c r="M378" s="5"/>
      <c r="N378" s="5"/>
      <c r="O378" s="5"/>
      <c r="P378" s="5"/>
      <c r="Q378" s="5"/>
      <c r="R378" s="5"/>
      <c r="S378" s="5"/>
      <c r="T378" s="5"/>
      <c r="U378" s="5"/>
      <c r="V378" s="5"/>
      <c r="W378" s="5"/>
      <c r="X378" s="5"/>
      <c r="Y378" s="5"/>
      <c r="Z378" s="5"/>
    </row>
    <row r="379" ht="14.25" customHeight="1">
      <c r="A379" s="1"/>
      <c r="B379" s="2"/>
      <c r="C379" s="14"/>
      <c r="D379" s="14"/>
      <c r="E379" s="2"/>
      <c r="F379" s="15"/>
      <c r="G379" s="16"/>
      <c r="H379" s="16"/>
      <c r="I379" s="4"/>
      <c r="J379" s="5"/>
      <c r="K379" s="5"/>
      <c r="L379" s="5"/>
      <c r="M379" s="5"/>
      <c r="N379" s="5"/>
      <c r="O379" s="5"/>
      <c r="P379" s="5"/>
      <c r="Q379" s="5"/>
      <c r="R379" s="5"/>
      <c r="S379" s="5"/>
      <c r="T379" s="5"/>
      <c r="U379" s="5"/>
      <c r="V379" s="5"/>
      <c r="W379" s="5"/>
      <c r="X379" s="5"/>
      <c r="Y379" s="5"/>
      <c r="Z379" s="5"/>
    </row>
    <row r="380" ht="14.25" customHeight="1">
      <c r="A380" s="1"/>
      <c r="B380" s="2"/>
      <c r="C380" s="14"/>
      <c r="D380" s="14"/>
      <c r="E380" s="2"/>
      <c r="F380" s="15"/>
      <c r="G380" s="16"/>
      <c r="H380" s="16"/>
      <c r="I380" s="4"/>
      <c r="J380" s="5"/>
      <c r="K380" s="5"/>
      <c r="L380" s="5"/>
      <c r="M380" s="5"/>
      <c r="N380" s="5"/>
      <c r="O380" s="5"/>
      <c r="P380" s="5"/>
      <c r="Q380" s="5"/>
      <c r="R380" s="5"/>
      <c r="S380" s="5"/>
      <c r="T380" s="5"/>
      <c r="U380" s="5"/>
      <c r="V380" s="5"/>
      <c r="W380" s="5"/>
      <c r="X380" s="5"/>
      <c r="Y380" s="5"/>
      <c r="Z380" s="5"/>
    </row>
    <row r="381" ht="14.25" customHeight="1">
      <c r="A381" s="1"/>
      <c r="B381" s="2"/>
      <c r="C381" s="14"/>
      <c r="D381" s="14"/>
      <c r="E381" s="2"/>
      <c r="F381" s="15"/>
      <c r="G381" s="16"/>
      <c r="H381" s="16"/>
      <c r="I381" s="4"/>
      <c r="J381" s="5"/>
      <c r="K381" s="5"/>
      <c r="L381" s="5"/>
      <c r="M381" s="5"/>
      <c r="N381" s="5"/>
      <c r="O381" s="5"/>
      <c r="P381" s="5"/>
      <c r="Q381" s="5"/>
      <c r="R381" s="5"/>
      <c r="S381" s="5"/>
      <c r="T381" s="5"/>
      <c r="U381" s="5"/>
      <c r="V381" s="5"/>
      <c r="W381" s="5"/>
      <c r="X381" s="5"/>
      <c r="Y381" s="5"/>
      <c r="Z381" s="5"/>
    </row>
    <row r="382" ht="14.25" customHeight="1">
      <c r="A382" s="1"/>
      <c r="B382" s="2"/>
      <c r="C382" s="14"/>
      <c r="D382" s="14"/>
      <c r="E382" s="2"/>
      <c r="F382" s="15"/>
      <c r="G382" s="16"/>
      <c r="H382" s="16"/>
      <c r="I382" s="4"/>
      <c r="J382" s="5"/>
      <c r="K382" s="5"/>
      <c r="L382" s="5"/>
      <c r="M382" s="5"/>
      <c r="N382" s="5"/>
      <c r="O382" s="5"/>
      <c r="P382" s="5"/>
      <c r="Q382" s="5"/>
      <c r="R382" s="5"/>
      <c r="S382" s="5"/>
      <c r="T382" s="5"/>
      <c r="U382" s="5"/>
      <c r="V382" s="5"/>
      <c r="W382" s="5"/>
      <c r="X382" s="5"/>
      <c r="Y382" s="5"/>
      <c r="Z382" s="5"/>
    </row>
    <row r="383" ht="14.25" customHeight="1">
      <c r="A383" s="1"/>
      <c r="B383" s="2"/>
      <c r="C383" s="14"/>
      <c r="D383" s="14"/>
      <c r="E383" s="2"/>
      <c r="F383" s="15"/>
      <c r="G383" s="16"/>
      <c r="H383" s="16"/>
      <c r="I383" s="4"/>
      <c r="J383" s="5"/>
      <c r="K383" s="5"/>
      <c r="L383" s="5"/>
      <c r="M383" s="5"/>
      <c r="N383" s="5"/>
      <c r="O383" s="5"/>
      <c r="P383" s="5"/>
      <c r="Q383" s="5"/>
      <c r="R383" s="5"/>
      <c r="S383" s="5"/>
      <c r="T383" s="5"/>
      <c r="U383" s="5"/>
      <c r="V383" s="5"/>
      <c r="W383" s="5"/>
      <c r="X383" s="5"/>
      <c r="Y383" s="5"/>
      <c r="Z383" s="5"/>
    </row>
    <row r="384" ht="14.25" customHeight="1">
      <c r="A384" s="1"/>
      <c r="B384" s="2"/>
      <c r="C384" s="14"/>
      <c r="D384" s="14"/>
      <c r="E384" s="2"/>
      <c r="F384" s="15"/>
      <c r="G384" s="16"/>
      <c r="H384" s="16"/>
      <c r="I384" s="4"/>
      <c r="J384" s="5"/>
      <c r="K384" s="5"/>
      <c r="L384" s="5"/>
      <c r="M384" s="5"/>
      <c r="N384" s="5"/>
      <c r="O384" s="5"/>
      <c r="P384" s="5"/>
      <c r="Q384" s="5"/>
      <c r="R384" s="5"/>
      <c r="S384" s="5"/>
      <c r="T384" s="5"/>
      <c r="U384" s="5"/>
      <c r="V384" s="5"/>
      <c r="W384" s="5"/>
      <c r="X384" s="5"/>
      <c r="Y384" s="5"/>
      <c r="Z384" s="5"/>
    </row>
    <row r="385" ht="14.25" customHeight="1">
      <c r="A385" s="1"/>
      <c r="B385" s="2"/>
      <c r="C385" s="14"/>
      <c r="D385" s="14"/>
      <c r="E385" s="2"/>
      <c r="F385" s="15"/>
      <c r="G385" s="16"/>
      <c r="H385" s="16"/>
      <c r="I385" s="4"/>
      <c r="J385" s="5"/>
      <c r="K385" s="5"/>
      <c r="L385" s="5"/>
      <c r="M385" s="5"/>
      <c r="N385" s="5"/>
      <c r="O385" s="5"/>
      <c r="P385" s="5"/>
      <c r="Q385" s="5"/>
      <c r="R385" s="5"/>
      <c r="S385" s="5"/>
      <c r="T385" s="5"/>
      <c r="U385" s="5"/>
      <c r="V385" s="5"/>
      <c r="W385" s="5"/>
      <c r="X385" s="5"/>
      <c r="Y385" s="5"/>
      <c r="Z385" s="5"/>
    </row>
    <row r="386" ht="14.25" customHeight="1">
      <c r="A386" s="1"/>
      <c r="B386" s="2"/>
      <c r="C386" s="14"/>
      <c r="D386" s="14"/>
      <c r="E386" s="2"/>
      <c r="F386" s="15"/>
      <c r="G386" s="16"/>
      <c r="H386" s="16"/>
      <c r="I386" s="4"/>
      <c r="J386" s="5"/>
      <c r="K386" s="5"/>
      <c r="L386" s="5"/>
      <c r="M386" s="5"/>
      <c r="N386" s="5"/>
      <c r="O386" s="5"/>
      <c r="P386" s="5"/>
      <c r="Q386" s="5"/>
      <c r="R386" s="5"/>
      <c r="S386" s="5"/>
      <c r="T386" s="5"/>
      <c r="U386" s="5"/>
      <c r="V386" s="5"/>
      <c r="W386" s="5"/>
      <c r="X386" s="5"/>
      <c r="Y386" s="5"/>
      <c r="Z386" s="5"/>
    </row>
    <row r="387" ht="14.25" customHeight="1">
      <c r="A387" s="1"/>
      <c r="B387" s="2"/>
      <c r="C387" s="14"/>
      <c r="D387" s="14"/>
      <c r="E387" s="2"/>
      <c r="F387" s="15"/>
      <c r="G387" s="16"/>
      <c r="H387" s="16"/>
      <c r="I387" s="4"/>
      <c r="J387" s="5"/>
      <c r="K387" s="5"/>
      <c r="L387" s="5"/>
      <c r="M387" s="5"/>
      <c r="N387" s="5"/>
      <c r="O387" s="5"/>
      <c r="P387" s="5"/>
      <c r="Q387" s="5"/>
      <c r="R387" s="5"/>
      <c r="S387" s="5"/>
      <c r="T387" s="5"/>
      <c r="U387" s="5"/>
      <c r="V387" s="5"/>
      <c r="W387" s="5"/>
      <c r="X387" s="5"/>
      <c r="Y387" s="5"/>
      <c r="Z387" s="5"/>
    </row>
    <row r="388" ht="14.25" customHeight="1">
      <c r="A388" s="1"/>
      <c r="B388" s="2"/>
      <c r="C388" s="14"/>
      <c r="D388" s="14"/>
      <c r="E388" s="2"/>
      <c r="F388" s="15"/>
      <c r="G388" s="16"/>
      <c r="H388" s="16"/>
      <c r="I388" s="4"/>
      <c r="J388" s="5"/>
      <c r="K388" s="5"/>
      <c r="L388" s="5"/>
      <c r="M388" s="5"/>
      <c r="N388" s="5"/>
      <c r="O388" s="5"/>
      <c r="P388" s="5"/>
      <c r="Q388" s="5"/>
      <c r="R388" s="5"/>
      <c r="S388" s="5"/>
      <c r="T388" s="5"/>
      <c r="U388" s="5"/>
      <c r="V388" s="5"/>
      <c r="W388" s="5"/>
      <c r="X388" s="5"/>
      <c r="Y388" s="5"/>
      <c r="Z388" s="5"/>
    </row>
    <row r="389" ht="14.25" customHeight="1">
      <c r="A389" s="1"/>
      <c r="B389" s="2"/>
      <c r="C389" s="14"/>
      <c r="D389" s="14"/>
      <c r="E389" s="2"/>
      <c r="F389" s="15"/>
      <c r="G389" s="16"/>
      <c r="H389" s="16"/>
      <c r="I389" s="4"/>
      <c r="J389" s="5"/>
      <c r="K389" s="5"/>
      <c r="L389" s="5"/>
      <c r="M389" s="5"/>
      <c r="N389" s="5"/>
      <c r="O389" s="5"/>
      <c r="P389" s="5"/>
      <c r="Q389" s="5"/>
      <c r="R389" s="5"/>
      <c r="S389" s="5"/>
      <c r="T389" s="5"/>
      <c r="U389" s="5"/>
      <c r="V389" s="5"/>
      <c r="W389" s="5"/>
      <c r="X389" s="5"/>
      <c r="Y389" s="5"/>
      <c r="Z389" s="5"/>
    </row>
    <row r="390" ht="14.25" customHeight="1">
      <c r="A390" s="1"/>
      <c r="B390" s="2"/>
      <c r="C390" s="14"/>
      <c r="D390" s="14"/>
      <c r="E390" s="2"/>
      <c r="F390" s="15"/>
      <c r="G390" s="16"/>
      <c r="H390" s="16"/>
      <c r="I390" s="4"/>
      <c r="J390" s="5"/>
      <c r="K390" s="5"/>
      <c r="L390" s="5"/>
      <c r="M390" s="5"/>
      <c r="N390" s="5"/>
      <c r="O390" s="5"/>
      <c r="P390" s="5"/>
      <c r="Q390" s="5"/>
      <c r="R390" s="5"/>
      <c r="S390" s="5"/>
      <c r="T390" s="5"/>
      <c r="U390" s="5"/>
      <c r="V390" s="5"/>
      <c r="W390" s="5"/>
      <c r="X390" s="5"/>
      <c r="Y390" s="5"/>
      <c r="Z390" s="5"/>
    </row>
    <row r="391" ht="14.25" customHeight="1">
      <c r="A391" s="1"/>
      <c r="B391" s="2"/>
      <c r="C391" s="14"/>
      <c r="D391" s="14"/>
      <c r="E391" s="2"/>
      <c r="F391" s="15"/>
      <c r="G391" s="16"/>
      <c r="H391" s="16"/>
      <c r="I391" s="4"/>
      <c r="J391" s="5"/>
      <c r="K391" s="5"/>
      <c r="L391" s="5"/>
      <c r="M391" s="5"/>
      <c r="N391" s="5"/>
      <c r="O391" s="5"/>
      <c r="P391" s="5"/>
      <c r="Q391" s="5"/>
      <c r="R391" s="5"/>
      <c r="S391" s="5"/>
      <c r="T391" s="5"/>
      <c r="U391" s="5"/>
      <c r="V391" s="5"/>
      <c r="W391" s="5"/>
      <c r="X391" s="5"/>
      <c r="Y391" s="5"/>
      <c r="Z391" s="5"/>
    </row>
    <row r="392" ht="14.25" customHeight="1">
      <c r="A392" s="1"/>
      <c r="B392" s="2"/>
      <c r="C392" s="14"/>
      <c r="D392" s="14"/>
      <c r="E392" s="2"/>
      <c r="F392" s="15"/>
      <c r="G392" s="16"/>
      <c r="H392" s="16"/>
      <c r="I392" s="4"/>
      <c r="J392" s="5"/>
      <c r="K392" s="5"/>
      <c r="L392" s="5"/>
      <c r="M392" s="5"/>
      <c r="N392" s="5"/>
      <c r="O392" s="5"/>
      <c r="P392" s="5"/>
      <c r="Q392" s="5"/>
      <c r="R392" s="5"/>
      <c r="S392" s="5"/>
      <c r="T392" s="5"/>
      <c r="U392" s="5"/>
      <c r="V392" s="5"/>
      <c r="W392" s="5"/>
      <c r="X392" s="5"/>
      <c r="Y392" s="5"/>
      <c r="Z392" s="5"/>
    </row>
    <row r="393" ht="14.25" customHeight="1">
      <c r="A393" s="1"/>
      <c r="B393" s="2"/>
      <c r="C393" s="14"/>
      <c r="D393" s="14"/>
      <c r="E393" s="2"/>
      <c r="F393" s="15"/>
      <c r="G393" s="16"/>
      <c r="H393" s="16"/>
      <c r="I393" s="4"/>
      <c r="J393" s="5"/>
      <c r="K393" s="5"/>
      <c r="L393" s="5"/>
      <c r="M393" s="5"/>
      <c r="N393" s="5"/>
      <c r="O393" s="5"/>
      <c r="P393" s="5"/>
      <c r="Q393" s="5"/>
      <c r="R393" s="5"/>
      <c r="S393" s="5"/>
      <c r="T393" s="5"/>
      <c r="U393" s="5"/>
      <c r="V393" s="5"/>
      <c r="W393" s="5"/>
      <c r="X393" s="5"/>
      <c r="Y393" s="5"/>
      <c r="Z393" s="5"/>
    </row>
    <row r="394" ht="14.25" customHeight="1">
      <c r="A394" s="1"/>
      <c r="B394" s="2"/>
      <c r="C394" s="14"/>
      <c r="D394" s="14"/>
      <c r="E394" s="2"/>
      <c r="F394" s="15"/>
      <c r="G394" s="16"/>
      <c r="H394" s="16"/>
      <c r="I394" s="4"/>
      <c r="J394" s="5"/>
      <c r="K394" s="5"/>
      <c r="L394" s="5"/>
      <c r="M394" s="5"/>
      <c r="N394" s="5"/>
      <c r="O394" s="5"/>
      <c r="P394" s="5"/>
      <c r="Q394" s="5"/>
      <c r="R394" s="5"/>
      <c r="S394" s="5"/>
      <c r="T394" s="5"/>
      <c r="U394" s="5"/>
      <c r="V394" s="5"/>
      <c r="W394" s="5"/>
      <c r="X394" s="5"/>
      <c r="Y394" s="5"/>
      <c r="Z394" s="5"/>
    </row>
    <row r="395" ht="14.25" customHeight="1">
      <c r="A395" s="1"/>
      <c r="B395" s="2"/>
      <c r="C395" s="14"/>
      <c r="D395" s="14"/>
      <c r="E395" s="2"/>
      <c r="F395" s="15"/>
      <c r="G395" s="16"/>
      <c r="H395" s="16"/>
      <c r="I395" s="4"/>
      <c r="J395" s="5"/>
      <c r="K395" s="5"/>
      <c r="L395" s="5"/>
      <c r="M395" s="5"/>
      <c r="N395" s="5"/>
      <c r="O395" s="5"/>
      <c r="P395" s="5"/>
      <c r="Q395" s="5"/>
      <c r="R395" s="5"/>
      <c r="S395" s="5"/>
      <c r="T395" s="5"/>
      <c r="U395" s="5"/>
      <c r="V395" s="5"/>
      <c r="W395" s="5"/>
      <c r="X395" s="5"/>
      <c r="Y395" s="5"/>
      <c r="Z395" s="5"/>
    </row>
    <row r="396" ht="14.25" customHeight="1">
      <c r="A396" s="1"/>
      <c r="B396" s="2"/>
      <c r="C396" s="14"/>
      <c r="D396" s="14"/>
      <c r="E396" s="2"/>
      <c r="F396" s="15"/>
      <c r="G396" s="16"/>
      <c r="H396" s="16"/>
      <c r="I396" s="4"/>
      <c r="J396" s="5"/>
      <c r="K396" s="5"/>
      <c r="L396" s="5"/>
      <c r="M396" s="5"/>
      <c r="N396" s="5"/>
      <c r="O396" s="5"/>
      <c r="P396" s="5"/>
      <c r="Q396" s="5"/>
      <c r="R396" s="5"/>
      <c r="S396" s="5"/>
      <c r="T396" s="5"/>
      <c r="U396" s="5"/>
      <c r="V396" s="5"/>
      <c r="W396" s="5"/>
      <c r="X396" s="5"/>
      <c r="Y396" s="5"/>
      <c r="Z396" s="5"/>
    </row>
    <row r="397" ht="14.25" customHeight="1">
      <c r="A397" s="1"/>
      <c r="B397" s="2"/>
      <c r="C397" s="14"/>
      <c r="D397" s="14"/>
      <c r="E397" s="2"/>
      <c r="F397" s="15"/>
      <c r="G397" s="16"/>
      <c r="H397" s="16"/>
      <c r="I397" s="4"/>
      <c r="J397" s="5"/>
      <c r="K397" s="5"/>
      <c r="L397" s="5"/>
      <c r="M397" s="5"/>
      <c r="N397" s="5"/>
      <c r="O397" s="5"/>
      <c r="P397" s="5"/>
      <c r="Q397" s="5"/>
      <c r="R397" s="5"/>
      <c r="S397" s="5"/>
      <c r="T397" s="5"/>
      <c r="U397" s="5"/>
      <c r="V397" s="5"/>
      <c r="W397" s="5"/>
      <c r="X397" s="5"/>
      <c r="Y397" s="5"/>
      <c r="Z397" s="5"/>
    </row>
    <row r="398" ht="14.25" customHeight="1">
      <c r="A398" s="1"/>
      <c r="B398" s="2"/>
      <c r="C398" s="14"/>
      <c r="D398" s="14"/>
      <c r="E398" s="2"/>
      <c r="F398" s="15"/>
      <c r="G398" s="16"/>
      <c r="H398" s="16"/>
      <c r="I398" s="4"/>
      <c r="J398" s="5"/>
      <c r="K398" s="5"/>
      <c r="L398" s="5"/>
      <c r="M398" s="5"/>
      <c r="N398" s="5"/>
      <c r="O398" s="5"/>
      <c r="P398" s="5"/>
      <c r="Q398" s="5"/>
      <c r="R398" s="5"/>
      <c r="S398" s="5"/>
      <c r="T398" s="5"/>
      <c r="U398" s="5"/>
      <c r="V398" s="5"/>
      <c r="W398" s="5"/>
      <c r="X398" s="5"/>
      <c r="Y398" s="5"/>
      <c r="Z398" s="5"/>
    </row>
    <row r="399" ht="14.25" customHeight="1">
      <c r="A399" s="1"/>
      <c r="B399" s="2"/>
      <c r="C399" s="14"/>
      <c r="D399" s="14"/>
      <c r="E399" s="2"/>
      <c r="F399" s="15"/>
      <c r="G399" s="16"/>
      <c r="H399" s="16"/>
      <c r="I399" s="4"/>
      <c r="J399" s="5"/>
      <c r="K399" s="5"/>
      <c r="L399" s="5"/>
      <c r="M399" s="5"/>
      <c r="N399" s="5"/>
      <c r="O399" s="5"/>
      <c r="P399" s="5"/>
      <c r="Q399" s="5"/>
      <c r="R399" s="5"/>
      <c r="S399" s="5"/>
      <c r="T399" s="5"/>
      <c r="U399" s="5"/>
      <c r="V399" s="5"/>
      <c r="W399" s="5"/>
      <c r="X399" s="5"/>
      <c r="Y399" s="5"/>
      <c r="Z399" s="5"/>
    </row>
    <row r="400" ht="14.25" customHeight="1">
      <c r="A400" s="1"/>
      <c r="B400" s="2"/>
      <c r="C400" s="14"/>
      <c r="D400" s="14"/>
      <c r="E400" s="2"/>
      <c r="F400" s="15"/>
      <c r="G400" s="16"/>
      <c r="H400" s="16"/>
      <c r="I400" s="4"/>
      <c r="J400" s="5"/>
      <c r="K400" s="5"/>
      <c r="L400" s="5"/>
      <c r="M400" s="5"/>
      <c r="N400" s="5"/>
      <c r="O400" s="5"/>
      <c r="P400" s="5"/>
      <c r="Q400" s="5"/>
      <c r="R400" s="5"/>
      <c r="S400" s="5"/>
      <c r="T400" s="5"/>
      <c r="U400" s="5"/>
      <c r="V400" s="5"/>
      <c r="W400" s="5"/>
      <c r="X400" s="5"/>
      <c r="Y400" s="5"/>
      <c r="Z400" s="5"/>
    </row>
    <row r="401" ht="14.25" customHeight="1">
      <c r="A401" s="1"/>
      <c r="B401" s="2"/>
      <c r="C401" s="14"/>
      <c r="D401" s="14"/>
      <c r="E401" s="2"/>
      <c r="F401" s="15"/>
      <c r="G401" s="16"/>
      <c r="H401" s="16"/>
      <c r="I401" s="4"/>
      <c r="J401" s="5"/>
      <c r="K401" s="5"/>
      <c r="L401" s="5"/>
      <c r="M401" s="5"/>
      <c r="N401" s="5"/>
      <c r="O401" s="5"/>
      <c r="P401" s="5"/>
      <c r="Q401" s="5"/>
      <c r="R401" s="5"/>
      <c r="S401" s="5"/>
      <c r="T401" s="5"/>
      <c r="U401" s="5"/>
      <c r="V401" s="5"/>
      <c r="W401" s="5"/>
      <c r="X401" s="5"/>
      <c r="Y401" s="5"/>
      <c r="Z401" s="5"/>
    </row>
    <row r="402" ht="14.25" customHeight="1">
      <c r="A402" s="1"/>
      <c r="B402" s="2"/>
      <c r="C402" s="14"/>
      <c r="D402" s="14"/>
      <c r="E402" s="2"/>
      <c r="F402" s="15"/>
      <c r="G402" s="16"/>
      <c r="H402" s="16"/>
      <c r="I402" s="4"/>
      <c r="J402" s="5"/>
      <c r="K402" s="5"/>
      <c r="L402" s="5"/>
      <c r="M402" s="5"/>
      <c r="N402" s="5"/>
      <c r="O402" s="5"/>
      <c r="P402" s="5"/>
      <c r="Q402" s="5"/>
      <c r="R402" s="5"/>
      <c r="S402" s="5"/>
      <c r="T402" s="5"/>
      <c r="U402" s="5"/>
      <c r="V402" s="5"/>
      <c r="W402" s="5"/>
      <c r="X402" s="5"/>
      <c r="Y402" s="5"/>
      <c r="Z402" s="5"/>
    </row>
    <row r="403" ht="14.25" customHeight="1">
      <c r="A403" s="1"/>
      <c r="B403" s="2"/>
      <c r="C403" s="14"/>
      <c r="D403" s="14"/>
      <c r="E403" s="2"/>
      <c r="F403" s="15"/>
      <c r="G403" s="16"/>
      <c r="H403" s="16"/>
      <c r="I403" s="4"/>
      <c r="J403" s="5"/>
      <c r="K403" s="5"/>
      <c r="L403" s="5"/>
      <c r="M403" s="5"/>
      <c r="N403" s="5"/>
      <c r="O403" s="5"/>
      <c r="P403" s="5"/>
      <c r="Q403" s="5"/>
      <c r="R403" s="5"/>
      <c r="S403" s="5"/>
      <c r="T403" s="5"/>
      <c r="U403" s="5"/>
      <c r="V403" s="5"/>
      <c r="W403" s="5"/>
      <c r="X403" s="5"/>
      <c r="Y403" s="5"/>
      <c r="Z403" s="5"/>
    </row>
    <row r="404" ht="14.25" customHeight="1">
      <c r="A404" s="1"/>
      <c r="B404" s="2"/>
      <c r="C404" s="14"/>
      <c r="D404" s="14"/>
      <c r="E404" s="2"/>
      <c r="F404" s="15"/>
      <c r="G404" s="16"/>
      <c r="H404" s="16"/>
      <c r="I404" s="4"/>
      <c r="J404" s="5"/>
      <c r="K404" s="5"/>
      <c r="L404" s="5"/>
      <c r="M404" s="5"/>
      <c r="N404" s="5"/>
      <c r="O404" s="5"/>
      <c r="P404" s="5"/>
      <c r="Q404" s="5"/>
      <c r="R404" s="5"/>
      <c r="S404" s="5"/>
      <c r="T404" s="5"/>
      <c r="U404" s="5"/>
      <c r="V404" s="5"/>
      <c r="W404" s="5"/>
      <c r="X404" s="5"/>
      <c r="Y404" s="5"/>
      <c r="Z404" s="5"/>
    </row>
    <row r="405" ht="14.25" customHeight="1">
      <c r="A405" s="1"/>
      <c r="B405" s="2"/>
      <c r="C405" s="14"/>
      <c r="D405" s="14"/>
      <c r="E405" s="2"/>
      <c r="F405" s="15"/>
      <c r="G405" s="16"/>
      <c r="H405" s="16"/>
      <c r="I405" s="4"/>
      <c r="J405" s="5"/>
      <c r="K405" s="5"/>
      <c r="L405" s="5"/>
      <c r="M405" s="5"/>
      <c r="N405" s="5"/>
      <c r="O405" s="5"/>
      <c r="P405" s="5"/>
      <c r="Q405" s="5"/>
      <c r="R405" s="5"/>
      <c r="S405" s="5"/>
      <c r="T405" s="5"/>
      <c r="U405" s="5"/>
      <c r="V405" s="5"/>
      <c r="W405" s="5"/>
      <c r="X405" s="5"/>
      <c r="Y405" s="5"/>
      <c r="Z405" s="5"/>
    </row>
    <row r="406" ht="14.25" customHeight="1">
      <c r="A406" s="1"/>
      <c r="B406" s="2"/>
      <c r="C406" s="14"/>
      <c r="D406" s="14"/>
      <c r="E406" s="2"/>
      <c r="F406" s="15"/>
      <c r="G406" s="16"/>
      <c r="H406" s="16"/>
      <c r="I406" s="4"/>
      <c r="J406" s="5"/>
      <c r="K406" s="5"/>
      <c r="L406" s="5"/>
      <c r="M406" s="5"/>
      <c r="N406" s="5"/>
      <c r="O406" s="5"/>
      <c r="P406" s="5"/>
      <c r="Q406" s="5"/>
      <c r="R406" s="5"/>
      <c r="S406" s="5"/>
      <c r="T406" s="5"/>
      <c r="U406" s="5"/>
      <c r="V406" s="5"/>
      <c r="W406" s="5"/>
      <c r="X406" s="5"/>
      <c r="Y406" s="5"/>
      <c r="Z406" s="5"/>
    </row>
    <row r="407" ht="14.25" customHeight="1">
      <c r="A407" s="1"/>
      <c r="B407" s="2"/>
      <c r="C407" s="14"/>
      <c r="D407" s="14"/>
      <c r="E407" s="2"/>
      <c r="F407" s="15"/>
      <c r="G407" s="16"/>
      <c r="H407" s="16"/>
      <c r="I407" s="4"/>
      <c r="J407" s="5"/>
      <c r="K407" s="5"/>
      <c r="L407" s="5"/>
      <c r="M407" s="5"/>
      <c r="N407" s="5"/>
      <c r="O407" s="5"/>
      <c r="P407" s="5"/>
      <c r="Q407" s="5"/>
      <c r="R407" s="5"/>
      <c r="S407" s="5"/>
      <c r="T407" s="5"/>
      <c r="U407" s="5"/>
      <c r="V407" s="5"/>
      <c r="W407" s="5"/>
      <c r="X407" s="5"/>
      <c r="Y407" s="5"/>
      <c r="Z407" s="5"/>
    </row>
    <row r="408" ht="14.25" customHeight="1">
      <c r="A408" s="1"/>
      <c r="B408" s="2"/>
      <c r="C408" s="14"/>
      <c r="D408" s="14"/>
      <c r="E408" s="2"/>
      <c r="F408" s="15"/>
      <c r="G408" s="16"/>
      <c r="H408" s="16"/>
      <c r="I408" s="4"/>
      <c r="J408" s="5"/>
      <c r="K408" s="5"/>
      <c r="L408" s="5"/>
      <c r="M408" s="5"/>
      <c r="N408" s="5"/>
      <c r="O408" s="5"/>
      <c r="P408" s="5"/>
      <c r="Q408" s="5"/>
      <c r="R408" s="5"/>
      <c r="S408" s="5"/>
      <c r="T408" s="5"/>
      <c r="U408" s="5"/>
      <c r="V408" s="5"/>
      <c r="W408" s="5"/>
      <c r="X408" s="5"/>
      <c r="Y408" s="5"/>
      <c r="Z408" s="5"/>
    </row>
    <row r="409" ht="14.25" customHeight="1">
      <c r="A409" s="1"/>
      <c r="B409" s="2"/>
      <c r="C409" s="14"/>
      <c r="D409" s="14"/>
      <c r="E409" s="2"/>
      <c r="F409" s="15"/>
      <c r="G409" s="16"/>
      <c r="H409" s="16"/>
      <c r="I409" s="4"/>
      <c r="J409" s="5"/>
      <c r="K409" s="5"/>
      <c r="L409" s="5"/>
      <c r="M409" s="5"/>
      <c r="N409" s="5"/>
      <c r="O409" s="5"/>
      <c r="P409" s="5"/>
      <c r="Q409" s="5"/>
      <c r="R409" s="5"/>
      <c r="S409" s="5"/>
      <c r="T409" s="5"/>
      <c r="U409" s="5"/>
      <c r="V409" s="5"/>
      <c r="W409" s="5"/>
      <c r="X409" s="5"/>
      <c r="Y409" s="5"/>
      <c r="Z409" s="5"/>
    </row>
    <row r="410" ht="14.25" customHeight="1">
      <c r="A410" s="1"/>
      <c r="B410" s="2"/>
      <c r="C410" s="14"/>
      <c r="D410" s="14"/>
      <c r="E410" s="2"/>
      <c r="F410" s="15"/>
      <c r="G410" s="16"/>
      <c r="H410" s="16"/>
      <c r="I410" s="4"/>
      <c r="J410" s="5"/>
      <c r="K410" s="5"/>
      <c r="L410" s="5"/>
      <c r="M410" s="5"/>
      <c r="N410" s="5"/>
      <c r="O410" s="5"/>
      <c r="P410" s="5"/>
      <c r="Q410" s="5"/>
      <c r="R410" s="5"/>
      <c r="S410" s="5"/>
      <c r="T410" s="5"/>
      <c r="U410" s="5"/>
      <c r="V410" s="5"/>
      <c r="W410" s="5"/>
      <c r="X410" s="5"/>
      <c r="Y410" s="5"/>
      <c r="Z410" s="5"/>
    </row>
    <row r="411" ht="14.25" customHeight="1">
      <c r="A411" s="1"/>
      <c r="B411" s="2"/>
      <c r="C411" s="14"/>
      <c r="D411" s="14"/>
      <c r="E411" s="2"/>
      <c r="F411" s="15"/>
      <c r="G411" s="16"/>
      <c r="H411" s="16"/>
      <c r="I411" s="4"/>
      <c r="J411" s="5"/>
      <c r="K411" s="5"/>
      <c r="L411" s="5"/>
      <c r="M411" s="5"/>
      <c r="N411" s="5"/>
      <c r="O411" s="5"/>
      <c r="P411" s="5"/>
      <c r="Q411" s="5"/>
      <c r="R411" s="5"/>
      <c r="S411" s="5"/>
      <c r="T411" s="5"/>
      <c r="U411" s="5"/>
      <c r="V411" s="5"/>
      <c r="W411" s="5"/>
      <c r="X411" s="5"/>
      <c r="Y411" s="5"/>
      <c r="Z411" s="5"/>
    </row>
    <row r="412" ht="14.25" customHeight="1">
      <c r="A412" s="1"/>
      <c r="B412" s="2"/>
      <c r="C412" s="14"/>
      <c r="D412" s="14"/>
      <c r="E412" s="2"/>
      <c r="F412" s="15"/>
      <c r="G412" s="16"/>
      <c r="H412" s="16"/>
      <c r="I412" s="4"/>
      <c r="J412" s="5"/>
      <c r="K412" s="5"/>
      <c r="L412" s="5"/>
      <c r="M412" s="5"/>
      <c r="N412" s="5"/>
      <c r="O412" s="5"/>
      <c r="P412" s="5"/>
      <c r="Q412" s="5"/>
      <c r="R412" s="5"/>
      <c r="S412" s="5"/>
      <c r="T412" s="5"/>
      <c r="U412" s="5"/>
      <c r="V412" s="5"/>
      <c r="W412" s="5"/>
      <c r="X412" s="5"/>
      <c r="Y412" s="5"/>
      <c r="Z412" s="5"/>
    </row>
    <row r="413" ht="14.25" customHeight="1">
      <c r="A413" s="1"/>
      <c r="B413" s="2"/>
      <c r="C413" s="14"/>
      <c r="D413" s="14"/>
      <c r="E413" s="2"/>
      <c r="F413" s="15"/>
      <c r="G413" s="16"/>
      <c r="H413" s="16"/>
      <c r="I413" s="4"/>
      <c r="J413" s="5"/>
      <c r="K413" s="5"/>
      <c r="L413" s="5"/>
      <c r="M413" s="5"/>
      <c r="N413" s="5"/>
      <c r="O413" s="5"/>
      <c r="P413" s="5"/>
      <c r="Q413" s="5"/>
      <c r="R413" s="5"/>
      <c r="S413" s="5"/>
      <c r="T413" s="5"/>
      <c r="U413" s="5"/>
      <c r="V413" s="5"/>
      <c r="W413" s="5"/>
      <c r="X413" s="5"/>
      <c r="Y413" s="5"/>
      <c r="Z413" s="5"/>
    </row>
    <row r="414" ht="14.25" customHeight="1">
      <c r="A414" s="1"/>
      <c r="B414" s="2"/>
      <c r="C414" s="14"/>
      <c r="D414" s="14"/>
      <c r="E414" s="2"/>
      <c r="F414" s="15"/>
      <c r="G414" s="16"/>
      <c r="H414" s="16"/>
      <c r="I414" s="4"/>
      <c r="J414" s="5"/>
      <c r="K414" s="5"/>
      <c r="L414" s="5"/>
      <c r="M414" s="5"/>
      <c r="N414" s="5"/>
      <c r="O414" s="5"/>
      <c r="P414" s="5"/>
      <c r="Q414" s="5"/>
      <c r="R414" s="5"/>
      <c r="S414" s="5"/>
      <c r="T414" s="5"/>
      <c r="U414" s="5"/>
      <c r="V414" s="5"/>
      <c r="W414" s="5"/>
      <c r="X414" s="5"/>
      <c r="Y414" s="5"/>
      <c r="Z414" s="5"/>
    </row>
    <row r="415" ht="14.25" customHeight="1">
      <c r="A415" s="1"/>
      <c r="B415" s="2"/>
      <c r="C415" s="14"/>
      <c r="D415" s="14"/>
      <c r="E415" s="2"/>
      <c r="F415" s="15"/>
      <c r="G415" s="16"/>
      <c r="H415" s="16"/>
      <c r="I415" s="4"/>
      <c r="J415" s="5"/>
      <c r="K415" s="5"/>
      <c r="L415" s="5"/>
      <c r="M415" s="5"/>
      <c r="N415" s="5"/>
      <c r="O415" s="5"/>
      <c r="P415" s="5"/>
      <c r="Q415" s="5"/>
      <c r="R415" s="5"/>
      <c r="S415" s="5"/>
      <c r="T415" s="5"/>
      <c r="U415" s="5"/>
      <c r="V415" s="5"/>
      <c r="W415" s="5"/>
      <c r="X415" s="5"/>
      <c r="Y415" s="5"/>
      <c r="Z415" s="5"/>
    </row>
    <row r="416" ht="14.25" customHeight="1">
      <c r="A416" s="1"/>
      <c r="B416" s="2"/>
      <c r="C416" s="14"/>
      <c r="D416" s="14"/>
      <c r="E416" s="2"/>
      <c r="F416" s="15"/>
      <c r="G416" s="16"/>
      <c r="H416" s="16"/>
      <c r="I416" s="4"/>
      <c r="J416" s="5"/>
      <c r="K416" s="5"/>
      <c r="L416" s="5"/>
      <c r="M416" s="5"/>
      <c r="N416" s="5"/>
      <c r="O416" s="5"/>
      <c r="P416" s="5"/>
      <c r="Q416" s="5"/>
      <c r="R416" s="5"/>
      <c r="S416" s="5"/>
      <c r="T416" s="5"/>
      <c r="U416" s="5"/>
      <c r="V416" s="5"/>
      <c r="W416" s="5"/>
      <c r="X416" s="5"/>
      <c r="Y416" s="5"/>
      <c r="Z416" s="5"/>
    </row>
    <row r="417" ht="14.25" customHeight="1">
      <c r="A417" s="1"/>
      <c r="B417" s="2"/>
      <c r="C417" s="14"/>
      <c r="D417" s="14"/>
      <c r="E417" s="2"/>
      <c r="F417" s="15"/>
      <c r="G417" s="16"/>
      <c r="H417" s="16"/>
      <c r="I417" s="4"/>
      <c r="J417" s="5"/>
      <c r="K417" s="5"/>
      <c r="L417" s="5"/>
      <c r="M417" s="5"/>
      <c r="N417" s="5"/>
      <c r="O417" s="5"/>
      <c r="P417" s="5"/>
      <c r="Q417" s="5"/>
      <c r="R417" s="5"/>
      <c r="S417" s="5"/>
      <c r="T417" s="5"/>
      <c r="U417" s="5"/>
      <c r="V417" s="5"/>
      <c r="W417" s="5"/>
      <c r="X417" s="5"/>
      <c r="Y417" s="5"/>
      <c r="Z417" s="5"/>
    </row>
    <row r="418" ht="14.25" customHeight="1">
      <c r="A418" s="1"/>
      <c r="B418" s="2"/>
      <c r="C418" s="14"/>
      <c r="D418" s="14"/>
      <c r="E418" s="2"/>
      <c r="F418" s="15"/>
      <c r="G418" s="16"/>
      <c r="H418" s="16"/>
      <c r="I418" s="4"/>
      <c r="J418" s="5"/>
      <c r="K418" s="5"/>
      <c r="L418" s="5"/>
      <c r="M418" s="5"/>
      <c r="N418" s="5"/>
      <c r="O418" s="5"/>
      <c r="P418" s="5"/>
      <c r="Q418" s="5"/>
      <c r="R418" s="5"/>
      <c r="S418" s="5"/>
      <c r="T418" s="5"/>
      <c r="U418" s="5"/>
      <c r="V418" s="5"/>
      <c r="W418" s="5"/>
      <c r="X418" s="5"/>
      <c r="Y418" s="5"/>
      <c r="Z418" s="5"/>
    </row>
    <row r="419" ht="14.25" customHeight="1">
      <c r="A419" s="1"/>
      <c r="B419" s="2"/>
      <c r="C419" s="14"/>
      <c r="D419" s="14"/>
      <c r="E419" s="2"/>
      <c r="F419" s="15"/>
      <c r="G419" s="16"/>
      <c r="H419" s="16"/>
      <c r="I419" s="4"/>
      <c r="J419" s="5"/>
      <c r="K419" s="5"/>
      <c r="L419" s="5"/>
      <c r="M419" s="5"/>
      <c r="N419" s="5"/>
      <c r="O419" s="5"/>
      <c r="P419" s="5"/>
      <c r="Q419" s="5"/>
      <c r="R419" s="5"/>
      <c r="S419" s="5"/>
      <c r="T419" s="5"/>
      <c r="U419" s="5"/>
      <c r="V419" s="5"/>
      <c r="W419" s="5"/>
      <c r="X419" s="5"/>
      <c r="Y419" s="5"/>
      <c r="Z419" s="5"/>
    </row>
    <row r="420" ht="14.25" customHeight="1">
      <c r="A420" s="1"/>
      <c r="B420" s="2"/>
      <c r="C420" s="14"/>
      <c r="D420" s="14"/>
      <c r="E420" s="2"/>
      <c r="F420" s="15"/>
      <c r="G420" s="16"/>
      <c r="H420" s="16"/>
      <c r="I420" s="4"/>
      <c r="J420" s="5"/>
      <c r="K420" s="5"/>
      <c r="L420" s="5"/>
      <c r="M420" s="5"/>
      <c r="N420" s="5"/>
      <c r="O420" s="5"/>
      <c r="P420" s="5"/>
      <c r="Q420" s="5"/>
      <c r="R420" s="5"/>
      <c r="S420" s="5"/>
      <c r="T420" s="5"/>
      <c r="U420" s="5"/>
      <c r="V420" s="5"/>
      <c r="W420" s="5"/>
      <c r="X420" s="5"/>
      <c r="Y420" s="5"/>
      <c r="Z420" s="5"/>
    </row>
    <row r="421" ht="14.25" customHeight="1">
      <c r="A421" s="1"/>
      <c r="B421" s="2"/>
      <c r="C421" s="14"/>
      <c r="D421" s="14"/>
      <c r="E421" s="2"/>
      <c r="F421" s="15"/>
      <c r="G421" s="16"/>
      <c r="H421" s="16"/>
      <c r="I421" s="4"/>
      <c r="J421" s="5"/>
      <c r="K421" s="5"/>
      <c r="L421" s="5"/>
      <c r="M421" s="5"/>
      <c r="N421" s="5"/>
      <c r="O421" s="5"/>
      <c r="P421" s="5"/>
      <c r="Q421" s="5"/>
      <c r="R421" s="5"/>
      <c r="S421" s="5"/>
      <c r="T421" s="5"/>
      <c r="U421" s="5"/>
      <c r="V421" s="5"/>
      <c r="W421" s="5"/>
      <c r="X421" s="5"/>
      <c r="Y421" s="5"/>
      <c r="Z421" s="5"/>
    </row>
    <row r="422" ht="14.25" customHeight="1">
      <c r="A422" s="1"/>
      <c r="B422" s="2"/>
      <c r="C422" s="14"/>
      <c r="D422" s="14"/>
      <c r="E422" s="2"/>
      <c r="F422" s="15"/>
      <c r="G422" s="16"/>
      <c r="H422" s="16"/>
      <c r="I422" s="4"/>
      <c r="J422" s="5"/>
      <c r="K422" s="5"/>
      <c r="L422" s="5"/>
      <c r="M422" s="5"/>
      <c r="N422" s="5"/>
      <c r="O422" s="5"/>
      <c r="P422" s="5"/>
      <c r="Q422" s="5"/>
      <c r="R422" s="5"/>
      <c r="S422" s="5"/>
      <c r="T422" s="5"/>
      <c r="U422" s="5"/>
      <c r="V422" s="5"/>
      <c r="W422" s="5"/>
      <c r="X422" s="5"/>
      <c r="Y422" s="5"/>
      <c r="Z422" s="5"/>
    </row>
    <row r="423" ht="14.25" customHeight="1">
      <c r="A423" s="1"/>
      <c r="B423" s="2"/>
      <c r="C423" s="14"/>
      <c r="D423" s="14"/>
      <c r="E423" s="2"/>
      <c r="F423" s="15"/>
      <c r="G423" s="16"/>
      <c r="H423" s="16"/>
      <c r="I423" s="4"/>
      <c r="J423" s="5"/>
      <c r="K423" s="5"/>
      <c r="L423" s="5"/>
      <c r="M423" s="5"/>
      <c r="N423" s="5"/>
      <c r="O423" s="5"/>
      <c r="P423" s="5"/>
      <c r="Q423" s="5"/>
      <c r="R423" s="5"/>
      <c r="S423" s="5"/>
      <c r="T423" s="5"/>
      <c r="U423" s="5"/>
      <c r="V423" s="5"/>
      <c r="W423" s="5"/>
      <c r="X423" s="5"/>
      <c r="Y423" s="5"/>
      <c r="Z423" s="5"/>
    </row>
    <row r="424" ht="14.25" customHeight="1">
      <c r="A424" s="1"/>
      <c r="B424" s="2"/>
      <c r="C424" s="14"/>
      <c r="D424" s="14"/>
      <c r="E424" s="2"/>
      <c r="F424" s="15"/>
      <c r="G424" s="16"/>
      <c r="H424" s="16"/>
      <c r="I424" s="4"/>
      <c r="J424" s="5"/>
      <c r="K424" s="5"/>
      <c r="L424" s="5"/>
      <c r="M424" s="5"/>
      <c r="N424" s="5"/>
      <c r="O424" s="5"/>
      <c r="P424" s="5"/>
      <c r="Q424" s="5"/>
      <c r="R424" s="5"/>
      <c r="S424" s="5"/>
      <c r="T424" s="5"/>
      <c r="U424" s="5"/>
      <c r="V424" s="5"/>
      <c r="W424" s="5"/>
      <c r="X424" s="5"/>
      <c r="Y424" s="5"/>
      <c r="Z424" s="5"/>
    </row>
    <row r="425" ht="14.25" customHeight="1">
      <c r="A425" s="1"/>
      <c r="B425" s="2"/>
      <c r="C425" s="14"/>
      <c r="D425" s="14"/>
      <c r="E425" s="2"/>
      <c r="F425" s="15"/>
      <c r="G425" s="16"/>
      <c r="H425" s="16"/>
      <c r="I425" s="4"/>
      <c r="J425" s="5"/>
      <c r="K425" s="5"/>
      <c r="L425" s="5"/>
      <c r="M425" s="5"/>
      <c r="N425" s="5"/>
      <c r="O425" s="5"/>
      <c r="P425" s="5"/>
      <c r="Q425" s="5"/>
      <c r="R425" s="5"/>
      <c r="S425" s="5"/>
      <c r="T425" s="5"/>
      <c r="U425" s="5"/>
      <c r="V425" s="5"/>
      <c r="W425" s="5"/>
      <c r="X425" s="5"/>
      <c r="Y425" s="5"/>
      <c r="Z425" s="5"/>
    </row>
    <row r="426" ht="14.25" customHeight="1">
      <c r="A426" s="1"/>
      <c r="B426" s="2"/>
      <c r="C426" s="14"/>
      <c r="D426" s="14"/>
      <c r="E426" s="2"/>
      <c r="F426" s="15"/>
      <c r="G426" s="16"/>
      <c r="H426" s="16"/>
      <c r="I426" s="4"/>
      <c r="J426" s="5"/>
      <c r="K426" s="5"/>
      <c r="L426" s="5"/>
      <c r="M426" s="5"/>
      <c r="N426" s="5"/>
      <c r="O426" s="5"/>
      <c r="P426" s="5"/>
      <c r="Q426" s="5"/>
      <c r="R426" s="5"/>
      <c r="S426" s="5"/>
      <c r="T426" s="5"/>
      <c r="U426" s="5"/>
      <c r="V426" s="5"/>
      <c r="W426" s="5"/>
      <c r="X426" s="5"/>
      <c r="Y426" s="5"/>
      <c r="Z426" s="5"/>
    </row>
    <row r="427" ht="14.25" customHeight="1">
      <c r="A427" s="1"/>
      <c r="B427" s="2"/>
      <c r="C427" s="14"/>
      <c r="D427" s="14"/>
      <c r="E427" s="2"/>
      <c r="F427" s="15"/>
      <c r="G427" s="16"/>
      <c r="H427" s="16"/>
      <c r="I427" s="4"/>
      <c r="J427" s="5"/>
      <c r="K427" s="5"/>
      <c r="L427" s="5"/>
      <c r="M427" s="5"/>
      <c r="N427" s="5"/>
      <c r="O427" s="5"/>
      <c r="P427" s="5"/>
      <c r="Q427" s="5"/>
      <c r="R427" s="5"/>
      <c r="S427" s="5"/>
      <c r="T427" s="5"/>
      <c r="U427" s="5"/>
      <c r="V427" s="5"/>
      <c r="W427" s="5"/>
      <c r="X427" s="5"/>
      <c r="Y427" s="5"/>
      <c r="Z427" s="5"/>
    </row>
    <row r="428" ht="14.25" customHeight="1">
      <c r="A428" s="1"/>
      <c r="B428" s="2"/>
      <c r="C428" s="14"/>
      <c r="D428" s="14"/>
      <c r="E428" s="2"/>
      <c r="F428" s="15"/>
      <c r="G428" s="16"/>
      <c r="H428" s="16"/>
      <c r="I428" s="4"/>
      <c r="J428" s="5"/>
      <c r="K428" s="5"/>
      <c r="L428" s="5"/>
      <c r="M428" s="5"/>
      <c r="N428" s="5"/>
      <c r="O428" s="5"/>
      <c r="P428" s="5"/>
      <c r="Q428" s="5"/>
      <c r="R428" s="5"/>
      <c r="S428" s="5"/>
      <c r="T428" s="5"/>
      <c r="U428" s="5"/>
      <c r="V428" s="5"/>
      <c r="W428" s="5"/>
      <c r="X428" s="5"/>
      <c r="Y428" s="5"/>
      <c r="Z428" s="5"/>
    </row>
    <row r="429" ht="14.25" customHeight="1">
      <c r="A429" s="1"/>
      <c r="B429" s="2"/>
      <c r="C429" s="14"/>
      <c r="D429" s="14"/>
      <c r="E429" s="2"/>
      <c r="F429" s="15"/>
      <c r="G429" s="16"/>
      <c r="H429" s="16"/>
      <c r="I429" s="4"/>
      <c r="J429" s="5"/>
      <c r="K429" s="5"/>
      <c r="L429" s="5"/>
      <c r="M429" s="5"/>
      <c r="N429" s="5"/>
      <c r="O429" s="5"/>
      <c r="P429" s="5"/>
      <c r="Q429" s="5"/>
      <c r="R429" s="5"/>
      <c r="S429" s="5"/>
      <c r="T429" s="5"/>
      <c r="U429" s="5"/>
      <c r="V429" s="5"/>
      <c r="W429" s="5"/>
      <c r="X429" s="5"/>
      <c r="Y429" s="5"/>
      <c r="Z429" s="5"/>
    </row>
    <row r="430" ht="14.25" customHeight="1">
      <c r="A430" s="1"/>
      <c r="B430" s="2"/>
      <c r="C430" s="14"/>
      <c r="D430" s="14"/>
      <c r="E430" s="2"/>
      <c r="F430" s="15"/>
      <c r="G430" s="16"/>
      <c r="H430" s="16"/>
      <c r="I430" s="4"/>
      <c r="J430" s="5"/>
      <c r="K430" s="5"/>
      <c r="L430" s="5"/>
      <c r="M430" s="5"/>
      <c r="N430" s="5"/>
      <c r="O430" s="5"/>
      <c r="P430" s="5"/>
      <c r="Q430" s="5"/>
      <c r="R430" s="5"/>
      <c r="S430" s="5"/>
      <c r="T430" s="5"/>
      <c r="U430" s="5"/>
      <c r="V430" s="5"/>
      <c r="W430" s="5"/>
      <c r="X430" s="5"/>
      <c r="Y430" s="5"/>
      <c r="Z430" s="5"/>
    </row>
    <row r="431" ht="14.25" customHeight="1">
      <c r="A431" s="1"/>
      <c r="B431" s="2"/>
      <c r="C431" s="14"/>
      <c r="D431" s="14"/>
      <c r="E431" s="2"/>
      <c r="F431" s="15"/>
      <c r="G431" s="16"/>
      <c r="H431" s="16"/>
      <c r="I431" s="4"/>
      <c r="J431" s="5"/>
      <c r="K431" s="5"/>
      <c r="L431" s="5"/>
      <c r="M431" s="5"/>
      <c r="N431" s="5"/>
      <c r="O431" s="5"/>
      <c r="P431" s="5"/>
      <c r="Q431" s="5"/>
      <c r="R431" s="5"/>
      <c r="S431" s="5"/>
      <c r="T431" s="5"/>
      <c r="U431" s="5"/>
      <c r="V431" s="5"/>
      <c r="W431" s="5"/>
      <c r="X431" s="5"/>
      <c r="Y431" s="5"/>
      <c r="Z431" s="5"/>
    </row>
    <row r="432" ht="14.25" customHeight="1">
      <c r="A432" s="1"/>
      <c r="B432" s="2"/>
      <c r="C432" s="14"/>
      <c r="D432" s="14"/>
      <c r="E432" s="2"/>
      <c r="F432" s="15"/>
      <c r="G432" s="16"/>
      <c r="H432" s="16"/>
      <c r="I432" s="4"/>
      <c r="J432" s="5"/>
      <c r="K432" s="5"/>
      <c r="L432" s="5"/>
      <c r="M432" s="5"/>
      <c r="N432" s="5"/>
      <c r="O432" s="5"/>
      <c r="P432" s="5"/>
      <c r="Q432" s="5"/>
      <c r="R432" s="5"/>
      <c r="S432" s="5"/>
      <c r="T432" s="5"/>
      <c r="U432" s="5"/>
      <c r="V432" s="5"/>
      <c r="W432" s="5"/>
      <c r="X432" s="5"/>
      <c r="Y432" s="5"/>
      <c r="Z432" s="5"/>
    </row>
    <row r="433" ht="14.25" customHeight="1">
      <c r="A433" s="1"/>
      <c r="B433" s="2"/>
      <c r="C433" s="14"/>
      <c r="D433" s="14"/>
      <c r="E433" s="2"/>
      <c r="F433" s="15"/>
      <c r="G433" s="16"/>
      <c r="H433" s="16"/>
      <c r="I433" s="4"/>
      <c r="J433" s="5"/>
      <c r="K433" s="5"/>
      <c r="L433" s="5"/>
      <c r="M433" s="5"/>
      <c r="N433" s="5"/>
      <c r="O433" s="5"/>
      <c r="P433" s="5"/>
      <c r="Q433" s="5"/>
      <c r="R433" s="5"/>
      <c r="S433" s="5"/>
      <c r="T433" s="5"/>
      <c r="U433" s="5"/>
      <c r="V433" s="5"/>
      <c r="W433" s="5"/>
      <c r="X433" s="5"/>
      <c r="Y433" s="5"/>
      <c r="Z433" s="5"/>
    </row>
    <row r="434" ht="14.25" customHeight="1">
      <c r="A434" s="1"/>
      <c r="B434" s="2"/>
      <c r="C434" s="14"/>
      <c r="D434" s="14"/>
      <c r="E434" s="2"/>
      <c r="F434" s="15"/>
      <c r="G434" s="16"/>
      <c r="H434" s="16"/>
      <c r="I434" s="4"/>
      <c r="J434" s="5"/>
      <c r="K434" s="5"/>
      <c r="L434" s="5"/>
      <c r="M434" s="5"/>
      <c r="N434" s="5"/>
      <c r="O434" s="5"/>
      <c r="P434" s="5"/>
      <c r="Q434" s="5"/>
      <c r="R434" s="5"/>
      <c r="S434" s="5"/>
      <c r="T434" s="5"/>
      <c r="U434" s="5"/>
      <c r="V434" s="5"/>
      <c r="W434" s="5"/>
      <c r="X434" s="5"/>
      <c r="Y434" s="5"/>
      <c r="Z434" s="5"/>
    </row>
    <row r="435" ht="14.25" customHeight="1">
      <c r="A435" s="1"/>
      <c r="B435" s="2"/>
      <c r="C435" s="14"/>
      <c r="D435" s="14"/>
      <c r="E435" s="2"/>
      <c r="F435" s="15"/>
      <c r="G435" s="16"/>
      <c r="H435" s="16"/>
      <c r="I435" s="4"/>
      <c r="J435" s="5"/>
      <c r="K435" s="5"/>
      <c r="L435" s="5"/>
      <c r="M435" s="5"/>
      <c r="N435" s="5"/>
      <c r="O435" s="5"/>
      <c r="P435" s="5"/>
      <c r="Q435" s="5"/>
      <c r="R435" s="5"/>
      <c r="S435" s="5"/>
      <c r="T435" s="5"/>
      <c r="U435" s="5"/>
      <c r="V435" s="5"/>
      <c r="W435" s="5"/>
      <c r="X435" s="5"/>
      <c r="Y435" s="5"/>
      <c r="Z435" s="5"/>
    </row>
    <row r="436" ht="14.25" customHeight="1">
      <c r="A436" s="1"/>
      <c r="B436" s="2"/>
      <c r="C436" s="14"/>
      <c r="D436" s="14"/>
      <c r="E436" s="2"/>
      <c r="F436" s="15"/>
      <c r="G436" s="16"/>
      <c r="H436" s="16"/>
      <c r="I436" s="4"/>
      <c r="J436" s="5"/>
      <c r="K436" s="5"/>
      <c r="L436" s="5"/>
      <c r="M436" s="5"/>
      <c r="N436" s="5"/>
      <c r="O436" s="5"/>
      <c r="P436" s="5"/>
      <c r="Q436" s="5"/>
      <c r="R436" s="5"/>
      <c r="S436" s="5"/>
      <c r="T436" s="5"/>
      <c r="U436" s="5"/>
      <c r="V436" s="5"/>
      <c r="W436" s="5"/>
      <c r="X436" s="5"/>
      <c r="Y436" s="5"/>
      <c r="Z436" s="5"/>
    </row>
    <row r="437" ht="14.25" customHeight="1">
      <c r="A437" s="1"/>
      <c r="B437" s="2"/>
      <c r="C437" s="14"/>
      <c r="D437" s="14"/>
      <c r="E437" s="2"/>
      <c r="F437" s="15"/>
      <c r="G437" s="16"/>
      <c r="H437" s="16"/>
      <c r="I437" s="4"/>
      <c r="J437" s="5"/>
      <c r="K437" s="5"/>
      <c r="L437" s="5"/>
      <c r="M437" s="5"/>
      <c r="N437" s="5"/>
      <c r="O437" s="5"/>
      <c r="P437" s="5"/>
      <c r="Q437" s="5"/>
      <c r="R437" s="5"/>
      <c r="S437" s="5"/>
      <c r="T437" s="5"/>
      <c r="U437" s="5"/>
      <c r="V437" s="5"/>
      <c r="W437" s="5"/>
      <c r="X437" s="5"/>
      <c r="Y437" s="5"/>
      <c r="Z437" s="5"/>
    </row>
    <row r="438" ht="14.25" customHeight="1">
      <c r="A438" s="1"/>
      <c r="B438" s="2"/>
      <c r="C438" s="14"/>
      <c r="D438" s="14"/>
      <c r="E438" s="2"/>
      <c r="F438" s="15"/>
      <c r="G438" s="16"/>
      <c r="H438" s="16"/>
      <c r="I438" s="4"/>
      <c r="J438" s="5"/>
      <c r="K438" s="5"/>
      <c r="L438" s="5"/>
      <c r="M438" s="5"/>
      <c r="N438" s="5"/>
      <c r="O438" s="5"/>
      <c r="P438" s="5"/>
      <c r="Q438" s="5"/>
      <c r="R438" s="5"/>
      <c r="S438" s="5"/>
      <c r="T438" s="5"/>
      <c r="U438" s="5"/>
      <c r="V438" s="5"/>
      <c r="W438" s="5"/>
      <c r="X438" s="5"/>
      <c r="Y438" s="5"/>
      <c r="Z438" s="5"/>
    </row>
    <row r="439" ht="14.25" customHeight="1">
      <c r="A439" s="1"/>
      <c r="B439" s="2"/>
      <c r="C439" s="14"/>
      <c r="D439" s="14"/>
      <c r="E439" s="2"/>
      <c r="F439" s="15"/>
      <c r="G439" s="16"/>
      <c r="H439" s="16"/>
      <c r="I439" s="4"/>
      <c r="J439" s="5"/>
      <c r="K439" s="5"/>
      <c r="L439" s="5"/>
      <c r="M439" s="5"/>
      <c r="N439" s="5"/>
      <c r="O439" s="5"/>
      <c r="P439" s="5"/>
      <c r="Q439" s="5"/>
      <c r="R439" s="5"/>
      <c r="S439" s="5"/>
      <c r="T439" s="5"/>
      <c r="U439" s="5"/>
      <c r="V439" s="5"/>
      <c r="W439" s="5"/>
      <c r="X439" s="5"/>
      <c r="Y439" s="5"/>
      <c r="Z439" s="5"/>
    </row>
    <row r="440" ht="14.25" customHeight="1">
      <c r="A440" s="1"/>
      <c r="B440" s="2"/>
      <c r="C440" s="14"/>
      <c r="D440" s="14"/>
      <c r="E440" s="2"/>
      <c r="F440" s="15"/>
      <c r="G440" s="16"/>
      <c r="H440" s="16"/>
      <c r="I440" s="4"/>
      <c r="J440" s="5"/>
      <c r="K440" s="5"/>
      <c r="L440" s="5"/>
      <c r="M440" s="5"/>
      <c r="N440" s="5"/>
      <c r="O440" s="5"/>
      <c r="P440" s="5"/>
      <c r="Q440" s="5"/>
      <c r="R440" s="5"/>
      <c r="S440" s="5"/>
      <c r="T440" s="5"/>
      <c r="U440" s="5"/>
      <c r="V440" s="5"/>
      <c r="W440" s="5"/>
      <c r="X440" s="5"/>
      <c r="Y440" s="5"/>
      <c r="Z440" s="5"/>
    </row>
    <row r="441" ht="14.25" customHeight="1">
      <c r="A441" s="1"/>
      <c r="B441" s="2"/>
      <c r="C441" s="14"/>
      <c r="D441" s="14"/>
      <c r="E441" s="2"/>
      <c r="F441" s="15"/>
      <c r="G441" s="16"/>
      <c r="H441" s="16"/>
      <c r="I441" s="4"/>
      <c r="J441" s="5"/>
      <c r="K441" s="5"/>
      <c r="L441" s="5"/>
      <c r="M441" s="5"/>
      <c r="N441" s="5"/>
      <c r="O441" s="5"/>
      <c r="P441" s="5"/>
      <c r="Q441" s="5"/>
      <c r="R441" s="5"/>
      <c r="S441" s="5"/>
      <c r="T441" s="5"/>
      <c r="U441" s="5"/>
      <c r="V441" s="5"/>
      <c r="W441" s="5"/>
      <c r="X441" s="5"/>
      <c r="Y441" s="5"/>
      <c r="Z441" s="5"/>
    </row>
    <row r="442" ht="14.25" customHeight="1">
      <c r="A442" s="1"/>
      <c r="B442" s="2"/>
      <c r="C442" s="14"/>
      <c r="D442" s="14"/>
      <c r="E442" s="2"/>
      <c r="F442" s="15"/>
      <c r="G442" s="16"/>
      <c r="H442" s="16"/>
      <c r="I442" s="4"/>
      <c r="J442" s="5"/>
      <c r="K442" s="5"/>
      <c r="L442" s="5"/>
      <c r="M442" s="5"/>
      <c r="N442" s="5"/>
      <c r="O442" s="5"/>
      <c r="P442" s="5"/>
      <c r="Q442" s="5"/>
      <c r="R442" s="5"/>
      <c r="S442" s="5"/>
      <c r="T442" s="5"/>
      <c r="U442" s="5"/>
      <c r="V442" s="5"/>
      <c r="W442" s="5"/>
      <c r="X442" s="5"/>
      <c r="Y442" s="5"/>
      <c r="Z442" s="5"/>
    </row>
    <row r="443" ht="14.25" customHeight="1">
      <c r="A443" s="1"/>
      <c r="B443" s="2"/>
      <c r="C443" s="14"/>
      <c r="D443" s="14"/>
      <c r="E443" s="2"/>
      <c r="F443" s="15"/>
      <c r="G443" s="16"/>
      <c r="H443" s="16"/>
      <c r="I443" s="4"/>
      <c r="J443" s="5"/>
      <c r="K443" s="5"/>
      <c r="L443" s="5"/>
      <c r="M443" s="5"/>
      <c r="N443" s="5"/>
      <c r="O443" s="5"/>
      <c r="P443" s="5"/>
      <c r="Q443" s="5"/>
      <c r="R443" s="5"/>
      <c r="S443" s="5"/>
      <c r="T443" s="5"/>
      <c r="U443" s="5"/>
      <c r="V443" s="5"/>
      <c r="W443" s="5"/>
      <c r="X443" s="5"/>
      <c r="Y443" s="5"/>
      <c r="Z443" s="5"/>
    </row>
    <row r="444" ht="14.25" customHeight="1">
      <c r="A444" s="1"/>
      <c r="B444" s="2"/>
      <c r="C444" s="14"/>
      <c r="D444" s="14"/>
      <c r="E444" s="2"/>
      <c r="F444" s="15"/>
      <c r="G444" s="16"/>
      <c r="H444" s="16"/>
      <c r="I444" s="4"/>
      <c r="J444" s="5"/>
      <c r="K444" s="5"/>
      <c r="L444" s="5"/>
      <c r="M444" s="5"/>
      <c r="N444" s="5"/>
      <c r="O444" s="5"/>
      <c r="P444" s="5"/>
      <c r="Q444" s="5"/>
      <c r="R444" s="5"/>
      <c r="S444" s="5"/>
      <c r="T444" s="5"/>
      <c r="U444" s="5"/>
      <c r="V444" s="5"/>
      <c r="W444" s="5"/>
      <c r="X444" s="5"/>
      <c r="Y444" s="5"/>
      <c r="Z444" s="5"/>
    </row>
    <row r="445" ht="14.25" customHeight="1">
      <c r="A445" s="1"/>
      <c r="B445" s="2"/>
      <c r="C445" s="14"/>
      <c r="D445" s="14"/>
      <c r="E445" s="2"/>
      <c r="F445" s="15"/>
      <c r="G445" s="16"/>
      <c r="H445" s="16"/>
      <c r="I445" s="4"/>
      <c r="J445" s="5"/>
      <c r="K445" s="5"/>
      <c r="L445" s="5"/>
      <c r="M445" s="5"/>
      <c r="N445" s="5"/>
      <c r="O445" s="5"/>
      <c r="P445" s="5"/>
      <c r="Q445" s="5"/>
      <c r="R445" s="5"/>
      <c r="S445" s="5"/>
      <c r="T445" s="5"/>
      <c r="U445" s="5"/>
      <c r="V445" s="5"/>
      <c r="W445" s="5"/>
      <c r="X445" s="5"/>
      <c r="Y445" s="5"/>
      <c r="Z445" s="5"/>
    </row>
    <row r="446" ht="14.25" customHeight="1">
      <c r="A446" s="1"/>
      <c r="B446" s="2"/>
      <c r="C446" s="14"/>
      <c r="D446" s="14"/>
      <c r="E446" s="2"/>
      <c r="F446" s="15"/>
      <c r="G446" s="16"/>
      <c r="H446" s="16"/>
      <c r="I446" s="4"/>
      <c r="J446" s="5"/>
      <c r="K446" s="5"/>
      <c r="L446" s="5"/>
      <c r="M446" s="5"/>
      <c r="N446" s="5"/>
      <c r="O446" s="5"/>
      <c r="P446" s="5"/>
      <c r="Q446" s="5"/>
      <c r="R446" s="5"/>
      <c r="S446" s="5"/>
      <c r="T446" s="5"/>
      <c r="U446" s="5"/>
      <c r="V446" s="5"/>
      <c r="W446" s="5"/>
      <c r="X446" s="5"/>
      <c r="Y446" s="5"/>
      <c r="Z446" s="5"/>
    </row>
    <row r="447" ht="14.25" customHeight="1">
      <c r="A447" s="1"/>
      <c r="B447" s="2"/>
      <c r="C447" s="14"/>
      <c r="D447" s="14"/>
      <c r="E447" s="2"/>
      <c r="F447" s="15"/>
      <c r="G447" s="16"/>
      <c r="H447" s="16"/>
      <c r="I447" s="4"/>
      <c r="J447" s="5"/>
      <c r="K447" s="5"/>
      <c r="L447" s="5"/>
      <c r="M447" s="5"/>
      <c r="N447" s="5"/>
      <c r="O447" s="5"/>
      <c r="P447" s="5"/>
      <c r="Q447" s="5"/>
      <c r="R447" s="5"/>
      <c r="S447" s="5"/>
      <c r="T447" s="5"/>
      <c r="U447" s="5"/>
      <c r="V447" s="5"/>
      <c r="W447" s="5"/>
      <c r="X447" s="5"/>
      <c r="Y447" s="5"/>
      <c r="Z447" s="5"/>
    </row>
    <row r="448" ht="14.25" customHeight="1">
      <c r="A448" s="1"/>
      <c r="B448" s="2"/>
      <c r="C448" s="14"/>
      <c r="D448" s="14"/>
      <c r="E448" s="2"/>
      <c r="F448" s="15"/>
      <c r="G448" s="16"/>
      <c r="H448" s="16"/>
      <c r="I448" s="4"/>
      <c r="J448" s="5"/>
      <c r="K448" s="5"/>
      <c r="L448" s="5"/>
      <c r="M448" s="5"/>
      <c r="N448" s="5"/>
      <c r="O448" s="5"/>
      <c r="P448" s="5"/>
      <c r="Q448" s="5"/>
      <c r="R448" s="5"/>
      <c r="S448" s="5"/>
      <c r="T448" s="5"/>
      <c r="U448" s="5"/>
      <c r="V448" s="5"/>
      <c r="W448" s="5"/>
      <c r="X448" s="5"/>
      <c r="Y448" s="5"/>
      <c r="Z448" s="5"/>
    </row>
    <row r="449" ht="14.25" customHeight="1">
      <c r="A449" s="1"/>
      <c r="B449" s="2"/>
      <c r="C449" s="14"/>
      <c r="D449" s="14"/>
      <c r="E449" s="2"/>
      <c r="F449" s="15"/>
      <c r="G449" s="16"/>
      <c r="H449" s="16"/>
      <c r="I449" s="4"/>
      <c r="J449" s="5"/>
      <c r="K449" s="5"/>
      <c r="L449" s="5"/>
      <c r="M449" s="5"/>
      <c r="N449" s="5"/>
      <c r="O449" s="5"/>
      <c r="P449" s="5"/>
      <c r="Q449" s="5"/>
      <c r="R449" s="5"/>
      <c r="S449" s="5"/>
      <c r="T449" s="5"/>
      <c r="U449" s="5"/>
      <c r="V449" s="5"/>
      <c r="W449" s="5"/>
      <c r="X449" s="5"/>
      <c r="Y449" s="5"/>
      <c r="Z449" s="5"/>
    </row>
    <row r="450" ht="14.25" customHeight="1">
      <c r="A450" s="1"/>
      <c r="B450" s="2"/>
      <c r="C450" s="14"/>
      <c r="D450" s="14"/>
      <c r="E450" s="2"/>
      <c r="F450" s="15"/>
      <c r="G450" s="16"/>
      <c r="H450" s="16"/>
      <c r="I450" s="4"/>
      <c r="J450" s="5"/>
      <c r="K450" s="5"/>
      <c r="L450" s="5"/>
      <c r="M450" s="5"/>
      <c r="N450" s="5"/>
      <c r="O450" s="5"/>
      <c r="P450" s="5"/>
      <c r="Q450" s="5"/>
      <c r="R450" s="5"/>
      <c r="S450" s="5"/>
      <c r="T450" s="5"/>
      <c r="U450" s="5"/>
      <c r="V450" s="5"/>
      <c r="W450" s="5"/>
      <c r="X450" s="5"/>
      <c r="Y450" s="5"/>
      <c r="Z450" s="5"/>
    </row>
    <row r="451" ht="14.25" customHeight="1">
      <c r="A451" s="1"/>
      <c r="B451" s="2"/>
      <c r="C451" s="14"/>
      <c r="D451" s="14"/>
      <c r="E451" s="2"/>
      <c r="F451" s="15"/>
      <c r="G451" s="16"/>
      <c r="H451" s="16"/>
      <c r="I451" s="4"/>
      <c r="J451" s="5"/>
      <c r="K451" s="5"/>
      <c r="L451" s="5"/>
      <c r="M451" s="5"/>
      <c r="N451" s="5"/>
      <c r="O451" s="5"/>
      <c r="P451" s="5"/>
      <c r="Q451" s="5"/>
      <c r="R451" s="5"/>
      <c r="S451" s="5"/>
      <c r="T451" s="5"/>
      <c r="U451" s="5"/>
      <c r="V451" s="5"/>
      <c r="W451" s="5"/>
      <c r="X451" s="5"/>
      <c r="Y451" s="5"/>
      <c r="Z451" s="5"/>
    </row>
    <row r="452" ht="14.25" customHeight="1">
      <c r="A452" s="1"/>
      <c r="B452" s="2"/>
      <c r="C452" s="14"/>
      <c r="D452" s="14"/>
      <c r="E452" s="2"/>
      <c r="F452" s="15"/>
      <c r="G452" s="16"/>
      <c r="H452" s="16"/>
      <c r="I452" s="4"/>
      <c r="J452" s="5"/>
      <c r="K452" s="5"/>
      <c r="L452" s="5"/>
      <c r="M452" s="5"/>
      <c r="N452" s="5"/>
      <c r="O452" s="5"/>
      <c r="P452" s="5"/>
      <c r="Q452" s="5"/>
      <c r="R452" s="5"/>
      <c r="S452" s="5"/>
      <c r="T452" s="5"/>
      <c r="U452" s="5"/>
      <c r="V452" s="5"/>
      <c r="W452" s="5"/>
      <c r="X452" s="5"/>
      <c r="Y452" s="5"/>
      <c r="Z452" s="5"/>
    </row>
    <row r="453" ht="14.25" customHeight="1">
      <c r="A453" s="1"/>
      <c r="B453" s="2"/>
      <c r="C453" s="14"/>
      <c r="D453" s="14"/>
      <c r="E453" s="2"/>
      <c r="F453" s="15"/>
      <c r="G453" s="16"/>
      <c r="H453" s="16"/>
      <c r="I453" s="4"/>
      <c r="J453" s="5"/>
      <c r="K453" s="5"/>
      <c r="L453" s="5"/>
      <c r="M453" s="5"/>
      <c r="N453" s="5"/>
      <c r="O453" s="5"/>
      <c r="P453" s="5"/>
      <c r="Q453" s="5"/>
      <c r="R453" s="5"/>
      <c r="S453" s="5"/>
      <c r="T453" s="5"/>
      <c r="U453" s="5"/>
      <c r="V453" s="5"/>
      <c r="W453" s="5"/>
      <c r="X453" s="5"/>
      <c r="Y453" s="5"/>
      <c r="Z453" s="5"/>
    </row>
    <row r="454" ht="14.25" customHeight="1">
      <c r="A454" s="1"/>
      <c r="B454" s="2"/>
      <c r="C454" s="14"/>
      <c r="D454" s="14"/>
      <c r="E454" s="2"/>
      <c r="F454" s="15"/>
      <c r="G454" s="16"/>
      <c r="H454" s="16"/>
      <c r="I454" s="4"/>
      <c r="J454" s="5"/>
      <c r="K454" s="5"/>
      <c r="L454" s="5"/>
      <c r="M454" s="5"/>
      <c r="N454" s="5"/>
      <c r="O454" s="5"/>
      <c r="P454" s="5"/>
      <c r="Q454" s="5"/>
      <c r="R454" s="5"/>
      <c r="S454" s="5"/>
      <c r="T454" s="5"/>
      <c r="U454" s="5"/>
      <c r="V454" s="5"/>
      <c r="W454" s="5"/>
      <c r="X454" s="5"/>
      <c r="Y454" s="5"/>
      <c r="Z454" s="5"/>
    </row>
    <row r="455" ht="14.25" customHeight="1">
      <c r="A455" s="1"/>
      <c r="B455" s="2"/>
      <c r="C455" s="14"/>
      <c r="D455" s="14"/>
      <c r="E455" s="2"/>
      <c r="F455" s="15"/>
      <c r="G455" s="16"/>
      <c r="H455" s="16"/>
      <c r="I455" s="4"/>
      <c r="J455" s="5"/>
      <c r="K455" s="5"/>
      <c r="L455" s="5"/>
      <c r="M455" s="5"/>
      <c r="N455" s="5"/>
      <c r="O455" s="5"/>
      <c r="P455" s="5"/>
      <c r="Q455" s="5"/>
      <c r="R455" s="5"/>
      <c r="S455" s="5"/>
      <c r="T455" s="5"/>
      <c r="U455" s="5"/>
      <c r="V455" s="5"/>
      <c r="W455" s="5"/>
      <c r="X455" s="5"/>
      <c r="Y455" s="5"/>
      <c r="Z455" s="5"/>
    </row>
    <row r="456" ht="14.25" customHeight="1">
      <c r="A456" s="1"/>
      <c r="B456" s="2"/>
      <c r="C456" s="14"/>
      <c r="D456" s="14"/>
      <c r="E456" s="2"/>
      <c r="F456" s="15"/>
      <c r="G456" s="16"/>
      <c r="H456" s="16"/>
      <c r="I456" s="4"/>
      <c r="J456" s="5"/>
      <c r="K456" s="5"/>
      <c r="L456" s="5"/>
      <c r="M456" s="5"/>
      <c r="N456" s="5"/>
      <c r="O456" s="5"/>
      <c r="P456" s="5"/>
      <c r="Q456" s="5"/>
      <c r="R456" s="5"/>
      <c r="S456" s="5"/>
      <c r="T456" s="5"/>
      <c r="U456" s="5"/>
      <c r="V456" s="5"/>
      <c r="W456" s="5"/>
      <c r="X456" s="5"/>
      <c r="Y456" s="5"/>
      <c r="Z456" s="5"/>
    </row>
    <row r="457" ht="14.25" customHeight="1">
      <c r="A457" s="1"/>
      <c r="B457" s="2"/>
      <c r="C457" s="14"/>
      <c r="D457" s="14"/>
      <c r="E457" s="2"/>
      <c r="F457" s="15"/>
      <c r="G457" s="16"/>
      <c r="H457" s="16"/>
      <c r="I457" s="4"/>
      <c r="J457" s="5"/>
      <c r="K457" s="5"/>
      <c r="L457" s="5"/>
      <c r="M457" s="5"/>
      <c r="N457" s="5"/>
      <c r="O457" s="5"/>
      <c r="P457" s="5"/>
      <c r="Q457" s="5"/>
      <c r="R457" s="5"/>
      <c r="S457" s="5"/>
      <c r="T457" s="5"/>
      <c r="U457" s="5"/>
      <c r="V457" s="5"/>
      <c r="W457" s="5"/>
      <c r="X457" s="5"/>
      <c r="Y457" s="5"/>
      <c r="Z457" s="5"/>
    </row>
    <row r="458" ht="14.25" customHeight="1">
      <c r="A458" s="1"/>
      <c r="B458" s="2"/>
      <c r="C458" s="14"/>
      <c r="D458" s="14"/>
      <c r="E458" s="2"/>
      <c r="F458" s="15"/>
      <c r="G458" s="16"/>
      <c r="H458" s="16"/>
      <c r="I458" s="4"/>
      <c r="J458" s="5"/>
      <c r="K458" s="5"/>
      <c r="L458" s="5"/>
      <c r="M458" s="5"/>
      <c r="N458" s="5"/>
      <c r="O458" s="5"/>
      <c r="P458" s="5"/>
      <c r="Q458" s="5"/>
      <c r="R458" s="5"/>
      <c r="S458" s="5"/>
      <c r="T458" s="5"/>
      <c r="U458" s="5"/>
      <c r="V458" s="5"/>
      <c r="W458" s="5"/>
      <c r="X458" s="5"/>
      <c r="Y458" s="5"/>
      <c r="Z458" s="5"/>
    </row>
    <row r="459" ht="14.25" customHeight="1">
      <c r="A459" s="1"/>
      <c r="B459" s="2"/>
      <c r="C459" s="14"/>
      <c r="D459" s="14"/>
      <c r="E459" s="2"/>
      <c r="F459" s="15"/>
      <c r="G459" s="16"/>
      <c r="H459" s="16"/>
      <c r="I459" s="4"/>
      <c r="J459" s="5"/>
      <c r="K459" s="5"/>
      <c r="L459" s="5"/>
      <c r="M459" s="5"/>
      <c r="N459" s="5"/>
      <c r="O459" s="5"/>
      <c r="P459" s="5"/>
      <c r="Q459" s="5"/>
      <c r="R459" s="5"/>
      <c r="S459" s="5"/>
      <c r="T459" s="5"/>
      <c r="U459" s="5"/>
      <c r="V459" s="5"/>
      <c r="W459" s="5"/>
      <c r="X459" s="5"/>
      <c r="Y459" s="5"/>
      <c r="Z459" s="5"/>
    </row>
    <row r="460" ht="14.25" customHeight="1">
      <c r="A460" s="1"/>
      <c r="B460" s="2"/>
      <c r="C460" s="14"/>
      <c r="D460" s="14"/>
      <c r="E460" s="2"/>
      <c r="F460" s="15"/>
      <c r="G460" s="16"/>
      <c r="H460" s="16"/>
      <c r="I460" s="4"/>
      <c r="J460" s="5"/>
      <c r="K460" s="5"/>
      <c r="L460" s="5"/>
      <c r="M460" s="5"/>
      <c r="N460" s="5"/>
      <c r="O460" s="5"/>
      <c r="P460" s="5"/>
      <c r="Q460" s="5"/>
      <c r="R460" s="5"/>
      <c r="S460" s="5"/>
      <c r="T460" s="5"/>
      <c r="U460" s="5"/>
      <c r="V460" s="5"/>
      <c r="W460" s="5"/>
      <c r="X460" s="5"/>
      <c r="Y460" s="5"/>
      <c r="Z460" s="5"/>
    </row>
    <row r="461" ht="14.25" customHeight="1">
      <c r="A461" s="1"/>
      <c r="B461" s="2"/>
      <c r="C461" s="14"/>
      <c r="D461" s="14"/>
      <c r="E461" s="2"/>
      <c r="F461" s="15"/>
      <c r="G461" s="16"/>
      <c r="H461" s="16"/>
      <c r="I461" s="4"/>
      <c r="J461" s="5"/>
      <c r="K461" s="5"/>
      <c r="L461" s="5"/>
      <c r="M461" s="5"/>
      <c r="N461" s="5"/>
      <c r="O461" s="5"/>
      <c r="P461" s="5"/>
      <c r="Q461" s="5"/>
      <c r="R461" s="5"/>
      <c r="S461" s="5"/>
      <c r="T461" s="5"/>
      <c r="U461" s="5"/>
      <c r="V461" s="5"/>
      <c r="W461" s="5"/>
      <c r="X461" s="5"/>
      <c r="Y461" s="5"/>
      <c r="Z461" s="5"/>
    </row>
    <row r="462" ht="14.25" customHeight="1">
      <c r="A462" s="1"/>
      <c r="B462" s="2"/>
      <c r="C462" s="14"/>
      <c r="D462" s="14"/>
      <c r="E462" s="2"/>
      <c r="F462" s="15"/>
      <c r="G462" s="16"/>
      <c r="H462" s="16"/>
      <c r="I462" s="4"/>
      <c r="J462" s="5"/>
      <c r="K462" s="5"/>
      <c r="L462" s="5"/>
      <c r="M462" s="5"/>
      <c r="N462" s="5"/>
      <c r="O462" s="5"/>
      <c r="P462" s="5"/>
      <c r="Q462" s="5"/>
      <c r="R462" s="5"/>
      <c r="S462" s="5"/>
      <c r="T462" s="5"/>
      <c r="U462" s="5"/>
      <c r="V462" s="5"/>
      <c r="W462" s="5"/>
      <c r="X462" s="5"/>
      <c r="Y462" s="5"/>
      <c r="Z462" s="5"/>
    </row>
    <row r="463" ht="14.25" customHeight="1">
      <c r="A463" s="1"/>
      <c r="B463" s="2"/>
      <c r="C463" s="14"/>
      <c r="D463" s="14"/>
      <c r="E463" s="2"/>
      <c r="F463" s="15"/>
      <c r="G463" s="16"/>
      <c r="H463" s="16"/>
      <c r="I463" s="4"/>
      <c r="J463" s="5"/>
      <c r="K463" s="5"/>
      <c r="L463" s="5"/>
      <c r="M463" s="5"/>
      <c r="N463" s="5"/>
      <c r="O463" s="5"/>
      <c r="P463" s="5"/>
      <c r="Q463" s="5"/>
      <c r="R463" s="5"/>
      <c r="S463" s="5"/>
      <c r="T463" s="5"/>
      <c r="U463" s="5"/>
      <c r="V463" s="5"/>
      <c r="W463" s="5"/>
      <c r="X463" s="5"/>
      <c r="Y463" s="5"/>
      <c r="Z463" s="5"/>
    </row>
    <row r="464" ht="14.25" customHeight="1">
      <c r="A464" s="1"/>
      <c r="B464" s="2"/>
      <c r="C464" s="14"/>
      <c r="D464" s="14"/>
      <c r="E464" s="2"/>
      <c r="F464" s="15"/>
      <c r="G464" s="16"/>
      <c r="H464" s="16"/>
      <c r="I464" s="4"/>
      <c r="J464" s="5"/>
      <c r="K464" s="5"/>
      <c r="L464" s="5"/>
      <c r="M464" s="5"/>
      <c r="N464" s="5"/>
      <c r="O464" s="5"/>
      <c r="P464" s="5"/>
      <c r="Q464" s="5"/>
      <c r="R464" s="5"/>
      <c r="S464" s="5"/>
      <c r="T464" s="5"/>
      <c r="U464" s="5"/>
      <c r="V464" s="5"/>
      <c r="W464" s="5"/>
      <c r="X464" s="5"/>
      <c r="Y464" s="5"/>
      <c r="Z464" s="5"/>
    </row>
    <row r="465" ht="14.25" customHeight="1">
      <c r="A465" s="1"/>
      <c r="B465" s="2"/>
      <c r="C465" s="14"/>
      <c r="D465" s="14"/>
      <c r="E465" s="2"/>
      <c r="F465" s="15"/>
      <c r="G465" s="16"/>
      <c r="H465" s="16"/>
      <c r="I465" s="4"/>
      <c r="J465" s="5"/>
      <c r="K465" s="5"/>
      <c r="L465" s="5"/>
      <c r="M465" s="5"/>
      <c r="N465" s="5"/>
      <c r="O465" s="5"/>
      <c r="P465" s="5"/>
      <c r="Q465" s="5"/>
      <c r="R465" s="5"/>
      <c r="S465" s="5"/>
      <c r="T465" s="5"/>
      <c r="U465" s="5"/>
      <c r="V465" s="5"/>
      <c r="W465" s="5"/>
      <c r="X465" s="5"/>
      <c r="Y465" s="5"/>
      <c r="Z465" s="5"/>
    </row>
    <row r="466" ht="14.25" customHeight="1">
      <c r="A466" s="1"/>
      <c r="B466" s="2"/>
      <c r="C466" s="14"/>
      <c r="D466" s="14"/>
      <c r="E466" s="2"/>
      <c r="F466" s="15"/>
      <c r="G466" s="16"/>
      <c r="H466" s="16"/>
      <c r="I466" s="4"/>
      <c r="J466" s="5"/>
      <c r="K466" s="5"/>
      <c r="L466" s="5"/>
      <c r="M466" s="5"/>
      <c r="N466" s="5"/>
      <c r="O466" s="5"/>
      <c r="P466" s="5"/>
      <c r="Q466" s="5"/>
      <c r="R466" s="5"/>
      <c r="S466" s="5"/>
      <c r="T466" s="5"/>
      <c r="U466" s="5"/>
      <c r="V466" s="5"/>
      <c r="W466" s="5"/>
      <c r="X466" s="5"/>
      <c r="Y466" s="5"/>
      <c r="Z466" s="5"/>
    </row>
    <row r="467" ht="14.25" customHeight="1">
      <c r="A467" s="1"/>
      <c r="B467" s="2"/>
      <c r="C467" s="14"/>
      <c r="D467" s="14"/>
      <c r="E467" s="2"/>
      <c r="F467" s="15"/>
      <c r="G467" s="16"/>
      <c r="H467" s="16"/>
      <c r="I467" s="4"/>
      <c r="J467" s="5"/>
      <c r="K467" s="5"/>
      <c r="L467" s="5"/>
      <c r="M467" s="5"/>
      <c r="N467" s="5"/>
      <c r="O467" s="5"/>
      <c r="P467" s="5"/>
      <c r="Q467" s="5"/>
      <c r="R467" s="5"/>
      <c r="S467" s="5"/>
      <c r="T467" s="5"/>
      <c r="U467" s="5"/>
      <c r="V467" s="5"/>
      <c r="W467" s="5"/>
      <c r="X467" s="5"/>
      <c r="Y467" s="5"/>
      <c r="Z467" s="5"/>
    </row>
    <row r="468" ht="14.25" customHeight="1">
      <c r="A468" s="1"/>
      <c r="B468" s="2"/>
      <c r="C468" s="14"/>
      <c r="D468" s="14"/>
      <c r="E468" s="2"/>
      <c r="F468" s="15"/>
      <c r="G468" s="16"/>
      <c r="H468" s="16"/>
      <c r="I468" s="4"/>
      <c r="J468" s="5"/>
      <c r="K468" s="5"/>
      <c r="L468" s="5"/>
      <c r="M468" s="5"/>
      <c r="N468" s="5"/>
      <c r="O468" s="5"/>
      <c r="P468" s="5"/>
      <c r="Q468" s="5"/>
      <c r="R468" s="5"/>
      <c r="S468" s="5"/>
      <c r="T468" s="5"/>
      <c r="U468" s="5"/>
      <c r="V468" s="5"/>
      <c r="W468" s="5"/>
      <c r="X468" s="5"/>
      <c r="Y468" s="5"/>
      <c r="Z468" s="5"/>
    </row>
    <row r="469" ht="14.25" customHeight="1">
      <c r="A469" s="1"/>
      <c r="B469" s="2"/>
      <c r="C469" s="14"/>
      <c r="D469" s="14"/>
      <c r="E469" s="2"/>
      <c r="F469" s="15"/>
      <c r="G469" s="16"/>
      <c r="H469" s="16"/>
      <c r="I469" s="4"/>
      <c r="J469" s="5"/>
      <c r="K469" s="5"/>
      <c r="L469" s="5"/>
      <c r="M469" s="5"/>
      <c r="N469" s="5"/>
      <c r="O469" s="5"/>
      <c r="P469" s="5"/>
      <c r="Q469" s="5"/>
      <c r="R469" s="5"/>
      <c r="S469" s="5"/>
      <c r="T469" s="5"/>
      <c r="U469" s="5"/>
      <c r="V469" s="5"/>
      <c r="W469" s="5"/>
      <c r="X469" s="5"/>
      <c r="Y469" s="5"/>
      <c r="Z469" s="5"/>
    </row>
    <row r="470" ht="14.25" customHeight="1">
      <c r="A470" s="1"/>
      <c r="B470" s="2"/>
      <c r="C470" s="14"/>
      <c r="D470" s="14"/>
      <c r="E470" s="2"/>
      <c r="F470" s="15"/>
      <c r="G470" s="16"/>
      <c r="H470" s="16"/>
      <c r="I470" s="4"/>
      <c r="J470" s="5"/>
      <c r="K470" s="5"/>
      <c r="L470" s="5"/>
      <c r="M470" s="5"/>
      <c r="N470" s="5"/>
      <c r="O470" s="5"/>
      <c r="P470" s="5"/>
      <c r="Q470" s="5"/>
      <c r="R470" s="5"/>
      <c r="S470" s="5"/>
      <c r="T470" s="5"/>
      <c r="U470" s="5"/>
      <c r="V470" s="5"/>
      <c r="W470" s="5"/>
      <c r="X470" s="5"/>
      <c r="Y470" s="5"/>
      <c r="Z470" s="5"/>
    </row>
    <row r="471" ht="14.25" customHeight="1">
      <c r="A471" s="1"/>
      <c r="B471" s="2"/>
      <c r="C471" s="14"/>
      <c r="D471" s="14"/>
      <c r="E471" s="2"/>
      <c r="F471" s="15"/>
      <c r="G471" s="16"/>
      <c r="H471" s="16"/>
      <c r="I471" s="4"/>
      <c r="J471" s="5"/>
      <c r="K471" s="5"/>
      <c r="L471" s="5"/>
      <c r="M471" s="5"/>
      <c r="N471" s="5"/>
      <c r="O471" s="5"/>
      <c r="P471" s="5"/>
      <c r="Q471" s="5"/>
      <c r="R471" s="5"/>
      <c r="S471" s="5"/>
      <c r="T471" s="5"/>
      <c r="U471" s="5"/>
      <c r="V471" s="5"/>
      <c r="W471" s="5"/>
      <c r="X471" s="5"/>
      <c r="Y471" s="5"/>
      <c r="Z471" s="5"/>
    </row>
    <row r="472" ht="14.25" customHeight="1">
      <c r="A472" s="1"/>
      <c r="B472" s="2"/>
      <c r="C472" s="14"/>
      <c r="D472" s="14"/>
      <c r="E472" s="2"/>
      <c r="F472" s="15"/>
      <c r="G472" s="16"/>
      <c r="H472" s="16"/>
      <c r="I472" s="4"/>
      <c r="J472" s="5"/>
      <c r="K472" s="5"/>
      <c r="L472" s="5"/>
      <c r="M472" s="5"/>
      <c r="N472" s="5"/>
      <c r="O472" s="5"/>
      <c r="P472" s="5"/>
      <c r="Q472" s="5"/>
      <c r="R472" s="5"/>
      <c r="S472" s="5"/>
      <c r="T472" s="5"/>
      <c r="U472" s="5"/>
      <c r="V472" s="5"/>
      <c r="W472" s="5"/>
      <c r="X472" s="5"/>
      <c r="Y472" s="5"/>
      <c r="Z472" s="5"/>
    </row>
    <row r="473" ht="14.25" customHeight="1">
      <c r="A473" s="1"/>
      <c r="B473" s="2"/>
      <c r="C473" s="14"/>
      <c r="D473" s="14"/>
      <c r="E473" s="2"/>
      <c r="F473" s="15"/>
      <c r="G473" s="16"/>
      <c r="H473" s="16"/>
      <c r="I473" s="4"/>
      <c r="J473" s="5"/>
      <c r="K473" s="5"/>
      <c r="L473" s="5"/>
      <c r="M473" s="5"/>
      <c r="N473" s="5"/>
      <c r="O473" s="5"/>
      <c r="P473" s="5"/>
      <c r="Q473" s="5"/>
      <c r="R473" s="5"/>
      <c r="S473" s="5"/>
      <c r="T473" s="5"/>
      <c r="U473" s="5"/>
      <c r="V473" s="5"/>
      <c r="W473" s="5"/>
      <c r="X473" s="5"/>
      <c r="Y473" s="5"/>
      <c r="Z473" s="5"/>
    </row>
    <row r="474" ht="14.25" customHeight="1">
      <c r="A474" s="1"/>
      <c r="B474" s="2"/>
      <c r="C474" s="14"/>
      <c r="D474" s="14"/>
      <c r="E474" s="2"/>
      <c r="F474" s="15"/>
      <c r="G474" s="16"/>
      <c r="H474" s="16"/>
      <c r="I474" s="4"/>
      <c r="J474" s="5"/>
      <c r="K474" s="5"/>
      <c r="L474" s="5"/>
      <c r="M474" s="5"/>
      <c r="N474" s="5"/>
      <c r="O474" s="5"/>
      <c r="P474" s="5"/>
      <c r="Q474" s="5"/>
      <c r="R474" s="5"/>
      <c r="S474" s="5"/>
      <c r="T474" s="5"/>
      <c r="U474" s="5"/>
      <c r="V474" s="5"/>
      <c r="W474" s="5"/>
      <c r="X474" s="5"/>
      <c r="Y474" s="5"/>
      <c r="Z474" s="5"/>
    </row>
    <row r="475" ht="14.25" customHeight="1">
      <c r="A475" s="1"/>
      <c r="B475" s="2"/>
      <c r="C475" s="14"/>
      <c r="D475" s="14"/>
      <c r="E475" s="2"/>
      <c r="F475" s="15"/>
      <c r="G475" s="16"/>
      <c r="H475" s="16"/>
      <c r="I475" s="4"/>
      <c r="J475" s="5"/>
      <c r="K475" s="5"/>
      <c r="L475" s="5"/>
      <c r="M475" s="5"/>
      <c r="N475" s="5"/>
      <c r="O475" s="5"/>
      <c r="P475" s="5"/>
      <c r="Q475" s="5"/>
      <c r="R475" s="5"/>
      <c r="S475" s="5"/>
      <c r="T475" s="5"/>
      <c r="U475" s="5"/>
      <c r="V475" s="5"/>
      <c r="W475" s="5"/>
      <c r="X475" s="5"/>
      <c r="Y475" s="5"/>
      <c r="Z475" s="5"/>
    </row>
    <row r="476" ht="14.25" customHeight="1">
      <c r="A476" s="1"/>
      <c r="B476" s="2"/>
      <c r="C476" s="14"/>
      <c r="D476" s="14"/>
      <c r="E476" s="2"/>
      <c r="F476" s="15"/>
      <c r="G476" s="16"/>
      <c r="H476" s="16"/>
      <c r="I476" s="4"/>
      <c r="J476" s="5"/>
      <c r="K476" s="5"/>
      <c r="L476" s="5"/>
      <c r="M476" s="5"/>
      <c r="N476" s="5"/>
      <c r="O476" s="5"/>
      <c r="P476" s="5"/>
      <c r="Q476" s="5"/>
      <c r="R476" s="5"/>
      <c r="S476" s="5"/>
      <c r="T476" s="5"/>
      <c r="U476" s="5"/>
      <c r="V476" s="5"/>
      <c r="W476" s="5"/>
      <c r="X476" s="5"/>
      <c r="Y476" s="5"/>
      <c r="Z476" s="5"/>
    </row>
    <row r="477" ht="14.25" customHeight="1">
      <c r="A477" s="1"/>
      <c r="B477" s="2"/>
      <c r="C477" s="14"/>
      <c r="D477" s="14"/>
      <c r="E477" s="2"/>
      <c r="F477" s="15"/>
      <c r="G477" s="16"/>
      <c r="H477" s="16"/>
      <c r="I477" s="4"/>
      <c r="J477" s="5"/>
      <c r="K477" s="5"/>
      <c r="L477" s="5"/>
      <c r="M477" s="5"/>
      <c r="N477" s="5"/>
      <c r="O477" s="5"/>
      <c r="P477" s="5"/>
      <c r="Q477" s="5"/>
      <c r="R477" s="5"/>
      <c r="S477" s="5"/>
      <c r="T477" s="5"/>
      <c r="U477" s="5"/>
      <c r="V477" s="5"/>
      <c r="W477" s="5"/>
      <c r="X477" s="5"/>
      <c r="Y477" s="5"/>
      <c r="Z477" s="5"/>
    </row>
    <row r="478" ht="14.25" customHeight="1">
      <c r="A478" s="1"/>
      <c r="B478" s="2"/>
      <c r="C478" s="14"/>
      <c r="D478" s="14"/>
      <c r="E478" s="2"/>
      <c r="F478" s="15"/>
      <c r="G478" s="16"/>
      <c r="H478" s="16"/>
      <c r="I478" s="4"/>
      <c r="J478" s="5"/>
      <c r="K478" s="5"/>
      <c r="L478" s="5"/>
      <c r="M478" s="5"/>
      <c r="N478" s="5"/>
      <c r="O478" s="5"/>
      <c r="P478" s="5"/>
      <c r="Q478" s="5"/>
      <c r="R478" s="5"/>
      <c r="S478" s="5"/>
      <c r="T478" s="5"/>
      <c r="U478" s="5"/>
      <c r="V478" s="5"/>
      <c r="W478" s="5"/>
      <c r="X478" s="5"/>
      <c r="Y478" s="5"/>
      <c r="Z478" s="5"/>
    </row>
    <row r="479" ht="14.25" customHeight="1">
      <c r="A479" s="1"/>
      <c r="B479" s="2"/>
      <c r="C479" s="14"/>
      <c r="D479" s="14"/>
      <c r="E479" s="2"/>
      <c r="F479" s="15"/>
      <c r="G479" s="16"/>
      <c r="H479" s="16"/>
      <c r="I479" s="4"/>
      <c r="J479" s="5"/>
      <c r="K479" s="5"/>
      <c r="L479" s="5"/>
      <c r="M479" s="5"/>
      <c r="N479" s="5"/>
      <c r="O479" s="5"/>
      <c r="P479" s="5"/>
      <c r="Q479" s="5"/>
      <c r="R479" s="5"/>
      <c r="S479" s="5"/>
      <c r="T479" s="5"/>
      <c r="U479" s="5"/>
      <c r="V479" s="5"/>
      <c r="W479" s="5"/>
      <c r="X479" s="5"/>
      <c r="Y479" s="5"/>
      <c r="Z479" s="5"/>
    </row>
    <row r="480" ht="14.25" customHeight="1">
      <c r="A480" s="1"/>
      <c r="B480" s="2"/>
      <c r="C480" s="14"/>
      <c r="D480" s="14"/>
      <c r="E480" s="2"/>
      <c r="F480" s="15"/>
      <c r="G480" s="16"/>
      <c r="H480" s="16"/>
      <c r="I480" s="4"/>
      <c r="J480" s="5"/>
      <c r="K480" s="5"/>
      <c r="L480" s="5"/>
      <c r="M480" s="5"/>
      <c r="N480" s="5"/>
      <c r="O480" s="5"/>
      <c r="P480" s="5"/>
      <c r="Q480" s="5"/>
      <c r="R480" s="5"/>
      <c r="S480" s="5"/>
      <c r="T480" s="5"/>
      <c r="U480" s="5"/>
      <c r="V480" s="5"/>
      <c r="W480" s="5"/>
      <c r="X480" s="5"/>
      <c r="Y480" s="5"/>
      <c r="Z480" s="5"/>
    </row>
    <row r="481" ht="14.25" customHeight="1">
      <c r="A481" s="1"/>
      <c r="B481" s="2"/>
      <c r="C481" s="14"/>
      <c r="D481" s="14"/>
      <c r="E481" s="2"/>
      <c r="F481" s="15"/>
      <c r="G481" s="16"/>
      <c r="H481" s="16"/>
      <c r="I481" s="4"/>
      <c r="J481" s="5"/>
      <c r="K481" s="5"/>
      <c r="L481" s="5"/>
      <c r="M481" s="5"/>
      <c r="N481" s="5"/>
      <c r="O481" s="5"/>
      <c r="P481" s="5"/>
      <c r="Q481" s="5"/>
      <c r="R481" s="5"/>
      <c r="S481" s="5"/>
      <c r="T481" s="5"/>
      <c r="U481" s="5"/>
      <c r="V481" s="5"/>
      <c r="W481" s="5"/>
      <c r="X481" s="5"/>
      <c r="Y481" s="5"/>
      <c r="Z481" s="5"/>
    </row>
    <row r="482" ht="14.25" customHeight="1">
      <c r="A482" s="1"/>
      <c r="B482" s="2"/>
      <c r="C482" s="14"/>
      <c r="D482" s="14"/>
      <c r="E482" s="2"/>
      <c r="F482" s="15"/>
      <c r="G482" s="16"/>
      <c r="H482" s="16"/>
      <c r="I482" s="4"/>
      <c r="J482" s="5"/>
      <c r="K482" s="5"/>
      <c r="L482" s="5"/>
      <c r="M482" s="5"/>
      <c r="N482" s="5"/>
      <c r="O482" s="5"/>
      <c r="P482" s="5"/>
      <c r="Q482" s="5"/>
      <c r="R482" s="5"/>
      <c r="S482" s="5"/>
      <c r="T482" s="5"/>
      <c r="U482" s="5"/>
      <c r="V482" s="5"/>
      <c r="W482" s="5"/>
      <c r="X482" s="5"/>
      <c r="Y482" s="5"/>
      <c r="Z482" s="5"/>
    </row>
    <row r="483" ht="14.25" customHeight="1">
      <c r="A483" s="1"/>
      <c r="B483" s="2"/>
      <c r="C483" s="14"/>
      <c r="D483" s="14"/>
      <c r="E483" s="2"/>
      <c r="F483" s="15"/>
      <c r="G483" s="16"/>
      <c r="H483" s="16"/>
      <c r="I483" s="4"/>
      <c r="J483" s="5"/>
      <c r="K483" s="5"/>
      <c r="L483" s="5"/>
      <c r="M483" s="5"/>
      <c r="N483" s="5"/>
      <c r="O483" s="5"/>
      <c r="P483" s="5"/>
      <c r="Q483" s="5"/>
      <c r="R483" s="5"/>
      <c r="S483" s="5"/>
      <c r="T483" s="5"/>
      <c r="U483" s="5"/>
      <c r="V483" s="5"/>
      <c r="W483" s="5"/>
      <c r="X483" s="5"/>
      <c r="Y483" s="5"/>
      <c r="Z483" s="5"/>
    </row>
    <row r="484" ht="14.25" customHeight="1">
      <c r="A484" s="1"/>
      <c r="B484" s="2"/>
      <c r="C484" s="14"/>
      <c r="D484" s="14"/>
      <c r="E484" s="2"/>
      <c r="F484" s="15"/>
      <c r="G484" s="16"/>
      <c r="H484" s="16"/>
      <c r="I484" s="4"/>
      <c r="J484" s="5"/>
      <c r="K484" s="5"/>
      <c r="L484" s="5"/>
      <c r="M484" s="5"/>
      <c r="N484" s="5"/>
      <c r="O484" s="5"/>
      <c r="P484" s="5"/>
      <c r="Q484" s="5"/>
      <c r="R484" s="5"/>
      <c r="S484" s="5"/>
      <c r="T484" s="5"/>
      <c r="U484" s="5"/>
      <c r="V484" s="5"/>
      <c r="W484" s="5"/>
      <c r="X484" s="5"/>
      <c r="Y484" s="5"/>
      <c r="Z484" s="5"/>
    </row>
    <row r="485" ht="14.25" customHeight="1">
      <c r="A485" s="1"/>
      <c r="B485" s="2"/>
      <c r="C485" s="14"/>
      <c r="D485" s="14"/>
      <c r="E485" s="2"/>
      <c r="F485" s="15"/>
      <c r="G485" s="16"/>
      <c r="H485" s="16"/>
      <c r="I485" s="4"/>
      <c r="J485" s="5"/>
      <c r="K485" s="5"/>
      <c r="L485" s="5"/>
      <c r="M485" s="5"/>
      <c r="N485" s="5"/>
      <c r="O485" s="5"/>
      <c r="P485" s="5"/>
      <c r="Q485" s="5"/>
      <c r="R485" s="5"/>
      <c r="S485" s="5"/>
      <c r="T485" s="5"/>
      <c r="U485" s="5"/>
      <c r="V485" s="5"/>
      <c r="W485" s="5"/>
      <c r="X485" s="5"/>
      <c r="Y485" s="5"/>
      <c r="Z485" s="5"/>
    </row>
    <row r="486" ht="14.25" customHeight="1">
      <c r="A486" s="1"/>
      <c r="B486" s="2"/>
      <c r="C486" s="14"/>
      <c r="D486" s="14"/>
      <c r="E486" s="2"/>
      <c r="F486" s="15"/>
      <c r="G486" s="16"/>
      <c r="H486" s="16"/>
      <c r="I486" s="4"/>
      <c r="J486" s="5"/>
      <c r="K486" s="5"/>
      <c r="L486" s="5"/>
      <c r="M486" s="5"/>
      <c r="N486" s="5"/>
      <c r="O486" s="5"/>
      <c r="P486" s="5"/>
      <c r="Q486" s="5"/>
      <c r="R486" s="5"/>
      <c r="S486" s="5"/>
      <c r="T486" s="5"/>
      <c r="U486" s="5"/>
      <c r="V486" s="5"/>
      <c r="W486" s="5"/>
      <c r="X486" s="5"/>
      <c r="Y486" s="5"/>
      <c r="Z486" s="5"/>
    </row>
    <row r="487" ht="14.25" customHeight="1">
      <c r="A487" s="1"/>
      <c r="B487" s="2"/>
      <c r="C487" s="14"/>
      <c r="D487" s="14"/>
      <c r="E487" s="2"/>
      <c r="F487" s="15"/>
      <c r="G487" s="16"/>
      <c r="H487" s="16"/>
      <c r="I487" s="4"/>
      <c r="J487" s="5"/>
      <c r="K487" s="5"/>
      <c r="L487" s="5"/>
      <c r="M487" s="5"/>
      <c r="N487" s="5"/>
      <c r="O487" s="5"/>
      <c r="P487" s="5"/>
      <c r="Q487" s="5"/>
      <c r="R487" s="5"/>
      <c r="S487" s="5"/>
      <c r="T487" s="5"/>
      <c r="U487" s="5"/>
      <c r="V487" s="5"/>
      <c r="W487" s="5"/>
      <c r="X487" s="5"/>
      <c r="Y487" s="5"/>
      <c r="Z487" s="5"/>
    </row>
    <row r="488" ht="14.25" customHeight="1">
      <c r="A488" s="1"/>
      <c r="B488" s="2"/>
      <c r="C488" s="14"/>
      <c r="D488" s="14"/>
      <c r="E488" s="2"/>
      <c r="F488" s="15"/>
      <c r="G488" s="16"/>
      <c r="H488" s="16"/>
      <c r="I488" s="4"/>
      <c r="J488" s="5"/>
      <c r="K488" s="5"/>
      <c r="L488" s="5"/>
      <c r="M488" s="5"/>
      <c r="N488" s="5"/>
      <c r="O488" s="5"/>
      <c r="P488" s="5"/>
      <c r="Q488" s="5"/>
      <c r="R488" s="5"/>
      <c r="S488" s="5"/>
      <c r="T488" s="5"/>
      <c r="U488" s="5"/>
      <c r="V488" s="5"/>
      <c r="W488" s="5"/>
      <c r="X488" s="5"/>
      <c r="Y488" s="5"/>
      <c r="Z488" s="5"/>
    </row>
    <row r="489" ht="14.25" customHeight="1">
      <c r="A489" s="1"/>
      <c r="B489" s="2"/>
      <c r="C489" s="14"/>
      <c r="D489" s="14"/>
      <c r="E489" s="2"/>
      <c r="F489" s="15"/>
      <c r="G489" s="16"/>
      <c r="H489" s="16"/>
      <c r="I489" s="4"/>
      <c r="J489" s="5"/>
      <c r="K489" s="5"/>
      <c r="L489" s="5"/>
      <c r="M489" s="5"/>
      <c r="N489" s="5"/>
      <c r="O489" s="5"/>
      <c r="P489" s="5"/>
      <c r="Q489" s="5"/>
      <c r="R489" s="5"/>
      <c r="S489" s="5"/>
      <c r="T489" s="5"/>
      <c r="U489" s="5"/>
      <c r="V489" s="5"/>
      <c r="W489" s="5"/>
      <c r="X489" s="5"/>
      <c r="Y489" s="5"/>
      <c r="Z489" s="5"/>
    </row>
    <row r="490" ht="14.25" customHeight="1">
      <c r="A490" s="1"/>
      <c r="B490" s="2"/>
      <c r="C490" s="14"/>
      <c r="D490" s="14"/>
      <c r="E490" s="2"/>
      <c r="F490" s="15"/>
      <c r="G490" s="16"/>
      <c r="H490" s="16"/>
      <c r="I490" s="4"/>
      <c r="J490" s="5"/>
      <c r="K490" s="5"/>
      <c r="L490" s="5"/>
      <c r="M490" s="5"/>
      <c r="N490" s="5"/>
      <c r="O490" s="5"/>
      <c r="P490" s="5"/>
      <c r="Q490" s="5"/>
      <c r="R490" s="5"/>
      <c r="S490" s="5"/>
      <c r="T490" s="5"/>
      <c r="U490" s="5"/>
      <c r="V490" s="5"/>
      <c r="W490" s="5"/>
      <c r="X490" s="5"/>
      <c r="Y490" s="5"/>
      <c r="Z490" s="5"/>
    </row>
    <row r="491" ht="14.25" customHeight="1">
      <c r="A491" s="1"/>
      <c r="B491" s="2"/>
      <c r="C491" s="14"/>
      <c r="D491" s="14"/>
      <c r="E491" s="2"/>
      <c r="F491" s="15"/>
      <c r="G491" s="16"/>
      <c r="H491" s="16"/>
      <c r="I491" s="4"/>
      <c r="J491" s="5"/>
      <c r="K491" s="5"/>
      <c r="L491" s="5"/>
      <c r="M491" s="5"/>
      <c r="N491" s="5"/>
      <c r="O491" s="5"/>
      <c r="P491" s="5"/>
      <c r="Q491" s="5"/>
      <c r="R491" s="5"/>
      <c r="S491" s="5"/>
      <c r="T491" s="5"/>
      <c r="U491" s="5"/>
      <c r="V491" s="5"/>
      <c r="W491" s="5"/>
      <c r="X491" s="5"/>
      <c r="Y491" s="5"/>
      <c r="Z491" s="5"/>
    </row>
    <row r="492" ht="14.25" customHeight="1">
      <c r="A492" s="1"/>
      <c r="B492" s="2"/>
      <c r="C492" s="14"/>
      <c r="D492" s="14"/>
      <c r="E492" s="2"/>
      <c r="F492" s="15"/>
      <c r="G492" s="16"/>
      <c r="H492" s="16"/>
      <c r="I492" s="4"/>
      <c r="J492" s="5"/>
      <c r="K492" s="5"/>
      <c r="L492" s="5"/>
      <c r="M492" s="5"/>
      <c r="N492" s="5"/>
      <c r="O492" s="5"/>
      <c r="P492" s="5"/>
      <c r="Q492" s="5"/>
      <c r="R492" s="5"/>
      <c r="S492" s="5"/>
      <c r="T492" s="5"/>
      <c r="U492" s="5"/>
      <c r="V492" s="5"/>
      <c r="W492" s="5"/>
      <c r="X492" s="5"/>
      <c r="Y492" s="5"/>
      <c r="Z492" s="5"/>
    </row>
    <row r="493" ht="14.25" customHeight="1">
      <c r="A493" s="1"/>
      <c r="B493" s="2"/>
      <c r="C493" s="14"/>
      <c r="D493" s="14"/>
      <c r="E493" s="2"/>
      <c r="F493" s="15"/>
      <c r="G493" s="16"/>
      <c r="H493" s="16"/>
      <c r="I493" s="4"/>
      <c r="J493" s="5"/>
      <c r="K493" s="5"/>
      <c r="L493" s="5"/>
      <c r="M493" s="5"/>
      <c r="N493" s="5"/>
      <c r="O493" s="5"/>
      <c r="P493" s="5"/>
      <c r="Q493" s="5"/>
      <c r="R493" s="5"/>
      <c r="S493" s="5"/>
      <c r="T493" s="5"/>
      <c r="U493" s="5"/>
      <c r="V493" s="5"/>
      <c r="W493" s="5"/>
      <c r="X493" s="5"/>
      <c r="Y493" s="5"/>
      <c r="Z493" s="5"/>
    </row>
    <row r="494" ht="14.25" customHeight="1">
      <c r="A494" s="1"/>
      <c r="B494" s="2"/>
      <c r="C494" s="14"/>
      <c r="D494" s="14"/>
      <c r="E494" s="2"/>
      <c r="F494" s="15"/>
      <c r="G494" s="16"/>
      <c r="H494" s="16"/>
      <c r="I494" s="4"/>
      <c r="J494" s="5"/>
      <c r="K494" s="5"/>
      <c r="L494" s="5"/>
      <c r="M494" s="5"/>
      <c r="N494" s="5"/>
      <c r="O494" s="5"/>
      <c r="P494" s="5"/>
      <c r="Q494" s="5"/>
      <c r="R494" s="5"/>
      <c r="S494" s="5"/>
      <c r="T494" s="5"/>
      <c r="U494" s="5"/>
      <c r="V494" s="5"/>
      <c r="W494" s="5"/>
      <c r="X494" s="5"/>
      <c r="Y494" s="5"/>
      <c r="Z494" s="5"/>
    </row>
    <row r="495" ht="14.25" customHeight="1">
      <c r="A495" s="1"/>
      <c r="B495" s="2"/>
      <c r="C495" s="14"/>
      <c r="D495" s="14"/>
      <c r="E495" s="2"/>
      <c r="F495" s="15"/>
      <c r="G495" s="16"/>
      <c r="H495" s="16"/>
      <c r="I495" s="4"/>
      <c r="J495" s="5"/>
      <c r="K495" s="5"/>
      <c r="L495" s="5"/>
      <c r="M495" s="5"/>
      <c r="N495" s="5"/>
      <c r="O495" s="5"/>
      <c r="P495" s="5"/>
      <c r="Q495" s="5"/>
      <c r="R495" s="5"/>
      <c r="S495" s="5"/>
      <c r="T495" s="5"/>
      <c r="U495" s="5"/>
      <c r="V495" s="5"/>
      <c r="W495" s="5"/>
      <c r="X495" s="5"/>
      <c r="Y495" s="5"/>
      <c r="Z495" s="5"/>
    </row>
    <row r="496" ht="14.25" customHeight="1">
      <c r="A496" s="1"/>
      <c r="B496" s="2"/>
      <c r="C496" s="14"/>
      <c r="D496" s="14"/>
      <c r="E496" s="2"/>
      <c r="F496" s="15"/>
      <c r="G496" s="16"/>
      <c r="H496" s="16"/>
      <c r="I496" s="4"/>
      <c r="J496" s="5"/>
      <c r="K496" s="5"/>
      <c r="L496" s="5"/>
      <c r="M496" s="5"/>
      <c r="N496" s="5"/>
      <c r="O496" s="5"/>
      <c r="P496" s="5"/>
      <c r="Q496" s="5"/>
      <c r="R496" s="5"/>
      <c r="S496" s="5"/>
      <c r="T496" s="5"/>
      <c r="U496" s="5"/>
      <c r="V496" s="5"/>
      <c r="W496" s="5"/>
      <c r="X496" s="5"/>
      <c r="Y496" s="5"/>
      <c r="Z496" s="5"/>
    </row>
    <row r="497" ht="14.25" customHeight="1">
      <c r="A497" s="1"/>
      <c r="B497" s="2"/>
      <c r="C497" s="14"/>
      <c r="D497" s="14"/>
      <c r="E497" s="2"/>
      <c r="F497" s="15"/>
      <c r="G497" s="16"/>
      <c r="H497" s="16"/>
      <c r="I497" s="4"/>
      <c r="J497" s="5"/>
      <c r="K497" s="5"/>
      <c r="L497" s="5"/>
      <c r="M497" s="5"/>
      <c r="N497" s="5"/>
      <c r="O497" s="5"/>
      <c r="P497" s="5"/>
      <c r="Q497" s="5"/>
      <c r="R497" s="5"/>
      <c r="S497" s="5"/>
      <c r="T497" s="5"/>
      <c r="U497" s="5"/>
      <c r="V497" s="5"/>
      <c r="W497" s="5"/>
      <c r="X497" s="5"/>
      <c r="Y497" s="5"/>
      <c r="Z497" s="5"/>
    </row>
    <row r="498" ht="14.25" customHeight="1">
      <c r="A498" s="1"/>
      <c r="B498" s="2"/>
      <c r="C498" s="14"/>
      <c r="D498" s="14"/>
      <c r="E498" s="2"/>
      <c r="F498" s="15"/>
      <c r="G498" s="16"/>
      <c r="H498" s="16"/>
      <c r="I498" s="4"/>
      <c r="J498" s="5"/>
      <c r="K498" s="5"/>
      <c r="L498" s="5"/>
      <c r="M498" s="5"/>
      <c r="N498" s="5"/>
      <c r="O498" s="5"/>
      <c r="P498" s="5"/>
      <c r="Q498" s="5"/>
      <c r="R498" s="5"/>
      <c r="S498" s="5"/>
      <c r="T498" s="5"/>
      <c r="U498" s="5"/>
      <c r="V498" s="5"/>
      <c r="W498" s="5"/>
      <c r="X498" s="5"/>
      <c r="Y498" s="5"/>
      <c r="Z498" s="5"/>
    </row>
    <row r="499" ht="14.25" customHeight="1">
      <c r="A499" s="1"/>
      <c r="B499" s="2"/>
      <c r="C499" s="14"/>
      <c r="D499" s="14"/>
      <c r="E499" s="2"/>
      <c r="F499" s="15"/>
      <c r="G499" s="16"/>
      <c r="H499" s="16"/>
      <c r="I499" s="4"/>
      <c r="J499" s="5"/>
      <c r="K499" s="5"/>
      <c r="L499" s="5"/>
      <c r="M499" s="5"/>
      <c r="N499" s="5"/>
      <c r="O499" s="5"/>
      <c r="P499" s="5"/>
      <c r="Q499" s="5"/>
      <c r="R499" s="5"/>
      <c r="S499" s="5"/>
      <c r="T499" s="5"/>
      <c r="U499" s="5"/>
      <c r="V499" s="5"/>
      <c r="W499" s="5"/>
      <c r="X499" s="5"/>
      <c r="Y499" s="5"/>
      <c r="Z499" s="5"/>
    </row>
    <row r="500" ht="14.25" customHeight="1">
      <c r="A500" s="1"/>
      <c r="B500" s="2"/>
      <c r="C500" s="14"/>
      <c r="D500" s="14"/>
      <c r="E500" s="2"/>
      <c r="F500" s="15"/>
      <c r="G500" s="16"/>
      <c r="H500" s="16"/>
      <c r="I500" s="4"/>
      <c r="J500" s="5"/>
      <c r="K500" s="5"/>
      <c r="L500" s="5"/>
      <c r="M500" s="5"/>
      <c r="N500" s="5"/>
      <c r="O500" s="5"/>
      <c r="P500" s="5"/>
      <c r="Q500" s="5"/>
      <c r="R500" s="5"/>
      <c r="S500" s="5"/>
      <c r="T500" s="5"/>
      <c r="U500" s="5"/>
      <c r="V500" s="5"/>
      <c r="W500" s="5"/>
      <c r="X500" s="5"/>
      <c r="Y500" s="5"/>
      <c r="Z500" s="5"/>
    </row>
    <row r="501" ht="14.25" customHeight="1">
      <c r="A501" s="1"/>
      <c r="B501" s="2"/>
      <c r="C501" s="14"/>
      <c r="D501" s="14"/>
      <c r="E501" s="2"/>
      <c r="F501" s="15"/>
      <c r="G501" s="16"/>
      <c r="H501" s="16"/>
      <c r="I501" s="4"/>
      <c r="J501" s="5"/>
      <c r="K501" s="5"/>
      <c r="L501" s="5"/>
      <c r="M501" s="5"/>
      <c r="N501" s="5"/>
      <c r="O501" s="5"/>
      <c r="P501" s="5"/>
      <c r="Q501" s="5"/>
      <c r="R501" s="5"/>
      <c r="S501" s="5"/>
      <c r="T501" s="5"/>
      <c r="U501" s="5"/>
      <c r="V501" s="5"/>
      <c r="W501" s="5"/>
      <c r="X501" s="5"/>
      <c r="Y501" s="5"/>
      <c r="Z501" s="5"/>
    </row>
    <row r="502" ht="14.25" customHeight="1">
      <c r="A502" s="1"/>
      <c r="B502" s="2"/>
      <c r="C502" s="14"/>
      <c r="D502" s="14"/>
      <c r="E502" s="2"/>
      <c r="F502" s="15"/>
      <c r="G502" s="16"/>
      <c r="H502" s="16"/>
      <c r="I502" s="4"/>
      <c r="J502" s="5"/>
      <c r="K502" s="5"/>
      <c r="L502" s="5"/>
      <c r="M502" s="5"/>
      <c r="N502" s="5"/>
      <c r="O502" s="5"/>
      <c r="P502" s="5"/>
      <c r="Q502" s="5"/>
      <c r="R502" s="5"/>
      <c r="S502" s="5"/>
      <c r="T502" s="5"/>
      <c r="U502" s="5"/>
      <c r="V502" s="5"/>
      <c r="W502" s="5"/>
      <c r="X502" s="5"/>
      <c r="Y502" s="5"/>
      <c r="Z502" s="5"/>
    </row>
    <row r="503" ht="14.25" customHeight="1">
      <c r="A503" s="1"/>
      <c r="B503" s="2"/>
      <c r="C503" s="14"/>
      <c r="D503" s="14"/>
      <c r="E503" s="2"/>
      <c r="F503" s="15"/>
      <c r="G503" s="16"/>
      <c r="H503" s="16"/>
      <c r="I503" s="4"/>
      <c r="J503" s="5"/>
      <c r="K503" s="5"/>
      <c r="L503" s="5"/>
      <c r="M503" s="5"/>
      <c r="N503" s="5"/>
      <c r="O503" s="5"/>
      <c r="P503" s="5"/>
      <c r="Q503" s="5"/>
      <c r="R503" s="5"/>
      <c r="S503" s="5"/>
      <c r="T503" s="5"/>
      <c r="U503" s="5"/>
      <c r="V503" s="5"/>
      <c r="W503" s="5"/>
      <c r="X503" s="5"/>
      <c r="Y503" s="5"/>
      <c r="Z503" s="5"/>
    </row>
    <row r="504" ht="14.25" customHeight="1">
      <c r="A504" s="1"/>
      <c r="B504" s="2"/>
      <c r="C504" s="14"/>
      <c r="D504" s="14"/>
      <c r="E504" s="2"/>
      <c r="F504" s="15"/>
      <c r="G504" s="16"/>
      <c r="H504" s="16"/>
      <c r="I504" s="4"/>
      <c r="J504" s="5"/>
      <c r="K504" s="5"/>
      <c r="L504" s="5"/>
      <c r="M504" s="5"/>
      <c r="N504" s="5"/>
      <c r="O504" s="5"/>
      <c r="P504" s="5"/>
      <c r="Q504" s="5"/>
      <c r="R504" s="5"/>
      <c r="S504" s="5"/>
      <c r="T504" s="5"/>
      <c r="U504" s="5"/>
      <c r="V504" s="5"/>
      <c r="W504" s="5"/>
      <c r="X504" s="5"/>
      <c r="Y504" s="5"/>
      <c r="Z504" s="5"/>
    </row>
    <row r="505" ht="14.25" customHeight="1">
      <c r="A505" s="1"/>
      <c r="B505" s="2"/>
      <c r="C505" s="14"/>
      <c r="D505" s="14"/>
      <c r="E505" s="2"/>
      <c r="F505" s="15"/>
      <c r="G505" s="16"/>
      <c r="H505" s="16"/>
      <c r="I505" s="4"/>
      <c r="J505" s="5"/>
      <c r="K505" s="5"/>
      <c r="L505" s="5"/>
      <c r="M505" s="5"/>
      <c r="N505" s="5"/>
      <c r="O505" s="5"/>
      <c r="P505" s="5"/>
      <c r="Q505" s="5"/>
      <c r="R505" s="5"/>
      <c r="S505" s="5"/>
      <c r="T505" s="5"/>
      <c r="U505" s="5"/>
      <c r="V505" s="5"/>
      <c r="W505" s="5"/>
      <c r="X505" s="5"/>
      <c r="Y505" s="5"/>
      <c r="Z505" s="5"/>
    </row>
    <row r="506" ht="14.25" customHeight="1">
      <c r="A506" s="1"/>
      <c r="B506" s="2"/>
      <c r="C506" s="14"/>
      <c r="D506" s="14"/>
      <c r="E506" s="2"/>
      <c r="F506" s="15"/>
      <c r="G506" s="16"/>
      <c r="H506" s="16"/>
      <c r="I506" s="4"/>
      <c r="J506" s="5"/>
      <c r="K506" s="5"/>
      <c r="L506" s="5"/>
      <c r="M506" s="5"/>
      <c r="N506" s="5"/>
      <c r="O506" s="5"/>
      <c r="P506" s="5"/>
      <c r="Q506" s="5"/>
      <c r="R506" s="5"/>
      <c r="S506" s="5"/>
      <c r="T506" s="5"/>
      <c r="U506" s="5"/>
      <c r="V506" s="5"/>
      <c r="W506" s="5"/>
      <c r="X506" s="5"/>
      <c r="Y506" s="5"/>
      <c r="Z506" s="5"/>
    </row>
    <row r="507" ht="14.25" customHeight="1">
      <c r="A507" s="1"/>
      <c r="B507" s="2"/>
      <c r="C507" s="14"/>
      <c r="D507" s="14"/>
      <c r="E507" s="2"/>
      <c r="F507" s="15"/>
      <c r="G507" s="16"/>
      <c r="H507" s="16"/>
      <c r="I507" s="4"/>
      <c r="J507" s="5"/>
      <c r="K507" s="5"/>
      <c r="L507" s="5"/>
      <c r="M507" s="5"/>
      <c r="N507" s="5"/>
      <c r="O507" s="5"/>
      <c r="P507" s="5"/>
      <c r="Q507" s="5"/>
      <c r="R507" s="5"/>
      <c r="S507" s="5"/>
      <c r="T507" s="5"/>
      <c r="U507" s="5"/>
      <c r="V507" s="5"/>
      <c r="W507" s="5"/>
      <c r="X507" s="5"/>
      <c r="Y507" s="5"/>
      <c r="Z507" s="5"/>
    </row>
    <row r="508" ht="14.25" customHeight="1">
      <c r="A508" s="1"/>
      <c r="B508" s="2"/>
      <c r="C508" s="14"/>
      <c r="D508" s="14"/>
      <c r="E508" s="2"/>
      <c r="F508" s="15"/>
      <c r="G508" s="16"/>
      <c r="H508" s="16"/>
      <c r="I508" s="4"/>
      <c r="J508" s="5"/>
      <c r="K508" s="5"/>
      <c r="L508" s="5"/>
      <c r="M508" s="5"/>
      <c r="N508" s="5"/>
      <c r="O508" s="5"/>
      <c r="P508" s="5"/>
      <c r="Q508" s="5"/>
      <c r="R508" s="5"/>
      <c r="S508" s="5"/>
      <c r="T508" s="5"/>
      <c r="U508" s="5"/>
      <c r="V508" s="5"/>
      <c r="W508" s="5"/>
      <c r="X508" s="5"/>
      <c r="Y508" s="5"/>
      <c r="Z508" s="5"/>
    </row>
    <row r="509" ht="14.25" customHeight="1">
      <c r="A509" s="1"/>
      <c r="B509" s="2"/>
      <c r="C509" s="14"/>
      <c r="D509" s="14"/>
      <c r="E509" s="2"/>
      <c r="F509" s="15"/>
      <c r="G509" s="16"/>
      <c r="H509" s="16"/>
      <c r="I509" s="4"/>
      <c r="J509" s="5"/>
      <c r="K509" s="5"/>
      <c r="L509" s="5"/>
      <c r="M509" s="5"/>
      <c r="N509" s="5"/>
      <c r="O509" s="5"/>
      <c r="P509" s="5"/>
      <c r="Q509" s="5"/>
      <c r="R509" s="5"/>
      <c r="S509" s="5"/>
      <c r="T509" s="5"/>
      <c r="U509" s="5"/>
      <c r="V509" s="5"/>
      <c r="W509" s="5"/>
      <c r="X509" s="5"/>
      <c r="Y509" s="5"/>
      <c r="Z509" s="5"/>
    </row>
    <row r="510" ht="14.25" customHeight="1">
      <c r="A510" s="1"/>
      <c r="B510" s="2"/>
      <c r="C510" s="14"/>
      <c r="D510" s="14"/>
      <c r="E510" s="2"/>
      <c r="F510" s="15"/>
      <c r="G510" s="16"/>
      <c r="H510" s="16"/>
      <c r="I510" s="4"/>
      <c r="J510" s="5"/>
      <c r="K510" s="5"/>
      <c r="L510" s="5"/>
      <c r="M510" s="5"/>
      <c r="N510" s="5"/>
      <c r="O510" s="5"/>
      <c r="P510" s="5"/>
      <c r="Q510" s="5"/>
      <c r="R510" s="5"/>
      <c r="S510" s="5"/>
      <c r="T510" s="5"/>
      <c r="U510" s="5"/>
      <c r="V510" s="5"/>
      <c r="W510" s="5"/>
      <c r="X510" s="5"/>
      <c r="Y510" s="5"/>
      <c r="Z510" s="5"/>
    </row>
    <row r="511" ht="14.25" customHeight="1">
      <c r="A511" s="1"/>
      <c r="B511" s="2"/>
      <c r="C511" s="14"/>
      <c r="D511" s="14"/>
      <c r="E511" s="2"/>
      <c r="F511" s="15"/>
      <c r="G511" s="16"/>
      <c r="H511" s="16"/>
      <c r="I511" s="4"/>
      <c r="J511" s="5"/>
      <c r="K511" s="5"/>
      <c r="L511" s="5"/>
      <c r="M511" s="5"/>
      <c r="N511" s="5"/>
      <c r="O511" s="5"/>
      <c r="P511" s="5"/>
      <c r="Q511" s="5"/>
      <c r="R511" s="5"/>
      <c r="S511" s="5"/>
      <c r="T511" s="5"/>
      <c r="U511" s="5"/>
      <c r="V511" s="5"/>
      <c r="W511" s="5"/>
      <c r="X511" s="5"/>
      <c r="Y511" s="5"/>
      <c r="Z511" s="5"/>
    </row>
    <row r="512" ht="14.25" customHeight="1">
      <c r="A512" s="1"/>
      <c r="B512" s="2"/>
      <c r="C512" s="14"/>
      <c r="D512" s="14"/>
      <c r="E512" s="2"/>
      <c r="F512" s="15"/>
      <c r="G512" s="16"/>
      <c r="H512" s="16"/>
      <c r="I512" s="4"/>
      <c r="J512" s="5"/>
      <c r="K512" s="5"/>
      <c r="L512" s="5"/>
      <c r="M512" s="5"/>
      <c r="N512" s="5"/>
      <c r="O512" s="5"/>
      <c r="P512" s="5"/>
      <c r="Q512" s="5"/>
      <c r="R512" s="5"/>
      <c r="S512" s="5"/>
      <c r="T512" s="5"/>
      <c r="U512" s="5"/>
      <c r="V512" s="5"/>
      <c r="W512" s="5"/>
      <c r="X512" s="5"/>
      <c r="Y512" s="5"/>
      <c r="Z512" s="5"/>
    </row>
    <row r="513" ht="14.25" customHeight="1">
      <c r="A513" s="1"/>
      <c r="B513" s="2"/>
      <c r="C513" s="14"/>
      <c r="D513" s="14"/>
      <c r="E513" s="2"/>
      <c r="F513" s="15"/>
      <c r="G513" s="16"/>
      <c r="H513" s="16"/>
      <c r="I513" s="4"/>
      <c r="J513" s="5"/>
      <c r="K513" s="5"/>
      <c r="L513" s="5"/>
      <c r="M513" s="5"/>
      <c r="N513" s="5"/>
      <c r="O513" s="5"/>
      <c r="P513" s="5"/>
      <c r="Q513" s="5"/>
      <c r="R513" s="5"/>
      <c r="S513" s="5"/>
      <c r="T513" s="5"/>
      <c r="U513" s="5"/>
      <c r="V513" s="5"/>
      <c r="W513" s="5"/>
      <c r="X513" s="5"/>
      <c r="Y513" s="5"/>
      <c r="Z513" s="5"/>
    </row>
    <row r="514" ht="14.25" customHeight="1">
      <c r="A514" s="1"/>
      <c r="B514" s="2"/>
      <c r="C514" s="14"/>
      <c r="D514" s="14"/>
      <c r="E514" s="2"/>
      <c r="F514" s="15"/>
      <c r="G514" s="16"/>
      <c r="H514" s="16"/>
      <c r="I514" s="4"/>
      <c r="J514" s="5"/>
      <c r="K514" s="5"/>
      <c r="L514" s="5"/>
      <c r="M514" s="5"/>
      <c r="N514" s="5"/>
      <c r="O514" s="5"/>
      <c r="P514" s="5"/>
      <c r="Q514" s="5"/>
      <c r="R514" s="5"/>
      <c r="S514" s="5"/>
      <c r="T514" s="5"/>
      <c r="U514" s="5"/>
      <c r="V514" s="5"/>
      <c r="W514" s="5"/>
      <c r="X514" s="5"/>
      <c r="Y514" s="5"/>
      <c r="Z514" s="5"/>
    </row>
    <row r="515" ht="14.25" customHeight="1">
      <c r="A515" s="1"/>
      <c r="B515" s="2"/>
      <c r="C515" s="14"/>
      <c r="D515" s="14"/>
      <c r="E515" s="2"/>
      <c r="F515" s="15"/>
      <c r="G515" s="16"/>
      <c r="H515" s="16"/>
      <c r="I515" s="4"/>
      <c r="J515" s="5"/>
      <c r="K515" s="5"/>
      <c r="L515" s="5"/>
      <c r="M515" s="5"/>
      <c r="N515" s="5"/>
      <c r="O515" s="5"/>
      <c r="P515" s="5"/>
      <c r="Q515" s="5"/>
      <c r="R515" s="5"/>
      <c r="S515" s="5"/>
      <c r="T515" s="5"/>
      <c r="U515" s="5"/>
      <c r="V515" s="5"/>
      <c r="W515" s="5"/>
      <c r="X515" s="5"/>
      <c r="Y515" s="5"/>
      <c r="Z515" s="5"/>
    </row>
    <row r="516" ht="14.25" customHeight="1">
      <c r="A516" s="1"/>
      <c r="B516" s="2"/>
      <c r="C516" s="14"/>
      <c r="D516" s="14"/>
      <c r="E516" s="2"/>
      <c r="F516" s="15"/>
      <c r="G516" s="16"/>
      <c r="H516" s="16"/>
      <c r="I516" s="4"/>
      <c r="J516" s="5"/>
      <c r="K516" s="5"/>
      <c r="L516" s="5"/>
      <c r="M516" s="5"/>
      <c r="N516" s="5"/>
      <c r="O516" s="5"/>
      <c r="P516" s="5"/>
      <c r="Q516" s="5"/>
      <c r="R516" s="5"/>
      <c r="S516" s="5"/>
      <c r="T516" s="5"/>
      <c r="U516" s="5"/>
      <c r="V516" s="5"/>
      <c r="W516" s="5"/>
      <c r="X516" s="5"/>
      <c r="Y516" s="5"/>
      <c r="Z516" s="5"/>
    </row>
    <row r="517" ht="14.25" customHeight="1">
      <c r="A517" s="1"/>
      <c r="B517" s="2"/>
      <c r="C517" s="14"/>
      <c r="D517" s="14"/>
      <c r="E517" s="2"/>
      <c r="F517" s="15"/>
      <c r="G517" s="16"/>
      <c r="H517" s="16"/>
      <c r="I517" s="4"/>
      <c r="J517" s="5"/>
      <c r="K517" s="5"/>
      <c r="L517" s="5"/>
      <c r="M517" s="5"/>
      <c r="N517" s="5"/>
      <c r="O517" s="5"/>
      <c r="P517" s="5"/>
      <c r="Q517" s="5"/>
      <c r="R517" s="5"/>
      <c r="S517" s="5"/>
      <c r="T517" s="5"/>
      <c r="U517" s="5"/>
      <c r="V517" s="5"/>
      <c r="W517" s="5"/>
      <c r="X517" s="5"/>
      <c r="Y517" s="5"/>
      <c r="Z517" s="5"/>
    </row>
    <row r="518" ht="14.25" customHeight="1">
      <c r="A518" s="1"/>
      <c r="B518" s="2"/>
      <c r="C518" s="14"/>
      <c r="D518" s="14"/>
      <c r="E518" s="2"/>
      <c r="F518" s="15"/>
      <c r="G518" s="16"/>
      <c r="H518" s="16"/>
      <c r="I518" s="4"/>
      <c r="J518" s="5"/>
      <c r="K518" s="5"/>
      <c r="L518" s="5"/>
      <c r="M518" s="5"/>
      <c r="N518" s="5"/>
      <c r="O518" s="5"/>
      <c r="P518" s="5"/>
      <c r="Q518" s="5"/>
      <c r="R518" s="5"/>
      <c r="S518" s="5"/>
      <c r="T518" s="5"/>
      <c r="U518" s="5"/>
      <c r="V518" s="5"/>
      <c r="W518" s="5"/>
      <c r="X518" s="5"/>
      <c r="Y518" s="5"/>
      <c r="Z518" s="5"/>
    </row>
    <row r="519" ht="14.25" customHeight="1">
      <c r="A519" s="1"/>
      <c r="B519" s="2"/>
      <c r="C519" s="14"/>
      <c r="D519" s="14"/>
      <c r="E519" s="2"/>
      <c r="F519" s="15"/>
      <c r="G519" s="16"/>
      <c r="H519" s="16"/>
      <c r="I519" s="4"/>
      <c r="J519" s="5"/>
      <c r="K519" s="5"/>
      <c r="L519" s="5"/>
      <c r="M519" s="5"/>
      <c r="N519" s="5"/>
      <c r="O519" s="5"/>
      <c r="P519" s="5"/>
      <c r="Q519" s="5"/>
      <c r="R519" s="5"/>
      <c r="S519" s="5"/>
      <c r="T519" s="5"/>
      <c r="U519" s="5"/>
      <c r="V519" s="5"/>
      <c r="W519" s="5"/>
      <c r="X519" s="5"/>
      <c r="Y519" s="5"/>
      <c r="Z519" s="5"/>
    </row>
    <row r="520" ht="14.25" customHeight="1">
      <c r="A520" s="1"/>
      <c r="B520" s="2"/>
      <c r="C520" s="14"/>
      <c r="D520" s="14"/>
      <c r="E520" s="2"/>
      <c r="F520" s="15"/>
      <c r="G520" s="16"/>
      <c r="H520" s="16"/>
      <c r="I520" s="4"/>
      <c r="J520" s="5"/>
      <c r="K520" s="5"/>
      <c r="L520" s="5"/>
      <c r="M520" s="5"/>
      <c r="N520" s="5"/>
      <c r="O520" s="5"/>
      <c r="P520" s="5"/>
      <c r="Q520" s="5"/>
      <c r="R520" s="5"/>
      <c r="S520" s="5"/>
      <c r="T520" s="5"/>
      <c r="U520" s="5"/>
      <c r="V520" s="5"/>
      <c r="W520" s="5"/>
      <c r="X520" s="5"/>
      <c r="Y520" s="5"/>
      <c r="Z520" s="5"/>
    </row>
    <row r="521" ht="14.25" customHeight="1">
      <c r="A521" s="1"/>
      <c r="B521" s="2"/>
      <c r="C521" s="14"/>
      <c r="D521" s="14"/>
      <c r="E521" s="2"/>
      <c r="F521" s="15"/>
      <c r="G521" s="16"/>
      <c r="H521" s="16"/>
      <c r="I521" s="4"/>
      <c r="J521" s="5"/>
      <c r="K521" s="5"/>
      <c r="L521" s="5"/>
      <c r="M521" s="5"/>
      <c r="N521" s="5"/>
      <c r="O521" s="5"/>
      <c r="P521" s="5"/>
      <c r="Q521" s="5"/>
      <c r="R521" s="5"/>
      <c r="S521" s="5"/>
      <c r="T521" s="5"/>
      <c r="U521" s="5"/>
      <c r="V521" s="5"/>
      <c r="W521" s="5"/>
      <c r="X521" s="5"/>
      <c r="Y521" s="5"/>
      <c r="Z521" s="5"/>
    </row>
    <row r="522" ht="14.25" customHeight="1">
      <c r="A522" s="1"/>
      <c r="B522" s="2"/>
      <c r="C522" s="14"/>
      <c r="D522" s="14"/>
      <c r="E522" s="2"/>
      <c r="F522" s="15"/>
      <c r="G522" s="16"/>
      <c r="H522" s="16"/>
      <c r="I522" s="4"/>
      <c r="J522" s="5"/>
      <c r="K522" s="5"/>
      <c r="L522" s="5"/>
      <c r="M522" s="5"/>
      <c r="N522" s="5"/>
      <c r="O522" s="5"/>
      <c r="P522" s="5"/>
      <c r="Q522" s="5"/>
      <c r="R522" s="5"/>
      <c r="S522" s="5"/>
      <c r="T522" s="5"/>
      <c r="U522" s="5"/>
      <c r="V522" s="5"/>
      <c r="W522" s="5"/>
      <c r="X522" s="5"/>
      <c r="Y522" s="5"/>
      <c r="Z522" s="5"/>
    </row>
    <row r="523" ht="14.25" customHeight="1">
      <c r="A523" s="1"/>
      <c r="B523" s="2"/>
      <c r="C523" s="14"/>
      <c r="D523" s="14"/>
      <c r="E523" s="2"/>
      <c r="F523" s="15"/>
      <c r="G523" s="16"/>
      <c r="H523" s="16"/>
      <c r="I523" s="4"/>
      <c r="J523" s="5"/>
      <c r="K523" s="5"/>
      <c r="L523" s="5"/>
      <c r="M523" s="5"/>
      <c r="N523" s="5"/>
      <c r="O523" s="5"/>
      <c r="P523" s="5"/>
      <c r="Q523" s="5"/>
      <c r="R523" s="5"/>
      <c r="S523" s="5"/>
      <c r="T523" s="5"/>
      <c r="U523" s="5"/>
      <c r="V523" s="5"/>
      <c r="W523" s="5"/>
      <c r="X523" s="5"/>
      <c r="Y523" s="5"/>
      <c r="Z523" s="5"/>
    </row>
    <row r="524" ht="14.25" customHeight="1">
      <c r="A524" s="1"/>
      <c r="B524" s="2"/>
      <c r="C524" s="14"/>
      <c r="D524" s="14"/>
      <c r="E524" s="2"/>
      <c r="F524" s="15"/>
      <c r="G524" s="16"/>
      <c r="H524" s="16"/>
      <c r="I524" s="4"/>
      <c r="J524" s="5"/>
      <c r="K524" s="5"/>
      <c r="L524" s="5"/>
      <c r="M524" s="5"/>
      <c r="N524" s="5"/>
      <c r="O524" s="5"/>
      <c r="P524" s="5"/>
      <c r="Q524" s="5"/>
      <c r="R524" s="5"/>
      <c r="S524" s="5"/>
      <c r="T524" s="5"/>
      <c r="U524" s="5"/>
      <c r="V524" s="5"/>
      <c r="W524" s="5"/>
      <c r="X524" s="5"/>
      <c r="Y524" s="5"/>
      <c r="Z524" s="5"/>
    </row>
    <row r="525" ht="14.25" customHeight="1">
      <c r="A525" s="1"/>
      <c r="B525" s="2"/>
      <c r="C525" s="14"/>
      <c r="D525" s="14"/>
      <c r="E525" s="2"/>
      <c r="F525" s="15"/>
      <c r="G525" s="16"/>
      <c r="H525" s="16"/>
      <c r="I525" s="4"/>
      <c r="J525" s="5"/>
      <c r="K525" s="5"/>
      <c r="L525" s="5"/>
      <c r="M525" s="5"/>
      <c r="N525" s="5"/>
      <c r="O525" s="5"/>
      <c r="P525" s="5"/>
      <c r="Q525" s="5"/>
      <c r="R525" s="5"/>
      <c r="S525" s="5"/>
      <c r="T525" s="5"/>
      <c r="U525" s="5"/>
      <c r="V525" s="5"/>
      <c r="W525" s="5"/>
      <c r="X525" s="5"/>
      <c r="Y525" s="5"/>
      <c r="Z525" s="5"/>
    </row>
    <row r="526" ht="14.25" customHeight="1">
      <c r="A526" s="1"/>
      <c r="B526" s="2"/>
      <c r="C526" s="14"/>
      <c r="D526" s="14"/>
      <c r="E526" s="2"/>
      <c r="F526" s="15"/>
      <c r="G526" s="16"/>
      <c r="H526" s="16"/>
      <c r="I526" s="4"/>
      <c r="J526" s="5"/>
      <c r="K526" s="5"/>
      <c r="L526" s="5"/>
      <c r="M526" s="5"/>
      <c r="N526" s="5"/>
      <c r="O526" s="5"/>
      <c r="P526" s="5"/>
      <c r="Q526" s="5"/>
      <c r="R526" s="5"/>
      <c r="S526" s="5"/>
      <c r="T526" s="5"/>
      <c r="U526" s="5"/>
      <c r="V526" s="5"/>
      <c r="W526" s="5"/>
      <c r="X526" s="5"/>
      <c r="Y526" s="5"/>
      <c r="Z526" s="5"/>
    </row>
    <row r="527" ht="14.25" customHeight="1">
      <c r="A527" s="1"/>
      <c r="B527" s="2"/>
      <c r="C527" s="14"/>
      <c r="D527" s="14"/>
      <c r="E527" s="2"/>
      <c r="F527" s="15"/>
      <c r="G527" s="16"/>
      <c r="H527" s="16"/>
      <c r="I527" s="4"/>
      <c r="J527" s="5"/>
      <c r="K527" s="5"/>
      <c r="L527" s="5"/>
      <c r="M527" s="5"/>
      <c r="N527" s="5"/>
      <c r="O527" s="5"/>
      <c r="P527" s="5"/>
      <c r="Q527" s="5"/>
      <c r="R527" s="5"/>
      <c r="S527" s="5"/>
      <c r="T527" s="5"/>
      <c r="U527" s="5"/>
      <c r="V527" s="5"/>
      <c r="W527" s="5"/>
      <c r="X527" s="5"/>
      <c r="Y527" s="5"/>
      <c r="Z527" s="5"/>
    </row>
    <row r="528" ht="14.25" customHeight="1">
      <c r="A528" s="1"/>
      <c r="B528" s="2"/>
      <c r="C528" s="14"/>
      <c r="D528" s="14"/>
      <c r="E528" s="2"/>
      <c r="F528" s="15"/>
      <c r="G528" s="16"/>
      <c r="H528" s="16"/>
      <c r="I528" s="4"/>
      <c r="J528" s="5"/>
      <c r="K528" s="5"/>
      <c r="L528" s="5"/>
      <c r="M528" s="5"/>
      <c r="N528" s="5"/>
      <c r="O528" s="5"/>
      <c r="P528" s="5"/>
      <c r="Q528" s="5"/>
      <c r="R528" s="5"/>
      <c r="S528" s="5"/>
      <c r="T528" s="5"/>
      <c r="U528" s="5"/>
      <c r="V528" s="5"/>
      <c r="W528" s="5"/>
      <c r="X528" s="5"/>
      <c r="Y528" s="5"/>
      <c r="Z528" s="5"/>
    </row>
    <row r="529" ht="14.25" customHeight="1">
      <c r="A529" s="1"/>
      <c r="B529" s="2"/>
      <c r="C529" s="14"/>
      <c r="D529" s="14"/>
      <c r="E529" s="2"/>
      <c r="F529" s="15"/>
      <c r="G529" s="16"/>
      <c r="H529" s="16"/>
      <c r="I529" s="4"/>
      <c r="J529" s="5"/>
      <c r="K529" s="5"/>
      <c r="L529" s="5"/>
      <c r="M529" s="5"/>
      <c r="N529" s="5"/>
      <c r="O529" s="5"/>
      <c r="P529" s="5"/>
      <c r="Q529" s="5"/>
      <c r="R529" s="5"/>
      <c r="S529" s="5"/>
      <c r="T529" s="5"/>
      <c r="U529" s="5"/>
      <c r="V529" s="5"/>
      <c r="W529" s="5"/>
      <c r="X529" s="5"/>
      <c r="Y529" s="5"/>
      <c r="Z529" s="5"/>
    </row>
    <row r="530" ht="14.25" customHeight="1">
      <c r="A530" s="1"/>
      <c r="B530" s="2"/>
      <c r="C530" s="14"/>
      <c r="D530" s="14"/>
      <c r="E530" s="2"/>
      <c r="F530" s="15"/>
      <c r="G530" s="16"/>
      <c r="H530" s="16"/>
      <c r="I530" s="4"/>
      <c r="J530" s="5"/>
      <c r="K530" s="5"/>
      <c r="L530" s="5"/>
      <c r="M530" s="5"/>
      <c r="N530" s="5"/>
      <c r="O530" s="5"/>
      <c r="P530" s="5"/>
      <c r="Q530" s="5"/>
      <c r="R530" s="5"/>
      <c r="S530" s="5"/>
      <c r="T530" s="5"/>
      <c r="U530" s="5"/>
      <c r="V530" s="5"/>
      <c r="W530" s="5"/>
      <c r="X530" s="5"/>
      <c r="Y530" s="5"/>
      <c r="Z530" s="5"/>
    </row>
    <row r="531" ht="14.25" customHeight="1">
      <c r="A531" s="1"/>
      <c r="B531" s="2"/>
      <c r="C531" s="14"/>
      <c r="D531" s="14"/>
      <c r="E531" s="2"/>
      <c r="F531" s="15"/>
      <c r="G531" s="16"/>
      <c r="H531" s="16"/>
      <c r="I531" s="4"/>
      <c r="J531" s="5"/>
      <c r="K531" s="5"/>
      <c r="L531" s="5"/>
      <c r="M531" s="5"/>
      <c r="N531" s="5"/>
      <c r="O531" s="5"/>
      <c r="P531" s="5"/>
      <c r="Q531" s="5"/>
      <c r="R531" s="5"/>
      <c r="S531" s="5"/>
      <c r="T531" s="5"/>
      <c r="U531" s="5"/>
      <c r="V531" s="5"/>
      <c r="W531" s="5"/>
      <c r="X531" s="5"/>
      <c r="Y531" s="5"/>
      <c r="Z531" s="5"/>
    </row>
    <row r="532" ht="14.25" customHeight="1">
      <c r="A532" s="1"/>
      <c r="B532" s="2"/>
      <c r="C532" s="14"/>
      <c r="D532" s="14"/>
      <c r="E532" s="2"/>
      <c r="F532" s="15"/>
      <c r="G532" s="16"/>
      <c r="H532" s="16"/>
      <c r="I532" s="4"/>
      <c r="J532" s="5"/>
      <c r="K532" s="5"/>
      <c r="L532" s="5"/>
      <c r="M532" s="5"/>
      <c r="N532" s="5"/>
      <c r="O532" s="5"/>
      <c r="P532" s="5"/>
      <c r="Q532" s="5"/>
      <c r="R532" s="5"/>
      <c r="S532" s="5"/>
      <c r="T532" s="5"/>
      <c r="U532" s="5"/>
      <c r="V532" s="5"/>
      <c r="W532" s="5"/>
      <c r="X532" s="5"/>
      <c r="Y532" s="5"/>
      <c r="Z532" s="5"/>
    </row>
    <row r="533" ht="14.25" customHeight="1">
      <c r="A533" s="1"/>
      <c r="B533" s="2"/>
      <c r="C533" s="14"/>
      <c r="D533" s="14"/>
      <c r="E533" s="2"/>
      <c r="F533" s="15"/>
      <c r="G533" s="16"/>
      <c r="H533" s="16"/>
      <c r="I533" s="4"/>
      <c r="J533" s="5"/>
      <c r="K533" s="5"/>
      <c r="L533" s="5"/>
      <c r="M533" s="5"/>
      <c r="N533" s="5"/>
      <c r="O533" s="5"/>
      <c r="P533" s="5"/>
      <c r="Q533" s="5"/>
      <c r="R533" s="5"/>
      <c r="S533" s="5"/>
      <c r="T533" s="5"/>
      <c r="U533" s="5"/>
      <c r="V533" s="5"/>
      <c r="W533" s="5"/>
      <c r="X533" s="5"/>
      <c r="Y533" s="5"/>
      <c r="Z533" s="5"/>
    </row>
    <row r="534" ht="14.25" customHeight="1">
      <c r="A534" s="1"/>
      <c r="B534" s="2"/>
      <c r="C534" s="14"/>
      <c r="D534" s="14"/>
      <c r="E534" s="2"/>
      <c r="F534" s="15"/>
      <c r="G534" s="16"/>
      <c r="H534" s="16"/>
      <c r="I534" s="4"/>
      <c r="J534" s="5"/>
      <c r="K534" s="5"/>
      <c r="L534" s="5"/>
      <c r="M534" s="5"/>
      <c r="N534" s="5"/>
      <c r="O534" s="5"/>
      <c r="P534" s="5"/>
      <c r="Q534" s="5"/>
      <c r="R534" s="5"/>
      <c r="S534" s="5"/>
      <c r="T534" s="5"/>
      <c r="U534" s="5"/>
      <c r="V534" s="5"/>
      <c r="W534" s="5"/>
      <c r="X534" s="5"/>
      <c r="Y534" s="5"/>
      <c r="Z534" s="5"/>
    </row>
    <row r="535" ht="14.25" customHeight="1">
      <c r="A535" s="1"/>
      <c r="B535" s="2"/>
      <c r="C535" s="14"/>
      <c r="D535" s="14"/>
      <c r="E535" s="2"/>
      <c r="F535" s="15"/>
      <c r="G535" s="16"/>
      <c r="H535" s="16"/>
      <c r="I535" s="4"/>
      <c r="J535" s="5"/>
      <c r="K535" s="5"/>
      <c r="L535" s="5"/>
      <c r="M535" s="5"/>
      <c r="N535" s="5"/>
      <c r="O535" s="5"/>
      <c r="P535" s="5"/>
      <c r="Q535" s="5"/>
      <c r="R535" s="5"/>
      <c r="S535" s="5"/>
      <c r="T535" s="5"/>
      <c r="U535" s="5"/>
      <c r="V535" s="5"/>
      <c r="W535" s="5"/>
      <c r="X535" s="5"/>
      <c r="Y535" s="5"/>
      <c r="Z535" s="5"/>
    </row>
    <row r="536" ht="14.25" customHeight="1">
      <c r="A536" s="1"/>
      <c r="B536" s="2"/>
      <c r="C536" s="14"/>
      <c r="D536" s="14"/>
      <c r="E536" s="2"/>
      <c r="F536" s="15"/>
      <c r="G536" s="16"/>
      <c r="H536" s="16"/>
      <c r="I536" s="4"/>
      <c r="J536" s="5"/>
      <c r="K536" s="5"/>
      <c r="L536" s="5"/>
      <c r="M536" s="5"/>
      <c r="N536" s="5"/>
      <c r="O536" s="5"/>
      <c r="P536" s="5"/>
      <c r="Q536" s="5"/>
      <c r="R536" s="5"/>
      <c r="S536" s="5"/>
      <c r="T536" s="5"/>
      <c r="U536" s="5"/>
      <c r="V536" s="5"/>
      <c r="W536" s="5"/>
      <c r="X536" s="5"/>
      <c r="Y536" s="5"/>
      <c r="Z536" s="5"/>
    </row>
    <row r="537" ht="14.25" customHeight="1">
      <c r="A537" s="1"/>
      <c r="B537" s="2"/>
      <c r="C537" s="14"/>
      <c r="D537" s="14"/>
      <c r="E537" s="2"/>
      <c r="F537" s="15"/>
      <c r="G537" s="16"/>
      <c r="H537" s="16"/>
      <c r="I537" s="4"/>
      <c r="J537" s="5"/>
      <c r="K537" s="5"/>
      <c r="L537" s="5"/>
      <c r="M537" s="5"/>
      <c r="N537" s="5"/>
      <c r="O537" s="5"/>
      <c r="P537" s="5"/>
      <c r="Q537" s="5"/>
      <c r="R537" s="5"/>
      <c r="S537" s="5"/>
      <c r="T537" s="5"/>
      <c r="U537" s="5"/>
      <c r="V537" s="5"/>
      <c r="W537" s="5"/>
      <c r="X537" s="5"/>
      <c r="Y537" s="5"/>
      <c r="Z537" s="5"/>
    </row>
    <row r="538" ht="14.25" customHeight="1">
      <c r="A538" s="1"/>
      <c r="B538" s="2"/>
      <c r="C538" s="14"/>
      <c r="D538" s="14"/>
      <c r="E538" s="2"/>
      <c r="F538" s="15"/>
      <c r="G538" s="16"/>
      <c r="H538" s="16"/>
      <c r="I538" s="4"/>
      <c r="J538" s="5"/>
      <c r="K538" s="5"/>
      <c r="L538" s="5"/>
      <c r="M538" s="5"/>
      <c r="N538" s="5"/>
      <c r="O538" s="5"/>
      <c r="P538" s="5"/>
      <c r="Q538" s="5"/>
      <c r="R538" s="5"/>
      <c r="S538" s="5"/>
      <c r="T538" s="5"/>
      <c r="U538" s="5"/>
      <c r="V538" s="5"/>
      <c r="W538" s="5"/>
      <c r="X538" s="5"/>
      <c r="Y538" s="5"/>
      <c r="Z538" s="5"/>
    </row>
    <row r="539" ht="14.25" customHeight="1">
      <c r="A539" s="1"/>
      <c r="B539" s="2"/>
      <c r="C539" s="14"/>
      <c r="D539" s="14"/>
      <c r="E539" s="2"/>
      <c r="F539" s="15"/>
      <c r="G539" s="16"/>
      <c r="H539" s="16"/>
      <c r="I539" s="4"/>
      <c r="J539" s="5"/>
      <c r="K539" s="5"/>
      <c r="L539" s="5"/>
      <c r="M539" s="5"/>
      <c r="N539" s="5"/>
      <c r="O539" s="5"/>
      <c r="P539" s="5"/>
      <c r="Q539" s="5"/>
      <c r="R539" s="5"/>
      <c r="S539" s="5"/>
      <c r="T539" s="5"/>
      <c r="U539" s="5"/>
      <c r="V539" s="5"/>
      <c r="W539" s="5"/>
      <c r="X539" s="5"/>
      <c r="Y539" s="5"/>
      <c r="Z539" s="5"/>
    </row>
    <row r="540" ht="14.25" customHeight="1">
      <c r="A540" s="1"/>
      <c r="B540" s="2"/>
      <c r="C540" s="14"/>
      <c r="D540" s="14"/>
      <c r="E540" s="2"/>
      <c r="F540" s="15"/>
      <c r="G540" s="16"/>
      <c r="H540" s="16"/>
      <c r="I540" s="4"/>
      <c r="J540" s="5"/>
      <c r="K540" s="5"/>
      <c r="L540" s="5"/>
      <c r="M540" s="5"/>
      <c r="N540" s="5"/>
      <c r="O540" s="5"/>
      <c r="P540" s="5"/>
      <c r="Q540" s="5"/>
      <c r="R540" s="5"/>
      <c r="S540" s="5"/>
      <c r="T540" s="5"/>
      <c r="U540" s="5"/>
      <c r="V540" s="5"/>
      <c r="W540" s="5"/>
      <c r="X540" s="5"/>
      <c r="Y540" s="5"/>
      <c r="Z540" s="5"/>
    </row>
    <row r="541" ht="14.25" customHeight="1">
      <c r="A541" s="1"/>
      <c r="B541" s="2"/>
      <c r="C541" s="14"/>
      <c r="D541" s="14"/>
      <c r="E541" s="2"/>
      <c r="F541" s="15"/>
      <c r="G541" s="16"/>
      <c r="H541" s="16"/>
      <c r="I541" s="4"/>
      <c r="J541" s="5"/>
      <c r="K541" s="5"/>
      <c r="L541" s="5"/>
      <c r="M541" s="5"/>
      <c r="N541" s="5"/>
      <c r="O541" s="5"/>
      <c r="P541" s="5"/>
      <c r="Q541" s="5"/>
      <c r="R541" s="5"/>
      <c r="S541" s="5"/>
      <c r="T541" s="5"/>
      <c r="U541" s="5"/>
      <c r="V541" s="5"/>
      <c r="W541" s="5"/>
      <c r="X541" s="5"/>
      <c r="Y541" s="5"/>
      <c r="Z541" s="5"/>
    </row>
    <row r="542" ht="14.25" customHeight="1">
      <c r="A542" s="1"/>
      <c r="B542" s="2"/>
      <c r="C542" s="14"/>
      <c r="D542" s="14"/>
      <c r="E542" s="2"/>
      <c r="F542" s="15"/>
      <c r="G542" s="16"/>
      <c r="H542" s="16"/>
      <c r="I542" s="4"/>
      <c r="J542" s="5"/>
      <c r="K542" s="5"/>
      <c r="L542" s="5"/>
      <c r="M542" s="5"/>
      <c r="N542" s="5"/>
      <c r="O542" s="5"/>
      <c r="P542" s="5"/>
      <c r="Q542" s="5"/>
      <c r="R542" s="5"/>
      <c r="S542" s="5"/>
      <c r="T542" s="5"/>
      <c r="U542" s="5"/>
      <c r="V542" s="5"/>
      <c r="W542" s="5"/>
      <c r="X542" s="5"/>
      <c r="Y542" s="5"/>
      <c r="Z542" s="5"/>
    </row>
    <row r="543" ht="14.25" customHeight="1">
      <c r="A543" s="1"/>
      <c r="B543" s="2"/>
      <c r="C543" s="14"/>
      <c r="D543" s="14"/>
      <c r="E543" s="2"/>
      <c r="F543" s="15"/>
      <c r="G543" s="16"/>
      <c r="H543" s="16"/>
      <c r="I543" s="4"/>
      <c r="J543" s="5"/>
      <c r="K543" s="5"/>
      <c r="L543" s="5"/>
      <c r="M543" s="5"/>
      <c r="N543" s="5"/>
      <c r="O543" s="5"/>
      <c r="P543" s="5"/>
      <c r="Q543" s="5"/>
      <c r="R543" s="5"/>
      <c r="S543" s="5"/>
      <c r="T543" s="5"/>
      <c r="U543" s="5"/>
      <c r="V543" s="5"/>
      <c r="W543" s="5"/>
      <c r="X543" s="5"/>
      <c r="Y543" s="5"/>
      <c r="Z543" s="5"/>
    </row>
    <row r="544" ht="14.25" customHeight="1">
      <c r="A544" s="1"/>
      <c r="B544" s="2"/>
      <c r="C544" s="14"/>
      <c r="D544" s="14"/>
      <c r="E544" s="2"/>
      <c r="F544" s="15"/>
      <c r="G544" s="16"/>
      <c r="H544" s="16"/>
      <c r="I544" s="4"/>
      <c r="J544" s="5"/>
      <c r="K544" s="5"/>
      <c r="L544" s="5"/>
      <c r="M544" s="5"/>
      <c r="N544" s="5"/>
      <c r="O544" s="5"/>
      <c r="P544" s="5"/>
      <c r="Q544" s="5"/>
      <c r="R544" s="5"/>
      <c r="S544" s="5"/>
      <c r="T544" s="5"/>
      <c r="U544" s="5"/>
      <c r="V544" s="5"/>
      <c r="W544" s="5"/>
      <c r="X544" s="5"/>
      <c r="Y544" s="5"/>
      <c r="Z544" s="5"/>
    </row>
    <row r="545" ht="14.25" customHeight="1">
      <c r="A545" s="1"/>
      <c r="B545" s="2"/>
      <c r="C545" s="14"/>
      <c r="D545" s="14"/>
      <c r="E545" s="2"/>
      <c r="F545" s="15"/>
      <c r="G545" s="16"/>
      <c r="H545" s="16"/>
      <c r="I545" s="4"/>
      <c r="J545" s="5"/>
      <c r="K545" s="5"/>
      <c r="L545" s="5"/>
      <c r="M545" s="5"/>
      <c r="N545" s="5"/>
      <c r="O545" s="5"/>
      <c r="P545" s="5"/>
      <c r="Q545" s="5"/>
      <c r="R545" s="5"/>
      <c r="S545" s="5"/>
      <c r="T545" s="5"/>
      <c r="U545" s="5"/>
      <c r="V545" s="5"/>
      <c r="W545" s="5"/>
      <c r="X545" s="5"/>
      <c r="Y545" s="5"/>
      <c r="Z545" s="5"/>
    </row>
    <row r="546" ht="14.25" customHeight="1">
      <c r="A546" s="1"/>
      <c r="B546" s="2"/>
      <c r="C546" s="14"/>
      <c r="D546" s="14"/>
      <c r="E546" s="2"/>
      <c r="F546" s="15"/>
      <c r="G546" s="16"/>
      <c r="H546" s="16"/>
      <c r="I546" s="4"/>
      <c r="J546" s="5"/>
      <c r="K546" s="5"/>
      <c r="L546" s="5"/>
      <c r="M546" s="5"/>
      <c r="N546" s="5"/>
      <c r="O546" s="5"/>
      <c r="P546" s="5"/>
      <c r="Q546" s="5"/>
      <c r="R546" s="5"/>
      <c r="S546" s="5"/>
      <c r="T546" s="5"/>
      <c r="U546" s="5"/>
      <c r="V546" s="5"/>
      <c r="W546" s="5"/>
      <c r="X546" s="5"/>
      <c r="Y546" s="5"/>
      <c r="Z546" s="5"/>
    </row>
    <row r="547" ht="14.25" customHeight="1">
      <c r="A547" s="1"/>
      <c r="B547" s="2"/>
      <c r="C547" s="14"/>
      <c r="D547" s="14"/>
      <c r="E547" s="2"/>
      <c r="F547" s="15"/>
      <c r="G547" s="16"/>
      <c r="H547" s="16"/>
      <c r="I547" s="4"/>
      <c r="J547" s="5"/>
      <c r="K547" s="5"/>
      <c r="L547" s="5"/>
      <c r="M547" s="5"/>
      <c r="N547" s="5"/>
      <c r="O547" s="5"/>
      <c r="P547" s="5"/>
      <c r="Q547" s="5"/>
      <c r="R547" s="5"/>
      <c r="S547" s="5"/>
      <c r="T547" s="5"/>
      <c r="U547" s="5"/>
      <c r="V547" s="5"/>
      <c r="W547" s="5"/>
      <c r="X547" s="5"/>
      <c r="Y547" s="5"/>
      <c r="Z547" s="5"/>
    </row>
    <row r="548" ht="14.25" customHeight="1">
      <c r="A548" s="1"/>
      <c r="B548" s="2"/>
      <c r="C548" s="14"/>
      <c r="D548" s="14"/>
      <c r="E548" s="2"/>
      <c r="F548" s="15"/>
      <c r="G548" s="16"/>
      <c r="H548" s="16"/>
      <c r="I548" s="4"/>
      <c r="J548" s="5"/>
      <c r="K548" s="5"/>
      <c r="L548" s="5"/>
      <c r="M548" s="5"/>
      <c r="N548" s="5"/>
      <c r="O548" s="5"/>
      <c r="P548" s="5"/>
      <c r="Q548" s="5"/>
      <c r="R548" s="5"/>
      <c r="S548" s="5"/>
      <c r="T548" s="5"/>
      <c r="U548" s="5"/>
      <c r="V548" s="5"/>
      <c r="W548" s="5"/>
      <c r="X548" s="5"/>
      <c r="Y548" s="5"/>
      <c r="Z548" s="5"/>
    </row>
    <row r="549" ht="14.25" customHeight="1">
      <c r="A549" s="1"/>
      <c r="B549" s="2"/>
      <c r="C549" s="14"/>
      <c r="D549" s="14"/>
      <c r="E549" s="2"/>
      <c r="F549" s="15"/>
      <c r="G549" s="16"/>
      <c r="H549" s="16"/>
      <c r="I549" s="4"/>
      <c r="J549" s="5"/>
      <c r="K549" s="5"/>
      <c r="L549" s="5"/>
      <c r="M549" s="5"/>
      <c r="N549" s="5"/>
      <c r="O549" s="5"/>
      <c r="P549" s="5"/>
      <c r="Q549" s="5"/>
      <c r="R549" s="5"/>
      <c r="S549" s="5"/>
      <c r="T549" s="5"/>
      <c r="U549" s="5"/>
      <c r="V549" s="5"/>
      <c r="W549" s="5"/>
      <c r="X549" s="5"/>
      <c r="Y549" s="5"/>
      <c r="Z549" s="5"/>
    </row>
    <row r="550" ht="14.25" customHeight="1">
      <c r="A550" s="1"/>
      <c r="B550" s="2"/>
      <c r="C550" s="14"/>
      <c r="D550" s="14"/>
      <c r="E550" s="2"/>
      <c r="F550" s="15"/>
      <c r="G550" s="16"/>
      <c r="H550" s="16"/>
      <c r="I550" s="4"/>
      <c r="J550" s="5"/>
      <c r="K550" s="5"/>
      <c r="L550" s="5"/>
      <c r="M550" s="5"/>
      <c r="N550" s="5"/>
      <c r="O550" s="5"/>
      <c r="P550" s="5"/>
      <c r="Q550" s="5"/>
      <c r="R550" s="5"/>
      <c r="S550" s="5"/>
      <c r="T550" s="5"/>
      <c r="U550" s="5"/>
      <c r="V550" s="5"/>
      <c r="W550" s="5"/>
      <c r="X550" s="5"/>
      <c r="Y550" s="5"/>
      <c r="Z550" s="5"/>
    </row>
    <row r="551" ht="14.25" customHeight="1">
      <c r="A551" s="1"/>
      <c r="B551" s="2"/>
      <c r="C551" s="14"/>
      <c r="D551" s="14"/>
      <c r="E551" s="2"/>
      <c r="F551" s="15"/>
      <c r="G551" s="16"/>
      <c r="H551" s="16"/>
      <c r="I551" s="4"/>
      <c r="J551" s="5"/>
      <c r="K551" s="5"/>
      <c r="L551" s="5"/>
      <c r="M551" s="5"/>
      <c r="N551" s="5"/>
      <c r="O551" s="5"/>
      <c r="P551" s="5"/>
      <c r="Q551" s="5"/>
      <c r="R551" s="5"/>
      <c r="S551" s="5"/>
      <c r="T551" s="5"/>
      <c r="U551" s="5"/>
      <c r="V551" s="5"/>
      <c r="W551" s="5"/>
      <c r="X551" s="5"/>
      <c r="Y551" s="5"/>
      <c r="Z551" s="5"/>
    </row>
    <row r="552" ht="14.25" customHeight="1">
      <c r="A552" s="1"/>
      <c r="B552" s="2"/>
      <c r="C552" s="14"/>
      <c r="D552" s="14"/>
      <c r="E552" s="2"/>
      <c r="F552" s="15"/>
      <c r="G552" s="16"/>
      <c r="H552" s="16"/>
      <c r="I552" s="4"/>
      <c r="J552" s="5"/>
      <c r="K552" s="5"/>
      <c r="L552" s="5"/>
      <c r="M552" s="5"/>
      <c r="N552" s="5"/>
      <c r="O552" s="5"/>
      <c r="P552" s="5"/>
      <c r="Q552" s="5"/>
      <c r="R552" s="5"/>
      <c r="S552" s="5"/>
      <c r="T552" s="5"/>
      <c r="U552" s="5"/>
      <c r="V552" s="5"/>
      <c r="W552" s="5"/>
      <c r="X552" s="5"/>
      <c r="Y552" s="5"/>
      <c r="Z552" s="5"/>
    </row>
    <row r="553" ht="14.25" customHeight="1">
      <c r="A553" s="1"/>
      <c r="B553" s="2"/>
      <c r="C553" s="14"/>
      <c r="D553" s="14"/>
      <c r="E553" s="2"/>
      <c r="F553" s="15"/>
      <c r="G553" s="16"/>
      <c r="H553" s="16"/>
      <c r="I553" s="4"/>
      <c r="J553" s="5"/>
      <c r="K553" s="5"/>
      <c r="L553" s="5"/>
      <c r="M553" s="5"/>
      <c r="N553" s="5"/>
      <c r="O553" s="5"/>
      <c r="P553" s="5"/>
      <c r="Q553" s="5"/>
      <c r="R553" s="5"/>
      <c r="S553" s="5"/>
      <c r="T553" s="5"/>
      <c r="U553" s="5"/>
      <c r="V553" s="5"/>
      <c r="W553" s="5"/>
      <c r="X553" s="5"/>
      <c r="Y553" s="5"/>
      <c r="Z553" s="5"/>
    </row>
    <row r="554" ht="14.25" customHeight="1">
      <c r="A554" s="1"/>
      <c r="B554" s="2"/>
      <c r="C554" s="14"/>
      <c r="D554" s="14"/>
      <c r="E554" s="2"/>
      <c r="F554" s="15"/>
      <c r="G554" s="16"/>
      <c r="H554" s="16"/>
      <c r="I554" s="4"/>
      <c r="J554" s="5"/>
      <c r="K554" s="5"/>
      <c r="L554" s="5"/>
      <c r="M554" s="5"/>
      <c r="N554" s="5"/>
      <c r="O554" s="5"/>
      <c r="P554" s="5"/>
      <c r="Q554" s="5"/>
      <c r="R554" s="5"/>
      <c r="S554" s="5"/>
      <c r="T554" s="5"/>
      <c r="U554" s="5"/>
      <c r="V554" s="5"/>
      <c r="W554" s="5"/>
      <c r="X554" s="5"/>
      <c r="Y554" s="5"/>
      <c r="Z554" s="5"/>
    </row>
    <row r="555" ht="14.25" customHeight="1">
      <c r="A555" s="1"/>
      <c r="B555" s="2"/>
      <c r="C555" s="14"/>
      <c r="D555" s="14"/>
      <c r="E555" s="2"/>
      <c r="F555" s="15"/>
      <c r="G555" s="16"/>
      <c r="H555" s="16"/>
      <c r="I555" s="4"/>
      <c r="J555" s="5"/>
      <c r="K555" s="5"/>
      <c r="L555" s="5"/>
      <c r="M555" s="5"/>
      <c r="N555" s="5"/>
      <c r="O555" s="5"/>
      <c r="P555" s="5"/>
      <c r="Q555" s="5"/>
      <c r="R555" s="5"/>
      <c r="S555" s="5"/>
      <c r="T555" s="5"/>
      <c r="U555" s="5"/>
      <c r="V555" s="5"/>
      <c r="W555" s="5"/>
      <c r="X555" s="5"/>
      <c r="Y555" s="5"/>
      <c r="Z555" s="5"/>
    </row>
    <row r="556" ht="14.25" customHeight="1">
      <c r="A556" s="1"/>
      <c r="B556" s="2"/>
      <c r="C556" s="14"/>
      <c r="D556" s="14"/>
      <c r="E556" s="2"/>
      <c r="F556" s="15"/>
      <c r="G556" s="16"/>
      <c r="H556" s="16"/>
      <c r="I556" s="4"/>
      <c r="J556" s="5"/>
      <c r="K556" s="5"/>
      <c r="L556" s="5"/>
      <c r="M556" s="5"/>
      <c r="N556" s="5"/>
      <c r="O556" s="5"/>
      <c r="P556" s="5"/>
      <c r="Q556" s="5"/>
      <c r="R556" s="5"/>
      <c r="S556" s="5"/>
      <c r="T556" s="5"/>
      <c r="U556" s="5"/>
      <c r="V556" s="5"/>
      <c r="W556" s="5"/>
      <c r="X556" s="5"/>
      <c r="Y556" s="5"/>
      <c r="Z556" s="5"/>
    </row>
    <row r="557" ht="14.25" customHeight="1">
      <c r="A557" s="1"/>
      <c r="B557" s="2"/>
      <c r="C557" s="14"/>
      <c r="D557" s="14"/>
      <c r="E557" s="2"/>
      <c r="F557" s="15"/>
      <c r="G557" s="16"/>
      <c r="H557" s="16"/>
      <c r="I557" s="4"/>
      <c r="J557" s="5"/>
      <c r="K557" s="5"/>
      <c r="L557" s="5"/>
      <c r="M557" s="5"/>
      <c r="N557" s="5"/>
      <c r="O557" s="5"/>
      <c r="P557" s="5"/>
      <c r="Q557" s="5"/>
      <c r="R557" s="5"/>
      <c r="S557" s="5"/>
      <c r="T557" s="5"/>
      <c r="U557" s="5"/>
      <c r="V557" s="5"/>
      <c r="W557" s="5"/>
      <c r="X557" s="5"/>
      <c r="Y557" s="5"/>
      <c r="Z557" s="5"/>
    </row>
    <row r="558" ht="14.25" customHeight="1">
      <c r="A558" s="1"/>
      <c r="B558" s="2"/>
      <c r="C558" s="14"/>
      <c r="D558" s="14"/>
      <c r="E558" s="2"/>
      <c r="F558" s="15"/>
      <c r="G558" s="16"/>
      <c r="H558" s="16"/>
      <c r="I558" s="4"/>
      <c r="J558" s="5"/>
      <c r="K558" s="5"/>
      <c r="L558" s="5"/>
      <c r="M558" s="5"/>
      <c r="N558" s="5"/>
      <c r="O558" s="5"/>
      <c r="P558" s="5"/>
      <c r="Q558" s="5"/>
      <c r="R558" s="5"/>
      <c r="S558" s="5"/>
      <c r="T558" s="5"/>
      <c r="U558" s="5"/>
      <c r="V558" s="5"/>
      <c r="W558" s="5"/>
      <c r="X558" s="5"/>
      <c r="Y558" s="5"/>
      <c r="Z558" s="5"/>
    </row>
    <row r="559" ht="14.25" customHeight="1">
      <c r="A559" s="1"/>
      <c r="B559" s="2"/>
      <c r="C559" s="14"/>
      <c r="D559" s="14"/>
      <c r="E559" s="2"/>
      <c r="F559" s="15"/>
      <c r="G559" s="16"/>
      <c r="H559" s="16"/>
      <c r="I559" s="4"/>
      <c r="J559" s="5"/>
      <c r="K559" s="5"/>
      <c r="L559" s="5"/>
      <c r="M559" s="5"/>
      <c r="N559" s="5"/>
      <c r="O559" s="5"/>
      <c r="P559" s="5"/>
      <c r="Q559" s="5"/>
      <c r="R559" s="5"/>
      <c r="S559" s="5"/>
      <c r="T559" s="5"/>
      <c r="U559" s="5"/>
      <c r="V559" s="5"/>
      <c r="W559" s="5"/>
      <c r="X559" s="5"/>
      <c r="Y559" s="5"/>
      <c r="Z559" s="5"/>
    </row>
    <row r="560" ht="14.25" customHeight="1">
      <c r="A560" s="1"/>
      <c r="B560" s="2"/>
      <c r="C560" s="14"/>
      <c r="D560" s="14"/>
      <c r="E560" s="2"/>
      <c r="F560" s="15"/>
      <c r="G560" s="16"/>
      <c r="H560" s="16"/>
      <c r="I560" s="4"/>
      <c r="J560" s="5"/>
      <c r="K560" s="5"/>
      <c r="L560" s="5"/>
      <c r="M560" s="5"/>
      <c r="N560" s="5"/>
      <c r="O560" s="5"/>
      <c r="P560" s="5"/>
      <c r="Q560" s="5"/>
      <c r="R560" s="5"/>
      <c r="S560" s="5"/>
      <c r="T560" s="5"/>
      <c r="U560" s="5"/>
      <c r="V560" s="5"/>
      <c r="W560" s="5"/>
      <c r="X560" s="5"/>
      <c r="Y560" s="5"/>
      <c r="Z560" s="5"/>
    </row>
    <row r="561" ht="14.25" customHeight="1">
      <c r="A561" s="1"/>
      <c r="B561" s="2"/>
      <c r="C561" s="14"/>
      <c r="D561" s="14"/>
      <c r="E561" s="2"/>
      <c r="F561" s="15"/>
      <c r="G561" s="16"/>
      <c r="H561" s="16"/>
      <c r="I561" s="4"/>
      <c r="J561" s="5"/>
      <c r="K561" s="5"/>
      <c r="L561" s="5"/>
      <c r="M561" s="5"/>
      <c r="N561" s="5"/>
      <c r="O561" s="5"/>
      <c r="P561" s="5"/>
      <c r="Q561" s="5"/>
      <c r="R561" s="5"/>
      <c r="S561" s="5"/>
      <c r="T561" s="5"/>
      <c r="U561" s="5"/>
      <c r="V561" s="5"/>
      <c r="W561" s="5"/>
      <c r="X561" s="5"/>
      <c r="Y561" s="5"/>
      <c r="Z561" s="5"/>
    </row>
    <row r="562" ht="14.25" customHeight="1">
      <c r="A562" s="1"/>
      <c r="B562" s="2"/>
      <c r="C562" s="14"/>
      <c r="D562" s="14"/>
      <c r="E562" s="2"/>
      <c r="F562" s="15"/>
      <c r="G562" s="16"/>
      <c r="H562" s="16"/>
      <c r="I562" s="4"/>
      <c r="J562" s="5"/>
      <c r="K562" s="5"/>
      <c r="L562" s="5"/>
      <c r="M562" s="5"/>
      <c r="N562" s="5"/>
      <c r="O562" s="5"/>
      <c r="P562" s="5"/>
      <c r="Q562" s="5"/>
      <c r="R562" s="5"/>
      <c r="S562" s="5"/>
      <c r="T562" s="5"/>
      <c r="U562" s="5"/>
      <c r="V562" s="5"/>
      <c r="W562" s="5"/>
      <c r="X562" s="5"/>
      <c r="Y562" s="5"/>
      <c r="Z562" s="5"/>
    </row>
    <row r="563" ht="14.25" customHeight="1">
      <c r="A563" s="1"/>
      <c r="B563" s="2"/>
      <c r="C563" s="14"/>
      <c r="D563" s="14"/>
      <c r="E563" s="2"/>
      <c r="F563" s="15"/>
      <c r="G563" s="16"/>
      <c r="H563" s="16"/>
      <c r="I563" s="4"/>
      <c r="J563" s="5"/>
      <c r="K563" s="5"/>
      <c r="L563" s="5"/>
      <c r="M563" s="5"/>
      <c r="N563" s="5"/>
      <c r="O563" s="5"/>
      <c r="P563" s="5"/>
      <c r="Q563" s="5"/>
      <c r="R563" s="5"/>
      <c r="S563" s="5"/>
      <c r="T563" s="5"/>
      <c r="U563" s="5"/>
      <c r="V563" s="5"/>
      <c r="W563" s="5"/>
      <c r="X563" s="5"/>
      <c r="Y563" s="5"/>
      <c r="Z563" s="5"/>
    </row>
    <row r="564" ht="14.25" customHeight="1">
      <c r="A564" s="1"/>
      <c r="B564" s="2"/>
      <c r="C564" s="14"/>
      <c r="D564" s="14"/>
      <c r="E564" s="2"/>
      <c r="F564" s="15"/>
      <c r="G564" s="16"/>
      <c r="H564" s="16"/>
      <c r="I564" s="4"/>
      <c r="J564" s="5"/>
      <c r="K564" s="5"/>
      <c r="L564" s="5"/>
      <c r="M564" s="5"/>
      <c r="N564" s="5"/>
      <c r="O564" s="5"/>
      <c r="P564" s="5"/>
      <c r="Q564" s="5"/>
      <c r="R564" s="5"/>
      <c r="S564" s="5"/>
      <c r="T564" s="5"/>
      <c r="U564" s="5"/>
      <c r="V564" s="5"/>
      <c r="W564" s="5"/>
      <c r="X564" s="5"/>
      <c r="Y564" s="5"/>
      <c r="Z564" s="5"/>
    </row>
    <row r="565" ht="14.25" customHeight="1">
      <c r="A565" s="1"/>
      <c r="B565" s="2"/>
      <c r="C565" s="14"/>
      <c r="D565" s="14"/>
      <c r="E565" s="2"/>
      <c r="F565" s="15"/>
      <c r="G565" s="16"/>
      <c r="H565" s="16"/>
      <c r="I565" s="4"/>
      <c r="J565" s="5"/>
      <c r="K565" s="5"/>
      <c r="L565" s="5"/>
      <c r="M565" s="5"/>
      <c r="N565" s="5"/>
      <c r="O565" s="5"/>
      <c r="P565" s="5"/>
      <c r="Q565" s="5"/>
      <c r="R565" s="5"/>
      <c r="S565" s="5"/>
      <c r="T565" s="5"/>
      <c r="U565" s="5"/>
      <c r="V565" s="5"/>
      <c r="W565" s="5"/>
      <c r="X565" s="5"/>
      <c r="Y565" s="5"/>
      <c r="Z565" s="5"/>
    </row>
    <row r="566" ht="14.25" customHeight="1">
      <c r="A566" s="1"/>
      <c r="B566" s="2"/>
      <c r="C566" s="14"/>
      <c r="D566" s="14"/>
      <c r="E566" s="2"/>
      <c r="F566" s="15"/>
      <c r="G566" s="16"/>
      <c r="H566" s="16"/>
      <c r="I566" s="4"/>
      <c r="J566" s="5"/>
      <c r="K566" s="5"/>
      <c r="L566" s="5"/>
      <c r="M566" s="5"/>
      <c r="N566" s="5"/>
      <c r="O566" s="5"/>
      <c r="P566" s="5"/>
      <c r="Q566" s="5"/>
      <c r="R566" s="5"/>
      <c r="S566" s="5"/>
      <c r="T566" s="5"/>
      <c r="U566" s="5"/>
      <c r="V566" s="5"/>
      <c r="W566" s="5"/>
      <c r="X566" s="5"/>
      <c r="Y566" s="5"/>
      <c r="Z566" s="5"/>
    </row>
    <row r="567" ht="14.25" customHeight="1">
      <c r="A567" s="1"/>
      <c r="B567" s="2"/>
      <c r="C567" s="14"/>
      <c r="D567" s="14"/>
      <c r="E567" s="2"/>
      <c r="F567" s="15"/>
      <c r="G567" s="16"/>
      <c r="H567" s="16"/>
      <c r="I567" s="4"/>
      <c r="J567" s="5"/>
      <c r="K567" s="5"/>
      <c r="L567" s="5"/>
      <c r="M567" s="5"/>
      <c r="N567" s="5"/>
      <c r="O567" s="5"/>
      <c r="P567" s="5"/>
      <c r="Q567" s="5"/>
      <c r="R567" s="5"/>
      <c r="S567" s="5"/>
      <c r="T567" s="5"/>
      <c r="U567" s="5"/>
      <c r="V567" s="5"/>
      <c r="W567" s="5"/>
      <c r="X567" s="5"/>
      <c r="Y567" s="5"/>
      <c r="Z567" s="5"/>
    </row>
    <row r="568" ht="14.25" customHeight="1">
      <c r="A568" s="1"/>
      <c r="B568" s="2"/>
      <c r="C568" s="14"/>
      <c r="D568" s="14"/>
      <c r="E568" s="2"/>
      <c r="F568" s="15"/>
      <c r="G568" s="16"/>
      <c r="H568" s="16"/>
      <c r="I568" s="4"/>
      <c r="J568" s="5"/>
      <c r="K568" s="5"/>
      <c r="L568" s="5"/>
      <c r="M568" s="5"/>
      <c r="N568" s="5"/>
      <c r="O568" s="5"/>
      <c r="P568" s="5"/>
      <c r="Q568" s="5"/>
      <c r="R568" s="5"/>
      <c r="S568" s="5"/>
      <c r="T568" s="5"/>
      <c r="U568" s="5"/>
      <c r="V568" s="5"/>
      <c r="W568" s="5"/>
      <c r="X568" s="5"/>
      <c r="Y568" s="5"/>
      <c r="Z568" s="5"/>
    </row>
    <row r="569" ht="14.25" customHeight="1">
      <c r="A569" s="1"/>
      <c r="B569" s="2"/>
      <c r="C569" s="14"/>
      <c r="D569" s="14"/>
      <c r="E569" s="2"/>
      <c r="F569" s="15"/>
      <c r="G569" s="16"/>
      <c r="H569" s="16"/>
      <c r="I569" s="4"/>
      <c r="J569" s="5"/>
      <c r="K569" s="5"/>
      <c r="L569" s="5"/>
      <c r="M569" s="5"/>
      <c r="N569" s="5"/>
      <c r="O569" s="5"/>
      <c r="P569" s="5"/>
      <c r="Q569" s="5"/>
      <c r="R569" s="5"/>
      <c r="S569" s="5"/>
      <c r="T569" s="5"/>
      <c r="U569" s="5"/>
      <c r="V569" s="5"/>
      <c r="W569" s="5"/>
      <c r="X569" s="5"/>
      <c r="Y569" s="5"/>
      <c r="Z569" s="5"/>
    </row>
    <row r="570" ht="14.25" customHeight="1">
      <c r="A570" s="1"/>
      <c r="B570" s="2"/>
      <c r="C570" s="14"/>
      <c r="D570" s="14"/>
      <c r="E570" s="2"/>
      <c r="F570" s="15"/>
      <c r="G570" s="16"/>
      <c r="H570" s="16"/>
      <c r="I570" s="4"/>
      <c r="J570" s="5"/>
      <c r="K570" s="5"/>
      <c r="L570" s="5"/>
      <c r="M570" s="5"/>
      <c r="N570" s="5"/>
      <c r="O570" s="5"/>
      <c r="P570" s="5"/>
      <c r="Q570" s="5"/>
      <c r="R570" s="5"/>
      <c r="S570" s="5"/>
      <c r="T570" s="5"/>
      <c r="U570" s="5"/>
      <c r="V570" s="5"/>
      <c r="W570" s="5"/>
      <c r="X570" s="5"/>
      <c r="Y570" s="5"/>
      <c r="Z570" s="5"/>
    </row>
    <row r="571" ht="14.25" customHeight="1">
      <c r="A571" s="1"/>
      <c r="B571" s="2"/>
      <c r="C571" s="14"/>
      <c r="D571" s="14"/>
      <c r="E571" s="2"/>
      <c r="F571" s="15"/>
      <c r="G571" s="16"/>
      <c r="H571" s="16"/>
      <c r="I571" s="4"/>
      <c r="J571" s="5"/>
      <c r="K571" s="5"/>
      <c r="L571" s="5"/>
      <c r="M571" s="5"/>
      <c r="N571" s="5"/>
      <c r="O571" s="5"/>
      <c r="P571" s="5"/>
      <c r="Q571" s="5"/>
      <c r="R571" s="5"/>
      <c r="S571" s="5"/>
      <c r="T571" s="5"/>
      <c r="U571" s="5"/>
      <c r="V571" s="5"/>
      <c r="W571" s="5"/>
      <c r="X571" s="5"/>
      <c r="Y571" s="5"/>
      <c r="Z571" s="5"/>
    </row>
    <row r="572" ht="14.25" customHeight="1">
      <c r="A572" s="1"/>
      <c r="B572" s="2"/>
      <c r="C572" s="14"/>
      <c r="D572" s="14"/>
      <c r="E572" s="2"/>
      <c r="F572" s="15"/>
      <c r="G572" s="16"/>
      <c r="H572" s="16"/>
      <c r="I572" s="4"/>
      <c r="J572" s="5"/>
      <c r="K572" s="5"/>
      <c r="L572" s="5"/>
      <c r="M572" s="5"/>
      <c r="N572" s="5"/>
      <c r="O572" s="5"/>
      <c r="P572" s="5"/>
      <c r="Q572" s="5"/>
      <c r="R572" s="5"/>
      <c r="S572" s="5"/>
      <c r="T572" s="5"/>
      <c r="U572" s="5"/>
      <c r="V572" s="5"/>
      <c r="W572" s="5"/>
      <c r="X572" s="5"/>
      <c r="Y572" s="5"/>
      <c r="Z572" s="5"/>
    </row>
    <row r="573" ht="14.25" customHeight="1">
      <c r="A573" s="1"/>
      <c r="B573" s="2"/>
      <c r="C573" s="14"/>
      <c r="D573" s="14"/>
      <c r="E573" s="2"/>
      <c r="F573" s="15"/>
      <c r="G573" s="16"/>
      <c r="H573" s="16"/>
      <c r="I573" s="4"/>
      <c r="J573" s="5"/>
      <c r="K573" s="5"/>
      <c r="L573" s="5"/>
      <c r="M573" s="5"/>
      <c r="N573" s="5"/>
      <c r="O573" s="5"/>
      <c r="P573" s="5"/>
      <c r="Q573" s="5"/>
      <c r="R573" s="5"/>
      <c r="S573" s="5"/>
      <c r="T573" s="5"/>
      <c r="U573" s="5"/>
      <c r="V573" s="5"/>
      <c r="W573" s="5"/>
      <c r="X573" s="5"/>
      <c r="Y573" s="5"/>
      <c r="Z573" s="5"/>
    </row>
    <row r="574" ht="14.25" customHeight="1">
      <c r="A574" s="1"/>
      <c r="B574" s="2"/>
      <c r="C574" s="14"/>
      <c r="D574" s="14"/>
      <c r="E574" s="2"/>
      <c r="F574" s="15"/>
      <c r="G574" s="16"/>
      <c r="H574" s="16"/>
      <c r="I574" s="4"/>
      <c r="J574" s="5"/>
      <c r="K574" s="5"/>
      <c r="L574" s="5"/>
      <c r="M574" s="5"/>
      <c r="N574" s="5"/>
      <c r="O574" s="5"/>
      <c r="P574" s="5"/>
      <c r="Q574" s="5"/>
      <c r="R574" s="5"/>
      <c r="S574" s="5"/>
      <c r="T574" s="5"/>
      <c r="U574" s="5"/>
      <c r="V574" s="5"/>
      <c r="W574" s="5"/>
      <c r="X574" s="5"/>
      <c r="Y574" s="5"/>
      <c r="Z574" s="5"/>
    </row>
    <row r="575" ht="14.25" customHeight="1">
      <c r="A575" s="1"/>
      <c r="B575" s="2"/>
      <c r="C575" s="14"/>
      <c r="D575" s="14"/>
      <c r="E575" s="2"/>
      <c r="F575" s="15"/>
      <c r="G575" s="16"/>
      <c r="H575" s="16"/>
      <c r="I575" s="4"/>
      <c r="J575" s="5"/>
      <c r="K575" s="5"/>
      <c r="L575" s="5"/>
      <c r="M575" s="5"/>
      <c r="N575" s="5"/>
      <c r="O575" s="5"/>
      <c r="P575" s="5"/>
      <c r="Q575" s="5"/>
      <c r="R575" s="5"/>
      <c r="S575" s="5"/>
      <c r="T575" s="5"/>
      <c r="U575" s="5"/>
      <c r="V575" s="5"/>
      <c r="W575" s="5"/>
      <c r="X575" s="5"/>
      <c r="Y575" s="5"/>
      <c r="Z575" s="5"/>
    </row>
    <row r="576" ht="14.25" customHeight="1">
      <c r="A576" s="1"/>
      <c r="B576" s="2"/>
      <c r="C576" s="14"/>
      <c r="D576" s="14"/>
      <c r="E576" s="2"/>
      <c r="F576" s="15"/>
      <c r="G576" s="16"/>
      <c r="H576" s="16"/>
      <c r="I576" s="4"/>
      <c r="J576" s="5"/>
      <c r="K576" s="5"/>
      <c r="L576" s="5"/>
      <c r="M576" s="5"/>
      <c r="N576" s="5"/>
      <c r="O576" s="5"/>
      <c r="P576" s="5"/>
      <c r="Q576" s="5"/>
      <c r="R576" s="5"/>
      <c r="S576" s="5"/>
      <c r="T576" s="5"/>
      <c r="U576" s="5"/>
      <c r="V576" s="5"/>
      <c r="W576" s="5"/>
      <c r="X576" s="5"/>
      <c r="Y576" s="5"/>
      <c r="Z576" s="5"/>
    </row>
    <row r="577" ht="14.25" customHeight="1">
      <c r="A577" s="1"/>
      <c r="B577" s="2"/>
      <c r="C577" s="14"/>
      <c r="D577" s="14"/>
      <c r="E577" s="2"/>
      <c r="F577" s="15"/>
      <c r="G577" s="16"/>
      <c r="H577" s="16"/>
      <c r="I577" s="4"/>
      <c r="J577" s="5"/>
      <c r="K577" s="5"/>
      <c r="L577" s="5"/>
      <c r="M577" s="5"/>
      <c r="N577" s="5"/>
      <c r="O577" s="5"/>
      <c r="P577" s="5"/>
      <c r="Q577" s="5"/>
      <c r="R577" s="5"/>
      <c r="S577" s="5"/>
      <c r="T577" s="5"/>
      <c r="U577" s="5"/>
      <c r="V577" s="5"/>
      <c r="W577" s="5"/>
      <c r="X577" s="5"/>
      <c r="Y577" s="5"/>
      <c r="Z577" s="5"/>
    </row>
    <row r="578" ht="14.25" customHeight="1">
      <c r="A578" s="1"/>
      <c r="B578" s="2"/>
      <c r="C578" s="14"/>
      <c r="D578" s="14"/>
      <c r="E578" s="2"/>
      <c r="F578" s="15"/>
      <c r="G578" s="16"/>
      <c r="H578" s="16"/>
      <c r="I578" s="4"/>
      <c r="J578" s="5"/>
      <c r="K578" s="5"/>
      <c r="L578" s="5"/>
      <c r="M578" s="5"/>
      <c r="N578" s="5"/>
      <c r="O578" s="5"/>
      <c r="P578" s="5"/>
      <c r="Q578" s="5"/>
      <c r="R578" s="5"/>
      <c r="S578" s="5"/>
      <c r="T578" s="5"/>
      <c r="U578" s="5"/>
      <c r="V578" s="5"/>
      <c r="W578" s="5"/>
      <c r="X578" s="5"/>
      <c r="Y578" s="5"/>
      <c r="Z578" s="5"/>
    </row>
    <row r="579" ht="14.25" customHeight="1">
      <c r="A579" s="1"/>
      <c r="B579" s="2"/>
      <c r="C579" s="14"/>
      <c r="D579" s="14"/>
      <c r="E579" s="2"/>
      <c r="F579" s="15"/>
      <c r="G579" s="16"/>
      <c r="H579" s="16"/>
      <c r="I579" s="4"/>
      <c r="J579" s="5"/>
      <c r="K579" s="5"/>
      <c r="L579" s="5"/>
      <c r="M579" s="5"/>
      <c r="N579" s="5"/>
      <c r="O579" s="5"/>
      <c r="P579" s="5"/>
      <c r="Q579" s="5"/>
      <c r="R579" s="5"/>
      <c r="S579" s="5"/>
      <c r="T579" s="5"/>
      <c r="U579" s="5"/>
      <c r="V579" s="5"/>
      <c r="W579" s="5"/>
      <c r="X579" s="5"/>
      <c r="Y579" s="5"/>
      <c r="Z579" s="5"/>
    </row>
    <row r="580" ht="14.25" customHeight="1">
      <c r="A580" s="1"/>
      <c r="B580" s="2"/>
      <c r="C580" s="14"/>
      <c r="D580" s="14"/>
      <c r="E580" s="2"/>
      <c r="F580" s="15"/>
      <c r="G580" s="16"/>
      <c r="H580" s="16"/>
      <c r="I580" s="4"/>
      <c r="J580" s="5"/>
      <c r="K580" s="5"/>
      <c r="L580" s="5"/>
      <c r="M580" s="5"/>
      <c r="N580" s="5"/>
      <c r="O580" s="5"/>
      <c r="P580" s="5"/>
      <c r="Q580" s="5"/>
      <c r="R580" s="5"/>
      <c r="S580" s="5"/>
      <c r="T580" s="5"/>
      <c r="U580" s="5"/>
      <c r="V580" s="5"/>
      <c r="W580" s="5"/>
      <c r="X580" s="5"/>
      <c r="Y580" s="5"/>
      <c r="Z580" s="5"/>
    </row>
    <row r="581" ht="14.25" customHeight="1">
      <c r="A581" s="1"/>
      <c r="B581" s="2"/>
      <c r="C581" s="14"/>
      <c r="D581" s="14"/>
      <c r="E581" s="2"/>
      <c r="F581" s="15"/>
      <c r="G581" s="16"/>
      <c r="H581" s="16"/>
      <c r="I581" s="4"/>
      <c r="J581" s="5"/>
      <c r="K581" s="5"/>
      <c r="L581" s="5"/>
      <c r="M581" s="5"/>
      <c r="N581" s="5"/>
      <c r="O581" s="5"/>
      <c r="P581" s="5"/>
      <c r="Q581" s="5"/>
      <c r="R581" s="5"/>
      <c r="S581" s="5"/>
      <c r="T581" s="5"/>
      <c r="U581" s="5"/>
      <c r="V581" s="5"/>
      <c r="W581" s="5"/>
      <c r="X581" s="5"/>
      <c r="Y581" s="5"/>
      <c r="Z581" s="5"/>
    </row>
    <row r="582" ht="14.25" customHeight="1">
      <c r="A582" s="1"/>
      <c r="B582" s="2"/>
      <c r="C582" s="14"/>
      <c r="D582" s="14"/>
      <c r="E582" s="2"/>
      <c r="F582" s="15"/>
      <c r="G582" s="16"/>
      <c r="H582" s="16"/>
      <c r="I582" s="4"/>
      <c r="J582" s="5"/>
      <c r="K582" s="5"/>
      <c r="L582" s="5"/>
      <c r="M582" s="5"/>
      <c r="N582" s="5"/>
      <c r="O582" s="5"/>
      <c r="P582" s="5"/>
      <c r="Q582" s="5"/>
      <c r="R582" s="5"/>
      <c r="S582" s="5"/>
      <c r="T582" s="5"/>
      <c r="U582" s="5"/>
      <c r="V582" s="5"/>
      <c r="W582" s="5"/>
      <c r="X582" s="5"/>
      <c r="Y582" s="5"/>
      <c r="Z582" s="5"/>
    </row>
    <row r="583" ht="14.25" customHeight="1">
      <c r="A583" s="1"/>
      <c r="B583" s="2"/>
      <c r="C583" s="14"/>
      <c r="D583" s="14"/>
      <c r="E583" s="2"/>
      <c r="F583" s="15"/>
      <c r="G583" s="16"/>
      <c r="H583" s="16"/>
      <c r="I583" s="4"/>
      <c r="J583" s="5"/>
      <c r="K583" s="5"/>
      <c r="L583" s="5"/>
      <c r="M583" s="5"/>
      <c r="N583" s="5"/>
      <c r="O583" s="5"/>
      <c r="P583" s="5"/>
      <c r="Q583" s="5"/>
      <c r="R583" s="5"/>
      <c r="S583" s="5"/>
      <c r="T583" s="5"/>
      <c r="U583" s="5"/>
      <c r="V583" s="5"/>
      <c r="W583" s="5"/>
      <c r="X583" s="5"/>
      <c r="Y583" s="5"/>
      <c r="Z583" s="5"/>
    </row>
    <row r="584" ht="14.25" customHeight="1">
      <c r="A584" s="1"/>
      <c r="B584" s="2"/>
      <c r="C584" s="14"/>
      <c r="D584" s="14"/>
      <c r="E584" s="2"/>
      <c r="F584" s="15"/>
      <c r="G584" s="16"/>
      <c r="H584" s="16"/>
      <c r="I584" s="4"/>
      <c r="J584" s="5"/>
      <c r="K584" s="5"/>
      <c r="L584" s="5"/>
      <c r="M584" s="5"/>
      <c r="N584" s="5"/>
      <c r="O584" s="5"/>
      <c r="P584" s="5"/>
      <c r="Q584" s="5"/>
      <c r="R584" s="5"/>
      <c r="S584" s="5"/>
      <c r="T584" s="5"/>
      <c r="U584" s="5"/>
      <c r="V584" s="5"/>
      <c r="W584" s="5"/>
      <c r="X584" s="5"/>
      <c r="Y584" s="5"/>
      <c r="Z584" s="5"/>
    </row>
    <row r="585" ht="14.25" customHeight="1">
      <c r="A585" s="1"/>
      <c r="B585" s="2"/>
      <c r="C585" s="14"/>
      <c r="D585" s="14"/>
      <c r="E585" s="2"/>
      <c r="F585" s="15"/>
      <c r="G585" s="16"/>
      <c r="H585" s="16"/>
      <c r="I585" s="4"/>
      <c r="J585" s="5"/>
      <c r="K585" s="5"/>
      <c r="L585" s="5"/>
      <c r="M585" s="5"/>
      <c r="N585" s="5"/>
      <c r="O585" s="5"/>
      <c r="P585" s="5"/>
      <c r="Q585" s="5"/>
      <c r="R585" s="5"/>
      <c r="S585" s="5"/>
      <c r="T585" s="5"/>
      <c r="U585" s="5"/>
      <c r="V585" s="5"/>
      <c r="W585" s="5"/>
      <c r="X585" s="5"/>
      <c r="Y585" s="5"/>
      <c r="Z585" s="5"/>
    </row>
    <row r="586" ht="14.25" customHeight="1">
      <c r="A586" s="1"/>
      <c r="B586" s="2"/>
      <c r="C586" s="14"/>
      <c r="D586" s="14"/>
      <c r="E586" s="2"/>
      <c r="F586" s="15"/>
      <c r="G586" s="16"/>
      <c r="H586" s="16"/>
      <c r="I586" s="4"/>
      <c r="J586" s="5"/>
      <c r="K586" s="5"/>
      <c r="L586" s="5"/>
      <c r="M586" s="5"/>
      <c r="N586" s="5"/>
      <c r="O586" s="5"/>
      <c r="P586" s="5"/>
      <c r="Q586" s="5"/>
      <c r="R586" s="5"/>
      <c r="S586" s="5"/>
      <c r="T586" s="5"/>
      <c r="U586" s="5"/>
      <c r="V586" s="5"/>
      <c r="W586" s="5"/>
      <c r="X586" s="5"/>
      <c r="Y586" s="5"/>
      <c r="Z586" s="5"/>
    </row>
    <row r="587" ht="14.25" customHeight="1">
      <c r="A587" s="1"/>
      <c r="B587" s="2"/>
      <c r="C587" s="14"/>
      <c r="D587" s="14"/>
      <c r="E587" s="2"/>
      <c r="F587" s="15"/>
      <c r="G587" s="16"/>
      <c r="H587" s="16"/>
      <c r="I587" s="4"/>
      <c r="J587" s="5"/>
      <c r="K587" s="5"/>
      <c r="L587" s="5"/>
      <c r="M587" s="5"/>
      <c r="N587" s="5"/>
      <c r="O587" s="5"/>
      <c r="P587" s="5"/>
      <c r="Q587" s="5"/>
      <c r="R587" s="5"/>
      <c r="S587" s="5"/>
      <c r="T587" s="5"/>
      <c r="U587" s="5"/>
      <c r="V587" s="5"/>
      <c r="W587" s="5"/>
      <c r="X587" s="5"/>
      <c r="Y587" s="5"/>
      <c r="Z587" s="5"/>
    </row>
    <row r="588" ht="14.25" customHeight="1">
      <c r="A588" s="1"/>
      <c r="B588" s="2"/>
      <c r="C588" s="14"/>
      <c r="D588" s="14"/>
      <c r="E588" s="2"/>
      <c r="F588" s="15"/>
      <c r="G588" s="16"/>
      <c r="H588" s="16"/>
      <c r="I588" s="4"/>
      <c r="J588" s="5"/>
      <c r="K588" s="5"/>
      <c r="L588" s="5"/>
      <c r="M588" s="5"/>
      <c r="N588" s="5"/>
      <c r="O588" s="5"/>
      <c r="P588" s="5"/>
      <c r="Q588" s="5"/>
      <c r="R588" s="5"/>
      <c r="S588" s="5"/>
      <c r="T588" s="5"/>
      <c r="U588" s="5"/>
      <c r="V588" s="5"/>
      <c r="W588" s="5"/>
      <c r="X588" s="5"/>
      <c r="Y588" s="5"/>
      <c r="Z588" s="5"/>
    </row>
    <row r="589" ht="14.25" customHeight="1">
      <c r="A589" s="1"/>
      <c r="B589" s="2"/>
      <c r="C589" s="14"/>
      <c r="D589" s="14"/>
      <c r="E589" s="2"/>
      <c r="F589" s="15"/>
      <c r="G589" s="16"/>
      <c r="H589" s="16"/>
      <c r="I589" s="4"/>
      <c r="J589" s="5"/>
      <c r="K589" s="5"/>
      <c r="L589" s="5"/>
      <c r="M589" s="5"/>
      <c r="N589" s="5"/>
      <c r="O589" s="5"/>
      <c r="P589" s="5"/>
      <c r="Q589" s="5"/>
      <c r="R589" s="5"/>
      <c r="S589" s="5"/>
      <c r="T589" s="5"/>
      <c r="U589" s="5"/>
      <c r="V589" s="5"/>
      <c r="W589" s="5"/>
      <c r="X589" s="5"/>
      <c r="Y589" s="5"/>
      <c r="Z589" s="5"/>
    </row>
    <row r="590" ht="14.25" customHeight="1">
      <c r="A590" s="1"/>
      <c r="B590" s="2"/>
      <c r="C590" s="14"/>
      <c r="D590" s="14"/>
      <c r="E590" s="2"/>
      <c r="F590" s="15"/>
      <c r="G590" s="16"/>
      <c r="H590" s="16"/>
      <c r="I590" s="4"/>
      <c r="J590" s="5"/>
      <c r="K590" s="5"/>
      <c r="L590" s="5"/>
      <c r="M590" s="5"/>
      <c r="N590" s="5"/>
      <c r="O590" s="5"/>
      <c r="P590" s="5"/>
      <c r="Q590" s="5"/>
      <c r="R590" s="5"/>
      <c r="S590" s="5"/>
      <c r="T590" s="5"/>
      <c r="U590" s="5"/>
      <c r="V590" s="5"/>
      <c r="W590" s="5"/>
      <c r="X590" s="5"/>
      <c r="Y590" s="5"/>
      <c r="Z590" s="5"/>
    </row>
    <row r="591" ht="14.25" customHeight="1">
      <c r="A591" s="1"/>
      <c r="B591" s="2"/>
      <c r="C591" s="14"/>
      <c r="D591" s="14"/>
      <c r="E591" s="2"/>
      <c r="F591" s="15"/>
      <c r="G591" s="16"/>
      <c r="H591" s="16"/>
      <c r="I591" s="4"/>
      <c r="J591" s="5"/>
      <c r="K591" s="5"/>
      <c r="L591" s="5"/>
      <c r="M591" s="5"/>
      <c r="N591" s="5"/>
      <c r="O591" s="5"/>
      <c r="P591" s="5"/>
      <c r="Q591" s="5"/>
      <c r="R591" s="5"/>
      <c r="S591" s="5"/>
      <c r="T591" s="5"/>
      <c r="U591" s="5"/>
      <c r="V591" s="5"/>
      <c r="W591" s="5"/>
      <c r="X591" s="5"/>
      <c r="Y591" s="5"/>
      <c r="Z591" s="5"/>
    </row>
    <row r="592" ht="14.25" customHeight="1">
      <c r="A592" s="1"/>
      <c r="B592" s="2"/>
      <c r="C592" s="14"/>
      <c r="D592" s="14"/>
      <c r="E592" s="2"/>
      <c r="F592" s="15"/>
      <c r="G592" s="16"/>
      <c r="H592" s="16"/>
      <c r="I592" s="4"/>
      <c r="J592" s="5"/>
      <c r="K592" s="5"/>
      <c r="L592" s="5"/>
      <c r="M592" s="5"/>
      <c r="N592" s="5"/>
      <c r="O592" s="5"/>
      <c r="P592" s="5"/>
      <c r="Q592" s="5"/>
      <c r="R592" s="5"/>
      <c r="S592" s="5"/>
      <c r="T592" s="5"/>
      <c r="U592" s="5"/>
      <c r="V592" s="5"/>
      <c r="W592" s="5"/>
      <c r="X592" s="5"/>
      <c r="Y592" s="5"/>
      <c r="Z592" s="5"/>
    </row>
    <row r="593" ht="14.25" customHeight="1">
      <c r="A593" s="1"/>
      <c r="B593" s="2"/>
      <c r="C593" s="14"/>
      <c r="D593" s="14"/>
      <c r="E593" s="2"/>
      <c r="F593" s="15"/>
      <c r="G593" s="16"/>
      <c r="H593" s="16"/>
      <c r="I593" s="4"/>
      <c r="J593" s="5"/>
      <c r="K593" s="5"/>
      <c r="L593" s="5"/>
      <c r="M593" s="5"/>
      <c r="N593" s="5"/>
      <c r="O593" s="5"/>
      <c r="P593" s="5"/>
      <c r="Q593" s="5"/>
      <c r="R593" s="5"/>
      <c r="S593" s="5"/>
      <c r="T593" s="5"/>
      <c r="U593" s="5"/>
      <c r="V593" s="5"/>
      <c r="W593" s="5"/>
      <c r="X593" s="5"/>
      <c r="Y593" s="5"/>
      <c r="Z593" s="5"/>
    </row>
    <row r="594" ht="14.25" customHeight="1">
      <c r="A594" s="1"/>
      <c r="B594" s="2"/>
      <c r="C594" s="14"/>
      <c r="D594" s="14"/>
      <c r="E594" s="2"/>
      <c r="F594" s="15"/>
      <c r="G594" s="16"/>
      <c r="H594" s="16"/>
      <c r="I594" s="4"/>
      <c r="J594" s="5"/>
      <c r="K594" s="5"/>
      <c r="L594" s="5"/>
      <c r="M594" s="5"/>
      <c r="N594" s="5"/>
      <c r="O594" s="5"/>
      <c r="P594" s="5"/>
      <c r="Q594" s="5"/>
      <c r="R594" s="5"/>
      <c r="S594" s="5"/>
      <c r="T594" s="5"/>
      <c r="U594" s="5"/>
      <c r="V594" s="5"/>
      <c r="W594" s="5"/>
      <c r="X594" s="5"/>
      <c r="Y594" s="5"/>
      <c r="Z594" s="5"/>
    </row>
    <row r="595" ht="14.25" customHeight="1">
      <c r="A595" s="1"/>
      <c r="B595" s="2"/>
      <c r="C595" s="14"/>
      <c r="D595" s="14"/>
      <c r="E595" s="2"/>
      <c r="F595" s="15"/>
      <c r="G595" s="16"/>
      <c r="H595" s="16"/>
      <c r="I595" s="4"/>
      <c r="J595" s="5"/>
      <c r="K595" s="5"/>
      <c r="L595" s="5"/>
      <c r="M595" s="5"/>
      <c r="N595" s="5"/>
      <c r="O595" s="5"/>
      <c r="P595" s="5"/>
      <c r="Q595" s="5"/>
      <c r="R595" s="5"/>
      <c r="S595" s="5"/>
      <c r="T595" s="5"/>
      <c r="U595" s="5"/>
      <c r="V595" s="5"/>
      <c r="W595" s="5"/>
      <c r="X595" s="5"/>
      <c r="Y595" s="5"/>
      <c r="Z595" s="5"/>
    </row>
    <row r="596" ht="14.25" customHeight="1">
      <c r="A596" s="1"/>
      <c r="B596" s="2"/>
      <c r="C596" s="14"/>
      <c r="D596" s="14"/>
      <c r="E596" s="2"/>
      <c r="F596" s="15"/>
      <c r="G596" s="16"/>
      <c r="H596" s="16"/>
      <c r="I596" s="4"/>
      <c r="J596" s="5"/>
      <c r="K596" s="5"/>
      <c r="L596" s="5"/>
      <c r="M596" s="5"/>
      <c r="N596" s="5"/>
      <c r="O596" s="5"/>
      <c r="P596" s="5"/>
      <c r="Q596" s="5"/>
      <c r="R596" s="5"/>
      <c r="S596" s="5"/>
      <c r="T596" s="5"/>
      <c r="U596" s="5"/>
      <c r="V596" s="5"/>
      <c r="W596" s="5"/>
      <c r="X596" s="5"/>
      <c r="Y596" s="5"/>
      <c r="Z596" s="5"/>
    </row>
    <row r="597" ht="14.25" customHeight="1">
      <c r="A597" s="1"/>
      <c r="B597" s="2"/>
      <c r="C597" s="14"/>
      <c r="D597" s="14"/>
      <c r="E597" s="2"/>
      <c r="F597" s="15"/>
      <c r="G597" s="16"/>
      <c r="H597" s="16"/>
      <c r="I597" s="4"/>
      <c r="J597" s="5"/>
      <c r="K597" s="5"/>
      <c r="L597" s="5"/>
      <c r="M597" s="5"/>
      <c r="N597" s="5"/>
      <c r="O597" s="5"/>
      <c r="P597" s="5"/>
      <c r="Q597" s="5"/>
      <c r="R597" s="5"/>
      <c r="S597" s="5"/>
      <c r="T597" s="5"/>
      <c r="U597" s="5"/>
      <c r="V597" s="5"/>
      <c r="W597" s="5"/>
      <c r="X597" s="5"/>
      <c r="Y597" s="5"/>
      <c r="Z597" s="5"/>
    </row>
    <row r="598" ht="14.25" customHeight="1">
      <c r="A598" s="1"/>
      <c r="B598" s="2"/>
      <c r="C598" s="14"/>
      <c r="D598" s="14"/>
      <c r="E598" s="2"/>
      <c r="F598" s="15"/>
      <c r="G598" s="16"/>
      <c r="H598" s="16"/>
      <c r="I598" s="4"/>
      <c r="J598" s="5"/>
      <c r="K598" s="5"/>
      <c r="L598" s="5"/>
      <c r="M598" s="5"/>
      <c r="N598" s="5"/>
      <c r="O598" s="5"/>
      <c r="P598" s="5"/>
      <c r="Q598" s="5"/>
      <c r="R598" s="5"/>
      <c r="S598" s="5"/>
      <c r="T598" s="5"/>
      <c r="U598" s="5"/>
      <c r="V598" s="5"/>
      <c r="W598" s="5"/>
      <c r="X598" s="5"/>
      <c r="Y598" s="5"/>
      <c r="Z598" s="5"/>
    </row>
    <row r="599" ht="14.25" customHeight="1">
      <c r="A599" s="1"/>
      <c r="B599" s="2"/>
      <c r="C599" s="14"/>
      <c r="D599" s="14"/>
      <c r="E599" s="2"/>
      <c r="F599" s="15"/>
      <c r="G599" s="16"/>
      <c r="H599" s="16"/>
      <c r="I599" s="4"/>
      <c r="J599" s="5"/>
      <c r="K599" s="5"/>
      <c r="L599" s="5"/>
      <c r="M599" s="5"/>
      <c r="N599" s="5"/>
      <c r="O599" s="5"/>
      <c r="P599" s="5"/>
      <c r="Q599" s="5"/>
      <c r="R599" s="5"/>
      <c r="S599" s="5"/>
      <c r="T599" s="5"/>
      <c r="U599" s="5"/>
      <c r="V599" s="5"/>
      <c r="W599" s="5"/>
      <c r="X599" s="5"/>
      <c r="Y599" s="5"/>
      <c r="Z599" s="5"/>
    </row>
    <row r="600" ht="14.25" customHeight="1">
      <c r="A600" s="1"/>
      <c r="B600" s="2"/>
      <c r="C600" s="14"/>
      <c r="D600" s="14"/>
      <c r="E600" s="2"/>
      <c r="F600" s="15"/>
      <c r="G600" s="16"/>
      <c r="H600" s="16"/>
      <c r="I600" s="4"/>
      <c r="J600" s="5"/>
      <c r="K600" s="5"/>
      <c r="L600" s="5"/>
      <c r="M600" s="5"/>
      <c r="N600" s="5"/>
      <c r="O600" s="5"/>
      <c r="P600" s="5"/>
      <c r="Q600" s="5"/>
      <c r="R600" s="5"/>
      <c r="S600" s="5"/>
      <c r="T600" s="5"/>
      <c r="U600" s="5"/>
      <c r="V600" s="5"/>
      <c r="W600" s="5"/>
      <c r="X600" s="5"/>
      <c r="Y600" s="5"/>
      <c r="Z600" s="5"/>
    </row>
    <row r="601" ht="14.25" customHeight="1">
      <c r="A601" s="1"/>
      <c r="B601" s="2"/>
      <c r="C601" s="14"/>
      <c r="D601" s="14"/>
      <c r="E601" s="2"/>
      <c r="F601" s="15"/>
      <c r="G601" s="16"/>
      <c r="H601" s="16"/>
      <c r="I601" s="4"/>
      <c r="J601" s="5"/>
      <c r="K601" s="5"/>
      <c r="L601" s="5"/>
      <c r="M601" s="5"/>
      <c r="N601" s="5"/>
      <c r="O601" s="5"/>
      <c r="P601" s="5"/>
      <c r="Q601" s="5"/>
      <c r="R601" s="5"/>
      <c r="S601" s="5"/>
      <c r="T601" s="5"/>
      <c r="U601" s="5"/>
      <c r="V601" s="5"/>
      <c r="W601" s="5"/>
      <c r="X601" s="5"/>
      <c r="Y601" s="5"/>
      <c r="Z601" s="5"/>
    </row>
    <row r="602" ht="14.25" customHeight="1">
      <c r="A602" s="1"/>
      <c r="B602" s="2"/>
      <c r="C602" s="14"/>
      <c r="D602" s="14"/>
      <c r="E602" s="2"/>
      <c r="F602" s="15"/>
      <c r="G602" s="16"/>
      <c r="H602" s="16"/>
      <c r="I602" s="4"/>
      <c r="J602" s="5"/>
      <c r="K602" s="5"/>
      <c r="L602" s="5"/>
      <c r="M602" s="5"/>
      <c r="N602" s="5"/>
      <c r="O602" s="5"/>
      <c r="P602" s="5"/>
      <c r="Q602" s="5"/>
      <c r="R602" s="5"/>
      <c r="S602" s="5"/>
      <c r="T602" s="5"/>
      <c r="U602" s="5"/>
      <c r="V602" s="5"/>
      <c r="W602" s="5"/>
      <c r="X602" s="5"/>
      <c r="Y602" s="5"/>
      <c r="Z602" s="5"/>
    </row>
    <row r="603" ht="14.25" customHeight="1">
      <c r="A603" s="1"/>
      <c r="B603" s="2"/>
      <c r="C603" s="14"/>
      <c r="D603" s="14"/>
      <c r="E603" s="2"/>
      <c r="F603" s="15"/>
      <c r="G603" s="16"/>
      <c r="H603" s="16"/>
      <c r="I603" s="4"/>
      <c r="J603" s="5"/>
      <c r="K603" s="5"/>
      <c r="L603" s="5"/>
      <c r="M603" s="5"/>
      <c r="N603" s="5"/>
      <c r="O603" s="5"/>
      <c r="P603" s="5"/>
      <c r="Q603" s="5"/>
      <c r="R603" s="5"/>
      <c r="S603" s="5"/>
      <c r="T603" s="5"/>
      <c r="U603" s="5"/>
      <c r="V603" s="5"/>
      <c r="W603" s="5"/>
      <c r="X603" s="5"/>
      <c r="Y603" s="5"/>
      <c r="Z603" s="5"/>
    </row>
    <row r="604" ht="14.25" customHeight="1">
      <c r="A604" s="1"/>
      <c r="B604" s="2"/>
      <c r="C604" s="14"/>
      <c r="D604" s="14"/>
      <c r="E604" s="2"/>
      <c r="F604" s="15"/>
      <c r="G604" s="16"/>
      <c r="H604" s="16"/>
      <c r="I604" s="4"/>
      <c r="J604" s="5"/>
      <c r="K604" s="5"/>
      <c r="L604" s="5"/>
      <c r="M604" s="5"/>
      <c r="N604" s="5"/>
      <c r="O604" s="5"/>
      <c r="P604" s="5"/>
      <c r="Q604" s="5"/>
      <c r="R604" s="5"/>
      <c r="S604" s="5"/>
      <c r="T604" s="5"/>
      <c r="U604" s="5"/>
      <c r="V604" s="5"/>
      <c r="W604" s="5"/>
      <c r="X604" s="5"/>
      <c r="Y604" s="5"/>
      <c r="Z604" s="5"/>
    </row>
    <row r="605" ht="14.25" customHeight="1">
      <c r="A605" s="1"/>
      <c r="B605" s="2"/>
      <c r="C605" s="14"/>
      <c r="D605" s="14"/>
      <c r="E605" s="2"/>
      <c r="F605" s="15"/>
      <c r="G605" s="16"/>
      <c r="H605" s="16"/>
      <c r="I605" s="4"/>
      <c r="J605" s="5"/>
      <c r="K605" s="5"/>
      <c r="L605" s="5"/>
      <c r="M605" s="5"/>
      <c r="N605" s="5"/>
      <c r="O605" s="5"/>
      <c r="P605" s="5"/>
      <c r="Q605" s="5"/>
      <c r="R605" s="5"/>
      <c r="S605" s="5"/>
      <c r="T605" s="5"/>
      <c r="U605" s="5"/>
      <c r="V605" s="5"/>
      <c r="W605" s="5"/>
      <c r="X605" s="5"/>
      <c r="Y605" s="5"/>
      <c r="Z605" s="5"/>
    </row>
    <row r="606" ht="14.25" customHeight="1">
      <c r="A606" s="1"/>
      <c r="B606" s="2"/>
      <c r="C606" s="14"/>
      <c r="D606" s="14"/>
      <c r="E606" s="2"/>
      <c r="F606" s="15"/>
      <c r="G606" s="16"/>
      <c r="H606" s="16"/>
      <c r="I606" s="4"/>
      <c r="J606" s="5"/>
      <c r="K606" s="5"/>
      <c r="L606" s="5"/>
      <c r="M606" s="5"/>
      <c r="N606" s="5"/>
      <c r="O606" s="5"/>
      <c r="P606" s="5"/>
      <c r="Q606" s="5"/>
      <c r="R606" s="5"/>
      <c r="S606" s="5"/>
      <c r="T606" s="5"/>
      <c r="U606" s="5"/>
      <c r="V606" s="5"/>
      <c r="W606" s="5"/>
      <c r="X606" s="5"/>
      <c r="Y606" s="5"/>
      <c r="Z606" s="5"/>
    </row>
    <row r="607" ht="14.25" customHeight="1">
      <c r="A607" s="1"/>
      <c r="B607" s="2"/>
      <c r="C607" s="14"/>
      <c r="D607" s="14"/>
      <c r="E607" s="2"/>
      <c r="F607" s="15"/>
      <c r="G607" s="16"/>
      <c r="H607" s="16"/>
      <c r="I607" s="4"/>
      <c r="J607" s="5"/>
      <c r="K607" s="5"/>
      <c r="L607" s="5"/>
      <c r="M607" s="5"/>
      <c r="N607" s="5"/>
      <c r="O607" s="5"/>
      <c r="P607" s="5"/>
      <c r="Q607" s="5"/>
      <c r="R607" s="5"/>
      <c r="S607" s="5"/>
      <c r="T607" s="5"/>
      <c r="U607" s="5"/>
      <c r="V607" s="5"/>
      <c r="W607" s="5"/>
      <c r="X607" s="5"/>
      <c r="Y607" s="5"/>
      <c r="Z607" s="5"/>
    </row>
    <row r="608" ht="14.25" customHeight="1">
      <c r="A608" s="1"/>
      <c r="B608" s="2"/>
      <c r="C608" s="14"/>
      <c r="D608" s="14"/>
      <c r="E608" s="2"/>
      <c r="F608" s="15"/>
      <c r="G608" s="16"/>
      <c r="H608" s="16"/>
      <c r="I608" s="4"/>
      <c r="J608" s="5"/>
      <c r="K608" s="5"/>
      <c r="L608" s="5"/>
      <c r="M608" s="5"/>
      <c r="N608" s="5"/>
      <c r="O608" s="5"/>
      <c r="P608" s="5"/>
      <c r="Q608" s="5"/>
      <c r="R608" s="5"/>
      <c r="S608" s="5"/>
      <c r="T608" s="5"/>
      <c r="U608" s="5"/>
      <c r="V608" s="5"/>
      <c r="W608" s="5"/>
      <c r="X608" s="5"/>
      <c r="Y608" s="5"/>
      <c r="Z608" s="5"/>
    </row>
    <row r="609" ht="14.25" customHeight="1">
      <c r="A609" s="1"/>
      <c r="B609" s="2"/>
      <c r="C609" s="14"/>
      <c r="D609" s="14"/>
      <c r="E609" s="2"/>
      <c r="F609" s="15"/>
      <c r="G609" s="16"/>
      <c r="H609" s="16"/>
      <c r="I609" s="4"/>
      <c r="J609" s="5"/>
      <c r="K609" s="5"/>
      <c r="L609" s="5"/>
      <c r="M609" s="5"/>
      <c r="N609" s="5"/>
      <c r="O609" s="5"/>
      <c r="P609" s="5"/>
      <c r="Q609" s="5"/>
      <c r="R609" s="5"/>
      <c r="S609" s="5"/>
      <c r="T609" s="5"/>
      <c r="U609" s="5"/>
      <c r="V609" s="5"/>
      <c r="W609" s="5"/>
      <c r="X609" s="5"/>
      <c r="Y609" s="5"/>
      <c r="Z609" s="5"/>
    </row>
    <row r="610" ht="14.25" customHeight="1">
      <c r="A610" s="1"/>
      <c r="B610" s="2"/>
      <c r="C610" s="14"/>
      <c r="D610" s="14"/>
      <c r="E610" s="2"/>
      <c r="F610" s="15"/>
      <c r="G610" s="16"/>
      <c r="H610" s="16"/>
      <c r="I610" s="4"/>
      <c r="J610" s="5"/>
      <c r="K610" s="5"/>
      <c r="L610" s="5"/>
      <c r="M610" s="5"/>
      <c r="N610" s="5"/>
      <c r="O610" s="5"/>
      <c r="P610" s="5"/>
      <c r="Q610" s="5"/>
      <c r="R610" s="5"/>
      <c r="S610" s="5"/>
      <c r="T610" s="5"/>
      <c r="U610" s="5"/>
      <c r="V610" s="5"/>
      <c r="W610" s="5"/>
      <c r="X610" s="5"/>
      <c r="Y610" s="5"/>
      <c r="Z610" s="5"/>
    </row>
    <row r="611" ht="14.25" customHeight="1">
      <c r="A611" s="1"/>
      <c r="B611" s="2"/>
      <c r="C611" s="14"/>
      <c r="D611" s="14"/>
      <c r="E611" s="2"/>
      <c r="F611" s="15"/>
      <c r="G611" s="16"/>
      <c r="H611" s="16"/>
      <c r="I611" s="4"/>
      <c r="J611" s="5"/>
      <c r="K611" s="5"/>
      <c r="L611" s="5"/>
      <c r="M611" s="5"/>
      <c r="N611" s="5"/>
      <c r="O611" s="5"/>
      <c r="P611" s="5"/>
      <c r="Q611" s="5"/>
      <c r="R611" s="5"/>
      <c r="S611" s="5"/>
      <c r="T611" s="5"/>
      <c r="U611" s="5"/>
      <c r="V611" s="5"/>
      <c r="W611" s="5"/>
      <c r="X611" s="5"/>
      <c r="Y611" s="5"/>
      <c r="Z611" s="5"/>
    </row>
    <row r="612" ht="14.25" customHeight="1">
      <c r="A612" s="1"/>
      <c r="B612" s="2"/>
      <c r="C612" s="14"/>
      <c r="D612" s="14"/>
      <c r="E612" s="2"/>
      <c r="F612" s="15"/>
      <c r="G612" s="16"/>
      <c r="H612" s="16"/>
      <c r="I612" s="4"/>
      <c r="J612" s="5"/>
      <c r="K612" s="5"/>
      <c r="L612" s="5"/>
      <c r="M612" s="5"/>
      <c r="N612" s="5"/>
      <c r="O612" s="5"/>
      <c r="P612" s="5"/>
      <c r="Q612" s="5"/>
      <c r="R612" s="5"/>
      <c r="S612" s="5"/>
      <c r="T612" s="5"/>
      <c r="U612" s="5"/>
      <c r="V612" s="5"/>
      <c r="W612" s="5"/>
      <c r="X612" s="5"/>
      <c r="Y612" s="5"/>
      <c r="Z612" s="5"/>
    </row>
    <row r="613" ht="14.25" customHeight="1">
      <c r="A613" s="1"/>
      <c r="B613" s="2"/>
      <c r="C613" s="14"/>
      <c r="D613" s="14"/>
      <c r="E613" s="2"/>
      <c r="F613" s="15"/>
      <c r="G613" s="16"/>
      <c r="H613" s="16"/>
      <c r="I613" s="4"/>
      <c r="J613" s="5"/>
      <c r="K613" s="5"/>
      <c r="L613" s="5"/>
      <c r="M613" s="5"/>
      <c r="N613" s="5"/>
      <c r="O613" s="5"/>
      <c r="P613" s="5"/>
      <c r="Q613" s="5"/>
      <c r="R613" s="5"/>
      <c r="S613" s="5"/>
      <c r="T613" s="5"/>
      <c r="U613" s="5"/>
      <c r="V613" s="5"/>
      <c r="W613" s="5"/>
      <c r="X613" s="5"/>
      <c r="Y613" s="5"/>
      <c r="Z613" s="5"/>
    </row>
    <row r="614" ht="14.25" customHeight="1">
      <c r="A614" s="1"/>
      <c r="B614" s="2"/>
      <c r="C614" s="14"/>
      <c r="D614" s="14"/>
      <c r="E614" s="2"/>
      <c r="F614" s="15"/>
      <c r="G614" s="16"/>
      <c r="H614" s="16"/>
      <c r="I614" s="4"/>
      <c r="J614" s="5"/>
      <c r="K614" s="5"/>
      <c r="L614" s="5"/>
      <c r="M614" s="5"/>
      <c r="N614" s="5"/>
      <c r="O614" s="5"/>
      <c r="P614" s="5"/>
      <c r="Q614" s="5"/>
      <c r="R614" s="5"/>
      <c r="S614" s="5"/>
      <c r="T614" s="5"/>
      <c r="U614" s="5"/>
      <c r="V614" s="5"/>
      <c r="W614" s="5"/>
      <c r="X614" s="5"/>
      <c r="Y614" s="5"/>
      <c r="Z614" s="5"/>
    </row>
    <row r="615" ht="14.25" customHeight="1">
      <c r="A615" s="1"/>
      <c r="B615" s="2"/>
      <c r="C615" s="14"/>
      <c r="D615" s="14"/>
      <c r="E615" s="2"/>
      <c r="F615" s="15"/>
      <c r="G615" s="16"/>
      <c r="H615" s="16"/>
      <c r="I615" s="4"/>
      <c r="J615" s="5"/>
      <c r="K615" s="5"/>
      <c r="L615" s="5"/>
      <c r="M615" s="5"/>
      <c r="N615" s="5"/>
      <c r="O615" s="5"/>
      <c r="P615" s="5"/>
      <c r="Q615" s="5"/>
      <c r="R615" s="5"/>
      <c r="S615" s="5"/>
      <c r="T615" s="5"/>
      <c r="U615" s="5"/>
      <c r="V615" s="5"/>
      <c r="W615" s="5"/>
      <c r="X615" s="5"/>
      <c r="Y615" s="5"/>
      <c r="Z615" s="5"/>
    </row>
    <row r="616" ht="14.25" customHeight="1">
      <c r="A616" s="1"/>
      <c r="B616" s="2"/>
      <c r="C616" s="14"/>
      <c r="D616" s="14"/>
      <c r="E616" s="2"/>
      <c r="F616" s="15"/>
      <c r="G616" s="16"/>
      <c r="H616" s="16"/>
      <c r="I616" s="4"/>
      <c r="J616" s="5"/>
      <c r="K616" s="5"/>
      <c r="L616" s="5"/>
      <c r="M616" s="5"/>
      <c r="N616" s="5"/>
      <c r="O616" s="5"/>
      <c r="P616" s="5"/>
      <c r="Q616" s="5"/>
      <c r="R616" s="5"/>
      <c r="S616" s="5"/>
      <c r="T616" s="5"/>
      <c r="U616" s="5"/>
      <c r="V616" s="5"/>
      <c r="W616" s="5"/>
      <c r="X616" s="5"/>
      <c r="Y616" s="5"/>
      <c r="Z616" s="5"/>
    </row>
    <row r="617" ht="14.25" customHeight="1">
      <c r="A617" s="1"/>
      <c r="B617" s="2"/>
      <c r="C617" s="14"/>
      <c r="D617" s="14"/>
      <c r="E617" s="2"/>
      <c r="F617" s="15"/>
      <c r="G617" s="16"/>
      <c r="H617" s="16"/>
      <c r="I617" s="4"/>
      <c r="J617" s="5"/>
      <c r="K617" s="5"/>
      <c r="L617" s="5"/>
      <c r="M617" s="5"/>
      <c r="N617" s="5"/>
      <c r="O617" s="5"/>
      <c r="P617" s="5"/>
      <c r="Q617" s="5"/>
      <c r="R617" s="5"/>
      <c r="S617" s="5"/>
      <c r="T617" s="5"/>
      <c r="U617" s="5"/>
      <c r="V617" s="5"/>
      <c r="W617" s="5"/>
      <c r="X617" s="5"/>
      <c r="Y617" s="5"/>
      <c r="Z617" s="5"/>
    </row>
    <row r="618" ht="14.25" customHeight="1">
      <c r="A618" s="1"/>
      <c r="B618" s="2"/>
      <c r="C618" s="14"/>
      <c r="D618" s="14"/>
      <c r="E618" s="2"/>
      <c r="F618" s="15"/>
      <c r="G618" s="16"/>
      <c r="H618" s="16"/>
      <c r="I618" s="4"/>
      <c r="J618" s="5"/>
      <c r="K618" s="5"/>
      <c r="L618" s="5"/>
      <c r="M618" s="5"/>
      <c r="N618" s="5"/>
      <c r="O618" s="5"/>
      <c r="P618" s="5"/>
      <c r="Q618" s="5"/>
      <c r="R618" s="5"/>
      <c r="S618" s="5"/>
      <c r="T618" s="5"/>
      <c r="U618" s="5"/>
      <c r="V618" s="5"/>
      <c r="W618" s="5"/>
      <c r="X618" s="5"/>
      <c r="Y618" s="5"/>
      <c r="Z618" s="5"/>
    </row>
    <row r="619" ht="14.25" customHeight="1">
      <c r="A619" s="1"/>
      <c r="B619" s="2"/>
      <c r="C619" s="14"/>
      <c r="D619" s="14"/>
      <c r="E619" s="2"/>
      <c r="F619" s="15"/>
      <c r="G619" s="16"/>
      <c r="H619" s="16"/>
      <c r="I619" s="4"/>
      <c r="J619" s="5"/>
      <c r="K619" s="5"/>
      <c r="L619" s="5"/>
      <c r="M619" s="5"/>
      <c r="N619" s="5"/>
      <c r="O619" s="5"/>
      <c r="P619" s="5"/>
      <c r="Q619" s="5"/>
      <c r="R619" s="5"/>
      <c r="S619" s="5"/>
      <c r="T619" s="5"/>
      <c r="U619" s="5"/>
      <c r="V619" s="5"/>
      <c r="W619" s="5"/>
      <c r="X619" s="5"/>
      <c r="Y619" s="5"/>
      <c r="Z619" s="5"/>
    </row>
    <row r="620" ht="14.25" customHeight="1">
      <c r="A620" s="1"/>
      <c r="B620" s="2"/>
      <c r="C620" s="14"/>
      <c r="D620" s="14"/>
      <c r="E620" s="2"/>
      <c r="F620" s="15"/>
      <c r="G620" s="16"/>
      <c r="H620" s="16"/>
      <c r="I620" s="4"/>
      <c r="J620" s="5"/>
      <c r="K620" s="5"/>
      <c r="L620" s="5"/>
      <c r="M620" s="5"/>
      <c r="N620" s="5"/>
      <c r="O620" s="5"/>
      <c r="P620" s="5"/>
      <c r="Q620" s="5"/>
      <c r="R620" s="5"/>
      <c r="S620" s="5"/>
      <c r="T620" s="5"/>
      <c r="U620" s="5"/>
      <c r="V620" s="5"/>
      <c r="W620" s="5"/>
      <c r="X620" s="5"/>
      <c r="Y620" s="5"/>
      <c r="Z620" s="5"/>
    </row>
    <row r="621" ht="14.25" customHeight="1">
      <c r="A621" s="1"/>
      <c r="B621" s="2"/>
      <c r="C621" s="14"/>
      <c r="D621" s="14"/>
      <c r="E621" s="2"/>
      <c r="F621" s="15"/>
      <c r="G621" s="16"/>
      <c r="H621" s="16"/>
      <c r="I621" s="4"/>
      <c r="J621" s="5"/>
      <c r="K621" s="5"/>
      <c r="L621" s="5"/>
      <c r="M621" s="5"/>
      <c r="N621" s="5"/>
      <c r="O621" s="5"/>
      <c r="P621" s="5"/>
      <c r="Q621" s="5"/>
      <c r="R621" s="5"/>
      <c r="S621" s="5"/>
      <c r="T621" s="5"/>
      <c r="U621" s="5"/>
      <c r="V621" s="5"/>
      <c r="W621" s="5"/>
      <c r="X621" s="5"/>
      <c r="Y621" s="5"/>
      <c r="Z621" s="5"/>
    </row>
    <row r="622" ht="14.25" customHeight="1">
      <c r="A622" s="1"/>
      <c r="B622" s="2"/>
      <c r="C622" s="14"/>
      <c r="D622" s="14"/>
      <c r="E622" s="2"/>
      <c r="F622" s="15"/>
      <c r="G622" s="16"/>
      <c r="H622" s="16"/>
      <c r="I622" s="4"/>
      <c r="J622" s="5"/>
      <c r="K622" s="5"/>
      <c r="L622" s="5"/>
      <c r="M622" s="5"/>
      <c r="N622" s="5"/>
      <c r="O622" s="5"/>
      <c r="P622" s="5"/>
      <c r="Q622" s="5"/>
      <c r="R622" s="5"/>
      <c r="S622" s="5"/>
      <c r="T622" s="5"/>
      <c r="U622" s="5"/>
      <c r="V622" s="5"/>
      <c r="W622" s="5"/>
      <c r="X622" s="5"/>
      <c r="Y622" s="5"/>
      <c r="Z622" s="5"/>
    </row>
    <row r="623" ht="14.25" customHeight="1">
      <c r="A623" s="1"/>
      <c r="B623" s="2"/>
      <c r="C623" s="14"/>
      <c r="D623" s="14"/>
      <c r="E623" s="2"/>
      <c r="F623" s="15"/>
      <c r="G623" s="16"/>
      <c r="H623" s="16"/>
      <c r="I623" s="4"/>
      <c r="J623" s="5"/>
      <c r="K623" s="5"/>
      <c r="L623" s="5"/>
      <c r="M623" s="5"/>
      <c r="N623" s="5"/>
      <c r="O623" s="5"/>
      <c r="P623" s="5"/>
      <c r="Q623" s="5"/>
      <c r="R623" s="5"/>
      <c r="S623" s="5"/>
      <c r="T623" s="5"/>
      <c r="U623" s="5"/>
      <c r="V623" s="5"/>
      <c r="W623" s="5"/>
      <c r="X623" s="5"/>
      <c r="Y623" s="5"/>
      <c r="Z623" s="5"/>
    </row>
    <row r="624" ht="14.25" customHeight="1">
      <c r="A624" s="1"/>
      <c r="B624" s="2"/>
      <c r="C624" s="14"/>
      <c r="D624" s="14"/>
      <c r="E624" s="2"/>
      <c r="F624" s="15"/>
      <c r="G624" s="16"/>
      <c r="H624" s="16"/>
      <c r="I624" s="4"/>
      <c r="J624" s="5"/>
      <c r="K624" s="5"/>
      <c r="L624" s="5"/>
      <c r="M624" s="5"/>
      <c r="N624" s="5"/>
      <c r="O624" s="5"/>
      <c r="P624" s="5"/>
      <c r="Q624" s="5"/>
      <c r="R624" s="5"/>
      <c r="S624" s="5"/>
      <c r="T624" s="5"/>
      <c r="U624" s="5"/>
      <c r="V624" s="5"/>
      <c r="W624" s="5"/>
      <c r="X624" s="5"/>
      <c r="Y624" s="5"/>
      <c r="Z624" s="5"/>
    </row>
    <row r="625" ht="14.25" customHeight="1">
      <c r="A625" s="1"/>
      <c r="B625" s="2"/>
      <c r="C625" s="14"/>
      <c r="D625" s="14"/>
      <c r="E625" s="2"/>
      <c r="F625" s="15"/>
      <c r="G625" s="16"/>
      <c r="H625" s="16"/>
      <c r="I625" s="4"/>
      <c r="J625" s="5"/>
      <c r="K625" s="5"/>
      <c r="L625" s="5"/>
      <c r="M625" s="5"/>
      <c r="N625" s="5"/>
      <c r="O625" s="5"/>
      <c r="P625" s="5"/>
      <c r="Q625" s="5"/>
      <c r="R625" s="5"/>
      <c r="S625" s="5"/>
      <c r="T625" s="5"/>
      <c r="U625" s="5"/>
      <c r="V625" s="5"/>
      <c r="W625" s="5"/>
      <c r="X625" s="5"/>
      <c r="Y625" s="5"/>
      <c r="Z625" s="5"/>
    </row>
    <row r="626" ht="14.25" customHeight="1">
      <c r="A626" s="1"/>
      <c r="B626" s="2"/>
      <c r="C626" s="14"/>
      <c r="D626" s="14"/>
      <c r="E626" s="2"/>
      <c r="F626" s="15"/>
      <c r="G626" s="16"/>
      <c r="H626" s="16"/>
      <c r="I626" s="4"/>
      <c r="J626" s="5"/>
      <c r="K626" s="5"/>
      <c r="L626" s="5"/>
      <c r="M626" s="5"/>
      <c r="N626" s="5"/>
      <c r="O626" s="5"/>
      <c r="P626" s="5"/>
      <c r="Q626" s="5"/>
      <c r="R626" s="5"/>
      <c r="S626" s="5"/>
      <c r="T626" s="5"/>
      <c r="U626" s="5"/>
      <c r="V626" s="5"/>
      <c r="W626" s="5"/>
      <c r="X626" s="5"/>
      <c r="Y626" s="5"/>
      <c r="Z626" s="5"/>
    </row>
    <row r="627" ht="14.25" customHeight="1">
      <c r="A627" s="1"/>
      <c r="B627" s="2"/>
      <c r="C627" s="14"/>
      <c r="D627" s="14"/>
      <c r="E627" s="2"/>
      <c r="F627" s="15"/>
      <c r="G627" s="16"/>
      <c r="H627" s="16"/>
      <c r="I627" s="4"/>
      <c r="J627" s="5"/>
      <c r="K627" s="5"/>
      <c r="L627" s="5"/>
      <c r="M627" s="5"/>
      <c r="N627" s="5"/>
      <c r="O627" s="5"/>
      <c r="P627" s="5"/>
      <c r="Q627" s="5"/>
      <c r="R627" s="5"/>
      <c r="S627" s="5"/>
      <c r="T627" s="5"/>
      <c r="U627" s="5"/>
      <c r="V627" s="5"/>
      <c r="W627" s="5"/>
      <c r="X627" s="5"/>
      <c r="Y627" s="5"/>
      <c r="Z627" s="5"/>
    </row>
    <row r="628" ht="14.25" customHeight="1">
      <c r="A628" s="1"/>
      <c r="B628" s="2"/>
      <c r="C628" s="14"/>
      <c r="D628" s="14"/>
      <c r="E628" s="2"/>
      <c r="F628" s="15"/>
      <c r="G628" s="16"/>
      <c r="H628" s="16"/>
      <c r="I628" s="4"/>
      <c r="J628" s="5"/>
      <c r="K628" s="5"/>
      <c r="L628" s="5"/>
      <c r="M628" s="5"/>
      <c r="N628" s="5"/>
      <c r="O628" s="5"/>
      <c r="P628" s="5"/>
      <c r="Q628" s="5"/>
      <c r="R628" s="5"/>
      <c r="S628" s="5"/>
      <c r="T628" s="5"/>
      <c r="U628" s="5"/>
      <c r="V628" s="5"/>
      <c r="W628" s="5"/>
      <c r="X628" s="5"/>
      <c r="Y628" s="5"/>
      <c r="Z628" s="5"/>
    </row>
    <row r="629" ht="14.25" customHeight="1">
      <c r="A629" s="1"/>
      <c r="B629" s="2"/>
      <c r="C629" s="14"/>
      <c r="D629" s="14"/>
      <c r="E629" s="2"/>
      <c r="F629" s="15"/>
      <c r="G629" s="16"/>
      <c r="H629" s="16"/>
      <c r="I629" s="4"/>
      <c r="J629" s="5"/>
      <c r="K629" s="5"/>
      <c r="L629" s="5"/>
      <c r="M629" s="5"/>
      <c r="N629" s="5"/>
      <c r="O629" s="5"/>
      <c r="P629" s="5"/>
      <c r="Q629" s="5"/>
      <c r="R629" s="5"/>
      <c r="S629" s="5"/>
      <c r="T629" s="5"/>
      <c r="U629" s="5"/>
      <c r="V629" s="5"/>
      <c r="W629" s="5"/>
      <c r="X629" s="5"/>
      <c r="Y629" s="5"/>
      <c r="Z629" s="5"/>
    </row>
    <row r="630" ht="14.25" customHeight="1">
      <c r="A630" s="1"/>
      <c r="B630" s="2"/>
      <c r="C630" s="14"/>
      <c r="D630" s="14"/>
      <c r="E630" s="2"/>
      <c r="F630" s="15"/>
      <c r="G630" s="16"/>
      <c r="H630" s="16"/>
      <c r="I630" s="4"/>
      <c r="J630" s="5"/>
      <c r="K630" s="5"/>
      <c r="L630" s="5"/>
      <c r="M630" s="5"/>
      <c r="N630" s="5"/>
      <c r="O630" s="5"/>
      <c r="P630" s="5"/>
      <c r="Q630" s="5"/>
      <c r="R630" s="5"/>
      <c r="S630" s="5"/>
      <c r="T630" s="5"/>
      <c r="U630" s="5"/>
      <c r="V630" s="5"/>
      <c r="W630" s="5"/>
      <c r="X630" s="5"/>
      <c r="Y630" s="5"/>
      <c r="Z630" s="5"/>
    </row>
    <row r="631" ht="14.25" customHeight="1">
      <c r="A631" s="1"/>
      <c r="B631" s="2"/>
      <c r="C631" s="14"/>
      <c r="D631" s="14"/>
      <c r="E631" s="2"/>
      <c r="F631" s="15"/>
      <c r="G631" s="16"/>
      <c r="H631" s="16"/>
      <c r="I631" s="4"/>
      <c r="J631" s="5"/>
      <c r="K631" s="5"/>
      <c r="L631" s="5"/>
      <c r="M631" s="5"/>
      <c r="N631" s="5"/>
      <c r="O631" s="5"/>
      <c r="P631" s="5"/>
      <c r="Q631" s="5"/>
      <c r="R631" s="5"/>
      <c r="S631" s="5"/>
      <c r="T631" s="5"/>
      <c r="U631" s="5"/>
      <c r="V631" s="5"/>
      <c r="W631" s="5"/>
      <c r="X631" s="5"/>
      <c r="Y631" s="5"/>
      <c r="Z631" s="5"/>
    </row>
    <row r="632" ht="14.25" customHeight="1">
      <c r="A632" s="1"/>
      <c r="B632" s="2"/>
      <c r="C632" s="14"/>
      <c r="D632" s="14"/>
      <c r="E632" s="2"/>
      <c r="F632" s="15"/>
      <c r="G632" s="16"/>
      <c r="H632" s="16"/>
      <c r="I632" s="4"/>
      <c r="J632" s="5"/>
      <c r="K632" s="5"/>
      <c r="L632" s="5"/>
      <c r="M632" s="5"/>
      <c r="N632" s="5"/>
      <c r="O632" s="5"/>
      <c r="P632" s="5"/>
      <c r="Q632" s="5"/>
      <c r="R632" s="5"/>
      <c r="S632" s="5"/>
      <c r="T632" s="5"/>
      <c r="U632" s="5"/>
      <c r="V632" s="5"/>
      <c r="W632" s="5"/>
      <c r="X632" s="5"/>
      <c r="Y632" s="5"/>
      <c r="Z632" s="5"/>
    </row>
    <row r="633" ht="14.25" customHeight="1">
      <c r="A633" s="1"/>
      <c r="B633" s="2"/>
      <c r="C633" s="14"/>
      <c r="D633" s="14"/>
      <c r="E633" s="2"/>
      <c r="F633" s="15"/>
      <c r="G633" s="16"/>
      <c r="H633" s="16"/>
      <c r="I633" s="4"/>
      <c r="J633" s="5"/>
      <c r="K633" s="5"/>
      <c r="L633" s="5"/>
      <c r="M633" s="5"/>
      <c r="N633" s="5"/>
      <c r="O633" s="5"/>
      <c r="P633" s="5"/>
      <c r="Q633" s="5"/>
      <c r="R633" s="5"/>
      <c r="S633" s="5"/>
      <c r="T633" s="5"/>
      <c r="U633" s="5"/>
      <c r="V633" s="5"/>
      <c r="W633" s="5"/>
      <c r="X633" s="5"/>
      <c r="Y633" s="5"/>
      <c r="Z633" s="5"/>
    </row>
    <row r="634" ht="14.25" customHeight="1">
      <c r="A634" s="1"/>
      <c r="B634" s="2"/>
      <c r="C634" s="14"/>
      <c r="D634" s="14"/>
      <c r="E634" s="2"/>
      <c r="F634" s="15"/>
      <c r="G634" s="16"/>
      <c r="H634" s="16"/>
      <c r="I634" s="4"/>
      <c r="J634" s="5"/>
      <c r="K634" s="5"/>
      <c r="L634" s="5"/>
      <c r="M634" s="5"/>
      <c r="N634" s="5"/>
      <c r="O634" s="5"/>
      <c r="P634" s="5"/>
      <c r="Q634" s="5"/>
      <c r="R634" s="5"/>
      <c r="S634" s="5"/>
      <c r="T634" s="5"/>
      <c r="U634" s="5"/>
      <c r="V634" s="5"/>
      <c r="W634" s="5"/>
      <c r="X634" s="5"/>
      <c r="Y634" s="5"/>
      <c r="Z634" s="5"/>
    </row>
    <row r="635" ht="14.25" customHeight="1">
      <c r="A635" s="1"/>
      <c r="B635" s="2"/>
      <c r="C635" s="14"/>
      <c r="D635" s="14"/>
      <c r="E635" s="2"/>
      <c r="F635" s="15"/>
      <c r="G635" s="16"/>
      <c r="H635" s="16"/>
      <c r="I635" s="4"/>
      <c r="J635" s="5"/>
      <c r="K635" s="5"/>
      <c r="L635" s="5"/>
      <c r="M635" s="5"/>
      <c r="N635" s="5"/>
      <c r="O635" s="5"/>
      <c r="P635" s="5"/>
      <c r="Q635" s="5"/>
      <c r="R635" s="5"/>
      <c r="S635" s="5"/>
      <c r="T635" s="5"/>
      <c r="U635" s="5"/>
      <c r="V635" s="5"/>
      <c r="W635" s="5"/>
      <c r="X635" s="5"/>
      <c r="Y635" s="5"/>
      <c r="Z635" s="5"/>
    </row>
    <row r="636" ht="14.25" customHeight="1">
      <c r="A636" s="1"/>
      <c r="B636" s="2"/>
      <c r="C636" s="14"/>
      <c r="D636" s="14"/>
      <c r="E636" s="2"/>
      <c r="F636" s="15"/>
      <c r="G636" s="16"/>
      <c r="H636" s="16"/>
      <c r="I636" s="4"/>
      <c r="J636" s="5"/>
      <c r="K636" s="5"/>
      <c r="L636" s="5"/>
      <c r="M636" s="5"/>
      <c r="N636" s="5"/>
      <c r="O636" s="5"/>
      <c r="P636" s="5"/>
      <c r="Q636" s="5"/>
      <c r="R636" s="5"/>
      <c r="S636" s="5"/>
      <c r="T636" s="5"/>
      <c r="U636" s="5"/>
      <c r="V636" s="5"/>
      <c r="W636" s="5"/>
      <c r="X636" s="5"/>
      <c r="Y636" s="5"/>
      <c r="Z636" s="5"/>
    </row>
    <row r="637" ht="14.25" customHeight="1">
      <c r="A637" s="1"/>
      <c r="B637" s="2"/>
      <c r="C637" s="14"/>
      <c r="D637" s="14"/>
      <c r="E637" s="2"/>
      <c r="F637" s="15"/>
      <c r="G637" s="16"/>
      <c r="H637" s="16"/>
      <c r="I637" s="4"/>
      <c r="J637" s="5"/>
      <c r="K637" s="5"/>
      <c r="L637" s="5"/>
      <c r="M637" s="5"/>
      <c r="N637" s="5"/>
      <c r="O637" s="5"/>
      <c r="P637" s="5"/>
      <c r="Q637" s="5"/>
      <c r="R637" s="5"/>
      <c r="S637" s="5"/>
      <c r="T637" s="5"/>
      <c r="U637" s="5"/>
      <c r="V637" s="5"/>
      <c r="W637" s="5"/>
      <c r="X637" s="5"/>
      <c r="Y637" s="5"/>
      <c r="Z637" s="5"/>
    </row>
    <row r="638" ht="14.25" customHeight="1">
      <c r="A638" s="1"/>
      <c r="B638" s="2"/>
      <c r="C638" s="14"/>
      <c r="D638" s="14"/>
      <c r="E638" s="2"/>
      <c r="F638" s="15"/>
      <c r="G638" s="16"/>
      <c r="H638" s="16"/>
      <c r="I638" s="4"/>
      <c r="J638" s="5"/>
      <c r="K638" s="5"/>
      <c r="L638" s="5"/>
      <c r="M638" s="5"/>
      <c r="N638" s="5"/>
      <c r="O638" s="5"/>
      <c r="P638" s="5"/>
      <c r="Q638" s="5"/>
      <c r="R638" s="5"/>
      <c r="S638" s="5"/>
      <c r="T638" s="5"/>
      <c r="U638" s="5"/>
      <c r="V638" s="5"/>
      <c r="W638" s="5"/>
      <c r="X638" s="5"/>
      <c r="Y638" s="5"/>
      <c r="Z638" s="5"/>
    </row>
    <row r="639" ht="14.25" customHeight="1">
      <c r="A639" s="1"/>
      <c r="B639" s="2"/>
      <c r="C639" s="14"/>
      <c r="D639" s="14"/>
      <c r="E639" s="2"/>
      <c r="F639" s="15"/>
      <c r="G639" s="16"/>
      <c r="H639" s="16"/>
      <c r="I639" s="4"/>
      <c r="J639" s="5"/>
      <c r="K639" s="5"/>
      <c r="L639" s="5"/>
      <c r="M639" s="5"/>
      <c r="N639" s="5"/>
      <c r="O639" s="5"/>
      <c r="P639" s="5"/>
      <c r="Q639" s="5"/>
      <c r="R639" s="5"/>
      <c r="S639" s="5"/>
      <c r="T639" s="5"/>
      <c r="U639" s="5"/>
      <c r="V639" s="5"/>
      <c r="W639" s="5"/>
      <c r="X639" s="5"/>
      <c r="Y639" s="5"/>
      <c r="Z639" s="5"/>
    </row>
    <row r="640" ht="14.25" customHeight="1">
      <c r="A640" s="1"/>
      <c r="B640" s="2"/>
      <c r="C640" s="14"/>
      <c r="D640" s="14"/>
      <c r="E640" s="2"/>
      <c r="F640" s="15"/>
      <c r="G640" s="16"/>
      <c r="H640" s="16"/>
      <c r="I640" s="4"/>
      <c r="J640" s="5"/>
      <c r="K640" s="5"/>
      <c r="L640" s="5"/>
      <c r="M640" s="5"/>
      <c r="N640" s="5"/>
      <c r="O640" s="5"/>
      <c r="P640" s="5"/>
      <c r="Q640" s="5"/>
      <c r="R640" s="5"/>
      <c r="S640" s="5"/>
      <c r="T640" s="5"/>
      <c r="U640" s="5"/>
      <c r="V640" s="5"/>
      <c r="W640" s="5"/>
      <c r="X640" s="5"/>
      <c r="Y640" s="5"/>
      <c r="Z640" s="5"/>
    </row>
    <row r="641" ht="14.25" customHeight="1">
      <c r="A641" s="1"/>
      <c r="B641" s="2"/>
      <c r="C641" s="14"/>
      <c r="D641" s="14"/>
      <c r="E641" s="2"/>
      <c r="F641" s="15"/>
      <c r="G641" s="16"/>
      <c r="H641" s="16"/>
      <c r="I641" s="4"/>
      <c r="J641" s="5"/>
      <c r="K641" s="5"/>
      <c r="L641" s="5"/>
      <c r="M641" s="5"/>
      <c r="N641" s="5"/>
      <c r="O641" s="5"/>
      <c r="P641" s="5"/>
      <c r="Q641" s="5"/>
      <c r="R641" s="5"/>
      <c r="S641" s="5"/>
      <c r="T641" s="5"/>
      <c r="U641" s="5"/>
      <c r="V641" s="5"/>
      <c r="W641" s="5"/>
      <c r="X641" s="5"/>
      <c r="Y641" s="5"/>
      <c r="Z641" s="5"/>
    </row>
    <row r="642" ht="14.25" customHeight="1">
      <c r="A642" s="1"/>
      <c r="B642" s="2"/>
      <c r="C642" s="14"/>
      <c r="D642" s="14"/>
      <c r="E642" s="2"/>
      <c r="F642" s="15"/>
      <c r="G642" s="16"/>
      <c r="H642" s="16"/>
      <c r="I642" s="4"/>
      <c r="J642" s="5"/>
      <c r="K642" s="5"/>
      <c r="L642" s="5"/>
      <c r="M642" s="5"/>
      <c r="N642" s="5"/>
      <c r="O642" s="5"/>
      <c r="P642" s="5"/>
      <c r="Q642" s="5"/>
      <c r="R642" s="5"/>
      <c r="S642" s="5"/>
      <c r="T642" s="5"/>
      <c r="U642" s="5"/>
      <c r="V642" s="5"/>
      <c r="W642" s="5"/>
      <c r="X642" s="5"/>
      <c r="Y642" s="5"/>
      <c r="Z642" s="5"/>
    </row>
    <row r="643" ht="14.25" customHeight="1">
      <c r="A643" s="1"/>
      <c r="B643" s="2"/>
      <c r="C643" s="14"/>
      <c r="D643" s="14"/>
      <c r="E643" s="2"/>
      <c r="F643" s="15"/>
      <c r="G643" s="16"/>
      <c r="H643" s="16"/>
      <c r="I643" s="4"/>
      <c r="J643" s="5"/>
      <c r="K643" s="5"/>
      <c r="L643" s="5"/>
      <c r="M643" s="5"/>
      <c r="N643" s="5"/>
      <c r="O643" s="5"/>
      <c r="P643" s="5"/>
      <c r="Q643" s="5"/>
      <c r="R643" s="5"/>
      <c r="S643" s="5"/>
      <c r="T643" s="5"/>
      <c r="U643" s="5"/>
      <c r="V643" s="5"/>
      <c r="W643" s="5"/>
      <c r="X643" s="5"/>
      <c r="Y643" s="5"/>
      <c r="Z643" s="5"/>
    </row>
    <row r="644" ht="14.25" customHeight="1">
      <c r="A644" s="1"/>
      <c r="B644" s="2"/>
      <c r="C644" s="14"/>
      <c r="D644" s="14"/>
      <c r="E644" s="2"/>
      <c r="F644" s="15"/>
      <c r="G644" s="16"/>
      <c r="H644" s="16"/>
      <c r="I644" s="4"/>
      <c r="J644" s="5"/>
      <c r="K644" s="5"/>
      <c r="L644" s="5"/>
      <c r="M644" s="5"/>
      <c r="N644" s="5"/>
      <c r="O644" s="5"/>
      <c r="P644" s="5"/>
      <c r="Q644" s="5"/>
      <c r="R644" s="5"/>
      <c r="S644" s="5"/>
      <c r="T644" s="5"/>
      <c r="U644" s="5"/>
      <c r="V644" s="5"/>
      <c r="W644" s="5"/>
      <c r="X644" s="5"/>
      <c r="Y644" s="5"/>
      <c r="Z644" s="5"/>
    </row>
    <row r="645" ht="14.25" customHeight="1">
      <c r="A645" s="1"/>
      <c r="B645" s="2"/>
      <c r="C645" s="14"/>
      <c r="D645" s="14"/>
      <c r="E645" s="2"/>
      <c r="F645" s="15"/>
      <c r="G645" s="16"/>
      <c r="H645" s="16"/>
      <c r="I645" s="4"/>
      <c r="J645" s="5"/>
      <c r="K645" s="5"/>
      <c r="L645" s="5"/>
      <c r="M645" s="5"/>
      <c r="N645" s="5"/>
      <c r="O645" s="5"/>
      <c r="P645" s="5"/>
      <c r="Q645" s="5"/>
      <c r="R645" s="5"/>
      <c r="S645" s="5"/>
      <c r="T645" s="5"/>
      <c r="U645" s="5"/>
      <c r="V645" s="5"/>
      <c r="W645" s="5"/>
      <c r="X645" s="5"/>
      <c r="Y645" s="5"/>
      <c r="Z645" s="5"/>
    </row>
    <row r="646" ht="14.25" customHeight="1">
      <c r="A646" s="1"/>
      <c r="B646" s="2"/>
      <c r="C646" s="14"/>
      <c r="D646" s="14"/>
      <c r="E646" s="2"/>
      <c r="F646" s="15"/>
      <c r="G646" s="16"/>
      <c r="H646" s="16"/>
      <c r="I646" s="4"/>
      <c r="J646" s="5"/>
      <c r="K646" s="5"/>
      <c r="L646" s="5"/>
      <c r="M646" s="5"/>
      <c r="N646" s="5"/>
      <c r="O646" s="5"/>
      <c r="P646" s="5"/>
      <c r="Q646" s="5"/>
      <c r="R646" s="5"/>
      <c r="S646" s="5"/>
      <c r="T646" s="5"/>
      <c r="U646" s="5"/>
      <c r="V646" s="5"/>
      <c r="W646" s="5"/>
      <c r="X646" s="5"/>
      <c r="Y646" s="5"/>
      <c r="Z646" s="5"/>
    </row>
    <row r="647" ht="14.25" customHeight="1">
      <c r="A647" s="1"/>
      <c r="B647" s="2"/>
      <c r="C647" s="14"/>
      <c r="D647" s="14"/>
      <c r="E647" s="2"/>
      <c r="F647" s="15"/>
      <c r="G647" s="16"/>
      <c r="H647" s="16"/>
      <c r="I647" s="4"/>
      <c r="J647" s="5"/>
      <c r="K647" s="5"/>
      <c r="L647" s="5"/>
      <c r="M647" s="5"/>
      <c r="N647" s="5"/>
      <c r="O647" s="5"/>
      <c r="P647" s="5"/>
      <c r="Q647" s="5"/>
      <c r="R647" s="5"/>
      <c r="S647" s="5"/>
      <c r="T647" s="5"/>
      <c r="U647" s="5"/>
      <c r="V647" s="5"/>
      <c r="W647" s="5"/>
      <c r="X647" s="5"/>
      <c r="Y647" s="5"/>
      <c r="Z647" s="5"/>
    </row>
    <row r="648" ht="14.25" customHeight="1">
      <c r="A648" s="1"/>
      <c r="B648" s="2"/>
      <c r="C648" s="14"/>
      <c r="D648" s="14"/>
      <c r="E648" s="2"/>
      <c r="F648" s="15"/>
      <c r="G648" s="16"/>
      <c r="H648" s="16"/>
      <c r="I648" s="4"/>
      <c r="J648" s="5"/>
      <c r="K648" s="5"/>
      <c r="L648" s="5"/>
      <c r="M648" s="5"/>
      <c r="N648" s="5"/>
      <c r="O648" s="5"/>
      <c r="P648" s="5"/>
      <c r="Q648" s="5"/>
      <c r="R648" s="5"/>
      <c r="S648" s="5"/>
      <c r="T648" s="5"/>
      <c r="U648" s="5"/>
      <c r="V648" s="5"/>
      <c r="W648" s="5"/>
      <c r="X648" s="5"/>
      <c r="Y648" s="5"/>
      <c r="Z648" s="5"/>
    </row>
    <row r="649" ht="14.25" customHeight="1">
      <c r="A649" s="1"/>
      <c r="B649" s="2"/>
      <c r="C649" s="14"/>
      <c r="D649" s="14"/>
      <c r="E649" s="2"/>
      <c r="F649" s="15"/>
      <c r="G649" s="16"/>
      <c r="H649" s="16"/>
      <c r="I649" s="4"/>
      <c r="J649" s="5"/>
      <c r="K649" s="5"/>
      <c r="L649" s="5"/>
      <c r="M649" s="5"/>
      <c r="N649" s="5"/>
      <c r="O649" s="5"/>
      <c r="P649" s="5"/>
      <c r="Q649" s="5"/>
      <c r="R649" s="5"/>
      <c r="S649" s="5"/>
      <c r="T649" s="5"/>
      <c r="U649" s="5"/>
      <c r="V649" s="5"/>
      <c r="W649" s="5"/>
      <c r="X649" s="5"/>
      <c r="Y649" s="5"/>
      <c r="Z649" s="5"/>
    </row>
    <row r="650" ht="14.25" customHeight="1">
      <c r="A650" s="1"/>
      <c r="B650" s="2"/>
      <c r="C650" s="14"/>
      <c r="D650" s="14"/>
      <c r="E650" s="2"/>
      <c r="F650" s="15"/>
      <c r="G650" s="16"/>
      <c r="H650" s="16"/>
      <c r="I650" s="4"/>
      <c r="J650" s="5"/>
      <c r="K650" s="5"/>
      <c r="L650" s="5"/>
      <c r="M650" s="5"/>
      <c r="N650" s="5"/>
      <c r="O650" s="5"/>
      <c r="P650" s="5"/>
      <c r="Q650" s="5"/>
      <c r="R650" s="5"/>
      <c r="S650" s="5"/>
      <c r="T650" s="5"/>
      <c r="U650" s="5"/>
      <c r="V650" s="5"/>
      <c r="W650" s="5"/>
      <c r="X650" s="5"/>
      <c r="Y650" s="5"/>
      <c r="Z650" s="5"/>
    </row>
    <row r="651" ht="14.25" customHeight="1">
      <c r="A651" s="1"/>
      <c r="B651" s="2"/>
      <c r="C651" s="14"/>
      <c r="D651" s="14"/>
      <c r="E651" s="2"/>
      <c r="F651" s="15"/>
      <c r="G651" s="16"/>
      <c r="H651" s="16"/>
      <c r="I651" s="4"/>
      <c r="J651" s="5"/>
      <c r="K651" s="5"/>
      <c r="L651" s="5"/>
      <c r="M651" s="5"/>
      <c r="N651" s="5"/>
      <c r="O651" s="5"/>
      <c r="P651" s="5"/>
      <c r="Q651" s="5"/>
      <c r="R651" s="5"/>
      <c r="S651" s="5"/>
      <c r="T651" s="5"/>
      <c r="U651" s="5"/>
      <c r="V651" s="5"/>
      <c r="W651" s="5"/>
      <c r="X651" s="5"/>
      <c r="Y651" s="5"/>
      <c r="Z651" s="5"/>
    </row>
    <row r="652" ht="14.25" customHeight="1">
      <c r="A652" s="1"/>
      <c r="B652" s="2"/>
      <c r="C652" s="14"/>
      <c r="D652" s="14"/>
      <c r="E652" s="2"/>
      <c r="F652" s="15"/>
      <c r="G652" s="16"/>
      <c r="H652" s="16"/>
      <c r="I652" s="4"/>
      <c r="J652" s="5"/>
      <c r="K652" s="5"/>
      <c r="L652" s="5"/>
      <c r="M652" s="5"/>
      <c r="N652" s="5"/>
      <c r="O652" s="5"/>
      <c r="P652" s="5"/>
      <c r="Q652" s="5"/>
      <c r="R652" s="5"/>
      <c r="S652" s="5"/>
      <c r="T652" s="5"/>
      <c r="U652" s="5"/>
      <c r="V652" s="5"/>
      <c r="W652" s="5"/>
      <c r="X652" s="5"/>
      <c r="Y652" s="5"/>
      <c r="Z652" s="5"/>
    </row>
    <row r="653" ht="14.25" customHeight="1">
      <c r="A653" s="1"/>
      <c r="B653" s="2"/>
      <c r="C653" s="14"/>
      <c r="D653" s="14"/>
      <c r="E653" s="2"/>
      <c r="F653" s="15"/>
      <c r="G653" s="16"/>
      <c r="H653" s="16"/>
      <c r="I653" s="4"/>
      <c r="J653" s="5"/>
      <c r="K653" s="5"/>
      <c r="L653" s="5"/>
      <c r="M653" s="5"/>
      <c r="N653" s="5"/>
      <c r="O653" s="5"/>
      <c r="P653" s="5"/>
      <c r="Q653" s="5"/>
      <c r="R653" s="5"/>
      <c r="S653" s="5"/>
      <c r="T653" s="5"/>
      <c r="U653" s="5"/>
      <c r="V653" s="5"/>
      <c r="W653" s="5"/>
      <c r="X653" s="5"/>
      <c r="Y653" s="5"/>
      <c r="Z653" s="5"/>
    </row>
    <row r="654" ht="14.25" customHeight="1">
      <c r="A654" s="1"/>
      <c r="B654" s="2"/>
      <c r="C654" s="14"/>
      <c r="D654" s="14"/>
      <c r="E654" s="2"/>
      <c r="F654" s="15"/>
      <c r="G654" s="16"/>
      <c r="H654" s="16"/>
      <c r="I654" s="4"/>
      <c r="J654" s="5"/>
      <c r="K654" s="5"/>
      <c r="L654" s="5"/>
      <c r="M654" s="5"/>
      <c r="N654" s="5"/>
      <c r="O654" s="5"/>
      <c r="P654" s="5"/>
      <c r="Q654" s="5"/>
      <c r="R654" s="5"/>
      <c r="S654" s="5"/>
      <c r="T654" s="5"/>
      <c r="U654" s="5"/>
      <c r="V654" s="5"/>
      <c r="W654" s="5"/>
      <c r="X654" s="5"/>
      <c r="Y654" s="5"/>
      <c r="Z654" s="5"/>
    </row>
    <row r="655" ht="14.25" customHeight="1">
      <c r="A655" s="1"/>
      <c r="B655" s="2"/>
      <c r="C655" s="14"/>
      <c r="D655" s="14"/>
      <c r="E655" s="2"/>
      <c r="F655" s="15"/>
      <c r="G655" s="16"/>
      <c r="H655" s="16"/>
      <c r="I655" s="4"/>
      <c r="J655" s="5"/>
      <c r="K655" s="5"/>
      <c r="L655" s="5"/>
      <c r="M655" s="5"/>
      <c r="N655" s="5"/>
      <c r="O655" s="5"/>
      <c r="P655" s="5"/>
      <c r="Q655" s="5"/>
      <c r="R655" s="5"/>
      <c r="S655" s="5"/>
      <c r="T655" s="5"/>
      <c r="U655" s="5"/>
      <c r="V655" s="5"/>
      <c r="W655" s="5"/>
      <c r="X655" s="5"/>
      <c r="Y655" s="5"/>
      <c r="Z655" s="5"/>
    </row>
    <row r="656" ht="14.25" customHeight="1">
      <c r="A656" s="1"/>
      <c r="B656" s="2"/>
      <c r="C656" s="14"/>
      <c r="D656" s="14"/>
      <c r="E656" s="2"/>
      <c r="F656" s="15"/>
      <c r="G656" s="16"/>
      <c r="H656" s="16"/>
      <c r="I656" s="4"/>
      <c r="J656" s="5"/>
      <c r="K656" s="5"/>
      <c r="L656" s="5"/>
      <c r="M656" s="5"/>
      <c r="N656" s="5"/>
      <c r="O656" s="5"/>
      <c r="P656" s="5"/>
      <c r="Q656" s="5"/>
      <c r="R656" s="5"/>
      <c r="S656" s="5"/>
      <c r="T656" s="5"/>
      <c r="U656" s="5"/>
      <c r="V656" s="5"/>
      <c r="W656" s="5"/>
      <c r="X656" s="5"/>
      <c r="Y656" s="5"/>
      <c r="Z656" s="5"/>
    </row>
    <row r="657" ht="14.25" customHeight="1">
      <c r="A657" s="1"/>
      <c r="B657" s="2"/>
      <c r="C657" s="14"/>
      <c r="D657" s="14"/>
      <c r="E657" s="2"/>
      <c r="F657" s="15"/>
      <c r="G657" s="16"/>
      <c r="H657" s="16"/>
      <c r="I657" s="4"/>
      <c r="J657" s="5"/>
      <c r="K657" s="5"/>
      <c r="L657" s="5"/>
      <c r="M657" s="5"/>
      <c r="N657" s="5"/>
      <c r="O657" s="5"/>
      <c r="P657" s="5"/>
      <c r="Q657" s="5"/>
      <c r="R657" s="5"/>
      <c r="S657" s="5"/>
      <c r="T657" s="5"/>
      <c r="U657" s="5"/>
      <c r="V657" s="5"/>
      <c r="W657" s="5"/>
      <c r="X657" s="5"/>
      <c r="Y657" s="5"/>
      <c r="Z657" s="5"/>
    </row>
    <row r="658" ht="14.25" customHeight="1">
      <c r="A658" s="1"/>
      <c r="B658" s="2"/>
      <c r="C658" s="14"/>
      <c r="D658" s="14"/>
      <c r="E658" s="2"/>
      <c r="F658" s="15"/>
      <c r="G658" s="16"/>
      <c r="H658" s="16"/>
      <c r="I658" s="4"/>
      <c r="J658" s="5"/>
      <c r="K658" s="5"/>
      <c r="L658" s="5"/>
      <c r="M658" s="5"/>
      <c r="N658" s="5"/>
      <c r="O658" s="5"/>
      <c r="P658" s="5"/>
      <c r="Q658" s="5"/>
      <c r="R658" s="5"/>
      <c r="S658" s="5"/>
      <c r="T658" s="5"/>
      <c r="U658" s="5"/>
      <c r="V658" s="5"/>
      <c r="W658" s="5"/>
      <c r="X658" s="5"/>
      <c r="Y658" s="5"/>
      <c r="Z658" s="5"/>
    </row>
    <row r="659" ht="14.25" customHeight="1">
      <c r="A659" s="1"/>
      <c r="B659" s="2"/>
      <c r="C659" s="14"/>
      <c r="D659" s="14"/>
      <c r="E659" s="2"/>
      <c r="F659" s="15"/>
      <c r="G659" s="16"/>
      <c r="H659" s="16"/>
      <c r="I659" s="4"/>
      <c r="J659" s="5"/>
      <c r="K659" s="5"/>
      <c r="L659" s="5"/>
      <c r="M659" s="5"/>
      <c r="N659" s="5"/>
      <c r="O659" s="5"/>
      <c r="P659" s="5"/>
      <c r="Q659" s="5"/>
      <c r="R659" s="5"/>
      <c r="S659" s="5"/>
      <c r="T659" s="5"/>
      <c r="U659" s="5"/>
      <c r="V659" s="5"/>
      <c r="W659" s="5"/>
      <c r="X659" s="5"/>
      <c r="Y659" s="5"/>
      <c r="Z659" s="5"/>
    </row>
    <row r="660" ht="14.25" customHeight="1">
      <c r="A660" s="1"/>
      <c r="B660" s="2"/>
      <c r="C660" s="14"/>
      <c r="D660" s="14"/>
      <c r="E660" s="2"/>
      <c r="F660" s="15"/>
      <c r="G660" s="16"/>
      <c r="H660" s="16"/>
      <c r="I660" s="4"/>
      <c r="J660" s="5"/>
      <c r="K660" s="5"/>
      <c r="L660" s="5"/>
      <c r="M660" s="5"/>
      <c r="N660" s="5"/>
      <c r="O660" s="5"/>
      <c r="P660" s="5"/>
      <c r="Q660" s="5"/>
      <c r="R660" s="5"/>
      <c r="S660" s="5"/>
      <c r="T660" s="5"/>
      <c r="U660" s="5"/>
      <c r="V660" s="5"/>
      <c r="W660" s="5"/>
      <c r="X660" s="5"/>
      <c r="Y660" s="5"/>
      <c r="Z660" s="5"/>
    </row>
    <row r="661" ht="14.25" customHeight="1">
      <c r="A661" s="1"/>
      <c r="B661" s="2"/>
      <c r="C661" s="14"/>
      <c r="D661" s="14"/>
      <c r="E661" s="2"/>
      <c r="F661" s="15"/>
      <c r="G661" s="16"/>
      <c r="H661" s="16"/>
      <c r="I661" s="4"/>
      <c r="J661" s="5"/>
      <c r="K661" s="5"/>
      <c r="L661" s="5"/>
      <c r="M661" s="5"/>
      <c r="N661" s="5"/>
      <c r="O661" s="5"/>
      <c r="P661" s="5"/>
      <c r="Q661" s="5"/>
      <c r="R661" s="5"/>
      <c r="S661" s="5"/>
      <c r="T661" s="5"/>
      <c r="U661" s="5"/>
      <c r="V661" s="5"/>
      <c r="W661" s="5"/>
      <c r="X661" s="5"/>
      <c r="Y661" s="5"/>
      <c r="Z661" s="5"/>
    </row>
    <row r="662" ht="14.25" customHeight="1">
      <c r="A662" s="1"/>
      <c r="B662" s="2"/>
      <c r="C662" s="14"/>
      <c r="D662" s="14"/>
      <c r="E662" s="2"/>
      <c r="F662" s="15"/>
      <c r="G662" s="16"/>
      <c r="H662" s="16"/>
      <c r="I662" s="4"/>
      <c r="J662" s="5"/>
      <c r="K662" s="5"/>
      <c r="L662" s="5"/>
      <c r="M662" s="5"/>
      <c r="N662" s="5"/>
      <c r="O662" s="5"/>
      <c r="P662" s="5"/>
      <c r="Q662" s="5"/>
      <c r="R662" s="5"/>
      <c r="S662" s="5"/>
      <c r="T662" s="5"/>
      <c r="U662" s="5"/>
      <c r="V662" s="5"/>
      <c r="W662" s="5"/>
      <c r="X662" s="5"/>
      <c r="Y662" s="5"/>
      <c r="Z662" s="5"/>
    </row>
    <row r="663" ht="14.25" customHeight="1">
      <c r="A663" s="1"/>
      <c r="B663" s="2"/>
      <c r="C663" s="14"/>
      <c r="D663" s="14"/>
      <c r="E663" s="2"/>
      <c r="F663" s="15"/>
      <c r="G663" s="16"/>
      <c r="H663" s="16"/>
      <c r="I663" s="4"/>
      <c r="J663" s="5"/>
      <c r="K663" s="5"/>
      <c r="L663" s="5"/>
      <c r="M663" s="5"/>
      <c r="N663" s="5"/>
      <c r="O663" s="5"/>
      <c r="P663" s="5"/>
      <c r="Q663" s="5"/>
      <c r="R663" s="5"/>
      <c r="S663" s="5"/>
      <c r="T663" s="5"/>
      <c r="U663" s="5"/>
      <c r="V663" s="5"/>
      <c r="W663" s="5"/>
      <c r="X663" s="5"/>
      <c r="Y663" s="5"/>
      <c r="Z663" s="5"/>
    </row>
    <row r="664" ht="14.25" customHeight="1">
      <c r="A664" s="1"/>
      <c r="B664" s="2"/>
      <c r="C664" s="14"/>
      <c r="D664" s="14"/>
      <c r="E664" s="2"/>
      <c r="F664" s="15"/>
      <c r="G664" s="16"/>
      <c r="H664" s="16"/>
      <c r="I664" s="4"/>
      <c r="J664" s="5"/>
      <c r="K664" s="5"/>
      <c r="L664" s="5"/>
      <c r="M664" s="5"/>
      <c r="N664" s="5"/>
      <c r="O664" s="5"/>
      <c r="P664" s="5"/>
      <c r="Q664" s="5"/>
      <c r="R664" s="5"/>
      <c r="S664" s="5"/>
      <c r="T664" s="5"/>
      <c r="U664" s="5"/>
      <c r="V664" s="5"/>
      <c r="W664" s="5"/>
      <c r="X664" s="5"/>
      <c r="Y664" s="5"/>
      <c r="Z664" s="5"/>
    </row>
    <row r="665" ht="14.25" customHeight="1">
      <c r="A665" s="1"/>
      <c r="B665" s="2"/>
      <c r="C665" s="14"/>
      <c r="D665" s="14"/>
      <c r="E665" s="2"/>
      <c r="F665" s="15"/>
      <c r="G665" s="16"/>
      <c r="H665" s="16"/>
      <c r="I665" s="4"/>
      <c r="J665" s="5"/>
      <c r="K665" s="5"/>
      <c r="L665" s="5"/>
      <c r="M665" s="5"/>
      <c r="N665" s="5"/>
      <c r="O665" s="5"/>
      <c r="P665" s="5"/>
      <c r="Q665" s="5"/>
      <c r="R665" s="5"/>
      <c r="S665" s="5"/>
      <c r="T665" s="5"/>
      <c r="U665" s="5"/>
      <c r="V665" s="5"/>
      <c r="W665" s="5"/>
      <c r="X665" s="5"/>
      <c r="Y665" s="5"/>
      <c r="Z665" s="5"/>
    </row>
    <row r="666" ht="14.25" customHeight="1">
      <c r="A666" s="1"/>
      <c r="B666" s="2"/>
      <c r="C666" s="14"/>
      <c r="D666" s="14"/>
      <c r="E666" s="2"/>
      <c r="F666" s="15"/>
      <c r="G666" s="16"/>
      <c r="H666" s="16"/>
      <c r="I666" s="4"/>
      <c r="J666" s="5"/>
      <c r="K666" s="5"/>
      <c r="L666" s="5"/>
      <c r="M666" s="5"/>
      <c r="N666" s="5"/>
      <c r="O666" s="5"/>
      <c r="P666" s="5"/>
      <c r="Q666" s="5"/>
      <c r="R666" s="5"/>
      <c r="S666" s="5"/>
      <c r="T666" s="5"/>
      <c r="U666" s="5"/>
      <c r="V666" s="5"/>
      <c r="W666" s="5"/>
      <c r="X666" s="5"/>
      <c r="Y666" s="5"/>
      <c r="Z666" s="5"/>
    </row>
    <row r="667" ht="14.25" customHeight="1">
      <c r="A667" s="1"/>
      <c r="B667" s="2"/>
      <c r="C667" s="14"/>
      <c r="D667" s="14"/>
      <c r="E667" s="2"/>
      <c r="F667" s="15"/>
      <c r="G667" s="16"/>
      <c r="H667" s="16"/>
      <c r="I667" s="4"/>
      <c r="J667" s="5"/>
      <c r="K667" s="5"/>
      <c r="L667" s="5"/>
      <c r="M667" s="5"/>
      <c r="N667" s="5"/>
      <c r="O667" s="5"/>
      <c r="P667" s="5"/>
      <c r="Q667" s="5"/>
      <c r="R667" s="5"/>
      <c r="S667" s="5"/>
      <c r="T667" s="5"/>
      <c r="U667" s="5"/>
      <c r="V667" s="5"/>
      <c r="W667" s="5"/>
      <c r="X667" s="5"/>
      <c r="Y667" s="5"/>
      <c r="Z667" s="5"/>
    </row>
    <row r="668" ht="14.25" customHeight="1">
      <c r="A668" s="1"/>
      <c r="B668" s="2"/>
      <c r="C668" s="14"/>
      <c r="D668" s="14"/>
      <c r="E668" s="2"/>
      <c r="F668" s="15"/>
      <c r="G668" s="16"/>
      <c r="H668" s="16"/>
      <c r="I668" s="4"/>
      <c r="J668" s="5"/>
      <c r="K668" s="5"/>
      <c r="L668" s="5"/>
      <c r="M668" s="5"/>
      <c r="N668" s="5"/>
      <c r="O668" s="5"/>
      <c r="P668" s="5"/>
      <c r="Q668" s="5"/>
      <c r="R668" s="5"/>
      <c r="S668" s="5"/>
      <c r="T668" s="5"/>
      <c r="U668" s="5"/>
      <c r="V668" s="5"/>
      <c r="W668" s="5"/>
      <c r="X668" s="5"/>
      <c r="Y668" s="5"/>
      <c r="Z668" s="5"/>
    </row>
    <row r="669" ht="14.25" customHeight="1">
      <c r="A669" s="1"/>
      <c r="B669" s="2"/>
      <c r="C669" s="14"/>
      <c r="D669" s="14"/>
      <c r="E669" s="2"/>
      <c r="F669" s="15"/>
      <c r="G669" s="16"/>
      <c r="H669" s="16"/>
      <c r="I669" s="4"/>
      <c r="J669" s="5"/>
      <c r="K669" s="5"/>
      <c r="L669" s="5"/>
      <c r="M669" s="5"/>
      <c r="N669" s="5"/>
      <c r="O669" s="5"/>
      <c r="P669" s="5"/>
      <c r="Q669" s="5"/>
      <c r="R669" s="5"/>
      <c r="S669" s="5"/>
      <c r="T669" s="5"/>
      <c r="U669" s="5"/>
      <c r="V669" s="5"/>
      <c r="W669" s="5"/>
      <c r="X669" s="5"/>
      <c r="Y669" s="5"/>
      <c r="Z669" s="5"/>
    </row>
    <row r="670" ht="14.25" customHeight="1">
      <c r="A670" s="1"/>
      <c r="B670" s="2"/>
      <c r="C670" s="14"/>
      <c r="D670" s="14"/>
      <c r="E670" s="2"/>
      <c r="F670" s="15"/>
      <c r="G670" s="16"/>
      <c r="H670" s="16"/>
      <c r="I670" s="4"/>
      <c r="J670" s="5"/>
      <c r="K670" s="5"/>
      <c r="L670" s="5"/>
      <c r="M670" s="5"/>
      <c r="N670" s="5"/>
      <c r="O670" s="5"/>
      <c r="P670" s="5"/>
      <c r="Q670" s="5"/>
      <c r="R670" s="5"/>
      <c r="S670" s="5"/>
      <c r="T670" s="5"/>
      <c r="U670" s="5"/>
      <c r="V670" s="5"/>
      <c r="W670" s="5"/>
      <c r="X670" s="5"/>
      <c r="Y670" s="5"/>
      <c r="Z670" s="5"/>
    </row>
    <row r="671" ht="14.25" customHeight="1">
      <c r="A671" s="1"/>
      <c r="B671" s="2"/>
      <c r="C671" s="14"/>
      <c r="D671" s="14"/>
      <c r="E671" s="2"/>
      <c r="F671" s="15"/>
      <c r="G671" s="16"/>
      <c r="H671" s="16"/>
      <c r="I671" s="4"/>
      <c r="J671" s="5"/>
      <c r="K671" s="5"/>
      <c r="L671" s="5"/>
      <c r="M671" s="5"/>
      <c r="N671" s="5"/>
      <c r="O671" s="5"/>
      <c r="P671" s="5"/>
      <c r="Q671" s="5"/>
      <c r="R671" s="5"/>
      <c r="S671" s="5"/>
      <c r="T671" s="5"/>
      <c r="U671" s="5"/>
      <c r="V671" s="5"/>
      <c r="W671" s="5"/>
      <c r="X671" s="5"/>
      <c r="Y671" s="5"/>
      <c r="Z671" s="5"/>
    </row>
    <row r="672" ht="14.25" customHeight="1">
      <c r="A672" s="1"/>
      <c r="B672" s="2"/>
      <c r="C672" s="14"/>
      <c r="D672" s="14"/>
      <c r="E672" s="2"/>
      <c r="F672" s="15"/>
      <c r="G672" s="16"/>
      <c r="H672" s="16"/>
      <c r="I672" s="4"/>
      <c r="J672" s="5"/>
      <c r="K672" s="5"/>
      <c r="L672" s="5"/>
      <c r="M672" s="5"/>
      <c r="N672" s="5"/>
      <c r="O672" s="5"/>
      <c r="P672" s="5"/>
      <c r="Q672" s="5"/>
      <c r="R672" s="5"/>
      <c r="S672" s="5"/>
      <c r="T672" s="5"/>
      <c r="U672" s="5"/>
      <c r="V672" s="5"/>
      <c r="W672" s="5"/>
      <c r="X672" s="5"/>
      <c r="Y672" s="5"/>
      <c r="Z672" s="5"/>
    </row>
    <row r="673" ht="14.25" customHeight="1">
      <c r="A673" s="1"/>
      <c r="B673" s="2"/>
      <c r="C673" s="14"/>
      <c r="D673" s="14"/>
      <c r="E673" s="2"/>
      <c r="F673" s="15"/>
      <c r="G673" s="16"/>
      <c r="H673" s="16"/>
      <c r="I673" s="4"/>
      <c r="J673" s="5"/>
      <c r="K673" s="5"/>
      <c r="L673" s="5"/>
      <c r="M673" s="5"/>
      <c r="N673" s="5"/>
      <c r="O673" s="5"/>
      <c r="P673" s="5"/>
      <c r="Q673" s="5"/>
      <c r="R673" s="5"/>
      <c r="S673" s="5"/>
      <c r="T673" s="5"/>
      <c r="U673" s="5"/>
      <c r="V673" s="5"/>
      <c r="W673" s="5"/>
      <c r="X673" s="5"/>
      <c r="Y673" s="5"/>
      <c r="Z673" s="5"/>
    </row>
    <row r="674" ht="14.25" customHeight="1">
      <c r="A674" s="1"/>
      <c r="B674" s="2"/>
      <c r="C674" s="14"/>
      <c r="D674" s="14"/>
      <c r="E674" s="2"/>
      <c r="F674" s="15"/>
      <c r="G674" s="16"/>
      <c r="H674" s="16"/>
      <c r="I674" s="4"/>
      <c r="J674" s="5"/>
      <c r="K674" s="5"/>
      <c r="L674" s="5"/>
      <c r="M674" s="5"/>
      <c r="N674" s="5"/>
      <c r="O674" s="5"/>
      <c r="P674" s="5"/>
      <c r="Q674" s="5"/>
      <c r="R674" s="5"/>
      <c r="S674" s="5"/>
      <c r="T674" s="5"/>
      <c r="U674" s="5"/>
      <c r="V674" s="5"/>
      <c r="W674" s="5"/>
      <c r="X674" s="5"/>
      <c r="Y674" s="5"/>
      <c r="Z674" s="5"/>
    </row>
    <row r="675" ht="14.25" customHeight="1">
      <c r="A675" s="1"/>
      <c r="B675" s="2"/>
      <c r="C675" s="14"/>
      <c r="D675" s="14"/>
      <c r="E675" s="2"/>
      <c r="F675" s="15"/>
      <c r="G675" s="16"/>
      <c r="H675" s="16"/>
      <c r="I675" s="4"/>
      <c r="J675" s="5"/>
      <c r="K675" s="5"/>
      <c r="L675" s="5"/>
      <c r="M675" s="5"/>
      <c r="N675" s="5"/>
      <c r="O675" s="5"/>
      <c r="P675" s="5"/>
      <c r="Q675" s="5"/>
      <c r="R675" s="5"/>
      <c r="S675" s="5"/>
      <c r="T675" s="5"/>
      <c r="U675" s="5"/>
      <c r="V675" s="5"/>
      <c r="W675" s="5"/>
      <c r="X675" s="5"/>
      <c r="Y675" s="5"/>
      <c r="Z675" s="5"/>
    </row>
    <row r="676" ht="14.25" customHeight="1">
      <c r="A676" s="1"/>
      <c r="B676" s="2"/>
      <c r="C676" s="14"/>
      <c r="D676" s="14"/>
      <c r="E676" s="2"/>
      <c r="F676" s="15"/>
      <c r="G676" s="16"/>
      <c r="H676" s="16"/>
      <c r="I676" s="4"/>
      <c r="J676" s="5"/>
      <c r="K676" s="5"/>
      <c r="L676" s="5"/>
      <c r="M676" s="5"/>
      <c r="N676" s="5"/>
      <c r="O676" s="5"/>
      <c r="P676" s="5"/>
      <c r="Q676" s="5"/>
      <c r="R676" s="5"/>
      <c r="S676" s="5"/>
      <c r="T676" s="5"/>
      <c r="U676" s="5"/>
      <c r="V676" s="5"/>
      <c r="W676" s="5"/>
      <c r="X676" s="5"/>
      <c r="Y676" s="5"/>
      <c r="Z676" s="5"/>
    </row>
    <row r="677" ht="14.25" customHeight="1">
      <c r="A677" s="1"/>
      <c r="B677" s="2"/>
      <c r="C677" s="14"/>
      <c r="D677" s="14"/>
      <c r="E677" s="2"/>
      <c r="F677" s="15"/>
      <c r="G677" s="16"/>
      <c r="H677" s="16"/>
      <c r="I677" s="4"/>
      <c r="J677" s="5"/>
      <c r="K677" s="5"/>
      <c r="L677" s="5"/>
      <c r="M677" s="5"/>
      <c r="N677" s="5"/>
      <c r="O677" s="5"/>
      <c r="P677" s="5"/>
      <c r="Q677" s="5"/>
      <c r="R677" s="5"/>
      <c r="S677" s="5"/>
      <c r="T677" s="5"/>
      <c r="U677" s="5"/>
      <c r="V677" s="5"/>
      <c r="W677" s="5"/>
      <c r="X677" s="5"/>
      <c r="Y677" s="5"/>
      <c r="Z677" s="5"/>
    </row>
    <row r="678" ht="14.25" customHeight="1">
      <c r="A678" s="1"/>
      <c r="B678" s="2"/>
      <c r="C678" s="14"/>
      <c r="D678" s="14"/>
      <c r="E678" s="2"/>
      <c r="F678" s="15"/>
      <c r="G678" s="16"/>
      <c r="H678" s="16"/>
      <c r="I678" s="4"/>
      <c r="J678" s="5"/>
      <c r="K678" s="5"/>
      <c r="L678" s="5"/>
      <c r="M678" s="5"/>
      <c r="N678" s="5"/>
      <c r="O678" s="5"/>
      <c r="P678" s="5"/>
      <c r="Q678" s="5"/>
      <c r="R678" s="5"/>
      <c r="S678" s="5"/>
      <c r="T678" s="5"/>
      <c r="U678" s="5"/>
      <c r="V678" s="5"/>
      <c r="W678" s="5"/>
      <c r="X678" s="5"/>
      <c r="Y678" s="5"/>
      <c r="Z678" s="5"/>
    </row>
    <row r="679" ht="14.25" customHeight="1">
      <c r="A679" s="1"/>
      <c r="B679" s="2"/>
      <c r="C679" s="14"/>
      <c r="D679" s="14"/>
      <c r="E679" s="2"/>
      <c r="F679" s="15"/>
      <c r="G679" s="16"/>
      <c r="H679" s="16"/>
      <c r="I679" s="4"/>
      <c r="J679" s="5"/>
      <c r="K679" s="5"/>
      <c r="L679" s="5"/>
      <c r="M679" s="5"/>
      <c r="N679" s="5"/>
      <c r="O679" s="5"/>
      <c r="P679" s="5"/>
      <c r="Q679" s="5"/>
      <c r="R679" s="5"/>
      <c r="S679" s="5"/>
      <c r="T679" s="5"/>
      <c r="U679" s="5"/>
      <c r="V679" s="5"/>
      <c r="W679" s="5"/>
      <c r="X679" s="5"/>
      <c r="Y679" s="5"/>
      <c r="Z679" s="5"/>
    </row>
    <row r="680" ht="14.25" customHeight="1">
      <c r="A680" s="1"/>
      <c r="B680" s="2"/>
      <c r="C680" s="14"/>
      <c r="D680" s="14"/>
      <c r="E680" s="2"/>
      <c r="F680" s="15"/>
      <c r="G680" s="16"/>
      <c r="H680" s="16"/>
      <c r="I680" s="4"/>
      <c r="J680" s="5"/>
      <c r="K680" s="5"/>
      <c r="L680" s="5"/>
      <c r="M680" s="5"/>
      <c r="N680" s="5"/>
      <c r="O680" s="5"/>
      <c r="P680" s="5"/>
      <c r="Q680" s="5"/>
      <c r="R680" s="5"/>
      <c r="S680" s="5"/>
      <c r="T680" s="5"/>
      <c r="U680" s="5"/>
      <c r="V680" s="5"/>
      <c r="W680" s="5"/>
      <c r="X680" s="5"/>
      <c r="Y680" s="5"/>
      <c r="Z680" s="5"/>
    </row>
    <row r="681" ht="14.25" customHeight="1">
      <c r="A681" s="1"/>
      <c r="B681" s="2"/>
      <c r="C681" s="14"/>
      <c r="D681" s="14"/>
      <c r="E681" s="2"/>
      <c r="F681" s="15"/>
      <c r="G681" s="16"/>
      <c r="H681" s="16"/>
      <c r="I681" s="4"/>
      <c r="J681" s="5"/>
      <c r="K681" s="5"/>
      <c r="L681" s="5"/>
      <c r="M681" s="5"/>
      <c r="N681" s="5"/>
      <c r="O681" s="5"/>
      <c r="P681" s="5"/>
      <c r="Q681" s="5"/>
      <c r="R681" s="5"/>
      <c r="S681" s="5"/>
      <c r="T681" s="5"/>
      <c r="U681" s="5"/>
      <c r="V681" s="5"/>
      <c r="W681" s="5"/>
      <c r="X681" s="5"/>
      <c r="Y681" s="5"/>
      <c r="Z681" s="5"/>
    </row>
    <row r="682" ht="14.25" customHeight="1">
      <c r="A682" s="1"/>
      <c r="B682" s="2"/>
      <c r="C682" s="14"/>
      <c r="D682" s="14"/>
      <c r="E682" s="2"/>
      <c r="F682" s="15"/>
      <c r="G682" s="16"/>
      <c r="H682" s="16"/>
      <c r="I682" s="4"/>
      <c r="J682" s="5"/>
      <c r="K682" s="5"/>
      <c r="L682" s="5"/>
      <c r="M682" s="5"/>
      <c r="N682" s="5"/>
      <c r="O682" s="5"/>
      <c r="P682" s="5"/>
      <c r="Q682" s="5"/>
      <c r="R682" s="5"/>
      <c r="S682" s="5"/>
      <c r="T682" s="5"/>
      <c r="U682" s="5"/>
      <c r="V682" s="5"/>
      <c r="W682" s="5"/>
      <c r="X682" s="5"/>
      <c r="Y682" s="5"/>
      <c r="Z682" s="5"/>
    </row>
    <row r="683" ht="14.25" customHeight="1">
      <c r="A683" s="1"/>
      <c r="B683" s="2"/>
      <c r="C683" s="14"/>
      <c r="D683" s="14"/>
      <c r="E683" s="2"/>
      <c r="F683" s="15"/>
      <c r="G683" s="16"/>
      <c r="H683" s="16"/>
      <c r="I683" s="4"/>
      <c r="J683" s="5"/>
      <c r="K683" s="5"/>
      <c r="L683" s="5"/>
      <c r="M683" s="5"/>
      <c r="N683" s="5"/>
      <c r="O683" s="5"/>
      <c r="P683" s="5"/>
      <c r="Q683" s="5"/>
      <c r="R683" s="5"/>
      <c r="S683" s="5"/>
      <c r="T683" s="5"/>
      <c r="U683" s="5"/>
      <c r="V683" s="5"/>
      <c r="W683" s="5"/>
      <c r="X683" s="5"/>
      <c r="Y683" s="5"/>
      <c r="Z683" s="5"/>
    </row>
    <row r="684" ht="14.25" customHeight="1">
      <c r="A684" s="1"/>
      <c r="B684" s="2"/>
      <c r="C684" s="14"/>
      <c r="D684" s="14"/>
      <c r="E684" s="2"/>
      <c r="F684" s="15"/>
      <c r="G684" s="16"/>
      <c r="H684" s="16"/>
      <c r="I684" s="4"/>
      <c r="J684" s="5"/>
      <c r="K684" s="5"/>
      <c r="L684" s="5"/>
      <c r="M684" s="5"/>
      <c r="N684" s="5"/>
      <c r="O684" s="5"/>
      <c r="P684" s="5"/>
      <c r="Q684" s="5"/>
      <c r="R684" s="5"/>
      <c r="S684" s="5"/>
      <c r="T684" s="5"/>
      <c r="U684" s="5"/>
      <c r="V684" s="5"/>
      <c r="W684" s="5"/>
      <c r="X684" s="5"/>
      <c r="Y684" s="5"/>
      <c r="Z684" s="5"/>
    </row>
    <row r="685" ht="14.25" customHeight="1">
      <c r="A685" s="1"/>
      <c r="B685" s="2"/>
      <c r="C685" s="14"/>
      <c r="D685" s="14"/>
      <c r="E685" s="2"/>
      <c r="F685" s="15"/>
      <c r="G685" s="16"/>
      <c r="H685" s="16"/>
      <c r="I685" s="4"/>
      <c r="J685" s="5"/>
      <c r="K685" s="5"/>
      <c r="L685" s="5"/>
      <c r="M685" s="5"/>
      <c r="N685" s="5"/>
      <c r="O685" s="5"/>
      <c r="P685" s="5"/>
      <c r="Q685" s="5"/>
      <c r="R685" s="5"/>
      <c r="S685" s="5"/>
      <c r="T685" s="5"/>
      <c r="U685" s="5"/>
      <c r="V685" s="5"/>
      <c r="W685" s="5"/>
      <c r="X685" s="5"/>
      <c r="Y685" s="5"/>
      <c r="Z685" s="5"/>
    </row>
    <row r="686" ht="14.25" customHeight="1">
      <c r="A686" s="1"/>
      <c r="B686" s="2"/>
      <c r="C686" s="14"/>
      <c r="D686" s="14"/>
      <c r="E686" s="2"/>
      <c r="F686" s="15"/>
      <c r="G686" s="16"/>
      <c r="H686" s="16"/>
      <c r="I686" s="4"/>
      <c r="J686" s="5"/>
      <c r="K686" s="5"/>
      <c r="L686" s="5"/>
      <c r="M686" s="5"/>
      <c r="N686" s="5"/>
      <c r="O686" s="5"/>
      <c r="P686" s="5"/>
      <c r="Q686" s="5"/>
      <c r="R686" s="5"/>
      <c r="S686" s="5"/>
      <c r="T686" s="5"/>
      <c r="U686" s="5"/>
      <c r="V686" s="5"/>
      <c r="W686" s="5"/>
      <c r="X686" s="5"/>
      <c r="Y686" s="5"/>
      <c r="Z686" s="5"/>
    </row>
    <row r="687" ht="14.25" customHeight="1">
      <c r="A687" s="1"/>
      <c r="B687" s="2"/>
      <c r="C687" s="14"/>
      <c r="D687" s="14"/>
      <c r="E687" s="2"/>
      <c r="F687" s="15"/>
      <c r="G687" s="16"/>
      <c r="H687" s="16"/>
      <c r="I687" s="4"/>
      <c r="J687" s="5"/>
      <c r="K687" s="5"/>
      <c r="L687" s="5"/>
      <c r="M687" s="5"/>
      <c r="N687" s="5"/>
      <c r="O687" s="5"/>
      <c r="P687" s="5"/>
      <c r="Q687" s="5"/>
      <c r="R687" s="5"/>
      <c r="S687" s="5"/>
      <c r="T687" s="5"/>
      <c r="U687" s="5"/>
      <c r="V687" s="5"/>
      <c r="W687" s="5"/>
      <c r="X687" s="5"/>
      <c r="Y687" s="5"/>
      <c r="Z687" s="5"/>
    </row>
    <row r="688" ht="14.25" customHeight="1">
      <c r="A688" s="1"/>
      <c r="B688" s="2"/>
      <c r="C688" s="14"/>
      <c r="D688" s="14"/>
      <c r="E688" s="2"/>
      <c r="F688" s="15"/>
      <c r="G688" s="16"/>
      <c r="H688" s="16"/>
      <c r="I688" s="4"/>
      <c r="J688" s="5"/>
      <c r="K688" s="5"/>
      <c r="L688" s="5"/>
      <c r="M688" s="5"/>
      <c r="N688" s="5"/>
      <c r="O688" s="5"/>
      <c r="P688" s="5"/>
      <c r="Q688" s="5"/>
      <c r="R688" s="5"/>
      <c r="S688" s="5"/>
      <c r="T688" s="5"/>
      <c r="U688" s="5"/>
      <c r="V688" s="5"/>
      <c r="W688" s="5"/>
      <c r="X688" s="5"/>
      <c r="Y688" s="5"/>
      <c r="Z688" s="5"/>
    </row>
    <row r="689" ht="14.25" customHeight="1">
      <c r="A689" s="1"/>
      <c r="B689" s="2"/>
      <c r="C689" s="14"/>
      <c r="D689" s="14"/>
      <c r="E689" s="2"/>
      <c r="F689" s="15"/>
      <c r="G689" s="16"/>
      <c r="H689" s="16"/>
      <c r="I689" s="4"/>
      <c r="J689" s="5"/>
      <c r="K689" s="5"/>
      <c r="L689" s="5"/>
      <c r="M689" s="5"/>
      <c r="N689" s="5"/>
      <c r="O689" s="5"/>
      <c r="P689" s="5"/>
      <c r="Q689" s="5"/>
      <c r="R689" s="5"/>
      <c r="S689" s="5"/>
      <c r="T689" s="5"/>
      <c r="U689" s="5"/>
      <c r="V689" s="5"/>
      <c r="W689" s="5"/>
      <c r="X689" s="5"/>
      <c r="Y689" s="5"/>
      <c r="Z689" s="5"/>
    </row>
    <row r="690" ht="14.25" customHeight="1">
      <c r="A690" s="1"/>
      <c r="B690" s="2"/>
      <c r="C690" s="14"/>
      <c r="D690" s="14"/>
      <c r="E690" s="2"/>
      <c r="F690" s="15"/>
      <c r="G690" s="16"/>
      <c r="H690" s="16"/>
      <c r="I690" s="4"/>
      <c r="J690" s="5"/>
      <c r="K690" s="5"/>
      <c r="L690" s="5"/>
      <c r="M690" s="5"/>
      <c r="N690" s="5"/>
      <c r="O690" s="5"/>
      <c r="P690" s="5"/>
      <c r="Q690" s="5"/>
      <c r="R690" s="5"/>
      <c r="S690" s="5"/>
      <c r="T690" s="5"/>
      <c r="U690" s="5"/>
      <c r="V690" s="5"/>
      <c r="W690" s="5"/>
      <c r="X690" s="5"/>
      <c r="Y690" s="5"/>
      <c r="Z690" s="5"/>
    </row>
    <row r="691" ht="14.25" customHeight="1">
      <c r="A691" s="1"/>
      <c r="B691" s="2"/>
      <c r="C691" s="14"/>
      <c r="D691" s="14"/>
      <c r="E691" s="2"/>
      <c r="F691" s="15"/>
      <c r="G691" s="16"/>
      <c r="H691" s="16"/>
      <c r="I691" s="4"/>
      <c r="J691" s="5"/>
      <c r="K691" s="5"/>
      <c r="L691" s="5"/>
      <c r="M691" s="5"/>
      <c r="N691" s="5"/>
      <c r="O691" s="5"/>
      <c r="P691" s="5"/>
      <c r="Q691" s="5"/>
      <c r="R691" s="5"/>
      <c r="S691" s="5"/>
      <c r="T691" s="5"/>
      <c r="U691" s="5"/>
      <c r="V691" s="5"/>
      <c r="W691" s="5"/>
      <c r="X691" s="5"/>
      <c r="Y691" s="5"/>
      <c r="Z691" s="5"/>
    </row>
    <row r="692" ht="14.25" customHeight="1">
      <c r="A692" s="1"/>
      <c r="B692" s="2"/>
      <c r="C692" s="14"/>
      <c r="D692" s="14"/>
      <c r="E692" s="2"/>
      <c r="F692" s="15"/>
      <c r="G692" s="16"/>
      <c r="H692" s="16"/>
      <c r="I692" s="4"/>
      <c r="J692" s="5"/>
      <c r="K692" s="5"/>
      <c r="L692" s="5"/>
      <c r="M692" s="5"/>
      <c r="N692" s="5"/>
      <c r="O692" s="5"/>
      <c r="P692" s="5"/>
      <c r="Q692" s="5"/>
      <c r="R692" s="5"/>
      <c r="S692" s="5"/>
      <c r="T692" s="5"/>
      <c r="U692" s="5"/>
      <c r="V692" s="5"/>
      <c r="W692" s="5"/>
      <c r="X692" s="5"/>
      <c r="Y692" s="5"/>
      <c r="Z692" s="5"/>
    </row>
    <row r="693" ht="14.25" customHeight="1">
      <c r="A693" s="1"/>
      <c r="B693" s="2"/>
      <c r="C693" s="14"/>
      <c r="D693" s="14"/>
      <c r="E693" s="2"/>
      <c r="F693" s="15"/>
      <c r="G693" s="16"/>
      <c r="H693" s="16"/>
      <c r="I693" s="4"/>
      <c r="J693" s="5"/>
      <c r="K693" s="5"/>
      <c r="L693" s="5"/>
      <c r="M693" s="5"/>
      <c r="N693" s="5"/>
      <c r="O693" s="5"/>
      <c r="P693" s="5"/>
      <c r="Q693" s="5"/>
      <c r="R693" s="5"/>
      <c r="S693" s="5"/>
      <c r="T693" s="5"/>
      <c r="U693" s="5"/>
      <c r="V693" s="5"/>
      <c r="W693" s="5"/>
      <c r="X693" s="5"/>
      <c r="Y693" s="5"/>
      <c r="Z693" s="5"/>
    </row>
    <row r="694" ht="14.25" customHeight="1">
      <c r="A694" s="1"/>
      <c r="B694" s="2"/>
      <c r="C694" s="14"/>
      <c r="D694" s="14"/>
      <c r="E694" s="2"/>
      <c r="F694" s="15"/>
      <c r="G694" s="16"/>
      <c r="H694" s="16"/>
      <c r="I694" s="4"/>
      <c r="J694" s="5"/>
      <c r="K694" s="5"/>
      <c r="L694" s="5"/>
      <c r="M694" s="5"/>
      <c r="N694" s="5"/>
      <c r="O694" s="5"/>
      <c r="P694" s="5"/>
      <c r="Q694" s="5"/>
      <c r="R694" s="5"/>
      <c r="S694" s="5"/>
      <c r="T694" s="5"/>
      <c r="U694" s="5"/>
      <c r="V694" s="5"/>
      <c r="W694" s="5"/>
      <c r="X694" s="5"/>
      <c r="Y694" s="5"/>
      <c r="Z694" s="5"/>
    </row>
    <row r="695" ht="14.25" customHeight="1">
      <c r="A695" s="1"/>
      <c r="B695" s="2"/>
      <c r="C695" s="14"/>
      <c r="D695" s="14"/>
      <c r="E695" s="2"/>
      <c r="F695" s="15"/>
      <c r="G695" s="16"/>
      <c r="H695" s="16"/>
      <c r="I695" s="4"/>
      <c r="J695" s="5"/>
      <c r="K695" s="5"/>
      <c r="L695" s="5"/>
      <c r="M695" s="5"/>
      <c r="N695" s="5"/>
      <c r="O695" s="5"/>
      <c r="P695" s="5"/>
      <c r="Q695" s="5"/>
      <c r="R695" s="5"/>
      <c r="S695" s="5"/>
      <c r="T695" s="5"/>
      <c r="U695" s="5"/>
      <c r="V695" s="5"/>
      <c r="W695" s="5"/>
      <c r="X695" s="5"/>
      <c r="Y695" s="5"/>
      <c r="Z695" s="5"/>
    </row>
    <row r="696" ht="14.25" customHeight="1">
      <c r="A696" s="1"/>
      <c r="B696" s="2"/>
      <c r="C696" s="14"/>
      <c r="D696" s="14"/>
      <c r="E696" s="2"/>
      <c r="F696" s="15"/>
      <c r="G696" s="16"/>
      <c r="H696" s="16"/>
      <c r="I696" s="4"/>
      <c r="J696" s="5"/>
      <c r="K696" s="5"/>
      <c r="L696" s="5"/>
      <c r="M696" s="5"/>
      <c r="N696" s="5"/>
      <c r="O696" s="5"/>
      <c r="P696" s="5"/>
      <c r="Q696" s="5"/>
      <c r="R696" s="5"/>
      <c r="S696" s="5"/>
      <c r="T696" s="5"/>
      <c r="U696" s="5"/>
      <c r="V696" s="5"/>
      <c r="W696" s="5"/>
      <c r="X696" s="5"/>
      <c r="Y696" s="5"/>
      <c r="Z696" s="5"/>
    </row>
    <row r="697" ht="14.25" customHeight="1">
      <c r="A697" s="1"/>
      <c r="B697" s="2"/>
      <c r="C697" s="14"/>
      <c r="D697" s="14"/>
      <c r="E697" s="2"/>
      <c r="F697" s="15"/>
      <c r="G697" s="16"/>
      <c r="H697" s="16"/>
      <c r="I697" s="4"/>
      <c r="J697" s="5"/>
      <c r="K697" s="5"/>
      <c r="L697" s="5"/>
      <c r="M697" s="5"/>
      <c r="N697" s="5"/>
      <c r="O697" s="5"/>
      <c r="P697" s="5"/>
      <c r="Q697" s="5"/>
      <c r="R697" s="5"/>
      <c r="S697" s="5"/>
      <c r="T697" s="5"/>
      <c r="U697" s="5"/>
      <c r="V697" s="5"/>
      <c r="W697" s="5"/>
      <c r="X697" s="5"/>
      <c r="Y697" s="5"/>
      <c r="Z697" s="5"/>
    </row>
    <row r="698" ht="14.25" customHeight="1">
      <c r="A698" s="1"/>
      <c r="B698" s="2"/>
      <c r="C698" s="14"/>
      <c r="D698" s="14"/>
      <c r="E698" s="2"/>
      <c r="F698" s="15"/>
      <c r="G698" s="16"/>
      <c r="H698" s="16"/>
      <c r="I698" s="4"/>
      <c r="J698" s="5"/>
      <c r="K698" s="5"/>
      <c r="L698" s="5"/>
      <c r="M698" s="5"/>
      <c r="N698" s="5"/>
      <c r="O698" s="5"/>
      <c r="P698" s="5"/>
      <c r="Q698" s="5"/>
      <c r="R698" s="5"/>
      <c r="S698" s="5"/>
      <c r="T698" s="5"/>
      <c r="U698" s="5"/>
      <c r="V698" s="5"/>
      <c r="W698" s="5"/>
      <c r="X698" s="5"/>
      <c r="Y698" s="5"/>
      <c r="Z698" s="5"/>
    </row>
    <row r="699" ht="14.25" customHeight="1">
      <c r="A699" s="1"/>
      <c r="B699" s="2"/>
      <c r="C699" s="14"/>
      <c r="D699" s="14"/>
      <c r="E699" s="2"/>
      <c r="F699" s="15"/>
      <c r="G699" s="16"/>
      <c r="H699" s="16"/>
      <c r="I699" s="4"/>
      <c r="J699" s="5"/>
      <c r="K699" s="5"/>
      <c r="L699" s="5"/>
      <c r="M699" s="5"/>
      <c r="N699" s="5"/>
      <c r="O699" s="5"/>
      <c r="P699" s="5"/>
      <c r="Q699" s="5"/>
      <c r="R699" s="5"/>
      <c r="S699" s="5"/>
      <c r="T699" s="5"/>
      <c r="U699" s="5"/>
      <c r="V699" s="5"/>
      <c r="W699" s="5"/>
      <c r="X699" s="5"/>
      <c r="Y699" s="5"/>
      <c r="Z699" s="5"/>
    </row>
    <row r="700" ht="14.25" customHeight="1">
      <c r="A700" s="1"/>
      <c r="B700" s="2"/>
      <c r="C700" s="14"/>
      <c r="D700" s="14"/>
      <c r="E700" s="2"/>
      <c r="F700" s="15"/>
      <c r="G700" s="16"/>
      <c r="H700" s="16"/>
      <c r="I700" s="4"/>
      <c r="J700" s="5"/>
      <c r="K700" s="5"/>
      <c r="L700" s="5"/>
      <c r="M700" s="5"/>
      <c r="N700" s="5"/>
      <c r="O700" s="5"/>
      <c r="P700" s="5"/>
      <c r="Q700" s="5"/>
      <c r="R700" s="5"/>
      <c r="S700" s="5"/>
      <c r="T700" s="5"/>
      <c r="U700" s="5"/>
      <c r="V700" s="5"/>
      <c r="W700" s="5"/>
      <c r="X700" s="5"/>
      <c r="Y700" s="5"/>
      <c r="Z700" s="5"/>
    </row>
    <row r="701" ht="14.25" customHeight="1">
      <c r="A701" s="1"/>
      <c r="B701" s="2"/>
      <c r="C701" s="14"/>
      <c r="D701" s="14"/>
      <c r="E701" s="2"/>
      <c r="F701" s="15"/>
      <c r="G701" s="16"/>
      <c r="H701" s="16"/>
      <c r="I701" s="4"/>
      <c r="J701" s="5"/>
      <c r="K701" s="5"/>
      <c r="L701" s="5"/>
      <c r="M701" s="5"/>
      <c r="N701" s="5"/>
      <c r="O701" s="5"/>
      <c r="P701" s="5"/>
      <c r="Q701" s="5"/>
      <c r="R701" s="5"/>
      <c r="S701" s="5"/>
      <c r="T701" s="5"/>
      <c r="U701" s="5"/>
      <c r="V701" s="5"/>
      <c r="W701" s="5"/>
      <c r="X701" s="5"/>
      <c r="Y701" s="5"/>
      <c r="Z701" s="5"/>
    </row>
    <row r="702" ht="14.25" customHeight="1">
      <c r="A702" s="1"/>
      <c r="B702" s="2"/>
      <c r="C702" s="14"/>
      <c r="D702" s="14"/>
      <c r="E702" s="2"/>
      <c r="F702" s="15"/>
      <c r="G702" s="16"/>
      <c r="H702" s="16"/>
      <c r="I702" s="4"/>
      <c r="J702" s="5"/>
      <c r="K702" s="5"/>
      <c r="L702" s="5"/>
      <c r="M702" s="5"/>
      <c r="N702" s="5"/>
      <c r="O702" s="5"/>
      <c r="P702" s="5"/>
      <c r="Q702" s="5"/>
      <c r="R702" s="5"/>
      <c r="S702" s="5"/>
      <c r="T702" s="5"/>
      <c r="U702" s="5"/>
      <c r="V702" s="5"/>
      <c r="W702" s="5"/>
      <c r="X702" s="5"/>
      <c r="Y702" s="5"/>
      <c r="Z702" s="5"/>
    </row>
    <row r="703" ht="14.25" customHeight="1">
      <c r="A703" s="1"/>
      <c r="B703" s="2"/>
      <c r="C703" s="14"/>
      <c r="D703" s="14"/>
      <c r="E703" s="2"/>
      <c r="F703" s="15"/>
      <c r="G703" s="16"/>
      <c r="H703" s="16"/>
      <c r="I703" s="4"/>
      <c r="J703" s="5"/>
      <c r="K703" s="5"/>
      <c r="L703" s="5"/>
      <c r="M703" s="5"/>
      <c r="N703" s="5"/>
      <c r="O703" s="5"/>
      <c r="P703" s="5"/>
      <c r="Q703" s="5"/>
      <c r="R703" s="5"/>
      <c r="S703" s="5"/>
      <c r="T703" s="5"/>
      <c r="U703" s="5"/>
      <c r="V703" s="5"/>
      <c r="W703" s="5"/>
      <c r="X703" s="5"/>
      <c r="Y703" s="5"/>
      <c r="Z703" s="5"/>
    </row>
    <row r="704" ht="14.25" customHeight="1">
      <c r="A704" s="1"/>
      <c r="B704" s="2"/>
      <c r="C704" s="14"/>
      <c r="D704" s="14"/>
      <c r="E704" s="2"/>
      <c r="F704" s="15"/>
      <c r="G704" s="16"/>
      <c r="H704" s="16"/>
      <c r="I704" s="4"/>
      <c r="J704" s="5"/>
      <c r="K704" s="5"/>
      <c r="L704" s="5"/>
      <c r="M704" s="5"/>
      <c r="N704" s="5"/>
      <c r="O704" s="5"/>
      <c r="P704" s="5"/>
      <c r="Q704" s="5"/>
      <c r="R704" s="5"/>
      <c r="S704" s="5"/>
      <c r="T704" s="5"/>
      <c r="U704" s="5"/>
      <c r="V704" s="5"/>
      <c r="W704" s="5"/>
      <c r="X704" s="5"/>
      <c r="Y704" s="5"/>
      <c r="Z704" s="5"/>
    </row>
    <row r="705" ht="14.25" customHeight="1">
      <c r="A705" s="1"/>
      <c r="B705" s="2"/>
      <c r="C705" s="14"/>
      <c r="D705" s="14"/>
      <c r="E705" s="2"/>
      <c r="F705" s="15"/>
      <c r="G705" s="16"/>
      <c r="H705" s="16"/>
      <c r="I705" s="4"/>
      <c r="J705" s="5"/>
      <c r="K705" s="5"/>
      <c r="L705" s="5"/>
      <c r="M705" s="5"/>
      <c r="N705" s="5"/>
      <c r="O705" s="5"/>
      <c r="P705" s="5"/>
      <c r="Q705" s="5"/>
      <c r="R705" s="5"/>
      <c r="S705" s="5"/>
      <c r="T705" s="5"/>
      <c r="U705" s="5"/>
      <c r="V705" s="5"/>
      <c r="W705" s="5"/>
      <c r="X705" s="5"/>
      <c r="Y705" s="5"/>
      <c r="Z705" s="5"/>
    </row>
    <row r="706" ht="14.25" customHeight="1">
      <c r="A706" s="1"/>
      <c r="B706" s="2"/>
      <c r="C706" s="14"/>
      <c r="D706" s="14"/>
      <c r="E706" s="2"/>
      <c r="F706" s="15"/>
      <c r="G706" s="16"/>
      <c r="H706" s="16"/>
      <c r="I706" s="4"/>
      <c r="J706" s="5"/>
      <c r="K706" s="5"/>
      <c r="L706" s="5"/>
      <c r="M706" s="5"/>
      <c r="N706" s="5"/>
      <c r="O706" s="5"/>
      <c r="P706" s="5"/>
      <c r="Q706" s="5"/>
      <c r="R706" s="5"/>
      <c r="S706" s="5"/>
      <c r="T706" s="5"/>
      <c r="U706" s="5"/>
      <c r="V706" s="5"/>
      <c r="W706" s="5"/>
      <c r="X706" s="5"/>
      <c r="Y706" s="5"/>
      <c r="Z706" s="5"/>
    </row>
    <row r="707" ht="14.25" customHeight="1">
      <c r="A707" s="1"/>
      <c r="B707" s="2"/>
      <c r="C707" s="14"/>
      <c r="D707" s="14"/>
      <c r="E707" s="2"/>
      <c r="F707" s="15"/>
      <c r="G707" s="16"/>
      <c r="H707" s="16"/>
      <c r="I707" s="4"/>
      <c r="J707" s="5"/>
      <c r="K707" s="5"/>
      <c r="L707" s="5"/>
      <c r="M707" s="5"/>
      <c r="N707" s="5"/>
      <c r="O707" s="5"/>
      <c r="P707" s="5"/>
      <c r="Q707" s="5"/>
      <c r="R707" s="5"/>
      <c r="S707" s="5"/>
      <c r="T707" s="5"/>
      <c r="U707" s="5"/>
      <c r="V707" s="5"/>
      <c r="W707" s="5"/>
      <c r="X707" s="5"/>
      <c r="Y707" s="5"/>
      <c r="Z707" s="5"/>
    </row>
    <row r="708" ht="14.25" customHeight="1">
      <c r="A708" s="1"/>
      <c r="B708" s="2"/>
      <c r="C708" s="14"/>
      <c r="D708" s="14"/>
      <c r="E708" s="2"/>
      <c r="F708" s="15"/>
      <c r="G708" s="16"/>
      <c r="H708" s="16"/>
      <c r="I708" s="4"/>
      <c r="J708" s="5"/>
      <c r="K708" s="5"/>
      <c r="L708" s="5"/>
      <c r="M708" s="5"/>
      <c r="N708" s="5"/>
      <c r="O708" s="5"/>
      <c r="P708" s="5"/>
      <c r="Q708" s="5"/>
      <c r="R708" s="5"/>
      <c r="S708" s="5"/>
      <c r="T708" s="5"/>
      <c r="U708" s="5"/>
      <c r="V708" s="5"/>
      <c r="W708" s="5"/>
      <c r="X708" s="5"/>
      <c r="Y708" s="5"/>
      <c r="Z708" s="5"/>
    </row>
    <row r="709" ht="14.25" customHeight="1">
      <c r="A709" s="1"/>
      <c r="B709" s="2"/>
      <c r="C709" s="14"/>
      <c r="D709" s="14"/>
      <c r="E709" s="2"/>
      <c r="F709" s="15"/>
      <c r="G709" s="16"/>
      <c r="H709" s="16"/>
      <c r="I709" s="4"/>
      <c r="J709" s="5"/>
      <c r="K709" s="5"/>
      <c r="L709" s="5"/>
      <c r="M709" s="5"/>
      <c r="N709" s="5"/>
      <c r="O709" s="5"/>
      <c r="P709" s="5"/>
      <c r="Q709" s="5"/>
      <c r="R709" s="5"/>
      <c r="S709" s="5"/>
      <c r="T709" s="5"/>
      <c r="U709" s="5"/>
      <c r="V709" s="5"/>
      <c r="W709" s="5"/>
      <c r="X709" s="5"/>
      <c r="Y709" s="5"/>
      <c r="Z709" s="5"/>
    </row>
    <row r="710" ht="14.25" customHeight="1">
      <c r="A710" s="1"/>
      <c r="B710" s="2"/>
      <c r="C710" s="14"/>
      <c r="D710" s="14"/>
      <c r="E710" s="2"/>
      <c r="F710" s="15"/>
      <c r="G710" s="16"/>
      <c r="H710" s="16"/>
      <c r="I710" s="4"/>
      <c r="J710" s="5"/>
      <c r="K710" s="5"/>
      <c r="L710" s="5"/>
      <c r="M710" s="5"/>
      <c r="N710" s="5"/>
      <c r="O710" s="5"/>
      <c r="P710" s="5"/>
      <c r="Q710" s="5"/>
      <c r="R710" s="5"/>
      <c r="S710" s="5"/>
      <c r="T710" s="5"/>
      <c r="U710" s="5"/>
      <c r="V710" s="5"/>
      <c r="W710" s="5"/>
      <c r="X710" s="5"/>
      <c r="Y710" s="5"/>
      <c r="Z710" s="5"/>
    </row>
    <row r="711" ht="14.25" customHeight="1">
      <c r="A711" s="1"/>
      <c r="B711" s="2"/>
      <c r="C711" s="14"/>
      <c r="D711" s="14"/>
      <c r="E711" s="2"/>
      <c r="F711" s="15"/>
      <c r="G711" s="16"/>
      <c r="H711" s="16"/>
      <c r="I711" s="4"/>
      <c r="J711" s="5"/>
      <c r="K711" s="5"/>
      <c r="L711" s="5"/>
      <c r="M711" s="5"/>
      <c r="N711" s="5"/>
      <c r="O711" s="5"/>
      <c r="P711" s="5"/>
      <c r="Q711" s="5"/>
      <c r="R711" s="5"/>
      <c r="S711" s="5"/>
      <c r="T711" s="5"/>
      <c r="U711" s="5"/>
      <c r="V711" s="5"/>
      <c r="W711" s="5"/>
      <c r="X711" s="5"/>
      <c r="Y711" s="5"/>
      <c r="Z711" s="5"/>
    </row>
    <row r="712" ht="14.25" customHeight="1">
      <c r="A712" s="1"/>
      <c r="B712" s="2"/>
      <c r="C712" s="14"/>
      <c r="D712" s="14"/>
      <c r="E712" s="2"/>
      <c r="F712" s="15"/>
      <c r="G712" s="16"/>
      <c r="H712" s="16"/>
      <c r="I712" s="4"/>
      <c r="J712" s="5"/>
      <c r="K712" s="5"/>
      <c r="L712" s="5"/>
      <c r="M712" s="5"/>
      <c r="N712" s="5"/>
      <c r="O712" s="5"/>
      <c r="P712" s="5"/>
      <c r="Q712" s="5"/>
      <c r="R712" s="5"/>
      <c r="S712" s="5"/>
      <c r="T712" s="5"/>
      <c r="U712" s="5"/>
      <c r="V712" s="5"/>
      <c r="W712" s="5"/>
      <c r="X712" s="5"/>
      <c r="Y712" s="5"/>
      <c r="Z712" s="5"/>
    </row>
    <row r="713" ht="14.25" customHeight="1">
      <c r="A713" s="1"/>
      <c r="B713" s="2"/>
      <c r="C713" s="14"/>
      <c r="D713" s="14"/>
      <c r="E713" s="2"/>
      <c r="F713" s="15"/>
      <c r="G713" s="16"/>
      <c r="H713" s="16"/>
      <c r="I713" s="4"/>
      <c r="J713" s="5"/>
      <c r="K713" s="5"/>
      <c r="L713" s="5"/>
      <c r="M713" s="5"/>
      <c r="N713" s="5"/>
      <c r="O713" s="5"/>
      <c r="P713" s="5"/>
      <c r="Q713" s="5"/>
      <c r="R713" s="5"/>
      <c r="S713" s="5"/>
      <c r="T713" s="5"/>
      <c r="U713" s="5"/>
      <c r="V713" s="5"/>
      <c r="W713" s="5"/>
      <c r="X713" s="5"/>
      <c r="Y713" s="5"/>
      <c r="Z713" s="5"/>
    </row>
    <row r="714" ht="14.25" customHeight="1">
      <c r="A714" s="1"/>
      <c r="B714" s="2"/>
      <c r="C714" s="14"/>
      <c r="D714" s="14"/>
      <c r="E714" s="2"/>
      <c r="F714" s="15"/>
      <c r="G714" s="16"/>
      <c r="H714" s="16"/>
      <c r="I714" s="4"/>
      <c r="J714" s="5"/>
      <c r="K714" s="5"/>
      <c r="L714" s="5"/>
      <c r="M714" s="5"/>
      <c r="N714" s="5"/>
      <c r="O714" s="5"/>
      <c r="P714" s="5"/>
      <c r="Q714" s="5"/>
      <c r="R714" s="5"/>
      <c r="S714" s="5"/>
      <c r="T714" s="5"/>
      <c r="U714" s="5"/>
      <c r="V714" s="5"/>
      <c r="W714" s="5"/>
      <c r="X714" s="5"/>
      <c r="Y714" s="5"/>
      <c r="Z714" s="5"/>
    </row>
    <row r="715" ht="14.25" customHeight="1">
      <c r="A715" s="1"/>
      <c r="B715" s="2"/>
      <c r="C715" s="14"/>
      <c r="D715" s="14"/>
      <c r="E715" s="2"/>
      <c r="F715" s="15"/>
      <c r="G715" s="16"/>
      <c r="H715" s="16"/>
      <c r="I715" s="4"/>
      <c r="J715" s="5"/>
      <c r="K715" s="5"/>
      <c r="L715" s="5"/>
      <c r="M715" s="5"/>
      <c r="N715" s="5"/>
      <c r="O715" s="5"/>
      <c r="P715" s="5"/>
      <c r="Q715" s="5"/>
      <c r="R715" s="5"/>
      <c r="S715" s="5"/>
      <c r="T715" s="5"/>
      <c r="U715" s="5"/>
      <c r="V715" s="5"/>
      <c r="W715" s="5"/>
      <c r="X715" s="5"/>
      <c r="Y715" s="5"/>
      <c r="Z715" s="5"/>
    </row>
    <row r="716" ht="14.25" customHeight="1">
      <c r="A716" s="1"/>
      <c r="B716" s="2"/>
      <c r="C716" s="14"/>
      <c r="D716" s="14"/>
      <c r="E716" s="2"/>
      <c r="F716" s="15"/>
      <c r="G716" s="16"/>
      <c r="H716" s="16"/>
      <c r="I716" s="4"/>
      <c r="J716" s="5"/>
      <c r="K716" s="5"/>
      <c r="L716" s="5"/>
      <c r="M716" s="5"/>
      <c r="N716" s="5"/>
      <c r="O716" s="5"/>
      <c r="P716" s="5"/>
      <c r="Q716" s="5"/>
      <c r="R716" s="5"/>
      <c r="S716" s="5"/>
      <c r="T716" s="5"/>
      <c r="U716" s="5"/>
      <c r="V716" s="5"/>
      <c r="W716" s="5"/>
      <c r="X716" s="5"/>
      <c r="Y716" s="5"/>
      <c r="Z716" s="5"/>
    </row>
    <row r="717" ht="14.25" customHeight="1">
      <c r="A717" s="1"/>
      <c r="B717" s="2"/>
      <c r="C717" s="14"/>
      <c r="D717" s="14"/>
      <c r="E717" s="2"/>
      <c r="F717" s="15"/>
      <c r="G717" s="16"/>
      <c r="H717" s="16"/>
      <c r="I717" s="4"/>
      <c r="J717" s="5"/>
      <c r="K717" s="5"/>
      <c r="L717" s="5"/>
      <c r="M717" s="5"/>
      <c r="N717" s="5"/>
      <c r="O717" s="5"/>
      <c r="P717" s="5"/>
      <c r="Q717" s="5"/>
      <c r="R717" s="5"/>
      <c r="S717" s="5"/>
      <c r="T717" s="5"/>
      <c r="U717" s="5"/>
      <c r="V717" s="5"/>
      <c r="W717" s="5"/>
      <c r="X717" s="5"/>
      <c r="Y717" s="5"/>
      <c r="Z717" s="5"/>
    </row>
    <row r="718" ht="14.25" customHeight="1">
      <c r="A718" s="1"/>
      <c r="B718" s="2"/>
      <c r="C718" s="14"/>
      <c r="D718" s="14"/>
      <c r="E718" s="2"/>
      <c r="F718" s="15"/>
      <c r="G718" s="16"/>
      <c r="H718" s="16"/>
      <c r="I718" s="4"/>
      <c r="J718" s="5"/>
      <c r="K718" s="5"/>
      <c r="L718" s="5"/>
      <c r="M718" s="5"/>
      <c r="N718" s="5"/>
      <c r="O718" s="5"/>
      <c r="P718" s="5"/>
      <c r="Q718" s="5"/>
      <c r="R718" s="5"/>
      <c r="S718" s="5"/>
      <c r="T718" s="5"/>
      <c r="U718" s="5"/>
      <c r="V718" s="5"/>
      <c r="W718" s="5"/>
      <c r="X718" s="5"/>
      <c r="Y718" s="5"/>
      <c r="Z718" s="5"/>
    </row>
    <row r="719" ht="14.25" customHeight="1">
      <c r="A719" s="1"/>
      <c r="B719" s="2"/>
      <c r="C719" s="14"/>
      <c r="D719" s="14"/>
      <c r="E719" s="2"/>
      <c r="F719" s="15"/>
      <c r="G719" s="16"/>
      <c r="H719" s="16"/>
      <c r="I719" s="4"/>
      <c r="J719" s="5"/>
      <c r="K719" s="5"/>
      <c r="L719" s="5"/>
      <c r="M719" s="5"/>
      <c r="N719" s="5"/>
      <c r="O719" s="5"/>
      <c r="P719" s="5"/>
      <c r="Q719" s="5"/>
      <c r="R719" s="5"/>
      <c r="S719" s="5"/>
      <c r="T719" s="5"/>
      <c r="U719" s="5"/>
      <c r="V719" s="5"/>
      <c r="W719" s="5"/>
      <c r="X719" s="5"/>
      <c r="Y719" s="5"/>
      <c r="Z719" s="5"/>
    </row>
    <row r="720" ht="14.25" customHeight="1">
      <c r="A720" s="1"/>
      <c r="B720" s="2"/>
      <c r="C720" s="14"/>
      <c r="D720" s="14"/>
      <c r="E720" s="2"/>
      <c r="F720" s="15"/>
      <c r="G720" s="16"/>
      <c r="H720" s="16"/>
      <c r="I720" s="4"/>
      <c r="J720" s="5"/>
      <c r="K720" s="5"/>
      <c r="L720" s="5"/>
      <c r="M720" s="5"/>
      <c r="N720" s="5"/>
      <c r="O720" s="5"/>
      <c r="P720" s="5"/>
      <c r="Q720" s="5"/>
      <c r="R720" s="5"/>
      <c r="S720" s="5"/>
      <c r="T720" s="5"/>
      <c r="U720" s="5"/>
      <c r="V720" s="5"/>
      <c r="W720" s="5"/>
      <c r="X720" s="5"/>
      <c r="Y720" s="5"/>
      <c r="Z720" s="5"/>
    </row>
    <row r="721" ht="14.25" customHeight="1">
      <c r="A721" s="1"/>
      <c r="B721" s="2"/>
      <c r="C721" s="14"/>
      <c r="D721" s="14"/>
      <c r="E721" s="2"/>
      <c r="F721" s="15"/>
      <c r="G721" s="16"/>
      <c r="H721" s="16"/>
      <c r="I721" s="4"/>
      <c r="J721" s="5"/>
      <c r="K721" s="5"/>
      <c r="L721" s="5"/>
      <c r="M721" s="5"/>
      <c r="N721" s="5"/>
      <c r="O721" s="5"/>
      <c r="P721" s="5"/>
      <c r="Q721" s="5"/>
      <c r="R721" s="5"/>
      <c r="S721" s="5"/>
      <c r="T721" s="5"/>
      <c r="U721" s="5"/>
      <c r="V721" s="5"/>
      <c r="W721" s="5"/>
      <c r="X721" s="5"/>
      <c r="Y721" s="5"/>
      <c r="Z721" s="5"/>
    </row>
    <row r="722" ht="14.25" customHeight="1">
      <c r="A722" s="1"/>
      <c r="B722" s="2"/>
      <c r="C722" s="14"/>
      <c r="D722" s="14"/>
      <c r="E722" s="2"/>
      <c r="F722" s="15"/>
      <c r="G722" s="16"/>
      <c r="H722" s="16"/>
      <c r="I722" s="4"/>
      <c r="J722" s="5"/>
      <c r="K722" s="5"/>
      <c r="L722" s="5"/>
      <c r="M722" s="5"/>
      <c r="N722" s="5"/>
      <c r="O722" s="5"/>
      <c r="P722" s="5"/>
      <c r="Q722" s="5"/>
      <c r="R722" s="5"/>
      <c r="S722" s="5"/>
      <c r="T722" s="5"/>
      <c r="U722" s="5"/>
      <c r="V722" s="5"/>
      <c r="W722" s="5"/>
      <c r="X722" s="5"/>
      <c r="Y722" s="5"/>
      <c r="Z722" s="5"/>
    </row>
    <row r="723" ht="14.25" customHeight="1">
      <c r="A723" s="1"/>
      <c r="B723" s="2"/>
      <c r="C723" s="14"/>
      <c r="D723" s="14"/>
      <c r="E723" s="2"/>
      <c r="F723" s="15"/>
      <c r="G723" s="16"/>
      <c r="H723" s="16"/>
      <c r="I723" s="4"/>
      <c r="J723" s="5"/>
      <c r="K723" s="5"/>
      <c r="L723" s="5"/>
      <c r="M723" s="5"/>
      <c r="N723" s="5"/>
      <c r="O723" s="5"/>
      <c r="P723" s="5"/>
      <c r="Q723" s="5"/>
      <c r="R723" s="5"/>
      <c r="S723" s="5"/>
      <c r="T723" s="5"/>
      <c r="U723" s="5"/>
      <c r="V723" s="5"/>
      <c r="W723" s="5"/>
      <c r="X723" s="5"/>
      <c r="Y723" s="5"/>
      <c r="Z723" s="5"/>
    </row>
    <row r="724" ht="14.25" customHeight="1">
      <c r="A724" s="1"/>
      <c r="B724" s="2"/>
      <c r="C724" s="14"/>
      <c r="D724" s="14"/>
      <c r="E724" s="2"/>
      <c r="F724" s="15"/>
      <c r="G724" s="16"/>
      <c r="H724" s="16"/>
      <c r="I724" s="4"/>
      <c r="J724" s="5"/>
      <c r="K724" s="5"/>
      <c r="L724" s="5"/>
      <c r="M724" s="5"/>
      <c r="N724" s="5"/>
      <c r="O724" s="5"/>
      <c r="P724" s="5"/>
      <c r="Q724" s="5"/>
      <c r="R724" s="5"/>
      <c r="S724" s="5"/>
      <c r="T724" s="5"/>
      <c r="U724" s="5"/>
      <c r="V724" s="5"/>
      <c r="W724" s="5"/>
      <c r="X724" s="5"/>
      <c r="Y724" s="5"/>
      <c r="Z724" s="5"/>
    </row>
    <row r="725" ht="14.25" customHeight="1">
      <c r="A725" s="1"/>
      <c r="B725" s="2"/>
      <c r="C725" s="14"/>
      <c r="D725" s="14"/>
      <c r="E725" s="2"/>
      <c r="F725" s="15"/>
      <c r="G725" s="16"/>
      <c r="H725" s="16"/>
      <c r="I725" s="4"/>
      <c r="J725" s="5"/>
      <c r="K725" s="5"/>
      <c r="L725" s="5"/>
      <c r="M725" s="5"/>
      <c r="N725" s="5"/>
      <c r="O725" s="5"/>
      <c r="P725" s="5"/>
      <c r="Q725" s="5"/>
      <c r="R725" s="5"/>
      <c r="S725" s="5"/>
      <c r="T725" s="5"/>
      <c r="U725" s="5"/>
      <c r="V725" s="5"/>
      <c r="W725" s="5"/>
      <c r="X725" s="5"/>
      <c r="Y725" s="5"/>
      <c r="Z725" s="5"/>
    </row>
    <row r="726" ht="14.25" customHeight="1">
      <c r="A726" s="1"/>
      <c r="B726" s="2"/>
      <c r="C726" s="14"/>
      <c r="D726" s="14"/>
      <c r="E726" s="2"/>
      <c r="F726" s="15"/>
      <c r="G726" s="16"/>
      <c r="H726" s="16"/>
      <c r="I726" s="4"/>
      <c r="J726" s="5"/>
      <c r="K726" s="5"/>
      <c r="L726" s="5"/>
      <c r="M726" s="5"/>
      <c r="N726" s="5"/>
      <c r="O726" s="5"/>
      <c r="P726" s="5"/>
      <c r="Q726" s="5"/>
      <c r="R726" s="5"/>
      <c r="S726" s="5"/>
      <c r="T726" s="5"/>
      <c r="U726" s="5"/>
      <c r="V726" s="5"/>
      <c r="W726" s="5"/>
      <c r="X726" s="5"/>
      <c r="Y726" s="5"/>
      <c r="Z726" s="5"/>
    </row>
    <row r="727" ht="14.25" customHeight="1">
      <c r="A727" s="1"/>
      <c r="B727" s="2"/>
      <c r="C727" s="14"/>
      <c r="D727" s="14"/>
      <c r="E727" s="2"/>
      <c r="F727" s="15"/>
      <c r="G727" s="16"/>
      <c r="H727" s="16"/>
      <c r="I727" s="4"/>
      <c r="J727" s="5"/>
      <c r="K727" s="5"/>
      <c r="L727" s="5"/>
      <c r="M727" s="5"/>
      <c r="N727" s="5"/>
      <c r="O727" s="5"/>
      <c r="P727" s="5"/>
      <c r="Q727" s="5"/>
      <c r="R727" s="5"/>
      <c r="S727" s="5"/>
      <c r="T727" s="5"/>
      <c r="U727" s="5"/>
      <c r="V727" s="5"/>
      <c r="W727" s="5"/>
      <c r="X727" s="5"/>
      <c r="Y727" s="5"/>
      <c r="Z727" s="5"/>
    </row>
    <row r="728" ht="14.25" customHeight="1">
      <c r="A728" s="1"/>
      <c r="B728" s="2"/>
      <c r="C728" s="14"/>
      <c r="D728" s="14"/>
      <c r="E728" s="2"/>
      <c r="F728" s="15"/>
      <c r="G728" s="16"/>
      <c r="H728" s="16"/>
      <c r="I728" s="4"/>
      <c r="J728" s="5"/>
      <c r="K728" s="5"/>
      <c r="L728" s="5"/>
      <c r="M728" s="5"/>
      <c r="N728" s="5"/>
      <c r="O728" s="5"/>
      <c r="P728" s="5"/>
      <c r="Q728" s="5"/>
      <c r="R728" s="5"/>
      <c r="S728" s="5"/>
      <c r="T728" s="5"/>
      <c r="U728" s="5"/>
      <c r="V728" s="5"/>
      <c r="W728" s="5"/>
      <c r="X728" s="5"/>
      <c r="Y728" s="5"/>
      <c r="Z728" s="5"/>
    </row>
    <row r="729" ht="14.25" customHeight="1">
      <c r="A729" s="1"/>
      <c r="B729" s="2"/>
      <c r="C729" s="14"/>
      <c r="D729" s="14"/>
      <c r="E729" s="2"/>
      <c r="F729" s="15"/>
      <c r="G729" s="16"/>
      <c r="H729" s="16"/>
      <c r="I729" s="4"/>
      <c r="J729" s="5"/>
      <c r="K729" s="5"/>
      <c r="L729" s="5"/>
      <c r="M729" s="5"/>
      <c r="N729" s="5"/>
      <c r="O729" s="5"/>
      <c r="P729" s="5"/>
      <c r="Q729" s="5"/>
      <c r="R729" s="5"/>
      <c r="S729" s="5"/>
      <c r="T729" s="5"/>
      <c r="U729" s="5"/>
      <c r="V729" s="5"/>
      <c r="W729" s="5"/>
      <c r="X729" s="5"/>
      <c r="Y729" s="5"/>
      <c r="Z729" s="5"/>
    </row>
    <row r="730" ht="14.25" customHeight="1">
      <c r="A730" s="1"/>
      <c r="B730" s="2"/>
      <c r="C730" s="14"/>
      <c r="D730" s="14"/>
      <c r="E730" s="2"/>
      <c r="F730" s="15"/>
      <c r="G730" s="16"/>
      <c r="H730" s="16"/>
      <c r="I730" s="4"/>
      <c r="J730" s="5"/>
      <c r="K730" s="5"/>
      <c r="L730" s="5"/>
      <c r="M730" s="5"/>
      <c r="N730" s="5"/>
      <c r="O730" s="5"/>
      <c r="P730" s="5"/>
      <c r="Q730" s="5"/>
      <c r="R730" s="5"/>
      <c r="S730" s="5"/>
      <c r="T730" s="5"/>
      <c r="U730" s="5"/>
      <c r="V730" s="5"/>
      <c r="W730" s="5"/>
      <c r="X730" s="5"/>
      <c r="Y730" s="5"/>
      <c r="Z730" s="5"/>
    </row>
    <row r="731" ht="14.25" customHeight="1">
      <c r="A731" s="1"/>
      <c r="B731" s="2"/>
      <c r="C731" s="14"/>
      <c r="D731" s="14"/>
      <c r="E731" s="2"/>
      <c r="F731" s="15"/>
      <c r="G731" s="16"/>
      <c r="H731" s="16"/>
      <c r="I731" s="4"/>
      <c r="J731" s="5"/>
      <c r="K731" s="5"/>
      <c r="L731" s="5"/>
      <c r="M731" s="5"/>
      <c r="N731" s="5"/>
      <c r="O731" s="5"/>
      <c r="P731" s="5"/>
      <c r="Q731" s="5"/>
      <c r="R731" s="5"/>
      <c r="S731" s="5"/>
      <c r="T731" s="5"/>
      <c r="U731" s="5"/>
      <c r="V731" s="5"/>
      <c r="W731" s="5"/>
      <c r="X731" s="5"/>
      <c r="Y731" s="5"/>
      <c r="Z731" s="5"/>
    </row>
    <row r="732" ht="14.25" customHeight="1">
      <c r="A732" s="1"/>
      <c r="B732" s="2"/>
      <c r="C732" s="14"/>
      <c r="D732" s="14"/>
      <c r="E732" s="2"/>
      <c r="F732" s="15"/>
      <c r="G732" s="16"/>
      <c r="H732" s="16"/>
      <c r="I732" s="4"/>
      <c r="J732" s="5"/>
      <c r="K732" s="5"/>
      <c r="L732" s="5"/>
      <c r="M732" s="5"/>
      <c r="N732" s="5"/>
      <c r="O732" s="5"/>
      <c r="P732" s="5"/>
      <c r="Q732" s="5"/>
      <c r="R732" s="5"/>
      <c r="S732" s="5"/>
      <c r="T732" s="5"/>
      <c r="U732" s="5"/>
      <c r="V732" s="5"/>
      <c r="W732" s="5"/>
      <c r="X732" s="5"/>
      <c r="Y732" s="5"/>
      <c r="Z732" s="5"/>
    </row>
    <row r="733" ht="14.25" customHeight="1">
      <c r="A733" s="1"/>
      <c r="B733" s="2"/>
      <c r="C733" s="14"/>
      <c r="D733" s="14"/>
      <c r="E733" s="2"/>
      <c r="F733" s="15"/>
      <c r="G733" s="16"/>
      <c r="H733" s="16"/>
      <c r="I733" s="4"/>
      <c r="J733" s="5"/>
      <c r="K733" s="5"/>
      <c r="L733" s="5"/>
      <c r="M733" s="5"/>
      <c r="N733" s="5"/>
      <c r="O733" s="5"/>
      <c r="P733" s="5"/>
      <c r="Q733" s="5"/>
      <c r="R733" s="5"/>
      <c r="S733" s="5"/>
      <c r="T733" s="5"/>
      <c r="U733" s="5"/>
      <c r="V733" s="5"/>
      <c r="W733" s="5"/>
      <c r="X733" s="5"/>
      <c r="Y733" s="5"/>
      <c r="Z733" s="5"/>
    </row>
    <row r="734" ht="14.25" customHeight="1">
      <c r="A734" s="1"/>
      <c r="B734" s="2"/>
      <c r="C734" s="14"/>
      <c r="D734" s="14"/>
      <c r="E734" s="2"/>
      <c r="F734" s="15"/>
      <c r="G734" s="16"/>
      <c r="H734" s="16"/>
      <c r="I734" s="4"/>
      <c r="J734" s="5"/>
      <c r="K734" s="5"/>
      <c r="L734" s="5"/>
      <c r="M734" s="5"/>
      <c r="N734" s="5"/>
      <c r="O734" s="5"/>
      <c r="P734" s="5"/>
      <c r="Q734" s="5"/>
      <c r="R734" s="5"/>
      <c r="S734" s="5"/>
      <c r="T734" s="5"/>
      <c r="U734" s="5"/>
      <c r="V734" s="5"/>
      <c r="W734" s="5"/>
      <c r="X734" s="5"/>
      <c r="Y734" s="5"/>
      <c r="Z734" s="5"/>
    </row>
    <row r="735" ht="14.25" customHeight="1">
      <c r="A735" s="1"/>
      <c r="B735" s="2"/>
      <c r="C735" s="14"/>
      <c r="D735" s="14"/>
      <c r="E735" s="2"/>
      <c r="F735" s="15"/>
      <c r="G735" s="16"/>
      <c r="H735" s="16"/>
      <c r="I735" s="4"/>
      <c r="J735" s="5"/>
      <c r="K735" s="5"/>
      <c r="L735" s="5"/>
      <c r="M735" s="5"/>
      <c r="N735" s="5"/>
      <c r="O735" s="5"/>
      <c r="P735" s="5"/>
      <c r="Q735" s="5"/>
      <c r="R735" s="5"/>
      <c r="S735" s="5"/>
      <c r="T735" s="5"/>
      <c r="U735" s="5"/>
      <c r="V735" s="5"/>
      <c r="W735" s="5"/>
      <c r="X735" s="5"/>
      <c r="Y735" s="5"/>
      <c r="Z735" s="5"/>
    </row>
    <row r="736" ht="14.25" customHeight="1">
      <c r="A736" s="1"/>
      <c r="B736" s="2"/>
      <c r="C736" s="14"/>
      <c r="D736" s="14"/>
      <c r="E736" s="2"/>
      <c r="F736" s="15"/>
      <c r="G736" s="16"/>
      <c r="H736" s="16"/>
      <c r="I736" s="4"/>
      <c r="J736" s="5"/>
      <c r="K736" s="5"/>
      <c r="L736" s="5"/>
      <c r="M736" s="5"/>
      <c r="N736" s="5"/>
      <c r="O736" s="5"/>
      <c r="P736" s="5"/>
      <c r="Q736" s="5"/>
      <c r="R736" s="5"/>
      <c r="S736" s="5"/>
      <c r="T736" s="5"/>
      <c r="U736" s="5"/>
      <c r="V736" s="5"/>
      <c r="W736" s="5"/>
      <c r="X736" s="5"/>
      <c r="Y736" s="5"/>
      <c r="Z736" s="5"/>
    </row>
    <row r="737" ht="14.25" customHeight="1">
      <c r="A737" s="1"/>
      <c r="B737" s="2"/>
      <c r="C737" s="14"/>
      <c r="D737" s="14"/>
      <c r="E737" s="2"/>
      <c r="F737" s="15"/>
      <c r="G737" s="16"/>
      <c r="H737" s="16"/>
      <c r="I737" s="4"/>
      <c r="J737" s="5"/>
      <c r="K737" s="5"/>
      <c r="L737" s="5"/>
      <c r="M737" s="5"/>
      <c r="N737" s="5"/>
      <c r="O737" s="5"/>
      <c r="P737" s="5"/>
      <c r="Q737" s="5"/>
      <c r="R737" s="5"/>
      <c r="S737" s="5"/>
      <c r="T737" s="5"/>
      <c r="U737" s="5"/>
      <c r="V737" s="5"/>
      <c r="W737" s="5"/>
      <c r="X737" s="5"/>
      <c r="Y737" s="5"/>
      <c r="Z737" s="5"/>
    </row>
    <row r="738" ht="14.25" customHeight="1">
      <c r="A738" s="1"/>
      <c r="B738" s="2"/>
      <c r="C738" s="14"/>
      <c r="D738" s="14"/>
      <c r="E738" s="2"/>
      <c r="F738" s="15"/>
      <c r="G738" s="16"/>
      <c r="H738" s="16"/>
      <c r="I738" s="4"/>
      <c r="J738" s="5"/>
      <c r="K738" s="5"/>
      <c r="L738" s="5"/>
      <c r="M738" s="5"/>
      <c r="N738" s="5"/>
      <c r="O738" s="5"/>
      <c r="P738" s="5"/>
      <c r="Q738" s="5"/>
      <c r="R738" s="5"/>
      <c r="S738" s="5"/>
      <c r="T738" s="5"/>
      <c r="U738" s="5"/>
      <c r="V738" s="5"/>
      <c r="W738" s="5"/>
      <c r="X738" s="5"/>
      <c r="Y738" s="5"/>
      <c r="Z738" s="5"/>
    </row>
    <row r="739" ht="14.25" customHeight="1">
      <c r="A739" s="1"/>
      <c r="B739" s="2"/>
      <c r="C739" s="14"/>
      <c r="D739" s="14"/>
      <c r="E739" s="2"/>
      <c r="F739" s="15"/>
      <c r="G739" s="16"/>
      <c r="H739" s="16"/>
      <c r="I739" s="4"/>
      <c r="J739" s="5"/>
      <c r="K739" s="5"/>
      <c r="L739" s="5"/>
      <c r="M739" s="5"/>
      <c r="N739" s="5"/>
      <c r="O739" s="5"/>
      <c r="P739" s="5"/>
      <c r="Q739" s="5"/>
      <c r="R739" s="5"/>
      <c r="S739" s="5"/>
      <c r="T739" s="5"/>
      <c r="U739" s="5"/>
      <c r="V739" s="5"/>
      <c r="W739" s="5"/>
      <c r="X739" s="5"/>
      <c r="Y739" s="5"/>
      <c r="Z739" s="5"/>
    </row>
    <row r="740" ht="14.25" customHeight="1">
      <c r="A740" s="1"/>
      <c r="B740" s="2"/>
      <c r="C740" s="14"/>
      <c r="D740" s="14"/>
      <c r="E740" s="2"/>
      <c r="F740" s="15"/>
      <c r="G740" s="16"/>
      <c r="H740" s="16"/>
      <c r="I740" s="4"/>
      <c r="J740" s="5"/>
      <c r="K740" s="5"/>
      <c r="L740" s="5"/>
      <c r="M740" s="5"/>
      <c r="N740" s="5"/>
      <c r="O740" s="5"/>
      <c r="P740" s="5"/>
      <c r="Q740" s="5"/>
      <c r="R740" s="5"/>
      <c r="S740" s="5"/>
      <c r="T740" s="5"/>
      <c r="U740" s="5"/>
      <c r="V740" s="5"/>
      <c r="W740" s="5"/>
      <c r="X740" s="5"/>
      <c r="Y740" s="5"/>
      <c r="Z740" s="5"/>
    </row>
    <row r="741" ht="14.25" customHeight="1">
      <c r="A741" s="1"/>
      <c r="B741" s="2"/>
      <c r="C741" s="14"/>
      <c r="D741" s="14"/>
      <c r="E741" s="2"/>
      <c r="F741" s="15"/>
      <c r="G741" s="16"/>
      <c r="H741" s="16"/>
      <c r="I741" s="4"/>
      <c r="J741" s="5"/>
      <c r="K741" s="5"/>
      <c r="L741" s="5"/>
      <c r="M741" s="5"/>
      <c r="N741" s="5"/>
      <c r="O741" s="5"/>
      <c r="P741" s="5"/>
      <c r="Q741" s="5"/>
      <c r="R741" s="5"/>
      <c r="S741" s="5"/>
      <c r="T741" s="5"/>
      <c r="U741" s="5"/>
      <c r="V741" s="5"/>
      <c r="W741" s="5"/>
      <c r="X741" s="5"/>
      <c r="Y741" s="5"/>
      <c r="Z741" s="5"/>
    </row>
    <row r="742" ht="14.25" customHeight="1">
      <c r="A742" s="1"/>
      <c r="B742" s="2"/>
      <c r="C742" s="14"/>
      <c r="D742" s="14"/>
      <c r="E742" s="2"/>
      <c r="F742" s="15"/>
      <c r="G742" s="16"/>
      <c r="H742" s="16"/>
      <c r="I742" s="4"/>
      <c r="J742" s="5"/>
      <c r="K742" s="5"/>
      <c r="L742" s="5"/>
      <c r="M742" s="5"/>
      <c r="N742" s="5"/>
      <c r="O742" s="5"/>
      <c r="P742" s="5"/>
      <c r="Q742" s="5"/>
      <c r="R742" s="5"/>
      <c r="S742" s="5"/>
      <c r="T742" s="5"/>
      <c r="U742" s="5"/>
      <c r="V742" s="5"/>
      <c r="W742" s="5"/>
      <c r="X742" s="5"/>
      <c r="Y742" s="5"/>
      <c r="Z742" s="5"/>
    </row>
    <row r="743" ht="14.25" customHeight="1">
      <c r="A743" s="1"/>
      <c r="B743" s="2"/>
      <c r="C743" s="14"/>
      <c r="D743" s="14"/>
      <c r="E743" s="2"/>
      <c r="F743" s="15"/>
      <c r="G743" s="16"/>
      <c r="H743" s="16"/>
      <c r="I743" s="4"/>
      <c r="J743" s="5"/>
      <c r="K743" s="5"/>
      <c r="L743" s="5"/>
      <c r="M743" s="5"/>
      <c r="N743" s="5"/>
      <c r="O743" s="5"/>
      <c r="P743" s="5"/>
      <c r="Q743" s="5"/>
      <c r="R743" s="5"/>
      <c r="S743" s="5"/>
      <c r="T743" s="5"/>
      <c r="U743" s="5"/>
      <c r="V743" s="5"/>
      <c r="W743" s="5"/>
      <c r="X743" s="5"/>
      <c r="Y743" s="5"/>
      <c r="Z743" s="5"/>
    </row>
    <row r="744" ht="14.25" customHeight="1">
      <c r="A744" s="1"/>
      <c r="B744" s="2"/>
      <c r="C744" s="14"/>
      <c r="D744" s="14"/>
      <c r="E744" s="2"/>
      <c r="F744" s="15"/>
      <c r="G744" s="16"/>
      <c r="H744" s="16"/>
      <c r="I744" s="4"/>
      <c r="J744" s="5"/>
      <c r="K744" s="5"/>
      <c r="L744" s="5"/>
      <c r="M744" s="5"/>
      <c r="N744" s="5"/>
      <c r="O744" s="5"/>
      <c r="P744" s="5"/>
      <c r="Q744" s="5"/>
      <c r="R744" s="5"/>
      <c r="S744" s="5"/>
      <c r="T744" s="5"/>
      <c r="U744" s="5"/>
      <c r="V744" s="5"/>
      <c r="W744" s="5"/>
      <c r="X744" s="5"/>
      <c r="Y744" s="5"/>
      <c r="Z744" s="5"/>
    </row>
    <row r="745" ht="14.25" customHeight="1">
      <c r="A745" s="1"/>
      <c r="B745" s="2"/>
      <c r="C745" s="14"/>
      <c r="D745" s="14"/>
      <c r="E745" s="2"/>
      <c r="F745" s="15"/>
      <c r="G745" s="16"/>
      <c r="H745" s="16"/>
      <c r="I745" s="4"/>
      <c r="J745" s="5"/>
      <c r="K745" s="5"/>
      <c r="L745" s="5"/>
      <c r="M745" s="5"/>
      <c r="N745" s="5"/>
      <c r="O745" s="5"/>
      <c r="P745" s="5"/>
      <c r="Q745" s="5"/>
      <c r="R745" s="5"/>
      <c r="S745" s="5"/>
      <c r="T745" s="5"/>
      <c r="U745" s="5"/>
      <c r="V745" s="5"/>
      <c r="W745" s="5"/>
      <c r="X745" s="5"/>
      <c r="Y745" s="5"/>
      <c r="Z745" s="5"/>
    </row>
    <row r="746" ht="14.25" customHeight="1">
      <c r="A746" s="1"/>
      <c r="B746" s="2"/>
      <c r="C746" s="14"/>
      <c r="D746" s="14"/>
      <c r="E746" s="2"/>
      <c r="F746" s="15"/>
      <c r="G746" s="16"/>
      <c r="H746" s="16"/>
      <c r="I746" s="4"/>
      <c r="J746" s="5"/>
      <c r="K746" s="5"/>
      <c r="L746" s="5"/>
      <c r="M746" s="5"/>
      <c r="N746" s="5"/>
      <c r="O746" s="5"/>
      <c r="P746" s="5"/>
      <c r="Q746" s="5"/>
      <c r="R746" s="5"/>
      <c r="S746" s="5"/>
      <c r="T746" s="5"/>
      <c r="U746" s="5"/>
      <c r="V746" s="5"/>
      <c r="W746" s="5"/>
      <c r="X746" s="5"/>
      <c r="Y746" s="5"/>
      <c r="Z746" s="5"/>
    </row>
    <row r="747" ht="14.25" customHeight="1">
      <c r="A747" s="1"/>
      <c r="B747" s="2"/>
      <c r="C747" s="14"/>
      <c r="D747" s="14"/>
      <c r="E747" s="2"/>
      <c r="F747" s="15"/>
      <c r="G747" s="16"/>
      <c r="H747" s="16"/>
      <c r="I747" s="4"/>
      <c r="J747" s="5"/>
      <c r="K747" s="5"/>
      <c r="L747" s="5"/>
      <c r="M747" s="5"/>
      <c r="N747" s="5"/>
      <c r="O747" s="5"/>
      <c r="P747" s="5"/>
      <c r="Q747" s="5"/>
      <c r="R747" s="5"/>
      <c r="S747" s="5"/>
      <c r="T747" s="5"/>
      <c r="U747" s="5"/>
      <c r="V747" s="5"/>
      <c r="W747" s="5"/>
      <c r="X747" s="5"/>
      <c r="Y747" s="5"/>
      <c r="Z747" s="5"/>
    </row>
    <row r="748" ht="14.25" customHeight="1">
      <c r="A748" s="1"/>
      <c r="B748" s="2"/>
      <c r="C748" s="14"/>
      <c r="D748" s="14"/>
      <c r="E748" s="2"/>
      <c r="F748" s="15"/>
      <c r="G748" s="16"/>
      <c r="H748" s="16"/>
      <c r="I748" s="4"/>
      <c r="J748" s="5"/>
      <c r="K748" s="5"/>
      <c r="L748" s="5"/>
      <c r="M748" s="5"/>
      <c r="N748" s="5"/>
      <c r="O748" s="5"/>
      <c r="P748" s="5"/>
      <c r="Q748" s="5"/>
      <c r="R748" s="5"/>
      <c r="S748" s="5"/>
      <c r="T748" s="5"/>
      <c r="U748" s="5"/>
      <c r="V748" s="5"/>
      <c r="W748" s="5"/>
      <c r="X748" s="5"/>
      <c r="Y748" s="5"/>
      <c r="Z748" s="5"/>
    </row>
    <row r="749" ht="14.25" customHeight="1">
      <c r="A749" s="1"/>
      <c r="B749" s="2"/>
      <c r="C749" s="14"/>
      <c r="D749" s="14"/>
      <c r="E749" s="2"/>
      <c r="F749" s="15"/>
      <c r="G749" s="16"/>
      <c r="H749" s="16"/>
      <c r="I749" s="4"/>
      <c r="J749" s="5"/>
      <c r="K749" s="5"/>
      <c r="L749" s="5"/>
      <c r="M749" s="5"/>
      <c r="N749" s="5"/>
      <c r="O749" s="5"/>
      <c r="P749" s="5"/>
      <c r="Q749" s="5"/>
      <c r="R749" s="5"/>
      <c r="S749" s="5"/>
      <c r="T749" s="5"/>
      <c r="U749" s="5"/>
      <c r="V749" s="5"/>
      <c r="W749" s="5"/>
      <c r="X749" s="5"/>
      <c r="Y749" s="5"/>
      <c r="Z749" s="5"/>
    </row>
    <row r="750" ht="14.25" customHeight="1">
      <c r="A750" s="1"/>
      <c r="B750" s="2"/>
      <c r="C750" s="14"/>
      <c r="D750" s="14"/>
      <c r="E750" s="2"/>
      <c r="F750" s="15"/>
      <c r="G750" s="16"/>
      <c r="H750" s="16"/>
      <c r="I750" s="4"/>
      <c r="J750" s="5"/>
      <c r="K750" s="5"/>
      <c r="L750" s="5"/>
      <c r="M750" s="5"/>
      <c r="N750" s="5"/>
      <c r="O750" s="5"/>
      <c r="P750" s="5"/>
      <c r="Q750" s="5"/>
      <c r="R750" s="5"/>
      <c r="S750" s="5"/>
      <c r="T750" s="5"/>
      <c r="U750" s="5"/>
      <c r="V750" s="5"/>
      <c r="W750" s="5"/>
      <c r="X750" s="5"/>
      <c r="Y750" s="5"/>
      <c r="Z750" s="5"/>
    </row>
    <row r="751" ht="14.25" customHeight="1">
      <c r="A751" s="1"/>
      <c r="B751" s="2"/>
      <c r="C751" s="14"/>
      <c r="D751" s="14"/>
      <c r="E751" s="2"/>
      <c r="F751" s="15"/>
      <c r="G751" s="16"/>
      <c r="H751" s="16"/>
      <c r="I751" s="4"/>
      <c r="J751" s="5"/>
      <c r="K751" s="5"/>
      <c r="L751" s="5"/>
      <c r="M751" s="5"/>
      <c r="N751" s="5"/>
      <c r="O751" s="5"/>
      <c r="P751" s="5"/>
      <c r="Q751" s="5"/>
      <c r="R751" s="5"/>
      <c r="S751" s="5"/>
      <c r="T751" s="5"/>
      <c r="U751" s="5"/>
      <c r="V751" s="5"/>
      <c r="W751" s="5"/>
      <c r="X751" s="5"/>
      <c r="Y751" s="5"/>
      <c r="Z751" s="5"/>
    </row>
    <row r="752" ht="14.25" customHeight="1">
      <c r="A752" s="1"/>
      <c r="B752" s="2"/>
      <c r="C752" s="14"/>
      <c r="D752" s="14"/>
      <c r="E752" s="2"/>
      <c r="F752" s="15"/>
      <c r="G752" s="16"/>
      <c r="H752" s="16"/>
      <c r="I752" s="4"/>
      <c r="J752" s="5"/>
      <c r="K752" s="5"/>
      <c r="L752" s="5"/>
      <c r="M752" s="5"/>
      <c r="N752" s="5"/>
      <c r="O752" s="5"/>
      <c r="P752" s="5"/>
      <c r="Q752" s="5"/>
      <c r="R752" s="5"/>
      <c r="S752" s="5"/>
      <c r="T752" s="5"/>
      <c r="U752" s="5"/>
      <c r="V752" s="5"/>
      <c r="W752" s="5"/>
      <c r="X752" s="5"/>
      <c r="Y752" s="5"/>
      <c r="Z752" s="5"/>
    </row>
    <row r="753" ht="14.25" customHeight="1">
      <c r="A753" s="1"/>
      <c r="B753" s="2"/>
      <c r="C753" s="14"/>
      <c r="D753" s="14"/>
      <c r="E753" s="2"/>
      <c r="F753" s="15"/>
      <c r="G753" s="16"/>
      <c r="H753" s="16"/>
      <c r="I753" s="4"/>
      <c r="J753" s="5"/>
      <c r="K753" s="5"/>
      <c r="L753" s="5"/>
      <c r="M753" s="5"/>
      <c r="N753" s="5"/>
      <c r="O753" s="5"/>
      <c r="P753" s="5"/>
      <c r="Q753" s="5"/>
      <c r="R753" s="5"/>
      <c r="S753" s="5"/>
      <c r="T753" s="5"/>
      <c r="U753" s="5"/>
      <c r="V753" s="5"/>
      <c r="W753" s="5"/>
      <c r="X753" s="5"/>
      <c r="Y753" s="5"/>
      <c r="Z753" s="5"/>
    </row>
    <row r="754" ht="14.25" customHeight="1">
      <c r="A754" s="1"/>
      <c r="B754" s="2"/>
      <c r="C754" s="14"/>
      <c r="D754" s="14"/>
      <c r="E754" s="2"/>
      <c r="F754" s="15"/>
      <c r="G754" s="16"/>
      <c r="H754" s="16"/>
      <c r="I754" s="4"/>
      <c r="J754" s="5"/>
      <c r="K754" s="5"/>
      <c r="L754" s="5"/>
      <c r="M754" s="5"/>
      <c r="N754" s="5"/>
      <c r="O754" s="5"/>
      <c r="P754" s="5"/>
      <c r="Q754" s="5"/>
      <c r="R754" s="5"/>
      <c r="S754" s="5"/>
      <c r="T754" s="5"/>
      <c r="U754" s="5"/>
      <c r="V754" s="5"/>
      <c r="W754" s="5"/>
      <c r="X754" s="5"/>
      <c r="Y754" s="5"/>
      <c r="Z754" s="5"/>
    </row>
    <row r="755" ht="14.25" customHeight="1">
      <c r="A755" s="1"/>
      <c r="B755" s="2"/>
      <c r="C755" s="14"/>
      <c r="D755" s="14"/>
      <c r="E755" s="2"/>
      <c r="F755" s="15"/>
      <c r="G755" s="16"/>
      <c r="H755" s="16"/>
      <c r="I755" s="4"/>
      <c r="J755" s="5"/>
      <c r="K755" s="5"/>
      <c r="L755" s="5"/>
      <c r="M755" s="5"/>
      <c r="N755" s="5"/>
      <c r="O755" s="5"/>
      <c r="P755" s="5"/>
      <c r="Q755" s="5"/>
      <c r="R755" s="5"/>
      <c r="S755" s="5"/>
      <c r="T755" s="5"/>
      <c r="U755" s="5"/>
      <c r="V755" s="5"/>
      <c r="W755" s="5"/>
      <c r="X755" s="5"/>
      <c r="Y755" s="5"/>
      <c r="Z755" s="5"/>
    </row>
    <row r="756" ht="14.25" customHeight="1">
      <c r="A756" s="1"/>
      <c r="B756" s="2"/>
      <c r="C756" s="14"/>
      <c r="D756" s="14"/>
      <c r="E756" s="2"/>
      <c r="F756" s="15"/>
      <c r="G756" s="16"/>
      <c r="H756" s="16"/>
      <c r="I756" s="4"/>
      <c r="J756" s="5"/>
      <c r="K756" s="5"/>
      <c r="L756" s="5"/>
      <c r="M756" s="5"/>
      <c r="N756" s="5"/>
      <c r="O756" s="5"/>
      <c r="P756" s="5"/>
      <c r="Q756" s="5"/>
      <c r="R756" s="5"/>
      <c r="S756" s="5"/>
      <c r="T756" s="5"/>
      <c r="U756" s="5"/>
      <c r="V756" s="5"/>
      <c r="W756" s="5"/>
      <c r="X756" s="5"/>
      <c r="Y756" s="5"/>
      <c r="Z756" s="5"/>
    </row>
    <row r="757" ht="14.25" customHeight="1">
      <c r="A757" s="1"/>
      <c r="B757" s="2"/>
      <c r="C757" s="14"/>
      <c r="D757" s="14"/>
      <c r="E757" s="2"/>
      <c r="F757" s="15"/>
      <c r="G757" s="16"/>
      <c r="H757" s="16"/>
      <c r="I757" s="4"/>
      <c r="J757" s="5"/>
      <c r="K757" s="5"/>
      <c r="L757" s="5"/>
      <c r="M757" s="5"/>
      <c r="N757" s="5"/>
      <c r="O757" s="5"/>
      <c r="P757" s="5"/>
      <c r="Q757" s="5"/>
      <c r="R757" s="5"/>
      <c r="S757" s="5"/>
      <c r="T757" s="5"/>
      <c r="U757" s="5"/>
      <c r="V757" s="5"/>
      <c r="W757" s="5"/>
      <c r="X757" s="5"/>
      <c r="Y757" s="5"/>
      <c r="Z757" s="5"/>
    </row>
    <row r="758" ht="14.25" customHeight="1">
      <c r="A758" s="1"/>
      <c r="B758" s="2"/>
      <c r="C758" s="14"/>
      <c r="D758" s="14"/>
      <c r="E758" s="2"/>
      <c r="F758" s="15"/>
      <c r="G758" s="16"/>
      <c r="H758" s="16"/>
      <c r="I758" s="4"/>
      <c r="J758" s="5"/>
      <c r="K758" s="5"/>
      <c r="L758" s="5"/>
      <c r="M758" s="5"/>
      <c r="N758" s="5"/>
      <c r="O758" s="5"/>
      <c r="P758" s="5"/>
      <c r="Q758" s="5"/>
      <c r="R758" s="5"/>
      <c r="S758" s="5"/>
      <c r="T758" s="5"/>
      <c r="U758" s="5"/>
      <c r="V758" s="5"/>
      <c r="W758" s="5"/>
      <c r="X758" s="5"/>
      <c r="Y758" s="5"/>
      <c r="Z758" s="5"/>
    </row>
    <row r="759" ht="14.25" customHeight="1">
      <c r="A759" s="1"/>
      <c r="B759" s="2"/>
      <c r="C759" s="14"/>
      <c r="D759" s="14"/>
      <c r="E759" s="2"/>
      <c r="F759" s="15"/>
      <c r="G759" s="16"/>
      <c r="H759" s="16"/>
      <c r="I759" s="4"/>
      <c r="J759" s="5"/>
      <c r="K759" s="5"/>
      <c r="L759" s="5"/>
      <c r="M759" s="5"/>
      <c r="N759" s="5"/>
      <c r="O759" s="5"/>
      <c r="P759" s="5"/>
      <c r="Q759" s="5"/>
      <c r="R759" s="5"/>
      <c r="S759" s="5"/>
      <c r="T759" s="5"/>
      <c r="U759" s="5"/>
      <c r="V759" s="5"/>
      <c r="W759" s="5"/>
      <c r="X759" s="5"/>
      <c r="Y759" s="5"/>
      <c r="Z759" s="5"/>
    </row>
    <row r="760" ht="14.25" customHeight="1">
      <c r="A760" s="1"/>
      <c r="B760" s="2"/>
      <c r="C760" s="14"/>
      <c r="D760" s="14"/>
      <c r="E760" s="2"/>
      <c r="F760" s="15"/>
      <c r="G760" s="16"/>
      <c r="H760" s="16"/>
      <c r="I760" s="4"/>
      <c r="J760" s="5"/>
      <c r="K760" s="5"/>
      <c r="L760" s="5"/>
      <c r="M760" s="5"/>
      <c r="N760" s="5"/>
      <c r="O760" s="5"/>
      <c r="P760" s="5"/>
      <c r="Q760" s="5"/>
      <c r="R760" s="5"/>
      <c r="S760" s="5"/>
      <c r="T760" s="5"/>
      <c r="U760" s="5"/>
      <c r="V760" s="5"/>
      <c r="W760" s="5"/>
      <c r="X760" s="5"/>
      <c r="Y760" s="5"/>
      <c r="Z760" s="5"/>
    </row>
    <row r="761" ht="14.25" customHeight="1">
      <c r="A761" s="1"/>
      <c r="B761" s="2"/>
      <c r="C761" s="14"/>
      <c r="D761" s="14"/>
      <c r="E761" s="2"/>
      <c r="F761" s="15"/>
      <c r="G761" s="16"/>
      <c r="H761" s="16"/>
      <c r="I761" s="4"/>
      <c r="J761" s="5"/>
      <c r="K761" s="5"/>
      <c r="L761" s="5"/>
      <c r="M761" s="5"/>
      <c r="N761" s="5"/>
      <c r="O761" s="5"/>
      <c r="P761" s="5"/>
      <c r="Q761" s="5"/>
      <c r="R761" s="5"/>
      <c r="S761" s="5"/>
      <c r="T761" s="5"/>
      <c r="U761" s="5"/>
      <c r="V761" s="5"/>
      <c r="W761" s="5"/>
      <c r="X761" s="5"/>
      <c r="Y761" s="5"/>
      <c r="Z761" s="5"/>
    </row>
    <row r="762" ht="14.25" customHeight="1">
      <c r="A762" s="1"/>
      <c r="B762" s="2"/>
      <c r="C762" s="14"/>
      <c r="D762" s="14"/>
      <c r="E762" s="2"/>
      <c r="F762" s="15"/>
      <c r="G762" s="16"/>
      <c r="H762" s="16"/>
      <c r="I762" s="4"/>
      <c r="J762" s="5"/>
      <c r="K762" s="5"/>
      <c r="L762" s="5"/>
      <c r="M762" s="5"/>
      <c r="N762" s="5"/>
      <c r="O762" s="5"/>
      <c r="P762" s="5"/>
      <c r="Q762" s="5"/>
      <c r="R762" s="5"/>
      <c r="S762" s="5"/>
      <c r="T762" s="5"/>
      <c r="U762" s="5"/>
      <c r="V762" s="5"/>
      <c r="W762" s="5"/>
      <c r="X762" s="5"/>
      <c r="Y762" s="5"/>
      <c r="Z762" s="5"/>
    </row>
    <row r="763" ht="14.25" customHeight="1">
      <c r="A763" s="1"/>
      <c r="B763" s="2"/>
      <c r="C763" s="14"/>
      <c r="D763" s="14"/>
      <c r="E763" s="2"/>
      <c r="F763" s="15"/>
      <c r="G763" s="16"/>
      <c r="H763" s="16"/>
      <c r="I763" s="4"/>
      <c r="J763" s="5"/>
      <c r="K763" s="5"/>
      <c r="L763" s="5"/>
      <c r="M763" s="5"/>
      <c r="N763" s="5"/>
      <c r="O763" s="5"/>
      <c r="P763" s="5"/>
      <c r="Q763" s="5"/>
      <c r="R763" s="5"/>
      <c r="S763" s="5"/>
      <c r="T763" s="5"/>
      <c r="U763" s="5"/>
      <c r="V763" s="5"/>
      <c r="W763" s="5"/>
      <c r="X763" s="5"/>
      <c r="Y763" s="5"/>
      <c r="Z763" s="5"/>
    </row>
    <row r="764" ht="14.25" customHeight="1">
      <c r="A764" s="1"/>
      <c r="B764" s="2"/>
      <c r="C764" s="14"/>
      <c r="D764" s="14"/>
      <c r="E764" s="2"/>
      <c r="F764" s="15"/>
      <c r="G764" s="16"/>
      <c r="H764" s="16"/>
      <c r="I764" s="4"/>
      <c r="J764" s="5"/>
      <c r="K764" s="5"/>
      <c r="L764" s="5"/>
      <c r="M764" s="5"/>
      <c r="N764" s="5"/>
      <c r="O764" s="5"/>
      <c r="P764" s="5"/>
      <c r="Q764" s="5"/>
      <c r="R764" s="5"/>
      <c r="S764" s="5"/>
      <c r="T764" s="5"/>
      <c r="U764" s="5"/>
      <c r="V764" s="5"/>
      <c r="W764" s="5"/>
      <c r="X764" s="5"/>
      <c r="Y764" s="5"/>
      <c r="Z764" s="5"/>
    </row>
    <row r="765" ht="14.25" customHeight="1">
      <c r="A765" s="1"/>
      <c r="B765" s="2"/>
      <c r="C765" s="14"/>
      <c r="D765" s="14"/>
      <c r="E765" s="2"/>
      <c r="F765" s="15"/>
      <c r="G765" s="16"/>
      <c r="H765" s="16"/>
      <c r="I765" s="4"/>
      <c r="J765" s="5"/>
      <c r="K765" s="5"/>
      <c r="L765" s="5"/>
      <c r="M765" s="5"/>
      <c r="N765" s="5"/>
      <c r="O765" s="5"/>
      <c r="P765" s="5"/>
      <c r="Q765" s="5"/>
      <c r="R765" s="5"/>
      <c r="S765" s="5"/>
      <c r="T765" s="5"/>
      <c r="U765" s="5"/>
      <c r="V765" s="5"/>
      <c r="W765" s="5"/>
      <c r="X765" s="5"/>
      <c r="Y765" s="5"/>
      <c r="Z765" s="5"/>
    </row>
    <row r="766" ht="14.25" customHeight="1">
      <c r="A766" s="1"/>
      <c r="B766" s="2"/>
      <c r="C766" s="14"/>
      <c r="D766" s="14"/>
      <c r="E766" s="2"/>
      <c r="F766" s="15"/>
      <c r="G766" s="16"/>
      <c r="H766" s="16"/>
      <c r="I766" s="4"/>
      <c r="J766" s="5"/>
      <c r="K766" s="5"/>
      <c r="L766" s="5"/>
      <c r="M766" s="5"/>
      <c r="N766" s="5"/>
      <c r="O766" s="5"/>
      <c r="P766" s="5"/>
      <c r="Q766" s="5"/>
      <c r="R766" s="5"/>
      <c r="S766" s="5"/>
      <c r="T766" s="5"/>
      <c r="U766" s="5"/>
      <c r="V766" s="5"/>
      <c r="W766" s="5"/>
      <c r="X766" s="5"/>
      <c r="Y766" s="5"/>
      <c r="Z766" s="5"/>
    </row>
    <row r="767" ht="14.25" customHeight="1">
      <c r="A767" s="1"/>
      <c r="B767" s="2"/>
      <c r="C767" s="14"/>
      <c r="D767" s="14"/>
      <c r="E767" s="2"/>
      <c r="F767" s="15"/>
      <c r="G767" s="16"/>
      <c r="H767" s="16"/>
      <c r="I767" s="4"/>
      <c r="J767" s="5"/>
      <c r="K767" s="5"/>
      <c r="L767" s="5"/>
      <c r="M767" s="5"/>
      <c r="N767" s="5"/>
      <c r="O767" s="5"/>
      <c r="P767" s="5"/>
      <c r="Q767" s="5"/>
      <c r="R767" s="5"/>
      <c r="S767" s="5"/>
      <c r="T767" s="5"/>
      <c r="U767" s="5"/>
      <c r="V767" s="5"/>
      <c r="W767" s="5"/>
      <c r="X767" s="5"/>
      <c r="Y767" s="5"/>
      <c r="Z767" s="5"/>
    </row>
    <row r="768" ht="14.25" customHeight="1">
      <c r="A768" s="1"/>
      <c r="B768" s="2"/>
      <c r="C768" s="14"/>
      <c r="D768" s="14"/>
      <c r="E768" s="2"/>
      <c r="F768" s="15"/>
      <c r="G768" s="16"/>
      <c r="H768" s="16"/>
      <c r="I768" s="4"/>
      <c r="J768" s="5"/>
      <c r="K768" s="5"/>
      <c r="L768" s="5"/>
      <c r="M768" s="5"/>
      <c r="N768" s="5"/>
      <c r="O768" s="5"/>
      <c r="P768" s="5"/>
      <c r="Q768" s="5"/>
      <c r="R768" s="5"/>
      <c r="S768" s="5"/>
      <c r="T768" s="5"/>
      <c r="U768" s="5"/>
      <c r="V768" s="5"/>
      <c r="W768" s="5"/>
      <c r="X768" s="5"/>
      <c r="Y768" s="5"/>
      <c r="Z768" s="5"/>
    </row>
    <row r="769" ht="14.25" customHeight="1">
      <c r="A769" s="1"/>
      <c r="B769" s="2"/>
      <c r="C769" s="14"/>
      <c r="D769" s="14"/>
      <c r="E769" s="2"/>
      <c r="F769" s="15"/>
      <c r="G769" s="16"/>
      <c r="H769" s="16"/>
      <c r="I769" s="4"/>
      <c r="J769" s="5"/>
      <c r="K769" s="5"/>
      <c r="L769" s="5"/>
      <c r="M769" s="5"/>
      <c r="N769" s="5"/>
      <c r="O769" s="5"/>
      <c r="P769" s="5"/>
      <c r="Q769" s="5"/>
      <c r="R769" s="5"/>
      <c r="S769" s="5"/>
      <c r="T769" s="5"/>
      <c r="U769" s="5"/>
      <c r="V769" s="5"/>
      <c r="W769" s="5"/>
      <c r="X769" s="5"/>
      <c r="Y769" s="5"/>
      <c r="Z769" s="5"/>
    </row>
    <row r="770" ht="14.25" customHeight="1">
      <c r="A770" s="1"/>
      <c r="B770" s="2"/>
      <c r="C770" s="14"/>
      <c r="D770" s="14"/>
      <c r="E770" s="2"/>
      <c r="F770" s="15"/>
      <c r="G770" s="16"/>
      <c r="H770" s="16"/>
      <c r="I770" s="4"/>
      <c r="J770" s="5"/>
      <c r="K770" s="5"/>
      <c r="L770" s="5"/>
      <c r="M770" s="5"/>
      <c r="N770" s="5"/>
      <c r="O770" s="5"/>
      <c r="P770" s="5"/>
      <c r="Q770" s="5"/>
      <c r="R770" s="5"/>
      <c r="S770" s="5"/>
      <c r="T770" s="5"/>
      <c r="U770" s="5"/>
      <c r="V770" s="5"/>
      <c r="W770" s="5"/>
      <c r="X770" s="5"/>
      <c r="Y770" s="5"/>
      <c r="Z770" s="5"/>
    </row>
    <row r="771" ht="14.25" customHeight="1">
      <c r="A771" s="1"/>
      <c r="B771" s="2"/>
      <c r="C771" s="14"/>
      <c r="D771" s="14"/>
      <c r="E771" s="2"/>
      <c r="F771" s="15"/>
      <c r="G771" s="16"/>
      <c r="H771" s="16"/>
      <c r="I771" s="4"/>
      <c r="J771" s="5"/>
      <c r="K771" s="5"/>
      <c r="L771" s="5"/>
      <c r="M771" s="5"/>
      <c r="N771" s="5"/>
      <c r="O771" s="5"/>
      <c r="P771" s="5"/>
      <c r="Q771" s="5"/>
      <c r="R771" s="5"/>
      <c r="S771" s="5"/>
      <c r="T771" s="5"/>
      <c r="U771" s="5"/>
      <c r="V771" s="5"/>
      <c r="W771" s="5"/>
      <c r="X771" s="5"/>
      <c r="Y771" s="5"/>
      <c r="Z771" s="5"/>
    </row>
    <row r="772" ht="14.25" customHeight="1">
      <c r="A772" s="1"/>
      <c r="B772" s="2"/>
      <c r="C772" s="14"/>
      <c r="D772" s="14"/>
      <c r="E772" s="2"/>
      <c r="F772" s="15"/>
      <c r="G772" s="16"/>
      <c r="H772" s="16"/>
      <c r="I772" s="4"/>
      <c r="J772" s="5"/>
      <c r="K772" s="5"/>
      <c r="L772" s="5"/>
      <c r="M772" s="5"/>
      <c r="N772" s="5"/>
      <c r="O772" s="5"/>
      <c r="P772" s="5"/>
      <c r="Q772" s="5"/>
      <c r="R772" s="5"/>
      <c r="S772" s="5"/>
      <c r="T772" s="5"/>
      <c r="U772" s="5"/>
      <c r="V772" s="5"/>
      <c r="W772" s="5"/>
      <c r="X772" s="5"/>
      <c r="Y772" s="5"/>
      <c r="Z772" s="5"/>
    </row>
    <row r="773" ht="14.25" customHeight="1">
      <c r="A773" s="1"/>
      <c r="B773" s="2"/>
      <c r="C773" s="14"/>
      <c r="D773" s="14"/>
      <c r="E773" s="2"/>
      <c r="F773" s="15"/>
      <c r="G773" s="16"/>
      <c r="H773" s="16"/>
      <c r="I773" s="4"/>
      <c r="J773" s="5"/>
      <c r="K773" s="5"/>
      <c r="L773" s="5"/>
      <c r="M773" s="5"/>
      <c r="N773" s="5"/>
      <c r="O773" s="5"/>
      <c r="P773" s="5"/>
      <c r="Q773" s="5"/>
      <c r="R773" s="5"/>
      <c r="S773" s="5"/>
      <c r="T773" s="5"/>
      <c r="U773" s="5"/>
      <c r="V773" s="5"/>
      <c r="W773" s="5"/>
      <c r="X773" s="5"/>
      <c r="Y773" s="5"/>
      <c r="Z773" s="5"/>
    </row>
    <row r="774" ht="14.25" customHeight="1">
      <c r="A774" s="1"/>
      <c r="B774" s="2"/>
      <c r="C774" s="14"/>
      <c r="D774" s="14"/>
      <c r="E774" s="2"/>
      <c r="F774" s="15"/>
      <c r="G774" s="16"/>
      <c r="H774" s="16"/>
      <c r="I774" s="4"/>
      <c r="J774" s="5"/>
      <c r="K774" s="5"/>
      <c r="L774" s="5"/>
      <c r="M774" s="5"/>
      <c r="N774" s="5"/>
      <c r="O774" s="5"/>
      <c r="P774" s="5"/>
      <c r="Q774" s="5"/>
      <c r="R774" s="5"/>
      <c r="S774" s="5"/>
      <c r="T774" s="5"/>
      <c r="U774" s="5"/>
      <c r="V774" s="5"/>
      <c r="W774" s="5"/>
      <c r="X774" s="5"/>
      <c r="Y774" s="5"/>
      <c r="Z774" s="5"/>
    </row>
    <row r="775" ht="14.25" customHeight="1">
      <c r="A775" s="1"/>
      <c r="B775" s="2"/>
      <c r="C775" s="14"/>
      <c r="D775" s="14"/>
      <c r="E775" s="2"/>
      <c r="F775" s="15"/>
      <c r="G775" s="16"/>
      <c r="H775" s="16"/>
      <c r="I775" s="4"/>
      <c r="J775" s="5"/>
      <c r="K775" s="5"/>
      <c r="L775" s="5"/>
      <c r="M775" s="5"/>
      <c r="N775" s="5"/>
      <c r="O775" s="5"/>
      <c r="P775" s="5"/>
      <c r="Q775" s="5"/>
      <c r="R775" s="5"/>
      <c r="S775" s="5"/>
      <c r="T775" s="5"/>
      <c r="U775" s="5"/>
      <c r="V775" s="5"/>
      <c r="W775" s="5"/>
      <c r="X775" s="5"/>
      <c r="Y775" s="5"/>
      <c r="Z775" s="5"/>
    </row>
    <row r="776" ht="14.25" customHeight="1">
      <c r="A776" s="1"/>
      <c r="B776" s="2"/>
      <c r="C776" s="14"/>
      <c r="D776" s="14"/>
      <c r="E776" s="2"/>
      <c r="F776" s="15"/>
      <c r="G776" s="16"/>
      <c r="H776" s="16"/>
      <c r="I776" s="4"/>
      <c r="J776" s="5"/>
      <c r="K776" s="5"/>
      <c r="L776" s="5"/>
      <c r="M776" s="5"/>
      <c r="N776" s="5"/>
      <c r="O776" s="5"/>
      <c r="P776" s="5"/>
      <c r="Q776" s="5"/>
      <c r="R776" s="5"/>
      <c r="S776" s="5"/>
      <c r="T776" s="5"/>
      <c r="U776" s="5"/>
      <c r="V776" s="5"/>
      <c r="W776" s="5"/>
      <c r="X776" s="5"/>
      <c r="Y776" s="5"/>
      <c r="Z776" s="5"/>
    </row>
    <row r="777" ht="14.25" customHeight="1">
      <c r="A777" s="1"/>
      <c r="B777" s="2"/>
      <c r="C777" s="14"/>
      <c r="D777" s="14"/>
      <c r="E777" s="2"/>
      <c r="F777" s="15"/>
      <c r="G777" s="16"/>
      <c r="H777" s="16"/>
      <c r="I777" s="4"/>
      <c r="J777" s="5"/>
      <c r="K777" s="5"/>
      <c r="L777" s="5"/>
      <c r="M777" s="5"/>
      <c r="N777" s="5"/>
      <c r="O777" s="5"/>
      <c r="P777" s="5"/>
      <c r="Q777" s="5"/>
      <c r="R777" s="5"/>
      <c r="S777" s="5"/>
      <c r="T777" s="5"/>
      <c r="U777" s="5"/>
      <c r="V777" s="5"/>
      <c r="W777" s="5"/>
      <c r="X777" s="5"/>
      <c r="Y777" s="5"/>
      <c r="Z777" s="5"/>
    </row>
    <row r="778" ht="14.25" customHeight="1">
      <c r="A778" s="1"/>
      <c r="B778" s="2"/>
      <c r="C778" s="14"/>
      <c r="D778" s="14"/>
      <c r="E778" s="2"/>
      <c r="F778" s="15"/>
      <c r="G778" s="16"/>
      <c r="H778" s="16"/>
      <c r="I778" s="4"/>
      <c r="J778" s="5"/>
      <c r="K778" s="5"/>
      <c r="L778" s="5"/>
      <c r="M778" s="5"/>
      <c r="N778" s="5"/>
      <c r="O778" s="5"/>
      <c r="P778" s="5"/>
      <c r="Q778" s="5"/>
      <c r="R778" s="5"/>
      <c r="S778" s="5"/>
      <c r="T778" s="5"/>
      <c r="U778" s="5"/>
      <c r="V778" s="5"/>
      <c r="W778" s="5"/>
      <c r="X778" s="5"/>
      <c r="Y778" s="5"/>
      <c r="Z778" s="5"/>
    </row>
    <row r="779" ht="14.25" customHeight="1">
      <c r="A779" s="1"/>
      <c r="B779" s="2"/>
      <c r="C779" s="14"/>
      <c r="D779" s="14"/>
      <c r="E779" s="2"/>
      <c r="F779" s="15"/>
      <c r="G779" s="16"/>
      <c r="H779" s="16"/>
      <c r="I779" s="4"/>
      <c r="J779" s="5"/>
      <c r="K779" s="5"/>
      <c r="L779" s="5"/>
      <c r="M779" s="5"/>
      <c r="N779" s="5"/>
      <c r="O779" s="5"/>
      <c r="P779" s="5"/>
      <c r="Q779" s="5"/>
      <c r="R779" s="5"/>
      <c r="S779" s="5"/>
      <c r="T779" s="5"/>
      <c r="U779" s="5"/>
      <c r="V779" s="5"/>
      <c r="W779" s="5"/>
      <c r="X779" s="5"/>
      <c r="Y779" s="5"/>
      <c r="Z779" s="5"/>
    </row>
    <row r="780" ht="14.25" customHeight="1">
      <c r="A780" s="1"/>
      <c r="B780" s="2"/>
      <c r="C780" s="14"/>
      <c r="D780" s="14"/>
      <c r="E780" s="2"/>
      <c r="F780" s="15"/>
      <c r="G780" s="16"/>
      <c r="H780" s="16"/>
      <c r="I780" s="4"/>
      <c r="J780" s="5"/>
      <c r="K780" s="5"/>
      <c r="L780" s="5"/>
      <c r="M780" s="5"/>
      <c r="N780" s="5"/>
      <c r="O780" s="5"/>
      <c r="P780" s="5"/>
      <c r="Q780" s="5"/>
      <c r="R780" s="5"/>
      <c r="S780" s="5"/>
      <c r="T780" s="5"/>
      <c r="U780" s="5"/>
      <c r="V780" s="5"/>
      <c r="W780" s="5"/>
      <c r="X780" s="5"/>
      <c r="Y780" s="5"/>
      <c r="Z780" s="5"/>
    </row>
    <row r="781" ht="14.25" customHeight="1">
      <c r="A781" s="1"/>
      <c r="B781" s="2"/>
      <c r="C781" s="14"/>
      <c r="D781" s="14"/>
      <c r="E781" s="2"/>
      <c r="F781" s="15"/>
      <c r="G781" s="16"/>
      <c r="H781" s="16"/>
      <c r="I781" s="4"/>
      <c r="J781" s="5"/>
      <c r="K781" s="5"/>
      <c r="L781" s="5"/>
      <c r="M781" s="5"/>
      <c r="N781" s="5"/>
      <c r="O781" s="5"/>
      <c r="P781" s="5"/>
      <c r="Q781" s="5"/>
      <c r="R781" s="5"/>
      <c r="S781" s="5"/>
      <c r="T781" s="5"/>
      <c r="U781" s="5"/>
      <c r="V781" s="5"/>
      <c r="W781" s="5"/>
      <c r="X781" s="5"/>
      <c r="Y781" s="5"/>
      <c r="Z781" s="5"/>
    </row>
    <row r="782" ht="14.25" customHeight="1">
      <c r="A782" s="1"/>
      <c r="B782" s="2"/>
      <c r="C782" s="14"/>
      <c r="D782" s="14"/>
      <c r="E782" s="2"/>
      <c r="F782" s="15"/>
      <c r="G782" s="16"/>
      <c r="H782" s="16"/>
      <c r="I782" s="4"/>
      <c r="J782" s="5"/>
      <c r="K782" s="5"/>
      <c r="L782" s="5"/>
      <c r="M782" s="5"/>
      <c r="N782" s="5"/>
      <c r="O782" s="5"/>
      <c r="P782" s="5"/>
      <c r="Q782" s="5"/>
      <c r="R782" s="5"/>
      <c r="S782" s="5"/>
      <c r="T782" s="5"/>
      <c r="U782" s="5"/>
      <c r="V782" s="5"/>
      <c r="W782" s="5"/>
      <c r="X782" s="5"/>
      <c r="Y782" s="5"/>
      <c r="Z782" s="5"/>
    </row>
    <row r="783" ht="14.25" customHeight="1">
      <c r="A783" s="1"/>
      <c r="B783" s="2"/>
      <c r="C783" s="14"/>
      <c r="D783" s="14"/>
      <c r="E783" s="2"/>
      <c r="F783" s="15"/>
      <c r="G783" s="16"/>
      <c r="H783" s="16"/>
      <c r="I783" s="4"/>
      <c r="J783" s="5"/>
      <c r="K783" s="5"/>
      <c r="L783" s="5"/>
      <c r="M783" s="5"/>
      <c r="N783" s="5"/>
      <c r="O783" s="5"/>
      <c r="P783" s="5"/>
      <c r="Q783" s="5"/>
      <c r="R783" s="5"/>
      <c r="S783" s="5"/>
      <c r="T783" s="5"/>
      <c r="U783" s="5"/>
      <c r="V783" s="5"/>
      <c r="W783" s="5"/>
      <c r="X783" s="5"/>
      <c r="Y783" s="5"/>
      <c r="Z783" s="5"/>
    </row>
    <row r="784" ht="14.25" customHeight="1">
      <c r="A784" s="1"/>
      <c r="B784" s="2"/>
      <c r="C784" s="14"/>
      <c r="D784" s="14"/>
      <c r="E784" s="2"/>
      <c r="F784" s="15"/>
      <c r="G784" s="16"/>
      <c r="H784" s="16"/>
      <c r="I784" s="4"/>
      <c r="J784" s="5"/>
      <c r="K784" s="5"/>
      <c r="L784" s="5"/>
      <c r="M784" s="5"/>
      <c r="N784" s="5"/>
      <c r="O784" s="5"/>
      <c r="P784" s="5"/>
      <c r="Q784" s="5"/>
      <c r="R784" s="5"/>
      <c r="S784" s="5"/>
      <c r="T784" s="5"/>
      <c r="U784" s="5"/>
      <c r="V784" s="5"/>
      <c r="W784" s="5"/>
      <c r="X784" s="5"/>
      <c r="Y784" s="5"/>
      <c r="Z784" s="5"/>
    </row>
    <row r="785" ht="14.25" customHeight="1">
      <c r="A785" s="1"/>
      <c r="B785" s="2"/>
      <c r="C785" s="14"/>
      <c r="D785" s="14"/>
      <c r="E785" s="2"/>
      <c r="F785" s="15"/>
      <c r="G785" s="16"/>
      <c r="H785" s="16"/>
      <c r="I785" s="4"/>
      <c r="J785" s="5"/>
      <c r="K785" s="5"/>
      <c r="L785" s="5"/>
      <c r="M785" s="5"/>
      <c r="N785" s="5"/>
      <c r="O785" s="5"/>
      <c r="P785" s="5"/>
      <c r="Q785" s="5"/>
      <c r="R785" s="5"/>
      <c r="S785" s="5"/>
      <c r="T785" s="5"/>
      <c r="U785" s="5"/>
      <c r="V785" s="5"/>
      <c r="W785" s="5"/>
      <c r="X785" s="5"/>
      <c r="Y785" s="5"/>
      <c r="Z785" s="5"/>
    </row>
    <row r="786" ht="14.25" customHeight="1">
      <c r="A786" s="1"/>
      <c r="B786" s="2"/>
      <c r="C786" s="14"/>
      <c r="D786" s="14"/>
      <c r="E786" s="2"/>
      <c r="F786" s="15"/>
      <c r="G786" s="16"/>
      <c r="H786" s="16"/>
      <c r="I786" s="4"/>
      <c r="J786" s="5"/>
      <c r="K786" s="5"/>
      <c r="L786" s="5"/>
      <c r="M786" s="5"/>
      <c r="N786" s="5"/>
      <c r="O786" s="5"/>
      <c r="P786" s="5"/>
      <c r="Q786" s="5"/>
      <c r="R786" s="5"/>
      <c r="S786" s="5"/>
      <c r="T786" s="5"/>
      <c r="U786" s="5"/>
      <c r="V786" s="5"/>
      <c r="W786" s="5"/>
      <c r="X786" s="5"/>
      <c r="Y786" s="5"/>
      <c r="Z786" s="5"/>
    </row>
    <row r="787" ht="14.25" customHeight="1">
      <c r="A787" s="1"/>
      <c r="B787" s="2"/>
      <c r="C787" s="14"/>
      <c r="D787" s="14"/>
      <c r="E787" s="2"/>
      <c r="F787" s="15"/>
      <c r="G787" s="16"/>
      <c r="H787" s="16"/>
      <c r="I787" s="4"/>
      <c r="J787" s="5"/>
      <c r="K787" s="5"/>
      <c r="L787" s="5"/>
      <c r="M787" s="5"/>
      <c r="N787" s="5"/>
      <c r="O787" s="5"/>
      <c r="P787" s="5"/>
      <c r="Q787" s="5"/>
      <c r="R787" s="5"/>
      <c r="S787" s="5"/>
      <c r="T787" s="5"/>
      <c r="U787" s="5"/>
      <c r="V787" s="5"/>
      <c r="W787" s="5"/>
      <c r="X787" s="5"/>
      <c r="Y787" s="5"/>
      <c r="Z787" s="5"/>
    </row>
    <row r="788" ht="14.25" customHeight="1">
      <c r="A788" s="1"/>
      <c r="B788" s="2"/>
      <c r="C788" s="14"/>
      <c r="D788" s="14"/>
      <c r="E788" s="2"/>
      <c r="F788" s="15"/>
      <c r="G788" s="16"/>
      <c r="H788" s="16"/>
      <c r="I788" s="4"/>
      <c r="J788" s="5"/>
      <c r="K788" s="5"/>
      <c r="L788" s="5"/>
      <c r="M788" s="5"/>
      <c r="N788" s="5"/>
      <c r="O788" s="5"/>
      <c r="P788" s="5"/>
      <c r="Q788" s="5"/>
      <c r="R788" s="5"/>
      <c r="S788" s="5"/>
      <c r="T788" s="5"/>
      <c r="U788" s="5"/>
      <c r="V788" s="5"/>
      <c r="W788" s="5"/>
      <c r="X788" s="5"/>
      <c r="Y788" s="5"/>
      <c r="Z788" s="5"/>
    </row>
    <row r="789" ht="14.25" customHeight="1">
      <c r="A789" s="1"/>
      <c r="B789" s="2"/>
      <c r="C789" s="14"/>
      <c r="D789" s="14"/>
      <c r="E789" s="2"/>
      <c r="F789" s="15"/>
      <c r="G789" s="16"/>
      <c r="H789" s="16"/>
      <c r="I789" s="4"/>
      <c r="J789" s="5"/>
      <c r="K789" s="5"/>
      <c r="L789" s="5"/>
      <c r="M789" s="5"/>
      <c r="N789" s="5"/>
      <c r="O789" s="5"/>
      <c r="P789" s="5"/>
      <c r="Q789" s="5"/>
      <c r="R789" s="5"/>
      <c r="S789" s="5"/>
      <c r="T789" s="5"/>
      <c r="U789" s="5"/>
      <c r="V789" s="5"/>
      <c r="W789" s="5"/>
      <c r="X789" s="5"/>
      <c r="Y789" s="5"/>
      <c r="Z789" s="5"/>
    </row>
    <row r="790" ht="14.25" customHeight="1">
      <c r="A790" s="1"/>
      <c r="B790" s="2"/>
      <c r="C790" s="14"/>
      <c r="D790" s="14"/>
      <c r="E790" s="2"/>
      <c r="F790" s="15"/>
      <c r="G790" s="16"/>
      <c r="H790" s="16"/>
      <c r="I790" s="4"/>
      <c r="J790" s="5"/>
      <c r="K790" s="5"/>
      <c r="L790" s="5"/>
      <c r="M790" s="5"/>
      <c r="N790" s="5"/>
      <c r="O790" s="5"/>
      <c r="P790" s="5"/>
      <c r="Q790" s="5"/>
      <c r="R790" s="5"/>
      <c r="S790" s="5"/>
      <c r="T790" s="5"/>
      <c r="U790" s="5"/>
      <c r="V790" s="5"/>
      <c r="W790" s="5"/>
      <c r="X790" s="5"/>
      <c r="Y790" s="5"/>
      <c r="Z790" s="5"/>
    </row>
    <row r="791" ht="14.25" customHeight="1">
      <c r="A791" s="1"/>
      <c r="B791" s="2"/>
      <c r="C791" s="14"/>
      <c r="D791" s="14"/>
      <c r="E791" s="2"/>
      <c r="F791" s="15"/>
      <c r="G791" s="16"/>
      <c r="H791" s="16"/>
      <c r="I791" s="4"/>
      <c r="J791" s="5"/>
      <c r="K791" s="5"/>
      <c r="L791" s="5"/>
      <c r="M791" s="5"/>
      <c r="N791" s="5"/>
      <c r="O791" s="5"/>
      <c r="P791" s="5"/>
      <c r="Q791" s="5"/>
      <c r="R791" s="5"/>
      <c r="S791" s="5"/>
      <c r="T791" s="5"/>
      <c r="U791" s="5"/>
      <c r="V791" s="5"/>
      <c r="W791" s="5"/>
      <c r="X791" s="5"/>
      <c r="Y791" s="5"/>
      <c r="Z791" s="5"/>
    </row>
    <row r="792" ht="14.25" customHeight="1">
      <c r="A792" s="1"/>
      <c r="B792" s="2"/>
      <c r="C792" s="14"/>
      <c r="D792" s="14"/>
      <c r="E792" s="2"/>
      <c r="F792" s="15"/>
      <c r="G792" s="16"/>
      <c r="H792" s="16"/>
      <c r="I792" s="4"/>
      <c r="J792" s="5"/>
      <c r="K792" s="5"/>
      <c r="L792" s="5"/>
      <c r="M792" s="5"/>
      <c r="N792" s="5"/>
      <c r="O792" s="5"/>
      <c r="P792" s="5"/>
      <c r="Q792" s="5"/>
      <c r="R792" s="5"/>
      <c r="S792" s="5"/>
      <c r="T792" s="5"/>
      <c r="U792" s="5"/>
      <c r="V792" s="5"/>
      <c r="W792" s="5"/>
      <c r="X792" s="5"/>
      <c r="Y792" s="5"/>
      <c r="Z792" s="5"/>
    </row>
    <row r="793" ht="14.25" customHeight="1">
      <c r="A793" s="1"/>
      <c r="B793" s="2"/>
      <c r="C793" s="14"/>
      <c r="D793" s="14"/>
      <c r="E793" s="2"/>
      <c r="F793" s="15"/>
      <c r="G793" s="16"/>
      <c r="H793" s="16"/>
      <c r="I793" s="4"/>
      <c r="J793" s="5"/>
      <c r="K793" s="5"/>
      <c r="L793" s="5"/>
      <c r="M793" s="5"/>
      <c r="N793" s="5"/>
      <c r="O793" s="5"/>
      <c r="P793" s="5"/>
      <c r="Q793" s="5"/>
      <c r="R793" s="5"/>
      <c r="S793" s="5"/>
      <c r="T793" s="5"/>
      <c r="U793" s="5"/>
      <c r="V793" s="5"/>
      <c r="W793" s="5"/>
      <c r="X793" s="5"/>
      <c r="Y793" s="5"/>
      <c r="Z793" s="5"/>
    </row>
    <row r="794" ht="14.25" customHeight="1">
      <c r="A794" s="1"/>
      <c r="B794" s="2"/>
      <c r="C794" s="14"/>
      <c r="D794" s="14"/>
      <c r="E794" s="2"/>
      <c r="F794" s="15"/>
      <c r="G794" s="16"/>
      <c r="H794" s="16"/>
      <c r="I794" s="4"/>
      <c r="J794" s="5"/>
      <c r="K794" s="5"/>
      <c r="L794" s="5"/>
      <c r="M794" s="5"/>
      <c r="N794" s="5"/>
      <c r="O794" s="5"/>
      <c r="P794" s="5"/>
      <c r="Q794" s="5"/>
      <c r="R794" s="5"/>
      <c r="S794" s="5"/>
      <c r="T794" s="5"/>
      <c r="U794" s="5"/>
      <c r="V794" s="5"/>
      <c r="W794" s="5"/>
      <c r="X794" s="5"/>
      <c r="Y794" s="5"/>
      <c r="Z794" s="5"/>
    </row>
    <row r="795" ht="14.25" customHeight="1">
      <c r="A795" s="1"/>
      <c r="B795" s="2"/>
      <c r="C795" s="14"/>
      <c r="D795" s="14"/>
      <c r="E795" s="2"/>
      <c r="F795" s="15"/>
      <c r="G795" s="16"/>
      <c r="H795" s="16"/>
      <c r="I795" s="4"/>
      <c r="J795" s="5"/>
      <c r="K795" s="5"/>
      <c r="L795" s="5"/>
      <c r="M795" s="5"/>
      <c r="N795" s="5"/>
      <c r="O795" s="5"/>
      <c r="P795" s="5"/>
      <c r="Q795" s="5"/>
      <c r="R795" s="5"/>
      <c r="S795" s="5"/>
      <c r="T795" s="5"/>
      <c r="U795" s="5"/>
      <c r="V795" s="5"/>
      <c r="W795" s="5"/>
      <c r="X795" s="5"/>
      <c r="Y795" s="5"/>
      <c r="Z795" s="5"/>
    </row>
    <row r="796" ht="14.25" customHeight="1">
      <c r="A796" s="1"/>
      <c r="B796" s="2"/>
      <c r="C796" s="14"/>
      <c r="D796" s="14"/>
      <c r="E796" s="2"/>
      <c r="F796" s="15"/>
      <c r="G796" s="16"/>
      <c r="H796" s="16"/>
      <c r="I796" s="4"/>
      <c r="J796" s="5"/>
      <c r="K796" s="5"/>
      <c r="L796" s="5"/>
      <c r="M796" s="5"/>
      <c r="N796" s="5"/>
      <c r="O796" s="5"/>
      <c r="P796" s="5"/>
      <c r="Q796" s="5"/>
      <c r="R796" s="5"/>
      <c r="S796" s="5"/>
      <c r="T796" s="5"/>
      <c r="U796" s="5"/>
      <c r="V796" s="5"/>
      <c r="W796" s="5"/>
      <c r="X796" s="5"/>
      <c r="Y796" s="5"/>
      <c r="Z796" s="5"/>
    </row>
    <row r="797" ht="14.25" customHeight="1">
      <c r="A797" s="1"/>
      <c r="B797" s="2"/>
      <c r="C797" s="14"/>
      <c r="D797" s="14"/>
      <c r="E797" s="2"/>
      <c r="F797" s="15"/>
      <c r="G797" s="16"/>
      <c r="H797" s="16"/>
      <c r="I797" s="4"/>
      <c r="J797" s="5"/>
      <c r="K797" s="5"/>
      <c r="L797" s="5"/>
      <c r="M797" s="5"/>
      <c r="N797" s="5"/>
      <c r="O797" s="5"/>
      <c r="P797" s="5"/>
      <c r="Q797" s="5"/>
      <c r="R797" s="5"/>
      <c r="S797" s="5"/>
      <c r="T797" s="5"/>
      <c r="U797" s="5"/>
      <c r="V797" s="5"/>
      <c r="W797" s="5"/>
      <c r="X797" s="5"/>
      <c r="Y797" s="5"/>
      <c r="Z797" s="5"/>
    </row>
    <row r="798" ht="14.25" customHeight="1">
      <c r="A798" s="1"/>
      <c r="B798" s="2"/>
      <c r="C798" s="14"/>
      <c r="D798" s="14"/>
      <c r="E798" s="2"/>
      <c r="F798" s="15"/>
      <c r="G798" s="16"/>
      <c r="H798" s="16"/>
      <c r="I798" s="4"/>
      <c r="J798" s="5"/>
      <c r="K798" s="5"/>
      <c r="L798" s="5"/>
      <c r="M798" s="5"/>
      <c r="N798" s="5"/>
      <c r="O798" s="5"/>
      <c r="P798" s="5"/>
      <c r="Q798" s="5"/>
      <c r="R798" s="5"/>
      <c r="S798" s="5"/>
      <c r="T798" s="5"/>
      <c r="U798" s="5"/>
      <c r="V798" s="5"/>
      <c r="W798" s="5"/>
      <c r="X798" s="5"/>
      <c r="Y798" s="5"/>
      <c r="Z798" s="5"/>
    </row>
    <row r="799" ht="14.25" customHeight="1">
      <c r="A799" s="1"/>
      <c r="B799" s="2"/>
      <c r="C799" s="14"/>
      <c r="D799" s="14"/>
      <c r="E799" s="2"/>
      <c r="F799" s="15"/>
      <c r="G799" s="16"/>
      <c r="H799" s="16"/>
      <c r="I799" s="4"/>
      <c r="J799" s="5"/>
      <c r="K799" s="5"/>
      <c r="L799" s="5"/>
      <c r="M799" s="5"/>
      <c r="N799" s="5"/>
      <c r="O799" s="5"/>
      <c r="P799" s="5"/>
      <c r="Q799" s="5"/>
      <c r="R799" s="5"/>
      <c r="S799" s="5"/>
      <c r="T799" s="5"/>
      <c r="U799" s="5"/>
      <c r="V799" s="5"/>
      <c r="W799" s="5"/>
      <c r="X799" s="5"/>
      <c r="Y799" s="5"/>
      <c r="Z799" s="5"/>
    </row>
    <row r="800" ht="14.25" customHeight="1">
      <c r="A800" s="1"/>
      <c r="B800" s="2"/>
      <c r="C800" s="14"/>
      <c r="D800" s="14"/>
      <c r="E800" s="2"/>
      <c r="F800" s="15"/>
      <c r="G800" s="16"/>
      <c r="H800" s="16"/>
      <c r="I800" s="4"/>
      <c r="J800" s="5"/>
      <c r="K800" s="5"/>
      <c r="L800" s="5"/>
      <c r="M800" s="5"/>
      <c r="N800" s="5"/>
      <c r="O800" s="5"/>
      <c r="P800" s="5"/>
      <c r="Q800" s="5"/>
      <c r="R800" s="5"/>
      <c r="S800" s="5"/>
      <c r="T800" s="5"/>
      <c r="U800" s="5"/>
      <c r="V800" s="5"/>
      <c r="W800" s="5"/>
      <c r="X800" s="5"/>
      <c r="Y800" s="5"/>
      <c r="Z800" s="5"/>
    </row>
    <row r="801" ht="14.25" customHeight="1">
      <c r="A801" s="1"/>
      <c r="B801" s="2"/>
      <c r="C801" s="14"/>
      <c r="D801" s="14"/>
      <c r="E801" s="2"/>
      <c r="F801" s="15"/>
      <c r="G801" s="16"/>
      <c r="H801" s="16"/>
      <c r="I801" s="4"/>
      <c r="J801" s="5"/>
      <c r="K801" s="5"/>
      <c r="L801" s="5"/>
      <c r="M801" s="5"/>
      <c r="N801" s="5"/>
      <c r="O801" s="5"/>
      <c r="P801" s="5"/>
      <c r="Q801" s="5"/>
      <c r="R801" s="5"/>
      <c r="S801" s="5"/>
      <c r="T801" s="5"/>
      <c r="U801" s="5"/>
      <c r="V801" s="5"/>
      <c r="W801" s="5"/>
      <c r="X801" s="5"/>
      <c r="Y801" s="5"/>
      <c r="Z801" s="5"/>
    </row>
    <row r="802" ht="14.25" customHeight="1">
      <c r="A802" s="1"/>
      <c r="B802" s="2"/>
      <c r="C802" s="14"/>
      <c r="D802" s="14"/>
      <c r="E802" s="2"/>
      <c r="F802" s="15"/>
      <c r="G802" s="16"/>
      <c r="H802" s="16"/>
      <c r="I802" s="4"/>
      <c r="J802" s="5"/>
      <c r="K802" s="5"/>
      <c r="L802" s="5"/>
      <c r="M802" s="5"/>
      <c r="N802" s="5"/>
      <c r="O802" s="5"/>
      <c r="P802" s="5"/>
      <c r="Q802" s="5"/>
      <c r="R802" s="5"/>
      <c r="S802" s="5"/>
      <c r="T802" s="5"/>
      <c r="U802" s="5"/>
      <c r="V802" s="5"/>
      <c r="W802" s="5"/>
      <c r="X802" s="5"/>
      <c r="Y802" s="5"/>
      <c r="Z802" s="5"/>
    </row>
    <row r="803" ht="14.25" customHeight="1">
      <c r="A803" s="1"/>
      <c r="B803" s="2"/>
      <c r="C803" s="14"/>
      <c r="D803" s="14"/>
      <c r="E803" s="2"/>
      <c r="F803" s="15"/>
      <c r="G803" s="16"/>
      <c r="H803" s="16"/>
      <c r="I803" s="4"/>
      <c r="J803" s="5"/>
      <c r="K803" s="5"/>
      <c r="L803" s="5"/>
      <c r="M803" s="5"/>
      <c r="N803" s="5"/>
      <c r="O803" s="5"/>
      <c r="P803" s="5"/>
      <c r="Q803" s="5"/>
      <c r="R803" s="5"/>
      <c r="S803" s="5"/>
      <c r="T803" s="5"/>
      <c r="U803" s="5"/>
      <c r="V803" s="5"/>
      <c r="W803" s="5"/>
      <c r="X803" s="5"/>
      <c r="Y803" s="5"/>
      <c r="Z803" s="5"/>
    </row>
    <row r="804" ht="14.25" customHeight="1">
      <c r="A804" s="1"/>
      <c r="B804" s="2"/>
      <c r="C804" s="14"/>
      <c r="D804" s="14"/>
      <c r="E804" s="2"/>
      <c r="F804" s="15"/>
      <c r="G804" s="16"/>
      <c r="H804" s="16"/>
      <c r="I804" s="4"/>
      <c r="J804" s="5"/>
      <c r="K804" s="5"/>
      <c r="L804" s="5"/>
      <c r="M804" s="5"/>
      <c r="N804" s="5"/>
      <c r="O804" s="5"/>
      <c r="P804" s="5"/>
      <c r="Q804" s="5"/>
      <c r="R804" s="5"/>
      <c r="S804" s="5"/>
      <c r="T804" s="5"/>
      <c r="U804" s="5"/>
      <c r="V804" s="5"/>
      <c r="W804" s="5"/>
      <c r="X804" s="5"/>
      <c r="Y804" s="5"/>
      <c r="Z804" s="5"/>
    </row>
    <row r="805" ht="14.25" customHeight="1">
      <c r="A805" s="1"/>
      <c r="B805" s="2"/>
      <c r="C805" s="14"/>
      <c r="D805" s="14"/>
      <c r="E805" s="2"/>
      <c r="F805" s="15"/>
      <c r="G805" s="16"/>
      <c r="H805" s="16"/>
      <c r="I805" s="4"/>
      <c r="J805" s="5"/>
      <c r="K805" s="5"/>
      <c r="L805" s="5"/>
      <c r="M805" s="5"/>
      <c r="N805" s="5"/>
      <c r="O805" s="5"/>
      <c r="P805" s="5"/>
      <c r="Q805" s="5"/>
      <c r="R805" s="5"/>
      <c r="S805" s="5"/>
      <c r="T805" s="5"/>
      <c r="U805" s="5"/>
      <c r="V805" s="5"/>
      <c r="W805" s="5"/>
      <c r="X805" s="5"/>
      <c r="Y805" s="5"/>
      <c r="Z805" s="5"/>
    </row>
    <row r="806" ht="14.25" customHeight="1">
      <c r="A806" s="1"/>
      <c r="B806" s="2"/>
      <c r="C806" s="14"/>
      <c r="D806" s="14"/>
      <c r="E806" s="2"/>
      <c r="F806" s="15"/>
      <c r="G806" s="16"/>
      <c r="H806" s="16"/>
      <c r="I806" s="4"/>
      <c r="J806" s="5"/>
      <c r="K806" s="5"/>
      <c r="L806" s="5"/>
      <c r="M806" s="5"/>
      <c r="N806" s="5"/>
      <c r="O806" s="5"/>
      <c r="P806" s="5"/>
      <c r="Q806" s="5"/>
      <c r="R806" s="5"/>
      <c r="S806" s="5"/>
      <c r="T806" s="5"/>
      <c r="U806" s="5"/>
      <c r="V806" s="5"/>
      <c r="W806" s="5"/>
      <c r="X806" s="5"/>
      <c r="Y806" s="5"/>
      <c r="Z806" s="5"/>
    </row>
    <row r="807" ht="14.25" customHeight="1">
      <c r="A807" s="1"/>
      <c r="B807" s="2"/>
      <c r="C807" s="14"/>
      <c r="D807" s="14"/>
      <c r="E807" s="2"/>
      <c r="F807" s="15"/>
      <c r="G807" s="16"/>
      <c r="H807" s="16"/>
      <c r="I807" s="4"/>
      <c r="J807" s="5"/>
      <c r="K807" s="5"/>
      <c r="L807" s="5"/>
      <c r="M807" s="5"/>
      <c r="N807" s="5"/>
      <c r="O807" s="5"/>
      <c r="P807" s="5"/>
      <c r="Q807" s="5"/>
      <c r="R807" s="5"/>
      <c r="S807" s="5"/>
      <c r="T807" s="5"/>
      <c r="U807" s="5"/>
      <c r="V807" s="5"/>
      <c r="W807" s="5"/>
      <c r="X807" s="5"/>
      <c r="Y807" s="5"/>
      <c r="Z807" s="5"/>
    </row>
    <row r="808" ht="14.25" customHeight="1">
      <c r="A808" s="1"/>
      <c r="B808" s="2"/>
      <c r="C808" s="14"/>
      <c r="D808" s="14"/>
      <c r="E808" s="2"/>
      <c r="F808" s="15"/>
      <c r="G808" s="16"/>
      <c r="H808" s="16"/>
      <c r="I808" s="4"/>
      <c r="J808" s="5"/>
      <c r="K808" s="5"/>
      <c r="L808" s="5"/>
      <c r="M808" s="5"/>
      <c r="N808" s="5"/>
      <c r="O808" s="5"/>
      <c r="P808" s="5"/>
      <c r="Q808" s="5"/>
      <c r="R808" s="5"/>
      <c r="S808" s="5"/>
      <c r="T808" s="5"/>
      <c r="U808" s="5"/>
      <c r="V808" s="5"/>
      <c r="W808" s="5"/>
      <c r="X808" s="5"/>
      <c r="Y808" s="5"/>
      <c r="Z808" s="5"/>
    </row>
    <row r="809" ht="14.25" customHeight="1">
      <c r="A809" s="1"/>
      <c r="B809" s="2"/>
      <c r="C809" s="14"/>
      <c r="D809" s="14"/>
      <c r="E809" s="2"/>
      <c r="F809" s="15"/>
      <c r="G809" s="16"/>
      <c r="H809" s="16"/>
      <c r="I809" s="4"/>
      <c r="J809" s="5"/>
      <c r="K809" s="5"/>
      <c r="L809" s="5"/>
      <c r="M809" s="5"/>
      <c r="N809" s="5"/>
      <c r="O809" s="5"/>
      <c r="P809" s="5"/>
      <c r="Q809" s="5"/>
      <c r="R809" s="5"/>
      <c r="S809" s="5"/>
      <c r="T809" s="5"/>
      <c r="U809" s="5"/>
      <c r="V809" s="5"/>
      <c r="W809" s="5"/>
      <c r="X809" s="5"/>
      <c r="Y809" s="5"/>
      <c r="Z809" s="5"/>
    </row>
    <row r="810" ht="14.25" customHeight="1">
      <c r="A810" s="1"/>
      <c r="B810" s="2"/>
      <c r="C810" s="14"/>
      <c r="D810" s="14"/>
      <c r="E810" s="2"/>
      <c r="F810" s="15"/>
      <c r="G810" s="16"/>
      <c r="H810" s="16"/>
      <c r="I810" s="4"/>
      <c r="J810" s="5"/>
      <c r="K810" s="5"/>
      <c r="L810" s="5"/>
      <c r="M810" s="5"/>
      <c r="N810" s="5"/>
      <c r="O810" s="5"/>
      <c r="P810" s="5"/>
      <c r="Q810" s="5"/>
      <c r="R810" s="5"/>
      <c r="S810" s="5"/>
      <c r="T810" s="5"/>
      <c r="U810" s="5"/>
      <c r="V810" s="5"/>
      <c r="W810" s="5"/>
      <c r="X810" s="5"/>
      <c r="Y810" s="5"/>
      <c r="Z810" s="5"/>
    </row>
    <row r="811" ht="14.25" customHeight="1">
      <c r="A811" s="1"/>
      <c r="B811" s="2"/>
      <c r="C811" s="14"/>
      <c r="D811" s="14"/>
      <c r="E811" s="2"/>
      <c r="F811" s="15"/>
      <c r="G811" s="16"/>
      <c r="H811" s="16"/>
      <c r="I811" s="4"/>
      <c r="J811" s="5"/>
      <c r="K811" s="5"/>
      <c r="L811" s="5"/>
      <c r="M811" s="5"/>
      <c r="N811" s="5"/>
      <c r="O811" s="5"/>
      <c r="P811" s="5"/>
      <c r="Q811" s="5"/>
      <c r="R811" s="5"/>
      <c r="S811" s="5"/>
      <c r="T811" s="5"/>
      <c r="U811" s="5"/>
      <c r="V811" s="5"/>
      <c r="W811" s="5"/>
      <c r="X811" s="5"/>
      <c r="Y811" s="5"/>
      <c r="Z811" s="5"/>
    </row>
    <row r="812" ht="14.25" customHeight="1">
      <c r="A812" s="1"/>
      <c r="B812" s="2"/>
      <c r="C812" s="14"/>
      <c r="D812" s="14"/>
      <c r="E812" s="2"/>
      <c r="F812" s="15"/>
      <c r="G812" s="16"/>
      <c r="H812" s="16"/>
      <c r="I812" s="4"/>
      <c r="J812" s="5"/>
      <c r="K812" s="5"/>
      <c r="L812" s="5"/>
      <c r="M812" s="5"/>
      <c r="N812" s="5"/>
      <c r="O812" s="5"/>
      <c r="P812" s="5"/>
      <c r="Q812" s="5"/>
      <c r="R812" s="5"/>
      <c r="S812" s="5"/>
      <c r="T812" s="5"/>
      <c r="U812" s="5"/>
      <c r="V812" s="5"/>
      <c r="W812" s="5"/>
      <c r="X812" s="5"/>
      <c r="Y812" s="5"/>
      <c r="Z812" s="5"/>
    </row>
    <row r="813" ht="14.25" customHeight="1">
      <c r="A813" s="1"/>
      <c r="B813" s="2"/>
      <c r="C813" s="14"/>
      <c r="D813" s="14"/>
      <c r="E813" s="2"/>
      <c r="F813" s="15"/>
      <c r="G813" s="16"/>
      <c r="H813" s="16"/>
      <c r="I813" s="4"/>
      <c r="J813" s="5"/>
      <c r="K813" s="5"/>
      <c r="L813" s="5"/>
      <c r="M813" s="5"/>
      <c r="N813" s="5"/>
      <c r="O813" s="5"/>
      <c r="P813" s="5"/>
      <c r="Q813" s="5"/>
      <c r="R813" s="5"/>
      <c r="S813" s="5"/>
      <c r="T813" s="5"/>
      <c r="U813" s="5"/>
      <c r="V813" s="5"/>
      <c r="W813" s="5"/>
      <c r="X813" s="5"/>
      <c r="Y813" s="5"/>
      <c r="Z813" s="5"/>
    </row>
    <row r="814" ht="14.25" customHeight="1">
      <c r="A814" s="1"/>
      <c r="B814" s="2"/>
      <c r="C814" s="14"/>
      <c r="D814" s="14"/>
      <c r="E814" s="2"/>
      <c r="F814" s="15"/>
      <c r="G814" s="16"/>
      <c r="H814" s="16"/>
      <c r="I814" s="4"/>
      <c r="J814" s="5"/>
      <c r="K814" s="5"/>
      <c r="L814" s="5"/>
      <c r="M814" s="5"/>
      <c r="N814" s="5"/>
      <c r="O814" s="5"/>
      <c r="P814" s="5"/>
      <c r="Q814" s="5"/>
      <c r="R814" s="5"/>
      <c r="S814" s="5"/>
      <c r="T814" s="5"/>
      <c r="U814" s="5"/>
      <c r="V814" s="5"/>
      <c r="W814" s="5"/>
      <c r="X814" s="5"/>
      <c r="Y814" s="5"/>
      <c r="Z814" s="5"/>
    </row>
    <row r="815" ht="14.25" customHeight="1">
      <c r="A815" s="1"/>
      <c r="B815" s="2"/>
      <c r="C815" s="14"/>
      <c r="D815" s="14"/>
      <c r="E815" s="2"/>
      <c r="F815" s="15"/>
      <c r="G815" s="16"/>
      <c r="H815" s="16"/>
      <c r="I815" s="4"/>
      <c r="J815" s="5"/>
      <c r="K815" s="5"/>
      <c r="L815" s="5"/>
      <c r="M815" s="5"/>
      <c r="N815" s="5"/>
      <c r="O815" s="5"/>
      <c r="P815" s="5"/>
      <c r="Q815" s="5"/>
      <c r="R815" s="5"/>
      <c r="S815" s="5"/>
      <c r="T815" s="5"/>
      <c r="U815" s="5"/>
      <c r="V815" s="5"/>
      <c r="W815" s="5"/>
      <c r="X815" s="5"/>
      <c r="Y815" s="5"/>
      <c r="Z815" s="5"/>
    </row>
    <row r="816" ht="14.25" customHeight="1">
      <c r="A816" s="1"/>
      <c r="B816" s="2"/>
      <c r="C816" s="14"/>
      <c r="D816" s="14"/>
      <c r="E816" s="2"/>
      <c r="F816" s="15"/>
      <c r="G816" s="16"/>
      <c r="H816" s="16"/>
      <c r="I816" s="4"/>
      <c r="J816" s="5"/>
      <c r="K816" s="5"/>
      <c r="L816" s="5"/>
      <c r="M816" s="5"/>
      <c r="N816" s="5"/>
      <c r="O816" s="5"/>
      <c r="P816" s="5"/>
      <c r="Q816" s="5"/>
      <c r="R816" s="5"/>
      <c r="S816" s="5"/>
      <c r="T816" s="5"/>
      <c r="U816" s="5"/>
      <c r="V816" s="5"/>
      <c r="W816" s="5"/>
      <c r="X816" s="5"/>
      <c r="Y816" s="5"/>
      <c r="Z816" s="5"/>
    </row>
    <row r="817" ht="14.25" customHeight="1">
      <c r="A817" s="1"/>
      <c r="B817" s="2"/>
      <c r="C817" s="14"/>
      <c r="D817" s="14"/>
      <c r="E817" s="2"/>
      <c r="F817" s="15"/>
      <c r="G817" s="16"/>
      <c r="H817" s="16"/>
      <c r="I817" s="4"/>
      <c r="J817" s="5"/>
      <c r="K817" s="5"/>
      <c r="L817" s="5"/>
      <c r="M817" s="5"/>
      <c r="N817" s="5"/>
      <c r="O817" s="5"/>
      <c r="P817" s="5"/>
      <c r="Q817" s="5"/>
      <c r="R817" s="5"/>
      <c r="S817" s="5"/>
      <c r="T817" s="5"/>
      <c r="U817" s="5"/>
      <c r="V817" s="5"/>
      <c r="W817" s="5"/>
      <c r="X817" s="5"/>
      <c r="Y817" s="5"/>
      <c r="Z817" s="5"/>
    </row>
    <row r="818" ht="14.25" customHeight="1">
      <c r="A818" s="1"/>
      <c r="B818" s="2"/>
      <c r="C818" s="14"/>
      <c r="D818" s="14"/>
      <c r="E818" s="2"/>
      <c r="F818" s="15"/>
      <c r="G818" s="16"/>
      <c r="H818" s="16"/>
      <c r="I818" s="4"/>
      <c r="J818" s="5"/>
      <c r="K818" s="5"/>
      <c r="L818" s="5"/>
      <c r="M818" s="5"/>
      <c r="N818" s="5"/>
      <c r="O818" s="5"/>
      <c r="P818" s="5"/>
      <c r="Q818" s="5"/>
      <c r="R818" s="5"/>
      <c r="S818" s="5"/>
      <c r="T818" s="5"/>
      <c r="U818" s="5"/>
      <c r="V818" s="5"/>
      <c r="W818" s="5"/>
      <c r="X818" s="5"/>
      <c r="Y818" s="5"/>
      <c r="Z818" s="5"/>
    </row>
    <row r="819" ht="14.25" customHeight="1">
      <c r="A819" s="1"/>
      <c r="B819" s="2"/>
      <c r="C819" s="14"/>
      <c r="D819" s="14"/>
      <c r="E819" s="2"/>
      <c r="F819" s="15"/>
      <c r="G819" s="16"/>
      <c r="H819" s="16"/>
      <c r="I819" s="4"/>
      <c r="J819" s="5"/>
      <c r="K819" s="5"/>
      <c r="L819" s="5"/>
      <c r="M819" s="5"/>
      <c r="N819" s="5"/>
      <c r="O819" s="5"/>
      <c r="P819" s="5"/>
      <c r="Q819" s="5"/>
      <c r="R819" s="5"/>
      <c r="S819" s="5"/>
      <c r="T819" s="5"/>
      <c r="U819" s="5"/>
      <c r="V819" s="5"/>
      <c r="W819" s="5"/>
      <c r="X819" s="5"/>
      <c r="Y819" s="5"/>
      <c r="Z819" s="5"/>
    </row>
    <row r="820" ht="14.25" customHeight="1">
      <c r="A820" s="1"/>
      <c r="B820" s="2"/>
      <c r="C820" s="14"/>
      <c r="D820" s="14"/>
      <c r="E820" s="2"/>
      <c r="F820" s="15"/>
      <c r="G820" s="16"/>
      <c r="H820" s="16"/>
      <c r="I820" s="4"/>
      <c r="J820" s="5"/>
      <c r="K820" s="5"/>
      <c r="L820" s="5"/>
      <c r="M820" s="5"/>
      <c r="N820" s="5"/>
      <c r="O820" s="5"/>
      <c r="P820" s="5"/>
      <c r="Q820" s="5"/>
      <c r="R820" s="5"/>
      <c r="S820" s="5"/>
      <c r="T820" s="5"/>
      <c r="U820" s="5"/>
      <c r="V820" s="5"/>
      <c r="W820" s="5"/>
      <c r="X820" s="5"/>
      <c r="Y820" s="5"/>
      <c r="Z820" s="5"/>
    </row>
    <row r="821" ht="14.25" customHeight="1">
      <c r="A821" s="1"/>
      <c r="B821" s="2"/>
      <c r="C821" s="14"/>
      <c r="D821" s="14"/>
      <c r="E821" s="2"/>
      <c r="F821" s="15"/>
      <c r="G821" s="16"/>
      <c r="H821" s="16"/>
      <c r="I821" s="4"/>
      <c r="J821" s="5"/>
      <c r="K821" s="5"/>
      <c r="L821" s="5"/>
      <c r="M821" s="5"/>
      <c r="N821" s="5"/>
      <c r="O821" s="5"/>
      <c r="P821" s="5"/>
      <c r="Q821" s="5"/>
      <c r="R821" s="5"/>
      <c r="S821" s="5"/>
      <c r="T821" s="5"/>
      <c r="U821" s="5"/>
      <c r="V821" s="5"/>
      <c r="W821" s="5"/>
      <c r="X821" s="5"/>
      <c r="Y821" s="5"/>
      <c r="Z821" s="5"/>
    </row>
    <row r="822" ht="14.25" customHeight="1">
      <c r="A822" s="1"/>
      <c r="B822" s="2"/>
      <c r="C822" s="14"/>
      <c r="D822" s="14"/>
      <c r="E822" s="2"/>
      <c r="F822" s="15"/>
      <c r="G822" s="16"/>
      <c r="H822" s="16"/>
      <c r="I822" s="4"/>
      <c r="J822" s="5"/>
      <c r="K822" s="5"/>
      <c r="L822" s="5"/>
      <c r="M822" s="5"/>
      <c r="N822" s="5"/>
      <c r="O822" s="5"/>
      <c r="P822" s="5"/>
      <c r="Q822" s="5"/>
      <c r="R822" s="5"/>
      <c r="S822" s="5"/>
      <c r="T822" s="5"/>
      <c r="U822" s="5"/>
      <c r="V822" s="5"/>
      <c r="W822" s="5"/>
      <c r="X822" s="5"/>
      <c r="Y822" s="5"/>
      <c r="Z822" s="5"/>
    </row>
    <row r="823" ht="14.25" customHeight="1">
      <c r="A823" s="1"/>
      <c r="B823" s="2"/>
      <c r="C823" s="14"/>
      <c r="D823" s="14"/>
      <c r="E823" s="2"/>
      <c r="F823" s="15"/>
      <c r="G823" s="16"/>
      <c r="H823" s="16"/>
      <c r="I823" s="4"/>
      <c r="J823" s="5"/>
      <c r="K823" s="5"/>
      <c r="L823" s="5"/>
      <c r="M823" s="5"/>
      <c r="N823" s="5"/>
      <c r="O823" s="5"/>
      <c r="P823" s="5"/>
      <c r="Q823" s="5"/>
      <c r="R823" s="5"/>
      <c r="S823" s="5"/>
      <c r="T823" s="5"/>
      <c r="U823" s="5"/>
      <c r="V823" s="5"/>
      <c r="W823" s="5"/>
      <c r="X823" s="5"/>
      <c r="Y823" s="5"/>
      <c r="Z823" s="5"/>
    </row>
    <row r="824" ht="14.25" customHeight="1">
      <c r="A824" s="1"/>
      <c r="B824" s="2"/>
      <c r="C824" s="14"/>
      <c r="D824" s="14"/>
      <c r="E824" s="2"/>
      <c r="F824" s="15"/>
      <c r="G824" s="16"/>
      <c r="H824" s="16"/>
      <c r="I824" s="4"/>
      <c r="J824" s="5"/>
      <c r="K824" s="5"/>
      <c r="L824" s="5"/>
      <c r="M824" s="5"/>
      <c r="N824" s="5"/>
      <c r="O824" s="5"/>
      <c r="P824" s="5"/>
      <c r="Q824" s="5"/>
      <c r="R824" s="5"/>
      <c r="S824" s="5"/>
      <c r="T824" s="5"/>
      <c r="U824" s="5"/>
      <c r="V824" s="5"/>
      <c r="W824" s="5"/>
      <c r="X824" s="5"/>
      <c r="Y824" s="5"/>
      <c r="Z824" s="5"/>
    </row>
    <row r="825" ht="14.25" customHeight="1">
      <c r="A825" s="1"/>
      <c r="B825" s="2"/>
      <c r="C825" s="14"/>
      <c r="D825" s="14"/>
      <c r="E825" s="2"/>
      <c r="F825" s="15"/>
      <c r="G825" s="16"/>
      <c r="H825" s="16"/>
      <c r="I825" s="4"/>
      <c r="J825" s="5"/>
      <c r="K825" s="5"/>
      <c r="L825" s="5"/>
      <c r="M825" s="5"/>
      <c r="N825" s="5"/>
      <c r="O825" s="5"/>
      <c r="P825" s="5"/>
      <c r="Q825" s="5"/>
      <c r="R825" s="5"/>
      <c r="S825" s="5"/>
      <c r="T825" s="5"/>
      <c r="U825" s="5"/>
      <c r="V825" s="5"/>
      <c r="W825" s="5"/>
      <c r="X825" s="5"/>
      <c r="Y825" s="5"/>
      <c r="Z825" s="5"/>
    </row>
    <row r="826" ht="14.25" customHeight="1">
      <c r="A826" s="1"/>
      <c r="B826" s="2"/>
      <c r="C826" s="14"/>
      <c r="D826" s="14"/>
      <c r="E826" s="2"/>
      <c r="F826" s="15"/>
      <c r="G826" s="16"/>
      <c r="H826" s="16"/>
      <c r="I826" s="4"/>
      <c r="J826" s="5"/>
      <c r="K826" s="5"/>
      <c r="L826" s="5"/>
      <c r="M826" s="5"/>
      <c r="N826" s="5"/>
      <c r="O826" s="5"/>
      <c r="P826" s="5"/>
      <c r="Q826" s="5"/>
      <c r="R826" s="5"/>
      <c r="S826" s="5"/>
      <c r="T826" s="5"/>
      <c r="U826" s="5"/>
      <c r="V826" s="5"/>
      <c r="W826" s="5"/>
      <c r="X826" s="5"/>
      <c r="Y826" s="5"/>
      <c r="Z826" s="5"/>
    </row>
    <row r="827" ht="14.25" customHeight="1">
      <c r="A827" s="1"/>
      <c r="B827" s="2"/>
      <c r="C827" s="14"/>
      <c r="D827" s="14"/>
      <c r="E827" s="2"/>
      <c r="F827" s="15"/>
      <c r="G827" s="16"/>
      <c r="H827" s="16"/>
      <c r="I827" s="4"/>
      <c r="J827" s="5"/>
      <c r="K827" s="5"/>
      <c r="L827" s="5"/>
      <c r="M827" s="5"/>
      <c r="N827" s="5"/>
      <c r="O827" s="5"/>
      <c r="P827" s="5"/>
      <c r="Q827" s="5"/>
      <c r="R827" s="5"/>
      <c r="S827" s="5"/>
      <c r="T827" s="5"/>
      <c r="U827" s="5"/>
      <c r="V827" s="5"/>
      <c r="W827" s="5"/>
      <c r="X827" s="5"/>
      <c r="Y827" s="5"/>
      <c r="Z827" s="5"/>
    </row>
    <row r="828" ht="14.25" customHeight="1">
      <c r="A828" s="1"/>
      <c r="B828" s="2"/>
      <c r="C828" s="14"/>
      <c r="D828" s="14"/>
      <c r="E828" s="2"/>
      <c r="F828" s="15"/>
      <c r="G828" s="16"/>
      <c r="H828" s="16"/>
      <c r="I828" s="4"/>
      <c r="J828" s="5"/>
      <c r="K828" s="5"/>
      <c r="L828" s="5"/>
      <c r="M828" s="5"/>
      <c r="N828" s="5"/>
      <c r="O828" s="5"/>
      <c r="P828" s="5"/>
      <c r="Q828" s="5"/>
      <c r="R828" s="5"/>
      <c r="S828" s="5"/>
      <c r="T828" s="5"/>
      <c r="U828" s="5"/>
      <c r="V828" s="5"/>
      <c r="W828" s="5"/>
      <c r="X828" s="5"/>
      <c r="Y828" s="5"/>
      <c r="Z828" s="5"/>
    </row>
    <row r="829" ht="14.25" customHeight="1">
      <c r="A829" s="1"/>
      <c r="B829" s="2"/>
      <c r="C829" s="14"/>
      <c r="D829" s="14"/>
      <c r="E829" s="2"/>
      <c r="F829" s="15"/>
      <c r="G829" s="16"/>
      <c r="H829" s="16"/>
      <c r="I829" s="4"/>
      <c r="J829" s="5"/>
      <c r="K829" s="5"/>
      <c r="L829" s="5"/>
      <c r="M829" s="5"/>
      <c r="N829" s="5"/>
      <c r="O829" s="5"/>
      <c r="P829" s="5"/>
      <c r="Q829" s="5"/>
      <c r="R829" s="5"/>
      <c r="S829" s="5"/>
      <c r="T829" s="5"/>
      <c r="U829" s="5"/>
      <c r="V829" s="5"/>
      <c r="W829" s="5"/>
      <c r="X829" s="5"/>
      <c r="Y829" s="5"/>
      <c r="Z829" s="5"/>
    </row>
    <row r="830" ht="14.25" customHeight="1">
      <c r="A830" s="1"/>
      <c r="B830" s="2"/>
      <c r="C830" s="14"/>
      <c r="D830" s="14"/>
      <c r="E830" s="2"/>
      <c r="F830" s="15"/>
      <c r="G830" s="16"/>
      <c r="H830" s="16"/>
      <c r="I830" s="4"/>
      <c r="J830" s="5"/>
      <c r="K830" s="5"/>
      <c r="L830" s="5"/>
      <c r="M830" s="5"/>
      <c r="N830" s="5"/>
      <c r="O830" s="5"/>
      <c r="P830" s="5"/>
      <c r="Q830" s="5"/>
      <c r="R830" s="5"/>
      <c r="S830" s="5"/>
      <c r="T830" s="5"/>
      <c r="U830" s="5"/>
      <c r="V830" s="5"/>
      <c r="W830" s="5"/>
      <c r="X830" s="5"/>
      <c r="Y830" s="5"/>
      <c r="Z830" s="5"/>
    </row>
    <row r="831" ht="14.25" customHeight="1">
      <c r="A831" s="1"/>
      <c r="B831" s="2"/>
      <c r="C831" s="14"/>
      <c r="D831" s="14"/>
      <c r="E831" s="2"/>
      <c r="F831" s="15"/>
      <c r="G831" s="16"/>
      <c r="H831" s="16"/>
      <c r="I831" s="4"/>
      <c r="J831" s="5"/>
      <c r="K831" s="5"/>
      <c r="L831" s="5"/>
      <c r="M831" s="5"/>
      <c r="N831" s="5"/>
      <c r="O831" s="5"/>
      <c r="P831" s="5"/>
      <c r="Q831" s="5"/>
      <c r="R831" s="5"/>
      <c r="S831" s="5"/>
      <c r="T831" s="5"/>
      <c r="U831" s="5"/>
      <c r="V831" s="5"/>
      <c r="W831" s="5"/>
      <c r="X831" s="5"/>
      <c r="Y831" s="5"/>
      <c r="Z831" s="5"/>
    </row>
    <row r="832" ht="14.25" customHeight="1">
      <c r="A832" s="1"/>
      <c r="B832" s="2"/>
      <c r="C832" s="14"/>
      <c r="D832" s="14"/>
      <c r="E832" s="2"/>
      <c r="F832" s="15"/>
      <c r="G832" s="16"/>
      <c r="H832" s="16"/>
      <c r="I832" s="4"/>
      <c r="J832" s="5"/>
      <c r="K832" s="5"/>
      <c r="L832" s="5"/>
      <c r="M832" s="5"/>
      <c r="N832" s="5"/>
      <c r="O832" s="5"/>
      <c r="P832" s="5"/>
      <c r="Q832" s="5"/>
      <c r="R832" s="5"/>
      <c r="S832" s="5"/>
      <c r="T832" s="5"/>
      <c r="U832" s="5"/>
      <c r="V832" s="5"/>
      <c r="W832" s="5"/>
      <c r="X832" s="5"/>
      <c r="Y832" s="5"/>
      <c r="Z832" s="5"/>
    </row>
    <row r="833" ht="14.25" customHeight="1">
      <c r="A833" s="1"/>
      <c r="B833" s="2"/>
      <c r="C833" s="14"/>
      <c r="D833" s="14"/>
      <c r="E833" s="2"/>
      <c r="F833" s="15"/>
      <c r="G833" s="16"/>
      <c r="H833" s="16"/>
      <c r="I833" s="4"/>
      <c r="J833" s="5"/>
      <c r="K833" s="5"/>
      <c r="L833" s="5"/>
      <c r="M833" s="5"/>
      <c r="N833" s="5"/>
      <c r="O833" s="5"/>
      <c r="P833" s="5"/>
      <c r="Q833" s="5"/>
      <c r="R833" s="5"/>
      <c r="S833" s="5"/>
      <c r="T833" s="5"/>
      <c r="U833" s="5"/>
      <c r="V833" s="5"/>
      <c r="W833" s="5"/>
      <c r="X833" s="5"/>
      <c r="Y833" s="5"/>
      <c r="Z833" s="5"/>
    </row>
    <row r="834" ht="14.25" customHeight="1">
      <c r="A834" s="1"/>
      <c r="B834" s="2"/>
      <c r="C834" s="14"/>
      <c r="D834" s="14"/>
      <c r="E834" s="2"/>
      <c r="F834" s="15"/>
      <c r="G834" s="16"/>
      <c r="H834" s="16"/>
      <c r="I834" s="4"/>
      <c r="J834" s="5"/>
      <c r="K834" s="5"/>
      <c r="L834" s="5"/>
      <c r="M834" s="5"/>
      <c r="N834" s="5"/>
      <c r="O834" s="5"/>
      <c r="P834" s="5"/>
      <c r="Q834" s="5"/>
      <c r="R834" s="5"/>
      <c r="S834" s="5"/>
      <c r="T834" s="5"/>
      <c r="U834" s="5"/>
      <c r="V834" s="5"/>
      <c r="W834" s="5"/>
      <c r="X834" s="5"/>
      <c r="Y834" s="5"/>
      <c r="Z834" s="5"/>
    </row>
    <row r="835" ht="14.25" customHeight="1">
      <c r="A835" s="1"/>
      <c r="B835" s="2"/>
      <c r="C835" s="14"/>
      <c r="D835" s="14"/>
      <c r="E835" s="2"/>
      <c r="F835" s="15"/>
      <c r="G835" s="16"/>
      <c r="H835" s="16"/>
      <c r="I835" s="4"/>
      <c r="J835" s="5"/>
      <c r="K835" s="5"/>
      <c r="L835" s="5"/>
      <c r="M835" s="5"/>
      <c r="N835" s="5"/>
      <c r="O835" s="5"/>
      <c r="P835" s="5"/>
      <c r="Q835" s="5"/>
      <c r="R835" s="5"/>
      <c r="S835" s="5"/>
      <c r="T835" s="5"/>
      <c r="U835" s="5"/>
      <c r="V835" s="5"/>
      <c r="W835" s="5"/>
      <c r="X835" s="5"/>
      <c r="Y835" s="5"/>
      <c r="Z835" s="5"/>
    </row>
    <row r="836" ht="14.25" customHeight="1">
      <c r="A836" s="1"/>
      <c r="B836" s="2"/>
      <c r="C836" s="14"/>
      <c r="D836" s="14"/>
      <c r="E836" s="2"/>
      <c r="F836" s="15"/>
      <c r="G836" s="16"/>
      <c r="H836" s="16"/>
      <c r="I836" s="4"/>
      <c r="J836" s="5"/>
      <c r="K836" s="5"/>
      <c r="L836" s="5"/>
      <c r="M836" s="5"/>
      <c r="N836" s="5"/>
      <c r="O836" s="5"/>
      <c r="P836" s="5"/>
      <c r="Q836" s="5"/>
      <c r="R836" s="5"/>
      <c r="S836" s="5"/>
      <c r="T836" s="5"/>
      <c r="U836" s="5"/>
      <c r="V836" s="5"/>
      <c r="W836" s="5"/>
      <c r="X836" s="5"/>
      <c r="Y836" s="5"/>
      <c r="Z836" s="5"/>
    </row>
    <row r="837" ht="14.25" customHeight="1">
      <c r="A837" s="1"/>
      <c r="B837" s="2"/>
      <c r="C837" s="14"/>
      <c r="D837" s="14"/>
      <c r="E837" s="2"/>
      <c r="F837" s="15"/>
      <c r="G837" s="16"/>
      <c r="H837" s="16"/>
      <c r="I837" s="4"/>
      <c r="J837" s="5"/>
      <c r="K837" s="5"/>
      <c r="L837" s="5"/>
      <c r="M837" s="5"/>
      <c r="N837" s="5"/>
      <c r="O837" s="5"/>
      <c r="P837" s="5"/>
      <c r="Q837" s="5"/>
      <c r="R837" s="5"/>
      <c r="S837" s="5"/>
      <c r="T837" s="5"/>
      <c r="U837" s="5"/>
      <c r="V837" s="5"/>
      <c r="W837" s="5"/>
      <c r="X837" s="5"/>
      <c r="Y837" s="5"/>
      <c r="Z837" s="5"/>
    </row>
    <row r="838" ht="14.25" customHeight="1">
      <c r="A838" s="1"/>
      <c r="B838" s="2"/>
      <c r="C838" s="14"/>
      <c r="D838" s="14"/>
      <c r="E838" s="2"/>
      <c r="F838" s="15"/>
      <c r="G838" s="16"/>
      <c r="H838" s="16"/>
      <c r="I838" s="4"/>
      <c r="J838" s="5"/>
      <c r="K838" s="5"/>
      <c r="L838" s="5"/>
      <c r="M838" s="5"/>
      <c r="N838" s="5"/>
      <c r="O838" s="5"/>
      <c r="P838" s="5"/>
      <c r="Q838" s="5"/>
      <c r="R838" s="5"/>
      <c r="S838" s="5"/>
      <c r="T838" s="5"/>
      <c r="U838" s="5"/>
      <c r="V838" s="5"/>
      <c r="W838" s="5"/>
      <c r="X838" s="5"/>
      <c r="Y838" s="5"/>
      <c r="Z838" s="5"/>
    </row>
    <row r="839" ht="14.25" customHeight="1">
      <c r="A839" s="1"/>
      <c r="B839" s="2"/>
      <c r="C839" s="14"/>
      <c r="D839" s="14"/>
      <c r="E839" s="2"/>
      <c r="F839" s="15"/>
      <c r="G839" s="16"/>
      <c r="H839" s="16"/>
      <c r="I839" s="4"/>
      <c r="J839" s="5"/>
      <c r="K839" s="5"/>
      <c r="L839" s="5"/>
      <c r="M839" s="5"/>
      <c r="N839" s="5"/>
      <c r="O839" s="5"/>
      <c r="P839" s="5"/>
      <c r="Q839" s="5"/>
      <c r="R839" s="5"/>
      <c r="S839" s="5"/>
      <c r="T839" s="5"/>
      <c r="U839" s="5"/>
      <c r="V839" s="5"/>
      <c r="W839" s="5"/>
      <c r="X839" s="5"/>
      <c r="Y839" s="5"/>
      <c r="Z839" s="5"/>
    </row>
    <row r="840" ht="14.25" customHeight="1">
      <c r="A840" s="1"/>
      <c r="B840" s="2"/>
      <c r="C840" s="14"/>
      <c r="D840" s="14"/>
      <c r="E840" s="2"/>
      <c r="F840" s="15"/>
      <c r="G840" s="16"/>
      <c r="H840" s="16"/>
      <c r="I840" s="4"/>
      <c r="J840" s="5"/>
      <c r="K840" s="5"/>
      <c r="L840" s="5"/>
      <c r="M840" s="5"/>
      <c r="N840" s="5"/>
      <c r="O840" s="5"/>
      <c r="P840" s="5"/>
      <c r="Q840" s="5"/>
      <c r="R840" s="5"/>
      <c r="S840" s="5"/>
      <c r="T840" s="5"/>
      <c r="U840" s="5"/>
      <c r="V840" s="5"/>
      <c r="W840" s="5"/>
      <c r="X840" s="5"/>
      <c r="Y840" s="5"/>
      <c r="Z840" s="5"/>
    </row>
    <row r="841" ht="14.25" customHeight="1">
      <c r="A841" s="1"/>
      <c r="B841" s="2"/>
      <c r="C841" s="14"/>
      <c r="D841" s="14"/>
      <c r="E841" s="2"/>
      <c r="F841" s="15"/>
      <c r="G841" s="16"/>
      <c r="H841" s="16"/>
      <c r="I841" s="4"/>
      <c r="J841" s="5"/>
      <c r="K841" s="5"/>
      <c r="L841" s="5"/>
      <c r="M841" s="5"/>
      <c r="N841" s="5"/>
      <c r="O841" s="5"/>
      <c r="P841" s="5"/>
      <c r="Q841" s="5"/>
      <c r="R841" s="5"/>
      <c r="S841" s="5"/>
      <c r="T841" s="5"/>
      <c r="U841" s="5"/>
      <c r="V841" s="5"/>
      <c r="W841" s="5"/>
      <c r="X841" s="5"/>
      <c r="Y841" s="5"/>
      <c r="Z841" s="5"/>
    </row>
    <row r="842" ht="14.25" customHeight="1">
      <c r="A842" s="1"/>
      <c r="B842" s="2"/>
      <c r="C842" s="14"/>
      <c r="D842" s="14"/>
      <c r="E842" s="2"/>
      <c r="F842" s="15"/>
      <c r="G842" s="16"/>
      <c r="H842" s="16"/>
      <c r="I842" s="4"/>
      <c r="J842" s="5"/>
      <c r="K842" s="5"/>
      <c r="L842" s="5"/>
      <c r="M842" s="5"/>
      <c r="N842" s="5"/>
      <c r="O842" s="5"/>
      <c r="P842" s="5"/>
      <c r="Q842" s="5"/>
      <c r="R842" s="5"/>
      <c r="S842" s="5"/>
      <c r="T842" s="5"/>
      <c r="U842" s="5"/>
      <c r="V842" s="5"/>
      <c r="W842" s="5"/>
      <c r="X842" s="5"/>
      <c r="Y842" s="5"/>
      <c r="Z842" s="5"/>
    </row>
    <row r="843" ht="14.25" customHeight="1">
      <c r="A843" s="1"/>
      <c r="B843" s="2"/>
      <c r="C843" s="14"/>
      <c r="D843" s="14"/>
      <c r="E843" s="2"/>
      <c r="F843" s="15"/>
      <c r="G843" s="16"/>
      <c r="H843" s="16"/>
      <c r="I843" s="4"/>
      <c r="J843" s="5"/>
      <c r="K843" s="5"/>
      <c r="L843" s="5"/>
      <c r="M843" s="5"/>
      <c r="N843" s="5"/>
      <c r="O843" s="5"/>
      <c r="P843" s="5"/>
      <c r="Q843" s="5"/>
      <c r="R843" s="5"/>
      <c r="S843" s="5"/>
      <c r="T843" s="5"/>
      <c r="U843" s="5"/>
      <c r="V843" s="5"/>
      <c r="W843" s="5"/>
      <c r="X843" s="5"/>
      <c r="Y843" s="5"/>
      <c r="Z843" s="5"/>
    </row>
    <row r="844" ht="14.25" customHeight="1">
      <c r="A844" s="1"/>
      <c r="B844" s="2"/>
      <c r="C844" s="14"/>
      <c r="D844" s="14"/>
      <c r="E844" s="2"/>
      <c r="F844" s="15"/>
      <c r="G844" s="16"/>
      <c r="H844" s="16"/>
      <c r="I844" s="4"/>
      <c r="J844" s="5"/>
      <c r="K844" s="5"/>
      <c r="L844" s="5"/>
      <c r="M844" s="5"/>
      <c r="N844" s="5"/>
      <c r="O844" s="5"/>
      <c r="P844" s="5"/>
      <c r="Q844" s="5"/>
      <c r="R844" s="5"/>
      <c r="S844" s="5"/>
      <c r="T844" s="5"/>
      <c r="U844" s="5"/>
      <c r="V844" s="5"/>
      <c r="W844" s="5"/>
      <c r="X844" s="5"/>
      <c r="Y844" s="5"/>
      <c r="Z844" s="5"/>
    </row>
    <row r="845" ht="14.25" customHeight="1">
      <c r="A845" s="1"/>
      <c r="B845" s="2"/>
      <c r="C845" s="14"/>
      <c r="D845" s="14"/>
      <c r="E845" s="2"/>
      <c r="F845" s="15"/>
      <c r="G845" s="16"/>
      <c r="H845" s="16"/>
      <c r="I845" s="4"/>
      <c r="J845" s="5"/>
      <c r="K845" s="5"/>
      <c r="L845" s="5"/>
      <c r="M845" s="5"/>
      <c r="N845" s="5"/>
      <c r="O845" s="5"/>
      <c r="P845" s="5"/>
      <c r="Q845" s="5"/>
      <c r="R845" s="5"/>
      <c r="S845" s="5"/>
      <c r="T845" s="5"/>
      <c r="U845" s="5"/>
      <c r="V845" s="5"/>
      <c r="W845" s="5"/>
      <c r="X845" s="5"/>
      <c r="Y845" s="5"/>
      <c r="Z845" s="5"/>
    </row>
    <row r="846" ht="14.25" customHeight="1">
      <c r="A846" s="1"/>
      <c r="B846" s="2"/>
      <c r="C846" s="14"/>
      <c r="D846" s="14"/>
      <c r="E846" s="2"/>
      <c r="F846" s="15"/>
      <c r="G846" s="16"/>
      <c r="H846" s="16"/>
      <c r="I846" s="4"/>
      <c r="J846" s="5"/>
      <c r="K846" s="5"/>
      <c r="L846" s="5"/>
      <c r="M846" s="5"/>
      <c r="N846" s="5"/>
      <c r="O846" s="5"/>
      <c r="P846" s="5"/>
      <c r="Q846" s="5"/>
      <c r="R846" s="5"/>
      <c r="S846" s="5"/>
      <c r="T846" s="5"/>
      <c r="U846" s="5"/>
      <c r="V846" s="5"/>
      <c r="W846" s="5"/>
      <c r="X846" s="5"/>
      <c r="Y846" s="5"/>
      <c r="Z846" s="5"/>
    </row>
    <row r="847" ht="14.25" customHeight="1">
      <c r="A847" s="1"/>
      <c r="B847" s="2"/>
      <c r="C847" s="14"/>
      <c r="D847" s="14"/>
      <c r="E847" s="2"/>
      <c r="F847" s="15"/>
      <c r="G847" s="16"/>
      <c r="H847" s="16"/>
      <c r="I847" s="4"/>
      <c r="J847" s="5"/>
      <c r="K847" s="5"/>
      <c r="L847" s="5"/>
      <c r="M847" s="5"/>
      <c r="N847" s="5"/>
      <c r="O847" s="5"/>
      <c r="P847" s="5"/>
      <c r="Q847" s="5"/>
      <c r="R847" s="5"/>
      <c r="S847" s="5"/>
      <c r="T847" s="5"/>
      <c r="U847" s="5"/>
      <c r="V847" s="5"/>
      <c r="W847" s="5"/>
      <c r="X847" s="5"/>
      <c r="Y847" s="5"/>
      <c r="Z847" s="5"/>
    </row>
    <row r="848" ht="14.25" customHeight="1">
      <c r="A848" s="1"/>
      <c r="B848" s="2"/>
      <c r="C848" s="14"/>
      <c r="D848" s="14"/>
      <c r="E848" s="2"/>
      <c r="F848" s="15"/>
      <c r="G848" s="16"/>
      <c r="H848" s="16"/>
      <c r="I848" s="4"/>
      <c r="J848" s="5"/>
      <c r="K848" s="5"/>
      <c r="L848" s="5"/>
      <c r="M848" s="5"/>
      <c r="N848" s="5"/>
      <c r="O848" s="5"/>
      <c r="P848" s="5"/>
      <c r="Q848" s="5"/>
      <c r="R848" s="5"/>
      <c r="S848" s="5"/>
      <c r="T848" s="5"/>
      <c r="U848" s="5"/>
      <c r="V848" s="5"/>
      <c r="W848" s="5"/>
      <c r="X848" s="5"/>
      <c r="Y848" s="5"/>
      <c r="Z848" s="5"/>
    </row>
    <row r="849" ht="14.25" customHeight="1">
      <c r="A849" s="1"/>
      <c r="B849" s="2"/>
      <c r="C849" s="14"/>
      <c r="D849" s="14"/>
      <c r="E849" s="2"/>
      <c r="F849" s="15"/>
      <c r="G849" s="16"/>
      <c r="H849" s="16"/>
      <c r="I849" s="4"/>
      <c r="J849" s="5"/>
      <c r="K849" s="5"/>
      <c r="L849" s="5"/>
      <c r="M849" s="5"/>
      <c r="N849" s="5"/>
      <c r="O849" s="5"/>
      <c r="P849" s="5"/>
      <c r="Q849" s="5"/>
      <c r="R849" s="5"/>
      <c r="S849" s="5"/>
      <c r="T849" s="5"/>
      <c r="U849" s="5"/>
      <c r="V849" s="5"/>
      <c r="W849" s="5"/>
      <c r="X849" s="5"/>
      <c r="Y849" s="5"/>
      <c r="Z849" s="5"/>
    </row>
    <row r="850" ht="14.25" customHeight="1">
      <c r="A850" s="1"/>
      <c r="B850" s="2"/>
      <c r="C850" s="14"/>
      <c r="D850" s="14"/>
      <c r="E850" s="2"/>
      <c r="F850" s="15"/>
      <c r="G850" s="16"/>
      <c r="H850" s="16"/>
      <c r="I850" s="4"/>
      <c r="J850" s="5"/>
      <c r="K850" s="5"/>
      <c r="L850" s="5"/>
      <c r="M850" s="5"/>
      <c r="N850" s="5"/>
      <c r="O850" s="5"/>
      <c r="P850" s="5"/>
      <c r="Q850" s="5"/>
      <c r="R850" s="5"/>
      <c r="S850" s="5"/>
      <c r="T850" s="5"/>
      <c r="U850" s="5"/>
      <c r="V850" s="5"/>
      <c r="W850" s="5"/>
      <c r="X850" s="5"/>
      <c r="Y850" s="5"/>
      <c r="Z850" s="5"/>
    </row>
    <row r="851" ht="14.25" customHeight="1">
      <c r="A851" s="1"/>
      <c r="B851" s="2"/>
      <c r="C851" s="14"/>
      <c r="D851" s="14"/>
      <c r="E851" s="2"/>
      <c r="F851" s="15"/>
      <c r="G851" s="16"/>
      <c r="H851" s="16"/>
      <c r="I851" s="4"/>
      <c r="J851" s="5"/>
      <c r="K851" s="5"/>
      <c r="L851" s="5"/>
      <c r="M851" s="5"/>
      <c r="N851" s="5"/>
      <c r="O851" s="5"/>
      <c r="P851" s="5"/>
      <c r="Q851" s="5"/>
      <c r="R851" s="5"/>
      <c r="S851" s="5"/>
      <c r="T851" s="5"/>
      <c r="U851" s="5"/>
      <c r="V851" s="5"/>
      <c r="W851" s="5"/>
      <c r="X851" s="5"/>
      <c r="Y851" s="5"/>
      <c r="Z851" s="5"/>
    </row>
    <row r="852" ht="14.25" customHeight="1">
      <c r="A852" s="1"/>
      <c r="B852" s="2"/>
      <c r="C852" s="14"/>
      <c r="D852" s="14"/>
      <c r="E852" s="2"/>
      <c r="F852" s="15"/>
      <c r="G852" s="16"/>
      <c r="H852" s="16"/>
      <c r="I852" s="4"/>
      <c r="J852" s="5"/>
      <c r="K852" s="5"/>
      <c r="L852" s="5"/>
      <c r="M852" s="5"/>
      <c r="N852" s="5"/>
      <c r="O852" s="5"/>
      <c r="P852" s="5"/>
      <c r="Q852" s="5"/>
      <c r="R852" s="5"/>
      <c r="S852" s="5"/>
      <c r="T852" s="5"/>
      <c r="U852" s="5"/>
      <c r="V852" s="5"/>
      <c r="W852" s="5"/>
      <c r="X852" s="5"/>
      <c r="Y852" s="5"/>
      <c r="Z852" s="5"/>
    </row>
    <row r="853" ht="14.25" customHeight="1">
      <c r="A853" s="1"/>
      <c r="B853" s="2"/>
      <c r="C853" s="14"/>
      <c r="D853" s="14"/>
      <c r="E853" s="2"/>
      <c r="F853" s="15"/>
      <c r="G853" s="16"/>
      <c r="H853" s="16"/>
      <c r="I853" s="4"/>
      <c r="J853" s="5"/>
      <c r="K853" s="5"/>
      <c r="L853" s="5"/>
      <c r="M853" s="5"/>
      <c r="N853" s="5"/>
      <c r="O853" s="5"/>
      <c r="P853" s="5"/>
      <c r="Q853" s="5"/>
      <c r="R853" s="5"/>
      <c r="S853" s="5"/>
      <c r="T853" s="5"/>
      <c r="U853" s="5"/>
      <c r="V853" s="5"/>
      <c r="W853" s="5"/>
      <c r="X853" s="5"/>
      <c r="Y853" s="5"/>
      <c r="Z853" s="5"/>
    </row>
    <row r="854" ht="14.25" customHeight="1">
      <c r="A854" s="1"/>
      <c r="B854" s="2"/>
      <c r="C854" s="14"/>
      <c r="D854" s="14"/>
      <c r="E854" s="2"/>
      <c r="F854" s="15"/>
      <c r="G854" s="16"/>
      <c r="H854" s="16"/>
      <c r="I854" s="4"/>
      <c r="J854" s="5"/>
      <c r="K854" s="5"/>
      <c r="L854" s="5"/>
      <c r="M854" s="5"/>
      <c r="N854" s="5"/>
      <c r="O854" s="5"/>
      <c r="P854" s="5"/>
      <c r="Q854" s="5"/>
      <c r="R854" s="5"/>
      <c r="S854" s="5"/>
      <c r="T854" s="5"/>
      <c r="U854" s="5"/>
      <c r="V854" s="5"/>
      <c r="W854" s="5"/>
      <c r="X854" s="5"/>
      <c r="Y854" s="5"/>
      <c r="Z854" s="5"/>
    </row>
    <row r="855" ht="14.25" customHeight="1">
      <c r="A855" s="1"/>
      <c r="B855" s="2"/>
      <c r="C855" s="14"/>
      <c r="D855" s="14"/>
      <c r="E855" s="2"/>
      <c r="F855" s="15"/>
      <c r="G855" s="16"/>
      <c r="H855" s="16"/>
      <c r="I855" s="4"/>
      <c r="J855" s="5"/>
      <c r="K855" s="5"/>
      <c r="L855" s="5"/>
      <c r="M855" s="5"/>
      <c r="N855" s="5"/>
      <c r="O855" s="5"/>
      <c r="P855" s="5"/>
      <c r="Q855" s="5"/>
      <c r="R855" s="5"/>
      <c r="S855" s="5"/>
      <c r="T855" s="5"/>
      <c r="U855" s="5"/>
      <c r="V855" s="5"/>
      <c r="W855" s="5"/>
      <c r="X855" s="5"/>
      <c r="Y855" s="5"/>
      <c r="Z855" s="5"/>
    </row>
    <row r="856" ht="14.25" customHeight="1">
      <c r="A856" s="1"/>
      <c r="B856" s="2"/>
      <c r="C856" s="14"/>
      <c r="D856" s="14"/>
      <c r="E856" s="2"/>
      <c r="F856" s="15"/>
      <c r="G856" s="16"/>
      <c r="H856" s="16"/>
      <c r="I856" s="4"/>
      <c r="J856" s="5"/>
      <c r="K856" s="5"/>
      <c r="L856" s="5"/>
      <c r="M856" s="5"/>
      <c r="N856" s="5"/>
      <c r="O856" s="5"/>
      <c r="P856" s="5"/>
      <c r="Q856" s="5"/>
      <c r="R856" s="5"/>
      <c r="S856" s="5"/>
      <c r="T856" s="5"/>
      <c r="U856" s="5"/>
      <c r="V856" s="5"/>
      <c r="W856" s="5"/>
      <c r="X856" s="5"/>
      <c r="Y856" s="5"/>
      <c r="Z856" s="5"/>
    </row>
    <row r="857" ht="14.25" customHeight="1">
      <c r="A857" s="1"/>
      <c r="B857" s="2"/>
      <c r="C857" s="14"/>
      <c r="D857" s="14"/>
      <c r="E857" s="2"/>
      <c r="F857" s="15"/>
      <c r="G857" s="16"/>
      <c r="H857" s="16"/>
      <c r="I857" s="4"/>
      <c r="J857" s="5"/>
      <c r="K857" s="5"/>
      <c r="L857" s="5"/>
      <c r="M857" s="5"/>
      <c r="N857" s="5"/>
      <c r="O857" s="5"/>
      <c r="P857" s="5"/>
      <c r="Q857" s="5"/>
      <c r="R857" s="5"/>
      <c r="S857" s="5"/>
      <c r="T857" s="5"/>
      <c r="U857" s="5"/>
      <c r="V857" s="5"/>
      <c r="W857" s="5"/>
      <c r="X857" s="5"/>
      <c r="Y857" s="5"/>
      <c r="Z857" s="5"/>
    </row>
    <row r="858" ht="14.25" customHeight="1">
      <c r="A858" s="1"/>
      <c r="B858" s="2"/>
      <c r="C858" s="14"/>
      <c r="D858" s="14"/>
      <c r="E858" s="2"/>
      <c r="F858" s="15"/>
      <c r="G858" s="16"/>
      <c r="H858" s="16"/>
      <c r="I858" s="4"/>
      <c r="J858" s="5"/>
      <c r="K858" s="5"/>
      <c r="L858" s="5"/>
      <c r="M858" s="5"/>
      <c r="N858" s="5"/>
      <c r="O858" s="5"/>
      <c r="P858" s="5"/>
      <c r="Q858" s="5"/>
      <c r="R858" s="5"/>
      <c r="S858" s="5"/>
      <c r="T858" s="5"/>
      <c r="U858" s="5"/>
      <c r="V858" s="5"/>
      <c r="W858" s="5"/>
      <c r="X858" s="5"/>
      <c r="Y858" s="5"/>
      <c r="Z858" s="5"/>
    </row>
    <row r="859" ht="14.25" customHeight="1">
      <c r="A859" s="1"/>
      <c r="B859" s="2"/>
      <c r="C859" s="14"/>
      <c r="D859" s="14"/>
      <c r="E859" s="2"/>
      <c r="F859" s="15"/>
      <c r="G859" s="16"/>
      <c r="H859" s="16"/>
      <c r="I859" s="4"/>
      <c r="J859" s="5"/>
      <c r="K859" s="5"/>
      <c r="L859" s="5"/>
      <c r="M859" s="5"/>
      <c r="N859" s="5"/>
      <c r="O859" s="5"/>
      <c r="P859" s="5"/>
      <c r="Q859" s="5"/>
      <c r="R859" s="5"/>
      <c r="S859" s="5"/>
      <c r="T859" s="5"/>
      <c r="U859" s="5"/>
      <c r="V859" s="5"/>
      <c r="W859" s="5"/>
      <c r="X859" s="5"/>
      <c r="Y859" s="5"/>
      <c r="Z859" s="5"/>
    </row>
    <row r="860" ht="14.25" customHeight="1">
      <c r="A860" s="1"/>
      <c r="B860" s="2"/>
      <c r="C860" s="14"/>
      <c r="D860" s="14"/>
      <c r="E860" s="2"/>
      <c r="F860" s="15"/>
      <c r="G860" s="16"/>
      <c r="H860" s="16"/>
      <c r="I860" s="4"/>
      <c r="J860" s="5"/>
      <c r="K860" s="5"/>
      <c r="L860" s="5"/>
      <c r="M860" s="5"/>
      <c r="N860" s="5"/>
      <c r="O860" s="5"/>
      <c r="P860" s="5"/>
      <c r="Q860" s="5"/>
      <c r="R860" s="5"/>
      <c r="S860" s="5"/>
      <c r="T860" s="5"/>
      <c r="U860" s="5"/>
      <c r="V860" s="5"/>
      <c r="W860" s="5"/>
      <c r="X860" s="5"/>
      <c r="Y860" s="5"/>
      <c r="Z860" s="5"/>
    </row>
    <row r="861" ht="14.25" customHeight="1">
      <c r="A861" s="1"/>
      <c r="B861" s="2"/>
      <c r="C861" s="14"/>
      <c r="D861" s="14"/>
      <c r="E861" s="2"/>
      <c r="F861" s="15"/>
      <c r="G861" s="16"/>
      <c r="H861" s="16"/>
      <c r="I861" s="4"/>
      <c r="J861" s="5"/>
      <c r="K861" s="5"/>
      <c r="L861" s="5"/>
      <c r="M861" s="5"/>
      <c r="N861" s="5"/>
      <c r="O861" s="5"/>
      <c r="P861" s="5"/>
      <c r="Q861" s="5"/>
      <c r="R861" s="5"/>
      <c r="S861" s="5"/>
      <c r="T861" s="5"/>
      <c r="U861" s="5"/>
      <c r="V861" s="5"/>
      <c r="W861" s="5"/>
      <c r="X861" s="5"/>
      <c r="Y861" s="5"/>
      <c r="Z861" s="5"/>
    </row>
    <row r="862" ht="14.25" customHeight="1">
      <c r="A862" s="1"/>
      <c r="B862" s="2"/>
      <c r="C862" s="14"/>
      <c r="D862" s="14"/>
      <c r="E862" s="2"/>
      <c r="F862" s="15"/>
      <c r="G862" s="16"/>
      <c r="H862" s="16"/>
      <c r="I862" s="4"/>
      <c r="J862" s="5"/>
      <c r="K862" s="5"/>
      <c r="L862" s="5"/>
      <c r="M862" s="5"/>
      <c r="N862" s="5"/>
      <c r="O862" s="5"/>
      <c r="P862" s="5"/>
      <c r="Q862" s="5"/>
      <c r="R862" s="5"/>
      <c r="S862" s="5"/>
      <c r="T862" s="5"/>
      <c r="U862" s="5"/>
      <c r="V862" s="5"/>
      <c r="W862" s="5"/>
      <c r="X862" s="5"/>
      <c r="Y862" s="5"/>
      <c r="Z862" s="5"/>
    </row>
    <row r="863" ht="14.25" customHeight="1">
      <c r="A863" s="1"/>
      <c r="B863" s="2"/>
      <c r="C863" s="14"/>
      <c r="D863" s="14"/>
      <c r="E863" s="2"/>
      <c r="F863" s="15"/>
      <c r="G863" s="16"/>
      <c r="H863" s="16"/>
      <c r="I863" s="4"/>
      <c r="J863" s="5"/>
      <c r="K863" s="5"/>
      <c r="L863" s="5"/>
      <c r="M863" s="5"/>
      <c r="N863" s="5"/>
      <c r="O863" s="5"/>
      <c r="P863" s="5"/>
      <c r="Q863" s="5"/>
      <c r="R863" s="5"/>
      <c r="S863" s="5"/>
      <c r="T863" s="5"/>
      <c r="U863" s="5"/>
      <c r="V863" s="5"/>
      <c r="W863" s="5"/>
      <c r="X863" s="5"/>
      <c r="Y863" s="5"/>
      <c r="Z863" s="5"/>
    </row>
    <row r="864" ht="14.25" customHeight="1">
      <c r="A864" s="1"/>
      <c r="B864" s="2"/>
      <c r="C864" s="14"/>
      <c r="D864" s="14"/>
      <c r="E864" s="2"/>
      <c r="F864" s="15"/>
      <c r="G864" s="16"/>
      <c r="H864" s="16"/>
      <c r="I864" s="4"/>
      <c r="J864" s="5"/>
      <c r="K864" s="5"/>
      <c r="L864" s="5"/>
      <c r="M864" s="5"/>
      <c r="N864" s="5"/>
      <c r="O864" s="5"/>
      <c r="P864" s="5"/>
      <c r="Q864" s="5"/>
      <c r="R864" s="5"/>
      <c r="S864" s="5"/>
      <c r="T864" s="5"/>
      <c r="U864" s="5"/>
      <c r="V864" s="5"/>
      <c r="W864" s="5"/>
      <c r="X864" s="5"/>
      <c r="Y864" s="5"/>
      <c r="Z864" s="5"/>
    </row>
    <row r="865" ht="14.25" customHeight="1">
      <c r="A865" s="1"/>
      <c r="B865" s="2"/>
      <c r="C865" s="14"/>
      <c r="D865" s="14"/>
      <c r="E865" s="2"/>
      <c r="F865" s="15"/>
      <c r="G865" s="16"/>
      <c r="H865" s="16"/>
      <c r="I865" s="4"/>
      <c r="J865" s="5"/>
      <c r="K865" s="5"/>
      <c r="L865" s="5"/>
      <c r="M865" s="5"/>
      <c r="N865" s="5"/>
      <c r="O865" s="5"/>
      <c r="P865" s="5"/>
      <c r="Q865" s="5"/>
      <c r="R865" s="5"/>
      <c r="S865" s="5"/>
      <c r="T865" s="5"/>
      <c r="U865" s="5"/>
      <c r="V865" s="5"/>
      <c r="W865" s="5"/>
      <c r="X865" s="5"/>
      <c r="Y865" s="5"/>
      <c r="Z865" s="5"/>
    </row>
    <row r="866" ht="14.25" customHeight="1">
      <c r="A866" s="1"/>
      <c r="B866" s="2"/>
      <c r="C866" s="14"/>
      <c r="D866" s="14"/>
      <c r="E866" s="2"/>
      <c r="F866" s="15"/>
      <c r="G866" s="16"/>
      <c r="H866" s="16"/>
      <c r="I866" s="4"/>
      <c r="J866" s="5"/>
      <c r="K866" s="5"/>
      <c r="L866" s="5"/>
      <c r="M866" s="5"/>
      <c r="N866" s="5"/>
      <c r="O866" s="5"/>
      <c r="P866" s="5"/>
      <c r="Q866" s="5"/>
      <c r="R866" s="5"/>
      <c r="S866" s="5"/>
      <c r="T866" s="5"/>
      <c r="U866" s="5"/>
      <c r="V866" s="5"/>
      <c r="W866" s="5"/>
      <c r="X866" s="5"/>
      <c r="Y866" s="5"/>
      <c r="Z866" s="5"/>
    </row>
    <row r="867" ht="14.25" customHeight="1">
      <c r="A867" s="1"/>
      <c r="B867" s="2"/>
      <c r="C867" s="14"/>
      <c r="D867" s="14"/>
      <c r="E867" s="2"/>
      <c r="F867" s="15"/>
      <c r="G867" s="16"/>
      <c r="H867" s="16"/>
      <c r="I867" s="4"/>
      <c r="J867" s="5"/>
      <c r="K867" s="5"/>
      <c r="L867" s="5"/>
      <c r="M867" s="5"/>
      <c r="N867" s="5"/>
      <c r="O867" s="5"/>
      <c r="P867" s="5"/>
      <c r="Q867" s="5"/>
      <c r="R867" s="5"/>
      <c r="S867" s="5"/>
      <c r="T867" s="5"/>
      <c r="U867" s="5"/>
      <c r="V867" s="5"/>
      <c r="W867" s="5"/>
      <c r="X867" s="5"/>
      <c r="Y867" s="5"/>
      <c r="Z867" s="5"/>
    </row>
    <row r="868" ht="14.25" customHeight="1">
      <c r="A868" s="1"/>
      <c r="B868" s="2"/>
      <c r="C868" s="14"/>
      <c r="D868" s="14"/>
      <c r="E868" s="2"/>
      <c r="F868" s="15"/>
      <c r="G868" s="16"/>
      <c r="H868" s="16"/>
      <c r="I868" s="4"/>
      <c r="J868" s="5"/>
      <c r="K868" s="5"/>
      <c r="L868" s="5"/>
      <c r="M868" s="5"/>
      <c r="N868" s="5"/>
      <c r="O868" s="5"/>
      <c r="P868" s="5"/>
      <c r="Q868" s="5"/>
      <c r="R868" s="5"/>
      <c r="S868" s="5"/>
      <c r="T868" s="5"/>
      <c r="U868" s="5"/>
      <c r="V868" s="5"/>
      <c r="W868" s="5"/>
      <c r="X868" s="5"/>
      <c r="Y868" s="5"/>
      <c r="Z868" s="5"/>
    </row>
    <row r="869" ht="14.25" customHeight="1">
      <c r="A869" s="1"/>
      <c r="B869" s="2"/>
      <c r="C869" s="14"/>
      <c r="D869" s="14"/>
      <c r="E869" s="2"/>
      <c r="F869" s="15"/>
      <c r="G869" s="16"/>
      <c r="H869" s="16"/>
      <c r="I869" s="4"/>
      <c r="J869" s="5"/>
      <c r="K869" s="5"/>
      <c r="L869" s="5"/>
      <c r="M869" s="5"/>
      <c r="N869" s="5"/>
      <c r="O869" s="5"/>
      <c r="P869" s="5"/>
      <c r="Q869" s="5"/>
      <c r="R869" s="5"/>
      <c r="S869" s="5"/>
      <c r="T869" s="5"/>
      <c r="U869" s="5"/>
      <c r="V869" s="5"/>
      <c r="W869" s="5"/>
      <c r="X869" s="5"/>
      <c r="Y869" s="5"/>
      <c r="Z869" s="5"/>
    </row>
    <row r="870" ht="14.25" customHeight="1">
      <c r="A870" s="1"/>
      <c r="B870" s="2"/>
      <c r="C870" s="14"/>
      <c r="D870" s="14"/>
      <c r="E870" s="2"/>
      <c r="F870" s="15"/>
      <c r="G870" s="16"/>
      <c r="H870" s="16"/>
      <c r="I870" s="4"/>
      <c r="J870" s="5"/>
      <c r="K870" s="5"/>
      <c r="L870" s="5"/>
      <c r="M870" s="5"/>
      <c r="N870" s="5"/>
      <c r="O870" s="5"/>
      <c r="P870" s="5"/>
      <c r="Q870" s="5"/>
      <c r="R870" s="5"/>
      <c r="S870" s="5"/>
      <c r="T870" s="5"/>
      <c r="U870" s="5"/>
      <c r="V870" s="5"/>
      <c r="W870" s="5"/>
      <c r="X870" s="5"/>
      <c r="Y870" s="5"/>
      <c r="Z870" s="5"/>
    </row>
    <row r="871" ht="14.25" customHeight="1">
      <c r="A871" s="1"/>
      <c r="B871" s="2"/>
      <c r="C871" s="14"/>
      <c r="D871" s="14"/>
      <c r="E871" s="2"/>
      <c r="F871" s="15"/>
      <c r="G871" s="16"/>
      <c r="H871" s="16"/>
      <c r="I871" s="4"/>
      <c r="J871" s="5"/>
      <c r="K871" s="5"/>
      <c r="L871" s="5"/>
      <c r="M871" s="5"/>
      <c r="N871" s="5"/>
      <c r="O871" s="5"/>
      <c r="P871" s="5"/>
      <c r="Q871" s="5"/>
      <c r="R871" s="5"/>
      <c r="S871" s="5"/>
      <c r="T871" s="5"/>
      <c r="U871" s="5"/>
      <c r="V871" s="5"/>
      <c r="W871" s="5"/>
      <c r="X871" s="5"/>
      <c r="Y871" s="5"/>
      <c r="Z871" s="5"/>
    </row>
    <row r="872" ht="14.25" customHeight="1">
      <c r="A872" s="1"/>
      <c r="B872" s="2"/>
      <c r="C872" s="14"/>
      <c r="D872" s="14"/>
      <c r="E872" s="2"/>
      <c r="F872" s="15"/>
      <c r="G872" s="16"/>
      <c r="H872" s="16"/>
      <c r="I872" s="4"/>
      <c r="J872" s="5"/>
      <c r="K872" s="5"/>
      <c r="L872" s="5"/>
      <c r="M872" s="5"/>
      <c r="N872" s="5"/>
      <c r="O872" s="5"/>
      <c r="P872" s="5"/>
      <c r="Q872" s="5"/>
      <c r="R872" s="5"/>
      <c r="S872" s="5"/>
      <c r="T872" s="5"/>
      <c r="U872" s="5"/>
      <c r="V872" s="5"/>
      <c r="W872" s="5"/>
      <c r="X872" s="5"/>
      <c r="Y872" s="5"/>
      <c r="Z872" s="5"/>
    </row>
    <row r="873" ht="14.25" customHeight="1">
      <c r="A873" s="1"/>
      <c r="B873" s="2"/>
      <c r="C873" s="14"/>
      <c r="D873" s="14"/>
      <c r="E873" s="2"/>
      <c r="F873" s="15"/>
      <c r="G873" s="16"/>
      <c r="H873" s="16"/>
      <c r="I873" s="4"/>
      <c r="J873" s="5"/>
      <c r="K873" s="5"/>
      <c r="L873" s="5"/>
      <c r="M873" s="5"/>
      <c r="N873" s="5"/>
      <c r="O873" s="5"/>
      <c r="P873" s="5"/>
      <c r="Q873" s="5"/>
      <c r="R873" s="5"/>
      <c r="S873" s="5"/>
      <c r="T873" s="5"/>
      <c r="U873" s="5"/>
      <c r="V873" s="5"/>
      <c r="W873" s="5"/>
      <c r="X873" s="5"/>
      <c r="Y873" s="5"/>
      <c r="Z873" s="5"/>
    </row>
    <row r="874" ht="14.25" customHeight="1">
      <c r="A874" s="1"/>
      <c r="B874" s="2"/>
      <c r="C874" s="14"/>
      <c r="D874" s="14"/>
      <c r="E874" s="2"/>
      <c r="F874" s="15"/>
      <c r="G874" s="16"/>
      <c r="H874" s="16"/>
      <c r="I874" s="4"/>
      <c r="J874" s="5"/>
      <c r="K874" s="5"/>
      <c r="L874" s="5"/>
      <c r="M874" s="5"/>
      <c r="N874" s="5"/>
      <c r="O874" s="5"/>
      <c r="P874" s="5"/>
      <c r="Q874" s="5"/>
      <c r="R874" s="5"/>
      <c r="S874" s="5"/>
      <c r="T874" s="5"/>
      <c r="U874" s="5"/>
      <c r="V874" s="5"/>
      <c r="W874" s="5"/>
      <c r="X874" s="5"/>
      <c r="Y874" s="5"/>
      <c r="Z874" s="5"/>
    </row>
    <row r="875" ht="14.25" customHeight="1">
      <c r="A875" s="1"/>
      <c r="B875" s="2"/>
      <c r="C875" s="14"/>
      <c r="D875" s="14"/>
      <c r="E875" s="2"/>
      <c r="F875" s="15"/>
      <c r="G875" s="16"/>
      <c r="H875" s="16"/>
      <c r="I875" s="4"/>
      <c r="J875" s="5"/>
      <c r="K875" s="5"/>
      <c r="L875" s="5"/>
      <c r="M875" s="5"/>
      <c r="N875" s="5"/>
      <c r="O875" s="5"/>
      <c r="P875" s="5"/>
      <c r="Q875" s="5"/>
      <c r="R875" s="5"/>
      <c r="S875" s="5"/>
      <c r="T875" s="5"/>
      <c r="U875" s="5"/>
      <c r="V875" s="5"/>
      <c r="W875" s="5"/>
      <c r="X875" s="5"/>
      <c r="Y875" s="5"/>
      <c r="Z875" s="5"/>
    </row>
    <row r="876" ht="14.25" customHeight="1">
      <c r="A876" s="1"/>
      <c r="B876" s="2"/>
      <c r="C876" s="14"/>
      <c r="D876" s="14"/>
      <c r="E876" s="2"/>
      <c r="F876" s="15"/>
      <c r="G876" s="16"/>
      <c r="H876" s="16"/>
      <c r="I876" s="4"/>
      <c r="J876" s="5"/>
      <c r="K876" s="5"/>
      <c r="L876" s="5"/>
      <c r="M876" s="5"/>
      <c r="N876" s="5"/>
      <c r="O876" s="5"/>
      <c r="P876" s="5"/>
      <c r="Q876" s="5"/>
      <c r="R876" s="5"/>
      <c r="S876" s="5"/>
      <c r="T876" s="5"/>
      <c r="U876" s="5"/>
      <c r="V876" s="5"/>
      <c r="W876" s="5"/>
      <c r="X876" s="5"/>
      <c r="Y876" s="5"/>
      <c r="Z876" s="5"/>
    </row>
    <row r="877" ht="14.25" customHeight="1">
      <c r="A877" s="1"/>
      <c r="B877" s="2"/>
      <c r="C877" s="14"/>
      <c r="D877" s="14"/>
      <c r="E877" s="2"/>
      <c r="F877" s="15"/>
      <c r="G877" s="16"/>
      <c r="H877" s="16"/>
      <c r="I877" s="4"/>
      <c r="J877" s="5"/>
      <c r="K877" s="5"/>
      <c r="L877" s="5"/>
      <c r="M877" s="5"/>
      <c r="N877" s="5"/>
      <c r="O877" s="5"/>
      <c r="P877" s="5"/>
      <c r="Q877" s="5"/>
      <c r="R877" s="5"/>
      <c r="S877" s="5"/>
      <c r="T877" s="5"/>
      <c r="U877" s="5"/>
      <c r="V877" s="5"/>
      <c r="W877" s="5"/>
      <c r="X877" s="5"/>
      <c r="Y877" s="5"/>
      <c r="Z877" s="5"/>
    </row>
    <row r="878" ht="14.25" customHeight="1">
      <c r="A878" s="1"/>
      <c r="B878" s="2"/>
      <c r="C878" s="14"/>
      <c r="D878" s="14"/>
      <c r="E878" s="2"/>
      <c r="F878" s="15"/>
      <c r="G878" s="16"/>
      <c r="H878" s="16"/>
      <c r="I878" s="4"/>
      <c r="J878" s="5"/>
      <c r="K878" s="5"/>
      <c r="L878" s="5"/>
      <c r="M878" s="5"/>
      <c r="N878" s="5"/>
      <c r="O878" s="5"/>
      <c r="P878" s="5"/>
      <c r="Q878" s="5"/>
      <c r="R878" s="5"/>
      <c r="S878" s="5"/>
      <c r="T878" s="5"/>
      <c r="U878" s="5"/>
      <c r="V878" s="5"/>
      <c r="W878" s="5"/>
      <c r="X878" s="5"/>
      <c r="Y878" s="5"/>
      <c r="Z878" s="5"/>
    </row>
    <row r="879" ht="14.25" customHeight="1">
      <c r="A879" s="1"/>
      <c r="B879" s="2"/>
      <c r="C879" s="14"/>
      <c r="D879" s="14"/>
      <c r="E879" s="2"/>
      <c r="F879" s="15"/>
      <c r="G879" s="16"/>
      <c r="H879" s="16"/>
      <c r="I879" s="4"/>
      <c r="J879" s="5"/>
      <c r="K879" s="5"/>
      <c r="L879" s="5"/>
      <c r="M879" s="5"/>
      <c r="N879" s="5"/>
      <c r="O879" s="5"/>
      <c r="P879" s="5"/>
      <c r="Q879" s="5"/>
      <c r="R879" s="5"/>
      <c r="S879" s="5"/>
      <c r="T879" s="5"/>
      <c r="U879" s="5"/>
      <c r="V879" s="5"/>
      <c r="W879" s="5"/>
      <c r="X879" s="5"/>
      <c r="Y879" s="5"/>
      <c r="Z879" s="5"/>
    </row>
    <row r="880" ht="14.25" customHeight="1">
      <c r="A880" s="1"/>
      <c r="B880" s="2"/>
      <c r="C880" s="14"/>
      <c r="D880" s="14"/>
      <c r="E880" s="2"/>
      <c r="F880" s="15"/>
      <c r="G880" s="16"/>
      <c r="H880" s="16"/>
      <c r="I880" s="4"/>
      <c r="J880" s="5"/>
      <c r="K880" s="5"/>
      <c r="L880" s="5"/>
      <c r="M880" s="5"/>
      <c r="N880" s="5"/>
      <c r="O880" s="5"/>
      <c r="P880" s="5"/>
      <c r="Q880" s="5"/>
      <c r="R880" s="5"/>
      <c r="S880" s="5"/>
      <c r="T880" s="5"/>
      <c r="U880" s="5"/>
      <c r="V880" s="5"/>
      <c r="W880" s="5"/>
      <c r="X880" s="5"/>
      <c r="Y880" s="5"/>
      <c r="Z880" s="5"/>
    </row>
    <row r="881" ht="14.25" customHeight="1">
      <c r="A881" s="1"/>
      <c r="B881" s="2"/>
      <c r="C881" s="14"/>
      <c r="D881" s="14"/>
      <c r="E881" s="2"/>
      <c r="F881" s="15"/>
      <c r="G881" s="16"/>
      <c r="H881" s="16"/>
      <c r="I881" s="4"/>
      <c r="J881" s="5"/>
      <c r="K881" s="5"/>
      <c r="L881" s="5"/>
      <c r="M881" s="5"/>
      <c r="N881" s="5"/>
      <c r="O881" s="5"/>
      <c r="P881" s="5"/>
      <c r="Q881" s="5"/>
      <c r="R881" s="5"/>
      <c r="S881" s="5"/>
      <c r="T881" s="5"/>
      <c r="U881" s="5"/>
      <c r="V881" s="5"/>
      <c r="W881" s="5"/>
      <c r="X881" s="5"/>
      <c r="Y881" s="5"/>
      <c r="Z881" s="5"/>
    </row>
    <row r="882" ht="14.25" customHeight="1">
      <c r="A882" s="1"/>
      <c r="B882" s="2"/>
      <c r="C882" s="14"/>
      <c r="D882" s="14"/>
      <c r="E882" s="2"/>
      <c r="F882" s="15"/>
      <c r="G882" s="16"/>
      <c r="H882" s="16"/>
      <c r="I882" s="4"/>
      <c r="J882" s="5"/>
      <c r="K882" s="5"/>
      <c r="L882" s="5"/>
      <c r="M882" s="5"/>
      <c r="N882" s="5"/>
      <c r="O882" s="5"/>
      <c r="P882" s="5"/>
      <c r="Q882" s="5"/>
      <c r="R882" s="5"/>
      <c r="S882" s="5"/>
      <c r="T882" s="5"/>
      <c r="U882" s="5"/>
      <c r="V882" s="5"/>
      <c r="W882" s="5"/>
      <c r="X882" s="5"/>
      <c r="Y882" s="5"/>
      <c r="Z882" s="5"/>
    </row>
    <row r="883" ht="14.25" customHeight="1">
      <c r="A883" s="1"/>
      <c r="B883" s="2"/>
      <c r="C883" s="14"/>
      <c r="D883" s="14"/>
      <c r="E883" s="2"/>
      <c r="F883" s="15"/>
      <c r="G883" s="16"/>
      <c r="H883" s="16"/>
      <c r="I883" s="4"/>
      <c r="J883" s="5"/>
      <c r="K883" s="5"/>
      <c r="L883" s="5"/>
      <c r="M883" s="5"/>
      <c r="N883" s="5"/>
      <c r="O883" s="5"/>
      <c r="P883" s="5"/>
      <c r="Q883" s="5"/>
      <c r="R883" s="5"/>
      <c r="S883" s="5"/>
      <c r="T883" s="5"/>
      <c r="U883" s="5"/>
      <c r="V883" s="5"/>
      <c r="W883" s="5"/>
      <c r="X883" s="5"/>
      <c r="Y883" s="5"/>
      <c r="Z883" s="5"/>
    </row>
    <row r="884" ht="14.25" customHeight="1">
      <c r="A884" s="1"/>
      <c r="B884" s="2"/>
      <c r="C884" s="14"/>
      <c r="D884" s="14"/>
      <c r="E884" s="2"/>
      <c r="F884" s="15"/>
      <c r="G884" s="16"/>
      <c r="H884" s="16"/>
      <c r="I884" s="4"/>
      <c r="J884" s="5"/>
      <c r="K884" s="5"/>
      <c r="L884" s="5"/>
      <c r="M884" s="5"/>
      <c r="N884" s="5"/>
      <c r="O884" s="5"/>
      <c r="P884" s="5"/>
      <c r="Q884" s="5"/>
      <c r="R884" s="5"/>
      <c r="S884" s="5"/>
      <c r="T884" s="5"/>
      <c r="U884" s="5"/>
      <c r="V884" s="5"/>
      <c r="W884" s="5"/>
      <c r="X884" s="5"/>
      <c r="Y884" s="5"/>
      <c r="Z884" s="5"/>
    </row>
    <row r="885" ht="14.25" customHeight="1">
      <c r="A885" s="1"/>
      <c r="B885" s="2"/>
      <c r="C885" s="14"/>
      <c r="D885" s="14"/>
      <c r="E885" s="2"/>
      <c r="F885" s="15"/>
      <c r="G885" s="16"/>
      <c r="H885" s="16"/>
      <c r="I885" s="4"/>
      <c r="J885" s="5"/>
      <c r="K885" s="5"/>
      <c r="L885" s="5"/>
      <c r="M885" s="5"/>
      <c r="N885" s="5"/>
      <c r="O885" s="5"/>
      <c r="P885" s="5"/>
      <c r="Q885" s="5"/>
      <c r="R885" s="5"/>
      <c r="S885" s="5"/>
      <c r="T885" s="5"/>
      <c r="U885" s="5"/>
      <c r="V885" s="5"/>
      <c r="W885" s="5"/>
      <c r="X885" s="5"/>
      <c r="Y885" s="5"/>
      <c r="Z885" s="5"/>
    </row>
    <row r="886" ht="14.25" customHeight="1">
      <c r="A886" s="1"/>
      <c r="B886" s="2"/>
      <c r="C886" s="14"/>
      <c r="D886" s="14"/>
      <c r="E886" s="2"/>
      <c r="F886" s="15"/>
      <c r="G886" s="16"/>
      <c r="H886" s="16"/>
      <c r="I886" s="4"/>
      <c r="J886" s="5"/>
      <c r="K886" s="5"/>
      <c r="L886" s="5"/>
      <c r="M886" s="5"/>
      <c r="N886" s="5"/>
      <c r="O886" s="5"/>
      <c r="P886" s="5"/>
      <c r="Q886" s="5"/>
      <c r="R886" s="5"/>
      <c r="S886" s="5"/>
      <c r="T886" s="5"/>
      <c r="U886" s="5"/>
      <c r="V886" s="5"/>
      <c r="W886" s="5"/>
      <c r="X886" s="5"/>
      <c r="Y886" s="5"/>
      <c r="Z886" s="5"/>
    </row>
    <row r="887" ht="14.25" customHeight="1">
      <c r="A887" s="1"/>
      <c r="B887" s="2"/>
      <c r="C887" s="14"/>
      <c r="D887" s="14"/>
      <c r="E887" s="2"/>
      <c r="F887" s="15"/>
      <c r="G887" s="16"/>
      <c r="H887" s="16"/>
      <c r="I887" s="4"/>
      <c r="J887" s="5"/>
      <c r="K887" s="5"/>
      <c r="L887" s="5"/>
      <c r="M887" s="5"/>
      <c r="N887" s="5"/>
      <c r="O887" s="5"/>
      <c r="P887" s="5"/>
      <c r="Q887" s="5"/>
      <c r="R887" s="5"/>
      <c r="S887" s="5"/>
      <c r="T887" s="5"/>
      <c r="U887" s="5"/>
      <c r="V887" s="5"/>
      <c r="W887" s="5"/>
      <c r="X887" s="5"/>
      <c r="Y887" s="5"/>
      <c r="Z887" s="5"/>
    </row>
    <row r="888" ht="14.25" customHeight="1">
      <c r="A888" s="1"/>
      <c r="B888" s="2"/>
      <c r="C888" s="14"/>
      <c r="D888" s="14"/>
      <c r="E888" s="2"/>
      <c r="F888" s="15"/>
      <c r="G888" s="16"/>
      <c r="H888" s="16"/>
      <c r="I888" s="4"/>
      <c r="J888" s="5"/>
      <c r="K888" s="5"/>
      <c r="L888" s="5"/>
      <c r="M888" s="5"/>
      <c r="N888" s="5"/>
      <c r="O888" s="5"/>
      <c r="P888" s="5"/>
      <c r="Q888" s="5"/>
      <c r="R888" s="5"/>
      <c r="S888" s="5"/>
      <c r="T888" s="5"/>
      <c r="U888" s="5"/>
      <c r="V888" s="5"/>
      <c r="W888" s="5"/>
      <c r="X888" s="5"/>
      <c r="Y888" s="5"/>
      <c r="Z888" s="5"/>
    </row>
    <row r="889" ht="14.25" customHeight="1">
      <c r="A889" s="1"/>
      <c r="B889" s="2"/>
      <c r="C889" s="14"/>
      <c r="D889" s="14"/>
      <c r="E889" s="2"/>
      <c r="F889" s="15"/>
      <c r="G889" s="16"/>
      <c r="H889" s="16"/>
      <c r="I889" s="4"/>
      <c r="J889" s="5"/>
      <c r="K889" s="5"/>
      <c r="L889" s="5"/>
      <c r="M889" s="5"/>
      <c r="N889" s="5"/>
      <c r="O889" s="5"/>
      <c r="P889" s="5"/>
      <c r="Q889" s="5"/>
      <c r="R889" s="5"/>
      <c r="S889" s="5"/>
      <c r="T889" s="5"/>
      <c r="U889" s="5"/>
      <c r="V889" s="5"/>
      <c r="W889" s="5"/>
      <c r="X889" s="5"/>
      <c r="Y889" s="5"/>
      <c r="Z889" s="5"/>
    </row>
    <row r="890" ht="14.25" customHeight="1">
      <c r="A890" s="1"/>
      <c r="B890" s="2"/>
      <c r="C890" s="14"/>
      <c r="D890" s="14"/>
      <c r="E890" s="2"/>
      <c r="F890" s="15"/>
      <c r="G890" s="16"/>
      <c r="H890" s="16"/>
      <c r="I890" s="4"/>
      <c r="J890" s="5"/>
      <c r="K890" s="5"/>
      <c r="L890" s="5"/>
      <c r="M890" s="5"/>
      <c r="N890" s="5"/>
      <c r="O890" s="5"/>
      <c r="P890" s="5"/>
      <c r="Q890" s="5"/>
      <c r="R890" s="5"/>
      <c r="S890" s="5"/>
      <c r="T890" s="5"/>
      <c r="U890" s="5"/>
      <c r="V890" s="5"/>
      <c r="W890" s="5"/>
      <c r="X890" s="5"/>
      <c r="Y890" s="5"/>
      <c r="Z890" s="5"/>
    </row>
    <row r="891" ht="14.25" customHeight="1">
      <c r="A891" s="1"/>
      <c r="B891" s="2"/>
      <c r="C891" s="14"/>
      <c r="D891" s="14"/>
      <c r="E891" s="2"/>
      <c r="F891" s="15"/>
      <c r="G891" s="16"/>
      <c r="H891" s="16"/>
      <c r="I891" s="4"/>
      <c r="J891" s="5"/>
      <c r="K891" s="5"/>
      <c r="L891" s="5"/>
      <c r="M891" s="5"/>
      <c r="N891" s="5"/>
      <c r="O891" s="5"/>
      <c r="P891" s="5"/>
      <c r="Q891" s="5"/>
      <c r="R891" s="5"/>
      <c r="S891" s="5"/>
      <c r="T891" s="5"/>
      <c r="U891" s="5"/>
      <c r="V891" s="5"/>
      <c r="W891" s="5"/>
      <c r="X891" s="5"/>
      <c r="Y891" s="5"/>
      <c r="Z891" s="5"/>
    </row>
    <row r="892" ht="14.25" customHeight="1">
      <c r="A892" s="1"/>
      <c r="B892" s="2"/>
      <c r="C892" s="14"/>
      <c r="D892" s="14"/>
      <c r="E892" s="2"/>
      <c r="F892" s="15"/>
      <c r="G892" s="16"/>
      <c r="H892" s="16"/>
      <c r="I892" s="4"/>
      <c r="J892" s="5"/>
      <c r="K892" s="5"/>
      <c r="L892" s="5"/>
      <c r="M892" s="5"/>
      <c r="N892" s="5"/>
      <c r="O892" s="5"/>
      <c r="P892" s="5"/>
      <c r="Q892" s="5"/>
      <c r="R892" s="5"/>
      <c r="S892" s="5"/>
      <c r="T892" s="5"/>
      <c r="U892" s="5"/>
      <c r="V892" s="5"/>
      <c r="W892" s="5"/>
      <c r="X892" s="5"/>
      <c r="Y892" s="5"/>
      <c r="Z892" s="5"/>
    </row>
    <row r="893" ht="14.25" customHeight="1">
      <c r="A893" s="1"/>
      <c r="B893" s="2"/>
      <c r="C893" s="14"/>
      <c r="D893" s="14"/>
      <c r="E893" s="2"/>
      <c r="F893" s="15"/>
      <c r="G893" s="16"/>
      <c r="H893" s="16"/>
      <c r="I893" s="4"/>
      <c r="J893" s="5"/>
      <c r="K893" s="5"/>
      <c r="L893" s="5"/>
      <c r="M893" s="5"/>
      <c r="N893" s="5"/>
      <c r="O893" s="5"/>
      <c r="P893" s="5"/>
      <c r="Q893" s="5"/>
      <c r="R893" s="5"/>
      <c r="S893" s="5"/>
      <c r="T893" s="5"/>
      <c r="U893" s="5"/>
      <c r="V893" s="5"/>
      <c r="W893" s="5"/>
      <c r="X893" s="5"/>
      <c r="Y893" s="5"/>
      <c r="Z893" s="5"/>
    </row>
    <row r="894" ht="14.25" customHeight="1">
      <c r="A894" s="1"/>
      <c r="B894" s="2"/>
      <c r="C894" s="14"/>
      <c r="D894" s="14"/>
      <c r="E894" s="2"/>
      <c r="F894" s="15"/>
      <c r="G894" s="16"/>
      <c r="H894" s="16"/>
      <c r="I894" s="4"/>
      <c r="J894" s="5"/>
      <c r="K894" s="5"/>
      <c r="L894" s="5"/>
      <c r="M894" s="5"/>
      <c r="N894" s="5"/>
      <c r="O894" s="5"/>
      <c r="P894" s="5"/>
      <c r="Q894" s="5"/>
      <c r="R894" s="5"/>
      <c r="S894" s="5"/>
      <c r="T894" s="5"/>
      <c r="U894" s="5"/>
      <c r="V894" s="5"/>
      <c r="W894" s="5"/>
      <c r="X894" s="5"/>
      <c r="Y894" s="5"/>
      <c r="Z894" s="5"/>
    </row>
    <row r="895" ht="14.25" customHeight="1">
      <c r="A895" s="1"/>
      <c r="B895" s="2"/>
      <c r="C895" s="14"/>
      <c r="D895" s="14"/>
      <c r="E895" s="2"/>
      <c r="F895" s="15"/>
      <c r="G895" s="16"/>
      <c r="H895" s="16"/>
      <c r="I895" s="4"/>
      <c r="J895" s="5"/>
      <c r="K895" s="5"/>
      <c r="L895" s="5"/>
      <c r="M895" s="5"/>
      <c r="N895" s="5"/>
      <c r="O895" s="5"/>
      <c r="P895" s="5"/>
      <c r="Q895" s="5"/>
      <c r="R895" s="5"/>
      <c r="S895" s="5"/>
      <c r="T895" s="5"/>
      <c r="U895" s="5"/>
      <c r="V895" s="5"/>
      <c r="W895" s="5"/>
      <c r="X895" s="5"/>
      <c r="Y895" s="5"/>
      <c r="Z895" s="5"/>
    </row>
    <row r="896" ht="14.25" customHeight="1">
      <c r="A896" s="1"/>
      <c r="B896" s="2"/>
      <c r="C896" s="14"/>
      <c r="D896" s="14"/>
      <c r="E896" s="2"/>
      <c r="F896" s="15"/>
      <c r="G896" s="16"/>
      <c r="H896" s="16"/>
      <c r="I896" s="4"/>
      <c r="J896" s="5"/>
      <c r="K896" s="5"/>
      <c r="L896" s="5"/>
      <c r="M896" s="5"/>
      <c r="N896" s="5"/>
      <c r="O896" s="5"/>
      <c r="P896" s="5"/>
      <c r="Q896" s="5"/>
      <c r="R896" s="5"/>
      <c r="S896" s="5"/>
      <c r="T896" s="5"/>
      <c r="U896" s="5"/>
      <c r="V896" s="5"/>
      <c r="W896" s="5"/>
      <c r="X896" s="5"/>
      <c r="Y896" s="5"/>
      <c r="Z896" s="5"/>
    </row>
    <row r="897" ht="14.25" customHeight="1">
      <c r="A897" s="1"/>
      <c r="B897" s="2"/>
      <c r="C897" s="14"/>
      <c r="D897" s="14"/>
      <c r="E897" s="2"/>
      <c r="F897" s="15"/>
      <c r="G897" s="16"/>
      <c r="H897" s="16"/>
      <c r="I897" s="4"/>
      <c r="J897" s="5"/>
      <c r="K897" s="5"/>
      <c r="L897" s="5"/>
      <c r="M897" s="5"/>
      <c r="N897" s="5"/>
      <c r="O897" s="5"/>
      <c r="P897" s="5"/>
      <c r="Q897" s="5"/>
      <c r="R897" s="5"/>
      <c r="S897" s="5"/>
      <c r="T897" s="5"/>
      <c r="U897" s="5"/>
      <c r="V897" s="5"/>
      <c r="W897" s="5"/>
      <c r="X897" s="5"/>
      <c r="Y897" s="5"/>
      <c r="Z897" s="5"/>
    </row>
    <row r="898" ht="14.25" customHeight="1">
      <c r="A898" s="1"/>
      <c r="B898" s="2"/>
      <c r="C898" s="14"/>
      <c r="D898" s="14"/>
      <c r="E898" s="2"/>
      <c r="F898" s="15"/>
      <c r="G898" s="16"/>
      <c r="H898" s="16"/>
      <c r="I898" s="4"/>
      <c r="J898" s="5"/>
      <c r="K898" s="5"/>
      <c r="L898" s="5"/>
      <c r="M898" s="5"/>
      <c r="N898" s="5"/>
      <c r="O898" s="5"/>
      <c r="P898" s="5"/>
      <c r="Q898" s="5"/>
      <c r="R898" s="5"/>
      <c r="S898" s="5"/>
      <c r="T898" s="5"/>
      <c r="U898" s="5"/>
      <c r="V898" s="5"/>
      <c r="W898" s="5"/>
      <c r="X898" s="5"/>
      <c r="Y898" s="5"/>
      <c r="Z898" s="5"/>
    </row>
    <row r="899" ht="14.25" customHeight="1">
      <c r="A899" s="1"/>
      <c r="B899" s="2"/>
      <c r="C899" s="14"/>
      <c r="D899" s="14"/>
      <c r="E899" s="2"/>
      <c r="F899" s="15"/>
      <c r="G899" s="16"/>
      <c r="H899" s="16"/>
      <c r="I899" s="4"/>
      <c r="J899" s="5"/>
      <c r="K899" s="5"/>
      <c r="L899" s="5"/>
      <c r="M899" s="5"/>
      <c r="N899" s="5"/>
      <c r="O899" s="5"/>
      <c r="P899" s="5"/>
      <c r="Q899" s="5"/>
      <c r="R899" s="5"/>
      <c r="S899" s="5"/>
      <c r="T899" s="5"/>
      <c r="U899" s="5"/>
      <c r="V899" s="5"/>
      <c r="W899" s="5"/>
      <c r="X899" s="5"/>
      <c r="Y899" s="5"/>
      <c r="Z899" s="5"/>
    </row>
    <row r="900" ht="14.25" customHeight="1">
      <c r="A900" s="1"/>
      <c r="B900" s="2"/>
      <c r="C900" s="14"/>
      <c r="D900" s="14"/>
      <c r="E900" s="2"/>
      <c r="F900" s="15"/>
      <c r="G900" s="16"/>
      <c r="H900" s="16"/>
      <c r="I900" s="4"/>
      <c r="J900" s="5"/>
      <c r="K900" s="5"/>
      <c r="L900" s="5"/>
      <c r="M900" s="5"/>
      <c r="N900" s="5"/>
      <c r="O900" s="5"/>
      <c r="P900" s="5"/>
      <c r="Q900" s="5"/>
      <c r="R900" s="5"/>
      <c r="S900" s="5"/>
      <c r="T900" s="5"/>
      <c r="U900" s="5"/>
      <c r="V900" s="5"/>
      <c r="W900" s="5"/>
      <c r="X900" s="5"/>
      <c r="Y900" s="5"/>
      <c r="Z900" s="5"/>
    </row>
    <row r="901" ht="14.25" customHeight="1">
      <c r="A901" s="1"/>
      <c r="B901" s="2"/>
      <c r="C901" s="14"/>
      <c r="D901" s="14"/>
      <c r="E901" s="2"/>
      <c r="F901" s="15"/>
      <c r="G901" s="16"/>
      <c r="H901" s="16"/>
      <c r="I901" s="4"/>
      <c r="J901" s="5"/>
      <c r="K901" s="5"/>
      <c r="L901" s="5"/>
      <c r="M901" s="5"/>
      <c r="N901" s="5"/>
      <c r="O901" s="5"/>
      <c r="P901" s="5"/>
      <c r="Q901" s="5"/>
      <c r="R901" s="5"/>
      <c r="S901" s="5"/>
      <c r="T901" s="5"/>
      <c r="U901" s="5"/>
      <c r="V901" s="5"/>
      <c r="W901" s="5"/>
      <c r="X901" s="5"/>
      <c r="Y901" s="5"/>
      <c r="Z901" s="5"/>
    </row>
    <row r="902" ht="14.25" customHeight="1">
      <c r="A902" s="1"/>
      <c r="B902" s="2"/>
      <c r="C902" s="14"/>
      <c r="D902" s="14"/>
      <c r="E902" s="2"/>
      <c r="F902" s="15"/>
      <c r="G902" s="16"/>
      <c r="H902" s="16"/>
      <c r="I902" s="4"/>
      <c r="J902" s="5"/>
      <c r="K902" s="5"/>
      <c r="L902" s="5"/>
      <c r="M902" s="5"/>
      <c r="N902" s="5"/>
      <c r="O902" s="5"/>
      <c r="P902" s="5"/>
      <c r="Q902" s="5"/>
      <c r="R902" s="5"/>
      <c r="S902" s="5"/>
      <c r="T902" s="5"/>
      <c r="U902" s="5"/>
      <c r="V902" s="5"/>
      <c r="W902" s="5"/>
      <c r="X902" s="5"/>
      <c r="Y902" s="5"/>
      <c r="Z902" s="5"/>
    </row>
    <row r="903" ht="14.25" customHeight="1">
      <c r="A903" s="1"/>
      <c r="B903" s="2"/>
      <c r="C903" s="14"/>
      <c r="D903" s="14"/>
      <c r="E903" s="2"/>
      <c r="F903" s="15"/>
      <c r="G903" s="16"/>
      <c r="H903" s="16"/>
      <c r="I903" s="4"/>
      <c r="J903" s="5"/>
      <c r="K903" s="5"/>
      <c r="L903" s="5"/>
      <c r="M903" s="5"/>
      <c r="N903" s="5"/>
      <c r="O903" s="5"/>
      <c r="P903" s="5"/>
      <c r="Q903" s="5"/>
      <c r="R903" s="5"/>
      <c r="S903" s="5"/>
      <c r="T903" s="5"/>
      <c r="U903" s="5"/>
      <c r="V903" s="5"/>
      <c r="W903" s="5"/>
      <c r="X903" s="5"/>
      <c r="Y903" s="5"/>
      <c r="Z903" s="5"/>
    </row>
    <row r="904" ht="14.25" customHeight="1">
      <c r="A904" s="1"/>
      <c r="B904" s="2"/>
      <c r="C904" s="14"/>
      <c r="D904" s="14"/>
      <c r="E904" s="2"/>
      <c r="F904" s="15"/>
      <c r="G904" s="16"/>
      <c r="H904" s="16"/>
      <c r="I904" s="4"/>
      <c r="J904" s="5"/>
      <c r="K904" s="5"/>
      <c r="L904" s="5"/>
      <c r="M904" s="5"/>
      <c r="N904" s="5"/>
      <c r="O904" s="5"/>
      <c r="P904" s="5"/>
      <c r="Q904" s="5"/>
      <c r="R904" s="5"/>
      <c r="S904" s="5"/>
      <c r="T904" s="5"/>
      <c r="U904" s="5"/>
      <c r="V904" s="5"/>
      <c r="W904" s="5"/>
      <c r="X904" s="5"/>
      <c r="Y904" s="5"/>
      <c r="Z904" s="5"/>
    </row>
    <row r="905" ht="14.25" customHeight="1">
      <c r="A905" s="1"/>
      <c r="B905" s="2"/>
      <c r="C905" s="14"/>
      <c r="D905" s="14"/>
      <c r="E905" s="2"/>
      <c r="F905" s="15"/>
      <c r="G905" s="16"/>
      <c r="H905" s="16"/>
      <c r="I905" s="4"/>
      <c r="J905" s="5"/>
      <c r="K905" s="5"/>
      <c r="L905" s="5"/>
      <c r="M905" s="5"/>
      <c r="N905" s="5"/>
      <c r="O905" s="5"/>
      <c r="P905" s="5"/>
      <c r="Q905" s="5"/>
      <c r="R905" s="5"/>
      <c r="S905" s="5"/>
      <c r="T905" s="5"/>
      <c r="U905" s="5"/>
      <c r="V905" s="5"/>
      <c r="W905" s="5"/>
      <c r="X905" s="5"/>
      <c r="Y905" s="5"/>
      <c r="Z905" s="5"/>
    </row>
    <row r="906" ht="14.25" customHeight="1">
      <c r="A906" s="1"/>
      <c r="B906" s="2"/>
      <c r="C906" s="14"/>
      <c r="D906" s="14"/>
      <c r="E906" s="2"/>
      <c r="F906" s="15"/>
      <c r="G906" s="16"/>
      <c r="H906" s="16"/>
      <c r="I906" s="4"/>
      <c r="J906" s="5"/>
      <c r="K906" s="5"/>
      <c r="L906" s="5"/>
      <c r="M906" s="5"/>
      <c r="N906" s="5"/>
      <c r="O906" s="5"/>
      <c r="P906" s="5"/>
      <c r="Q906" s="5"/>
      <c r="R906" s="5"/>
      <c r="S906" s="5"/>
      <c r="T906" s="5"/>
      <c r="U906" s="5"/>
      <c r="V906" s="5"/>
      <c r="W906" s="5"/>
      <c r="X906" s="5"/>
      <c r="Y906" s="5"/>
      <c r="Z906" s="5"/>
    </row>
    <row r="907" ht="14.25" customHeight="1">
      <c r="A907" s="1"/>
      <c r="B907" s="2"/>
      <c r="C907" s="14"/>
      <c r="D907" s="14"/>
      <c r="E907" s="2"/>
      <c r="F907" s="15"/>
      <c r="G907" s="16"/>
      <c r="H907" s="16"/>
      <c r="I907" s="4"/>
      <c r="J907" s="5"/>
      <c r="K907" s="5"/>
      <c r="L907" s="5"/>
      <c r="M907" s="5"/>
      <c r="N907" s="5"/>
      <c r="O907" s="5"/>
      <c r="P907" s="5"/>
      <c r="Q907" s="5"/>
      <c r="R907" s="5"/>
      <c r="S907" s="5"/>
      <c r="T907" s="5"/>
      <c r="U907" s="5"/>
      <c r="V907" s="5"/>
      <c r="W907" s="5"/>
      <c r="X907" s="5"/>
      <c r="Y907" s="5"/>
      <c r="Z907" s="5"/>
    </row>
    <row r="908" ht="14.25" customHeight="1">
      <c r="A908" s="1"/>
      <c r="B908" s="2"/>
      <c r="C908" s="14"/>
      <c r="D908" s="14"/>
      <c r="E908" s="2"/>
      <c r="F908" s="15"/>
      <c r="G908" s="16"/>
      <c r="H908" s="16"/>
      <c r="I908" s="4"/>
      <c r="J908" s="5"/>
      <c r="K908" s="5"/>
      <c r="L908" s="5"/>
      <c r="M908" s="5"/>
      <c r="N908" s="5"/>
      <c r="O908" s="5"/>
      <c r="P908" s="5"/>
      <c r="Q908" s="5"/>
      <c r="R908" s="5"/>
      <c r="S908" s="5"/>
      <c r="T908" s="5"/>
      <c r="U908" s="5"/>
      <c r="V908" s="5"/>
      <c r="W908" s="5"/>
      <c r="X908" s="5"/>
      <c r="Y908" s="5"/>
      <c r="Z908" s="5"/>
    </row>
    <row r="909" ht="14.25" customHeight="1">
      <c r="A909" s="1"/>
      <c r="B909" s="2"/>
      <c r="C909" s="14"/>
      <c r="D909" s="14"/>
      <c r="E909" s="2"/>
      <c r="F909" s="15"/>
      <c r="G909" s="16"/>
      <c r="H909" s="16"/>
      <c r="I909" s="4"/>
      <c r="J909" s="5"/>
      <c r="K909" s="5"/>
      <c r="L909" s="5"/>
      <c r="M909" s="5"/>
      <c r="N909" s="5"/>
      <c r="O909" s="5"/>
      <c r="P909" s="5"/>
      <c r="Q909" s="5"/>
      <c r="R909" s="5"/>
      <c r="S909" s="5"/>
      <c r="T909" s="5"/>
      <c r="U909" s="5"/>
      <c r="V909" s="5"/>
      <c r="W909" s="5"/>
      <c r="X909" s="5"/>
      <c r="Y909" s="5"/>
      <c r="Z909" s="5"/>
    </row>
    <row r="910" ht="14.25" customHeight="1">
      <c r="A910" s="1"/>
      <c r="B910" s="2"/>
      <c r="C910" s="14"/>
      <c r="D910" s="14"/>
      <c r="E910" s="2"/>
      <c r="F910" s="15"/>
      <c r="G910" s="16"/>
      <c r="H910" s="16"/>
      <c r="I910" s="4"/>
      <c r="J910" s="5"/>
      <c r="K910" s="5"/>
      <c r="L910" s="5"/>
      <c r="M910" s="5"/>
      <c r="N910" s="5"/>
      <c r="O910" s="5"/>
      <c r="P910" s="5"/>
      <c r="Q910" s="5"/>
      <c r="R910" s="5"/>
      <c r="S910" s="5"/>
      <c r="T910" s="5"/>
      <c r="U910" s="5"/>
      <c r="V910" s="5"/>
      <c r="W910" s="5"/>
      <c r="X910" s="5"/>
      <c r="Y910" s="5"/>
      <c r="Z910" s="5"/>
    </row>
    <row r="911" ht="14.25" customHeight="1">
      <c r="A911" s="1"/>
      <c r="B911" s="2"/>
      <c r="C911" s="14"/>
      <c r="D911" s="14"/>
      <c r="E911" s="2"/>
      <c r="F911" s="15"/>
      <c r="G911" s="16"/>
      <c r="H911" s="16"/>
      <c r="I911" s="4"/>
      <c r="J911" s="5"/>
      <c r="K911" s="5"/>
      <c r="L911" s="5"/>
      <c r="M911" s="5"/>
      <c r="N911" s="5"/>
      <c r="O911" s="5"/>
      <c r="P911" s="5"/>
      <c r="Q911" s="5"/>
      <c r="R911" s="5"/>
      <c r="S911" s="5"/>
      <c r="T911" s="5"/>
      <c r="U911" s="5"/>
      <c r="V911" s="5"/>
      <c r="W911" s="5"/>
      <c r="X911" s="5"/>
      <c r="Y911" s="5"/>
      <c r="Z911" s="5"/>
    </row>
    <row r="912" ht="14.25" customHeight="1">
      <c r="A912" s="1"/>
      <c r="B912" s="2"/>
      <c r="C912" s="14"/>
      <c r="D912" s="14"/>
      <c r="E912" s="2"/>
      <c r="F912" s="15"/>
      <c r="G912" s="16"/>
      <c r="H912" s="16"/>
      <c r="I912" s="4"/>
      <c r="J912" s="5"/>
      <c r="K912" s="5"/>
      <c r="L912" s="5"/>
      <c r="M912" s="5"/>
      <c r="N912" s="5"/>
      <c r="O912" s="5"/>
      <c r="P912" s="5"/>
      <c r="Q912" s="5"/>
      <c r="R912" s="5"/>
      <c r="S912" s="5"/>
      <c r="T912" s="5"/>
      <c r="U912" s="5"/>
      <c r="V912" s="5"/>
      <c r="W912" s="5"/>
      <c r="X912" s="5"/>
      <c r="Y912" s="5"/>
      <c r="Z912" s="5"/>
    </row>
    <row r="913" ht="14.25" customHeight="1">
      <c r="A913" s="1"/>
      <c r="B913" s="2"/>
      <c r="C913" s="14"/>
      <c r="D913" s="14"/>
      <c r="E913" s="2"/>
      <c r="F913" s="15"/>
      <c r="G913" s="16"/>
      <c r="H913" s="16"/>
      <c r="I913" s="4"/>
      <c r="J913" s="5"/>
      <c r="K913" s="5"/>
      <c r="L913" s="5"/>
      <c r="M913" s="5"/>
      <c r="N913" s="5"/>
      <c r="O913" s="5"/>
      <c r="P913" s="5"/>
      <c r="Q913" s="5"/>
      <c r="R913" s="5"/>
      <c r="S913" s="5"/>
      <c r="T913" s="5"/>
      <c r="U913" s="5"/>
      <c r="V913" s="5"/>
      <c r="W913" s="5"/>
      <c r="X913" s="5"/>
      <c r="Y913" s="5"/>
      <c r="Z913" s="5"/>
    </row>
    <row r="914" ht="14.25" customHeight="1">
      <c r="A914" s="1"/>
      <c r="B914" s="2"/>
      <c r="C914" s="14"/>
      <c r="D914" s="14"/>
      <c r="E914" s="2"/>
      <c r="F914" s="15"/>
      <c r="G914" s="16"/>
      <c r="H914" s="16"/>
      <c r="I914" s="4"/>
      <c r="J914" s="5"/>
      <c r="K914" s="5"/>
      <c r="L914" s="5"/>
      <c r="M914" s="5"/>
      <c r="N914" s="5"/>
      <c r="O914" s="5"/>
      <c r="P914" s="5"/>
      <c r="Q914" s="5"/>
      <c r="R914" s="5"/>
      <c r="S914" s="5"/>
      <c r="T914" s="5"/>
      <c r="U914" s="5"/>
      <c r="V914" s="5"/>
      <c r="W914" s="5"/>
      <c r="X914" s="5"/>
      <c r="Y914" s="5"/>
      <c r="Z914" s="5"/>
    </row>
    <row r="915" ht="14.25" customHeight="1">
      <c r="A915" s="1"/>
      <c r="B915" s="2"/>
      <c r="C915" s="14"/>
      <c r="D915" s="14"/>
      <c r="E915" s="2"/>
      <c r="F915" s="15"/>
      <c r="G915" s="16"/>
      <c r="H915" s="16"/>
      <c r="I915" s="4"/>
      <c r="J915" s="5"/>
      <c r="K915" s="5"/>
      <c r="L915" s="5"/>
      <c r="M915" s="5"/>
      <c r="N915" s="5"/>
      <c r="O915" s="5"/>
      <c r="P915" s="5"/>
      <c r="Q915" s="5"/>
      <c r="R915" s="5"/>
      <c r="S915" s="5"/>
      <c r="T915" s="5"/>
      <c r="U915" s="5"/>
      <c r="V915" s="5"/>
      <c r="W915" s="5"/>
      <c r="X915" s="5"/>
      <c r="Y915" s="5"/>
      <c r="Z915" s="5"/>
    </row>
    <row r="916" ht="14.25" customHeight="1">
      <c r="A916" s="1"/>
      <c r="B916" s="2"/>
      <c r="C916" s="14"/>
      <c r="D916" s="14"/>
      <c r="E916" s="2"/>
      <c r="F916" s="15"/>
      <c r="G916" s="16"/>
      <c r="H916" s="16"/>
      <c r="I916" s="4"/>
      <c r="J916" s="5"/>
      <c r="K916" s="5"/>
      <c r="L916" s="5"/>
      <c r="M916" s="5"/>
      <c r="N916" s="5"/>
      <c r="O916" s="5"/>
      <c r="P916" s="5"/>
      <c r="Q916" s="5"/>
      <c r="R916" s="5"/>
      <c r="S916" s="5"/>
      <c r="T916" s="5"/>
      <c r="U916" s="5"/>
      <c r="V916" s="5"/>
      <c r="W916" s="5"/>
      <c r="X916" s="5"/>
      <c r="Y916" s="5"/>
      <c r="Z916" s="5"/>
    </row>
    <row r="917" ht="14.25" customHeight="1">
      <c r="A917" s="1"/>
      <c r="B917" s="2"/>
      <c r="C917" s="14"/>
      <c r="D917" s="14"/>
      <c r="E917" s="2"/>
      <c r="F917" s="15"/>
      <c r="G917" s="16"/>
      <c r="H917" s="16"/>
      <c r="I917" s="4"/>
      <c r="J917" s="5"/>
      <c r="K917" s="5"/>
      <c r="L917" s="5"/>
      <c r="M917" s="5"/>
      <c r="N917" s="5"/>
      <c r="O917" s="5"/>
      <c r="P917" s="5"/>
      <c r="Q917" s="5"/>
      <c r="R917" s="5"/>
      <c r="S917" s="5"/>
      <c r="T917" s="5"/>
      <c r="U917" s="5"/>
      <c r="V917" s="5"/>
      <c r="W917" s="5"/>
      <c r="X917" s="5"/>
      <c r="Y917" s="5"/>
      <c r="Z917" s="5"/>
    </row>
    <row r="918" ht="14.25" customHeight="1">
      <c r="A918" s="1"/>
      <c r="B918" s="2"/>
      <c r="C918" s="14"/>
      <c r="D918" s="14"/>
      <c r="E918" s="2"/>
      <c r="F918" s="15"/>
      <c r="G918" s="16"/>
      <c r="H918" s="16"/>
      <c r="I918" s="4"/>
      <c r="J918" s="5"/>
      <c r="K918" s="5"/>
      <c r="L918" s="5"/>
      <c r="M918" s="5"/>
      <c r="N918" s="5"/>
      <c r="O918" s="5"/>
      <c r="P918" s="5"/>
      <c r="Q918" s="5"/>
      <c r="R918" s="5"/>
      <c r="S918" s="5"/>
      <c r="T918" s="5"/>
      <c r="U918" s="5"/>
      <c r="V918" s="5"/>
      <c r="W918" s="5"/>
      <c r="X918" s="5"/>
      <c r="Y918" s="5"/>
      <c r="Z918" s="5"/>
    </row>
    <row r="919" ht="14.25" customHeight="1">
      <c r="A919" s="1"/>
      <c r="B919" s="2"/>
      <c r="C919" s="14"/>
      <c r="D919" s="14"/>
      <c r="E919" s="2"/>
      <c r="F919" s="15"/>
      <c r="G919" s="16"/>
      <c r="H919" s="16"/>
      <c r="I919" s="4"/>
      <c r="J919" s="5"/>
      <c r="K919" s="5"/>
      <c r="L919" s="5"/>
      <c r="M919" s="5"/>
      <c r="N919" s="5"/>
      <c r="O919" s="5"/>
      <c r="P919" s="5"/>
      <c r="Q919" s="5"/>
      <c r="R919" s="5"/>
      <c r="S919" s="5"/>
      <c r="T919" s="5"/>
      <c r="U919" s="5"/>
      <c r="V919" s="5"/>
      <c r="W919" s="5"/>
      <c r="X919" s="5"/>
      <c r="Y919" s="5"/>
      <c r="Z919" s="5"/>
    </row>
    <row r="920" ht="14.25" customHeight="1">
      <c r="A920" s="1"/>
      <c r="B920" s="2"/>
      <c r="C920" s="14"/>
      <c r="D920" s="14"/>
      <c r="E920" s="2"/>
      <c r="F920" s="15"/>
      <c r="G920" s="16"/>
      <c r="H920" s="16"/>
      <c r="I920" s="4"/>
      <c r="J920" s="5"/>
      <c r="K920" s="5"/>
      <c r="L920" s="5"/>
      <c r="M920" s="5"/>
      <c r="N920" s="5"/>
      <c r="O920" s="5"/>
      <c r="P920" s="5"/>
      <c r="Q920" s="5"/>
      <c r="R920" s="5"/>
      <c r="S920" s="5"/>
      <c r="T920" s="5"/>
      <c r="U920" s="5"/>
      <c r="V920" s="5"/>
      <c r="W920" s="5"/>
      <c r="X920" s="5"/>
      <c r="Y920" s="5"/>
      <c r="Z920" s="5"/>
    </row>
    <row r="921" ht="14.25" customHeight="1">
      <c r="A921" s="1"/>
      <c r="B921" s="2"/>
      <c r="C921" s="14"/>
      <c r="D921" s="14"/>
      <c r="E921" s="2"/>
      <c r="F921" s="15"/>
      <c r="G921" s="16"/>
      <c r="H921" s="16"/>
      <c r="I921" s="4"/>
      <c r="J921" s="5"/>
      <c r="K921" s="5"/>
      <c r="L921" s="5"/>
      <c r="M921" s="5"/>
      <c r="N921" s="5"/>
      <c r="O921" s="5"/>
      <c r="P921" s="5"/>
      <c r="Q921" s="5"/>
      <c r="R921" s="5"/>
      <c r="S921" s="5"/>
      <c r="T921" s="5"/>
      <c r="U921" s="5"/>
      <c r="V921" s="5"/>
      <c r="W921" s="5"/>
      <c r="X921" s="5"/>
      <c r="Y921" s="5"/>
      <c r="Z921" s="5"/>
    </row>
    <row r="922" ht="14.25" customHeight="1">
      <c r="A922" s="1"/>
      <c r="B922" s="2"/>
      <c r="C922" s="14"/>
      <c r="D922" s="14"/>
      <c r="E922" s="2"/>
      <c r="F922" s="15"/>
      <c r="G922" s="16"/>
      <c r="H922" s="16"/>
      <c r="I922" s="4"/>
      <c r="J922" s="5"/>
      <c r="K922" s="5"/>
      <c r="L922" s="5"/>
      <c r="M922" s="5"/>
      <c r="N922" s="5"/>
      <c r="O922" s="5"/>
      <c r="P922" s="5"/>
      <c r="Q922" s="5"/>
      <c r="R922" s="5"/>
      <c r="S922" s="5"/>
      <c r="T922" s="5"/>
      <c r="U922" s="5"/>
      <c r="V922" s="5"/>
      <c r="W922" s="5"/>
      <c r="X922" s="5"/>
      <c r="Y922" s="5"/>
      <c r="Z922" s="5"/>
    </row>
    <row r="923" ht="14.25" customHeight="1">
      <c r="A923" s="1"/>
      <c r="B923" s="2"/>
      <c r="C923" s="14"/>
      <c r="D923" s="14"/>
      <c r="E923" s="2"/>
      <c r="F923" s="15"/>
      <c r="G923" s="16"/>
      <c r="H923" s="16"/>
      <c r="I923" s="4"/>
      <c r="J923" s="5"/>
      <c r="K923" s="5"/>
      <c r="L923" s="5"/>
      <c r="M923" s="5"/>
      <c r="N923" s="5"/>
      <c r="O923" s="5"/>
      <c r="P923" s="5"/>
      <c r="Q923" s="5"/>
      <c r="R923" s="5"/>
      <c r="S923" s="5"/>
      <c r="T923" s="5"/>
      <c r="U923" s="5"/>
      <c r="V923" s="5"/>
      <c r="W923" s="5"/>
      <c r="X923" s="5"/>
      <c r="Y923" s="5"/>
      <c r="Z923" s="5"/>
    </row>
    <row r="924" ht="14.25" customHeight="1">
      <c r="A924" s="1"/>
      <c r="B924" s="2"/>
      <c r="C924" s="14"/>
      <c r="D924" s="14"/>
      <c r="E924" s="2"/>
      <c r="F924" s="15"/>
      <c r="G924" s="16"/>
      <c r="H924" s="16"/>
      <c r="I924" s="4"/>
      <c r="J924" s="5"/>
      <c r="K924" s="5"/>
      <c r="L924" s="5"/>
      <c r="M924" s="5"/>
      <c r="N924" s="5"/>
      <c r="O924" s="5"/>
      <c r="P924" s="5"/>
      <c r="Q924" s="5"/>
      <c r="R924" s="5"/>
      <c r="S924" s="5"/>
      <c r="T924" s="5"/>
      <c r="U924" s="5"/>
      <c r="V924" s="5"/>
      <c r="W924" s="5"/>
      <c r="X924" s="5"/>
      <c r="Y924" s="5"/>
      <c r="Z924" s="5"/>
    </row>
    <row r="925" ht="14.25" customHeight="1">
      <c r="A925" s="1"/>
      <c r="B925" s="2"/>
      <c r="C925" s="14"/>
      <c r="D925" s="14"/>
      <c r="E925" s="2"/>
      <c r="F925" s="15"/>
      <c r="G925" s="16"/>
      <c r="H925" s="16"/>
      <c r="I925" s="4"/>
      <c r="J925" s="5"/>
      <c r="K925" s="5"/>
      <c r="L925" s="5"/>
      <c r="M925" s="5"/>
      <c r="N925" s="5"/>
      <c r="O925" s="5"/>
      <c r="P925" s="5"/>
      <c r="Q925" s="5"/>
      <c r="R925" s="5"/>
      <c r="S925" s="5"/>
      <c r="T925" s="5"/>
      <c r="U925" s="5"/>
      <c r="V925" s="5"/>
      <c r="W925" s="5"/>
      <c r="X925" s="5"/>
      <c r="Y925" s="5"/>
      <c r="Z925" s="5"/>
    </row>
    <row r="926" ht="14.25" customHeight="1">
      <c r="A926" s="1"/>
      <c r="B926" s="2"/>
      <c r="C926" s="14"/>
      <c r="D926" s="14"/>
      <c r="E926" s="2"/>
      <c r="F926" s="15"/>
      <c r="G926" s="16"/>
      <c r="H926" s="16"/>
      <c r="I926" s="4"/>
      <c r="J926" s="5"/>
      <c r="K926" s="5"/>
      <c r="L926" s="5"/>
      <c r="M926" s="5"/>
      <c r="N926" s="5"/>
      <c r="O926" s="5"/>
      <c r="P926" s="5"/>
      <c r="Q926" s="5"/>
      <c r="R926" s="5"/>
      <c r="S926" s="5"/>
      <c r="T926" s="5"/>
      <c r="U926" s="5"/>
      <c r="V926" s="5"/>
      <c r="W926" s="5"/>
      <c r="X926" s="5"/>
      <c r="Y926" s="5"/>
      <c r="Z926" s="5"/>
    </row>
    <row r="927" ht="14.25" customHeight="1">
      <c r="A927" s="1"/>
      <c r="B927" s="2"/>
      <c r="C927" s="14"/>
      <c r="D927" s="14"/>
      <c r="E927" s="2"/>
      <c r="F927" s="15"/>
      <c r="G927" s="16"/>
      <c r="H927" s="16"/>
      <c r="I927" s="4"/>
      <c r="J927" s="5"/>
      <c r="K927" s="5"/>
      <c r="L927" s="5"/>
      <c r="M927" s="5"/>
      <c r="N927" s="5"/>
      <c r="O927" s="5"/>
      <c r="P927" s="5"/>
      <c r="Q927" s="5"/>
      <c r="R927" s="5"/>
      <c r="S927" s="5"/>
      <c r="T927" s="5"/>
      <c r="U927" s="5"/>
      <c r="V927" s="5"/>
      <c r="W927" s="5"/>
      <c r="X927" s="5"/>
      <c r="Y927" s="5"/>
      <c r="Z927" s="5"/>
    </row>
    <row r="928" ht="14.25" customHeight="1">
      <c r="A928" s="1"/>
      <c r="B928" s="2"/>
      <c r="C928" s="14"/>
      <c r="D928" s="14"/>
      <c r="E928" s="2"/>
      <c r="F928" s="15"/>
      <c r="G928" s="16"/>
      <c r="H928" s="16"/>
      <c r="I928" s="4"/>
      <c r="J928" s="5"/>
      <c r="K928" s="5"/>
      <c r="L928" s="5"/>
      <c r="M928" s="5"/>
      <c r="N928" s="5"/>
      <c r="O928" s="5"/>
      <c r="P928" s="5"/>
      <c r="Q928" s="5"/>
      <c r="R928" s="5"/>
      <c r="S928" s="5"/>
      <c r="T928" s="5"/>
      <c r="U928" s="5"/>
      <c r="V928" s="5"/>
      <c r="W928" s="5"/>
      <c r="X928" s="5"/>
      <c r="Y928" s="5"/>
      <c r="Z928" s="5"/>
    </row>
    <row r="929" ht="14.25" customHeight="1">
      <c r="A929" s="1"/>
      <c r="B929" s="2"/>
      <c r="C929" s="14"/>
      <c r="D929" s="14"/>
      <c r="E929" s="2"/>
      <c r="F929" s="15"/>
      <c r="G929" s="16"/>
      <c r="H929" s="16"/>
      <c r="I929" s="4"/>
      <c r="J929" s="5"/>
      <c r="K929" s="5"/>
      <c r="L929" s="5"/>
      <c r="M929" s="5"/>
      <c r="N929" s="5"/>
      <c r="O929" s="5"/>
      <c r="P929" s="5"/>
      <c r="Q929" s="5"/>
      <c r="R929" s="5"/>
      <c r="S929" s="5"/>
      <c r="T929" s="5"/>
      <c r="U929" s="5"/>
      <c r="V929" s="5"/>
      <c r="W929" s="5"/>
      <c r="X929" s="5"/>
      <c r="Y929" s="5"/>
      <c r="Z929" s="5"/>
    </row>
    <row r="930" ht="14.25" customHeight="1">
      <c r="A930" s="1"/>
      <c r="B930" s="2"/>
      <c r="C930" s="14"/>
      <c r="D930" s="14"/>
      <c r="E930" s="2"/>
      <c r="F930" s="15"/>
      <c r="G930" s="16"/>
      <c r="H930" s="16"/>
      <c r="I930" s="4"/>
      <c r="J930" s="5"/>
      <c r="K930" s="5"/>
      <c r="L930" s="5"/>
      <c r="M930" s="5"/>
      <c r="N930" s="5"/>
      <c r="O930" s="5"/>
      <c r="P930" s="5"/>
      <c r="Q930" s="5"/>
      <c r="R930" s="5"/>
      <c r="S930" s="5"/>
      <c r="T930" s="5"/>
      <c r="U930" s="5"/>
      <c r="V930" s="5"/>
      <c r="W930" s="5"/>
      <c r="X930" s="5"/>
      <c r="Y930" s="5"/>
      <c r="Z930" s="5"/>
    </row>
    <row r="931" ht="14.25" customHeight="1">
      <c r="A931" s="1"/>
      <c r="B931" s="2"/>
      <c r="C931" s="14"/>
      <c r="D931" s="14"/>
      <c r="E931" s="2"/>
      <c r="F931" s="15"/>
      <c r="G931" s="16"/>
      <c r="H931" s="16"/>
      <c r="I931" s="4"/>
      <c r="J931" s="5"/>
      <c r="K931" s="5"/>
      <c r="L931" s="5"/>
      <c r="M931" s="5"/>
      <c r="N931" s="5"/>
      <c r="O931" s="5"/>
      <c r="P931" s="5"/>
      <c r="Q931" s="5"/>
      <c r="R931" s="5"/>
      <c r="S931" s="5"/>
      <c r="T931" s="5"/>
      <c r="U931" s="5"/>
      <c r="V931" s="5"/>
      <c r="W931" s="5"/>
      <c r="X931" s="5"/>
      <c r="Y931" s="5"/>
      <c r="Z931" s="5"/>
    </row>
    <row r="932" ht="14.25" customHeight="1">
      <c r="A932" s="1"/>
      <c r="B932" s="2"/>
      <c r="C932" s="14"/>
      <c r="D932" s="14"/>
      <c r="E932" s="2"/>
      <c r="F932" s="15"/>
      <c r="G932" s="16"/>
      <c r="H932" s="16"/>
      <c r="I932" s="4"/>
      <c r="J932" s="5"/>
      <c r="K932" s="5"/>
      <c r="L932" s="5"/>
      <c r="M932" s="5"/>
      <c r="N932" s="5"/>
      <c r="O932" s="5"/>
      <c r="P932" s="5"/>
      <c r="Q932" s="5"/>
      <c r="R932" s="5"/>
      <c r="S932" s="5"/>
      <c r="T932" s="5"/>
      <c r="U932" s="5"/>
      <c r="V932" s="5"/>
      <c r="W932" s="5"/>
      <c r="X932" s="5"/>
      <c r="Y932" s="5"/>
      <c r="Z932" s="5"/>
    </row>
    <row r="933" ht="14.25" customHeight="1">
      <c r="A933" s="1"/>
      <c r="B933" s="2"/>
      <c r="C933" s="14"/>
      <c r="D933" s="14"/>
      <c r="E933" s="2"/>
      <c r="F933" s="15"/>
      <c r="G933" s="16"/>
      <c r="H933" s="16"/>
      <c r="I933" s="4"/>
      <c r="J933" s="5"/>
      <c r="K933" s="5"/>
      <c r="L933" s="5"/>
      <c r="M933" s="5"/>
      <c r="N933" s="5"/>
      <c r="O933" s="5"/>
      <c r="P933" s="5"/>
      <c r="Q933" s="5"/>
      <c r="R933" s="5"/>
      <c r="S933" s="5"/>
      <c r="T933" s="5"/>
      <c r="U933" s="5"/>
      <c r="V933" s="5"/>
      <c r="W933" s="5"/>
      <c r="X933" s="5"/>
      <c r="Y933" s="5"/>
      <c r="Z933" s="5"/>
    </row>
    <row r="934" ht="14.25" customHeight="1">
      <c r="A934" s="1"/>
      <c r="B934" s="2"/>
      <c r="C934" s="14"/>
      <c r="D934" s="14"/>
      <c r="E934" s="2"/>
      <c r="F934" s="15"/>
      <c r="G934" s="16"/>
      <c r="H934" s="16"/>
      <c r="I934" s="4"/>
      <c r="J934" s="5"/>
      <c r="K934" s="5"/>
      <c r="L934" s="5"/>
      <c r="M934" s="5"/>
      <c r="N934" s="5"/>
      <c r="O934" s="5"/>
      <c r="P934" s="5"/>
      <c r="Q934" s="5"/>
      <c r="R934" s="5"/>
      <c r="S934" s="5"/>
      <c r="T934" s="5"/>
      <c r="U934" s="5"/>
      <c r="V934" s="5"/>
      <c r="W934" s="5"/>
      <c r="X934" s="5"/>
      <c r="Y934" s="5"/>
      <c r="Z934" s="5"/>
    </row>
    <row r="935" ht="14.25" customHeight="1">
      <c r="A935" s="1"/>
      <c r="B935" s="2"/>
      <c r="C935" s="14"/>
      <c r="D935" s="14"/>
      <c r="E935" s="2"/>
      <c r="F935" s="15"/>
      <c r="G935" s="16"/>
      <c r="H935" s="16"/>
      <c r="I935" s="4"/>
      <c r="J935" s="5"/>
      <c r="K935" s="5"/>
      <c r="L935" s="5"/>
      <c r="M935" s="5"/>
      <c r="N935" s="5"/>
      <c r="O935" s="5"/>
      <c r="P935" s="5"/>
      <c r="Q935" s="5"/>
      <c r="R935" s="5"/>
      <c r="S935" s="5"/>
      <c r="T935" s="5"/>
      <c r="U935" s="5"/>
      <c r="V935" s="5"/>
      <c r="W935" s="5"/>
      <c r="X935" s="5"/>
      <c r="Y935" s="5"/>
      <c r="Z935" s="5"/>
    </row>
    <row r="936" ht="14.25" customHeight="1">
      <c r="A936" s="1"/>
      <c r="B936" s="2"/>
      <c r="C936" s="14"/>
      <c r="D936" s="14"/>
      <c r="E936" s="2"/>
      <c r="F936" s="15"/>
      <c r="G936" s="16"/>
      <c r="H936" s="16"/>
      <c r="I936" s="4"/>
      <c r="J936" s="5"/>
      <c r="K936" s="5"/>
      <c r="L936" s="5"/>
      <c r="M936" s="5"/>
      <c r="N936" s="5"/>
      <c r="O936" s="5"/>
      <c r="P936" s="5"/>
      <c r="Q936" s="5"/>
      <c r="R936" s="5"/>
      <c r="S936" s="5"/>
      <c r="T936" s="5"/>
      <c r="U936" s="5"/>
      <c r="V936" s="5"/>
      <c r="W936" s="5"/>
      <c r="X936" s="5"/>
      <c r="Y936" s="5"/>
      <c r="Z936" s="5"/>
    </row>
    <row r="937" ht="14.25" customHeight="1">
      <c r="A937" s="1"/>
      <c r="B937" s="2"/>
      <c r="C937" s="14"/>
      <c r="D937" s="14"/>
      <c r="E937" s="2"/>
      <c r="F937" s="15"/>
      <c r="G937" s="16"/>
      <c r="H937" s="16"/>
      <c r="I937" s="4"/>
      <c r="J937" s="5"/>
      <c r="K937" s="5"/>
      <c r="L937" s="5"/>
      <c r="M937" s="5"/>
      <c r="N937" s="5"/>
      <c r="O937" s="5"/>
      <c r="P937" s="5"/>
      <c r="Q937" s="5"/>
      <c r="R937" s="5"/>
      <c r="S937" s="5"/>
      <c r="T937" s="5"/>
      <c r="U937" s="5"/>
      <c r="V937" s="5"/>
      <c r="W937" s="5"/>
      <c r="X937" s="5"/>
      <c r="Y937" s="5"/>
      <c r="Z937" s="5"/>
    </row>
    <row r="938" ht="14.25" customHeight="1">
      <c r="A938" s="1"/>
      <c r="B938" s="2"/>
      <c r="C938" s="14"/>
      <c r="D938" s="14"/>
      <c r="E938" s="2"/>
      <c r="F938" s="15"/>
      <c r="G938" s="16"/>
      <c r="H938" s="16"/>
      <c r="I938" s="4"/>
      <c r="J938" s="5"/>
      <c r="K938" s="5"/>
      <c r="L938" s="5"/>
      <c r="M938" s="5"/>
      <c r="N938" s="5"/>
      <c r="O938" s="5"/>
      <c r="P938" s="5"/>
      <c r="Q938" s="5"/>
      <c r="R938" s="5"/>
      <c r="S938" s="5"/>
      <c r="T938" s="5"/>
      <c r="U938" s="5"/>
      <c r="V938" s="5"/>
      <c r="W938" s="5"/>
      <c r="X938" s="5"/>
      <c r="Y938" s="5"/>
      <c r="Z938" s="5"/>
    </row>
    <row r="939" ht="14.25" customHeight="1">
      <c r="A939" s="1"/>
      <c r="B939" s="2"/>
      <c r="C939" s="14"/>
      <c r="D939" s="14"/>
      <c r="E939" s="2"/>
      <c r="F939" s="15"/>
      <c r="G939" s="16"/>
      <c r="H939" s="16"/>
      <c r="I939" s="4"/>
      <c r="J939" s="5"/>
      <c r="K939" s="5"/>
      <c r="L939" s="5"/>
      <c r="M939" s="5"/>
      <c r="N939" s="5"/>
      <c r="O939" s="5"/>
      <c r="P939" s="5"/>
      <c r="Q939" s="5"/>
      <c r="R939" s="5"/>
      <c r="S939" s="5"/>
      <c r="T939" s="5"/>
      <c r="U939" s="5"/>
      <c r="V939" s="5"/>
      <c r="W939" s="5"/>
      <c r="X939" s="5"/>
      <c r="Y939" s="5"/>
      <c r="Z939" s="5"/>
    </row>
    <row r="940" ht="14.25" customHeight="1">
      <c r="A940" s="1"/>
      <c r="B940" s="2"/>
      <c r="C940" s="14"/>
      <c r="D940" s="14"/>
      <c r="E940" s="2"/>
      <c r="F940" s="15"/>
      <c r="G940" s="16"/>
      <c r="H940" s="16"/>
      <c r="I940" s="4"/>
      <c r="J940" s="5"/>
      <c r="K940" s="5"/>
      <c r="L940" s="5"/>
      <c r="M940" s="5"/>
      <c r="N940" s="5"/>
      <c r="O940" s="5"/>
      <c r="P940" s="5"/>
      <c r="Q940" s="5"/>
      <c r="R940" s="5"/>
      <c r="S940" s="5"/>
      <c r="T940" s="5"/>
      <c r="U940" s="5"/>
      <c r="V940" s="5"/>
      <c r="W940" s="5"/>
      <c r="X940" s="5"/>
      <c r="Y940" s="5"/>
      <c r="Z940" s="5"/>
    </row>
    <row r="941" ht="14.25" customHeight="1">
      <c r="A941" s="1"/>
      <c r="B941" s="2"/>
      <c r="C941" s="14"/>
      <c r="D941" s="14"/>
      <c r="E941" s="2"/>
      <c r="F941" s="15"/>
      <c r="G941" s="16"/>
      <c r="H941" s="16"/>
      <c r="I941" s="4"/>
      <c r="J941" s="5"/>
      <c r="K941" s="5"/>
      <c r="L941" s="5"/>
      <c r="M941" s="5"/>
      <c r="N941" s="5"/>
      <c r="O941" s="5"/>
      <c r="P941" s="5"/>
      <c r="Q941" s="5"/>
      <c r="R941" s="5"/>
      <c r="S941" s="5"/>
      <c r="T941" s="5"/>
      <c r="U941" s="5"/>
      <c r="V941" s="5"/>
      <c r="W941" s="5"/>
      <c r="X941" s="5"/>
      <c r="Y941" s="5"/>
      <c r="Z941" s="5"/>
    </row>
    <row r="942" ht="14.25" customHeight="1">
      <c r="A942" s="1"/>
      <c r="B942" s="2"/>
      <c r="C942" s="14"/>
      <c r="D942" s="14"/>
      <c r="E942" s="2"/>
      <c r="F942" s="15"/>
      <c r="G942" s="16"/>
      <c r="H942" s="16"/>
      <c r="I942" s="4"/>
      <c r="J942" s="5"/>
      <c r="K942" s="5"/>
      <c r="L942" s="5"/>
      <c r="M942" s="5"/>
      <c r="N942" s="5"/>
      <c r="O942" s="5"/>
      <c r="P942" s="5"/>
      <c r="Q942" s="5"/>
      <c r="R942" s="5"/>
      <c r="S942" s="5"/>
      <c r="T942" s="5"/>
      <c r="U942" s="5"/>
      <c r="V942" s="5"/>
      <c r="W942" s="5"/>
      <c r="X942" s="5"/>
      <c r="Y942" s="5"/>
      <c r="Z942" s="5"/>
    </row>
    <row r="943" ht="14.25" customHeight="1">
      <c r="A943" s="1"/>
      <c r="B943" s="2"/>
      <c r="C943" s="14"/>
      <c r="D943" s="14"/>
      <c r="E943" s="2"/>
      <c r="F943" s="15"/>
      <c r="G943" s="16"/>
      <c r="H943" s="16"/>
      <c r="I943" s="4"/>
      <c r="J943" s="5"/>
      <c r="K943" s="5"/>
      <c r="L943" s="5"/>
      <c r="M943" s="5"/>
      <c r="N943" s="5"/>
      <c r="O943" s="5"/>
      <c r="P943" s="5"/>
      <c r="Q943" s="5"/>
      <c r="R943" s="5"/>
      <c r="S943" s="5"/>
      <c r="T943" s="5"/>
      <c r="U943" s="5"/>
      <c r="V943" s="5"/>
      <c r="W943" s="5"/>
      <c r="X943" s="5"/>
      <c r="Y943" s="5"/>
      <c r="Z943" s="5"/>
    </row>
    <row r="944" ht="14.25" customHeight="1">
      <c r="A944" s="1"/>
      <c r="B944" s="2"/>
      <c r="C944" s="14"/>
      <c r="D944" s="14"/>
      <c r="E944" s="2"/>
      <c r="F944" s="15"/>
      <c r="G944" s="16"/>
      <c r="H944" s="16"/>
      <c r="I944" s="4"/>
      <c r="J944" s="5"/>
      <c r="K944" s="5"/>
      <c r="L944" s="5"/>
      <c r="M944" s="5"/>
      <c r="N944" s="5"/>
      <c r="O944" s="5"/>
      <c r="P944" s="5"/>
      <c r="Q944" s="5"/>
      <c r="R944" s="5"/>
      <c r="S944" s="5"/>
      <c r="T944" s="5"/>
      <c r="U944" s="5"/>
      <c r="V944" s="5"/>
      <c r="W944" s="5"/>
      <c r="X944" s="5"/>
      <c r="Y944" s="5"/>
      <c r="Z944" s="5"/>
    </row>
    <row r="945" ht="14.25" customHeight="1">
      <c r="A945" s="1"/>
      <c r="B945" s="2"/>
      <c r="C945" s="14"/>
      <c r="D945" s="14"/>
      <c r="E945" s="2"/>
      <c r="F945" s="15"/>
      <c r="G945" s="16"/>
      <c r="H945" s="16"/>
      <c r="I945" s="4"/>
      <c r="J945" s="5"/>
      <c r="K945" s="5"/>
      <c r="L945" s="5"/>
      <c r="M945" s="5"/>
      <c r="N945" s="5"/>
      <c r="O945" s="5"/>
      <c r="P945" s="5"/>
      <c r="Q945" s="5"/>
      <c r="R945" s="5"/>
      <c r="S945" s="5"/>
      <c r="T945" s="5"/>
      <c r="U945" s="5"/>
      <c r="V945" s="5"/>
      <c r="W945" s="5"/>
      <c r="X945" s="5"/>
      <c r="Y945" s="5"/>
      <c r="Z945" s="5"/>
    </row>
    <row r="946" ht="14.25" customHeight="1">
      <c r="A946" s="1"/>
      <c r="B946" s="2"/>
      <c r="C946" s="14"/>
      <c r="D946" s="14"/>
      <c r="E946" s="2"/>
      <c r="F946" s="15"/>
      <c r="G946" s="16"/>
      <c r="H946" s="16"/>
      <c r="I946" s="4"/>
      <c r="J946" s="5"/>
      <c r="K946" s="5"/>
      <c r="L946" s="5"/>
      <c r="M946" s="5"/>
      <c r="N946" s="5"/>
      <c r="O946" s="5"/>
      <c r="P946" s="5"/>
      <c r="Q946" s="5"/>
      <c r="R946" s="5"/>
      <c r="S946" s="5"/>
      <c r="T946" s="5"/>
      <c r="U946" s="5"/>
      <c r="V946" s="5"/>
      <c r="W946" s="5"/>
      <c r="X946" s="5"/>
      <c r="Y946" s="5"/>
      <c r="Z946" s="5"/>
    </row>
    <row r="947" ht="14.25" customHeight="1">
      <c r="A947" s="1"/>
      <c r="B947" s="2"/>
      <c r="C947" s="14"/>
      <c r="D947" s="14"/>
      <c r="E947" s="2"/>
      <c r="F947" s="15"/>
      <c r="G947" s="16"/>
      <c r="H947" s="16"/>
      <c r="I947" s="4"/>
      <c r="J947" s="5"/>
      <c r="K947" s="5"/>
      <c r="L947" s="5"/>
      <c r="M947" s="5"/>
      <c r="N947" s="5"/>
      <c r="O947" s="5"/>
      <c r="P947" s="5"/>
      <c r="Q947" s="5"/>
      <c r="R947" s="5"/>
      <c r="S947" s="5"/>
      <c r="T947" s="5"/>
      <c r="U947" s="5"/>
      <c r="V947" s="5"/>
      <c r="W947" s="5"/>
      <c r="X947" s="5"/>
      <c r="Y947" s="5"/>
      <c r="Z947" s="5"/>
    </row>
    <row r="948" ht="14.25" customHeight="1">
      <c r="A948" s="1"/>
      <c r="B948" s="2"/>
      <c r="C948" s="14"/>
      <c r="D948" s="14"/>
      <c r="E948" s="2"/>
      <c r="F948" s="15"/>
      <c r="G948" s="16"/>
      <c r="H948" s="16"/>
      <c r="I948" s="4"/>
      <c r="J948" s="5"/>
      <c r="K948" s="5"/>
      <c r="L948" s="5"/>
      <c r="M948" s="5"/>
      <c r="N948" s="5"/>
      <c r="O948" s="5"/>
      <c r="P948" s="5"/>
      <c r="Q948" s="5"/>
      <c r="R948" s="5"/>
      <c r="S948" s="5"/>
      <c r="T948" s="5"/>
      <c r="U948" s="5"/>
      <c r="V948" s="5"/>
      <c r="W948" s="5"/>
      <c r="X948" s="5"/>
      <c r="Y948" s="5"/>
      <c r="Z948" s="5"/>
    </row>
    <row r="949" ht="14.25" customHeight="1">
      <c r="A949" s="1"/>
      <c r="B949" s="2"/>
      <c r="C949" s="14"/>
      <c r="D949" s="14"/>
      <c r="E949" s="2"/>
      <c r="F949" s="15"/>
      <c r="G949" s="16"/>
      <c r="H949" s="16"/>
      <c r="I949" s="4"/>
      <c r="J949" s="5"/>
      <c r="K949" s="5"/>
      <c r="L949" s="5"/>
      <c r="M949" s="5"/>
      <c r="N949" s="5"/>
      <c r="O949" s="5"/>
      <c r="P949" s="5"/>
      <c r="Q949" s="5"/>
      <c r="R949" s="5"/>
      <c r="S949" s="5"/>
      <c r="T949" s="5"/>
      <c r="U949" s="5"/>
      <c r="V949" s="5"/>
      <c r="W949" s="5"/>
      <c r="X949" s="5"/>
      <c r="Y949" s="5"/>
      <c r="Z949" s="5"/>
    </row>
    <row r="950" ht="14.25" customHeight="1">
      <c r="A950" s="1"/>
      <c r="B950" s="2"/>
      <c r="C950" s="14"/>
      <c r="D950" s="14"/>
      <c r="E950" s="2"/>
      <c r="F950" s="15"/>
      <c r="G950" s="16"/>
      <c r="H950" s="16"/>
      <c r="I950" s="4"/>
      <c r="J950" s="5"/>
      <c r="K950" s="5"/>
      <c r="L950" s="5"/>
      <c r="M950" s="5"/>
      <c r="N950" s="5"/>
      <c r="O950" s="5"/>
      <c r="P950" s="5"/>
      <c r="Q950" s="5"/>
      <c r="R950" s="5"/>
      <c r="S950" s="5"/>
      <c r="T950" s="5"/>
      <c r="U950" s="5"/>
      <c r="V950" s="5"/>
      <c r="W950" s="5"/>
      <c r="X950" s="5"/>
      <c r="Y950" s="5"/>
      <c r="Z950" s="5"/>
    </row>
    <row r="951" ht="14.25" customHeight="1">
      <c r="A951" s="1"/>
      <c r="B951" s="2"/>
      <c r="C951" s="14"/>
      <c r="D951" s="14"/>
      <c r="E951" s="2"/>
      <c r="F951" s="15"/>
      <c r="G951" s="16"/>
      <c r="H951" s="16"/>
      <c r="I951" s="4"/>
      <c r="J951" s="5"/>
      <c r="K951" s="5"/>
      <c r="L951" s="5"/>
      <c r="M951" s="5"/>
      <c r="N951" s="5"/>
      <c r="O951" s="5"/>
      <c r="P951" s="5"/>
      <c r="Q951" s="5"/>
      <c r="R951" s="5"/>
      <c r="S951" s="5"/>
      <c r="T951" s="5"/>
      <c r="U951" s="5"/>
      <c r="V951" s="5"/>
      <c r="W951" s="5"/>
      <c r="X951" s="5"/>
      <c r="Y951" s="5"/>
      <c r="Z951" s="5"/>
    </row>
    <row r="952" ht="14.25" customHeight="1">
      <c r="A952" s="1"/>
      <c r="B952" s="2"/>
      <c r="C952" s="14"/>
      <c r="D952" s="14"/>
      <c r="E952" s="2"/>
      <c r="F952" s="15"/>
      <c r="G952" s="16"/>
      <c r="H952" s="16"/>
      <c r="I952" s="4"/>
      <c r="J952" s="5"/>
      <c r="K952" s="5"/>
      <c r="L952" s="5"/>
      <c r="M952" s="5"/>
      <c r="N952" s="5"/>
      <c r="O952" s="5"/>
      <c r="P952" s="5"/>
      <c r="Q952" s="5"/>
      <c r="R952" s="5"/>
      <c r="S952" s="5"/>
      <c r="T952" s="5"/>
      <c r="U952" s="5"/>
      <c r="V952" s="5"/>
      <c r="W952" s="5"/>
      <c r="X952" s="5"/>
      <c r="Y952" s="5"/>
      <c r="Z952" s="5"/>
    </row>
    <row r="953" ht="14.25" customHeight="1">
      <c r="A953" s="1"/>
      <c r="B953" s="2"/>
      <c r="C953" s="14"/>
      <c r="D953" s="14"/>
      <c r="E953" s="2"/>
      <c r="F953" s="15"/>
      <c r="G953" s="16"/>
      <c r="H953" s="16"/>
      <c r="I953" s="4"/>
      <c r="J953" s="5"/>
      <c r="K953" s="5"/>
      <c r="L953" s="5"/>
      <c r="M953" s="5"/>
      <c r="N953" s="5"/>
      <c r="O953" s="5"/>
      <c r="P953" s="5"/>
      <c r="Q953" s="5"/>
      <c r="R953" s="5"/>
      <c r="S953" s="5"/>
      <c r="T953" s="5"/>
      <c r="U953" s="5"/>
      <c r="V953" s="5"/>
      <c r="W953" s="5"/>
      <c r="X953" s="5"/>
      <c r="Y953" s="5"/>
      <c r="Z953" s="5"/>
    </row>
    <row r="954" ht="14.25" customHeight="1">
      <c r="A954" s="1"/>
      <c r="B954" s="2"/>
      <c r="C954" s="14"/>
      <c r="D954" s="14"/>
      <c r="E954" s="2"/>
      <c r="F954" s="15"/>
      <c r="G954" s="16"/>
      <c r="H954" s="16"/>
      <c r="I954" s="4"/>
      <c r="J954" s="5"/>
      <c r="K954" s="5"/>
      <c r="L954" s="5"/>
      <c r="M954" s="5"/>
      <c r="N954" s="5"/>
      <c r="O954" s="5"/>
      <c r="P954" s="5"/>
      <c r="Q954" s="5"/>
      <c r="R954" s="5"/>
      <c r="S954" s="5"/>
      <c r="T954" s="5"/>
      <c r="U954" s="5"/>
      <c r="V954" s="5"/>
      <c r="W954" s="5"/>
      <c r="X954" s="5"/>
      <c r="Y954" s="5"/>
      <c r="Z954" s="5"/>
    </row>
    <row r="955" ht="14.25" customHeight="1">
      <c r="A955" s="1"/>
      <c r="B955" s="2"/>
      <c r="C955" s="14"/>
      <c r="D955" s="14"/>
      <c r="E955" s="2"/>
      <c r="F955" s="15"/>
      <c r="G955" s="16"/>
      <c r="H955" s="16"/>
      <c r="I955" s="4"/>
      <c r="J955" s="5"/>
      <c r="K955" s="5"/>
      <c r="L955" s="5"/>
      <c r="M955" s="5"/>
      <c r="N955" s="5"/>
      <c r="O955" s="5"/>
      <c r="P955" s="5"/>
      <c r="Q955" s="5"/>
      <c r="R955" s="5"/>
      <c r="S955" s="5"/>
      <c r="T955" s="5"/>
      <c r="U955" s="5"/>
      <c r="V955" s="5"/>
      <c r="W955" s="5"/>
      <c r="X955" s="5"/>
      <c r="Y955" s="5"/>
      <c r="Z955" s="5"/>
    </row>
    <row r="956" ht="14.25" customHeight="1">
      <c r="A956" s="1"/>
      <c r="B956" s="2"/>
      <c r="C956" s="14"/>
      <c r="D956" s="14"/>
      <c r="E956" s="2"/>
      <c r="F956" s="15"/>
      <c r="G956" s="16"/>
      <c r="H956" s="16"/>
      <c r="I956" s="4"/>
      <c r="J956" s="5"/>
      <c r="K956" s="5"/>
      <c r="L956" s="5"/>
      <c r="M956" s="5"/>
      <c r="N956" s="5"/>
      <c r="O956" s="5"/>
      <c r="P956" s="5"/>
      <c r="Q956" s="5"/>
      <c r="R956" s="5"/>
      <c r="S956" s="5"/>
      <c r="T956" s="5"/>
      <c r="U956" s="5"/>
      <c r="V956" s="5"/>
      <c r="W956" s="5"/>
      <c r="X956" s="5"/>
      <c r="Y956" s="5"/>
      <c r="Z956" s="5"/>
    </row>
    <row r="957" ht="14.25" customHeight="1">
      <c r="A957" s="1"/>
      <c r="B957" s="2"/>
      <c r="C957" s="14"/>
      <c r="D957" s="14"/>
      <c r="E957" s="2"/>
      <c r="F957" s="15"/>
      <c r="G957" s="16"/>
      <c r="H957" s="16"/>
      <c r="I957" s="4"/>
      <c r="J957" s="5"/>
      <c r="K957" s="5"/>
      <c r="L957" s="5"/>
      <c r="M957" s="5"/>
      <c r="N957" s="5"/>
      <c r="O957" s="5"/>
      <c r="P957" s="5"/>
      <c r="Q957" s="5"/>
      <c r="R957" s="5"/>
      <c r="S957" s="5"/>
      <c r="T957" s="5"/>
      <c r="U957" s="5"/>
      <c r="V957" s="5"/>
      <c r="W957" s="5"/>
      <c r="X957" s="5"/>
      <c r="Y957" s="5"/>
      <c r="Z957" s="5"/>
    </row>
    <row r="958" ht="14.25" customHeight="1">
      <c r="A958" s="1"/>
      <c r="B958" s="2"/>
      <c r="C958" s="14"/>
      <c r="D958" s="14"/>
      <c r="E958" s="2"/>
      <c r="F958" s="15"/>
      <c r="G958" s="16"/>
      <c r="H958" s="16"/>
      <c r="I958" s="4"/>
      <c r="J958" s="5"/>
      <c r="K958" s="5"/>
      <c r="L958" s="5"/>
      <c r="M958" s="5"/>
      <c r="N958" s="5"/>
      <c r="O958" s="5"/>
      <c r="P958" s="5"/>
      <c r="Q958" s="5"/>
      <c r="R958" s="5"/>
      <c r="S958" s="5"/>
      <c r="T958" s="5"/>
      <c r="U958" s="5"/>
      <c r="V958" s="5"/>
      <c r="W958" s="5"/>
      <c r="X958" s="5"/>
      <c r="Y958" s="5"/>
      <c r="Z958" s="5"/>
    </row>
    <row r="959" ht="14.25" customHeight="1">
      <c r="A959" s="1"/>
      <c r="B959" s="2"/>
      <c r="C959" s="14"/>
      <c r="D959" s="14"/>
      <c r="E959" s="2"/>
      <c r="F959" s="15"/>
      <c r="G959" s="16"/>
      <c r="H959" s="16"/>
      <c r="I959" s="4"/>
      <c r="J959" s="5"/>
      <c r="K959" s="5"/>
      <c r="L959" s="5"/>
      <c r="M959" s="5"/>
      <c r="N959" s="5"/>
      <c r="O959" s="5"/>
      <c r="P959" s="5"/>
      <c r="Q959" s="5"/>
      <c r="R959" s="5"/>
      <c r="S959" s="5"/>
      <c r="T959" s="5"/>
      <c r="U959" s="5"/>
      <c r="V959" s="5"/>
      <c r="W959" s="5"/>
      <c r="X959" s="5"/>
      <c r="Y959" s="5"/>
      <c r="Z959" s="5"/>
    </row>
    <row r="960" ht="14.25" customHeight="1">
      <c r="A960" s="1"/>
      <c r="B960" s="2"/>
      <c r="C960" s="14"/>
      <c r="D960" s="14"/>
      <c r="E960" s="2"/>
      <c r="F960" s="15"/>
      <c r="G960" s="16"/>
      <c r="H960" s="16"/>
      <c r="I960" s="4"/>
      <c r="J960" s="5"/>
      <c r="K960" s="5"/>
      <c r="L960" s="5"/>
      <c r="M960" s="5"/>
      <c r="N960" s="5"/>
      <c r="O960" s="5"/>
      <c r="P960" s="5"/>
      <c r="Q960" s="5"/>
      <c r="R960" s="5"/>
      <c r="S960" s="5"/>
      <c r="T960" s="5"/>
      <c r="U960" s="5"/>
      <c r="V960" s="5"/>
      <c r="W960" s="5"/>
      <c r="X960" s="5"/>
      <c r="Y960" s="5"/>
      <c r="Z960" s="5"/>
    </row>
    <row r="961" ht="14.25" customHeight="1">
      <c r="A961" s="1"/>
      <c r="B961" s="2"/>
      <c r="C961" s="14"/>
      <c r="D961" s="14"/>
      <c r="E961" s="2"/>
      <c r="F961" s="15"/>
      <c r="G961" s="16"/>
      <c r="H961" s="16"/>
      <c r="I961" s="4"/>
      <c r="J961" s="5"/>
      <c r="K961" s="5"/>
      <c r="L961" s="5"/>
      <c r="M961" s="5"/>
      <c r="N961" s="5"/>
      <c r="O961" s="5"/>
      <c r="P961" s="5"/>
      <c r="Q961" s="5"/>
      <c r="R961" s="5"/>
      <c r="S961" s="5"/>
      <c r="T961" s="5"/>
      <c r="U961" s="5"/>
      <c r="V961" s="5"/>
      <c r="W961" s="5"/>
      <c r="X961" s="5"/>
      <c r="Y961" s="5"/>
      <c r="Z961" s="5"/>
    </row>
    <row r="962" ht="14.25" customHeight="1">
      <c r="A962" s="1"/>
      <c r="B962" s="2"/>
      <c r="C962" s="14"/>
      <c r="D962" s="14"/>
      <c r="E962" s="2"/>
      <c r="F962" s="15"/>
      <c r="G962" s="16"/>
      <c r="H962" s="16"/>
      <c r="I962" s="4"/>
      <c r="J962" s="5"/>
      <c r="K962" s="5"/>
      <c r="L962" s="5"/>
      <c r="M962" s="5"/>
      <c r="N962" s="5"/>
      <c r="O962" s="5"/>
      <c r="P962" s="5"/>
      <c r="Q962" s="5"/>
      <c r="R962" s="5"/>
      <c r="S962" s="5"/>
      <c r="T962" s="5"/>
      <c r="U962" s="5"/>
      <c r="V962" s="5"/>
      <c r="W962" s="5"/>
      <c r="X962" s="5"/>
      <c r="Y962" s="5"/>
      <c r="Z962" s="5"/>
    </row>
    <row r="963" ht="14.25" customHeight="1">
      <c r="A963" s="1"/>
      <c r="B963" s="2"/>
      <c r="C963" s="14"/>
      <c r="D963" s="14"/>
      <c r="E963" s="2"/>
      <c r="F963" s="15"/>
      <c r="G963" s="16"/>
      <c r="H963" s="16"/>
      <c r="I963" s="4"/>
      <c r="J963" s="5"/>
      <c r="K963" s="5"/>
      <c r="L963" s="5"/>
      <c r="M963" s="5"/>
      <c r="N963" s="5"/>
      <c r="O963" s="5"/>
      <c r="P963" s="5"/>
      <c r="Q963" s="5"/>
      <c r="R963" s="5"/>
      <c r="S963" s="5"/>
      <c r="T963" s="5"/>
      <c r="U963" s="5"/>
      <c r="V963" s="5"/>
      <c r="W963" s="5"/>
      <c r="X963" s="5"/>
      <c r="Y963" s="5"/>
      <c r="Z963" s="5"/>
    </row>
    <row r="964" ht="14.25" customHeight="1">
      <c r="A964" s="1"/>
      <c r="B964" s="2"/>
      <c r="C964" s="14"/>
      <c r="D964" s="14"/>
      <c r="E964" s="2"/>
      <c r="F964" s="15"/>
      <c r="G964" s="16"/>
      <c r="H964" s="16"/>
      <c r="I964" s="4"/>
      <c r="J964" s="5"/>
      <c r="K964" s="5"/>
      <c r="L964" s="5"/>
      <c r="M964" s="5"/>
      <c r="N964" s="5"/>
      <c r="O964" s="5"/>
      <c r="P964" s="5"/>
      <c r="Q964" s="5"/>
      <c r="R964" s="5"/>
      <c r="S964" s="5"/>
      <c r="T964" s="5"/>
      <c r="U964" s="5"/>
      <c r="V964" s="5"/>
      <c r="W964" s="5"/>
      <c r="X964" s="5"/>
      <c r="Y964" s="5"/>
      <c r="Z964" s="5"/>
    </row>
    <row r="965" ht="14.25" customHeight="1">
      <c r="A965" s="1"/>
      <c r="B965" s="2"/>
      <c r="C965" s="14"/>
      <c r="D965" s="14"/>
      <c r="E965" s="2"/>
      <c r="F965" s="15"/>
      <c r="G965" s="16"/>
      <c r="H965" s="16"/>
      <c r="I965" s="4"/>
      <c r="J965" s="5"/>
      <c r="K965" s="5"/>
      <c r="L965" s="5"/>
      <c r="M965" s="5"/>
      <c r="N965" s="5"/>
      <c r="O965" s="5"/>
      <c r="P965" s="5"/>
      <c r="Q965" s="5"/>
      <c r="R965" s="5"/>
      <c r="S965" s="5"/>
      <c r="T965" s="5"/>
      <c r="U965" s="5"/>
      <c r="V965" s="5"/>
      <c r="W965" s="5"/>
      <c r="X965" s="5"/>
      <c r="Y965" s="5"/>
      <c r="Z965" s="5"/>
    </row>
    <row r="966" ht="14.25" customHeight="1">
      <c r="A966" s="1"/>
      <c r="B966" s="2"/>
      <c r="C966" s="14"/>
      <c r="D966" s="14"/>
      <c r="E966" s="2"/>
      <c r="F966" s="15"/>
      <c r="G966" s="16"/>
      <c r="H966" s="16"/>
      <c r="I966" s="4"/>
      <c r="J966" s="5"/>
      <c r="K966" s="5"/>
      <c r="L966" s="5"/>
      <c r="M966" s="5"/>
      <c r="N966" s="5"/>
      <c r="O966" s="5"/>
      <c r="P966" s="5"/>
      <c r="Q966" s="5"/>
      <c r="R966" s="5"/>
      <c r="S966" s="5"/>
      <c r="T966" s="5"/>
      <c r="U966" s="5"/>
      <c r="V966" s="5"/>
      <c r="W966" s="5"/>
      <c r="X966" s="5"/>
      <c r="Y966" s="5"/>
      <c r="Z966" s="5"/>
    </row>
    <row r="967" ht="14.25" customHeight="1">
      <c r="A967" s="1"/>
      <c r="B967" s="2"/>
      <c r="C967" s="14"/>
      <c r="D967" s="14"/>
      <c r="E967" s="2"/>
      <c r="F967" s="15"/>
      <c r="G967" s="16"/>
      <c r="H967" s="16"/>
      <c r="I967" s="4"/>
      <c r="J967" s="5"/>
      <c r="K967" s="5"/>
      <c r="L967" s="5"/>
      <c r="M967" s="5"/>
      <c r="N967" s="5"/>
      <c r="O967" s="5"/>
      <c r="P967" s="5"/>
      <c r="Q967" s="5"/>
      <c r="R967" s="5"/>
      <c r="S967" s="5"/>
      <c r="T967" s="5"/>
      <c r="U967" s="5"/>
      <c r="V967" s="5"/>
      <c r="W967" s="5"/>
      <c r="X967" s="5"/>
      <c r="Y967" s="5"/>
      <c r="Z967" s="5"/>
    </row>
    <row r="968" ht="14.25" customHeight="1">
      <c r="A968" s="1"/>
      <c r="B968" s="2"/>
      <c r="C968" s="14"/>
      <c r="D968" s="14"/>
      <c r="E968" s="2"/>
      <c r="F968" s="15"/>
      <c r="G968" s="16"/>
      <c r="H968" s="16"/>
      <c r="I968" s="4"/>
      <c r="J968" s="5"/>
      <c r="K968" s="5"/>
      <c r="L968" s="5"/>
      <c r="M968" s="5"/>
      <c r="N968" s="5"/>
      <c r="O968" s="5"/>
      <c r="P968" s="5"/>
      <c r="Q968" s="5"/>
      <c r="R968" s="5"/>
      <c r="S968" s="5"/>
      <c r="T968" s="5"/>
      <c r="U968" s="5"/>
      <c r="V968" s="5"/>
      <c r="W968" s="5"/>
      <c r="X968" s="5"/>
      <c r="Y968" s="5"/>
      <c r="Z968" s="5"/>
    </row>
    <row r="969" ht="14.25" customHeight="1">
      <c r="A969" s="1"/>
      <c r="B969" s="2"/>
      <c r="C969" s="14"/>
      <c r="D969" s="14"/>
      <c r="E969" s="2"/>
      <c r="F969" s="15"/>
      <c r="G969" s="16"/>
      <c r="H969" s="16"/>
      <c r="I969" s="4"/>
      <c r="J969" s="5"/>
      <c r="K969" s="5"/>
      <c r="L969" s="5"/>
      <c r="M969" s="5"/>
      <c r="N969" s="5"/>
      <c r="O969" s="5"/>
      <c r="P969" s="5"/>
      <c r="Q969" s="5"/>
      <c r="R969" s="5"/>
      <c r="S969" s="5"/>
      <c r="T969" s="5"/>
      <c r="U969" s="5"/>
      <c r="V969" s="5"/>
      <c r="W969" s="5"/>
      <c r="X969" s="5"/>
      <c r="Y969" s="5"/>
      <c r="Z969" s="5"/>
    </row>
    <row r="970" ht="14.25" customHeight="1">
      <c r="A970" s="1"/>
      <c r="B970" s="2"/>
      <c r="C970" s="14"/>
      <c r="D970" s="14"/>
      <c r="E970" s="2"/>
      <c r="F970" s="15"/>
      <c r="G970" s="16"/>
      <c r="H970" s="16"/>
      <c r="I970" s="4"/>
      <c r="J970" s="5"/>
      <c r="K970" s="5"/>
      <c r="L970" s="5"/>
      <c r="M970" s="5"/>
      <c r="N970" s="5"/>
      <c r="O970" s="5"/>
      <c r="P970" s="5"/>
      <c r="Q970" s="5"/>
      <c r="R970" s="5"/>
      <c r="S970" s="5"/>
      <c r="T970" s="5"/>
      <c r="U970" s="5"/>
      <c r="V970" s="5"/>
      <c r="W970" s="5"/>
      <c r="X970" s="5"/>
      <c r="Y970" s="5"/>
      <c r="Z970" s="5"/>
    </row>
    <row r="971" ht="14.25" customHeight="1">
      <c r="A971" s="1"/>
      <c r="B971" s="2"/>
      <c r="C971" s="14"/>
      <c r="D971" s="14"/>
      <c r="E971" s="2"/>
      <c r="F971" s="15"/>
      <c r="G971" s="16"/>
      <c r="H971" s="16"/>
      <c r="I971" s="4"/>
      <c r="J971" s="5"/>
      <c r="K971" s="5"/>
      <c r="L971" s="5"/>
      <c r="M971" s="5"/>
      <c r="N971" s="5"/>
      <c r="O971" s="5"/>
      <c r="P971" s="5"/>
      <c r="Q971" s="5"/>
      <c r="R971" s="5"/>
      <c r="S971" s="5"/>
      <c r="T971" s="5"/>
      <c r="U971" s="5"/>
      <c r="V971" s="5"/>
      <c r="W971" s="5"/>
      <c r="X971" s="5"/>
      <c r="Y971" s="5"/>
      <c r="Z971" s="5"/>
    </row>
    <row r="972" ht="14.25" customHeight="1">
      <c r="A972" s="1"/>
      <c r="B972" s="2"/>
      <c r="C972" s="14"/>
      <c r="D972" s="14"/>
      <c r="E972" s="2"/>
      <c r="F972" s="15"/>
      <c r="G972" s="16"/>
      <c r="H972" s="16"/>
      <c r="I972" s="4"/>
      <c r="J972" s="5"/>
      <c r="K972" s="5"/>
      <c r="L972" s="5"/>
      <c r="M972" s="5"/>
      <c r="N972" s="5"/>
      <c r="O972" s="5"/>
      <c r="P972" s="5"/>
      <c r="Q972" s="5"/>
      <c r="R972" s="5"/>
      <c r="S972" s="5"/>
      <c r="T972" s="5"/>
      <c r="U972" s="5"/>
      <c r="V972" s="5"/>
      <c r="W972" s="5"/>
      <c r="X972" s="5"/>
      <c r="Y972" s="5"/>
      <c r="Z972" s="5"/>
    </row>
    <row r="973" ht="14.25" customHeight="1">
      <c r="A973" s="1"/>
      <c r="B973" s="2"/>
      <c r="C973" s="14"/>
      <c r="D973" s="14"/>
      <c r="E973" s="2"/>
      <c r="F973" s="15"/>
      <c r="G973" s="16"/>
      <c r="H973" s="16"/>
      <c r="I973" s="4"/>
      <c r="J973" s="5"/>
      <c r="K973" s="5"/>
      <c r="L973" s="5"/>
      <c r="M973" s="5"/>
      <c r="N973" s="5"/>
      <c r="O973" s="5"/>
      <c r="P973" s="5"/>
      <c r="Q973" s="5"/>
      <c r="R973" s="5"/>
      <c r="S973" s="5"/>
      <c r="T973" s="5"/>
      <c r="U973" s="5"/>
      <c r="V973" s="5"/>
      <c r="W973" s="5"/>
      <c r="X973" s="5"/>
      <c r="Y973" s="5"/>
      <c r="Z973" s="5"/>
    </row>
    <row r="974" ht="14.25" customHeight="1">
      <c r="A974" s="1"/>
      <c r="B974" s="2"/>
      <c r="C974" s="14"/>
      <c r="D974" s="14"/>
      <c r="E974" s="2"/>
      <c r="F974" s="15"/>
      <c r="G974" s="16"/>
      <c r="H974" s="16"/>
      <c r="I974" s="4"/>
      <c r="J974" s="5"/>
      <c r="K974" s="5"/>
      <c r="L974" s="5"/>
      <c r="M974" s="5"/>
      <c r="N974" s="5"/>
      <c r="O974" s="5"/>
      <c r="P974" s="5"/>
      <c r="Q974" s="5"/>
      <c r="R974" s="5"/>
      <c r="S974" s="5"/>
      <c r="T974" s="5"/>
      <c r="U974" s="5"/>
      <c r="V974" s="5"/>
      <c r="W974" s="5"/>
      <c r="X974" s="5"/>
      <c r="Y974" s="5"/>
      <c r="Z974" s="5"/>
    </row>
    <row r="975" ht="14.25" customHeight="1">
      <c r="A975" s="1"/>
      <c r="B975" s="2"/>
      <c r="C975" s="14"/>
      <c r="D975" s="14"/>
      <c r="E975" s="2"/>
      <c r="F975" s="15"/>
      <c r="G975" s="16"/>
      <c r="H975" s="16"/>
      <c r="I975" s="4"/>
      <c r="J975" s="5"/>
      <c r="K975" s="5"/>
      <c r="L975" s="5"/>
      <c r="M975" s="5"/>
      <c r="N975" s="5"/>
      <c r="O975" s="5"/>
      <c r="P975" s="5"/>
      <c r="Q975" s="5"/>
      <c r="R975" s="5"/>
      <c r="S975" s="5"/>
      <c r="T975" s="5"/>
      <c r="U975" s="5"/>
      <c r="V975" s="5"/>
      <c r="W975" s="5"/>
      <c r="X975" s="5"/>
      <c r="Y975" s="5"/>
      <c r="Z975" s="5"/>
    </row>
    <row r="976" ht="14.25" customHeight="1">
      <c r="A976" s="1"/>
      <c r="B976" s="2"/>
      <c r="C976" s="14"/>
      <c r="D976" s="14"/>
      <c r="E976" s="2"/>
      <c r="F976" s="15"/>
      <c r="G976" s="16"/>
      <c r="H976" s="16"/>
      <c r="I976" s="4"/>
      <c r="J976" s="5"/>
      <c r="K976" s="5"/>
      <c r="L976" s="5"/>
      <c r="M976" s="5"/>
      <c r="N976" s="5"/>
      <c r="O976" s="5"/>
      <c r="P976" s="5"/>
      <c r="Q976" s="5"/>
      <c r="R976" s="5"/>
      <c r="S976" s="5"/>
      <c r="T976" s="5"/>
      <c r="U976" s="5"/>
      <c r="V976" s="5"/>
      <c r="W976" s="5"/>
      <c r="X976" s="5"/>
      <c r="Y976" s="5"/>
      <c r="Z976" s="5"/>
    </row>
    <row r="977" ht="14.25" customHeight="1">
      <c r="A977" s="1"/>
      <c r="B977" s="2"/>
      <c r="C977" s="14"/>
      <c r="D977" s="14"/>
      <c r="E977" s="2"/>
      <c r="F977" s="15"/>
      <c r="G977" s="16"/>
      <c r="H977" s="16"/>
      <c r="I977" s="4"/>
      <c r="J977" s="5"/>
      <c r="K977" s="5"/>
      <c r="L977" s="5"/>
      <c r="M977" s="5"/>
      <c r="N977" s="5"/>
      <c r="O977" s="5"/>
      <c r="P977" s="5"/>
      <c r="Q977" s="5"/>
      <c r="R977" s="5"/>
      <c r="S977" s="5"/>
      <c r="T977" s="5"/>
      <c r="U977" s="5"/>
      <c r="V977" s="5"/>
      <c r="W977" s="5"/>
      <c r="X977" s="5"/>
      <c r="Y977" s="5"/>
      <c r="Z977" s="5"/>
    </row>
    <row r="978" ht="14.25" customHeight="1">
      <c r="A978" s="1"/>
      <c r="B978" s="2"/>
      <c r="C978" s="14"/>
      <c r="D978" s="14"/>
      <c r="E978" s="2"/>
      <c r="F978" s="15"/>
      <c r="G978" s="16"/>
      <c r="H978" s="16"/>
      <c r="I978" s="4"/>
      <c r="J978" s="5"/>
      <c r="K978" s="5"/>
      <c r="L978" s="5"/>
      <c r="M978" s="5"/>
      <c r="N978" s="5"/>
      <c r="O978" s="5"/>
      <c r="P978" s="5"/>
      <c r="Q978" s="5"/>
      <c r="R978" s="5"/>
      <c r="S978" s="5"/>
      <c r="T978" s="5"/>
      <c r="U978" s="5"/>
      <c r="V978" s="5"/>
      <c r="W978" s="5"/>
      <c r="X978" s="5"/>
      <c r="Y978" s="5"/>
      <c r="Z978" s="5"/>
    </row>
    <row r="979" ht="14.25" customHeight="1">
      <c r="A979" s="1"/>
      <c r="B979" s="2"/>
      <c r="C979" s="14"/>
      <c r="D979" s="14"/>
      <c r="E979" s="2"/>
      <c r="F979" s="15"/>
      <c r="G979" s="16"/>
      <c r="H979" s="16"/>
      <c r="I979" s="4"/>
      <c r="J979" s="5"/>
      <c r="K979" s="5"/>
      <c r="L979" s="5"/>
      <c r="M979" s="5"/>
      <c r="N979" s="5"/>
      <c r="O979" s="5"/>
      <c r="P979" s="5"/>
      <c r="Q979" s="5"/>
      <c r="R979" s="5"/>
      <c r="S979" s="5"/>
      <c r="T979" s="5"/>
      <c r="U979" s="5"/>
      <c r="V979" s="5"/>
      <c r="W979" s="5"/>
      <c r="X979" s="5"/>
      <c r="Y979" s="5"/>
      <c r="Z979" s="5"/>
    </row>
    <row r="980" ht="14.25" customHeight="1">
      <c r="A980" s="1"/>
      <c r="B980" s="2"/>
      <c r="C980" s="14"/>
      <c r="D980" s="14"/>
      <c r="E980" s="2"/>
      <c r="F980" s="15"/>
      <c r="G980" s="16"/>
      <c r="H980" s="16"/>
      <c r="I980" s="4"/>
      <c r="J980" s="5"/>
      <c r="K980" s="5"/>
      <c r="L980" s="5"/>
      <c r="M980" s="5"/>
      <c r="N980" s="5"/>
      <c r="O980" s="5"/>
      <c r="P980" s="5"/>
      <c r="Q980" s="5"/>
      <c r="R980" s="5"/>
      <c r="S980" s="5"/>
      <c r="T980" s="5"/>
      <c r="U980" s="5"/>
      <c r="V980" s="5"/>
      <c r="W980" s="5"/>
      <c r="X980" s="5"/>
      <c r="Y980" s="5"/>
      <c r="Z980" s="5"/>
    </row>
    <row r="981" ht="14.25" customHeight="1">
      <c r="A981" s="1"/>
      <c r="B981" s="2"/>
      <c r="C981" s="14"/>
      <c r="D981" s="14"/>
      <c r="E981" s="2"/>
      <c r="F981" s="15"/>
      <c r="G981" s="16"/>
      <c r="H981" s="16"/>
      <c r="I981" s="4"/>
      <c r="J981" s="5"/>
      <c r="K981" s="5"/>
      <c r="L981" s="5"/>
      <c r="M981" s="5"/>
      <c r="N981" s="5"/>
      <c r="O981" s="5"/>
      <c r="P981" s="5"/>
      <c r="Q981" s="5"/>
      <c r="R981" s="5"/>
      <c r="S981" s="5"/>
      <c r="T981" s="5"/>
      <c r="U981" s="5"/>
      <c r="V981" s="5"/>
      <c r="W981" s="5"/>
      <c r="X981" s="5"/>
      <c r="Y981" s="5"/>
      <c r="Z981" s="5"/>
    </row>
    <row r="982" ht="14.25" customHeight="1">
      <c r="A982" s="1"/>
      <c r="B982" s="2"/>
      <c r="C982" s="14"/>
      <c r="D982" s="14"/>
      <c r="E982" s="2"/>
      <c r="F982" s="15"/>
      <c r="G982" s="16"/>
      <c r="H982" s="16"/>
      <c r="I982" s="4"/>
      <c r="J982" s="5"/>
      <c r="K982" s="5"/>
      <c r="L982" s="5"/>
      <c r="M982" s="5"/>
      <c r="N982" s="5"/>
      <c r="O982" s="5"/>
      <c r="P982" s="5"/>
      <c r="Q982" s="5"/>
      <c r="R982" s="5"/>
      <c r="S982" s="5"/>
      <c r="T982" s="5"/>
      <c r="U982" s="5"/>
      <c r="V982" s="5"/>
      <c r="W982" s="5"/>
      <c r="X982" s="5"/>
      <c r="Y982" s="5"/>
      <c r="Z982" s="5"/>
    </row>
    <row r="983" ht="14.25" customHeight="1">
      <c r="A983" s="1"/>
      <c r="B983" s="2"/>
      <c r="C983" s="14"/>
      <c r="D983" s="14"/>
      <c r="E983" s="2"/>
      <c r="F983" s="15"/>
      <c r="G983" s="16"/>
      <c r="H983" s="16"/>
      <c r="I983" s="4"/>
      <c r="J983" s="5"/>
      <c r="K983" s="5"/>
      <c r="L983" s="5"/>
      <c r="M983" s="5"/>
      <c r="N983" s="5"/>
      <c r="O983" s="5"/>
      <c r="P983" s="5"/>
      <c r="Q983" s="5"/>
      <c r="R983" s="5"/>
      <c r="S983" s="5"/>
      <c r="T983" s="5"/>
      <c r="U983" s="5"/>
      <c r="V983" s="5"/>
      <c r="W983" s="5"/>
      <c r="X983" s="5"/>
      <c r="Y983" s="5"/>
      <c r="Z983" s="5"/>
    </row>
    <row r="984" ht="14.25" customHeight="1">
      <c r="A984" s="1"/>
      <c r="B984" s="2"/>
      <c r="C984" s="14"/>
      <c r="D984" s="14"/>
      <c r="E984" s="2"/>
      <c r="F984" s="15"/>
      <c r="G984" s="16"/>
      <c r="H984" s="16"/>
      <c r="I984" s="4"/>
      <c r="J984" s="5"/>
      <c r="K984" s="5"/>
      <c r="L984" s="5"/>
      <c r="M984" s="5"/>
      <c r="N984" s="5"/>
      <c r="O984" s="5"/>
      <c r="P984" s="5"/>
      <c r="Q984" s="5"/>
      <c r="R984" s="5"/>
      <c r="S984" s="5"/>
      <c r="T984" s="5"/>
      <c r="U984" s="5"/>
      <c r="V984" s="5"/>
      <c r="W984" s="5"/>
      <c r="X984" s="5"/>
      <c r="Y984" s="5"/>
      <c r="Z984" s="5"/>
    </row>
    <row r="985" ht="14.25" customHeight="1">
      <c r="A985" s="1"/>
      <c r="B985" s="2"/>
      <c r="C985" s="14"/>
      <c r="D985" s="14"/>
      <c r="E985" s="2"/>
      <c r="F985" s="15"/>
      <c r="G985" s="16"/>
      <c r="H985" s="16"/>
      <c r="I985" s="4"/>
      <c r="J985" s="5"/>
      <c r="K985" s="5"/>
      <c r="L985" s="5"/>
      <c r="M985" s="5"/>
      <c r="N985" s="5"/>
      <c r="O985" s="5"/>
      <c r="P985" s="5"/>
      <c r="Q985" s="5"/>
      <c r="R985" s="5"/>
      <c r="S985" s="5"/>
      <c r="T985" s="5"/>
      <c r="U985" s="5"/>
      <c r="V985" s="5"/>
      <c r="W985" s="5"/>
      <c r="X985" s="5"/>
      <c r="Y985" s="5"/>
      <c r="Z985" s="5"/>
    </row>
    <row r="986" ht="14.25" customHeight="1">
      <c r="A986" s="1"/>
      <c r="B986" s="2"/>
      <c r="C986" s="14"/>
      <c r="D986" s="14"/>
      <c r="E986" s="2"/>
      <c r="F986" s="15"/>
      <c r="G986" s="16"/>
      <c r="H986" s="16"/>
      <c r="I986" s="4"/>
      <c r="J986" s="5"/>
      <c r="K986" s="5"/>
      <c r="L986" s="5"/>
      <c r="M986" s="5"/>
      <c r="N986" s="5"/>
      <c r="O986" s="5"/>
      <c r="P986" s="5"/>
      <c r="Q986" s="5"/>
      <c r="R986" s="5"/>
      <c r="S986" s="5"/>
      <c r="T986" s="5"/>
      <c r="U986" s="5"/>
      <c r="V986" s="5"/>
      <c r="W986" s="5"/>
      <c r="X986" s="5"/>
      <c r="Y986" s="5"/>
      <c r="Z986" s="5"/>
    </row>
    <row r="987" ht="14.25" customHeight="1">
      <c r="A987" s="1"/>
      <c r="B987" s="2"/>
      <c r="C987" s="14"/>
      <c r="D987" s="14"/>
      <c r="E987" s="2"/>
      <c r="F987" s="15"/>
      <c r="G987" s="16"/>
      <c r="H987" s="16"/>
      <c r="I987" s="4"/>
      <c r="J987" s="5"/>
      <c r="K987" s="5"/>
      <c r="L987" s="5"/>
      <c r="M987" s="5"/>
      <c r="N987" s="5"/>
      <c r="O987" s="5"/>
      <c r="P987" s="5"/>
      <c r="Q987" s="5"/>
      <c r="R987" s="5"/>
      <c r="S987" s="5"/>
      <c r="T987" s="5"/>
      <c r="U987" s="5"/>
      <c r="V987" s="5"/>
      <c r="W987" s="5"/>
      <c r="X987" s="5"/>
      <c r="Y987" s="5"/>
      <c r="Z987" s="5"/>
    </row>
    <row r="988" ht="14.25" customHeight="1">
      <c r="A988" s="1"/>
      <c r="B988" s="2"/>
      <c r="C988" s="14"/>
      <c r="D988" s="14"/>
      <c r="E988" s="2"/>
      <c r="F988" s="15"/>
      <c r="G988" s="16"/>
      <c r="H988" s="16"/>
      <c r="I988" s="4"/>
      <c r="J988" s="5"/>
      <c r="K988" s="5"/>
      <c r="L988" s="5"/>
      <c r="M988" s="5"/>
      <c r="N988" s="5"/>
      <c r="O988" s="5"/>
      <c r="P988" s="5"/>
      <c r="Q988" s="5"/>
      <c r="R988" s="5"/>
      <c r="S988" s="5"/>
      <c r="T988" s="5"/>
      <c r="U988" s="5"/>
      <c r="V988" s="5"/>
      <c r="W988" s="5"/>
      <c r="X988" s="5"/>
      <c r="Y988" s="5"/>
      <c r="Z988" s="5"/>
    </row>
    <row r="989" ht="14.25" customHeight="1">
      <c r="A989" s="1"/>
      <c r="B989" s="2"/>
      <c r="C989" s="14"/>
      <c r="D989" s="14"/>
      <c r="E989" s="2"/>
      <c r="F989" s="15"/>
      <c r="G989" s="16"/>
      <c r="H989" s="16"/>
      <c r="I989" s="4"/>
      <c r="J989" s="5"/>
      <c r="K989" s="5"/>
      <c r="L989" s="5"/>
      <c r="M989" s="5"/>
      <c r="N989" s="5"/>
      <c r="O989" s="5"/>
      <c r="P989" s="5"/>
      <c r="Q989" s="5"/>
      <c r="R989" s="5"/>
      <c r="S989" s="5"/>
      <c r="T989" s="5"/>
      <c r="U989" s="5"/>
      <c r="V989" s="5"/>
      <c r="W989" s="5"/>
      <c r="X989" s="5"/>
      <c r="Y989" s="5"/>
      <c r="Z989" s="5"/>
    </row>
    <row r="990" ht="14.25" customHeight="1">
      <c r="A990" s="1"/>
      <c r="B990" s="2"/>
      <c r="C990" s="14"/>
      <c r="D990" s="14"/>
      <c r="E990" s="2"/>
      <c r="F990" s="15"/>
      <c r="G990" s="16"/>
      <c r="H990" s="16"/>
      <c r="I990" s="4"/>
      <c r="J990" s="5"/>
      <c r="K990" s="5"/>
      <c r="L990" s="5"/>
      <c r="M990" s="5"/>
      <c r="N990" s="5"/>
      <c r="O990" s="5"/>
      <c r="P990" s="5"/>
      <c r="Q990" s="5"/>
      <c r="R990" s="5"/>
      <c r="S990" s="5"/>
      <c r="T990" s="5"/>
      <c r="U990" s="5"/>
      <c r="V990" s="5"/>
      <c r="W990" s="5"/>
      <c r="X990" s="5"/>
      <c r="Y990" s="5"/>
      <c r="Z990" s="5"/>
    </row>
    <row r="991" ht="14.25" customHeight="1">
      <c r="A991" s="1"/>
      <c r="B991" s="2"/>
      <c r="C991" s="14"/>
      <c r="D991" s="14"/>
      <c r="E991" s="2"/>
      <c r="F991" s="15"/>
      <c r="G991" s="16"/>
      <c r="H991" s="16"/>
      <c r="I991" s="4"/>
      <c r="J991" s="5"/>
      <c r="K991" s="5"/>
      <c r="L991" s="5"/>
      <c r="M991" s="5"/>
      <c r="N991" s="5"/>
      <c r="O991" s="5"/>
      <c r="P991" s="5"/>
      <c r="Q991" s="5"/>
      <c r="R991" s="5"/>
      <c r="S991" s="5"/>
      <c r="T991" s="5"/>
      <c r="U991" s="5"/>
      <c r="V991" s="5"/>
      <c r="W991" s="5"/>
      <c r="X991" s="5"/>
      <c r="Y991" s="5"/>
      <c r="Z991" s="5"/>
    </row>
    <row r="992" ht="14.25" customHeight="1">
      <c r="A992" s="1"/>
      <c r="B992" s="2"/>
      <c r="C992" s="14"/>
      <c r="D992" s="14"/>
      <c r="E992" s="2"/>
      <c r="F992" s="15"/>
      <c r="G992" s="16"/>
      <c r="H992" s="16"/>
      <c r="I992" s="4"/>
      <c r="J992" s="5"/>
      <c r="K992" s="5"/>
      <c r="L992" s="5"/>
      <c r="M992" s="5"/>
      <c r="N992" s="5"/>
      <c r="O992" s="5"/>
      <c r="P992" s="5"/>
      <c r="Q992" s="5"/>
      <c r="R992" s="5"/>
      <c r="S992" s="5"/>
      <c r="T992" s="5"/>
      <c r="U992" s="5"/>
      <c r="V992" s="5"/>
      <c r="W992" s="5"/>
      <c r="X992" s="5"/>
      <c r="Y992" s="5"/>
      <c r="Z992" s="5"/>
    </row>
    <row r="993" ht="14.25" customHeight="1">
      <c r="A993" s="1"/>
      <c r="B993" s="2"/>
      <c r="C993" s="14"/>
      <c r="D993" s="14"/>
      <c r="E993" s="2"/>
      <c r="F993" s="15"/>
      <c r="G993" s="16"/>
      <c r="H993" s="16"/>
      <c r="I993" s="4"/>
      <c r="J993" s="5"/>
      <c r="K993" s="5"/>
      <c r="L993" s="5"/>
      <c r="M993" s="5"/>
      <c r="N993" s="5"/>
      <c r="O993" s="5"/>
      <c r="P993" s="5"/>
      <c r="Q993" s="5"/>
      <c r="R993" s="5"/>
      <c r="S993" s="5"/>
      <c r="T993" s="5"/>
      <c r="U993" s="5"/>
      <c r="V993" s="5"/>
      <c r="W993" s="5"/>
      <c r="X993" s="5"/>
      <c r="Y993" s="5"/>
      <c r="Z993" s="5"/>
    </row>
    <row r="994" ht="14.25" customHeight="1">
      <c r="A994" s="1"/>
      <c r="B994" s="2"/>
      <c r="C994" s="14"/>
      <c r="D994" s="14"/>
      <c r="E994" s="2"/>
      <c r="F994" s="15"/>
      <c r="G994" s="16"/>
      <c r="H994" s="16"/>
      <c r="I994" s="4"/>
      <c r="J994" s="5"/>
      <c r="K994" s="5"/>
      <c r="L994" s="5"/>
      <c r="M994" s="5"/>
      <c r="N994" s="5"/>
      <c r="O994" s="5"/>
      <c r="P994" s="5"/>
      <c r="Q994" s="5"/>
      <c r="R994" s="5"/>
      <c r="S994" s="5"/>
      <c r="T994" s="5"/>
      <c r="U994" s="5"/>
      <c r="V994" s="5"/>
      <c r="W994" s="5"/>
      <c r="X994" s="5"/>
      <c r="Y994" s="5"/>
      <c r="Z994" s="5"/>
    </row>
    <row r="995" ht="14.25" customHeight="1">
      <c r="A995" s="1"/>
      <c r="B995" s="2"/>
      <c r="C995" s="14"/>
      <c r="D995" s="14"/>
      <c r="E995" s="2"/>
      <c r="F995" s="15"/>
      <c r="G995" s="16"/>
      <c r="H995" s="16"/>
      <c r="I995" s="4"/>
      <c r="J995" s="5"/>
      <c r="K995" s="5"/>
      <c r="L995" s="5"/>
      <c r="M995" s="5"/>
      <c r="N995" s="5"/>
      <c r="O995" s="5"/>
      <c r="P995" s="5"/>
      <c r="Q995" s="5"/>
      <c r="R995" s="5"/>
      <c r="S995" s="5"/>
      <c r="T995" s="5"/>
      <c r="U995" s="5"/>
      <c r="V995" s="5"/>
      <c r="W995" s="5"/>
      <c r="X995" s="5"/>
      <c r="Y995" s="5"/>
      <c r="Z995" s="5"/>
    </row>
    <row r="996" ht="14.25" customHeight="1">
      <c r="A996" s="1"/>
      <c r="B996" s="2"/>
      <c r="C996" s="14"/>
      <c r="D996" s="14"/>
      <c r="E996" s="2"/>
      <c r="F996" s="15"/>
      <c r="G996" s="16"/>
      <c r="H996" s="16"/>
      <c r="I996" s="4"/>
      <c r="J996" s="5"/>
      <c r="K996" s="5"/>
      <c r="L996" s="5"/>
      <c r="M996" s="5"/>
      <c r="N996" s="5"/>
      <c r="O996" s="5"/>
      <c r="P996" s="5"/>
      <c r="Q996" s="5"/>
      <c r="R996" s="5"/>
      <c r="S996" s="5"/>
      <c r="T996" s="5"/>
      <c r="U996" s="5"/>
      <c r="V996" s="5"/>
      <c r="W996" s="5"/>
      <c r="X996" s="5"/>
      <c r="Y996" s="5"/>
      <c r="Z996" s="5"/>
    </row>
    <row r="997" ht="14.25" customHeight="1">
      <c r="A997" s="1"/>
      <c r="B997" s="2"/>
      <c r="C997" s="14"/>
      <c r="D997" s="14"/>
      <c r="E997" s="2"/>
      <c r="F997" s="15"/>
      <c r="G997" s="16"/>
      <c r="H997" s="16"/>
      <c r="I997" s="4"/>
      <c r="J997" s="5"/>
      <c r="K997" s="5"/>
      <c r="L997" s="5"/>
      <c r="M997" s="5"/>
      <c r="N997" s="5"/>
      <c r="O997" s="5"/>
      <c r="P997" s="5"/>
      <c r="Q997" s="5"/>
      <c r="R997" s="5"/>
      <c r="S997" s="5"/>
      <c r="T997" s="5"/>
      <c r="U997" s="5"/>
      <c r="V997" s="5"/>
      <c r="W997" s="5"/>
      <c r="X997" s="5"/>
      <c r="Y997" s="5"/>
      <c r="Z997" s="5"/>
    </row>
    <row r="998" ht="14.25" customHeight="1">
      <c r="A998" s="1"/>
      <c r="B998" s="2"/>
      <c r="C998" s="14"/>
      <c r="D998" s="14"/>
      <c r="E998" s="2"/>
      <c r="F998" s="15"/>
      <c r="G998" s="16"/>
      <c r="H998" s="16"/>
      <c r="I998" s="4"/>
      <c r="J998" s="5"/>
      <c r="K998" s="5"/>
      <c r="L998" s="5"/>
      <c r="M998" s="5"/>
      <c r="N998" s="5"/>
      <c r="O998" s="5"/>
      <c r="P998" s="5"/>
      <c r="Q998" s="5"/>
      <c r="R998" s="5"/>
      <c r="S998" s="5"/>
      <c r="T998" s="5"/>
      <c r="U998" s="5"/>
      <c r="V998" s="5"/>
      <c r="W998" s="5"/>
      <c r="X998" s="5"/>
      <c r="Y998" s="5"/>
      <c r="Z998" s="5"/>
    </row>
    <row r="999" ht="14.25" customHeight="1">
      <c r="A999" s="1"/>
      <c r="B999" s="2"/>
      <c r="C999" s="14"/>
      <c r="D999" s="14"/>
      <c r="E999" s="2"/>
      <c r="F999" s="15"/>
      <c r="G999" s="16"/>
      <c r="H999" s="16"/>
      <c r="I999" s="4"/>
      <c r="J999" s="5"/>
      <c r="K999" s="5"/>
      <c r="L999" s="5"/>
      <c r="M999" s="5"/>
      <c r="N999" s="5"/>
      <c r="O999" s="5"/>
      <c r="P999" s="5"/>
      <c r="Q999" s="5"/>
      <c r="R999" s="5"/>
      <c r="S999" s="5"/>
      <c r="T999" s="5"/>
      <c r="U999" s="5"/>
      <c r="V999" s="5"/>
      <c r="W999" s="5"/>
      <c r="X999" s="5"/>
      <c r="Y999" s="5"/>
      <c r="Z999" s="5"/>
    </row>
    <row r="1000" ht="14.25" customHeight="1">
      <c r="A1000" s="1"/>
      <c r="B1000" s="2"/>
      <c r="C1000" s="14"/>
      <c r="D1000" s="14"/>
      <c r="E1000" s="2"/>
      <c r="F1000" s="15"/>
      <c r="G1000" s="16"/>
      <c r="H1000" s="16"/>
      <c r="I1000" s="4"/>
      <c r="J1000" s="5"/>
      <c r="K1000" s="5"/>
      <c r="L1000" s="5"/>
      <c r="M1000" s="5"/>
      <c r="N1000" s="5"/>
      <c r="O1000" s="5"/>
      <c r="P1000" s="5"/>
      <c r="Q1000" s="5"/>
      <c r="R1000" s="5"/>
      <c r="S1000" s="5"/>
      <c r="T1000" s="5"/>
      <c r="U1000" s="5"/>
      <c r="V1000" s="5"/>
      <c r="W1000" s="5"/>
      <c r="X1000" s="5"/>
      <c r="Y1000" s="5"/>
      <c r="Z1000" s="5"/>
    </row>
  </sheetData>
  <mergeCells count="14">
    <mergeCell ref="C10:C11"/>
    <mergeCell ref="D10:D11"/>
    <mergeCell ref="E104:F104"/>
    <mergeCell ref="H104:I104"/>
    <mergeCell ref="E10:E11"/>
    <mergeCell ref="F10:H10"/>
    <mergeCell ref="I10:I11"/>
    <mergeCell ref="C1:H1"/>
    <mergeCell ref="C2:H2"/>
    <mergeCell ref="C5:H5"/>
    <mergeCell ref="C7:F7"/>
    <mergeCell ref="A8:H8"/>
    <mergeCell ref="A10:A11"/>
    <mergeCell ref="B10:B11"/>
  </mergeCells>
  <printOptions horizontalCentered="1"/>
  <pageMargins bottom="0.511805555555555" footer="0.0" header="0.0" left="0.39375" right="0.315277777777778" top="0.511805555555555"/>
  <pageSetup paperSize="9" scale="8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91.14"/>
    <col customWidth="1" min="3" max="3" width="8.71"/>
    <col customWidth="1" min="4" max="6" width="11.43"/>
  </cols>
  <sheetData>
    <row r="1" ht="11.25" customHeight="1">
      <c r="A1" s="95" t="s">
        <v>280</v>
      </c>
      <c r="B1" s="96" t="s">
        <v>281</v>
      </c>
      <c r="C1" s="95" t="s">
        <v>282</v>
      </c>
      <c r="D1" s="97">
        <f>VLOOKUP(A1,emop0321!D:E,2,0)</f>
        <v>143.71</v>
      </c>
      <c r="F1" s="98"/>
    </row>
    <row r="2" ht="11.25" customHeight="1">
      <c r="A2" s="95" t="s">
        <v>283</v>
      </c>
      <c r="B2" s="96" t="s">
        <v>284</v>
      </c>
      <c r="C2" s="95" t="s">
        <v>282</v>
      </c>
      <c r="D2" s="97">
        <f>VLOOKUP(A2,emop0321!D:E,2,0)</f>
        <v>143.71</v>
      </c>
      <c r="E2" s="98"/>
      <c r="F2" s="98"/>
    </row>
    <row r="3" ht="11.25" customHeight="1">
      <c r="A3" s="95" t="s">
        <v>285</v>
      </c>
      <c r="B3" s="96" t="s">
        <v>286</v>
      </c>
      <c r="C3" s="95" t="s">
        <v>282</v>
      </c>
      <c r="D3" s="97">
        <f>VLOOKUP(A3,emop0321!D:E,2,0)</f>
        <v>83.9</v>
      </c>
      <c r="E3" s="98"/>
      <c r="F3" s="98"/>
    </row>
    <row r="4" ht="11.25" customHeight="1">
      <c r="A4" s="95" t="s">
        <v>287</v>
      </c>
      <c r="B4" s="96" t="s">
        <v>288</v>
      </c>
      <c r="C4" s="95" t="s">
        <v>282</v>
      </c>
      <c r="D4" s="97">
        <f>VLOOKUP(A4,emop0321!D:E,2,0)</f>
        <v>162.07</v>
      </c>
      <c r="E4" s="98"/>
      <c r="F4" s="98"/>
    </row>
    <row r="5" ht="11.25" customHeight="1">
      <c r="A5" s="95" t="s">
        <v>289</v>
      </c>
      <c r="B5" s="96" t="s">
        <v>290</v>
      </c>
      <c r="C5" s="95" t="s">
        <v>282</v>
      </c>
      <c r="D5" s="97">
        <f>VLOOKUP(A5,emop0321!D:E,2,0)</f>
        <v>376.21</v>
      </c>
      <c r="E5" s="98"/>
      <c r="F5" s="98"/>
    </row>
    <row r="6" ht="11.25" customHeight="1">
      <c r="A6" s="95" t="s">
        <v>291</v>
      </c>
      <c r="B6" s="96" t="s">
        <v>292</v>
      </c>
      <c r="C6" s="95" t="s">
        <v>282</v>
      </c>
      <c r="D6" s="97">
        <f>VLOOKUP(A6,emop0321!D:E,2,0)</f>
        <v>198.46</v>
      </c>
      <c r="E6" s="98"/>
      <c r="F6" s="98"/>
    </row>
    <row r="7" ht="11.25" customHeight="1">
      <c r="A7" s="95" t="s">
        <v>293</v>
      </c>
      <c r="B7" s="96" t="s">
        <v>294</v>
      </c>
      <c r="C7" s="95" t="s">
        <v>282</v>
      </c>
      <c r="D7" s="97">
        <f>VLOOKUP(A7,emop0321!D:E,2,0)</f>
        <v>79.9</v>
      </c>
      <c r="E7" s="98"/>
      <c r="F7" s="98"/>
    </row>
    <row r="8" ht="11.25" customHeight="1">
      <c r="A8" s="95" t="s">
        <v>295</v>
      </c>
      <c r="B8" s="96" t="s">
        <v>296</v>
      </c>
      <c r="C8" s="95" t="s">
        <v>282</v>
      </c>
      <c r="D8" s="97">
        <f>VLOOKUP(A8,emop0321!D:E,2,0)</f>
        <v>74.74</v>
      </c>
      <c r="E8" s="98"/>
      <c r="F8" s="98"/>
    </row>
    <row r="9" ht="11.25" customHeight="1">
      <c r="A9" s="95" t="s">
        <v>297</v>
      </c>
      <c r="B9" s="96" t="s">
        <v>298</v>
      </c>
      <c r="C9" s="95" t="s">
        <v>282</v>
      </c>
      <c r="D9" s="97">
        <f>VLOOKUP(A9,emop0321!D:E,2,0)</f>
        <v>177.84</v>
      </c>
      <c r="E9" s="98"/>
      <c r="F9" s="98"/>
    </row>
    <row r="10" ht="11.25" customHeight="1">
      <c r="A10" s="95" t="s">
        <v>299</v>
      </c>
      <c r="B10" s="96" t="s">
        <v>300</v>
      </c>
      <c r="C10" s="95" t="s">
        <v>282</v>
      </c>
      <c r="D10" s="97">
        <f>VLOOKUP(A10,emop0321!D:E,2,0)</f>
        <v>50.25</v>
      </c>
      <c r="E10" s="98"/>
      <c r="F10" s="98"/>
    </row>
    <row r="11" ht="11.25" customHeight="1">
      <c r="A11" s="95" t="s">
        <v>301</v>
      </c>
      <c r="B11" s="96" t="s">
        <v>302</v>
      </c>
      <c r="C11" s="95" t="s">
        <v>282</v>
      </c>
      <c r="D11" s="97">
        <f>VLOOKUP(A11,emop0321!D:E,2,0)</f>
        <v>313.59</v>
      </c>
      <c r="E11" s="98"/>
      <c r="F11" s="98"/>
    </row>
    <row r="12" ht="11.25" customHeight="1">
      <c r="A12" s="95" t="s">
        <v>303</v>
      </c>
      <c r="B12" s="96" t="s">
        <v>304</v>
      </c>
      <c r="C12" s="95" t="s">
        <v>282</v>
      </c>
      <c r="D12" s="97">
        <f>VLOOKUP(A12,emop0321!D:E,2,0)</f>
        <v>376.21</v>
      </c>
      <c r="E12" s="98"/>
      <c r="F12" s="98"/>
    </row>
    <row r="13" ht="11.25" customHeight="1">
      <c r="A13" s="95" t="s">
        <v>305</v>
      </c>
      <c r="B13" s="96" t="s">
        <v>306</v>
      </c>
      <c r="C13" s="95" t="s">
        <v>282</v>
      </c>
      <c r="D13" s="97">
        <f>VLOOKUP(A13,emop0321!D:E,2,0)</f>
        <v>605.47</v>
      </c>
      <c r="E13" s="98"/>
      <c r="F13" s="98"/>
    </row>
    <row r="14" ht="11.25" customHeight="1">
      <c r="A14" s="95" t="s">
        <v>307</v>
      </c>
      <c r="B14" s="96" t="s">
        <v>308</v>
      </c>
      <c r="C14" s="95" t="s">
        <v>282</v>
      </c>
      <c r="D14" s="97">
        <f>VLOOKUP(A14,emop0321!D:E,2,0)</f>
        <v>691.15</v>
      </c>
      <c r="E14" s="98"/>
      <c r="F14" s="98"/>
    </row>
    <row r="15" ht="11.25" customHeight="1">
      <c r="A15" s="95" t="s">
        <v>309</v>
      </c>
      <c r="B15" s="96" t="s">
        <v>310</v>
      </c>
      <c r="C15" s="95" t="s">
        <v>282</v>
      </c>
      <c r="D15" s="97">
        <f>VLOOKUP(A15,emop0321!D:E,2,0)</f>
        <v>905.34</v>
      </c>
      <c r="E15" s="98"/>
      <c r="F15" s="98"/>
    </row>
    <row r="16" ht="11.25" customHeight="1">
      <c r="A16" s="95" t="s">
        <v>311</v>
      </c>
      <c r="B16" s="96" t="s">
        <v>312</v>
      </c>
      <c r="C16" s="95" t="s">
        <v>282</v>
      </c>
      <c r="D16" s="97">
        <f>VLOOKUP(A16,emop0321!D:E,2,0)</f>
        <v>905.34</v>
      </c>
      <c r="E16" s="98"/>
      <c r="F16" s="98"/>
    </row>
    <row r="17" ht="11.25" customHeight="1">
      <c r="A17" s="95" t="s">
        <v>313</v>
      </c>
      <c r="B17" s="96" t="s">
        <v>314</v>
      </c>
      <c r="C17" s="95" t="s">
        <v>282</v>
      </c>
      <c r="D17" s="97">
        <f>VLOOKUP(A17,emop0321!D:E,2,0)</f>
        <v>1448.73</v>
      </c>
      <c r="E17" s="98"/>
      <c r="F17" s="98"/>
    </row>
    <row r="18" ht="11.25" customHeight="1">
      <c r="A18" s="95" t="s">
        <v>315</v>
      </c>
      <c r="B18" s="96" t="s">
        <v>316</v>
      </c>
      <c r="C18" s="95" t="s">
        <v>282</v>
      </c>
      <c r="D18" s="97">
        <f>VLOOKUP(A18,emop0321!D:E,2,0)</f>
        <v>1569.58</v>
      </c>
      <c r="E18" s="98"/>
      <c r="F18" s="98"/>
    </row>
    <row r="19" ht="11.25" customHeight="1">
      <c r="A19" s="95" t="s">
        <v>317</v>
      </c>
      <c r="B19" s="96" t="s">
        <v>318</v>
      </c>
      <c r="C19" s="95" t="s">
        <v>282</v>
      </c>
      <c r="D19" s="97">
        <f>VLOOKUP(A19,emop0321!D:E,2,0)</f>
        <v>1690.44</v>
      </c>
      <c r="E19" s="98"/>
      <c r="F19" s="98"/>
    </row>
    <row r="20" ht="11.25" customHeight="1">
      <c r="A20" s="95" t="s">
        <v>319</v>
      </c>
      <c r="B20" s="96" t="s">
        <v>320</v>
      </c>
      <c r="C20" s="95" t="s">
        <v>282</v>
      </c>
      <c r="D20" s="97">
        <f>VLOOKUP(A20,emop0321!D:E,2,0)</f>
        <v>2294.74</v>
      </c>
      <c r="E20" s="98"/>
      <c r="F20" s="98"/>
    </row>
    <row r="21" ht="11.25" customHeight="1">
      <c r="A21" s="95" t="s">
        <v>321</v>
      </c>
      <c r="B21" s="96" t="s">
        <v>322</v>
      </c>
      <c r="C21" s="95" t="s">
        <v>282</v>
      </c>
      <c r="D21" s="97">
        <f>VLOOKUP(A21,emop0321!D:E,2,0)</f>
        <v>2534.89</v>
      </c>
      <c r="E21" s="98"/>
      <c r="F21" s="98"/>
    </row>
    <row r="22" ht="11.25" customHeight="1">
      <c r="A22" s="95" t="s">
        <v>323</v>
      </c>
      <c r="B22" s="96" t="s">
        <v>324</v>
      </c>
      <c r="C22" s="95" t="s">
        <v>282</v>
      </c>
      <c r="D22" s="97">
        <f>VLOOKUP(A22,emop0321!D:E,2,0)</f>
        <v>2655.75</v>
      </c>
      <c r="E22" s="98"/>
      <c r="F22" s="98"/>
    </row>
    <row r="23" ht="11.25" customHeight="1">
      <c r="A23" s="95" t="s">
        <v>325</v>
      </c>
      <c r="B23" s="96" t="s">
        <v>326</v>
      </c>
      <c r="C23" s="95" t="s">
        <v>282</v>
      </c>
      <c r="D23" s="97">
        <f>VLOOKUP(A23,emop0321!D:E,2,0)</f>
        <v>874.14</v>
      </c>
      <c r="E23" s="98"/>
      <c r="F23" s="98"/>
    </row>
    <row r="24" ht="11.25" customHeight="1">
      <c r="A24" s="95" t="s">
        <v>327</v>
      </c>
      <c r="B24" s="96" t="s">
        <v>328</v>
      </c>
      <c r="C24" s="95" t="s">
        <v>282</v>
      </c>
      <c r="D24" s="97">
        <f>VLOOKUP(A24,emop0321!D:E,2,0)</f>
        <v>874.14</v>
      </c>
      <c r="E24" s="98"/>
      <c r="F24" s="98"/>
    </row>
    <row r="25" ht="11.25" customHeight="1">
      <c r="A25" s="95" t="s">
        <v>329</v>
      </c>
      <c r="B25" s="96" t="s">
        <v>330</v>
      </c>
      <c r="C25" s="95" t="s">
        <v>282</v>
      </c>
      <c r="D25" s="97">
        <f>VLOOKUP(A25,emop0321!D:E,2,0)</f>
        <v>846.09</v>
      </c>
      <c r="E25" s="98"/>
      <c r="F25" s="98"/>
    </row>
    <row r="26" ht="11.25" customHeight="1">
      <c r="A26" s="95" t="s">
        <v>331</v>
      </c>
      <c r="B26" s="96" t="s">
        <v>332</v>
      </c>
      <c r="C26" s="95" t="s">
        <v>282</v>
      </c>
      <c r="D26" s="97">
        <f>VLOOKUP(A26,emop0321!D:E,2,0)</f>
        <v>564.06</v>
      </c>
      <c r="E26" s="98"/>
      <c r="F26" s="98"/>
    </row>
    <row r="27" ht="11.25" customHeight="1">
      <c r="A27" s="95" t="s">
        <v>333</v>
      </c>
      <c r="B27" s="96" t="s">
        <v>334</v>
      </c>
      <c r="C27" s="95" t="s">
        <v>282</v>
      </c>
      <c r="D27" s="97">
        <f>VLOOKUP(A27,emop0321!D:E,2,0)</f>
        <v>564.06</v>
      </c>
      <c r="E27" s="98"/>
      <c r="F27" s="98"/>
    </row>
    <row r="28" ht="11.25" customHeight="1">
      <c r="A28" s="95" t="s">
        <v>335</v>
      </c>
      <c r="B28" s="96" t="s">
        <v>336</v>
      </c>
      <c r="C28" s="95" t="s">
        <v>282</v>
      </c>
      <c r="D28" s="97">
        <f>VLOOKUP(A28,emop0321!D:E,2,0)</f>
        <v>1779.61</v>
      </c>
      <c r="E28" s="98"/>
      <c r="F28" s="98"/>
    </row>
    <row r="29" ht="11.25" customHeight="1">
      <c r="A29" s="95" t="s">
        <v>337</v>
      </c>
      <c r="B29" s="96" t="s">
        <v>338</v>
      </c>
      <c r="C29" s="95" t="s">
        <v>282</v>
      </c>
      <c r="D29" s="97">
        <f>VLOOKUP(A29,emop0321!D:E,2,0)</f>
        <v>1779.61</v>
      </c>
      <c r="E29" s="98"/>
      <c r="F29" s="98"/>
    </row>
    <row r="30" ht="11.25" customHeight="1">
      <c r="A30" s="95" t="s">
        <v>339</v>
      </c>
      <c r="B30" s="96" t="s">
        <v>340</v>
      </c>
      <c r="C30" s="95" t="s">
        <v>282</v>
      </c>
      <c r="D30" s="97">
        <f>VLOOKUP(A30,emop0321!D:E,2,0)</f>
        <v>2061.65</v>
      </c>
      <c r="E30" s="98"/>
      <c r="F30" s="98"/>
    </row>
    <row r="31" ht="11.25" customHeight="1">
      <c r="A31" s="95" t="s">
        <v>341</v>
      </c>
      <c r="B31" s="96" t="s">
        <v>342</v>
      </c>
      <c r="C31" s="95" t="s">
        <v>282</v>
      </c>
      <c r="D31" s="97">
        <f>VLOOKUP(A31,emop0321!D:E,2,0)</f>
        <v>1626.77</v>
      </c>
      <c r="E31" s="98"/>
      <c r="F31" s="98"/>
    </row>
    <row r="32" ht="11.25" customHeight="1">
      <c r="A32" s="95" t="s">
        <v>343</v>
      </c>
      <c r="B32" s="96" t="s">
        <v>344</v>
      </c>
      <c r="C32" s="95" t="s">
        <v>282</v>
      </c>
      <c r="D32" s="97">
        <f>VLOOKUP(A32,emop0321!D:E,2,0)</f>
        <v>1626.77</v>
      </c>
      <c r="E32" s="98"/>
      <c r="F32" s="98"/>
    </row>
    <row r="33" ht="11.25" customHeight="1">
      <c r="A33" s="95" t="s">
        <v>345</v>
      </c>
      <c r="B33" s="96" t="s">
        <v>346</v>
      </c>
      <c r="C33" s="95" t="s">
        <v>282</v>
      </c>
      <c r="D33" s="97">
        <f>VLOOKUP(A33,emop0321!D:E,2,0)</f>
        <v>5247.02</v>
      </c>
      <c r="E33" s="98"/>
      <c r="F33" s="98"/>
    </row>
    <row r="34" ht="11.25" customHeight="1">
      <c r="A34" s="95" t="s">
        <v>347</v>
      </c>
      <c r="B34" s="96" t="s">
        <v>348</v>
      </c>
      <c r="C34" s="95" t="s">
        <v>282</v>
      </c>
      <c r="D34" s="97">
        <f>VLOOKUP(A34,emop0321!D:E,2,0)</f>
        <v>5642.77</v>
      </c>
      <c r="E34" s="98"/>
      <c r="F34" s="98"/>
    </row>
    <row r="35" ht="11.25" customHeight="1">
      <c r="A35" s="95" t="s">
        <v>349</v>
      </c>
      <c r="B35" s="96" t="s">
        <v>350</v>
      </c>
      <c r="C35" s="95" t="s">
        <v>282</v>
      </c>
      <c r="D35" s="97">
        <f>VLOOKUP(A35,emop0321!D:E,2,0)</f>
        <v>1968.48</v>
      </c>
      <c r="E35" s="98"/>
      <c r="F35" s="98"/>
    </row>
    <row r="36" ht="11.25" customHeight="1">
      <c r="A36" s="95" t="s">
        <v>351</v>
      </c>
      <c r="B36" s="96" t="s">
        <v>352</v>
      </c>
      <c r="C36" s="95" t="s">
        <v>282</v>
      </c>
      <c r="D36" s="97">
        <f>VLOOKUP(A36,emop0321!D:E,2,0)</f>
        <v>2231.18</v>
      </c>
      <c r="E36" s="98"/>
      <c r="F36" s="98"/>
    </row>
    <row r="37" ht="11.25" customHeight="1">
      <c r="A37" s="95" t="s">
        <v>353</v>
      </c>
      <c r="B37" s="96" t="s">
        <v>354</v>
      </c>
      <c r="C37" s="95" t="s">
        <v>282</v>
      </c>
      <c r="D37" s="97">
        <f>VLOOKUP(A37,emop0321!D:E,2,0)</f>
        <v>2886.2</v>
      </c>
      <c r="E37" s="98"/>
      <c r="F37" s="98"/>
    </row>
    <row r="38" ht="11.25" customHeight="1">
      <c r="A38" s="95" t="s">
        <v>355</v>
      </c>
      <c r="B38" s="96" t="s">
        <v>356</v>
      </c>
      <c r="C38" s="95" t="s">
        <v>282</v>
      </c>
      <c r="D38" s="97">
        <f>VLOOKUP(A38,emop0321!D:E,2,0)</f>
        <v>3070.42</v>
      </c>
      <c r="E38" s="98"/>
      <c r="F38" s="98"/>
    </row>
    <row r="39" ht="11.25" customHeight="1">
      <c r="A39" s="95" t="s">
        <v>357</v>
      </c>
      <c r="B39" s="96" t="s">
        <v>358</v>
      </c>
      <c r="C39" s="95" t="s">
        <v>282</v>
      </c>
      <c r="D39" s="97">
        <f>VLOOKUP(A39,emop0321!D:E,2,0)</f>
        <v>1105.35</v>
      </c>
      <c r="E39" s="98"/>
      <c r="F39" s="98"/>
    </row>
    <row r="40" ht="11.25" customHeight="1">
      <c r="A40" s="95" t="s">
        <v>359</v>
      </c>
      <c r="B40" s="96" t="s">
        <v>360</v>
      </c>
      <c r="C40" s="95" t="s">
        <v>361</v>
      </c>
      <c r="D40" s="97">
        <f>VLOOKUP(A40,emop0321!D:E,2,0)</f>
        <v>151.73</v>
      </c>
      <c r="E40" s="98"/>
      <c r="F40" s="98"/>
    </row>
    <row r="41" ht="11.25" customHeight="1">
      <c r="A41" s="95" t="s">
        <v>362</v>
      </c>
      <c r="B41" s="96" t="s">
        <v>363</v>
      </c>
      <c r="C41" s="95" t="s">
        <v>361</v>
      </c>
      <c r="D41" s="97">
        <f>VLOOKUP(A41,emop0321!D:E,2,0)</f>
        <v>157.34</v>
      </c>
      <c r="E41" s="98"/>
      <c r="F41" s="98"/>
    </row>
    <row r="42" ht="11.25" customHeight="1">
      <c r="A42" s="95" t="s">
        <v>364</v>
      </c>
      <c r="B42" s="96" t="s">
        <v>365</v>
      </c>
      <c r="C42" s="95" t="s">
        <v>361</v>
      </c>
      <c r="D42" s="97">
        <f>VLOOKUP(A42,emop0321!D:E,2,0)</f>
        <v>71.44</v>
      </c>
      <c r="E42" s="98"/>
      <c r="F42" s="98"/>
    </row>
    <row r="43" ht="11.25" customHeight="1">
      <c r="A43" s="95" t="s">
        <v>366</v>
      </c>
      <c r="B43" s="96" t="s">
        <v>367</v>
      </c>
      <c r="C43" s="95" t="s">
        <v>361</v>
      </c>
      <c r="D43" s="97">
        <f>VLOOKUP(A43,emop0321!D:E,2,0)</f>
        <v>56.66</v>
      </c>
      <c r="E43" s="98"/>
      <c r="F43" s="98"/>
    </row>
    <row r="44" ht="11.25" customHeight="1">
      <c r="A44" s="95" t="s">
        <v>368</v>
      </c>
      <c r="B44" s="96" t="s">
        <v>369</v>
      </c>
      <c r="C44" s="95" t="s">
        <v>282</v>
      </c>
      <c r="D44" s="97">
        <f>VLOOKUP(A44,emop0321!D:E,2,0)</f>
        <v>160.35</v>
      </c>
      <c r="E44" s="98"/>
      <c r="F44" s="98"/>
    </row>
    <row r="45" ht="11.25" customHeight="1">
      <c r="A45" s="95" t="s">
        <v>370</v>
      </c>
      <c r="B45" s="96" t="s">
        <v>371</v>
      </c>
      <c r="C45" s="95" t="s">
        <v>282</v>
      </c>
      <c r="D45" s="97">
        <f>VLOOKUP(A45,emop0321!D:E,2,0)</f>
        <v>138.26</v>
      </c>
      <c r="E45" s="98"/>
      <c r="F45" s="98"/>
    </row>
    <row r="46" ht="11.25" customHeight="1">
      <c r="A46" s="95" t="s">
        <v>372</v>
      </c>
      <c r="B46" s="96" t="s">
        <v>373</v>
      </c>
      <c r="C46" s="95" t="s">
        <v>282</v>
      </c>
      <c r="D46" s="97">
        <f>VLOOKUP(A46,emop0321!D:E,2,0)</f>
        <v>93.09</v>
      </c>
      <c r="E46" s="98"/>
      <c r="F46" s="98"/>
    </row>
    <row r="47" ht="11.25" customHeight="1">
      <c r="A47" s="95" t="s">
        <v>374</v>
      </c>
      <c r="B47" s="96" t="s">
        <v>375</v>
      </c>
      <c r="C47" s="95" t="s">
        <v>361</v>
      </c>
      <c r="D47" s="97">
        <f>VLOOKUP(A47,emop0321!D:E,2,0)</f>
        <v>281.4</v>
      </c>
      <c r="E47" s="98"/>
      <c r="F47" s="98"/>
    </row>
    <row r="48" ht="11.25" customHeight="1">
      <c r="A48" s="95" t="s">
        <v>376</v>
      </c>
      <c r="B48" s="96" t="s">
        <v>377</v>
      </c>
      <c r="C48" s="95" t="s">
        <v>361</v>
      </c>
      <c r="D48" s="97">
        <f>VLOOKUP(A48,emop0321!D:E,2,0)</f>
        <v>2623.51</v>
      </c>
      <c r="E48" s="98"/>
      <c r="F48" s="98"/>
    </row>
    <row r="49" ht="11.25" customHeight="1">
      <c r="A49" s="95" t="s">
        <v>378</v>
      </c>
      <c r="B49" s="96" t="s">
        <v>379</v>
      </c>
      <c r="C49" s="95" t="s">
        <v>282</v>
      </c>
      <c r="D49" s="97">
        <f>VLOOKUP(A49,emop0321!D:E,2,0)</f>
        <v>262.68</v>
      </c>
      <c r="E49" s="98"/>
      <c r="F49" s="98"/>
    </row>
    <row r="50" ht="11.25" customHeight="1">
      <c r="A50" s="95" t="s">
        <v>380</v>
      </c>
      <c r="B50" s="96" t="s">
        <v>381</v>
      </c>
      <c r="C50" s="95" t="s">
        <v>282</v>
      </c>
      <c r="D50" s="97">
        <f>VLOOKUP(A50,emop0321!D:E,2,0)</f>
        <v>86.76</v>
      </c>
      <c r="E50" s="98"/>
      <c r="F50" s="98"/>
    </row>
    <row r="51" ht="11.25" customHeight="1">
      <c r="A51" s="95" t="s">
        <v>382</v>
      </c>
      <c r="B51" s="96" t="s">
        <v>383</v>
      </c>
      <c r="C51" s="95" t="s">
        <v>282</v>
      </c>
      <c r="D51" s="97">
        <f>VLOOKUP(A51,emop0321!D:E,2,0)</f>
        <v>86.76</v>
      </c>
      <c r="E51" s="98"/>
      <c r="F51" s="98"/>
    </row>
    <row r="52" ht="11.25" customHeight="1">
      <c r="A52" s="95" t="s">
        <v>384</v>
      </c>
      <c r="B52" s="96" t="s">
        <v>385</v>
      </c>
      <c r="C52" s="95" t="s">
        <v>282</v>
      </c>
      <c r="D52" s="97">
        <f>VLOOKUP(A52,emop0321!D:E,2,0)</f>
        <v>86.76</v>
      </c>
      <c r="E52" s="98"/>
      <c r="F52" s="98"/>
    </row>
    <row r="53" ht="11.25" customHeight="1">
      <c r="A53" s="95" t="s">
        <v>386</v>
      </c>
      <c r="B53" s="96" t="s">
        <v>387</v>
      </c>
      <c r="C53" s="95" t="s">
        <v>282</v>
      </c>
      <c r="D53" s="97">
        <f>VLOOKUP(A53,emop0321!D:E,2,0)</f>
        <v>679.81</v>
      </c>
      <c r="E53" s="98"/>
      <c r="F53" s="98"/>
    </row>
    <row r="54" ht="11.25" customHeight="1">
      <c r="A54" s="95" t="s">
        <v>388</v>
      </c>
      <c r="B54" s="96" t="s">
        <v>389</v>
      </c>
      <c r="C54" s="95" t="s">
        <v>282</v>
      </c>
      <c r="D54" s="97">
        <f>VLOOKUP(A54,emop0321!D:E,2,0)</f>
        <v>87.36</v>
      </c>
      <c r="E54" s="98"/>
      <c r="F54" s="98"/>
    </row>
    <row r="55" ht="11.25" customHeight="1">
      <c r="A55" s="95" t="s">
        <v>390</v>
      </c>
      <c r="B55" s="96" t="s">
        <v>391</v>
      </c>
      <c r="C55" s="95" t="s">
        <v>282</v>
      </c>
      <c r="D55" s="97">
        <f>VLOOKUP(A55,emop0321!D:E,2,0)</f>
        <v>375.26</v>
      </c>
      <c r="E55" s="98"/>
      <c r="F55" s="98"/>
    </row>
    <row r="56" ht="11.25" customHeight="1">
      <c r="A56" s="95" t="s">
        <v>392</v>
      </c>
      <c r="B56" s="96" t="s">
        <v>393</v>
      </c>
      <c r="C56" s="95" t="s">
        <v>282</v>
      </c>
      <c r="D56" s="97">
        <f>VLOOKUP(A56,emop0321!D:E,2,0)</f>
        <v>148.81</v>
      </c>
      <c r="E56" s="98"/>
      <c r="F56" s="98"/>
    </row>
    <row r="57" ht="11.25" customHeight="1">
      <c r="A57" s="95" t="s">
        <v>394</v>
      </c>
      <c r="B57" s="96" t="s">
        <v>395</v>
      </c>
      <c r="C57" s="95" t="s">
        <v>282</v>
      </c>
      <c r="D57" s="97">
        <f>VLOOKUP(A57,emop0321!D:E,2,0)</f>
        <v>433.84</v>
      </c>
      <c r="E57" s="98"/>
      <c r="F57" s="98"/>
    </row>
    <row r="58" ht="11.25" customHeight="1">
      <c r="A58" s="95" t="s">
        <v>396</v>
      </c>
      <c r="B58" s="96" t="s">
        <v>397</v>
      </c>
      <c r="C58" s="95" t="s">
        <v>282</v>
      </c>
      <c r="D58" s="97">
        <f>VLOOKUP(A58,emop0321!D:E,2,0)</f>
        <v>87.36</v>
      </c>
      <c r="E58" s="98"/>
      <c r="F58" s="98"/>
    </row>
    <row r="59" ht="11.25" customHeight="1">
      <c r="A59" s="95" t="s">
        <v>398</v>
      </c>
      <c r="B59" s="96" t="s">
        <v>399</v>
      </c>
      <c r="C59" s="95" t="s">
        <v>282</v>
      </c>
      <c r="D59" s="97">
        <f>VLOOKUP(A59,emop0321!D:E,2,0)</f>
        <v>87.36</v>
      </c>
      <c r="E59" s="98"/>
      <c r="F59" s="98"/>
    </row>
    <row r="60" ht="11.25" customHeight="1">
      <c r="A60" s="95" t="s">
        <v>400</v>
      </c>
      <c r="B60" s="96" t="s">
        <v>401</v>
      </c>
      <c r="C60" s="95" t="s">
        <v>282</v>
      </c>
      <c r="D60" s="97">
        <f>VLOOKUP(A60,emop0321!D:E,2,0)</f>
        <v>87.36</v>
      </c>
      <c r="E60" s="98"/>
      <c r="F60" s="98"/>
    </row>
    <row r="61" ht="11.25" customHeight="1">
      <c r="A61" s="95" t="s">
        <v>402</v>
      </c>
      <c r="B61" s="96" t="s">
        <v>403</v>
      </c>
      <c r="C61" s="95" t="s">
        <v>282</v>
      </c>
      <c r="D61" s="97">
        <f>VLOOKUP(A61,emop0321!D:E,2,0)</f>
        <v>87.36</v>
      </c>
      <c r="E61" s="98"/>
      <c r="F61" s="98"/>
    </row>
    <row r="62" ht="11.25" customHeight="1">
      <c r="A62" s="95" t="s">
        <v>404</v>
      </c>
      <c r="B62" s="96" t="s">
        <v>405</v>
      </c>
      <c r="C62" s="95" t="s">
        <v>282</v>
      </c>
      <c r="D62" s="97">
        <f>VLOOKUP(A62,emop0321!D:E,2,0)</f>
        <v>145.89</v>
      </c>
      <c r="E62" s="98"/>
      <c r="F62" s="98"/>
    </row>
    <row r="63" ht="11.25" customHeight="1">
      <c r="A63" s="95" t="s">
        <v>406</v>
      </c>
      <c r="B63" s="96" t="s">
        <v>407</v>
      </c>
      <c r="C63" s="95" t="s">
        <v>282</v>
      </c>
      <c r="D63" s="97">
        <f>VLOOKUP(A63,emop0321!D:E,2,0)</f>
        <v>202.55</v>
      </c>
      <c r="E63" s="98"/>
      <c r="F63" s="98"/>
    </row>
    <row r="64" ht="11.25" customHeight="1">
      <c r="A64" s="95" t="s">
        <v>408</v>
      </c>
      <c r="B64" s="96" t="s">
        <v>409</v>
      </c>
      <c r="C64" s="95" t="s">
        <v>361</v>
      </c>
      <c r="D64" s="97">
        <f>VLOOKUP(A64,emop0321!D:E,2,0)</f>
        <v>440.06</v>
      </c>
      <c r="E64" s="98"/>
      <c r="F64" s="98"/>
    </row>
    <row r="65" ht="11.25" customHeight="1">
      <c r="A65" s="95" t="s">
        <v>410</v>
      </c>
      <c r="B65" s="96" t="s">
        <v>411</v>
      </c>
      <c r="C65" s="95" t="s">
        <v>282</v>
      </c>
      <c r="D65" s="97">
        <f>VLOOKUP(A65,emop0321!D:E,2,0)</f>
        <v>361.38</v>
      </c>
      <c r="E65" s="98"/>
      <c r="F65" s="98"/>
    </row>
    <row r="66" ht="11.25" customHeight="1">
      <c r="A66" s="95" t="s">
        <v>412</v>
      </c>
      <c r="B66" s="96" t="s">
        <v>413</v>
      </c>
      <c r="C66" s="95" t="s">
        <v>282</v>
      </c>
      <c r="D66" s="97">
        <f>VLOOKUP(A66,emop0321!D:E,2,0)</f>
        <v>462.92</v>
      </c>
      <c r="E66" s="98"/>
      <c r="F66" s="98"/>
    </row>
    <row r="67" ht="11.25" customHeight="1">
      <c r="A67" s="95" t="s">
        <v>414</v>
      </c>
      <c r="B67" s="96" t="s">
        <v>415</v>
      </c>
      <c r="C67" s="95" t="s">
        <v>282</v>
      </c>
      <c r="D67" s="97">
        <f>VLOOKUP(A67,emop0321!D:E,2,0)</f>
        <v>105.23</v>
      </c>
      <c r="E67" s="98"/>
      <c r="F67" s="98"/>
    </row>
    <row r="68" ht="11.25" customHeight="1">
      <c r="A68" s="95" t="s">
        <v>416</v>
      </c>
      <c r="B68" s="96" t="s">
        <v>417</v>
      </c>
      <c r="C68" s="95" t="s">
        <v>361</v>
      </c>
      <c r="D68" s="97">
        <f>VLOOKUP(A68,emop0321!D:E,2,0)</f>
        <v>10.5</v>
      </c>
      <c r="E68" s="98"/>
      <c r="F68" s="98"/>
    </row>
    <row r="69" ht="11.25" customHeight="1">
      <c r="A69" s="95" t="s">
        <v>418</v>
      </c>
      <c r="B69" s="96" t="s">
        <v>419</v>
      </c>
      <c r="C69" s="95" t="s">
        <v>361</v>
      </c>
      <c r="D69" s="97">
        <f>VLOOKUP(A69,emop0321!D:E,2,0)</f>
        <v>13.3</v>
      </c>
      <c r="E69" s="98"/>
      <c r="F69" s="98"/>
    </row>
    <row r="70" ht="11.25" customHeight="1">
      <c r="A70" s="95" t="s">
        <v>420</v>
      </c>
      <c r="B70" s="96" t="s">
        <v>421</v>
      </c>
      <c r="C70" s="95" t="s">
        <v>361</v>
      </c>
      <c r="D70" s="97">
        <f>VLOOKUP(A70,emop0321!D:E,2,0)</f>
        <v>16.1</v>
      </c>
      <c r="E70" s="98"/>
      <c r="F70" s="98"/>
    </row>
    <row r="71" ht="11.25" customHeight="1">
      <c r="A71" s="95" t="s">
        <v>422</v>
      </c>
      <c r="B71" s="96" t="s">
        <v>423</v>
      </c>
      <c r="C71" s="95" t="s">
        <v>361</v>
      </c>
      <c r="D71" s="97">
        <f>VLOOKUP(A71,emop0321!D:E,2,0)</f>
        <v>19.61</v>
      </c>
      <c r="E71" s="98"/>
      <c r="F71" s="98"/>
    </row>
    <row r="72" ht="11.25" customHeight="1">
      <c r="A72" s="95" t="s">
        <v>424</v>
      </c>
      <c r="B72" s="96" t="s">
        <v>425</v>
      </c>
      <c r="C72" s="95" t="s">
        <v>282</v>
      </c>
      <c r="D72" s="97">
        <f>VLOOKUP(A72,emop0321!D:E,2,0)</f>
        <v>143.68</v>
      </c>
      <c r="E72" s="98"/>
      <c r="F72" s="98"/>
    </row>
    <row r="73" ht="11.25" customHeight="1">
      <c r="A73" s="95" t="s">
        <v>426</v>
      </c>
      <c r="B73" s="96" t="s">
        <v>427</v>
      </c>
      <c r="C73" s="95" t="s">
        <v>282</v>
      </c>
      <c r="D73" s="97">
        <f>VLOOKUP(A73,emop0321!D:E,2,0)</f>
        <v>113.66</v>
      </c>
      <c r="E73" s="98"/>
      <c r="F73" s="98"/>
    </row>
    <row r="74" ht="11.25" customHeight="1">
      <c r="A74" s="95" t="s">
        <v>428</v>
      </c>
      <c r="B74" s="96" t="s">
        <v>429</v>
      </c>
      <c r="C74" s="95" t="s">
        <v>282</v>
      </c>
      <c r="D74" s="97">
        <f>VLOOKUP(A74,emop0321!D:E,2,0)</f>
        <v>143.68</v>
      </c>
      <c r="E74" s="98"/>
      <c r="F74" s="98"/>
    </row>
    <row r="75" ht="11.25" customHeight="1">
      <c r="A75" s="95" t="s">
        <v>430</v>
      </c>
      <c r="B75" s="96" t="s">
        <v>431</v>
      </c>
      <c r="C75" s="95" t="s">
        <v>282</v>
      </c>
      <c r="D75" s="97">
        <f>VLOOKUP(A75,emop0321!D:E,2,0)</f>
        <v>3154.19</v>
      </c>
      <c r="E75" s="98"/>
      <c r="F75" s="98"/>
    </row>
    <row r="76" ht="11.25" customHeight="1">
      <c r="A76" s="95" t="s">
        <v>432</v>
      </c>
      <c r="B76" s="96" t="s">
        <v>433</v>
      </c>
      <c r="C76" s="95" t="s">
        <v>282</v>
      </c>
      <c r="D76" s="97">
        <f>VLOOKUP(A76,emop0321!D:E,2,0)</f>
        <v>143.68</v>
      </c>
      <c r="E76" s="98"/>
      <c r="F76" s="98"/>
    </row>
    <row r="77" ht="11.25" customHeight="1">
      <c r="A77" s="95" t="s">
        <v>434</v>
      </c>
      <c r="B77" s="96" t="s">
        <v>435</v>
      </c>
      <c r="C77" s="95" t="s">
        <v>282</v>
      </c>
      <c r="D77" s="97">
        <f>VLOOKUP(A77,emop0321!D:E,2,0)</f>
        <v>143.68</v>
      </c>
      <c r="E77" s="98"/>
      <c r="F77" s="98"/>
    </row>
    <row r="78" ht="11.25" customHeight="1">
      <c r="A78" s="95" t="s">
        <v>436</v>
      </c>
      <c r="B78" s="96" t="s">
        <v>437</v>
      </c>
      <c r="C78" s="95" t="s">
        <v>282</v>
      </c>
      <c r="D78" s="97">
        <f>VLOOKUP(A78,emop0321!D:E,2,0)</f>
        <v>113.78</v>
      </c>
      <c r="E78" s="98"/>
      <c r="F78" s="98"/>
    </row>
    <row r="79" ht="11.25" customHeight="1">
      <c r="A79" s="95" t="s">
        <v>438</v>
      </c>
      <c r="B79" s="96" t="s">
        <v>439</v>
      </c>
      <c r="C79" s="95" t="s">
        <v>282</v>
      </c>
      <c r="D79" s="97">
        <f>VLOOKUP(A79,emop0321!D:E,2,0)</f>
        <v>155.69</v>
      </c>
      <c r="E79" s="98"/>
      <c r="F79" s="98"/>
    </row>
    <row r="80" ht="11.25" customHeight="1">
      <c r="A80" s="95" t="s">
        <v>440</v>
      </c>
      <c r="B80" s="96" t="s">
        <v>441</v>
      </c>
      <c r="C80" s="95" t="s">
        <v>282</v>
      </c>
      <c r="D80" s="97">
        <f>VLOOKUP(A80,emop0321!D:E,2,0)</f>
        <v>41.9</v>
      </c>
      <c r="E80" s="98"/>
      <c r="F80" s="98"/>
    </row>
    <row r="81" ht="11.25" customHeight="1">
      <c r="A81" s="95" t="s">
        <v>442</v>
      </c>
      <c r="B81" s="96" t="s">
        <v>443</v>
      </c>
      <c r="C81" s="95" t="s">
        <v>282</v>
      </c>
      <c r="D81" s="97">
        <f>VLOOKUP(A81,emop0321!D:E,2,0)</f>
        <v>83.84</v>
      </c>
      <c r="E81" s="98"/>
      <c r="F81" s="98"/>
    </row>
    <row r="82" ht="11.25" customHeight="1">
      <c r="A82" s="95" t="s">
        <v>444</v>
      </c>
      <c r="B82" s="96" t="s">
        <v>445</v>
      </c>
      <c r="C82" s="95" t="s">
        <v>282</v>
      </c>
      <c r="D82" s="97">
        <f>VLOOKUP(A82,emop0321!D:E,2,0)</f>
        <v>41.9</v>
      </c>
      <c r="E82" s="98"/>
      <c r="F82" s="98"/>
    </row>
    <row r="83" ht="11.25" customHeight="1">
      <c r="A83" s="95" t="s">
        <v>446</v>
      </c>
      <c r="B83" s="96" t="s">
        <v>447</v>
      </c>
      <c r="C83" s="95" t="s">
        <v>282</v>
      </c>
      <c r="D83" s="97">
        <f>VLOOKUP(A83,emop0321!D:E,2,0)</f>
        <v>83.84</v>
      </c>
      <c r="E83" s="98"/>
      <c r="F83" s="98"/>
    </row>
    <row r="84" ht="11.25" customHeight="1">
      <c r="A84" s="95" t="s">
        <v>448</v>
      </c>
      <c r="B84" s="96" t="s">
        <v>449</v>
      </c>
      <c r="C84" s="95" t="s">
        <v>282</v>
      </c>
      <c r="D84" s="97">
        <f>VLOOKUP(A84,emop0321!D:E,2,0)</f>
        <v>605.47</v>
      </c>
      <c r="E84" s="98"/>
      <c r="F84" s="98"/>
    </row>
    <row r="85" ht="11.25" customHeight="1">
      <c r="A85" s="95" t="s">
        <v>450</v>
      </c>
      <c r="B85" s="96" t="s">
        <v>451</v>
      </c>
      <c r="C85" s="95" t="s">
        <v>282</v>
      </c>
      <c r="D85" s="97">
        <f>VLOOKUP(A85,emop0321!D:E,2,0)</f>
        <v>552.25</v>
      </c>
      <c r="E85" s="98"/>
      <c r="F85" s="98"/>
    </row>
    <row r="86" ht="11.25" customHeight="1">
      <c r="A86" s="95" t="s">
        <v>452</v>
      </c>
      <c r="B86" s="96" t="s">
        <v>453</v>
      </c>
      <c r="C86" s="95" t="s">
        <v>282</v>
      </c>
      <c r="D86" s="97">
        <f>VLOOKUP(A86,emop0321!D:E,2,0)</f>
        <v>552.25</v>
      </c>
      <c r="E86" s="98"/>
      <c r="F86" s="98"/>
    </row>
    <row r="87" ht="11.25" customHeight="1">
      <c r="A87" s="95" t="s">
        <v>454</v>
      </c>
      <c r="B87" s="96" t="s">
        <v>455</v>
      </c>
      <c r="C87" s="95" t="s">
        <v>282</v>
      </c>
      <c r="D87" s="97">
        <f>VLOOKUP(A87,emop0321!D:E,2,0)</f>
        <v>391.92</v>
      </c>
      <c r="E87" s="98"/>
      <c r="F87" s="98"/>
    </row>
    <row r="88" ht="11.25" customHeight="1">
      <c r="A88" s="95" t="s">
        <v>456</v>
      </c>
      <c r="B88" s="96" t="s">
        <v>457</v>
      </c>
      <c r="C88" s="95" t="s">
        <v>282</v>
      </c>
      <c r="D88" s="97">
        <f>VLOOKUP(A88,emop0321!D:E,2,0)</f>
        <v>905.34</v>
      </c>
      <c r="E88" s="98"/>
      <c r="F88" s="98"/>
    </row>
    <row r="89" ht="11.25" customHeight="1">
      <c r="A89" s="95" t="s">
        <v>458</v>
      </c>
      <c r="B89" s="96" t="s">
        <v>459</v>
      </c>
      <c r="C89" s="95" t="s">
        <v>282</v>
      </c>
      <c r="D89" s="97">
        <f>VLOOKUP(A89,emop0321!D:E,2,0)</f>
        <v>1253.96</v>
      </c>
      <c r="E89" s="98"/>
      <c r="F89" s="98"/>
    </row>
    <row r="90" ht="11.25" customHeight="1">
      <c r="A90" s="95" t="s">
        <v>460</v>
      </c>
      <c r="B90" s="96" t="s">
        <v>461</v>
      </c>
      <c r="C90" s="95" t="s">
        <v>282</v>
      </c>
      <c r="D90" s="97">
        <f>VLOOKUP(A90,emop0321!D:E,2,0)</f>
        <v>11.91</v>
      </c>
      <c r="E90" s="98"/>
      <c r="F90" s="98"/>
    </row>
    <row r="91" ht="11.25" customHeight="1">
      <c r="A91" s="95" t="s">
        <v>462</v>
      </c>
      <c r="B91" s="96" t="s">
        <v>463</v>
      </c>
      <c r="C91" s="95" t="s">
        <v>282</v>
      </c>
      <c r="D91" s="97">
        <f>VLOOKUP(A91,emop0321!D:E,2,0)</f>
        <v>36.03</v>
      </c>
      <c r="E91" s="98"/>
      <c r="F91" s="98"/>
    </row>
    <row r="92" ht="11.25" customHeight="1">
      <c r="A92" s="95" t="s">
        <v>464</v>
      </c>
      <c r="B92" s="96" t="s">
        <v>465</v>
      </c>
      <c r="C92" s="95" t="s">
        <v>282</v>
      </c>
      <c r="D92" s="97">
        <f>VLOOKUP(A92,emop0321!D:E,2,0)</f>
        <v>92.95</v>
      </c>
      <c r="E92" s="98"/>
      <c r="F92" s="98"/>
    </row>
    <row r="93" ht="11.25" customHeight="1">
      <c r="A93" s="95" t="s">
        <v>466</v>
      </c>
      <c r="B93" s="96" t="s">
        <v>467</v>
      </c>
      <c r="C93" s="95" t="s">
        <v>282</v>
      </c>
      <c r="D93" s="97">
        <f>VLOOKUP(A93,emop0321!D:E,2,0)</f>
        <v>164.47</v>
      </c>
      <c r="E93" s="98"/>
      <c r="F93" s="98"/>
    </row>
    <row r="94" ht="11.25" customHeight="1">
      <c r="A94" s="95" t="s">
        <v>468</v>
      </c>
      <c r="B94" s="96" t="s">
        <v>469</v>
      </c>
      <c r="C94" s="95" t="s">
        <v>282</v>
      </c>
      <c r="D94" s="97">
        <f>VLOOKUP(A94,emop0321!D:E,2,0)</f>
        <v>164.47</v>
      </c>
      <c r="E94" s="98"/>
      <c r="F94" s="98"/>
    </row>
    <row r="95" ht="11.25" customHeight="1">
      <c r="A95" s="95" t="s">
        <v>470</v>
      </c>
      <c r="B95" s="96" t="s">
        <v>471</v>
      </c>
      <c r="C95" s="95" t="s">
        <v>282</v>
      </c>
      <c r="D95" s="97">
        <f>VLOOKUP(A95,emop0321!D:E,2,0)</f>
        <v>164.47</v>
      </c>
      <c r="E95" s="98"/>
      <c r="F95" s="98"/>
    </row>
    <row r="96" ht="11.25" customHeight="1">
      <c r="A96" s="95" t="s">
        <v>472</v>
      </c>
      <c r="B96" s="96" t="s">
        <v>473</v>
      </c>
      <c r="C96" s="95" t="s">
        <v>282</v>
      </c>
      <c r="D96" s="97">
        <f>VLOOKUP(A96,emop0321!D:E,2,0)</f>
        <v>50.05</v>
      </c>
      <c r="E96" s="98"/>
      <c r="F96" s="98"/>
    </row>
    <row r="97" ht="11.25" customHeight="1">
      <c r="A97" s="95" t="s">
        <v>474</v>
      </c>
      <c r="B97" s="96" t="s">
        <v>475</v>
      </c>
      <c r="C97" s="95" t="s">
        <v>282</v>
      </c>
      <c r="D97" s="97">
        <f>VLOOKUP(A97,emop0321!D:E,2,0)</f>
        <v>24.02</v>
      </c>
      <c r="E97" s="98"/>
      <c r="F97" s="98"/>
    </row>
    <row r="98" ht="11.25" customHeight="1">
      <c r="A98" s="95" t="s">
        <v>476</v>
      </c>
      <c r="B98" s="96" t="s">
        <v>477</v>
      </c>
      <c r="C98" s="95" t="s">
        <v>282</v>
      </c>
      <c r="D98" s="97">
        <f>VLOOKUP(A98,emop0321!D:E,2,0)</f>
        <v>13081.52</v>
      </c>
      <c r="E98" s="98"/>
      <c r="F98" s="98"/>
    </row>
    <row r="99" ht="11.25" customHeight="1">
      <c r="A99" s="95" t="s">
        <v>478</v>
      </c>
      <c r="B99" s="96" t="s">
        <v>479</v>
      </c>
      <c r="C99" s="95" t="s">
        <v>282</v>
      </c>
      <c r="D99" s="97">
        <f>VLOOKUP(A99,emop0321!D:E,2,0)</f>
        <v>4360.5</v>
      </c>
      <c r="E99" s="98"/>
      <c r="F99" s="98"/>
    </row>
    <row r="100" ht="11.25" customHeight="1">
      <c r="A100" s="95" t="s">
        <v>480</v>
      </c>
      <c r="B100" s="96" t="s">
        <v>481</v>
      </c>
      <c r="C100" s="95" t="s">
        <v>282</v>
      </c>
      <c r="D100" s="97">
        <f>VLOOKUP(A100,emop0321!D:E,2,0)</f>
        <v>4360.5</v>
      </c>
      <c r="E100" s="98"/>
      <c r="F100" s="98"/>
    </row>
    <row r="101" ht="11.25" customHeight="1">
      <c r="A101" s="95" t="s">
        <v>482</v>
      </c>
      <c r="B101" s="96" t="s">
        <v>483</v>
      </c>
      <c r="C101" s="95" t="s">
        <v>282</v>
      </c>
      <c r="D101" s="97">
        <f>VLOOKUP(A101,emop0321!D:E,2,0)</f>
        <v>13081.52</v>
      </c>
      <c r="E101" s="98"/>
      <c r="F101" s="98"/>
    </row>
    <row r="102" ht="11.25" customHeight="1">
      <c r="A102" s="95" t="s">
        <v>484</v>
      </c>
      <c r="B102" s="96" t="s">
        <v>485</v>
      </c>
      <c r="C102" s="95" t="s">
        <v>282</v>
      </c>
      <c r="D102" s="97">
        <f>VLOOKUP(A102,emop0321!D:E,2,0)</f>
        <v>13081.52</v>
      </c>
      <c r="E102" s="98"/>
      <c r="F102" s="98"/>
    </row>
    <row r="103" ht="11.25" customHeight="1">
      <c r="A103" s="95" t="s">
        <v>486</v>
      </c>
      <c r="B103" s="96" t="s">
        <v>487</v>
      </c>
      <c r="C103" s="95" t="s">
        <v>282</v>
      </c>
      <c r="D103" s="97">
        <f>VLOOKUP(A103,emop0321!D:E,2,0)</f>
        <v>13081.52</v>
      </c>
      <c r="E103" s="98"/>
      <c r="F103" s="98"/>
    </row>
    <row r="104" ht="11.25" customHeight="1">
      <c r="A104" s="95" t="s">
        <v>488</v>
      </c>
      <c r="B104" s="96" t="s">
        <v>489</v>
      </c>
      <c r="C104" s="95" t="s">
        <v>282</v>
      </c>
      <c r="D104" s="97">
        <f>VLOOKUP(A104,emop0321!D:E,2,0)</f>
        <v>13081.52</v>
      </c>
      <c r="E104" s="98"/>
      <c r="F104" s="98"/>
    </row>
    <row r="105" ht="11.25" customHeight="1">
      <c r="A105" s="95" t="s">
        <v>490</v>
      </c>
      <c r="B105" s="96" t="s">
        <v>491</v>
      </c>
      <c r="C105" s="95" t="s">
        <v>282</v>
      </c>
      <c r="D105" s="97">
        <f>VLOOKUP(A105,emop0321!D:E,2,0)</f>
        <v>85624.56</v>
      </c>
      <c r="E105" s="98"/>
      <c r="F105" s="98"/>
    </row>
    <row r="106" ht="11.25" customHeight="1">
      <c r="A106" s="95" t="s">
        <v>492</v>
      </c>
      <c r="B106" s="96" t="s">
        <v>493</v>
      </c>
      <c r="C106" s="95" t="s">
        <v>282</v>
      </c>
      <c r="D106" s="97">
        <f>VLOOKUP(A106,emop0321!D:E,2,0)</f>
        <v>31361.68</v>
      </c>
      <c r="E106" s="98"/>
      <c r="F106" s="98"/>
    </row>
    <row r="107" ht="11.25" customHeight="1">
      <c r="A107" s="95" t="s">
        <v>494</v>
      </c>
      <c r="B107" s="96" t="s">
        <v>495</v>
      </c>
      <c r="C107" s="95" t="s">
        <v>282</v>
      </c>
      <c r="D107" s="97">
        <f>VLOOKUP(A107,emop0321!D:E,2,0)</f>
        <v>307.16</v>
      </c>
      <c r="E107" s="98"/>
      <c r="F107" s="98"/>
    </row>
    <row r="108" ht="11.25" customHeight="1">
      <c r="A108" s="95" t="s">
        <v>496</v>
      </c>
      <c r="B108" s="96" t="s">
        <v>497</v>
      </c>
      <c r="C108" s="95" t="s">
        <v>282</v>
      </c>
      <c r="D108" s="97">
        <f>VLOOKUP(A108,emop0321!D:E,2,0)</f>
        <v>305.43</v>
      </c>
      <c r="E108" s="98"/>
      <c r="F108" s="98"/>
    </row>
    <row r="109" ht="11.25" customHeight="1">
      <c r="A109" s="95" t="s">
        <v>498</v>
      </c>
      <c r="B109" s="96" t="s">
        <v>499</v>
      </c>
      <c r="C109" s="95" t="s">
        <v>282</v>
      </c>
      <c r="D109" s="97">
        <f>VLOOKUP(A109,emop0321!D:E,2,0)</f>
        <v>305.43</v>
      </c>
      <c r="E109" s="98"/>
      <c r="F109" s="98"/>
    </row>
    <row r="110" ht="11.25" customHeight="1">
      <c r="A110" s="95" t="s">
        <v>500</v>
      </c>
      <c r="B110" s="96" t="s">
        <v>501</v>
      </c>
      <c r="C110" s="95" t="s">
        <v>282</v>
      </c>
      <c r="D110" s="97">
        <f>VLOOKUP(A110,emop0321!D:E,2,0)</f>
        <v>1461.02</v>
      </c>
      <c r="E110" s="98"/>
      <c r="F110" s="98"/>
    </row>
    <row r="111" ht="11.25" customHeight="1">
      <c r="A111" s="95" t="s">
        <v>502</v>
      </c>
      <c r="B111" s="96" t="s">
        <v>503</v>
      </c>
      <c r="C111" s="95" t="s">
        <v>282</v>
      </c>
      <c r="D111" s="97">
        <f>VLOOKUP(A111,emop0321!D:E,2,0)</f>
        <v>2449.26</v>
      </c>
      <c r="E111" s="98"/>
      <c r="F111" s="98"/>
    </row>
    <row r="112" ht="11.25" customHeight="1">
      <c r="A112" s="95" t="s">
        <v>504</v>
      </c>
      <c r="B112" s="96" t="s">
        <v>505</v>
      </c>
      <c r="C112" s="95" t="s">
        <v>282</v>
      </c>
      <c r="D112" s="97">
        <f>VLOOKUP(A112,emop0321!D:E,2,0)</f>
        <v>2449.26</v>
      </c>
      <c r="E112" s="98"/>
      <c r="F112" s="98"/>
    </row>
    <row r="113" ht="11.25" customHeight="1">
      <c r="A113" s="95" t="s">
        <v>506</v>
      </c>
      <c r="B113" s="96" t="s">
        <v>507</v>
      </c>
      <c r="C113" s="95" t="s">
        <v>282</v>
      </c>
      <c r="D113" s="97">
        <f>VLOOKUP(A113,emop0321!D:E,2,0)</f>
        <v>49.64</v>
      </c>
      <c r="E113" s="98"/>
      <c r="F113" s="98"/>
    </row>
    <row r="114" ht="11.25" customHeight="1">
      <c r="A114" s="95" t="s">
        <v>508</v>
      </c>
      <c r="B114" s="96" t="s">
        <v>509</v>
      </c>
      <c r="C114" s="95" t="s">
        <v>282</v>
      </c>
      <c r="D114" s="97">
        <f>VLOOKUP(A114,emop0321!D:E,2,0)</f>
        <v>80.21</v>
      </c>
      <c r="E114" s="98"/>
      <c r="F114" s="98"/>
    </row>
    <row r="115" ht="11.25" customHeight="1">
      <c r="A115" s="95" t="s">
        <v>510</v>
      </c>
      <c r="B115" s="96" t="s">
        <v>511</v>
      </c>
      <c r="C115" s="95" t="s">
        <v>282</v>
      </c>
      <c r="D115" s="97">
        <f>VLOOKUP(A115,emop0321!D:E,2,0)</f>
        <v>173.03</v>
      </c>
      <c r="E115" s="98"/>
      <c r="F115" s="98"/>
    </row>
    <row r="116" ht="11.25" customHeight="1">
      <c r="A116" s="95" t="s">
        <v>512</v>
      </c>
      <c r="B116" s="96" t="s">
        <v>513</v>
      </c>
      <c r="C116" s="95" t="s">
        <v>514</v>
      </c>
      <c r="D116" s="97">
        <f>VLOOKUP(A116,emop0321!D:E,2,0)</f>
        <v>17.96</v>
      </c>
      <c r="E116" s="98"/>
      <c r="F116" s="98"/>
    </row>
    <row r="117" ht="11.25" customHeight="1">
      <c r="A117" s="95" t="s">
        <v>515</v>
      </c>
      <c r="B117" s="96" t="s">
        <v>516</v>
      </c>
      <c r="C117" s="95" t="s">
        <v>514</v>
      </c>
      <c r="D117" s="97">
        <f>VLOOKUP(A117,emop0321!D:E,2,0)</f>
        <v>22.83</v>
      </c>
      <c r="E117" s="98"/>
      <c r="F117" s="98"/>
    </row>
    <row r="118" ht="11.25" customHeight="1">
      <c r="A118" s="95" t="s">
        <v>517</v>
      </c>
      <c r="B118" s="96" t="s">
        <v>518</v>
      </c>
      <c r="C118" s="95" t="s">
        <v>514</v>
      </c>
      <c r="D118" s="97">
        <f>VLOOKUP(A118,emop0321!D:E,2,0)</f>
        <v>33.97</v>
      </c>
      <c r="E118" s="98"/>
      <c r="F118" s="98"/>
    </row>
    <row r="119" ht="11.25" customHeight="1">
      <c r="A119" s="95" t="s">
        <v>519</v>
      </c>
      <c r="B119" s="96" t="s">
        <v>520</v>
      </c>
      <c r="C119" s="95" t="s">
        <v>282</v>
      </c>
      <c r="D119" s="97">
        <f>VLOOKUP(A119,emop0321!D:E,2,0)</f>
        <v>162.07</v>
      </c>
      <c r="E119" s="98"/>
      <c r="F119" s="98"/>
    </row>
    <row r="120" ht="11.25" customHeight="1">
      <c r="A120" s="95" t="s">
        <v>521</v>
      </c>
      <c r="B120" s="96" t="s">
        <v>522</v>
      </c>
      <c r="C120" s="95" t="s">
        <v>282</v>
      </c>
      <c r="D120" s="97">
        <f>VLOOKUP(A120,emop0321!D:E,2,0)</f>
        <v>119.76</v>
      </c>
      <c r="E120" s="98"/>
      <c r="F120" s="98"/>
    </row>
    <row r="121" ht="11.25" customHeight="1">
      <c r="A121" s="95" t="s">
        <v>523</v>
      </c>
      <c r="B121" s="96" t="s">
        <v>524</v>
      </c>
      <c r="C121" s="95" t="s">
        <v>282</v>
      </c>
      <c r="D121" s="97">
        <f>VLOOKUP(A121,emop0321!D:E,2,0)</f>
        <v>162.07</v>
      </c>
      <c r="E121" s="98"/>
      <c r="F121" s="98"/>
    </row>
    <row r="122" ht="11.25" customHeight="1">
      <c r="A122" s="95" t="s">
        <v>525</v>
      </c>
      <c r="B122" s="96" t="s">
        <v>526</v>
      </c>
      <c r="C122" s="95" t="s">
        <v>282</v>
      </c>
      <c r="D122" s="97">
        <f>VLOOKUP(A122,emop0321!D:E,2,0)</f>
        <v>175.63</v>
      </c>
      <c r="E122" s="98"/>
      <c r="F122" s="98"/>
    </row>
    <row r="123" ht="11.25" customHeight="1">
      <c r="A123" s="95" t="s">
        <v>527</v>
      </c>
      <c r="B123" s="96" t="s">
        <v>528</v>
      </c>
      <c r="C123" s="95" t="s">
        <v>282</v>
      </c>
      <c r="D123" s="97">
        <f>VLOOKUP(A123,emop0321!D:E,2,0)</f>
        <v>175.63</v>
      </c>
      <c r="E123" s="98"/>
      <c r="F123" s="98"/>
    </row>
    <row r="124" ht="11.25" customHeight="1">
      <c r="A124" s="95" t="s">
        <v>529</v>
      </c>
      <c r="B124" s="96" t="s">
        <v>530</v>
      </c>
      <c r="C124" s="95" t="s">
        <v>282</v>
      </c>
      <c r="D124" s="97">
        <f>VLOOKUP(A124,emop0321!D:E,2,0)</f>
        <v>345.27</v>
      </c>
      <c r="E124" s="98"/>
      <c r="F124" s="98"/>
    </row>
    <row r="125" ht="11.25" customHeight="1">
      <c r="A125" s="95" t="s">
        <v>531</v>
      </c>
      <c r="B125" s="96" t="s">
        <v>532</v>
      </c>
      <c r="C125" s="95" t="s">
        <v>282</v>
      </c>
      <c r="D125" s="97">
        <f>VLOOKUP(A125,emop0321!D:E,2,0)</f>
        <v>288.21</v>
      </c>
      <c r="E125" s="98"/>
      <c r="F125" s="98"/>
    </row>
    <row r="126" ht="11.25" customHeight="1">
      <c r="A126" s="95" t="s">
        <v>533</v>
      </c>
      <c r="B126" s="96" t="s">
        <v>534</v>
      </c>
      <c r="C126" s="95" t="s">
        <v>282</v>
      </c>
      <c r="D126" s="97">
        <f>VLOOKUP(A126,emop0321!D:E,2,0)</f>
        <v>243.18</v>
      </c>
      <c r="E126" s="98"/>
      <c r="F126" s="98"/>
    </row>
    <row r="127" ht="11.25" customHeight="1">
      <c r="A127" s="95" t="s">
        <v>535</v>
      </c>
      <c r="B127" s="96" t="s">
        <v>536</v>
      </c>
      <c r="C127" s="95" t="s">
        <v>282</v>
      </c>
      <c r="D127" s="97">
        <f>VLOOKUP(A127,emop0321!D:E,2,0)</f>
        <v>264.2</v>
      </c>
      <c r="E127" s="98"/>
      <c r="F127" s="98"/>
    </row>
    <row r="128" ht="11.25" customHeight="1">
      <c r="A128" s="95" t="s">
        <v>537</v>
      </c>
      <c r="B128" s="96" t="s">
        <v>538</v>
      </c>
      <c r="C128" s="95" t="s">
        <v>282</v>
      </c>
      <c r="D128" s="97">
        <f>VLOOKUP(A128,emop0321!D:E,2,0)</f>
        <v>460.85</v>
      </c>
      <c r="E128" s="98"/>
      <c r="F128" s="98"/>
    </row>
    <row r="129" ht="11.25" customHeight="1">
      <c r="A129" s="95" t="s">
        <v>539</v>
      </c>
      <c r="B129" s="96" t="s">
        <v>540</v>
      </c>
      <c r="C129" s="95" t="s">
        <v>282</v>
      </c>
      <c r="D129" s="97">
        <f>VLOOKUP(A129,emop0321!D:E,2,0)</f>
        <v>229.67</v>
      </c>
      <c r="E129" s="98"/>
      <c r="F129" s="98"/>
    </row>
    <row r="130" ht="11.25" customHeight="1">
      <c r="A130" s="95" t="s">
        <v>541</v>
      </c>
      <c r="B130" s="96" t="s">
        <v>542</v>
      </c>
      <c r="C130" s="95" t="s">
        <v>282</v>
      </c>
      <c r="D130" s="97">
        <f>VLOOKUP(A130,emop0321!D:E,2,0)</f>
        <v>162.11</v>
      </c>
      <c r="E130" s="98"/>
      <c r="F130" s="98"/>
    </row>
    <row r="131" ht="11.25" customHeight="1">
      <c r="A131" s="95" t="s">
        <v>543</v>
      </c>
      <c r="B131" s="96" t="s">
        <v>544</v>
      </c>
      <c r="C131" s="95" t="s">
        <v>282</v>
      </c>
      <c r="D131" s="97">
        <f>VLOOKUP(A131,emop0321!D:E,2,0)</f>
        <v>150.1</v>
      </c>
      <c r="E131" s="98"/>
      <c r="F131" s="98"/>
    </row>
    <row r="132" ht="11.25" customHeight="1">
      <c r="A132" s="95" t="s">
        <v>545</v>
      </c>
      <c r="B132" s="96" t="s">
        <v>546</v>
      </c>
      <c r="C132" s="95" t="s">
        <v>282</v>
      </c>
      <c r="D132" s="97">
        <f>VLOOKUP(A132,emop0321!D:E,2,0)</f>
        <v>588.45</v>
      </c>
      <c r="E132" s="98"/>
      <c r="F132" s="98"/>
    </row>
    <row r="133" ht="11.25" customHeight="1">
      <c r="A133" s="95" t="s">
        <v>547</v>
      </c>
      <c r="B133" s="96" t="s">
        <v>548</v>
      </c>
      <c r="C133" s="95" t="s">
        <v>282</v>
      </c>
      <c r="D133" s="97">
        <f>VLOOKUP(A133,emop0321!D:E,2,0)</f>
        <v>143.68</v>
      </c>
      <c r="E133" s="98"/>
      <c r="F133" s="98"/>
    </row>
    <row r="134" ht="11.25" customHeight="1">
      <c r="A134" s="95" t="s">
        <v>549</v>
      </c>
      <c r="B134" s="96" t="s">
        <v>550</v>
      </c>
      <c r="C134" s="95" t="s">
        <v>282</v>
      </c>
      <c r="D134" s="97">
        <f>VLOOKUP(A134,emop0321!D:E,2,0)</f>
        <v>215.58</v>
      </c>
      <c r="E134" s="98"/>
      <c r="F134" s="98"/>
    </row>
    <row r="135" ht="11.25" customHeight="1">
      <c r="A135" s="95" t="s">
        <v>551</v>
      </c>
      <c r="B135" s="96" t="s">
        <v>552</v>
      </c>
      <c r="C135" s="95" t="s">
        <v>282</v>
      </c>
      <c r="D135" s="97">
        <f>VLOOKUP(A135,emop0321!D:E,2,0)</f>
        <v>215.58</v>
      </c>
      <c r="E135" s="98"/>
      <c r="F135" s="98"/>
    </row>
    <row r="136" ht="11.25" customHeight="1">
      <c r="A136" s="95" t="s">
        <v>553</v>
      </c>
      <c r="B136" s="96" t="s">
        <v>554</v>
      </c>
      <c r="C136" s="95" t="s">
        <v>282</v>
      </c>
      <c r="D136" s="97">
        <f>VLOOKUP(A136,emop0321!D:E,2,0)</f>
        <v>171.65</v>
      </c>
      <c r="E136" s="98"/>
      <c r="F136" s="98"/>
    </row>
    <row r="137" ht="11.25" customHeight="1">
      <c r="A137" s="95" t="s">
        <v>555</v>
      </c>
      <c r="B137" s="96" t="s">
        <v>556</v>
      </c>
      <c r="C137" s="95" t="s">
        <v>282</v>
      </c>
      <c r="D137" s="97">
        <f>VLOOKUP(A137,emop0321!D:E,2,0)</f>
        <v>186.83</v>
      </c>
      <c r="E137" s="98"/>
      <c r="F137" s="98"/>
    </row>
    <row r="138" ht="11.25" customHeight="1">
      <c r="A138" s="95" t="s">
        <v>557</v>
      </c>
      <c r="B138" s="96" t="s">
        <v>558</v>
      </c>
      <c r="C138" s="95" t="s">
        <v>282</v>
      </c>
      <c r="D138" s="97">
        <f>VLOOKUP(A138,emop0321!D:E,2,0)</f>
        <v>209.19</v>
      </c>
      <c r="E138" s="98"/>
      <c r="F138" s="98"/>
    </row>
    <row r="139" ht="11.25" customHeight="1">
      <c r="A139" s="95" t="s">
        <v>559</v>
      </c>
      <c r="B139" s="96" t="s">
        <v>560</v>
      </c>
      <c r="C139" s="95" t="s">
        <v>282</v>
      </c>
      <c r="D139" s="97">
        <f>VLOOKUP(A139,emop0321!D:E,2,0)</f>
        <v>215.58</v>
      </c>
      <c r="E139" s="98"/>
      <c r="F139" s="98"/>
    </row>
    <row r="140" ht="11.25" customHeight="1">
      <c r="A140" s="95" t="s">
        <v>561</v>
      </c>
      <c r="B140" s="96" t="s">
        <v>562</v>
      </c>
      <c r="C140" s="95" t="s">
        <v>282</v>
      </c>
      <c r="D140" s="97">
        <f>VLOOKUP(A140,emop0321!D:E,2,0)</f>
        <v>215.58</v>
      </c>
      <c r="E140" s="98"/>
      <c r="F140" s="98"/>
    </row>
    <row r="141" ht="11.25" customHeight="1">
      <c r="A141" s="95" t="s">
        <v>563</v>
      </c>
      <c r="B141" s="96" t="s">
        <v>564</v>
      </c>
      <c r="C141" s="95" t="s">
        <v>282</v>
      </c>
      <c r="D141" s="97">
        <f>VLOOKUP(A141,emop0321!D:E,2,0)</f>
        <v>243.18</v>
      </c>
      <c r="E141" s="98"/>
      <c r="F141" s="98"/>
    </row>
    <row r="142" ht="11.25" customHeight="1">
      <c r="A142" s="95" t="s">
        <v>565</v>
      </c>
      <c r="B142" s="96" t="s">
        <v>566</v>
      </c>
      <c r="C142" s="95" t="s">
        <v>282</v>
      </c>
      <c r="D142" s="97">
        <f>VLOOKUP(A142,emop0321!D:E,2,0)</f>
        <v>391.8</v>
      </c>
      <c r="E142" s="98"/>
      <c r="F142" s="98"/>
    </row>
    <row r="143" ht="11.25" customHeight="1">
      <c r="A143" s="95" t="s">
        <v>567</v>
      </c>
      <c r="B143" s="96" t="s">
        <v>568</v>
      </c>
      <c r="C143" s="95" t="s">
        <v>282</v>
      </c>
      <c r="D143" s="97">
        <f>VLOOKUP(A143,emop0321!D:E,2,0)</f>
        <v>172.47</v>
      </c>
      <c r="E143" s="98"/>
      <c r="F143" s="98"/>
    </row>
    <row r="144" ht="11.25" customHeight="1">
      <c r="A144" s="95" t="s">
        <v>569</v>
      </c>
      <c r="B144" s="96" t="s">
        <v>570</v>
      </c>
      <c r="C144" s="95" t="s">
        <v>282</v>
      </c>
      <c r="D144" s="97">
        <f>VLOOKUP(A144,emop0321!D:E,2,0)</f>
        <v>1626.77</v>
      </c>
      <c r="E144" s="98"/>
      <c r="F144" s="98"/>
    </row>
    <row r="145" ht="11.25" customHeight="1">
      <c r="A145" s="95" t="s">
        <v>571</v>
      </c>
      <c r="B145" s="96" t="s">
        <v>572</v>
      </c>
      <c r="C145" s="95" t="s">
        <v>282</v>
      </c>
      <c r="D145" s="97">
        <f>VLOOKUP(A145,emop0321!D:E,2,0)</f>
        <v>359.31</v>
      </c>
      <c r="E145" s="98"/>
      <c r="F145" s="98"/>
    </row>
    <row r="146" ht="11.25" customHeight="1">
      <c r="A146" s="95" t="s">
        <v>573</v>
      </c>
      <c r="B146" s="96" t="s">
        <v>574</v>
      </c>
      <c r="C146" s="95" t="s">
        <v>282</v>
      </c>
      <c r="D146" s="97">
        <f>VLOOKUP(A146,emop0321!D:E,2,0)</f>
        <v>209.19</v>
      </c>
      <c r="E146" s="98"/>
      <c r="F146" s="98"/>
    </row>
    <row r="147" ht="11.25" customHeight="1">
      <c r="A147" s="95" t="s">
        <v>575</v>
      </c>
      <c r="B147" s="96" t="s">
        <v>576</v>
      </c>
      <c r="C147" s="95" t="s">
        <v>282</v>
      </c>
      <c r="D147" s="97">
        <f>VLOOKUP(A147,emop0321!D:E,2,0)</f>
        <v>143.68</v>
      </c>
      <c r="E147" s="98"/>
      <c r="F147" s="98"/>
    </row>
    <row r="148" ht="11.25" customHeight="1">
      <c r="A148" s="95" t="s">
        <v>577</v>
      </c>
      <c r="B148" s="96" t="s">
        <v>578</v>
      </c>
      <c r="C148" s="95" t="s">
        <v>282</v>
      </c>
      <c r="D148" s="97">
        <f>VLOOKUP(A148,emop0321!D:E,2,0)</f>
        <v>205.32</v>
      </c>
      <c r="E148" s="98"/>
      <c r="F148" s="98"/>
    </row>
    <row r="149" ht="11.25" customHeight="1">
      <c r="A149" s="95" t="s">
        <v>579</v>
      </c>
      <c r="B149" s="96" t="s">
        <v>580</v>
      </c>
      <c r="C149" s="95" t="s">
        <v>282</v>
      </c>
      <c r="D149" s="97">
        <f>VLOOKUP(A149,emop0321!D:E,2,0)</f>
        <v>319.39</v>
      </c>
      <c r="E149" s="98"/>
      <c r="F149" s="98"/>
    </row>
    <row r="150" ht="11.25" customHeight="1">
      <c r="A150" s="95" t="s">
        <v>581</v>
      </c>
      <c r="B150" s="96" t="s">
        <v>582</v>
      </c>
      <c r="C150" s="95" t="s">
        <v>282</v>
      </c>
      <c r="D150" s="97">
        <f>VLOOKUP(A150,emop0321!D:E,2,0)</f>
        <v>319.39</v>
      </c>
      <c r="E150" s="98"/>
      <c r="F150" s="98"/>
    </row>
    <row r="151" ht="11.25" customHeight="1">
      <c r="A151" s="95" t="s">
        <v>583</v>
      </c>
      <c r="B151" s="96" t="s">
        <v>584</v>
      </c>
      <c r="C151" s="95" t="s">
        <v>282</v>
      </c>
      <c r="D151" s="97">
        <f>VLOOKUP(A151,emop0321!D:E,2,0)</f>
        <v>319.39</v>
      </c>
      <c r="E151" s="98"/>
      <c r="F151" s="98"/>
    </row>
    <row r="152" ht="11.25" customHeight="1">
      <c r="A152" s="95" t="s">
        <v>585</v>
      </c>
      <c r="B152" s="96" t="s">
        <v>586</v>
      </c>
      <c r="C152" s="95" t="s">
        <v>282</v>
      </c>
      <c r="D152" s="97">
        <f>VLOOKUP(A152,emop0321!D:E,2,0)</f>
        <v>239.54</v>
      </c>
      <c r="E152" s="98"/>
      <c r="F152" s="98"/>
    </row>
    <row r="153" ht="11.25" customHeight="1">
      <c r="A153" s="95" t="s">
        <v>587</v>
      </c>
      <c r="B153" s="96" t="s">
        <v>588</v>
      </c>
      <c r="C153" s="95" t="s">
        <v>282</v>
      </c>
      <c r="D153" s="97">
        <f>VLOOKUP(A153,emop0321!D:E,2,0)</f>
        <v>214.44</v>
      </c>
      <c r="E153" s="98"/>
      <c r="F153" s="98"/>
    </row>
    <row r="154" ht="11.25" customHeight="1">
      <c r="A154" s="95" t="s">
        <v>589</v>
      </c>
      <c r="B154" s="96" t="s">
        <v>590</v>
      </c>
      <c r="C154" s="95" t="s">
        <v>282</v>
      </c>
      <c r="D154" s="97">
        <f>VLOOKUP(A154,emop0321!D:E,2,0)</f>
        <v>399.23</v>
      </c>
      <c r="E154" s="98"/>
      <c r="F154" s="98"/>
    </row>
    <row r="155" ht="11.25" customHeight="1">
      <c r="A155" s="95" t="s">
        <v>591</v>
      </c>
      <c r="B155" s="96" t="s">
        <v>592</v>
      </c>
      <c r="C155" s="95" t="s">
        <v>282</v>
      </c>
      <c r="D155" s="97">
        <f>VLOOKUP(A155,emop0321!D:E,2,0)</f>
        <v>159.69</v>
      </c>
      <c r="E155" s="98"/>
      <c r="F155" s="98"/>
    </row>
    <row r="156" ht="11.25" customHeight="1">
      <c r="A156" s="95" t="s">
        <v>593</v>
      </c>
      <c r="B156" s="96" t="s">
        <v>594</v>
      </c>
      <c r="C156" s="95" t="s">
        <v>282</v>
      </c>
      <c r="D156" s="97">
        <f>VLOOKUP(A156,emop0321!D:E,2,0)</f>
        <v>95.81</v>
      </c>
      <c r="E156" s="98"/>
      <c r="F156" s="98"/>
    </row>
    <row r="157" ht="11.25" customHeight="1">
      <c r="A157" s="95" t="s">
        <v>595</v>
      </c>
      <c r="B157" s="96" t="s">
        <v>596</v>
      </c>
      <c r="C157" s="95" t="s">
        <v>282</v>
      </c>
      <c r="D157" s="97">
        <f>VLOOKUP(A157,emop0321!D:E,2,0)</f>
        <v>376.21</v>
      </c>
      <c r="E157" s="98"/>
      <c r="F157" s="98"/>
    </row>
    <row r="158" ht="11.25" customHeight="1">
      <c r="A158" s="95" t="s">
        <v>597</v>
      </c>
      <c r="B158" s="96" t="s">
        <v>598</v>
      </c>
      <c r="C158" s="95" t="s">
        <v>282</v>
      </c>
      <c r="D158" s="97">
        <f>VLOOKUP(A158,emop0321!D:E,2,0)</f>
        <v>905.34</v>
      </c>
      <c r="E158" s="98"/>
      <c r="F158" s="98"/>
    </row>
    <row r="159" ht="11.25" customHeight="1">
      <c r="A159" s="95" t="s">
        <v>599</v>
      </c>
      <c r="B159" s="96" t="s">
        <v>600</v>
      </c>
      <c r="C159" s="95" t="s">
        <v>282</v>
      </c>
      <c r="D159" s="97">
        <f>VLOOKUP(A159,emop0321!D:E,2,0)</f>
        <v>134.6</v>
      </c>
      <c r="E159" s="98"/>
      <c r="F159" s="98"/>
    </row>
    <row r="160" ht="11.25" customHeight="1">
      <c r="A160" s="95" t="s">
        <v>601</v>
      </c>
      <c r="B160" s="96" t="s">
        <v>602</v>
      </c>
      <c r="C160" s="95" t="s">
        <v>282</v>
      </c>
      <c r="D160" s="97">
        <f>VLOOKUP(A160,emop0321!D:E,2,0)</f>
        <v>227.25</v>
      </c>
      <c r="E160" s="98"/>
      <c r="F160" s="98"/>
    </row>
    <row r="161" ht="11.25" customHeight="1">
      <c r="A161" s="95" t="s">
        <v>603</v>
      </c>
      <c r="B161" s="96" t="s">
        <v>604</v>
      </c>
      <c r="C161" s="95" t="s">
        <v>282</v>
      </c>
      <c r="D161" s="97">
        <f>VLOOKUP(A161,emop0321!D:E,2,0)</f>
        <v>1626.77</v>
      </c>
      <c r="E161" s="98"/>
      <c r="F161" s="98"/>
    </row>
    <row r="162" ht="11.25" customHeight="1">
      <c r="A162" s="95" t="s">
        <v>605</v>
      </c>
      <c r="B162" s="96" t="s">
        <v>606</v>
      </c>
      <c r="C162" s="95" t="s">
        <v>282</v>
      </c>
      <c r="D162" s="97">
        <f>VLOOKUP(A162,emop0321!D:E,2,0)</f>
        <v>285.22</v>
      </c>
      <c r="E162" s="98"/>
      <c r="F162" s="98"/>
    </row>
    <row r="163" ht="11.25" customHeight="1">
      <c r="A163" s="95" t="s">
        <v>607</v>
      </c>
      <c r="B163" s="96" t="s">
        <v>608</v>
      </c>
      <c r="C163" s="95" t="s">
        <v>282</v>
      </c>
      <c r="D163" s="97">
        <f>VLOOKUP(A163,emop0321!D:E,2,0)</f>
        <v>142.38</v>
      </c>
      <c r="E163" s="98"/>
      <c r="F163" s="98"/>
    </row>
    <row r="164" ht="11.25" customHeight="1">
      <c r="A164" s="95" t="s">
        <v>609</v>
      </c>
      <c r="B164" s="96" t="s">
        <v>610</v>
      </c>
      <c r="C164" s="95" t="s">
        <v>282</v>
      </c>
      <c r="D164" s="97">
        <f>VLOOKUP(A164,emop0321!D:E,2,0)</f>
        <v>40.67</v>
      </c>
      <c r="E164" s="98"/>
      <c r="F164" s="98"/>
    </row>
    <row r="165" ht="11.25" customHeight="1">
      <c r="A165" s="95" t="s">
        <v>611</v>
      </c>
      <c r="B165" s="96" t="s">
        <v>612</v>
      </c>
      <c r="C165" s="95" t="s">
        <v>282</v>
      </c>
      <c r="D165" s="97">
        <f>VLOOKUP(A165,emop0321!D:E,2,0)</f>
        <v>48.81</v>
      </c>
      <c r="E165" s="98"/>
      <c r="F165" s="98"/>
    </row>
    <row r="166" ht="11.25" customHeight="1">
      <c r="A166" s="95" t="s">
        <v>613</v>
      </c>
      <c r="B166" s="96" t="s">
        <v>614</v>
      </c>
      <c r="C166" s="95" t="s">
        <v>282</v>
      </c>
      <c r="D166" s="97">
        <f>VLOOKUP(A166,emop0321!D:E,2,0)</f>
        <v>142.08</v>
      </c>
      <c r="E166" s="98"/>
      <c r="F166" s="98"/>
    </row>
    <row r="167" ht="11.25" customHeight="1">
      <c r="A167" s="95" t="s">
        <v>615</v>
      </c>
      <c r="B167" s="96" t="s">
        <v>616</v>
      </c>
      <c r="C167" s="95" t="s">
        <v>282</v>
      </c>
      <c r="D167" s="97">
        <f>VLOOKUP(A167,emop0321!D:E,2,0)</f>
        <v>142.08</v>
      </c>
      <c r="E167" s="98"/>
      <c r="F167" s="98"/>
    </row>
    <row r="168" ht="11.25" customHeight="1">
      <c r="A168" s="95" t="s">
        <v>617</v>
      </c>
      <c r="B168" s="96" t="s">
        <v>618</v>
      </c>
      <c r="C168" s="95" t="s">
        <v>282</v>
      </c>
      <c r="D168" s="97">
        <f>VLOOKUP(A168,emop0321!D:E,2,0)</f>
        <v>86.76</v>
      </c>
      <c r="E168" s="98"/>
      <c r="F168" s="98"/>
    </row>
    <row r="169" ht="11.25" customHeight="1">
      <c r="A169" s="95" t="s">
        <v>619</v>
      </c>
      <c r="B169" s="96" t="s">
        <v>620</v>
      </c>
      <c r="C169" s="95" t="s">
        <v>282</v>
      </c>
      <c r="D169" s="97">
        <f>VLOOKUP(A169,emop0321!D:E,2,0)</f>
        <v>3129.98</v>
      </c>
      <c r="E169" s="98"/>
      <c r="F169" s="98"/>
    </row>
    <row r="170" ht="11.25" customHeight="1">
      <c r="A170" s="95" t="s">
        <v>621</v>
      </c>
      <c r="B170" s="96" t="s">
        <v>622</v>
      </c>
      <c r="C170" s="95" t="s">
        <v>282</v>
      </c>
      <c r="D170" s="97">
        <f>VLOOKUP(A170,emop0321!D:E,2,0)</f>
        <v>162.07</v>
      </c>
      <c r="E170" s="98"/>
      <c r="F170" s="98"/>
    </row>
    <row r="171" ht="11.25" customHeight="1">
      <c r="A171" s="95" t="s">
        <v>623</v>
      </c>
      <c r="B171" s="96" t="s">
        <v>624</v>
      </c>
      <c r="C171" s="95" t="s">
        <v>282</v>
      </c>
      <c r="D171" s="97">
        <f>VLOOKUP(A171,emop0321!D:E,2,0)</f>
        <v>162.07</v>
      </c>
      <c r="E171" s="98"/>
      <c r="F171" s="98"/>
    </row>
    <row r="172" ht="11.25" customHeight="1">
      <c r="A172" s="95" t="s">
        <v>625</v>
      </c>
      <c r="B172" s="96" t="s">
        <v>626</v>
      </c>
      <c r="C172" s="95" t="s">
        <v>282</v>
      </c>
      <c r="D172" s="97">
        <f>VLOOKUP(A172,emop0321!D:E,2,0)</f>
        <v>376.21</v>
      </c>
      <c r="E172" s="98"/>
      <c r="F172" s="98"/>
    </row>
    <row r="173" ht="11.25" customHeight="1">
      <c r="A173" s="95" t="s">
        <v>627</v>
      </c>
      <c r="B173" s="96" t="s">
        <v>628</v>
      </c>
      <c r="C173" s="95" t="s">
        <v>282</v>
      </c>
      <c r="D173" s="97">
        <f>VLOOKUP(A173,emop0321!D:E,2,0)</f>
        <v>143.68</v>
      </c>
      <c r="E173" s="98"/>
      <c r="F173" s="98"/>
    </row>
    <row r="174" ht="11.25" customHeight="1">
      <c r="A174" s="95" t="s">
        <v>629</v>
      </c>
      <c r="B174" s="96" t="s">
        <v>630</v>
      </c>
      <c r="C174" s="95" t="s">
        <v>282</v>
      </c>
      <c r="D174" s="97">
        <f>VLOOKUP(A174,emop0321!D:E,2,0)</f>
        <v>376.21</v>
      </c>
      <c r="E174" s="98"/>
      <c r="F174" s="98"/>
    </row>
    <row r="175" ht="11.25" customHeight="1">
      <c r="A175" s="95" t="s">
        <v>631</v>
      </c>
      <c r="B175" s="96" t="s">
        <v>632</v>
      </c>
      <c r="C175" s="95" t="s">
        <v>282</v>
      </c>
      <c r="D175" s="97">
        <f>VLOOKUP(A175,emop0321!D:E,2,0)</f>
        <v>905.34</v>
      </c>
      <c r="E175" s="98"/>
      <c r="F175" s="98"/>
    </row>
    <row r="176" ht="11.25" customHeight="1">
      <c r="A176" s="95" t="s">
        <v>633</v>
      </c>
      <c r="B176" s="96" t="s">
        <v>634</v>
      </c>
      <c r="C176" s="95" t="s">
        <v>282</v>
      </c>
      <c r="D176" s="97">
        <f>VLOOKUP(A176,emop0321!D:E,2,0)</f>
        <v>605.47</v>
      </c>
      <c r="E176" s="98"/>
      <c r="F176" s="98"/>
    </row>
    <row r="177" ht="11.25" customHeight="1">
      <c r="A177" s="95" t="s">
        <v>635</v>
      </c>
      <c r="B177" s="96" t="s">
        <v>636</v>
      </c>
      <c r="C177" s="95" t="s">
        <v>282</v>
      </c>
      <c r="D177" s="97">
        <f>VLOOKUP(A177,emop0321!D:E,2,0)</f>
        <v>162.07</v>
      </c>
      <c r="E177" s="98"/>
      <c r="F177" s="98"/>
    </row>
    <row r="178" ht="11.25" customHeight="1">
      <c r="A178" s="95" t="s">
        <v>637</v>
      </c>
      <c r="B178" s="96" t="s">
        <v>638</v>
      </c>
      <c r="C178" s="95" t="s">
        <v>282</v>
      </c>
      <c r="D178" s="97">
        <f>VLOOKUP(A178,emop0321!D:E,2,0)</f>
        <v>881.13</v>
      </c>
      <c r="E178" s="98"/>
      <c r="F178" s="98"/>
    </row>
    <row r="179" ht="11.25" customHeight="1">
      <c r="A179" s="95" t="s">
        <v>639</v>
      </c>
      <c r="B179" s="96" t="s">
        <v>640</v>
      </c>
      <c r="C179" s="95" t="s">
        <v>282</v>
      </c>
      <c r="D179" s="97">
        <f>VLOOKUP(A179,emop0321!D:E,2,0)</f>
        <v>135.69</v>
      </c>
      <c r="E179" s="98"/>
      <c r="F179" s="98"/>
    </row>
    <row r="180" ht="11.25" customHeight="1">
      <c r="A180" s="95" t="s">
        <v>641</v>
      </c>
      <c r="B180" s="96" t="s">
        <v>642</v>
      </c>
      <c r="C180" s="95" t="s">
        <v>282</v>
      </c>
      <c r="D180" s="97">
        <f>VLOOKUP(A180,emop0321!D:E,2,0)</f>
        <v>135.69</v>
      </c>
      <c r="E180" s="98"/>
      <c r="F180" s="98"/>
    </row>
    <row r="181" ht="11.25" customHeight="1">
      <c r="A181" s="95" t="s">
        <v>643</v>
      </c>
      <c r="B181" s="96" t="s">
        <v>644</v>
      </c>
      <c r="C181" s="95" t="s">
        <v>282</v>
      </c>
      <c r="D181" s="97">
        <f>VLOOKUP(A181,emop0321!D:E,2,0)</f>
        <v>135.69</v>
      </c>
      <c r="E181" s="98"/>
      <c r="F181" s="98"/>
    </row>
    <row r="182" ht="11.25" customHeight="1">
      <c r="A182" s="95" t="s">
        <v>645</v>
      </c>
      <c r="B182" s="96" t="s">
        <v>646</v>
      </c>
      <c r="C182" s="95" t="s">
        <v>282</v>
      </c>
      <c r="D182" s="97">
        <f>VLOOKUP(A182,emop0321!D:E,2,0)</f>
        <v>135.69</v>
      </c>
      <c r="E182" s="98"/>
      <c r="F182" s="98"/>
    </row>
    <row r="183" ht="11.25" customHeight="1">
      <c r="A183" s="95" t="s">
        <v>647</v>
      </c>
      <c r="B183" s="96" t="s">
        <v>648</v>
      </c>
      <c r="C183" s="95" t="s">
        <v>282</v>
      </c>
      <c r="D183" s="97">
        <f>VLOOKUP(A183,emop0321!D:E,2,0)</f>
        <v>135.69</v>
      </c>
      <c r="E183" s="98"/>
      <c r="F183" s="98"/>
    </row>
    <row r="184" ht="11.25" customHeight="1">
      <c r="A184" s="95" t="s">
        <v>649</v>
      </c>
      <c r="B184" s="96" t="s">
        <v>650</v>
      </c>
      <c r="C184" s="95" t="s">
        <v>282</v>
      </c>
      <c r="D184" s="97">
        <f>VLOOKUP(A184,emop0321!D:E,2,0)</f>
        <v>135.69</v>
      </c>
      <c r="E184" s="98"/>
      <c r="F184" s="98"/>
    </row>
    <row r="185" ht="11.25" customHeight="1">
      <c r="A185" s="95" t="s">
        <v>651</v>
      </c>
      <c r="B185" s="96" t="s">
        <v>652</v>
      </c>
      <c r="C185" s="95" t="s">
        <v>282</v>
      </c>
      <c r="D185" s="97">
        <f>VLOOKUP(A185,emop0321!D:E,2,0)</f>
        <v>135.69</v>
      </c>
      <c r="E185" s="98"/>
      <c r="F185" s="98"/>
    </row>
    <row r="186" ht="11.25" customHeight="1">
      <c r="A186" s="95" t="s">
        <v>653</v>
      </c>
      <c r="B186" s="96" t="s">
        <v>654</v>
      </c>
      <c r="C186" s="95" t="s">
        <v>282</v>
      </c>
      <c r="D186" s="97">
        <f>VLOOKUP(A186,emop0321!D:E,2,0)</f>
        <v>135.69</v>
      </c>
      <c r="E186" s="98"/>
      <c r="F186" s="98"/>
    </row>
    <row r="187" ht="11.25" customHeight="1">
      <c r="A187" s="95" t="s">
        <v>655</v>
      </c>
      <c r="B187" s="96" t="s">
        <v>656</v>
      </c>
      <c r="C187" s="95" t="s">
        <v>282</v>
      </c>
      <c r="D187" s="97">
        <f>VLOOKUP(A187,emop0321!D:E,2,0)</f>
        <v>135.69</v>
      </c>
      <c r="E187" s="98"/>
      <c r="F187" s="98"/>
    </row>
    <row r="188" ht="11.25" customHeight="1">
      <c r="A188" s="95" t="s">
        <v>657</v>
      </c>
      <c r="B188" s="96" t="s">
        <v>658</v>
      </c>
      <c r="C188" s="95" t="s">
        <v>282</v>
      </c>
      <c r="D188" s="97">
        <f>VLOOKUP(A188,emop0321!D:E,2,0)</f>
        <v>135.69</v>
      </c>
      <c r="E188" s="98"/>
      <c r="F188" s="98"/>
    </row>
    <row r="189" ht="11.25" customHeight="1">
      <c r="A189" s="95" t="s">
        <v>659</v>
      </c>
      <c r="B189" s="96" t="s">
        <v>660</v>
      </c>
      <c r="C189" s="95" t="s">
        <v>282</v>
      </c>
      <c r="D189" s="97">
        <f>VLOOKUP(A189,emop0321!D:E,2,0)</f>
        <v>135.69</v>
      </c>
      <c r="E189" s="98"/>
      <c r="F189" s="98"/>
    </row>
    <row r="190" ht="11.25" customHeight="1">
      <c r="A190" s="95" t="s">
        <v>661</v>
      </c>
      <c r="B190" s="96" t="s">
        <v>662</v>
      </c>
      <c r="C190" s="95" t="s">
        <v>282</v>
      </c>
      <c r="D190" s="97">
        <f>VLOOKUP(A190,emop0321!D:E,2,0)</f>
        <v>135.69</v>
      </c>
      <c r="E190" s="98"/>
      <c r="F190" s="98"/>
    </row>
    <row r="191" ht="11.25" customHeight="1">
      <c r="A191" s="95" t="s">
        <v>663</v>
      </c>
      <c r="B191" s="96" t="s">
        <v>664</v>
      </c>
      <c r="C191" s="95" t="s">
        <v>282</v>
      </c>
      <c r="D191" s="97">
        <f>VLOOKUP(A191,emop0321!D:E,2,0)</f>
        <v>135.69</v>
      </c>
      <c r="E191" s="98"/>
      <c r="F191" s="98"/>
    </row>
    <row r="192" ht="11.25" customHeight="1">
      <c r="A192" s="95" t="s">
        <v>665</v>
      </c>
      <c r="B192" s="96" t="s">
        <v>666</v>
      </c>
      <c r="C192" s="95" t="s">
        <v>282</v>
      </c>
      <c r="D192" s="97">
        <f>VLOOKUP(A192,emop0321!D:E,2,0)</f>
        <v>135.69</v>
      </c>
      <c r="E192" s="98"/>
      <c r="F192" s="98"/>
    </row>
    <row r="193" ht="11.25" customHeight="1">
      <c r="A193" s="95" t="s">
        <v>667</v>
      </c>
      <c r="B193" s="96" t="s">
        <v>668</v>
      </c>
      <c r="C193" s="95" t="s">
        <v>282</v>
      </c>
      <c r="D193" s="97">
        <f>VLOOKUP(A193,emop0321!D:E,2,0)</f>
        <v>135.69</v>
      </c>
      <c r="E193" s="98"/>
      <c r="F193" s="98"/>
    </row>
    <row r="194" ht="11.25" customHeight="1">
      <c r="A194" s="95" t="s">
        <v>669</v>
      </c>
      <c r="B194" s="96" t="s">
        <v>670</v>
      </c>
      <c r="C194" s="95" t="s">
        <v>282</v>
      </c>
      <c r="D194" s="97">
        <f>VLOOKUP(A194,emop0321!D:E,2,0)</f>
        <v>135.69</v>
      </c>
      <c r="E194" s="98"/>
      <c r="F194" s="98"/>
    </row>
    <row r="195" ht="11.25" customHeight="1">
      <c r="A195" s="95" t="s">
        <v>671</v>
      </c>
      <c r="B195" s="96" t="s">
        <v>672</v>
      </c>
      <c r="C195" s="95" t="s">
        <v>282</v>
      </c>
      <c r="D195" s="97">
        <f>VLOOKUP(A195,emop0321!D:E,2,0)</f>
        <v>2837.26</v>
      </c>
      <c r="E195" s="98"/>
      <c r="F195" s="98"/>
    </row>
    <row r="196" ht="11.25" customHeight="1">
      <c r="A196" s="95" t="s">
        <v>673</v>
      </c>
      <c r="B196" s="96" t="s">
        <v>674</v>
      </c>
      <c r="C196" s="95" t="s">
        <v>675</v>
      </c>
      <c r="D196" s="97">
        <f>VLOOKUP(A196,emop0321!D:E,2,0)</f>
        <v>132.8</v>
      </c>
      <c r="E196" s="98"/>
      <c r="F196" s="98"/>
    </row>
    <row r="197" ht="11.25" customHeight="1">
      <c r="A197" s="95" t="s">
        <v>676</v>
      </c>
      <c r="B197" s="96" t="s">
        <v>677</v>
      </c>
      <c r="C197" s="95" t="s">
        <v>675</v>
      </c>
      <c r="D197" s="97">
        <f>VLOOKUP(A197,emop0321!D:E,2,0)</f>
        <v>137.91</v>
      </c>
      <c r="E197" s="98"/>
      <c r="F197" s="98"/>
    </row>
    <row r="198" ht="11.25" customHeight="1">
      <c r="A198" s="95" t="s">
        <v>678</v>
      </c>
      <c r="B198" s="96" t="s">
        <v>679</v>
      </c>
      <c r="C198" s="95" t="s">
        <v>675</v>
      </c>
      <c r="D198" s="97">
        <f>VLOOKUP(A198,emop0321!D:E,2,0)</f>
        <v>153.23</v>
      </c>
      <c r="E198" s="98"/>
      <c r="F198" s="98"/>
    </row>
    <row r="199" ht="11.25" customHeight="1">
      <c r="A199" s="95" t="s">
        <v>680</v>
      </c>
      <c r="B199" s="96" t="s">
        <v>681</v>
      </c>
      <c r="C199" s="95" t="s">
        <v>282</v>
      </c>
      <c r="D199" s="97">
        <f>VLOOKUP(A199,emop0321!D:E,2,0)</f>
        <v>81.05</v>
      </c>
      <c r="E199" s="98"/>
      <c r="F199" s="98"/>
    </row>
    <row r="200" ht="11.25" customHeight="1">
      <c r="A200" s="95" t="s">
        <v>682</v>
      </c>
      <c r="B200" s="96" t="s">
        <v>683</v>
      </c>
      <c r="C200" s="95" t="s">
        <v>282</v>
      </c>
      <c r="D200" s="97">
        <f>VLOOKUP(A200,emop0321!D:E,2,0)</f>
        <v>93.06</v>
      </c>
      <c r="E200" s="98"/>
      <c r="F200" s="98"/>
    </row>
    <row r="201" ht="11.25" customHeight="1">
      <c r="A201" s="95" t="s">
        <v>684</v>
      </c>
      <c r="B201" s="96" t="s">
        <v>685</v>
      </c>
      <c r="C201" s="95" t="s">
        <v>282</v>
      </c>
      <c r="D201" s="97">
        <f>VLOOKUP(A201,emop0321!D:E,2,0)</f>
        <v>135.1</v>
      </c>
      <c r="E201" s="98"/>
      <c r="F201" s="98"/>
    </row>
    <row r="202" ht="11.25" customHeight="1">
      <c r="A202" s="95" t="s">
        <v>686</v>
      </c>
      <c r="B202" s="96" t="s">
        <v>687</v>
      </c>
      <c r="C202" s="95" t="s">
        <v>282</v>
      </c>
      <c r="D202" s="97">
        <f>VLOOKUP(A202,emop0321!D:E,2,0)</f>
        <v>162.11</v>
      </c>
      <c r="E202" s="98"/>
      <c r="F202" s="98"/>
    </row>
    <row r="203" ht="11.25" customHeight="1">
      <c r="A203" s="95" t="s">
        <v>688</v>
      </c>
      <c r="B203" s="96" t="s">
        <v>689</v>
      </c>
      <c r="C203" s="95" t="s">
        <v>282</v>
      </c>
      <c r="D203" s="97">
        <f>VLOOKUP(A203,emop0321!D:E,2,0)</f>
        <v>194.55</v>
      </c>
      <c r="E203" s="98"/>
      <c r="F203" s="98"/>
    </row>
    <row r="204" ht="11.25" customHeight="1">
      <c r="A204" s="95" t="s">
        <v>690</v>
      </c>
      <c r="B204" s="96" t="s">
        <v>691</v>
      </c>
      <c r="C204" s="95" t="s">
        <v>282</v>
      </c>
      <c r="D204" s="97">
        <f>VLOOKUP(A204,emop0321!D:E,2,0)</f>
        <v>233.45</v>
      </c>
      <c r="E204" s="98"/>
      <c r="F204" s="98"/>
    </row>
    <row r="205" ht="11.25" customHeight="1">
      <c r="A205" s="95" t="s">
        <v>692</v>
      </c>
      <c r="B205" s="96" t="s">
        <v>693</v>
      </c>
      <c r="C205" s="95" t="s">
        <v>282</v>
      </c>
      <c r="D205" s="97">
        <f>VLOOKUP(A205,emop0321!D:E,2,0)</f>
        <v>403.82</v>
      </c>
      <c r="E205" s="98"/>
      <c r="F205" s="98"/>
    </row>
    <row r="206" ht="11.25" customHeight="1">
      <c r="A206" s="95" t="s">
        <v>694</v>
      </c>
      <c r="B206" s="96" t="s">
        <v>695</v>
      </c>
      <c r="C206" s="95" t="s">
        <v>282</v>
      </c>
      <c r="D206" s="97">
        <f>VLOOKUP(A206,emop0321!D:E,2,0)</f>
        <v>88.33</v>
      </c>
      <c r="E206" s="98"/>
      <c r="F206" s="98"/>
    </row>
    <row r="207" ht="11.25" customHeight="1">
      <c r="A207" s="95" t="s">
        <v>696</v>
      </c>
      <c r="B207" s="96" t="s">
        <v>697</v>
      </c>
      <c r="C207" s="95" t="s">
        <v>282</v>
      </c>
      <c r="D207" s="97">
        <f>VLOOKUP(A207,emop0321!D:E,2,0)</f>
        <v>265.01</v>
      </c>
      <c r="E207" s="98"/>
      <c r="F207" s="98"/>
    </row>
    <row r="208" ht="11.25" customHeight="1">
      <c r="A208" s="95" t="s">
        <v>698</v>
      </c>
      <c r="B208" s="96" t="s">
        <v>699</v>
      </c>
      <c r="C208" s="95" t="s">
        <v>282</v>
      </c>
      <c r="D208" s="97">
        <f>VLOOKUP(A208,emop0321!D:E,2,0)</f>
        <v>318</v>
      </c>
      <c r="E208" s="98"/>
      <c r="F208" s="98"/>
    </row>
    <row r="209" ht="11.25" customHeight="1">
      <c r="A209" s="95" t="s">
        <v>700</v>
      </c>
      <c r="B209" s="96" t="s">
        <v>701</v>
      </c>
      <c r="C209" s="95" t="s">
        <v>282</v>
      </c>
      <c r="D209" s="97">
        <f>VLOOKUP(A209,emop0321!D:E,2,0)</f>
        <v>381.6</v>
      </c>
      <c r="E209" s="98"/>
      <c r="F209" s="98"/>
    </row>
    <row r="210" ht="11.25" customHeight="1">
      <c r="A210" s="95" t="s">
        <v>702</v>
      </c>
      <c r="B210" s="96" t="s">
        <v>703</v>
      </c>
      <c r="C210" s="95" t="s">
        <v>282</v>
      </c>
      <c r="D210" s="97">
        <f>VLOOKUP(A210,emop0321!D:E,2,0)</f>
        <v>161.93</v>
      </c>
      <c r="E210" s="98"/>
      <c r="F210" s="98"/>
    </row>
    <row r="211" ht="11.25" customHeight="1">
      <c r="A211" s="95" t="s">
        <v>704</v>
      </c>
      <c r="B211" s="96" t="s">
        <v>705</v>
      </c>
      <c r="C211" s="95" t="s">
        <v>282</v>
      </c>
      <c r="D211" s="97">
        <f>VLOOKUP(A211,emop0321!D:E,2,0)</f>
        <v>121.98</v>
      </c>
      <c r="E211" s="98"/>
      <c r="F211" s="98"/>
    </row>
    <row r="212" ht="11.25" customHeight="1">
      <c r="A212" s="95" t="s">
        <v>706</v>
      </c>
      <c r="B212" s="96" t="s">
        <v>707</v>
      </c>
      <c r="C212" s="95" t="s">
        <v>282</v>
      </c>
      <c r="D212" s="97">
        <f>VLOOKUP(A212,emop0321!D:E,2,0)</f>
        <v>121.98</v>
      </c>
      <c r="E212" s="98"/>
      <c r="F212" s="98"/>
    </row>
    <row r="213" ht="11.25" customHeight="1">
      <c r="A213" s="95" t="s">
        <v>708</v>
      </c>
      <c r="B213" s="96" t="s">
        <v>709</v>
      </c>
      <c r="C213" s="95" t="s">
        <v>282</v>
      </c>
      <c r="D213" s="97">
        <f>VLOOKUP(A213,emop0321!D:E,2,0)</f>
        <v>48.37</v>
      </c>
      <c r="E213" s="98"/>
      <c r="F213" s="98"/>
    </row>
    <row r="214" ht="11.25" customHeight="1">
      <c r="A214" s="95" t="s">
        <v>710</v>
      </c>
      <c r="B214" s="96" t="s">
        <v>711</v>
      </c>
      <c r="C214" s="95" t="s">
        <v>282</v>
      </c>
      <c r="D214" s="97">
        <f>VLOOKUP(A214,emop0321!D:E,2,0)</f>
        <v>3396.16</v>
      </c>
      <c r="E214" s="98"/>
      <c r="F214" s="98"/>
    </row>
    <row r="215" ht="11.25" customHeight="1">
      <c r="A215" s="95" t="s">
        <v>712</v>
      </c>
      <c r="B215" s="96" t="s">
        <v>713</v>
      </c>
      <c r="C215" s="95" t="s">
        <v>282</v>
      </c>
      <c r="D215" s="97">
        <f>VLOOKUP(A215,emop0321!D:E,2,0)</f>
        <v>4245.2</v>
      </c>
      <c r="E215" s="98"/>
      <c r="F215" s="98"/>
    </row>
    <row r="216" ht="11.25" customHeight="1">
      <c r="A216" s="95" t="s">
        <v>714</v>
      </c>
      <c r="B216" s="96" t="s">
        <v>715</v>
      </c>
      <c r="C216" s="95" t="s">
        <v>282</v>
      </c>
      <c r="D216" s="97">
        <f>VLOOKUP(A216,emop0321!D:E,2,0)</f>
        <v>4245.2</v>
      </c>
      <c r="E216" s="98"/>
      <c r="F216" s="98"/>
    </row>
    <row r="217" ht="11.25" customHeight="1">
      <c r="A217" s="95" t="s">
        <v>716</v>
      </c>
      <c r="B217" s="96" t="s">
        <v>717</v>
      </c>
      <c r="C217" s="95" t="s">
        <v>282</v>
      </c>
      <c r="D217" s="97">
        <f>VLOOKUP(A217,emop0321!D:E,2,0)</f>
        <v>6367.81</v>
      </c>
      <c r="E217" s="98"/>
      <c r="F217" s="98"/>
    </row>
    <row r="218" ht="11.25" customHeight="1">
      <c r="A218" s="95" t="s">
        <v>718</v>
      </c>
      <c r="B218" s="96" t="s">
        <v>719</v>
      </c>
      <c r="C218" s="95" t="s">
        <v>282</v>
      </c>
      <c r="D218" s="97">
        <f>VLOOKUP(A218,emop0321!D:E,2,0)</f>
        <v>5259.35</v>
      </c>
      <c r="E218" s="98"/>
      <c r="F218" s="98"/>
    </row>
    <row r="219" ht="11.25" customHeight="1">
      <c r="A219" s="95" t="s">
        <v>720</v>
      </c>
      <c r="B219" s="96" t="s">
        <v>707</v>
      </c>
      <c r="C219" s="95" t="s">
        <v>282</v>
      </c>
      <c r="D219" s="97">
        <f>VLOOKUP(A219,emop0321!D:E,2,0)</f>
        <v>1626.77</v>
      </c>
      <c r="E219" s="98"/>
      <c r="F219" s="98"/>
    </row>
    <row r="220" ht="11.25" customHeight="1">
      <c r="A220" s="95" t="s">
        <v>721</v>
      </c>
      <c r="B220" s="96" t="s">
        <v>705</v>
      </c>
      <c r="C220" s="95" t="s">
        <v>282</v>
      </c>
      <c r="D220" s="97">
        <f>VLOOKUP(A220,emop0321!D:E,2,0)</f>
        <v>1626.77</v>
      </c>
      <c r="E220" s="98"/>
      <c r="F220" s="98"/>
    </row>
    <row r="221" ht="11.25" customHeight="1">
      <c r="A221" s="95" t="s">
        <v>722</v>
      </c>
      <c r="B221" s="96" t="s">
        <v>723</v>
      </c>
      <c r="C221" s="95" t="s">
        <v>282</v>
      </c>
      <c r="D221" s="97">
        <f>VLOOKUP(A221,emop0321!D:E,2,0)</f>
        <v>143.67</v>
      </c>
      <c r="E221" s="98"/>
      <c r="F221" s="98"/>
    </row>
    <row r="222" ht="11.25" customHeight="1">
      <c r="A222" s="95" t="s">
        <v>724</v>
      </c>
      <c r="B222" s="96" t="s">
        <v>725</v>
      </c>
      <c r="C222" s="95" t="s">
        <v>282</v>
      </c>
      <c r="D222" s="97">
        <f>VLOOKUP(A222,emop0321!D:E,2,0)</f>
        <v>143.67</v>
      </c>
      <c r="E222" s="98"/>
      <c r="F222" s="98"/>
    </row>
    <row r="223" ht="11.25" customHeight="1">
      <c r="A223" s="95" t="s">
        <v>726</v>
      </c>
      <c r="B223" s="96" t="s">
        <v>727</v>
      </c>
      <c r="C223" s="95" t="s">
        <v>282</v>
      </c>
      <c r="D223" s="97">
        <f>VLOOKUP(A223,emop0321!D:E,2,0)</f>
        <v>242.8</v>
      </c>
      <c r="E223" s="98"/>
      <c r="F223" s="98"/>
    </row>
    <row r="224" ht="11.25" customHeight="1">
      <c r="A224" s="95" t="s">
        <v>728</v>
      </c>
      <c r="B224" s="96" t="s">
        <v>729</v>
      </c>
      <c r="C224" s="95" t="s">
        <v>282</v>
      </c>
      <c r="D224" s="97">
        <f>VLOOKUP(A224,emop0321!D:E,2,0)</f>
        <v>1626.77</v>
      </c>
      <c r="E224" s="98"/>
      <c r="F224" s="98"/>
    </row>
    <row r="225" ht="11.25" customHeight="1">
      <c r="A225" s="95" t="s">
        <v>730</v>
      </c>
      <c r="B225" s="96" t="s">
        <v>731</v>
      </c>
      <c r="C225" s="95" t="s">
        <v>282</v>
      </c>
      <c r="D225" s="97">
        <f>VLOOKUP(A225,emop0321!D:E,2,0)</f>
        <v>162.07</v>
      </c>
      <c r="E225" s="98"/>
      <c r="F225" s="98"/>
    </row>
    <row r="226" ht="11.25" customHeight="1">
      <c r="A226" s="95" t="s">
        <v>732</v>
      </c>
      <c r="B226" s="96" t="s">
        <v>733</v>
      </c>
      <c r="C226" s="95" t="s">
        <v>282</v>
      </c>
      <c r="D226" s="97">
        <f>VLOOKUP(A226,emop0321!D:E,2,0)</f>
        <v>1626.77</v>
      </c>
      <c r="E226" s="98"/>
      <c r="F226" s="98"/>
    </row>
    <row r="227" ht="11.25" customHeight="1">
      <c r="A227" s="95" t="s">
        <v>734</v>
      </c>
      <c r="B227" s="96" t="s">
        <v>735</v>
      </c>
      <c r="C227" s="95" t="s">
        <v>282</v>
      </c>
      <c r="D227" s="97">
        <f>VLOOKUP(A227,emop0321!D:E,2,0)</f>
        <v>1626.77</v>
      </c>
      <c r="E227" s="98"/>
      <c r="F227" s="98"/>
    </row>
    <row r="228" ht="11.25" customHeight="1">
      <c r="A228" s="95" t="s">
        <v>736</v>
      </c>
      <c r="B228" s="96" t="s">
        <v>737</v>
      </c>
      <c r="C228" s="95" t="s">
        <v>282</v>
      </c>
      <c r="D228" s="97">
        <f>VLOOKUP(A228,emop0321!D:E,2,0)</f>
        <v>1626.77</v>
      </c>
      <c r="E228" s="98"/>
      <c r="F228" s="98"/>
    </row>
    <row r="229" ht="11.25" customHeight="1">
      <c r="A229" s="95" t="s">
        <v>738</v>
      </c>
      <c r="B229" s="96" t="s">
        <v>739</v>
      </c>
      <c r="C229" s="95" t="s">
        <v>282</v>
      </c>
      <c r="D229" s="97">
        <f>VLOOKUP(A229,emop0321!D:E,2,0)</f>
        <v>237.27</v>
      </c>
      <c r="E229" s="98"/>
      <c r="F229" s="98"/>
    </row>
    <row r="230" ht="11.25" customHeight="1">
      <c r="A230" s="95" t="s">
        <v>740</v>
      </c>
      <c r="B230" s="96" t="s">
        <v>741</v>
      </c>
      <c r="C230" s="95" t="s">
        <v>282</v>
      </c>
      <c r="D230" s="97">
        <f>VLOOKUP(A230,emop0321!D:E,2,0)</f>
        <v>1626.77</v>
      </c>
      <c r="E230" s="98"/>
      <c r="F230" s="98"/>
    </row>
    <row r="231" ht="11.25" customHeight="1">
      <c r="A231" s="95" t="s">
        <v>742</v>
      </c>
      <c r="B231" s="96" t="s">
        <v>743</v>
      </c>
      <c r="C231" s="95" t="s">
        <v>282</v>
      </c>
      <c r="D231" s="97">
        <f>VLOOKUP(A231,emop0321!D:E,2,0)</f>
        <v>286.36</v>
      </c>
      <c r="E231" s="98"/>
      <c r="F231" s="98"/>
    </row>
    <row r="232" ht="11.25" customHeight="1">
      <c r="A232" s="95" t="s">
        <v>744</v>
      </c>
      <c r="B232" s="96" t="s">
        <v>745</v>
      </c>
      <c r="C232" s="95" t="s">
        <v>282</v>
      </c>
      <c r="D232" s="97">
        <f>VLOOKUP(A232,emop0321!D:E,2,0)</f>
        <v>286.36</v>
      </c>
      <c r="E232" s="98"/>
      <c r="F232" s="98"/>
    </row>
    <row r="233" ht="11.25" customHeight="1">
      <c r="A233" s="95" t="s">
        <v>746</v>
      </c>
      <c r="B233" s="96" t="s">
        <v>747</v>
      </c>
      <c r="C233" s="95" t="s">
        <v>282</v>
      </c>
      <c r="D233" s="97">
        <f>VLOOKUP(A233,emop0321!D:E,2,0)</f>
        <v>99.99</v>
      </c>
      <c r="E233" s="98"/>
      <c r="F233" s="98"/>
    </row>
    <row r="234" ht="11.25" customHeight="1">
      <c r="A234" s="95" t="s">
        <v>748</v>
      </c>
      <c r="B234" s="96" t="s">
        <v>749</v>
      </c>
      <c r="C234" s="95" t="s">
        <v>282</v>
      </c>
      <c r="D234" s="97">
        <f>VLOOKUP(A234,emop0321!D:E,2,0)</f>
        <v>99.99</v>
      </c>
      <c r="E234" s="98"/>
      <c r="F234" s="98"/>
    </row>
    <row r="235" ht="11.25" customHeight="1">
      <c r="A235" s="95" t="s">
        <v>750</v>
      </c>
      <c r="B235" s="96" t="s">
        <v>751</v>
      </c>
      <c r="C235" s="95" t="s">
        <v>282</v>
      </c>
      <c r="D235" s="97">
        <f>VLOOKUP(A235,emop0321!D:E,2,0)</f>
        <v>149.25</v>
      </c>
      <c r="E235" s="98"/>
      <c r="F235" s="98"/>
    </row>
    <row r="236" ht="11.25" customHeight="1">
      <c r="A236" s="95" t="s">
        <v>752</v>
      </c>
      <c r="B236" s="96" t="s">
        <v>753</v>
      </c>
      <c r="C236" s="95" t="s">
        <v>282</v>
      </c>
      <c r="D236" s="97">
        <f>VLOOKUP(A236,emop0321!D:E,2,0)</f>
        <v>654.55</v>
      </c>
      <c r="E236" s="98"/>
      <c r="F236" s="98"/>
    </row>
    <row r="237" ht="11.25" customHeight="1">
      <c r="A237" s="95" t="s">
        <v>754</v>
      </c>
      <c r="B237" s="96" t="s">
        <v>755</v>
      </c>
      <c r="C237" s="95" t="s">
        <v>282</v>
      </c>
      <c r="D237" s="97">
        <f>VLOOKUP(A237,emop0321!D:E,2,0)</f>
        <v>687.28</v>
      </c>
      <c r="E237" s="98"/>
      <c r="F237" s="98"/>
    </row>
    <row r="238" ht="11.25" customHeight="1">
      <c r="A238" s="95" t="s">
        <v>756</v>
      </c>
      <c r="B238" s="96" t="s">
        <v>757</v>
      </c>
      <c r="C238" s="95" t="s">
        <v>282</v>
      </c>
      <c r="D238" s="97">
        <f>VLOOKUP(A238,emop0321!D:E,2,0)</f>
        <v>818.2</v>
      </c>
      <c r="E238" s="98"/>
      <c r="F238" s="98"/>
    </row>
    <row r="239" ht="11.25" customHeight="1">
      <c r="A239" s="95" t="s">
        <v>758</v>
      </c>
      <c r="B239" s="96" t="s">
        <v>759</v>
      </c>
      <c r="C239" s="95" t="s">
        <v>282</v>
      </c>
      <c r="D239" s="97">
        <f>VLOOKUP(A239,emop0321!D:E,2,0)</f>
        <v>105.8</v>
      </c>
      <c r="E239" s="98"/>
      <c r="F239" s="98"/>
    </row>
    <row r="240" ht="11.25" customHeight="1">
      <c r="A240" s="95" t="s">
        <v>760</v>
      </c>
      <c r="B240" s="96" t="s">
        <v>761</v>
      </c>
      <c r="C240" s="95" t="s">
        <v>282</v>
      </c>
      <c r="D240" s="97">
        <f>VLOOKUP(A240,emop0321!D:E,2,0)</f>
        <v>10.01</v>
      </c>
      <c r="E240" s="98"/>
      <c r="F240" s="98"/>
    </row>
    <row r="241" ht="11.25" customHeight="1">
      <c r="A241" s="95" t="s">
        <v>762</v>
      </c>
      <c r="B241" s="96" t="s">
        <v>763</v>
      </c>
      <c r="C241" s="95" t="s">
        <v>282</v>
      </c>
      <c r="D241" s="97">
        <f>VLOOKUP(A241,emop0321!D:E,2,0)</f>
        <v>22.09</v>
      </c>
      <c r="E241" s="98"/>
      <c r="F241" s="98"/>
    </row>
    <row r="242" ht="11.25" customHeight="1">
      <c r="A242" s="95" t="s">
        <v>764</v>
      </c>
      <c r="B242" s="96" t="s">
        <v>765</v>
      </c>
      <c r="C242" s="95" t="s">
        <v>361</v>
      </c>
      <c r="D242" s="97">
        <f>VLOOKUP(A242,emop0321!D:E,2,0)</f>
        <v>99.16</v>
      </c>
      <c r="E242" s="98"/>
      <c r="F242" s="98"/>
    </row>
    <row r="243" ht="11.25" customHeight="1">
      <c r="A243" s="95" t="s">
        <v>766</v>
      </c>
      <c r="B243" s="96" t="s">
        <v>767</v>
      </c>
      <c r="C243" s="95" t="s">
        <v>361</v>
      </c>
      <c r="D243" s="97">
        <f>VLOOKUP(A243,emop0321!D:E,2,0)</f>
        <v>130.43</v>
      </c>
      <c r="E243" s="98"/>
      <c r="F243" s="98"/>
    </row>
    <row r="244" ht="11.25" customHeight="1">
      <c r="A244" s="95" t="s">
        <v>768</v>
      </c>
      <c r="B244" s="96" t="s">
        <v>769</v>
      </c>
      <c r="C244" s="95" t="s">
        <v>361</v>
      </c>
      <c r="D244" s="97">
        <f>VLOOKUP(A244,emop0321!D:E,2,0)</f>
        <v>107.24</v>
      </c>
      <c r="E244" s="98"/>
      <c r="F244" s="98"/>
    </row>
    <row r="245" ht="11.25" customHeight="1">
      <c r="A245" s="95" t="s">
        <v>770</v>
      </c>
      <c r="B245" s="96" t="s">
        <v>771</v>
      </c>
      <c r="C245" s="95" t="s">
        <v>361</v>
      </c>
      <c r="D245" s="97">
        <f>VLOOKUP(A245,emop0321!D:E,2,0)</f>
        <v>144.78</v>
      </c>
      <c r="E245" s="98"/>
      <c r="F245" s="98"/>
    </row>
    <row r="246" ht="11.25" customHeight="1">
      <c r="A246" s="95" t="s">
        <v>772</v>
      </c>
      <c r="B246" s="96" t="s">
        <v>773</v>
      </c>
      <c r="C246" s="95" t="s">
        <v>361</v>
      </c>
      <c r="D246" s="97">
        <f>VLOOKUP(A246,emop0321!D:E,2,0)</f>
        <v>115.81</v>
      </c>
      <c r="E246" s="98"/>
      <c r="F246" s="98"/>
    </row>
    <row r="247" ht="11.25" customHeight="1">
      <c r="A247" s="95" t="s">
        <v>774</v>
      </c>
      <c r="B247" s="96" t="s">
        <v>775</v>
      </c>
      <c r="C247" s="95" t="s">
        <v>361</v>
      </c>
      <c r="D247" s="97">
        <f>VLOOKUP(A247,emop0321!D:E,2,0)</f>
        <v>160.87</v>
      </c>
      <c r="E247" s="98"/>
      <c r="F247" s="98"/>
    </row>
    <row r="248" ht="11.25" customHeight="1">
      <c r="A248" s="95" t="s">
        <v>776</v>
      </c>
      <c r="B248" s="96" t="s">
        <v>777</v>
      </c>
      <c r="C248" s="95" t="s">
        <v>361</v>
      </c>
      <c r="D248" s="97">
        <f>VLOOKUP(A248,emop0321!D:E,2,0)</f>
        <v>134.04</v>
      </c>
      <c r="E248" s="98"/>
      <c r="F248" s="98"/>
    </row>
    <row r="249" ht="11.25" customHeight="1">
      <c r="A249" s="95" t="s">
        <v>778</v>
      </c>
      <c r="B249" s="96" t="s">
        <v>779</v>
      </c>
      <c r="C249" s="95" t="s">
        <v>361</v>
      </c>
      <c r="D249" s="97">
        <f>VLOOKUP(A249,emop0321!D:E,2,0)</f>
        <v>187.67</v>
      </c>
      <c r="E249" s="98"/>
      <c r="F249" s="98"/>
    </row>
    <row r="250" ht="11.25" customHeight="1">
      <c r="A250" s="95" t="s">
        <v>780</v>
      </c>
      <c r="B250" s="96" t="s">
        <v>781</v>
      </c>
      <c r="C250" s="95" t="s">
        <v>361</v>
      </c>
      <c r="D250" s="97">
        <f>VLOOKUP(A250,emop0321!D:E,2,0)</f>
        <v>133.75</v>
      </c>
      <c r="E250" s="98"/>
      <c r="F250" s="98"/>
    </row>
    <row r="251" ht="11.25" customHeight="1">
      <c r="A251" s="95" t="s">
        <v>782</v>
      </c>
      <c r="B251" s="96" t="s">
        <v>783</v>
      </c>
      <c r="C251" s="95" t="s">
        <v>361</v>
      </c>
      <c r="D251" s="97">
        <f>VLOOKUP(A251,emop0321!D:E,2,0)</f>
        <v>145.38</v>
      </c>
      <c r="E251" s="98"/>
      <c r="F251" s="98"/>
    </row>
    <row r="252" ht="11.25" customHeight="1">
      <c r="A252" s="95" t="s">
        <v>784</v>
      </c>
      <c r="B252" s="96" t="s">
        <v>785</v>
      </c>
      <c r="C252" s="95" t="s">
        <v>361</v>
      </c>
      <c r="D252" s="97">
        <f>VLOOKUP(A252,emop0321!D:E,2,0)</f>
        <v>157</v>
      </c>
      <c r="E252" s="98"/>
      <c r="F252" s="98"/>
    </row>
    <row r="253" ht="11.25" customHeight="1">
      <c r="A253" s="95" t="s">
        <v>786</v>
      </c>
      <c r="B253" s="96" t="s">
        <v>787</v>
      </c>
      <c r="C253" s="95" t="s">
        <v>361</v>
      </c>
      <c r="D253" s="97">
        <f>VLOOKUP(A253,emop0321!D:E,2,0)</f>
        <v>189.49</v>
      </c>
      <c r="E253" s="98"/>
      <c r="F253" s="98"/>
    </row>
    <row r="254" ht="11.25" customHeight="1">
      <c r="A254" s="95" t="s">
        <v>788</v>
      </c>
      <c r="B254" s="96" t="s">
        <v>789</v>
      </c>
      <c r="C254" s="95" t="s">
        <v>361</v>
      </c>
      <c r="D254" s="97">
        <f>VLOOKUP(A254,emop0321!D:E,2,0)</f>
        <v>211.51</v>
      </c>
      <c r="E254" s="98"/>
      <c r="F254" s="98"/>
    </row>
    <row r="255" ht="11.25" customHeight="1">
      <c r="A255" s="95" t="s">
        <v>790</v>
      </c>
      <c r="B255" s="96" t="s">
        <v>791</v>
      </c>
      <c r="C255" s="95" t="s">
        <v>361</v>
      </c>
      <c r="D255" s="97">
        <f>VLOOKUP(A255,emop0321!D:E,2,0)</f>
        <v>235.01</v>
      </c>
      <c r="E255" s="98"/>
      <c r="F255" s="98"/>
    </row>
    <row r="256" ht="11.25" customHeight="1">
      <c r="A256" s="95" t="s">
        <v>792</v>
      </c>
      <c r="B256" s="96" t="s">
        <v>793</v>
      </c>
      <c r="C256" s="95" t="s">
        <v>361</v>
      </c>
      <c r="D256" s="97">
        <f>VLOOKUP(A256,emop0321!D:E,2,0)</f>
        <v>252.64</v>
      </c>
      <c r="E256" s="98"/>
      <c r="F256" s="98"/>
    </row>
    <row r="257" ht="11.25" customHeight="1">
      <c r="A257" s="95" t="s">
        <v>794</v>
      </c>
      <c r="B257" s="96" t="s">
        <v>795</v>
      </c>
      <c r="C257" s="95" t="s">
        <v>361</v>
      </c>
      <c r="D257" s="97">
        <f>VLOOKUP(A257,emop0321!D:E,2,0)</f>
        <v>352.54</v>
      </c>
      <c r="E257" s="98"/>
      <c r="F257" s="98"/>
    </row>
    <row r="258" ht="11.25" customHeight="1">
      <c r="A258" s="95" t="s">
        <v>796</v>
      </c>
      <c r="B258" s="96" t="s">
        <v>797</v>
      </c>
      <c r="C258" s="95" t="s">
        <v>361</v>
      </c>
      <c r="D258" s="97">
        <f>VLOOKUP(A258,emop0321!D:E,2,0)</f>
        <v>76.26</v>
      </c>
      <c r="E258" s="98"/>
      <c r="F258" s="98"/>
    </row>
    <row r="259" ht="11.25" customHeight="1">
      <c r="A259" s="95" t="s">
        <v>798</v>
      </c>
      <c r="B259" s="96" t="s">
        <v>799</v>
      </c>
      <c r="C259" s="95" t="s">
        <v>361</v>
      </c>
      <c r="D259" s="97">
        <f>VLOOKUP(A259,emop0321!D:E,2,0)</f>
        <v>107.25</v>
      </c>
      <c r="E259" s="98"/>
      <c r="F259" s="98"/>
    </row>
    <row r="260" ht="11.25" customHeight="1">
      <c r="A260" s="95" t="s">
        <v>800</v>
      </c>
      <c r="B260" s="96" t="s">
        <v>801</v>
      </c>
      <c r="C260" s="95" t="s">
        <v>361</v>
      </c>
      <c r="D260" s="97">
        <f>VLOOKUP(A260,emop0321!D:E,2,0)</f>
        <v>82.49</v>
      </c>
      <c r="E260" s="98"/>
      <c r="F260" s="98"/>
    </row>
    <row r="261" ht="11.25" customHeight="1">
      <c r="A261" s="95" t="s">
        <v>802</v>
      </c>
      <c r="B261" s="96" t="s">
        <v>803</v>
      </c>
      <c r="C261" s="95" t="s">
        <v>361</v>
      </c>
      <c r="D261" s="97">
        <f>VLOOKUP(A261,emop0321!D:E,2,0)</f>
        <v>119.06</v>
      </c>
      <c r="E261" s="98"/>
      <c r="F261" s="98"/>
    </row>
    <row r="262" ht="11.25" customHeight="1">
      <c r="A262" s="95" t="s">
        <v>804</v>
      </c>
      <c r="B262" s="96" t="s">
        <v>805</v>
      </c>
      <c r="C262" s="95" t="s">
        <v>361</v>
      </c>
      <c r="D262" s="97">
        <f>VLOOKUP(A262,emop0321!D:E,2,0)</f>
        <v>89.09</v>
      </c>
      <c r="E262" s="98"/>
      <c r="F262" s="98"/>
    </row>
    <row r="263" ht="11.25" customHeight="1">
      <c r="A263" s="95" t="s">
        <v>806</v>
      </c>
      <c r="B263" s="96" t="s">
        <v>807</v>
      </c>
      <c r="C263" s="95" t="s">
        <v>361</v>
      </c>
      <c r="D263" s="97">
        <f>VLOOKUP(A263,emop0321!D:E,2,0)</f>
        <v>122.58</v>
      </c>
      <c r="E263" s="98"/>
      <c r="F263" s="98"/>
    </row>
    <row r="264" ht="11.25" customHeight="1">
      <c r="A264" s="95" t="s">
        <v>808</v>
      </c>
      <c r="B264" s="96" t="s">
        <v>809</v>
      </c>
      <c r="C264" s="95" t="s">
        <v>361</v>
      </c>
      <c r="D264" s="97">
        <f>VLOOKUP(A264,emop0321!D:E,2,0)</f>
        <v>103.11</v>
      </c>
      <c r="E264" s="98"/>
      <c r="F264" s="98"/>
    </row>
    <row r="265" ht="11.25" customHeight="1">
      <c r="A265" s="95" t="s">
        <v>810</v>
      </c>
      <c r="B265" s="96" t="s">
        <v>811</v>
      </c>
      <c r="C265" s="95" t="s">
        <v>361</v>
      </c>
      <c r="D265" s="97">
        <f>VLOOKUP(A265,emop0321!D:E,2,0)</f>
        <v>144.36</v>
      </c>
      <c r="E265" s="98"/>
      <c r="F265" s="98"/>
    </row>
    <row r="266" ht="11.25" customHeight="1">
      <c r="A266" s="95" t="s">
        <v>812</v>
      </c>
      <c r="B266" s="96" t="s">
        <v>813</v>
      </c>
      <c r="C266" s="95" t="s">
        <v>361</v>
      </c>
      <c r="D266" s="97">
        <f>VLOOKUP(A266,emop0321!D:E,2,0)</f>
        <v>123.74</v>
      </c>
      <c r="E266" s="98"/>
      <c r="F266" s="98"/>
    </row>
    <row r="267" ht="11.25" customHeight="1">
      <c r="A267" s="95" t="s">
        <v>814</v>
      </c>
      <c r="B267" s="96" t="s">
        <v>815</v>
      </c>
      <c r="C267" s="95" t="s">
        <v>361</v>
      </c>
      <c r="D267" s="97">
        <f>VLOOKUP(A267,emop0321!D:E,2,0)</f>
        <v>140.23</v>
      </c>
      <c r="E267" s="98"/>
      <c r="F267" s="98"/>
    </row>
    <row r="268" ht="11.25" customHeight="1">
      <c r="A268" s="95" t="s">
        <v>816</v>
      </c>
      <c r="B268" s="96" t="s">
        <v>817</v>
      </c>
      <c r="C268" s="95" t="s">
        <v>361</v>
      </c>
      <c r="D268" s="97">
        <f>VLOOKUP(A268,emop0321!D:E,2,0)</f>
        <v>164.98</v>
      </c>
      <c r="E268" s="98"/>
      <c r="F268" s="98"/>
    </row>
    <row r="269" ht="11.25" customHeight="1">
      <c r="A269" s="95" t="s">
        <v>818</v>
      </c>
      <c r="B269" s="96" t="s">
        <v>819</v>
      </c>
      <c r="C269" s="95" t="s">
        <v>361</v>
      </c>
      <c r="D269" s="97">
        <f>VLOOKUP(A269,emop0321!D:E,2,0)</f>
        <v>206.23</v>
      </c>
      <c r="E269" s="98"/>
      <c r="F269" s="98"/>
    </row>
    <row r="270" ht="11.25" customHeight="1">
      <c r="A270" s="95" t="s">
        <v>820</v>
      </c>
      <c r="B270" s="96" t="s">
        <v>821</v>
      </c>
      <c r="C270" s="95" t="s">
        <v>361</v>
      </c>
      <c r="D270" s="97">
        <f>VLOOKUP(A270,emop0321!D:E,2,0)</f>
        <v>247.48</v>
      </c>
      <c r="E270" s="98"/>
      <c r="F270" s="98"/>
    </row>
    <row r="271" ht="11.25" customHeight="1">
      <c r="A271" s="95" t="s">
        <v>822</v>
      </c>
      <c r="B271" s="96" t="s">
        <v>823</v>
      </c>
      <c r="C271" s="95" t="s">
        <v>361</v>
      </c>
      <c r="D271" s="97">
        <f>VLOOKUP(A271,emop0321!D:E,2,0)</f>
        <v>288.73</v>
      </c>
      <c r="E271" s="98"/>
      <c r="F271" s="98"/>
    </row>
    <row r="272" ht="11.25" customHeight="1">
      <c r="A272" s="95" t="s">
        <v>824</v>
      </c>
      <c r="B272" s="96" t="s">
        <v>825</v>
      </c>
      <c r="C272" s="95" t="s">
        <v>361</v>
      </c>
      <c r="D272" s="97">
        <f>VLOOKUP(A272,emop0321!D:E,2,0)</f>
        <v>329.99</v>
      </c>
      <c r="E272" s="98"/>
      <c r="F272" s="98"/>
    </row>
    <row r="273" ht="11.25" customHeight="1">
      <c r="A273" s="95" t="s">
        <v>826</v>
      </c>
      <c r="B273" s="96" t="s">
        <v>827</v>
      </c>
      <c r="C273" s="95" t="s">
        <v>361</v>
      </c>
      <c r="D273" s="97">
        <f>VLOOKUP(A273,emop0321!D:E,2,0)</f>
        <v>102.87</v>
      </c>
      <c r="E273" s="98"/>
      <c r="F273" s="98"/>
    </row>
    <row r="274" ht="11.25" customHeight="1">
      <c r="A274" s="95" t="s">
        <v>828</v>
      </c>
      <c r="B274" s="96" t="s">
        <v>829</v>
      </c>
      <c r="C274" s="95" t="s">
        <v>361</v>
      </c>
      <c r="D274" s="97">
        <f>VLOOKUP(A274,emop0321!D:E,2,0)</f>
        <v>111.84</v>
      </c>
      <c r="E274" s="98"/>
      <c r="F274" s="98"/>
    </row>
    <row r="275" ht="11.25" customHeight="1">
      <c r="A275" s="95" t="s">
        <v>830</v>
      </c>
      <c r="B275" s="96" t="s">
        <v>831</v>
      </c>
      <c r="C275" s="95" t="s">
        <v>361</v>
      </c>
      <c r="D275" s="97">
        <f>VLOOKUP(A275,emop0321!D:E,2,0)</f>
        <v>120.78</v>
      </c>
      <c r="E275" s="98"/>
      <c r="F275" s="98"/>
    </row>
    <row r="276" ht="11.25" customHeight="1">
      <c r="A276" s="95" t="s">
        <v>832</v>
      </c>
      <c r="B276" s="96" t="s">
        <v>833</v>
      </c>
      <c r="C276" s="95" t="s">
        <v>361</v>
      </c>
      <c r="D276" s="97">
        <f>VLOOKUP(A276,emop0321!D:E,2,0)</f>
        <v>145.78</v>
      </c>
      <c r="E276" s="98"/>
      <c r="F276" s="98"/>
    </row>
    <row r="277" ht="11.25" customHeight="1">
      <c r="A277" s="95" t="s">
        <v>834</v>
      </c>
      <c r="B277" s="96" t="s">
        <v>835</v>
      </c>
      <c r="C277" s="95" t="s">
        <v>361</v>
      </c>
      <c r="D277" s="97">
        <f>VLOOKUP(A277,emop0321!D:E,2,0)</f>
        <v>177.83</v>
      </c>
      <c r="E277" s="98"/>
      <c r="F277" s="98"/>
    </row>
    <row r="278" ht="11.25" customHeight="1">
      <c r="A278" s="95" t="s">
        <v>836</v>
      </c>
      <c r="B278" s="96" t="s">
        <v>837</v>
      </c>
      <c r="C278" s="95" t="s">
        <v>361</v>
      </c>
      <c r="D278" s="97">
        <f>VLOOKUP(A278,emop0321!D:E,2,0)</f>
        <v>196.79</v>
      </c>
      <c r="E278" s="98"/>
      <c r="F278" s="98"/>
    </row>
    <row r="279" ht="11.25" customHeight="1">
      <c r="A279" s="95" t="s">
        <v>838</v>
      </c>
      <c r="B279" s="96" t="s">
        <v>839</v>
      </c>
      <c r="C279" s="95" t="s">
        <v>361</v>
      </c>
      <c r="D279" s="97">
        <f>VLOOKUP(A279,emop0321!D:E,2,0)</f>
        <v>240.53</v>
      </c>
      <c r="E279" s="98"/>
      <c r="F279" s="98"/>
    </row>
    <row r="280" ht="11.25" customHeight="1">
      <c r="A280" s="95" t="s">
        <v>840</v>
      </c>
      <c r="B280" s="96" t="s">
        <v>841</v>
      </c>
      <c r="C280" s="95" t="s">
        <v>361</v>
      </c>
      <c r="D280" s="97">
        <f>VLOOKUP(A280,emop0321!D:E,2,0)</f>
        <v>276.96</v>
      </c>
      <c r="E280" s="98"/>
      <c r="F280" s="98"/>
    </row>
    <row r="281" ht="11.25" customHeight="1">
      <c r="A281" s="95" t="s">
        <v>842</v>
      </c>
      <c r="B281" s="96" t="s">
        <v>843</v>
      </c>
      <c r="C281" s="95" t="s">
        <v>361</v>
      </c>
      <c r="D281" s="97">
        <f>VLOOKUP(A281,emop0321!D:E,2,0)</f>
        <v>332.37</v>
      </c>
      <c r="E281" s="98"/>
      <c r="F281" s="98"/>
    </row>
    <row r="282" ht="11.25" customHeight="1">
      <c r="A282" s="95" t="s">
        <v>844</v>
      </c>
      <c r="B282" s="96" t="s">
        <v>845</v>
      </c>
      <c r="C282" s="95" t="s">
        <v>361</v>
      </c>
      <c r="D282" s="97">
        <f>VLOOKUP(A282,emop0321!D:E,2,0)</f>
        <v>387.74</v>
      </c>
      <c r="E282" s="98"/>
      <c r="F282" s="98"/>
    </row>
    <row r="283" ht="11.25" customHeight="1">
      <c r="A283" s="95" t="s">
        <v>846</v>
      </c>
      <c r="B283" s="96" t="s">
        <v>847</v>
      </c>
      <c r="C283" s="95" t="s">
        <v>361</v>
      </c>
      <c r="D283" s="97">
        <f>VLOOKUP(A283,emop0321!D:E,2,0)</f>
        <v>443.15</v>
      </c>
      <c r="E283" s="98"/>
      <c r="F283" s="98"/>
    </row>
    <row r="284" ht="11.25" customHeight="1">
      <c r="A284" s="95" t="s">
        <v>848</v>
      </c>
      <c r="B284" s="96" t="s">
        <v>849</v>
      </c>
      <c r="C284" s="95" t="s">
        <v>361</v>
      </c>
      <c r="D284" s="97">
        <f>VLOOKUP(A284,emop0321!D:E,2,0)</f>
        <v>162.54</v>
      </c>
      <c r="E284" s="98"/>
      <c r="F284" s="98"/>
    </row>
    <row r="285" ht="11.25" customHeight="1">
      <c r="A285" s="95" t="s">
        <v>850</v>
      </c>
      <c r="B285" s="96" t="s">
        <v>851</v>
      </c>
      <c r="C285" s="95" t="s">
        <v>361</v>
      </c>
      <c r="D285" s="97">
        <f>VLOOKUP(A285,emop0321!D:E,2,0)</f>
        <v>180.76</v>
      </c>
      <c r="E285" s="98"/>
      <c r="F285" s="98"/>
    </row>
    <row r="286" ht="11.25" customHeight="1">
      <c r="A286" s="95" t="s">
        <v>852</v>
      </c>
      <c r="B286" s="96" t="s">
        <v>853</v>
      </c>
      <c r="C286" s="95" t="s">
        <v>361</v>
      </c>
      <c r="D286" s="97">
        <f>VLOOKUP(A286,emop0321!D:E,2,0)</f>
        <v>194.34</v>
      </c>
      <c r="E286" s="98"/>
      <c r="F286" s="98"/>
    </row>
    <row r="287" ht="11.25" customHeight="1">
      <c r="A287" s="95" t="s">
        <v>854</v>
      </c>
      <c r="B287" s="96" t="s">
        <v>855</v>
      </c>
      <c r="C287" s="95" t="s">
        <v>361</v>
      </c>
      <c r="D287" s="97">
        <f>VLOOKUP(A287,emop0321!D:E,2,0)</f>
        <v>271.17</v>
      </c>
      <c r="E287" s="98"/>
      <c r="F287" s="98"/>
    </row>
    <row r="288" ht="11.25" customHeight="1">
      <c r="A288" s="95" t="s">
        <v>856</v>
      </c>
      <c r="B288" s="96" t="s">
        <v>857</v>
      </c>
      <c r="C288" s="95" t="s">
        <v>361</v>
      </c>
      <c r="D288" s="97">
        <f>VLOOKUP(A288,emop0321!D:E,2,0)</f>
        <v>328.28</v>
      </c>
      <c r="E288" s="98"/>
      <c r="F288" s="98"/>
    </row>
    <row r="289" ht="11.25" customHeight="1">
      <c r="A289" s="95" t="s">
        <v>858</v>
      </c>
      <c r="B289" s="96" t="s">
        <v>859</v>
      </c>
      <c r="C289" s="95" t="s">
        <v>361</v>
      </c>
      <c r="D289" s="97">
        <f>VLOOKUP(A289,emop0321!D:E,2,0)</f>
        <v>393.94</v>
      </c>
      <c r="E289" s="98"/>
      <c r="F289" s="98"/>
    </row>
    <row r="290" ht="11.25" customHeight="1">
      <c r="A290" s="95" t="s">
        <v>860</v>
      </c>
      <c r="B290" s="96" t="s">
        <v>861</v>
      </c>
      <c r="C290" s="95" t="s">
        <v>361</v>
      </c>
      <c r="D290" s="97">
        <f>VLOOKUP(A290,emop0321!D:E,2,0)</f>
        <v>525.26</v>
      </c>
      <c r="E290" s="98"/>
      <c r="F290" s="98"/>
    </row>
    <row r="291" ht="11.25" customHeight="1">
      <c r="A291" s="95" t="s">
        <v>862</v>
      </c>
      <c r="B291" s="96" t="s">
        <v>863</v>
      </c>
      <c r="C291" s="95" t="s">
        <v>361</v>
      </c>
      <c r="D291" s="97">
        <f>VLOOKUP(A291,emop0321!D:E,2,0)</f>
        <v>656.59</v>
      </c>
      <c r="E291" s="98"/>
      <c r="F291" s="98"/>
    </row>
    <row r="292" ht="11.25" customHeight="1">
      <c r="A292" s="95" t="s">
        <v>864</v>
      </c>
      <c r="B292" s="96" t="s">
        <v>865</v>
      </c>
      <c r="C292" s="95" t="s">
        <v>361</v>
      </c>
      <c r="D292" s="97">
        <f>VLOOKUP(A292,emop0321!D:E,2,0)</f>
        <v>787.91</v>
      </c>
      <c r="E292" s="98"/>
      <c r="F292" s="98"/>
    </row>
    <row r="293" ht="11.25" customHeight="1">
      <c r="A293" s="95" t="s">
        <v>866</v>
      </c>
      <c r="B293" s="96" t="s">
        <v>867</v>
      </c>
      <c r="C293" s="95" t="s">
        <v>361</v>
      </c>
      <c r="D293" s="97">
        <f>VLOOKUP(A293,emop0321!D:E,2,0)</f>
        <v>919.24</v>
      </c>
      <c r="E293" s="98"/>
      <c r="F293" s="98"/>
    </row>
    <row r="294" ht="11.25" customHeight="1">
      <c r="A294" s="95" t="s">
        <v>868</v>
      </c>
      <c r="B294" s="96" t="s">
        <v>869</v>
      </c>
      <c r="C294" s="95" t="s">
        <v>361</v>
      </c>
      <c r="D294" s="97">
        <f>VLOOKUP(A294,emop0321!D:E,2,0)</f>
        <v>1050.56</v>
      </c>
      <c r="E294" s="98"/>
      <c r="F294" s="98"/>
    </row>
    <row r="295" ht="11.25" customHeight="1">
      <c r="A295" s="95" t="s">
        <v>870</v>
      </c>
      <c r="B295" s="96" t="s">
        <v>871</v>
      </c>
      <c r="C295" s="95" t="s">
        <v>361</v>
      </c>
      <c r="D295" s="97">
        <f>VLOOKUP(A295,emop0321!D:E,2,0)</f>
        <v>95.25</v>
      </c>
      <c r="E295" s="98"/>
      <c r="F295" s="98"/>
    </row>
    <row r="296" ht="11.25" customHeight="1">
      <c r="A296" s="95" t="s">
        <v>872</v>
      </c>
      <c r="B296" s="96" t="s">
        <v>873</v>
      </c>
      <c r="C296" s="95" t="s">
        <v>361</v>
      </c>
      <c r="D296" s="97">
        <f>VLOOKUP(A296,emop0321!D:E,2,0)</f>
        <v>110.26</v>
      </c>
      <c r="E296" s="98"/>
      <c r="F296" s="98"/>
    </row>
    <row r="297" ht="11.25" customHeight="1">
      <c r="A297" s="95" t="s">
        <v>874</v>
      </c>
      <c r="B297" s="96" t="s">
        <v>875</v>
      </c>
      <c r="C297" s="95" t="s">
        <v>361</v>
      </c>
      <c r="D297" s="97">
        <f>VLOOKUP(A297,emop0321!D:E,2,0)</f>
        <v>149.77</v>
      </c>
      <c r="E297" s="98"/>
      <c r="F297" s="98"/>
    </row>
    <row r="298" ht="11.25" customHeight="1">
      <c r="A298" s="95" t="s">
        <v>876</v>
      </c>
      <c r="B298" s="96" t="s">
        <v>877</v>
      </c>
      <c r="C298" s="95" t="s">
        <v>361</v>
      </c>
      <c r="D298" s="97">
        <f>VLOOKUP(A298,emop0321!D:E,2,0)</f>
        <v>199.65</v>
      </c>
      <c r="E298" s="98"/>
      <c r="F298" s="98"/>
    </row>
    <row r="299" ht="11.25" customHeight="1">
      <c r="A299" s="95" t="s">
        <v>878</v>
      </c>
      <c r="B299" s="96" t="s">
        <v>879</v>
      </c>
      <c r="C299" s="95" t="s">
        <v>361</v>
      </c>
      <c r="D299" s="97">
        <f>VLOOKUP(A299,emop0321!D:E,2,0)</f>
        <v>241.19</v>
      </c>
      <c r="E299" s="98"/>
      <c r="F299" s="98"/>
    </row>
    <row r="300" ht="11.25" customHeight="1">
      <c r="A300" s="95" t="s">
        <v>880</v>
      </c>
      <c r="B300" s="96" t="s">
        <v>881</v>
      </c>
      <c r="C300" s="95" t="s">
        <v>361</v>
      </c>
      <c r="D300" s="97">
        <f>VLOOKUP(A300,emop0321!D:E,2,0)</f>
        <v>560.23</v>
      </c>
      <c r="E300" s="98"/>
      <c r="F300" s="98"/>
    </row>
    <row r="301" ht="11.25" customHeight="1">
      <c r="A301" s="95" t="s">
        <v>882</v>
      </c>
      <c r="B301" s="96" t="s">
        <v>883</v>
      </c>
      <c r="C301" s="95" t="s">
        <v>361</v>
      </c>
      <c r="D301" s="97">
        <f>VLOOKUP(A301,emop0321!D:E,2,0)</f>
        <v>648.51</v>
      </c>
      <c r="E301" s="98"/>
      <c r="F301" s="98"/>
    </row>
    <row r="302" ht="11.25" customHeight="1">
      <c r="A302" s="95" t="s">
        <v>884</v>
      </c>
      <c r="B302" s="96" t="s">
        <v>885</v>
      </c>
      <c r="C302" s="95" t="s">
        <v>361</v>
      </c>
      <c r="D302" s="97">
        <f>VLOOKUP(A302,emop0321!D:E,2,0)</f>
        <v>880.86</v>
      </c>
      <c r="E302" s="98"/>
      <c r="F302" s="98"/>
    </row>
    <row r="303" ht="11.25" customHeight="1">
      <c r="A303" s="95" t="s">
        <v>886</v>
      </c>
      <c r="B303" s="96" t="s">
        <v>887</v>
      </c>
      <c r="C303" s="95" t="s">
        <v>361</v>
      </c>
      <c r="D303" s="97">
        <f>VLOOKUP(A303,emop0321!D:E,2,0)</f>
        <v>73.26</v>
      </c>
      <c r="E303" s="98"/>
      <c r="F303" s="98"/>
    </row>
    <row r="304" ht="11.25" customHeight="1">
      <c r="A304" s="95" t="s">
        <v>888</v>
      </c>
      <c r="B304" s="96" t="s">
        <v>889</v>
      </c>
      <c r="C304" s="95" t="s">
        <v>361</v>
      </c>
      <c r="D304" s="97">
        <f>VLOOKUP(A304,emop0321!D:E,2,0)</f>
        <v>84.84</v>
      </c>
      <c r="E304" s="98"/>
      <c r="F304" s="98"/>
    </row>
    <row r="305" ht="11.25" customHeight="1">
      <c r="A305" s="95" t="s">
        <v>890</v>
      </c>
      <c r="B305" s="96" t="s">
        <v>891</v>
      </c>
      <c r="C305" s="95" t="s">
        <v>361</v>
      </c>
      <c r="D305" s="97">
        <f>VLOOKUP(A305,emop0321!D:E,2,0)</f>
        <v>115.21</v>
      </c>
      <c r="E305" s="98"/>
      <c r="F305" s="98"/>
    </row>
    <row r="306" ht="11.25" customHeight="1">
      <c r="A306" s="95" t="s">
        <v>892</v>
      </c>
      <c r="B306" s="96" t="s">
        <v>893</v>
      </c>
      <c r="C306" s="95" t="s">
        <v>361</v>
      </c>
      <c r="D306" s="97">
        <f>VLOOKUP(A306,emop0321!D:E,2,0)</f>
        <v>153.62</v>
      </c>
      <c r="E306" s="98"/>
      <c r="F306" s="98"/>
    </row>
    <row r="307" ht="11.25" customHeight="1">
      <c r="A307" s="95" t="s">
        <v>894</v>
      </c>
      <c r="B307" s="96" t="s">
        <v>895</v>
      </c>
      <c r="C307" s="95" t="s">
        <v>361</v>
      </c>
      <c r="D307" s="97">
        <f>VLOOKUP(A307,emop0321!D:E,2,0)</f>
        <v>185.54</v>
      </c>
      <c r="E307" s="98"/>
      <c r="F307" s="98"/>
    </row>
    <row r="308" ht="11.25" customHeight="1">
      <c r="A308" s="95" t="s">
        <v>896</v>
      </c>
      <c r="B308" s="96" t="s">
        <v>897</v>
      </c>
      <c r="C308" s="95" t="s">
        <v>361</v>
      </c>
      <c r="D308" s="97">
        <f>VLOOKUP(A308,emop0321!D:E,2,0)</f>
        <v>98.9</v>
      </c>
      <c r="E308" s="98"/>
      <c r="F308" s="98"/>
    </row>
    <row r="309" ht="11.25" customHeight="1">
      <c r="A309" s="95" t="s">
        <v>898</v>
      </c>
      <c r="B309" s="96" t="s">
        <v>899</v>
      </c>
      <c r="C309" s="95" t="s">
        <v>361</v>
      </c>
      <c r="D309" s="97">
        <f>VLOOKUP(A309,emop0321!D:E,2,0)</f>
        <v>114.52</v>
      </c>
      <c r="E309" s="98"/>
      <c r="F309" s="98"/>
    </row>
    <row r="310" ht="11.25" customHeight="1">
      <c r="A310" s="95" t="s">
        <v>900</v>
      </c>
      <c r="B310" s="96" t="s">
        <v>901</v>
      </c>
      <c r="C310" s="95" t="s">
        <v>361</v>
      </c>
      <c r="D310" s="97">
        <f>VLOOKUP(A310,emop0321!D:E,2,0)</f>
        <v>155.53</v>
      </c>
      <c r="E310" s="98"/>
      <c r="F310" s="98"/>
    </row>
    <row r="311" ht="11.25" customHeight="1">
      <c r="A311" s="95" t="s">
        <v>902</v>
      </c>
      <c r="B311" s="96" t="s">
        <v>903</v>
      </c>
      <c r="C311" s="95" t="s">
        <v>361</v>
      </c>
      <c r="D311" s="97">
        <f>VLOOKUP(A311,emop0321!D:E,2,0)</f>
        <v>207.38</v>
      </c>
      <c r="E311" s="98"/>
      <c r="F311" s="98"/>
    </row>
    <row r="312" ht="11.25" customHeight="1">
      <c r="A312" s="95" t="s">
        <v>904</v>
      </c>
      <c r="B312" s="96" t="s">
        <v>905</v>
      </c>
      <c r="C312" s="95" t="s">
        <v>361</v>
      </c>
      <c r="D312" s="97">
        <f>VLOOKUP(A312,emop0321!D:E,2,0)</f>
        <v>250.48</v>
      </c>
      <c r="E312" s="98"/>
      <c r="F312" s="98"/>
    </row>
    <row r="313" ht="11.25" customHeight="1">
      <c r="A313" s="95" t="s">
        <v>906</v>
      </c>
      <c r="B313" s="96" t="s">
        <v>907</v>
      </c>
      <c r="C313" s="95" t="s">
        <v>361</v>
      </c>
      <c r="D313" s="97">
        <f>VLOOKUP(A313,emop0321!D:E,2,0)</f>
        <v>129.61</v>
      </c>
      <c r="E313" s="98"/>
      <c r="F313" s="98"/>
    </row>
    <row r="314" ht="11.25" customHeight="1">
      <c r="A314" s="95" t="s">
        <v>908</v>
      </c>
      <c r="B314" s="96" t="s">
        <v>909</v>
      </c>
      <c r="C314" s="95" t="s">
        <v>361</v>
      </c>
      <c r="D314" s="97">
        <f>VLOOKUP(A314,emop0321!D:E,2,0)</f>
        <v>128.94</v>
      </c>
      <c r="E314" s="98"/>
      <c r="F314" s="98"/>
    </row>
    <row r="315" ht="11.25" customHeight="1">
      <c r="A315" s="95" t="s">
        <v>910</v>
      </c>
      <c r="B315" s="96" t="s">
        <v>911</v>
      </c>
      <c r="C315" s="95" t="s">
        <v>361</v>
      </c>
      <c r="D315" s="97">
        <f>VLOOKUP(A315,emop0321!D:E,2,0)</f>
        <v>35.88</v>
      </c>
      <c r="E315" s="98"/>
      <c r="F315" s="98"/>
    </row>
    <row r="316" ht="11.25" customHeight="1">
      <c r="A316" s="95" t="s">
        <v>912</v>
      </c>
      <c r="B316" s="96" t="s">
        <v>913</v>
      </c>
      <c r="C316" s="95" t="s">
        <v>361</v>
      </c>
      <c r="D316" s="97">
        <f>VLOOKUP(A316,emop0321!D:E,2,0)</f>
        <v>148.54</v>
      </c>
      <c r="E316" s="98"/>
      <c r="F316" s="98"/>
    </row>
    <row r="317" ht="11.25" customHeight="1">
      <c r="A317" s="95" t="s">
        <v>914</v>
      </c>
      <c r="B317" s="96" t="s">
        <v>915</v>
      </c>
      <c r="C317" s="95" t="s">
        <v>361</v>
      </c>
      <c r="D317" s="97">
        <f>VLOOKUP(A317,emop0321!D:E,2,0)</f>
        <v>294.13</v>
      </c>
      <c r="E317" s="98"/>
      <c r="F317" s="98"/>
    </row>
    <row r="318" ht="11.25" customHeight="1">
      <c r="A318" s="95" t="s">
        <v>916</v>
      </c>
      <c r="B318" s="96" t="s">
        <v>917</v>
      </c>
      <c r="C318" s="95" t="s">
        <v>361</v>
      </c>
      <c r="D318" s="97">
        <f>VLOOKUP(A318,emop0321!D:E,2,0)</f>
        <v>322.93</v>
      </c>
      <c r="E318" s="98"/>
      <c r="F318" s="98"/>
    </row>
    <row r="319" ht="11.25" customHeight="1">
      <c r="A319" s="95" t="s">
        <v>918</v>
      </c>
      <c r="B319" s="96" t="s">
        <v>919</v>
      </c>
      <c r="C319" s="95" t="s">
        <v>361</v>
      </c>
      <c r="D319" s="97">
        <f>VLOOKUP(A319,emop0321!D:E,2,0)</f>
        <v>364.14</v>
      </c>
      <c r="E319" s="98"/>
      <c r="F319" s="98"/>
    </row>
    <row r="320" ht="11.25" customHeight="1">
      <c r="A320" s="95" t="s">
        <v>920</v>
      </c>
      <c r="B320" s="96" t="s">
        <v>921</v>
      </c>
      <c r="C320" s="95" t="s">
        <v>361</v>
      </c>
      <c r="D320" s="97">
        <f>VLOOKUP(A320,emop0321!D:E,2,0)</f>
        <v>400.98</v>
      </c>
      <c r="E320" s="98"/>
      <c r="F320" s="98"/>
    </row>
    <row r="321" ht="11.25" customHeight="1">
      <c r="A321" s="95" t="s">
        <v>922</v>
      </c>
      <c r="B321" s="96" t="s">
        <v>923</v>
      </c>
      <c r="C321" s="95" t="s">
        <v>361</v>
      </c>
      <c r="D321" s="97">
        <f>VLOOKUP(A321,emop0321!D:E,2,0)</f>
        <v>496.22</v>
      </c>
      <c r="E321" s="98"/>
      <c r="F321" s="98"/>
    </row>
    <row r="322" ht="11.25" customHeight="1">
      <c r="A322" s="95" t="s">
        <v>924</v>
      </c>
      <c r="B322" s="96" t="s">
        <v>925</v>
      </c>
      <c r="C322" s="95" t="s">
        <v>361</v>
      </c>
      <c r="D322" s="97">
        <f>VLOOKUP(A322,emop0321!D:E,2,0)</f>
        <v>778.79</v>
      </c>
      <c r="E322" s="98"/>
      <c r="F322" s="98"/>
    </row>
    <row r="323" ht="11.25" customHeight="1">
      <c r="A323" s="95" t="s">
        <v>926</v>
      </c>
      <c r="B323" s="96" t="s">
        <v>927</v>
      </c>
      <c r="C323" s="95" t="s">
        <v>361</v>
      </c>
      <c r="D323" s="97">
        <f>VLOOKUP(A323,emop0321!D:E,2,0)</f>
        <v>469.92</v>
      </c>
      <c r="E323" s="98"/>
      <c r="F323" s="98"/>
    </row>
    <row r="324" ht="11.25" customHeight="1">
      <c r="A324" s="95" t="s">
        <v>928</v>
      </c>
      <c r="B324" s="96" t="s">
        <v>929</v>
      </c>
      <c r="C324" s="95" t="s">
        <v>361</v>
      </c>
      <c r="D324" s="97">
        <f>VLOOKUP(A324,emop0321!D:E,2,0)</f>
        <v>516.18</v>
      </c>
      <c r="E324" s="98"/>
      <c r="F324" s="98"/>
    </row>
    <row r="325" ht="11.25" customHeight="1">
      <c r="A325" s="95" t="s">
        <v>930</v>
      </c>
      <c r="B325" s="96" t="s">
        <v>931</v>
      </c>
      <c r="C325" s="95" t="s">
        <v>361</v>
      </c>
      <c r="D325" s="97">
        <f>VLOOKUP(A325,emop0321!D:E,2,0)</f>
        <v>609.54</v>
      </c>
      <c r="E325" s="98"/>
      <c r="F325" s="98"/>
    </row>
    <row r="326" ht="11.25" customHeight="1">
      <c r="A326" s="95" t="s">
        <v>932</v>
      </c>
      <c r="B326" s="96" t="s">
        <v>933</v>
      </c>
      <c r="C326" s="95" t="s">
        <v>361</v>
      </c>
      <c r="D326" s="97">
        <f>VLOOKUP(A326,emop0321!D:E,2,0)</f>
        <v>673.01</v>
      </c>
      <c r="E326" s="98"/>
      <c r="F326" s="98"/>
    </row>
    <row r="327" ht="11.25" customHeight="1">
      <c r="A327" s="95" t="s">
        <v>934</v>
      </c>
      <c r="B327" s="96" t="s">
        <v>935</v>
      </c>
      <c r="C327" s="95" t="s">
        <v>361</v>
      </c>
      <c r="D327" s="97">
        <f>VLOOKUP(A327,emop0321!D:E,2,0)</f>
        <v>924.38</v>
      </c>
      <c r="E327" s="98"/>
      <c r="F327" s="98"/>
    </row>
    <row r="328" ht="11.25" customHeight="1">
      <c r="A328" s="95" t="s">
        <v>936</v>
      </c>
      <c r="B328" s="96" t="s">
        <v>937</v>
      </c>
      <c r="C328" s="95" t="s">
        <v>361</v>
      </c>
      <c r="D328" s="97">
        <f>VLOOKUP(A328,emop0321!D:E,2,0)</f>
        <v>1474.07</v>
      </c>
      <c r="E328" s="98"/>
      <c r="F328" s="98"/>
    </row>
    <row r="329" ht="11.25" customHeight="1">
      <c r="A329" s="95" t="s">
        <v>938</v>
      </c>
      <c r="B329" s="96" t="s">
        <v>939</v>
      </c>
      <c r="C329" s="95" t="s">
        <v>361</v>
      </c>
      <c r="D329" s="97">
        <f>VLOOKUP(A329,emop0321!D:E,2,0)</f>
        <v>220.78</v>
      </c>
      <c r="E329" s="98"/>
      <c r="F329" s="98"/>
    </row>
    <row r="330" ht="11.25" customHeight="1">
      <c r="A330" s="95" t="s">
        <v>940</v>
      </c>
      <c r="B330" s="96" t="s">
        <v>941</v>
      </c>
      <c r="C330" s="95" t="s">
        <v>361</v>
      </c>
      <c r="D330" s="97">
        <f>VLOOKUP(A330,emop0321!D:E,2,0)</f>
        <v>241.15</v>
      </c>
      <c r="E330" s="98"/>
      <c r="F330" s="98"/>
    </row>
    <row r="331" ht="11.25" customHeight="1">
      <c r="A331" s="95" t="s">
        <v>942</v>
      </c>
      <c r="B331" s="96" t="s">
        <v>943</v>
      </c>
      <c r="C331" s="95" t="s">
        <v>361</v>
      </c>
      <c r="D331" s="97">
        <f>VLOOKUP(A331,emop0321!D:E,2,0)</f>
        <v>271.28</v>
      </c>
      <c r="E331" s="98"/>
      <c r="F331" s="98"/>
    </row>
    <row r="332" ht="11.25" customHeight="1">
      <c r="A332" s="95" t="s">
        <v>944</v>
      </c>
      <c r="B332" s="96" t="s">
        <v>945</v>
      </c>
      <c r="C332" s="95" t="s">
        <v>361</v>
      </c>
      <c r="D332" s="97">
        <f>VLOOKUP(A332,emop0321!D:E,2,0)</f>
        <v>297.03</v>
      </c>
      <c r="E332" s="98"/>
      <c r="F332" s="98"/>
    </row>
    <row r="333" ht="11.25" customHeight="1">
      <c r="A333" s="95" t="s">
        <v>946</v>
      </c>
      <c r="B333" s="96" t="s">
        <v>947</v>
      </c>
      <c r="C333" s="95" t="s">
        <v>361</v>
      </c>
      <c r="D333" s="97">
        <f>VLOOKUP(A333,emop0321!D:E,2,0)</f>
        <v>370.85</v>
      </c>
      <c r="E333" s="98"/>
      <c r="F333" s="98"/>
    </row>
    <row r="334" ht="11.25" customHeight="1">
      <c r="A334" s="95" t="s">
        <v>948</v>
      </c>
      <c r="B334" s="96" t="s">
        <v>949</v>
      </c>
      <c r="C334" s="95" t="s">
        <v>361</v>
      </c>
      <c r="D334" s="97">
        <f>VLOOKUP(A334,emop0321!D:E,2,0)</f>
        <v>611.17</v>
      </c>
      <c r="E334" s="98"/>
      <c r="F334" s="98"/>
    </row>
    <row r="335" ht="11.25" customHeight="1">
      <c r="A335" s="95" t="s">
        <v>950</v>
      </c>
      <c r="B335" s="96" t="s">
        <v>951</v>
      </c>
      <c r="C335" s="95" t="s">
        <v>361</v>
      </c>
      <c r="D335" s="97">
        <f>VLOOKUP(A335,emop0321!D:E,2,0)</f>
        <v>364.23</v>
      </c>
      <c r="E335" s="98"/>
      <c r="F335" s="98"/>
    </row>
    <row r="336" ht="11.25" customHeight="1">
      <c r="A336" s="95" t="s">
        <v>952</v>
      </c>
      <c r="B336" s="96" t="s">
        <v>953</v>
      </c>
      <c r="C336" s="95" t="s">
        <v>361</v>
      </c>
      <c r="D336" s="97">
        <f>VLOOKUP(A336,emop0321!D:E,2,0)</f>
        <v>400.77</v>
      </c>
      <c r="E336" s="98"/>
      <c r="F336" s="98"/>
    </row>
    <row r="337" ht="11.25" customHeight="1">
      <c r="A337" s="95" t="s">
        <v>954</v>
      </c>
      <c r="B337" s="96" t="s">
        <v>955</v>
      </c>
      <c r="C337" s="95" t="s">
        <v>361</v>
      </c>
      <c r="D337" s="97">
        <f>VLOOKUP(A337,emop0321!D:E,2,0)</f>
        <v>449.22</v>
      </c>
      <c r="E337" s="98"/>
      <c r="F337" s="98"/>
    </row>
    <row r="338" ht="11.25" customHeight="1">
      <c r="A338" s="95" t="s">
        <v>956</v>
      </c>
      <c r="B338" s="96" t="s">
        <v>957</v>
      </c>
      <c r="C338" s="95" t="s">
        <v>361</v>
      </c>
      <c r="D338" s="97">
        <f>VLOOKUP(A338,emop0321!D:E,2,0)</f>
        <v>501.26</v>
      </c>
      <c r="E338" s="98"/>
      <c r="F338" s="98"/>
    </row>
    <row r="339" ht="11.25" customHeight="1">
      <c r="A339" s="95" t="s">
        <v>958</v>
      </c>
      <c r="B339" s="96" t="s">
        <v>959</v>
      </c>
      <c r="C339" s="95" t="s">
        <v>361</v>
      </c>
      <c r="D339" s="97">
        <f>VLOOKUP(A339,emop0321!D:E,2,0)</f>
        <v>696.12</v>
      </c>
      <c r="E339" s="98"/>
      <c r="F339" s="98"/>
    </row>
    <row r="340" ht="11.25" customHeight="1">
      <c r="A340" s="95" t="s">
        <v>960</v>
      </c>
      <c r="B340" s="96" t="s">
        <v>961</v>
      </c>
      <c r="C340" s="95" t="s">
        <v>361</v>
      </c>
      <c r="D340" s="97">
        <f>VLOOKUP(A340,emop0321!D:E,2,0)</f>
        <v>1176.1</v>
      </c>
      <c r="E340" s="98"/>
      <c r="F340" s="98"/>
    </row>
    <row r="341" ht="11.25" customHeight="1">
      <c r="A341" s="95" t="s">
        <v>962</v>
      </c>
      <c r="B341" s="96" t="s">
        <v>963</v>
      </c>
      <c r="C341" s="95" t="s">
        <v>361</v>
      </c>
      <c r="D341" s="97">
        <f>VLOOKUP(A341,emop0321!D:E,2,0)</f>
        <v>304.66</v>
      </c>
      <c r="E341" s="98"/>
      <c r="F341" s="98"/>
    </row>
    <row r="342" ht="11.25" customHeight="1">
      <c r="A342" s="95" t="s">
        <v>964</v>
      </c>
      <c r="B342" s="96" t="s">
        <v>965</v>
      </c>
      <c r="C342" s="95" t="s">
        <v>361</v>
      </c>
      <c r="D342" s="97">
        <f>VLOOKUP(A342,emop0321!D:E,2,0)</f>
        <v>344.66</v>
      </c>
      <c r="E342" s="98"/>
      <c r="F342" s="98"/>
    </row>
    <row r="343" ht="11.25" customHeight="1">
      <c r="A343" s="95" t="s">
        <v>966</v>
      </c>
      <c r="B343" s="96" t="s">
        <v>967</v>
      </c>
      <c r="C343" s="95" t="s">
        <v>361</v>
      </c>
      <c r="D343" s="97">
        <f>VLOOKUP(A343,emop0321!D:E,2,0)</f>
        <v>525.01</v>
      </c>
      <c r="E343" s="98"/>
      <c r="F343" s="98"/>
    </row>
    <row r="344" ht="11.25" customHeight="1">
      <c r="A344" s="95" t="s">
        <v>968</v>
      </c>
      <c r="B344" s="96" t="s">
        <v>969</v>
      </c>
      <c r="C344" s="95" t="s">
        <v>361</v>
      </c>
      <c r="D344" s="97">
        <f>VLOOKUP(A344,emop0321!D:E,2,0)</f>
        <v>806.18</v>
      </c>
      <c r="E344" s="98"/>
      <c r="F344" s="98"/>
    </row>
    <row r="345" ht="11.25" customHeight="1">
      <c r="A345" s="95" t="s">
        <v>970</v>
      </c>
      <c r="B345" s="96" t="s">
        <v>971</v>
      </c>
      <c r="C345" s="95" t="s">
        <v>282</v>
      </c>
      <c r="D345" s="97">
        <f>VLOOKUP(A345,emop0321!D:E,2,0)</f>
        <v>971.29</v>
      </c>
      <c r="E345" s="98"/>
      <c r="F345" s="98"/>
    </row>
    <row r="346" ht="11.25" customHeight="1">
      <c r="A346" s="95" t="s">
        <v>972</v>
      </c>
      <c r="B346" s="96" t="s">
        <v>973</v>
      </c>
      <c r="C346" s="95" t="s">
        <v>361</v>
      </c>
      <c r="D346" s="97">
        <f>VLOOKUP(A346,emop0321!D:E,2,0)</f>
        <v>6.02</v>
      </c>
      <c r="E346" s="98"/>
      <c r="F346" s="98"/>
    </row>
    <row r="347" ht="11.25" customHeight="1">
      <c r="A347" s="95" t="s">
        <v>974</v>
      </c>
      <c r="B347" s="96" t="s">
        <v>975</v>
      </c>
      <c r="C347" s="95" t="s">
        <v>361</v>
      </c>
      <c r="D347" s="97">
        <f>VLOOKUP(A347,emop0321!D:E,2,0)</f>
        <v>5.31</v>
      </c>
      <c r="E347" s="98"/>
      <c r="F347" s="98"/>
    </row>
    <row r="348" ht="11.25" customHeight="1">
      <c r="A348" s="95" t="s">
        <v>976</v>
      </c>
      <c r="B348" s="96" t="s">
        <v>977</v>
      </c>
      <c r="C348" s="95" t="s">
        <v>361</v>
      </c>
      <c r="D348" s="97">
        <f>VLOOKUP(A348,emop0321!D:E,2,0)</f>
        <v>4.72</v>
      </c>
      <c r="E348" s="98"/>
      <c r="F348" s="98"/>
    </row>
    <row r="349" ht="11.25" customHeight="1">
      <c r="A349" s="95" t="s">
        <v>978</v>
      </c>
      <c r="B349" s="96" t="s">
        <v>979</v>
      </c>
      <c r="C349" s="95" t="s">
        <v>361</v>
      </c>
      <c r="D349" s="97">
        <f>VLOOKUP(A349,emop0321!D:E,2,0)</f>
        <v>1.64</v>
      </c>
      <c r="E349" s="98"/>
      <c r="F349" s="98"/>
    </row>
    <row r="350" ht="11.25" customHeight="1">
      <c r="A350" s="95" t="s">
        <v>980</v>
      </c>
      <c r="B350" s="96" t="s">
        <v>981</v>
      </c>
      <c r="C350" s="95" t="s">
        <v>361</v>
      </c>
      <c r="D350" s="97">
        <f>VLOOKUP(A350,emop0321!D:E,2,0)</f>
        <v>7.76</v>
      </c>
      <c r="E350" s="98"/>
      <c r="F350" s="98"/>
    </row>
    <row r="351" ht="11.25" customHeight="1">
      <c r="A351" s="95" t="s">
        <v>982</v>
      </c>
      <c r="B351" s="96" t="s">
        <v>983</v>
      </c>
      <c r="C351" s="95" t="s">
        <v>361</v>
      </c>
      <c r="D351" s="97">
        <f>VLOOKUP(A351,emop0321!D:E,2,0)</f>
        <v>5.72</v>
      </c>
      <c r="E351" s="98"/>
      <c r="F351" s="98"/>
    </row>
    <row r="352" ht="11.25" customHeight="1">
      <c r="A352" s="95" t="s">
        <v>984</v>
      </c>
      <c r="B352" s="96" t="s">
        <v>985</v>
      </c>
      <c r="C352" s="95" t="s">
        <v>361</v>
      </c>
      <c r="D352" s="97">
        <f>VLOOKUP(A352,emop0321!D:E,2,0)</f>
        <v>7</v>
      </c>
      <c r="E352" s="98"/>
      <c r="F352" s="98"/>
    </row>
    <row r="353" ht="11.25" customHeight="1">
      <c r="A353" s="95" t="s">
        <v>986</v>
      </c>
      <c r="B353" s="96" t="s">
        <v>987</v>
      </c>
      <c r="C353" s="95" t="s">
        <v>361</v>
      </c>
      <c r="D353" s="97">
        <f>VLOOKUP(A353,emop0321!D:E,2,0)</f>
        <v>5.6</v>
      </c>
      <c r="E353" s="98"/>
      <c r="F353" s="98"/>
    </row>
    <row r="354" ht="11.25" customHeight="1">
      <c r="A354" s="95" t="s">
        <v>988</v>
      </c>
      <c r="B354" s="96" t="s">
        <v>989</v>
      </c>
      <c r="C354" s="95" t="s">
        <v>361</v>
      </c>
      <c r="D354" s="97">
        <f>VLOOKUP(A354,emop0321!D:E,2,0)</f>
        <v>8.27</v>
      </c>
      <c r="E354" s="98"/>
      <c r="F354" s="98"/>
    </row>
    <row r="355" ht="11.25" customHeight="1">
      <c r="A355" s="95" t="s">
        <v>990</v>
      </c>
      <c r="B355" s="96" t="s">
        <v>991</v>
      </c>
      <c r="C355" s="95" t="s">
        <v>992</v>
      </c>
      <c r="D355" s="97">
        <f>VLOOKUP(A355,emop0321!D:E,2,0)</f>
        <v>7</v>
      </c>
      <c r="E355" s="98"/>
      <c r="F355" s="98"/>
    </row>
    <row r="356" ht="11.25" customHeight="1">
      <c r="A356" s="95" t="s">
        <v>993</v>
      </c>
      <c r="B356" s="96" t="s">
        <v>994</v>
      </c>
      <c r="C356" s="95" t="s">
        <v>992</v>
      </c>
      <c r="D356" s="97">
        <f>VLOOKUP(A356,emop0321!D:E,2,0)</f>
        <v>8.62</v>
      </c>
      <c r="E356" s="98"/>
      <c r="F356" s="98"/>
    </row>
    <row r="357" ht="11.25" customHeight="1">
      <c r="A357" s="95" t="s">
        <v>995</v>
      </c>
      <c r="B357" s="96" t="s">
        <v>996</v>
      </c>
      <c r="C357" s="95" t="s">
        <v>992</v>
      </c>
      <c r="D357" s="97">
        <f>VLOOKUP(A357,emop0321!D:E,2,0)</f>
        <v>14</v>
      </c>
      <c r="E357" s="98"/>
      <c r="F357" s="98"/>
    </row>
    <row r="358" ht="11.25" customHeight="1">
      <c r="A358" s="95" t="s">
        <v>997</v>
      </c>
      <c r="B358" s="96" t="s">
        <v>998</v>
      </c>
      <c r="C358" s="95" t="s">
        <v>992</v>
      </c>
      <c r="D358" s="97">
        <f>VLOOKUP(A358,emop0321!D:E,2,0)</f>
        <v>0.84</v>
      </c>
      <c r="E358" s="98"/>
      <c r="F358" s="98"/>
    </row>
    <row r="359" ht="11.25" customHeight="1">
      <c r="A359" s="95" t="s">
        <v>999</v>
      </c>
      <c r="B359" s="96" t="s">
        <v>1000</v>
      </c>
      <c r="C359" s="95" t="s">
        <v>992</v>
      </c>
      <c r="D359" s="97">
        <f>VLOOKUP(A359,emop0321!D:E,2,0)</f>
        <v>0.23</v>
      </c>
      <c r="E359" s="98"/>
      <c r="F359" s="98"/>
    </row>
    <row r="360" ht="11.25" customHeight="1">
      <c r="A360" s="95" t="s">
        <v>1001</v>
      </c>
      <c r="B360" s="96" t="s">
        <v>1002</v>
      </c>
      <c r="C360" s="95" t="s">
        <v>992</v>
      </c>
      <c r="D360" s="97">
        <f>VLOOKUP(A360,emop0321!D:E,2,0)</f>
        <v>1.68</v>
      </c>
      <c r="E360" s="98"/>
      <c r="F360" s="98"/>
    </row>
    <row r="361" ht="11.25" customHeight="1">
      <c r="A361" s="95" t="s">
        <v>1003</v>
      </c>
      <c r="B361" s="96" t="s">
        <v>1004</v>
      </c>
      <c r="C361" s="95" t="s">
        <v>282</v>
      </c>
      <c r="D361" s="97">
        <f>VLOOKUP(A361,emop0321!D:E,2,0)</f>
        <v>173.69</v>
      </c>
      <c r="E361" s="98"/>
      <c r="F361" s="98"/>
    </row>
    <row r="362" ht="11.25" customHeight="1">
      <c r="A362" s="95" t="s">
        <v>1005</v>
      </c>
      <c r="B362" s="96" t="s">
        <v>1006</v>
      </c>
      <c r="C362" s="95" t="s">
        <v>361</v>
      </c>
      <c r="D362" s="97">
        <f>VLOOKUP(A362,emop0321!D:E,2,0)</f>
        <v>2.01</v>
      </c>
      <c r="E362" s="98"/>
      <c r="F362" s="98"/>
    </row>
    <row r="363" ht="11.25" customHeight="1">
      <c r="A363" s="95" t="s">
        <v>1007</v>
      </c>
      <c r="B363" s="96" t="s">
        <v>1008</v>
      </c>
      <c r="C363" s="95" t="s">
        <v>1009</v>
      </c>
      <c r="D363" s="97">
        <f>VLOOKUP(A363,emop0321!D:E,2,0)</f>
        <v>1821.04</v>
      </c>
      <c r="E363" s="98"/>
      <c r="F363" s="98"/>
    </row>
    <row r="364" ht="11.25" customHeight="1">
      <c r="A364" s="95" t="s">
        <v>1010</v>
      </c>
      <c r="B364" s="96" t="s">
        <v>1011</v>
      </c>
      <c r="C364" s="95" t="s">
        <v>1009</v>
      </c>
      <c r="D364" s="97">
        <f>VLOOKUP(A364,emop0321!D:E,2,0)</f>
        <v>1751</v>
      </c>
      <c r="E364" s="98"/>
      <c r="F364" s="98"/>
    </row>
    <row r="365" ht="11.25" customHeight="1">
      <c r="A365" s="95" t="s">
        <v>1012</v>
      </c>
      <c r="B365" s="96" t="s">
        <v>1013</v>
      </c>
      <c r="C365" s="95" t="s">
        <v>514</v>
      </c>
      <c r="D365" s="97">
        <f>VLOOKUP(A365,emop0321!D:E,2,0)</f>
        <v>35.72</v>
      </c>
      <c r="E365" s="98"/>
      <c r="F365" s="98"/>
    </row>
    <row r="366" ht="11.25" customHeight="1">
      <c r="A366" s="95" t="s">
        <v>1014</v>
      </c>
      <c r="B366" s="96" t="s">
        <v>1015</v>
      </c>
      <c r="C366" s="95" t="s">
        <v>514</v>
      </c>
      <c r="D366" s="97">
        <f>VLOOKUP(A366,emop0321!D:E,2,0)</f>
        <v>51.82</v>
      </c>
      <c r="E366" s="98"/>
      <c r="F366" s="98"/>
    </row>
    <row r="367" ht="11.25" customHeight="1">
      <c r="A367" s="95" t="s">
        <v>1016</v>
      </c>
      <c r="B367" s="96" t="s">
        <v>1017</v>
      </c>
      <c r="C367" s="95" t="s">
        <v>514</v>
      </c>
      <c r="D367" s="97">
        <f>VLOOKUP(A367,emop0321!D:E,2,0)</f>
        <v>70.04</v>
      </c>
      <c r="E367" s="98"/>
      <c r="F367" s="98"/>
    </row>
    <row r="368" ht="11.25" customHeight="1">
      <c r="A368" s="95" t="s">
        <v>1018</v>
      </c>
      <c r="B368" s="96" t="s">
        <v>1019</v>
      </c>
      <c r="C368" s="95" t="s">
        <v>282</v>
      </c>
      <c r="D368" s="97">
        <f>VLOOKUP(A368,emop0321!D:E,2,0)</f>
        <v>36.32</v>
      </c>
      <c r="E368" s="98"/>
      <c r="F368" s="98"/>
    </row>
    <row r="369" ht="11.25" customHeight="1">
      <c r="A369" s="95" t="s">
        <v>1020</v>
      </c>
      <c r="B369" s="96" t="s">
        <v>1021</v>
      </c>
      <c r="C369" s="95" t="s">
        <v>282</v>
      </c>
      <c r="D369" s="97">
        <f>VLOOKUP(A369,emop0321!D:E,2,0)</f>
        <v>64.98</v>
      </c>
      <c r="E369" s="98"/>
      <c r="F369" s="98"/>
    </row>
    <row r="370" ht="11.25" customHeight="1">
      <c r="A370" s="95" t="s">
        <v>1022</v>
      </c>
      <c r="B370" s="96" t="s">
        <v>1023</v>
      </c>
      <c r="C370" s="95" t="s">
        <v>282</v>
      </c>
      <c r="D370" s="97">
        <f>VLOOKUP(A370,emop0321!D:E,2,0)</f>
        <v>108.79</v>
      </c>
      <c r="E370" s="98"/>
      <c r="F370" s="98"/>
    </row>
    <row r="371" ht="11.25" customHeight="1">
      <c r="A371" s="95" t="s">
        <v>1024</v>
      </c>
      <c r="B371" s="96" t="s">
        <v>1025</v>
      </c>
      <c r="C371" s="95" t="s">
        <v>992</v>
      </c>
      <c r="D371" s="97">
        <f>VLOOKUP(A371,emop0321!D:E,2,0)</f>
        <v>0.29</v>
      </c>
      <c r="E371" s="98"/>
      <c r="F371" s="98"/>
    </row>
    <row r="372" ht="11.25" customHeight="1">
      <c r="A372" s="95" t="s">
        <v>1026</v>
      </c>
      <c r="B372" s="96" t="s">
        <v>1027</v>
      </c>
      <c r="C372" s="95" t="s">
        <v>992</v>
      </c>
      <c r="D372" s="97">
        <f>VLOOKUP(A372,emop0321!D:E,2,0)</f>
        <v>1.05</v>
      </c>
      <c r="E372" s="98"/>
      <c r="F372" s="98"/>
    </row>
    <row r="373" ht="11.25" customHeight="1">
      <c r="A373" s="95" t="s">
        <v>1028</v>
      </c>
      <c r="B373" s="96" t="s">
        <v>1029</v>
      </c>
      <c r="C373" s="95" t="s">
        <v>282</v>
      </c>
      <c r="D373" s="97">
        <f>VLOOKUP(A373,emop0321!D:E,2,0)</f>
        <v>3817.29</v>
      </c>
      <c r="E373" s="98"/>
      <c r="F373" s="98"/>
    </row>
    <row r="374" ht="11.25" customHeight="1">
      <c r="A374" s="95" t="s">
        <v>1030</v>
      </c>
      <c r="B374" s="96" t="s">
        <v>1031</v>
      </c>
      <c r="C374" s="95" t="s">
        <v>282</v>
      </c>
      <c r="D374" s="97">
        <f>VLOOKUP(A374,emop0321!D:E,2,0)</f>
        <v>251.93</v>
      </c>
      <c r="E374" s="98"/>
      <c r="F374" s="98"/>
    </row>
    <row r="375" ht="11.25" customHeight="1">
      <c r="A375" s="95" t="s">
        <v>1032</v>
      </c>
      <c r="B375" s="96" t="s">
        <v>1033</v>
      </c>
      <c r="C375" s="95" t="s">
        <v>1034</v>
      </c>
      <c r="D375" s="97">
        <f>VLOOKUP(A375,emop0321!D:E,2,0)</f>
        <v>330.99</v>
      </c>
      <c r="E375" s="98"/>
      <c r="F375" s="98"/>
    </row>
    <row r="376" ht="11.25" customHeight="1">
      <c r="A376" s="95" t="s">
        <v>1035</v>
      </c>
      <c r="B376" s="96" t="s">
        <v>1036</v>
      </c>
      <c r="C376" s="95" t="s">
        <v>1037</v>
      </c>
      <c r="D376" s="97">
        <f>VLOOKUP(A376,emop0321!D:E,2,0)</f>
        <v>0.07</v>
      </c>
      <c r="E376" s="98"/>
      <c r="F376" s="98"/>
    </row>
    <row r="377" ht="11.25" customHeight="1">
      <c r="A377" s="95" t="s">
        <v>1038</v>
      </c>
      <c r="B377" s="96" t="s">
        <v>1039</v>
      </c>
      <c r="C377" s="95" t="s">
        <v>361</v>
      </c>
      <c r="D377" s="97">
        <f>VLOOKUP(A377,emop0321!D:E,2,0)</f>
        <v>333.85</v>
      </c>
      <c r="E377" s="98"/>
      <c r="F377" s="98"/>
    </row>
    <row r="378" ht="11.25" customHeight="1">
      <c r="A378" s="95" t="s">
        <v>1040</v>
      </c>
      <c r="B378" s="96" t="s">
        <v>1041</v>
      </c>
      <c r="C378" s="95" t="s">
        <v>361</v>
      </c>
      <c r="D378" s="97">
        <f>VLOOKUP(A378,emop0321!D:E,2,0)</f>
        <v>257.92</v>
      </c>
      <c r="E378" s="98"/>
      <c r="F378" s="98"/>
    </row>
    <row r="379" ht="11.25" customHeight="1">
      <c r="A379" s="95" t="s">
        <v>1042</v>
      </c>
      <c r="B379" s="96" t="s">
        <v>1043</v>
      </c>
      <c r="C379" s="95" t="s">
        <v>282</v>
      </c>
      <c r="D379" s="97">
        <f>VLOOKUP(A379,emop0321!D:E,2,0)</f>
        <v>5410.2</v>
      </c>
      <c r="E379" s="98"/>
      <c r="F379" s="98"/>
    </row>
    <row r="380" ht="11.25" customHeight="1">
      <c r="A380" s="95" t="s">
        <v>1044</v>
      </c>
      <c r="B380" s="96" t="s">
        <v>1045</v>
      </c>
      <c r="C380" s="95" t="s">
        <v>282</v>
      </c>
      <c r="D380" s="97">
        <f>VLOOKUP(A380,emop0321!D:E,2,0)</f>
        <v>5571.29</v>
      </c>
      <c r="E380" s="98"/>
      <c r="F380" s="98"/>
    </row>
    <row r="381" ht="11.25" customHeight="1">
      <c r="A381" s="95" t="s">
        <v>1046</v>
      </c>
      <c r="B381" s="96" t="s">
        <v>1047</v>
      </c>
      <c r="C381" s="95" t="s">
        <v>282</v>
      </c>
      <c r="D381" s="97">
        <f>VLOOKUP(A381,emop0321!D:E,2,0)</f>
        <v>5893.46</v>
      </c>
      <c r="E381" s="98"/>
      <c r="F381" s="98"/>
    </row>
    <row r="382" ht="11.25" customHeight="1">
      <c r="A382" s="95" t="s">
        <v>1048</v>
      </c>
      <c r="B382" s="96" t="s">
        <v>1049</v>
      </c>
      <c r="C382" s="95" t="s">
        <v>282</v>
      </c>
      <c r="D382" s="97">
        <f>VLOOKUP(A382,emop0321!D:E,2,0)</f>
        <v>8811.48</v>
      </c>
      <c r="E382" s="98"/>
      <c r="F382" s="98"/>
    </row>
    <row r="383" ht="11.25" customHeight="1">
      <c r="A383" s="95" t="s">
        <v>1050</v>
      </c>
      <c r="B383" s="96" t="s">
        <v>1051</v>
      </c>
      <c r="C383" s="95" t="s">
        <v>282</v>
      </c>
      <c r="D383" s="97">
        <f>VLOOKUP(A383,emop0321!D:E,2,0)</f>
        <v>8972.57</v>
      </c>
      <c r="E383" s="98"/>
      <c r="F383" s="98"/>
    </row>
    <row r="384" ht="11.25" customHeight="1">
      <c r="A384" s="95" t="s">
        <v>1052</v>
      </c>
      <c r="B384" s="96" t="s">
        <v>1053</v>
      </c>
      <c r="C384" s="95" t="s">
        <v>282</v>
      </c>
      <c r="D384" s="97">
        <f>VLOOKUP(A384,emop0321!D:E,2,0)</f>
        <v>9294.74</v>
      </c>
      <c r="E384" s="98"/>
      <c r="F384" s="98"/>
    </row>
    <row r="385" ht="11.25" customHeight="1">
      <c r="A385" s="95" t="s">
        <v>1054</v>
      </c>
      <c r="B385" s="96" t="s">
        <v>1055</v>
      </c>
      <c r="C385" s="95" t="s">
        <v>1056</v>
      </c>
      <c r="D385" s="97">
        <f>VLOOKUP(A385,emop0321!D:E,2,0)</f>
        <v>14552.54</v>
      </c>
      <c r="E385" s="98"/>
      <c r="F385" s="98"/>
    </row>
    <row r="386" ht="11.25" customHeight="1">
      <c r="A386" s="95" t="s">
        <v>1057</v>
      </c>
      <c r="B386" s="96" t="s">
        <v>1058</v>
      </c>
      <c r="C386" s="95" t="s">
        <v>1056</v>
      </c>
      <c r="D386" s="97">
        <f>VLOOKUP(A386,emop0321!D:E,2,0)</f>
        <v>11133.1</v>
      </c>
      <c r="E386" s="98"/>
      <c r="F386" s="98"/>
    </row>
    <row r="387" ht="11.25" customHeight="1">
      <c r="A387" s="95" t="s">
        <v>1059</v>
      </c>
      <c r="B387" s="96" t="s">
        <v>1060</v>
      </c>
      <c r="C387" s="95" t="s">
        <v>1056</v>
      </c>
      <c r="D387" s="97">
        <f>VLOOKUP(A387,emop0321!D:E,2,0)</f>
        <v>9463.13</v>
      </c>
      <c r="E387" s="98"/>
      <c r="F387" s="98"/>
    </row>
    <row r="388" ht="11.25" customHeight="1">
      <c r="A388" s="95" t="s">
        <v>1061</v>
      </c>
      <c r="B388" s="96" t="s">
        <v>1062</v>
      </c>
      <c r="C388" s="95" t="s">
        <v>1056</v>
      </c>
      <c r="D388" s="97">
        <f>VLOOKUP(A388,emop0321!D:E,2,0)</f>
        <v>8747.43</v>
      </c>
      <c r="E388" s="98"/>
      <c r="F388" s="98"/>
    </row>
    <row r="389" ht="11.25" customHeight="1">
      <c r="A389" s="95" t="s">
        <v>1063</v>
      </c>
      <c r="B389" s="96" t="s">
        <v>1064</v>
      </c>
      <c r="C389" s="95" t="s">
        <v>1056</v>
      </c>
      <c r="D389" s="97">
        <f>VLOOKUP(A389,emop0321!D:E,2,0)</f>
        <v>6679.85</v>
      </c>
      <c r="E389" s="98"/>
      <c r="F389" s="98"/>
    </row>
    <row r="390" ht="11.25" customHeight="1">
      <c r="A390" s="95" t="s">
        <v>1065</v>
      </c>
      <c r="B390" s="96" t="s">
        <v>1066</v>
      </c>
      <c r="C390" s="95" t="s">
        <v>1056</v>
      </c>
      <c r="D390" s="97">
        <f>VLOOKUP(A390,emop0321!D:E,2,0)</f>
        <v>5685.84</v>
      </c>
      <c r="E390" s="98"/>
      <c r="F390" s="98"/>
    </row>
    <row r="391" ht="11.25" customHeight="1">
      <c r="A391" s="95" t="s">
        <v>1067</v>
      </c>
      <c r="B391" s="96" t="s">
        <v>1068</v>
      </c>
      <c r="C391" s="95" t="s">
        <v>1056</v>
      </c>
      <c r="D391" s="97">
        <f>VLOOKUP(A391,emop0321!D:E,2,0)</f>
        <v>10178.83</v>
      </c>
      <c r="E391" s="98"/>
      <c r="F391" s="98"/>
    </row>
    <row r="392" ht="11.25" customHeight="1">
      <c r="A392" s="95" t="s">
        <v>1069</v>
      </c>
      <c r="B392" s="96" t="s">
        <v>1070</v>
      </c>
      <c r="C392" s="95" t="s">
        <v>1056</v>
      </c>
      <c r="D392" s="97">
        <f>VLOOKUP(A392,emop0321!D:E,2,0)</f>
        <v>7793.17</v>
      </c>
      <c r="E392" s="98"/>
      <c r="F392" s="98"/>
    </row>
    <row r="393" ht="11.25" customHeight="1">
      <c r="A393" s="95" t="s">
        <v>1071</v>
      </c>
      <c r="B393" s="96" t="s">
        <v>1072</v>
      </c>
      <c r="C393" s="95" t="s">
        <v>1056</v>
      </c>
      <c r="D393" s="97">
        <f>VLOOKUP(A393,emop0321!D:E,2,0)</f>
        <v>6640.1</v>
      </c>
      <c r="E393" s="98"/>
      <c r="F393" s="98"/>
    </row>
    <row r="394" ht="11.25" customHeight="1">
      <c r="A394" s="95" t="s">
        <v>1073</v>
      </c>
      <c r="B394" s="96" t="s">
        <v>1074</v>
      </c>
      <c r="C394" s="95" t="s">
        <v>1056</v>
      </c>
      <c r="D394" s="97">
        <f>VLOOKUP(A394,emop0321!D:E,2,0)</f>
        <v>6123.2</v>
      </c>
      <c r="E394" s="98"/>
      <c r="F394" s="98"/>
    </row>
    <row r="395" ht="11.25" customHeight="1">
      <c r="A395" s="95" t="s">
        <v>1075</v>
      </c>
      <c r="B395" s="96" t="s">
        <v>1076</v>
      </c>
      <c r="C395" s="95" t="s">
        <v>1056</v>
      </c>
      <c r="D395" s="97">
        <f>VLOOKUP(A395,emop0321!D:E,2,0)</f>
        <v>4691.8</v>
      </c>
      <c r="E395" s="98"/>
      <c r="F395" s="98"/>
    </row>
    <row r="396" ht="11.25" customHeight="1">
      <c r="A396" s="95" t="s">
        <v>1077</v>
      </c>
      <c r="B396" s="96" t="s">
        <v>1078</v>
      </c>
      <c r="C396" s="95" t="s">
        <v>1056</v>
      </c>
      <c r="D396" s="97">
        <f>VLOOKUP(A396,emop0321!D:E,2,0)</f>
        <v>3976.1</v>
      </c>
      <c r="E396" s="98"/>
      <c r="F396" s="98"/>
    </row>
    <row r="397" ht="11.25" customHeight="1">
      <c r="A397" s="95" t="s">
        <v>1079</v>
      </c>
      <c r="B397" s="96" t="s">
        <v>1080</v>
      </c>
      <c r="C397" s="95" t="s">
        <v>282</v>
      </c>
      <c r="D397" s="97">
        <f>VLOOKUP(A397,emop0321!D:E,2,0)</f>
        <v>331.96</v>
      </c>
      <c r="E397" s="98"/>
      <c r="F397" s="98"/>
    </row>
    <row r="398" ht="11.25" customHeight="1">
      <c r="A398" s="95" t="s">
        <v>1081</v>
      </c>
      <c r="B398" s="96" t="s">
        <v>1082</v>
      </c>
      <c r="C398" s="95" t="s">
        <v>282</v>
      </c>
      <c r="D398" s="97">
        <f>VLOOKUP(A398,emop0321!D:E,2,0)</f>
        <v>178.97</v>
      </c>
      <c r="E398" s="98"/>
      <c r="F398" s="98"/>
    </row>
    <row r="399" ht="11.25" customHeight="1">
      <c r="A399" s="95" t="s">
        <v>1083</v>
      </c>
      <c r="B399" s="96" t="s">
        <v>1084</v>
      </c>
      <c r="C399" s="95" t="s">
        <v>1009</v>
      </c>
      <c r="D399" s="97">
        <f>VLOOKUP(A399,emop0321!D:E,2,0)</f>
        <v>1914.24</v>
      </c>
      <c r="E399" s="98"/>
      <c r="F399" s="98"/>
    </row>
    <row r="400" ht="11.25" customHeight="1">
      <c r="A400" s="95" t="s">
        <v>1085</v>
      </c>
      <c r="B400" s="96" t="s">
        <v>1086</v>
      </c>
      <c r="C400" s="95" t="s">
        <v>1009</v>
      </c>
      <c r="D400" s="97">
        <f>VLOOKUP(A400,emop0321!D:E,2,0)</f>
        <v>1150.15</v>
      </c>
      <c r="E400" s="98"/>
      <c r="F400" s="98"/>
    </row>
    <row r="401" ht="11.25" customHeight="1">
      <c r="A401" s="95" t="s">
        <v>1087</v>
      </c>
      <c r="B401" s="96" t="s">
        <v>1088</v>
      </c>
      <c r="C401" s="95" t="s">
        <v>1009</v>
      </c>
      <c r="D401" s="97">
        <f>VLOOKUP(A401,emop0321!D:E,2,0)</f>
        <v>1343.18</v>
      </c>
      <c r="E401" s="98"/>
      <c r="F401" s="98"/>
    </row>
    <row r="402" ht="11.25" customHeight="1">
      <c r="A402" s="95" t="s">
        <v>1089</v>
      </c>
      <c r="B402" s="96" t="s">
        <v>1090</v>
      </c>
      <c r="C402" s="95" t="s">
        <v>1009</v>
      </c>
      <c r="D402" s="97">
        <f>VLOOKUP(A402,emop0321!D:E,2,0)</f>
        <v>804.3</v>
      </c>
      <c r="E402" s="98"/>
      <c r="F402" s="98"/>
    </row>
    <row r="403" ht="11.25" customHeight="1">
      <c r="A403" s="95" t="s">
        <v>1091</v>
      </c>
      <c r="B403" s="96" t="s">
        <v>1092</v>
      </c>
      <c r="C403" s="95" t="s">
        <v>1009</v>
      </c>
      <c r="D403" s="97">
        <f>VLOOKUP(A403,emop0321!D:E,2,0)</f>
        <v>1531.39</v>
      </c>
      <c r="E403" s="98"/>
      <c r="F403" s="98"/>
    </row>
    <row r="404" ht="11.25" customHeight="1">
      <c r="A404" s="95" t="s">
        <v>1093</v>
      </c>
      <c r="B404" s="96" t="s">
        <v>1094</v>
      </c>
      <c r="C404" s="95" t="s">
        <v>1009</v>
      </c>
      <c r="D404" s="97">
        <f>VLOOKUP(A404,emop0321!D:E,2,0)</f>
        <v>920.12</v>
      </c>
      <c r="E404" s="98"/>
      <c r="F404" s="98"/>
    </row>
    <row r="405" ht="11.25" customHeight="1">
      <c r="A405" s="95" t="s">
        <v>1095</v>
      </c>
      <c r="B405" s="96" t="s">
        <v>1096</v>
      </c>
      <c r="C405" s="95" t="s">
        <v>1009</v>
      </c>
      <c r="D405" s="97">
        <f>VLOOKUP(A405,emop0321!D:E,2,0)</f>
        <v>1074.54</v>
      </c>
      <c r="E405" s="98"/>
      <c r="F405" s="98"/>
    </row>
    <row r="406" ht="11.25" customHeight="1">
      <c r="A406" s="95" t="s">
        <v>1097</v>
      </c>
      <c r="B406" s="96" t="s">
        <v>1098</v>
      </c>
      <c r="C406" s="95" t="s">
        <v>1009</v>
      </c>
      <c r="D406" s="97">
        <f>VLOOKUP(A406,emop0321!D:E,2,0)</f>
        <v>643.44</v>
      </c>
      <c r="E406" s="98"/>
      <c r="F406" s="98"/>
    </row>
    <row r="407" ht="11.25" customHeight="1">
      <c r="A407" s="95" t="s">
        <v>1099</v>
      </c>
      <c r="B407" s="96" t="s">
        <v>1100</v>
      </c>
      <c r="C407" s="95" t="s">
        <v>1009</v>
      </c>
      <c r="D407" s="97">
        <f>VLOOKUP(A407,emop0321!D:E,2,0)</f>
        <v>1328.09</v>
      </c>
      <c r="E407" s="98"/>
      <c r="F407" s="98"/>
    </row>
    <row r="408" ht="11.25" customHeight="1">
      <c r="A408" s="95" t="s">
        <v>1101</v>
      </c>
      <c r="B408" s="96" t="s">
        <v>1102</v>
      </c>
      <c r="C408" s="95" t="s">
        <v>1009</v>
      </c>
      <c r="D408" s="97">
        <f>VLOOKUP(A408,emop0321!D:E,2,0)</f>
        <v>929.66</v>
      </c>
      <c r="E408" s="98"/>
      <c r="F408" s="98"/>
    </row>
    <row r="409" ht="11.25" customHeight="1">
      <c r="A409" s="95" t="s">
        <v>1103</v>
      </c>
      <c r="B409" s="96" t="s">
        <v>1104</v>
      </c>
      <c r="C409" s="95" t="s">
        <v>1009</v>
      </c>
      <c r="D409" s="97">
        <f>VLOOKUP(A409,emop0321!D:E,2,0)</f>
        <v>664.04</v>
      </c>
      <c r="E409" s="98"/>
      <c r="F409" s="98"/>
    </row>
    <row r="410" ht="11.25" customHeight="1">
      <c r="A410" s="95" t="s">
        <v>1105</v>
      </c>
      <c r="B410" s="96" t="s">
        <v>1106</v>
      </c>
      <c r="C410" s="95" t="s">
        <v>361</v>
      </c>
      <c r="D410" s="97">
        <f>VLOOKUP(A410,emop0321!D:E,2,0)</f>
        <v>2.41</v>
      </c>
      <c r="E410" s="98"/>
      <c r="F410" s="98"/>
    </row>
    <row r="411" ht="11.25" customHeight="1">
      <c r="A411" s="95" t="s">
        <v>1107</v>
      </c>
      <c r="B411" s="96" t="s">
        <v>1108</v>
      </c>
      <c r="C411" s="95" t="s">
        <v>361</v>
      </c>
      <c r="D411" s="97">
        <f>VLOOKUP(A411,emop0321!D:E,2,0)</f>
        <v>1.69</v>
      </c>
      <c r="E411" s="98"/>
      <c r="F411" s="98"/>
    </row>
    <row r="412" ht="11.25" customHeight="1">
      <c r="A412" s="95" t="s">
        <v>1109</v>
      </c>
      <c r="B412" s="96" t="s">
        <v>1110</v>
      </c>
      <c r="C412" s="95" t="s">
        <v>361</v>
      </c>
      <c r="D412" s="97">
        <f>VLOOKUP(A412,emop0321!D:E,2,0)</f>
        <v>2.14</v>
      </c>
      <c r="E412" s="98"/>
      <c r="F412" s="98"/>
    </row>
    <row r="413" ht="11.25" customHeight="1">
      <c r="A413" s="95" t="s">
        <v>1111</v>
      </c>
      <c r="B413" s="96" t="s">
        <v>1112</v>
      </c>
      <c r="C413" s="95" t="s">
        <v>361</v>
      </c>
      <c r="D413" s="97">
        <f>VLOOKUP(A413,emop0321!D:E,2,0)</f>
        <v>1.28</v>
      </c>
      <c r="E413" s="98"/>
      <c r="F413" s="98"/>
    </row>
    <row r="414" ht="11.25" customHeight="1">
      <c r="A414" s="95" t="s">
        <v>1113</v>
      </c>
      <c r="B414" s="96" t="s">
        <v>1114</v>
      </c>
      <c r="C414" s="95" t="s">
        <v>992</v>
      </c>
      <c r="D414" s="97">
        <f>VLOOKUP(A414,emop0321!D:E,2,0)</f>
        <v>2.66</v>
      </c>
      <c r="E414" s="98"/>
      <c r="F414" s="98"/>
    </row>
    <row r="415" ht="11.25" customHeight="1">
      <c r="A415" s="95" t="s">
        <v>1115</v>
      </c>
      <c r="B415" s="96" t="s">
        <v>1116</v>
      </c>
      <c r="C415" s="95" t="s">
        <v>992</v>
      </c>
      <c r="D415" s="97">
        <f>VLOOKUP(A415,emop0321!D:E,2,0)</f>
        <v>4.23</v>
      </c>
      <c r="E415" s="98"/>
      <c r="F415" s="98"/>
    </row>
    <row r="416" ht="11.25" customHeight="1">
      <c r="A416" s="95" t="s">
        <v>1117</v>
      </c>
      <c r="B416" s="96" t="s">
        <v>1118</v>
      </c>
      <c r="C416" s="95" t="s">
        <v>1009</v>
      </c>
      <c r="D416" s="97">
        <f>VLOOKUP(A416,emop0321!D:E,2,0)</f>
        <v>5.65</v>
      </c>
      <c r="E416" s="98"/>
      <c r="F416" s="98"/>
    </row>
    <row r="417" ht="11.25" customHeight="1">
      <c r="A417" s="95" t="s">
        <v>1119</v>
      </c>
      <c r="B417" s="96" t="s">
        <v>1120</v>
      </c>
      <c r="C417" s="95" t="s">
        <v>282</v>
      </c>
      <c r="D417" s="97">
        <f>VLOOKUP(A417,emop0321!D:E,2,0)</f>
        <v>5822.21</v>
      </c>
      <c r="E417" s="98"/>
      <c r="F417" s="98"/>
    </row>
    <row r="418" ht="11.25" customHeight="1">
      <c r="A418" s="95" t="s">
        <v>1121</v>
      </c>
      <c r="B418" s="96" t="s">
        <v>1122</v>
      </c>
      <c r="C418" s="95" t="s">
        <v>992</v>
      </c>
      <c r="D418" s="97">
        <f>VLOOKUP(A418,emop0321!D:E,2,0)</f>
        <v>1.88</v>
      </c>
      <c r="E418" s="98"/>
      <c r="F418" s="98"/>
    </row>
    <row r="419" ht="11.25" customHeight="1">
      <c r="A419" s="95" t="s">
        <v>1123</v>
      </c>
      <c r="B419" s="96" t="s">
        <v>1124</v>
      </c>
      <c r="C419" s="95" t="s">
        <v>992</v>
      </c>
      <c r="D419" s="97">
        <f>VLOOKUP(A419,emop0321!D:E,2,0)</f>
        <v>1.3</v>
      </c>
      <c r="E419" s="98"/>
      <c r="F419" s="98"/>
    </row>
    <row r="420" ht="11.25" customHeight="1">
      <c r="A420" s="95" t="s">
        <v>1125</v>
      </c>
      <c r="B420" s="96" t="s">
        <v>1126</v>
      </c>
      <c r="C420" s="95" t="s">
        <v>282</v>
      </c>
      <c r="D420" s="97">
        <f>VLOOKUP(A420,emop0321!D:E,2,0)</f>
        <v>5235.95</v>
      </c>
      <c r="E420" s="98"/>
      <c r="F420" s="98"/>
    </row>
    <row r="421" ht="11.25" customHeight="1">
      <c r="A421" s="95" t="s">
        <v>1127</v>
      </c>
      <c r="B421" s="96" t="s">
        <v>1128</v>
      </c>
      <c r="C421" s="95" t="s">
        <v>992</v>
      </c>
      <c r="D421" s="97">
        <f>VLOOKUP(A421,emop0321!D:E,2,0)</f>
        <v>2.56</v>
      </c>
      <c r="E421" s="98"/>
      <c r="F421" s="98"/>
    </row>
    <row r="422" ht="11.25" customHeight="1">
      <c r="A422" s="95" t="s">
        <v>1129</v>
      </c>
      <c r="B422" s="96" t="s">
        <v>1130</v>
      </c>
      <c r="C422" s="95" t="s">
        <v>992</v>
      </c>
      <c r="D422" s="97">
        <f>VLOOKUP(A422,emop0321!D:E,2,0)</f>
        <v>2.09</v>
      </c>
      <c r="E422" s="98"/>
      <c r="F422" s="98"/>
    </row>
    <row r="423" ht="11.25" customHeight="1">
      <c r="A423" s="95" t="s">
        <v>1131</v>
      </c>
      <c r="B423" s="96" t="s">
        <v>1132</v>
      </c>
      <c r="C423" s="95" t="s">
        <v>1056</v>
      </c>
      <c r="D423" s="97">
        <f>VLOOKUP(A423,emop0321!D:E,2,0)</f>
        <v>5822.21</v>
      </c>
      <c r="E423" s="98"/>
      <c r="F423" s="98"/>
    </row>
    <row r="424" ht="11.25" customHeight="1">
      <c r="A424" s="95" t="s">
        <v>1133</v>
      </c>
      <c r="B424" s="96" t="s">
        <v>1134</v>
      </c>
      <c r="C424" s="95" t="s">
        <v>1056</v>
      </c>
      <c r="D424" s="97">
        <f>VLOOKUP(A424,emop0321!D:E,2,0)</f>
        <v>4849.36</v>
      </c>
      <c r="E424" s="98"/>
      <c r="F424" s="98"/>
    </row>
    <row r="425" ht="11.25" customHeight="1">
      <c r="A425" s="95" t="s">
        <v>1135</v>
      </c>
      <c r="B425" s="96" t="s">
        <v>1136</v>
      </c>
      <c r="C425" s="95" t="s">
        <v>1056</v>
      </c>
      <c r="D425" s="97">
        <f>VLOOKUP(A425,emop0321!D:E,2,0)</f>
        <v>3598.61</v>
      </c>
      <c r="E425" s="98"/>
      <c r="F425" s="98"/>
    </row>
    <row r="426" ht="11.25" customHeight="1">
      <c r="A426" s="95" t="s">
        <v>1137</v>
      </c>
      <c r="B426" s="96" t="s">
        <v>1138</v>
      </c>
      <c r="C426" s="95" t="s">
        <v>282</v>
      </c>
      <c r="D426" s="97">
        <f>VLOOKUP(A426,emop0321!D:E,2,0)</f>
        <v>1.47</v>
      </c>
      <c r="E426" s="98"/>
      <c r="F426" s="98"/>
    </row>
    <row r="427" ht="11.25" customHeight="1">
      <c r="A427" s="95" t="s">
        <v>1139</v>
      </c>
      <c r="B427" s="96" t="s">
        <v>1140</v>
      </c>
      <c r="C427" s="95" t="s">
        <v>992</v>
      </c>
      <c r="D427" s="97">
        <f>VLOOKUP(A427,emop0321!D:E,2,0)</f>
        <v>1.32</v>
      </c>
      <c r="E427" s="98"/>
      <c r="F427" s="98"/>
    </row>
    <row r="428" ht="11.25" customHeight="1">
      <c r="A428" s="95" t="s">
        <v>1141</v>
      </c>
      <c r="B428" s="96" t="s">
        <v>1142</v>
      </c>
      <c r="C428" s="95" t="s">
        <v>361</v>
      </c>
      <c r="D428" s="97">
        <f>VLOOKUP(A428,emop0321!D:E,2,0)</f>
        <v>8.19</v>
      </c>
      <c r="E428" s="98"/>
      <c r="F428" s="98"/>
    </row>
    <row r="429" ht="11.25" customHeight="1">
      <c r="A429" s="95" t="s">
        <v>1143</v>
      </c>
      <c r="B429" s="96" t="s">
        <v>1144</v>
      </c>
      <c r="C429" s="95" t="s">
        <v>361</v>
      </c>
      <c r="D429" s="97">
        <f>VLOOKUP(A429,emop0321!D:E,2,0)</f>
        <v>11.11</v>
      </c>
      <c r="E429" s="98"/>
      <c r="F429" s="98"/>
    </row>
    <row r="430" ht="11.25" customHeight="1">
      <c r="A430" s="95" t="s">
        <v>1145</v>
      </c>
      <c r="B430" s="96" t="s">
        <v>1146</v>
      </c>
      <c r="C430" s="95" t="s">
        <v>282</v>
      </c>
      <c r="D430" s="97">
        <f>VLOOKUP(A430,emop0321!D:E,2,0)</f>
        <v>58.1</v>
      </c>
      <c r="E430" s="98"/>
      <c r="F430" s="98"/>
    </row>
    <row r="431" ht="11.25" customHeight="1">
      <c r="A431" s="95" t="s">
        <v>1147</v>
      </c>
      <c r="B431" s="96" t="s">
        <v>1148</v>
      </c>
      <c r="C431" s="95" t="s">
        <v>361</v>
      </c>
      <c r="D431" s="97">
        <f>VLOOKUP(A431,emop0321!D:E,2,0)</f>
        <v>14.12</v>
      </c>
      <c r="E431" s="98"/>
      <c r="F431" s="98"/>
    </row>
    <row r="432" ht="11.25" customHeight="1">
      <c r="A432" s="95" t="s">
        <v>1149</v>
      </c>
      <c r="B432" s="96" t="s">
        <v>1150</v>
      </c>
      <c r="C432" s="95" t="s">
        <v>361</v>
      </c>
      <c r="D432" s="97">
        <f>VLOOKUP(A432,emop0321!D:E,2,0)</f>
        <v>19.06</v>
      </c>
      <c r="E432" s="98"/>
      <c r="F432" s="98"/>
    </row>
    <row r="433" ht="11.25" customHeight="1">
      <c r="A433" s="95" t="s">
        <v>1151</v>
      </c>
      <c r="B433" s="96" t="s">
        <v>1152</v>
      </c>
      <c r="C433" s="95" t="s">
        <v>992</v>
      </c>
      <c r="D433" s="97">
        <f>VLOOKUP(A433,emop0321!D:E,2,0)</f>
        <v>0.22</v>
      </c>
      <c r="E433" s="98"/>
      <c r="F433" s="98"/>
    </row>
    <row r="434" ht="11.25" customHeight="1">
      <c r="A434" s="95" t="s">
        <v>1153</v>
      </c>
      <c r="B434" s="96" t="s">
        <v>1154</v>
      </c>
      <c r="C434" s="95" t="s">
        <v>282</v>
      </c>
      <c r="D434" s="97">
        <f>VLOOKUP(A434,emop0321!D:E,2,0)</f>
        <v>6779.26</v>
      </c>
      <c r="E434" s="98"/>
      <c r="F434" s="98"/>
    </row>
    <row r="435" ht="11.25" customHeight="1">
      <c r="A435" s="95" t="s">
        <v>1155</v>
      </c>
      <c r="B435" s="96" t="s">
        <v>1156</v>
      </c>
      <c r="C435" s="95" t="s">
        <v>282</v>
      </c>
      <c r="D435" s="97">
        <f>VLOOKUP(A435,emop0321!D:E,2,0)</f>
        <v>7348.35</v>
      </c>
      <c r="E435" s="98"/>
      <c r="F435" s="98"/>
    </row>
    <row r="436" ht="11.25" customHeight="1">
      <c r="A436" s="95" t="s">
        <v>1157</v>
      </c>
      <c r="B436" s="96" t="s">
        <v>1158</v>
      </c>
      <c r="C436" s="95" t="s">
        <v>282</v>
      </c>
      <c r="D436" s="97">
        <f>VLOOKUP(A436,emop0321!D:E,2,0)</f>
        <v>8151.02</v>
      </c>
      <c r="E436" s="98"/>
      <c r="F436" s="98"/>
    </row>
    <row r="437" ht="11.25" customHeight="1">
      <c r="A437" s="95" t="s">
        <v>1159</v>
      </c>
      <c r="B437" s="96" t="s">
        <v>1160</v>
      </c>
      <c r="C437" s="95" t="s">
        <v>282</v>
      </c>
      <c r="D437" s="97">
        <f>VLOOKUP(A437,emop0321!D:E,2,0)</f>
        <v>5423.4</v>
      </c>
      <c r="E437" s="98"/>
      <c r="F437" s="98"/>
    </row>
    <row r="438" ht="11.25" customHeight="1">
      <c r="A438" s="95" t="s">
        <v>1161</v>
      </c>
      <c r="B438" s="96" t="s">
        <v>1162</v>
      </c>
      <c r="C438" s="95" t="s">
        <v>282</v>
      </c>
      <c r="D438" s="97">
        <f>VLOOKUP(A438,emop0321!D:E,2,0)</f>
        <v>5878.95</v>
      </c>
      <c r="E438" s="98"/>
      <c r="F438" s="98"/>
    </row>
    <row r="439" ht="11.25" customHeight="1">
      <c r="A439" s="95" t="s">
        <v>1163</v>
      </c>
      <c r="B439" s="96" t="s">
        <v>1164</v>
      </c>
      <c r="C439" s="95" t="s">
        <v>282</v>
      </c>
      <c r="D439" s="97">
        <f>VLOOKUP(A439,emop0321!D:E,2,0)</f>
        <v>6779.26</v>
      </c>
      <c r="E439" s="98"/>
      <c r="F439" s="98"/>
    </row>
    <row r="440" ht="11.25" customHeight="1">
      <c r="A440" s="95" t="s">
        <v>1165</v>
      </c>
      <c r="B440" s="96" t="s">
        <v>1166</v>
      </c>
      <c r="C440" s="95" t="s">
        <v>282</v>
      </c>
      <c r="D440" s="97">
        <f>VLOOKUP(A440,emop0321!D:E,2,0)</f>
        <v>5423.4</v>
      </c>
      <c r="E440" s="98"/>
      <c r="F440" s="98"/>
    </row>
    <row r="441" ht="11.25" customHeight="1">
      <c r="A441" s="95" t="s">
        <v>1167</v>
      </c>
      <c r="B441" s="96" t="s">
        <v>1168</v>
      </c>
      <c r="C441" s="95" t="s">
        <v>282</v>
      </c>
      <c r="D441" s="97">
        <f>VLOOKUP(A441,emop0321!D:E,2,0)</f>
        <v>5878.95</v>
      </c>
      <c r="E441" s="98"/>
      <c r="F441" s="98"/>
    </row>
    <row r="442" ht="11.25" customHeight="1">
      <c r="A442" s="95" t="s">
        <v>1169</v>
      </c>
      <c r="B442" s="96" t="s">
        <v>1170</v>
      </c>
      <c r="C442" s="95" t="s">
        <v>282</v>
      </c>
      <c r="D442" s="97">
        <f>VLOOKUP(A442,emop0321!D:E,2,0)</f>
        <v>6779.26</v>
      </c>
      <c r="E442" s="98"/>
      <c r="F442" s="98"/>
    </row>
    <row r="443" ht="11.25" customHeight="1">
      <c r="A443" s="95" t="s">
        <v>1171</v>
      </c>
      <c r="B443" s="96" t="s">
        <v>1172</v>
      </c>
      <c r="C443" s="95" t="s">
        <v>282</v>
      </c>
      <c r="D443" s="97">
        <f>VLOOKUP(A443,emop0321!D:E,2,0)</f>
        <v>4066.77</v>
      </c>
      <c r="E443" s="98"/>
      <c r="F443" s="98"/>
    </row>
    <row r="444" ht="11.25" customHeight="1">
      <c r="A444" s="95" t="s">
        <v>1173</v>
      </c>
      <c r="B444" s="96" t="s">
        <v>1174</v>
      </c>
      <c r="C444" s="95" t="s">
        <v>282</v>
      </c>
      <c r="D444" s="97">
        <f>VLOOKUP(A444,emop0321!D:E,2,0)</f>
        <v>4408.36</v>
      </c>
      <c r="E444" s="98"/>
      <c r="F444" s="98"/>
    </row>
    <row r="445" ht="11.25" customHeight="1">
      <c r="A445" s="95" t="s">
        <v>1175</v>
      </c>
      <c r="B445" s="96" t="s">
        <v>1176</v>
      </c>
      <c r="C445" s="95" t="s">
        <v>282</v>
      </c>
      <c r="D445" s="97">
        <f>VLOOKUP(A445,emop0321!D:E,2,0)</f>
        <v>5423.4</v>
      </c>
      <c r="E445" s="98"/>
      <c r="F445" s="98"/>
    </row>
    <row r="446" ht="11.25" customHeight="1">
      <c r="A446" s="95" t="s">
        <v>1177</v>
      </c>
      <c r="B446" s="96" t="s">
        <v>1178</v>
      </c>
      <c r="C446" s="95" t="s">
        <v>282</v>
      </c>
      <c r="D446" s="97">
        <f>VLOOKUP(A446,emop0321!D:E,2,0)</f>
        <v>8151.02</v>
      </c>
      <c r="E446" s="98"/>
      <c r="F446" s="98"/>
    </row>
    <row r="447" ht="11.25" customHeight="1">
      <c r="A447" s="95" t="s">
        <v>1179</v>
      </c>
      <c r="B447" s="96" t="s">
        <v>1180</v>
      </c>
      <c r="C447" s="95" t="s">
        <v>282</v>
      </c>
      <c r="D447" s="97">
        <f>VLOOKUP(A447,emop0321!D:E,2,0)</f>
        <v>8803.1</v>
      </c>
      <c r="E447" s="98"/>
      <c r="F447" s="98"/>
    </row>
    <row r="448" ht="11.25" customHeight="1">
      <c r="A448" s="95" t="s">
        <v>1181</v>
      </c>
      <c r="B448" s="96" t="s">
        <v>1182</v>
      </c>
      <c r="C448" s="95" t="s">
        <v>282</v>
      </c>
      <c r="D448" s="97">
        <f>VLOOKUP(A448,emop0321!D:E,2,0)</f>
        <v>9502.89</v>
      </c>
      <c r="E448" s="98"/>
      <c r="F448" s="98"/>
    </row>
    <row r="449" ht="11.25" customHeight="1">
      <c r="A449" s="95" t="s">
        <v>1183</v>
      </c>
      <c r="B449" s="96" t="s">
        <v>1184</v>
      </c>
      <c r="C449" s="95" t="s">
        <v>282</v>
      </c>
      <c r="D449" s="97">
        <f>VLOOKUP(A449,emop0321!D:E,2,0)</f>
        <v>6779.26</v>
      </c>
      <c r="E449" s="98"/>
      <c r="F449" s="98"/>
    </row>
    <row r="450" ht="11.25" customHeight="1">
      <c r="A450" s="95" t="s">
        <v>1185</v>
      </c>
      <c r="B450" s="96" t="s">
        <v>1186</v>
      </c>
      <c r="C450" s="95" t="s">
        <v>282</v>
      </c>
      <c r="D450" s="97">
        <f>VLOOKUP(A450,emop0321!D:E,2,0)</f>
        <v>7348.35</v>
      </c>
      <c r="E450" s="98"/>
      <c r="F450" s="98"/>
    </row>
    <row r="451" ht="11.25" customHeight="1">
      <c r="A451" s="95" t="s">
        <v>1187</v>
      </c>
      <c r="B451" s="96" t="s">
        <v>1188</v>
      </c>
      <c r="C451" s="95" t="s">
        <v>282</v>
      </c>
      <c r="D451" s="97">
        <f>VLOOKUP(A451,emop0321!D:E,2,0)</f>
        <v>8151.02</v>
      </c>
      <c r="E451" s="98"/>
      <c r="F451" s="98"/>
    </row>
    <row r="452" ht="11.25" customHeight="1">
      <c r="A452" s="95" t="s">
        <v>1189</v>
      </c>
      <c r="B452" s="96" t="s">
        <v>1190</v>
      </c>
      <c r="C452" s="95" t="s">
        <v>282</v>
      </c>
      <c r="D452" s="97">
        <f>VLOOKUP(A452,emop0321!D:E,2,0)</f>
        <v>6779.26</v>
      </c>
      <c r="E452" s="98"/>
      <c r="F452" s="98"/>
    </row>
    <row r="453" ht="11.25" customHeight="1">
      <c r="A453" s="95" t="s">
        <v>1191</v>
      </c>
      <c r="B453" s="96" t="s">
        <v>1192</v>
      </c>
      <c r="C453" s="95" t="s">
        <v>282</v>
      </c>
      <c r="D453" s="97">
        <f>VLOOKUP(A453,emop0321!D:E,2,0)</f>
        <v>7348.35</v>
      </c>
      <c r="E453" s="98"/>
      <c r="F453" s="98"/>
    </row>
    <row r="454" ht="11.25" customHeight="1">
      <c r="A454" s="95" t="s">
        <v>1193</v>
      </c>
      <c r="B454" s="96" t="s">
        <v>1194</v>
      </c>
      <c r="C454" s="95" t="s">
        <v>282</v>
      </c>
      <c r="D454" s="97">
        <f>VLOOKUP(A454,emop0321!D:E,2,0)</f>
        <v>8151.02</v>
      </c>
      <c r="E454" s="98"/>
      <c r="F454" s="98"/>
    </row>
    <row r="455" ht="11.25" customHeight="1">
      <c r="A455" s="95" t="s">
        <v>1195</v>
      </c>
      <c r="B455" s="96" t="s">
        <v>1196</v>
      </c>
      <c r="C455" s="95" t="s">
        <v>282</v>
      </c>
      <c r="D455" s="97">
        <f>VLOOKUP(A455,emop0321!D:E,2,0)</f>
        <v>5423.4</v>
      </c>
      <c r="E455" s="98"/>
      <c r="F455" s="98"/>
    </row>
    <row r="456" ht="11.25" customHeight="1">
      <c r="A456" s="95" t="s">
        <v>1197</v>
      </c>
      <c r="B456" s="96" t="s">
        <v>1198</v>
      </c>
      <c r="C456" s="95" t="s">
        <v>282</v>
      </c>
      <c r="D456" s="97">
        <f>VLOOKUP(A456,emop0321!D:E,2,0)</f>
        <v>5878.95</v>
      </c>
      <c r="E456" s="98"/>
      <c r="F456" s="98"/>
    </row>
    <row r="457" ht="11.25" customHeight="1">
      <c r="A457" s="95" t="s">
        <v>1199</v>
      </c>
      <c r="B457" s="96" t="s">
        <v>1200</v>
      </c>
      <c r="C457" s="95" t="s">
        <v>282</v>
      </c>
      <c r="D457" s="97">
        <f>VLOOKUP(A457,emop0321!D:E,2,0)</f>
        <v>6779.26</v>
      </c>
      <c r="E457" s="98"/>
      <c r="F457" s="98"/>
    </row>
    <row r="458" ht="11.25" customHeight="1">
      <c r="A458" s="95" t="s">
        <v>1201</v>
      </c>
      <c r="B458" s="96" t="s">
        <v>1202</v>
      </c>
      <c r="C458" s="95" t="s">
        <v>282</v>
      </c>
      <c r="D458" s="97">
        <f>VLOOKUP(A458,emop0321!D:E,2,0)</f>
        <v>9502.89</v>
      </c>
      <c r="E458" s="98"/>
      <c r="F458" s="98"/>
    </row>
    <row r="459" ht="11.25" customHeight="1">
      <c r="A459" s="95" t="s">
        <v>1203</v>
      </c>
      <c r="B459" s="96" t="s">
        <v>1204</v>
      </c>
      <c r="C459" s="95" t="s">
        <v>282</v>
      </c>
      <c r="D459" s="97">
        <f>VLOOKUP(A459,emop0321!D:E,2,0)</f>
        <v>10263.11</v>
      </c>
      <c r="E459" s="98"/>
      <c r="F459" s="98"/>
    </row>
    <row r="460" ht="11.25" customHeight="1">
      <c r="A460" s="95" t="s">
        <v>1205</v>
      </c>
      <c r="B460" s="96" t="s">
        <v>1206</v>
      </c>
      <c r="C460" s="95" t="s">
        <v>282</v>
      </c>
      <c r="D460" s="97">
        <f>VLOOKUP(A460,emop0321!D:E,2,0)</f>
        <v>11084.14</v>
      </c>
      <c r="E460" s="98"/>
      <c r="F460" s="98"/>
    </row>
    <row r="461" ht="11.25" customHeight="1">
      <c r="A461" s="95" t="s">
        <v>1207</v>
      </c>
      <c r="B461" s="96" t="s">
        <v>1208</v>
      </c>
      <c r="C461" s="95" t="s">
        <v>282</v>
      </c>
      <c r="D461" s="97">
        <f>VLOOKUP(A461,emop0321!D:E,2,0)</f>
        <v>8151.02</v>
      </c>
      <c r="E461" s="98"/>
      <c r="F461" s="98"/>
    </row>
    <row r="462" ht="11.25" customHeight="1">
      <c r="A462" s="95" t="s">
        <v>1209</v>
      </c>
      <c r="B462" s="96" t="s">
        <v>1210</v>
      </c>
      <c r="C462" s="95" t="s">
        <v>282</v>
      </c>
      <c r="D462" s="97">
        <f>VLOOKUP(A462,emop0321!D:E,2,0)</f>
        <v>8803.1</v>
      </c>
      <c r="E462" s="98"/>
      <c r="F462" s="98"/>
    </row>
    <row r="463" ht="11.25" customHeight="1">
      <c r="A463" s="95" t="s">
        <v>1211</v>
      </c>
      <c r="B463" s="96" t="s">
        <v>1212</v>
      </c>
      <c r="C463" s="95" t="s">
        <v>282</v>
      </c>
      <c r="D463" s="97">
        <f>VLOOKUP(A463,emop0321!D:E,2,0)</f>
        <v>9502.89</v>
      </c>
      <c r="E463" s="98"/>
      <c r="F463" s="98"/>
    </row>
    <row r="464" ht="11.25" customHeight="1">
      <c r="A464" s="95" t="s">
        <v>1213</v>
      </c>
      <c r="B464" s="96" t="s">
        <v>1214</v>
      </c>
      <c r="C464" s="95" t="s">
        <v>282</v>
      </c>
      <c r="D464" s="97">
        <f>VLOOKUP(A464,emop0321!D:E,2,0)</f>
        <v>8151.02</v>
      </c>
      <c r="E464" s="98"/>
      <c r="F464" s="98"/>
    </row>
    <row r="465" ht="11.25" customHeight="1">
      <c r="A465" s="95" t="s">
        <v>1215</v>
      </c>
      <c r="B465" s="96" t="s">
        <v>1216</v>
      </c>
      <c r="C465" s="95" t="s">
        <v>282</v>
      </c>
      <c r="D465" s="97">
        <f>VLOOKUP(A465,emop0321!D:E,2,0)</f>
        <v>8803.1</v>
      </c>
      <c r="E465" s="98"/>
      <c r="F465" s="98"/>
    </row>
    <row r="466" ht="11.25" customHeight="1">
      <c r="A466" s="95" t="s">
        <v>1217</v>
      </c>
      <c r="B466" s="96" t="s">
        <v>1218</v>
      </c>
      <c r="C466" s="95" t="s">
        <v>282</v>
      </c>
      <c r="D466" s="97">
        <f>VLOOKUP(A466,emop0321!D:E,2,0)</f>
        <v>9502.89</v>
      </c>
      <c r="E466" s="98"/>
      <c r="F466" s="98"/>
    </row>
    <row r="467" ht="11.25" customHeight="1">
      <c r="A467" s="95" t="s">
        <v>1219</v>
      </c>
      <c r="B467" s="96" t="s">
        <v>1220</v>
      </c>
      <c r="C467" s="95" t="s">
        <v>282</v>
      </c>
      <c r="D467" s="97">
        <f>VLOOKUP(A467,emop0321!D:E,2,0)</f>
        <v>6779.26</v>
      </c>
      <c r="E467" s="98"/>
      <c r="F467" s="98"/>
    </row>
    <row r="468" ht="11.25" customHeight="1">
      <c r="A468" s="95" t="s">
        <v>1221</v>
      </c>
      <c r="B468" s="96" t="s">
        <v>1222</v>
      </c>
      <c r="C468" s="95" t="s">
        <v>282</v>
      </c>
      <c r="D468" s="97">
        <f>VLOOKUP(A468,emop0321!D:E,2,0)</f>
        <v>7348.35</v>
      </c>
      <c r="E468" s="98"/>
      <c r="F468" s="98"/>
    </row>
    <row r="469" ht="11.25" customHeight="1">
      <c r="A469" s="95" t="s">
        <v>1223</v>
      </c>
      <c r="B469" s="96" t="s">
        <v>1224</v>
      </c>
      <c r="C469" s="95" t="s">
        <v>282</v>
      </c>
      <c r="D469" s="97">
        <f>VLOOKUP(A469,emop0321!D:E,2,0)</f>
        <v>8151.02</v>
      </c>
      <c r="E469" s="98"/>
      <c r="F469" s="98"/>
    </row>
    <row r="470" ht="11.25" customHeight="1">
      <c r="A470" s="95" t="s">
        <v>1225</v>
      </c>
      <c r="B470" s="96" t="s">
        <v>1226</v>
      </c>
      <c r="C470" s="95" t="s">
        <v>1009</v>
      </c>
      <c r="D470" s="97">
        <f>VLOOKUP(A470,emop0321!D:E,2,0)</f>
        <v>24220.63</v>
      </c>
      <c r="E470" s="98"/>
      <c r="F470" s="98"/>
    </row>
    <row r="471" ht="11.25" customHeight="1">
      <c r="A471" s="95" t="s">
        <v>1227</v>
      </c>
      <c r="B471" s="96" t="s">
        <v>1228</v>
      </c>
      <c r="C471" s="95" t="s">
        <v>1009</v>
      </c>
      <c r="D471" s="97">
        <f>VLOOKUP(A471,emop0321!D:E,2,0)</f>
        <v>13302.76</v>
      </c>
      <c r="E471" s="98"/>
      <c r="F471" s="98"/>
    </row>
    <row r="472" ht="11.25" customHeight="1">
      <c r="A472" s="95" t="s">
        <v>1229</v>
      </c>
      <c r="B472" s="96" t="s">
        <v>1230</v>
      </c>
      <c r="C472" s="95" t="s">
        <v>1009</v>
      </c>
      <c r="D472" s="97">
        <f>VLOOKUP(A472,emop0321!D:E,2,0)</f>
        <v>17031.73</v>
      </c>
      <c r="E472" s="98"/>
      <c r="F472" s="98"/>
    </row>
    <row r="473" ht="11.25" customHeight="1">
      <c r="A473" s="95" t="s">
        <v>1231</v>
      </c>
      <c r="B473" s="96" t="s">
        <v>1232</v>
      </c>
      <c r="C473" s="95" t="s">
        <v>1009</v>
      </c>
      <c r="D473" s="97">
        <f>VLOOKUP(A473,emop0321!D:E,2,0)</f>
        <v>9792.31</v>
      </c>
      <c r="E473" s="98"/>
      <c r="F473" s="98"/>
    </row>
    <row r="474" ht="11.25" customHeight="1">
      <c r="A474" s="95" t="s">
        <v>1233</v>
      </c>
      <c r="B474" s="96" t="s">
        <v>1234</v>
      </c>
      <c r="C474" s="95" t="s">
        <v>1009</v>
      </c>
      <c r="D474" s="97">
        <f>VLOOKUP(A474,emop0321!D:E,2,0)</f>
        <v>10752.46</v>
      </c>
      <c r="E474" s="98"/>
      <c r="F474" s="98"/>
    </row>
    <row r="475" ht="11.25" customHeight="1">
      <c r="A475" s="95" t="s">
        <v>1235</v>
      </c>
      <c r="B475" s="96" t="s">
        <v>1236</v>
      </c>
      <c r="C475" s="95" t="s">
        <v>1009</v>
      </c>
      <c r="D475" s="97">
        <f>VLOOKUP(A475,emop0321!D:E,2,0)</f>
        <v>9557.74</v>
      </c>
      <c r="E475" s="98"/>
      <c r="F475" s="98"/>
    </row>
    <row r="476" ht="11.25" customHeight="1">
      <c r="A476" s="95" t="s">
        <v>1237</v>
      </c>
      <c r="B476" s="96" t="s">
        <v>1238</v>
      </c>
      <c r="C476" s="95" t="s">
        <v>992</v>
      </c>
      <c r="D476" s="97">
        <f>VLOOKUP(A476,emop0321!D:E,2,0)</f>
        <v>2.43</v>
      </c>
      <c r="E476" s="98"/>
      <c r="F476" s="98"/>
    </row>
    <row r="477" ht="11.25" customHeight="1">
      <c r="A477" s="95" t="s">
        <v>1239</v>
      </c>
      <c r="B477" s="96" t="s">
        <v>1240</v>
      </c>
      <c r="C477" s="95" t="s">
        <v>361</v>
      </c>
      <c r="D477" s="97">
        <f>VLOOKUP(A477,emop0321!D:E,2,0)</f>
        <v>16.61</v>
      </c>
      <c r="E477" s="98"/>
      <c r="F477" s="98"/>
    </row>
    <row r="478" ht="11.25" customHeight="1">
      <c r="A478" s="95" t="s">
        <v>1241</v>
      </c>
      <c r="B478" s="96" t="s">
        <v>1242</v>
      </c>
      <c r="C478" s="95" t="s">
        <v>992</v>
      </c>
      <c r="D478" s="97">
        <f>VLOOKUP(A478,emop0321!D:E,2,0)</f>
        <v>4.82</v>
      </c>
      <c r="E478" s="98"/>
      <c r="F478" s="98"/>
    </row>
    <row r="479" ht="11.25" customHeight="1">
      <c r="A479" s="95" t="s">
        <v>1243</v>
      </c>
      <c r="B479" s="96" t="s">
        <v>1244</v>
      </c>
      <c r="C479" s="95" t="s">
        <v>992</v>
      </c>
      <c r="D479" s="97">
        <f>VLOOKUP(A479,emop0321!D:E,2,0)</f>
        <v>1.56</v>
      </c>
      <c r="E479" s="98"/>
      <c r="F479" s="98"/>
    </row>
    <row r="480" ht="11.25" customHeight="1">
      <c r="A480" s="95" t="s">
        <v>1245</v>
      </c>
      <c r="B480" s="96" t="s">
        <v>1246</v>
      </c>
      <c r="C480" s="95" t="s">
        <v>992</v>
      </c>
      <c r="D480" s="97">
        <f>VLOOKUP(A480,emop0321!D:E,2,0)</f>
        <v>0.63</v>
      </c>
      <c r="E480" s="98"/>
      <c r="F480" s="98"/>
    </row>
    <row r="481" ht="11.25" customHeight="1">
      <c r="A481" s="95" t="s">
        <v>1247</v>
      </c>
      <c r="B481" s="96" t="s">
        <v>1248</v>
      </c>
      <c r="C481" s="95" t="s">
        <v>282</v>
      </c>
      <c r="D481" s="97">
        <f>VLOOKUP(A481,emop0321!D:E,2,0)</f>
        <v>5.22</v>
      </c>
      <c r="E481" s="98"/>
      <c r="F481" s="98"/>
    </row>
    <row r="482" ht="11.25" customHeight="1">
      <c r="A482" s="95" t="s">
        <v>1249</v>
      </c>
      <c r="B482" s="96" t="s">
        <v>1250</v>
      </c>
      <c r="C482" s="95" t="s">
        <v>282</v>
      </c>
      <c r="D482" s="97">
        <f>VLOOKUP(A482,emop0321!D:E,2,0)</f>
        <v>43.51</v>
      </c>
      <c r="E482" s="98"/>
      <c r="F482" s="98"/>
    </row>
    <row r="483" ht="11.25" customHeight="1">
      <c r="A483" s="95" t="s">
        <v>1251</v>
      </c>
      <c r="B483" s="96" t="s">
        <v>1252</v>
      </c>
      <c r="C483" s="95" t="s">
        <v>282</v>
      </c>
      <c r="D483" s="97">
        <f>VLOOKUP(A483,emop0321!D:E,2,0)</f>
        <v>39.33</v>
      </c>
      <c r="E483" s="98"/>
      <c r="F483" s="98"/>
    </row>
    <row r="484" ht="11.25" customHeight="1">
      <c r="A484" s="95" t="s">
        <v>1253</v>
      </c>
      <c r="B484" s="96" t="s">
        <v>1254</v>
      </c>
      <c r="C484" s="95" t="s">
        <v>282</v>
      </c>
      <c r="D484" s="97">
        <f>VLOOKUP(A484,emop0321!D:E,2,0)</f>
        <v>132.66</v>
      </c>
      <c r="E484" s="98"/>
      <c r="F484" s="98"/>
    </row>
    <row r="485" ht="11.25" customHeight="1">
      <c r="A485" s="95" t="s">
        <v>1255</v>
      </c>
      <c r="B485" s="96" t="s">
        <v>1256</v>
      </c>
      <c r="C485" s="95" t="s">
        <v>282</v>
      </c>
      <c r="D485" s="97">
        <f>VLOOKUP(A485,emop0321!D:E,2,0)</f>
        <v>170.96</v>
      </c>
      <c r="E485" s="98"/>
      <c r="F485" s="98"/>
    </row>
    <row r="486" ht="11.25" customHeight="1">
      <c r="A486" s="95" t="s">
        <v>1257</v>
      </c>
      <c r="B486" s="96" t="s">
        <v>1258</v>
      </c>
      <c r="C486" s="95" t="s">
        <v>282</v>
      </c>
      <c r="D486" s="97">
        <f>VLOOKUP(A486,emop0321!D:E,2,0)</f>
        <v>166.77</v>
      </c>
      <c r="E486" s="98"/>
      <c r="F486" s="98"/>
    </row>
    <row r="487" ht="11.25" customHeight="1">
      <c r="A487" s="95" t="s">
        <v>1259</v>
      </c>
      <c r="B487" s="96" t="s">
        <v>1260</v>
      </c>
      <c r="C487" s="95" t="s">
        <v>282</v>
      </c>
      <c r="D487" s="97">
        <f>VLOOKUP(A487,emop0321!D:E,2,0)</f>
        <v>146.29</v>
      </c>
      <c r="E487" s="98"/>
      <c r="F487" s="98"/>
    </row>
    <row r="488" ht="11.25" customHeight="1">
      <c r="A488" s="95" t="s">
        <v>1261</v>
      </c>
      <c r="B488" s="96" t="s">
        <v>1262</v>
      </c>
      <c r="C488" s="95" t="s">
        <v>282</v>
      </c>
      <c r="D488" s="97">
        <f>VLOOKUP(A488,emop0321!D:E,2,0)</f>
        <v>184.59</v>
      </c>
      <c r="E488" s="98"/>
      <c r="F488" s="98"/>
    </row>
    <row r="489" ht="11.25" customHeight="1">
      <c r="A489" s="95" t="s">
        <v>1263</v>
      </c>
      <c r="B489" s="96" t="s">
        <v>1264</v>
      </c>
      <c r="C489" s="95" t="s">
        <v>282</v>
      </c>
      <c r="D489" s="97">
        <f>VLOOKUP(A489,emop0321!D:E,2,0)</f>
        <v>180.4</v>
      </c>
      <c r="E489" s="98"/>
      <c r="F489" s="98"/>
    </row>
    <row r="490" ht="11.25" customHeight="1">
      <c r="A490" s="95" t="s">
        <v>1265</v>
      </c>
      <c r="B490" s="96" t="s">
        <v>1266</v>
      </c>
      <c r="C490" s="95" t="s">
        <v>992</v>
      </c>
      <c r="D490" s="97">
        <f>VLOOKUP(A490,emop0321!D:E,2,0)</f>
        <v>60.38</v>
      </c>
      <c r="E490" s="98"/>
      <c r="F490" s="98"/>
    </row>
    <row r="491" ht="11.25" customHeight="1">
      <c r="A491" s="95" t="s">
        <v>1267</v>
      </c>
      <c r="B491" s="96" t="s">
        <v>1268</v>
      </c>
      <c r="C491" s="95" t="s">
        <v>992</v>
      </c>
      <c r="D491" s="97">
        <f>VLOOKUP(A491,emop0321!D:E,2,0)</f>
        <v>55.15</v>
      </c>
      <c r="E491" s="98"/>
      <c r="F491" s="98"/>
    </row>
    <row r="492" ht="11.25" customHeight="1">
      <c r="A492" s="95" t="s">
        <v>1269</v>
      </c>
      <c r="B492" s="96" t="s">
        <v>1270</v>
      </c>
      <c r="C492" s="95" t="s">
        <v>992</v>
      </c>
      <c r="D492" s="97">
        <f>VLOOKUP(A492,emop0321!D:E,2,0)</f>
        <v>52.02</v>
      </c>
      <c r="E492" s="98"/>
      <c r="F492" s="98"/>
    </row>
    <row r="493" ht="11.25" customHeight="1">
      <c r="A493" s="95" t="s">
        <v>1271</v>
      </c>
      <c r="B493" s="96" t="s">
        <v>1272</v>
      </c>
      <c r="C493" s="95" t="s">
        <v>992</v>
      </c>
      <c r="D493" s="97">
        <f>VLOOKUP(A493,emop0321!D:E,2,0)</f>
        <v>65.83</v>
      </c>
      <c r="E493" s="98"/>
      <c r="F493" s="98"/>
    </row>
    <row r="494" ht="11.25" customHeight="1">
      <c r="A494" s="95" t="s">
        <v>1273</v>
      </c>
      <c r="B494" s="96" t="s">
        <v>1274</v>
      </c>
      <c r="C494" s="95" t="s">
        <v>992</v>
      </c>
      <c r="D494" s="97">
        <f>VLOOKUP(A494,emop0321!D:E,2,0)</f>
        <v>57.79</v>
      </c>
      <c r="E494" s="98"/>
      <c r="F494" s="98"/>
    </row>
    <row r="495" ht="11.25" customHeight="1">
      <c r="A495" s="95" t="s">
        <v>1275</v>
      </c>
      <c r="B495" s="96" t="s">
        <v>1276</v>
      </c>
      <c r="C495" s="95" t="s">
        <v>992</v>
      </c>
      <c r="D495" s="97">
        <f>VLOOKUP(A495,emop0321!D:E,2,0)</f>
        <v>49.72</v>
      </c>
      <c r="E495" s="98"/>
      <c r="F495" s="98"/>
    </row>
    <row r="496" ht="11.25" customHeight="1">
      <c r="A496" s="95" t="s">
        <v>1277</v>
      </c>
      <c r="B496" s="96" t="s">
        <v>1278</v>
      </c>
      <c r="C496" s="95" t="s">
        <v>992</v>
      </c>
      <c r="D496" s="97">
        <f>VLOOKUP(A496,emop0321!D:E,2,0)</f>
        <v>150.99</v>
      </c>
      <c r="E496" s="98"/>
      <c r="F496" s="98"/>
    </row>
    <row r="497" ht="11.25" customHeight="1">
      <c r="A497" s="95" t="s">
        <v>1279</v>
      </c>
      <c r="B497" s="96" t="s">
        <v>1280</v>
      </c>
      <c r="C497" s="95" t="s">
        <v>992</v>
      </c>
      <c r="D497" s="97">
        <f>VLOOKUP(A497,emop0321!D:E,2,0)</f>
        <v>137.95</v>
      </c>
      <c r="E497" s="98"/>
      <c r="F497" s="98"/>
    </row>
    <row r="498" ht="11.25" customHeight="1">
      <c r="A498" s="95" t="s">
        <v>1281</v>
      </c>
      <c r="B498" s="96" t="s">
        <v>1282</v>
      </c>
      <c r="C498" s="95" t="s">
        <v>992</v>
      </c>
      <c r="D498" s="97">
        <f>VLOOKUP(A498,emop0321!D:E,2,0)</f>
        <v>130.09</v>
      </c>
      <c r="E498" s="98"/>
      <c r="F498" s="98"/>
    </row>
    <row r="499" ht="11.25" customHeight="1">
      <c r="A499" s="95" t="s">
        <v>1283</v>
      </c>
      <c r="B499" s="96" t="s">
        <v>1284</v>
      </c>
      <c r="C499" s="95" t="s">
        <v>992</v>
      </c>
      <c r="D499" s="97">
        <f>VLOOKUP(A499,emop0321!D:E,2,0)</f>
        <v>47.57</v>
      </c>
      <c r="E499" s="98"/>
      <c r="F499" s="98"/>
    </row>
    <row r="500" ht="11.25" customHeight="1">
      <c r="A500" s="95" t="s">
        <v>1285</v>
      </c>
      <c r="B500" s="96" t="s">
        <v>1286</v>
      </c>
      <c r="C500" s="95" t="s">
        <v>992</v>
      </c>
      <c r="D500" s="97">
        <f>VLOOKUP(A500,emop0321!D:E,2,0)</f>
        <v>42.32</v>
      </c>
      <c r="E500" s="98"/>
      <c r="F500" s="98"/>
    </row>
    <row r="501" ht="11.25" customHeight="1">
      <c r="A501" s="95" t="s">
        <v>1287</v>
      </c>
      <c r="B501" s="96" t="s">
        <v>1288</v>
      </c>
      <c r="C501" s="95" t="s">
        <v>992</v>
      </c>
      <c r="D501" s="97">
        <f>VLOOKUP(A501,emop0321!D:E,2,0)</f>
        <v>33.5</v>
      </c>
      <c r="E501" s="98"/>
      <c r="F501" s="98"/>
    </row>
    <row r="502" ht="11.25" customHeight="1">
      <c r="A502" s="95" t="s">
        <v>1289</v>
      </c>
      <c r="B502" s="96" t="s">
        <v>1290</v>
      </c>
      <c r="C502" s="95" t="s">
        <v>992</v>
      </c>
      <c r="D502" s="97">
        <f>VLOOKUP(A502,emop0321!D:E,2,0)</f>
        <v>118.97</v>
      </c>
      <c r="E502" s="98"/>
      <c r="F502" s="98"/>
    </row>
    <row r="503" ht="11.25" customHeight="1">
      <c r="A503" s="95" t="s">
        <v>1291</v>
      </c>
      <c r="B503" s="96" t="s">
        <v>1292</v>
      </c>
      <c r="C503" s="95" t="s">
        <v>992</v>
      </c>
      <c r="D503" s="97">
        <f>VLOOKUP(A503,emop0321!D:E,2,0)</f>
        <v>105.84</v>
      </c>
      <c r="E503" s="98"/>
      <c r="F503" s="98"/>
    </row>
    <row r="504" ht="11.25" customHeight="1">
      <c r="A504" s="95" t="s">
        <v>1293</v>
      </c>
      <c r="B504" s="96" t="s">
        <v>1294</v>
      </c>
      <c r="C504" s="95" t="s">
        <v>992</v>
      </c>
      <c r="D504" s="97">
        <f>VLOOKUP(A504,emop0321!D:E,2,0)</f>
        <v>83.81</v>
      </c>
      <c r="E504" s="98"/>
      <c r="F504" s="98"/>
    </row>
    <row r="505" ht="11.25" customHeight="1">
      <c r="A505" s="95" t="s">
        <v>1295</v>
      </c>
      <c r="B505" s="96" t="s">
        <v>1296</v>
      </c>
      <c r="C505" s="95" t="s">
        <v>992</v>
      </c>
      <c r="D505" s="97">
        <f>VLOOKUP(A505,emop0321!D:E,2,0)</f>
        <v>65.85</v>
      </c>
      <c r="E505" s="98"/>
      <c r="F505" s="98"/>
    </row>
    <row r="506" ht="11.25" customHeight="1">
      <c r="A506" s="95" t="s">
        <v>1297</v>
      </c>
      <c r="B506" s="96" t="s">
        <v>1298</v>
      </c>
      <c r="C506" s="95" t="s">
        <v>992</v>
      </c>
      <c r="D506" s="97">
        <f>VLOOKUP(A506,emop0321!D:E,2,0)</f>
        <v>57.82</v>
      </c>
      <c r="E506" s="98"/>
      <c r="F506" s="98"/>
    </row>
    <row r="507" ht="11.25" customHeight="1">
      <c r="A507" s="95" t="s">
        <v>1299</v>
      </c>
      <c r="B507" s="96" t="s">
        <v>1300</v>
      </c>
      <c r="C507" s="95" t="s">
        <v>992</v>
      </c>
      <c r="D507" s="97">
        <f>VLOOKUP(A507,emop0321!D:E,2,0)</f>
        <v>51.87</v>
      </c>
      <c r="E507" s="98"/>
      <c r="F507" s="98"/>
    </row>
    <row r="508" ht="11.25" customHeight="1">
      <c r="A508" s="95" t="s">
        <v>1301</v>
      </c>
      <c r="B508" s="96" t="s">
        <v>1302</v>
      </c>
      <c r="C508" s="95" t="s">
        <v>992</v>
      </c>
      <c r="D508" s="97">
        <f>VLOOKUP(A508,emop0321!D:E,2,0)</f>
        <v>34.35</v>
      </c>
      <c r="E508" s="98"/>
      <c r="F508" s="98"/>
    </row>
    <row r="509" ht="11.25" customHeight="1">
      <c r="A509" s="95" t="s">
        <v>1303</v>
      </c>
      <c r="B509" s="96" t="s">
        <v>1304</v>
      </c>
      <c r="C509" s="95" t="s">
        <v>992</v>
      </c>
      <c r="D509" s="97">
        <f>VLOOKUP(A509,emop0321!D:E,2,0)</f>
        <v>24.94</v>
      </c>
      <c r="E509" s="98"/>
      <c r="F509" s="98"/>
    </row>
    <row r="510" ht="11.25" customHeight="1">
      <c r="A510" s="95" t="s">
        <v>1305</v>
      </c>
      <c r="B510" s="96" t="s">
        <v>1306</v>
      </c>
      <c r="C510" s="95" t="s">
        <v>992</v>
      </c>
      <c r="D510" s="97">
        <f>VLOOKUP(A510,emop0321!D:E,2,0)</f>
        <v>20.02</v>
      </c>
      <c r="E510" s="98"/>
      <c r="F510" s="98"/>
    </row>
    <row r="511" ht="11.25" customHeight="1">
      <c r="A511" s="95" t="s">
        <v>1307</v>
      </c>
      <c r="B511" s="96" t="s">
        <v>1308</v>
      </c>
      <c r="C511" s="95" t="s">
        <v>992</v>
      </c>
      <c r="D511" s="97">
        <f>VLOOKUP(A511,emop0321!D:E,2,0)</f>
        <v>85.89</v>
      </c>
      <c r="E511" s="98"/>
      <c r="F511" s="98"/>
    </row>
    <row r="512" ht="11.25" customHeight="1">
      <c r="A512" s="95" t="s">
        <v>1309</v>
      </c>
      <c r="B512" s="96" t="s">
        <v>1310</v>
      </c>
      <c r="C512" s="95" t="s">
        <v>992</v>
      </c>
      <c r="D512" s="97">
        <f>VLOOKUP(A512,emop0321!D:E,2,0)</f>
        <v>62.36</v>
      </c>
      <c r="E512" s="98"/>
      <c r="F512" s="98"/>
    </row>
    <row r="513" ht="11.25" customHeight="1">
      <c r="A513" s="95" t="s">
        <v>1311</v>
      </c>
      <c r="B513" s="96" t="s">
        <v>1312</v>
      </c>
      <c r="C513" s="95" t="s">
        <v>992</v>
      </c>
      <c r="D513" s="97">
        <f>VLOOKUP(A513,emop0321!D:E,2,0)</f>
        <v>50.12</v>
      </c>
      <c r="E513" s="98"/>
      <c r="F513" s="98"/>
    </row>
    <row r="514" ht="11.25" customHeight="1">
      <c r="A514" s="95" t="s">
        <v>1313</v>
      </c>
      <c r="B514" s="96" t="s">
        <v>1314</v>
      </c>
      <c r="C514" s="95" t="s">
        <v>992</v>
      </c>
      <c r="D514" s="97">
        <f>VLOOKUP(A514,emop0321!D:E,2,0)</f>
        <v>57.64</v>
      </c>
      <c r="E514" s="98"/>
      <c r="F514" s="98"/>
    </row>
    <row r="515" ht="11.25" customHeight="1">
      <c r="A515" s="95" t="s">
        <v>1315</v>
      </c>
      <c r="B515" s="96" t="s">
        <v>1316</v>
      </c>
      <c r="C515" s="95" t="s">
        <v>992</v>
      </c>
      <c r="D515" s="97">
        <f>VLOOKUP(A515,emop0321!D:E,2,0)</f>
        <v>50.99</v>
      </c>
      <c r="E515" s="98"/>
      <c r="F515" s="98"/>
    </row>
    <row r="516" ht="11.25" customHeight="1">
      <c r="A516" s="95" t="s">
        <v>1317</v>
      </c>
      <c r="B516" s="96" t="s">
        <v>1318</v>
      </c>
      <c r="C516" s="95" t="s">
        <v>992</v>
      </c>
      <c r="D516" s="97">
        <f>VLOOKUP(A516,emop0321!D:E,2,0)</f>
        <v>42.92</v>
      </c>
      <c r="E516" s="98"/>
      <c r="F516" s="98"/>
    </row>
    <row r="517" ht="11.25" customHeight="1">
      <c r="A517" s="95" t="s">
        <v>1319</v>
      </c>
      <c r="B517" s="96" t="s">
        <v>1320</v>
      </c>
      <c r="C517" s="95" t="s">
        <v>992</v>
      </c>
      <c r="D517" s="97">
        <f>VLOOKUP(A517,emop0321!D:E,2,0)</f>
        <v>9.48</v>
      </c>
      <c r="E517" s="98"/>
      <c r="F517" s="98"/>
    </row>
    <row r="518" ht="11.25" customHeight="1">
      <c r="A518" s="95" t="s">
        <v>1321</v>
      </c>
      <c r="B518" s="96" t="s">
        <v>1322</v>
      </c>
      <c r="C518" s="95" t="s">
        <v>992</v>
      </c>
      <c r="D518" s="97">
        <f>VLOOKUP(A518,emop0321!D:E,2,0)</f>
        <v>6.53</v>
      </c>
      <c r="E518" s="98"/>
      <c r="F518" s="98"/>
    </row>
    <row r="519" ht="11.25" customHeight="1">
      <c r="A519" s="95" t="s">
        <v>1323</v>
      </c>
      <c r="B519" s="96" t="s">
        <v>1324</v>
      </c>
      <c r="C519" s="95" t="s">
        <v>992</v>
      </c>
      <c r="D519" s="97">
        <f>VLOOKUP(A519,emop0321!D:E,2,0)</f>
        <v>6.56</v>
      </c>
      <c r="E519" s="98"/>
      <c r="F519" s="98"/>
    </row>
    <row r="520" ht="11.25" customHeight="1">
      <c r="A520" s="95" t="s">
        <v>1325</v>
      </c>
      <c r="B520" s="96" t="s">
        <v>1326</v>
      </c>
      <c r="C520" s="95" t="s">
        <v>992</v>
      </c>
      <c r="D520" s="97">
        <f>VLOOKUP(A520,emop0321!D:E,2,0)</f>
        <v>23.73</v>
      </c>
      <c r="E520" s="98"/>
      <c r="F520" s="98"/>
    </row>
    <row r="521" ht="11.25" customHeight="1">
      <c r="A521" s="95" t="s">
        <v>1327</v>
      </c>
      <c r="B521" s="96" t="s">
        <v>1328</v>
      </c>
      <c r="C521" s="95" t="s">
        <v>992</v>
      </c>
      <c r="D521" s="97">
        <f>VLOOKUP(A521,emop0321!D:E,2,0)</f>
        <v>16.4</v>
      </c>
      <c r="E521" s="98"/>
      <c r="F521" s="98"/>
    </row>
    <row r="522" ht="11.25" customHeight="1">
      <c r="A522" s="95" t="s">
        <v>1329</v>
      </c>
      <c r="B522" s="96" t="s">
        <v>1330</v>
      </c>
      <c r="C522" s="95" t="s">
        <v>992</v>
      </c>
      <c r="D522" s="97">
        <f>VLOOKUP(A522,emop0321!D:E,2,0)</f>
        <v>16.42</v>
      </c>
      <c r="E522" s="98"/>
      <c r="F522" s="98"/>
    </row>
    <row r="523" ht="11.25" customHeight="1">
      <c r="A523" s="95" t="s">
        <v>1331</v>
      </c>
      <c r="B523" s="96" t="s">
        <v>1332</v>
      </c>
      <c r="C523" s="95" t="s">
        <v>992</v>
      </c>
      <c r="D523" s="97">
        <f>VLOOKUP(A523,emop0321!D:E,2,0)</f>
        <v>32.16</v>
      </c>
      <c r="E523" s="98"/>
      <c r="F523" s="98"/>
    </row>
    <row r="524" ht="11.25" customHeight="1">
      <c r="A524" s="95" t="s">
        <v>1333</v>
      </c>
      <c r="B524" s="96" t="s">
        <v>1334</v>
      </c>
      <c r="C524" s="95" t="s">
        <v>992</v>
      </c>
      <c r="D524" s="97">
        <f>VLOOKUP(A524,emop0321!D:E,2,0)</f>
        <v>22.3</v>
      </c>
      <c r="E524" s="98"/>
      <c r="F524" s="98"/>
    </row>
    <row r="525" ht="11.25" customHeight="1">
      <c r="A525" s="95" t="s">
        <v>1335</v>
      </c>
      <c r="B525" s="96" t="s">
        <v>1336</v>
      </c>
      <c r="C525" s="95" t="s">
        <v>992</v>
      </c>
      <c r="D525" s="97">
        <f>VLOOKUP(A525,emop0321!D:E,2,0)</f>
        <v>17.84</v>
      </c>
      <c r="E525" s="98"/>
      <c r="F525" s="98"/>
    </row>
    <row r="526" ht="11.25" customHeight="1">
      <c r="A526" s="95" t="s">
        <v>1337</v>
      </c>
      <c r="B526" s="96" t="s">
        <v>1338</v>
      </c>
      <c r="C526" s="95" t="s">
        <v>992</v>
      </c>
      <c r="D526" s="97">
        <f>VLOOKUP(A526,emop0321!D:E,2,0)</f>
        <v>80.49</v>
      </c>
      <c r="E526" s="98"/>
      <c r="F526" s="98"/>
    </row>
    <row r="527" ht="11.25" customHeight="1">
      <c r="A527" s="95" t="s">
        <v>1339</v>
      </c>
      <c r="B527" s="96" t="s">
        <v>1340</v>
      </c>
      <c r="C527" s="95" t="s">
        <v>992</v>
      </c>
      <c r="D527" s="97">
        <f>VLOOKUP(A527,emop0321!D:E,2,0)</f>
        <v>55.77</v>
      </c>
      <c r="E527" s="98"/>
      <c r="F527" s="98"/>
    </row>
    <row r="528" ht="11.25" customHeight="1">
      <c r="A528" s="95" t="s">
        <v>1341</v>
      </c>
      <c r="B528" s="96" t="s">
        <v>1342</v>
      </c>
      <c r="C528" s="95" t="s">
        <v>992</v>
      </c>
      <c r="D528" s="97">
        <f>VLOOKUP(A528,emop0321!D:E,2,0)</f>
        <v>44.61</v>
      </c>
      <c r="E528" s="98"/>
      <c r="F528" s="98"/>
    </row>
    <row r="529" ht="11.25" customHeight="1">
      <c r="A529" s="95" t="s">
        <v>1343</v>
      </c>
      <c r="B529" s="96" t="s">
        <v>1344</v>
      </c>
      <c r="C529" s="95" t="s">
        <v>992</v>
      </c>
      <c r="D529" s="97">
        <f>VLOOKUP(A529,emop0321!D:E,2,0)</f>
        <v>6.25</v>
      </c>
      <c r="E529" s="98"/>
      <c r="F529" s="98"/>
    </row>
    <row r="530" ht="11.25" customHeight="1">
      <c r="A530" s="95" t="s">
        <v>1345</v>
      </c>
      <c r="B530" s="96" t="s">
        <v>1346</v>
      </c>
      <c r="C530" s="95" t="s">
        <v>992</v>
      </c>
      <c r="D530" s="97">
        <f>VLOOKUP(A530,emop0321!D:E,2,0)</f>
        <v>3.43</v>
      </c>
      <c r="E530" s="98"/>
      <c r="F530" s="98"/>
    </row>
    <row r="531" ht="11.25" customHeight="1">
      <c r="A531" s="95" t="s">
        <v>1347</v>
      </c>
      <c r="B531" s="96" t="s">
        <v>1348</v>
      </c>
      <c r="C531" s="95" t="s">
        <v>992</v>
      </c>
      <c r="D531" s="97">
        <f>VLOOKUP(A531,emop0321!D:E,2,0)</f>
        <v>1.72</v>
      </c>
      <c r="E531" s="98"/>
      <c r="F531" s="98"/>
    </row>
    <row r="532" ht="11.25" customHeight="1">
      <c r="A532" s="95" t="s">
        <v>1349</v>
      </c>
      <c r="B532" s="96" t="s">
        <v>1350</v>
      </c>
      <c r="C532" s="95" t="s">
        <v>992</v>
      </c>
      <c r="D532" s="97">
        <f>VLOOKUP(A532,emop0321!D:E,2,0)</f>
        <v>15.67</v>
      </c>
      <c r="E532" s="98"/>
      <c r="F532" s="98"/>
    </row>
    <row r="533" ht="11.25" customHeight="1">
      <c r="A533" s="95" t="s">
        <v>1351</v>
      </c>
      <c r="B533" s="96" t="s">
        <v>1352</v>
      </c>
      <c r="C533" s="95" t="s">
        <v>992</v>
      </c>
      <c r="D533" s="97">
        <f>VLOOKUP(A533,emop0321!D:E,2,0)</f>
        <v>10.47</v>
      </c>
      <c r="E533" s="98"/>
      <c r="F533" s="98"/>
    </row>
    <row r="534" ht="11.25" customHeight="1">
      <c r="A534" s="95" t="s">
        <v>1353</v>
      </c>
      <c r="B534" s="96" t="s">
        <v>1354</v>
      </c>
      <c r="C534" s="95" t="s">
        <v>992</v>
      </c>
      <c r="D534" s="97">
        <f>VLOOKUP(A534,emop0321!D:E,2,0)</f>
        <v>12.53</v>
      </c>
      <c r="E534" s="98"/>
      <c r="F534" s="98"/>
    </row>
    <row r="535" ht="11.25" customHeight="1">
      <c r="A535" s="95" t="s">
        <v>1355</v>
      </c>
      <c r="B535" s="96" t="s">
        <v>1356</v>
      </c>
      <c r="C535" s="95" t="s">
        <v>992</v>
      </c>
      <c r="D535" s="97">
        <f>VLOOKUP(A535,emop0321!D:E,2,0)</f>
        <v>7.68</v>
      </c>
      <c r="E535" s="98"/>
      <c r="F535" s="98"/>
    </row>
    <row r="536" ht="11.25" customHeight="1">
      <c r="A536" s="95" t="s">
        <v>1357</v>
      </c>
      <c r="B536" s="96" t="s">
        <v>1358</v>
      </c>
      <c r="C536" s="95" t="s">
        <v>992</v>
      </c>
      <c r="D536" s="97">
        <f>VLOOKUP(A536,emop0321!D:E,2,0)</f>
        <v>3.67</v>
      </c>
      <c r="E536" s="98"/>
      <c r="F536" s="98"/>
    </row>
    <row r="537" ht="11.25" customHeight="1">
      <c r="A537" s="95" t="s">
        <v>1359</v>
      </c>
      <c r="B537" s="96" t="s">
        <v>1360</v>
      </c>
      <c r="C537" s="95" t="s">
        <v>992</v>
      </c>
      <c r="D537" s="97">
        <f>VLOOKUP(A537,emop0321!D:E,2,0)</f>
        <v>1.9</v>
      </c>
      <c r="E537" s="98"/>
      <c r="F537" s="98"/>
    </row>
    <row r="538" ht="11.25" customHeight="1">
      <c r="A538" s="95" t="s">
        <v>1361</v>
      </c>
      <c r="B538" s="96" t="s">
        <v>1362</v>
      </c>
      <c r="C538" s="95" t="s">
        <v>992</v>
      </c>
      <c r="D538" s="97">
        <f>VLOOKUP(A538,emop0321!D:E,2,0)</f>
        <v>2.04</v>
      </c>
      <c r="E538" s="98"/>
      <c r="F538" s="98"/>
    </row>
    <row r="539" ht="11.25" customHeight="1">
      <c r="A539" s="95" t="s">
        <v>1363</v>
      </c>
      <c r="B539" s="96" t="s">
        <v>1364</v>
      </c>
      <c r="C539" s="95" t="s">
        <v>992</v>
      </c>
      <c r="D539" s="97">
        <f>VLOOKUP(A539,emop0321!D:E,2,0)</f>
        <v>1.01</v>
      </c>
      <c r="E539" s="98"/>
      <c r="F539" s="98"/>
    </row>
    <row r="540" ht="11.25" customHeight="1">
      <c r="A540" s="95" t="s">
        <v>1365</v>
      </c>
      <c r="B540" s="96" t="s">
        <v>1366</v>
      </c>
      <c r="C540" s="95" t="s">
        <v>992</v>
      </c>
      <c r="D540" s="97">
        <f>VLOOKUP(A540,emop0321!D:E,2,0)</f>
        <v>3.43</v>
      </c>
      <c r="E540" s="98"/>
      <c r="F540" s="98"/>
    </row>
    <row r="541" ht="11.25" customHeight="1">
      <c r="A541" s="95" t="s">
        <v>1367</v>
      </c>
      <c r="B541" s="96" t="s">
        <v>1368</v>
      </c>
      <c r="C541" s="95" t="s">
        <v>992</v>
      </c>
      <c r="D541" s="97">
        <f>VLOOKUP(A541,emop0321!D:E,2,0)</f>
        <v>1.72</v>
      </c>
      <c r="E541" s="98"/>
      <c r="F541" s="98"/>
    </row>
    <row r="542" ht="11.25" customHeight="1">
      <c r="A542" s="95" t="s">
        <v>1369</v>
      </c>
      <c r="B542" s="96" t="s">
        <v>1370</v>
      </c>
      <c r="C542" s="95" t="s">
        <v>992</v>
      </c>
      <c r="D542" s="97">
        <f>VLOOKUP(A542,emop0321!D:E,2,0)</f>
        <v>5.79</v>
      </c>
      <c r="E542" s="98"/>
      <c r="F542" s="98"/>
    </row>
    <row r="543" ht="11.25" customHeight="1">
      <c r="A543" s="95" t="s">
        <v>1371</v>
      </c>
      <c r="B543" s="96" t="s">
        <v>1372</v>
      </c>
      <c r="C543" s="95" t="s">
        <v>992</v>
      </c>
      <c r="D543" s="97">
        <f>VLOOKUP(A543,emop0321!D:E,2,0)</f>
        <v>6.79</v>
      </c>
      <c r="E543" s="98"/>
      <c r="F543" s="98"/>
    </row>
    <row r="544" ht="11.25" customHeight="1">
      <c r="A544" s="95" t="s">
        <v>1373</v>
      </c>
      <c r="B544" s="96" t="s">
        <v>1374</v>
      </c>
      <c r="C544" s="95" t="s">
        <v>992</v>
      </c>
      <c r="D544" s="97">
        <f>VLOOKUP(A544,emop0321!D:E,2,0)</f>
        <v>3.37</v>
      </c>
      <c r="E544" s="98"/>
      <c r="F544" s="98"/>
    </row>
    <row r="545" ht="11.25" customHeight="1">
      <c r="A545" s="95" t="s">
        <v>1375</v>
      </c>
      <c r="B545" s="96" t="s">
        <v>1376</v>
      </c>
      <c r="C545" s="95" t="s">
        <v>992</v>
      </c>
      <c r="D545" s="97">
        <f>VLOOKUP(A545,emop0321!D:E,2,0)</f>
        <v>3.67</v>
      </c>
      <c r="E545" s="98"/>
      <c r="F545" s="98"/>
    </row>
    <row r="546" ht="11.25" customHeight="1">
      <c r="A546" s="95" t="s">
        <v>1377</v>
      </c>
      <c r="B546" s="96" t="s">
        <v>1378</v>
      </c>
      <c r="C546" s="95" t="s">
        <v>992</v>
      </c>
      <c r="D546" s="97">
        <f>VLOOKUP(A546,emop0321!D:E,2,0)</f>
        <v>1.9</v>
      </c>
      <c r="E546" s="98"/>
      <c r="F546" s="98"/>
    </row>
    <row r="547" ht="11.25" customHeight="1">
      <c r="A547" s="95" t="s">
        <v>1379</v>
      </c>
      <c r="B547" s="96" t="s">
        <v>1380</v>
      </c>
      <c r="C547" s="95" t="s">
        <v>992</v>
      </c>
      <c r="D547" s="97">
        <f>VLOOKUP(A547,emop0321!D:E,2,0)</f>
        <v>2.04</v>
      </c>
      <c r="E547" s="98"/>
      <c r="F547" s="98"/>
    </row>
    <row r="548" ht="11.25" customHeight="1">
      <c r="A548" s="95" t="s">
        <v>1381</v>
      </c>
      <c r="B548" s="96" t="s">
        <v>1382</v>
      </c>
      <c r="C548" s="95" t="s">
        <v>992</v>
      </c>
      <c r="D548" s="97">
        <f>VLOOKUP(A548,emop0321!D:E,2,0)</f>
        <v>1.01</v>
      </c>
      <c r="E548" s="98"/>
      <c r="F548" s="98"/>
    </row>
    <row r="549" ht="11.25" customHeight="1">
      <c r="A549" s="95" t="s">
        <v>1383</v>
      </c>
      <c r="B549" s="96" t="s">
        <v>1384</v>
      </c>
      <c r="C549" s="95" t="s">
        <v>992</v>
      </c>
      <c r="D549" s="97">
        <f>VLOOKUP(A549,emop0321!D:E,2,0)</f>
        <v>3.43</v>
      </c>
      <c r="E549" s="98"/>
      <c r="F549" s="98"/>
    </row>
    <row r="550" ht="11.25" customHeight="1">
      <c r="A550" s="95" t="s">
        <v>1385</v>
      </c>
      <c r="B550" s="96" t="s">
        <v>1386</v>
      </c>
      <c r="C550" s="95" t="s">
        <v>992</v>
      </c>
      <c r="D550" s="97">
        <f>VLOOKUP(A550,emop0321!D:E,2,0)</f>
        <v>3.08</v>
      </c>
      <c r="E550" s="98"/>
      <c r="F550" s="98"/>
    </row>
    <row r="551" ht="11.25" customHeight="1">
      <c r="A551" s="95" t="s">
        <v>1387</v>
      </c>
      <c r="B551" s="96" t="s">
        <v>1388</v>
      </c>
      <c r="C551" s="95" t="s">
        <v>992</v>
      </c>
      <c r="D551" s="97">
        <f>VLOOKUP(A551,emop0321!D:E,2,0)</f>
        <v>8.75</v>
      </c>
      <c r="E551" s="98"/>
      <c r="F551" s="98"/>
    </row>
    <row r="552" ht="11.25" customHeight="1">
      <c r="A552" s="95" t="s">
        <v>1389</v>
      </c>
      <c r="B552" s="96" t="s">
        <v>1390</v>
      </c>
      <c r="C552" s="95" t="s">
        <v>992</v>
      </c>
      <c r="D552" s="97">
        <f>VLOOKUP(A552,emop0321!D:E,2,0)</f>
        <v>7.87</v>
      </c>
      <c r="E552" s="98"/>
      <c r="F552" s="98"/>
    </row>
    <row r="553" ht="11.25" customHeight="1">
      <c r="A553" s="95" t="s">
        <v>1391</v>
      </c>
      <c r="B553" s="96" t="s">
        <v>1392</v>
      </c>
      <c r="C553" s="95" t="s">
        <v>992</v>
      </c>
      <c r="D553" s="97">
        <f>VLOOKUP(A553,emop0321!D:E,2,0)</f>
        <v>8.75</v>
      </c>
      <c r="E553" s="98"/>
      <c r="F553" s="98"/>
    </row>
    <row r="554" ht="11.25" customHeight="1">
      <c r="A554" s="95" t="s">
        <v>1393</v>
      </c>
      <c r="B554" s="96" t="s">
        <v>1394</v>
      </c>
      <c r="C554" s="95" t="s">
        <v>992</v>
      </c>
      <c r="D554" s="97">
        <f>VLOOKUP(A554,emop0321!D:E,2,0)</f>
        <v>3.65</v>
      </c>
      <c r="E554" s="98"/>
      <c r="F554" s="98"/>
    </row>
    <row r="555" ht="11.25" customHeight="1">
      <c r="A555" s="95" t="s">
        <v>1395</v>
      </c>
      <c r="B555" s="96" t="s">
        <v>1396</v>
      </c>
      <c r="C555" s="95" t="s">
        <v>992</v>
      </c>
      <c r="D555" s="97">
        <f>VLOOKUP(A555,emop0321!D:E,2,0)</f>
        <v>3.3</v>
      </c>
      <c r="E555" s="98"/>
      <c r="F555" s="98"/>
    </row>
    <row r="556" ht="11.25" customHeight="1">
      <c r="A556" s="95" t="s">
        <v>1397</v>
      </c>
      <c r="B556" s="96" t="s">
        <v>1398</v>
      </c>
      <c r="C556" s="95" t="s">
        <v>992</v>
      </c>
      <c r="D556" s="97">
        <f>VLOOKUP(A556,emop0321!D:E,2,0)</f>
        <v>2.04</v>
      </c>
      <c r="E556" s="98"/>
      <c r="F556" s="98"/>
    </row>
    <row r="557" ht="11.25" customHeight="1">
      <c r="A557" s="95" t="s">
        <v>1399</v>
      </c>
      <c r="B557" s="96" t="s">
        <v>1400</v>
      </c>
      <c r="C557" s="95" t="s">
        <v>992</v>
      </c>
      <c r="D557" s="97">
        <f>VLOOKUP(A557,emop0321!D:E,2,0)</f>
        <v>1.01</v>
      </c>
      <c r="E557" s="98"/>
      <c r="F557" s="98"/>
    </row>
    <row r="558" ht="11.25" customHeight="1">
      <c r="A558" s="95" t="s">
        <v>1401</v>
      </c>
      <c r="B558" s="96" t="s">
        <v>1402</v>
      </c>
      <c r="C558" s="95" t="s">
        <v>992</v>
      </c>
      <c r="D558" s="97">
        <f>VLOOKUP(A558,emop0321!D:E,2,0)</f>
        <v>6.24</v>
      </c>
      <c r="E558" s="98"/>
      <c r="F558" s="98"/>
    </row>
    <row r="559" ht="11.25" customHeight="1">
      <c r="A559" s="95" t="s">
        <v>1403</v>
      </c>
      <c r="B559" s="96" t="s">
        <v>1404</v>
      </c>
      <c r="C559" s="95" t="s">
        <v>992</v>
      </c>
      <c r="D559" s="97">
        <f>VLOOKUP(A559,emop0321!D:E,2,0)</f>
        <v>5.79</v>
      </c>
      <c r="E559" s="98"/>
      <c r="F559" s="98"/>
    </row>
    <row r="560" ht="11.25" customHeight="1">
      <c r="A560" s="95" t="s">
        <v>1405</v>
      </c>
      <c r="B560" s="96" t="s">
        <v>1406</v>
      </c>
      <c r="C560" s="95" t="s">
        <v>992</v>
      </c>
      <c r="D560" s="97">
        <f>VLOOKUP(A560,emop0321!D:E,2,0)</f>
        <v>3.43</v>
      </c>
      <c r="E560" s="98"/>
      <c r="F560" s="98"/>
    </row>
    <row r="561" ht="11.25" customHeight="1">
      <c r="A561" s="95" t="s">
        <v>1407</v>
      </c>
      <c r="B561" s="96" t="s">
        <v>1408</v>
      </c>
      <c r="C561" s="95" t="s">
        <v>992</v>
      </c>
      <c r="D561" s="97">
        <f>VLOOKUP(A561,emop0321!D:E,2,0)</f>
        <v>5.79</v>
      </c>
      <c r="E561" s="98"/>
      <c r="F561" s="98"/>
    </row>
    <row r="562" ht="11.25" customHeight="1">
      <c r="A562" s="95" t="s">
        <v>1409</v>
      </c>
      <c r="B562" s="96" t="s">
        <v>1410</v>
      </c>
      <c r="C562" s="95" t="s">
        <v>992</v>
      </c>
      <c r="D562" s="97">
        <f>VLOOKUP(A562,emop0321!D:E,2,0)</f>
        <v>18.76</v>
      </c>
      <c r="E562" s="98"/>
      <c r="F562" s="98"/>
    </row>
    <row r="563" ht="11.25" customHeight="1">
      <c r="A563" s="95" t="s">
        <v>1411</v>
      </c>
      <c r="B563" s="96" t="s">
        <v>1412</v>
      </c>
      <c r="C563" s="95" t="s">
        <v>992</v>
      </c>
      <c r="D563" s="97">
        <f>VLOOKUP(A563,emop0321!D:E,2,0)</f>
        <v>15.66</v>
      </c>
      <c r="E563" s="98"/>
      <c r="F563" s="98"/>
    </row>
    <row r="564" ht="11.25" customHeight="1">
      <c r="A564" s="95" t="s">
        <v>1413</v>
      </c>
      <c r="B564" s="96" t="s">
        <v>1414</v>
      </c>
      <c r="C564" s="95" t="s">
        <v>992</v>
      </c>
      <c r="D564" s="97">
        <f>VLOOKUP(A564,emop0321!D:E,2,0)</f>
        <v>1.04</v>
      </c>
      <c r="E564" s="98"/>
      <c r="F564" s="98"/>
    </row>
    <row r="565" ht="11.25" customHeight="1">
      <c r="A565" s="95" t="s">
        <v>1415</v>
      </c>
      <c r="B565" s="96" t="s">
        <v>1416</v>
      </c>
      <c r="C565" s="95" t="s">
        <v>992</v>
      </c>
      <c r="D565" s="97">
        <f>VLOOKUP(A565,emop0321!D:E,2,0)</f>
        <v>0.65</v>
      </c>
      <c r="E565" s="98"/>
      <c r="F565" s="98"/>
    </row>
    <row r="566" ht="11.25" customHeight="1">
      <c r="A566" s="95" t="s">
        <v>1417</v>
      </c>
      <c r="B566" s="96" t="s">
        <v>1418</v>
      </c>
      <c r="C566" s="95" t="s">
        <v>992</v>
      </c>
      <c r="D566" s="97">
        <f>VLOOKUP(A566,emop0321!D:E,2,0)</f>
        <v>5.68</v>
      </c>
      <c r="E566" s="98"/>
      <c r="F566" s="98"/>
    </row>
    <row r="567" ht="11.25" customHeight="1">
      <c r="A567" s="95" t="s">
        <v>1419</v>
      </c>
      <c r="B567" s="96" t="s">
        <v>1420</v>
      </c>
      <c r="C567" s="95" t="s">
        <v>992</v>
      </c>
      <c r="D567" s="97">
        <f>VLOOKUP(A567,emop0321!D:E,2,0)</f>
        <v>4.13</v>
      </c>
      <c r="E567" s="98"/>
      <c r="F567" s="98"/>
    </row>
    <row r="568" ht="11.25" customHeight="1">
      <c r="A568" s="95" t="s">
        <v>1421</v>
      </c>
      <c r="B568" s="96" t="s">
        <v>1422</v>
      </c>
      <c r="C568" s="95" t="s">
        <v>992</v>
      </c>
      <c r="D568" s="97">
        <f>VLOOKUP(A568,emop0321!D:E,2,0)</f>
        <v>2.04</v>
      </c>
      <c r="E568" s="98"/>
      <c r="F568" s="98"/>
    </row>
    <row r="569" ht="11.25" customHeight="1">
      <c r="A569" s="95" t="s">
        <v>1423</v>
      </c>
      <c r="B569" s="96" t="s">
        <v>1424</v>
      </c>
      <c r="C569" s="95" t="s">
        <v>992</v>
      </c>
      <c r="D569" s="97">
        <f>VLOOKUP(A569,emop0321!D:E,2,0)</f>
        <v>10.47</v>
      </c>
      <c r="E569" s="98"/>
      <c r="F569" s="98"/>
    </row>
    <row r="570" ht="11.25" customHeight="1">
      <c r="A570" s="95" t="s">
        <v>1425</v>
      </c>
      <c r="B570" s="96" t="s">
        <v>1426</v>
      </c>
      <c r="C570" s="95" t="s">
        <v>992</v>
      </c>
      <c r="D570" s="97">
        <f>VLOOKUP(A570,emop0321!D:E,2,0)</f>
        <v>6.24</v>
      </c>
      <c r="E570" s="98"/>
      <c r="F570" s="98"/>
    </row>
    <row r="571" ht="11.25" customHeight="1">
      <c r="A571" s="95" t="s">
        <v>1427</v>
      </c>
      <c r="B571" s="96" t="s">
        <v>1428</v>
      </c>
      <c r="C571" s="95" t="s">
        <v>992</v>
      </c>
      <c r="D571" s="97">
        <f>VLOOKUP(A571,emop0321!D:E,2,0)</f>
        <v>5.79</v>
      </c>
      <c r="E571" s="98"/>
      <c r="F571" s="98"/>
    </row>
    <row r="572" ht="11.25" customHeight="1">
      <c r="A572" s="95" t="s">
        <v>1429</v>
      </c>
      <c r="B572" s="96" t="s">
        <v>1430</v>
      </c>
      <c r="C572" s="95" t="s">
        <v>992</v>
      </c>
      <c r="D572" s="97">
        <f>VLOOKUP(A572,emop0321!D:E,2,0)</f>
        <v>10.47</v>
      </c>
      <c r="E572" s="98"/>
      <c r="F572" s="98"/>
    </row>
    <row r="573" ht="11.25" customHeight="1">
      <c r="A573" s="95" t="s">
        <v>1431</v>
      </c>
      <c r="B573" s="96" t="s">
        <v>1432</v>
      </c>
      <c r="C573" s="95" t="s">
        <v>992</v>
      </c>
      <c r="D573" s="97">
        <f>VLOOKUP(A573,emop0321!D:E,2,0)</f>
        <v>18.76</v>
      </c>
      <c r="E573" s="98"/>
      <c r="F573" s="98"/>
    </row>
    <row r="574" ht="11.25" customHeight="1">
      <c r="A574" s="95" t="s">
        <v>1433</v>
      </c>
      <c r="B574" s="96" t="s">
        <v>1434</v>
      </c>
      <c r="C574" s="95" t="s">
        <v>992</v>
      </c>
      <c r="D574" s="97">
        <f>VLOOKUP(A574,emop0321!D:E,2,0)</f>
        <v>15.66</v>
      </c>
      <c r="E574" s="98"/>
      <c r="F574" s="98"/>
    </row>
    <row r="575" ht="11.25" customHeight="1">
      <c r="A575" s="95" t="s">
        <v>1435</v>
      </c>
      <c r="B575" s="96" t="s">
        <v>1436</v>
      </c>
      <c r="C575" s="95" t="s">
        <v>992</v>
      </c>
      <c r="D575" s="97">
        <f>VLOOKUP(A575,emop0321!D:E,2,0)</f>
        <v>11.42</v>
      </c>
      <c r="E575" s="98"/>
      <c r="F575" s="98"/>
    </row>
    <row r="576" ht="11.25" customHeight="1">
      <c r="A576" s="95" t="s">
        <v>1437</v>
      </c>
      <c r="B576" s="96" t="s">
        <v>1438</v>
      </c>
      <c r="C576" s="95" t="s">
        <v>992</v>
      </c>
      <c r="D576" s="97">
        <f>VLOOKUP(A576,emop0321!D:E,2,0)</f>
        <v>7.68</v>
      </c>
      <c r="E576" s="98"/>
      <c r="F576" s="98"/>
    </row>
    <row r="577" ht="11.25" customHeight="1">
      <c r="A577" s="95" t="s">
        <v>1439</v>
      </c>
      <c r="B577" s="96" t="s">
        <v>1440</v>
      </c>
      <c r="C577" s="95" t="s">
        <v>992</v>
      </c>
      <c r="D577" s="97">
        <f>VLOOKUP(A577,emop0321!D:E,2,0)</f>
        <v>5.79</v>
      </c>
      <c r="E577" s="98"/>
      <c r="F577" s="98"/>
    </row>
    <row r="578" ht="11.25" customHeight="1">
      <c r="A578" s="95" t="s">
        <v>1441</v>
      </c>
      <c r="B578" s="96" t="s">
        <v>1442</v>
      </c>
      <c r="C578" s="95" t="s">
        <v>992</v>
      </c>
      <c r="D578" s="97">
        <f>VLOOKUP(A578,emop0321!D:E,2,0)</f>
        <v>1.01</v>
      </c>
      <c r="E578" s="98"/>
      <c r="F578" s="98"/>
    </row>
    <row r="579" ht="11.25" customHeight="1">
      <c r="A579" s="95" t="s">
        <v>1443</v>
      </c>
      <c r="B579" s="96" t="s">
        <v>1444</v>
      </c>
      <c r="C579" s="95" t="s">
        <v>992</v>
      </c>
      <c r="D579" s="97">
        <f>VLOOKUP(A579,emop0321!D:E,2,0)</f>
        <v>0.65</v>
      </c>
      <c r="E579" s="98"/>
      <c r="F579" s="98"/>
    </row>
    <row r="580" ht="11.25" customHeight="1">
      <c r="A580" s="95" t="s">
        <v>1445</v>
      </c>
      <c r="B580" s="96" t="s">
        <v>1446</v>
      </c>
      <c r="C580" s="95" t="s">
        <v>992</v>
      </c>
      <c r="D580" s="97">
        <f>VLOOKUP(A580,emop0321!D:E,2,0)</f>
        <v>6.24</v>
      </c>
      <c r="E580" s="98"/>
      <c r="F580" s="98"/>
    </row>
    <row r="581" ht="11.25" customHeight="1">
      <c r="A581" s="95" t="s">
        <v>1447</v>
      </c>
      <c r="B581" s="96" t="s">
        <v>1448</v>
      </c>
      <c r="C581" s="95" t="s">
        <v>992</v>
      </c>
      <c r="D581" s="97">
        <f>VLOOKUP(A581,emop0321!D:E,2,0)</f>
        <v>4.13</v>
      </c>
      <c r="E581" s="98"/>
      <c r="F581" s="98"/>
    </row>
    <row r="582" ht="11.25" customHeight="1">
      <c r="A582" s="95" t="s">
        <v>1449</v>
      </c>
      <c r="B582" s="96" t="s">
        <v>1450</v>
      </c>
      <c r="C582" s="95" t="s">
        <v>992</v>
      </c>
      <c r="D582" s="97">
        <f>VLOOKUP(A582,emop0321!D:E,2,0)</f>
        <v>3.12</v>
      </c>
      <c r="E582" s="98"/>
      <c r="F582" s="98"/>
    </row>
    <row r="583" ht="11.25" customHeight="1">
      <c r="A583" s="95" t="s">
        <v>1451</v>
      </c>
      <c r="B583" s="96" t="s">
        <v>1452</v>
      </c>
      <c r="C583" s="95" t="s">
        <v>282</v>
      </c>
      <c r="D583" s="97">
        <f>VLOOKUP(A583,emop0321!D:E,2,0)</f>
        <v>1149.69</v>
      </c>
      <c r="E583" s="98"/>
      <c r="F583" s="98"/>
    </row>
    <row r="584" ht="11.25" customHeight="1">
      <c r="A584" s="95" t="s">
        <v>1453</v>
      </c>
      <c r="B584" s="96" t="s">
        <v>1454</v>
      </c>
      <c r="C584" s="95" t="s">
        <v>992</v>
      </c>
      <c r="D584" s="97">
        <f>VLOOKUP(A584,emop0321!D:E,2,0)</f>
        <v>12.53</v>
      </c>
      <c r="E584" s="98"/>
      <c r="F584" s="98"/>
    </row>
    <row r="585" ht="11.25" customHeight="1">
      <c r="A585" s="95" t="s">
        <v>1455</v>
      </c>
      <c r="B585" s="96" t="s">
        <v>1456</v>
      </c>
      <c r="C585" s="95" t="s">
        <v>992</v>
      </c>
      <c r="D585" s="97">
        <f>VLOOKUP(A585,emop0321!D:E,2,0)</f>
        <v>10.47</v>
      </c>
      <c r="E585" s="98"/>
      <c r="F585" s="98"/>
    </row>
    <row r="586" ht="11.25" customHeight="1">
      <c r="A586" s="95" t="s">
        <v>1457</v>
      </c>
      <c r="B586" s="96" t="s">
        <v>1458</v>
      </c>
      <c r="C586" s="95" t="s">
        <v>992</v>
      </c>
      <c r="D586" s="97">
        <f>VLOOKUP(A586,emop0321!D:E,2,0)</f>
        <v>6.24</v>
      </c>
      <c r="E586" s="98"/>
      <c r="F586" s="98"/>
    </row>
    <row r="587" ht="11.25" customHeight="1">
      <c r="A587" s="95" t="s">
        <v>1459</v>
      </c>
      <c r="B587" s="96" t="s">
        <v>1460</v>
      </c>
      <c r="C587" s="95" t="s">
        <v>992</v>
      </c>
      <c r="D587" s="97">
        <f>VLOOKUP(A587,emop0321!D:E,2,0)</f>
        <v>20.95</v>
      </c>
      <c r="E587" s="98"/>
      <c r="F587" s="98"/>
    </row>
    <row r="588" ht="11.25" customHeight="1">
      <c r="A588" s="95" t="s">
        <v>1461</v>
      </c>
      <c r="B588" s="96" t="s">
        <v>1462</v>
      </c>
      <c r="C588" s="95" t="s">
        <v>992</v>
      </c>
      <c r="D588" s="97">
        <f>VLOOKUP(A588,emop0321!D:E,2,0)</f>
        <v>15.66</v>
      </c>
      <c r="E588" s="98"/>
      <c r="F588" s="98"/>
    </row>
    <row r="589" ht="11.25" customHeight="1">
      <c r="A589" s="95" t="s">
        <v>1463</v>
      </c>
      <c r="B589" s="96" t="s">
        <v>1464</v>
      </c>
      <c r="C589" s="95" t="s">
        <v>992</v>
      </c>
      <c r="D589" s="97">
        <f>VLOOKUP(A589,emop0321!D:E,2,0)</f>
        <v>25.05</v>
      </c>
      <c r="E589" s="98"/>
      <c r="F589" s="98"/>
    </row>
    <row r="590" ht="11.25" customHeight="1">
      <c r="A590" s="95" t="s">
        <v>1465</v>
      </c>
      <c r="B590" s="96" t="s">
        <v>1466</v>
      </c>
      <c r="C590" s="95" t="s">
        <v>992</v>
      </c>
      <c r="D590" s="97">
        <f>VLOOKUP(A590,emop0321!D:E,2,0)</f>
        <v>15.25</v>
      </c>
      <c r="E590" s="98"/>
      <c r="F590" s="98"/>
    </row>
    <row r="591" ht="11.25" customHeight="1">
      <c r="A591" s="95" t="s">
        <v>1467</v>
      </c>
      <c r="B591" s="96" t="s">
        <v>1468</v>
      </c>
      <c r="C591" s="95" t="s">
        <v>992</v>
      </c>
      <c r="D591" s="97">
        <f>VLOOKUP(A591,emop0321!D:E,2,0)</f>
        <v>11.42</v>
      </c>
      <c r="E591" s="98"/>
      <c r="F591" s="98"/>
    </row>
    <row r="592" ht="11.25" customHeight="1">
      <c r="A592" s="95" t="s">
        <v>1469</v>
      </c>
      <c r="B592" s="96" t="s">
        <v>1470</v>
      </c>
      <c r="C592" s="95" t="s">
        <v>992</v>
      </c>
      <c r="D592" s="97">
        <f>VLOOKUP(A592,emop0321!D:E,2,0)</f>
        <v>7.68</v>
      </c>
      <c r="E592" s="98"/>
      <c r="F592" s="98"/>
    </row>
    <row r="593" ht="11.25" customHeight="1">
      <c r="A593" s="95" t="s">
        <v>1471</v>
      </c>
      <c r="B593" s="96" t="s">
        <v>1472</v>
      </c>
      <c r="C593" s="95" t="s">
        <v>992</v>
      </c>
      <c r="D593" s="97">
        <f>VLOOKUP(A593,emop0321!D:E,2,0)</f>
        <v>1.38</v>
      </c>
      <c r="E593" s="98"/>
      <c r="F593" s="98"/>
    </row>
    <row r="594" ht="11.25" customHeight="1">
      <c r="A594" s="95" t="s">
        <v>1473</v>
      </c>
      <c r="B594" s="96" t="s">
        <v>1474</v>
      </c>
      <c r="C594" s="95" t="s">
        <v>992</v>
      </c>
      <c r="D594" s="97">
        <f>VLOOKUP(A594,emop0321!D:E,2,0)</f>
        <v>1.01</v>
      </c>
      <c r="E594" s="98"/>
      <c r="F594" s="98"/>
    </row>
    <row r="595" ht="11.25" customHeight="1">
      <c r="A595" s="95" t="s">
        <v>1475</v>
      </c>
      <c r="B595" s="96" t="s">
        <v>1476</v>
      </c>
      <c r="C595" s="95" t="s">
        <v>992</v>
      </c>
      <c r="D595" s="97">
        <f>VLOOKUP(A595,emop0321!D:E,2,0)</f>
        <v>6.24</v>
      </c>
      <c r="E595" s="98"/>
      <c r="F595" s="98"/>
    </row>
    <row r="596" ht="11.25" customHeight="1">
      <c r="A596" s="95" t="s">
        <v>1477</v>
      </c>
      <c r="B596" s="96" t="s">
        <v>1478</v>
      </c>
      <c r="C596" s="95" t="s">
        <v>992</v>
      </c>
      <c r="D596" s="97">
        <f>VLOOKUP(A596,emop0321!D:E,2,0)</f>
        <v>4.13</v>
      </c>
      <c r="E596" s="98"/>
      <c r="F596" s="98"/>
    </row>
    <row r="597" ht="11.25" customHeight="1">
      <c r="A597" s="95" t="s">
        <v>1479</v>
      </c>
      <c r="B597" s="96" t="s">
        <v>1480</v>
      </c>
      <c r="C597" s="95" t="s">
        <v>992</v>
      </c>
      <c r="D597" s="97">
        <f>VLOOKUP(A597,emop0321!D:E,2,0)</f>
        <v>3.12</v>
      </c>
      <c r="E597" s="98"/>
      <c r="F597" s="98"/>
    </row>
    <row r="598" ht="11.25" customHeight="1">
      <c r="A598" s="95" t="s">
        <v>1481</v>
      </c>
      <c r="B598" s="96" t="s">
        <v>1482</v>
      </c>
      <c r="C598" s="95" t="s">
        <v>282</v>
      </c>
      <c r="D598" s="97">
        <f>VLOOKUP(A598,emop0321!D:E,2,0)</f>
        <v>1149.67</v>
      </c>
      <c r="E598" s="98"/>
      <c r="F598" s="98"/>
    </row>
    <row r="599" ht="11.25" customHeight="1">
      <c r="A599" s="95" t="s">
        <v>1483</v>
      </c>
      <c r="B599" s="96" t="s">
        <v>1484</v>
      </c>
      <c r="C599" s="95" t="s">
        <v>992</v>
      </c>
      <c r="D599" s="97">
        <f>VLOOKUP(A599,emop0321!D:E,2,0)</f>
        <v>9.59</v>
      </c>
      <c r="E599" s="98"/>
      <c r="F599" s="98"/>
    </row>
    <row r="600" ht="11.25" customHeight="1">
      <c r="A600" s="95" t="s">
        <v>1485</v>
      </c>
      <c r="B600" s="96" t="s">
        <v>1486</v>
      </c>
      <c r="C600" s="95" t="s">
        <v>992</v>
      </c>
      <c r="D600" s="97">
        <f>VLOOKUP(A600,emop0321!D:E,2,0)</f>
        <v>7.98</v>
      </c>
      <c r="E600" s="98"/>
      <c r="F600" s="98"/>
    </row>
    <row r="601" ht="11.25" customHeight="1">
      <c r="A601" s="95" t="s">
        <v>1487</v>
      </c>
      <c r="B601" s="96" t="s">
        <v>1488</v>
      </c>
      <c r="C601" s="95" t="s">
        <v>992</v>
      </c>
      <c r="D601" s="97">
        <f>VLOOKUP(A601,emop0321!D:E,2,0)</f>
        <v>4.8</v>
      </c>
      <c r="E601" s="98"/>
      <c r="F601" s="98"/>
    </row>
    <row r="602" ht="11.25" customHeight="1">
      <c r="A602" s="95" t="s">
        <v>1489</v>
      </c>
      <c r="B602" s="96" t="s">
        <v>1490</v>
      </c>
      <c r="C602" s="95" t="s">
        <v>992</v>
      </c>
      <c r="D602" s="97">
        <f>VLOOKUP(A602,emop0321!D:E,2,0)</f>
        <v>38.35</v>
      </c>
      <c r="E602" s="98"/>
      <c r="F602" s="98"/>
    </row>
    <row r="603" ht="11.25" customHeight="1">
      <c r="A603" s="95" t="s">
        <v>1491</v>
      </c>
      <c r="B603" s="96" t="s">
        <v>1492</v>
      </c>
      <c r="C603" s="95" t="s">
        <v>282</v>
      </c>
      <c r="D603" s="97">
        <f>VLOOKUP(A603,emop0321!D:E,2,0)</f>
        <v>8186.38</v>
      </c>
      <c r="E603" s="98"/>
      <c r="F603" s="98"/>
    </row>
    <row r="604" ht="11.25" customHeight="1">
      <c r="A604" s="95" t="s">
        <v>1493</v>
      </c>
      <c r="B604" s="96" t="s">
        <v>1494</v>
      </c>
      <c r="C604" s="95" t="s">
        <v>282</v>
      </c>
      <c r="D604" s="97">
        <f>VLOOKUP(A604,emop0321!D:E,2,0)</f>
        <v>1109.96</v>
      </c>
      <c r="E604" s="98"/>
      <c r="F604" s="98"/>
    </row>
    <row r="605" ht="11.25" customHeight="1">
      <c r="A605" s="95" t="s">
        <v>1495</v>
      </c>
      <c r="B605" s="96" t="s">
        <v>1496</v>
      </c>
      <c r="C605" s="95" t="s">
        <v>992</v>
      </c>
      <c r="D605" s="97">
        <f>VLOOKUP(A605,emop0321!D:E,2,0)</f>
        <v>2.41</v>
      </c>
      <c r="E605" s="98"/>
      <c r="F605" s="98"/>
    </row>
    <row r="606" ht="11.25" customHeight="1">
      <c r="A606" s="95" t="s">
        <v>1497</v>
      </c>
      <c r="B606" s="96" t="s">
        <v>1498</v>
      </c>
      <c r="C606" s="95" t="s">
        <v>282</v>
      </c>
      <c r="D606" s="97">
        <f>VLOOKUP(A606,emop0321!D:E,2,0)</f>
        <v>574.84</v>
      </c>
      <c r="E606" s="98"/>
      <c r="F606" s="98"/>
    </row>
    <row r="607" ht="11.25" customHeight="1">
      <c r="A607" s="95" t="s">
        <v>1499</v>
      </c>
      <c r="B607" s="96" t="s">
        <v>1500</v>
      </c>
      <c r="C607" s="95" t="s">
        <v>282</v>
      </c>
      <c r="D607" s="97">
        <f>VLOOKUP(A607,emop0321!D:E,2,0)</f>
        <v>574.84</v>
      </c>
      <c r="E607" s="98"/>
      <c r="F607" s="98"/>
    </row>
    <row r="608" ht="11.25" customHeight="1">
      <c r="A608" s="95" t="s">
        <v>1501</v>
      </c>
      <c r="B608" s="96" t="s">
        <v>1502</v>
      </c>
      <c r="C608" s="95" t="s">
        <v>992</v>
      </c>
      <c r="D608" s="97">
        <f>VLOOKUP(A608,emop0321!D:E,2,0)</f>
        <v>1.39</v>
      </c>
      <c r="E608" s="98"/>
      <c r="F608" s="98"/>
    </row>
    <row r="609" ht="11.25" customHeight="1">
      <c r="A609" s="95" t="s">
        <v>1503</v>
      </c>
      <c r="B609" s="96" t="s">
        <v>1504</v>
      </c>
      <c r="C609" s="95" t="s">
        <v>992</v>
      </c>
      <c r="D609" s="99" t="str">
        <f>VLOOKUP(A609,emop0321!D:E,2,0)</f>
        <v>#N/A</v>
      </c>
      <c r="E609" s="98"/>
      <c r="F609" s="98"/>
    </row>
    <row r="610" ht="11.25" customHeight="1">
      <c r="A610" s="95" t="s">
        <v>1505</v>
      </c>
      <c r="B610" s="96" t="s">
        <v>1506</v>
      </c>
      <c r="C610" s="95" t="s">
        <v>992</v>
      </c>
      <c r="D610" s="99" t="str">
        <f>VLOOKUP(A610,emop0321!D:E,2,0)</f>
        <v>#N/A</v>
      </c>
      <c r="E610" s="98"/>
      <c r="F610" s="98"/>
    </row>
    <row r="611" ht="11.25" customHeight="1">
      <c r="A611" s="95" t="s">
        <v>1507</v>
      </c>
      <c r="B611" s="96" t="s">
        <v>1508</v>
      </c>
      <c r="C611" s="95" t="s">
        <v>992</v>
      </c>
      <c r="D611" s="99" t="str">
        <f>VLOOKUP(A611,emop0321!D:E,2,0)</f>
        <v>#N/A</v>
      </c>
      <c r="E611" s="98"/>
      <c r="F611" s="98"/>
    </row>
    <row r="612" ht="11.25" customHeight="1">
      <c r="A612" s="95" t="s">
        <v>1509</v>
      </c>
      <c r="B612" s="96" t="s">
        <v>1510</v>
      </c>
      <c r="C612" s="95" t="s">
        <v>992</v>
      </c>
      <c r="D612" s="97">
        <f>VLOOKUP(A612,emop0321!D:E,2,0)</f>
        <v>4.18</v>
      </c>
      <c r="E612" s="98"/>
      <c r="F612" s="98"/>
    </row>
    <row r="613" ht="11.25" customHeight="1">
      <c r="A613" s="95" t="s">
        <v>1511</v>
      </c>
      <c r="B613" s="96" t="s">
        <v>1512</v>
      </c>
      <c r="C613" s="95" t="s">
        <v>992</v>
      </c>
      <c r="D613" s="97">
        <f>VLOOKUP(A613,emop0321!D:E,2,0)</f>
        <v>2.87</v>
      </c>
      <c r="E613" s="98"/>
      <c r="F613" s="98"/>
    </row>
    <row r="614" ht="11.25" customHeight="1">
      <c r="A614" s="95" t="s">
        <v>1513</v>
      </c>
      <c r="B614" s="96" t="s">
        <v>1514</v>
      </c>
      <c r="C614" s="95" t="s">
        <v>992</v>
      </c>
      <c r="D614" s="97">
        <f>VLOOKUP(A614,emop0321!D:E,2,0)</f>
        <v>1.71</v>
      </c>
      <c r="E614" s="98"/>
      <c r="F614" s="98"/>
    </row>
    <row r="615" ht="11.25" customHeight="1">
      <c r="A615" s="95" t="s">
        <v>1515</v>
      </c>
      <c r="B615" s="96" t="s">
        <v>1516</v>
      </c>
      <c r="C615" s="95" t="s">
        <v>1009</v>
      </c>
      <c r="D615" s="97">
        <f>VLOOKUP(A615,emop0321!D:E,2,0)</f>
        <v>17512.97</v>
      </c>
      <c r="E615" s="98"/>
      <c r="F615" s="98"/>
    </row>
    <row r="616" ht="11.25" customHeight="1">
      <c r="A616" s="95" t="s">
        <v>1517</v>
      </c>
      <c r="B616" s="96" t="s">
        <v>1518</v>
      </c>
      <c r="C616" s="95" t="s">
        <v>1009</v>
      </c>
      <c r="D616" s="97">
        <f>VLOOKUP(A616,emop0321!D:E,2,0)</f>
        <v>23607.55</v>
      </c>
      <c r="E616" s="98"/>
      <c r="F616" s="98"/>
    </row>
    <row r="617" ht="11.25" customHeight="1">
      <c r="A617" s="95" t="s">
        <v>1519</v>
      </c>
      <c r="B617" s="96" t="s">
        <v>1520</v>
      </c>
      <c r="C617" s="95" t="s">
        <v>992</v>
      </c>
      <c r="D617" s="97">
        <f>VLOOKUP(A617,emop0321!D:E,2,0)</f>
        <v>0.91</v>
      </c>
      <c r="E617" s="98"/>
      <c r="F617" s="98"/>
    </row>
    <row r="618" ht="11.25" customHeight="1">
      <c r="A618" s="95" t="s">
        <v>1521</v>
      </c>
      <c r="B618" s="96" t="s">
        <v>1522</v>
      </c>
      <c r="C618" s="95" t="s">
        <v>992</v>
      </c>
      <c r="D618" s="97">
        <f>VLOOKUP(A618,emop0321!D:E,2,0)</f>
        <v>0.62</v>
      </c>
      <c r="E618" s="98"/>
      <c r="F618" s="98"/>
    </row>
    <row r="619" ht="11.25" customHeight="1">
      <c r="A619" s="95" t="s">
        <v>1523</v>
      </c>
      <c r="B619" s="96" t="s">
        <v>1524</v>
      </c>
      <c r="C619" s="95" t="s">
        <v>1056</v>
      </c>
      <c r="D619" s="97">
        <f>VLOOKUP(A619,emop0321!D:E,2,0)</f>
        <v>58282.51</v>
      </c>
      <c r="E619" s="98"/>
      <c r="F619" s="98"/>
    </row>
    <row r="620" ht="11.25" customHeight="1">
      <c r="A620" s="95" t="s">
        <v>1525</v>
      </c>
      <c r="B620" s="96" t="s">
        <v>1526</v>
      </c>
      <c r="C620" s="95" t="s">
        <v>1056</v>
      </c>
      <c r="D620" s="97">
        <f>VLOOKUP(A620,emop0321!D:E,2,0)</f>
        <v>93882.26</v>
      </c>
      <c r="E620" s="98"/>
      <c r="F620" s="98"/>
    </row>
    <row r="621" ht="11.25" customHeight="1">
      <c r="A621" s="95" t="s">
        <v>1527</v>
      </c>
      <c r="B621" s="96" t="s">
        <v>1528</v>
      </c>
      <c r="C621" s="95" t="s">
        <v>1056</v>
      </c>
      <c r="D621" s="97">
        <f>VLOOKUP(A621,emop0321!D:E,2,0)</f>
        <v>44408.99</v>
      </c>
      <c r="E621" s="98"/>
      <c r="F621" s="98"/>
    </row>
    <row r="622" ht="11.25" customHeight="1">
      <c r="A622" s="95" t="s">
        <v>1529</v>
      </c>
      <c r="B622" s="96" t="s">
        <v>1530</v>
      </c>
      <c r="C622" s="95" t="s">
        <v>1009</v>
      </c>
      <c r="D622" s="97">
        <f>VLOOKUP(A622,emop0321!D:E,2,0)</f>
        <v>6986.32</v>
      </c>
      <c r="E622" s="98"/>
      <c r="F622" s="98"/>
    </row>
    <row r="623" ht="11.25" customHeight="1">
      <c r="A623" s="95" t="s">
        <v>1531</v>
      </c>
      <c r="B623" s="96" t="s">
        <v>1532</v>
      </c>
      <c r="C623" s="95" t="s">
        <v>992</v>
      </c>
      <c r="D623" s="97">
        <f>VLOOKUP(A623,emop0321!D:E,2,0)</f>
        <v>117.23</v>
      </c>
      <c r="E623" s="98"/>
      <c r="F623" s="98"/>
    </row>
    <row r="624" ht="11.25" customHeight="1">
      <c r="A624" s="95" t="s">
        <v>1533</v>
      </c>
      <c r="B624" s="96" t="s">
        <v>1534</v>
      </c>
      <c r="C624" s="95" t="s">
        <v>1056</v>
      </c>
      <c r="D624" s="97">
        <f>VLOOKUP(A624,emop0321!D:E,2,0)</f>
        <v>20898.41</v>
      </c>
      <c r="E624" s="98"/>
      <c r="F624" s="98"/>
    </row>
    <row r="625" ht="11.25" customHeight="1">
      <c r="A625" s="95" t="s">
        <v>1535</v>
      </c>
      <c r="B625" s="96" t="s">
        <v>1536</v>
      </c>
      <c r="C625" s="95" t="s">
        <v>1056</v>
      </c>
      <c r="D625" s="97">
        <f>VLOOKUP(A625,emop0321!D:E,2,0)</f>
        <v>4197.39</v>
      </c>
      <c r="E625" s="98"/>
      <c r="F625" s="98"/>
    </row>
    <row r="626" ht="11.25" customHeight="1">
      <c r="A626" s="95" t="s">
        <v>1537</v>
      </c>
      <c r="B626" s="96" t="s">
        <v>1538</v>
      </c>
      <c r="C626" s="95" t="s">
        <v>1056</v>
      </c>
      <c r="D626" s="97">
        <f>VLOOKUP(A626,emop0321!D:E,2,0)</f>
        <v>8345.83</v>
      </c>
      <c r="E626" s="98"/>
      <c r="F626" s="98"/>
    </row>
    <row r="627" ht="11.25" customHeight="1">
      <c r="A627" s="95" t="s">
        <v>1539</v>
      </c>
      <c r="B627" s="96" t="s">
        <v>1540</v>
      </c>
      <c r="C627" s="95" t="s">
        <v>1056</v>
      </c>
      <c r="D627" s="97">
        <f>VLOOKUP(A627,emop0321!D:E,2,0)</f>
        <v>7722</v>
      </c>
      <c r="E627" s="98"/>
      <c r="F627" s="98"/>
    </row>
    <row r="628" ht="11.25" customHeight="1">
      <c r="A628" s="95" t="s">
        <v>1541</v>
      </c>
      <c r="B628" s="96" t="s">
        <v>1542</v>
      </c>
      <c r="C628" s="95" t="s">
        <v>1056</v>
      </c>
      <c r="D628" s="97">
        <f>VLOOKUP(A628,emop0321!D:E,2,0)</f>
        <v>7075.57</v>
      </c>
      <c r="E628" s="98"/>
      <c r="F628" s="98"/>
    </row>
    <row r="629" ht="11.25" customHeight="1">
      <c r="A629" s="95" t="s">
        <v>1543</v>
      </c>
      <c r="B629" s="96" t="s">
        <v>1544</v>
      </c>
      <c r="C629" s="95" t="s">
        <v>1056</v>
      </c>
      <c r="D629" s="97">
        <f>VLOOKUP(A629,emop0321!D:E,2,0)</f>
        <v>7977.24</v>
      </c>
      <c r="E629" s="98"/>
      <c r="F629" s="98"/>
    </row>
    <row r="630" ht="11.25" customHeight="1">
      <c r="A630" s="95" t="s">
        <v>1545</v>
      </c>
      <c r="B630" s="96" t="s">
        <v>1546</v>
      </c>
      <c r="C630" s="95" t="s">
        <v>1056</v>
      </c>
      <c r="D630" s="97">
        <f>VLOOKUP(A630,emop0321!D:E,2,0)</f>
        <v>5015.98</v>
      </c>
      <c r="E630" s="98"/>
      <c r="F630" s="98"/>
    </row>
    <row r="631" ht="11.25" customHeight="1">
      <c r="A631" s="95" t="s">
        <v>1547</v>
      </c>
      <c r="B631" s="96" t="s">
        <v>1548</v>
      </c>
      <c r="C631" s="95" t="s">
        <v>1056</v>
      </c>
      <c r="D631" s="97">
        <f>VLOOKUP(A631,emop0321!D:E,2,0)</f>
        <v>8117.73</v>
      </c>
      <c r="E631" s="98"/>
      <c r="F631" s="98"/>
    </row>
    <row r="632" ht="11.25" customHeight="1">
      <c r="A632" s="95" t="s">
        <v>1549</v>
      </c>
      <c r="B632" s="96" t="s">
        <v>1550</v>
      </c>
      <c r="C632" s="95" t="s">
        <v>1056</v>
      </c>
      <c r="D632" s="97">
        <f>VLOOKUP(A632,emop0321!D:E,2,0)</f>
        <v>6955.27</v>
      </c>
      <c r="E632" s="98"/>
      <c r="F632" s="98"/>
    </row>
    <row r="633" ht="11.25" customHeight="1">
      <c r="A633" s="95" t="s">
        <v>1551</v>
      </c>
      <c r="B633" s="96" t="s">
        <v>1552</v>
      </c>
      <c r="C633" s="95" t="s">
        <v>1056</v>
      </c>
      <c r="D633" s="97">
        <f>VLOOKUP(A633,emop0321!D:E,2,0)</f>
        <v>10385.92</v>
      </c>
      <c r="E633" s="98"/>
      <c r="F633" s="98"/>
    </row>
    <row r="634" ht="11.25" customHeight="1">
      <c r="A634" s="95" t="s">
        <v>1553</v>
      </c>
      <c r="B634" s="96" t="s">
        <v>1554</v>
      </c>
      <c r="C634" s="95" t="s">
        <v>992</v>
      </c>
      <c r="D634" s="97">
        <f>VLOOKUP(A634,emop0321!D:E,2,0)</f>
        <v>0.72</v>
      </c>
      <c r="E634" s="98"/>
      <c r="F634" s="98"/>
    </row>
    <row r="635" ht="11.25" customHeight="1">
      <c r="A635" s="95" t="s">
        <v>1555</v>
      </c>
      <c r="B635" s="96" t="s">
        <v>1556</v>
      </c>
      <c r="C635" s="95" t="s">
        <v>992</v>
      </c>
      <c r="D635" s="97">
        <f>VLOOKUP(A635,emop0321!D:E,2,0)</f>
        <v>0.54</v>
      </c>
      <c r="E635" s="98"/>
      <c r="F635" s="98"/>
    </row>
    <row r="636" ht="11.25" customHeight="1">
      <c r="A636" s="95" t="s">
        <v>1557</v>
      </c>
      <c r="B636" s="96" t="s">
        <v>1558</v>
      </c>
      <c r="C636" s="95" t="s">
        <v>992</v>
      </c>
      <c r="D636" s="97">
        <f>VLOOKUP(A636,emop0321!D:E,2,0)</f>
        <v>0.36</v>
      </c>
      <c r="E636" s="98"/>
      <c r="F636" s="98"/>
    </row>
    <row r="637" ht="11.25" customHeight="1">
      <c r="A637" s="95" t="s">
        <v>1559</v>
      </c>
      <c r="B637" s="96" t="s">
        <v>1560</v>
      </c>
      <c r="C637" s="95" t="s">
        <v>282</v>
      </c>
      <c r="D637" s="97">
        <f>VLOOKUP(A637,emop0321!D:E,2,0)</f>
        <v>1227.47</v>
      </c>
      <c r="E637" s="98"/>
      <c r="F637" s="98"/>
    </row>
    <row r="638" ht="11.25" customHeight="1">
      <c r="A638" s="95" t="s">
        <v>1561</v>
      </c>
      <c r="B638" s="96" t="s">
        <v>1562</v>
      </c>
      <c r="C638" s="95" t="s">
        <v>282</v>
      </c>
      <c r="D638" s="97">
        <f>VLOOKUP(A638,emop0321!D:E,2,0)</f>
        <v>1534.33</v>
      </c>
      <c r="E638" s="98"/>
      <c r="F638" s="98"/>
    </row>
    <row r="639" ht="11.25" customHeight="1">
      <c r="A639" s="95" t="s">
        <v>1563</v>
      </c>
      <c r="B639" s="96" t="s">
        <v>1564</v>
      </c>
      <c r="C639" s="95" t="s">
        <v>282</v>
      </c>
      <c r="D639" s="97">
        <f>VLOOKUP(A639,emop0321!D:E,2,0)</f>
        <v>2301.5</v>
      </c>
      <c r="E639" s="98"/>
      <c r="F639" s="98"/>
    </row>
    <row r="640" ht="11.25" customHeight="1">
      <c r="A640" s="95" t="s">
        <v>1565</v>
      </c>
      <c r="B640" s="96" t="s">
        <v>1566</v>
      </c>
      <c r="C640" s="95" t="s">
        <v>992</v>
      </c>
      <c r="D640" s="97">
        <f>VLOOKUP(A640,emop0321!D:E,2,0)</f>
        <v>115.08</v>
      </c>
      <c r="E640" s="98"/>
      <c r="F640" s="98"/>
    </row>
    <row r="641" ht="11.25" customHeight="1">
      <c r="A641" s="95" t="s">
        <v>1567</v>
      </c>
      <c r="B641" s="96" t="s">
        <v>1568</v>
      </c>
      <c r="C641" s="95" t="s">
        <v>992</v>
      </c>
      <c r="D641" s="97">
        <f>VLOOKUP(A641,emop0321!D:E,2,0)</f>
        <v>105.56</v>
      </c>
      <c r="E641" s="98"/>
      <c r="F641" s="98"/>
    </row>
    <row r="642" ht="11.25" customHeight="1">
      <c r="A642" s="95" t="s">
        <v>1569</v>
      </c>
      <c r="B642" s="96" t="s">
        <v>1570</v>
      </c>
      <c r="C642" s="95" t="s">
        <v>992</v>
      </c>
      <c r="D642" s="97">
        <f>VLOOKUP(A642,emop0321!D:E,2,0)</f>
        <v>100.98</v>
      </c>
      <c r="E642" s="98"/>
      <c r="F642" s="98"/>
    </row>
    <row r="643" ht="11.25" customHeight="1">
      <c r="A643" s="95" t="s">
        <v>1571</v>
      </c>
      <c r="B643" s="96" t="s">
        <v>1572</v>
      </c>
      <c r="C643" s="95" t="s">
        <v>992</v>
      </c>
      <c r="D643" s="97">
        <f>VLOOKUP(A643,emop0321!D:E,2,0)</f>
        <v>6.26</v>
      </c>
      <c r="E643" s="98"/>
      <c r="F643" s="98"/>
    </row>
    <row r="644" ht="11.25" customHeight="1">
      <c r="A644" s="95" t="s">
        <v>1573</v>
      </c>
      <c r="B644" s="96" t="s">
        <v>1574</v>
      </c>
      <c r="C644" s="95" t="s">
        <v>992</v>
      </c>
      <c r="D644" s="97">
        <f>VLOOKUP(A644,emop0321!D:E,2,0)</f>
        <v>5.23</v>
      </c>
      <c r="E644" s="98"/>
      <c r="F644" s="98"/>
    </row>
    <row r="645" ht="11.25" customHeight="1">
      <c r="A645" s="95" t="s">
        <v>1575</v>
      </c>
      <c r="B645" s="96" t="s">
        <v>1576</v>
      </c>
      <c r="C645" s="95" t="s">
        <v>282</v>
      </c>
      <c r="D645" s="97">
        <f>VLOOKUP(A645,emop0321!D:E,2,0)</f>
        <v>1319.37</v>
      </c>
      <c r="E645" s="98"/>
      <c r="F645" s="98"/>
    </row>
    <row r="646" ht="11.25" customHeight="1">
      <c r="A646" s="95" t="s">
        <v>1577</v>
      </c>
      <c r="B646" s="96" t="s">
        <v>1578</v>
      </c>
      <c r="C646" s="95" t="s">
        <v>992</v>
      </c>
      <c r="D646" s="97">
        <f>VLOOKUP(A646,emop0321!D:E,2,0)</f>
        <v>18.64</v>
      </c>
      <c r="E646" s="98"/>
      <c r="F646" s="98"/>
    </row>
    <row r="647" ht="11.25" customHeight="1">
      <c r="A647" s="95" t="s">
        <v>1579</v>
      </c>
      <c r="B647" s="96" t="s">
        <v>1580</v>
      </c>
      <c r="C647" s="95" t="s">
        <v>992</v>
      </c>
      <c r="D647" s="97">
        <f>VLOOKUP(A647,emop0321!D:E,2,0)</f>
        <v>12.45</v>
      </c>
      <c r="E647" s="98"/>
      <c r="F647" s="98"/>
    </row>
    <row r="648" ht="11.25" customHeight="1">
      <c r="A648" s="95" t="s">
        <v>1581</v>
      </c>
      <c r="B648" s="96" t="s">
        <v>1582</v>
      </c>
      <c r="C648" s="95" t="s">
        <v>992</v>
      </c>
      <c r="D648" s="97">
        <f>VLOOKUP(A648,emop0321!D:E,2,0)</f>
        <v>9.84</v>
      </c>
      <c r="E648" s="98"/>
      <c r="F648" s="98"/>
    </row>
    <row r="649" ht="11.25" customHeight="1">
      <c r="A649" s="95" t="s">
        <v>1583</v>
      </c>
      <c r="B649" s="96" t="s">
        <v>1584</v>
      </c>
      <c r="C649" s="95" t="s">
        <v>992</v>
      </c>
      <c r="D649" s="97">
        <f>VLOOKUP(A649,emop0321!D:E,2,0)</f>
        <v>8.41</v>
      </c>
      <c r="E649" s="98"/>
      <c r="F649" s="98"/>
    </row>
    <row r="650" ht="11.25" customHeight="1">
      <c r="A650" s="95" t="s">
        <v>1585</v>
      </c>
      <c r="B650" s="96" t="s">
        <v>1586</v>
      </c>
      <c r="C650" s="95" t="s">
        <v>992</v>
      </c>
      <c r="D650" s="97">
        <f>VLOOKUP(A650,emop0321!D:E,2,0)</f>
        <v>8.33</v>
      </c>
      <c r="E650" s="98"/>
      <c r="F650" s="98"/>
    </row>
    <row r="651" ht="11.25" customHeight="1">
      <c r="A651" s="95" t="s">
        <v>1587</v>
      </c>
      <c r="B651" s="96" t="s">
        <v>1588</v>
      </c>
      <c r="C651" s="95" t="s">
        <v>992</v>
      </c>
      <c r="D651" s="97">
        <f>VLOOKUP(A651,emop0321!D:E,2,0)</f>
        <v>5.55</v>
      </c>
      <c r="E651" s="98"/>
      <c r="F651" s="98"/>
    </row>
    <row r="652" ht="11.25" customHeight="1">
      <c r="A652" s="95" t="s">
        <v>1589</v>
      </c>
      <c r="B652" s="96" t="s">
        <v>1590</v>
      </c>
      <c r="C652" s="95" t="s">
        <v>992</v>
      </c>
      <c r="D652" s="97">
        <f>VLOOKUP(A652,emop0321!D:E,2,0)</f>
        <v>4.42</v>
      </c>
      <c r="E652" s="98"/>
      <c r="F652" s="98"/>
    </row>
    <row r="653" ht="11.25" customHeight="1">
      <c r="A653" s="95" t="s">
        <v>1591</v>
      </c>
      <c r="B653" s="96" t="s">
        <v>1592</v>
      </c>
      <c r="C653" s="95" t="s">
        <v>992</v>
      </c>
      <c r="D653" s="97">
        <f>VLOOKUP(A653,emop0321!D:E,2,0)</f>
        <v>3.52</v>
      </c>
      <c r="E653" s="98"/>
      <c r="F653" s="98"/>
    </row>
    <row r="654" ht="11.25" customHeight="1">
      <c r="A654" s="95" t="s">
        <v>1593</v>
      </c>
      <c r="B654" s="96" t="s">
        <v>1594</v>
      </c>
      <c r="C654" s="95" t="s">
        <v>992</v>
      </c>
      <c r="D654" s="97">
        <f>VLOOKUP(A654,emop0321!D:E,2,0)</f>
        <v>90.58</v>
      </c>
      <c r="E654" s="98"/>
      <c r="F654" s="98"/>
    </row>
    <row r="655" ht="11.25" customHeight="1">
      <c r="A655" s="95" t="s">
        <v>1595</v>
      </c>
      <c r="B655" s="96" t="s">
        <v>1596</v>
      </c>
      <c r="C655" s="95" t="s">
        <v>992</v>
      </c>
      <c r="D655" s="97">
        <f>VLOOKUP(A655,emop0321!D:E,2,0)</f>
        <v>82.75</v>
      </c>
      <c r="E655" s="98"/>
      <c r="F655" s="98"/>
    </row>
    <row r="656" ht="11.25" customHeight="1">
      <c r="A656" s="95" t="s">
        <v>1597</v>
      </c>
      <c r="B656" s="96" t="s">
        <v>1598</v>
      </c>
      <c r="C656" s="95" t="s">
        <v>992</v>
      </c>
      <c r="D656" s="97">
        <f>VLOOKUP(A656,emop0321!D:E,2,0)</f>
        <v>78.03</v>
      </c>
      <c r="E656" s="98"/>
      <c r="F656" s="98"/>
    </row>
    <row r="657" ht="11.25" customHeight="1">
      <c r="A657" s="95" t="s">
        <v>1599</v>
      </c>
      <c r="B657" s="96" t="s">
        <v>1600</v>
      </c>
      <c r="C657" s="95" t="s">
        <v>992</v>
      </c>
      <c r="D657" s="97">
        <f>VLOOKUP(A657,emop0321!D:E,2,0)</f>
        <v>71.35</v>
      </c>
      <c r="E657" s="98"/>
      <c r="F657" s="98"/>
    </row>
    <row r="658" ht="11.25" customHeight="1">
      <c r="A658" s="95" t="s">
        <v>1601</v>
      </c>
      <c r="B658" s="96" t="s">
        <v>1602</v>
      </c>
      <c r="C658" s="95" t="s">
        <v>992</v>
      </c>
      <c r="D658" s="97">
        <f>VLOOKUP(A658,emop0321!D:E,2,0)</f>
        <v>63.48</v>
      </c>
      <c r="E658" s="98"/>
      <c r="F658" s="98"/>
    </row>
    <row r="659" ht="11.25" customHeight="1">
      <c r="A659" s="95" t="s">
        <v>1603</v>
      </c>
      <c r="B659" s="96" t="s">
        <v>1604</v>
      </c>
      <c r="C659" s="95" t="s">
        <v>992</v>
      </c>
      <c r="D659" s="97">
        <f>VLOOKUP(A659,emop0321!D:E,2,0)</f>
        <v>50.28</v>
      </c>
      <c r="E659" s="98"/>
      <c r="F659" s="98"/>
    </row>
    <row r="660" ht="11.25" customHeight="1">
      <c r="A660" s="95" t="s">
        <v>1605</v>
      </c>
      <c r="B660" s="96" t="s">
        <v>1606</v>
      </c>
      <c r="C660" s="95" t="s">
        <v>992</v>
      </c>
      <c r="D660" s="97">
        <f>VLOOKUP(A660,emop0321!D:E,2,0)</f>
        <v>51.53</v>
      </c>
      <c r="E660" s="98"/>
      <c r="F660" s="98"/>
    </row>
    <row r="661" ht="11.25" customHeight="1">
      <c r="A661" s="95" t="s">
        <v>1607</v>
      </c>
      <c r="B661" s="96" t="s">
        <v>1608</v>
      </c>
      <c r="C661" s="95" t="s">
        <v>992</v>
      </c>
      <c r="D661" s="97">
        <f>VLOOKUP(A661,emop0321!D:E,2,0)</f>
        <v>37.41</v>
      </c>
      <c r="E661" s="98"/>
      <c r="F661" s="98"/>
    </row>
    <row r="662" ht="11.25" customHeight="1">
      <c r="A662" s="95" t="s">
        <v>1609</v>
      </c>
      <c r="B662" s="96" t="s">
        <v>1610</v>
      </c>
      <c r="C662" s="95" t="s">
        <v>992</v>
      </c>
      <c r="D662" s="97">
        <f>VLOOKUP(A662,emop0321!D:E,2,0)</f>
        <v>30.06</v>
      </c>
      <c r="E662" s="98"/>
      <c r="F662" s="98"/>
    </row>
    <row r="663" ht="11.25" customHeight="1">
      <c r="A663" s="95" t="s">
        <v>1611</v>
      </c>
      <c r="B663" s="96" t="s">
        <v>1612</v>
      </c>
      <c r="C663" s="95" t="s">
        <v>992</v>
      </c>
      <c r="D663" s="97">
        <f>VLOOKUP(A663,emop0321!D:E,2,0)</f>
        <v>14.23</v>
      </c>
      <c r="E663" s="98"/>
      <c r="F663" s="98"/>
    </row>
    <row r="664" ht="11.25" customHeight="1">
      <c r="A664" s="95" t="s">
        <v>1613</v>
      </c>
      <c r="B664" s="96" t="s">
        <v>1614</v>
      </c>
      <c r="C664" s="95" t="s">
        <v>992</v>
      </c>
      <c r="D664" s="97">
        <f>VLOOKUP(A664,emop0321!D:E,2,0)</f>
        <v>9.83</v>
      </c>
      <c r="E664" s="98"/>
      <c r="F664" s="98"/>
    </row>
    <row r="665" ht="11.25" customHeight="1">
      <c r="A665" s="95" t="s">
        <v>1615</v>
      </c>
      <c r="B665" s="96" t="s">
        <v>1616</v>
      </c>
      <c r="C665" s="95" t="s">
        <v>992</v>
      </c>
      <c r="D665" s="97">
        <f>VLOOKUP(A665,emop0321!D:E,2,0)</f>
        <v>9.84</v>
      </c>
      <c r="E665" s="98"/>
      <c r="F665" s="98"/>
    </row>
    <row r="666" ht="11.25" customHeight="1">
      <c r="A666" s="95" t="s">
        <v>1617</v>
      </c>
      <c r="B666" s="96" t="s">
        <v>1618</v>
      </c>
      <c r="C666" s="95" t="s">
        <v>992</v>
      </c>
      <c r="D666" s="97">
        <f>VLOOKUP(A666,emop0321!D:E,2,0)</f>
        <v>48.27</v>
      </c>
      <c r="E666" s="98"/>
      <c r="F666" s="98"/>
    </row>
    <row r="667" ht="11.25" customHeight="1">
      <c r="A667" s="95" t="s">
        <v>1619</v>
      </c>
      <c r="B667" s="96" t="s">
        <v>1620</v>
      </c>
      <c r="C667" s="95" t="s">
        <v>992</v>
      </c>
      <c r="D667" s="97">
        <f>VLOOKUP(A667,emop0321!D:E,2,0)</f>
        <v>33.46</v>
      </c>
      <c r="E667" s="98"/>
      <c r="F667" s="98"/>
    </row>
    <row r="668" ht="11.25" customHeight="1">
      <c r="A668" s="95" t="s">
        <v>1621</v>
      </c>
      <c r="B668" s="96" t="s">
        <v>1622</v>
      </c>
      <c r="C668" s="95" t="s">
        <v>992</v>
      </c>
      <c r="D668" s="97">
        <f>VLOOKUP(A668,emop0321!D:E,2,0)</f>
        <v>26.75</v>
      </c>
      <c r="E668" s="98"/>
      <c r="F668" s="98"/>
    </row>
    <row r="669" ht="11.25" customHeight="1">
      <c r="A669" s="95" t="s">
        <v>1623</v>
      </c>
      <c r="B669" s="96" t="s">
        <v>1624</v>
      </c>
      <c r="C669" s="95" t="s">
        <v>992</v>
      </c>
      <c r="D669" s="97">
        <f>VLOOKUP(A669,emop0321!D:E,2,0)</f>
        <v>3.12</v>
      </c>
      <c r="E669" s="98"/>
      <c r="F669" s="98"/>
    </row>
    <row r="670" ht="11.25" customHeight="1">
      <c r="A670" s="95" t="s">
        <v>1625</v>
      </c>
      <c r="B670" s="96" t="s">
        <v>1626</v>
      </c>
      <c r="C670" s="95" t="s">
        <v>992</v>
      </c>
      <c r="D670" s="97">
        <f>VLOOKUP(A670,emop0321!D:E,2,0)</f>
        <v>1.71</v>
      </c>
      <c r="E670" s="98"/>
      <c r="F670" s="98"/>
    </row>
    <row r="671" ht="11.25" customHeight="1">
      <c r="A671" s="95" t="s">
        <v>1627</v>
      </c>
      <c r="B671" s="96" t="s">
        <v>1628</v>
      </c>
      <c r="C671" s="95" t="s">
        <v>992</v>
      </c>
      <c r="D671" s="97">
        <f>VLOOKUP(A671,emop0321!D:E,2,0)</f>
        <v>0.86</v>
      </c>
      <c r="E671" s="98"/>
      <c r="F671" s="98"/>
    </row>
    <row r="672" ht="11.25" customHeight="1">
      <c r="A672" s="95" t="s">
        <v>1629</v>
      </c>
      <c r="B672" s="96" t="s">
        <v>1630</v>
      </c>
      <c r="C672" s="95" t="s">
        <v>992</v>
      </c>
      <c r="D672" s="97">
        <f>VLOOKUP(A672,emop0321!D:E,2,0)</f>
        <v>7.84</v>
      </c>
      <c r="E672" s="98"/>
      <c r="F672" s="98"/>
    </row>
    <row r="673" ht="11.25" customHeight="1">
      <c r="A673" s="95" t="s">
        <v>1631</v>
      </c>
      <c r="B673" s="96" t="s">
        <v>1632</v>
      </c>
      <c r="C673" s="95" t="s">
        <v>992</v>
      </c>
      <c r="D673" s="97">
        <f>VLOOKUP(A673,emop0321!D:E,2,0)</f>
        <v>5.24</v>
      </c>
      <c r="E673" s="98"/>
      <c r="F673" s="98"/>
    </row>
    <row r="674" ht="11.25" customHeight="1">
      <c r="A674" s="95" t="s">
        <v>1633</v>
      </c>
      <c r="B674" s="96" t="s">
        <v>1634</v>
      </c>
      <c r="C674" s="95" t="s">
        <v>992</v>
      </c>
      <c r="D674" s="97">
        <f>VLOOKUP(A674,emop0321!D:E,2,0)</f>
        <v>6.26</v>
      </c>
      <c r="E674" s="98"/>
      <c r="F674" s="98"/>
    </row>
    <row r="675" ht="11.25" customHeight="1">
      <c r="A675" s="95" t="s">
        <v>1635</v>
      </c>
      <c r="B675" s="96" t="s">
        <v>1636</v>
      </c>
      <c r="C675" s="95" t="s">
        <v>992</v>
      </c>
      <c r="D675" s="97">
        <f>VLOOKUP(A675,emop0321!D:E,2,0)</f>
        <v>3.84</v>
      </c>
      <c r="E675" s="98"/>
      <c r="F675" s="98"/>
    </row>
    <row r="676" ht="11.25" customHeight="1">
      <c r="A676" s="95" t="s">
        <v>1637</v>
      </c>
      <c r="B676" s="96" t="s">
        <v>1638</v>
      </c>
      <c r="C676" s="95" t="s">
        <v>992</v>
      </c>
      <c r="D676" s="97">
        <f>VLOOKUP(A676,emop0321!D:E,2,0)</f>
        <v>1.83</v>
      </c>
      <c r="E676" s="98"/>
      <c r="F676" s="98"/>
    </row>
    <row r="677" ht="11.25" customHeight="1">
      <c r="A677" s="95" t="s">
        <v>1639</v>
      </c>
      <c r="B677" s="96" t="s">
        <v>1640</v>
      </c>
      <c r="C677" s="95" t="s">
        <v>992</v>
      </c>
      <c r="D677" s="97">
        <f>VLOOKUP(A677,emop0321!D:E,2,0)</f>
        <v>0.95</v>
      </c>
      <c r="E677" s="98"/>
      <c r="F677" s="98"/>
    </row>
    <row r="678" ht="11.25" customHeight="1">
      <c r="A678" s="95" t="s">
        <v>1641</v>
      </c>
      <c r="B678" s="96" t="s">
        <v>1642</v>
      </c>
      <c r="C678" s="95" t="s">
        <v>992</v>
      </c>
      <c r="D678" s="97">
        <f>VLOOKUP(A678,emop0321!D:E,2,0)</f>
        <v>1.02</v>
      </c>
      <c r="E678" s="98"/>
      <c r="F678" s="98"/>
    </row>
    <row r="679" ht="11.25" customHeight="1">
      <c r="A679" s="95" t="s">
        <v>1643</v>
      </c>
      <c r="B679" s="96" t="s">
        <v>1644</v>
      </c>
      <c r="C679" s="95" t="s">
        <v>992</v>
      </c>
      <c r="D679" s="97">
        <f>VLOOKUP(A679,emop0321!D:E,2,0)</f>
        <v>0.51</v>
      </c>
      <c r="E679" s="98"/>
      <c r="F679" s="98"/>
    </row>
    <row r="680" ht="11.25" customHeight="1">
      <c r="A680" s="95" t="s">
        <v>1645</v>
      </c>
      <c r="B680" s="96" t="s">
        <v>1646</v>
      </c>
      <c r="C680" s="95" t="s">
        <v>992</v>
      </c>
      <c r="D680" s="97">
        <f>VLOOKUP(A680,emop0321!D:E,2,0)</f>
        <v>3.12</v>
      </c>
      <c r="E680" s="98"/>
      <c r="F680" s="98"/>
    </row>
    <row r="681" ht="11.25" customHeight="1">
      <c r="A681" s="95" t="s">
        <v>1647</v>
      </c>
      <c r="B681" s="96" t="s">
        <v>1648</v>
      </c>
      <c r="C681" s="95" t="s">
        <v>992</v>
      </c>
      <c r="D681" s="97">
        <f>VLOOKUP(A681,emop0321!D:E,2,0)</f>
        <v>1.71</v>
      </c>
      <c r="E681" s="98"/>
      <c r="F681" s="98"/>
    </row>
    <row r="682" ht="11.25" customHeight="1">
      <c r="A682" s="95" t="s">
        <v>1649</v>
      </c>
      <c r="B682" s="96" t="s">
        <v>1650</v>
      </c>
      <c r="C682" s="95" t="s">
        <v>992</v>
      </c>
      <c r="D682" s="97">
        <f>VLOOKUP(A682,emop0321!D:E,2,0)</f>
        <v>0.86</v>
      </c>
      <c r="E682" s="98"/>
      <c r="F682" s="98"/>
    </row>
    <row r="683" ht="11.25" customHeight="1">
      <c r="A683" s="95" t="s">
        <v>1651</v>
      </c>
      <c r="B683" s="96" t="s">
        <v>1652</v>
      </c>
      <c r="C683" s="95" t="s">
        <v>992</v>
      </c>
      <c r="D683" s="97">
        <f>VLOOKUP(A683,emop0321!D:E,2,0)</f>
        <v>7.84</v>
      </c>
      <c r="E683" s="98"/>
      <c r="F683" s="98"/>
    </row>
    <row r="684" ht="11.25" customHeight="1">
      <c r="A684" s="95" t="s">
        <v>1653</v>
      </c>
      <c r="B684" s="96" t="s">
        <v>1654</v>
      </c>
      <c r="C684" s="95" t="s">
        <v>992</v>
      </c>
      <c r="D684" s="97">
        <f>VLOOKUP(A684,emop0321!D:E,2,0)</f>
        <v>5.24</v>
      </c>
      <c r="E684" s="98"/>
      <c r="F684" s="98"/>
    </row>
    <row r="685" ht="11.25" customHeight="1">
      <c r="A685" s="95" t="s">
        <v>1655</v>
      </c>
      <c r="B685" s="96" t="s">
        <v>1656</v>
      </c>
      <c r="C685" s="95" t="s">
        <v>992</v>
      </c>
      <c r="D685" s="97">
        <f>VLOOKUP(A685,emop0321!D:E,2,0)</f>
        <v>6.26</v>
      </c>
      <c r="E685" s="98"/>
      <c r="F685" s="98"/>
    </row>
    <row r="686" ht="11.25" customHeight="1">
      <c r="A686" s="95" t="s">
        <v>1657</v>
      </c>
      <c r="B686" s="96" t="s">
        <v>1658</v>
      </c>
      <c r="C686" s="95" t="s">
        <v>992</v>
      </c>
      <c r="D686" s="97">
        <f>VLOOKUP(A686,emop0321!D:E,2,0)</f>
        <v>3.84</v>
      </c>
      <c r="E686" s="98"/>
      <c r="F686" s="98"/>
    </row>
    <row r="687" ht="11.25" customHeight="1">
      <c r="A687" s="95" t="s">
        <v>1659</v>
      </c>
      <c r="B687" s="96" t="s">
        <v>1660</v>
      </c>
      <c r="C687" s="95" t="s">
        <v>992</v>
      </c>
      <c r="D687" s="97">
        <f>VLOOKUP(A687,emop0321!D:E,2,0)</f>
        <v>1.83</v>
      </c>
      <c r="E687" s="98"/>
      <c r="F687" s="98"/>
    </row>
    <row r="688" ht="11.25" customHeight="1">
      <c r="A688" s="95" t="s">
        <v>1661</v>
      </c>
      <c r="B688" s="96" t="s">
        <v>1662</v>
      </c>
      <c r="C688" s="95" t="s">
        <v>992</v>
      </c>
      <c r="D688" s="97">
        <f>VLOOKUP(A688,emop0321!D:E,2,0)</f>
        <v>0.95</v>
      </c>
      <c r="E688" s="98"/>
      <c r="F688" s="98"/>
    </row>
    <row r="689" ht="11.25" customHeight="1">
      <c r="A689" s="95" t="s">
        <v>1663</v>
      </c>
      <c r="B689" s="96" t="s">
        <v>1664</v>
      </c>
      <c r="C689" s="95" t="s">
        <v>992</v>
      </c>
      <c r="D689" s="97">
        <f>VLOOKUP(A689,emop0321!D:E,2,0)</f>
        <v>1.02</v>
      </c>
      <c r="E689" s="98"/>
      <c r="F689" s="98"/>
    </row>
    <row r="690" ht="11.25" customHeight="1">
      <c r="A690" s="95" t="s">
        <v>1665</v>
      </c>
      <c r="B690" s="96" t="s">
        <v>1666</v>
      </c>
      <c r="C690" s="95" t="s">
        <v>992</v>
      </c>
      <c r="D690" s="97">
        <f>VLOOKUP(A690,emop0321!D:E,2,0)</f>
        <v>0.51</v>
      </c>
      <c r="E690" s="98"/>
      <c r="F690" s="98"/>
    </row>
    <row r="691" ht="11.25" customHeight="1">
      <c r="A691" s="95" t="s">
        <v>1667</v>
      </c>
      <c r="B691" s="96" t="s">
        <v>1668</v>
      </c>
      <c r="C691" s="95" t="s">
        <v>992</v>
      </c>
      <c r="D691" s="97">
        <f>VLOOKUP(A691,emop0321!D:E,2,0)</f>
        <v>1.71</v>
      </c>
      <c r="E691" s="98"/>
      <c r="F691" s="98"/>
    </row>
    <row r="692" ht="11.25" customHeight="1">
      <c r="A692" s="95" t="s">
        <v>1669</v>
      </c>
      <c r="B692" s="96" t="s">
        <v>1670</v>
      </c>
      <c r="C692" s="95" t="s">
        <v>992</v>
      </c>
      <c r="D692" s="97">
        <f>VLOOKUP(A692,emop0321!D:E,2,0)</f>
        <v>0.86</v>
      </c>
      <c r="E692" s="98"/>
      <c r="F692" s="98"/>
    </row>
    <row r="693" ht="11.25" customHeight="1">
      <c r="A693" s="95" t="s">
        <v>1671</v>
      </c>
      <c r="B693" s="96" t="s">
        <v>1672</v>
      </c>
      <c r="C693" s="95" t="s">
        <v>992</v>
      </c>
      <c r="D693" s="97">
        <f>VLOOKUP(A693,emop0321!D:E,2,0)</f>
        <v>2.89</v>
      </c>
      <c r="E693" s="98"/>
      <c r="F693" s="98"/>
    </row>
    <row r="694" ht="11.25" customHeight="1">
      <c r="A694" s="95" t="s">
        <v>1673</v>
      </c>
      <c r="B694" s="96" t="s">
        <v>1674</v>
      </c>
      <c r="C694" s="95" t="s">
        <v>992</v>
      </c>
      <c r="D694" s="97">
        <f>VLOOKUP(A694,emop0321!D:E,2,0)</f>
        <v>6.26</v>
      </c>
      <c r="E694" s="98"/>
      <c r="F694" s="98"/>
    </row>
    <row r="695" ht="11.25" customHeight="1">
      <c r="A695" s="95" t="s">
        <v>1675</v>
      </c>
      <c r="B695" s="96" t="s">
        <v>1676</v>
      </c>
      <c r="C695" s="95" t="s">
        <v>992</v>
      </c>
      <c r="D695" s="97">
        <f>VLOOKUP(A695,emop0321!D:E,2,0)</f>
        <v>3.12</v>
      </c>
      <c r="E695" s="98"/>
      <c r="F695" s="98"/>
    </row>
    <row r="696" ht="11.25" customHeight="1">
      <c r="A696" s="95" t="s">
        <v>1677</v>
      </c>
      <c r="B696" s="96" t="s">
        <v>1678</v>
      </c>
      <c r="C696" s="95" t="s">
        <v>992</v>
      </c>
      <c r="D696" s="97">
        <f>VLOOKUP(A696,emop0321!D:E,2,0)</f>
        <v>1.83</v>
      </c>
      <c r="E696" s="98"/>
      <c r="F696" s="98"/>
    </row>
    <row r="697" ht="11.25" customHeight="1">
      <c r="A697" s="95" t="s">
        <v>1679</v>
      </c>
      <c r="B697" s="96" t="s">
        <v>1680</v>
      </c>
      <c r="C697" s="95" t="s">
        <v>992</v>
      </c>
      <c r="D697" s="97">
        <f>VLOOKUP(A697,emop0321!D:E,2,0)</f>
        <v>0.95</v>
      </c>
      <c r="E697" s="98"/>
      <c r="F697" s="98"/>
    </row>
    <row r="698" ht="11.25" customHeight="1">
      <c r="A698" s="95" t="s">
        <v>1681</v>
      </c>
      <c r="B698" s="96" t="s">
        <v>1682</v>
      </c>
      <c r="C698" s="95" t="s">
        <v>992</v>
      </c>
      <c r="D698" s="97">
        <f>VLOOKUP(A698,emop0321!D:E,2,0)</f>
        <v>1.02</v>
      </c>
      <c r="E698" s="98"/>
      <c r="F698" s="98"/>
    </row>
    <row r="699" ht="11.25" customHeight="1">
      <c r="A699" s="95" t="s">
        <v>1683</v>
      </c>
      <c r="B699" s="96" t="s">
        <v>1682</v>
      </c>
      <c r="C699" s="95" t="s">
        <v>992</v>
      </c>
      <c r="D699" s="97">
        <f>VLOOKUP(A699,emop0321!D:E,2,0)</f>
        <v>0.51</v>
      </c>
      <c r="E699" s="98"/>
      <c r="F699" s="98"/>
    </row>
    <row r="700" ht="11.25" customHeight="1">
      <c r="A700" s="95" t="s">
        <v>1684</v>
      </c>
      <c r="B700" s="96" t="s">
        <v>1685</v>
      </c>
      <c r="C700" s="95" t="s">
        <v>992</v>
      </c>
      <c r="D700" s="97">
        <f>VLOOKUP(A700,emop0321!D:E,2,0)</f>
        <v>1.71</v>
      </c>
      <c r="E700" s="98"/>
      <c r="F700" s="98"/>
    </row>
    <row r="701" ht="11.25" customHeight="1">
      <c r="A701" s="95" t="s">
        <v>1686</v>
      </c>
      <c r="B701" s="96" t="s">
        <v>1687</v>
      </c>
      <c r="C701" s="95" t="s">
        <v>992</v>
      </c>
      <c r="D701" s="97">
        <f>VLOOKUP(A701,emop0321!D:E,2,0)</f>
        <v>0.86</v>
      </c>
      <c r="E701" s="98"/>
      <c r="F701" s="98"/>
    </row>
    <row r="702" ht="11.25" customHeight="1">
      <c r="A702" s="95" t="s">
        <v>1688</v>
      </c>
      <c r="B702" s="96" t="s">
        <v>1689</v>
      </c>
      <c r="C702" s="95" t="s">
        <v>992</v>
      </c>
      <c r="D702" s="97">
        <f>VLOOKUP(A702,emop0321!D:E,2,0)</f>
        <v>2.89</v>
      </c>
      <c r="E702" s="98"/>
      <c r="F702" s="98"/>
    </row>
    <row r="703" ht="11.25" customHeight="1">
      <c r="A703" s="95" t="s">
        <v>1690</v>
      </c>
      <c r="B703" s="96" t="s">
        <v>1691</v>
      </c>
      <c r="C703" s="95" t="s">
        <v>992</v>
      </c>
      <c r="D703" s="97">
        <f>VLOOKUP(A703,emop0321!D:E,2,0)</f>
        <v>6.26</v>
      </c>
      <c r="E703" s="98"/>
      <c r="F703" s="98"/>
    </row>
    <row r="704" ht="11.25" customHeight="1">
      <c r="A704" s="95" t="s">
        <v>1692</v>
      </c>
      <c r="B704" s="96" t="s">
        <v>1693</v>
      </c>
      <c r="C704" s="95" t="s">
        <v>992</v>
      </c>
      <c r="D704" s="97">
        <f>VLOOKUP(A704,emop0321!D:E,2,0)</f>
        <v>3.12</v>
      </c>
      <c r="E704" s="98"/>
      <c r="F704" s="98"/>
    </row>
    <row r="705" ht="11.25" customHeight="1">
      <c r="A705" s="95" t="s">
        <v>1694</v>
      </c>
      <c r="B705" s="96" t="s">
        <v>1695</v>
      </c>
      <c r="C705" s="95" t="s">
        <v>992</v>
      </c>
      <c r="D705" s="97">
        <f>VLOOKUP(A705,emop0321!D:E,2,0)</f>
        <v>1.83</v>
      </c>
      <c r="E705" s="98"/>
      <c r="F705" s="98"/>
    </row>
    <row r="706" ht="11.25" customHeight="1">
      <c r="A706" s="95" t="s">
        <v>1696</v>
      </c>
      <c r="B706" s="96" t="s">
        <v>1697</v>
      </c>
      <c r="C706" s="95" t="s">
        <v>992</v>
      </c>
      <c r="D706" s="97">
        <f>VLOOKUP(A706,emop0321!D:E,2,0)</f>
        <v>0.95</v>
      </c>
      <c r="E706" s="98"/>
      <c r="F706" s="98"/>
    </row>
    <row r="707" ht="11.25" customHeight="1">
      <c r="A707" s="95" t="s">
        <v>1698</v>
      </c>
      <c r="B707" s="96" t="s">
        <v>1699</v>
      </c>
      <c r="C707" s="95" t="s">
        <v>992</v>
      </c>
      <c r="D707" s="97">
        <f>VLOOKUP(A707,emop0321!D:E,2,0)</f>
        <v>1.02</v>
      </c>
      <c r="E707" s="98"/>
      <c r="F707" s="98"/>
    </row>
    <row r="708" ht="11.25" customHeight="1">
      <c r="A708" s="95" t="s">
        <v>1700</v>
      </c>
      <c r="B708" s="96" t="s">
        <v>1701</v>
      </c>
      <c r="C708" s="95" t="s">
        <v>992</v>
      </c>
      <c r="D708" s="97">
        <f>VLOOKUP(A708,emop0321!D:E,2,0)</f>
        <v>0.51</v>
      </c>
      <c r="E708" s="98"/>
      <c r="F708" s="98"/>
    </row>
    <row r="709" ht="11.25" customHeight="1">
      <c r="A709" s="95" t="s">
        <v>1702</v>
      </c>
      <c r="B709" s="96" t="s">
        <v>1703</v>
      </c>
      <c r="C709" s="95" t="s">
        <v>992</v>
      </c>
      <c r="D709" s="97">
        <f>VLOOKUP(A709,emop0321!D:E,2,0)</f>
        <v>1.71</v>
      </c>
      <c r="E709" s="98"/>
      <c r="F709" s="98"/>
    </row>
    <row r="710" ht="11.25" customHeight="1">
      <c r="A710" s="95" t="s">
        <v>1704</v>
      </c>
      <c r="B710" s="96" t="s">
        <v>1705</v>
      </c>
      <c r="C710" s="95" t="s">
        <v>992</v>
      </c>
      <c r="D710" s="97">
        <f>VLOOKUP(A710,emop0321!D:E,2,0)</f>
        <v>1.54</v>
      </c>
      <c r="E710" s="98"/>
      <c r="F710" s="98"/>
    </row>
    <row r="711" ht="11.25" customHeight="1">
      <c r="A711" s="95" t="s">
        <v>1706</v>
      </c>
      <c r="B711" s="96" t="s">
        <v>1707</v>
      </c>
      <c r="C711" s="95" t="s">
        <v>992</v>
      </c>
      <c r="D711" s="97">
        <f>VLOOKUP(A711,emop0321!D:E,2,0)</f>
        <v>4.38</v>
      </c>
      <c r="E711" s="98"/>
      <c r="F711" s="98"/>
    </row>
    <row r="712" ht="11.25" customHeight="1">
      <c r="A712" s="95" t="s">
        <v>1708</v>
      </c>
      <c r="B712" s="96" t="s">
        <v>1709</v>
      </c>
      <c r="C712" s="95" t="s">
        <v>992</v>
      </c>
      <c r="D712" s="97">
        <f>VLOOKUP(A712,emop0321!D:E,2,0)</f>
        <v>3.94</v>
      </c>
      <c r="E712" s="98"/>
      <c r="F712" s="98"/>
    </row>
    <row r="713" ht="11.25" customHeight="1">
      <c r="A713" s="95" t="s">
        <v>1710</v>
      </c>
      <c r="B713" s="96" t="s">
        <v>1711</v>
      </c>
      <c r="C713" s="95" t="s">
        <v>992</v>
      </c>
      <c r="D713" s="97">
        <f>VLOOKUP(A713,emop0321!D:E,2,0)</f>
        <v>4.38</v>
      </c>
      <c r="E713" s="98"/>
      <c r="F713" s="98"/>
    </row>
    <row r="714" ht="11.25" customHeight="1">
      <c r="A714" s="95" t="s">
        <v>1712</v>
      </c>
      <c r="B714" s="96" t="s">
        <v>1713</v>
      </c>
      <c r="C714" s="95" t="s">
        <v>992</v>
      </c>
      <c r="D714" s="97">
        <f>VLOOKUP(A714,emop0321!D:E,2,0)</f>
        <v>1.83</v>
      </c>
      <c r="E714" s="98"/>
      <c r="F714" s="98"/>
    </row>
    <row r="715" ht="11.25" customHeight="1">
      <c r="A715" s="95" t="s">
        <v>1714</v>
      </c>
      <c r="B715" s="96" t="s">
        <v>1715</v>
      </c>
      <c r="C715" s="95" t="s">
        <v>992</v>
      </c>
      <c r="D715" s="97">
        <f>VLOOKUP(A715,emop0321!D:E,2,0)</f>
        <v>1.65</v>
      </c>
      <c r="E715" s="98"/>
      <c r="F715" s="98"/>
    </row>
    <row r="716" ht="11.25" customHeight="1">
      <c r="A716" s="95" t="s">
        <v>1716</v>
      </c>
      <c r="B716" s="96" t="s">
        <v>1717</v>
      </c>
      <c r="C716" s="95" t="s">
        <v>992</v>
      </c>
      <c r="D716" s="97">
        <f>VLOOKUP(A716,emop0321!D:E,2,0)</f>
        <v>1.02</v>
      </c>
      <c r="E716" s="98"/>
      <c r="F716" s="98"/>
    </row>
    <row r="717" ht="11.25" customHeight="1">
      <c r="A717" s="95" t="s">
        <v>1718</v>
      </c>
      <c r="B717" s="96" t="s">
        <v>1719</v>
      </c>
      <c r="C717" s="95" t="s">
        <v>992</v>
      </c>
      <c r="D717" s="97">
        <f>VLOOKUP(A717,emop0321!D:E,2,0)</f>
        <v>0.51</v>
      </c>
      <c r="E717" s="98"/>
      <c r="F717" s="98"/>
    </row>
    <row r="718" ht="11.25" customHeight="1">
      <c r="A718" s="95" t="s">
        <v>1720</v>
      </c>
      <c r="B718" s="96" t="s">
        <v>1721</v>
      </c>
      <c r="C718" s="95" t="s">
        <v>992</v>
      </c>
      <c r="D718" s="97">
        <f>VLOOKUP(A718,emop0321!D:E,2,0)</f>
        <v>1.71</v>
      </c>
      <c r="E718" s="98"/>
      <c r="F718" s="98"/>
    </row>
    <row r="719" ht="11.25" customHeight="1">
      <c r="A719" s="95" t="s">
        <v>1722</v>
      </c>
      <c r="B719" s="96" t="s">
        <v>1723</v>
      </c>
      <c r="C719" s="95" t="s">
        <v>992</v>
      </c>
      <c r="D719" s="97">
        <f>VLOOKUP(A719,emop0321!D:E,2,0)</f>
        <v>1.54</v>
      </c>
      <c r="E719" s="98"/>
      <c r="F719" s="98"/>
    </row>
    <row r="720" ht="11.25" customHeight="1">
      <c r="A720" s="95" t="s">
        <v>1724</v>
      </c>
      <c r="B720" s="96" t="s">
        <v>1725</v>
      </c>
      <c r="C720" s="95" t="s">
        <v>992</v>
      </c>
      <c r="D720" s="97">
        <f>VLOOKUP(A720,emop0321!D:E,2,0)</f>
        <v>4.38</v>
      </c>
      <c r="E720" s="98"/>
      <c r="F720" s="98"/>
    </row>
    <row r="721" ht="11.25" customHeight="1">
      <c r="A721" s="95" t="s">
        <v>1726</v>
      </c>
      <c r="B721" s="96" t="s">
        <v>1727</v>
      </c>
      <c r="C721" s="95" t="s">
        <v>992</v>
      </c>
      <c r="D721" s="97">
        <f>VLOOKUP(A721,emop0321!D:E,2,0)</f>
        <v>3.94</v>
      </c>
      <c r="E721" s="98"/>
      <c r="F721" s="98"/>
    </row>
    <row r="722" ht="11.25" customHeight="1">
      <c r="A722" s="95" t="s">
        <v>1728</v>
      </c>
      <c r="B722" s="96" t="s">
        <v>1729</v>
      </c>
      <c r="C722" s="95" t="s">
        <v>992</v>
      </c>
      <c r="D722" s="97">
        <f>VLOOKUP(A722,emop0321!D:E,2,0)</f>
        <v>4.38</v>
      </c>
      <c r="E722" s="98"/>
      <c r="F722" s="98"/>
    </row>
    <row r="723" ht="11.25" customHeight="1">
      <c r="A723" s="95" t="s">
        <v>1730</v>
      </c>
      <c r="B723" s="96" t="s">
        <v>1731</v>
      </c>
      <c r="C723" s="95" t="s">
        <v>992</v>
      </c>
      <c r="D723" s="97">
        <f>VLOOKUP(A723,emop0321!D:E,2,0)</f>
        <v>1.83</v>
      </c>
      <c r="E723" s="98"/>
      <c r="F723" s="98"/>
    </row>
    <row r="724" ht="11.25" customHeight="1">
      <c r="A724" s="95" t="s">
        <v>1732</v>
      </c>
      <c r="B724" s="96" t="s">
        <v>1733</v>
      </c>
      <c r="C724" s="95" t="s">
        <v>992</v>
      </c>
      <c r="D724" s="97">
        <f>VLOOKUP(A724,emop0321!D:E,2,0)</f>
        <v>1.65</v>
      </c>
      <c r="E724" s="98"/>
      <c r="F724" s="98"/>
    </row>
    <row r="725" ht="11.25" customHeight="1">
      <c r="A725" s="95" t="s">
        <v>1734</v>
      </c>
      <c r="B725" s="96" t="s">
        <v>1735</v>
      </c>
      <c r="C725" s="95" t="s">
        <v>992</v>
      </c>
      <c r="D725" s="97">
        <f>VLOOKUP(A725,emop0321!D:E,2,0)</f>
        <v>1.02</v>
      </c>
      <c r="E725" s="98"/>
      <c r="F725" s="98"/>
    </row>
    <row r="726" ht="11.25" customHeight="1">
      <c r="A726" s="95" t="s">
        <v>1736</v>
      </c>
      <c r="B726" s="96" t="s">
        <v>1737</v>
      </c>
      <c r="C726" s="95" t="s">
        <v>992</v>
      </c>
      <c r="D726" s="97">
        <f>VLOOKUP(A726,emop0321!D:E,2,0)</f>
        <v>0.51</v>
      </c>
      <c r="E726" s="98"/>
      <c r="F726" s="98"/>
    </row>
    <row r="727" ht="11.25" customHeight="1">
      <c r="A727" s="95" t="s">
        <v>1738</v>
      </c>
      <c r="B727" s="96" t="s">
        <v>1739</v>
      </c>
      <c r="C727" s="95" t="s">
        <v>992</v>
      </c>
      <c r="D727" s="97">
        <f>VLOOKUP(A727,emop0321!D:E,2,0)</f>
        <v>3.12</v>
      </c>
      <c r="E727" s="98"/>
      <c r="F727" s="98"/>
    </row>
    <row r="728" ht="11.25" customHeight="1">
      <c r="A728" s="95" t="s">
        <v>1740</v>
      </c>
      <c r="B728" s="96" t="s">
        <v>1741</v>
      </c>
      <c r="C728" s="95" t="s">
        <v>992</v>
      </c>
      <c r="D728" s="97">
        <f>VLOOKUP(A728,emop0321!D:E,2,0)</f>
        <v>2.89</v>
      </c>
      <c r="E728" s="98"/>
      <c r="F728" s="98"/>
    </row>
    <row r="729" ht="11.25" customHeight="1">
      <c r="A729" s="95" t="s">
        <v>1742</v>
      </c>
      <c r="B729" s="96" t="s">
        <v>1743</v>
      </c>
      <c r="C729" s="95" t="s">
        <v>992</v>
      </c>
      <c r="D729" s="97">
        <f>VLOOKUP(A729,emop0321!D:E,2,0)</f>
        <v>1.71</v>
      </c>
      <c r="E729" s="98"/>
      <c r="F729" s="98"/>
    </row>
    <row r="730" ht="11.25" customHeight="1">
      <c r="A730" s="95" t="s">
        <v>1744</v>
      </c>
      <c r="B730" s="96" t="s">
        <v>1745</v>
      </c>
      <c r="C730" s="95" t="s">
        <v>992</v>
      </c>
      <c r="D730" s="97">
        <f>VLOOKUP(A730,emop0321!D:E,2,0)</f>
        <v>2.89</v>
      </c>
      <c r="E730" s="98"/>
      <c r="F730" s="98"/>
    </row>
    <row r="731" ht="11.25" customHeight="1">
      <c r="A731" s="95" t="s">
        <v>1746</v>
      </c>
      <c r="B731" s="96" t="s">
        <v>1747</v>
      </c>
      <c r="C731" s="95" t="s">
        <v>992</v>
      </c>
      <c r="D731" s="97">
        <f>VLOOKUP(A731,emop0321!D:E,2,0)</f>
        <v>9.39</v>
      </c>
      <c r="E731" s="98"/>
      <c r="F731" s="98"/>
    </row>
    <row r="732" ht="11.25" customHeight="1">
      <c r="A732" s="95" t="s">
        <v>1748</v>
      </c>
      <c r="B732" s="96" t="s">
        <v>1749</v>
      </c>
      <c r="C732" s="95" t="s">
        <v>992</v>
      </c>
      <c r="D732" s="97">
        <f>VLOOKUP(A732,emop0321!D:E,2,0)</f>
        <v>7.83</v>
      </c>
      <c r="E732" s="98"/>
      <c r="F732" s="98"/>
    </row>
    <row r="733" ht="11.25" customHeight="1">
      <c r="A733" s="95" t="s">
        <v>1750</v>
      </c>
      <c r="B733" s="96" t="s">
        <v>1751</v>
      </c>
      <c r="C733" s="95" t="s">
        <v>992</v>
      </c>
      <c r="D733" s="97">
        <f>VLOOKUP(A733,emop0321!D:E,2,0)</f>
        <v>0.52</v>
      </c>
      <c r="E733" s="98"/>
      <c r="F733" s="98"/>
    </row>
    <row r="734" ht="11.25" customHeight="1">
      <c r="A734" s="95" t="s">
        <v>1752</v>
      </c>
      <c r="B734" s="96" t="s">
        <v>1753</v>
      </c>
      <c r="C734" s="95" t="s">
        <v>992</v>
      </c>
      <c r="D734" s="97">
        <f>VLOOKUP(A734,emop0321!D:E,2,0)</f>
        <v>0.33</v>
      </c>
      <c r="E734" s="98"/>
      <c r="F734" s="98"/>
    </row>
    <row r="735" ht="11.25" customHeight="1">
      <c r="A735" s="95" t="s">
        <v>1754</v>
      </c>
      <c r="B735" s="96" t="s">
        <v>1755</v>
      </c>
      <c r="C735" s="95" t="s">
        <v>992</v>
      </c>
      <c r="D735" s="97">
        <f>VLOOKUP(A735,emop0321!D:E,2,0)</f>
        <v>2.85</v>
      </c>
      <c r="E735" s="98"/>
      <c r="F735" s="98"/>
    </row>
    <row r="736" ht="11.25" customHeight="1">
      <c r="A736" s="95" t="s">
        <v>1756</v>
      </c>
      <c r="B736" s="96" t="s">
        <v>1757</v>
      </c>
      <c r="C736" s="95" t="s">
        <v>992</v>
      </c>
      <c r="D736" s="97">
        <f>VLOOKUP(A736,emop0321!D:E,2,0)</f>
        <v>2.07</v>
      </c>
      <c r="E736" s="98"/>
      <c r="F736" s="98"/>
    </row>
    <row r="737" ht="11.25" customHeight="1">
      <c r="A737" s="95" t="s">
        <v>1758</v>
      </c>
      <c r="B737" s="96" t="s">
        <v>1759</v>
      </c>
      <c r="C737" s="95" t="s">
        <v>992</v>
      </c>
      <c r="D737" s="97">
        <f>VLOOKUP(A737,emop0321!D:E,2,0)</f>
        <v>1.02</v>
      </c>
      <c r="E737" s="98"/>
      <c r="F737" s="98"/>
    </row>
    <row r="738" ht="11.25" customHeight="1">
      <c r="A738" s="95" t="s">
        <v>1760</v>
      </c>
      <c r="B738" s="96" t="s">
        <v>1761</v>
      </c>
      <c r="C738" s="95" t="s">
        <v>992</v>
      </c>
      <c r="D738" s="97">
        <f>VLOOKUP(A738,emop0321!D:E,2,0)</f>
        <v>3.12</v>
      </c>
      <c r="E738" s="98"/>
      <c r="F738" s="98"/>
    </row>
    <row r="739" ht="11.25" customHeight="1">
      <c r="A739" s="95" t="s">
        <v>1762</v>
      </c>
      <c r="B739" s="96" t="s">
        <v>1763</v>
      </c>
      <c r="C739" s="95" t="s">
        <v>992</v>
      </c>
      <c r="D739" s="97">
        <f>VLOOKUP(A739,emop0321!D:E,2,0)</f>
        <v>2.89</v>
      </c>
      <c r="E739" s="98"/>
      <c r="F739" s="98"/>
    </row>
    <row r="740" ht="11.25" customHeight="1">
      <c r="A740" s="95" t="s">
        <v>1764</v>
      </c>
      <c r="B740" s="96" t="s">
        <v>1765</v>
      </c>
      <c r="C740" s="95" t="s">
        <v>992</v>
      </c>
      <c r="D740" s="97">
        <f>VLOOKUP(A740,emop0321!D:E,2,0)</f>
        <v>1.71</v>
      </c>
      <c r="E740" s="98"/>
      <c r="F740" s="98"/>
    </row>
    <row r="741" ht="11.25" customHeight="1">
      <c r="A741" s="95" t="s">
        <v>1766</v>
      </c>
      <c r="B741" s="96" t="s">
        <v>1767</v>
      </c>
      <c r="C741" s="95" t="s">
        <v>992</v>
      </c>
      <c r="D741" s="97">
        <f>VLOOKUP(A741,emop0321!D:E,2,0)</f>
        <v>2.89</v>
      </c>
      <c r="E741" s="98"/>
      <c r="F741" s="98"/>
    </row>
    <row r="742" ht="11.25" customHeight="1">
      <c r="A742" s="95" t="s">
        <v>1768</v>
      </c>
      <c r="B742" s="96" t="s">
        <v>1769</v>
      </c>
      <c r="C742" s="95" t="s">
        <v>992</v>
      </c>
      <c r="D742" s="97">
        <f>VLOOKUP(A742,emop0321!D:E,2,0)</f>
        <v>9.39</v>
      </c>
      <c r="E742" s="98"/>
      <c r="F742" s="98"/>
    </row>
    <row r="743" ht="11.25" customHeight="1">
      <c r="A743" s="95" t="s">
        <v>1770</v>
      </c>
      <c r="B743" s="96" t="s">
        <v>1771</v>
      </c>
      <c r="C743" s="95" t="s">
        <v>992</v>
      </c>
      <c r="D743" s="97">
        <f>VLOOKUP(A743,emop0321!D:E,2,0)</f>
        <v>7.83</v>
      </c>
      <c r="E743" s="98"/>
      <c r="F743" s="98"/>
    </row>
    <row r="744" ht="11.25" customHeight="1">
      <c r="A744" s="95" t="s">
        <v>1772</v>
      </c>
      <c r="B744" s="96" t="s">
        <v>1773</v>
      </c>
      <c r="C744" s="95" t="s">
        <v>992</v>
      </c>
      <c r="D744" s="97">
        <f>VLOOKUP(A744,emop0321!D:E,2,0)</f>
        <v>0.52</v>
      </c>
      <c r="E744" s="98"/>
      <c r="F744" s="98"/>
    </row>
    <row r="745" ht="11.25" customHeight="1">
      <c r="A745" s="95" t="s">
        <v>1774</v>
      </c>
      <c r="B745" s="96" t="s">
        <v>1775</v>
      </c>
      <c r="C745" s="95" t="s">
        <v>992</v>
      </c>
      <c r="D745" s="97">
        <f>VLOOKUP(A745,emop0321!D:E,2,0)</f>
        <v>0.33</v>
      </c>
      <c r="E745" s="98"/>
      <c r="F745" s="98"/>
    </row>
    <row r="746" ht="11.25" customHeight="1">
      <c r="A746" s="95" t="s">
        <v>1776</v>
      </c>
      <c r="B746" s="96" t="s">
        <v>1777</v>
      </c>
      <c r="C746" s="95" t="s">
        <v>992</v>
      </c>
      <c r="D746" s="97">
        <f>VLOOKUP(A746,emop0321!D:E,2,0)</f>
        <v>2.85</v>
      </c>
      <c r="E746" s="98"/>
      <c r="F746" s="98"/>
    </row>
    <row r="747" ht="11.25" customHeight="1">
      <c r="A747" s="95" t="s">
        <v>1778</v>
      </c>
      <c r="B747" s="96" t="s">
        <v>1779</v>
      </c>
      <c r="C747" s="95" t="s">
        <v>992</v>
      </c>
      <c r="D747" s="97">
        <f>VLOOKUP(A747,emop0321!D:E,2,0)</f>
        <v>2.07</v>
      </c>
      <c r="E747" s="98"/>
      <c r="F747" s="98"/>
    </row>
    <row r="748" ht="11.25" customHeight="1">
      <c r="A748" s="95" t="s">
        <v>1780</v>
      </c>
      <c r="B748" s="96" t="s">
        <v>1781</v>
      </c>
      <c r="C748" s="95" t="s">
        <v>992</v>
      </c>
      <c r="D748" s="97">
        <f>VLOOKUP(A748,emop0321!D:E,2,0)</f>
        <v>1.02</v>
      </c>
      <c r="E748" s="98"/>
      <c r="F748" s="98"/>
    </row>
    <row r="749" ht="11.25" customHeight="1">
      <c r="A749" s="95" t="s">
        <v>1782</v>
      </c>
      <c r="B749" s="96" t="s">
        <v>1783</v>
      </c>
      <c r="C749" s="95" t="s">
        <v>992</v>
      </c>
      <c r="D749" s="97">
        <f>VLOOKUP(A749,emop0321!D:E,2,0)</f>
        <v>5.24</v>
      </c>
      <c r="E749" s="98"/>
      <c r="F749" s="98"/>
    </row>
    <row r="750" ht="11.25" customHeight="1">
      <c r="A750" s="95" t="s">
        <v>1784</v>
      </c>
      <c r="B750" s="96" t="s">
        <v>1785</v>
      </c>
      <c r="C750" s="95" t="s">
        <v>992</v>
      </c>
      <c r="D750" s="97">
        <f>VLOOKUP(A750,emop0321!D:E,2,0)</f>
        <v>3.12</v>
      </c>
      <c r="E750" s="98"/>
      <c r="F750" s="98"/>
    </row>
    <row r="751" ht="11.25" customHeight="1">
      <c r="A751" s="95" t="s">
        <v>1786</v>
      </c>
      <c r="B751" s="96" t="s">
        <v>1787</v>
      </c>
      <c r="C751" s="95" t="s">
        <v>992</v>
      </c>
      <c r="D751" s="97">
        <f>VLOOKUP(A751,emop0321!D:E,2,0)</f>
        <v>2.89</v>
      </c>
      <c r="E751" s="98"/>
      <c r="F751" s="98"/>
    </row>
    <row r="752" ht="11.25" customHeight="1">
      <c r="A752" s="95" t="s">
        <v>1788</v>
      </c>
      <c r="B752" s="96" t="s">
        <v>1789</v>
      </c>
      <c r="C752" s="95" t="s">
        <v>992</v>
      </c>
      <c r="D752" s="97">
        <f>VLOOKUP(A752,emop0321!D:E,2,0)</f>
        <v>5.24</v>
      </c>
      <c r="E752" s="98"/>
      <c r="F752" s="98"/>
    </row>
    <row r="753" ht="11.25" customHeight="1">
      <c r="A753" s="95" t="s">
        <v>1790</v>
      </c>
      <c r="B753" s="96" t="s">
        <v>1791</v>
      </c>
      <c r="C753" s="95" t="s">
        <v>992</v>
      </c>
      <c r="D753" s="97">
        <f>VLOOKUP(A753,emop0321!D:E,2,0)</f>
        <v>9.39</v>
      </c>
      <c r="E753" s="98"/>
      <c r="F753" s="98"/>
    </row>
    <row r="754" ht="11.25" customHeight="1">
      <c r="A754" s="95" t="s">
        <v>1792</v>
      </c>
      <c r="B754" s="96" t="s">
        <v>1793</v>
      </c>
      <c r="C754" s="95" t="s">
        <v>992</v>
      </c>
      <c r="D754" s="97">
        <f>VLOOKUP(A754,emop0321!D:E,2,0)</f>
        <v>7.83</v>
      </c>
      <c r="E754" s="98"/>
      <c r="F754" s="98"/>
    </row>
    <row r="755" ht="11.25" customHeight="1">
      <c r="A755" s="95" t="s">
        <v>1794</v>
      </c>
      <c r="B755" s="96" t="s">
        <v>1795</v>
      </c>
      <c r="C755" s="95" t="s">
        <v>992</v>
      </c>
      <c r="D755" s="97">
        <f>VLOOKUP(A755,emop0321!D:E,2,0)</f>
        <v>5.72</v>
      </c>
      <c r="E755" s="98"/>
      <c r="F755" s="98"/>
    </row>
    <row r="756" ht="11.25" customHeight="1">
      <c r="A756" s="95" t="s">
        <v>1796</v>
      </c>
      <c r="B756" s="96" t="s">
        <v>1797</v>
      </c>
      <c r="C756" s="95" t="s">
        <v>992</v>
      </c>
      <c r="D756" s="97">
        <f>VLOOKUP(A756,emop0321!D:E,2,0)</f>
        <v>3.84</v>
      </c>
      <c r="E756" s="98"/>
      <c r="F756" s="98"/>
    </row>
    <row r="757" ht="11.25" customHeight="1">
      <c r="A757" s="95" t="s">
        <v>1798</v>
      </c>
      <c r="B757" s="96" t="s">
        <v>1799</v>
      </c>
      <c r="C757" s="95" t="s">
        <v>992</v>
      </c>
      <c r="D757" s="97">
        <f>VLOOKUP(A757,emop0321!D:E,2,0)</f>
        <v>2.9</v>
      </c>
      <c r="E757" s="98"/>
      <c r="F757" s="98"/>
    </row>
    <row r="758" ht="11.25" customHeight="1">
      <c r="A758" s="95" t="s">
        <v>1800</v>
      </c>
      <c r="B758" s="96" t="s">
        <v>1801</v>
      </c>
      <c r="C758" s="95" t="s">
        <v>992</v>
      </c>
      <c r="D758" s="97">
        <f>VLOOKUP(A758,emop0321!D:E,2,0)</f>
        <v>0.51</v>
      </c>
      <c r="E758" s="98"/>
      <c r="F758" s="98"/>
    </row>
    <row r="759" ht="11.25" customHeight="1">
      <c r="A759" s="95" t="s">
        <v>1802</v>
      </c>
      <c r="B759" s="96" t="s">
        <v>1803</v>
      </c>
      <c r="C759" s="95" t="s">
        <v>992</v>
      </c>
      <c r="D759" s="97">
        <f>VLOOKUP(A759,emop0321!D:E,2,0)</f>
        <v>0.33</v>
      </c>
      <c r="E759" s="98"/>
      <c r="F759" s="98"/>
    </row>
    <row r="760" ht="11.25" customHeight="1">
      <c r="A760" s="95" t="s">
        <v>1804</v>
      </c>
      <c r="B760" s="96" t="s">
        <v>1805</v>
      </c>
      <c r="C760" s="95" t="s">
        <v>992</v>
      </c>
      <c r="D760" s="97">
        <f>VLOOKUP(A760,emop0321!D:E,2,0)</f>
        <v>3.12</v>
      </c>
      <c r="E760" s="98"/>
      <c r="F760" s="98"/>
    </row>
    <row r="761" ht="11.25" customHeight="1">
      <c r="A761" s="95" t="s">
        <v>1806</v>
      </c>
      <c r="B761" s="96" t="s">
        <v>1807</v>
      </c>
      <c r="C761" s="95" t="s">
        <v>992</v>
      </c>
      <c r="D761" s="97">
        <f>VLOOKUP(A761,emop0321!D:E,2,0)</f>
        <v>2.07</v>
      </c>
      <c r="E761" s="98"/>
      <c r="F761" s="98"/>
    </row>
    <row r="762" ht="11.25" customHeight="1">
      <c r="A762" s="95" t="s">
        <v>1808</v>
      </c>
      <c r="B762" s="96" t="s">
        <v>1809</v>
      </c>
      <c r="C762" s="95" t="s">
        <v>992</v>
      </c>
      <c r="D762" s="97">
        <f>VLOOKUP(A762,emop0321!D:E,2,0)</f>
        <v>1.57</v>
      </c>
      <c r="E762" s="98"/>
      <c r="F762" s="98"/>
    </row>
    <row r="763" ht="11.25" customHeight="1">
      <c r="A763" s="95" t="s">
        <v>1810</v>
      </c>
      <c r="B763" s="96" t="s">
        <v>1811</v>
      </c>
      <c r="C763" s="95" t="s">
        <v>992</v>
      </c>
      <c r="D763" s="97">
        <f>VLOOKUP(A763,emop0321!D:E,2,0)</f>
        <v>5.24</v>
      </c>
      <c r="E763" s="98"/>
      <c r="F763" s="98"/>
    </row>
    <row r="764" ht="11.25" customHeight="1">
      <c r="A764" s="95" t="s">
        <v>1812</v>
      </c>
      <c r="B764" s="96" t="s">
        <v>1813</v>
      </c>
      <c r="C764" s="95" t="s">
        <v>992</v>
      </c>
      <c r="D764" s="97">
        <f>VLOOKUP(A764,emop0321!D:E,2,0)</f>
        <v>3.12</v>
      </c>
      <c r="E764" s="98"/>
      <c r="F764" s="98"/>
    </row>
    <row r="765" ht="11.25" customHeight="1">
      <c r="A765" s="95" t="s">
        <v>1814</v>
      </c>
      <c r="B765" s="96" t="s">
        <v>1815</v>
      </c>
      <c r="C765" s="95" t="s">
        <v>992</v>
      </c>
      <c r="D765" s="97">
        <f>VLOOKUP(A765,emop0321!D:E,2,0)</f>
        <v>2.89</v>
      </c>
      <c r="E765" s="98"/>
      <c r="F765" s="98"/>
    </row>
    <row r="766" ht="11.25" customHeight="1">
      <c r="A766" s="95" t="s">
        <v>1816</v>
      </c>
      <c r="B766" s="96" t="s">
        <v>1817</v>
      </c>
      <c r="C766" s="95" t="s">
        <v>992</v>
      </c>
      <c r="D766" s="97">
        <f>VLOOKUP(A766,emop0321!D:E,2,0)</f>
        <v>5.24</v>
      </c>
      <c r="E766" s="98"/>
      <c r="F766" s="98"/>
    </row>
    <row r="767" ht="11.25" customHeight="1">
      <c r="A767" s="95" t="s">
        <v>1818</v>
      </c>
      <c r="B767" s="96" t="s">
        <v>1819</v>
      </c>
      <c r="C767" s="95" t="s">
        <v>992</v>
      </c>
      <c r="D767" s="97">
        <f>VLOOKUP(A767,emop0321!D:E,2,0)</f>
        <v>9.39</v>
      </c>
      <c r="E767" s="98"/>
      <c r="F767" s="98"/>
    </row>
    <row r="768" ht="11.25" customHeight="1">
      <c r="A768" s="95" t="s">
        <v>1820</v>
      </c>
      <c r="B768" s="96" t="s">
        <v>1821</v>
      </c>
      <c r="C768" s="95" t="s">
        <v>992</v>
      </c>
      <c r="D768" s="97">
        <f>VLOOKUP(A768,emop0321!D:E,2,0)</f>
        <v>7.83</v>
      </c>
      <c r="E768" s="98"/>
      <c r="F768" s="98"/>
    </row>
    <row r="769" ht="11.25" customHeight="1">
      <c r="A769" s="95" t="s">
        <v>1822</v>
      </c>
      <c r="B769" s="96" t="s">
        <v>1823</v>
      </c>
      <c r="C769" s="95" t="s">
        <v>992</v>
      </c>
      <c r="D769" s="97">
        <f>VLOOKUP(A769,emop0321!D:E,2,0)</f>
        <v>5.72</v>
      </c>
      <c r="E769" s="98"/>
      <c r="F769" s="98"/>
    </row>
    <row r="770" ht="11.25" customHeight="1">
      <c r="A770" s="95" t="s">
        <v>1824</v>
      </c>
      <c r="B770" s="96" t="s">
        <v>1825</v>
      </c>
      <c r="C770" s="95" t="s">
        <v>992</v>
      </c>
      <c r="D770" s="97">
        <f>VLOOKUP(A770,emop0321!D:E,2,0)</f>
        <v>3.84</v>
      </c>
      <c r="E770" s="98"/>
      <c r="F770" s="98"/>
    </row>
    <row r="771" ht="11.25" customHeight="1">
      <c r="A771" s="95" t="s">
        <v>1826</v>
      </c>
      <c r="B771" s="96" t="s">
        <v>1827</v>
      </c>
      <c r="C771" s="95" t="s">
        <v>992</v>
      </c>
      <c r="D771" s="97">
        <f>VLOOKUP(A771,emop0321!D:E,2,0)</f>
        <v>2.9</v>
      </c>
      <c r="E771" s="98"/>
      <c r="F771" s="98"/>
    </row>
    <row r="772" ht="11.25" customHeight="1">
      <c r="A772" s="95" t="s">
        <v>1828</v>
      </c>
      <c r="B772" s="96" t="s">
        <v>1829</v>
      </c>
      <c r="C772" s="95" t="s">
        <v>992</v>
      </c>
      <c r="D772" s="97">
        <f>VLOOKUP(A772,emop0321!D:E,2,0)</f>
        <v>0.51</v>
      </c>
      <c r="E772" s="98"/>
      <c r="F772" s="98"/>
    </row>
    <row r="773" ht="11.25" customHeight="1">
      <c r="A773" s="95" t="s">
        <v>1830</v>
      </c>
      <c r="B773" s="96" t="s">
        <v>1831</v>
      </c>
      <c r="C773" s="95" t="s">
        <v>992</v>
      </c>
      <c r="D773" s="97">
        <f>VLOOKUP(A773,emop0321!D:E,2,0)</f>
        <v>0.33</v>
      </c>
      <c r="E773" s="98"/>
      <c r="F773" s="98"/>
    </row>
    <row r="774" ht="11.25" customHeight="1">
      <c r="A774" s="95" t="s">
        <v>1832</v>
      </c>
      <c r="B774" s="96" t="s">
        <v>1833</v>
      </c>
      <c r="C774" s="95" t="s">
        <v>992</v>
      </c>
      <c r="D774" s="97">
        <f>VLOOKUP(A774,emop0321!D:E,2,0)</f>
        <v>3.12</v>
      </c>
      <c r="E774" s="98"/>
      <c r="F774" s="98"/>
    </row>
    <row r="775" ht="11.25" customHeight="1">
      <c r="A775" s="95" t="s">
        <v>1834</v>
      </c>
      <c r="B775" s="96" t="s">
        <v>1835</v>
      </c>
      <c r="C775" s="95" t="s">
        <v>992</v>
      </c>
      <c r="D775" s="97">
        <f>VLOOKUP(A775,emop0321!D:E,2,0)</f>
        <v>2.07</v>
      </c>
      <c r="E775" s="98"/>
      <c r="F775" s="98"/>
    </row>
    <row r="776" ht="11.25" customHeight="1">
      <c r="A776" s="95" t="s">
        <v>1836</v>
      </c>
      <c r="B776" s="96" t="s">
        <v>1837</v>
      </c>
      <c r="C776" s="95" t="s">
        <v>992</v>
      </c>
      <c r="D776" s="97">
        <f>VLOOKUP(A776,emop0321!D:E,2,0)</f>
        <v>1.57</v>
      </c>
      <c r="E776" s="98"/>
      <c r="F776" s="98"/>
    </row>
    <row r="777" ht="11.25" customHeight="1">
      <c r="A777" s="95" t="s">
        <v>1838</v>
      </c>
      <c r="B777" s="96" t="s">
        <v>1839</v>
      </c>
      <c r="C777" s="95" t="s">
        <v>992</v>
      </c>
      <c r="D777" s="97">
        <f>VLOOKUP(A777,emop0321!D:E,2,0)</f>
        <v>6.26</v>
      </c>
      <c r="E777" s="98"/>
      <c r="F777" s="98"/>
    </row>
    <row r="778" ht="11.25" customHeight="1">
      <c r="A778" s="95" t="s">
        <v>1840</v>
      </c>
      <c r="B778" s="96" t="s">
        <v>1841</v>
      </c>
      <c r="C778" s="95" t="s">
        <v>992</v>
      </c>
      <c r="D778" s="97">
        <f>VLOOKUP(A778,emop0321!D:E,2,0)</f>
        <v>5.24</v>
      </c>
      <c r="E778" s="98"/>
      <c r="F778" s="98"/>
    </row>
    <row r="779" ht="11.25" customHeight="1">
      <c r="A779" s="95" t="s">
        <v>1842</v>
      </c>
      <c r="B779" s="96" t="s">
        <v>1843</v>
      </c>
      <c r="C779" s="95" t="s">
        <v>992</v>
      </c>
      <c r="D779" s="97">
        <f>VLOOKUP(A779,emop0321!D:E,2,0)</f>
        <v>3.12</v>
      </c>
      <c r="E779" s="98"/>
      <c r="F779" s="98"/>
    </row>
    <row r="780" ht="11.25" customHeight="1">
      <c r="A780" s="95" t="s">
        <v>1844</v>
      </c>
      <c r="B780" s="96" t="s">
        <v>1845</v>
      </c>
      <c r="C780" s="95" t="s">
        <v>992</v>
      </c>
      <c r="D780" s="97">
        <f>VLOOKUP(A780,emop0321!D:E,2,0)</f>
        <v>10.48</v>
      </c>
      <c r="E780" s="98"/>
      <c r="F780" s="98"/>
    </row>
    <row r="781" ht="11.25" customHeight="1">
      <c r="A781" s="95" t="s">
        <v>1846</v>
      </c>
      <c r="B781" s="96" t="s">
        <v>1847</v>
      </c>
      <c r="C781" s="95" t="s">
        <v>992</v>
      </c>
      <c r="D781" s="97">
        <f>VLOOKUP(A781,emop0321!D:E,2,0)</f>
        <v>7.83</v>
      </c>
      <c r="E781" s="98"/>
      <c r="F781" s="98"/>
    </row>
    <row r="782" ht="11.25" customHeight="1">
      <c r="A782" s="95" t="s">
        <v>1848</v>
      </c>
      <c r="B782" s="96" t="s">
        <v>1849</v>
      </c>
      <c r="C782" s="95" t="s">
        <v>992</v>
      </c>
      <c r="D782" s="97">
        <f>VLOOKUP(A782,emop0321!D:E,2,0)</f>
        <v>12.53</v>
      </c>
      <c r="E782" s="98"/>
      <c r="F782" s="98"/>
    </row>
    <row r="783" ht="11.25" customHeight="1">
      <c r="A783" s="95" t="s">
        <v>1850</v>
      </c>
      <c r="B783" s="96" t="s">
        <v>1851</v>
      </c>
      <c r="C783" s="95" t="s">
        <v>992</v>
      </c>
      <c r="D783" s="97">
        <f>VLOOKUP(A783,emop0321!D:E,2,0)</f>
        <v>7.63</v>
      </c>
      <c r="E783" s="98"/>
      <c r="F783" s="98"/>
    </row>
    <row r="784" ht="11.25" customHeight="1">
      <c r="A784" s="95" t="s">
        <v>1852</v>
      </c>
      <c r="B784" s="96" t="s">
        <v>1853</v>
      </c>
      <c r="C784" s="95" t="s">
        <v>992</v>
      </c>
      <c r="D784" s="97">
        <f>VLOOKUP(A784,emop0321!D:E,2,0)</f>
        <v>5.72</v>
      </c>
      <c r="E784" s="98"/>
      <c r="F784" s="98"/>
    </row>
    <row r="785" ht="11.25" customHeight="1">
      <c r="A785" s="95" t="s">
        <v>1854</v>
      </c>
      <c r="B785" s="96" t="s">
        <v>1855</v>
      </c>
      <c r="C785" s="95" t="s">
        <v>992</v>
      </c>
      <c r="D785" s="97">
        <f>VLOOKUP(A785,emop0321!D:E,2,0)</f>
        <v>3.84</v>
      </c>
      <c r="E785" s="98"/>
      <c r="F785" s="98"/>
    </row>
    <row r="786" ht="11.25" customHeight="1">
      <c r="A786" s="95" t="s">
        <v>1856</v>
      </c>
      <c r="B786" s="96" t="s">
        <v>1857</v>
      </c>
      <c r="C786" s="95" t="s">
        <v>992</v>
      </c>
      <c r="D786" s="97">
        <f>VLOOKUP(A786,emop0321!D:E,2,0)</f>
        <v>0.7</v>
      </c>
      <c r="E786" s="98"/>
      <c r="F786" s="98"/>
    </row>
    <row r="787" ht="11.25" customHeight="1">
      <c r="A787" s="95" t="s">
        <v>1858</v>
      </c>
      <c r="B787" s="96" t="s">
        <v>1859</v>
      </c>
      <c r="C787" s="95" t="s">
        <v>992</v>
      </c>
      <c r="D787" s="97">
        <f>VLOOKUP(A787,emop0321!D:E,2,0)</f>
        <v>0.51</v>
      </c>
      <c r="E787" s="98"/>
      <c r="F787" s="98"/>
    </row>
    <row r="788" ht="11.25" customHeight="1">
      <c r="A788" s="95" t="s">
        <v>1860</v>
      </c>
      <c r="B788" s="96" t="s">
        <v>1861</v>
      </c>
      <c r="C788" s="95" t="s">
        <v>992</v>
      </c>
      <c r="D788" s="97">
        <f>VLOOKUP(A788,emop0321!D:E,2,0)</f>
        <v>3.12</v>
      </c>
      <c r="E788" s="98"/>
      <c r="F788" s="98"/>
    </row>
    <row r="789" ht="11.25" customHeight="1">
      <c r="A789" s="95" t="s">
        <v>1862</v>
      </c>
      <c r="B789" s="96" t="s">
        <v>1863</v>
      </c>
      <c r="C789" s="95" t="s">
        <v>992</v>
      </c>
      <c r="D789" s="97">
        <f>VLOOKUP(A789,emop0321!D:E,2,0)</f>
        <v>2.07</v>
      </c>
      <c r="E789" s="98"/>
      <c r="F789" s="98"/>
    </row>
    <row r="790" ht="11.25" customHeight="1">
      <c r="A790" s="95" t="s">
        <v>1864</v>
      </c>
      <c r="B790" s="96" t="s">
        <v>1865</v>
      </c>
      <c r="C790" s="95" t="s">
        <v>992</v>
      </c>
      <c r="D790" s="97">
        <f>VLOOKUP(A790,emop0321!D:E,2,0)</f>
        <v>1.57</v>
      </c>
      <c r="E790" s="98"/>
      <c r="F790" s="98"/>
    </row>
    <row r="791" ht="11.25" customHeight="1">
      <c r="A791" s="95" t="s">
        <v>1866</v>
      </c>
      <c r="B791" s="96" t="s">
        <v>1867</v>
      </c>
      <c r="C791" s="95" t="s">
        <v>992</v>
      </c>
      <c r="D791" s="97">
        <f>VLOOKUP(A791,emop0321!D:E,2,0)</f>
        <v>4.8</v>
      </c>
      <c r="E791" s="98"/>
      <c r="F791" s="98"/>
    </row>
    <row r="792" ht="11.25" customHeight="1">
      <c r="A792" s="95" t="s">
        <v>1868</v>
      </c>
      <c r="B792" s="96" t="s">
        <v>1869</v>
      </c>
      <c r="C792" s="95" t="s">
        <v>992</v>
      </c>
      <c r="D792" s="97">
        <f>VLOOKUP(A792,emop0321!D:E,2,0)</f>
        <v>3.99</v>
      </c>
      <c r="E792" s="98"/>
      <c r="F792" s="98"/>
    </row>
    <row r="793" ht="11.25" customHeight="1">
      <c r="A793" s="95" t="s">
        <v>1870</v>
      </c>
      <c r="B793" s="96" t="s">
        <v>1871</v>
      </c>
      <c r="C793" s="95" t="s">
        <v>992</v>
      </c>
      <c r="D793" s="97">
        <f>VLOOKUP(A793,emop0321!D:E,2,0)</f>
        <v>2.41</v>
      </c>
      <c r="E793" s="98"/>
      <c r="F793" s="98"/>
    </row>
    <row r="794" ht="11.25" customHeight="1">
      <c r="A794" s="95" t="s">
        <v>1872</v>
      </c>
      <c r="B794" s="96" t="s">
        <v>1873</v>
      </c>
      <c r="C794" s="95" t="s">
        <v>992</v>
      </c>
      <c r="D794" s="97">
        <f>VLOOKUP(A794,emop0321!D:E,2,0)</f>
        <v>6.26</v>
      </c>
      <c r="E794" s="98"/>
      <c r="F794" s="98"/>
    </row>
    <row r="795" ht="11.25" customHeight="1">
      <c r="A795" s="95" t="s">
        <v>1874</v>
      </c>
      <c r="B795" s="96" t="s">
        <v>1875</v>
      </c>
      <c r="C795" s="95" t="s">
        <v>992</v>
      </c>
      <c r="D795" s="97">
        <f>VLOOKUP(A795,emop0321!D:E,2,0)</f>
        <v>5.24</v>
      </c>
      <c r="E795" s="98"/>
      <c r="F795" s="98"/>
    </row>
    <row r="796" ht="11.25" customHeight="1">
      <c r="A796" s="95" t="s">
        <v>1876</v>
      </c>
      <c r="B796" s="96" t="s">
        <v>1877</v>
      </c>
      <c r="C796" s="95" t="s">
        <v>992</v>
      </c>
      <c r="D796" s="97">
        <f>VLOOKUP(A796,emop0321!D:E,2,0)</f>
        <v>3.12</v>
      </c>
      <c r="E796" s="98"/>
      <c r="F796" s="98"/>
    </row>
    <row r="797" ht="11.25" customHeight="1">
      <c r="A797" s="95" t="s">
        <v>1878</v>
      </c>
      <c r="B797" s="96" t="s">
        <v>1879</v>
      </c>
      <c r="C797" s="95" t="s">
        <v>992</v>
      </c>
      <c r="D797" s="97">
        <f>VLOOKUP(A797,emop0321!D:E,2,0)</f>
        <v>10.48</v>
      </c>
      <c r="E797" s="98"/>
      <c r="F797" s="98"/>
    </row>
    <row r="798" ht="11.25" customHeight="1">
      <c r="A798" s="95" t="s">
        <v>1880</v>
      </c>
      <c r="B798" s="96" t="s">
        <v>1881</v>
      </c>
      <c r="C798" s="95" t="s">
        <v>992</v>
      </c>
      <c r="D798" s="97">
        <f>VLOOKUP(A798,emop0321!D:E,2,0)</f>
        <v>7.83</v>
      </c>
      <c r="E798" s="98"/>
      <c r="F798" s="98"/>
    </row>
    <row r="799" ht="11.25" customHeight="1">
      <c r="A799" s="95" t="s">
        <v>1882</v>
      </c>
      <c r="B799" s="96" t="s">
        <v>1883</v>
      </c>
      <c r="C799" s="95" t="s">
        <v>992</v>
      </c>
      <c r="D799" s="97">
        <f>VLOOKUP(A799,emop0321!D:E,2,0)</f>
        <v>12.53</v>
      </c>
      <c r="E799" s="98"/>
      <c r="F799" s="98"/>
    </row>
    <row r="800" ht="11.25" customHeight="1">
      <c r="A800" s="95" t="s">
        <v>1884</v>
      </c>
      <c r="B800" s="96" t="s">
        <v>1885</v>
      </c>
      <c r="C800" s="95" t="s">
        <v>992</v>
      </c>
      <c r="D800" s="97">
        <f>VLOOKUP(A800,emop0321!D:E,2,0)</f>
        <v>7.63</v>
      </c>
      <c r="E800" s="98"/>
      <c r="F800" s="98"/>
    </row>
    <row r="801" ht="11.25" customHeight="1">
      <c r="A801" s="95" t="s">
        <v>1886</v>
      </c>
      <c r="B801" s="96" t="s">
        <v>1887</v>
      </c>
      <c r="C801" s="95" t="s">
        <v>992</v>
      </c>
      <c r="D801" s="97">
        <f>VLOOKUP(A801,emop0321!D:E,2,0)</f>
        <v>5.72</v>
      </c>
      <c r="E801" s="98"/>
      <c r="F801" s="98"/>
    </row>
    <row r="802" ht="11.25" customHeight="1">
      <c r="A802" s="95" t="s">
        <v>1888</v>
      </c>
      <c r="B802" s="96" t="s">
        <v>1889</v>
      </c>
      <c r="C802" s="95" t="s">
        <v>992</v>
      </c>
      <c r="D802" s="97">
        <f>VLOOKUP(A802,emop0321!D:E,2,0)</f>
        <v>3.84</v>
      </c>
      <c r="E802" s="98"/>
      <c r="F802" s="98"/>
    </row>
    <row r="803" ht="11.25" customHeight="1">
      <c r="A803" s="95" t="s">
        <v>1890</v>
      </c>
      <c r="B803" s="96" t="s">
        <v>1891</v>
      </c>
      <c r="C803" s="95" t="s">
        <v>992</v>
      </c>
      <c r="D803" s="97">
        <f>VLOOKUP(A803,emop0321!D:E,2,0)</f>
        <v>0.7</v>
      </c>
      <c r="E803" s="98"/>
      <c r="F803" s="98"/>
    </row>
    <row r="804" ht="11.25" customHeight="1">
      <c r="A804" s="95" t="s">
        <v>1892</v>
      </c>
      <c r="B804" s="96" t="s">
        <v>1893</v>
      </c>
      <c r="C804" s="95" t="s">
        <v>992</v>
      </c>
      <c r="D804" s="97">
        <f>VLOOKUP(A804,emop0321!D:E,2,0)</f>
        <v>0.51</v>
      </c>
      <c r="E804" s="98"/>
      <c r="F804" s="98"/>
    </row>
    <row r="805" ht="11.25" customHeight="1">
      <c r="A805" s="95" t="s">
        <v>1894</v>
      </c>
      <c r="B805" s="96" t="s">
        <v>1895</v>
      </c>
      <c r="C805" s="95" t="s">
        <v>992</v>
      </c>
      <c r="D805" s="97">
        <f>VLOOKUP(A805,emop0321!D:E,2,0)</f>
        <v>3.12</v>
      </c>
      <c r="E805" s="98"/>
      <c r="F805" s="98"/>
    </row>
    <row r="806" ht="11.25" customHeight="1">
      <c r="A806" s="95" t="s">
        <v>1896</v>
      </c>
      <c r="B806" s="96" t="s">
        <v>1897</v>
      </c>
      <c r="C806" s="95" t="s">
        <v>992</v>
      </c>
      <c r="D806" s="97">
        <f>VLOOKUP(A806,emop0321!D:E,2,0)</f>
        <v>2.07</v>
      </c>
      <c r="E806" s="98"/>
      <c r="F806" s="98"/>
    </row>
    <row r="807" ht="11.25" customHeight="1">
      <c r="A807" s="95" t="s">
        <v>1898</v>
      </c>
      <c r="B807" s="96" t="s">
        <v>1899</v>
      </c>
      <c r="C807" s="95" t="s">
        <v>992</v>
      </c>
      <c r="D807" s="97">
        <f>VLOOKUP(A807,emop0321!D:E,2,0)</f>
        <v>1.57</v>
      </c>
      <c r="E807" s="98"/>
      <c r="F807" s="98"/>
    </row>
    <row r="808" ht="11.25" customHeight="1">
      <c r="A808" s="95" t="s">
        <v>1900</v>
      </c>
      <c r="B808" s="96" t="s">
        <v>1901</v>
      </c>
      <c r="C808" s="95" t="s">
        <v>992</v>
      </c>
      <c r="D808" s="97">
        <f>VLOOKUP(A808,emop0321!D:E,2,0)</f>
        <v>4.8</v>
      </c>
      <c r="E808" s="98"/>
      <c r="F808" s="98"/>
    </row>
    <row r="809" ht="11.25" customHeight="1">
      <c r="A809" s="95" t="s">
        <v>1902</v>
      </c>
      <c r="B809" s="96" t="s">
        <v>1903</v>
      </c>
      <c r="C809" s="95" t="s">
        <v>992</v>
      </c>
      <c r="D809" s="97">
        <f>VLOOKUP(A809,emop0321!D:E,2,0)</f>
        <v>3.99</v>
      </c>
      <c r="E809" s="98"/>
      <c r="F809" s="98"/>
    </row>
    <row r="810" ht="11.25" customHeight="1">
      <c r="A810" s="95" t="s">
        <v>1904</v>
      </c>
      <c r="B810" s="96" t="s">
        <v>1905</v>
      </c>
      <c r="C810" s="95" t="s">
        <v>992</v>
      </c>
      <c r="D810" s="97">
        <f>VLOOKUP(A810,emop0321!D:E,2,0)</f>
        <v>2.41</v>
      </c>
      <c r="E810" s="98"/>
      <c r="F810" s="98"/>
    </row>
    <row r="811" ht="11.25" customHeight="1">
      <c r="A811" s="95" t="s">
        <v>1906</v>
      </c>
      <c r="B811" s="96" t="s">
        <v>1907</v>
      </c>
      <c r="C811" s="95" t="s">
        <v>992</v>
      </c>
      <c r="D811" s="97">
        <f>VLOOKUP(A811,emop0321!D:E,2,0)</f>
        <v>32.92</v>
      </c>
      <c r="E811" s="98"/>
      <c r="F811" s="98"/>
    </row>
    <row r="812" ht="11.25" customHeight="1">
      <c r="A812" s="95" t="s">
        <v>1908</v>
      </c>
      <c r="B812" s="96" t="s">
        <v>1909</v>
      </c>
      <c r="C812" s="95" t="s">
        <v>992</v>
      </c>
      <c r="D812" s="97">
        <f>VLOOKUP(A812,emop0321!D:E,2,0)</f>
        <v>28.9</v>
      </c>
      <c r="E812" s="98"/>
      <c r="F812" s="98"/>
    </row>
    <row r="813" ht="11.25" customHeight="1">
      <c r="A813" s="95" t="s">
        <v>1910</v>
      </c>
      <c r="B813" s="96" t="s">
        <v>1911</v>
      </c>
      <c r="C813" s="95" t="s">
        <v>992</v>
      </c>
      <c r="D813" s="97">
        <f>VLOOKUP(A813,emop0321!D:E,2,0)</f>
        <v>24.87</v>
      </c>
      <c r="E813" s="98"/>
      <c r="F813" s="98"/>
    </row>
    <row r="814" ht="11.25" customHeight="1">
      <c r="A814" s="95" t="s">
        <v>1912</v>
      </c>
      <c r="B814" s="96" t="s">
        <v>1913</v>
      </c>
      <c r="C814" s="95" t="s">
        <v>992</v>
      </c>
      <c r="D814" s="97">
        <f>VLOOKUP(A814,emop0321!D:E,2,0)</f>
        <v>32.92</v>
      </c>
      <c r="E814" s="98"/>
      <c r="F814" s="98"/>
    </row>
    <row r="815" ht="11.25" customHeight="1">
      <c r="A815" s="95" t="s">
        <v>1914</v>
      </c>
      <c r="B815" s="96" t="s">
        <v>1915</v>
      </c>
      <c r="C815" s="95" t="s">
        <v>992</v>
      </c>
      <c r="D815" s="97">
        <f>VLOOKUP(A815,emop0321!D:E,2,0)</f>
        <v>28.9</v>
      </c>
      <c r="E815" s="98"/>
      <c r="F815" s="98"/>
    </row>
    <row r="816" ht="11.25" customHeight="1">
      <c r="A816" s="95" t="s">
        <v>1916</v>
      </c>
      <c r="B816" s="96" t="s">
        <v>1917</v>
      </c>
      <c r="C816" s="95" t="s">
        <v>992</v>
      </c>
      <c r="D816" s="97">
        <f>VLOOKUP(A816,emop0321!D:E,2,0)</f>
        <v>24.87</v>
      </c>
      <c r="E816" s="98"/>
      <c r="F816" s="98"/>
    </row>
    <row r="817" ht="11.25" customHeight="1">
      <c r="A817" s="95" t="s">
        <v>1918</v>
      </c>
      <c r="B817" s="96" t="s">
        <v>1919</v>
      </c>
      <c r="C817" s="95" t="s">
        <v>992</v>
      </c>
      <c r="D817" s="97">
        <f>VLOOKUP(A817,emop0321!D:E,2,0)</f>
        <v>32.92</v>
      </c>
      <c r="E817" s="98"/>
      <c r="F817" s="98"/>
    </row>
    <row r="818" ht="11.25" customHeight="1">
      <c r="A818" s="95" t="s">
        <v>1920</v>
      </c>
      <c r="B818" s="96" t="s">
        <v>1921</v>
      </c>
      <c r="C818" s="95" t="s">
        <v>992</v>
      </c>
      <c r="D818" s="97">
        <f>VLOOKUP(A818,emop0321!D:E,2,0)</f>
        <v>28.92</v>
      </c>
      <c r="E818" s="98"/>
      <c r="F818" s="98"/>
    </row>
    <row r="819" ht="11.25" customHeight="1">
      <c r="A819" s="95" t="s">
        <v>1922</v>
      </c>
      <c r="B819" s="96" t="s">
        <v>1923</v>
      </c>
      <c r="C819" s="95" t="s">
        <v>992</v>
      </c>
      <c r="D819" s="97">
        <f>VLOOKUP(A819,emop0321!D:E,2,0)</f>
        <v>25.94</v>
      </c>
      <c r="E819" s="98"/>
      <c r="F819" s="98"/>
    </row>
    <row r="820" ht="11.25" customHeight="1">
      <c r="A820" s="95" t="s">
        <v>1924</v>
      </c>
      <c r="B820" s="96" t="s">
        <v>1925</v>
      </c>
      <c r="C820" s="95" t="s">
        <v>992</v>
      </c>
      <c r="D820" s="97">
        <f>VLOOKUP(A820,emop0321!D:E,2,0)</f>
        <v>49.37</v>
      </c>
      <c r="E820" s="98"/>
      <c r="F820" s="98"/>
    </row>
    <row r="821" ht="11.25" customHeight="1">
      <c r="A821" s="95" t="s">
        <v>1926</v>
      </c>
      <c r="B821" s="96" t="s">
        <v>1927</v>
      </c>
      <c r="C821" s="95" t="s">
        <v>992</v>
      </c>
      <c r="D821" s="97">
        <f>VLOOKUP(A821,emop0321!D:E,2,0)</f>
        <v>28.92</v>
      </c>
      <c r="E821" s="98"/>
      <c r="F821" s="98"/>
    </row>
    <row r="822" ht="11.25" customHeight="1">
      <c r="A822" s="95" t="s">
        <v>1928</v>
      </c>
      <c r="B822" s="96" t="s">
        <v>1929</v>
      </c>
      <c r="C822" s="95" t="s">
        <v>992</v>
      </c>
      <c r="D822" s="97">
        <f>VLOOKUP(A822,emop0321!D:E,2,0)</f>
        <v>25.94</v>
      </c>
      <c r="E822" s="98"/>
      <c r="F822" s="98"/>
    </row>
    <row r="823" ht="11.25" customHeight="1">
      <c r="A823" s="95" t="s">
        <v>1930</v>
      </c>
      <c r="B823" s="96" t="s">
        <v>1931</v>
      </c>
      <c r="C823" s="95" t="s">
        <v>992</v>
      </c>
      <c r="D823" s="97">
        <f>VLOOKUP(A823,emop0321!D:E,2,0)</f>
        <v>28.83</v>
      </c>
      <c r="E823" s="98"/>
      <c r="F823" s="98"/>
    </row>
    <row r="824" ht="11.25" customHeight="1">
      <c r="A824" s="95" t="s">
        <v>1932</v>
      </c>
      <c r="B824" s="96" t="s">
        <v>1933</v>
      </c>
      <c r="C824" s="95" t="s">
        <v>992</v>
      </c>
      <c r="D824" s="97">
        <f>VLOOKUP(A824,emop0321!D:E,2,0)</f>
        <v>25.5</v>
      </c>
      <c r="E824" s="98"/>
      <c r="F824" s="98"/>
    </row>
    <row r="825" ht="11.25" customHeight="1">
      <c r="A825" s="95" t="s">
        <v>1934</v>
      </c>
      <c r="B825" s="96" t="s">
        <v>1935</v>
      </c>
      <c r="C825" s="95" t="s">
        <v>992</v>
      </c>
      <c r="D825" s="97">
        <f>VLOOKUP(A825,emop0321!D:E,2,0)</f>
        <v>21.46</v>
      </c>
      <c r="E825" s="98"/>
      <c r="F825" s="98"/>
    </row>
    <row r="826" ht="11.25" customHeight="1">
      <c r="A826" s="95" t="s">
        <v>1936</v>
      </c>
      <c r="B826" s="96" t="s">
        <v>1937</v>
      </c>
      <c r="C826" s="95" t="s">
        <v>992</v>
      </c>
      <c r="D826" s="97">
        <f>VLOOKUP(A826,emop0321!D:E,2,0)</f>
        <v>28.83</v>
      </c>
      <c r="E826" s="98"/>
      <c r="F826" s="98"/>
    </row>
    <row r="827" ht="11.25" customHeight="1">
      <c r="A827" s="95" t="s">
        <v>1938</v>
      </c>
      <c r="B827" s="96" t="s">
        <v>1939</v>
      </c>
      <c r="C827" s="95" t="s">
        <v>992</v>
      </c>
      <c r="D827" s="97">
        <f>VLOOKUP(A827,emop0321!D:E,2,0)</f>
        <v>25.5</v>
      </c>
      <c r="E827" s="98"/>
      <c r="F827" s="98"/>
    </row>
    <row r="828" ht="11.25" customHeight="1">
      <c r="A828" s="95" t="s">
        <v>1940</v>
      </c>
      <c r="B828" s="96" t="s">
        <v>1941</v>
      </c>
      <c r="C828" s="95" t="s">
        <v>992</v>
      </c>
      <c r="D828" s="97">
        <f>VLOOKUP(A828,emop0321!D:E,2,0)</f>
        <v>21.46</v>
      </c>
      <c r="E828" s="98"/>
      <c r="F828" s="98"/>
    </row>
    <row r="829" ht="11.25" customHeight="1">
      <c r="A829" s="95" t="s">
        <v>1942</v>
      </c>
      <c r="B829" s="96" t="s">
        <v>1943</v>
      </c>
      <c r="C829" s="95" t="s">
        <v>992</v>
      </c>
      <c r="D829" s="97">
        <f>VLOOKUP(A829,emop0321!D:E,2,0)</f>
        <v>2.08</v>
      </c>
      <c r="E829" s="98"/>
      <c r="F829" s="98"/>
    </row>
    <row r="830" ht="11.25" customHeight="1">
      <c r="A830" s="95" t="s">
        <v>1944</v>
      </c>
      <c r="B830" s="96" t="s">
        <v>1945</v>
      </c>
      <c r="C830" s="95" t="s">
        <v>992</v>
      </c>
      <c r="D830" s="97">
        <f>VLOOKUP(A830,emop0321!D:E,2,0)</f>
        <v>1.44</v>
      </c>
      <c r="E830" s="98"/>
      <c r="F830" s="98"/>
    </row>
    <row r="831" ht="11.25" customHeight="1">
      <c r="A831" s="95" t="s">
        <v>1946</v>
      </c>
      <c r="B831" s="96" t="s">
        <v>1947</v>
      </c>
      <c r="C831" s="95" t="s">
        <v>992</v>
      </c>
      <c r="D831" s="97">
        <f>VLOOKUP(A831,emop0321!D:E,2,0)</f>
        <v>0.85</v>
      </c>
      <c r="E831" s="98"/>
      <c r="F831" s="98"/>
    </row>
    <row r="832" ht="11.25" customHeight="1">
      <c r="A832" s="95" t="s">
        <v>1948</v>
      </c>
      <c r="B832" s="96" t="s">
        <v>1949</v>
      </c>
      <c r="C832" s="95" t="s">
        <v>992</v>
      </c>
      <c r="D832" s="97">
        <f>VLOOKUP(A832,emop0321!D:E,2,0)</f>
        <v>2.08</v>
      </c>
      <c r="E832" s="98"/>
      <c r="F832" s="98"/>
    </row>
    <row r="833" ht="11.25" customHeight="1">
      <c r="A833" s="95" t="s">
        <v>1950</v>
      </c>
      <c r="B833" s="96" t="s">
        <v>1951</v>
      </c>
      <c r="C833" s="95" t="s">
        <v>992</v>
      </c>
      <c r="D833" s="97">
        <f>VLOOKUP(A833,emop0321!D:E,2,0)</f>
        <v>1.44</v>
      </c>
      <c r="E833" s="98"/>
      <c r="F833" s="98"/>
    </row>
    <row r="834" ht="11.25" customHeight="1">
      <c r="A834" s="95" t="s">
        <v>1952</v>
      </c>
      <c r="B834" s="96" t="s">
        <v>1953</v>
      </c>
      <c r="C834" s="95" t="s">
        <v>992</v>
      </c>
      <c r="D834" s="97">
        <f>VLOOKUP(A834,emop0321!D:E,2,0)</f>
        <v>0.85</v>
      </c>
      <c r="E834" s="98"/>
      <c r="F834" s="98"/>
    </row>
    <row r="835" ht="11.25" customHeight="1">
      <c r="A835" s="95" t="s">
        <v>1954</v>
      </c>
      <c r="B835" s="96" t="s">
        <v>1955</v>
      </c>
      <c r="C835" s="95" t="s">
        <v>992</v>
      </c>
      <c r="D835" s="97">
        <f>VLOOKUP(A835,emop0321!D:E,2,0)</f>
        <v>0.68</v>
      </c>
      <c r="E835" s="98"/>
      <c r="F835" s="98"/>
    </row>
    <row r="836" ht="11.25" customHeight="1">
      <c r="A836" s="95" t="s">
        <v>1956</v>
      </c>
      <c r="B836" s="96" t="s">
        <v>1957</v>
      </c>
      <c r="C836" s="95" t="s">
        <v>992</v>
      </c>
      <c r="D836" s="97">
        <f>VLOOKUP(A836,emop0321!D:E,2,0)</f>
        <v>0.5</v>
      </c>
      <c r="E836" s="98"/>
      <c r="F836" s="98"/>
    </row>
    <row r="837" ht="11.25" customHeight="1">
      <c r="A837" s="95" t="s">
        <v>1958</v>
      </c>
      <c r="B837" s="96" t="s">
        <v>1959</v>
      </c>
      <c r="C837" s="95" t="s">
        <v>992</v>
      </c>
      <c r="D837" s="97">
        <f>VLOOKUP(A837,emop0321!D:E,2,0)</f>
        <v>0.32</v>
      </c>
      <c r="E837" s="98"/>
      <c r="F837" s="98"/>
    </row>
    <row r="838" ht="11.25" customHeight="1">
      <c r="A838" s="95" t="s">
        <v>1960</v>
      </c>
      <c r="B838" s="96" t="s">
        <v>1961</v>
      </c>
      <c r="C838" s="95" t="s">
        <v>992</v>
      </c>
      <c r="D838" s="97">
        <f>VLOOKUP(A838,emop0321!D:E,2,0)</f>
        <v>0.68</v>
      </c>
      <c r="E838" s="98"/>
      <c r="F838" s="98"/>
    </row>
    <row r="839" ht="11.25" customHeight="1">
      <c r="A839" s="95" t="s">
        <v>1962</v>
      </c>
      <c r="B839" s="96" t="s">
        <v>1963</v>
      </c>
      <c r="C839" s="95" t="s">
        <v>992</v>
      </c>
      <c r="D839" s="97">
        <f>VLOOKUP(A839,emop0321!D:E,2,0)</f>
        <v>0.5</v>
      </c>
      <c r="E839" s="98"/>
      <c r="F839" s="98"/>
    </row>
    <row r="840" ht="11.25" customHeight="1">
      <c r="A840" s="95" t="s">
        <v>1964</v>
      </c>
      <c r="B840" s="96" t="s">
        <v>1965</v>
      </c>
      <c r="C840" s="95" t="s">
        <v>992</v>
      </c>
      <c r="D840" s="97">
        <f>VLOOKUP(A840,emop0321!D:E,2,0)</f>
        <v>0.32</v>
      </c>
      <c r="E840" s="98"/>
      <c r="F840" s="98"/>
    </row>
    <row r="841" ht="11.25" customHeight="1">
      <c r="A841" s="95" t="s">
        <v>1966</v>
      </c>
      <c r="B841" s="96" t="s">
        <v>1967</v>
      </c>
      <c r="C841" s="95" t="s">
        <v>282</v>
      </c>
      <c r="D841" s="97">
        <f>VLOOKUP(A841,emop0321!D:E,2,0)</f>
        <v>920.6</v>
      </c>
      <c r="E841" s="98"/>
      <c r="F841" s="98"/>
    </row>
    <row r="842" ht="11.25" customHeight="1">
      <c r="A842" s="95" t="s">
        <v>1968</v>
      </c>
      <c r="B842" s="96" t="s">
        <v>1969</v>
      </c>
      <c r="C842" s="95" t="s">
        <v>282</v>
      </c>
      <c r="D842" s="97">
        <f>VLOOKUP(A842,emop0321!D:E,2,0)</f>
        <v>1227.47</v>
      </c>
      <c r="E842" s="98"/>
      <c r="F842" s="98"/>
    </row>
    <row r="843" ht="11.25" customHeight="1">
      <c r="A843" s="95" t="s">
        <v>1970</v>
      </c>
      <c r="B843" s="96" t="s">
        <v>1971</v>
      </c>
      <c r="C843" s="95" t="s">
        <v>282</v>
      </c>
      <c r="D843" s="97">
        <f>VLOOKUP(A843,emop0321!D:E,2,0)</f>
        <v>1534.33</v>
      </c>
      <c r="E843" s="98"/>
      <c r="F843" s="98"/>
    </row>
    <row r="844" ht="11.25" customHeight="1">
      <c r="A844" s="95" t="s">
        <v>1972</v>
      </c>
      <c r="B844" s="96" t="s">
        <v>1973</v>
      </c>
      <c r="C844" s="95" t="s">
        <v>282</v>
      </c>
      <c r="D844" s="97">
        <f>VLOOKUP(A844,emop0321!D:E,2,0)</f>
        <v>920.6</v>
      </c>
      <c r="E844" s="98"/>
      <c r="F844" s="98"/>
    </row>
    <row r="845" ht="11.25" customHeight="1">
      <c r="A845" s="95" t="s">
        <v>1974</v>
      </c>
      <c r="B845" s="96" t="s">
        <v>1975</v>
      </c>
      <c r="C845" s="95" t="s">
        <v>282</v>
      </c>
      <c r="D845" s="97">
        <f>VLOOKUP(A845,emop0321!D:E,2,0)</f>
        <v>1227.47</v>
      </c>
      <c r="E845" s="98"/>
      <c r="F845" s="98"/>
    </row>
    <row r="846" ht="11.25" customHeight="1">
      <c r="A846" s="95" t="s">
        <v>1976</v>
      </c>
      <c r="B846" s="96" t="s">
        <v>1977</v>
      </c>
      <c r="C846" s="95" t="s">
        <v>282</v>
      </c>
      <c r="D846" s="97">
        <f>VLOOKUP(A846,emop0321!D:E,2,0)</f>
        <v>1534.33</v>
      </c>
      <c r="E846" s="98"/>
      <c r="F846" s="98"/>
    </row>
    <row r="847" ht="11.25" customHeight="1">
      <c r="A847" s="95" t="s">
        <v>1978</v>
      </c>
      <c r="B847" s="96" t="s">
        <v>1979</v>
      </c>
      <c r="C847" s="95" t="s">
        <v>1980</v>
      </c>
      <c r="D847" s="99" t="str">
        <f>VLOOKUP(A847,emop0321!D:E,2,0)</f>
        <v>#N/A</v>
      </c>
      <c r="E847" s="98"/>
      <c r="F847" s="98"/>
    </row>
    <row r="848" ht="11.25" customHeight="1">
      <c r="A848" s="95" t="s">
        <v>1981</v>
      </c>
      <c r="B848" s="96" t="s">
        <v>1982</v>
      </c>
      <c r="C848" s="95" t="s">
        <v>1980</v>
      </c>
      <c r="D848" s="99" t="str">
        <f>VLOOKUP(A848,emop0321!D:E,2,0)</f>
        <v>#N/A</v>
      </c>
      <c r="E848" s="98"/>
      <c r="F848" s="98"/>
    </row>
    <row r="849" ht="11.25" customHeight="1">
      <c r="A849" s="95" t="s">
        <v>1983</v>
      </c>
      <c r="B849" s="96" t="s">
        <v>1984</v>
      </c>
      <c r="C849" s="95" t="s">
        <v>1980</v>
      </c>
      <c r="D849" s="99" t="str">
        <f>VLOOKUP(A849,emop0321!D:E,2,0)</f>
        <v>#N/A</v>
      </c>
      <c r="E849" s="98"/>
      <c r="F849" s="98"/>
    </row>
    <row r="850" ht="11.25" customHeight="1">
      <c r="A850" s="95" t="s">
        <v>1985</v>
      </c>
      <c r="B850" s="96" t="s">
        <v>1986</v>
      </c>
      <c r="C850" s="95" t="s">
        <v>1980</v>
      </c>
      <c r="D850" s="99" t="str">
        <f>VLOOKUP(A850,emop0321!D:E,2,0)</f>
        <v>#N/A</v>
      </c>
      <c r="E850" s="98"/>
      <c r="F850" s="98"/>
    </row>
    <row r="851" ht="11.25" customHeight="1">
      <c r="A851" s="95" t="s">
        <v>1987</v>
      </c>
      <c r="B851" s="96" t="s">
        <v>1988</v>
      </c>
      <c r="C851" s="95" t="s">
        <v>1980</v>
      </c>
      <c r="D851" s="99" t="str">
        <f>VLOOKUP(A851,emop0321!D:E,2,0)</f>
        <v>#N/A</v>
      </c>
      <c r="E851" s="98"/>
      <c r="F851" s="98"/>
    </row>
    <row r="852" ht="11.25" customHeight="1">
      <c r="A852" s="95" t="s">
        <v>1989</v>
      </c>
      <c r="B852" s="96" t="s">
        <v>1990</v>
      </c>
      <c r="C852" s="95" t="s">
        <v>1980</v>
      </c>
      <c r="D852" s="99" t="str">
        <f>VLOOKUP(A852,emop0321!D:E,2,0)</f>
        <v>#N/A</v>
      </c>
      <c r="E852" s="98"/>
      <c r="F852" s="98"/>
    </row>
    <row r="853" ht="11.25" customHeight="1">
      <c r="A853" s="95" t="s">
        <v>1991</v>
      </c>
      <c r="B853" s="96" t="s">
        <v>1992</v>
      </c>
      <c r="C853" s="95" t="s">
        <v>1980</v>
      </c>
      <c r="D853" s="99" t="str">
        <f>VLOOKUP(A853,emop0321!D:E,2,0)</f>
        <v>#N/A</v>
      </c>
      <c r="E853" s="98"/>
      <c r="F853" s="98"/>
    </row>
    <row r="854" ht="11.25" customHeight="1">
      <c r="A854" s="95" t="s">
        <v>1993</v>
      </c>
      <c r="B854" s="96" t="s">
        <v>1994</v>
      </c>
      <c r="C854" s="95" t="s">
        <v>1980</v>
      </c>
      <c r="D854" s="99" t="str">
        <f>VLOOKUP(A854,emop0321!D:E,2,0)</f>
        <v>#N/A</v>
      </c>
      <c r="E854" s="98"/>
      <c r="F854" s="98"/>
    </row>
    <row r="855" ht="11.25" customHeight="1">
      <c r="A855" s="95" t="s">
        <v>1995</v>
      </c>
      <c r="B855" s="96" t="s">
        <v>1996</v>
      </c>
      <c r="C855" s="95" t="s">
        <v>1980</v>
      </c>
      <c r="D855" s="99" t="str">
        <f>VLOOKUP(A855,emop0321!D:E,2,0)</f>
        <v>#N/A</v>
      </c>
      <c r="E855" s="98"/>
      <c r="F855" s="98"/>
    </row>
    <row r="856" ht="11.25" customHeight="1">
      <c r="A856" s="95" t="s">
        <v>1997</v>
      </c>
      <c r="B856" s="96" t="s">
        <v>1998</v>
      </c>
      <c r="C856" s="95" t="s">
        <v>1980</v>
      </c>
      <c r="D856" s="99" t="str">
        <f>VLOOKUP(A856,emop0321!D:E,2,0)</f>
        <v>#N/A</v>
      </c>
      <c r="E856" s="98"/>
      <c r="F856" s="98"/>
    </row>
    <row r="857" ht="11.25" customHeight="1">
      <c r="A857" s="95" t="s">
        <v>1999</v>
      </c>
      <c r="B857" s="96" t="s">
        <v>2000</v>
      </c>
      <c r="C857" s="95" t="s">
        <v>1980</v>
      </c>
      <c r="D857" s="99" t="str">
        <f>VLOOKUP(A857,emop0321!D:E,2,0)</f>
        <v>#N/A</v>
      </c>
      <c r="E857" s="98"/>
      <c r="F857" s="98"/>
    </row>
    <row r="858" ht="11.25" customHeight="1">
      <c r="A858" s="95" t="s">
        <v>2001</v>
      </c>
      <c r="B858" s="96" t="s">
        <v>2002</v>
      </c>
      <c r="C858" s="95" t="s">
        <v>1980</v>
      </c>
      <c r="D858" s="99" t="str">
        <f>VLOOKUP(A858,emop0321!D:E,2,0)</f>
        <v>#N/A</v>
      </c>
      <c r="E858" s="98"/>
      <c r="F858" s="98"/>
    </row>
    <row r="859" ht="11.25" customHeight="1">
      <c r="A859" s="95" t="s">
        <v>2003</v>
      </c>
      <c r="B859" s="96" t="s">
        <v>2004</v>
      </c>
      <c r="C859" s="95" t="s">
        <v>1980</v>
      </c>
      <c r="D859" s="99" t="str">
        <f>VLOOKUP(A859,emop0321!D:E,2,0)</f>
        <v>#N/A</v>
      </c>
      <c r="E859" s="98"/>
      <c r="F859" s="98"/>
    </row>
    <row r="860" ht="11.25" customHeight="1">
      <c r="A860" s="95" t="s">
        <v>2005</v>
      </c>
      <c r="B860" s="96" t="s">
        <v>2006</v>
      </c>
      <c r="C860" s="95" t="s">
        <v>1980</v>
      </c>
      <c r="D860" s="99" t="str">
        <f>VLOOKUP(A860,emop0321!D:E,2,0)</f>
        <v>#N/A</v>
      </c>
      <c r="E860" s="98"/>
      <c r="F860" s="98"/>
    </row>
    <row r="861" ht="11.25" customHeight="1">
      <c r="A861" s="95" t="s">
        <v>2007</v>
      </c>
      <c r="B861" s="96" t="s">
        <v>2008</v>
      </c>
      <c r="C861" s="95" t="s">
        <v>1980</v>
      </c>
      <c r="D861" s="99" t="str">
        <f>VLOOKUP(A861,emop0321!D:E,2,0)</f>
        <v>#N/A</v>
      </c>
      <c r="E861" s="98"/>
      <c r="F861" s="98"/>
    </row>
    <row r="862" ht="11.25" customHeight="1">
      <c r="A862" s="95" t="s">
        <v>2009</v>
      </c>
      <c r="B862" s="96" t="s">
        <v>2010</v>
      </c>
      <c r="C862" s="95" t="s">
        <v>1980</v>
      </c>
      <c r="D862" s="99" t="str">
        <f>VLOOKUP(A862,emop0321!D:E,2,0)</f>
        <v>#N/A</v>
      </c>
      <c r="E862" s="98"/>
      <c r="F862" s="98"/>
    </row>
    <row r="863" ht="11.25" customHeight="1">
      <c r="A863" s="95" t="s">
        <v>2011</v>
      </c>
      <c r="B863" s="96" t="s">
        <v>2012</v>
      </c>
      <c r="C863" s="95" t="s">
        <v>1980</v>
      </c>
      <c r="D863" s="99" t="str">
        <f>VLOOKUP(A863,emop0321!D:E,2,0)</f>
        <v>#N/A</v>
      </c>
      <c r="E863" s="98"/>
      <c r="F863" s="98"/>
    </row>
    <row r="864" ht="11.25" customHeight="1">
      <c r="A864" s="95" t="s">
        <v>2013</v>
      </c>
      <c r="B864" s="96" t="s">
        <v>2014</v>
      </c>
      <c r="C864" s="95" t="s">
        <v>1980</v>
      </c>
      <c r="D864" s="99" t="str">
        <f>VLOOKUP(A864,emop0321!D:E,2,0)</f>
        <v>#N/A</v>
      </c>
      <c r="E864" s="98"/>
      <c r="F864" s="98"/>
    </row>
    <row r="865" ht="11.25" customHeight="1">
      <c r="A865" s="95" t="s">
        <v>2015</v>
      </c>
      <c r="B865" s="96" t="s">
        <v>2016</v>
      </c>
      <c r="C865" s="95" t="s">
        <v>1980</v>
      </c>
      <c r="D865" s="99" t="str">
        <f>VLOOKUP(A865,emop0321!D:E,2,0)</f>
        <v>#N/A</v>
      </c>
      <c r="E865" s="98"/>
      <c r="F865" s="98"/>
    </row>
    <row r="866" ht="11.25" customHeight="1">
      <c r="A866" s="95" t="s">
        <v>2017</v>
      </c>
      <c r="B866" s="96" t="s">
        <v>2018</v>
      </c>
      <c r="C866" s="95" t="s">
        <v>1980</v>
      </c>
      <c r="D866" s="99" t="str">
        <f>VLOOKUP(A866,emop0321!D:E,2,0)</f>
        <v>#N/A</v>
      </c>
      <c r="E866" s="98"/>
      <c r="F866" s="98"/>
    </row>
    <row r="867" ht="11.25" customHeight="1">
      <c r="A867" s="95" t="s">
        <v>2019</v>
      </c>
      <c r="B867" s="96" t="s">
        <v>2020</v>
      </c>
      <c r="C867" s="95" t="s">
        <v>1980</v>
      </c>
      <c r="D867" s="99" t="str">
        <f>VLOOKUP(A867,emop0321!D:E,2,0)</f>
        <v>#N/A</v>
      </c>
      <c r="E867" s="98"/>
      <c r="F867" s="98"/>
    </row>
    <row r="868" ht="11.25" customHeight="1">
      <c r="A868" s="95" t="s">
        <v>2021</v>
      </c>
      <c r="B868" s="96" t="s">
        <v>2022</v>
      </c>
      <c r="C868" s="95" t="s">
        <v>1980</v>
      </c>
      <c r="D868" s="99" t="str">
        <f>VLOOKUP(A868,emop0321!D:E,2,0)</f>
        <v>#N/A</v>
      </c>
      <c r="E868" s="98"/>
      <c r="F868" s="98"/>
    </row>
    <row r="869" ht="11.25" customHeight="1">
      <c r="A869" s="95" t="s">
        <v>2023</v>
      </c>
      <c r="B869" s="96" t="s">
        <v>2024</v>
      </c>
      <c r="C869" s="95" t="s">
        <v>1980</v>
      </c>
      <c r="D869" s="99" t="str">
        <f>VLOOKUP(A869,emop0321!D:E,2,0)</f>
        <v>#N/A</v>
      </c>
      <c r="E869" s="98"/>
      <c r="F869" s="98"/>
    </row>
    <row r="870" ht="11.25" customHeight="1">
      <c r="A870" s="95" t="s">
        <v>2025</v>
      </c>
      <c r="B870" s="96" t="s">
        <v>2026</v>
      </c>
      <c r="C870" s="95" t="s">
        <v>1980</v>
      </c>
      <c r="D870" s="99" t="str">
        <f>VLOOKUP(A870,emop0321!D:E,2,0)</f>
        <v>#N/A</v>
      </c>
      <c r="E870" s="98"/>
      <c r="F870" s="98"/>
    </row>
    <row r="871" ht="11.25" customHeight="1">
      <c r="A871" s="95" t="s">
        <v>2027</v>
      </c>
      <c r="B871" s="96" t="s">
        <v>2028</v>
      </c>
      <c r="C871" s="95" t="s">
        <v>1980</v>
      </c>
      <c r="D871" s="99" t="str">
        <f>VLOOKUP(A871,emop0321!D:E,2,0)</f>
        <v>#N/A</v>
      </c>
      <c r="E871" s="98"/>
      <c r="F871" s="98"/>
    </row>
    <row r="872" ht="11.25" customHeight="1">
      <c r="A872" s="95" t="s">
        <v>2029</v>
      </c>
      <c r="B872" s="96" t="s">
        <v>2030</v>
      </c>
      <c r="C872" s="95" t="s">
        <v>1980</v>
      </c>
      <c r="D872" s="99" t="str">
        <f>VLOOKUP(A872,emop0321!D:E,2,0)</f>
        <v>#N/A</v>
      </c>
      <c r="E872" s="98"/>
      <c r="F872" s="98"/>
    </row>
    <row r="873" ht="11.25" customHeight="1">
      <c r="A873" s="95" t="s">
        <v>2031</v>
      </c>
      <c r="B873" s="96" t="s">
        <v>2032</v>
      </c>
      <c r="C873" s="95" t="s">
        <v>1980</v>
      </c>
      <c r="D873" s="99" t="str">
        <f>VLOOKUP(A873,emop0321!D:E,2,0)</f>
        <v>#N/A</v>
      </c>
      <c r="E873" s="98"/>
      <c r="F873" s="98"/>
    </row>
    <row r="874" ht="11.25" customHeight="1">
      <c r="A874" s="95" t="s">
        <v>2033</v>
      </c>
      <c r="B874" s="96" t="s">
        <v>2034</v>
      </c>
      <c r="C874" s="95" t="s">
        <v>1980</v>
      </c>
      <c r="D874" s="99" t="str">
        <f>VLOOKUP(A874,emop0321!D:E,2,0)</f>
        <v>#N/A</v>
      </c>
      <c r="E874" s="98"/>
      <c r="F874" s="98"/>
    </row>
    <row r="875" ht="11.25" customHeight="1">
      <c r="A875" s="95" t="s">
        <v>2035</v>
      </c>
      <c r="B875" s="96" t="s">
        <v>2036</v>
      </c>
      <c r="C875" s="95" t="s">
        <v>1980</v>
      </c>
      <c r="D875" s="99" t="str">
        <f>VLOOKUP(A875,emop0321!D:E,2,0)</f>
        <v>#N/A</v>
      </c>
      <c r="E875" s="98"/>
      <c r="F875" s="98"/>
    </row>
    <row r="876" ht="11.25" customHeight="1">
      <c r="A876" s="95" t="s">
        <v>2037</v>
      </c>
      <c r="B876" s="96" t="s">
        <v>2038</v>
      </c>
      <c r="C876" s="95" t="s">
        <v>1980</v>
      </c>
      <c r="D876" s="99" t="str">
        <f>VLOOKUP(A876,emop0321!D:E,2,0)</f>
        <v>#N/A</v>
      </c>
      <c r="E876" s="98"/>
      <c r="F876" s="98"/>
    </row>
    <row r="877" ht="11.25" customHeight="1">
      <c r="A877" s="95" t="s">
        <v>2039</v>
      </c>
      <c r="B877" s="96" t="s">
        <v>2040</v>
      </c>
      <c r="C877" s="95" t="s">
        <v>1980</v>
      </c>
      <c r="D877" s="99" t="str">
        <f>VLOOKUP(A877,emop0321!D:E,2,0)</f>
        <v>#N/A</v>
      </c>
      <c r="E877" s="98"/>
      <c r="F877" s="98"/>
    </row>
    <row r="878" ht="11.25" customHeight="1">
      <c r="A878" s="95" t="s">
        <v>2041</v>
      </c>
      <c r="B878" s="96" t="s">
        <v>2042</v>
      </c>
      <c r="C878" s="95" t="s">
        <v>1980</v>
      </c>
      <c r="D878" s="99" t="str">
        <f>VLOOKUP(A878,emop0321!D:E,2,0)</f>
        <v>#N/A</v>
      </c>
      <c r="E878" s="98"/>
      <c r="F878" s="98"/>
    </row>
    <row r="879" ht="11.25" customHeight="1">
      <c r="A879" s="95" t="s">
        <v>2043</v>
      </c>
      <c r="B879" s="96" t="s">
        <v>2044</v>
      </c>
      <c r="C879" s="95" t="s">
        <v>1980</v>
      </c>
      <c r="D879" s="99" t="str">
        <f>VLOOKUP(A879,emop0321!D:E,2,0)</f>
        <v>#N/A</v>
      </c>
      <c r="E879" s="98"/>
      <c r="F879" s="98"/>
    </row>
    <row r="880" ht="11.25" customHeight="1">
      <c r="A880" s="95" t="s">
        <v>2045</v>
      </c>
      <c r="B880" s="96" t="s">
        <v>2046</v>
      </c>
      <c r="C880" s="95" t="s">
        <v>1980</v>
      </c>
      <c r="D880" s="99" t="str">
        <f>VLOOKUP(A880,emop0321!D:E,2,0)</f>
        <v>#N/A</v>
      </c>
      <c r="E880" s="98"/>
      <c r="F880" s="98"/>
    </row>
    <row r="881" ht="11.25" customHeight="1">
      <c r="A881" s="95" t="s">
        <v>2047</v>
      </c>
      <c r="B881" s="96" t="s">
        <v>2048</v>
      </c>
      <c r="C881" s="95" t="s">
        <v>1980</v>
      </c>
      <c r="D881" s="99" t="str">
        <f>VLOOKUP(A881,emop0321!D:E,2,0)</f>
        <v>#N/A</v>
      </c>
      <c r="E881" s="98"/>
      <c r="F881" s="98"/>
    </row>
    <row r="882" ht="11.25" customHeight="1">
      <c r="A882" s="95" t="s">
        <v>2049</v>
      </c>
      <c r="B882" s="96" t="s">
        <v>2050</v>
      </c>
      <c r="C882" s="95" t="s">
        <v>1980</v>
      </c>
      <c r="D882" s="99" t="str">
        <f>VLOOKUP(A882,emop0321!D:E,2,0)</f>
        <v>#N/A</v>
      </c>
      <c r="E882" s="98"/>
      <c r="F882" s="98"/>
    </row>
    <row r="883" ht="11.25" customHeight="1">
      <c r="A883" s="95" t="s">
        <v>2051</v>
      </c>
      <c r="B883" s="96" t="s">
        <v>2052</v>
      </c>
      <c r="C883" s="95" t="s">
        <v>1980</v>
      </c>
      <c r="D883" s="99" t="str">
        <f>VLOOKUP(A883,emop0321!D:E,2,0)</f>
        <v>#N/A</v>
      </c>
      <c r="E883" s="98"/>
      <c r="F883" s="98"/>
    </row>
    <row r="884" ht="11.25" customHeight="1">
      <c r="A884" s="95" t="s">
        <v>2053</v>
      </c>
      <c r="B884" s="96" t="s">
        <v>1979</v>
      </c>
      <c r="C884" s="95" t="s">
        <v>2054</v>
      </c>
      <c r="D884" s="97">
        <f>VLOOKUP(A884,emop0321!D:E,2,0)</f>
        <v>10640.96</v>
      </c>
      <c r="E884" s="98"/>
      <c r="F884" s="98"/>
    </row>
    <row r="885" ht="11.25" customHeight="1">
      <c r="A885" s="95" t="s">
        <v>2055</v>
      </c>
      <c r="B885" s="96" t="s">
        <v>1982</v>
      </c>
      <c r="C885" s="95" t="s">
        <v>2054</v>
      </c>
      <c r="D885" s="97">
        <f>VLOOKUP(A885,emop0321!D:E,2,0)</f>
        <v>15683.36</v>
      </c>
      <c r="E885" s="98"/>
      <c r="F885" s="98"/>
    </row>
    <row r="886" ht="11.25" customHeight="1">
      <c r="A886" s="95" t="s">
        <v>2056</v>
      </c>
      <c r="B886" s="96" t="s">
        <v>1984</v>
      </c>
      <c r="C886" s="95" t="s">
        <v>2054</v>
      </c>
      <c r="D886" s="97">
        <f>VLOOKUP(A886,emop0321!D:E,2,0)</f>
        <v>22403.04</v>
      </c>
      <c r="E886" s="98"/>
      <c r="F886" s="98"/>
    </row>
    <row r="887" ht="11.25" customHeight="1">
      <c r="A887" s="95" t="s">
        <v>2057</v>
      </c>
      <c r="B887" s="96" t="s">
        <v>1986</v>
      </c>
      <c r="C887" s="95" t="s">
        <v>2054</v>
      </c>
      <c r="D887" s="97">
        <f>VLOOKUP(A887,emop0321!D:E,2,0)</f>
        <v>15202.88</v>
      </c>
      <c r="E887" s="98"/>
      <c r="F887" s="98"/>
    </row>
    <row r="888" ht="11.25" customHeight="1">
      <c r="A888" s="95" t="s">
        <v>2058</v>
      </c>
      <c r="B888" s="96" t="s">
        <v>1988</v>
      </c>
      <c r="C888" s="95" t="s">
        <v>2054</v>
      </c>
      <c r="D888" s="97">
        <f>VLOOKUP(A888,emop0321!D:E,2,0)</f>
        <v>22403.04</v>
      </c>
      <c r="E888" s="98"/>
      <c r="F888" s="98"/>
    </row>
    <row r="889" ht="11.25" customHeight="1">
      <c r="A889" s="95" t="s">
        <v>2059</v>
      </c>
      <c r="B889" s="96" t="s">
        <v>1990</v>
      </c>
      <c r="C889" s="95" t="s">
        <v>2054</v>
      </c>
      <c r="D889" s="97">
        <f>VLOOKUP(A889,emop0321!D:E,2,0)</f>
        <v>32005.6</v>
      </c>
      <c r="E889" s="98"/>
      <c r="F889" s="98"/>
    </row>
    <row r="890" ht="11.25" customHeight="1">
      <c r="A890" s="95" t="s">
        <v>2060</v>
      </c>
      <c r="B890" s="96" t="s">
        <v>1992</v>
      </c>
      <c r="C890" s="95" t="s">
        <v>2054</v>
      </c>
      <c r="D890" s="97">
        <f>VLOOKUP(A890,emop0321!D:E,2,0)</f>
        <v>10640.96</v>
      </c>
      <c r="E890" s="98"/>
      <c r="F890" s="98"/>
    </row>
    <row r="891" ht="11.25" customHeight="1">
      <c r="A891" s="95" t="s">
        <v>2061</v>
      </c>
      <c r="B891" s="96" t="s">
        <v>1994</v>
      </c>
      <c r="C891" s="95" t="s">
        <v>2054</v>
      </c>
      <c r="D891" s="97">
        <f>VLOOKUP(A891,emop0321!D:E,2,0)</f>
        <v>15683.36</v>
      </c>
      <c r="E891" s="98"/>
      <c r="F891" s="98"/>
    </row>
    <row r="892" ht="11.25" customHeight="1">
      <c r="A892" s="95" t="s">
        <v>2062</v>
      </c>
      <c r="B892" s="96" t="s">
        <v>1996</v>
      </c>
      <c r="C892" s="95" t="s">
        <v>2054</v>
      </c>
      <c r="D892" s="97">
        <f>VLOOKUP(A892,emop0321!D:E,2,0)</f>
        <v>22403.04</v>
      </c>
      <c r="E892" s="98"/>
      <c r="F892" s="98"/>
    </row>
    <row r="893" ht="11.25" customHeight="1">
      <c r="A893" s="95" t="s">
        <v>2063</v>
      </c>
      <c r="B893" s="96" t="s">
        <v>1998</v>
      </c>
      <c r="C893" s="95" t="s">
        <v>2054</v>
      </c>
      <c r="D893" s="97">
        <f>VLOOKUP(A893,emop0321!D:E,2,0)</f>
        <v>7145.6</v>
      </c>
      <c r="E893" s="98"/>
      <c r="F893" s="98"/>
    </row>
    <row r="894" ht="11.25" customHeight="1">
      <c r="A894" s="95" t="s">
        <v>2064</v>
      </c>
      <c r="B894" s="96" t="s">
        <v>2000</v>
      </c>
      <c r="C894" s="95" t="s">
        <v>2054</v>
      </c>
      <c r="D894" s="97">
        <f>VLOOKUP(A894,emop0321!D:E,2,0)</f>
        <v>3344</v>
      </c>
      <c r="E894" s="98"/>
      <c r="F894" s="98"/>
    </row>
    <row r="895" ht="11.25" customHeight="1">
      <c r="A895" s="95" t="s">
        <v>2065</v>
      </c>
      <c r="B895" s="96" t="s">
        <v>2002</v>
      </c>
      <c r="C895" s="95" t="s">
        <v>2054</v>
      </c>
      <c r="D895" s="97">
        <f>VLOOKUP(A895,emop0321!D:E,2,0)</f>
        <v>5169.12</v>
      </c>
      <c r="E895" s="98"/>
      <c r="F895" s="98"/>
    </row>
    <row r="896" ht="11.25" customHeight="1">
      <c r="A896" s="95" t="s">
        <v>2066</v>
      </c>
      <c r="B896" s="96" t="s">
        <v>2004</v>
      </c>
      <c r="C896" s="95" t="s">
        <v>2054</v>
      </c>
      <c r="D896" s="97">
        <f>VLOOKUP(A896,emop0321!D:E,2,0)</f>
        <v>36806.88</v>
      </c>
      <c r="E896" s="98"/>
      <c r="F896" s="98"/>
    </row>
    <row r="897" ht="11.25" customHeight="1">
      <c r="A897" s="95" t="s">
        <v>2067</v>
      </c>
      <c r="B897" s="96" t="s">
        <v>2006</v>
      </c>
      <c r="C897" s="95" t="s">
        <v>2054</v>
      </c>
      <c r="D897" s="97">
        <f>VLOOKUP(A897,emop0321!D:E,2,0)</f>
        <v>15202.88</v>
      </c>
      <c r="E897" s="98"/>
      <c r="F897" s="98"/>
    </row>
    <row r="898" ht="11.25" customHeight="1">
      <c r="A898" s="95" t="s">
        <v>2068</v>
      </c>
      <c r="B898" s="96" t="s">
        <v>2008</v>
      </c>
      <c r="C898" s="95" t="s">
        <v>2054</v>
      </c>
      <c r="D898" s="97">
        <f>VLOOKUP(A898,emop0321!D:E,2,0)</f>
        <v>22403.04</v>
      </c>
      <c r="E898" s="98"/>
      <c r="F898" s="98"/>
    </row>
    <row r="899" ht="11.25" customHeight="1">
      <c r="A899" s="95" t="s">
        <v>2069</v>
      </c>
      <c r="B899" s="96" t="s">
        <v>2010</v>
      </c>
      <c r="C899" s="95" t="s">
        <v>2054</v>
      </c>
      <c r="D899" s="97">
        <f>VLOOKUP(A899,emop0321!D:E,2,0)</f>
        <v>32005.6</v>
      </c>
      <c r="E899" s="98"/>
      <c r="F899" s="98"/>
    </row>
    <row r="900" ht="11.25" customHeight="1">
      <c r="A900" s="95" t="s">
        <v>2070</v>
      </c>
      <c r="B900" s="96" t="s">
        <v>2012</v>
      </c>
      <c r="C900" s="95" t="s">
        <v>2054</v>
      </c>
      <c r="D900" s="97">
        <f>VLOOKUP(A900,emop0321!D:E,2,0)</f>
        <v>4150.08</v>
      </c>
      <c r="E900" s="98"/>
      <c r="F900" s="98"/>
    </row>
    <row r="901" ht="11.25" customHeight="1">
      <c r="A901" s="95" t="s">
        <v>2071</v>
      </c>
      <c r="B901" s="96" t="s">
        <v>2014</v>
      </c>
      <c r="C901" s="95" t="s">
        <v>2054</v>
      </c>
      <c r="D901" s="97">
        <f>VLOOKUP(A901,emop0321!D:E,2,0)</f>
        <v>4743.2</v>
      </c>
      <c r="E901" s="98"/>
      <c r="F901" s="98"/>
    </row>
    <row r="902" ht="11.25" customHeight="1">
      <c r="A902" s="95" t="s">
        <v>2072</v>
      </c>
      <c r="B902" s="96" t="s">
        <v>2016</v>
      </c>
      <c r="C902" s="95" t="s">
        <v>2054</v>
      </c>
      <c r="D902" s="97">
        <f>VLOOKUP(A902,emop0321!D:E,2,0)</f>
        <v>5929.44</v>
      </c>
      <c r="E902" s="98"/>
      <c r="F902" s="98"/>
    </row>
    <row r="903" ht="11.25" customHeight="1">
      <c r="A903" s="95" t="s">
        <v>2073</v>
      </c>
      <c r="B903" s="96" t="s">
        <v>2018</v>
      </c>
      <c r="C903" s="95" t="s">
        <v>2054</v>
      </c>
      <c r="D903" s="97">
        <f>VLOOKUP(A903,emop0321!D:E,2,0)</f>
        <v>6916.8</v>
      </c>
      <c r="E903" s="98"/>
      <c r="F903" s="98"/>
    </row>
    <row r="904" ht="11.25" customHeight="1">
      <c r="A904" s="95" t="s">
        <v>2074</v>
      </c>
      <c r="B904" s="96" t="s">
        <v>2075</v>
      </c>
      <c r="C904" s="95" t="s">
        <v>2054</v>
      </c>
      <c r="D904" s="97">
        <f>VLOOKUP(A904,emop0321!D:E,2,0)</f>
        <v>7905.92</v>
      </c>
      <c r="E904" s="98"/>
      <c r="F904" s="98"/>
    </row>
    <row r="905" ht="11.25" customHeight="1">
      <c r="A905" s="95" t="s">
        <v>2076</v>
      </c>
      <c r="B905" s="96" t="s">
        <v>2022</v>
      </c>
      <c r="C905" s="95" t="s">
        <v>2054</v>
      </c>
      <c r="D905" s="97">
        <f>VLOOKUP(A905,emop0321!D:E,2,0)</f>
        <v>9882.4</v>
      </c>
      <c r="E905" s="98"/>
      <c r="F905" s="98"/>
    </row>
    <row r="906" ht="11.25" customHeight="1">
      <c r="A906" s="95" t="s">
        <v>2077</v>
      </c>
      <c r="B906" s="96" t="s">
        <v>2024</v>
      </c>
      <c r="C906" s="95" t="s">
        <v>2054</v>
      </c>
      <c r="D906" s="97">
        <f>VLOOKUP(A906,emop0321!D:E,2,0)</f>
        <v>28215</v>
      </c>
      <c r="E906" s="98"/>
      <c r="F906" s="98"/>
    </row>
    <row r="907" ht="11.25" customHeight="1">
      <c r="A907" s="95" t="s">
        <v>2078</v>
      </c>
      <c r="B907" s="96" t="s">
        <v>2026</v>
      </c>
      <c r="C907" s="95" t="s">
        <v>2054</v>
      </c>
      <c r="D907" s="97">
        <f>VLOOKUP(A907,emop0321!D:E,2,0)</f>
        <v>43208</v>
      </c>
      <c r="E907" s="98"/>
      <c r="F907" s="98"/>
    </row>
    <row r="908" ht="11.25" customHeight="1">
      <c r="A908" s="95" t="s">
        <v>2079</v>
      </c>
      <c r="B908" s="96" t="s">
        <v>2032</v>
      </c>
      <c r="C908" s="95" t="s">
        <v>2054</v>
      </c>
      <c r="D908" s="97">
        <f>VLOOKUP(A908,emop0321!D:E,2,0)</f>
        <v>6233.92</v>
      </c>
      <c r="E908" s="98"/>
      <c r="F908" s="98"/>
    </row>
    <row r="909" ht="11.25" customHeight="1">
      <c r="A909" s="95" t="s">
        <v>2080</v>
      </c>
      <c r="B909" s="96" t="s">
        <v>2034</v>
      </c>
      <c r="C909" s="95" t="s">
        <v>2054</v>
      </c>
      <c r="D909" s="97">
        <f>VLOOKUP(A909,emop0321!D:E,2,0)</f>
        <v>7145.6</v>
      </c>
      <c r="E909" s="98"/>
      <c r="F909" s="98"/>
    </row>
    <row r="910" ht="11.25" customHeight="1">
      <c r="A910" s="95" t="s">
        <v>2081</v>
      </c>
      <c r="B910" s="96" t="s">
        <v>2036</v>
      </c>
      <c r="C910" s="95" t="s">
        <v>2054</v>
      </c>
      <c r="D910" s="97">
        <f>VLOOKUP(A910,emop0321!D:E,2,0)</f>
        <v>8968.96</v>
      </c>
      <c r="E910" s="98"/>
      <c r="F910" s="98"/>
    </row>
    <row r="911" ht="11.25" customHeight="1">
      <c r="A911" s="95" t="s">
        <v>2082</v>
      </c>
      <c r="B911" s="96" t="s">
        <v>2038</v>
      </c>
      <c r="C911" s="95" t="s">
        <v>2054</v>
      </c>
      <c r="D911" s="97">
        <f>VLOOKUP(A911,emop0321!D:E,2,0)</f>
        <v>8513.12</v>
      </c>
      <c r="E911" s="98"/>
      <c r="F911" s="98"/>
    </row>
    <row r="912" ht="11.25" customHeight="1">
      <c r="A912" s="95" t="s">
        <v>2083</v>
      </c>
      <c r="B912" s="96" t="s">
        <v>2040</v>
      </c>
      <c r="C912" s="95" t="s">
        <v>2054</v>
      </c>
      <c r="D912" s="97">
        <f>VLOOKUP(A912,emop0321!D:E,2,0)</f>
        <v>9729.28</v>
      </c>
      <c r="E912" s="98"/>
      <c r="F912" s="98"/>
    </row>
    <row r="913" ht="11.25" customHeight="1">
      <c r="A913" s="95" t="s">
        <v>2084</v>
      </c>
      <c r="B913" s="96" t="s">
        <v>2042</v>
      </c>
      <c r="C913" s="95" t="s">
        <v>2054</v>
      </c>
      <c r="D913" s="97">
        <f>VLOOKUP(A913,emop0321!D:E,2,0)</f>
        <v>12161.6</v>
      </c>
      <c r="E913" s="98"/>
      <c r="F913" s="98"/>
    </row>
    <row r="914" ht="11.25" customHeight="1">
      <c r="A914" s="95" t="s">
        <v>2085</v>
      </c>
      <c r="B914" s="96" t="s">
        <v>2044</v>
      </c>
      <c r="C914" s="95" t="s">
        <v>2054</v>
      </c>
      <c r="D914" s="97">
        <f>VLOOKUP(A914,emop0321!D:E,2,0)</f>
        <v>3027.2</v>
      </c>
      <c r="E914" s="98"/>
      <c r="F914" s="98"/>
    </row>
    <row r="915" ht="11.25" customHeight="1">
      <c r="A915" s="95" t="s">
        <v>2086</v>
      </c>
      <c r="B915" s="96" t="s">
        <v>2028</v>
      </c>
      <c r="C915" s="95" t="s">
        <v>2054</v>
      </c>
      <c r="D915" s="97">
        <f>VLOOKUP(A915,emop0321!D:E,2,0)</f>
        <v>8439.2</v>
      </c>
      <c r="E915" s="98"/>
      <c r="F915" s="98"/>
    </row>
    <row r="916" ht="11.25" customHeight="1">
      <c r="A916" s="95" t="s">
        <v>2087</v>
      </c>
      <c r="B916" s="96" t="s">
        <v>2030</v>
      </c>
      <c r="C916" s="95" t="s">
        <v>2054</v>
      </c>
      <c r="D916" s="97">
        <f>VLOOKUP(A916,emop0321!D:E,2,0)</f>
        <v>12921.92</v>
      </c>
      <c r="E916" s="98"/>
      <c r="F916" s="98"/>
    </row>
    <row r="917" ht="11.25" customHeight="1">
      <c r="A917" s="95" t="s">
        <v>2088</v>
      </c>
      <c r="B917" s="96" t="s">
        <v>2050</v>
      </c>
      <c r="C917" s="95" t="s">
        <v>2054</v>
      </c>
      <c r="D917" s="97">
        <f>VLOOKUP(A917,emop0321!D:E,2,0)</f>
        <v>14630</v>
      </c>
      <c r="E917" s="98"/>
      <c r="F917" s="98"/>
    </row>
    <row r="918" ht="11.25" customHeight="1">
      <c r="A918" s="95" t="s">
        <v>2089</v>
      </c>
      <c r="B918" s="96" t="s">
        <v>2052</v>
      </c>
      <c r="C918" s="95" t="s">
        <v>2054</v>
      </c>
      <c r="D918" s="97">
        <f>VLOOKUP(A918,emop0321!D:E,2,0)</f>
        <v>22403.04</v>
      </c>
      <c r="E918" s="98"/>
      <c r="F918" s="98"/>
    </row>
    <row r="919" ht="11.25" customHeight="1">
      <c r="A919" s="95" t="s">
        <v>2090</v>
      </c>
      <c r="B919" s="96" t="s">
        <v>2046</v>
      </c>
      <c r="C919" s="95" t="s">
        <v>2054</v>
      </c>
      <c r="D919" s="97">
        <f>VLOOKUP(A919,emop0321!D:E,2,0)</f>
        <v>8934.2</v>
      </c>
      <c r="E919" s="98"/>
      <c r="F919" s="98"/>
    </row>
    <row r="920" ht="11.25" customHeight="1">
      <c r="A920" s="95" t="s">
        <v>2091</v>
      </c>
      <c r="B920" s="96" t="s">
        <v>2048</v>
      </c>
      <c r="C920" s="95" t="s">
        <v>2054</v>
      </c>
      <c r="D920" s="97">
        <f>VLOOKUP(A920,emop0321!D:E,2,0)</f>
        <v>13682.24</v>
      </c>
      <c r="E920" s="98"/>
      <c r="F920" s="98"/>
    </row>
    <row r="921" ht="11.25" customHeight="1">
      <c r="A921" s="95" t="s">
        <v>2092</v>
      </c>
      <c r="B921" s="96" t="s">
        <v>2093</v>
      </c>
      <c r="C921" s="95" t="s">
        <v>2094</v>
      </c>
      <c r="D921" s="97">
        <f>VLOOKUP(A921,emop0321!D:E,2,0)</f>
        <v>4375</v>
      </c>
      <c r="E921" s="98"/>
      <c r="F921" s="98"/>
    </row>
    <row r="922" ht="11.25" customHeight="1">
      <c r="A922" s="95" t="s">
        <v>2095</v>
      </c>
      <c r="B922" s="96" t="s">
        <v>2096</v>
      </c>
      <c r="C922" s="95" t="s">
        <v>992</v>
      </c>
      <c r="D922" s="97">
        <f>VLOOKUP(A922,emop0321!D:E,2,0)</f>
        <v>49.48</v>
      </c>
      <c r="E922" s="98"/>
      <c r="F922" s="98"/>
    </row>
    <row r="923" ht="11.25" customHeight="1">
      <c r="A923" s="95" t="s">
        <v>2097</v>
      </c>
      <c r="B923" s="96" t="s">
        <v>2098</v>
      </c>
      <c r="C923" s="95" t="s">
        <v>992</v>
      </c>
      <c r="D923" s="97">
        <f>VLOOKUP(A923,emop0321!D:E,2,0)</f>
        <v>38.6</v>
      </c>
      <c r="E923" s="98"/>
      <c r="F923" s="98"/>
    </row>
    <row r="924" ht="11.25" customHeight="1">
      <c r="A924" s="95" t="s">
        <v>2099</v>
      </c>
      <c r="B924" s="96" t="s">
        <v>2100</v>
      </c>
      <c r="C924" s="95" t="s">
        <v>992</v>
      </c>
      <c r="D924" s="97">
        <f>VLOOKUP(A924,emop0321!D:E,2,0)</f>
        <v>31.14</v>
      </c>
      <c r="E924" s="98"/>
      <c r="F924" s="98"/>
    </row>
    <row r="925" ht="11.25" customHeight="1">
      <c r="A925" s="95" t="s">
        <v>2101</v>
      </c>
      <c r="B925" s="96" t="s">
        <v>2102</v>
      </c>
      <c r="C925" s="95" t="s">
        <v>992</v>
      </c>
      <c r="D925" s="97">
        <f>VLOOKUP(A925,emop0321!D:E,2,0)</f>
        <v>26.98</v>
      </c>
      <c r="E925" s="98"/>
      <c r="F925" s="98"/>
    </row>
    <row r="926" ht="11.25" customHeight="1">
      <c r="A926" s="95" t="s">
        <v>2103</v>
      </c>
      <c r="B926" s="96" t="s">
        <v>2104</v>
      </c>
      <c r="C926" s="95" t="s">
        <v>992</v>
      </c>
      <c r="D926" s="97">
        <f>VLOOKUP(A926,emop0321!D:E,2,0)</f>
        <v>34.93</v>
      </c>
      <c r="E926" s="98"/>
      <c r="F926" s="98"/>
    </row>
    <row r="927" ht="11.25" customHeight="1">
      <c r="A927" s="95" t="s">
        <v>2105</v>
      </c>
      <c r="B927" s="96" t="s">
        <v>2106</v>
      </c>
      <c r="C927" s="95" t="s">
        <v>992</v>
      </c>
      <c r="D927" s="97">
        <f>VLOOKUP(A927,emop0321!D:E,2,0)</f>
        <v>19.03</v>
      </c>
      <c r="E927" s="98"/>
      <c r="F927" s="98"/>
    </row>
    <row r="928" ht="11.25" customHeight="1">
      <c r="A928" s="95" t="s">
        <v>2107</v>
      </c>
      <c r="B928" s="96" t="s">
        <v>2108</v>
      </c>
      <c r="C928" s="95" t="s">
        <v>992</v>
      </c>
      <c r="D928" s="97">
        <f>VLOOKUP(A928,emop0321!D:E,2,0)</f>
        <v>35.62</v>
      </c>
      <c r="E928" s="98"/>
      <c r="F928" s="98"/>
    </row>
    <row r="929" ht="11.25" customHeight="1">
      <c r="A929" s="95" t="s">
        <v>2109</v>
      </c>
      <c r="B929" s="96" t="s">
        <v>2110</v>
      </c>
      <c r="C929" s="95" t="s">
        <v>992</v>
      </c>
      <c r="D929" s="97">
        <f>VLOOKUP(A929,emop0321!D:E,2,0)</f>
        <v>43.57</v>
      </c>
      <c r="E929" s="98"/>
      <c r="F929" s="98"/>
    </row>
    <row r="930" ht="11.25" customHeight="1">
      <c r="A930" s="95" t="s">
        <v>2111</v>
      </c>
      <c r="B930" s="96" t="s">
        <v>2112</v>
      </c>
      <c r="C930" s="95" t="s">
        <v>992</v>
      </c>
      <c r="D930" s="97">
        <f>VLOOKUP(A930,emop0321!D:E,2,0)</f>
        <v>27.67</v>
      </c>
      <c r="E930" s="98"/>
      <c r="F930" s="98"/>
    </row>
    <row r="931" ht="11.25" customHeight="1">
      <c r="A931" s="95" t="s">
        <v>2113</v>
      </c>
      <c r="B931" s="96" t="s">
        <v>2114</v>
      </c>
      <c r="C931" s="95" t="s">
        <v>992</v>
      </c>
      <c r="D931" s="97">
        <f>VLOOKUP(A931,emop0321!D:E,2,0)</f>
        <v>71.86</v>
      </c>
      <c r="E931" s="98"/>
      <c r="F931" s="98"/>
    </row>
    <row r="932" ht="11.25" customHeight="1">
      <c r="A932" s="95" t="s">
        <v>2115</v>
      </c>
      <c r="B932" s="96" t="s">
        <v>2116</v>
      </c>
      <c r="C932" s="95" t="s">
        <v>992</v>
      </c>
      <c r="D932" s="97">
        <f>VLOOKUP(A932,emop0321!D:E,2,0)</f>
        <v>357.23</v>
      </c>
      <c r="E932" s="98"/>
      <c r="F932" s="98"/>
    </row>
    <row r="933" ht="11.25" customHeight="1">
      <c r="A933" s="95" t="s">
        <v>2117</v>
      </c>
      <c r="B933" s="96" t="s">
        <v>2118</v>
      </c>
      <c r="C933" s="95" t="s">
        <v>992</v>
      </c>
      <c r="D933" s="97">
        <f>VLOOKUP(A933,emop0321!D:E,2,0)</f>
        <v>377.95</v>
      </c>
      <c r="E933" s="98"/>
      <c r="F933" s="98"/>
    </row>
    <row r="934" ht="11.25" customHeight="1">
      <c r="A934" s="95" t="s">
        <v>2119</v>
      </c>
      <c r="B934" s="96" t="s">
        <v>2120</v>
      </c>
      <c r="C934" s="95" t="s">
        <v>992</v>
      </c>
      <c r="D934" s="97">
        <f>VLOOKUP(A934,emop0321!D:E,2,0)</f>
        <v>362.04</v>
      </c>
      <c r="E934" s="98"/>
      <c r="F934" s="98"/>
    </row>
    <row r="935" ht="11.25" customHeight="1">
      <c r="A935" s="95" t="s">
        <v>2121</v>
      </c>
      <c r="B935" s="96" t="s">
        <v>2122</v>
      </c>
      <c r="C935" s="95" t="s">
        <v>992</v>
      </c>
      <c r="D935" s="97">
        <f>VLOOKUP(A935,emop0321!D:E,2,0)</f>
        <v>313.48</v>
      </c>
      <c r="E935" s="98"/>
      <c r="F935" s="98"/>
    </row>
    <row r="936" ht="11.25" customHeight="1">
      <c r="A936" s="95" t="s">
        <v>2123</v>
      </c>
      <c r="B936" s="96" t="s">
        <v>2124</v>
      </c>
      <c r="C936" s="95" t="s">
        <v>992</v>
      </c>
      <c r="D936" s="97">
        <f>VLOOKUP(A936,emop0321!D:E,2,0)</f>
        <v>347.48</v>
      </c>
      <c r="E936" s="98"/>
      <c r="F936" s="98"/>
    </row>
    <row r="937" ht="11.25" customHeight="1">
      <c r="A937" s="95" t="s">
        <v>2125</v>
      </c>
      <c r="B937" s="96" t="s">
        <v>2126</v>
      </c>
      <c r="C937" s="95" t="s">
        <v>992</v>
      </c>
      <c r="D937" s="97">
        <f>VLOOKUP(A937,emop0321!D:E,2,0)</f>
        <v>297.63</v>
      </c>
      <c r="E937" s="98"/>
      <c r="F937" s="98"/>
    </row>
    <row r="938" ht="11.25" customHeight="1">
      <c r="A938" s="95" t="s">
        <v>2127</v>
      </c>
      <c r="B938" s="96" t="s">
        <v>2128</v>
      </c>
      <c r="C938" s="95" t="s">
        <v>992</v>
      </c>
      <c r="D938" s="97">
        <f>VLOOKUP(A938,emop0321!D:E,2,0)</f>
        <v>391.44</v>
      </c>
      <c r="E938" s="98"/>
      <c r="F938" s="98"/>
    </row>
    <row r="939" ht="11.25" customHeight="1">
      <c r="A939" s="95" t="s">
        <v>44</v>
      </c>
      <c r="B939" s="96" t="s">
        <v>2129</v>
      </c>
      <c r="C939" s="95" t="s">
        <v>992</v>
      </c>
      <c r="D939" s="97">
        <f>VLOOKUP(A939,emop0321!D:E,2,0)</f>
        <v>386.11</v>
      </c>
      <c r="E939" s="98"/>
      <c r="F939" s="98"/>
    </row>
    <row r="940" ht="11.25" customHeight="1">
      <c r="A940" s="95" t="s">
        <v>2130</v>
      </c>
      <c r="B940" s="96" t="s">
        <v>2131</v>
      </c>
      <c r="C940" s="95" t="s">
        <v>282</v>
      </c>
      <c r="D940" s="97">
        <f>VLOOKUP(A940,emop0321!D:E,2,0)</f>
        <v>1909.9</v>
      </c>
      <c r="E940" s="98"/>
      <c r="F940" s="98"/>
    </row>
    <row r="941" ht="11.25" customHeight="1">
      <c r="A941" s="95" t="s">
        <v>2132</v>
      </c>
      <c r="B941" s="96" t="s">
        <v>2133</v>
      </c>
      <c r="C941" s="95" t="s">
        <v>282</v>
      </c>
      <c r="D941" s="97">
        <f>VLOOKUP(A941,emop0321!D:E,2,0)</f>
        <v>3420.51</v>
      </c>
      <c r="E941" s="98"/>
      <c r="F941" s="98"/>
    </row>
    <row r="942" ht="11.25" customHeight="1">
      <c r="A942" s="95" t="s">
        <v>2134</v>
      </c>
      <c r="B942" s="96" t="s">
        <v>2135</v>
      </c>
      <c r="C942" s="95" t="s">
        <v>2136</v>
      </c>
      <c r="D942" s="97">
        <f>VLOOKUP(A942,emop0321!D:E,2,0)</f>
        <v>425.78</v>
      </c>
      <c r="E942" s="98"/>
      <c r="F942" s="98"/>
    </row>
    <row r="943" ht="11.25" customHeight="1">
      <c r="A943" s="95" t="s">
        <v>2137</v>
      </c>
      <c r="B943" s="96" t="s">
        <v>2138</v>
      </c>
      <c r="C943" s="95" t="s">
        <v>2136</v>
      </c>
      <c r="D943" s="97">
        <f>VLOOKUP(A943,emop0321!D:E,2,0)</f>
        <v>542.53</v>
      </c>
      <c r="E943" s="98"/>
      <c r="F943" s="98"/>
    </row>
    <row r="944" ht="11.25" customHeight="1">
      <c r="A944" s="95" t="s">
        <v>2139</v>
      </c>
      <c r="B944" s="96" t="s">
        <v>2140</v>
      </c>
      <c r="C944" s="95" t="s">
        <v>2136</v>
      </c>
      <c r="D944" s="97">
        <f>VLOOKUP(A944,emop0321!D:E,2,0)</f>
        <v>618.8</v>
      </c>
      <c r="E944" s="98"/>
      <c r="F944" s="98"/>
    </row>
    <row r="945" ht="11.25" customHeight="1">
      <c r="A945" s="95" t="s">
        <v>2141</v>
      </c>
      <c r="B945" s="96" t="s">
        <v>2142</v>
      </c>
      <c r="C945" s="95" t="s">
        <v>2136</v>
      </c>
      <c r="D945" s="97">
        <f>VLOOKUP(A945,emop0321!D:E,2,0)</f>
        <v>681.25</v>
      </c>
      <c r="E945" s="98"/>
      <c r="F945" s="98"/>
    </row>
    <row r="946" ht="11.25" customHeight="1">
      <c r="A946" s="95" t="s">
        <v>2143</v>
      </c>
      <c r="B946" s="96" t="s">
        <v>2144</v>
      </c>
      <c r="C946" s="95" t="s">
        <v>2136</v>
      </c>
      <c r="D946" s="97">
        <f>VLOOKUP(A946,emop0321!D:E,2,0)</f>
        <v>681.25</v>
      </c>
      <c r="E946" s="98"/>
      <c r="F946" s="98"/>
    </row>
    <row r="947" ht="11.25" customHeight="1">
      <c r="A947" s="95" t="s">
        <v>2145</v>
      </c>
      <c r="B947" s="96" t="s">
        <v>2146</v>
      </c>
      <c r="C947" s="95" t="s">
        <v>2136</v>
      </c>
      <c r="D947" s="97">
        <f>VLOOKUP(A947,emop0321!D:E,2,0)</f>
        <v>850</v>
      </c>
      <c r="E947" s="98"/>
      <c r="F947" s="98"/>
    </row>
    <row r="948" ht="11.25" customHeight="1">
      <c r="A948" s="95" t="s">
        <v>2147</v>
      </c>
      <c r="B948" s="96" t="s">
        <v>2148</v>
      </c>
      <c r="C948" s="95" t="s">
        <v>992</v>
      </c>
      <c r="D948" s="97">
        <f>VLOOKUP(A948,emop0321!D:E,2,0)</f>
        <v>243.55</v>
      </c>
      <c r="E948" s="98"/>
      <c r="F948" s="98"/>
    </row>
    <row r="949" ht="11.25" customHeight="1">
      <c r="A949" s="95" t="s">
        <v>2149</v>
      </c>
      <c r="B949" s="96" t="s">
        <v>2150</v>
      </c>
      <c r="C949" s="95" t="s">
        <v>992</v>
      </c>
      <c r="D949" s="97">
        <f>VLOOKUP(A949,emop0321!D:E,2,0)</f>
        <v>210.85</v>
      </c>
      <c r="E949" s="98"/>
      <c r="F949" s="98"/>
    </row>
    <row r="950" ht="11.25" customHeight="1">
      <c r="A950" s="95" t="s">
        <v>2151</v>
      </c>
      <c r="B950" s="96" t="s">
        <v>2152</v>
      </c>
      <c r="C950" s="95" t="s">
        <v>361</v>
      </c>
      <c r="D950" s="97">
        <f>VLOOKUP(A950,emop0321!D:E,2,0)</f>
        <v>22.41</v>
      </c>
      <c r="E950" s="98"/>
      <c r="F950" s="98"/>
    </row>
    <row r="951" ht="11.25" customHeight="1">
      <c r="A951" s="95" t="s">
        <v>2153</v>
      </c>
      <c r="B951" s="96" t="s">
        <v>2154</v>
      </c>
      <c r="C951" s="95" t="s">
        <v>361</v>
      </c>
      <c r="D951" s="97">
        <f>VLOOKUP(A951,emop0321!D:E,2,0)</f>
        <v>12.35</v>
      </c>
      <c r="E951" s="98"/>
      <c r="F951" s="98"/>
    </row>
    <row r="952" ht="11.25" customHeight="1">
      <c r="A952" s="95" t="s">
        <v>2155</v>
      </c>
      <c r="B952" s="96" t="s">
        <v>2156</v>
      </c>
      <c r="C952" s="95" t="s">
        <v>361</v>
      </c>
      <c r="D952" s="97">
        <f>VLOOKUP(A952,emop0321!D:E,2,0)</f>
        <v>11.09</v>
      </c>
      <c r="E952" s="98"/>
      <c r="F952" s="98"/>
    </row>
    <row r="953" ht="11.25" customHeight="1">
      <c r="A953" s="95" t="s">
        <v>2157</v>
      </c>
      <c r="B953" s="96" t="s">
        <v>2158</v>
      </c>
      <c r="C953" s="95" t="s">
        <v>992</v>
      </c>
      <c r="D953" s="97">
        <f>VLOOKUP(A953,emop0321!D:E,2,0)</f>
        <v>0.77</v>
      </c>
      <c r="E953" s="98"/>
      <c r="F953" s="98"/>
    </row>
    <row r="954" ht="11.25" customHeight="1">
      <c r="A954" s="95" t="s">
        <v>2159</v>
      </c>
      <c r="B954" s="96" t="s">
        <v>2160</v>
      </c>
      <c r="C954" s="95" t="s">
        <v>992</v>
      </c>
      <c r="D954" s="97">
        <f>VLOOKUP(A954,emop0321!D:E,2,0)</f>
        <v>1.54</v>
      </c>
      <c r="E954" s="98"/>
      <c r="F954" s="98"/>
    </row>
    <row r="955" ht="11.25" customHeight="1">
      <c r="A955" s="95" t="s">
        <v>2161</v>
      </c>
      <c r="B955" s="96" t="s">
        <v>2162</v>
      </c>
      <c r="C955" s="95" t="s">
        <v>282</v>
      </c>
      <c r="D955" s="97">
        <f>VLOOKUP(A955,emop0321!D:E,2,0)</f>
        <v>3270.73</v>
      </c>
      <c r="E955" s="98"/>
      <c r="F955" s="98"/>
    </row>
    <row r="956" ht="11.25" customHeight="1">
      <c r="A956" s="95" t="s">
        <v>2163</v>
      </c>
      <c r="B956" s="96" t="s">
        <v>2164</v>
      </c>
      <c r="C956" s="95" t="s">
        <v>282</v>
      </c>
      <c r="D956" s="97">
        <f>VLOOKUP(A956,emop0321!D:E,2,0)</f>
        <v>1670.66</v>
      </c>
      <c r="E956" s="98"/>
      <c r="F956" s="98"/>
    </row>
    <row r="957" ht="11.25" customHeight="1">
      <c r="A957" s="95" t="s">
        <v>2165</v>
      </c>
      <c r="B957" s="96" t="s">
        <v>2166</v>
      </c>
      <c r="C957" s="95" t="s">
        <v>282</v>
      </c>
      <c r="D957" s="97">
        <f>VLOOKUP(A957,emop0321!D:E,2,0)</f>
        <v>9861.91</v>
      </c>
      <c r="E957" s="98"/>
      <c r="F957" s="98"/>
    </row>
    <row r="958" ht="11.25" customHeight="1">
      <c r="A958" s="95" t="s">
        <v>2167</v>
      </c>
      <c r="B958" s="96" t="s">
        <v>2168</v>
      </c>
      <c r="C958" s="95" t="s">
        <v>282</v>
      </c>
      <c r="D958" s="97">
        <f>VLOOKUP(A958,emop0321!D:E,2,0)</f>
        <v>11259.94</v>
      </c>
      <c r="E958" s="98"/>
      <c r="F958" s="98"/>
    </row>
    <row r="959" ht="11.25" customHeight="1">
      <c r="A959" s="95" t="s">
        <v>2169</v>
      </c>
      <c r="B959" s="96" t="s">
        <v>2170</v>
      </c>
      <c r="C959" s="95" t="s">
        <v>282</v>
      </c>
      <c r="D959" s="97">
        <f>VLOOKUP(A959,emop0321!D:E,2,0)</f>
        <v>12751.41</v>
      </c>
      <c r="E959" s="98"/>
      <c r="F959" s="98"/>
    </row>
    <row r="960" ht="11.25" customHeight="1">
      <c r="A960" s="95" t="s">
        <v>2171</v>
      </c>
      <c r="B960" s="96" t="s">
        <v>2172</v>
      </c>
      <c r="C960" s="95" t="s">
        <v>282</v>
      </c>
      <c r="D960" s="97">
        <f>VLOOKUP(A960,emop0321!D:E,2,0)</f>
        <v>13840.44</v>
      </c>
      <c r="E960" s="98"/>
      <c r="F960" s="98"/>
    </row>
    <row r="961" ht="11.25" customHeight="1">
      <c r="A961" s="95" t="s">
        <v>2173</v>
      </c>
      <c r="B961" s="96" t="s">
        <v>2174</v>
      </c>
      <c r="C961" s="95" t="s">
        <v>282</v>
      </c>
      <c r="D961" s="97">
        <f>VLOOKUP(A961,emop0321!D:E,2,0)</f>
        <v>14823.53</v>
      </c>
      <c r="E961" s="98"/>
      <c r="F961" s="98"/>
    </row>
    <row r="962" ht="11.25" customHeight="1">
      <c r="A962" s="95" t="s">
        <v>2175</v>
      </c>
      <c r="B962" s="96" t="s">
        <v>2176</v>
      </c>
      <c r="C962" s="95" t="s">
        <v>992</v>
      </c>
      <c r="D962" s="97">
        <f>VLOOKUP(A962,emop0321!D:E,2,0)</f>
        <v>346.27</v>
      </c>
      <c r="E962" s="98"/>
      <c r="F962" s="98"/>
    </row>
    <row r="963" ht="11.25" customHeight="1">
      <c r="A963" s="95" t="s">
        <v>16</v>
      </c>
      <c r="B963" s="96" t="s">
        <v>2177</v>
      </c>
      <c r="C963" s="95" t="s">
        <v>992</v>
      </c>
      <c r="D963" s="97">
        <f>VLOOKUP(A963,emop0321!D:E,2,0)</f>
        <v>176.98</v>
      </c>
      <c r="E963" s="98"/>
      <c r="F963" s="98"/>
    </row>
    <row r="964" ht="11.25" customHeight="1">
      <c r="A964" s="95" t="s">
        <v>2178</v>
      </c>
      <c r="B964" s="96" t="s">
        <v>2179</v>
      </c>
      <c r="C964" s="95" t="s">
        <v>992</v>
      </c>
      <c r="D964" s="97">
        <f>VLOOKUP(A964,emop0321!D:E,2,0)</f>
        <v>99.59</v>
      </c>
      <c r="E964" s="98"/>
      <c r="F964" s="98"/>
    </row>
    <row r="965" ht="11.25" customHeight="1">
      <c r="A965" s="95" t="s">
        <v>2180</v>
      </c>
      <c r="B965" s="96" t="s">
        <v>2181</v>
      </c>
      <c r="C965" s="95" t="s">
        <v>361</v>
      </c>
      <c r="D965" s="97">
        <f>VLOOKUP(A965,emop0321!D:E,2,0)</f>
        <v>2.66</v>
      </c>
      <c r="E965" s="98"/>
      <c r="F965" s="98"/>
    </row>
    <row r="966" ht="11.25" customHeight="1">
      <c r="A966" s="95" t="s">
        <v>2182</v>
      </c>
      <c r="B966" s="96" t="s">
        <v>2183</v>
      </c>
      <c r="C966" s="95" t="s">
        <v>282</v>
      </c>
      <c r="D966" s="97">
        <f>VLOOKUP(A966,emop0321!D:E,2,0)</f>
        <v>85.56</v>
      </c>
      <c r="E966" s="98"/>
      <c r="F966" s="98"/>
    </row>
    <row r="967" ht="11.25" customHeight="1">
      <c r="A967" s="95" t="s">
        <v>2184</v>
      </c>
      <c r="B967" s="96" t="s">
        <v>2185</v>
      </c>
      <c r="C967" s="95" t="s">
        <v>282</v>
      </c>
      <c r="D967" s="97">
        <f>VLOOKUP(A967,emop0321!D:E,2,0)</f>
        <v>17644.34</v>
      </c>
      <c r="E967" s="98"/>
      <c r="F967" s="98"/>
    </row>
    <row r="968" ht="11.25" customHeight="1">
      <c r="A968" s="95" t="s">
        <v>2186</v>
      </c>
      <c r="B968" s="96" t="s">
        <v>2187</v>
      </c>
      <c r="C968" s="95" t="s">
        <v>282</v>
      </c>
      <c r="D968" s="97">
        <f>VLOOKUP(A968,emop0321!D:E,2,0)</f>
        <v>15597.56</v>
      </c>
      <c r="E968" s="98"/>
      <c r="F968" s="98"/>
    </row>
    <row r="969" ht="11.25" customHeight="1">
      <c r="A969" s="95" t="s">
        <v>2188</v>
      </c>
      <c r="B969" s="96" t="s">
        <v>2189</v>
      </c>
      <c r="C969" s="95" t="s">
        <v>282</v>
      </c>
      <c r="D969" s="97">
        <f>VLOOKUP(A969,emop0321!D:E,2,0)</f>
        <v>9569.58</v>
      </c>
      <c r="E969" s="98"/>
      <c r="F969" s="98"/>
    </row>
    <row r="970" ht="11.25" customHeight="1">
      <c r="A970" s="95" t="s">
        <v>2190</v>
      </c>
      <c r="B970" s="96" t="s">
        <v>2191</v>
      </c>
      <c r="C970" s="95" t="s">
        <v>282</v>
      </c>
      <c r="D970" s="97">
        <f>VLOOKUP(A970,emop0321!D:E,2,0)</f>
        <v>34682.42</v>
      </c>
      <c r="E970" s="98"/>
      <c r="F970" s="98"/>
    </row>
    <row r="971" ht="11.25" customHeight="1">
      <c r="A971" s="95" t="s">
        <v>2192</v>
      </c>
      <c r="B971" s="96" t="s">
        <v>2193</v>
      </c>
      <c r="C971" s="95" t="s">
        <v>282</v>
      </c>
      <c r="D971" s="97">
        <f>VLOOKUP(A971,emop0321!D:E,2,0)</f>
        <v>25770.87</v>
      </c>
      <c r="E971" s="98"/>
      <c r="F971" s="98"/>
    </row>
    <row r="972" ht="11.25" customHeight="1">
      <c r="A972" s="95" t="s">
        <v>2194</v>
      </c>
      <c r="B972" s="96" t="s">
        <v>2195</v>
      </c>
      <c r="C972" s="95" t="s">
        <v>282</v>
      </c>
      <c r="D972" s="97">
        <f>VLOOKUP(A972,emop0321!D:E,2,0)</f>
        <v>21300.17</v>
      </c>
      <c r="E972" s="98"/>
      <c r="F972" s="98"/>
    </row>
    <row r="973" ht="11.25" customHeight="1">
      <c r="A973" s="95" t="s">
        <v>2196</v>
      </c>
      <c r="B973" s="96" t="s">
        <v>2197</v>
      </c>
      <c r="C973" s="95" t="s">
        <v>282</v>
      </c>
      <c r="D973" s="97">
        <f>VLOOKUP(A973,emop0321!D:E,2,0)</f>
        <v>68.84</v>
      </c>
      <c r="E973" s="98"/>
      <c r="F973" s="98"/>
    </row>
    <row r="974" ht="11.25" customHeight="1">
      <c r="A974" s="95" t="s">
        <v>2198</v>
      </c>
      <c r="B974" s="96" t="s">
        <v>2199</v>
      </c>
      <c r="C974" s="95" t="s">
        <v>2136</v>
      </c>
      <c r="D974" s="97">
        <f>VLOOKUP(A974,emop0321!D:E,2,0)</f>
        <v>68.41</v>
      </c>
      <c r="E974" s="98"/>
      <c r="F974" s="98"/>
    </row>
    <row r="975" ht="11.25" customHeight="1">
      <c r="A975" s="95" t="s">
        <v>2200</v>
      </c>
      <c r="B975" s="96" t="s">
        <v>2201</v>
      </c>
      <c r="C975" s="95" t="s">
        <v>2136</v>
      </c>
      <c r="D975" s="97">
        <f>VLOOKUP(A975,emop0321!D:E,2,0)</f>
        <v>16.06</v>
      </c>
      <c r="E975" s="98"/>
      <c r="F975" s="98"/>
    </row>
    <row r="976" ht="11.25" customHeight="1">
      <c r="A976" s="95" t="s">
        <v>2202</v>
      </c>
      <c r="B976" s="96" t="s">
        <v>2203</v>
      </c>
      <c r="C976" s="95" t="s">
        <v>2136</v>
      </c>
      <c r="D976" s="97">
        <f>VLOOKUP(A976,emop0321!D:E,2,0)</f>
        <v>140.13</v>
      </c>
      <c r="E976" s="98"/>
      <c r="F976" s="98"/>
    </row>
    <row r="977" ht="11.25" customHeight="1">
      <c r="A977" s="95" t="s">
        <v>2204</v>
      </c>
      <c r="B977" s="96" t="s">
        <v>2205</v>
      </c>
      <c r="C977" s="95" t="s">
        <v>2136</v>
      </c>
      <c r="D977" s="97">
        <f>VLOOKUP(A977,emop0321!D:E,2,0)</f>
        <v>46.99</v>
      </c>
      <c r="E977" s="98"/>
      <c r="F977" s="98"/>
    </row>
    <row r="978" ht="11.25" customHeight="1">
      <c r="A978" s="95" t="s">
        <v>2206</v>
      </c>
      <c r="B978" s="96" t="s">
        <v>2207</v>
      </c>
      <c r="C978" s="95" t="s">
        <v>2208</v>
      </c>
      <c r="D978" s="97">
        <f>VLOOKUP(A978,emop0321!D:E,2,0)</f>
        <v>9.74</v>
      </c>
      <c r="E978" s="98"/>
      <c r="F978" s="98"/>
    </row>
    <row r="979" ht="11.25" customHeight="1">
      <c r="A979" s="95" t="s">
        <v>2209</v>
      </c>
      <c r="B979" s="96" t="s">
        <v>2210</v>
      </c>
      <c r="C979" s="95" t="s">
        <v>992</v>
      </c>
      <c r="D979" s="97">
        <f>VLOOKUP(A979,emop0321!D:E,2,0)</f>
        <v>7.75</v>
      </c>
      <c r="E979" s="98"/>
      <c r="F979" s="98"/>
    </row>
    <row r="980" ht="11.25" customHeight="1">
      <c r="A980" s="95" t="s">
        <v>2211</v>
      </c>
      <c r="B980" s="96" t="s">
        <v>2212</v>
      </c>
      <c r="C980" s="95" t="s">
        <v>992</v>
      </c>
      <c r="D980" s="97">
        <f>VLOOKUP(A980,emop0321!D:E,2,0)</f>
        <v>74.28</v>
      </c>
      <c r="E980" s="98"/>
      <c r="F980" s="98"/>
    </row>
    <row r="981" ht="11.25" customHeight="1">
      <c r="A981" s="95" t="s">
        <v>38</v>
      </c>
      <c r="B981" s="96" t="s">
        <v>2213</v>
      </c>
      <c r="C981" s="95" t="s">
        <v>514</v>
      </c>
      <c r="D981" s="97">
        <f>VLOOKUP(A981,emop0321!D:E,2,0)</f>
        <v>47.62</v>
      </c>
      <c r="E981" s="98"/>
      <c r="F981" s="98"/>
    </row>
    <row r="982" ht="11.25" customHeight="1">
      <c r="A982" s="95" t="s">
        <v>2214</v>
      </c>
      <c r="B982" s="96" t="s">
        <v>2215</v>
      </c>
      <c r="C982" s="95" t="s">
        <v>514</v>
      </c>
      <c r="D982" s="97">
        <f>VLOOKUP(A982,emop0321!D:E,2,0)</f>
        <v>60.23</v>
      </c>
      <c r="E982" s="98"/>
      <c r="F982" s="98"/>
    </row>
    <row r="983" ht="11.25" customHeight="1">
      <c r="A983" s="95" t="s">
        <v>2216</v>
      </c>
      <c r="B983" s="96" t="s">
        <v>2217</v>
      </c>
      <c r="C983" s="95" t="s">
        <v>514</v>
      </c>
      <c r="D983" s="97">
        <f>VLOOKUP(A983,emop0321!D:E,2,0)</f>
        <v>81.24</v>
      </c>
      <c r="E983" s="98"/>
      <c r="F983" s="98"/>
    </row>
    <row r="984" ht="11.25" customHeight="1">
      <c r="A984" s="95" t="s">
        <v>2218</v>
      </c>
      <c r="B984" s="96" t="s">
        <v>2219</v>
      </c>
      <c r="C984" s="95" t="s">
        <v>514</v>
      </c>
      <c r="D984" s="97">
        <f>VLOOKUP(A984,emop0321!D:E,2,0)</f>
        <v>109.26</v>
      </c>
      <c r="E984" s="98"/>
      <c r="F984" s="98"/>
    </row>
    <row r="985" ht="11.25" customHeight="1">
      <c r="A985" s="95" t="s">
        <v>2220</v>
      </c>
      <c r="B985" s="96" t="s">
        <v>2221</v>
      </c>
      <c r="C985" s="95" t="s">
        <v>514</v>
      </c>
      <c r="D985" s="97">
        <f>VLOOKUP(A985,emop0321!D:E,2,0)</f>
        <v>135.87</v>
      </c>
      <c r="E985" s="98"/>
      <c r="F985" s="98"/>
    </row>
    <row r="986" ht="11.25" customHeight="1">
      <c r="A986" s="95" t="s">
        <v>2222</v>
      </c>
      <c r="B986" s="96" t="s">
        <v>2223</v>
      </c>
      <c r="C986" s="95" t="s">
        <v>514</v>
      </c>
      <c r="D986" s="97">
        <f>VLOOKUP(A986,emop0321!D:E,2,0)</f>
        <v>105.06</v>
      </c>
      <c r="E986" s="98"/>
      <c r="F986" s="98"/>
    </row>
    <row r="987" ht="11.25" customHeight="1">
      <c r="A987" s="95" t="s">
        <v>2224</v>
      </c>
      <c r="B987" s="96" t="s">
        <v>2225</v>
      </c>
      <c r="C987" s="95" t="s">
        <v>514</v>
      </c>
      <c r="D987" s="97">
        <f>VLOOKUP(A987,emop0321!D:E,2,0)</f>
        <v>133.07</v>
      </c>
      <c r="E987" s="98"/>
      <c r="F987" s="98"/>
    </row>
    <row r="988" ht="11.25" customHeight="1">
      <c r="A988" s="95" t="s">
        <v>2226</v>
      </c>
      <c r="B988" s="96" t="s">
        <v>2227</v>
      </c>
      <c r="C988" s="95" t="s">
        <v>514</v>
      </c>
      <c r="D988" s="97">
        <f>VLOOKUP(A988,emop0321!D:E,2,0)</f>
        <v>154.08</v>
      </c>
      <c r="E988" s="98"/>
      <c r="F988" s="98"/>
    </row>
    <row r="989" ht="11.25" customHeight="1">
      <c r="A989" s="95" t="s">
        <v>2228</v>
      </c>
      <c r="B989" s="96" t="s">
        <v>2229</v>
      </c>
      <c r="C989" s="95" t="s">
        <v>514</v>
      </c>
      <c r="D989" s="97">
        <f>VLOOKUP(A989,emop0321!D:E,2,0)</f>
        <v>182.1</v>
      </c>
      <c r="E989" s="98"/>
      <c r="F989" s="98"/>
    </row>
    <row r="990" ht="11.25" customHeight="1">
      <c r="A990" s="95" t="s">
        <v>2230</v>
      </c>
      <c r="B990" s="96" t="s">
        <v>2231</v>
      </c>
      <c r="C990" s="95" t="s">
        <v>514</v>
      </c>
      <c r="D990" s="97">
        <f>VLOOKUP(A990,emop0321!D:E,2,0)</f>
        <v>210.12</v>
      </c>
      <c r="E990" s="98"/>
      <c r="F990" s="98"/>
    </row>
    <row r="991" ht="11.25" customHeight="1">
      <c r="A991" s="95" t="s">
        <v>2232</v>
      </c>
      <c r="B991" s="96" t="s">
        <v>2233</v>
      </c>
      <c r="C991" s="95" t="s">
        <v>514</v>
      </c>
      <c r="D991" s="97">
        <f>VLOOKUP(A991,emop0321!D:E,2,0)</f>
        <v>67.23</v>
      </c>
      <c r="E991" s="98"/>
      <c r="F991" s="98"/>
    </row>
    <row r="992" ht="11.25" customHeight="1">
      <c r="A992" s="95" t="s">
        <v>2234</v>
      </c>
      <c r="B992" s="96" t="s">
        <v>2235</v>
      </c>
      <c r="C992" s="95" t="s">
        <v>514</v>
      </c>
      <c r="D992" s="97">
        <f>VLOOKUP(A992,emop0321!D:E,2,0)</f>
        <v>78.44</v>
      </c>
      <c r="E992" s="98"/>
      <c r="F992" s="98"/>
    </row>
    <row r="993" ht="11.25" customHeight="1">
      <c r="A993" s="95" t="s">
        <v>2236</v>
      </c>
      <c r="B993" s="96" t="s">
        <v>2237</v>
      </c>
      <c r="C993" s="95" t="s">
        <v>514</v>
      </c>
      <c r="D993" s="97">
        <f>VLOOKUP(A993,emop0321!D:E,2,0)</f>
        <v>126.07</v>
      </c>
      <c r="E993" s="98"/>
      <c r="F993" s="98"/>
    </row>
    <row r="994" ht="11.25" customHeight="1">
      <c r="A994" s="95" t="s">
        <v>2238</v>
      </c>
      <c r="B994" s="96" t="s">
        <v>2239</v>
      </c>
      <c r="C994" s="95" t="s">
        <v>514</v>
      </c>
      <c r="D994" s="97">
        <f>VLOOKUP(A994,emop0321!D:E,2,0)</f>
        <v>154.08</v>
      </c>
      <c r="E994" s="98"/>
      <c r="F994" s="98"/>
    </row>
    <row r="995" ht="11.25" customHeight="1">
      <c r="A995" s="95" t="s">
        <v>2240</v>
      </c>
      <c r="B995" s="96" t="s">
        <v>2241</v>
      </c>
      <c r="C995" s="95" t="s">
        <v>514</v>
      </c>
      <c r="D995" s="97">
        <f>VLOOKUP(A995,emop0321!D:E,2,0)</f>
        <v>182.1</v>
      </c>
      <c r="E995" s="98"/>
      <c r="F995" s="98"/>
    </row>
    <row r="996" ht="11.25" customHeight="1">
      <c r="A996" s="95" t="s">
        <v>2242</v>
      </c>
      <c r="B996" s="96" t="s">
        <v>2243</v>
      </c>
      <c r="C996" s="95" t="s">
        <v>514</v>
      </c>
      <c r="D996" s="97">
        <f>VLOOKUP(A996,emop0321!D:E,2,0)</f>
        <v>77.04</v>
      </c>
      <c r="E996" s="98"/>
      <c r="F996" s="98"/>
    </row>
    <row r="997" ht="11.25" customHeight="1">
      <c r="A997" s="95" t="s">
        <v>2244</v>
      </c>
      <c r="B997" s="96" t="s">
        <v>2245</v>
      </c>
      <c r="C997" s="95" t="s">
        <v>514</v>
      </c>
      <c r="D997" s="97">
        <f>VLOOKUP(A997,emop0321!D:E,2,0)</f>
        <v>140.08</v>
      </c>
      <c r="E997" s="98"/>
      <c r="F997" s="98"/>
    </row>
    <row r="998" ht="11.25" customHeight="1">
      <c r="A998" s="95" t="s">
        <v>2246</v>
      </c>
      <c r="B998" s="96" t="s">
        <v>2247</v>
      </c>
      <c r="C998" s="95" t="s">
        <v>514</v>
      </c>
      <c r="D998" s="97">
        <f>VLOOKUP(A998,emop0321!D:E,2,0)</f>
        <v>210.12</v>
      </c>
      <c r="E998" s="98"/>
      <c r="F998" s="98"/>
    </row>
    <row r="999" ht="11.25" customHeight="1">
      <c r="A999" s="95" t="s">
        <v>2248</v>
      </c>
      <c r="B999" s="96" t="s">
        <v>2249</v>
      </c>
      <c r="C999" s="95" t="s">
        <v>514</v>
      </c>
      <c r="D999" s="97">
        <f>VLOOKUP(A999,emop0321!D:E,2,0)</f>
        <v>252.14</v>
      </c>
      <c r="E999" s="98"/>
      <c r="F999" s="98"/>
    </row>
    <row r="1000" ht="11.25" customHeight="1">
      <c r="A1000" s="95" t="s">
        <v>2250</v>
      </c>
      <c r="B1000" s="96" t="s">
        <v>2251</v>
      </c>
      <c r="C1000" s="95" t="s">
        <v>514</v>
      </c>
      <c r="D1000" s="97">
        <f>VLOOKUP(A1000,emop0321!D:E,2,0)</f>
        <v>294.16</v>
      </c>
      <c r="E1000" s="98"/>
      <c r="F1000" s="98"/>
    </row>
    <row r="1001" ht="11.25" customHeight="1">
      <c r="A1001" s="95" t="s">
        <v>2252</v>
      </c>
      <c r="B1001" s="96" t="s">
        <v>2253</v>
      </c>
      <c r="C1001" s="95" t="s">
        <v>514</v>
      </c>
      <c r="D1001" s="97">
        <f>VLOOKUP(A1001,emop0321!D:E,2,0)</f>
        <v>37.87</v>
      </c>
      <c r="E1001" s="98"/>
      <c r="F1001" s="98"/>
    </row>
    <row r="1002" ht="11.25" customHeight="1">
      <c r="A1002" s="95" t="s">
        <v>2254</v>
      </c>
      <c r="B1002" s="96" t="s">
        <v>2255</v>
      </c>
      <c r="C1002" s="95" t="s">
        <v>514</v>
      </c>
      <c r="D1002" s="97">
        <f>VLOOKUP(A1002,emop0321!D:E,2,0)</f>
        <v>100.87</v>
      </c>
      <c r="E1002" s="98"/>
      <c r="F1002" s="98"/>
    </row>
    <row r="1003" ht="11.25" customHeight="1">
      <c r="A1003" s="95" t="s">
        <v>2256</v>
      </c>
      <c r="B1003" s="96" t="s">
        <v>2257</v>
      </c>
      <c r="C1003" s="95" t="s">
        <v>514</v>
      </c>
      <c r="D1003" s="97">
        <f>VLOOKUP(A1003,emop0321!D:E,2,0)</f>
        <v>90.79</v>
      </c>
      <c r="E1003" s="98"/>
      <c r="F1003" s="98"/>
    </row>
    <row r="1004" ht="11.25" customHeight="1">
      <c r="A1004" s="95" t="s">
        <v>2258</v>
      </c>
      <c r="B1004" s="96" t="s">
        <v>2259</v>
      </c>
      <c r="C1004" s="95" t="s">
        <v>514</v>
      </c>
      <c r="D1004" s="97">
        <f>VLOOKUP(A1004,emop0321!D:E,2,0)</f>
        <v>34.09</v>
      </c>
      <c r="E1004" s="98"/>
      <c r="F1004" s="98"/>
    </row>
    <row r="1005" ht="11.25" customHeight="1">
      <c r="A1005" s="95" t="s">
        <v>2260</v>
      </c>
      <c r="B1005" s="96" t="s">
        <v>2261</v>
      </c>
      <c r="C1005" s="95" t="s">
        <v>514</v>
      </c>
      <c r="D1005" s="97">
        <f>VLOOKUP(A1005,emop0321!D:E,2,0)</f>
        <v>33.61</v>
      </c>
      <c r="E1005" s="98"/>
      <c r="F1005" s="98"/>
    </row>
    <row r="1006" ht="11.25" customHeight="1">
      <c r="A1006" s="95" t="s">
        <v>2262</v>
      </c>
      <c r="B1006" s="96" t="s">
        <v>2263</v>
      </c>
      <c r="C1006" s="95" t="s">
        <v>514</v>
      </c>
      <c r="D1006" s="97">
        <f>VLOOKUP(A1006,emop0321!D:E,2,0)</f>
        <v>45.52</v>
      </c>
      <c r="E1006" s="98"/>
      <c r="F1006" s="98"/>
    </row>
    <row r="1007" ht="11.25" customHeight="1">
      <c r="A1007" s="95" t="s">
        <v>2264</v>
      </c>
      <c r="B1007" s="96" t="s">
        <v>2265</v>
      </c>
      <c r="C1007" s="95" t="s">
        <v>514</v>
      </c>
      <c r="D1007" s="97">
        <f>VLOOKUP(A1007,emop0321!D:E,2,0)</f>
        <v>145.76</v>
      </c>
      <c r="E1007" s="98"/>
      <c r="F1007" s="98"/>
    </row>
    <row r="1008" ht="11.25" customHeight="1">
      <c r="A1008" s="95" t="s">
        <v>2266</v>
      </c>
      <c r="B1008" s="96" t="s">
        <v>2267</v>
      </c>
      <c r="C1008" s="95" t="s">
        <v>361</v>
      </c>
      <c r="D1008" s="97">
        <f>VLOOKUP(A1008,emop0321!D:E,2,0)</f>
        <v>34.45</v>
      </c>
      <c r="E1008" s="98"/>
      <c r="F1008" s="98"/>
    </row>
    <row r="1009" ht="11.25" customHeight="1">
      <c r="A1009" s="95" t="s">
        <v>2268</v>
      </c>
      <c r="B1009" s="96" t="s">
        <v>2269</v>
      </c>
      <c r="C1009" s="95" t="s">
        <v>361</v>
      </c>
      <c r="D1009" s="97">
        <f>VLOOKUP(A1009,emop0321!D:E,2,0)</f>
        <v>73.54</v>
      </c>
      <c r="E1009" s="98"/>
      <c r="F1009" s="98"/>
    </row>
    <row r="1010" ht="11.25" customHeight="1">
      <c r="A1010" s="95" t="s">
        <v>32</v>
      </c>
      <c r="B1010" s="96" t="s">
        <v>2270</v>
      </c>
      <c r="C1010" s="95" t="s">
        <v>361</v>
      </c>
      <c r="D1010" s="97">
        <f>VLOOKUP(A1010,emop0321!D:E,2,0)</f>
        <v>7</v>
      </c>
      <c r="E1010" s="98"/>
      <c r="F1010" s="98"/>
    </row>
    <row r="1011" ht="11.25" customHeight="1">
      <c r="A1011" s="95" t="s">
        <v>2271</v>
      </c>
      <c r="B1011" s="96" t="s">
        <v>2272</v>
      </c>
      <c r="C1011" s="95" t="s">
        <v>361</v>
      </c>
      <c r="D1011" s="97">
        <f>VLOOKUP(A1011,emop0321!D:E,2,0)</f>
        <v>14.7</v>
      </c>
      <c r="E1011" s="98"/>
      <c r="F1011" s="98"/>
    </row>
    <row r="1012" ht="11.25" customHeight="1">
      <c r="A1012" s="95" t="s">
        <v>2273</v>
      </c>
      <c r="B1012" s="96" t="s">
        <v>2274</v>
      </c>
      <c r="C1012" s="95" t="s">
        <v>514</v>
      </c>
      <c r="D1012" s="97">
        <f>VLOOKUP(A1012,emop0321!D:E,2,0)</f>
        <v>58.83</v>
      </c>
      <c r="E1012" s="98"/>
      <c r="F1012" s="98"/>
    </row>
    <row r="1013" ht="11.25" customHeight="1">
      <c r="A1013" s="95" t="s">
        <v>2275</v>
      </c>
      <c r="B1013" s="96" t="s">
        <v>2276</v>
      </c>
      <c r="C1013" s="95" t="s">
        <v>514</v>
      </c>
      <c r="D1013" s="97">
        <f>VLOOKUP(A1013,emop0321!D:E,2,0)</f>
        <v>75.64</v>
      </c>
      <c r="E1013" s="98"/>
      <c r="F1013" s="98"/>
    </row>
    <row r="1014" ht="11.25" customHeight="1">
      <c r="A1014" s="95" t="s">
        <v>2277</v>
      </c>
      <c r="B1014" s="96" t="s">
        <v>2278</v>
      </c>
      <c r="C1014" s="95" t="s">
        <v>514</v>
      </c>
      <c r="D1014" s="97">
        <f>VLOOKUP(A1014,emop0321!D:E,2,0)</f>
        <v>100.85</v>
      </c>
      <c r="E1014" s="98"/>
      <c r="F1014" s="98"/>
    </row>
    <row r="1015" ht="11.25" customHeight="1">
      <c r="A1015" s="95" t="s">
        <v>2279</v>
      </c>
      <c r="B1015" s="96" t="s">
        <v>2280</v>
      </c>
      <c r="C1015" s="95" t="s">
        <v>514</v>
      </c>
      <c r="D1015" s="97">
        <f>VLOOKUP(A1015,emop0321!D:E,2,0)</f>
        <v>88.67</v>
      </c>
      <c r="E1015" s="98"/>
      <c r="F1015" s="98"/>
    </row>
    <row r="1016" ht="11.25" customHeight="1">
      <c r="A1016" s="95" t="s">
        <v>2281</v>
      </c>
      <c r="B1016" s="96" t="s">
        <v>2282</v>
      </c>
      <c r="C1016" s="95" t="s">
        <v>514</v>
      </c>
      <c r="D1016" s="97">
        <f>VLOOKUP(A1016,emop0321!D:E,2,0)</f>
        <v>161.09</v>
      </c>
      <c r="E1016" s="98"/>
      <c r="F1016" s="98"/>
    </row>
    <row r="1017" ht="11.25" customHeight="1">
      <c r="A1017" s="95" t="s">
        <v>2283</v>
      </c>
      <c r="B1017" s="96" t="s">
        <v>2284</v>
      </c>
      <c r="C1017" s="95" t="s">
        <v>514</v>
      </c>
      <c r="D1017" s="97">
        <f>VLOOKUP(A1017,emop0321!D:E,2,0)</f>
        <v>153.54</v>
      </c>
      <c r="E1017" s="98"/>
      <c r="F1017" s="98"/>
    </row>
    <row r="1018" ht="11.25" customHeight="1">
      <c r="A1018" s="95" t="s">
        <v>2285</v>
      </c>
      <c r="B1018" s="96" t="s">
        <v>2286</v>
      </c>
      <c r="C1018" s="95" t="s">
        <v>514</v>
      </c>
      <c r="D1018" s="97">
        <f>VLOOKUP(A1018,emop0321!D:E,2,0)</f>
        <v>171.53</v>
      </c>
      <c r="E1018" s="98"/>
      <c r="F1018" s="98"/>
    </row>
    <row r="1019" ht="11.25" customHeight="1">
      <c r="A1019" s="95" t="s">
        <v>2287</v>
      </c>
      <c r="B1019" s="96" t="s">
        <v>2288</v>
      </c>
      <c r="C1019" s="95" t="s">
        <v>514</v>
      </c>
      <c r="D1019" s="97">
        <f>VLOOKUP(A1019,emop0321!D:E,2,0)</f>
        <v>176.79</v>
      </c>
      <c r="E1019" s="98"/>
      <c r="F1019" s="98"/>
    </row>
    <row r="1020" ht="11.25" customHeight="1">
      <c r="A1020" s="95" t="s">
        <v>2289</v>
      </c>
      <c r="B1020" s="96" t="s">
        <v>2290</v>
      </c>
      <c r="C1020" s="95" t="s">
        <v>514</v>
      </c>
      <c r="D1020" s="97">
        <f>VLOOKUP(A1020,emop0321!D:E,2,0)</f>
        <v>183.44</v>
      </c>
      <c r="E1020" s="98"/>
      <c r="F1020" s="98"/>
    </row>
    <row r="1021" ht="11.25" customHeight="1">
      <c r="A1021" s="95" t="s">
        <v>2291</v>
      </c>
      <c r="B1021" s="96" t="s">
        <v>2292</v>
      </c>
      <c r="C1021" s="95" t="s">
        <v>514</v>
      </c>
      <c r="D1021" s="97">
        <f>VLOOKUP(A1021,emop0321!D:E,2,0)</f>
        <v>188.69</v>
      </c>
      <c r="E1021" s="98"/>
      <c r="F1021" s="98"/>
    </row>
    <row r="1022" ht="11.25" customHeight="1">
      <c r="A1022" s="95" t="s">
        <v>2293</v>
      </c>
      <c r="B1022" s="96" t="s">
        <v>2294</v>
      </c>
      <c r="C1022" s="95" t="s">
        <v>514</v>
      </c>
      <c r="D1022" s="97">
        <f>VLOOKUP(A1022,emop0321!D:E,2,0)</f>
        <v>197.44</v>
      </c>
      <c r="E1022" s="98"/>
      <c r="F1022" s="98"/>
    </row>
    <row r="1023" ht="11.25" customHeight="1">
      <c r="A1023" s="95" t="s">
        <v>2295</v>
      </c>
      <c r="B1023" s="96" t="s">
        <v>2296</v>
      </c>
      <c r="C1023" s="95" t="s">
        <v>514</v>
      </c>
      <c r="D1023" s="97">
        <f>VLOOKUP(A1023,emop0321!D:E,2,0)</f>
        <v>297.56</v>
      </c>
      <c r="E1023" s="98"/>
      <c r="F1023" s="98"/>
    </row>
    <row r="1024" ht="11.25" customHeight="1">
      <c r="A1024" s="95" t="s">
        <v>2297</v>
      </c>
      <c r="B1024" s="96" t="s">
        <v>2298</v>
      </c>
      <c r="C1024" s="95" t="s">
        <v>514</v>
      </c>
      <c r="D1024" s="97">
        <f>VLOOKUP(A1024,emop0321!D:E,2,0)</f>
        <v>306.67</v>
      </c>
      <c r="E1024" s="98"/>
      <c r="F1024" s="98"/>
    </row>
    <row r="1025" ht="11.25" customHeight="1">
      <c r="A1025" s="95" t="s">
        <v>2299</v>
      </c>
      <c r="B1025" s="96" t="s">
        <v>2300</v>
      </c>
      <c r="C1025" s="95" t="s">
        <v>514</v>
      </c>
      <c r="D1025" s="97">
        <f>VLOOKUP(A1025,emop0321!D:E,2,0)</f>
        <v>318.57</v>
      </c>
      <c r="E1025" s="98"/>
      <c r="F1025" s="98"/>
    </row>
    <row r="1026" ht="11.25" customHeight="1">
      <c r="A1026" s="95" t="s">
        <v>2301</v>
      </c>
      <c r="B1026" s="96" t="s">
        <v>2302</v>
      </c>
      <c r="C1026" s="95" t="s">
        <v>514</v>
      </c>
      <c r="D1026" s="97">
        <f>VLOOKUP(A1026,emop0321!D:E,2,0)</f>
        <v>327.32</v>
      </c>
      <c r="E1026" s="98"/>
      <c r="F1026" s="98"/>
    </row>
    <row r="1027" ht="11.25" customHeight="1">
      <c r="A1027" s="95" t="s">
        <v>2303</v>
      </c>
      <c r="B1027" s="96" t="s">
        <v>2304</v>
      </c>
      <c r="C1027" s="95" t="s">
        <v>514</v>
      </c>
      <c r="D1027" s="97">
        <f>VLOOKUP(A1027,emop0321!D:E,2,0)</f>
        <v>342.37</v>
      </c>
      <c r="E1027" s="98"/>
      <c r="F1027" s="98"/>
    </row>
    <row r="1028" ht="11.25" customHeight="1">
      <c r="A1028" s="95" t="s">
        <v>2305</v>
      </c>
      <c r="B1028" s="96" t="s">
        <v>2306</v>
      </c>
      <c r="C1028" s="95" t="s">
        <v>514</v>
      </c>
      <c r="D1028" s="97">
        <f>VLOOKUP(A1028,emop0321!D:E,2,0)</f>
        <v>98.02</v>
      </c>
      <c r="E1028" s="98"/>
      <c r="F1028" s="98"/>
    </row>
    <row r="1029" ht="11.25" customHeight="1">
      <c r="A1029" s="95" t="s">
        <v>2307</v>
      </c>
      <c r="B1029" s="96" t="s">
        <v>2308</v>
      </c>
      <c r="C1029" s="95" t="s">
        <v>514</v>
      </c>
      <c r="D1029" s="97">
        <f>VLOOKUP(A1029,emop0321!D:E,2,0)</f>
        <v>208.29</v>
      </c>
      <c r="E1029" s="98"/>
      <c r="F1029" s="98"/>
    </row>
    <row r="1030" ht="11.25" customHeight="1">
      <c r="A1030" s="95" t="s">
        <v>2309</v>
      </c>
      <c r="B1030" s="96" t="s">
        <v>2310</v>
      </c>
      <c r="C1030" s="95" t="s">
        <v>514</v>
      </c>
      <c r="D1030" s="97">
        <f>VLOOKUP(A1030,emop0321!D:E,2,0)</f>
        <v>224.12</v>
      </c>
      <c r="E1030" s="98"/>
      <c r="F1030" s="98"/>
    </row>
    <row r="1031" ht="11.25" customHeight="1">
      <c r="A1031" s="95" t="s">
        <v>2311</v>
      </c>
      <c r="B1031" s="96" t="s">
        <v>2312</v>
      </c>
      <c r="C1031" s="95" t="s">
        <v>514</v>
      </c>
      <c r="D1031" s="97">
        <f>VLOOKUP(A1031,emop0321!D:E,2,0)</f>
        <v>193.49</v>
      </c>
      <c r="E1031" s="98"/>
      <c r="F1031" s="98"/>
    </row>
    <row r="1032" ht="11.25" customHeight="1">
      <c r="A1032" s="95" t="s">
        <v>2313</v>
      </c>
      <c r="B1032" s="96" t="s">
        <v>2314</v>
      </c>
      <c r="C1032" s="95" t="s">
        <v>514</v>
      </c>
      <c r="D1032" s="97">
        <f>VLOOKUP(A1032,emop0321!D:E,2,0)</f>
        <v>155.1</v>
      </c>
      <c r="E1032" s="98"/>
      <c r="F1032" s="98"/>
    </row>
    <row r="1033" ht="11.25" customHeight="1">
      <c r="A1033" s="95" t="s">
        <v>2315</v>
      </c>
      <c r="B1033" s="96" t="s">
        <v>2316</v>
      </c>
      <c r="C1033" s="95" t="s">
        <v>514</v>
      </c>
      <c r="D1033" s="97">
        <f>VLOOKUP(A1033,emop0321!D:E,2,0)</f>
        <v>174.05</v>
      </c>
      <c r="E1033" s="98"/>
      <c r="F1033" s="98"/>
    </row>
    <row r="1034" ht="11.25" customHeight="1">
      <c r="A1034" s="95" t="s">
        <v>2317</v>
      </c>
      <c r="B1034" s="96" t="s">
        <v>2318</v>
      </c>
      <c r="C1034" s="95" t="s">
        <v>514</v>
      </c>
      <c r="D1034" s="97">
        <f>VLOOKUP(A1034,emop0321!D:E,2,0)</f>
        <v>99.4</v>
      </c>
      <c r="E1034" s="98"/>
      <c r="F1034" s="98"/>
    </row>
    <row r="1035" ht="11.25" customHeight="1">
      <c r="A1035" s="95" t="s">
        <v>2319</v>
      </c>
      <c r="B1035" s="96" t="s">
        <v>2320</v>
      </c>
      <c r="C1035" s="95" t="s">
        <v>514</v>
      </c>
      <c r="D1035" s="97">
        <f>VLOOKUP(A1035,emop0321!D:E,2,0)</f>
        <v>102.41</v>
      </c>
      <c r="E1035" s="98"/>
      <c r="F1035" s="98"/>
    </row>
    <row r="1036" ht="11.25" customHeight="1">
      <c r="A1036" s="95" t="s">
        <v>2321</v>
      </c>
      <c r="B1036" s="96" t="s">
        <v>2322</v>
      </c>
      <c r="C1036" s="95" t="s">
        <v>514</v>
      </c>
      <c r="D1036" s="97">
        <f>VLOOKUP(A1036,emop0321!D:E,2,0)</f>
        <v>106.34</v>
      </c>
      <c r="E1036" s="98"/>
      <c r="F1036" s="98"/>
    </row>
    <row r="1037" ht="11.25" customHeight="1">
      <c r="A1037" s="95" t="s">
        <v>2323</v>
      </c>
      <c r="B1037" s="96" t="s">
        <v>2324</v>
      </c>
      <c r="C1037" s="95" t="s">
        <v>514</v>
      </c>
      <c r="D1037" s="97">
        <f>VLOOKUP(A1037,emop0321!D:E,2,0)</f>
        <v>109.33</v>
      </c>
      <c r="E1037" s="98"/>
      <c r="F1037" s="98"/>
    </row>
    <row r="1038" ht="11.25" customHeight="1">
      <c r="A1038" s="95" t="s">
        <v>2325</v>
      </c>
      <c r="B1038" s="96" t="s">
        <v>2326</v>
      </c>
      <c r="C1038" s="95" t="s">
        <v>514</v>
      </c>
      <c r="D1038" s="97">
        <f>VLOOKUP(A1038,emop0321!D:E,2,0)</f>
        <v>114.33</v>
      </c>
      <c r="E1038" s="98"/>
      <c r="F1038" s="98"/>
    </row>
    <row r="1039" ht="11.25" customHeight="1">
      <c r="A1039" s="95" t="s">
        <v>2327</v>
      </c>
      <c r="B1039" s="96" t="s">
        <v>2328</v>
      </c>
      <c r="C1039" s="95" t="s">
        <v>514</v>
      </c>
      <c r="D1039" s="97">
        <f>VLOOKUP(A1039,emop0321!D:E,2,0)</f>
        <v>59.88</v>
      </c>
      <c r="E1039" s="98"/>
      <c r="F1039" s="98"/>
    </row>
    <row r="1040" ht="11.25" customHeight="1">
      <c r="A1040" s="95" t="s">
        <v>2329</v>
      </c>
      <c r="B1040" s="96" t="s">
        <v>2330</v>
      </c>
      <c r="C1040" s="95" t="s">
        <v>514</v>
      </c>
      <c r="D1040" s="97">
        <f>VLOOKUP(A1040,emop0321!D:E,2,0)</f>
        <v>83.55</v>
      </c>
      <c r="E1040" s="98"/>
      <c r="F1040" s="98"/>
    </row>
    <row r="1041" ht="11.25" customHeight="1">
      <c r="A1041" s="95" t="s">
        <v>2331</v>
      </c>
      <c r="B1041" s="96" t="s">
        <v>2332</v>
      </c>
      <c r="C1041" s="95" t="s">
        <v>514</v>
      </c>
      <c r="D1041" s="97">
        <f>VLOOKUP(A1041,emop0321!D:E,2,0)</f>
        <v>115.99</v>
      </c>
      <c r="E1041" s="98"/>
      <c r="F1041" s="98"/>
    </row>
    <row r="1042" ht="11.25" customHeight="1">
      <c r="A1042" s="95" t="s">
        <v>2333</v>
      </c>
      <c r="B1042" s="96" t="s">
        <v>2334</v>
      </c>
      <c r="C1042" s="95" t="s">
        <v>514</v>
      </c>
      <c r="D1042" s="97">
        <f>VLOOKUP(A1042,emop0321!D:E,2,0)</f>
        <v>119.48</v>
      </c>
      <c r="E1042" s="98"/>
      <c r="F1042" s="98"/>
    </row>
    <row r="1043" ht="11.25" customHeight="1">
      <c r="A1043" s="95" t="s">
        <v>2335</v>
      </c>
      <c r="B1043" s="96" t="s">
        <v>2336</v>
      </c>
      <c r="C1043" s="95" t="s">
        <v>514</v>
      </c>
      <c r="D1043" s="97">
        <f>VLOOKUP(A1043,emop0321!D:E,2,0)</f>
        <v>124.12</v>
      </c>
      <c r="E1043" s="98"/>
      <c r="F1043" s="98"/>
    </row>
    <row r="1044" ht="11.25" customHeight="1">
      <c r="A1044" s="95" t="s">
        <v>2337</v>
      </c>
      <c r="B1044" s="96" t="s">
        <v>2338</v>
      </c>
      <c r="C1044" s="95" t="s">
        <v>514</v>
      </c>
      <c r="D1044" s="97">
        <f>VLOOKUP(A1044,emop0321!D:E,2,0)</f>
        <v>127.62</v>
      </c>
      <c r="E1044" s="98"/>
      <c r="F1044" s="98"/>
    </row>
    <row r="1045" ht="11.25" customHeight="1">
      <c r="A1045" s="95" t="s">
        <v>2339</v>
      </c>
      <c r="B1045" s="96" t="s">
        <v>2340</v>
      </c>
      <c r="C1045" s="95" t="s">
        <v>514</v>
      </c>
      <c r="D1045" s="97">
        <f>VLOOKUP(A1045,emop0321!D:E,2,0)</f>
        <v>133.4</v>
      </c>
      <c r="E1045" s="98"/>
      <c r="F1045" s="98"/>
    </row>
    <row r="1046" ht="11.25" customHeight="1">
      <c r="A1046" s="95" t="s">
        <v>2341</v>
      </c>
      <c r="B1046" s="96" t="s">
        <v>2342</v>
      </c>
      <c r="C1046" s="95" t="s">
        <v>514</v>
      </c>
      <c r="D1046" s="97">
        <f>VLOOKUP(A1046,emop0321!D:E,2,0)</f>
        <v>59.66</v>
      </c>
      <c r="E1046" s="98"/>
      <c r="F1046" s="98"/>
    </row>
    <row r="1047" ht="11.25" customHeight="1">
      <c r="A1047" s="95" t="s">
        <v>2343</v>
      </c>
      <c r="B1047" s="96" t="s">
        <v>2344</v>
      </c>
      <c r="C1047" s="95" t="s">
        <v>514</v>
      </c>
      <c r="D1047" s="97">
        <f>VLOOKUP(A1047,emop0321!D:E,2,0)</f>
        <v>44.18</v>
      </c>
      <c r="E1047" s="98"/>
      <c r="F1047" s="98"/>
    </row>
    <row r="1048" ht="11.25" customHeight="1">
      <c r="A1048" s="95" t="s">
        <v>2345</v>
      </c>
      <c r="B1048" s="96" t="s">
        <v>2346</v>
      </c>
      <c r="C1048" s="95" t="s">
        <v>514</v>
      </c>
      <c r="D1048" s="97">
        <f>VLOOKUP(A1048,emop0321!D:E,2,0)</f>
        <v>95.4</v>
      </c>
      <c r="E1048" s="98"/>
      <c r="F1048" s="98"/>
    </row>
    <row r="1049" ht="11.25" customHeight="1">
      <c r="A1049" s="95" t="s">
        <v>2347</v>
      </c>
      <c r="B1049" s="96" t="s">
        <v>2348</v>
      </c>
      <c r="C1049" s="95" t="s">
        <v>514</v>
      </c>
      <c r="D1049" s="97">
        <f>VLOOKUP(A1049,emop0321!D:E,2,0)</f>
        <v>74.85</v>
      </c>
      <c r="E1049" s="98"/>
      <c r="F1049" s="98"/>
    </row>
    <row r="1050" ht="11.25" customHeight="1">
      <c r="A1050" s="95" t="s">
        <v>2349</v>
      </c>
      <c r="B1050" s="96" t="s">
        <v>2350</v>
      </c>
      <c r="C1050" s="95" t="s">
        <v>514</v>
      </c>
      <c r="D1050" s="97">
        <f>VLOOKUP(A1050,emop0321!D:E,2,0)</f>
        <v>117.45</v>
      </c>
      <c r="E1050" s="98"/>
      <c r="F1050" s="98"/>
    </row>
    <row r="1051" ht="11.25" customHeight="1">
      <c r="A1051" s="95" t="s">
        <v>2351</v>
      </c>
      <c r="B1051" s="96" t="s">
        <v>2352</v>
      </c>
      <c r="C1051" s="95" t="s">
        <v>514</v>
      </c>
      <c r="D1051" s="97">
        <f>VLOOKUP(A1051,emop0321!D:E,2,0)</f>
        <v>231.1</v>
      </c>
      <c r="E1051" s="98"/>
      <c r="F1051" s="98"/>
    </row>
    <row r="1052" ht="11.25" customHeight="1">
      <c r="A1052" s="95" t="s">
        <v>2353</v>
      </c>
      <c r="B1052" s="96" t="s">
        <v>2354</v>
      </c>
      <c r="C1052" s="95" t="s">
        <v>514</v>
      </c>
      <c r="D1052" s="97">
        <f>VLOOKUP(A1052,emop0321!D:E,2,0)</f>
        <v>144.66</v>
      </c>
      <c r="E1052" s="98"/>
      <c r="F1052" s="98"/>
    </row>
    <row r="1053" ht="11.25" customHeight="1">
      <c r="A1053" s="95" t="s">
        <v>2355</v>
      </c>
      <c r="B1053" s="96" t="s">
        <v>2356</v>
      </c>
      <c r="C1053" s="95" t="s">
        <v>514</v>
      </c>
      <c r="D1053" s="97">
        <f>VLOOKUP(A1053,emop0321!D:E,2,0)</f>
        <v>148.99</v>
      </c>
      <c r="E1053" s="98"/>
      <c r="F1053" s="98"/>
    </row>
    <row r="1054" ht="11.25" customHeight="1">
      <c r="A1054" s="95" t="s">
        <v>2357</v>
      </c>
      <c r="B1054" s="96" t="s">
        <v>2358</v>
      </c>
      <c r="C1054" s="95" t="s">
        <v>514</v>
      </c>
      <c r="D1054" s="97">
        <f>VLOOKUP(A1054,emop0321!D:E,2,0)</f>
        <v>155.25</v>
      </c>
      <c r="E1054" s="98"/>
      <c r="F1054" s="98"/>
    </row>
    <row r="1055" ht="11.25" customHeight="1">
      <c r="A1055" s="95" t="s">
        <v>2359</v>
      </c>
      <c r="B1055" s="96" t="s">
        <v>2360</v>
      </c>
      <c r="C1055" s="95" t="s">
        <v>514</v>
      </c>
      <c r="D1055" s="97">
        <f>VLOOKUP(A1055,emop0321!D:E,2,0)</f>
        <v>159.25</v>
      </c>
      <c r="E1055" s="98"/>
      <c r="F1055" s="98"/>
    </row>
    <row r="1056" ht="11.25" customHeight="1">
      <c r="A1056" s="95" t="s">
        <v>2361</v>
      </c>
      <c r="B1056" s="96" t="s">
        <v>2362</v>
      </c>
      <c r="C1056" s="95" t="s">
        <v>514</v>
      </c>
      <c r="D1056" s="97">
        <f>VLOOKUP(A1056,emop0321!D:E,2,0)</f>
        <v>166.14</v>
      </c>
      <c r="E1056" s="98"/>
      <c r="F1056" s="98"/>
    </row>
    <row r="1057" ht="11.25" customHeight="1">
      <c r="A1057" s="95" t="s">
        <v>2363</v>
      </c>
      <c r="B1057" s="96" t="s">
        <v>2364</v>
      </c>
      <c r="C1057" s="95" t="s">
        <v>514</v>
      </c>
      <c r="D1057" s="97">
        <f>VLOOKUP(A1057,emop0321!D:E,2,0)</f>
        <v>439.22</v>
      </c>
      <c r="E1057" s="98"/>
      <c r="F1057" s="98"/>
    </row>
    <row r="1058" ht="11.25" customHeight="1">
      <c r="A1058" s="95" t="s">
        <v>2365</v>
      </c>
      <c r="B1058" s="96" t="s">
        <v>2366</v>
      </c>
      <c r="C1058" s="95" t="s">
        <v>514</v>
      </c>
      <c r="D1058" s="97">
        <f>VLOOKUP(A1058,emop0321!D:E,2,0)</f>
        <v>452.55</v>
      </c>
      <c r="E1058" s="98"/>
      <c r="F1058" s="98"/>
    </row>
    <row r="1059" ht="11.25" customHeight="1">
      <c r="A1059" s="95" t="s">
        <v>2367</v>
      </c>
      <c r="B1059" s="96" t="s">
        <v>2368</v>
      </c>
      <c r="C1059" s="95" t="s">
        <v>514</v>
      </c>
      <c r="D1059" s="97">
        <f>VLOOKUP(A1059,emop0321!D:E,2,0)</f>
        <v>470.12</v>
      </c>
      <c r="E1059" s="98"/>
      <c r="F1059" s="98"/>
    </row>
    <row r="1060" ht="11.25" customHeight="1">
      <c r="A1060" s="95" t="s">
        <v>2369</v>
      </c>
      <c r="B1060" s="96" t="s">
        <v>2370</v>
      </c>
      <c r="C1060" s="95" t="s">
        <v>514</v>
      </c>
      <c r="D1060" s="97">
        <f>VLOOKUP(A1060,emop0321!D:E,2,0)</f>
        <v>483.77</v>
      </c>
      <c r="E1060" s="98"/>
      <c r="F1060" s="98"/>
    </row>
    <row r="1061" ht="11.25" customHeight="1">
      <c r="A1061" s="95" t="s">
        <v>2371</v>
      </c>
      <c r="B1061" s="96" t="s">
        <v>2372</v>
      </c>
      <c r="C1061" s="95" t="s">
        <v>514</v>
      </c>
      <c r="D1061" s="97">
        <f>VLOOKUP(A1061,emop0321!D:E,2,0)</f>
        <v>505.26</v>
      </c>
      <c r="E1061" s="98"/>
      <c r="F1061" s="98"/>
    </row>
    <row r="1062" ht="11.25" customHeight="1">
      <c r="A1062" s="95" t="s">
        <v>2373</v>
      </c>
      <c r="B1062" s="96" t="s">
        <v>2374</v>
      </c>
      <c r="C1062" s="95" t="s">
        <v>514</v>
      </c>
      <c r="D1062" s="97">
        <f>VLOOKUP(A1062,emop0321!D:E,2,0)</f>
        <v>491.2</v>
      </c>
      <c r="E1062" s="98"/>
      <c r="F1062" s="98"/>
    </row>
    <row r="1063" ht="11.25" customHeight="1">
      <c r="A1063" s="95" t="s">
        <v>2375</v>
      </c>
      <c r="B1063" s="96" t="s">
        <v>2376</v>
      </c>
      <c r="C1063" s="95" t="s">
        <v>514</v>
      </c>
      <c r="D1063" s="97">
        <f>VLOOKUP(A1063,emop0321!D:E,2,0)</f>
        <v>506.47</v>
      </c>
      <c r="E1063" s="98"/>
      <c r="F1063" s="98"/>
    </row>
    <row r="1064" ht="11.25" customHeight="1">
      <c r="A1064" s="95" t="s">
        <v>2377</v>
      </c>
      <c r="B1064" s="96" t="s">
        <v>2378</v>
      </c>
      <c r="C1064" s="95" t="s">
        <v>514</v>
      </c>
      <c r="D1064" s="97">
        <f>VLOOKUP(A1064,emop0321!D:E,2,0)</f>
        <v>525.24</v>
      </c>
      <c r="E1064" s="98"/>
      <c r="F1064" s="98"/>
    </row>
    <row r="1065" ht="11.25" customHeight="1">
      <c r="A1065" s="95" t="s">
        <v>2379</v>
      </c>
      <c r="B1065" s="96" t="s">
        <v>2380</v>
      </c>
      <c r="C1065" s="95" t="s">
        <v>514</v>
      </c>
      <c r="D1065" s="97">
        <f>VLOOKUP(A1065,emop0321!D:E,2,0)</f>
        <v>540.51</v>
      </c>
      <c r="E1065" s="98"/>
      <c r="F1065" s="98"/>
    </row>
    <row r="1066" ht="11.25" customHeight="1">
      <c r="A1066" s="95" t="s">
        <v>2381</v>
      </c>
      <c r="B1066" s="96" t="s">
        <v>2382</v>
      </c>
      <c r="C1066" s="95" t="s">
        <v>514</v>
      </c>
      <c r="D1066" s="97">
        <f>VLOOKUP(A1066,emop0321!D:E,2,0)</f>
        <v>565.24</v>
      </c>
      <c r="E1066" s="98"/>
      <c r="F1066" s="98"/>
    </row>
    <row r="1067" ht="11.25" customHeight="1">
      <c r="A1067" s="95" t="s">
        <v>2383</v>
      </c>
      <c r="B1067" s="96" t="s">
        <v>2384</v>
      </c>
      <c r="C1067" s="95" t="s">
        <v>514</v>
      </c>
      <c r="D1067" s="97">
        <f>VLOOKUP(A1067,emop0321!D:E,2,0)</f>
        <v>1120.35</v>
      </c>
      <c r="E1067" s="98"/>
      <c r="F1067" s="98"/>
    </row>
    <row r="1068" ht="11.25" customHeight="1">
      <c r="A1068" s="95" t="s">
        <v>2385</v>
      </c>
      <c r="B1068" s="96" t="s">
        <v>2386</v>
      </c>
      <c r="C1068" s="95" t="s">
        <v>514</v>
      </c>
      <c r="D1068" s="97">
        <f>VLOOKUP(A1068,emop0321!D:E,2,0)</f>
        <v>1170.55</v>
      </c>
      <c r="E1068" s="98"/>
      <c r="F1068" s="98"/>
    </row>
    <row r="1069" ht="11.25" customHeight="1">
      <c r="A1069" s="95" t="s">
        <v>2387</v>
      </c>
      <c r="B1069" s="96" t="s">
        <v>2388</v>
      </c>
      <c r="C1069" s="95" t="s">
        <v>514</v>
      </c>
      <c r="D1069" s="97">
        <f>VLOOKUP(A1069,emop0321!D:E,2,0)</f>
        <v>1216.76</v>
      </c>
      <c r="E1069" s="98"/>
      <c r="F1069" s="98"/>
    </row>
    <row r="1070" ht="11.25" customHeight="1">
      <c r="A1070" s="95" t="s">
        <v>2389</v>
      </c>
      <c r="B1070" s="96" t="s">
        <v>2390</v>
      </c>
      <c r="C1070" s="95" t="s">
        <v>514</v>
      </c>
      <c r="D1070" s="97">
        <f>VLOOKUP(A1070,emop0321!D:E,2,0)</f>
        <v>1251.67</v>
      </c>
      <c r="E1070" s="98"/>
      <c r="F1070" s="98"/>
    </row>
    <row r="1071" ht="11.25" customHeight="1">
      <c r="A1071" s="95" t="s">
        <v>2391</v>
      </c>
      <c r="B1071" s="96" t="s">
        <v>2392</v>
      </c>
      <c r="C1071" s="95" t="s">
        <v>514</v>
      </c>
      <c r="D1071" s="97">
        <f>VLOOKUP(A1071,emop0321!D:E,2,0)</f>
        <v>1309.2</v>
      </c>
      <c r="E1071" s="98"/>
      <c r="F1071" s="98"/>
    </row>
    <row r="1072" ht="11.25" customHeight="1">
      <c r="A1072" s="95" t="s">
        <v>2393</v>
      </c>
      <c r="B1072" s="96" t="s">
        <v>2394</v>
      </c>
      <c r="C1072" s="95" t="s">
        <v>514</v>
      </c>
      <c r="D1072" s="97">
        <f>VLOOKUP(A1072,emop0321!D:E,2,0)</f>
        <v>294.72</v>
      </c>
      <c r="E1072" s="98"/>
      <c r="F1072" s="98"/>
    </row>
    <row r="1073" ht="11.25" customHeight="1">
      <c r="A1073" s="95" t="s">
        <v>2395</v>
      </c>
      <c r="B1073" s="96" t="s">
        <v>2396</v>
      </c>
      <c r="C1073" s="95" t="s">
        <v>514</v>
      </c>
      <c r="D1073" s="97">
        <f>VLOOKUP(A1073,emop0321!D:E,2,0)</f>
        <v>808.79</v>
      </c>
      <c r="E1073" s="98"/>
      <c r="F1073" s="98"/>
    </row>
    <row r="1074" ht="11.25" customHeight="1">
      <c r="A1074" s="95" t="s">
        <v>2397</v>
      </c>
      <c r="B1074" s="96" t="s">
        <v>2398</v>
      </c>
      <c r="C1074" s="95" t="s">
        <v>514</v>
      </c>
      <c r="D1074" s="97">
        <f>VLOOKUP(A1074,emop0321!D:E,2,0)</f>
        <v>86.91</v>
      </c>
      <c r="E1074" s="98"/>
      <c r="F1074" s="98"/>
    </row>
    <row r="1075" ht="11.25" customHeight="1">
      <c r="A1075" s="95" t="s">
        <v>2399</v>
      </c>
      <c r="B1075" s="96" t="s">
        <v>2400</v>
      </c>
      <c r="C1075" s="95" t="s">
        <v>514</v>
      </c>
      <c r="D1075" s="97">
        <f>VLOOKUP(A1075,emop0321!D:E,2,0)</f>
        <v>285.35</v>
      </c>
      <c r="E1075" s="98"/>
      <c r="F1075" s="98"/>
    </row>
    <row r="1076" ht="11.25" customHeight="1">
      <c r="A1076" s="95" t="s">
        <v>2401</v>
      </c>
      <c r="B1076" s="96" t="s">
        <v>2402</v>
      </c>
      <c r="C1076" s="95" t="s">
        <v>514</v>
      </c>
      <c r="D1076" s="97">
        <f>VLOOKUP(A1076,emop0321!D:E,2,0)</f>
        <v>388.39</v>
      </c>
      <c r="E1076" s="98"/>
      <c r="F1076" s="98"/>
    </row>
    <row r="1077" ht="11.25" customHeight="1">
      <c r="A1077" s="95" t="s">
        <v>2403</v>
      </c>
      <c r="B1077" s="96" t="s">
        <v>2404</v>
      </c>
      <c r="C1077" s="95" t="s">
        <v>514</v>
      </c>
      <c r="D1077" s="97">
        <f>VLOOKUP(A1077,emop0321!D:E,2,0)</f>
        <v>130.87</v>
      </c>
      <c r="E1077" s="98"/>
      <c r="F1077" s="98"/>
    </row>
    <row r="1078" ht="11.25" customHeight="1">
      <c r="A1078" s="95" t="s">
        <v>2405</v>
      </c>
      <c r="B1078" s="96" t="s">
        <v>2406</v>
      </c>
      <c r="C1078" s="95" t="s">
        <v>992</v>
      </c>
      <c r="D1078" s="97">
        <f>VLOOKUP(A1078,emop0321!D:E,2,0)</f>
        <v>544.79</v>
      </c>
      <c r="E1078" s="98"/>
      <c r="F1078" s="98"/>
    </row>
    <row r="1079" ht="11.25" customHeight="1">
      <c r="A1079" s="95" t="s">
        <v>2407</v>
      </c>
      <c r="B1079" s="96" t="s">
        <v>2408</v>
      </c>
      <c r="C1079" s="95" t="s">
        <v>514</v>
      </c>
      <c r="D1079" s="97">
        <f>VLOOKUP(A1079,emop0321!D:E,2,0)</f>
        <v>39.22</v>
      </c>
      <c r="E1079" s="98"/>
      <c r="F1079" s="98"/>
    </row>
    <row r="1080" ht="11.25" customHeight="1">
      <c r="A1080" s="95" t="s">
        <v>2409</v>
      </c>
      <c r="B1080" s="96" t="s">
        <v>2410</v>
      </c>
      <c r="C1080" s="95" t="s">
        <v>514</v>
      </c>
      <c r="D1080" s="97">
        <f>VLOOKUP(A1080,emop0321!D:E,2,0)</f>
        <v>35.02</v>
      </c>
      <c r="E1080" s="98"/>
      <c r="F1080" s="98"/>
    </row>
    <row r="1081" ht="11.25" customHeight="1">
      <c r="A1081" s="95" t="s">
        <v>2411</v>
      </c>
      <c r="B1081" s="96" t="s">
        <v>2412</v>
      </c>
      <c r="C1081" s="95" t="s">
        <v>514</v>
      </c>
      <c r="D1081" s="97">
        <f>VLOOKUP(A1081,emop0321!D:E,2,0)</f>
        <v>63.03</v>
      </c>
      <c r="E1081" s="98"/>
      <c r="F1081" s="98"/>
    </row>
    <row r="1082" ht="11.25" customHeight="1">
      <c r="A1082" s="95" t="s">
        <v>2413</v>
      </c>
      <c r="B1082" s="96" t="s">
        <v>2412</v>
      </c>
      <c r="C1082" s="95" t="s">
        <v>514</v>
      </c>
      <c r="D1082" s="97">
        <f>VLOOKUP(A1082,emop0321!D:E,2,0)</f>
        <v>112.93</v>
      </c>
      <c r="E1082" s="98"/>
      <c r="F1082" s="98"/>
    </row>
    <row r="1083" ht="11.25" customHeight="1">
      <c r="A1083" s="95" t="s">
        <v>2414</v>
      </c>
      <c r="B1083" s="96" t="s">
        <v>2415</v>
      </c>
      <c r="C1083" s="95" t="s">
        <v>514</v>
      </c>
      <c r="D1083" s="97">
        <f>VLOOKUP(A1083,emop0321!D:E,2,0)</f>
        <v>116.36</v>
      </c>
      <c r="E1083" s="98"/>
      <c r="F1083" s="98"/>
    </row>
    <row r="1084" ht="11.25" customHeight="1">
      <c r="A1084" s="95" t="s">
        <v>2416</v>
      </c>
      <c r="B1084" s="96" t="s">
        <v>2417</v>
      </c>
      <c r="C1084" s="95" t="s">
        <v>514</v>
      </c>
      <c r="D1084" s="97">
        <f>VLOOKUP(A1084,emop0321!D:E,2,0)</f>
        <v>119.68</v>
      </c>
      <c r="E1084" s="98"/>
      <c r="F1084" s="98"/>
    </row>
    <row r="1085" ht="11.25" customHeight="1">
      <c r="A1085" s="95" t="s">
        <v>2418</v>
      </c>
      <c r="B1085" s="96" t="s">
        <v>2419</v>
      </c>
      <c r="C1085" s="95" t="s">
        <v>514</v>
      </c>
      <c r="D1085" s="97">
        <f>VLOOKUP(A1085,emop0321!D:E,2,0)</f>
        <v>123.16</v>
      </c>
      <c r="E1085" s="98"/>
      <c r="F1085" s="98"/>
    </row>
    <row r="1086" ht="11.25" customHeight="1">
      <c r="A1086" s="95" t="s">
        <v>2420</v>
      </c>
      <c r="B1086" s="96" t="s">
        <v>2421</v>
      </c>
      <c r="C1086" s="95" t="s">
        <v>514</v>
      </c>
      <c r="D1086" s="97">
        <f>VLOOKUP(A1086,emop0321!D:E,2,0)</f>
        <v>125.34</v>
      </c>
      <c r="E1086" s="98"/>
      <c r="F1086" s="98"/>
    </row>
    <row r="1087" ht="11.25" customHeight="1">
      <c r="A1087" s="95" t="s">
        <v>2422</v>
      </c>
      <c r="B1087" s="96" t="s">
        <v>2423</v>
      </c>
      <c r="C1087" s="95" t="s">
        <v>514</v>
      </c>
      <c r="D1087" s="97">
        <f>VLOOKUP(A1087,emop0321!D:E,2,0)</f>
        <v>138.57</v>
      </c>
      <c r="E1087" s="98"/>
      <c r="F1087" s="98"/>
    </row>
    <row r="1088" ht="11.25" customHeight="1">
      <c r="A1088" s="95" t="s">
        <v>2424</v>
      </c>
      <c r="B1088" s="96" t="s">
        <v>2425</v>
      </c>
      <c r="C1088" s="95" t="s">
        <v>514</v>
      </c>
      <c r="D1088" s="97">
        <f>VLOOKUP(A1088,emop0321!D:E,2,0)</f>
        <v>147.84</v>
      </c>
      <c r="E1088" s="98"/>
      <c r="F1088" s="98"/>
    </row>
    <row r="1089" ht="11.25" customHeight="1">
      <c r="A1089" s="95" t="s">
        <v>2426</v>
      </c>
      <c r="B1089" s="96" t="s">
        <v>2427</v>
      </c>
      <c r="C1089" s="95" t="s">
        <v>514</v>
      </c>
      <c r="D1089" s="97">
        <f>VLOOKUP(A1089,emop0321!D:E,2,0)</f>
        <v>156.47</v>
      </c>
      <c r="E1089" s="98"/>
      <c r="F1089" s="98"/>
    </row>
    <row r="1090" ht="11.25" customHeight="1">
      <c r="A1090" s="95" t="s">
        <v>2428</v>
      </c>
      <c r="B1090" s="96" t="s">
        <v>2429</v>
      </c>
      <c r="C1090" s="95" t="s">
        <v>514</v>
      </c>
      <c r="D1090" s="97">
        <f>VLOOKUP(A1090,emop0321!D:E,2,0)</f>
        <v>164.82</v>
      </c>
      <c r="E1090" s="98"/>
      <c r="F1090" s="98"/>
    </row>
    <row r="1091" ht="11.25" customHeight="1">
      <c r="A1091" s="95" t="s">
        <v>2430</v>
      </c>
      <c r="B1091" s="96" t="s">
        <v>2431</v>
      </c>
      <c r="C1091" s="95" t="s">
        <v>514</v>
      </c>
      <c r="D1091" s="97">
        <f>VLOOKUP(A1091,emop0321!D:E,2,0)</f>
        <v>177.59</v>
      </c>
      <c r="E1091" s="98"/>
      <c r="F1091" s="98"/>
    </row>
    <row r="1092" ht="11.25" customHeight="1">
      <c r="A1092" s="95" t="s">
        <v>2432</v>
      </c>
      <c r="B1092" s="96" t="s">
        <v>2433</v>
      </c>
      <c r="C1092" s="95" t="s">
        <v>514</v>
      </c>
      <c r="D1092" s="97">
        <f>VLOOKUP(A1092,emop0321!D:E,2,0)</f>
        <v>36.85</v>
      </c>
      <c r="E1092" s="98"/>
      <c r="F1092" s="98"/>
    </row>
    <row r="1093" ht="11.25" customHeight="1">
      <c r="A1093" s="95" t="s">
        <v>2434</v>
      </c>
      <c r="B1093" s="96" t="s">
        <v>2435</v>
      </c>
      <c r="C1093" s="95" t="s">
        <v>514</v>
      </c>
      <c r="D1093" s="97">
        <f>VLOOKUP(A1093,emop0321!D:E,2,0)</f>
        <v>7.52</v>
      </c>
      <c r="E1093" s="98"/>
      <c r="F1093" s="98"/>
    </row>
    <row r="1094" ht="11.25" customHeight="1">
      <c r="A1094" s="95" t="s">
        <v>2436</v>
      </c>
      <c r="B1094" s="96" t="s">
        <v>2437</v>
      </c>
      <c r="C1094" s="95" t="s">
        <v>514</v>
      </c>
      <c r="D1094" s="97">
        <f>VLOOKUP(A1094,emop0321!D:E,2,0)</f>
        <v>3.55</v>
      </c>
      <c r="E1094" s="98"/>
      <c r="F1094" s="98"/>
    </row>
    <row r="1095" ht="11.25" customHeight="1">
      <c r="A1095" s="95" t="s">
        <v>2438</v>
      </c>
      <c r="B1095" s="96" t="s">
        <v>2439</v>
      </c>
      <c r="C1095" s="95" t="s">
        <v>514</v>
      </c>
      <c r="D1095" s="97">
        <f>VLOOKUP(A1095,emop0321!D:E,2,0)</f>
        <v>2.71</v>
      </c>
      <c r="E1095" s="98"/>
      <c r="F1095" s="98"/>
    </row>
    <row r="1096" ht="11.25" customHeight="1">
      <c r="A1096" s="95" t="s">
        <v>2440</v>
      </c>
      <c r="B1096" s="96" t="s">
        <v>2441</v>
      </c>
      <c r="C1096" s="95" t="s">
        <v>514</v>
      </c>
      <c r="D1096" s="97">
        <f>VLOOKUP(A1096,emop0321!D:E,2,0)</f>
        <v>6.14</v>
      </c>
      <c r="E1096" s="98"/>
      <c r="F1096" s="98"/>
    </row>
    <row r="1097" ht="11.25" customHeight="1">
      <c r="A1097" s="95" t="s">
        <v>2442</v>
      </c>
      <c r="B1097" s="96" t="s">
        <v>2443</v>
      </c>
      <c r="C1097" s="95" t="s">
        <v>514</v>
      </c>
      <c r="D1097" s="97">
        <f>VLOOKUP(A1097,emop0321!D:E,2,0)</f>
        <v>5.54</v>
      </c>
      <c r="E1097" s="98"/>
      <c r="F1097" s="98"/>
    </row>
    <row r="1098" ht="11.25" customHeight="1">
      <c r="A1098" s="95" t="s">
        <v>2444</v>
      </c>
      <c r="B1098" s="96" t="s">
        <v>2445</v>
      </c>
      <c r="C1098" s="95" t="s">
        <v>514</v>
      </c>
      <c r="D1098" s="97">
        <f>VLOOKUP(A1098,emop0321!D:E,2,0)</f>
        <v>11.92</v>
      </c>
      <c r="E1098" s="98"/>
      <c r="F1098" s="98"/>
    </row>
    <row r="1099" ht="11.25" customHeight="1">
      <c r="A1099" s="95" t="s">
        <v>2446</v>
      </c>
      <c r="B1099" s="96" t="s">
        <v>2447</v>
      </c>
      <c r="C1099" s="95" t="s">
        <v>514</v>
      </c>
      <c r="D1099" s="97">
        <f>VLOOKUP(A1099,emop0321!D:E,2,0)</f>
        <v>13.44</v>
      </c>
      <c r="E1099" s="98"/>
      <c r="F1099" s="98"/>
    </row>
    <row r="1100" ht="11.25" customHeight="1">
      <c r="A1100" s="95" t="s">
        <v>2448</v>
      </c>
      <c r="B1100" s="96" t="s">
        <v>2449</v>
      </c>
      <c r="C1100" s="95" t="s">
        <v>514</v>
      </c>
      <c r="D1100" s="97">
        <f>VLOOKUP(A1100,emop0321!D:E,2,0)</f>
        <v>14.46</v>
      </c>
      <c r="E1100" s="98"/>
      <c r="F1100" s="98"/>
    </row>
    <row r="1101" ht="11.25" customHeight="1">
      <c r="A1101" s="95" t="s">
        <v>2450</v>
      </c>
      <c r="B1101" s="96" t="s">
        <v>2451</v>
      </c>
      <c r="C1101" s="95" t="s">
        <v>514</v>
      </c>
      <c r="D1101" s="97">
        <f>VLOOKUP(A1101,emop0321!D:E,2,0)</f>
        <v>16.48</v>
      </c>
      <c r="E1101" s="98"/>
      <c r="F1101" s="98"/>
    </row>
    <row r="1102" ht="11.25" customHeight="1">
      <c r="A1102" s="95" t="s">
        <v>2452</v>
      </c>
      <c r="B1102" s="96" t="s">
        <v>2453</v>
      </c>
      <c r="C1102" s="95" t="s">
        <v>514</v>
      </c>
      <c r="D1102" s="97">
        <f>VLOOKUP(A1102,emop0321!D:E,2,0)</f>
        <v>18.68</v>
      </c>
      <c r="E1102" s="98"/>
      <c r="F1102" s="98"/>
    </row>
    <row r="1103" ht="11.25" customHeight="1">
      <c r="A1103" s="95" t="s">
        <v>2454</v>
      </c>
      <c r="B1103" s="96" t="s">
        <v>2455</v>
      </c>
      <c r="C1103" s="95" t="s">
        <v>514</v>
      </c>
      <c r="D1103" s="97">
        <f>VLOOKUP(A1103,emop0321!D:E,2,0)</f>
        <v>25.43</v>
      </c>
      <c r="E1103" s="98"/>
      <c r="F1103" s="98"/>
    </row>
    <row r="1104" ht="11.25" customHeight="1">
      <c r="A1104" s="95" t="s">
        <v>2456</v>
      </c>
      <c r="B1104" s="96" t="s">
        <v>2457</v>
      </c>
      <c r="C1104" s="95" t="s">
        <v>514</v>
      </c>
      <c r="D1104" s="97">
        <f>VLOOKUP(A1104,emop0321!D:E,2,0)</f>
        <v>33.87</v>
      </c>
      <c r="E1104" s="98"/>
      <c r="F1104" s="98"/>
    </row>
    <row r="1105" ht="11.25" customHeight="1">
      <c r="A1105" s="95" t="s">
        <v>2458</v>
      </c>
      <c r="B1105" s="96" t="s">
        <v>2459</v>
      </c>
      <c r="C1105" s="95" t="s">
        <v>514</v>
      </c>
      <c r="D1105" s="97">
        <f>VLOOKUP(A1105,emop0321!D:E,2,0)</f>
        <v>42.31</v>
      </c>
      <c r="E1105" s="98"/>
      <c r="F1105" s="98"/>
    </row>
    <row r="1106" ht="11.25" customHeight="1">
      <c r="A1106" s="95" t="s">
        <v>2460</v>
      </c>
      <c r="B1106" s="96" t="s">
        <v>2461</v>
      </c>
      <c r="C1106" s="95" t="s">
        <v>514</v>
      </c>
      <c r="D1106" s="97">
        <f>VLOOKUP(A1106,emop0321!D:E,2,0)</f>
        <v>50.75</v>
      </c>
      <c r="E1106" s="98"/>
      <c r="F1106" s="98"/>
    </row>
    <row r="1107" ht="11.25" customHeight="1">
      <c r="A1107" s="95" t="s">
        <v>2462</v>
      </c>
      <c r="B1107" s="96" t="s">
        <v>2463</v>
      </c>
      <c r="C1107" s="95" t="s">
        <v>514</v>
      </c>
      <c r="D1107" s="97">
        <f>VLOOKUP(A1107,emop0321!D:E,2,0)</f>
        <v>59.19</v>
      </c>
      <c r="E1107" s="98"/>
      <c r="F1107" s="98"/>
    </row>
    <row r="1108" ht="11.25" customHeight="1">
      <c r="A1108" s="95" t="s">
        <v>2464</v>
      </c>
      <c r="B1108" s="96" t="s">
        <v>2465</v>
      </c>
      <c r="C1108" s="95" t="s">
        <v>514</v>
      </c>
      <c r="D1108" s="97">
        <f>VLOOKUP(A1108,emop0321!D:E,2,0)</f>
        <v>25.14</v>
      </c>
      <c r="E1108" s="98"/>
      <c r="F1108" s="98"/>
    </row>
    <row r="1109" ht="11.25" customHeight="1">
      <c r="A1109" s="95" t="s">
        <v>2466</v>
      </c>
      <c r="B1109" s="96" t="s">
        <v>2467</v>
      </c>
      <c r="C1109" s="95" t="s">
        <v>514</v>
      </c>
      <c r="D1109" s="97">
        <f>VLOOKUP(A1109,emop0321!D:E,2,0)</f>
        <v>32.15</v>
      </c>
      <c r="E1109" s="98"/>
      <c r="F1109" s="98"/>
    </row>
    <row r="1110" ht="11.25" customHeight="1">
      <c r="A1110" s="95" t="s">
        <v>2468</v>
      </c>
      <c r="B1110" s="96" t="s">
        <v>2469</v>
      </c>
      <c r="C1110" s="95" t="s">
        <v>514</v>
      </c>
      <c r="D1110" s="97">
        <f>VLOOKUP(A1110,emop0321!D:E,2,0)</f>
        <v>16.63</v>
      </c>
      <c r="E1110" s="98"/>
      <c r="F1110" s="98"/>
    </row>
    <row r="1111" ht="11.25" customHeight="1">
      <c r="A1111" s="95" t="s">
        <v>2470</v>
      </c>
      <c r="B1111" s="96" t="s">
        <v>2471</v>
      </c>
      <c r="C1111" s="95" t="s">
        <v>514</v>
      </c>
      <c r="D1111" s="97">
        <f>VLOOKUP(A1111,emop0321!D:E,2,0)</f>
        <v>20.52</v>
      </c>
      <c r="E1111" s="98"/>
      <c r="F1111" s="98"/>
    </row>
    <row r="1112" ht="11.25" customHeight="1">
      <c r="A1112" s="95" t="s">
        <v>41</v>
      </c>
      <c r="B1112" s="96" t="s">
        <v>2472</v>
      </c>
      <c r="C1112" s="95" t="s">
        <v>514</v>
      </c>
      <c r="D1112" s="97">
        <f>VLOOKUP(A1112,emop0321!D:E,2,0)</f>
        <v>18.76</v>
      </c>
      <c r="E1112" s="98"/>
      <c r="F1112" s="98"/>
    </row>
    <row r="1113" ht="11.25" customHeight="1">
      <c r="A1113" s="95" t="s">
        <v>2473</v>
      </c>
      <c r="B1113" s="96" t="s">
        <v>2474</v>
      </c>
      <c r="C1113" s="95" t="s">
        <v>514</v>
      </c>
      <c r="D1113" s="97">
        <f>VLOOKUP(A1113,emop0321!D:E,2,0)</f>
        <v>2.29</v>
      </c>
      <c r="E1113" s="98"/>
      <c r="F1113" s="98"/>
    </row>
    <row r="1114" ht="11.25" customHeight="1">
      <c r="A1114" s="95" t="s">
        <v>2475</v>
      </c>
      <c r="B1114" s="96" t="s">
        <v>2476</v>
      </c>
      <c r="C1114" s="95" t="s">
        <v>514</v>
      </c>
      <c r="D1114" s="97">
        <f>VLOOKUP(A1114,emop0321!D:E,2,0)</f>
        <v>29.41</v>
      </c>
      <c r="E1114" s="98"/>
      <c r="F1114" s="98"/>
    </row>
    <row r="1115" ht="11.25" customHeight="1">
      <c r="A1115" s="95" t="s">
        <v>2477</v>
      </c>
      <c r="B1115" s="96" t="s">
        <v>2478</v>
      </c>
      <c r="C1115" s="95" t="s">
        <v>514</v>
      </c>
      <c r="D1115" s="97">
        <f>VLOOKUP(A1115,emop0321!D:E,2,0)</f>
        <v>35.02</v>
      </c>
      <c r="E1115" s="98"/>
      <c r="F1115" s="98"/>
    </row>
    <row r="1116" ht="11.25" customHeight="1">
      <c r="A1116" s="95" t="s">
        <v>2479</v>
      </c>
      <c r="B1116" s="96" t="s">
        <v>2480</v>
      </c>
      <c r="C1116" s="95" t="s">
        <v>514</v>
      </c>
      <c r="D1116" s="97">
        <f>VLOOKUP(A1116,emop0321!D:E,2,0)</f>
        <v>42.02</v>
      </c>
      <c r="E1116" s="98"/>
      <c r="F1116" s="98"/>
    </row>
    <row r="1117" ht="11.25" customHeight="1">
      <c r="A1117" s="95" t="s">
        <v>2481</v>
      </c>
      <c r="B1117" s="96" t="s">
        <v>2482</v>
      </c>
      <c r="C1117" s="95" t="s">
        <v>514</v>
      </c>
      <c r="D1117" s="97">
        <f>VLOOKUP(A1117,emop0321!D:E,2,0)</f>
        <v>35.3</v>
      </c>
      <c r="E1117" s="98"/>
      <c r="F1117" s="98"/>
    </row>
    <row r="1118" ht="11.25" customHeight="1">
      <c r="A1118" s="95" t="s">
        <v>2483</v>
      </c>
      <c r="B1118" s="96" t="s">
        <v>2484</v>
      </c>
      <c r="C1118" s="95" t="s">
        <v>514</v>
      </c>
      <c r="D1118" s="97">
        <f>VLOOKUP(A1118,emop0321!D:E,2,0)</f>
        <v>10.44</v>
      </c>
      <c r="E1118" s="98"/>
      <c r="F1118" s="98"/>
    </row>
    <row r="1119" ht="11.25" customHeight="1">
      <c r="A1119" s="95" t="s">
        <v>2485</v>
      </c>
      <c r="B1119" s="96" t="s">
        <v>2486</v>
      </c>
      <c r="C1119" s="95" t="s">
        <v>514</v>
      </c>
      <c r="D1119" s="97">
        <f>VLOOKUP(A1119,emop0321!D:E,2,0)</f>
        <v>9.14</v>
      </c>
      <c r="E1119" s="98"/>
      <c r="F1119" s="98"/>
    </row>
    <row r="1120" ht="11.25" customHeight="1">
      <c r="A1120" s="95" t="s">
        <v>2487</v>
      </c>
      <c r="B1120" s="96" t="s">
        <v>2488</v>
      </c>
      <c r="C1120" s="95" t="s">
        <v>514</v>
      </c>
      <c r="D1120" s="97">
        <f>VLOOKUP(A1120,emop0321!D:E,2,0)</f>
        <v>94.92</v>
      </c>
      <c r="E1120" s="98"/>
      <c r="F1120" s="98"/>
    </row>
    <row r="1121" ht="11.25" customHeight="1">
      <c r="A1121" s="95" t="s">
        <v>2489</v>
      </c>
      <c r="B1121" s="96" t="s">
        <v>2490</v>
      </c>
      <c r="C1121" s="95" t="s">
        <v>514</v>
      </c>
      <c r="D1121" s="97">
        <f>VLOOKUP(A1121,emop0321!D:E,2,0)</f>
        <v>103.6</v>
      </c>
      <c r="E1121" s="98"/>
      <c r="F1121" s="98"/>
    </row>
    <row r="1122" ht="11.25" customHeight="1">
      <c r="A1122" s="95" t="s">
        <v>2491</v>
      </c>
      <c r="B1122" s="96" t="s">
        <v>2492</v>
      </c>
      <c r="C1122" s="95" t="s">
        <v>514</v>
      </c>
      <c r="D1122" s="97">
        <f>VLOOKUP(A1122,emop0321!D:E,2,0)</f>
        <v>131.02</v>
      </c>
      <c r="E1122" s="98"/>
      <c r="F1122" s="98"/>
    </row>
    <row r="1123" ht="11.25" customHeight="1">
      <c r="A1123" s="95" t="s">
        <v>2493</v>
      </c>
      <c r="B1123" s="96" t="s">
        <v>2494</v>
      </c>
      <c r="C1123" s="95" t="s">
        <v>514</v>
      </c>
      <c r="D1123" s="97">
        <f>VLOOKUP(A1123,emop0321!D:E,2,0)</f>
        <v>136.62</v>
      </c>
      <c r="E1123" s="98"/>
      <c r="F1123" s="98"/>
    </row>
    <row r="1124" ht="11.25" customHeight="1">
      <c r="A1124" s="95" t="s">
        <v>2495</v>
      </c>
      <c r="B1124" s="96" t="s">
        <v>2496</v>
      </c>
      <c r="C1124" s="95" t="s">
        <v>514</v>
      </c>
      <c r="D1124" s="97">
        <f>VLOOKUP(A1124,emop0321!D:E,2,0)</f>
        <v>120.06</v>
      </c>
      <c r="E1124" s="98"/>
      <c r="F1124" s="98"/>
    </row>
    <row r="1125" ht="11.25" customHeight="1">
      <c r="A1125" s="95" t="s">
        <v>2497</v>
      </c>
      <c r="B1125" s="96" t="s">
        <v>2498</v>
      </c>
      <c r="C1125" s="95" t="s">
        <v>514</v>
      </c>
      <c r="D1125" s="97">
        <f>VLOOKUP(A1125,emop0321!D:E,2,0)</f>
        <v>125.66</v>
      </c>
      <c r="E1125" s="98"/>
      <c r="F1125" s="98"/>
    </row>
    <row r="1126" ht="11.25" customHeight="1">
      <c r="A1126" s="95" t="s">
        <v>2499</v>
      </c>
      <c r="B1126" s="96" t="s">
        <v>2500</v>
      </c>
      <c r="C1126" s="95" t="s">
        <v>514</v>
      </c>
      <c r="D1126" s="97">
        <f>VLOOKUP(A1126,emop0321!D:E,2,0)</f>
        <v>17.4</v>
      </c>
      <c r="E1126" s="98"/>
      <c r="F1126" s="98"/>
    </row>
    <row r="1127" ht="11.25" customHeight="1">
      <c r="A1127" s="95" t="s">
        <v>2501</v>
      </c>
      <c r="B1127" s="96" t="s">
        <v>2502</v>
      </c>
      <c r="C1127" s="95" t="s">
        <v>514</v>
      </c>
      <c r="D1127" s="97">
        <f>VLOOKUP(A1127,emop0321!D:E,2,0)</f>
        <v>21.18</v>
      </c>
      <c r="E1127" s="98"/>
      <c r="F1127" s="98"/>
    </row>
    <row r="1128" ht="11.25" customHeight="1">
      <c r="A1128" s="95" t="s">
        <v>2503</v>
      </c>
      <c r="B1128" s="96" t="s">
        <v>2504</v>
      </c>
      <c r="C1128" s="95" t="s">
        <v>514</v>
      </c>
      <c r="D1128" s="97">
        <f>VLOOKUP(A1128,emop0321!D:E,2,0)</f>
        <v>6.88</v>
      </c>
      <c r="E1128" s="98"/>
      <c r="F1128" s="98"/>
    </row>
    <row r="1129" ht="11.25" customHeight="1">
      <c r="A1129" s="95" t="s">
        <v>2505</v>
      </c>
      <c r="B1129" s="96" t="s">
        <v>2506</v>
      </c>
      <c r="C1129" s="95" t="s">
        <v>514</v>
      </c>
      <c r="D1129" s="97">
        <f>VLOOKUP(A1129,emop0321!D:E,2,0)</f>
        <v>8.33</v>
      </c>
      <c r="E1129" s="98"/>
      <c r="F1129" s="98"/>
    </row>
    <row r="1130" ht="11.25" customHeight="1">
      <c r="A1130" s="95" t="s">
        <v>2507</v>
      </c>
      <c r="B1130" s="96" t="s">
        <v>2508</v>
      </c>
      <c r="C1130" s="95" t="s">
        <v>514</v>
      </c>
      <c r="D1130" s="97">
        <f>VLOOKUP(A1130,emop0321!D:E,2,0)</f>
        <v>21.34</v>
      </c>
      <c r="E1130" s="98"/>
      <c r="F1130" s="98"/>
    </row>
    <row r="1131" ht="11.25" customHeight="1">
      <c r="A1131" s="95" t="s">
        <v>2509</v>
      </c>
      <c r="B1131" s="96" t="s">
        <v>2510</v>
      </c>
      <c r="C1131" s="95" t="s">
        <v>514</v>
      </c>
      <c r="D1131" s="97">
        <f>VLOOKUP(A1131,emop0321!D:E,2,0)</f>
        <v>27.35</v>
      </c>
      <c r="E1131" s="98"/>
      <c r="F1131" s="98"/>
    </row>
    <row r="1132" ht="11.25" customHeight="1">
      <c r="A1132" s="95" t="s">
        <v>2511</v>
      </c>
      <c r="B1132" s="96" t="s">
        <v>2512</v>
      </c>
      <c r="C1132" s="95" t="s">
        <v>514</v>
      </c>
      <c r="D1132" s="97">
        <f>VLOOKUP(A1132,emop0321!D:E,2,0)</f>
        <v>8.01</v>
      </c>
      <c r="E1132" s="98"/>
      <c r="F1132" s="98"/>
    </row>
    <row r="1133" ht="11.25" customHeight="1">
      <c r="A1133" s="95" t="s">
        <v>2513</v>
      </c>
      <c r="B1133" s="96" t="s">
        <v>2514</v>
      </c>
      <c r="C1133" s="95" t="s">
        <v>514</v>
      </c>
      <c r="D1133" s="97">
        <f>VLOOKUP(A1133,emop0321!D:E,2,0)</f>
        <v>10.22</v>
      </c>
      <c r="E1133" s="98"/>
      <c r="F1133" s="98"/>
    </row>
    <row r="1134" ht="11.25" customHeight="1">
      <c r="A1134" s="95" t="s">
        <v>2515</v>
      </c>
      <c r="B1134" s="96" t="s">
        <v>2516</v>
      </c>
      <c r="C1134" s="95" t="s">
        <v>514</v>
      </c>
      <c r="D1134" s="97">
        <f>VLOOKUP(A1134,emop0321!D:E,2,0)</f>
        <v>11.63</v>
      </c>
      <c r="E1134" s="98"/>
      <c r="F1134" s="98"/>
    </row>
    <row r="1135" ht="11.25" customHeight="1">
      <c r="A1135" s="95" t="s">
        <v>2517</v>
      </c>
      <c r="B1135" s="96" t="s">
        <v>2518</v>
      </c>
      <c r="C1135" s="95" t="s">
        <v>514</v>
      </c>
      <c r="D1135" s="97">
        <f>VLOOKUP(A1135,emop0321!D:E,2,0)</f>
        <v>13.35</v>
      </c>
      <c r="E1135" s="98"/>
      <c r="F1135" s="98"/>
    </row>
    <row r="1136" ht="11.25" customHeight="1">
      <c r="A1136" s="95" t="s">
        <v>2519</v>
      </c>
      <c r="B1136" s="96" t="s">
        <v>2520</v>
      </c>
      <c r="C1136" s="95" t="s">
        <v>514</v>
      </c>
      <c r="D1136" s="97">
        <f>VLOOKUP(A1136,emop0321!D:E,2,0)</f>
        <v>15.22</v>
      </c>
      <c r="E1136" s="98"/>
      <c r="F1136" s="98"/>
    </row>
    <row r="1137" ht="11.25" customHeight="1">
      <c r="A1137" s="95" t="s">
        <v>2521</v>
      </c>
      <c r="B1137" s="96" t="s">
        <v>2522</v>
      </c>
      <c r="C1137" s="95" t="s">
        <v>514</v>
      </c>
      <c r="D1137" s="97">
        <f>VLOOKUP(A1137,emop0321!D:E,2,0)</f>
        <v>19</v>
      </c>
      <c r="E1137" s="98"/>
      <c r="F1137" s="98"/>
    </row>
    <row r="1138" ht="11.25" customHeight="1">
      <c r="A1138" s="95" t="s">
        <v>2523</v>
      </c>
      <c r="B1138" s="96" t="s">
        <v>2524</v>
      </c>
      <c r="C1138" s="95" t="s">
        <v>514</v>
      </c>
      <c r="D1138" s="97">
        <f>VLOOKUP(A1138,emop0321!D:E,2,0)</f>
        <v>4.51</v>
      </c>
      <c r="E1138" s="98"/>
      <c r="F1138" s="98"/>
    </row>
    <row r="1139" ht="11.25" customHeight="1">
      <c r="A1139" s="95" t="s">
        <v>2525</v>
      </c>
      <c r="B1139" s="96" t="s">
        <v>2526</v>
      </c>
      <c r="C1139" s="95" t="s">
        <v>514</v>
      </c>
      <c r="D1139" s="97">
        <f>VLOOKUP(A1139,emop0321!D:E,2,0)</f>
        <v>5.12</v>
      </c>
      <c r="E1139" s="98"/>
      <c r="F1139" s="98"/>
    </row>
    <row r="1140" ht="11.25" customHeight="1">
      <c r="A1140" s="95" t="s">
        <v>2527</v>
      </c>
      <c r="B1140" s="96" t="s">
        <v>2528</v>
      </c>
      <c r="C1140" s="95" t="s">
        <v>514</v>
      </c>
      <c r="D1140" s="97">
        <f>VLOOKUP(A1140,emop0321!D:E,2,0)</f>
        <v>6.42</v>
      </c>
      <c r="E1140" s="98"/>
      <c r="F1140" s="98"/>
    </row>
    <row r="1141" ht="11.25" customHeight="1">
      <c r="A1141" s="95" t="s">
        <v>2529</v>
      </c>
      <c r="B1141" s="96" t="s">
        <v>2530</v>
      </c>
      <c r="C1141" s="95" t="s">
        <v>514</v>
      </c>
      <c r="D1141" s="97">
        <f>VLOOKUP(A1141,emop0321!D:E,2,0)</f>
        <v>7.85</v>
      </c>
      <c r="E1141" s="98"/>
      <c r="F1141" s="98"/>
    </row>
    <row r="1142" ht="11.25" customHeight="1">
      <c r="A1142" s="95" t="s">
        <v>2531</v>
      </c>
      <c r="B1142" s="96" t="s">
        <v>2532</v>
      </c>
      <c r="C1142" s="95" t="s">
        <v>514</v>
      </c>
      <c r="D1142" s="97">
        <f>VLOOKUP(A1142,emop0321!D:E,2,0)</f>
        <v>14.78</v>
      </c>
      <c r="E1142" s="98"/>
      <c r="F1142" s="98"/>
    </row>
    <row r="1143" ht="11.25" customHeight="1">
      <c r="A1143" s="95" t="s">
        <v>2533</v>
      </c>
      <c r="B1143" s="96" t="s">
        <v>2534</v>
      </c>
      <c r="C1143" s="95" t="s">
        <v>514</v>
      </c>
      <c r="D1143" s="97">
        <f>VLOOKUP(A1143,emop0321!D:E,2,0)</f>
        <v>17.01</v>
      </c>
      <c r="E1143" s="98"/>
      <c r="F1143" s="98"/>
    </row>
    <row r="1144" ht="11.25" customHeight="1">
      <c r="A1144" s="95" t="s">
        <v>2535</v>
      </c>
      <c r="B1144" s="96" t="s">
        <v>2536</v>
      </c>
      <c r="C1144" s="95" t="s">
        <v>514</v>
      </c>
      <c r="D1144" s="97">
        <f>VLOOKUP(A1144,emop0321!D:E,2,0)</f>
        <v>23.42</v>
      </c>
      <c r="E1144" s="98"/>
      <c r="F1144" s="98"/>
    </row>
    <row r="1145" ht="11.25" customHeight="1">
      <c r="A1145" s="95" t="s">
        <v>2537</v>
      </c>
      <c r="B1145" s="96" t="s">
        <v>2538</v>
      </c>
      <c r="C1145" s="95" t="s">
        <v>514</v>
      </c>
      <c r="D1145" s="97">
        <f>VLOOKUP(A1145,emop0321!D:E,2,0)</f>
        <v>36.11</v>
      </c>
      <c r="E1145" s="98"/>
      <c r="F1145" s="98"/>
    </row>
    <row r="1146" ht="11.25" customHeight="1">
      <c r="A1146" s="95" t="s">
        <v>2539</v>
      </c>
      <c r="B1146" s="96" t="s">
        <v>2540</v>
      </c>
      <c r="C1146" s="95" t="s">
        <v>514</v>
      </c>
      <c r="D1146" s="97">
        <f>VLOOKUP(A1146,emop0321!D:E,2,0)</f>
        <v>5.63</v>
      </c>
      <c r="E1146" s="98"/>
      <c r="F1146" s="98"/>
    </row>
    <row r="1147" ht="11.25" customHeight="1">
      <c r="A1147" s="95" t="s">
        <v>2541</v>
      </c>
      <c r="B1147" s="96" t="s">
        <v>2542</v>
      </c>
      <c r="C1147" s="95" t="s">
        <v>514</v>
      </c>
      <c r="D1147" s="97">
        <f>VLOOKUP(A1147,emop0321!D:E,2,0)</f>
        <v>6.43</v>
      </c>
      <c r="E1147" s="98"/>
      <c r="F1147" s="98"/>
    </row>
    <row r="1148" ht="11.25" customHeight="1">
      <c r="A1148" s="95" t="s">
        <v>2543</v>
      </c>
      <c r="B1148" s="96" t="s">
        <v>2544</v>
      </c>
      <c r="C1148" s="95" t="s">
        <v>514</v>
      </c>
      <c r="D1148" s="97">
        <f>VLOOKUP(A1148,emop0321!D:E,2,0)</f>
        <v>9.49</v>
      </c>
      <c r="E1148" s="98"/>
      <c r="F1148" s="98"/>
    </row>
    <row r="1149" ht="11.25" customHeight="1">
      <c r="A1149" s="95" t="s">
        <v>2545</v>
      </c>
      <c r="B1149" s="96" t="s">
        <v>2546</v>
      </c>
      <c r="C1149" s="95" t="s">
        <v>514</v>
      </c>
      <c r="D1149" s="97">
        <f>VLOOKUP(A1149,emop0321!D:E,2,0)</f>
        <v>13.85</v>
      </c>
      <c r="E1149" s="98"/>
      <c r="F1149" s="98"/>
    </row>
    <row r="1150" ht="11.25" customHeight="1">
      <c r="A1150" s="95" t="s">
        <v>2547</v>
      </c>
      <c r="B1150" s="96" t="s">
        <v>2548</v>
      </c>
      <c r="C1150" s="95" t="s">
        <v>514</v>
      </c>
      <c r="D1150" s="97">
        <f>VLOOKUP(A1150,emop0321!D:E,2,0)</f>
        <v>4.48</v>
      </c>
      <c r="E1150" s="98"/>
      <c r="F1150" s="98"/>
    </row>
    <row r="1151" ht="11.25" customHeight="1">
      <c r="A1151" s="95" t="s">
        <v>2549</v>
      </c>
      <c r="B1151" s="96" t="s">
        <v>2550</v>
      </c>
      <c r="C1151" s="95" t="s">
        <v>514</v>
      </c>
      <c r="D1151" s="97">
        <f>VLOOKUP(A1151,emop0321!D:E,2,0)</f>
        <v>2.87</v>
      </c>
      <c r="E1151" s="98"/>
      <c r="F1151" s="98"/>
    </row>
    <row r="1152" ht="11.25" customHeight="1">
      <c r="A1152" s="95" t="s">
        <v>2551</v>
      </c>
      <c r="B1152" s="96" t="s">
        <v>2552</v>
      </c>
      <c r="C1152" s="95" t="s">
        <v>514</v>
      </c>
      <c r="D1152" s="97">
        <f>VLOOKUP(A1152,emop0321!D:E,2,0)</f>
        <v>3.77</v>
      </c>
      <c r="E1152" s="98"/>
      <c r="F1152" s="98"/>
    </row>
    <row r="1153" ht="11.25" customHeight="1">
      <c r="A1153" s="95" t="s">
        <v>2553</v>
      </c>
      <c r="B1153" s="96" t="s">
        <v>2554</v>
      </c>
      <c r="C1153" s="95" t="s">
        <v>514</v>
      </c>
      <c r="D1153" s="97">
        <f>VLOOKUP(A1153,emop0321!D:E,2,0)</f>
        <v>167.45</v>
      </c>
      <c r="E1153" s="98"/>
      <c r="F1153" s="98"/>
    </row>
    <row r="1154" ht="11.25" customHeight="1">
      <c r="A1154" s="95" t="s">
        <v>2555</v>
      </c>
      <c r="B1154" s="96" t="s">
        <v>2556</v>
      </c>
      <c r="C1154" s="95" t="s">
        <v>514</v>
      </c>
      <c r="D1154" s="97">
        <f>VLOOKUP(A1154,emop0321!D:E,2,0)</f>
        <v>6.52</v>
      </c>
      <c r="E1154" s="98"/>
      <c r="F1154" s="98"/>
    </row>
    <row r="1155" ht="11.25" customHeight="1">
      <c r="A1155" s="95" t="s">
        <v>2557</v>
      </c>
      <c r="B1155" s="96" t="s">
        <v>2558</v>
      </c>
      <c r="C1155" s="95" t="s">
        <v>514</v>
      </c>
      <c r="D1155" s="97">
        <f>VLOOKUP(A1155,emop0321!D:E,2,0)</f>
        <v>5.66</v>
      </c>
      <c r="E1155" s="98"/>
      <c r="F1155" s="98"/>
    </row>
    <row r="1156" ht="11.25" customHeight="1">
      <c r="A1156" s="95" t="s">
        <v>2559</v>
      </c>
      <c r="B1156" s="96" t="s">
        <v>2560</v>
      </c>
      <c r="C1156" s="95" t="s">
        <v>514</v>
      </c>
      <c r="D1156" s="97">
        <f>VLOOKUP(A1156,emop0321!D:E,2,0)</f>
        <v>2.05</v>
      </c>
      <c r="E1156" s="98"/>
      <c r="F1156" s="98"/>
    </row>
    <row r="1157" ht="11.25" customHeight="1">
      <c r="A1157" s="95" t="s">
        <v>2561</v>
      </c>
      <c r="B1157" s="96" t="s">
        <v>2562</v>
      </c>
      <c r="C1157" s="95" t="s">
        <v>514</v>
      </c>
      <c r="D1157" s="97">
        <f>VLOOKUP(A1157,emop0321!D:E,2,0)</f>
        <v>3.52</v>
      </c>
      <c r="E1157" s="98"/>
      <c r="F1157" s="98"/>
    </row>
    <row r="1158" ht="11.25" customHeight="1">
      <c r="A1158" s="95" t="s">
        <v>2563</v>
      </c>
      <c r="B1158" s="96" t="s">
        <v>2564</v>
      </c>
      <c r="C1158" s="95" t="s">
        <v>514</v>
      </c>
      <c r="D1158" s="97">
        <f>VLOOKUP(A1158,emop0321!D:E,2,0)</f>
        <v>5.2</v>
      </c>
      <c r="E1158" s="98"/>
      <c r="F1158" s="98"/>
    </row>
    <row r="1159" ht="11.25" customHeight="1">
      <c r="A1159" s="95" t="s">
        <v>2565</v>
      </c>
      <c r="B1159" s="96" t="s">
        <v>2566</v>
      </c>
      <c r="C1159" s="95" t="s">
        <v>514</v>
      </c>
      <c r="D1159" s="97">
        <f>VLOOKUP(A1159,emop0321!D:E,2,0)</f>
        <v>7.74</v>
      </c>
      <c r="E1159" s="98"/>
      <c r="F1159" s="98"/>
    </row>
    <row r="1160" ht="11.25" customHeight="1">
      <c r="A1160" s="95" t="s">
        <v>2567</v>
      </c>
      <c r="B1160" s="96" t="s">
        <v>2568</v>
      </c>
      <c r="C1160" s="95" t="s">
        <v>514</v>
      </c>
      <c r="D1160" s="97">
        <f>VLOOKUP(A1160,emop0321!D:E,2,0)</f>
        <v>9</v>
      </c>
      <c r="E1160" s="98"/>
      <c r="F1160" s="98"/>
    </row>
    <row r="1161" ht="11.25" customHeight="1">
      <c r="A1161" s="95" t="s">
        <v>2569</v>
      </c>
      <c r="B1161" s="96" t="s">
        <v>2570</v>
      </c>
      <c r="C1161" s="95" t="s">
        <v>514</v>
      </c>
      <c r="D1161" s="97">
        <f>VLOOKUP(A1161,emop0321!D:E,2,0)</f>
        <v>9.37</v>
      </c>
      <c r="E1161" s="98"/>
      <c r="F1161" s="98"/>
    </row>
    <row r="1162" ht="11.25" customHeight="1">
      <c r="A1162" s="95" t="s">
        <v>2571</v>
      </c>
      <c r="B1162" s="96" t="s">
        <v>2572</v>
      </c>
      <c r="C1162" s="95" t="s">
        <v>514</v>
      </c>
      <c r="D1162" s="97">
        <f>VLOOKUP(A1162,emop0321!D:E,2,0)</f>
        <v>2.28</v>
      </c>
      <c r="E1162" s="98"/>
      <c r="F1162" s="98"/>
    </row>
    <row r="1163" ht="11.25" customHeight="1">
      <c r="A1163" s="95" t="s">
        <v>2573</v>
      </c>
      <c r="B1163" s="96" t="s">
        <v>2574</v>
      </c>
      <c r="C1163" s="95" t="s">
        <v>514</v>
      </c>
      <c r="D1163" s="97">
        <f>VLOOKUP(A1163,emop0321!D:E,2,0)</f>
        <v>1.65</v>
      </c>
      <c r="E1163" s="98"/>
      <c r="F1163" s="98"/>
    </row>
    <row r="1164" ht="11.25" customHeight="1">
      <c r="A1164" s="95" t="s">
        <v>2575</v>
      </c>
      <c r="B1164" s="96" t="s">
        <v>2576</v>
      </c>
      <c r="C1164" s="95" t="s">
        <v>514</v>
      </c>
      <c r="D1164" s="97">
        <f>VLOOKUP(A1164,emop0321!D:E,2,0)</f>
        <v>1.41</v>
      </c>
      <c r="E1164" s="98"/>
      <c r="F1164" s="98"/>
    </row>
    <row r="1165" ht="11.25" customHeight="1">
      <c r="A1165" s="95" t="s">
        <v>2577</v>
      </c>
      <c r="B1165" s="96" t="s">
        <v>2578</v>
      </c>
      <c r="C1165" s="95" t="s">
        <v>514</v>
      </c>
      <c r="D1165" s="97">
        <f>VLOOKUP(A1165,emop0321!D:E,2,0)</f>
        <v>1.93</v>
      </c>
      <c r="E1165" s="98"/>
      <c r="F1165" s="98"/>
    </row>
    <row r="1166" ht="11.25" customHeight="1">
      <c r="A1166" s="95" t="s">
        <v>2579</v>
      </c>
      <c r="B1166" s="96" t="s">
        <v>2580</v>
      </c>
      <c r="C1166" s="95" t="s">
        <v>514</v>
      </c>
      <c r="D1166" s="97">
        <f>VLOOKUP(A1166,emop0321!D:E,2,0)</f>
        <v>1.77</v>
      </c>
      <c r="E1166" s="98"/>
      <c r="F1166" s="98"/>
    </row>
    <row r="1167" ht="11.25" customHeight="1">
      <c r="A1167" s="95" t="s">
        <v>2581</v>
      </c>
      <c r="B1167" s="96" t="s">
        <v>2582</v>
      </c>
      <c r="C1167" s="95" t="s">
        <v>514</v>
      </c>
      <c r="D1167" s="97">
        <f>VLOOKUP(A1167,emop0321!D:E,2,0)</f>
        <v>3.88</v>
      </c>
      <c r="E1167" s="98"/>
      <c r="F1167" s="98"/>
    </row>
    <row r="1168" ht="11.25" customHeight="1">
      <c r="A1168" s="95" t="s">
        <v>2583</v>
      </c>
      <c r="B1168" s="96" t="s">
        <v>2584</v>
      </c>
      <c r="C1168" s="95" t="s">
        <v>514</v>
      </c>
      <c r="D1168" s="97">
        <f>VLOOKUP(A1168,emop0321!D:E,2,0)</f>
        <v>3.09</v>
      </c>
      <c r="E1168" s="98"/>
      <c r="F1168" s="98"/>
    </row>
    <row r="1169" ht="11.25" customHeight="1">
      <c r="A1169" s="95" t="s">
        <v>2585</v>
      </c>
      <c r="B1169" s="96" t="s">
        <v>2586</v>
      </c>
      <c r="C1169" s="95" t="s">
        <v>514</v>
      </c>
      <c r="D1169" s="97">
        <f>VLOOKUP(A1169,emop0321!D:E,2,0)</f>
        <v>5.3</v>
      </c>
      <c r="E1169" s="98"/>
      <c r="F1169" s="98"/>
    </row>
    <row r="1170" ht="11.25" customHeight="1">
      <c r="A1170" s="95" t="s">
        <v>2587</v>
      </c>
      <c r="B1170" s="96" t="s">
        <v>2588</v>
      </c>
      <c r="C1170" s="95" t="s">
        <v>514</v>
      </c>
      <c r="D1170" s="97">
        <f>VLOOKUP(A1170,emop0321!D:E,2,0)</f>
        <v>5.08</v>
      </c>
      <c r="E1170" s="98"/>
      <c r="F1170" s="98"/>
    </row>
    <row r="1171" ht="11.25" customHeight="1">
      <c r="A1171" s="95" t="s">
        <v>2589</v>
      </c>
      <c r="B1171" s="96" t="s">
        <v>2590</v>
      </c>
      <c r="C1171" s="95" t="s">
        <v>514</v>
      </c>
      <c r="D1171" s="97">
        <f>VLOOKUP(A1171,emop0321!D:E,2,0)</f>
        <v>10.18</v>
      </c>
      <c r="E1171" s="98"/>
      <c r="F1171" s="98"/>
    </row>
    <row r="1172" ht="11.25" customHeight="1">
      <c r="A1172" s="95" t="s">
        <v>2591</v>
      </c>
      <c r="B1172" s="96" t="s">
        <v>2592</v>
      </c>
      <c r="C1172" s="95" t="s">
        <v>514</v>
      </c>
      <c r="D1172" s="97">
        <f>VLOOKUP(A1172,emop0321!D:E,2,0)</f>
        <v>3.82</v>
      </c>
      <c r="E1172" s="98"/>
      <c r="F1172" s="98"/>
    </row>
    <row r="1173" ht="11.25" customHeight="1">
      <c r="A1173" s="95" t="s">
        <v>2593</v>
      </c>
      <c r="B1173" s="96" t="s">
        <v>2594</v>
      </c>
      <c r="C1173" s="95" t="s">
        <v>514</v>
      </c>
      <c r="D1173" s="97">
        <f>VLOOKUP(A1173,emop0321!D:E,2,0)</f>
        <v>3.48</v>
      </c>
      <c r="E1173" s="98"/>
      <c r="F1173" s="98"/>
    </row>
    <row r="1174" ht="11.25" customHeight="1">
      <c r="A1174" s="95" t="s">
        <v>2595</v>
      </c>
      <c r="B1174" s="96" t="s">
        <v>2596</v>
      </c>
      <c r="C1174" s="95" t="s">
        <v>514</v>
      </c>
      <c r="D1174" s="97">
        <f>VLOOKUP(A1174,emop0321!D:E,2,0)</f>
        <v>1.87</v>
      </c>
      <c r="E1174" s="98"/>
      <c r="F1174" s="98"/>
    </row>
    <row r="1175" ht="11.25" customHeight="1">
      <c r="A1175" s="95" t="s">
        <v>2597</v>
      </c>
      <c r="B1175" s="96" t="s">
        <v>2598</v>
      </c>
      <c r="C1175" s="95" t="s">
        <v>514</v>
      </c>
      <c r="D1175" s="97">
        <f>VLOOKUP(A1175,emop0321!D:E,2,0)</f>
        <v>8.47</v>
      </c>
      <c r="E1175" s="98"/>
      <c r="F1175" s="98"/>
    </row>
    <row r="1176" ht="11.25" customHeight="1">
      <c r="A1176" s="95" t="s">
        <v>2599</v>
      </c>
      <c r="B1176" s="96" t="s">
        <v>2600</v>
      </c>
      <c r="C1176" s="95" t="s">
        <v>514</v>
      </c>
      <c r="D1176" s="97">
        <f>VLOOKUP(A1176,emop0321!D:E,2,0)</f>
        <v>12.09</v>
      </c>
      <c r="E1176" s="98"/>
      <c r="F1176" s="98"/>
    </row>
    <row r="1177" ht="11.25" customHeight="1">
      <c r="A1177" s="95" t="s">
        <v>2601</v>
      </c>
      <c r="B1177" s="96" t="s">
        <v>2602</v>
      </c>
      <c r="C1177" s="95" t="s">
        <v>514</v>
      </c>
      <c r="D1177" s="97">
        <f>VLOOKUP(A1177,emop0321!D:E,2,0)</f>
        <v>12.54</v>
      </c>
      <c r="E1177" s="98"/>
      <c r="F1177" s="98"/>
    </row>
    <row r="1178" ht="11.25" customHeight="1">
      <c r="A1178" s="95" t="s">
        <v>2603</v>
      </c>
      <c r="B1178" s="96" t="s">
        <v>2604</v>
      </c>
      <c r="C1178" s="95" t="s">
        <v>514</v>
      </c>
      <c r="D1178" s="97">
        <f>VLOOKUP(A1178,emop0321!D:E,2,0)</f>
        <v>17.47</v>
      </c>
      <c r="E1178" s="98"/>
      <c r="F1178" s="98"/>
    </row>
    <row r="1179" ht="11.25" customHeight="1">
      <c r="A1179" s="95" t="s">
        <v>2605</v>
      </c>
      <c r="B1179" s="96" t="s">
        <v>2606</v>
      </c>
      <c r="C1179" s="95" t="s">
        <v>514</v>
      </c>
      <c r="D1179" s="97">
        <f>VLOOKUP(A1179,emop0321!D:E,2,0)</f>
        <v>4.81</v>
      </c>
      <c r="E1179" s="98"/>
      <c r="F1179" s="98"/>
    </row>
    <row r="1180" ht="11.25" customHeight="1">
      <c r="A1180" s="95" t="s">
        <v>2607</v>
      </c>
      <c r="B1180" s="96" t="s">
        <v>2608</v>
      </c>
      <c r="C1180" s="95" t="s">
        <v>514</v>
      </c>
      <c r="D1180" s="97">
        <f>VLOOKUP(A1180,emop0321!D:E,2,0)</f>
        <v>5.61</v>
      </c>
      <c r="E1180" s="98"/>
      <c r="F1180" s="98"/>
    </row>
    <row r="1181" ht="11.25" customHeight="1">
      <c r="A1181" s="95" t="s">
        <v>2609</v>
      </c>
      <c r="B1181" s="96" t="s">
        <v>2610</v>
      </c>
      <c r="C1181" s="95" t="s">
        <v>514</v>
      </c>
      <c r="D1181" s="97">
        <f>VLOOKUP(A1181,emop0321!D:E,2,0)</f>
        <v>6.42</v>
      </c>
      <c r="E1181" s="98"/>
      <c r="F1181" s="98"/>
    </row>
    <row r="1182" ht="11.25" customHeight="1">
      <c r="A1182" s="95" t="s">
        <v>2611</v>
      </c>
      <c r="B1182" s="96" t="s">
        <v>2612</v>
      </c>
      <c r="C1182" s="95" t="s">
        <v>514</v>
      </c>
      <c r="D1182" s="97">
        <f>VLOOKUP(A1182,emop0321!D:E,2,0)</f>
        <v>7.21</v>
      </c>
      <c r="E1182" s="98"/>
      <c r="F1182" s="98"/>
    </row>
    <row r="1183" ht="11.25" customHeight="1">
      <c r="A1183" s="95" t="s">
        <v>2613</v>
      </c>
      <c r="B1183" s="96" t="s">
        <v>2614</v>
      </c>
      <c r="C1183" s="95" t="s">
        <v>514</v>
      </c>
      <c r="D1183" s="97">
        <f>VLOOKUP(A1183,emop0321!D:E,2,0)</f>
        <v>8.03</v>
      </c>
      <c r="E1183" s="98"/>
      <c r="F1183" s="98"/>
    </row>
    <row r="1184" ht="11.25" customHeight="1">
      <c r="A1184" s="95" t="s">
        <v>2615</v>
      </c>
      <c r="B1184" s="96" t="s">
        <v>2616</v>
      </c>
      <c r="C1184" s="95" t="s">
        <v>514</v>
      </c>
      <c r="D1184" s="97">
        <f>VLOOKUP(A1184,emop0321!D:E,2,0)</f>
        <v>8.83</v>
      </c>
      <c r="E1184" s="98"/>
      <c r="F1184" s="98"/>
    </row>
    <row r="1185" ht="11.25" customHeight="1">
      <c r="A1185" s="95" t="s">
        <v>2617</v>
      </c>
      <c r="B1185" s="96" t="s">
        <v>2618</v>
      </c>
      <c r="C1185" s="95" t="s">
        <v>514</v>
      </c>
      <c r="D1185" s="97">
        <f>VLOOKUP(A1185,emop0321!D:E,2,0)</f>
        <v>9.65</v>
      </c>
      <c r="E1185" s="98"/>
      <c r="F1185" s="98"/>
    </row>
    <row r="1186" ht="11.25" customHeight="1">
      <c r="A1186" s="95" t="s">
        <v>2619</v>
      </c>
      <c r="B1186" s="96" t="s">
        <v>2620</v>
      </c>
      <c r="C1186" s="95" t="s">
        <v>514</v>
      </c>
      <c r="D1186" s="97">
        <f>VLOOKUP(A1186,emop0321!D:E,2,0)</f>
        <v>10.4</v>
      </c>
      <c r="E1186" s="98"/>
      <c r="F1186" s="98"/>
    </row>
    <row r="1187" ht="11.25" customHeight="1">
      <c r="A1187" s="95" t="s">
        <v>2621</v>
      </c>
      <c r="B1187" s="96" t="s">
        <v>2622</v>
      </c>
      <c r="C1187" s="95" t="s">
        <v>514</v>
      </c>
      <c r="D1187" s="97">
        <f>VLOOKUP(A1187,emop0321!D:E,2,0)</f>
        <v>11.27</v>
      </c>
      <c r="E1187" s="98"/>
      <c r="F1187" s="98"/>
    </row>
    <row r="1188" ht="11.25" customHeight="1">
      <c r="A1188" s="95" t="s">
        <v>2623</v>
      </c>
      <c r="B1188" s="96" t="s">
        <v>2624</v>
      </c>
      <c r="C1188" s="95" t="s">
        <v>514</v>
      </c>
      <c r="D1188" s="97">
        <f>VLOOKUP(A1188,emop0321!D:E,2,0)</f>
        <v>12.09</v>
      </c>
      <c r="E1188" s="98"/>
      <c r="F1188" s="98"/>
    </row>
    <row r="1189" ht="11.25" customHeight="1">
      <c r="A1189" s="95" t="s">
        <v>2625</v>
      </c>
      <c r="B1189" s="96" t="s">
        <v>2626</v>
      </c>
      <c r="C1189" s="95" t="s">
        <v>514</v>
      </c>
      <c r="D1189" s="97">
        <f>VLOOKUP(A1189,emop0321!D:E,2,0)</f>
        <v>12.9</v>
      </c>
      <c r="E1189" s="98"/>
      <c r="F1189" s="98"/>
    </row>
    <row r="1190" ht="11.25" customHeight="1">
      <c r="A1190" s="95" t="s">
        <v>2627</v>
      </c>
      <c r="B1190" s="96" t="s">
        <v>2628</v>
      </c>
      <c r="C1190" s="95" t="s">
        <v>514</v>
      </c>
      <c r="D1190" s="97">
        <f>VLOOKUP(A1190,emop0321!D:E,2,0)</f>
        <v>13.69</v>
      </c>
      <c r="E1190" s="98"/>
      <c r="F1190" s="98"/>
    </row>
    <row r="1191" ht="11.25" customHeight="1">
      <c r="A1191" s="95" t="s">
        <v>2629</v>
      </c>
      <c r="B1191" s="96" t="s">
        <v>2630</v>
      </c>
      <c r="C1191" s="95" t="s">
        <v>514</v>
      </c>
      <c r="D1191" s="97">
        <f>VLOOKUP(A1191,emop0321!D:E,2,0)</f>
        <v>14.42</v>
      </c>
      <c r="E1191" s="98"/>
      <c r="F1191" s="98"/>
    </row>
    <row r="1192" ht="11.25" customHeight="1">
      <c r="A1192" s="95" t="s">
        <v>2631</v>
      </c>
      <c r="B1192" s="96" t="s">
        <v>2632</v>
      </c>
      <c r="C1192" s="95" t="s">
        <v>514</v>
      </c>
      <c r="D1192" s="97">
        <f>VLOOKUP(A1192,emop0321!D:E,2,0)</f>
        <v>15.24</v>
      </c>
      <c r="E1192" s="98"/>
      <c r="F1192" s="98"/>
    </row>
    <row r="1193" ht="11.25" customHeight="1">
      <c r="A1193" s="95" t="s">
        <v>2633</v>
      </c>
      <c r="B1193" s="96" t="s">
        <v>2634</v>
      </c>
      <c r="C1193" s="95" t="s">
        <v>514</v>
      </c>
      <c r="D1193" s="97">
        <f>VLOOKUP(A1193,emop0321!D:E,2,0)</f>
        <v>16.17</v>
      </c>
      <c r="E1193" s="98"/>
      <c r="F1193" s="98"/>
    </row>
    <row r="1194" ht="11.25" customHeight="1">
      <c r="A1194" s="95" t="s">
        <v>2635</v>
      </c>
      <c r="B1194" s="96" t="s">
        <v>2636</v>
      </c>
      <c r="C1194" s="95" t="s">
        <v>514</v>
      </c>
      <c r="D1194" s="97">
        <f>VLOOKUP(A1194,emop0321!D:E,2,0)</f>
        <v>16.99</v>
      </c>
      <c r="E1194" s="98"/>
      <c r="F1194" s="98"/>
    </row>
    <row r="1195" ht="11.25" customHeight="1">
      <c r="A1195" s="95" t="s">
        <v>2637</v>
      </c>
      <c r="B1195" s="96" t="s">
        <v>2638</v>
      </c>
      <c r="C1195" s="95" t="s">
        <v>514</v>
      </c>
      <c r="D1195" s="97">
        <f>VLOOKUP(A1195,emop0321!D:E,2,0)</f>
        <v>17.66</v>
      </c>
      <c r="E1195" s="98"/>
      <c r="F1195" s="98"/>
    </row>
    <row r="1196" ht="11.25" customHeight="1">
      <c r="A1196" s="95" t="s">
        <v>2639</v>
      </c>
      <c r="B1196" s="96" t="s">
        <v>2640</v>
      </c>
      <c r="C1196" s="95" t="s">
        <v>514</v>
      </c>
      <c r="D1196" s="97">
        <f>VLOOKUP(A1196,emop0321!D:E,2,0)</f>
        <v>18.38</v>
      </c>
      <c r="E1196" s="98"/>
      <c r="F1196" s="98"/>
    </row>
    <row r="1197" ht="11.25" customHeight="1">
      <c r="A1197" s="95" t="s">
        <v>2641</v>
      </c>
      <c r="B1197" s="96" t="s">
        <v>2642</v>
      </c>
      <c r="C1197" s="95" t="s">
        <v>514</v>
      </c>
      <c r="D1197" s="97">
        <f>VLOOKUP(A1197,emop0321!D:E,2,0)</f>
        <v>19.45</v>
      </c>
      <c r="E1197" s="98"/>
      <c r="F1197" s="98"/>
    </row>
    <row r="1198" ht="11.25" customHeight="1">
      <c r="A1198" s="95" t="s">
        <v>2643</v>
      </c>
      <c r="B1198" s="96" t="s">
        <v>2644</v>
      </c>
      <c r="C1198" s="95" t="s">
        <v>514</v>
      </c>
      <c r="D1198" s="97">
        <f>VLOOKUP(A1198,emop0321!D:E,2,0)</f>
        <v>20.03</v>
      </c>
      <c r="E1198" s="98"/>
      <c r="F1198" s="98"/>
    </row>
    <row r="1199" ht="11.25" customHeight="1">
      <c r="A1199" s="95" t="s">
        <v>2645</v>
      </c>
      <c r="B1199" s="96" t="s">
        <v>2646</v>
      </c>
      <c r="C1199" s="95" t="s">
        <v>514</v>
      </c>
      <c r="D1199" s="97">
        <f>VLOOKUP(A1199,emop0321!D:E,2,0)</f>
        <v>20.97</v>
      </c>
      <c r="E1199" s="98"/>
      <c r="F1199" s="98"/>
    </row>
    <row r="1200" ht="11.25" customHeight="1">
      <c r="A1200" s="95" t="s">
        <v>2647</v>
      </c>
      <c r="B1200" s="96" t="s">
        <v>2648</v>
      </c>
      <c r="C1200" s="95" t="s">
        <v>514</v>
      </c>
      <c r="D1200" s="97">
        <f>VLOOKUP(A1200,emop0321!D:E,2,0)</f>
        <v>21.65</v>
      </c>
      <c r="E1200" s="98"/>
      <c r="F1200" s="98"/>
    </row>
    <row r="1201" ht="11.25" customHeight="1">
      <c r="A1201" s="95" t="s">
        <v>2649</v>
      </c>
      <c r="B1201" s="96" t="s">
        <v>2650</v>
      </c>
      <c r="C1201" s="95" t="s">
        <v>514</v>
      </c>
      <c r="D1201" s="97">
        <f>VLOOKUP(A1201,emop0321!D:E,2,0)</f>
        <v>22.75</v>
      </c>
      <c r="E1201" s="98"/>
      <c r="F1201" s="98"/>
    </row>
    <row r="1202" ht="11.25" customHeight="1">
      <c r="A1202" s="95" t="s">
        <v>2651</v>
      </c>
      <c r="B1202" s="96" t="s">
        <v>2652</v>
      </c>
      <c r="C1202" s="95" t="s">
        <v>514</v>
      </c>
      <c r="D1202" s="97">
        <f>VLOOKUP(A1202,emop0321!D:E,2,0)</f>
        <v>9.81</v>
      </c>
      <c r="E1202" s="98"/>
      <c r="F1202" s="98"/>
    </row>
    <row r="1203" ht="11.25" customHeight="1">
      <c r="A1203" s="95" t="s">
        <v>2653</v>
      </c>
      <c r="B1203" s="96" t="s">
        <v>2654</v>
      </c>
      <c r="C1203" s="95" t="s">
        <v>514</v>
      </c>
      <c r="D1203" s="97">
        <f>VLOOKUP(A1203,emop0321!D:E,2,0)</f>
        <v>11.32</v>
      </c>
      <c r="E1203" s="98"/>
      <c r="F1203" s="98"/>
    </row>
    <row r="1204" ht="11.25" customHeight="1">
      <c r="A1204" s="95" t="s">
        <v>2655</v>
      </c>
      <c r="B1204" s="96" t="s">
        <v>2656</v>
      </c>
      <c r="C1204" s="95" t="s">
        <v>514</v>
      </c>
      <c r="D1204" s="97">
        <f>VLOOKUP(A1204,emop0321!D:E,2,0)</f>
        <v>12.89</v>
      </c>
      <c r="E1204" s="98"/>
      <c r="F1204" s="98"/>
    </row>
    <row r="1205" ht="11.25" customHeight="1">
      <c r="A1205" s="95" t="s">
        <v>2657</v>
      </c>
      <c r="B1205" s="96" t="s">
        <v>2658</v>
      </c>
      <c r="C1205" s="95" t="s">
        <v>514</v>
      </c>
      <c r="D1205" s="97">
        <f>VLOOKUP(A1205,emop0321!D:E,2,0)</f>
        <v>14.36</v>
      </c>
      <c r="E1205" s="98"/>
      <c r="F1205" s="98"/>
    </row>
    <row r="1206" ht="11.25" customHeight="1">
      <c r="A1206" s="95" t="s">
        <v>2659</v>
      </c>
      <c r="B1206" s="96" t="s">
        <v>2660</v>
      </c>
      <c r="C1206" s="95" t="s">
        <v>514</v>
      </c>
      <c r="D1206" s="97">
        <f>VLOOKUP(A1206,emop0321!D:E,2,0)</f>
        <v>15.97</v>
      </c>
      <c r="E1206" s="98"/>
      <c r="F1206" s="98"/>
    </row>
    <row r="1207" ht="11.25" customHeight="1">
      <c r="A1207" s="95" t="s">
        <v>2661</v>
      </c>
      <c r="B1207" s="96" t="s">
        <v>2662</v>
      </c>
      <c r="C1207" s="95" t="s">
        <v>514</v>
      </c>
      <c r="D1207" s="97">
        <f>VLOOKUP(A1207,emop0321!D:E,2,0)</f>
        <v>17.4</v>
      </c>
      <c r="E1207" s="98"/>
      <c r="F1207" s="98"/>
    </row>
    <row r="1208" ht="11.25" customHeight="1">
      <c r="A1208" s="95" t="s">
        <v>2663</v>
      </c>
      <c r="B1208" s="96" t="s">
        <v>2664</v>
      </c>
      <c r="C1208" s="95" t="s">
        <v>514</v>
      </c>
      <c r="D1208" s="97">
        <f>VLOOKUP(A1208,emop0321!D:E,2,0)</f>
        <v>18.94</v>
      </c>
      <c r="E1208" s="98"/>
      <c r="F1208" s="98"/>
    </row>
    <row r="1209" ht="11.25" customHeight="1">
      <c r="A1209" s="95" t="s">
        <v>2665</v>
      </c>
      <c r="B1209" s="96" t="s">
        <v>2666</v>
      </c>
      <c r="C1209" s="95" t="s">
        <v>514</v>
      </c>
      <c r="D1209" s="97">
        <f>VLOOKUP(A1209,emop0321!D:E,2,0)</f>
        <v>20.58</v>
      </c>
      <c r="E1209" s="98"/>
      <c r="F1209" s="98"/>
    </row>
    <row r="1210" ht="11.25" customHeight="1">
      <c r="A1210" s="95" t="s">
        <v>2667</v>
      </c>
      <c r="B1210" s="96" t="s">
        <v>2668</v>
      </c>
      <c r="C1210" s="95" t="s">
        <v>514</v>
      </c>
      <c r="D1210" s="97">
        <f>VLOOKUP(A1210,emop0321!D:E,2,0)</f>
        <v>22.06</v>
      </c>
      <c r="E1210" s="98"/>
      <c r="F1210" s="98"/>
    </row>
    <row r="1211" ht="11.25" customHeight="1">
      <c r="A1211" s="95" t="s">
        <v>2669</v>
      </c>
      <c r="B1211" s="96" t="s">
        <v>2670</v>
      </c>
      <c r="C1211" s="95" t="s">
        <v>514</v>
      </c>
      <c r="D1211" s="97">
        <f>VLOOKUP(A1211,emop0321!D:E,2,0)</f>
        <v>23.52</v>
      </c>
      <c r="E1211" s="98"/>
      <c r="F1211" s="98"/>
    </row>
    <row r="1212" ht="11.25" customHeight="1">
      <c r="A1212" s="95" t="s">
        <v>2671</v>
      </c>
      <c r="B1212" s="96" t="s">
        <v>2672</v>
      </c>
      <c r="C1212" s="95" t="s">
        <v>514</v>
      </c>
      <c r="D1212" s="97">
        <f>VLOOKUP(A1212,emop0321!D:E,2,0)</f>
        <v>25.18</v>
      </c>
      <c r="E1212" s="98"/>
      <c r="F1212" s="98"/>
    </row>
    <row r="1213" ht="11.25" customHeight="1">
      <c r="A1213" s="95" t="s">
        <v>2673</v>
      </c>
      <c r="B1213" s="96" t="s">
        <v>2674</v>
      </c>
      <c r="C1213" s="95" t="s">
        <v>514</v>
      </c>
      <c r="D1213" s="97">
        <f>VLOOKUP(A1213,emop0321!D:E,2,0)</f>
        <v>26.75</v>
      </c>
      <c r="E1213" s="98"/>
      <c r="F1213" s="98"/>
    </row>
    <row r="1214" ht="11.25" customHeight="1">
      <c r="A1214" s="95" t="s">
        <v>2675</v>
      </c>
      <c r="B1214" s="96" t="s">
        <v>2676</v>
      </c>
      <c r="C1214" s="95" t="s">
        <v>514</v>
      </c>
      <c r="D1214" s="97">
        <f>VLOOKUP(A1214,emop0321!D:E,2,0)</f>
        <v>28.16</v>
      </c>
      <c r="E1214" s="98"/>
      <c r="F1214" s="98"/>
    </row>
    <row r="1215" ht="11.25" customHeight="1">
      <c r="A1215" s="95" t="s">
        <v>2677</v>
      </c>
      <c r="B1215" s="96" t="s">
        <v>2678</v>
      </c>
      <c r="C1215" s="95" t="s">
        <v>514</v>
      </c>
      <c r="D1215" s="97">
        <f>VLOOKUP(A1215,emop0321!D:E,2,0)</f>
        <v>29.73</v>
      </c>
      <c r="E1215" s="98"/>
      <c r="F1215" s="98"/>
    </row>
    <row r="1216" ht="11.25" customHeight="1">
      <c r="A1216" s="95" t="s">
        <v>2679</v>
      </c>
      <c r="B1216" s="96" t="s">
        <v>2680</v>
      </c>
      <c r="C1216" s="95" t="s">
        <v>514</v>
      </c>
      <c r="D1216" s="97">
        <f>VLOOKUP(A1216,emop0321!D:E,2,0)</f>
        <v>31.48</v>
      </c>
      <c r="E1216" s="98"/>
      <c r="F1216" s="98"/>
    </row>
    <row r="1217" ht="11.25" customHeight="1">
      <c r="A1217" s="95" t="s">
        <v>2681</v>
      </c>
      <c r="B1217" s="96" t="s">
        <v>2682</v>
      </c>
      <c r="C1217" s="95" t="s">
        <v>514</v>
      </c>
      <c r="D1217" s="97">
        <f>VLOOKUP(A1217,emop0321!D:E,2,0)</f>
        <v>32.93</v>
      </c>
      <c r="E1217" s="98"/>
      <c r="F1217" s="98"/>
    </row>
    <row r="1218" ht="11.25" customHeight="1">
      <c r="A1218" s="95" t="s">
        <v>2683</v>
      </c>
      <c r="B1218" s="96" t="s">
        <v>2684</v>
      </c>
      <c r="C1218" s="95" t="s">
        <v>514</v>
      </c>
      <c r="D1218" s="97">
        <f>VLOOKUP(A1218,emop0321!D:E,2,0)</f>
        <v>34.53</v>
      </c>
      <c r="E1218" s="98"/>
      <c r="F1218" s="98"/>
    </row>
    <row r="1219" ht="11.25" customHeight="1">
      <c r="A1219" s="95" t="s">
        <v>2685</v>
      </c>
      <c r="B1219" s="96" t="s">
        <v>2686</v>
      </c>
      <c r="C1219" s="95" t="s">
        <v>514</v>
      </c>
      <c r="D1219" s="97">
        <f>VLOOKUP(A1219,emop0321!D:E,2,0)</f>
        <v>35.68</v>
      </c>
      <c r="E1219" s="98"/>
      <c r="F1219" s="98"/>
    </row>
    <row r="1220" ht="11.25" customHeight="1">
      <c r="A1220" s="95" t="s">
        <v>2687</v>
      </c>
      <c r="B1220" s="96" t="s">
        <v>2688</v>
      </c>
      <c r="C1220" s="95" t="s">
        <v>514</v>
      </c>
      <c r="D1220" s="97">
        <f>VLOOKUP(A1220,emop0321!D:E,2,0)</f>
        <v>37.55</v>
      </c>
      <c r="E1220" s="98"/>
      <c r="F1220" s="98"/>
    </row>
    <row r="1221" ht="11.25" customHeight="1">
      <c r="A1221" s="95" t="s">
        <v>2689</v>
      </c>
      <c r="B1221" s="96" t="s">
        <v>2690</v>
      </c>
      <c r="C1221" s="95" t="s">
        <v>514</v>
      </c>
      <c r="D1221" s="97">
        <f>VLOOKUP(A1221,emop0321!D:E,2,0)</f>
        <v>38.92</v>
      </c>
      <c r="E1221" s="98"/>
      <c r="F1221" s="98"/>
    </row>
    <row r="1222" ht="11.25" customHeight="1">
      <c r="A1222" s="95" t="s">
        <v>2691</v>
      </c>
      <c r="B1222" s="96" t="s">
        <v>2692</v>
      </c>
      <c r="C1222" s="95" t="s">
        <v>514</v>
      </c>
      <c r="D1222" s="97">
        <f>VLOOKUP(A1222,emop0321!D:E,2,0)</f>
        <v>40.39</v>
      </c>
      <c r="E1222" s="98"/>
      <c r="F1222" s="98"/>
    </row>
    <row r="1223" ht="11.25" customHeight="1">
      <c r="A1223" s="95" t="s">
        <v>2693</v>
      </c>
      <c r="B1223" s="96" t="s">
        <v>2694</v>
      </c>
      <c r="C1223" s="95" t="s">
        <v>514</v>
      </c>
      <c r="D1223" s="97">
        <f>VLOOKUP(A1223,emop0321!D:E,2,0)</f>
        <v>41.97</v>
      </c>
      <c r="E1223" s="98"/>
      <c r="F1223" s="98"/>
    </row>
    <row r="1224" ht="11.25" customHeight="1">
      <c r="A1224" s="95" t="s">
        <v>2695</v>
      </c>
      <c r="B1224" s="96" t="s">
        <v>2696</v>
      </c>
      <c r="C1224" s="95" t="s">
        <v>514</v>
      </c>
      <c r="D1224" s="97">
        <f>VLOOKUP(A1224,emop0321!D:E,2,0)</f>
        <v>43.69</v>
      </c>
      <c r="E1224" s="98"/>
      <c r="F1224" s="98"/>
    </row>
    <row r="1225" ht="11.25" customHeight="1">
      <c r="A1225" s="95" t="s">
        <v>2697</v>
      </c>
      <c r="B1225" s="96" t="s">
        <v>2698</v>
      </c>
      <c r="C1225" s="95" t="s">
        <v>2699</v>
      </c>
      <c r="D1225" s="97">
        <f>VLOOKUP(A1225,emop0321!D:E,2,0)</f>
        <v>0.68</v>
      </c>
      <c r="E1225" s="98"/>
      <c r="F1225" s="98"/>
    </row>
    <row r="1226" ht="11.25" customHeight="1">
      <c r="A1226" s="95" t="s">
        <v>2700</v>
      </c>
      <c r="B1226" s="96" t="s">
        <v>2701</v>
      </c>
      <c r="C1226" s="95" t="s">
        <v>2699</v>
      </c>
      <c r="D1226" s="97">
        <f>VLOOKUP(A1226,emop0321!D:E,2,0)</f>
        <v>0.86</v>
      </c>
      <c r="E1226" s="98"/>
      <c r="F1226" s="98"/>
    </row>
    <row r="1227" ht="11.25" customHeight="1">
      <c r="A1227" s="95" t="s">
        <v>2702</v>
      </c>
      <c r="B1227" s="96" t="s">
        <v>2703</v>
      </c>
      <c r="C1227" s="95" t="s">
        <v>2699</v>
      </c>
      <c r="D1227" s="97">
        <f>VLOOKUP(A1227,emop0321!D:E,2,0)</f>
        <v>0.97</v>
      </c>
      <c r="E1227" s="98"/>
      <c r="F1227" s="98"/>
    </row>
    <row r="1228" ht="11.25" customHeight="1">
      <c r="A1228" s="95" t="s">
        <v>2704</v>
      </c>
      <c r="B1228" s="96" t="s">
        <v>2705</v>
      </c>
      <c r="C1228" s="95" t="s">
        <v>2699</v>
      </c>
      <c r="D1228" s="97">
        <f>VLOOKUP(A1228,emop0321!D:E,2,0)</f>
        <v>1.14</v>
      </c>
      <c r="E1228" s="98"/>
      <c r="F1228" s="98"/>
    </row>
    <row r="1229" ht="11.25" customHeight="1">
      <c r="A1229" s="95" t="s">
        <v>2706</v>
      </c>
      <c r="B1229" s="96" t="s">
        <v>2707</v>
      </c>
      <c r="C1229" s="95" t="s">
        <v>2699</v>
      </c>
      <c r="D1229" s="97">
        <f>VLOOKUP(A1229,emop0321!D:E,2,0)</f>
        <v>1.37</v>
      </c>
      <c r="E1229" s="98"/>
      <c r="F1229" s="98"/>
    </row>
    <row r="1230" ht="11.25" customHeight="1">
      <c r="A1230" s="95" t="s">
        <v>2708</v>
      </c>
      <c r="B1230" s="96" t="s">
        <v>2709</v>
      </c>
      <c r="C1230" s="95" t="s">
        <v>2699</v>
      </c>
      <c r="D1230" s="97">
        <f>VLOOKUP(A1230,emop0321!D:E,2,0)</f>
        <v>1.71</v>
      </c>
      <c r="E1230" s="98"/>
      <c r="F1230" s="98"/>
    </row>
    <row r="1231" ht="11.25" customHeight="1">
      <c r="A1231" s="95" t="s">
        <v>2710</v>
      </c>
      <c r="B1231" s="96" t="s">
        <v>2711</v>
      </c>
      <c r="C1231" s="95" t="s">
        <v>2699</v>
      </c>
      <c r="D1231" s="97">
        <f>VLOOKUP(A1231,emop0321!D:E,2,0)</f>
        <v>2.29</v>
      </c>
      <c r="E1231" s="98"/>
      <c r="F1231" s="98"/>
    </row>
    <row r="1232" ht="11.25" customHeight="1">
      <c r="A1232" s="95" t="s">
        <v>2712</v>
      </c>
      <c r="B1232" s="96" t="s">
        <v>2713</v>
      </c>
      <c r="C1232" s="95" t="s">
        <v>2699</v>
      </c>
      <c r="D1232" s="97">
        <f>VLOOKUP(A1232,emop0321!D:E,2,0)</f>
        <v>3.44</v>
      </c>
      <c r="E1232" s="98"/>
      <c r="F1232" s="98"/>
    </row>
    <row r="1233" ht="11.25" customHeight="1">
      <c r="A1233" s="95" t="s">
        <v>2714</v>
      </c>
      <c r="B1233" s="96" t="s">
        <v>2715</v>
      </c>
      <c r="C1233" s="95" t="s">
        <v>2699</v>
      </c>
      <c r="D1233" s="97">
        <f>VLOOKUP(A1233,emop0321!D:E,2,0)</f>
        <v>6.86</v>
      </c>
      <c r="E1233" s="98"/>
      <c r="F1233" s="98"/>
    </row>
    <row r="1234" ht="11.25" customHeight="1">
      <c r="A1234" s="95" t="s">
        <v>2716</v>
      </c>
      <c r="B1234" s="96" t="s">
        <v>2717</v>
      </c>
      <c r="C1234" s="95" t="s">
        <v>2699</v>
      </c>
      <c r="D1234" s="97">
        <f>VLOOKUP(A1234,emop0321!D:E,2,0)</f>
        <v>0.53</v>
      </c>
      <c r="E1234" s="98"/>
      <c r="F1234" s="98"/>
    </row>
    <row r="1235" ht="11.25" customHeight="1">
      <c r="A1235" s="95" t="s">
        <v>2718</v>
      </c>
      <c r="B1235" s="96" t="s">
        <v>2719</v>
      </c>
      <c r="C1235" s="95" t="s">
        <v>2699</v>
      </c>
      <c r="D1235" s="97">
        <f>VLOOKUP(A1235,emop0321!D:E,2,0)</f>
        <v>0.68</v>
      </c>
      <c r="E1235" s="98"/>
      <c r="F1235" s="98"/>
    </row>
    <row r="1236" ht="11.25" customHeight="1">
      <c r="A1236" s="95" t="s">
        <v>2720</v>
      </c>
      <c r="B1236" s="96" t="s">
        <v>2721</v>
      </c>
      <c r="C1236" s="95" t="s">
        <v>2699</v>
      </c>
      <c r="D1236" s="97">
        <f>VLOOKUP(A1236,emop0321!D:E,2,0)</f>
        <v>0.77</v>
      </c>
      <c r="E1236" s="98"/>
      <c r="F1236" s="98"/>
    </row>
    <row r="1237" ht="11.25" customHeight="1">
      <c r="A1237" s="95" t="s">
        <v>2722</v>
      </c>
      <c r="B1237" s="96" t="s">
        <v>2723</v>
      </c>
      <c r="C1237" s="95" t="s">
        <v>2699</v>
      </c>
      <c r="D1237" s="97">
        <f>VLOOKUP(A1237,emop0321!D:E,2,0)</f>
        <v>0.9</v>
      </c>
      <c r="E1237" s="98"/>
      <c r="F1237" s="98"/>
    </row>
    <row r="1238" ht="11.25" customHeight="1">
      <c r="A1238" s="95" t="s">
        <v>2724</v>
      </c>
      <c r="B1238" s="96" t="s">
        <v>2725</v>
      </c>
      <c r="C1238" s="95" t="s">
        <v>2699</v>
      </c>
      <c r="D1238" s="97">
        <f>VLOOKUP(A1238,emop0321!D:E,2,0)</f>
        <v>1.08</v>
      </c>
      <c r="E1238" s="98"/>
      <c r="F1238" s="98"/>
    </row>
    <row r="1239" ht="11.25" customHeight="1">
      <c r="A1239" s="95" t="s">
        <v>2726</v>
      </c>
      <c r="B1239" s="96" t="s">
        <v>2727</v>
      </c>
      <c r="C1239" s="95" t="s">
        <v>2699</v>
      </c>
      <c r="D1239" s="97">
        <f>VLOOKUP(A1239,emop0321!D:E,2,0)</f>
        <v>1.34</v>
      </c>
      <c r="E1239" s="98"/>
      <c r="F1239" s="98"/>
    </row>
    <row r="1240" ht="11.25" customHeight="1">
      <c r="A1240" s="95" t="s">
        <v>2728</v>
      </c>
      <c r="B1240" s="96" t="s">
        <v>2729</v>
      </c>
      <c r="C1240" s="95" t="s">
        <v>2699</v>
      </c>
      <c r="D1240" s="97">
        <f>VLOOKUP(A1240,emop0321!D:E,2,0)</f>
        <v>1.8</v>
      </c>
      <c r="E1240" s="98"/>
      <c r="F1240" s="98"/>
    </row>
    <row r="1241" ht="11.25" customHeight="1">
      <c r="A1241" s="95" t="s">
        <v>2730</v>
      </c>
      <c r="B1241" s="96" t="s">
        <v>2731</v>
      </c>
      <c r="C1241" s="95" t="s">
        <v>2699</v>
      </c>
      <c r="D1241" s="97">
        <f>VLOOKUP(A1241,emop0321!D:E,2,0)</f>
        <v>2.7</v>
      </c>
      <c r="E1241" s="98"/>
      <c r="F1241" s="98"/>
    </row>
    <row r="1242" ht="11.25" customHeight="1">
      <c r="A1242" s="95" t="s">
        <v>2732</v>
      </c>
      <c r="B1242" s="96" t="s">
        <v>2733</v>
      </c>
      <c r="C1242" s="95" t="s">
        <v>2699</v>
      </c>
      <c r="D1242" s="97">
        <f>VLOOKUP(A1242,emop0321!D:E,2,0)</f>
        <v>5.4</v>
      </c>
      <c r="E1242" s="98"/>
      <c r="F1242" s="98"/>
    </row>
    <row r="1243" ht="11.25" customHeight="1">
      <c r="A1243" s="95" t="s">
        <v>2734</v>
      </c>
      <c r="B1243" s="96" t="s">
        <v>2735</v>
      </c>
      <c r="C1243" s="95" t="s">
        <v>2699</v>
      </c>
      <c r="D1243" s="97">
        <f>VLOOKUP(A1243,emop0321!D:E,2,0)</f>
        <v>0.86</v>
      </c>
      <c r="E1243" s="98"/>
      <c r="F1243" s="98"/>
    </row>
    <row r="1244" ht="11.25" customHeight="1">
      <c r="A1244" s="95" t="s">
        <v>2736</v>
      </c>
      <c r="B1244" s="96" t="s">
        <v>2737</v>
      </c>
      <c r="C1244" s="95" t="s">
        <v>2699</v>
      </c>
      <c r="D1244" s="97">
        <f>VLOOKUP(A1244,emop0321!D:E,2,0)</f>
        <v>1.09</v>
      </c>
      <c r="E1244" s="98"/>
      <c r="F1244" s="98"/>
    </row>
    <row r="1245" ht="11.25" customHeight="1">
      <c r="A1245" s="95" t="s">
        <v>2738</v>
      </c>
      <c r="B1245" s="96" t="s">
        <v>2739</v>
      </c>
      <c r="C1245" s="95" t="s">
        <v>2699</v>
      </c>
      <c r="D1245" s="97">
        <f>VLOOKUP(A1245,emop0321!D:E,2,0)</f>
        <v>1.23</v>
      </c>
      <c r="E1245" s="98"/>
      <c r="F1245" s="98"/>
    </row>
    <row r="1246" ht="11.25" customHeight="1">
      <c r="A1246" s="95" t="s">
        <v>2740</v>
      </c>
      <c r="B1246" s="96" t="s">
        <v>2741</v>
      </c>
      <c r="C1246" s="95" t="s">
        <v>2699</v>
      </c>
      <c r="D1246" s="97">
        <f>VLOOKUP(A1246,emop0321!D:E,2,0)</f>
        <v>1.44</v>
      </c>
      <c r="E1246" s="98"/>
      <c r="F1246" s="98"/>
    </row>
    <row r="1247" ht="11.25" customHeight="1">
      <c r="A1247" s="95" t="s">
        <v>2742</v>
      </c>
      <c r="B1247" s="96" t="s">
        <v>2743</v>
      </c>
      <c r="C1247" s="95" t="s">
        <v>2699</v>
      </c>
      <c r="D1247" s="97">
        <f>VLOOKUP(A1247,emop0321!D:E,2,0)</f>
        <v>1.74</v>
      </c>
      <c r="E1247" s="98"/>
      <c r="F1247" s="98"/>
    </row>
    <row r="1248" ht="11.25" customHeight="1">
      <c r="A1248" s="95" t="s">
        <v>2744</v>
      </c>
      <c r="B1248" s="96" t="s">
        <v>2745</v>
      </c>
      <c r="C1248" s="95" t="s">
        <v>2699</v>
      </c>
      <c r="D1248" s="97">
        <f>VLOOKUP(A1248,emop0321!D:E,2,0)</f>
        <v>2.16</v>
      </c>
      <c r="E1248" s="98"/>
      <c r="F1248" s="98"/>
    </row>
    <row r="1249" ht="11.25" customHeight="1">
      <c r="A1249" s="95" t="s">
        <v>2746</v>
      </c>
      <c r="B1249" s="96" t="s">
        <v>2747</v>
      </c>
      <c r="C1249" s="95" t="s">
        <v>2699</v>
      </c>
      <c r="D1249" s="97">
        <f>VLOOKUP(A1249,emop0321!D:E,2,0)</f>
        <v>2.89</v>
      </c>
      <c r="E1249" s="98"/>
      <c r="F1249" s="98"/>
    </row>
    <row r="1250" ht="11.25" customHeight="1">
      <c r="A1250" s="95" t="s">
        <v>2748</v>
      </c>
      <c r="B1250" s="96" t="s">
        <v>2749</v>
      </c>
      <c r="C1250" s="95" t="s">
        <v>2699</v>
      </c>
      <c r="D1250" s="97">
        <f>VLOOKUP(A1250,emop0321!D:E,2,0)</f>
        <v>4.39</v>
      </c>
      <c r="E1250" s="98"/>
      <c r="F1250" s="98"/>
    </row>
    <row r="1251" ht="11.25" customHeight="1">
      <c r="A1251" s="95" t="s">
        <v>2750</v>
      </c>
      <c r="B1251" s="96" t="s">
        <v>2751</v>
      </c>
      <c r="C1251" s="95" t="s">
        <v>2699</v>
      </c>
      <c r="D1251" s="97">
        <f>VLOOKUP(A1251,emop0321!D:E,2,0)</f>
        <v>8.7</v>
      </c>
      <c r="E1251" s="98"/>
      <c r="F1251" s="98"/>
    </row>
    <row r="1252" ht="11.25" customHeight="1">
      <c r="A1252" s="95" t="s">
        <v>2752</v>
      </c>
      <c r="B1252" s="96" t="s">
        <v>2753</v>
      </c>
      <c r="C1252" s="95" t="s">
        <v>2699</v>
      </c>
      <c r="D1252" s="97">
        <f>VLOOKUP(A1252,emop0321!D:E,2,0)</f>
        <v>0.67</v>
      </c>
      <c r="E1252" s="98"/>
      <c r="F1252" s="98"/>
    </row>
    <row r="1253" ht="11.25" customHeight="1">
      <c r="A1253" s="95" t="s">
        <v>2754</v>
      </c>
      <c r="B1253" s="96" t="s">
        <v>2755</v>
      </c>
      <c r="C1253" s="95" t="s">
        <v>2699</v>
      </c>
      <c r="D1253" s="97">
        <f>VLOOKUP(A1253,emop0321!D:E,2,0)</f>
        <v>0.84</v>
      </c>
      <c r="E1253" s="98"/>
      <c r="F1253" s="98"/>
    </row>
    <row r="1254" ht="11.25" customHeight="1">
      <c r="A1254" s="95" t="s">
        <v>2756</v>
      </c>
      <c r="B1254" s="96" t="s">
        <v>2757</v>
      </c>
      <c r="C1254" s="95" t="s">
        <v>2699</v>
      </c>
      <c r="D1254" s="97">
        <f>VLOOKUP(A1254,emop0321!D:E,2,0)</f>
        <v>0.95</v>
      </c>
      <c r="E1254" s="98"/>
      <c r="F1254" s="98"/>
    </row>
    <row r="1255" ht="11.25" customHeight="1">
      <c r="A1255" s="95" t="s">
        <v>2758</v>
      </c>
      <c r="B1255" s="96" t="s">
        <v>2759</v>
      </c>
      <c r="C1255" s="95" t="s">
        <v>2699</v>
      </c>
      <c r="D1255" s="97">
        <f>VLOOKUP(A1255,emop0321!D:E,2,0)</f>
        <v>1.11</v>
      </c>
      <c r="E1255" s="98"/>
      <c r="F1255" s="98"/>
    </row>
    <row r="1256" ht="11.25" customHeight="1">
      <c r="A1256" s="95" t="s">
        <v>2760</v>
      </c>
      <c r="B1256" s="96" t="s">
        <v>2761</v>
      </c>
      <c r="C1256" s="95" t="s">
        <v>2699</v>
      </c>
      <c r="D1256" s="97">
        <f>VLOOKUP(A1256,emop0321!D:E,2,0)</f>
        <v>1.34</v>
      </c>
      <c r="E1256" s="98"/>
      <c r="F1256" s="98"/>
    </row>
    <row r="1257" ht="11.25" customHeight="1">
      <c r="A1257" s="95" t="s">
        <v>2762</v>
      </c>
      <c r="B1257" s="96" t="s">
        <v>2763</v>
      </c>
      <c r="C1257" s="95" t="s">
        <v>2699</v>
      </c>
      <c r="D1257" s="97">
        <f>VLOOKUP(A1257,emop0321!D:E,2,0)</f>
        <v>1.67</v>
      </c>
      <c r="E1257" s="98"/>
      <c r="F1257" s="98"/>
    </row>
    <row r="1258" ht="11.25" customHeight="1">
      <c r="A1258" s="95" t="s">
        <v>2764</v>
      </c>
      <c r="B1258" s="96" t="s">
        <v>2765</v>
      </c>
      <c r="C1258" s="95" t="s">
        <v>2699</v>
      </c>
      <c r="D1258" s="97">
        <f>VLOOKUP(A1258,emop0321!D:E,2,0)</f>
        <v>2.23</v>
      </c>
      <c r="E1258" s="98"/>
      <c r="F1258" s="98"/>
    </row>
    <row r="1259" ht="11.25" customHeight="1">
      <c r="A1259" s="95" t="s">
        <v>2766</v>
      </c>
      <c r="B1259" s="96" t="s">
        <v>2767</v>
      </c>
      <c r="C1259" s="95" t="s">
        <v>2699</v>
      </c>
      <c r="D1259" s="97">
        <f>VLOOKUP(A1259,emop0321!D:E,2,0)</f>
        <v>3.35</v>
      </c>
      <c r="E1259" s="98"/>
      <c r="F1259" s="98"/>
    </row>
    <row r="1260" ht="11.25" customHeight="1">
      <c r="A1260" s="95" t="s">
        <v>2768</v>
      </c>
      <c r="B1260" s="96" t="s">
        <v>2769</v>
      </c>
      <c r="C1260" s="95" t="s">
        <v>2699</v>
      </c>
      <c r="D1260" s="97">
        <f>VLOOKUP(A1260,emop0321!D:E,2,0)</f>
        <v>6.7</v>
      </c>
      <c r="E1260" s="98"/>
      <c r="F1260" s="98"/>
    </row>
    <row r="1261" ht="11.25" customHeight="1">
      <c r="A1261" s="95" t="s">
        <v>2770</v>
      </c>
      <c r="B1261" s="96" t="s">
        <v>2771</v>
      </c>
      <c r="C1261" s="95" t="s">
        <v>2699</v>
      </c>
      <c r="D1261" s="97">
        <f>VLOOKUP(A1261,emop0321!D:E,2,0)</f>
        <v>0.55</v>
      </c>
      <c r="E1261" s="98"/>
      <c r="F1261" s="98"/>
    </row>
    <row r="1262" ht="11.25" customHeight="1">
      <c r="A1262" s="95" t="s">
        <v>2772</v>
      </c>
      <c r="B1262" s="96" t="s">
        <v>2773</v>
      </c>
      <c r="C1262" s="95" t="s">
        <v>2699</v>
      </c>
      <c r="D1262" s="97">
        <f>VLOOKUP(A1262,emop0321!D:E,2,0)</f>
        <v>0.7</v>
      </c>
      <c r="E1262" s="98"/>
      <c r="F1262" s="98"/>
    </row>
    <row r="1263" ht="11.25" customHeight="1">
      <c r="A1263" s="95" t="s">
        <v>2774</v>
      </c>
      <c r="B1263" s="96" t="s">
        <v>2775</v>
      </c>
      <c r="C1263" s="95" t="s">
        <v>2699</v>
      </c>
      <c r="D1263" s="97">
        <f>VLOOKUP(A1263,emop0321!D:E,2,0)</f>
        <v>0.81</v>
      </c>
      <c r="E1263" s="98"/>
      <c r="F1263" s="98"/>
    </row>
    <row r="1264" ht="11.25" customHeight="1">
      <c r="A1264" s="95" t="s">
        <v>2776</v>
      </c>
      <c r="B1264" s="96" t="s">
        <v>2777</v>
      </c>
      <c r="C1264" s="95" t="s">
        <v>2699</v>
      </c>
      <c r="D1264" s="97">
        <f>VLOOKUP(A1264,emop0321!D:E,2,0)</f>
        <v>0.94</v>
      </c>
      <c r="E1264" s="98"/>
      <c r="F1264" s="98"/>
    </row>
    <row r="1265" ht="11.25" customHeight="1">
      <c r="A1265" s="95" t="s">
        <v>2778</v>
      </c>
      <c r="B1265" s="96" t="s">
        <v>2779</v>
      </c>
      <c r="C1265" s="95" t="s">
        <v>2699</v>
      </c>
      <c r="D1265" s="97">
        <f>VLOOKUP(A1265,emop0321!D:E,2,0)</f>
        <v>1.13</v>
      </c>
      <c r="E1265" s="98"/>
      <c r="F1265" s="98"/>
    </row>
    <row r="1266" ht="11.25" customHeight="1">
      <c r="A1266" s="95" t="s">
        <v>2780</v>
      </c>
      <c r="B1266" s="96" t="s">
        <v>2781</v>
      </c>
      <c r="C1266" s="95" t="s">
        <v>2699</v>
      </c>
      <c r="D1266" s="97">
        <f>VLOOKUP(A1266,emop0321!D:E,2,0)</f>
        <v>1.4</v>
      </c>
      <c r="E1266" s="98"/>
      <c r="F1266" s="98"/>
    </row>
    <row r="1267" ht="11.25" customHeight="1">
      <c r="A1267" s="95" t="s">
        <v>2782</v>
      </c>
      <c r="B1267" s="96" t="s">
        <v>2783</v>
      </c>
      <c r="C1267" s="95" t="s">
        <v>2699</v>
      </c>
      <c r="D1267" s="97">
        <f>VLOOKUP(A1267,emop0321!D:E,2,0)</f>
        <v>1.87</v>
      </c>
      <c r="E1267" s="98"/>
      <c r="F1267" s="98"/>
    </row>
    <row r="1268" ht="11.25" customHeight="1">
      <c r="A1268" s="95" t="s">
        <v>2784</v>
      </c>
      <c r="B1268" s="96" t="s">
        <v>2785</v>
      </c>
      <c r="C1268" s="95" t="s">
        <v>2699</v>
      </c>
      <c r="D1268" s="97">
        <f>VLOOKUP(A1268,emop0321!D:E,2,0)</f>
        <v>2.86</v>
      </c>
      <c r="E1268" s="98"/>
      <c r="F1268" s="98"/>
    </row>
    <row r="1269" ht="11.25" customHeight="1">
      <c r="A1269" s="95" t="s">
        <v>2786</v>
      </c>
      <c r="B1269" s="96" t="s">
        <v>2787</v>
      </c>
      <c r="C1269" s="95" t="s">
        <v>2699</v>
      </c>
      <c r="D1269" s="97">
        <f>VLOOKUP(A1269,emop0321!D:E,2,0)</f>
        <v>5.62</v>
      </c>
      <c r="E1269" s="98"/>
      <c r="F1269" s="98"/>
    </row>
    <row r="1270" ht="11.25" customHeight="1">
      <c r="A1270" s="95" t="s">
        <v>2788</v>
      </c>
      <c r="B1270" s="96" t="s">
        <v>2789</v>
      </c>
      <c r="C1270" s="95" t="s">
        <v>2699</v>
      </c>
      <c r="D1270" s="97">
        <f>VLOOKUP(A1270,emop0321!D:E,2,0)</f>
        <v>0.39</v>
      </c>
      <c r="E1270" s="98"/>
      <c r="F1270" s="98"/>
    </row>
    <row r="1271" ht="11.25" customHeight="1">
      <c r="A1271" s="95" t="s">
        <v>2790</v>
      </c>
      <c r="B1271" s="96" t="s">
        <v>2791</v>
      </c>
      <c r="C1271" s="95" t="s">
        <v>2699</v>
      </c>
      <c r="D1271" s="97">
        <f>VLOOKUP(A1271,emop0321!D:E,2,0)</f>
        <v>0.48</v>
      </c>
      <c r="E1271" s="98"/>
      <c r="F1271" s="98"/>
    </row>
    <row r="1272" ht="11.25" customHeight="1">
      <c r="A1272" s="95" t="s">
        <v>2792</v>
      </c>
      <c r="B1272" s="96" t="s">
        <v>2793</v>
      </c>
      <c r="C1272" s="95" t="s">
        <v>2699</v>
      </c>
      <c r="D1272" s="97">
        <f>VLOOKUP(A1272,emop0321!D:E,2,0)</f>
        <v>0.56</v>
      </c>
      <c r="E1272" s="98"/>
      <c r="F1272" s="98"/>
    </row>
    <row r="1273" ht="11.25" customHeight="1">
      <c r="A1273" s="95" t="s">
        <v>2794</v>
      </c>
      <c r="B1273" s="96" t="s">
        <v>2795</v>
      </c>
      <c r="C1273" s="95" t="s">
        <v>2699</v>
      </c>
      <c r="D1273" s="97">
        <f>VLOOKUP(A1273,emop0321!D:E,2,0)</f>
        <v>0.64</v>
      </c>
      <c r="E1273" s="98"/>
      <c r="F1273" s="98"/>
    </row>
    <row r="1274" ht="11.25" customHeight="1">
      <c r="A1274" s="95" t="s">
        <v>2796</v>
      </c>
      <c r="B1274" s="96" t="s">
        <v>2797</v>
      </c>
      <c r="C1274" s="95" t="s">
        <v>2699</v>
      </c>
      <c r="D1274" s="97">
        <f>VLOOKUP(A1274,emop0321!D:E,2,0)</f>
        <v>0.78</v>
      </c>
      <c r="E1274" s="98"/>
      <c r="F1274" s="98"/>
    </row>
    <row r="1275" ht="11.25" customHeight="1">
      <c r="A1275" s="95" t="s">
        <v>2798</v>
      </c>
      <c r="B1275" s="96" t="s">
        <v>2799</v>
      </c>
      <c r="C1275" s="95" t="s">
        <v>2699</v>
      </c>
      <c r="D1275" s="97">
        <f>VLOOKUP(A1275,emop0321!D:E,2,0)</f>
        <v>0.98</v>
      </c>
      <c r="E1275" s="98"/>
      <c r="F1275" s="98"/>
    </row>
    <row r="1276" ht="11.25" customHeight="1">
      <c r="A1276" s="95" t="s">
        <v>2800</v>
      </c>
      <c r="B1276" s="96" t="s">
        <v>2801</v>
      </c>
      <c r="C1276" s="95" t="s">
        <v>2699</v>
      </c>
      <c r="D1276" s="97">
        <f>VLOOKUP(A1276,emop0321!D:E,2,0)</f>
        <v>1.29</v>
      </c>
      <c r="E1276" s="98"/>
      <c r="F1276" s="98"/>
    </row>
    <row r="1277" ht="11.25" customHeight="1">
      <c r="A1277" s="95" t="s">
        <v>2802</v>
      </c>
      <c r="B1277" s="96" t="s">
        <v>2803</v>
      </c>
      <c r="C1277" s="95" t="s">
        <v>2699</v>
      </c>
      <c r="D1277" s="97">
        <f>VLOOKUP(A1277,emop0321!D:E,2,0)</f>
        <v>1.96</v>
      </c>
      <c r="E1277" s="98"/>
      <c r="F1277" s="98"/>
    </row>
    <row r="1278" ht="11.25" customHeight="1">
      <c r="A1278" s="95" t="s">
        <v>2804</v>
      </c>
      <c r="B1278" s="96" t="s">
        <v>2805</v>
      </c>
      <c r="C1278" s="95" t="s">
        <v>2699</v>
      </c>
      <c r="D1278" s="97">
        <f>VLOOKUP(A1278,emop0321!D:E,2,0)</f>
        <v>3.9</v>
      </c>
      <c r="E1278" s="98"/>
      <c r="F1278" s="98"/>
    </row>
    <row r="1279" ht="11.25" customHeight="1">
      <c r="A1279" s="95" t="s">
        <v>2806</v>
      </c>
      <c r="B1279" s="96" t="s">
        <v>2807</v>
      </c>
      <c r="C1279" s="95" t="s">
        <v>2699</v>
      </c>
      <c r="D1279" s="97">
        <f>VLOOKUP(A1279,emop0321!D:E,2,0)</f>
        <v>0.3</v>
      </c>
      <c r="E1279" s="98"/>
      <c r="F1279" s="98"/>
    </row>
    <row r="1280" ht="11.25" customHeight="1">
      <c r="A1280" s="95" t="s">
        <v>2808</v>
      </c>
      <c r="B1280" s="96" t="s">
        <v>2809</v>
      </c>
      <c r="C1280" s="95" t="s">
        <v>2699</v>
      </c>
      <c r="D1280" s="97">
        <f>VLOOKUP(A1280,emop0321!D:E,2,0)</f>
        <v>0.4</v>
      </c>
      <c r="E1280" s="98"/>
      <c r="F1280" s="98"/>
    </row>
    <row r="1281" ht="11.25" customHeight="1">
      <c r="A1281" s="95" t="s">
        <v>2810</v>
      </c>
      <c r="B1281" s="96" t="s">
        <v>2811</v>
      </c>
      <c r="C1281" s="95" t="s">
        <v>2699</v>
      </c>
      <c r="D1281" s="97">
        <f>VLOOKUP(A1281,emop0321!D:E,2,0)</f>
        <v>0.52</v>
      </c>
      <c r="E1281" s="98"/>
      <c r="F1281" s="98"/>
    </row>
    <row r="1282" ht="11.25" customHeight="1">
      <c r="A1282" s="95" t="s">
        <v>2812</v>
      </c>
      <c r="B1282" s="96" t="s">
        <v>2813</v>
      </c>
      <c r="C1282" s="95" t="s">
        <v>2699</v>
      </c>
      <c r="D1282" s="97">
        <f>VLOOKUP(A1282,emop0321!D:E,2,0)</f>
        <v>7.52</v>
      </c>
      <c r="E1282" s="98"/>
      <c r="F1282" s="98"/>
    </row>
    <row r="1283" ht="11.25" customHeight="1">
      <c r="A1283" s="95" t="s">
        <v>2814</v>
      </c>
      <c r="B1283" s="96" t="s">
        <v>2815</v>
      </c>
      <c r="C1283" s="95" t="s">
        <v>2816</v>
      </c>
      <c r="D1283" s="97">
        <f>VLOOKUP(A1283,emop0321!D:E,2,0)</f>
        <v>23.36</v>
      </c>
      <c r="E1283" s="98"/>
      <c r="F1283" s="98"/>
    </row>
    <row r="1284" ht="11.25" customHeight="1">
      <c r="A1284" s="95" t="s">
        <v>2817</v>
      </c>
      <c r="B1284" s="96" t="s">
        <v>2818</v>
      </c>
      <c r="C1284" s="95" t="s">
        <v>2699</v>
      </c>
      <c r="D1284" s="97">
        <f>VLOOKUP(A1284,emop0321!D:E,2,0)</f>
        <v>1.59</v>
      </c>
      <c r="E1284" s="98"/>
      <c r="F1284" s="98"/>
    </row>
    <row r="1285" ht="11.25" customHeight="1">
      <c r="A1285" s="95" t="s">
        <v>2819</v>
      </c>
      <c r="B1285" s="96" t="s">
        <v>2820</v>
      </c>
      <c r="C1285" s="95" t="s">
        <v>282</v>
      </c>
      <c r="D1285" s="97">
        <f>VLOOKUP(A1285,emop0321!D:E,2,0)</f>
        <v>13.16</v>
      </c>
      <c r="E1285" s="98"/>
      <c r="F1285" s="98"/>
    </row>
    <row r="1286" ht="11.25" customHeight="1">
      <c r="A1286" s="95" t="s">
        <v>2821</v>
      </c>
      <c r="B1286" s="96" t="s">
        <v>2822</v>
      </c>
      <c r="C1286" s="95" t="s">
        <v>282</v>
      </c>
      <c r="D1286" s="97">
        <f>VLOOKUP(A1286,emop0321!D:E,2,0)</f>
        <v>13.83</v>
      </c>
      <c r="E1286" s="98"/>
      <c r="F1286" s="98"/>
    </row>
    <row r="1287" ht="11.25" customHeight="1">
      <c r="A1287" s="95" t="s">
        <v>2823</v>
      </c>
      <c r="B1287" s="96" t="s">
        <v>2824</v>
      </c>
      <c r="C1287" s="95" t="s">
        <v>282</v>
      </c>
      <c r="D1287" s="97">
        <f>VLOOKUP(A1287,emop0321!D:E,2,0)</f>
        <v>14.52</v>
      </c>
      <c r="E1287" s="98"/>
      <c r="F1287" s="98"/>
    </row>
    <row r="1288" ht="11.25" customHeight="1">
      <c r="A1288" s="95" t="s">
        <v>2825</v>
      </c>
      <c r="B1288" s="96" t="s">
        <v>2826</v>
      </c>
      <c r="C1288" s="95" t="s">
        <v>282</v>
      </c>
      <c r="D1288" s="97">
        <f>VLOOKUP(A1288,emop0321!D:E,2,0)</f>
        <v>15.25</v>
      </c>
      <c r="E1288" s="98"/>
      <c r="F1288" s="98"/>
    </row>
    <row r="1289" ht="11.25" customHeight="1">
      <c r="A1289" s="95" t="s">
        <v>2827</v>
      </c>
      <c r="B1289" s="96" t="s">
        <v>2828</v>
      </c>
      <c r="C1289" s="95" t="s">
        <v>282</v>
      </c>
      <c r="D1289" s="97">
        <f>VLOOKUP(A1289,emop0321!D:E,2,0)</f>
        <v>15.98</v>
      </c>
      <c r="E1289" s="98"/>
      <c r="F1289" s="98"/>
    </row>
    <row r="1290" ht="11.25" customHeight="1">
      <c r="A1290" s="95" t="s">
        <v>2829</v>
      </c>
      <c r="B1290" s="96" t="s">
        <v>2830</v>
      </c>
      <c r="C1290" s="95" t="s">
        <v>282</v>
      </c>
      <c r="D1290" s="97">
        <f>VLOOKUP(A1290,emop0321!D:E,2,0)</f>
        <v>16.79</v>
      </c>
      <c r="E1290" s="98"/>
      <c r="F1290" s="98"/>
    </row>
    <row r="1291" ht="11.25" customHeight="1">
      <c r="A1291" s="95" t="s">
        <v>2831</v>
      </c>
      <c r="B1291" s="96" t="s">
        <v>2832</v>
      </c>
      <c r="C1291" s="95" t="s">
        <v>282</v>
      </c>
      <c r="D1291" s="97">
        <f>VLOOKUP(A1291,emop0321!D:E,2,0)</f>
        <v>17.66</v>
      </c>
      <c r="E1291" s="98"/>
      <c r="F1291" s="98"/>
    </row>
    <row r="1292" ht="11.25" customHeight="1">
      <c r="A1292" s="95" t="s">
        <v>2833</v>
      </c>
      <c r="B1292" s="96" t="s">
        <v>2834</v>
      </c>
      <c r="C1292" s="95" t="s">
        <v>282</v>
      </c>
      <c r="D1292" s="97">
        <f>VLOOKUP(A1292,emop0321!D:E,2,0)</f>
        <v>18.53</v>
      </c>
      <c r="E1292" s="98"/>
      <c r="F1292" s="98"/>
    </row>
    <row r="1293" ht="11.25" customHeight="1">
      <c r="A1293" s="95" t="s">
        <v>2835</v>
      </c>
      <c r="B1293" s="96" t="s">
        <v>2836</v>
      </c>
      <c r="C1293" s="95" t="s">
        <v>282</v>
      </c>
      <c r="D1293" s="97">
        <f>VLOOKUP(A1293,emop0321!D:E,2,0)</f>
        <v>19.42</v>
      </c>
      <c r="E1293" s="98"/>
      <c r="F1293" s="98"/>
    </row>
    <row r="1294" ht="11.25" customHeight="1">
      <c r="A1294" s="95" t="s">
        <v>2837</v>
      </c>
      <c r="B1294" s="96" t="s">
        <v>2838</v>
      </c>
      <c r="C1294" s="95" t="s">
        <v>675</v>
      </c>
      <c r="D1294" s="97">
        <f>VLOOKUP(A1294,emop0321!D:E,2,0)</f>
        <v>26.95</v>
      </c>
      <c r="E1294" s="98"/>
      <c r="F1294" s="98"/>
    </row>
    <row r="1295" ht="11.25" customHeight="1">
      <c r="A1295" s="95" t="s">
        <v>2839</v>
      </c>
      <c r="B1295" s="96" t="s">
        <v>2840</v>
      </c>
      <c r="C1295" s="95" t="s">
        <v>675</v>
      </c>
      <c r="D1295" s="97">
        <f>VLOOKUP(A1295,emop0321!D:E,2,0)</f>
        <v>19.08</v>
      </c>
      <c r="E1295" s="98"/>
      <c r="F1295" s="98"/>
    </row>
    <row r="1296" ht="11.25" customHeight="1">
      <c r="A1296" s="95" t="s">
        <v>2841</v>
      </c>
      <c r="B1296" s="96" t="s">
        <v>2842</v>
      </c>
      <c r="C1296" s="95" t="s">
        <v>675</v>
      </c>
      <c r="D1296" s="97">
        <f>VLOOKUP(A1296,emop0321!D:E,2,0)</f>
        <v>19.64</v>
      </c>
      <c r="E1296" s="98"/>
      <c r="F1296" s="98"/>
    </row>
    <row r="1297" ht="11.25" customHeight="1">
      <c r="A1297" s="95" t="s">
        <v>2843</v>
      </c>
      <c r="B1297" s="96" t="s">
        <v>2844</v>
      </c>
      <c r="C1297" s="95" t="s">
        <v>675</v>
      </c>
      <c r="D1297" s="97">
        <f>VLOOKUP(A1297,emop0321!D:E,2,0)</f>
        <v>36.3</v>
      </c>
      <c r="E1297" s="98"/>
      <c r="F1297" s="98"/>
    </row>
    <row r="1298" ht="11.25" customHeight="1">
      <c r="A1298" s="95" t="s">
        <v>2845</v>
      </c>
      <c r="B1298" s="96" t="s">
        <v>2846</v>
      </c>
      <c r="C1298" s="95" t="s">
        <v>675</v>
      </c>
      <c r="D1298" s="97">
        <f>VLOOKUP(A1298,emop0321!D:E,2,0)</f>
        <v>40.29</v>
      </c>
      <c r="E1298" s="98"/>
      <c r="F1298" s="98"/>
    </row>
    <row r="1299" ht="11.25" customHeight="1">
      <c r="A1299" s="95" t="s">
        <v>2847</v>
      </c>
      <c r="B1299" s="96" t="s">
        <v>2848</v>
      </c>
      <c r="C1299" s="95" t="s">
        <v>675</v>
      </c>
      <c r="D1299" s="97">
        <f>VLOOKUP(A1299,emop0321!D:E,2,0)</f>
        <v>72.32</v>
      </c>
      <c r="E1299" s="98"/>
      <c r="F1299" s="98"/>
    </row>
    <row r="1300" ht="11.25" customHeight="1">
      <c r="A1300" s="95" t="s">
        <v>2849</v>
      </c>
      <c r="B1300" s="96" t="s">
        <v>2850</v>
      </c>
      <c r="C1300" s="95" t="s">
        <v>675</v>
      </c>
      <c r="D1300" s="97">
        <f>VLOOKUP(A1300,emop0321!D:E,2,0)</f>
        <v>177.32</v>
      </c>
      <c r="E1300" s="98"/>
      <c r="F1300" s="98"/>
    </row>
    <row r="1301" ht="11.25" customHeight="1">
      <c r="A1301" s="95" t="s">
        <v>2851</v>
      </c>
      <c r="B1301" s="96" t="s">
        <v>2852</v>
      </c>
      <c r="C1301" s="95" t="s">
        <v>675</v>
      </c>
      <c r="D1301" s="97">
        <f>VLOOKUP(A1301,emop0321!D:E,2,0)</f>
        <v>57.55</v>
      </c>
      <c r="E1301" s="98"/>
      <c r="F1301" s="98"/>
    </row>
    <row r="1302" ht="11.25" customHeight="1">
      <c r="A1302" s="95" t="s">
        <v>2853</v>
      </c>
      <c r="B1302" s="96" t="s">
        <v>2854</v>
      </c>
      <c r="C1302" s="95" t="s">
        <v>675</v>
      </c>
      <c r="D1302" s="97">
        <f>VLOOKUP(A1302,emop0321!D:E,2,0)</f>
        <v>63.51</v>
      </c>
      <c r="E1302" s="98"/>
      <c r="F1302" s="98"/>
    </row>
    <row r="1303" ht="11.25" customHeight="1">
      <c r="A1303" s="95" t="s">
        <v>2855</v>
      </c>
      <c r="B1303" s="96" t="s">
        <v>2856</v>
      </c>
      <c r="C1303" s="95" t="s">
        <v>675</v>
      </c>
      <c r="D1303" s="97">
        <f>VLOOKUP(A1303,emop0321!D:E,2,0)</f>
        <v>72.17</v>
      </c>
      <c r="E1303" s="98"/>
      <c r="F1303" s="98"/>
    </row>
    <row r="1304" ht="11.25" customHeight="1">
      <c r="A1304" s="95" t="s">
        <v>2857</v>
      </c>
      <c r="B1304" s="96" t="s">
        <v>2858</v>
      </c>
      <c r="C1304" s="95" t="s">
        <v>675</v>
      </c>
      <c r="D1304" s="97">
        <f>VLOOKUP(A1304,emop0321!D:E,2,0)</f>
        <v>83.72</v>
      </c>
      <c r="E1304" s="98"/>
      <c r="F1304" s="98"/>
    </row>
    <row r="1305" ht="11.25" customHeight="1">
      <c r="A1305" s="95" t="s">
        <v>2859</v>
      </c>
      <c r="B1305" s="96" t="s">
        <v>2860</v>
      </c>
      <c r="C1305" s="95" t="s">
        <v>675</v>
      </c>
      <c r="D1305" s="97">
        <f>VLOOKUP(A1305,emop0321!D:E,2,0)</f>
        <v>95.27</v>
      </c>
      <c r="E1305" s="98"/>
      <c r="F1305" s="98"/>
    </row>
    <row r="1306" ht="11.25" customHeight="1">
      <c r="A1306" s="95" t="s">
        <v>2861</v>
      </c>
      <c r="B1306" s="96" t="s">
        <v>2862</v>
      </c>
      <c r="C1306" s="95" t="s">
        <v>675</v>
      </c>
      <c r="D1306" s="97">
        <f>VLOOKUP(A1306,emop0321!D:E,2,0)</f>
        <v>79.78</v>
      </c>
      <c r="E1306" s="98"/>
      <c r="F1306" s="98"/>
    </row>
    <row r="1307" ht="11.25" customHeight="1">
      <c r="A1307" s="95" t="s">
        <v>2863</v>
      </c>
      <c r="B1307" s="96" t="s">
        <v>2864</v>
      </c>
      <c r="C1307" s="95" t="s">
        <v>675</v>
      </c>
      <c r="D1307" s="97">
        <f>VLOOKUP(A1307,emop0321!D:E,2,0)</f>
        <v>144.13</v>
      </c>
      <c r="E1307" s="98"/>
      <c r="F1307" s="98"/>
    </row>
    <row r="1308" ht="11.25" customHeight="1">
      <c r="A1308" s="95" t="s">
        <v>2865</v>
      </c>
      <c r="B1308" s="96" t="s">
        <v>2866</v>
      </c>
      <c r="C1308" s="95" t="s">
        <v>675</v>
      </c>
      <c r="D1308" s="97">
        <f>VLOOKUP(A1308,emop0321!D:E,2,0)</f>
        <v>145.03</v>
      </c>
      <c r="E1308" s="98"/>
      <c r="F1308" s="98"/>
    </row>
    <row r="1309" ht="11.25" customHeight="1">
      <c r="A1309" s="95" t="s">
        <v>2867</v>
      </c>
      <c r="B1309" s="96" t="s">
        <v>2868</v>
      </c>
      <c r="C1309" s="95" t="s">
        <v>675</v>
      </c>
      <c r="D1309" s="97">
        <f>VLOOKUP(A1309,emop0321!D:E,2,0)</f>
        <v>57.8</v>
      </c>
      <c r="E1309" s="98"/>
      <c r="F1309" s="98"/>
    </row>
    <row r="1310" ht="11.25" customHeight="1">
      <c r="A1310" s="95" t="s">
        <v>2869</v>
      </c>
      <c r="B1310" s="96" t="s">
        <v>2870</v>
      </c>
      <c r="C1310" s="95" t="s">
        <v>675</v>
      </c>
      <c r="D1310" s="97">
        <f>VLOOKUP(A1310,emop0321!D:E,2,0)</f>
        <v>75.14</v>
      </c>
      <c r="E1310" s="98"/>
      <c r="F1310" s="98"/>
    </row>
    <row r="1311" ht="11.25" customHeight="1">
      <c r="A1311" s="95" t="s">
        <v>2871</v>
      </c>
      <c r="B1311" s="96" t="s">
        <v>2872</v>
      </c>
      <c r="C1311" s="95" t="s">
        <v>675</v>
      </c>
      <c r="D1311" s="97">
        <f>VLOOKUP(A1311,emop0321!D:E,2,0)</f>
        <v>1</v>
      </c>
      <c r="E1311" s="98"/>
      <c r="F1311" s="98"/>
    </row>
    <row r="1312" ht="11.25" customHeight="1">
      <c r="A1312" s="95" t="s">
        <v>2873</v>
      </c>
      <c r="B1312" s="96" t="s">
        <v>2874</v>
      </c>
      <c r="C1312" s="95" t="s">
        <v>675</v>
      </c>
      <c r="D1312" s="97">
        <f>VLOOKUP(A1312,emop0321!D:E,2,0)</f>
        <v>0.87</v>
      </c>
      <c r="E1312" s="98"/>
      <c r="F1312" s="98"/>
    </row>
    <row r="1313" ht="11.25" customHeight="1">
      <c r="A1313" s="95" t="s">
        <v>2875</v>
      </c>
      <c r="B1313" s="96" t="s">
        <v>2876</v>
      </c>
      <c r="C1313" s="95" t="s">
        <v>675</v>
      </c>
      <c r="D1313" s="97">
        <f>VLOOKUP(A1313,emop0321!D:E,2,0)</f>
        <v>0.8</v>
      </c>
      <c r="E1313" s="98"/>
      <c r="F1313" s="98"/>
    </row>
    <row r="1314" ht="11.25" customHeight="1">
      <c r="A1314" s="95" t="s">
        <v>2877</v>
      </c>
      <c r="B1314" s="96" t="s">
        <v>2878</v>
      </c>
      <c r="C1314" s="95" t="s">
        <v>675</v>
      </c>
      <c r="D1314" s="97">
        <f>VLOOKUP(A1314,emop0321!D:E,2,0)</f>
        <v>8.33</v>
      </c>
      <c r="E1314" s="98"/>
      <c r="F1314" s="98"/>
    </row>
    <row r="1315" ht="11.25" customHeight="1">
      <c r="A1315" s="95" t="s">
        <v>2879</v>
      </c>
      <c r="B1315" s="96" t="s">
        <v>2880</v>
      </c>
      <c r="C1315" s="95" t="s">
        <v>675</v>
      </c>
      <c r="D1315" s="97">
        <f>VLOOKUP(A1315,emop0321!D:E,2,0)</f>
        <v>6.04</v>
      </c>
      <c r="E1315" s="98"/>
      <c r="F1315" s="98"/>
    </row>
    <row r="1316" ht="11.25" customHeight="1">
      <c r="A1316" s="95" t="s">
        <v>2881</v>
      </c>
      <c r="B1316" s="96" t="s">
        <v>2882</v>
      </c>
      <c r="C1316" s="95" t="s">
        <v>675</v>
      </c>
      <c r="D1316" s="97">
        <f>VLOOKUP(A1316,emop0321!D:E,2,0)</f>
        <v>5.39</v>
      </c>
      <c r="E1316" s="98"/>
      <c r="F1316" s="98"/>
    </row>
    <row r="1317" ht="11.25" customHeight="1">
      <c r="A1317" s="95" t="s">
        <v>2883</v>
      </c>
      <c r="B1317" s="96" t="s">
        <v>2884</v>
      </c>
      <c r="C1317" s="95" t="s">
        <v>675</v>
      </c>
      <c r="D1317" s="97">
        <f>VLOOKUP(A1317,emop0321!D:E,2,0)</f>
        <v>5.04</v>
      </c>
      <c r="E1317" s="98"/>
      <c r="F1317" s="98"/>
    </row>
    <row r="1318" ht="11.25" customHeight="1">
      <c r="A1318" s="95" t="s">
        <v>2885</v>
      </c>
      <c r="B1318" s="96" t="s">
        <v>2886</v>
      </c>
      <c r="C1318" s="95" t="s">
        <v>675</v>
      </c>
      <c r="D1318" s="97">
        <f>VLOOKUP(A1318,emop0321!D:E,2,0)</f>
        <v>4.88</v>
      </c>
      <c r="E1318" s="98"/>
      <c r="F1318" s="98"/>
    </row>
    <row r="1319" ht="11.25" customHeight="1">
      <c r="A1319" s="95" t="s">
        <v>2887</v>
      </c>
      <c r="B1319" s="96" t="s">
        <v>2888</v>
      </c>
      <c r="C1319" s="95" t="s">
        <v>675</v>
      </c>
      <c r="D1319" s="97">
        <f>VLOOKUP(A1319,emop0321!D:E,2,0)</f>
        <v>3.35</v>
      </c>
      <c r="E1319" s="98"/>
      <c r="F1319" s="98"/>
    </row>
    <row r="1320" ht="11.25" customHeight="1">
      <c r="A1320" s="95" t="s">
        <v>2889</v>
      </c>
      <c r="B1320" s="96" t="s">
        <v>2890</v>
      </c>
      <c r="C1320" s="95" t="s">
        <v>675</v>
      </c>
      <c r="D1320" s="97">
        <f>VLOOKUP(A1320,emop0321!D:E,2,0)</f>
        <v>3.85</v>
      </c>
      <c r="E1320" s="98"/>
      <c r="F1320" s="98"/>
    </row>
    <row r="1321" ht="11.25" customHeight="1">
      <c r="A1321" s="95" t="s">
        <v>2891</v>
      </c>
      <c r="B1321" s="96" t="s">
        <v>2892</v>
      </c>
      <c r="C1321" s="95" t="s">
        <v>675</v>
      </c>
      <c r="D1321" s="97">
        <f>VLOOKUP(A1321,emop0321!D:E,2,0)</f>
        <v>3.17</v>
      </c>
      <c r="E1321" s="98"/>
      <c r="F1321" s="98"/>
    </row>
    <row r="1322" ht="11.25" customHeight="1">
      <c r="A1322" s="95" t="s">
        <v>2893</v>
      </c>
      <c r="B1322" s="96" t="s">
        <v>2894</v>
      </c>
      <c r="C1322" s="95" t="s">
        <v>675</v>
      </c>
      <c r="D1322" s="97">
        <f>VLOOKUP(A1322,emop0321!D:E,2,0)</f>
        <v>6.55</v>
      </c>
      <c r="E1322" s="98"/>
      <c r="F1322" s="98"/>
    </row>
    <row r="1323" ht="11.25" customHeight="1">
      <c r="A1323" s="95" t="s">
        <v>2895</v>
      </c>
      <c r="B1323" s="96" t="s">
        <v>2896</v>
      </c>
      <c r="C1323" s="95" t="s">
        <v>675</v>
      </c>
      <c r="D1323" s="97">
        <f>VLOOKUP(A1323,emop0321!D:E,2,0)</f>
        <v>4.53</v>
      </c>
      <c r="E1323" s="98"/>
      <c r="F1323" s="98"/>
    </row>
    <row r="1324" ht="11.25" customHeight="1">
      <c r="A1324" s="95" t="s">
        <v>2897</v>
      </c>
      <c r="B1324" s="96" t="s">
        <v>2898</v>
      </c>
      <c r="C1324" s="95" t="s">
        <v>675</v>
      </c>
      <c r="D1324" s="97">
        <f>VLOOKUP(A1324,emop0321!D:E,2,0)</f>
        <v>3.88</v>
      </c>
      <c r="E1324" s="98"/>
      <c r="F1324" s="98"/>
    </row>
    <row r="1325" ht="11.25" customHeight="1">
      <c r="A1325" s="95" t="s">
        <v>2899</v>
      </c>
      <c r="B1325" s="96" t="s">
        <v>2900</v>
      </c>
      <c r="C1325" s="95" t="s">
        <v>675</v>
      </c>
      <c r="D1325" s="97">
        <f>VLOOKUP(A1325,emop0321!D:E,2,0)</f>
        <v>3.52</v>
      </c>
      <c r="E1325" s="98"/>
      <c r="F1325" s="98"/>
    </row>
    <row r="1326" ht="11.25" customHeight="1">
      <c r="A1326" s="95" t="s">
        <v>2901</v>
      </c>
      <c r="B1326" s="96" t="s">
        <v>2902</v>
      </c>
      <c r="C1326" s="95" t="s">
        <v>675</v>
      </c>
      <c r="D1326" s="97">
        <f>VLOOKUP(A1326,emop0321!D:E,2,0)</f>
        <v>3.37</v>
      </c>
      <c r="E1326" s="98"/>
      <c r="F1326" s="98"/>
    </row>
    <row r="1327" ht="11.25" customHeight="1">
      <c r="A1327" s="95" t="s">
        <v>2903</v>
      </c>
      <c r="B1327" s="96" t="s">
        <v>2904</v>
      </c>
      <c r="C1327" s="95" t="s">
        <v>675</v>
      </c>
      <c r="D1327" s="97">
        <f>VLOOKUP(A1327,emop0321!D:E,2,0)</f>
        <v>2.14</v>
      </c>
      <c r="E1327" s="98"/>
      <c r="F1327" s="98"/>
    </row>
    <row r="1328" ht="11.25" customHeight="1">
      <c r="A1328" s="95" t="s">
        <v>2905</v>
      </c>
      <c r="B1328" s="96" t="s">
        <v>2906</v>
      </c>
      <c r="C1328" s="95" t="s">
        <v>675</v>
      </c>
      <c r="D1328" s="97">
        <f>VLOOKUP(A1328,emop0321!D:E,2,0)</f>
        <v>2.76</v>
      </c>
      <c r="E1328" s="98"/>
      <c r="F1328" s="98"/>
    </row>
    <row r="1329" ht="11.25" customHeight="1">
      <c r="A1329" s="95" t="s">
        <v>2907</v>
      </c>
      <c r="B1329" s="96" t="s">
        <v>2908</v>
      </c>
      <c r="C1329" s="95" t="s">
        <v>675</v>
      </c>
      <c r="D1329" s="97">
        <f>VLOOKUP(A1329,emop0321!D:E,2,0)</f>
        <v>2.21</v>
      </c>
      <c r="E1329" s="98"/>
      <c r="F1329" s="98"/>
    </row>
    <row r="1330" ht="11.25" customHeight="1">
      <c r="A1330" s="95" t="s">
        <v>2909</v>
      </c>
      <c r="B1330" s="96" t="s">
        <v>2910</v>
      </c>
      <c r="C1330" s="95" t="s">
        <v>282</v>
      </c>
      <c r="D1330" s="97">
        <f>VLOOKUP(A1330,emop0321!D:E,2,0)</f>
        <v>58.85</v>
      </c>
      <c r="E1330" s="98"/>
      <c r="F1330" s="98"/>
    </row>
    <row r="1331" ht="11.25" customHeight="1">
      <c r="A1331" s="95" t="s">
        <v>2911</v>
      </c>
      <c r="B1331" s="96" t="s">
        <v>2912</v>
      </c>
      <c r="C1331" s="95" t="s">
        <v>675</v>
      </c>
      <c r="D1331" s="97">
        <f>VLOOKUP(A1331,emop0321!D:E,2,0)</f>
        <v>37.98</v>
      </c>
      <c r="E1331" s="98"/>
      <c r="F1331" s="98"/>
    </row>
    <row r="1332" ht="11.25" customHeight="1">
      <c r="A1332" s="95" t="s">
        <v>274</v>
      </c>
      <c r="B1332" s="96" t="s">
        <v>2913</v>
      </c>
      <c r="C1332" s="95" t="s">
        <v>282</v>
      </c>
      <c r="D1332" s="97">
        <f>VLOOKUP(A1332,emop0321!D:E,2,0)</f>
        <v>248.4</v>
      </c>
      <c r="E1332" s="98"/>
      <c r="F1332" s="98"/>
    </row>
    <row r="1333" ht="11.25" customHeight="1">
      <c r="A1333" s="95" t="s">
        <v>2914</v>
      </c>
      <c r="B1333" s="96" t="s">
        <v>2915</v>
      </c>
      <c r="C1333" s="95" t="s">
        <v>1009</v>
      </c>
      <c r="D1333" s="97">
        <f>VLOOKUP(A1333,emop0321!D:E,2,0)</f>
        <v>1.31</v>
      </c>
      <c r="E1333" s="98"/>
      <c r="F1333" s="98"/>
    </row>
    <row r="1334" ht="11.25" customHeight="1">
      <c r="A1334" s="95" t="s">
        <v>2916</v>
      </c>
      <c r="B1334" s="96" t="s">
        <v>2917</v>
      </c>
      <c r="C1334" s="95" t="s">
        <v>1009</v>
      </c>
      <c r="D1334" s="97">
        <f>VLOOKUP(A1334,emop0321!D:E,2,0)</f>
        <v>0.99</v>
      </c>
      <c r="E1334" s="98"/>
      <c r="F1334" s="98"/>
    </row>
    <row r="1335" ht="11.25" customHeight="1">
      <c r="A1335" s="95" t="s">
        <v>2918</v>
      </c>
      <c r="B1335" s="96" t="s">
        <v>2919</v>
      </c>
      <c r="C1335" s="95" t="s">
        <v>1009</v>
      </c>
      <c r="D1335" s="97">
        <f>VLOOKUP(A1335,emop0321!D:E,2,0)</f>
        <v>1.45</v>
      </c>
      <c r="E1335" s="98"/>
      <c r="F1335" s="98"/>
    </row>
    <row r="1336" ht="11.25" customHeight="1">
      <c r="A1336" s="95" t="s">
        <v>2920</v>
      </c>
      <c r="B1336" s="96" t="s">
        <v>2921</v>
      </c>
      <c r="C1336" s="95" t="s">
        <v>1009</v>
      </c>
      <c r="D1336" s="97">
        <f>VLOOKUP(A1336,emop0321!D:E,2,0)</f>
        <v>1.06</v>
      </c>
      <c r="E1336" s="98"/>
      <c r="F1336" s="98"/>
    </row>
    <row r="1337" ht="11.25" customHeight="1">
      <c r="A1337" s="95" t="s">
        <v>2922</v>
      </c>
      <c r="B1337" s="96" t="s">
        <v>2923</v>
      </c>
      <c r="C1337" s="95" t="s">
        <v>1009</v>
      </c>
      <c r="D1337" s="97">
        <f>VLOOKUP(A1337,emop0321!D:E,2,0)</f>
        <v>1.61</v>
      </c>
      <c r="E1337" s="98"/>
      <c r="F1337" s="98"/>
    </row>
    <row r="1338" ht="11.25" customHeight="1">
      <c r="A1338" s="95" t="s">
        <v>2924</v>
      </c>
      <c r="B1338" s="96" t="s">
        <v>2925</v>
      </c>
      <c r="C1338" s="95" t="s">
        <v>1009</v>
      </c>
      <c r="D1338" s="97">
        <f>VLOOKUP(A1338,emop0321!D:E,2,0)</f>
        <v>1.14</v>
      </c>
      <c r="E1338" s="98"/>
      <c r="F1338" s="98"/>
    </row>
    <row r="1339" ht="11.25" customHeight="1">
      <c r="A1339" s="95" t="s">
        <v>2926</v>
      </c>
      <c r="B1339" s="96" t="s">
        <v>2927</v>
      </c>
      <c r="C1339" s="95" t="s">
        <v>675</v>
      </c>
      <c r="D1339" s="97">
        <f>VLOOKUP(A1339,emop0321!D:E,2,0)</f>
        <v>0.38</v>
      </c>
      <c r="E1339" s="98"/>
      <c r="F1339" s="98"/>
    </row>
    <row r="1340" ht="11.25" customHeight="1">
      <c r="A1340" s="95" t="s">
        <v>2928</v>
      </c>
      <c r="B1340" s="96" t="s">
        <v>2929</v>
      </c>
      <c r="C1340" s="95" t="s">
        <v>675</v>
      </c>
      <c r="D1340" s="97">
        <f>VLOOKUP(A1340,emop0321!D:E,2,0)</f>
        <v>30.91</v>
      </c>
      <c r="E1340" s="98"/>
      <c r="F1340" s="98"/>
    </row>
    <row r="1341" ht="11.25" customHeight="1">
      <c r="A1341" s="95" t="s">
        <v>2930</v>
      </c>
      <c r="B1341" s="96" t="s">
        <v>2931</v>
      </c>
      <c r="C1341" s="95" t="s">
        <v>675</v>
      </c>
      <c r="D1341" s="97">
        <f>VLOOKUP(A1341,emop0321!D:E,2,0)</f>
        <v>0.88</v>
      </c>
      <c r="E1341" s="98"/>
      <c r="F1341" s="98"/>
    </row>
    <row r="1342" ht="11.25" customHeight="1">
      <c r="A1342" s="95" t="s">
        <v>2932</v>
      </c>
      <c r="B1342" s="96" t="s">
        <v>2933</v>
      </c>
      <c r="C1342" s="95" t="s">
        <v>675</v>
      </c>
      <c r="D1342" s="97">
        <f>VLOOKUP(A1342,emop0321!D:E,2,0)</f>
        <v>0.58</v>
      </c>
      <c r="E1342" s="98"/>
      <c r="F1342" s="98"/>
    </row>
    <row r="1343" ht="11.25" customHeight="1">
      <c r="A1343" s="95" t="s">
        <v>2934</v>
      </c>
      <c r="B1343" s="96" t="s">
        <v>2935</v>
      </c>
      <c r="C1343" s="95" t="s">
        <v>675</v>
      </c>
      <c r="D1343" s="97">
        <f>VLOOKUP(A1343,emop0321!D:E,2,0)</f>
        <v>0.35</v>
      </c>
      <c r="E1343" s="98"/>
      <c r="F1343" s="98"/>
    </row>
    <row r="1344" ht="11.25" customHeight="1">
      <c r="A1344" s="95" t="s">
        <v>2936</v>
      </c>
      <c r="B1344" s="96" t="s">
        <v>2937</v>
      </c>
      <c r="C1344" s="95" t="s">
        <v>675</v>
      </c>
      <c r="D1344" s="97">
        <f>VLOOKUP(A1344,emop0321!D:E,2,0)</f>
        <v>0.55</v>
      </c>
      <c r="E1344" s="98"/>
      <c r="F1344" s="98"/>
    </row>
    <row r="1345" ht="11.25" customHeight="1">
      <c r="A1345" s="95" t="s">
        <v>2938</v>
      </c>
      <c r="B1345" s="96" t="s">
        <v>2939</v>
      </c>
      <c r="C1345" s="95" t="s">
        <v>2940</v>
      </c>
      <c r="D1345" s="97">
        <f>VLOOKUP(A1345,emop0321!D:E,2,0)</f>
        <v>0.13</v>
      </c>
      <c r="E1345" s="98"/>
      <c r="F1345" s="98"/>
    </row>
    <row r="1346" ht="11.25" customHeight="1">
      <c r="A1346" s="95" t="s">
        <v>2941</v>
      </c>
      <c r="B1346" s="96" t="s">
        <v>2942</v>
      </c>
      <c r="C1346" s="95" t="s">
        <v>2816</v>
      </c>
      <c r="D1346" s="97">
        <f>VLOOKUP(A1346,emop0321!D:E,2,0)</f>
        <v>0.65</v>
      </c>
      <c r="E1346" s="98"/>
      <c r="F1346" s="98"/>
    </row>
    <row r="1347" ht="11.25" customHeight="1">
      <c r="A1347" s="95" t="s">
        <v>2943</v>
      </c>
      <c r="B1347" s="96" t="s">
        <v>2944</v>
      </c>
      <c r="C1347" s="95" t="s">
        <v>2816</v>
      </c>
      <c r="D1347" s="97">
        <f>VLOOKUP(A1347,emop0321!D:E,2,0)</f>
        <v>3.22</v>
      </c>
      <c r="E1347" s="98"/>
      <c r="F1347" s="98"/>
    </row>
    <row r="1348" ht="11.25" customHeight="1">
      <c r="A1348" s="95" t="s">
        <v>2945</v>
      </c>
      <c r="B1348" s="96" t="s">
        <v>2946</v>
      </c>
      <c r="C1348" s="95" t="s">
        <v>992</v>
      </c>
      <c r="D1348" s="97">
        <f>VLOOKUP(A1348,emop0321!D:E,2,0)</f>
        <v>0.65</v>
      </c>
      <c r="E1348" s="98"/>
      <c r="F1348" s="98"/>
    </row>
    <row r="1349" ht="11.25" customHeight="1">
      <c r="A1349" s="95" t="s">
        <v>2947</v>
      </c>
      <c r="B1349" s="96" t="s">
        <v>2948</v>
      </c>
      <c r="C1349" s="95" t="s">
        <v>282</v>
      </c>
      <c r="D1349" s="97">
        <f>VLOOKUP(A1349,emop0321!D:E,2,0)</f>
        <v>12.6</v>
      </c>
      <c r="E1349" s="98"/>
      <c r="F1349" s="98"/>
    </row>
    <row r="1350" ht="11.25" customHeight="1">
      <c r="A1350" s="95" t="s">
        <v>2949</v>
      </c>
      <c r="B1350" s="96" t="s">
        <v>2950</v>
      </c>
      <c r="C1350" s="95" t="s">
        <v>282</v>
      </c>
      <c r="D1350" s="97">
        <f>VLOOKUP(A1350,emop0321!D:E,2,0)</f>
        <v>122.49</v>
      </c>
      <c r="E1350" s="98"/>
      <c r="F1350" s="98"/>
    </row>
    <row r="1351" ht="11.25" customHeight="1">
      <c r="A1351" s="95" t="s">
        <v>2951</v>
      </c>
      <c r="B1351" s="96" t="s">
        <v>2952</v>
      </c>
      <c r="C1351" s="95" t="s">
        <v>282</v>
      </c>
      <c r="D1351" s="97">
        <f>VLOOKUP(A1351,emop0321!D:E,2,0)</f>
        <v>12307.19</v>
      </c>
      <c r="E1351" s="98"/>
      <c r="F1351" s="98"/>
    </row>
    <row r="1352" ht="11.25" customHeight="1">
      <c r="A1352" s="95" t="s">
        <v>2953</v>
      </c>
      <c r="B1352" s="96" t="s">
        <v>2954</v>
      </c>
      <c r="C1352" s="95" t="s">
        <v>282</v>
      </c>
      <c r="D1352" s="97">
        <f>VLOOKUP(A1352,emop0321!D:E,2,0)</f>
        <v>17177.47</v>
      </c>
      <c r="E1352" s="98"/>
      <c r="F1352" s="98"/>
    </row>
    <row r="1353" ht="11.25" customHeight="1">
      <c r="A1353" s="95" t="s">
        <v>2955</v>
      </c>
      <c r="B1353" s="96" t="s">
        <v>2956</v>
      </c>
      <c r="C1353" s="95" t="s">
        <v>282</v>
      </c>
      <c r="D1353" s="97">
        <f>VLOOKUP(A1353,emop0321!D:E,2,0)</f>
        <v>21557.23</v>
      </c>
      <c r="E1353" s="98"/>
      <c r="F1353" s="98"/>
    </row>
    <row r="1354" ht="11.25" customHeight="1">
      <c r="A1354" s="95" t="s">
        <v>2957</v>
      </c>
      <c r="B1354" s="96" t="s">
        <v>2958</v>
      </c>
      <c r="C1354" s="95" t="s">
        <v>282</v>
      </c>
      <c r="D1354" s="97">
        <f>VLOOKUP(A1354,emop0321!D:E,2,0)</f>
        <v>26561.43</v>
      </c>
      <c r="E1354" s="98"/>
      <c r="F1354" s="98"/>
    </row>
    <row r="1355" ht="11.25" customHeight="1">
      <c r="A1355" s="95" t="s">
        <v>29</v>
      </c>
      <c r="B1355" s="96" t="s">
        <v>2959</v>
      </c>
      <c r="C1355" s="95" t="s">
        <v>514</v>
      </c>
      <c r="D1355" s="97">
        <f>VLOOKUP(A1355,emop0321!D:E,2,0)</f>
        <v>191.29</v>
      </c>
      <c r="E1355" s="98"/>
      <c r="F1355" s="98"/>
    </row>
    <row r="1356" ht="11.25" customHeight="1">
      <c r="A1356" s="95" t="s">
        <v>2960</v>
      </c>
      <c r="B1356" s="96" t="s">
        <v>2961</v>
      </c>
      <c r="C1356" s="95" t="s">
        <v>514</v>
      </c>
      <c r="D1356" s="97">
        <f>VLOOKUP(A1356,emop0321!D:E,2,0)</f>
        <v>264.86</v>
      </c>
      <c r="E1356" s="98"/>
      <c r="F1356" s="98"/>
    </row>
    <row r="1357" ht="11.25" customHeight="1">
      <c r="A1357" s="95" t="s">
        <v>2962</v>
      </c>
      <c r="B1357" s="96" t="s">
        <v>2963</v>
      </c>
      <c r="C1357" s="95" t="s">
        <v>514</v>
      </c>
      <c r="D1357" s="97">
        <f>VLOOKUP(A1357,emop0321!D:E,2,0)</f>
        <v>111.08</v>
      </c>
      <c r="E1357" s="98"/>
      <c r="F1357" s="98"/>
    </row>
    <row r="1358" ht="11.25" customHeight="1">
      <c r="A1358" s="95" t="s">
        <v>2964</v>
      </c>
      <c r="B1358" s="96" t="s">
        <v>2965</v>
      </c>
      <c r="C1358" s="95" t="s">
        <v>514</v>
      </c>
      <c r="D1358" s="97">
        <f>VLOOKUP(A1358,emop0321!D:E,2,0)</f>
        <v>56.03</v>
      </c>
      <c r="E1358" s="98"/>
      <c r="F1358" s="98"/>
    </row>
    <row r="1359" ht="11.25" customHeight="1">
      <c r="A1359" s="95" t="s">
        <v>2966</v>
      </c>
      <c r="B1359" s="96" t="s">
        <v>2967</v>
      </c>
      <c r="C1359" s="95" t="s">
        <v>992</v>
      </c>
      <c r="D1359" s="97">
        <f>VLOOKUP(A1359,emop0321!D:E,2,0)</f>
        <v>7</v>
      </c>
      <c r="E1359" s="98"/>
      <c r="F1359" s="98"/>
    </row>
    <row r="1360" ht="11.25" customHeight="1">
      <c r="A1360" s="95" t="s">
        <v>2968</v>
      </c>
      <c r="B1360" s="96" t="s">
        <v>2969</v>
      </c>
      <c r="C1360" s="95" t="s">
        <v>992</v>
      </c>
      <c r="D1360" s="97">
        <f>VLOOKUP(A1360,emop0321!D:E,2,0)</f>
        <v>21.01</v>
      </c>
      <c r="E1360" s="98"/>
      <c r="F1360" s="98"/>
    </row>
    <row r="1361" ht="11.25" customHeight="1">
      <c r="A1361" s="95" t="s">
        <v>26</v>
      </c>
      <c r="B1361" s="96" t="s">
        <v>2970</v>
      </c>
      <c r="C1361" s="95" t="s">
        <v>992</v>
      </c>
      <c r="D1361" s="97">
        <f>VLOOKUP(A1361,emop0321!D:E,2,0)</f>
        <v>16.8</v>
      </c>
      <c r="E1361" s="98"/>
      <c r="F1361" s="98"/>
    </row>
    <row r="1362" ht="11.25" customHeight="1">
      <c r="A1362" s="95" t="s">
        <v>2971</v>
      </c>
      <c r="B1362" s="96" t="s">
        <v>2972</v>
      </c>
      <c r="C1362" s="95" t="s">
        <v>992</v>
      </c>
      <c r="D1362" s="97">
        <f>VLOOKUP(A1362,emop0321!D:E,2,0)</f>
        <v>13.13</v>
      </c>
      <c r="E1362" s="98"/>
      <c r="F1362" s="98"/>
    </row>
    <row r="1363" ht="11.25" customHeight="1">
      <c r="A1363" s="95" t="s">
        <v>2973</v>
      </c>
      <c r="B1363" s="96" t="s">
        <v>2974</v>
      </c>
      <c r="C1363" s="95" t="s">
        <v>992</v>
      </c>
      <c r="D1363" s="97">
        <f>VLOOKUP(A1363,emop0321!D:E,2,0)</f>
        <v>9.32</v>
      </c>
      <c r="E1363" s="98"/>
      <c r="F1363" s="98"/>
    </row>
    <row r="1364" ht="11.25" customHeight="1">
      <c r="A1364" s="95" t="s">
        <v>2975</v>
      </c>
      <c r="B1364" s="96" t="s">
        <v>2976</v>
      </c>
      <c r="C1364" s="95" t="s">
        <v>992</v>
      </c>
      <c r="D1364" s="97">
        <f>VLOOKUP(A1364,emop0321!D:E,2,0)</f>
        <v>37.82</v>
      </c>
      <c r="E1364" s="98"/>
      <c r="F1364" s="98"/>
    </row>
    <row r="1365" ht="11.25" customHeight="1">
      <c r="A1365" s="95" t="s">
        <v>2977</v>
      </c>
      <c r="B1365" s="96" t="s">
        <v>2978</v>
      </c>
      <c r="C1365" s="95" t="s">
        <v>992</v>
      </c>
      <c r="D1365" s="97">
        <f>VLOOKUP(A1365,emop0321!D:E,2,0)</f>
        <v>19.05</v>
      </c>
      <c r="E1365" s="98"/>
      <c r="F1365" s="98"/>
    </row>
    <row r="1366" ht="11.25" customHeight="1">
      <c r="A1366" s="95" t="s">
        <v>2979</v>
      </c>
      <c r="B1366" s="96" t="s">
        <v>2980</v>
      </c>
      <c r="C1366" s="95" t="s">
        <v>992</v>
      </c>
      <c r="D1366" s="97">
        <f>VLOOKUP(A1366,emop0321!D:E,2,0)</f>
        <v>7</v>
      </c>
      <c r="E1366" s="98"/>
      <c r="F1366" s="98"/>
    </row>
    <row r="1367" ht="11.25" customHeight="1">
      <c r="A1367" s="95" t="s">
        <v>23</v>
      </c>
      <c r="B1367" s="96" t="s">
        <v>2981</v>
      </c>
      <c r="C1367" s="95" t="s">
        <v>992</v>
      </c>
      <c r="D1367" s="97">
        <f>VLOOKUP(A1367,emop0321!D:E,2,0)</f>
        <v>13.67</v>
      </c>
      <c r="E1367" s="98"/>
      <c r="F1367" s="98"/>
    </row>
    <row r="1368" ht="11.25" customHeight="1">
      <c r="A1368" s="95" t="s">
        <v>2982</v>
      </c>
      <c r="B1368" s="96" t="s">
        <v>2983</v>
      </c>
      <c r="C1368" s="95" t="s">
        <v>992</v>
      </c>
      <c r="D1368" s="97">
        <f>VLOOKUP(A1368,emop0321!D:E,2,0)</f>
        <v>19.05</v>
      </c>
      <c r="E1368" s="98"/>
      <c r="F1368" s="98"/>
    </row>
    <row r="1369" ht="11.25" customHeight="1">
      <c r="A1369" s="95" t="s">
        <v>2984</v>
      </c>
      <c r="B1369" s="96" t="s">
        <v>2985</v>
      </c>
      <c r="C1369" s="95" t="s">
        <v>992</v>
      </c>
      <c r="D1369" s="97">
        <f>VLOOKUP(A1369,emop0321!D:E,2,0)</f>
        <v>18.21</v>
      </c>
      <c r="E1369" s="98"/>
      <c r="F1369" s="98"/>
    </row>
    <row r="1370" ht="11.25" customHeight="1">
      <c r="A1370" s="95" t="s">
        <v>2986</v>
      </c>
      <c r="B1370" s="96" t="s">
        <v>2987</v>
      </c>
      <c r="C1370" s="95" t="s">
        <v>992</v>
      </c>
      <c r="D1370" s="97">
        <f>VLOOKUP(A1370,emop0321!D:E,2,0)</f>
        <v>9.8</v>
      </c>
      <c r="E1370" s="98"/>
      <c r="F1370" s="98"/>
    </row>
    <row r="1371" ht="11.25" customHeight="1">
      <c r="A1371" s="95" t="s">
        <v>2988</v>
      </c>
      <c r="B1371" s="96" t="s">
        <v>2989</v>
      </c>
      <c r="C1371" s="95" t="s">
        <v>514</v>
      </c>
      <c r="D1371" s="97">
        <f>VLOOKUP(A1371,emop0321!D:E,2,0)</f>
        <v>51.82</v>
      </c>
      <c r="E1371" s="98"/>
      <c r="F1371" s="98"/>
    </row>
    <row r="1372" ht="11.25" customHeight="1">
      <c r="A1372" s="95" t="s">
        <v>2990</v>
      </c>
      <c r="B1372" s="96" t="s">
        <v>2991</v>
      </c>
      <c r="C1372" s="95" t="s">
        <v>992</v>
      </c>
      <c r="D1372" s="97">
        <f>VLOOKUP(A1372,emop0321!D:E,2,0)</f>
        <v>8.55</v>
      </c>
      <c r="E1372" s="98"/>
      <c r="F1372" s="98"/>
    </row>
    <row r="1373" ht="11.25" customHeight="1">
      <c r="A1373" s="95" t="s">
        <v>2992</v>
      </c>
      <c r="B1373" s="96" t="s">
        <v>2993</v>
      </c>
      <c r="C1373" s="95" t="s">
        <v>992</v>
      </c>
      <c r="D1373" s="97">
        <f>VLOOKUP(A1373,emop0321!D:E,2,0)</f>
        <v>21.01</v>
      </c>
      <c r="E1373" s="98"/>
      <c r="F1373" s="98"/>
    </row>
    <row r="1374" ht="11.25" customHeight="1">
      <c r="A1374" s="95" t="s">
        <v>2994</v>
      </c>
      <c r="B1374" s="96" t="s">
        <v>2995</v>
      </c>
      <c r="C1374" s="95" t="s">
        <v>514</v>
      </c>
      <c r="D1374" s="97">
        <f>VLOOKUP(A1374,emop0321!D:E,2,0)</f>
        <v>21.01</v>
      </c>
      <c r="E1374" s="98"/>
      <c r="F1374" s="98"/>
    </row>
    <row r="1375" ht="11.25" customHeight="1">
      <c r="A1375" s="95" t="s">
        <v>20</v>
      </c>
      <c r="B1375" s="96" t="s">
        <v>2996</v>
      </c>
      <c r="C1375" s="95" t="s">
        <v>514</v>
      </c>
      <c r="D1375" s="97">
        <f>VLOOKUP(A1375,emop0321!D:E,2,0)</f>
        <v>71.73</v>
      </c>
      <c r="E1375" s="98"/>
      <c r="F1375" s="98"/>
    </row>
    <row r="1376" ht="11.25" customHeight="1">
      <c r="A1376" s="95" t="s">
        <v>2997</v>
      </c>
      <c r="B1376" s="96" t="s">
        <v>2998</v>
      </c>
      <c r="C1376" s="95" t="s">
        <v>514</v>
      </c>
      <c r="D1376" s="97">
        <f>VLOOKUP(A1376,emop0321!D:E,2,0)</f>
        <v>87.67</v>
      </c>
      <c r="E1376" s="98"/>
      <c r="F1376" s="98"/>
    </row>
    <row r="1377" ht="11.25" customHeight="1">
      <c r="A1377" s="95" t="s">
        <v>2999</v>
      </c>
      <c r="B1377" s="96" t="s">
        <v>3000</v>
      </c>
      <c r="C1377" s="95" t="s">
        <v>514</v>
      </c>
      <c r="D1377" s="97">
        <f>VLOOKUP(A1377,emop0321!D:E,2,0)</f>
        <v>139.38</v>
      </c>
      <c r="E1377" s="98"/>
      <c r="F1377" s="98"/>
    </row>
    <row r="1378" ht="11.25" customHeight="1">
      <c r="A1378" s="95" t="s">
        <v>3001</v>
      </c>
      <c r="B1378" s="96" t="s">
        <v>3002</v>
      </c>
      <c r="C1378" s="95" t="s">
        <v>514</v>
      </c>
      <c r="D1378" s="97">
        <f>VLOOKUP(A1378,emop0321!D:E,2,0)</f>
        <v>325.42</v>
      </c>
      <c r="E1378" s="98"/>
      <c r="F1378" s="98"/>
    </row>
    <row r="1379" ht="11.25" customHeight="1">
      <c r="A1379" s="95" t="s">
        <v>3003</v>
      </c>
      <c r="B1379" s="96" t="s">
        <v>3004</v>
      </c>
      <c r="C1379" s="95" t="s">
        <v>992</v>
      </c>
      <c r="D1379" s="97">
        <f>VLOOKUP(A1379,emop0321!D:E,2,0)</f>
        <v>21.01</v>
      </c>
      <c r="E1379" s="98"/>
      <c r="F1379" s="98"/>
    </row>
    <row r="1380" ht="11.25" customHeight="1">
      <c r="A1380" s="95" t="s">
        <v>3005</v>
      </c>
      <c r="B1380" s="96" t="s">
        <v>3006</v>
      </c>
      <c r="C1380" s="95" t="s">
        <v>514</v>
      </c>
      <c r="D1380" s="97">
        <f>VLOOKUP(A1380,emop0321!D:E,2,0)</f>
        <v>265.15</v>
      </c>
      <c r="E1380" s="98"/>
      <c r="F1380" s="98"/>
    </row>
    <row r="1381" ht="11.25" customHeight="1">
      <c r="A1381" s="95" t="s">
        <v>3007</v>
      </c>
      <c r="B1381" s="96" t="s">
        <v>3008</v>
      </c>
      <c r="C1381" s="95" t="s">
        <v>361</v>
      </c>
      <c r="D1381" s="97">
        <f>VLOOKUP(A1381,emop0321!D:E,2,0)</f>
        <v>6.16</v>
      </c>
      <c r="E1381" s="98"/>
      <c r="F1381" s="98"/>
    </row>
    <row r="1382" ht="11.25" customHeight="1">
      <c r="A1382" s="95" t="s">
        <v>3009</v>
      </c>
      <c r="B1382" s="96" t="s">
        <v>3010</v>
      </c>
      <c r="C1382" s="95" t="s">
        <v>992</v>
      </c>
      <c r="D1382" s="97">
        <f>VLOOKUP(A1382,emop0321!D:E,2,0)</f>
        <v>11.2</v>
      </c>
      <c r="E1382" s="98"/>
      <c r="F1382" s="98"/>
    </row>
    <row r="1383" ht="11.25" customHeight="1">
      <c r="A1383" s="95" t="s">
        <v>3011</v>
      </c>
      <c r="B1383" s="96" t="s">
        <v>3012</v>
      </c>
      <c r="C1383" s="95" t="s">
        <v>992</v>
      </c>
      <c r="D1383" s="97">
        <f>VLOOKUP(A1383,emop0321!D:E,2,0)</f>
        <v>6.66</v>
      </c>
      <c r="E1383" s="98"/>
      <c r="F1383" s="98"/>
    </row>
    <row r="1384" ht="11.25" customHeight="1">
      <c r="A1384" s="95" t="s">
        <v>3013</v>
      </c>
      <c r="B1384" s="96" t="s">
        <v>3014</v>
      </c>
      <c r="C1384" s="95" t="s">
        <v>992</v>
      </c>
      <c r="D1384" s="97">
        <f>VLOOKUP(A1384,emop0321!D:E,2,0)</f>
        <v>12.16</v>
      </c>
      <c r="E1384" s="98"/>
      <c r="F1384" s="98"/>
    </row>
    <row r="1385" ht="11.25" customHeight="1">
      <c r="A1385" s="95" t="s">
        <v>3015</v>
      </c>
      <c r="B1385" s="96" t="s">
        <v>3016</v>
      </c>
      <c r="C1385" s="95" t="s">
        <v>992</v>
      </c>
      <c r="D1385" s="97">
        <f>VLOOKUP(A1385,emop0321!D:E,2,0)</f>
        <v>8.53</v>
      </c>
      <c r="E1385" s="98"/>
      <c r="F1385" s="98"/>
    </row>
    <row r="1386" ht="11.25" customHeight="1">
      <c r="A1386" s="95" t="s">
        <v>3017</v>
      </c>
      <c r="B1386" s="96" t="s">
        <v>3018</v>
      </c>
      <c r="C1386" s="95" t="s">
        <v>992</v>
      </c>
      <c r="D1386" s="97">
        <f>VLOOKUP(A1386,emop0321!D:E,2,0)</f>
        <v>14.67</v>
      </c>
      <c r="E1386" s="98"/>
      <c r="F1386" s="98"/>
    </row>
    <row r="1387" ht="11.25" customHeight="1">
      <c r="A1387" s="95" t="s">
        <v>3019</v>
      </c>
      <c r="B1387" s="96" t="s">
        <v>3020</v>
      </c>
      <c r="C1387" s="95" t="s">
        <v>992</v>
      </c>
      <c r="D1387" s="97">
        <f>VLOOKUP(A1387,emop0321!D:E,2,0)</f>
        <v>11.36</v>
      </c>
      <c r="E1387" s="98"/>
      <c r="F1387" s="98"/>
    </row>
    <row r="1388" ht="11.25" customHeight="1">
      <c r="A1388" s="95" t="s">
        <v>3021</v>
      </c>
      <c r="B1388" s="96" t="s">
        <v>3022</v>
      </c>
      <c r="C1388" s="95" t="s">
        <v>992</v>
      </c>
      <c r="D1388" s="97">
        <f>VLOOKUP(A1388,emop0321!D:E,2,0)</f>
        <v>10.08</v>
      </c>
      <c r="E1388" s="98"/>
      <c r="F1388" s="98"/>
    </row>
    <row r="1389" ht="11.25" customHeight="1">
      <c r="A1389" s="95" t="s">
        <v>3023</v>
      </c>
      <c r="B1389" s="96" t="s">
        <v>3024</v>
      </c>
      <c r="C1389" s="95" t="s">
        <v>992</v>
      </c>
      <c r="D1389" s="97">
        <f>VLOOKUP(A1389,emop0321!D:E,2,0)</f>
        <v>7.06</v>
      </c>
      <c r="E1389" s="98"/>
      <c r="F1389" s="98"/>
    </row>
    <row r="1390" ht="11.25" customHeight="1">
      <c r="A1390" s="95" t="s">
        <v>3025</v>
      </c>
      <c r="B1390" s="96" t="s">
        <v>3026</v>
      </c>
      <c r="C1390" s="95" t="s">
        <v>992</v>
      </c>
      <c r="D1390" s="97">
        <f>VLOOKUP(A1390,emop0321!D:E,2,0)</f>
        <v>10.9</v>
      </c>
      <c r="E1390" s="98"/>
      <c r="F1390" s="98"/>
    </row>
    <row r="1391" ht="11.25" customHeight="1">
      <c r="A1391" s="95" t="s">
        <v>3027</v>
      </c>
      <c r="B1391" s="96" t="s">
        <v>3028</v>
      </c>
      <c r="C1391" s="95" t="s">
        <v>992</v>
      </c>
      <c r="D1391" s="97">
        <f>VLOOKUP(A1391,emop0321!D:E,2,0)</f>
        <v>9.18</v>
      </c>
      <c r="E1391" s="98"/>
      <c r="F1391" s="98"/>
    </row>
    <row r="1392" ht="11.25" customHeight="1">
      <c r="A1392" s="95" t="s">
        <v>3029</v>
      </c>
      <c r="B1392" s="96" t="s">
        <v>3030</v>
      </c>
      <c r="C1392" s="95" t="s">
        <v>992</v>
      </c>
      <c r="D1392" s="97">
        <f>VLOOKUP(A1392,emop0321!D:E,2,0)</f>
        <v>25</v>
      </c>
      <c r="E1392" s="98"/>
      <c r="F1392" s="98"/>
    </row>
    <row r="1393" ht="11.25" customHeight="1">
      <c r="A1393" s="95" t="s">
        <v>3031</v>
      </c>
      <c r="B1393" s="96" t="s">
        <v>3032</v>
      </c>
      <c r="C1393" s="95" t="s">
        <v>992</v>
      </c>
      <c r="D1393" s="97">
        <f>VLOOKUP(A1393,emop0321!D:E,2,0)</f>
        <v>28.4</v>
      </c>
      <c r="E1393" s="98"/>
      <c r="F1393" s="98"/>
    </row>
    <row r="1394" ht="11.25" customHeight="1">
      <c r="A1394" s="95" t="s">
        <v>3033</v>
      </c>
      <c r="B1394" s="96" t="s">
        <v>3034</v>
      </c>
      <c r="C1394" s="95" t="s">
        <v>992</v>
      </c>
      <c r="D1394" s="97">
        <f>VLOOKUP(A1394,emop0321!D:E,2,0)</f>
        <v>56.81</v>
      </c>
      <c r="E1394" s="98"/>
      <c r="F1394" s="98"/>
    </row>
    <row r="1395" ht="11.25" customHeight="1">
      <c r="A1395" s="95" t="s">
        <v>3035</v>
      </c>
      <c r="B1395" s="96" t="s">
        <v>3036</v>
      </c>
      <c r="C1395" s="95" t="s">
        <v>992</v>
      </c>
      <c r="D1395" s="97">
        <f>VLOOKUP(A1395,emop0321!D:E,2,0)</f>
        <v>26.04</v>
      </c>
      <c r="E1395" s="98"/>
      <c r="F1395" s="98"/>
    </row>
    <row r="1396" ht="11.25" customHeight="1">
      <c r="A1396" s="95" t="s">
        <v>3037</v>
      </c>
      <c r="B1396" s="96" t="s">
        <v>3038</v>
      </c>
      <c r="C1396" s="95" t="s">
        <v>992</v>
      </c>
      <c r="D1396" s="97">
        <f>VLOOKUP(A1396,emop0321!D:E,2,0)</f>
        <v>9.8</v>
      </c>
      <c r="E1396" s="98"/>
      <c r="F1396" s="98"/>
    </row>
    <row r="1397" ht="11.25" customHeight="1">
      <c r="A1397" s="95" t="s">
        <v>3039</v>
      </c>
      <c r="B1397" s="96" t="s">
        <v>3040</v>
      </c>
      <c r="C1397" s="95" t="s">
        <v>514</v>
      </c>
      <c r="D1397" s="97">
        <f>VLOOKUP(A1397,emop0321!D:E,2,0)</f>
        <v>2755.97</v>
      </c>
      <c r="E1397" s="98"/>
      <c r="F1397" s="98"/>
    </row>
    <row r="1398" ht="11.25" customHeight="1">
      <c r="A1398" s="95" t="s">
        <v>3041</v>
      </c>
      <c r="B1398" s="96" t="s">
        <v>3042</v>
      </c>
      <c r="C1398" s="95" t="s">
        <v>992</v>
      </c>
      <c r="D1398" s="97">
        <f>VLOOKUP(A1398,emop0321!D:E,2,0)</f>
        <v>82.68</v>
      </c>
      <c r="E1398" s="98"/>
      <c r="F1398" s="98"/>
    </row>
    <row r="1399" ht="11.25" customHeight="1">
      <c r="A1399" s="95" t="s">
        <v>3043</v>
      </c>
      <c r="B1399" s="96" t="s">
        <v>3044</v>
      </c>
      <c r="C1399" s="95" t="s">
        <v>992</v>
      </c>
      <c r="D1399" s="97">
        <f>VLOOKUP(A1399,emop0321!D:E,2,0)</f>
        <v>138.03</v>
      </c>
      <c r="E1399" s="98"/>
      <c r="F1399" s="98"/>
    </row>
    <row r="1400" ht="11.25" customHeight="1">
      <c r="A1400" s="95" t="s">
        <v>3045</v>
      </c>
      <c r="B1400" s="96" t="s">
        <v>3046</v>
      </c>
      <c r="C1400" s="95" t="s">
        <v>992</v>
      </c>
      <c r="D1400" s="97">
        <f>VLOOKUP(A1400,emop0321!D:E,2,0)</f>
        <v>14.7</v>
      </c>
      <c r="E1400" s="98"/>
      <c r="F1400" s="98"/>
    </row>
    <row r="1401" ht="11.25" customHeight="1">
      <c r="A1401" s="95" t="s">
        <v>3047</v>
      </c>
      <c r="B1401" s="96" t="s">
        <v>3048</v>
      </c>
      <c r="C1401" s="95" t="s">
        <v>992</v>
      </c>
      <c r="D1401" s="97">
        <f>VLOOKUP(A1401,emop0321!D:E,2,0)</f>
        <v>7.7</v>
      </c>
      <c r="E1401" s="98"/>
      <c r="F1401" s="98"/>
    </row>
    <row r="1402" ht="11.25" customHeight="1">
      <c r="A1402" s="95" t="s">
        <v>3049</v>
      </c>
      <c r="B1402" s="96" t="s">
        <v>3050</v>
      </c>
      <c r="C1402" s="95" t="s">
        <v>992</v>
      </c>
      <c r="D1402" s="97">
        <f>VLOOKUP(A1402,emop0321!D:E,2,0)</f>
        <v>16.8</v>
      </c>
      <c r="E1402" s="98"/>
      <c r="F1402" s="98"/>
    </row>
    <row r="1403" ht="11.25" customHeight="1">
      <c r="A1403" s="95" t="s">
        <v>3051</v>
      </c>
      <c r="B1403" s="96" t="s">
        <v>3052</v>
      </c>
      <c r="C1403" s="95" t="s">
        <v>992</v>
      </c>
      <c r="D1403" s="97">
        <f>VLOOKUP(A1403,emop0321!D:E,2,0)</f>
        <v>4.9</v>
      </c>
      <c r="E1403" s="98"/>
      <c r="F1403" s="98"/>
    </row>
    <row r="1404" ht="11.25" customHeight="1">
      <c r="A1404" s="95" t="s">
        <v>3053</v>
      </c>
      <c r="B1404" s="96" t="s">
        <v>3054</v>
      </c>
      <c r="C1404" s="95" t="s">
        <v>992</v>
      </c>
      <c r="D1404" s="97">
        <f>VLOOKUP(A1404,emop0321!D:E,2,0)</f>
        <v>17.51</v>
      </c>
      <c r="E1404" s="98"/>
      <c r="F1404" s="98"/>
    </row>
    <row r="1405" ht="11.25" customHeight="1">
      <c r="A1405" s="95" t="s">
        <v>3055</v>
      </c>
      <c r="B1405" s="96" t="s">
        <v>3056</v>
      </c>
      <c r="C1405" s="95" t="s">
        <v>992</v>
      </c>
      <c r="D1405" s="97">
        <f>VLOOKUP(A1405,emop0321!D:E,2,0)</f>
        <v>29.41</v>
      </c>
      <c r="E1405" s="98"/>
      <c r="F1405" s="98"/>
    </row>
    <row r="1406" ht="11.25" customHeight="1">
      <c r="A1406" s="95" t="s">
        <v>3057</v>
      </c>
      <c r="B1406" s="96" t="s">
        <v>3058</v>
      </c>
      <c r="C1406" s="95" t="s">
        <v>992</v>
      </c>
      <c r="D1406" s="97">
        <f>VLOOKUP(A1406,emop0321!D:E,2,0)</f>
        <v>6.3</v>
      </c>
      <c r="E1406" s="98"/>
      <c r="F1406" s="98"/>
    </row>
    <row r="1407" ht="11.25" customHeight="1">
      <c r="A1407" s="95" t="s">
        <v>3059</v>
      </c>
      <c r="B1407" s="96" t="s">
        <v>3060</v>
      </c>
      <c r="C1407" s="95" t="s">
        <v>514</v>
      </c>
      <c r="D1407" s="97">
        <f>VLOOKUP(A1407,emop0321!D:E,2,0)</f>
        <v>18.91</v>
      </c>
      <c r="E1407" s="98"/>
      <c r="F1407" s="98"/>
    </row>
    <row r="1408" ht="11.25" customHeight="1">
      <c r="A1408" s="95" t="s">
        <v>3061</v>
      </c>
      <c r="B1408" s="96" t="s">
        <v>3062</v>
      </c>
      <c r="C1408" s="95" t="s">
        <v>514</v>
      </c>
      <c r="D1408" s="97">
        <f>VLOOKUP(A1408,emop0321!D:E,2,0)</f>
        <v>14</v>
      </c>
      <c r="E1408" s="98"/>
      <c r="F1408" s="98"/>
    </row>
    <row r="1409" ht="11.25" customHeight="1">
      <c r="A1409" s="95" t="s">
        <v>3063</v>
      </c>
      <c r="B1409" s="96" t="s">
        <v>3064</v>
      </c>
      <c r="C1409" s="95" t="s">
        <v>514</v>
      </c>
      <c r="D1409" s="97">
        <f>VLOOKUP(A1409,emop0321!D:E,2,0)</f>
        <v>28.01</v>
      </c>
      <c r="E1409" s="98"/>
      <c r="F1409" s="98"/>
    </row>
    <row r="1410" ht="11.25" customHeight="1">
      <c r="A1410" s="95" t="s">
        <v>3065</v>
      </c>
      <c r="B1410" s="96" t="s">
        <v>3066</v>
      </c>
      <c r="C1410" s="95" t="s">
        <v>514</v>
      </c>
      <c r="D1410" s="97">
        <f>VLOOKUP(A1410,emop0321!D:E,2,0)</f>
        <v>12.6</v>
      </c>
      <c r="E1410" s="98"/>
      <c r="F1410" s="98"/>
    </row>
    <row r="1411" ht="11.25" customHeight="1">
      <c r="A1411" s="95" t="s">
        <v>3067</v>
      </c>
      <c r="B1411" s="96" t="s">
        <v>3068</v>
      </c>
      <c r="C1411" s="95" t="s">
        <v>992</v>
      </c>
      <c r="D1411" s="97">
        <f>VLOOKUP(A1411,emop0321!D:E,2,0)</f>
        <v>4.9</v>
      </c>
      <c r="E1411" s="98"/>
      <c r="F1411" s="98"/>
    </row>
    <row r="1412" ht="11.25" customHeight="1">
      <c r="A1412" s="95" t="s">
        <v>3069</v>
      </c>
      <c r="B1412" s="96" t="s">
        <v>3070</v>
      </c>
      <c r="C1412" s="95" t="s">
        <v>361</v>
      </c>
      <c r="D1412" s="97">
        <f>VLOOKUP(A1412,emop0321!D:E,2,0)</f>
        <v>48.33</v>
      </c>
      <c r="E1412" s="98"/>
      <c r="F1412" s="98"/>
    </row>
    <row r="1413" ht="11.25" customHeight="1">
      <c r="A1413" s="95" t="s">
        <v>3071</v>
      </c>
      <c r="B1413" s="96" t="s">
        <v>3072</v>
      </c>
      <c r="C1413" s="95" t="s">
        <v>361</v>
      </c>
      <c r="D1413" s="97">
        <f>VLOOKUP(A1413,emop0321!D:E,2,0)</f>
        <v>2.8</v>
      </c>
      <c r="E1413" s="98"/>
      <c r="F1413" s="98"/>
    </row>
    <row r="1414" ht="11.25" customHeight="1">
      <c r="A1414" s="95" t="s">
        <v>3073</v>
      </c>
      <c r="B1414" s="96" t="s">
        <v>3074</v>
      </c>
      <c r="C1414" s="95" t="s">
        <v>992</v>
      </c>
      <c r="D1414" s="97">
        <f>VLOOKUP(A1414,emop0321!D:E,2,0)</f>
        <v>4.9</v>
      </c>
      <c r="E1414" s="98"/>
      <c r="F1414" s="98"/>
    </row>
    <row r="1415" ht="11.25" customHeight="1">
      <c r="A1415" s="95" t="s">
        <v>3075</v>
      </c>
      <c r="B1415" s="96" t="s">
        <v>3076</v>
      </c>
      <c r="C1415" s="95" t="s">
        <v>992</v>
      </c>
      <c r="D1415" s="97">
        <f>VLOOKUP(A1415,emop0321!D:E,2,0)</f>
        <v>4.2</v>
      </c>
      <c r="E1415" s="98"/>
      <c r="F1415" s="98"/>
    </row>
    <row r="1416" ht="11.25" customHeight="1">
      <c r="A1416" s="95" t="s">
        <v>3077</v>
      </c>
      <c r="B1416" s="96" t="s">
        <v>3078</v>
      </c>
      <c r="C1416" s="95" t="s">
        <v>992</v>
      </c>
      <c r="D1416" s="97">
        <f>VLOOKUP(A1416,emop0321!D:E,2,0)</f>
        <v>9.8</v>
      </c>
      <c r="E1416" s="98"/>
      <c r="F1416" s="98"/>
    </row>
    <row r="1417" ht="11.25" customHeight="1">
      <c r="A1417" s="95" t="s">
        <v>3079</v>
      </c>
      <c r="B1417" s="96" t="s">
        <v>3080</v>
      </c>
      <c r="C1417" s="95" t="s">
        <v>992</v>
      </c>
      <c r="D1417" s="97">
        <f>VLOOKUP(A1417,emop0321!D:E,2,0)</f>
        <v>7</v>
      </c>
      <c r="E1417" s="98"/>
      <c r="F1417" s="98"/>
    </row>
    <row r="1418" ht="11.25" customHeight="1">
      <c r="A1418" s="95" t="s">
        <v>3081</v>
      </c>
      <c r="B1418" s="96" t="s">
        <v>3082</v>
      </c>
      <c r="C1418" s="95" t="s">
        <v>361</v>
      </c>
      <c r="D1418" s="97">
        <f>VLOOKUP(A1418,emop0321!D:E,2,0)</f>
        <v>47.34</v>
      </c>
      <c r="E1418" s="98"/>
      <c r="F1418" s="98"/>
    </row>
    <row r="1419" ht="11.25" customHeight="1">
      <c r="A1419" s="95" t="s">
        <v>3083</v>
      </c>
      <c r="B1419" s="96" t="s">
        <v>3084</v>
      </c>
      <c r="C1419" s="95" t="s">
        <v>361</v>
      </c>
      <c r="D1419" s="97">
        <f>VLOOKUP(A1419,emop0321!D:E,2,0)</f>
        <v>1.75</v>
      </c>
      <c r="E1419" s="98"/>
      <c r="F1419" s="98"/>
    </row>
    <row r="1420" ht="11.25" customHeight="1">
      <c r="A1420" s="95" t="s">
        <v>3085</v>
      </c>
      <c r="B1420" s="96" t="s">
        <v>3086</v>
      </c>
      <c r="C1420" s="95" t="s">
        <v>992</v>
      </c>
      <c r="D1420" s="97">
        <f>VLOOKUP(A1420,emop0321!D:E,2,0)</f>
        <v>5.25</v>
      </c>
      <c r="E1420" s="98"/>
      <c r="F1420" s="98"/>
    </row>
    <row r="1421" ht="11.25" customHeight="1">
      <c r="A1421" s="95" t="s">
        <v>3087</v>
      </c>
      <c r="B1421" s="96" t="s">
        <v>3088</v>
      </c>
      <c r="C1421" s="95" t="s">
        <v>992</v>
      </c>
      <c r="D1421" s="97">
        <f>VLOOKUP(A1421,emop0321!D:E,2,0)</f>
        <v>11.2</v>
      </c>
      <c r="E1421" s="98"/>
      <c r="F1421" s="98"/>
    </row>
    <row r="1422" ht="11.25" customHeight="1">
      <c r="A1422" s="95" t="s">
        <v>3089</v>
      </c>
      <c r="B1422" s="96" t="s">
        <v>3090</v>
      </c>
      <c r="C1422" s="95" t="s">
        <v>361</v>
      </c>
      <c r="D1422" s="97">
        <f>VLOOKUP(A1422,emop0321!D:E,2,0)</f>
        <v>0.98</v>
      </c>
      <c r="E1422" s="98"/>
      <c r="F1422" s="98"/>
    </row>
    <row r="1423" ht="11.25" customHeight="1">
      <c r="A1423" s="95" t="s">
        <v>3091</v>
      </c>
      <c r="B1423" s="96" t="s">
        <v>3092</v>
      </c>
      <c r="C1423" s="95" t="s">
        <v>992</v>
      </c>
      <c r="D1423" s="97">
        <f>VLOOKUP(A1423,emop0321!D:E,2,0)</f>
        <v>9.8</v>
      </c>
      <c r="E1423" s="98"/>
      <c r="F1423" s="98"/>
    </row>
    <row r="1424" ht="11.25" customHeight="1">
      <c r="A1424" s="95" t="s">
        <v>3093</v>
      </c>
      <c r="B1424" s="96" t="s">
        <v>3094</v>
      </c>
      <c r="C1424" s="95" t="s">
        <v>992</v>
      </c>
      <c r="D1424" s="97">
        <f>VLOOKUP(A1424,emop0321!D:E,2,0)</f>
        <v>7</v>
      </c>
      <c r="E1424" s="98"/>
      <c r="F1424" s="98"/>
    </row>
    <row r="1425" ht="11.25" customHeight="1">
      <c r="A1425" s="95" t="s">
        <v>3095</v>
      </c>
      <c r="B1425" s="96" t="s">
        <v>3096</v>
      </c>
      <c r="C1425" s="95" t="s">
        <v>992</v>
      </c>
      <c r="D1425" s="97">
        <f>VLOOKUP(A1425,emop0321!D:E,2,0)</f>
        <v>7.7</v>
      </c>
      <c r="E1425" s="98"/>
      <c r="F1425" s="98"/>
    </row>
    <row r="1426" ht="11.25" customHeight="1">
      <c r="A1426" s="95" t="s">
        <v>3097</v>
      </c>
      <c r="B1426" s="96" t="s">
        <v>3098</v>
      </c>
      <c r="C1426" s="95" t="s">
        <v>514</v>
      </c>
      <c r="D1426" s="97">
        <f>VLOOKUP(A1426,emop0321!D:E,2,0)</f>
        <v>32.21</v>
      </c>
      <c r="E1426" s="98"/>
      <c r="F1426" s="98"/>
    </row>
    <row r="1427" ht="11.25" customHeight="1">
      <c r="A1427" s="95" t="s">
        <v>3099</v>
      </c>
      <c r="B1427" s="96" t="s">
        <v>3100</v>
      </c>
      <c r="C1427" s="95" t="s">
        <v>514</v>
      </c>
      <c r="D1427" s="97">
        <f>VLOOKUP(A1427,emop0321!D:E,2,0)</f>
        <v>21.01</v>
      </c>
      <c r="E1427" s="98"/>
      <c r="F1427" s="98"/>
    </row>
    <row r="1428" ht="11.25" customHeight="1">
      <c r="A1428" s="95" t="s">
        <v>3101</v>
      </c>
      <c r="B1428" s="96" t="s">
        <v>3102</v>
      </c>
      <c r="C1428" s="95" t="s">
        <v>992</v>
      </c>
      <c r="D1428" s="97">
        <f>VLOOKUP(A1428,emop0321!D:E,2,0)</f>
        <v>2.8</v>
      </c>
      <c r="E1428" s="98"/>
      <c r="F1428" s="98"/>
    </row>
    <row r="1429" ht="11.25" customHeight="1">
      <c r="A1429" s="95" t="s">
        <v>3103</v>
      </c>
      <c r="B1429" s="96" t="s">
        <v>3104</v>
      </c>
      <c r="C1429" s="95" t="s">
        <v>992</v>
      </c>
      <c r="D1429" s="97">
        <f>VLOOKUP(A1429,emop0321!D:E,2,0)</f>
        <v>7.7</v>
      </c>
      <c r="E1429" s="98"/>
      <c r="F1429" s="98"/>
    </row>
    <row r="1430" ht="11.25" customHeight="1">
      <c r="A1430" s="95" t="s">
        <v>3105</v>
      </c>
      <c r="B1430" s="96" t="s">
        <v>3106</v>
      </c>
      <c r="C1430" s="95" t="s">
        <v>992</v>
      </c>
      <c r="D1430" s="97">
        <f>VLOOKUP(A1430,emop0321!D:E,2,0)</f>
        <v>7.7</v>
      </c>
      <c r="E1430" s="98"/>
      <c r="F1430" s="98"/>
    </row>
    <row r="1431" ht="11.25" customHeight="1">
      <c r="A1431" s="95" t="s">
        <v>3107</v>
      </c>
      <c r="B1431" s="96" t="s">
        <v>3108</v>
      </c>
      <c r="C1431" s="95" t="s">
        <v>992</v>
      </c>
      <c r="D1431" s="97">
        <f>VLOOKUP(A1431,emop0321!D:E,2,0)</f>
        <v>6.3</v>
      </c>
      <c r="E1431" s="98"/>
      <c r="F1431" s="98"/>
    </row>
    <row r="1432" ht="11.25" customHeight="1">
      <c r="A1432" s="95" t="s">
        <v>3109</v>
      </c>
      <c r="B1432" s="96" t="s">
        <v>3110</v>
      </c>
      <c r="C1432" s="95" t="s">
        <v>361</v>
      </c>
      <c r="D1432" s="97">
        <f>VLOOKUP(A1432,emop0321!D:E,2,0)</f>
        <v>1.4</v>
      </c>
      <c r="E1432" s="98"/>
      <c r="F1432" s="98"/>
    </row>
    <row r="1433" ht="11.25" customHeight="1">
      <c r="A1433" s="95" t="s">
        <v>3111</v>
      </c>
      <c r="B1433" s="96" t="s">
        <v>3112</v>
      </c>
      <c r="C1433" s="95" t="s">
        <v>992</v>
      </c>
      <c r="D1433" s="97">
        <f>VLOOKUP(A1433,emop0321!D:E,2,0)</f>
        <v>29.47</v>
      </c>
      <c r="E1433" s="98"/>
      <c r="F1433" s="98"/>
    </row>
    <row r="1434" ht="11.25" customHeight="1">
      <c r="A1434" s="95" t="s">
        <v>3113</v>
      </c>
      <c r="B1434" s="96" t="s">
        <v>3114</v>
      </c>
      <c r="C1434" s="95" t="s">
        <v>992</v>
      </c>
      <c r="D1434" s="97">
        <f>VLOOKUP(A1434,emop0321!D:E,2,0)</f>
        <v>26.57</v>
      </c>
      <c r="E1434" s="98"/>
      <c r="F1434" s="98"/>
    </row>
    <row r="1435" ht="11.25" customHeight="1">
      <c r="A1435" s="95" t="s">
        <v>3115</v>
      </c>
      <c r="B1435" s="96" t="s">
        <v>3116</v>
      </c>
      <c r="C1435" s="95" t="s">
        <v>992</v>
      </c>
      <c r="D1435" s="97">
        <f>VLOOKUP(A1435,emop0321!D:E,2,0)</f>
        <v>30.44</v>
      </c>
      <c r="E1435" s="98"/>
      <c r="F1435" s="98"/>
    </row>
    <row r="1436" ht="11.25" customHeight="1">
      <c r="A1436" s="95" t="s">
        <v>3117</v>
      </c>
      <c r="B1436" s="96" t="s">
        <v>3118</v>
      </c>
      <c r="C1436" s="95" t="s">
        <v>992</v>
      </c>
      <c r="D1436" s="97">
        <f>VLOOKUP(A1436,emop0321!D:E,2,0)</f>
        <v>33.08</v>
      </c>
      <c r="E1436" s="98"/>
      <c r="F1436" s="98"/>
    </row>
    <row r="1437" ht="11.25" customHeight="1">
      <c r="A1437" s="95" t="s">
        <v>3119</v>
      </c>
      <c r="B1437" s="96" t="s">
        <v>3120</v>
      </c>
      <c r="C1437" s="95" t="s">
        <v>514</v>
      </c>
      <c r="D1437" s="97">
        <f>VLOOKUP(A1437,emop0321!D:E,2,0)</f>
        <v>17.65</v>
      </c>
      <c r="E1437" s="98"/>
      <c r="F1437" s="98"/>
    </row>
    <row r="1438" ht="11.25" customHeight="1">
      <c r="A1438" s="95" t="s">
        <v>3121</v>
      </c>
      <c r="B1438" s="96" t="s">
        <v>3122</v>
      </c>
      <c r="C1438" s="95" t="s">
        <v>3123</v>
      </c>
      <c r="D1438" s="97">
        <f>VLOOKUP(A1438,emop0321!D:E,2,0)</f>
        <v>0.23</v>
      </c>
      <c r="E1438" s="98"/>
      <c r="F1438" s="98"/>
    </row>
    <row r="1439" ht="11.25" customHeight="1">
      <c r="A1439" s="95" t="s">
        <v>3124</v>
      </c>
      <c r="B1439" s="96" t="s">
        <v>3125</v>
      </c>
      <c r="C1439" s="95" t="s">
        <v>361</v>
      </c>
      <c r="D1439" s="97">
        <f>VLOOKUP(A1439,emop0321!D:E,2,0)</f>
        <v>35.67</v>
      </c>
      <c r="E1439" s="98"/>
      <c r="F1439" s="98"/>
    </row>
    <row r="1440" ht="11.25" customHeight="1">
      <c r="A1440" s="95" t="s">
        <v>3126</v>
      </c>
      <c r="B1440" s="96" t="s">
        <v>3127</v>
      </c>
      <c r="C1440" s="95" t="s">
        <v>361</v>
      </c>
      <c r="D1440" s="97">
        <f>VLOOKUP(A1440,emop0321!D:E,2,0)</f>
        <v>71.68</v>
      </c>
      <c r="E1440" s="98"/>
      <c r="F1440" s="98"/>
    </row>
    <row r="1441" ht="11.25" customHeight="1">
      <c r="A1441" s="95" t="s">
        <v>3128</v>
      </c>
      <c r="B1441" s="96" t="s">
        <v>3129</v>
      </c>
      <c r="C1441" s="95" t="s">
        <v>361</v>
      </c>
      <c r="D1441" s="97">
        <f>VLOOKUP(A1441,emop0321!D:E,2,0)</f>
        <v>175.04</v>
      </c>
      <c r="E1441" s="98"/>
      <c r="F1441" s="98"/>
    </row>
    <row r="1442" ht="11.25" customHeight="1">
      <c r="A1442" s="95" t="s">
        <v>3130</v>
      </c>
      <c r="B1442" s="96" t="s">
        <v>3131</v>
      </c>
      <c r="C1442" s="95" t="s">
        <v>361</v>
      </c>
      <c r="D1442" s="97">
        <f>VLOOKUP(A1442,emop0321!D:E,2,0)</f>
        <v>82.74</v>
      </c>
      <c r="E1442" s="98"/>
      <c r="F1442" s="98"/>
    </row>
    <row r="1443" ht="11.25" customHeight="1">
      <c r="A1443" s="95" t="s">
        <v>3132</v>
      </c>
      <c r="B1443" s="96" t="s">
        <v>3133</v>
      </c>
      <c r="C1443" s="95" t="s">
        <v>992</v>
      </c>
      <c r="D1443" s="97">
        <f>VLOOKUP(A1443,emop0321!D:E,2,0)</f>
        <v>10</v>
      </c>
      <c r="E1443" s="98"/>
      <c r="F1443" s="98"/>
    </row>
    <row r="1444" ht="11.25" customHeight="1">
      <c r="A1444" s="95" t="s">
        <v>3134</v>
      </c>
      <c r="B1444" s="96" t="s">
        <v>3135</v>
      </c>
      <c r="C1444" s="95" t="s">
        <v>992</v>
      </c>
      <c r="D1444" s="97">
        <f>VLOOKUP(A1444,emop0321!D:E,2,0)</f>
        <v>8.33</v>
      </c>
      <c r="E1444" s="98"/>
      <c r="F1444" s="98"/>
    </row>
    <row r="1445" ht="11.25" customHeight="1">
      <c r="A1445" s="95" t="s">
        <v>3136</v>
      </c>
      <c r="B1445" s="96" t="s">
        <v>3137</v>
      </c>
      <c r="C1445" s="95" t="s">
        <v>361</v>
      </c>
      <c r="D1445" s="97">
        <f>VLOOKUP(A1445,emop0321!D:E,2,0)</f>
        <v>2.1</v>
      </c>
      <c r="E1445" s="98"/>
      <c r="F1445" s="98"/>
    </row>
    <row r="1446" ht="11.25" customHeight="1">
      <c r="A1446" s="95" t="s">
        <v>3138</v>
      </c>
      <c r="B1446" s="96" t="s">
        <v>3139</v>
      </c>
      <c r="C1446" s="95" t="s">
        <v>992</v>
      </c>
      <c r="D1446" s="97">
        <f>VLOOKUP(A1446,emop0321!D:E,2,0)</f>
        <v>24.37</v>
      </c>
      <c r="E1446" s="98"/>
      <c r="F1446" s="98"/>
    </row>
    <row r="1447" ht="11.25" customHeight="1">
      <c r="A1447" s="95" t="s">
        <v>3140</v>
      </c>
      <c r="B1447" s="96" t="s">
        <v>3141</v>
      </c>
      <c r="C1447" s="95" t="s">
        <v>282</v>
      </c>
      <c r="D1447" s="97">
        <f>VLOOKUP(A1447,emop0321!D:E,2,0)</f>
        <v>19.8</v>
      </c>
      <c r="E1447" s="98"/>
      <c r="F1447" s="98"/>
    </row>
    <row r="1448" ht="11.25" customHeight="1">
      <c r="A1448" s="95" t="s">
        <v>3142</v>
      </c>
      <c r="B1448" s="96" t="s">
        <v>3143</v>
      </c>
      <c r="C1448" s="95" t="s">
        <v>361</v>
      </c>
      <c r="D1448" s="97">
        <f>VLOOKUP(A1448,emop0321!D:E,2,0)</f>
        <v>21.01</v>
      </c>
      <c r="E1448" s="98"/>
      <c r="F1448" s="98"/>
    </row>
    <row r="1449" ht="11.25" customHeight="1">
      <c r="A1449" s="95" t="s">
        <v>3144</v>
      </c>
      <c r="B1449" s="96" t="s">
        <v>3145</v>
      </c>
      <c r="C1449" s="95" t="s">
        <v>361</v>
      </c>
      <c r="D1449" s="97">
        <f>VLOOKUP(A1449,emop0321!D:E,2,0)</f>
        <v>9.1</v>
      </c>
      <c r="E1449" s="98"/>
      <c r="F1449" s="98"/>
    </row>
    <row r="1450" ht="11.25" customHeight="1">
      <c r="A1450" s="95" t="s">
        <v>3146</v>
      </c>
      <c r="B1450" s="96" t="s">
        <v>3147</v>
      </c>
      <c r="C1450" s="95" t="s">
        <v>361</v>
      </c>
      <c r="D1450" s="97">
        <f>VLOOKUP(A1450,emop0321!D:E,2,0)</f>
        <v>12.6</v>
      </c>
      <c r="E1450" s="98"/>
      <c r="F1450" s="98"/>
    </row>
    <row r="1451" ht="11.25" customHeight="1">
      <c r="A1451" s="95" t="s">
        <v>3148</v>
      </c>
      <c r="B1451" s="96" t="s">
        <v>3149</v>
      </c>
      <c r="C1451" s="95" t="s">
        <v>361</v>
      </c>
      <c r="D1451" s="97">
        <f>VLOOKUP(A1451,emop0321!D:E,2,0)</f>
        <v>4.83</v>
      </c>
      <c r="E1451" s="98"/>
      <c r="F1451" s="98"/>
    </row>
    <row r="1452" ht="11.25" customHeight="1">
      <c r="A1452" s="95" t="s">
        <v>3150</v>
      </c>
      <c r="B1452" s="96" t="s">
        <v>3151</v>
      </c>
      <c r="C1452" s="95" t="s">
        <v>361</v>
      </c>
      <c r="D1452" s="97">
        <f>VLOOKUP(A1452,emop0321!D:E,2,0)</f>
        <v>18.21</v>
      </c>
      <c r="E1452" s="98"/>
      <c r="F1452" s="98"/>
    </row>
    <row r="1453" ht="11.25" customHeight="1">
      <c r="A1453" s="95" t="s">
        <v>3152</v>
      </c>
      <c r="B1453" s="96" t="s">
        <v>3153</v>
      </c>
      <c r="C1453" s="95" t="s">
        <v>361</v>
      </c>
      <c r="D1453" s="97">
        <f>VLOOKUP(A1453,emop0321!D:E,2,0)</f>
        <v>15.4</v>
      </c>
      <c r="E1453" s="98"/>
      <c r="F1453" s="98"/>
    </row>
    <row r="1454" ht="11.25" customHeight="1">
      <c r="A1454" s="95" t="s">
        <v>3154</v>
      </c>
      <c r="B1454" s="96" t="s">
        <v>3155</v>
      </c>
      <c r="C1454" s="95" t="s">
        <v>992</v>
      </c>
      <c r="D1454" s="97">
        <f>VLOOKUP(A1454,emop0321!D:E,2,0)</f>
        <v>7</v>
      </c>
      <c r="E1454" s="98"/>
      <c r="F1454" s="98"/>
    </row>
    <row r="1455" ht="11.25" customHeight="1">
      <c r="A1455" s="95" t="s">
        <v>3156</v>
      </c>
      <c r="B1455" s="96" t="s">
        <v>3157</v>
      </c>
      <c r="C1455" s="95" t="s">
        <v>282</v>
      </c>
      <c r="D1455" s="97">
        <f>VLOOKUP(A1455,emop0321!D:E,2,0)</f>
        <v>4.83</v>
      </c>
      <c r="E1455" s="98"/>
      <c r="F1455" s="98"/>
    </row>
    <row r="1456" ht="11.25" customHeight="1">
      <c r="A1456" s="95" t="s">
        <v>3158</v>
      </c>
      <c r="B1456" s="96" t="s">
        <v>3159</v>
      </c>
      <c r="C1456" s="95" t="s">
        <v>282</v>
      </c>
      <c r="D1456" s="97">
        <f>VLOOKUP(A1456,emop0321!D:E,2,0)</f>
        <v>16.67</v>
      </c>
      <c r="E1456" s="98"/>
      <c r="F1456" s="98"/>
    </row>
    <row r="1457" ht="11.25" customHeight="1">
      <c r="A1457" s="95" t="s">
        <v>3160</v>
      </c>
      <c r="B1457" s="96" t="s">
        <v>3161</v>
      </c>
      <c r="C1457" s="95" t="s">
        <v>361</v>
      </c>
      <c r="D1457" s="97">
        <f>VLOOKUP(A1457,emop0321!D:E,2,0)</f>
        <v>33.34</v>
      </c>
      <c r="E1457" s="98"/>
      <c r="F1457" s="98"/>
    </row>
    <row r="1458" ht="11.25" customHeight="1">
      <c r="A1458" s="95" t="s">
        <v>3162</v>
      </c>
      <c r="B1458" s="96" t="s">
        <v>3163</v>
      </c>
      <c r="C1458" s="95" t="s">
        <v>992</v>
      </c>
      <c r="D1458" s="97">
        <f>VLOOKUP(A1458,emop0321!D:E,2,0)</f>
        <v>14</v>
      </c>
      <c r="E1458" s="98"/>
      <c r="F1458" s="98"/>
    </row>
    <row r="1459" ht="11.25" customHeight="1">
      <c r="A1459" s="95" t="s">
        <v>3164</v>
      </c>
      <c r="B1459" s="96" t="s">
        <v>3165</v>
      </c>
      <c r="C1459" s="95" t="s">
        <v>282</v>
      </c>
      <c r="D1459" s="97">
        <f>VLOOKUP(A1459,emop0321!D:E,2,0)</f>
        <v>4.62</v>
      </c>
      <c r="E1459" s="98"/>
      <c r="F1459" s="98"/>
    </row>
    <row r="1460" ht="11.25" customHeight="1">
      <c r="A1460" s="95" t="s">
        <v>3166</v>
      </c>
      <c r="B1460" s="96" t="s">
        <v>3167</v>
      </c>
      <c r="C1460" s="95" t="s">
        <v>361</v>
      </c>
      <c r="D1460" s="97">
        <f>VLOOKUP(A1460,emop0321!D:E,2,0)</f>
        <v>5.6</v>
      </c>
      <c r="E1460" s="98"/>
      <c r="F1460" s="98"/>
    </row>
    <row r="1461" ht="11.25" customHeight="1">
      <c r="A1461" s="95" t="s">
        <v>3168</v>
      </c>
      <c r="B1461" s="96" t="s">
        <v>3169</v>
      </c>
      <c r="C1461" s="95" t="s">
        <v>282</v>
      </c>
      <c r="D1461" s="97">
        <f>VLOOKUP(A1461,emop0321!D:E,2,0)</f>
        <v>284.09</v>
      </c>
      <c r="E1461" s="98"/>
      <c r="F1461" s="98"/>
    </row>
    <row r="1462" ht="11.25" customHeight="1">
      <c r="A1462" s="95" t="s">
        <v>3170</v>
      </c>
      <c r="B1462" s="96" t="s">
        <v>3171</v>
      </c>
      <c r="C1462" s="95" t="s">
        <v>282</v>
      </c>
      <c r="D1462" s="97">
        <f>VLOOKUP(A1462,emop0321!D:E,2,0)</f>
        <v>140.08</v>
      </c>
      <c r="E1462" s="98"/>
      <c r="F1462" s="98"/>
    </row>
    <row r="1463" ht="11.25" customHeight="1">
      <c r="A1463" s="95" t="s">
        <v>3172</v>
      </c>
      <c r="B1463" s="96" t="s">
        <v>3173</v>
      </c>
      <c r="C1463" s="95" t="s">
        <v>992</v>
      </c>
      <c r="D1463" s="97">
        <f>VLOOKUP(A1463,emop0321!D:E,2,0)</f>
        <v>1.86</v>
      </c>
      <c r="E1463" s="98"/>
      <c r="F1463" s="98"/>
    </row>
    <row r="1464" ht="11.25" customHeight="1">
      <c r="A1464" s="95" t="s">
        <v>3174</v>
      </c>
      <c r="B1464" s="96" t="s">
        <v>3175</v>
      </c>
      <c r="C1464" s="95" t="s">
        <v>992</v>
      </c>
      <c r="D1464" s="97">
        <f>VLOOKUP(A1464,emop0321!D:E,2,0)</f>
        <v>56.03</v>
      </c>
      <c r="E1464" s="98"/>
      <c r="F1464" s="98"/>
    </row>
    <row r="1465" ht="11.25" customHeight="1">
      <c r="A1465" s="95" t="s">
        <v>3176</v>
      </c>
      <c r="B1465" s="96" t="s">
        <v>3177</v>
      </c>
      <c r="C1465" s="95" t="s">
        <v>992</v>
      </c>
      <c r="D1465" s="97">
        <f>VLOOKUP(A1465,emop0321!D:E,2,0)</f>
        <v>52.23</v>
      </c>
      <c r="E1465" s="98"/>
      <c r="F1465" s="98"/>
    </row>
    <row r="1466" ht="11.25" customHeight="1">
      <c r="A1466" s="95" t="s">
        <v>3178</v>
      </c>
      <c r="B1466" s="96" t="s">
        <v>3179</v>
      </c>
      <c r="C1466" s="95" t="s">
        <v>992</v>
      </c>
      <c r="D1466" s="97">
        <f>VLOOKUP(A1466,emop0321!D:E,2,0)</f>
        <v>28.33</v>
      </c>
      <c r="E1466" s="98"/>
      <c r="F1466" s="98"/>
    </row>
    <row r="1467" ht="11.25" customHeight="1">
      <c r="A1467" s="95" t="s">
        <v>3180</v>
      </c>
      <c r="B1467" s="96" t="s">
        <v>3181</v>
      </c>
      <c r="C1467" s="95" t="s">
        <v>282</v>
      </c>
      <c r="D1467" s="97">
        <f>VLOOKUP(A1467,emop0321!D:E,2,0)</f>
        <v>5.04</v>
      </c>
      <c r="E1467" s="98"/>
      <c r="F1467" s="98"/>
    </row>
    <row r="1468" ht="11.25" customHeight="1">
      <c r="A1468" s="95" t="s">
        <v>3182</v>
      </c>
      <c r="B1468" s="96" t="s">
        <v>3183</v>
      </c>
      <c r="C1468" s="95" t="s">
        <v>992</v>
      </c>
      <c r="D1468" s="97">
        <f>VLOOKUP(A1468,emop0321!D:E,2,0)</f>
        <v>85.56</v>
      </c>
      <c r="E1468" s="98"/>
      <c r="F1468" s="98"/>
    </row>
    <row r="1469" ht="11.25" customHeight="1">
      <c r="A1469" s="95" t="s">
        <v>3184</v>
      </c>
      <c r="B1469" s="96" t="s">
        <v>3185</v>
      </c>
      <c r="C1469" s="95" t="s">
        <v>514</v>
      </c>
      <c r="D1469" s="97">
        <f>VLOOKUP(A1469,emop0321!D:E,2,0)</f>
        <v>16.1</v>
      </c>
      <c r="E1469" s="98"/>
      <c r="F1469" s="98"/>
    </row>
    <row r="1470" ht="11.25" customHeight="1">
      <c r="A1470" s="95" t="s">
        <v>3186</v>
      </c>
      <c r="B1470" s="96" t="s">
        <v>3187</v>
      </c>
      <c r="C1470" s="95" t="s">
        <v>514</v>
      </c>
      <c r="D1470" s="97">
        <f>VLOOKUP(A1470,emop0321!D:E,2,0)</f>
        <v>19.61</v>
      </c>
      <c r="E1470" s="98"/>
      <c r="F1470" s="98"/>
    </row>
    <row r="1471" ht="11.25" customHeight="1">
      <c r="A1471" s="95" t="s">
        <v>3188</v>
      </c>
      <c r="B1471" s="96" t="s">
        <v>3189</v>
      </c>
      <c r="C1471" s="95" t="s">
        <v>514</v>
      </c>
      <c r="D1471" s="97">
        <f>VLOOKUP(A1471,emop0321!D:E,2,0)</f>
        <v>23.11</v>
      </c>
      <c r="E1471" s="98"/>
      <c r="F1471" s="98"/>
    </row>
    <row r="1472" ht="11.25" customHeight="1">
      <c r="A1472" s="95" t="s">
        <v>3190</v>
      </c>
      <c r="B1472" s="96" t="s">
        <v>3191</v>
      </c>
      <c r="C1472" s="95" t="s">
        <v>514</v>
      </c>
      <c r="D1472" s="97">
        <f>VLOOKUP(A1472,emop0321!D:E,2,0)</f>
        <v>32.91</v>
      </c>
      <c r="E1472" s="98"/>
      <c r="F1472" s="98"/>
    </row>
    <row r="1473" ht="11.25" customHeight="1">
      <c r="A1473" s="95" t="s">
        <v>3192</v>
      </c>
      <c r="B1473" s="96" t="s">
        <v>3193</v>
      </c>
      <c r="C1473" s="95" t="s">
        <v>514</v>
      </c>
      <c r="D1473" s="97">
        <f>VLOOKUP(A1473,emop0321!D:E,2,0)</f>
        <v>40.62</v>
      </c>
      <c r="E1473" s="98"/>
      <c r="F1473" s="98"/>
    </row>
    <row r="1474" ht="11.25" customHeight="1">
      <c r="A1474" s="95" t="s">
        <v>3194</v>
      </c>
      <c r="B1474" s="96" t="s">
        <v>3195</v>
      </c>
      <c r="C1474" s="95" t="s">
        <v>514</v>
      </c>
      <c r="D1474" s="97">
        <f>VLOOKUP(A1474,emop0321!D:E,2,0)</f>
        <v>51.82</v>
      </c>
      <c r="E1474" s="98"/>
      <c r="F1474" s="98"/>
    </row>
    <row r="1475" ht="11.25" customHeight="1">
      <c r="A1475" s="95" t="s">
        <v>3196</v>
      </c>
      <c r="B1475" s="96" t="s">
        <v>3197</v>
      </c>
      <c r="C1475" s="95" t="s">
        <v>514</v>
      </c>
      <c r="D1475" s="97">
        <f>VLOOKUP(A1475,emop0321!D:E,2,0)</f>
        <v>67.93</v>
      </c>
      <c r="E1475" s="98"/>
      <c r="F1475" s="98"/>
    </row>
    <row r="1476" ht="11.25" customHeight="1">
      <c r="A1476" s="95" t="s">
        <v>3198</v>
      </c>
      <c r="B1476" s="96" t="s">
        <v>3199</v>
      </c>
      <c r="C1476" s="95" t="s">
        <v>3200</v>
      </c>
      <c r="D1476" s="97">
        <f>VLOOKUP(A1476,emop0321!D:E,2,0)</f>
        <v>0.77</v>
      </c>
      <c r="E1476" s="98"/>
      <c r="F1476" s="98"/>
    </row>
    <row r="1477" ht="11.25" customHeight="1">
      <c r="A1477" s="95" t="s">
        <v>3201</v>
      </c>
      <c r="B1477" s="96" t="s">
        <v>3202</v>
      </c>
      <c r="C1477" s="95" t="s">
        <v>3200</v>
      </c>
      <c r="D1477" s="97">
        <f>VLOOKUP(A1477,emop0321!D:E,2,0)</f>
        <v>0.56</v>
      </c>
      <c r="E1477" s="98"/>
      <c r="F1477" s="98"/>
    </row>
    <row r="1478" ht="11.25" customHeight="1">
      <c r="A1478" s="95" t="s">
        <v>3203</v>
      </c>
      <c r="B1478" s="96" t="s">
        <v>3204</v>
      </c>
      <c r="C1478" s="95" t="s">
        <v>3200</v>
      </c>
      <c r="D1478" s="97">
        <f>VLOOKUP(A1478,emop0321!D:E,2,0)</f>
        <v>1.26</v>
      </c>
      <c r="E1478" s="98"/>
      <c r="F1478" s="98"/>
    </row>
    <row r="1479" ht="11.25" customHeight="1">
      <c r="A1479" s="95" t="s">
        <v>3205</v>
      </c>
      <c r="B1479" s="96" t="s">
        <v>3206</v>
      </c>
      <c r="C1479" s="95" t="s">
        <v>3200</v>
      </c>
      <c r="D1479" s="97">
        <f>VLOOKUP(A1479,emop0321!D:E,2,0)</f>
        <v>0.84</v>
      </c>
      <c r="E1479" s="98"/>
      <c r="F1479" s="98"/>
    </row>
    <row r="1480" ht="11.25" customHeight="1">
      <c r="A1480" s="95" t="s">
        <v>3207</v>
      </c>
      <c r="B1480" s="96" t="s">
        <v>3208</v>
      </c>
      <c r="C1480" s="95" t="s">
        <v>514</v>
      </c>
      <c r="D1480" s="97">
        <f>VLOOKUP(A1480,emop0321!D:E,2,0)</f>
        <v>19.33</v>
      </c>
      <c r="E1480" s="98"/>
      <c r="F1480" s="98"/>
    </row>
    <row r="1481" ht="11.25" customHeight="1">
      <c r="A1481" s="95" t="s">
        <v>3209</v>
      </c>
      <c r="B1481" s="96" t="s">
        <v>3210</v>
      </c>
      <c r="C1481" s="95" t="s">
        <v>3200</v>
      </c>
      <c r="D1481" s="97">
        <f>VLOOKUP(A1481,emop0321!D:E,2,0)</f>
        <v>0.21</v>
      </c>
      <c r="E1481" s="98"/>
      <c r="F1481" s="98"/>
    </row>
    <row r="1482" ht="11.25" customHeight="1">
      <c r="A1482" s="95" t="s">
        <v>3211</v>
      </c>
      <c r="B1482" s="96" t="s">
        <v>3212</v>
      </c>
      <c r="C1482" s="95" t="s">
        <v>3200</v>
      </c>
      <c r="D1482" s="97">
        <f>VLOOKUP(A1482,emop0321!D:E,2,0)</f>
        <v>0.14</v>
      </c>
      <c r="E1482" s="98"/>
      <c r="F1482" s="98"/>
    </row>
    <row r="1483" ht="11.25" customHeight="1">
      <c r="A1483" s="95" t="s">
        <v>3213</v>
      </c>
      <c r="B1483" s="96" t="s">
        <v>3214</v>
      </c>
      <c r="C1483" s="95" t="s">
        <v>3215</v>
      </c>
      <c r="D1483" s="97">
        <f>VLOOKUP(A1483,emop0321!D:E,2,0)</f>
        <v>21.01</v>
      </c>
      <c r="E1483" s="98"/>
      <c r="F1483" s="98"/>
    </row>
    <row r="1484" ht="11.25" customHeight="1">
      <c r="A1484" s="95" t="s">
        <v>3216</v>
      </c>
      <c r="B1484" s="96" t="s">
        <v>3217</v>
      </c>
      <c r="C1484" s="95" t="s">
        <v>3215</v>
      </c>
      <c r="D1484" s="97">
        <f>VLOOKUP(A1484,emop0321!D:E,2,0)</f>
        <v>16.1</v>
      </c>
      <c r="E1484" s="98"/>
      <c r="F1484" s="98"/>
    </row>
    <row r="1485" ht="11.25" customHeight="1">
      <c r="A1485" s="95" t="s">
        <v>3218</v>
      </c>
      <c r="B1485" s="96" t="s">
        <v>3219</v>
      </c>
      <c r="C1485" s="95" t="s">
        <v>3220</v>
      </c>
      <c r="D1485" s="97">
        <f>VLOOKUP(A1485,emop0321!D:E,2,0)</f>
        <v>0.93</v>
      </c>
      <c r="E1485" s="98"/>
      <c r="F1485" s="98"/>
    </row>
    <row r="1486" ht="11.25" customHeight="1">
      <c r="A1486" s="95" t="s">
        <v>3221</v>
      </c>
      <c r="B1486" s="96" t="s">
        <v>3222</v>
      </c>
      <c r="C1486" s="95" t="s">
        <v>3220</v>
      </c>
      <c r="D1486" s="97">
        <f>VLOOKUP(A1486,emop0321!D:E,2,0)</f>
        <v>0.7</v>
      </c>
      <c r="E1486" s="98"/>
      <c r="F1486" s="98"/>
    </row>
    <row r="1487" ht="11.25" customHeight="1">
      <c r="A1487" s="95" t="s">
        <v>3223</v>
      </c>
      <c r="B1487" s="96" t="s">
        <v>3224</v>
      </c>
      <c r="C1487" s="95" t="s">
        <v>3200</v>
      </c>
      <c r="D1487" s="97">
        <f>VLOOKUP(A1487,emop0321!D:E,2,0)</f>
        <v>28.01</v>
      </c>
      <c r="E1487" s="98"/>
      <c r="F1487" s="98"/>
    </row>
    <row r="1488" ht="11.25" customHeight="1">
      <c r="A1488" s="95" t="s">
        <v>3225</v>
      </c>
      <c r="B1488" s="96" t="s">
        <v>3226</v>
      </c>
      <c r="C1488" s="95" t="s">
        <v>361</v>
      </c>
      <c r="D1488" s="97">
        <f>VLOOKUP(A1488,emop0321!D:E,2,0)</f>
        <v>117.28</v>
      </c>
      <c r="E1488" s="98"/>
      <c r="F1488" s="98"/>
    </row>
    <row r="1489" ht="11.25" customHeight="1">
      <c r="A1489" s="95" t="s">
        <v>3227</v>
      </c>
      <c r="B1489" s="96" t="s">
        <v>3228</v>
      </c>
      <c r="C1489" s="95" t="s">
        <v>361</v>
      </c>
      <c r="D1489" s="97">
        <f>VLOOKUP(A1489,emop0321!D:E,2,0)</f>
        <v>97.67</v>
      </c>
      <c r="E1489" s="98"/>
      <c r="F1489" s="98"/>
    </row>
    <row r="1490" ht="11.25" customHeight="1">
      <c r="A1490" s="95" t="s">
        <v>3229</v>
      </c>
      <c r="B1490" s="96" t="s">
        <v>3230</v>
      </c>
      <c r="C1490" s="95" t="s">
        <v>514</v>
      </c>
      <c r="D1490" s="97">
        <f>VLOOKUP(A1490,emop0321!D:E,2,0)</f>
        <v>84.04</v>
      </c>
      <c r="E1490" s="98"/>
      <c r="F1490" s="98"/>
    </row>
    <row r="1491" ht="11.25" customHeight="1">
      <c r="A1491" s="95" t="s">
        <v>3231</v>
      </c>
      <c r="B1491" s="96" t="s">
        <v>3232</v>
      </c>
      <c r="C1491" s="95" t="s">
        <v>514</v>
      </c>
      <c r="D1491" s="97">
        <f>VLOOKUP(A1491,emop0321!D:E,2,0)</f>
        <v>34.36</v>
      </c>
      <c r="E1491" s="98"/>
      <c r="F1491" s="98"/>
    </row>
    <row r="1492" ht="11.25" customHeight="1">
      <c r="A1492" s="95" t="s">
        <v>3233</v>
      </c>
      <c r="B1492" s="96" t="s">
        <v>3234</v>
      </c>
      <c r="C1492" s="95" t="s">
        <v>514</v>
      </c>
      <c r="D1492" s="97">
        <f>VLOOKUP(A1492,emop0321!D:E,2,0)</f>
        <v>55.37</v>
      </c>
      <c r="E1492" s="98"/>
      <c r="F1492" s="98"/>
    </row>
    <row r="1493" ht="11.25" customHeight="1">
      <c r="A1493" s="95" t="s">
        <v>3235</v>
      </c>
      <c r="B1493" s="96" t="s">
        <v>3236</v>
      </c>
      <c r="C1493" s="95" t="s">
        <v>514</v>
      </c>
      <c r="D1493" s="97">
        <f>VLOOKUP(A1493,emop0321!D:E,2,0)</f>
        <v>140.08</v>
      </c>
      <c r="E1493" s="98"/>
      <c r="F1493" s="98"/>
    </row>
    <row r="1494" ht="11.25" customHeight="1">
      <c r="A1494" s="95" t="s">
        <v>3237</v>
      </c>
      <c r="B1494" s="96" t="s">
        <v>3238</v>
      </c>
      <c r="C1494" s="95" t="s">
        <v>282</v>
      </c>
      <c r="D1494" s="97">
        <f>VLOOKUP(A1494,emop0321!D:E,2,0)</f>
        <v>2.1</v>
      </c>
      <c r="E1494" s="98"/>
      <c r="F1494" s="98"/>
    </row>
    <row r="1495" ht="11.25" customHeight="1">
      <c r="A1495" s="95" t="s">
        <v>3239</v>
      </c>
      <c r="B1495" s="96" t="s">
        <v>3240</v>
      </c>
      <c r="C1495" s="95" t="s">
        <v>992</v>
      </c>
      <c r="D1495" s="97">
        <f>VLOOKUP(A1495,emop0321!D:E,2,0)</f>
        <v>9.9</v>
      </c>
      <c r="E1495" s="98"/>
      <c r="F1495" s="98"/>
    </row>
    <row r="1496" ht="11.25" customHeight="1">
      <c r="A1496" s="95" t="s">
        <v>3241</v>
      </c>
      <c r="B1496" s="96" t="s">
        <v>3242</v>
      </c>
      <c r="C1496" s="95" t="s">
        <v>992</v>
      </c>
      <c r="D1496" s="97">
        <f>VLOOKUP(A1496,emop0321!D:E,2,0)</f>
        <v>4.89</v>
      </c>
      <c r="E1496" s="98"/>
      <c r="F1496" s="98"/>
    </row>
    <row r="1497" ht="11.25" customHeight="1">
      <c r="A1497" s="95" t="s">
        <v>3243</v>
      </c>
      <c r="B1497" s="96" t="s">
        <v>3244</v>
      </c>
      <c r="C1497" s="95" t="s">
        <v>992</v>
      </c>
      <c r="D1497" s="97">
        <f>VLOOKUP(A1497,emop0321!D:E,2,0)</f>
        <v>6.52</v>
      </c>
      <c r="E1497" s="98"/>
      <c r="F1497" s="98"/>
    </row>
    <row r="1498" ht="11.25" customHeight="1">
      <c r="A1498" s="95" t="s">
        <v>3245</v>
      </c>
      <c r="B1498" s="96" t="s">
        <v>3246</v>
      </c>
      <c r="C1498" s="95" t="s">
        <v>992</v>
      </c>
      <c r="D1498" s="97">
        <f>VLOOKUP(A1498,emop0321!D:E,2,0)</f>
        <v>4.56</v>
      </c>
      <c r="E1498" s="98"/>
      <c r="F1498" s="98"/>
    </row>
    <row r="1499" ht="11.25" customHeight="1">
      <c r="A1499" s="95" t="s">
        <v>3247</v>
      </c>
      <c r="B1499" s="96" t="s">
        <v>3248</v>
      </c>
      <c r="C1499" s="95" t="s">
        <v>282</v>
      </c>
      <c r="D1499" s="97">
        <f>VLOOKUP(A1499,emop0321!D:E,2,0)</f>
        <v>9.13</v>
      </c>
      <c r="E1499" s="98"/>
      <c r="F1499" s="98"/>
    </row>
    <row r="1500" ht="11.25" customHeight="1">
      <c r="A1500" s="95" t="s">
        <v>3249</v>
      </c>
      <c r="B1500" s="96" t="s">
        <v>3250</v>
      </c>
      <c r="C1500" s="95" t="s">
        <v>282</v>
      </c>
      <c r="D1500" s="97">
        <f>VLOOKUP(A1500,emop0321!D:E,2,0)</f>
        <v>2.74</v>
      </c>
      <c r="E1500" s="98"/>
      <c r="F1500" s="98"/>
    </row>
    <row r="1501" ht="11.25" customHeight="1">
      <c r="A1501" s="95" t="s">
        <v>3251</v>
      </c>
      <c r="B1501" s="96" t="s">
        <v>3252</v>
      </c>
      <c r="C1501" s="95" t="s">
        <v>361</v>
      </c>
      <c r="D1501" s="97">
        <f>VLOOKUP(A1501,emop0321!D:E,2,0)</f>
        <v>4.08</v>
      </c>
      <c r="E1501" s="98"/>
      <c r="F1501" s="98"/>
    </row>
    <row r="1502" ht="11.25" customHeight="1">
      <c r="A1502" s="95" t="s">
        <v>3253</v>
      </c>
      <c r="B1502" s="96" t="s">
        <v>3254</v>
      </c>
      <c r="C1502" s="95" t="s">
        <v>992</v>
      </c>
      <c r="D1502" s="97">
        <f>VLOOKUP(A1502,emop0321!D:E,2,0)</f>
        <v>5.71</v>
      </c>
      <c r="E1502" s="98"/>
      <c r="F1502" s="98"/>
    </row>
    <row r="1503" ht="11.25" customHeight="1">
      <c r="A1503" s="95" t="s">
        <v>3255</v>
      </c>
      <c r="B1503" s="96" t="s">
        <v>3256</v>
      </c>
      <c r="C1503" s="95" t="s">
        <v>992</v>
      </c>
      <c r="D1503" s="97">
        <f>VLOOKUP(A1503,emop0321!D:E,2,0)</f>
        <v>4.89</v>
      </c>
      <c r="E1503" s="98"/>
      <c r="F1503" s="98"/>
    </row>
    <row r="1504" ht="11.25" customHeight="1">
      <c r="A1504" s="95" t="s">
        <v>3257</v>
      </c>
      <c r="B1504" s="96" t="s">
        <v>3258</v>
      </c>
      <c r="C1504" s="95" t="s">
        <v>992</v>
      </c>
      <c r="D1504" s="97">
        <f>VLOOKUP(A1504,emop0321!D:E,2,0)</f>
        <v>4.89</v>
      </c>
      <c r="E1504" s="98"/>
      <c r="F1504" s="98"/>
    </row>
    <row r="1505" ht="11.25" customHeight="1">
      <c r="A1505" s="95" t="s">
        <v>3259</v>
      </c>
      <c r="B1505" s="96" t="s">
        <v>3260</v>
      </c>
      <c r="C1505" s="95" t="s">
        <v>992</v>
      </c>
      <c r="D1505" s="97">
        <f>VLOOKUP(A1505,emop0321!D:E,2,0)</f>
        <v>11.09</v>
      </c>
      <c r="E1505" s="98"/>
      <c r="F1505" s="98"/>
    </row>
    <row r="1506" ht="11.25" customHeight="1">
      <c r="A1506" s="95" t="s">
        <v>3261</v>
      </c>
      <c r="B1506" s="96" t="s">
        <v>3262</v>
      </c>
      <c r="C1506" s="95" t="s">
        <v>992</v>
      </c>
      <c r="D1506" s="97">
        <f>VLOOKUP(A1506,emop0321!D:E,2,0)</f>
        <v>9.79</v>
      </c>
      <c r="E1506" s="98"/>
      <c r="F1506" s="98"/>
    </row>
    <row r="1507" ht="11.25" customHeight="1">
      <c r="A1507" s="95" t="s">
        <v>3263</v>
      </c>
      <c r="B1507" s="96" t="s">
        <v>3264</v>
      </c>
      <c r="C1507" s="95" t="s">
        <v>992</v>
      </c>
      <c r="D1507" s="97">
        <f>VLOOKUP(A1507,emop0321!D:E,2,0)</f>
        <v>9.13</v>
      </c>
      <c r="E1507" s="98"/>
      <c r="F1507" s="98"/>
    </row>
    <row r="1508" ht="11.25" customHeight="1">
      <c r="A1508" s="95" t="s">
        <v>3265</v>
      </c>
      <c r="B1508" s="96" t="s">
        <v>3266</v>
      </c>
      <c r="C1508" s="95" t="s">
        <v>992</v>
      </c>
      <c r="D1508" s="97">
        <f>VLOOKUP(A1508,emop0321!D:E,2,0)</f>
        <v>6.52</v>
      </c>
      <c r="E1508" s="98"/>
      <c r="F1508" s="98"/>
    </row>
    <row r="1509" ht="11.25" customHeight="1">
      <c r="A1509" s="95" t="s">
        <v>3267</v>
      </c>
      <c r="B1509" s="96" t="s">
        <v>3268</v>
      </c>
      <c r="C1509" s="95" t="s">
        <v>992</v>
      </c>
      <c r="D1509" s="97">
        <f>VLOOKUP(A1509,emop0321!D:E,2,0)</f>
        <v>4.56</v>
      </c>
      <c r="E1509" s="98"/>
      <c r="F1509" s="98"/>
    </row>
    <row r="1510" ht="11.25" customHeight="1">
      <c r="A1510" s="95" t="s">
        <v>3269</v>
      </c>
      <c r="B1510" s="96" t="s">
        <v>3270</v>
      </c>
      <c r="C1510" s="95" t="s">
        <v>361</v>
      </c>
      <c r="D1510" s="97">
        <f>VLOOKUP(A1510,emop0321!D:E,2,0)</f>
        <v>1.54</v>
      </c>
      <c r="E1510" s="98"/>
      <c r="F1510" s="98"/>
    </row>
    <row r="1511" ht="11.25" customHeight="1">
      <c r="A1511" s="95" t="s">
        <v>3271</v>
      </c>
      <c r="B1511" s="96" t="s">
        <v>3272</v>
      </c>
      <c r="C1511" s="95" t="s">
        <v>992</v>
      </c>
      <c r="D1511" s="97">
        <f>VLOOKUP(A1511,emop0321!D:E,2,0)</f>
        <v>20.31</v>
      </c>
      <c r="E1511" s="98"/>
      <c r="F1511" s="98"/>
    </row>
    <row r="1512" ht="11.25" customHeight="1">
      <c r="A1512" s="95" t="s">
        <v>3273</v>
      </c>
      <c r="B1512" s="96" t="s">
        <v>3274</v>
      </c>
      <c r="C1512" s="95" t="s">
        <v>514</v>
      </c>
      <c r="D1512" s="97">
        <f>VLOOKUP(A1512,emop0321!D:E,2,0)</f>
        <v>56.03</v>
      </c>
      <c r="E1512" s="98"/>
      <c r="F1512" s="98"/>
    </row>
    <row r="1513" ht="11.25" customHeight="1">
      <c r="A1513" s="95" t="s">
        <v>3275</v>
      </c>
      <c r="B1513" s="96" t="s">
        <v>3276</v>
      </c>
      <c r="C1513" s="95" t="s">
        <v>992</v>
      </c>
      <c r="D1513" s="97">
        <f>VLOOKUP(A1513,emop0321!D:E,2,0)</f>
        <v>5.71</v>
      </c>
      <c r="E1513" s="98"/>
      <c r="F1513" s="98"/>
    </row>
    <row r="1514" ht="11.25" customHeight="1">
      <c r="A1514" s="95" t="s">
        <v>3277</v>
      </c>
      <c r="B1514" s="96" t="s">
        <v>3278</v>
      </c>
      <c r="C1514" s="95" t="s">
        <v>992</v>
      </c>
      <c r="D1514" s="97">
        <f>VLOOKUP(A1514,emop0321!D:E,2,0)</f>
        <v>6.2</v>
      </c>
      <c r="E1514" s="98"/>
      <c r="F1514" s="98"/>
    </row>
    <row r="1515" ht="11.25" customHeight="1">
      <c r="A1515" s="95" t="s">
        <v>3279</v>
      </c>
      <c r="B1515" s="96" t="s">
        <v>3280</v>
      </c>
      <c r="C1515" s="95" t="s">
        <v>282</v>
      </c>
      <c r="D1515" s="97">
        <f>VLOOKUP(A1515,emop0321!D:E,2,0)</f>
        <v>259.31</v>
      </c>
      <c r="E1515" s="98"/>
      <c r="F1515" s="98"/>
    </row>
    <row r="1516" ht="11.25" customHeight="1">
      <c r="A1516" s="95" t="s">
        <v>3281</v>
      </c>
      <c r="B1516" s="96" t="s">
        <v>3282</v>
      </c>
      <c r="C1516" s="95" t="s">
        <v>282</v>
      </c>
      <c r="D1516" s="97">
        <f>VLOOKUP(A1516,emop0321!D:E,2,0)</f>
        <v>388.96</v>
      </c>
      <c r="E1516" s="98"/>
      <c r="F1516" s="98"/>
    </row>
    <row r="1517" ht="11.25" customHeight="1">
      <c r="A1517" s="95" t="s">
        <v>3283</v>
      </c>
      <c r="B1517" s="96" t="s">
        <v>3284</v>
      </c>
      <c r="C1517" s="95" t="s">
        <v>282</v>
      </c>
      <c r="D1517" s="97">
        <f>VLOOKUP(A1517,emop0321!D:E,2,0)</f>
        <v>565.14</v>
      </c>
      <c r="E1517" s="98"/>
      <c r="F1517" s="98"/>
    </row>
    <row r="1518" ht="11.25" customHeight="1">
      <c r="A1518" s="95" t="s">
        <v>3285</v>
      </c>
      <c r="B1518" s="96" t="s">
        <v>3286</v>
      </c>
      <c r="C1518" s="95" t="s">
        <v>282</v>
      </c>
      <c r="D1518" s="97">
        <f>VLOOKUP(A1518,emop0321!D:E,2,0)</f>
        <v>777.92</v>
      </c>
      <c r="E1518" s="98"/>
      <c r="F1518" s="98"/>
    </row>
    <row r="1519" ht="11.25" customHeight="1">
      <c r="A1519" s="95" t="s">
        <v>3287</v>
      </c>
      <c r="B1519" s="96" t="s">
        <v>3288</v>
      </c>
      <c r="C1519" s="95" t="s">
        <v>361</v>
      </c>
      <c r="D1519" s="97">
        <f>VLOOKUP(A1519,emop0321!D:E,2,0)</f>
        <v>19.33</v>
      </c>
      <c r="E1519" s="98"/>
      <c r="F1519" s="98"/>
    </row>
    <row r="1520" ht="11.25" customHeight="1">
      <c r="A1520" s="95" t="s">
        <v>35</v>
      </c>
      <c r="B1520" s="96" t="s">
        <v>3289</v>
      </c>
      <c r="C1520" s="95" t="s">
        <v>992</v>
      </c>
      <c r="D1520" s="97">
        <f>VLOOKUP(A1520,emop0321!D:E,2,0)</f>
        <v>47.97</v>
      </c>
      <c r="E1520" s="98"/>
      <c r="F1520" s="98"/>
    </row>
    <row r="1521" ht="11.25" customHeight="1">
      <c r="A1521" s="95" t="s">
        <v>3290</v>
      </c>
      <c r="B1521" s="96" t="s">
        <v>3291</v>
      </c>
      <c r="C1521" s="95" t="s">
        <v>992</v>
      </c>
      <c r="D1521" s="97">
        <f>VLOOKUP(A1521,emop0321!D:E,2,0)</f>
        <v>239.85</v>
      </c>
      <c r="E1521" s="98"/>
      <c r="F1521" s="98"/>
    </row>
    <row r="1522" ht="11.25" customHeight="1">
      <c r="A1522" s="95" t="s">
        <v>3292</v>
      </c>
      <c r="B1522" s="96" t="s">
        <v>3293</v>
      </c>
      <c r="C1522" s="95" t="s">
        <v>992</v>
      </c>
      <c r="D1522" s="97">
        <f>VLOOKUP(A1522,emop0321!D:E,2,0)</f>
        <v>79.95</v>
      </c>
      <c r="E1522" s="98"/>
      <c r="F1522" s="98"/>
    </row>
    <row r="1523" ht="11.25" customHeight="1">
      <c r="A1523" s="95" t="s">
        <v>3294</v>
      </c>
      <c r="B1523" s="96" t="s">
        <v>3295</v>
      </c>
      <c r="C1523" s="95" t="s">
        <v>992</v>
      </c>
      <c r="D1523" s="97">
        <f>VLOOKUP(A1523,emop0321!D:E,2,0)</f>
        <v>79.95</v>
      </c>
      <c r="E1523" s="98"/>
      <c r="F1523" s="98"/>
    </row>
    <row r="1524" ht="11.25" customHeight="1">
      <c r="A1524" s="95" t="s">
        <v>3296</v>
      </c>
      <c r="B1524" s="96" t="s">
        <v>3297</v>
      </c>
      <c r="C1524" s="95" t="s">
        <v>992</v>
      </c>
      <c r="D1524" s="97">
        <f>VLOOKUP(A1524,emop0321!D:E,2,0)</f>
        <v>159.9</v>
      </c>
      <c r="E1524" s="98"/>
      <c r="F1524" s="98"/>
    </row>
    <row r="1525" ht="11.25" customHeight="1">
      <c r="A1525" s="95" t="s">
        <v>3298</v>
      </c>
      <c r="B1525" s="96" t="s">
        <v>3299</v>
      </c>
      <c r="C1525" s="95" t="s">
        <v>361</v>
      </c>
      <c r="D1525" s="97">
        <f>VLOOKUP(A1525,emop0321!D:E,2,0)</f>
        <v>10.54</v>
      </c>
      <c r="E1525" s="98"/>
      <c r="F1525" s="98"/>
    </row>
    <row r="1526" ht="11.25" customHeight="1">
      <c r="A1526" s="95" t="s">
        <v>3300</v>
      </c>
      <c r="B1526" s="96" t="s">
        <v>3301</v>
      </c>
      <c r="C1526" s="95" t="s">
        <v>361</v>
      </c>
      <c r="D1526" s="97">
        <f>VLOOKUP(A1526,emop0321!D:E,2,0)</f>
        <v>10.87</v>
      </c>
      <c r="E1526" s="98"/>
      <c r="F1526" s="98"/>
    </row>
    <row r="1527" ht="11.25" customHeight="1">
      <c r="A1527" s="95" t="s">
        <v>3302</v>
      </c>
      <c r="B1527" s="96" t="s">
        <v>3303</v>
      </c>
      <c r="C1527" s="95" t="s">
        <v>361</v>
      </c>
      <c r="D1527" s="97">
        <f>VLOOKUP(A1527,emop0321!D:E,2,0)</f>
        <v>11.63</v>
      </c>
      <c r="E1527" s="98"/>
      <c r="F1527" s="98"/>
    </row>
    <row r="1528" ht="11.25" customHeight="1">
      <c r="A1528" s="95" t="s">
        <v>3304</v>
      </c>
      <c r="B1528" s="96" t="s">
        <v>3305</v>
      </c>
      <c r="C1528" s="95" t="s">
        <v>361</v>
      </c>
      <c r="D1528" s="97">
        <f>VLOOKUP(A1528,emop0321!D:E,2,0)</f>
        <v>14.61</v>
      </c>
      <c r="E1528" s="98"/>
      <c r="F1528" s="98"/>
    </row>
    <row r="1529" ht="11.25" customHeight="1">
      <c r="A1529" s="95" t="s">
        <v>3306</v>
      </c>
      <c r="B1529" s="96" t="s">
        <v>3307</v>
      </c>
      <c r="C1529" s="95" t="s">
        <v>361</v>
      </c>
      <c r="D1529" s="97">
        <f>VLOOKUP(A1529,emop0321!D:E,2,0)</f>
        <v>30.14</v>
      </c>
      <c r="E1529" s="98"/>
      <c r="F1529" s="98"/>
    </row>
    <row r="1530" ht="11.25" customHeight="1">
      <c r="A1530" s="95" t="s">
        <v>3308</v>
      </c>
      <c r="B1530" s="96" t="s">
        <v>3309</v>
      </c>
      <c r="C1530" s="95" t="s">
        <v>3310</v>
      </c>
      <c r="D1530" s="97">
        <f>VLOOKUP(A1530,emop0321!D:E,2,0)</f>
        <v>28.01</v>
      </c>
      <c r="E1530" s="98"/>
      <c r="F1530" s="98"/>
    </row>
    <row r="1531" ht="11.25" customHeight="1">
      <c r="A1531" s="95" t="s">
        <v>3311</v>
      </c>
      <c r="B1531" s="96" t="s">
        <v>3312</v>
      </c>
      <c r="C1531" s="95" t="s">
        <v>282</v>
      </c>
      <c r="D1531" s="97">
        <f>VLOOKUP(A1531,emop0321!D:E,2,0)</f>
        <v>63.03</v>
      </c>
      <c r="E1531" s="98"/>
      <c r="F1531" s="98"/>
    </row>
    <row r="1532" ht="11.25" customHeight="1">
      <c r="A1532" s="95" t="s">
        <v>3313</v>
      </c>
      <c r="B1532" s="96" t="s">
        <v>3314</v>
      </c>
      <c r="C1532" s="95" t="s">
        <v>282</v>
      </c>
      <c r="D1532" s="97">
        <f>VLOOKUP(A1532,emop0321!D:E,2,0)</f>
        <v>1.87</v>
      </c>
      <c r="E1532" s="98"/>
      <c r="F1532" s="98"/>
    </row>
    <row r="1533" ht="11.25" customHeight="1">
      <c r="A1533" s="95" t="s">
        <v>3315</v>
      </c>
      <c r="B1533" s="96" t="s">
        <v>3316</v>
      </c>
      <c r="C1533" s="95" t="s">
        <v>282</v>
      </c>
      <c r="D1533" s="97">
        <f>VLOOKUP(A1533,emop0321!D:E,2,0)</f>
        <v>9.66</v>
      </c>
      <c r="E1533" s="98"/>
      <c r="F1533" s="98"/>
    </row>
    <row r="1534" ht="11.25" customHeight="1">
      <c r="A1534" s="95" t="s">
        <v>3317</v>
      </c>
      <c r="B1534" s="96" t="s">
        <v>3318</v>
      </c>
      <c r="C1534" s="95" t="s">
        <v>282</v>
      </c>
      <c r="D1534" s="97">
        <f>VLOOKUP(A1534,emop0321!D:E,2,0)</f>
        <v>19.33</v>
      </c>
      <c r="E1534" s="98"/>
      <c r="F1534" s="98"/>
    </row>
    <row r="1535" ht="11.25" customHeight="1">
      <c r="A1535" s="95" t="s">
        <v>3319</v>
      </c>
      <c r="B1535" s="96" t="s">
        <v>3320</v>
      </c>
      <c r="C1535" s="95" t="s">
        <v>282</v>
      </c>
      <c r="D1535" s="97">
        <f>VLOOKUP(A1535,emop0321!D:E,2,0)</f>
        <v>38.66</v>
      </c>
      <c r="E1535" s="98"/>
      <c r="F1535" s="98"/>
    </row>
    <row r="1536" ht="11.25" customHeight="1">
      <c r="A1536" s="95" t="s">
        <v>3321</v>
      </c>
      <c r="B1536" s="96" t="s">
        <v>3322</v>
      </c>
      <c r="C1536" s="95" t="s">
        <v>282</v>
      </c>
      <c r="D1536" s="97">
        <f>VLOOKUP(A1536,emop0321!D:E,2,0)</f>
        <v>86.99</v>
      </c>
      <c r="E1536" s="98"/>
      <c r="F1536" s="98"/>
    </row>
    <row r="1537" ht="11.25" customHeight="1">
      <c r="A1537" s="95" t="s">
        <v>3323</v>
      </c>
      <c r="B1537" s="96" t="s">
        <v>3324</v>
      </c>
      <c r="C1537" s="95" t="s">
        <v>361</v>
      </c>
      <c r="D1537" s="97">
        <f>VLOOKUP(A1537,emop0321!D:E,2,0)</f>
        <v>6.76</v>
      </c>
      <c r="E1537" s="98"/>
      <c r="F1537" s="98"/>
    </row>
    <row r="1538" ht="11.25" customHeight="1">
      <c r="A1538" s="95" t="s">
        <v>3325</v>
      </c>
      <c r="B1538" s="96" t="s">
        <v>3326</v>
      </c>
      <c r="C1538" s="95" t="s">
        <v>361</v>
      </c>
      <c r="D1538" s="97">
        <f>VLOOKUP(A1538,emop0321!D:E,2,0)</f>
        <v>11.59</v>
      </c>
      <c r="E1538" s="98"/>
      <c r="F1538" s="98"/>
    </row>
    <row r="1539" ht="11.25" customHeight="1">
      <c r="A1539" s="95" t="s">
        <v>3327</v>
      </c>
      <c r="B1539" s="96" t="s">
        <v>3328</v>
      </c>
      <c r="C1539" s="95" t="s">
        <v>514</v>
      </c>
      <c r="D1539" s="97">
        <f>VLOOKUP(A1539,emop0321!D:E,2,0)</f>
        <v>18.91</v>
      </c>
      <c r="E1539" s="98"/>
      <c r="F1539" s="98"/>
    </row>
    <row r="1540" ht="11.25" customHeight="1">
      <c r="A1540" s="95" t="s">
        <v>3329</v>
      </c>
      <c r="B1540" s="96" t="s">
        <v>3330</v>
      </c>
      <c r="C1540" s="95" t="s">
        <v>992</v>
      </c>
      <c r="D1540" s="97">
        <f>VLOOKUP(A1540,emop0321!D:E,2,0)</f>
        <v>21.01</v>
      </c>
      <c r="E1540" s="98"/>
      <c r="F1540" s="98"/>
    </row>
    <row r="1541" ht="11.25" customHeight="1">
      <c r="A1541" s="95" t="s">
        <v>3331</v>
      </c>
      <c r="B1541" s="96" t="s">
        <v>3332</v>
      </c>
      <c r="C1541" s="95" t="s">
        <v>992</v>
      </c>
      <c r="D1541" s="97">
        <f>VLOOKUP(A1541,emop0321!D:E,2,0)</f>
        <v>6.19</v>
      </c>
      <c r="E1541" s="98"/>
      <c r="F1541" s="98"/>
    </row>
    <row r="1542" ht="11.25" customHeight="1">
      <c r="A1542" s="95" t="s">
        <v>3333</v>
      </c>
      <c r="B1542" s="96" t="s">
        <v>3334</v>
      </c>
      <c r="C1542" s="95" t="s">
        <v>992</v>
      </c>
      <c r="D1542" s="97">
        <f>VLOOKUP(A1542,emop0321!D:E,2,0)</f>
        <v>1.98</v>
      </c>
      <c r="E1542" s="98"/>
      <c r="F1542" s="98"/>
    </row>
    <row r="1543" ht="11.25" customHeight="1">
      <c r="A1543" s="95" t="s">
        <v>3335</v>
      </c>
      <c r="B1543" s="96" t="s">
        <v>3336</v>
      </c>
      <c r="C1543" s="95" t="s">
        <v>361</v>
      </c>
      <c r="D1543" s="97">
        <f>VLOOKUP(A1543,emop0321!D:E,2,0)</f>
        <v>46.92</v>
      </c>
      <c r="E1543" s="98"/>
      <c r="F1543" s="98"/>
    </row>
    <row r="1544" ht="11.25" customHeight="1">
      <c r="A1544" s="95" t="s">
        <v>3337</v>
      </c>
      <c r="B1544" s="96" t="s">
        <v>3338</v>
      </c>
      <c r="C1544" s="95" t="s">
        <v>361</v>
      </c>
      <c r="D1544" s="97">
        <f>VLOOKUP(A1544,emop0321!D:E,2,0)</f>
        <v>48.09</v>
      </c>
      <c r="E1544" s="98"/>
      <c r="F1544" s="98"/>
    </row>
    <row r="1545" ht="11.25" customHeight="1">
      <c r="A1545" s="95" t="s">
        <v>3339</v>
      </c>
      <c r="B1545" s="96" t="s">
        <v>3340</v>
      </c>
      <c r="C1545" s="95" t="s">
        <v>361</v>
      </c>
      <c r="D1545" s="97">
        <f>VLOOKUP(A1545,emop0321!D:E,2,0)</f>
        <v>55.13</v>
      </c>
      <c r="E1545" s="98"/>
      <c r="F1545" s="98"/>
    </row>
    <row r="1546" ht="11.25" customHeight="1">
      <c r="A1546" s="95" t="s">
        <v>3341</v>
      </c>
      <c r="B1546" s="96" t="s">
        <v>3342</v>
      </c>
      <c r="C1546" s="95" t="s">
        <v>361</v>
      </c>
      <c r="D1546" s="97">
        <f>VLOOKUP(A1546,emop0321!D:E,2,0)</f>
        <v>57.48</v>
      </c>
      <c r="E1546" s="98"/>
      <c r="F1546" s="98"/>
    </row>
    <row r="1547" ht="11.25" customHeight="1">
      <c r="A1547" s="95" t="s">
        <v>3343</v>
      </c>
      <c r="B1547" s="96" t="s">
        <v>3344</v>
      </c>
      <c r="C1547" s="95" t="s">
        <v>361</v>
      </c>
      <c r="D1547" s="97">
        <f>VLOOKUP(A1547,emop0321!D:E,2,0)</f>
        <v>71.56</v>
      </c>
      <c r="E1547" s="98"/>
      <c r="F1547" s="98"/>
    </row>
    <row r="1548" ht="11.25" customHeight="1">
      <c r="A1548" s="95" t="s">
        <v>3345</v>
      </c>
      <c r="B1548" s="96" t="s">
        <v>3346</v>
      </c>
      <c r="C1548" s="95" t="s">
        <v>992</v>
      </c>
      <c r="D1548" s="97">
        <f>VLOOKUP(A1548,emop0321!D:E,2,0)</f>
        <v>28.43</v>
      </c>
      <c r="E1548" s="98"/>
      <c r="F1548" s="98"/>
    </row>
    <row r="1549" ht="11.25" customHeight="1">
      <c r="A1549" s="95" t="s">
        <v>3347</v>
      </c>
      <c r="B1549" s="96" t="s">
        <v>3348</v>
      </c>
      <c r="C1549" s="95" t="s">
        <v>992</v>
      </c>
      <c r="D1549" s="97">
        <f>VLOOKUP(A1549,emop0321!D:E,2,0)</f>
        <v>29.8</v>
      </c>
      <c r="E1549" s="98"/>
      <c r="F1549" s="98"/>
    </row>
    <row r="1550" ht="11.25" customHeight="1">
      <c r="A1550" s="95" t="s">
        <v>3349</v>
      </c>
      <c r="B1550" s="96" t="s">
        <v>3350</v>
      </c>
      <c r="C1550" s="95" t="s">
        <v>992</v>
      </c>
      <c r="D1550" s="97">
        <f>VLOOKUP(A1550,emop0321!D:E,2,0)</f>
        <v>28.07</v>
      </c>
      <c r="E1550" s="98"/>
      <c r="F1550" s="98"/>
    </row>
    <row r="1551" ht="11.25" customHeight="1">
      <c r="A1551" s="95" t="s">
        <v>3351</v>
      </c>
      <c r="B1551" s="96" t="s">
        <v>3352</v>
      </c>
      <c r="C1551" s="95" t="s">
        <v>992</v>
      </c>
      <c r="D1551" s="97">
        <f>VLOOKUP(A1551,emop0321!D:E,2,0)</f>
        <v>29.8</v>
      </c>
      <c r="E1551" s="98"/>
      <c r="F1551" s="98"/>
    </row>
    <row r="1552" ht="11.25" customHeight="1">
      <c r="A1552" s="95" t="s">
        <v>3353</v>
      </c>
      <c r="B1552" s="96" t="s">
        <v>3354</v>
      </c>
      <c r="C1552" s="95" t="s">
        <v>992</v>
      </c>
      <c r="D1552" s="97">
        <f>VLOOKUP(A1552,emop0321!D:E,2,0)</f>
        <v>9.51</v>
      </c>
      <c r="E1552" s="98"/>
      <c r="F1552" s="98"/>
    </row>
    <row r="1553" ht="11.25" customHeight="1">
      <c r="A1553" s="95" t="s">
        <v>3355</v>
      </c>
      <c r="B1553" s="96" t="s">
        <v>3356</v>
      </c>
      <c r="C1553" s="95" t="s">
        <v>992</v>
      </c>
      <c r="D1553" s="97">
        <f>VLOOKUP(A1553,emop0321!D:E,2,0)</f>
        <v>17.46</v>
      </c>
      <c r="E1553" s="98"/>
      <c r="F1553" s="98"/>
    </row>
    <row r="1554" ht="11.25" customHeight="1">
      <c r="A1554" s="95" t="s">
        <v>3357</v>
      </c>
      <c r="B1554" s="96" t="s">
        <v>3358</v>
      </c>
      <c r="C1554" s="95" t="s">
        <v>3123</v>
      </c>
      <c r="D1554" s="97">
        <f>VLOOKUP(A1554,emop0321!D:E,2,0)</f>
        <v>0.74</v>
      </c>
      <c r="E1554" s="98"/>
      <c r="F1554" s="98"/>
    </row>
    <row r="1555" ht="11.25" customHeight="1">
      <c r="A1555" s="95" t="s">
        <v>3359</v>
      </c>
      <c r="B1555" s="96" t="s">
        <v>3360</v>
      </c>
      <c r="C1555" s="95" t="s">
        <v>282</v>
      </c>
      <c r="D1555" s="97">
        <f>VLOOKUP(A1555,emop0321!D:E,2,0)</f>
        <v>10.44</v>
      </c>
      <c r="E1555" s="98"/>
      <c r="F1555" s="98"/>
    </row>
    <row r="1556" ht="11.25" customHeight="1">
      <c r="A1556" s="95" t="s">
        <v>3361</v>
      </c>
      <c r="B1556" s="96" t="s">
        <v>3362</v>
      </c>
      <c r="C1556" s="95" t="s">
        <v>282</v>
      </c>
      <c r="D1556" s="97">
        <f>VLOOKUP(A1556,emop0321!D:E,2,0)</f>
        <v>16.73</v>
      </c>
      <c r="E1556" s="98"/>
      <c r="F1556" s="98"/>
    </row>
    <row r="1557" ht="11.25" customHeight="1">
      <c r="A1557" s="95" t="s">
        <v>3363</v>
      </c>
      <c r="B1557" s="96" t="s">
        <v>3364</v>
      </c>
      <c r="C1557" s="95" t="s">
        <v>282</v>
      </c>
      <c r="D1557" s="97">
        <f>VLOOKUP(A1557,emop0321!D:E,2,0)</f>
        <v>20.92</v>
      </c>
      <c r="E1557" s="98"/>
      <c r="F1557" s="98"/>
    </row>
    <row r="1558" ht="11.25" customHeight="1">
      <c r="A1558" s="95" t="s">
        <v>3365</v>
      </c>
      <c r="B1558" s="96" t="s">
        <v>3366</v>
      </c>
      <c r="C1558" s="95" t="s">
        <v>514</v>
      </c>
      <c r="D1558" s="97">
        <f>VLOOKUP(A1558,emop0321!D:E,2,0)</f>
        <v>129.28</v>
      </c>
      <c r="E1558" s="98"/>
      <c r="F1558" s="98"/>
    </row>
    <row r="1559" ht="11.25" customHeight="1">
      <c r="A1559" s="95" t="s">
        <v>3367</v>
      </c>
      <c r="B1559" s="96" t="s">
        <v>3368</v>
      </c>
      <c r="C1559" s="95" t="s">
        <v>514</v>
      </c>
      <c r="D1559" s="97">
        <f>VLOOKUP(A1559,emop0321!D:E,2,0)</f>
        <v>219.78</v>
      </c>
      <c r="E1559" s="98"/>
      <c r="F1559" s="98"/>
    </row>
    <row r="1560" ht="11.25" customHeight="1">
      <c r="A1560" s="95" t="s">
        <v>3369</v>
      </c>
      <c r="B1560" s="96" t="s">
        <v>3370</v>
      </c>
      <c r="C1560" s="95" t="s">
        <v>514</v>
      </c>
      <c r="D1560" s="97">
        <f>VLOOKUP(A1560,emop0321!D:E,2,0)</f>
        <v>297.61</v>
      </c>
      <c r="E1560" s="98"/>
      <c r="F1560" s="98"/>
    </row>
    <row r="1561" ht="11.25" customHeight="1">
      <c r="A1561" s="95" t="s">
        <v>3371</v>
      </c>
      <c r="B1561" s="96" t="s">
        <v>3372</v>
      </c>
      <c r="C1561" s="95" t="s">
        <v>514</v>
      </c>
      <c r="D1561" s="97">
        <f>VLOOKUP(A1561,emop0321!D:E,2,0)</f>
        <v>505.94</v>
      </c>
      <c r="E1561" s="98"/>
      <c r="F1561" s="98"/>
    </row>
    <row r="1562" ht="11.25" customHeight="1">
      <c r="A1562" s="95" t="s">
        <v>3373</v>
      </c>
      <c r="B1562" s="96" t="s">
        <v>3374</v>
      </c>
      <c r="C1562" s="95" t="s">
        <v>992</v>
      </c>
      <c r="D1562" s="97">
        <f>VLOOKUP(A1562,emop0321!D:E,2,0)</f>
        <v>18.9</v>
      </c>
      <c r="E1562" s="98"/>
      <c r="F1562" s="98"/>
    </row>
    <row r="1563" ht="11.25" customHeight="1">
      <c r="A1563" s="95" t="s">
        <v>3375</v>
      </c>
      <c r="B1563" s="96" t="s">
        <v>3376</v>
      </c>
      <c r="C1563" s="95" t="s">
        <v>992</v>
      </c>
      <c r="D1563" s="97">
        <f>VLOOKUP(A1563,emop0321!D:E,2,0)</f>
        <v>28</v>
      </c>
      <c r="E1563" s="98"/>
      <c r="F1563" s="98"/>
    </row>
    <row r="1564" ht="11.25" customHeight="1">
      <c r="A1564" s="95" t="s">
        <v>3377</v>
      </c>
      <c r="B1564" s="96" t="s">
        <v>3378</v>
      </c>
      <c r="C1564" s="95" t="s">
        <v>992</v>
      </c>
      <c r="D1564" s="97">
        <f>VLOOKUP(A1564,emop0321!D:E,2,0)</f>
        <v>22.21</v>
      </c>
      <c r="E1564" s="98"/>
      <c r="F1564" s="98"/>
    </row>
    <row r="1565" ht="11.25" customHeight="1">
      <c r="A1565" s="95" t="s">
        <v>3379</v>
      </c>
      <c r="B1565" s="96" t="s">
        <v>3380</v>
      </c>
      <c r="C1565" s="95" t="s">
        <v>992</v>
      </c>
      <c r="D1565" s="97">
        <f>VLOOKUP(A1565,emop0321!D:E,2,0)</f>
        <v>32.9</v>
      </c>
      <c r="E1565" s="98"/>
      <c r="F1565" s="98"/>
    </row>
    <row r="1566" ht="11.25" customHeight="1">
      <c r="A1566" s="95" t="s">
        <v>3381</v>
      </c>
      <c r="B1566" s="96" t="s">
        <v>3382</v>
      </c>
      <c r="C1566" s="95" t="s">
        <v>992</v>
      </c>
      <c r="D1566" s="97">
        <f>VLOOKUP(A1566,emop0321!D:E,2,0)</f>
        <v>20.14</v>
      </c>
      <c r="E1566" s="98"/>
      <c r="F1566" s="98"/>
    </row>
    <row r="1567" ht="11.25" customHeight="1">
      <c r="A1567" s="95" t="s">
        <v>3383</v>
      </c>
      <c r="B1567" s="96" t="s">
        <v>3384</v>
      </c>
      <c r="C1567" s="95" t="s">
        <v>992</v>
      </c>
      <c r="D1567" s="97">
        <f>VLOOKUP(A1567,emop0321!D:E,2,0)</f>
        <v>25.21</v>
      </c>
      <c r="E1567" s="98"/>
      <c r="F1567" s="98"/>
    </row>
    <row r="1568" ht="11.25" customHeight="1">
      <c r="A1568" s="95" t="s">
        <v>3385</v>
      </c>
      <c r="B1568" s="96" t="s">
        <v>3386</v>
      </c>
      <c r="C1568" s="95" t="s">
        <v>992</v>
      </c>
      <c r="D1568" s="97">
        <f>VLOOKUP(A1568,emop0321!D:E,2,0)</f>
        <v>35.25</v>
      </c>
      <c r="E1568" s="98"/>
      <c r="F1568" s="98"/>
    </row>
    <row r="1569" ht="11.25" customHeight="1">
      <c r="A1569" s="95" t="s">
        <v>3387</v>
      </c>
      <c r="B1569" s="96" t="s">
        <v>3388</v>
      </c>
      <c r="C1569" s="95" t="s">
        <v>992</v>
      </c>
      <c r="D1569" s="97">
        <f>VLOOKUP(A1569,emop0321!D:E,2,0)</f>
        <v>44.12</v>
      </c>
      <c r="E1569" s="98"/>
      <c r="F1569" s="98"/>
    </row>
    <row r="1570" ht="11.25" customHeight="1">
      <c r="A1570" s="95" t="s">
        <v>3389</v>
      </c>
      <c r="B1570" s="96" t="s">
        <v>3390</v>
      </c>
      <c r="C1570" s="95" t="s">
        <v>514</v>
      </c>
      <c r="D1570" s="97">
        <f>VLOOKUP(A1570,emop0321!D:E,2,0)</f>
        <v>678.18</v>
      </c>
      <c r="E1570" s="98"/>
      <c r="F1570" s="98"/>
    </row>
    <row r="1571" ht="11.25" customHeight="1">
      <c r="A1571" s="95" t="s">
        <v>3391</v>
      </c>
      <c r="B1571" s="96" t="s">
        <v>3392</v>
      </c>
      <c r="C1571" s="95" t="s">
        <v>992</v>
      </c>
      <c r="D1571" s="97">
        <f>VLOOKUP(A1571,emop0321!D:E,2,0)</f>
        <v>9.48</v>
      </c>
      <c r="E1571" s="98"/>
      <c r="F1571" s="98"/>
    </row>
    <row r="1572" ht="11.25" customHeight="1">
      <c r="A1572" s="95" t="s">
        <v>3393</v>
      </c>
      <c r="B1572" s="96" t="s">
        <v>3394</v>
      </c>
      <c r="C1572" s="95" t="s">
        <v>514</v>
      </c>
      <c r="D1572" s="97">
        <f>VLOOKUP(A1572,emop0321!D:E,2,0)</f>
        <v>97.52</v>
      </c>
      <c r="E1572" s="98"/>
      <c r="F1572" s="98"/>
    </row>
    <row r="1573" ht="11.25" customHeight="1">
      <c r="A1573" s="95" t="s">
        <v>3395</v>
      </c>
      <c r="B1573" s="96" t="s">
        <v>3396</v>
      </c>
      <c r="C1573" s="95" t="s">
        <v>514</v>
      </c>
      <c r="D1573" s="97">
        <f>VLOOKUP(A1573,emop0321!D:E,2,0)</f>
        <v>86.18</v>
      </c>
      <c r="E1573" s="98"/>
      <c r="F1573" s="98"/>
    </row>
    <row r="1574" ht="11.25" customHeight="1">
      <c r="A1574" s="95" t="s">
        <v>3397</v>
      </c>
      <c r="B1574" s="96" t="s">
        <v>3398</v>
      </c>
      <c r="C1574" s="95" t="s">
        <v>992</v>
      </c>
      <c r="D1574" s="97">
        <f>VLOOKUP(A1574,emop0321!D:E,2,0)</f>
        <v>10.01</v>
      </c>
      <c r="E1574" s="98"/>
      <c r="F1574" s="98"/>
    </row>
    <row r="1575" ht="11.25" customHeight="1">
      <c r="A1575" s="95" t="s">
        <v>3399</v>
      </c>
      <c r="B1575" s="96" t="s">
        <v>3400</v>
      </c>
      <c r="C1575" s="95" t="s">
        <v>992</v>
      </c>
      <c r="D1575" s="97">
        <f>VLOOKUP(A1575,emop0321!D:E,2,0)</f>
        <v>12.01</v>
      </c>
      <c r="E1575" s="98"/>
      <c r="F1575" s="98"/>
    </row>
    <row r="1576" ht="11.25" customHeight="1">
      <c r="A1576" s="95" t="s">
        <v>3401</v>
      </c>
      <c r="B1576" s="96" t="s">
        <v>3402</v>
      </c>
      <c r="C1576" s="95" t="s">
        <v>514</v>
      </c>
      <c r="D1576" s="97">
        <f>VLOOKUP(A1576,emop0321!D:E,2,0)</f>
        <v>32.95</v>
      </c>
      <c r="E1576" s="98"/>
      <c r="F1576" s="98"/>
    </row>
    <row r="1577" ht="11.25" customHeight="1">
      <c r="A1577" s="95" t="s">
        <v>3403</v>
      </c>
      <c r="B1577" s="96" t="s">
        <v>3404</v>
      </c>
      <c r="C1577" s="95" t="s">
        <v>514</v>
      </c>
      <c r="D1577" s="97">
        <f>VLOOKUP(A1577,emop0321!D:E,2,0)</f>
        <v>29.59</v>
      </c>
      <c r="E1577" s="98"/>
      <c r="F1577" s="98"/>
    </row>
    <row r="1578" ht="11.25" customHeight="1">
      <c r="A1578" s="95" t="s">
        <v>3405</v>
      </c>
      <c r="B1578" s="96" t="s">
        <v>3406</v>
      </c>
      <c r="C1578" s="95" t="s">
        <v>992</v>
      </c>
      <c r="D1578" s="97">
        <f>VLOOKUP(A1578,emop0321!D:E,2,0)</f>
        <v>12.72</v>
      </c>
      <c r="E1578" s="98"/>
      <c r="F1578" s="98"/>
    </row>
    <row r="1579" ht="11.25" customHeight="1">
      <c r="A1579" s="95" t="s">
        <v>3407</v>
      </c>
      <c r="B1579" s="96" t="s">
        <v>3408</v>
      </c>
      <c r="C1579" s="95" t="s">
        <v>282</v>
      </c>
      <c r="D1579" s="97">
        <f>VLOOKUP(A1579,emop0321!D:E,2,0)</f>
        <v>45.9</v>
      </c>
      <c r="E1579" s="98"/>
      <c r="F1579" s="98"/>
    </row>
    <row r="1580" ht="11.25" customHeight="1">
      <c r="A1580" s="95" t="s">
        <v>3409</v>
      </c>
      <c r="B1580" s="96" t="s">
        <v>3410</v>
      </c>
      <c r="C1580" s="95" t="s">
        <v>282</v>
      </c>
      <c r="D1580" s="97">
        <f>VLOOKUP(A1580,emop0321!D:E,2,0)</f>
        <v>50.26</v>
      </c>
      <c r="E1580" s="98"/>
      <c r="F1580" s="98"/>
    </row>
    <row r="1581" ht="11.25" customHeight="1">
      <c r="A1581" s="95" t="s">
        <v>3411</v>
      </c>
      <c r="B1581" s="96" t="s">
        <v>3412</v>
      </c>
      <c r="C1581" s="95" t="s">
        <v>514</v>
      </c>
      <c r="D1581" s="97">
        <f>VLOOKUP(A1581,emop0321!D:E,2,0)</f>
        <v>307.3</v>
      </c>
      <c r="E1581" s="98"/>
      <c r="F1581" s="98"/>
    </row>
    <row r="1582" ht="11.25" customHeight="1">
      <c r="A1582" s="95" t="s">
        <v>3413</v>
      </c>
      <c r="B1582" s="96" t="s">
        <v>3414</v>
      </c>
      <c r="C1582" s="95" t="s">
        <v>514</v>
      </c>
      <c r="D1582" s="97">
        <f>VLOOKUP(A1582,emop0321!D:E,2,0)</f>
        <v>41.56</v>
      </c>
      <c r="E1582" s="98"/>
      <c r="F1582" s="98"/>
    </row>
    <row r="1583" ht="11.25" customHeight="1">
      <c r="A1583" s="95" t="s">
        <v>3415</v>
      </c>
      <c r="B1583" s="96" t="s">
        <v>3416</v>
      </c>
      <c r="C1583" s="95" t="s">
        <v>514</v>
      </c>
      <c r="D1583" s="97">
        <f>VLOOKUP(A1583,emop0321!D:E,2,0)</f>
        <v>38.63</v>
      </c>
      <c r="E1583" s="98"/>
      <c r="F1583" s="98"/>
    </row>
    <row r="1584" ht="11.25" customHeight="1">
      <c r="A1584" s="95" t="s">
        <v>3417</v>
      </c>
      <c r="B1584" s="96" t="s">
        <v>3418</v>
      </c>
      <c r="C1584" s="95" t="s">
        <v>3123</v>
      </c>
      <c r="D1584" s="97">
        <f>VLOOKUP(A1584,emop0321!D:E,2,0)</f>
        <v>1.87</v>
      </c>
      <c r="E1584" s="98"/>
      <c r="F1584" s="98"/>
    </row>
    <row r="1585" ht="11.25" customHeight="1">
      <c r="A1585" s="95" t="s">
        <v>3419</v>
      </c>
      <c r="B1585" s="96" t="s">
        <v>3420</v>
      </c>
      <c r="C1585" s="95" t="s">
        <v>675</v>
      </c>
      <c r="D1585" s="97">
        <f>VLOOKUP(A1585,emop0321!D:E,2,0)</f>
        <v>618</v>
      </c>
      <c r="E1585" s="98"/>
      <c r="F1585" s="98"/>
    </row>
    <row r="1586" ht="11.25" customHeight="1">
      <c r="A1586" s="95" t="s">
        <v>3421</v>
      </c>
      <c r="B1586" s="96" t="s">
        <v>3422</v>
      </c>
      <c r="C1586" s="95" t="s">
        <v>675</v>
      </c>
      <c r="D1586" s="97">
        <f>VLOOKUP(A1586,emop0321!D:E,2,0)</f>
        <v>577.74</v>
      </c>
      <c r="E1586" s="98"/>
      <c r="F1586" s="98"/>
    </row>
    <row r="1587" ht="11.25" customHeight="1">
      <c r="A1587" s="95" t="s">
        <v>3423</v>
      </c>
      <c r="B1587" s="96" t="s">
        <v>3424</v>
      </c>
      <c r="C1587" s="95" t="s">
        <v>282</v>
      </c>
      <c r="D1587" s="97">
        <f>VLOOKUP(A1587,emop0321!D:E,2,0)</f>
        <v>55.59</v>
      </c>
      <c r="E1587" s="98"/>
      <c r="F1587" s="98"/>
    </row>
    <row r="1588" ht="11.25" customHeight="1">
      <c r="A1588" s="95" t="s">
        <v>3425</v>
      </c>
      <c r="B1588" s="96" t="s">
        <v>3426</v>
      </c>
      <c r="C1588" s="95" t="s">
        <v>282</v>
      </c>
      <c r="D1588" s="97">
        <f>VLOOKUP(A1588,emop0321!D:E,2,0)</f>
        <v>60.12</v>
      </c>
      <c r="E1588" s="98"/>
      <c r="F1588" s="98"/>
    </row>
    <row r="1589" ht="11.25" customHeight="1">
      <c r="A1589" s="95" t="s">
        <v>3427</v>
      </c>
      <c r="B1589" s="96" t="s">
        <v>3428</v>
      </c>
      <c r="C1589" s="95" t="s">
        <v>282</v>
      </c>
      <c r="D1589" s="97">
        <f>VLOOKUP(A1589,emop0321!D:E,2,0)</f>
        <v>61.04</v>
      </c>
      <c r="E1589" s="98"/>
      <c r="F1589" s="98"/>
    </row>
    <row r="1590" ht="11.25" customHeight="1">
      <c r="A1590" s="95" t="s">
        <v>3429</v>
      </c>
      <c r="B1590" s="96" t="s">
        <v>3430</v>
      </c>
      <c r="C1590" s="95" t="s">
        <v>282</v>
      </c>
      <c r="D1590" s="97">
        <f>VLOOKUP(A1590,emop0321!D:E,2,0)</f>
        <v>65.22</v>
      </c>
      <c r="E1590" s="98"/>
      <c r="F1590" s="98"/>
    </row>
    <row r="1591" ht="11.25" customHeight="1">
      <c r="A1591" s="95" t="s">
        <v>3431</v>
      </c>
      <c r="B1591" s="96" t="s">
        <v>3432</v>
      </c>
      <c r="C1591" s="95" t="s">
        <v>282</v>
      </c>
      <c r="D1591" s="97">
        <f>VLOOKUP(A1591,emop0321!D:E,2,0)</f>
        <v>68.02</v>
      </c>
      <c r="E1591" s="98"/>
      <c r="F1591" s="98"/>
    </row>
    <row r="1592" ht="11.25" customHeight="1">
      <c r="A1592" s="95" t="s">
        <v>3433</v>
      </c>
      <c r="B1592" s="96" t="s">
        <v>3434</v>
      </c>
      <c r="C1592" s="95" t="s">
        <v>282</v>
      </c>
      <c r="D1592" s="97">
        <f>VLOOKUP(A1592,emop0321!D:E,2,0)</f>
        <v>69.93</v>
      </c>
      <c r="E1592" s="98"/>
      <c r="F1592" s="98"/>
    </row>
    <row r="1593" ht="11.25" customHeight="1">
      <c r="A1593" s="95" t="s">
        <v>3435</v>
      </c>
      <c r="B1593" s="96" t="s">
        <v>3436</v>
      </c>
      <c r="C1593" s="95" t="s">
        <v>282</v>
      </c>
      <c r="D1593" s="97">
        <f>VLOOKUP(A1593,emop0321!D:E,2,0)</f>
        <v>74.73</v>
      </c>
      <c r="E1593" s="98"/>
      <c r="F1593" s="98"/>
    </row>
    <row r="1594" ht="11.25" customHeight="1">
      <c r="A1594" s="95" t="s">
        <v>3437</v>
      </c>
      <c r="B1594" s="96" t="s">
        <v>3438</v>
      </c>
      <c r="C1594" s="95" t="s">
        <v>282</v>
      </c>
      <c r="D1594" s="97">
        <f>VLOOKUP(A1594,emop0321!D:E,2,0)</f>
        <v>80.36</v>
      </c>
      <c r="E1594" s="98"/>
      <c r="F1594" s="98"/>
    </row>
    <row r="1595" ht="11.25" customHeight="1">
      <c r="A1595" s="95" t="s">
        <v>3439</v>
      </c>
      <c r="B1595" s="96" t="s">
        <v>3440</v>
      </c>
      <c r="C1595" s="95" t="s">
        <v>282</v>
      </c>
      <c r="D1595" s="97">
        <f>VLOOKUP(A1595,emop0321!D:E,2,0)</f>
        <v>90.61</v>
      </c>
      <c r="E1595" s="98"/>
      <c r="F1595" s="98"/>
    </row>
    <row r="1596" ht="11.25" customHeight="1">
      <c r="A1596" s="95" t="s">
        <v>3441</v>
      </c>
      <c r="B1596" s="96" t="s">
        <v>3442</v>
      </c>
      <c r="C1596" s="95" t="s">
        <v>282</v>
      </c>
      <c r="D1596" s="97">
        <f>VLOOKUP(A1596,emop0321!D:E,2,0)</f>
        <v>98.48</v>
      </c>
      <c r="E1596" s="98"/>
      <c r="F1596" s="98"/>
    </row>
    <row r="1597" ht="11.25" customHeight="1">
      <c r="A1597" s="95" t="s">
        <v>3443</v>
      </c>
      <c r="B1597" s="96" t="s">
        <v>3444</v>
      </c>
      <c r="C1597" s="95" t="s">
        <v>282</v>
      </c>
      <c r="D1597" s="97">
        <f>VLOOKUP(A1597,emop0321!D:E,2,0)</f>
        <v>107.81</v>
      </c>
      <c r="E1597" s="98"/>
      <c r="F1597" s="98"/>
    </row>
    <row r="1598" ht="11.25" customHeight="1">
      <c r="A1598" s="95" t="s">
        <v>3445</v>
      </c>
      <c r="B1598" s="96" t="s">
        <v>3446</v>
      </c>
      <c r="C1598" s="95" t="s">
        <v>282</v>
      </c>
      <c r="D1598" s="97">
        <f>VLOOKUP(A1598,emop0321!D:E,2,0)</f>
        <v>162.02</v>
      </c>
      <c r="E1598" s="98"/>
      <c r="F1598" s="98"/>
    </row>
    <row r="1599" ht="11.25" customHeight="1">
      <c r="A1599" s="95" t="s">
        <v>3447</v>
      </c>
      <c r="B1599" s="96" t="s">
        <v>3448</v>
      </c>
      <c r="C1599" s="95" t="s">
        <v>282</v>
      </c>
      <c r="D1599" s="97">
        <f>VLOOKUP(A1599,emop0321!D:E,2,0)</f>
        <v>237.26</v>
      </c>
      <c r="E1599" s="98"/>
      <c r="F1599" s="98"/>
    </row>
    <row r="1600" ht="11.25" customHeight="1">
      <c r="A1600" s="95" t="s">
        <v>3449</v>
      </c>
      <c r="B1600" s="96" t="s">
        <v>3450</v>
      </c>
      <c r="C1600" s="95" t="s">
        <v>282</v>
      </c>
      <c r="D1600" s="97">
        <f>VLOOKUP(A1600,emop0321!D:E,2,0)</f>
        <v>210.93</v>
      </c>
      <c r="E1600" s="98"/>
      <c r="F1600" s="98"/>
    </row>
    <row r="1601" ht="11.25" customHeight="1">
      <c r="A1601" s="95" t="s">
        <v>3451</v>
      </c>
      <c r="B1601" s="96" t="s">
        <v>3452</v>
      </c>
      <c r="C1601" s="95" t="s">
        <v>282</v>
      </c>
      <c r="D1601" s="97">
        <f>VLOOKUP(A1601,emop0321!D:E,2,0)</f>
        <v>216.46</v>
      </c>
      <c r="E1601" s="98"/>
      <c r="F1601" s="98"/>
    </row>
    <row r="1602" ht="11.25" customHeight="1">
      <c r="A1602" s="95" t="s">
        <v>3453</v>
      </c>
      <c r="B1602" s="96" t="s">
        <v>3454</v>
      </c>
      <c r="C1602" s="95" t="s">
        <v>282</v>
      </c>
      <c r="D1602" s="97">
        <f>VLOOKUP(A1602,emop0321!D:E,2,0)</f>
        <v>316.32</v>
      </c>
      <c r="E1602" s="98"/>
      <c r="F1602" s="98"/>
    </row>
    <row r="1603" ht="11.25" customHeight="1">
      <c r="A1603" s="95" t="s">
        <v>3455</v>
      </c>
      <c r="B1603" s="96" t="s">
        <v>3456</v>
      </c>
      <c r="C1603" s="95" t="s">
        <v>282</v>
      </c>
      <c r="D1603" s="97">
        <f>VLOOKUP(A1603,emop0321!D:E,2,0)</f>
        <v>447.13</v>
      </c>
      <c r="E1603" s="98"/>
      <c r="F1603" s="98"/>
    </row>
    <row r="1604" ht="11.25" customHeight="1">
      <c r="A1604" s="95" t="s">
        <v>3457</v>
      </c>
      <c r="B1604" s="96" t="s">
        <v>3458</v>
      </c>
      <c r="C1604" s="95" t="s">
        <v>282</v>
      </c>
      <c r="D1604" s="97">
        <f>VLOOKUP(A1604,emop0321!D:E,2,0)</f>
        <v>465.19</v>
      </c>
      <c r="E1604" s="98"/>
      <c r="F1604" s="98"/>
    </row>
    <row r="1605" ht="11.25" customHeight="1">
      <c r="A1605" s="95" t="s">
        <v>3459</v>
      </c>
      <c r="B1605" s="96" t="s">
        <v>3460</v>
      </c>
      <c r="C1605" s="95" t="s">
        <v>514</v>
      </c>
      <c r="D1605" s="97">
        <f>VLOOKUP(A1605,emop0321!D:E,2,0)</f>
        <v>63.03</v>
      </c>
      <c r="E1605" s="98"/>
      <c r="F1605" s="98"/>
    </row>
    <row r="1606" ht="11.25" customHeight="1">
      <c r="A1606" s="95" t="s">
        <v>3461</v>
      </c>
      <c r="B1606" s="96" t="s">
        <v>3462</v>
      </c>
      <c r="C1606" s="95" t="s">
        <v>514</v>
      </c>
      <c r="D1606" s="97">
        <f>VLOOKUP(A1606,emop0321!D:E,2,0)</f>
        <v>121.08</v>
      </c>
      <c r="E1606" s="98"/>
      <c r="F1606" s="98"/>
    </row>
    <row r="1607" ht="11.25" customHeight="1">
      <c r="A1607" s="95" t="s">
        <v>3463</v>
      </c>
      <c r="B1607" s="96" t="s">
        <v>3464</v>
      </c>
      <c r="C1607" s="95" t="s">
        <v>514</v>
      </c>
      <c r="D1607" s="97">
        <f>VLOOKUP(A1607,emop0321!D:E,2,0)</f>
        <v>58.04</v>
      </c>
      <c r="E1607" s="98"/>
      <c r="F1607" s="98"/>
    </row>
    <row r="1608" ht="11.25" customHeight="1">
      <c r="A1608" s="95" t="s">
        <v>3465</v>
      </c>
      <c r="B1608" s="96" t="s">
        <v>3466</v>
      </c>
      <c r="C1608" s="95" t="s">
        <v>514</v>
      </c>
      <c r="D1608" s="97">
        <f>VLOOKUP(A1608,emop0321!D:E,2,0)</f>
        <v>83.9</v>
      </c>
      <c r="E1608" s="98"/>
      <c r="F1608" s="98"/>
    </row>
    <row r="1609" ht="11.25" customHeight="1">
      <c r="A1609" s="95" t="s">
        <v>3467</v>
      </c>
      <c r="B1609" s="96" t="s">
        <v>3468</v>
      </c>
      <c r="C1609" s="95" t="s">
        <v>514</v>
      </c>
      <c r="D1609" s="97">
        <f>VLOOKUP(A1609,emop0321!D:E,2,0)</f>
        <v>109.84</v>
      </c>
      <c r="E1609" s="98"/>
      <c r="F1609" s="98"/>
    </row>
    <row r="1610" ht="11.25" customHeight="1">
      <c r="A1610" s="95" t="s">
        <v>3469</v>
      </c>
      <c r="B1610" s="96" t="s">
        <v>3470</v>
      </c>
      <c r="C1610" s="95" t="s">
        <v>514</v>
      </c>
      <c r="D1610" s="97">
        <f>VLOOKUP(A1610,emop0321!D:E,2,0)</f>
        <v>142.09</v>
      </c>
      <c r="E1610" s="98"/>
      <c r="F1610" s="98"/>
    </row>
    <row r="1611" ht="11.25" customHeight="1">
      <c r="A1611" s="95" t="s">
        <v>3471</v>
      </c>
      <c r="B1611" s="96" t="s">
        <v>3472</v>
      </c>
      <c r="C1611" s="95" t="s">
        <v>514</v>
      </c>
      <c r="D1611" s="97">
        <f>VLOOKUP(A1611,emop0321!D:E,2,0)</f>
        <v>167.95</v>
      </c>
      <c r="E1611" s="98"/>
      <c r="F1611" s="98"/>
    </row>
    <row r="1612" ht="11.25" customHeight="1">
      <c r="A1612" s="95" t="s">
        <v>3473</v>
      </c>
      <c r="B1612" s="96" t="s">
        <v>3474</v>
      </c>
      <c r="C1612" s="95" t="s">
        <v>514</v>
      </c>
      <c r="D1612" s="97">
        <f>VLOOKUP(A1612,emop0321!D:E,2,0)</f>
        <v>193.89</v>
      </c>
      <c r="E1612" s="98"/>
      <c r="F1612" s="98"/>
    </row>
    <row r="1613" ht="11.25" customHeight="1">
      <c r="A1613" s="95" t="s">
        <v>3475</v>
      </c>
      <c r="B1613" s="96" t="s">
        <v>3476</v>
      </c>
      <c r="C1613" s="95" t="s">
        <v>514</v>
      </c>
      <c r="D1613" s="97">
        <f>VLOOKUP(A1613,emop0321!D:E,2,0)</f>
        <v>520.31</v>
      </c>
      <c r="E1613" s="98"/>
      <c r="F1613" s="98"/>
    </row>
    <row r="1614" ht="11.25" customHeight="1">
      <c r="A1614" s="95" t="s">
        <v>3477</v>
      </c>
      <c r="B1614" s="96" t="s">
        <v>3478</v>
      </c>
      <c r="C1614" s="95" t="s">
        <v>514</v>
      </c>
      <c r="D1614" s="97">
        <f>VLOOKUP(A1614,emop0321!D:E,2,0)</f>
        <v>546.17</v>
      </c>
      <c r="E1614" s="98"/>
      <c r="F1614" s="98"/>
    </row>
    <row r="1615" ht="11.25" customHeight="1">
      <c r="A1615" s="95" t="s">
        <v>3479</v>
      </c>
      <c r="B1615" s="96" t="s">
        <v>3480</v>
      </c>
      <c r="C1615" s="95" t="s">
        <v>514</v>
      </c>
      <c r="D1615" s="97">
        <f>VLOOKUP(A1615,emop0321!D:E,2,0)</f>
        <v>572.1</v>
      </c>
      <c r="E1615" s="98"/>
      <c r="F1615" s="98"/>
    </row>
    <row r="1616" ht="11.25" customHeight="1">
      <c r="A1616" s="95" t="s">
        <v>3481</v>
      </c>
      <c r="B1616" s="96" t="s">
        <v>3482</v>
      </c>
      <c r="C1616" s="95" t="s">
        <v>992</v>
      </c>
      <c r="D1616" s="97">
        <f>VLOOKUP(A1616,emop0321!D:E,2,0)</f>
        <v>6.02</v>
      </c>
      <c r="E1616" s="98"/>
      <c r="F1616" s="98"/>
    </row>
    <row r="1617" ht="11.25" customHeight="1">
      <c r="A1617" s="95" t="s">
        <v>3483</v>
      </c>
      <c r="B1617" s="96" t="s">
        <v>3484</v>
      </c>
      <c r="C1617" s="95" t="s">
        <v>992</v>
      </c>
      <c r="D1617" s="97">
        <f>VLOOKUP(A1617,emop0321!D:E,2,0)</f>
        <v>31.28</v>
      </c>
      <c r="E1617" s="98"/>
      <c r="F1617" s="98"/>
    </row>
    <row r="1618" ht="11.25" customHeight="1">
      <c r="A1618" s="95" t="s">
        <v>3485</v>
      </c>
      <c r="B1618" s="96" t="s">
        <v>3486</v>
      </c>
      <c r="C1618" s="95" t="s">
        <v>992</v>
      </c>
      <c r="D1618" s="97">
        <f>VLOOKUP(A1618,emop0321!D:E,2,0)</f>
        <v>87.58</v>
      </c>
      <c r="E1618" s="98"/>
      <c r="F1618" s="98"/>
    </row>
    <row r="1619" ht="11.25" customHeight="1">
      <c r="A1619" s="95" t="s">
        <v>3487</v>
      </c>
      <c r="B1619" s="96" t="s">
        <v>3488</v>
      </c>
      <c r="C1619" s="95" t="s">
        <v>992</v>
      </c>
      <c r="D1619" s="97">
        <f>VLOOKUP(A1619,emop0321!D:E,2,0)</f>
        <v>48.79</v>
      </c>
      <c r="E1619" s="98"/>
      <c r="F1619" s="98"/>
    </row>
    <row r="1620" ht="11.25" customHeight="1">
      <c r="A1620" s="95" t="s">
        <v>3489</v>
      </c>
      <c r="B1620" s="96" t="s">
        <v>3490</v>
      </c>
      <c r="C1620" s="95" t="s">
        <v>992</v>
      </c>
      <c r="D1620" s="97">
        <f>VLOOKUP(A1620,emop0321!D:E,2,0)</f>
        <v>25.02</v>
      </c>
      <c r="E1620" s="98"/>
      <c r="F1620" s="98"/>
    </row>
    <row r="1621" ht="11.25" customHeight="1">
      <c r="A1621" s="95" t="s">
        <v>3491</v>
      </c>
      <c r="B1621" s="96" t="s">
        <v>3492</v>
      </c>
      <c r="C1621" s="95" t="s">
        <v>992</v>
      </c>
      <c r="D1621" s="97">
        <f>VLOOKUP(A1621,emop0321!D:E,2,0)</f>
        <v>17.28</v>
      </c>
      <c r="E1621" s="98"/>
      <c r="F1621" s="98"/>
    </row>
    <row r="1622" ht="11.25" customHeight="1">
      <c r="A1622" s="95" t="s">
        <v>3493</v>
      </c>
      <c r="B1622" s="96" t="s">
        <v>3494</v>
      </c>
      <c r="C1622" s="95" t="s">
        <v>992</v>
      </c>
      <c r="D1622" s="97">
        <f>VLOOKUP(A1622,emop0321!D:E,2,0)</f>
        <v>1246.36</v>
      </c>
      <c r="E1622" s="98"/>
      <c r="F1622" s="98"/>
    </row>
    <row r="1623" ht="11.25" customHeight="1">
      <c r="A1623" s="95" t="s">
        <v>3495</v>
      </c>
      <c r="B1623" s="96" t="s">
        <v>3496</v>
      </c>
      <c r="C1623" s="95" t="s">
        <v>992</v>
      </c>
      <c r="D1623" s="97">
        <f>VLOOKUP(A1623,emop0321!D:E,2,0)</f>
        <v>8.97</v>
      </c>
      <c r="E1623" s="98"/>
      <c r="F1623" s="98"/>
    </row>
    <row r="1624" ht="11.25" customHeight="1">
      <c r="A1624" s="95" t="s">
        <v>3497</v>
      </c>
      <c r="B1624" s="96" t="s">
        <v>3498</v>
      </c>
      <c r="C1624" s="95" t="s">
        <v>992</v>
      </c>
      <c r="D1624" s="97">
        <f>VLOOKUP(A1624,emop0321!D:E,2,0)</f>
        <v>29.61</v>
      </c>
      <c r="E1624" s="98"/>
      <c r="F1624" s="98"/>
    </row>
    <row r="1625" ht="11.25" customHeight="1">
      <c r="A1625" s="95" t="s">
        <v>3499</v>
      </c>
      <c r="B1625" s="96" t="s">
        <v>3500</v>
      </c>
      <c r="C1625" s="95" t="s">
        <v>992</v>
      </c>
      <c r="D1625" s="97">
        <f>VLOOKUP(A1625,emop0321!D:E,2,0)</f>
        <v>23.41</v>
      </c>
      <c r="E1625" s="98"/>
      <c r="F1625" s="98"/>
    </row>
    <row r="1626" ht="11.25" customHeight="1">
      <c r="A1626" s="95" t="s">
        <v>3501</v>
      </c>
      <c r="B1626" s="96" t="s">
        <v>3502</v>
      </c>
      <c r="C1626" s="95" t="s">
        <v>992</v>
      </c>
      <c r="D1626" s="97">
        <f>VLOOKUP(A1626,emop0321!D:E,2,0)</f>
        <v>311.16</v>
      </c>
      <c r="E1626" s="98"/>
      <c r="F1626" s="98"/>
    </row>
    <row r="1627" ht="11.25" customHeight="1">
      <c r="A1627" s="95" t="s">
        <v>3503</v>
      </c>
      <c r="B1627" s="96" t="s">
        <v>3504</v>
      </c>
      <c r="C1627" s="95" t="s">
        <v>992</v>
      </c>
      <c r="D1627" s="97">
        <f>VLOOKUP(A1627,emop0321!D:E,2,0)</f>
        <v>106.33</v>
      </c>
      <c r="E1627" s="98"/>
      <c r="F1627" s="98"/>
    </row>
    <row r="1628" ht="11.25" customHeight="1">
      <c r="A1628" s="95" t="s">
        <v>3505</v>
      </c>
      <c r="B1628" s="96" t="s">
        <v>3506</v>
      </c>
      <c r="C1628" s="95" t="s">
        <v>992</v>
      </c>
      <c r="D1628" s="97">
        <f>VLOOKUP(A1628,emop0321!D:E,2,0)</f>
        <v>3.5</v>
      </c>
      <c r="E1628" s="98"/>
      <c r="F1628" s="98"/>
    </row>
    <row r="1629" ht="11.25" customHeight="1">
      <c r="A1629" s="95" t="s">
        <v>3507</v>
      </c>
      <c r="B1629" s="96" t="s">
        <v>3508</v>
      </c>
      <c r="C1629" s="95" t="s">
        <v>992</v>
      </c>
      <c r="D1629" s="97">
        <f>VLOOKUP(A1629,emop0321!D:E,2,0)</f>
        <v>2.88</v>
      </c>
      <c r="E1629" s="98"/>
      <c r="F1629" s="98"/>
    </row>
    <row r="1630" ht="11.25" customHeight="1">
      <c r="A1630" s="95" t="s">
        <v>3509</v>
      </c>
      <c r="B1630" s="96" t="s">
        <v>3510</v>
      </c>
      <c r="C1630" s="95" t="s">
        <v>992</v>
      </c>
      <c r="D1630" s="97">
        <f>VLOOKUP(A1630,emop0321!D:E,2,0)</f>
        <v>42.52</v>
      </c>
      <c r="E1630" s="98"/>
      <c r="F1630" s="98"/>
    </row>
    <row r="1631" ht="11.25" customHeight="1">
      <c r="A1631" s="95" t="s">
        <v>3511</v>
      </c>
      <c r="B1631" s="96" t="s">
        <v>3512</v>
      </c>
      <c r="C1631" s="95" t="s">
        <v>992</v>
      </c>
      <c r="D1631" s="97">
        <f>VLOOKUP(A1631,emop0321!D:E,2,0)</f>
        <v>27.19</v>
      </c>
      <c r="E1631" s="98"/>
      <c r="F1631" s="98"/>
    </row>
    <row r="1632" ht="11.25" customHeight="1">
      <c r="A1632" s="95" t="s">
        <v>3513</v>
      </c>
      <c r="B1632" s="96" t="s">
        <v>3514</v>
      </c>
      <c r="C1632" s="95" t="s">
        <v>992</v>
      </c>
      <c r="D1632" s="97">
        <f>VLOOKUP(A1632,emop0321!D:E,2,0)</f>
        <v>56</v>
      </c>
      <c r="E1632" s="98"/>
      <c r="F1632" s="98"/>
    </row>
    <row r="1633" ht="11.25" customHeight="1">
      <c r="A1633" s="95" t="s">
        <v>3515</v>
      </c>
      <c r="B1633" s="96" t="s">
        <v>3516</v>
      </c>
      <c r="C1633" s="95" t="s">
        <v>992</v>
      </c>
      <c r="D1633" s="97">
        <f>VLOOKUP(A1633,emop0321!D:E,2,0)</f>
        <v>35.56</v>
      </c>
      <c r="E1633" s="98"/>
      <c r="F1633" s="98"/>
    </row>
    <row r="1634" ht="11.25" customHeight="1">
      <c r="A1634" s="95" t="s">
        <v>3517</v>
      </c>
      <c r="B1634" s="96" t="s">
        <v>3518</v>
      </c>
      <c r="C1634" s="95" t="s">
        <v>992</v>
      </c>
      <c r="D1634" s="97">
        <f>VLOOKUP(A1634,emop0321!D:E,2,0)</f>
        <v>76.52</v>
      </c>
      <c r="E1634" s="98"/>
      <c r="F1634" s="98"/>
    </row>
    <row r="1635" ht="11.25" customHeight="1">
      <c r="A1635" s="95" t="s">
        <v>3519</v>
      </c>
      <c r="B1635" s="96" t="s">
        <v>3520</v>
      </c>
      <c r="C1635" s="95" t="s">
        <v>992</v>
      </c>
      <c r="D1635" s="97">
        <f>VLOOKUP(A1635,emop0321!D:E,2,0)</f>
        <v>56.08</v>
      </c>
      <c r="E1635" s="98"/>
      <c r="F1635" s="98"/>
    </row>
    <row r="1636" ht="11.25" customHeight="1">
      <c r="A1636" s="95" t="s">
        <v>3521</v>
      </c>
      <c r="B1636" s="96" t="s">
        <v>3522</v>
      </c>
      <c r="C1636" s="95" t="s">
        <v>992</v>
      </c>
      <c r="D1636" s="97">
        <f>VLOOKUP(A1636,emop0321!D:E,2,0)</f>
        <v>311.88</v>
      </c>
      <c r="E1636" s="98"/>
      <c r="F1636" s="98"/>
    </row>
    <row r="1637" ht="11.25" customHeight="1">
      <c r="A1637" s="95" t="s">
        <v>3523</v>
      </c>
      <c r="B1637" s="96" t="s">
        <v>3524</v>
      </c>
      <c r="C1637" s="95" t="s">
        <v>514</v>
      </c>
      <c r="D1637" s="97">
        <f>VLOOKUP(A1637,emop0321!D:E,2,0)</f>
        <v>25.36</v>
      </c>
      <c r="E1637" s="98"/>
      <c r="F1637" s="98"/>
    </row>
    <row r="1638" ht="11.25" customHeight="1">
      <c r="A1638" s="95" t="s">
        <v>3525</v>
      </c>
      <c r="B1638" s="96" t="s">
        <v>3526</v>
      </c>
      <c r="C1638" s="95" t="s">
        <v>514</v>
      </c>
      <c r="D1638" s="97">
        <f>VLOOKUP(A1638,emop0321!D:E,2,0)</f>
        <v>21.39</v>
      </c>
      <c r="E1638" s="98"/>
      <c r="F1638" s="98"/>
    </row>
    <row r="1639" ht="11.25" customHeight="1">
      <c r="A1639" s="95" t="s">
        <v>3527</v>
      </c>
      <c r="B1639" s="96" t="s">
        <v>3528</v>
      </c>
      <c r="C1639" s="95" t="s">
        <v>514</v>
      </c>
      <c r="D1639" s="97">
        <f>VLOOKUP(A1639,emop0321!D:E,2,0)</f>
        <v>49.32</v>
      </c>
      <c r="E1639" s="98"/>
      <c r="F1639" s="98"/>
    </row>
    <row r="1640" ht="11.25" customHeight="1">
      <c r="A1640" s="95" t="s">
        <v>3529</v>
      </c>
      <c r="B1640" s="96" t="s">
        <v>3530</v>
      </c>
      <c r="C1640" s="95" t="s">
        <v>514</v>
      </c>
      <c r="D1640" s="97">
        <f>VLOOKUP(A1640,emop0321!D:E,2,0)</f>
        <v>54.64</v>
      </c>
      <c r="E1640" s="98"/>
      <c r="F1640" s="98"/>
    </row>
    <row r="1641" ht="11.25" customHeight="1">
      <c r="A1641" s="95" t="s">
        <v>3531</v>
      </c>
      <c r="B1641" s="96" t="s">
        <v>3532</v>
      </c>
      <c r="C1641" s="95" t="s">
        <v>992</v>
      </c>
      <c r="D1641" s="97">
        <f>VLOOKUP(A1641,emop0321!D:E,2,0)</f>
        <v>10.61</v>
      </c>
      <c r="E1641" s="98"/>
      <c r="F1641" s="98"/>
    </row>
    <row r="1642" ht="11.25" customHeight="1">
      <c r="A1642" s="95" t="s">
        <v>3533</v>
      </c>
      <c r="B1642" s="96" t="s">
        <v>3534</v>
      </c>
      <c r="C1642" s="95" t="s">
        <v>992</v>
      </c>
      <c r="D1642" s="97">
        <f>VLOOKUP(A1642,emop0321!D:E,2,0)</f>
        <v>17.6</v>
      </c>
      <c r="E1642" s="98"/>
      <c r="F1642" s="98"/>
    </row>
    <row r="1643" ht="11.25" customHeight="1">
      <c r="A1643" s="95" t="s">
        <v>3535</v>
      </c>
      <c r="B1643" s="96" t="s">
        <v>3536</v>
      </c>
      <c r="C1643" s="95" t="s">
        <v>992</v>
      </c>
      <c r="D1643" s="97">
        <f>VLOOKUP(A1643,emop0321!D:E,2,0)</f>
        <v>14.06</v>
      </c>
      <c r="E1643" s="98"/>
      <c r="F1643" s="98"/>
    </row>
    <row r="1644" ht="11.25" customHeight="1">
      <c r="A1644" s="95" t="s">
        <v>3537</v>
      </c>
      <c r="B1644" s="96" t="s">
        <v>3538</v>
      </c>
      <c r="C1644" s="95" t="s">
        <v>992</v>
      </c>
      <c r="D1644" s="97">
        <f>VLOOKUP(A1644,emop0321!D:E,2,0)</f>
        <v>2.97</v>
      </c>
      <c r="E1644" s="98"/>
      <c r="F1644" s="98"/>
    </row>
    <row r="1645" ht="11.25" customHeight="1">
      <c r="A1645" s="95" t="s">
        <v>3539</v>
      </c>
      <c r="B1645" s="96" t="s">
        <v>3540</v>
      </c>
      <c r="C1645" s="95" t="s">
        <v>992</v>
      </c>
      <c r="D1645" s="97">
        <f>VLOOKUP(A1645,emop0321!D:E,2,0)</f>
        <v>1.48</v>
      </c>
      <c r="E1645" s="98"/>
      <c r="F1645" s="98"/>
    </row>
    <row r="1646" ht="11.25" customHeight="1">
      <c r="A1646" s="95" t="s">
        <v>3541</v>
      </c>
      <c r="B1646" s="96" t="s">
        <v>3542</v>
      </c>
      <c r="C1646" s="95" t="s">
        <v>992</v>
      </c>
      <c r="D1646" s="97">
        <f>VLOOKUP(A1646,emop0321!D:E,2,0)</f>
        <v>0.98</v>
      </c>
      <c r="E1646" s="98"/>
      <c r="F1646" s="98"/>
    </row>
    <row r="1647" ht="11.25" customHeight="1">
      <c r="A1647" s="95" t="s">
        <v>3543</v>
      </c>
      <c r="B1647" s="96" t="s">
        <v>3544</v>
      </c>
      <c r="C1647" s="95" t="s">
        <v>992</v>
      </c>
      <c r="D1647" s="97">
        <f>VLOOKUP(A1647,emop0321!D:E,2,0)</f>
        <v>0.74</v>
      </c>
      <c r="E1647" s="98"/>
      <c r="F1647" s="98"/>
    </row>
    <row r="1648" ht="11.25" customHeight="1">
      <c r="A1648" s="95" t="s">
        <v>3545</v>
      </c>
      <c r="B1648" s="96" t="s">
        <v>3546</v>
      </c>
      <c r="C1648" s="95" t="s">
        <v>361</v>
      </c>
      <c r="D1648" s="97">
        <f>VLOOKUP(A1648,emop0321!D:E,2,0)</f>
        <v>67.32</v>
      </c>
      <c r="E1648" s="98"/>
      <c r="F1648" s="98"/>
    </row>
    <row r="1649" ht="11.25" customHeight="1">
      <c r="A1649" s="95" t="s">
        <v>3547</v>
      </c>
      <c r="B1649" s="96" t="s">
        <v>3548</v>
      </c>
      <c r="C1649" s="95" t="s">
        <v>361</v>
      </c>
      <c r="D1649" s="97">
        <f>VLOOKUP(A1649,emop0321!D:E,2,0)</f>
        <v>111.33</v>
      </c>
      <c r="E1649" s="98"/>
      <c r="F1649" s="98"/>
    </row>
    <row r="1650" ht="11.25" customHeight="1">
      <c r="A1650" s="95" t="s">
        <v>3549</v>
      </c>
      <c r="B1650" s="96" t="s">
        <v>3550</v>
      </c>
      <c r="C1650" s="95" t="s">
        <v>361</v>
      </c>
      <c r="D1650" s="97">
        <f>VLOOKUP(A1650,emop0321!D:E,2,0)</f>
        <v>509.03</v>
      </c>
      <c r="E1650" s="98"/>
      <c r="F1650" s="98"/>
    </row>
    <row r="1651" ht="11.25" customHeight="1">
      <c r="A1651" s="95" t="s">
        <v>3551</v>
      </c>
      <c r="B1651" s="96" t="s">
        <v>3552</v>
      </c>
      <c r="C1651" s="95" t="s">
        <v>992</v>
      </c>
      <c r="D1651" s="97">
        <f>VLOOKUP(A1651,emop0321!D:E,2,0)</f>
        <v>94.47</v>
      </c>
      <c r="E1651" s="98"/>
      <c r="F1651" s="98"/>
    </row>
    <row r="1652" ht="11.25" customHeight="1">
      <c r="A1652" s="95" t="s">
        <v>3553</v>
      </c>
      <c r="B1652" s="96" t="s">
        <v>3554</v>
      </c>
      <c r="C1652" s="95" t="s">
        <v>992</v>
      </c>
      <c r="D1652" s="97">
        <f>VLOOKUP(A1652,emop0321!D:E,2,0)</f>
        <v>55.37</v>
      </c>
      <c r="E1652" s="98"/>
      <c r="F1652" s="98"/>
    </row>
    <row r="1653" ht="11.25" customHeight="1">
      <c r="A1653" s="95" t="s">
        <v>3555</v>
      </c>
      <c r="B1653" s="96" t="s">
        <v>3556</v>
      </c>
      <c r="C1653" s="95" t="s">
        <v>992</v>
      </c>
      <c r="D1653" s="97">
        <f>VLOOKUP(A1653,emop0321!D:E,2,0)</f>
        <v>48.7</v>
      </c>
      <c r="E1653" s="98"/>
      <c r="F1653" s="98"/>
    </row>
    <row r="1654" ht="11.25" customHeight="1">
      <c r="A1654" s="95" t="s">
        <v>3557</v>
      </c>
      <c r="B1654" s="96" t="s">
        <v>3558</v>
      </c>
      <c r="C1654" s="95" t="s">
        <v>992</v>
      </c>
      <c r="D1654" s="97">
        <f>VLOOKUP(A1654,emop0321!D:E,2,0)</f>
        <v>45.38</v>
      </c>
      <c r="E1654" s="98"/>
      <c r="F1654" s="98"/>
    </row>
    <row r="1655" ht="11.25" customHeight="1">
      <c r="A1655" s="95" t="s">
        <v>3559</v>
      </c>
      <c r="B1655" s="96" t="s">
        <v>3560</v>
      </c>
      <c r="C1655" s="95" t="s">
        <v>992</v>
      </c>
      <c r="D1655" s="97">
        <f>VLOOKUP(A1655,emop0321!D:E,2,0)</f>
        <v>5.48</v>
      </c>
      <c r="E1655" s="98"/>
      <c r="F1655" s="98"/>
    </row>
    <row r="1656" ht="11.25" customHeight="1">
      <c r="A1656" s="95" t="s">
        <v>3561</v>
      </c>
      <c r="B1656" s="96" t="s">
        <v>3562</v>
      </c>
      <c r="C1656" s="95" t="s">
        <v>992</v>
      </c>
      <c r="D1656" s="97">
        <f>VLOOKUP(A1656,emop0321!D:E,2,0)</f>
        <v>4.46</v>
      </c>
      <c r="E1656" s="98"/>
      <c r="F1656" s="98"/>
    </row>
    <row r="1657" ht="11.25" customHeight="1">
      <c r="A1657" s="95" t="s">
        <v>3563</v>
      </c>
      <c r="B1657" s="96" t="s">
        <v>3564</v>
      </c>
      <c r="C1657" s="95" t="s">
        <v>992</v>
      </c>
      <c r="D1657" s="97">
        <f>VLOOKUP(A1657,emop0321!D:E,2,0)</f>
        <v>17.83</v>
      </c>
      <c r="E1657" s="98"/>
      <c r="F1657" s="98"/>
    </row>
    <row r="1658" ht="11.25" customHeight="1">
      <c r="A1658" s="95" t="s">
        <v>3565</v>
      </c>
      <c r="B1658" s="96" t="s">
        <v>3566</v>
      </c>
      <c r="C1658" s="95" t="s">
        <v>992</v>
      </c>
      <c r="D1658" s="97">
        <f>VLOOKUP(A1658,emop0321!D:E,2,0)</f>
        <v>13.96</v>
      </c>
      <c r="E1658" s="98"/>
      <c r="F1658" s="98"/>
    </row>
    <row r="1659" ht="11.25" customHeight="1">
      <c r="A1659" s="95" t="s">
        <v>3567</v>
      </c>
      <c r="B1659" s="96" t="s">
        <v>3568</v>
      </c>
      <c r="C1659" s="95" t="s">
        <v>992</v>
      </c>
      <c r="D1659" s="97">
        <f>VLOOKUP(A1659,emop0321!D:E,2,0)</f>
        <v>117.38</v>
      </c>
      <c r="E1659" s="98"/>
      <c r="F1659" s="98"/>
    </row>
    <row r="1660" ht="11.25" customHeight="1">
      <c r="A1660" s="95" t="s">
        <v>3569</v>
      </c>
      <c r="B1660" s="96" t="s">
        <v>3570</v>
      </c>
      <c r="C1660" s="95" t="s">
        <v>992</v>
      </c>
      <c r="D1660" s="97">
        <f>VLOOKUP(A1660,emop0321!D:E,2,0)</f>
        <v>14.99</v>
      </c>
      <c r="E1660" s="98"/>
      <c r="F1660" s="98"/>
    </row>
    <row r="1661" ht="11.25" customHeight="1">
      <c r="A1661" s="95" t="s">
        <v>3571</v>
      </c>
      <c r="B1661" s="96" t="s">
        <v>3572</v>
      </c>
      <c r="C1661" s="95" t="s">
        <v>361</v>
      </c>
      <c r="D1661" s="97">
        <f>VLOOKUP(A1661,emop0321!D:E,2,0)</f>
        <v>153.92</v>
      </c>
      <c r="E1661" s="98"/>
      <c r="F1661" s="98"/>
    </row>
    <row r="1662" ht="11.25" customHeight="1">
      <c r="A1662" s="95" t="s">
        <v>3573</v>
      </c>
      <c r="B1662" s="96" t="s">
        <v>3574</v>
      </c>
      <c r="C1662" s="95" t="s">
        <v>992</v>
      </c>
      <c r="D1662" s="97">
        <f>VLOOKUP(A1662,emop0321!D:E,2,0)</f>
        <v>2.04</v>
      </c>
      <c r="E1662" s="98"/>
      <c r="F1662" s="98"/>
    </row>
    <row r="1663" ht="11.25" customHeight="1">
      <c r="A1663" s="95" t="s">
        <v>3575</v>
      </c>
      <c r="B1663" s="96" t="s">
        <v>3576</v>
      </c>
      <c r="C1663" s="95" t="s">
        <v>992</v>
      </c>
      <c r="D1663" s="97">
        <f>VLOOKUP(A1663,emop0321!D:E,2,0)</f>
        <v>3.44</v>
      </c>
      <c r="E1663" s="98"/>
      <c r="F1663" s="98"/>
    </row>
    <row r="1664" ht="11.25" customHeight="1">
      <c r="A1664" s="95" t="s">
        <v>3577</v>
      </c>
      <c r="B1664" s="96" t="s">
        <v>3578</v>
      </c>
      <c r="C1664" s="95" t="s">
        <v>992</v>
      </c>
      <c r="D1664" s="97">
        <f>VLOOKUP(A1664,emop0321!D:E,2,0)</f>
        <v>12.94</v>
      </c>
      <c r="E1664" s="98"/>
      <c r="F1664" s="98"/>
    </row>
    <row r="1665" ht="11.25" customHeight="1">
      <c r="A1665" s="95" t="s">
        <v>3579</v>
      </c>
      <c r="B1665" s="96" t="s">
        <v>3580</v>
      </c>
      <c r="C1665" s="95" t="s">
        <v>2208</v>
      </c>
      <c r="D1665" s="97">
        <f>VLOOKUP(A1665,emop0321!D:E,2,0)</f>
        <v>12</v>
      </c>
      <c r="E1665" s="98"/>
      <c r="F1665" s="98"/>
    </row>
    <row r="1666" ht="11.25" customHeight="1">
      <c r="A1666" s="95" t="s">
        <v>47</v>
      </c>
      <c r="B1666" s="96" t="s">
        <v>3581</v>
      </c>
      <c r="C1666" s="95" t="s">
        <v>3582</v>
      </c>
      <c r="D1666" s="97">
        <f>VLOOKUP(A1666,emop0321!D:E,2,0)</f>
        <v>25</v>
      </c>
      <c r="E1666" s="98"/>
      <c r="F1666" s="98"/>
    </row>
    <row r="1667" ht="11.25" customHeight="1">
      <c r="A1667" s="95" t="s">
        <v>3583</v>
      </c>
      <c r="B1667" s="96" t="s">
        <v>3584</v>
      </c>
      <c r="C1667" s="95" t="s">
        <v>2136</v>
      </c>
      <c r="D1667" s="97">
        <f>VLOOKUP(A1667,emop0321!D:E,2,0)</f>
        <v>10825</v>
      </c>
      <c r="E1667" s="98"/>
      <c r="F1667" s="98"/>
    </row>
    <row r="1668" ht="11.25" customHeight="1">
      <c r="A1668" s="95" t="s">
        <v>3585</v>
      </c>
      <c r="B1668" s="96" t="s">
        <v>3586</v>
      </c>
      <c r="C1668" s="95" t="s">
        <v>2136</v>
      </c>
      <c r="D1668" s="97">
        <f>VLOOKUP(A1668,emop0321!D:E,2,0)</f>
        <v>43.12</v>
      </c>
      <c r="E1668" s="98"/>
      <c r="F1668" s="98"/>
    </row>
    <row r="1669" ht="11.25" customHeight="1">
      <c r="A1669" s="95" t="s">
        <v>3587</v>
      </c>
      <c r="B1669" s="96" t="s">
        <v>3588</v>
      </c>
      <c r="C1669" s="95" t="s">
        <v>2136</v>
      </c>
      <c r="D1669" s="97">
        <f>VLOOKUP(A1669,emop0321!D:E,2,0)</f>
        <v>40</v>
      </c>
      <c r="E1669" s="98"/>
      <c r="F1669" s="98"/>
    </row>
    <row r="1670" ht="11.25" customHeight="1">
      <c r="A1670" s="95" t="s">
        <v>3589</v>
      </c>
      <c r="B1670" s="96" t="s">
        <v>3590</v>
      </c>
      <c r="C1670" s="95" t="s">
        <v>2136</v>
      </c>
      <c r="D1670" s="97">
        <f>VLOOKUP(A1670,emop0321!D:E,2,0)</f>
        <v>418.89</v>
      </c>
      <c r="E1670" s="98"/>
      <c r="F1670" s="98"/>
    </row>
    <row r="1671" ht="11.25" customHeight="1">
      <c r="A1671" s="95" t="s">
        <v>3591</v>
      </c>
      <c r="B1671" s="96" t="s">
        <v>3592</v>
      </c>
      <c r="C1671" s="95" t="s">
        <v>2208</v>
      </c>
      <c r="D1671" s="97">
        <f>VLOOKUP(A1671,emop0321!D:E,2,0)</f>
        <v>35.13</v>
      </c>
      <c r="E1671" s="98"/>
      <c r="F1671" s="98"/>
    </row>
    <row r="1672" ht="11.25" customHeight="1">
      <c r="A1672" s="95" t="s">
        <v>3593</v>
      </c>
      <c r="B1672" s="96" t="s">
        <v>3594</v>
      </c>
      <c r="C1672" s="95" t="s">
        <v>2136</v>
      </c>
      <c r="D1672" s="97">
        <f>VLOOKUP(A1672,emop0321!D:E,2,0)</f>
        <v>350.02</v>
      </c>
      <c r="E1672" s="98"/>
      <c r="F1672" s="98"/>
    </row>
    <row r="1673" ht="11.25" customHeight="1">
      <c r="A1673" s="95" t="s">
        <v>3595</v>
      </c>
      <c r="B1673" s="96" t="s">
        <v>3596</v>
      </c>
      <c r="C1673" s="95" t="s">
        <v>992</v>
      </c>
      <c r="D1673" s="97">
        <f>VLOOKUP(A1673,emop0321!D:E,2,0)</f>
        <v>5.6</v>
      </c>
      <c r="E1673" s="98"/>
      <c r="F1673" s="98"/>
    </row>
    <row r="1674" ht="11.25" customHeight="1">
      <c r="A1674" s="95" t="s">
        <v>3597</v>
      </c>
      <c r="B1674" s="96" t="s">
        <v>3598</v>
      </c>
      <c r="C1674" s="95" t="s">
        <v>361</v>
      </c>
      <c r="D1674" s="97">
        <f>VLOOKUP(A1674,emop0321!D:E,2,0)</f>
        <v>26.64</v>
      </c>
      <c r="E1674" s="98"/>
      <c r="F1674" s="98"/>
    </row>
    <row r="1675" ht="11.25" customHeight="1">
      <c r="A1675" s="95" t="s">
        <v>3599</v>
      </c>
      <c r="B1675" s="96" t="s">
        <v>3600</v>
      </c>
      <c r="C1675" s="95" t="s">
        <v>282</v>
      </c>
      <c r="D1675" s="97">
        <f>VLOOKUP(A1675,emop0321!D:E,2,0)</f>
        <v>2573.33</v>
      </c>
      <c r="E1675" s="98"/>
      <c r="F1675" s="98"/>
    </row>
    <row r="1676" ht="11.25" customHeight="1">
      <c r="A1676" s="95" t="s">
        <v>3601</v>
      </c>
      <c r="B1676" s="96" t="s">
        <v>3602</v>
      </c>
      <c r="C1676" s="95" t="s">
        <v>282</v>
      </c>
      <c r="D1676" s="97">
        <f>VLOOKUP(A1676,emop0321!D:E,2,0)</f>
        <v>79.93</v>
      </c>
      <c r="E1676" s="98"/>
      <c r="F1676" s="98"/>
    </row>
    <row r="1677" ht="11.25" customHeight="1">
      <c r="A1677" s="95" t="s">
        <v>3603</v>
      </c>
      <c r="B1677" s="96" t="s">
        <v>3604</v>
      </c>
      <c r="C1677" s="95" t="s">
        <v>282</v>
      </c>
      <c r="D1677" s="97">
        <f>VLOOKUP(A1677,emop0321!D:E,2,0)</f>
        <v>676.17</v>
      </c>
      <c r="E1677" s="98"/>
      <c r="F1677" s="98"/>
    </row>
    <row r="1678" ht="11.25" customHeight="1">
      <c r="A1678" s="95" t="s">
        <v>3605</v>
      </c>
      <c r="B1678" s="96" t="s">
        <v>3606</v>
      </c>
      <c r="C1678" s="95" t="s">
        <v>992</v>
      </c>
      <c r="D1678" s="97">
        <f>VLOOKUP(A1678,emop0321!D:E,2,0)</f>
        <v>2.25</v>
      </c>
      <c r="E1678" s="98"/>
      <c r="F1678" s="98"/>
    </row>
    <row r="1679" ht="11.25" customHeight="1">
      <c r="A1679" s="95" t="s">
        <v>3607</v>
      </c>
      <c r="B1679" s="96" t="s">
        <v>3608</v>
      </c>
      <c r="C1679" s="95" t="s">
        <v>992</v>
      </c>
      <c r="D1679" s="97">
        <f>VLOOKUP(A1679,emop0321!D:E,2,0)</f>
        <v>0.46</v>
      </c>
      <c r="E1679" s="98"/>
      <c r="F1679" s="98"/>
    </row>
    <row r="1680" ht="11.25" customHeight="1">
      <c r="A1680" s="95" t="s">
        <v>3609</v>
      </c>
      <c r="B1680" s="96" t="s">
        <v>3610</v>
      </c>
      <c r="C1680" s="95" t="s">
        <v>361</v>
      </c>
      <c r="D1680" s="97">
        <f>VLOOKUP(A1680,emop0321!D:E,2,0)</f>
        <v>0.14</v>
      </c>
      <c r="E1680" s="98"/>
      <c r="F1680" s="98"/>
    </row>
    <row r="1681" ht="11.25" customHeight="1">
      <c r="A1681" s="95" t="s">
        <v>3611</v>
      </c>
      <c r="B1681" s="96" t="s">
        <v>3612</v>
      </c>
      <c r="C1681" s="95" t="s">
        <v>282</v>
      </c>
      <c r="D1681" s="97">
        <f>VLOOKUP(A1681,emop0321!D:E,2,0)</f>
        <v>39981.79</v>
      </c>
      <c r="E1681" s="98"/>
      <c r="F1681" s="98"/>
    </row>
    <row r="1682" ht="11.25" customHeight="1">
      <c r="A1682" s="95" t="s">
        <v>3613</v>
      </c>
      <c r="B1682" s="96" t="s">
        <v>3614</v>
      </c>
      <c r="C1682" s="95" t="s">
        <v>282</v>
      </c>
      <c r="D1682" s="97">
        <f>VLOOKUP(A1682,emop0321!D:E,2,0)</f>
        <v>206546.58</v>
      </c>
      <c r="E1682" s="98"/>
      <c r="F1682" s="98"/>
    </row>
    <row r="1683" ht="11.25" customHeight="1">
      <c r="A1683" s="95" t="s">
        <v>3615</v>
      </c>
      <c r="B1683" s="96" t="s">
        <v>3616</v>
      </c>
      <c r="C1683" s="95" t="s">
        <v>282</v>
      </c>
      <c r="D1683" s="97">
        <f>VLOOKUP(A1683,emop0321!D:E,2,0)</f>
        <v>3340.75</v>
      </c>
      <c r="E1683" s="98"/>
      <c r="F1683" s="98"/>
    </row>
    <row r="1684" ht="11.25" customHeight="1">
      <c r="A1684" s="95" t="s">
        <v>3617</v>
      </c>
      <c r="B1684" s="96" t="s">
        <v>3618</v>
      </c>
      <c r="C1684" s="95" t="s">
        <v>992</v>
      </c>
      <c r="D1684" s="97">
        <f>VLOOKUP(A1684,emop0321!D:E,2,0)</f>
        <v>51.29</v>
      </c>
      <c r="E1684" s="98"/>
      <c r="F1684" s="98"/>
    </row>
    <row r="1685" ht="11.25" customHeight="1">
      <c r="A1685" s="95" t="s">
        <v>3619</v>
      </c>
      <c r="B1685" s="96" t="s">
        <v>3620</v>
      </c>
      <c r="C1685" s="95" t="s">
        <v>992</v>
      </c>
      <c r="D1685" s="97">
        <f>VLOOKUP(A1685,emop0321!D:E,2,0)</f>
        <v>63.2</v>
      </c>
      <c r="E1685" s="98"/>
      <c r="F1685" s="98"/>
    </row>
    <row r="1686" ht="11.25" customHeight="1">
      <c r="A1686" s="95" t="s">
        <v>3621</v>
      </c>
      <c r="B1686" s="96" t="s">
        <v>3622</v>
      </c>
      <c r="C1686" s="95" t="s">
        <v>992</v>
      </c>
      <c r="D1686" s="97">
        <f>VLOOKUP(A1686,emop0321!D:E,2,0)</f>
        <v>153.25</v>
      </c>
      <c r="E1686" s="98"/>
      <c r="F1686" s="98"/>
    </row>
    <row r="1687" ht="11.25" customHeight="1">
      <c r="A1687" s="95" t="s">
        <v>3623</v>
      </c>
      <c r="B1687" s="96" t="s">
        <v>3624</v>
      </c>
      <c r="C1687" s="95" t="s">
        <v>514</v>
      </c>
      <c r="D1687" s="97">
        <f>VLOOKUP(A1687,emop0321!D:E,2,0)</f>
        <v>363.95</v>
      </c>
      <c r="E1687" s="98"/>
      <c r="F1687" s="98"/>
    </row>
    <row r="1688" ht="11.25" customHeight="1">
      <c r="A1688" s="95" t="s">
        <v>3625</v>
      </c>
      <c r="B1688" s="96" t="s">
        <v>3626</v>
      </c>
      <c r="C1688" s="95" t="s">
        <v>514</v>
      </c>
      <c r="D1688" s="97">
        <f>VLOOKUP(A1688,emop0321!D:E,2,0)</f>
        <v>363.95</v>
      </c>
      <c r="E1688" s="98"/>
      <c r="F1688" s="98"/>
    </row>
    <row r="1689" ht="11.25" customHeight="1">
      <c r="A1689" s="95" t="s">
        <v>3627</v>
      </c>
      <c r="B1689" s="96" t="s">
        <v>3628</v>
      </c>
      <c r="C1689" s="95" t="s">
        <v>514</v>
      </c>
      <c r="D1689" s="97">
        <f>VLOOKUP(A1689,emop0321!D:E,2,0)</f>
        <v>0.87</v>
      </c>
      <c r="E1689" s="98"/>
      <c r="F1689" s="98"/>
    </row>
    <row r="1690" ht="11.25" customHeight="1">
      <c r="A1690" s="95" t="s">
        <v>3629</v>
      </c>
      <c r="B1690" s="96" t="s">
        <v>3630</v>
      </c>
      <c r="C1690" s="95" t="s">
        <v>3631</v>
      </c>
      <c r="D1690" s="97">
        <f>VLOOKUP(A1690,emop0321!D:E,2,0)</f>
        <v>5.44</v>
      </c>
      <c r="E1690" s="98"/>
      <c r="F1690" s="98"/>
    </row>
    <row r="1691" ht="11.25" customHeight="1">
      <c r="A1691" s="95" t="s">
        <v>3632</v>
      </c>
      <c r="B1691" s="96" t="s">
        <v>3633</v>
      </c>
      <c r="C1691" s="95" t="s">
        <v>3634</v>
      </c>
      <c r="D1691" s="97">
        <f>VLOOKUP(A1691,emop0321!D:E,2,0)</f>
        <v>3.31</v>
      </c>
      <c r="E1691" s="98"/>
      <c r="F1691" s="98"/>
    </row>
    <row r="1692" ht="11.25" customHeight="1">
      <c r="A1692" s="95" t="s">
        <v>3635</v>
      </c>
      <c r="B1692" s="96" t="s">
        <v>3636</v>
      </c>
      <c r="C1692" s="95" t="s">
        <v>1980</v>
      </c>
      <c r="D1692" s="97">
        <f>VLOOKUP(A1692,emop0321!D:E,2,0)</f>
        <v>3.73</v>
      </c>
      <c r="E1692" s="98"/>
      <c r="F1692" s="98"/>
    </row>
    <row r="1693" ht="11.25" customHeight="1">
      <c r="A1693" s="95" t="s">
        <v>3637</v>
      </c>
      <c r="B1693" s="96" t="s">
        <v>3638</v>
      </c>
      <c r="C1693" s="95" t="s">
        <v>1980</v>
      </c>
      <c r="D1693" s="97">
        <f>VLOOKUP(A1693,emop0321!D:E,2,0)</f>
        <v>0.16</v>
      </c>
      <c r="E1693" s="98"/>
      <c r="F1693" s="98"/>
    </row>
    <row r="1694" ht="11.25" customHeight="1">
      <c r="A1694" s="95" t="s">
        <v>3639</v>
      </c>
      <c r="B1694" s="96" t="s">
        <v>3640</v>
      </c>
      <c r="C1694" s="95" t="s">
        <v>992</v>
      </c>
      <c r="D1694" s="97">
        <f>VLOOKUP(A1694,emop0321!D:E,2,0)</f>
        <v>72.12</v>
      </c>
      <c r="E1694" s="98"/>
      <c r="F1694" s="98"/>
    </row>
    <row r="1695" ht="11.25" customHeight="1">
      <c r="A1695" s="95" t="s">
        <v>3641</v>
      </c>
      <c r="B1695" s="96" t="s">
        <v>3642</v>
      </c>
      <c r="C1695" s="95" t="s">
        <v>992</v>
      </c>
      <c r="D1695" s="97">
        <f>VLOOKUP(A1695,emop0321!D:E,2,0)</f>
        <v>32.37</v>
      </c>
      <c r="E1695" s="98"/>
      <c r="F1695" s="98"/>
    </row>
    <row r="1696" ht="11.25" customHeight="1">
      <c r="A1696" s="95" t="s">
        <v>3643</v>
      </c>
      <c r="B1696" s="96" t="s">
        <v>3644</v>
      </c>
      <c r="C1696" s="95" t="s">
        <v>992</v>
      </c>
      <c r="D1696" s="97">
        <f>VLOOKUP(A1696,emop0321!D:E,2,0)</f>
        <v>93.06</v>
      </c>
      <c r="E1696" s="98"/>
      <c r="F1696" s="98"/>
    </row>
    <row r="1697" ht="11.25" customHeight="1">
      <c r="A1697" s="95" t="s">
        <v>3645</v>
      </c>
      <c r="B1697" s="96" t="s">
        <v>3646</v>
      </c>
      <c r="C1697" s="95" t="s">
        <v>282</v>
      </c>
      <c r="D1697" s="97">
        <f>VLOOKUP(A1697,emop0321!D:E,2,0)</f>
        <v>263.88</v>
      </c>
      <c r="E1697" s="98"/>
      <c r="F1697" s="98"/>
    </row>
    <row r="1698" ht="11.25" customHeight="1">
      <c r="A1698" s="95" t="s">
        <v>3647</v>
      </c>
      <c r="B1698" s="96" t="s">
        <v>3648</v>
      </c>
      <c r="C1698" s="95" t="s">
        <v>282</v>
      </c>
      <c r="D1698" s="97">
        <f>VLOOKUP(A1698,emop0321!D:E,2,0)</f>
        <v>317.96</v>
      </c>
      <c r="E1698" s="98"/>
      <c r="F1698" s="98"/>
    </row>
    <row r="1699" ht="11.25" customHeight="1">
      <c r="A1699" s="95" t="s">
        <v>3649</v>
      </c>
      <c r="B1699" s="96" t="s">
        <v>3650</v>
      </c>
      <c r="C1699" s="95" t="s">
        <v>992</v>
      </c>
      <c r="D1699" s="97">
        <f>VLOOKUP(A1699,emop0321!D:E,2,0)</f>
        <v>29.73</v>
      </c>
      <c r="E1699" s="98"/>
      <c r="F1699" s="98"/>
    </row>
    <row r="1700" ht="11.25" customHeight="1">
      <c r="A1700" s="95" t="s">
        <v>3651</v>
      </c>
      <c r="B1700" s="96" t="s">
        <v>3652</v>
      </c>
      <c r="C1700" s="95" t="s">
        <v>992</v>
      </c>
      <c r="D1700" s="97">
        <f>VLOOKUP(A1700,emop0321!D:E,2,0)</f>
        <v>58.31</v>
      </c>
      <c r="E1700" s="98"/>
      <c r="F1700" s="98"/>
    </row>
    <row r="1701" ht="11.25" customHeight="1">
      <c r="A1701" s="95" t="s">
        <v>3653</v>
      </c>
      <c r="B1701" s="96" t="s">
        <v>3654</v>
      </c>
      <c r="C1701" s="95" t="s">
        <v>992</v>
      </c>
      <c r="D1701" s="97">
        <f>VLOOKUP(A1701,emop0321!D:E,2,0)</f>
        <v>4.76</v>
      </c>
      <c r="E1701" s="98"/>
      <c r="F1701" s="98"/>
    </row>
    <row r="1702" ht="11.25" customHeight="1">
      <c r="A1702" s="95" t="s">
        <v>3655</v>
      </c>
      <c r="B1702" s="96" t="s">
        <v>3656</v>
      </c>
      <c r="C1702" s="95" t="s">
        <v>2136</v>
      </c>
      <c r="D1702" s="97">
        <f>VLOOKUP(A1702,emop0321!D:E,2,0)</f>
        <v>522.35</v>
      </c>
      <c r="E1702" s="98"/>
      <c r="F1702" s="98"/>
    </row>
    <row r="1703" ht="11.25" customHeight="1">
      <c r="A1703" s="95" t="s">
        <v>3657</v>
      </c>
      <c r="B1703" s="96" t="s">
        <v>3658</v>
      </c>
      <c r="C1703" s="95" t="s">
        <v>2136</v>
      </c>
      <c r="D1703" s="97">
        <f>VLOOKUP(A1703,emop0321!D:E,2,0)</f>
        <v>609.22</v>
      </c>
      <c r="E1703" s="98"/>
      <c r="F1703" s="98"/>
    </row>
    <row r="1704" ht="11.25" customHeight="1">
      <c r="A1704" s="95" t="s">
        <v>3659</v>
      </c>
      <c r="B1704" s="96" t="s">
        <v>3660</v>
      </c>
      <c r="C1704" s="95" t="s">
        <v>2136</v>
      </c>
      <c r="D1704" s="97">
        <f>VLOOKUP(A1704,emop0321!D:E,2,0)</f>
        <v>768.16</v>
      </c>
      <c r="E1704" s="98"/>
      <c r="F1704" s="98"/>
    </row>
    <row r="1705" ht="11.25" customHeight="1">
      <c r="A1705" s="95" t="s">
        <v>3661</v>
      </c>
      <c r="B1705" s="96" t="s">
        <v>3662</v>
      </c>
      <c r="C1705" s="95" t="s">
        <v>2136</v>
      </c>
      <c r="D1705" s="97">
        <f>VLOOKUP(A1705,emop0321!D:E,2,0)</f>
        <v>959.26</v>
      </c>
      <c r="E1705" s="98"/>
      <c r="F1705" s="98"/>
    </row>
    <row r="1706" ht="11.25" customHeight="1">
      <c r="A1706" s="95" t="s">
        <v>3663</v>
      </c>
      <c r="B1706" s="96" t="s">
        <v>3664</v>
      </c>
      <c r="C1706" s="95" t="s">
        <v>2136</v>
      </c>
      <c r="D1706" s="97">
        <f>VLOOKUP(A1706,emop0321!D:E,2,0)</f>
        <v>1209.86</v>
      </c>
      <c r="E1706" s="98"/>
      <c r="F1706" s="98"/>
    </row>
    <row r="1707" ht="11.25" customHeight="1">
      <c r="A1707" s="95" t="s">
        <v>3665</v>
      </c>
      <c r="B1707" s="96" t="s">
        <v>3666</v>
      </c>
      <c r="C1707" s="95" t="s">
        <v>2136</v>
      </c>
      <c r="D1707" s="97">
        <f>VLOOKUP(A1707,emop0321!D:E,2,0)</f>
        <v>1677.67</v>
      </c>
      <c r="E1707" s="98"/>
      <c r="F1707" s="98"/>
    </row>
    <row r="1708" ht="11.25" customHeight="1">
      <c r="A1708" s="95" t="s">
        <v>3667</v>
      </c>
      <c r="B1708" s="96" t="s">
        <v>3668</v>
      </c>
      <c r="C1708" s="95" t="s">
        <v>2136</v>
      </c>
      <c r="D1708" s="97">
        <f>VLOOKUP(A1708,emop0321!D:E,2,0)</f>
        <v>1871.04</v>
      </c>
      <c r="E1708" s="98"/>
      <c r="F1708" s="98"/>
    </row>
    <row r="1709" ht="11.25" customHeight="1">
      <c r="A1709" s="95" t="s">
        <v>3669</v>
      </c>
      <c r="B1709" s="96" t="s">
        <v>3670</v>
      </c>
      <c r="C1709" s="95" t="s">
        <v>282</v>
      </c>
      <c r="D1709" s="97">
        <f>VLOOKUP(A1709,emop0321!D:E,2,0)</f>
        <v>102828.59</v>
      </c>
      <c r="E1709" s="98"/>
      <c r="F1709" s="98"/>
    </row>
    <row r="1710" ht="11.25" customHeight="1">
      <c r="A1710" s="95" t="s">
        <v>3671</v>
      </c>
      <c r="B1710" s="96" t="s">
        <v>3672</v>
      </c>
      <c r="C1710" s="95" t="s">
        <v>282</v>
      </c>
      <c r="D1710" s="97">
        <f>VLOOKUP(A1710,emop0321!D:E,2,0)</f>
        <v>84021.19</v>
      </c>
      <c r="E1710" s="98"/>
      <c r="F1710" s="98"/>
    </row>
    <row r="1711" ht="11.25" customHeight="1">
      <c r="A1711" s="95" t="s">
        <v>3673</v>
      </c>
      <c r="B1711" s="96" t="s">
        <v>3674</v>
      </c>
      <c r="C1711" s="95" t="s">
        <v>282</v>
      </c>
      <c r="D1711" s="97">
        <f>VLOOKUP(A1711,emop0321!D:E,2,0)</f>
        <v>50149.51</v>
      </c>
      <c r="E1711" s="98"/>
      <c r="F1711" s="98"/>
    </row>
    <row r="1712" ht="11.25" customHeight="1">
      <c r="A1712" s="95" t="s">
        <v>3675</v>
      </c>
      <c r="B1712" s="96" t="s">
        <v>3676</v>
      </c>
      <c r="C1712" s="95" t="s">
        <v>282</v>
      </c>
      <c r="D1712" s="97">
        <f>VLOOKUP(A1712,emop0321!D:E,2,0)</f>
        <v>47181.56</v>
      </c>
      <c r="E1712" s="98"/>
      <c r="F1712" s="98"/>
    </row>
    <row r="1713" ht="11.25" customHeight="1">
      <c r="A1713" s="95" t="s">
        <v>3677</v>
      </c>
      <c r="B1713" s="96" t="s">
        <v>3678</v>
      </c>
      <c r="C1713" s="95" t="s">
        <v>282</v>
      </c>
      <c r="D1713" s="97">
        <f>VLOOKUP(A1713,emop0321!D:E,2,0)</f>
        <v>44129.62</v>
      </c>
      <c r="E1713" s="98"/>
      <c r="F1713" s="98"/>
    </row>
    <row r="1714" ht="11.25" customHeight="1">
      <c r="A1714" s="95" t="s">
        <v>3679</v>
      </c>
      <c r="B1714" s="96" t="s">
        <v>3680</v>
      </c>
      <c r="C1714" s="95" t="s">
        <v>282</v>
      </c>
      <c r="D1714" s="97">
        <f>VLOOKUP(A1714,emop0321!D:E,2,0)</f>
        <v>41670.61</v>
      </c>
      <c r="E1714" s="98"/>
      <c r="F1714" s="98"/>
    </row>
    <row r="1715" ht="11.25" customHeight="1">
      <c r="A1715" s="95" t="s">
        <v>3681</v>
      </c>
      <c r="B1715" s="96" t="s">
        <v>3682</v>
      </c>
      <c r="C1715" s="95" t="s">
        <v>282</v>
      </c>
      <c r="D1715" s="97">
        <f>VLOOKUP(A1715,emop0321!D:E,2,0)</f>
        <v>20463.86</v>
      </c>
      <c r="E1715" s="98"/>
      <c r="F1715" s="98"/>
    </row>
    <row r="1716" ht="11.25" customHeight="1">
      <c r="A1716" s="95" t="s">
        <v>3683</v>
      </c>
      <c r="B1716" s="96" t="s">
        <v>3684</v>
      </c>
      <c r="C1716" s="95" t="s">
        <v>282</v>
      </c>
      <c r="D1716" s="97">
        <f>VLOOKUP(A1716,emop0321!D:E,2,0)</f>
        <v>59326.61</v>
      </c>
      <c r="E1716" s="98"/>
      <c r="F1716" s="98"/>
    </row>
    <row r="1717" ht="11.25" customHeight="1">
      <c r="A1717" s="95" t="s">
        <v>3685</v>
      </c>
      <c r="B1717" s="96" t="s">
        <v>3686</v>
      </c>
      <c r="C1717" s="95" t="s">
        <v>282</v>
      </c>
      <c r="D1717" s="97">
        <f>VLOOKUP(A1717,emop0321!D:E,2,0)</f>
        <v>33146.86</v>
      </c>
      <c r="E1717" s="98"/>
      <c r="F1717" s="98"/>
    </row>
    <row r="1718" ht="11.25" customHeight="1">
      <c r="A1718" s="95" t="s">
        <v>3687</v>
      </c>
      <c r="B1718" s="96" t="s">
        <v>3688</v>
      </c>
      <c r="C1718" s="95" t="s">
        <v>992</v>
      </c>
      <c r="D1718" s="97">
        <f>VLOOKUP(A1718,emop0321!D:E,2,0)</f>
        <v>411.22</v>
      </c>
      <c r="E1718" s="98"/>
      <c r="F1718" s="98"/>
    </row>
    <row r="1719" ht="11.25" customHeight="1">
      <c r="A1719" s="95" t="s">
        <v>3689</v>
      </c>
      <c r="B1719" s="96" t="s">
        <v>3690</v>
      </c>
      <c r="C1719" s="95" t="s">
        <v>992</v>
      </c>
      <c r="D1719" s="97">
        <f>VLOOKUP(A1719,emop0321!D:E,2,0)</f>
        <v>427.33</v>
      </c>
      <c r="E1719" s="98"/>
      <c r="F1719" s="98"/>
    </row>
    <row r="1720" ht="11.25" customHeight="1">
      <c r="A1720" s="95" t="s">
        <v>3691</v>
      </c>
      <c r="B1720" s="96" t="s">
        <v>3692</v>
      </c>
      <c r="C1720" s="95" t="s">
        <v>992</v>
      </c>
      <c r="D1720" s="97">
        <f>VLOOKUP(A1720,emop0321!D:E,2,0)</f>
        <v>435.61</v>
      </c>
      <c r="E1720" s="98"/>
      <c r="F1720" s="98"/>
    </row>
    <row r="1721" ht="11.25" customHeight="1">
      <c r="A1721" s="95" t="s">
        <v>3693</v>
      </c>
      <c r="B1721" s="96" t="s">
        <v>3694</v>
      </c>
      <c r="C1721" s="95" t="s">
        <v>992</v>
      </c>
      <c r="D1721" s="97">
        <f>VLOOKUP(A1721,emop0321!D:E,2,0)</f>
        <v>518.46</v>
      </c>
      <c r="E1721" s="98"/>
      <c r="F1721" s="98"/>
    </row>
    <row r="1722" ht="11.25" customHeight="1">
      <c r="A1722" s="95" t="s">
        <v>3695</v>
      </c>
      <c r="B1722" s="96" t="s">
        <v>3696</v>
      </c>
      <c r="C1722" s="95" t="s">
        <v>992</v>
      </c>
      <c r="D1722" s="97">
        <f>VLOOKUP(A1722,emop0321!D:E,2,0)</f>
        <v>534.57</v>
      </c>
      <c r="E1722" s="98"/>
      <c r="F1722" s="98"/>
    </row>
    <row r="1723" ht="11.25" customHeight="1">
      <c r="A1723" s="95" t="s">
        <v>3697</v>
      </c>
      <c r="B1723" s="96" t="s">
        <v>3698</v>
      </c>
      <c r="C1723" s="95" t="s">
        <v>992</v>
      </c>
      <c r="D1723" s="97">
        <f>VLOOKUP(A1723,emop0321!D:E,2,0)</f>
        <v>542.84</v>
      </c>
      <c r="E1723" s="98"/>
      <c r="F1723" s="98"/>
    </row>
    <row r="1724" ht="11.25" customHeight="1">
      <c r="A1724" s="95" t="s">
        <v>3699</v>
      </c>
      <c r="B1724" s="96" t="s">
        <v>3700</v>
      </c>
      <c r="C1724" s="95" t="s">
        <v>992</v>
      </c>
      <c r="D1724" s="97">
        <f>VLOOKUP(A1724,emop0321!D:E,2,0)</f>
        <v>51.52</v>
      </c>
      <c r="E1724" s="98"/>
      <c r="F1724" s="98"/>
    </row>
    <row r="1725" ht="11.25" customHeight="1">
      <c r="A1725" s="95" t="s">
        <v>3701</v>
      </c>
      <c r="B1725" s="96" t="s">
        <v>3702</v>
      </c>
      <c r="C1725" s="95" t="s">
        <v>992</v>
      </c>
      <c r="D1725" s="97">
        <f>VLOOKUP(A1725,emop0321!D:E,2,0)</f>
        <v>76.56</v>
      </c>
      <c r="E1725" s="98"/>
      <c r="F1725" s="98"/>
    </row>
    <row r="1726" ht="11.25" customHeight="1">
      <c r="A1726" s="95" t="s">
        <v>3703</v>
      </c>
      <c r="B1726" s="96" t="s">
        <v>3704</v>
      </c>
      <c r="C1726" s="95" t="s">
        <v>992</v>
      </c>
      <c r="D1726" s="97">
        <f>VLOOKUP(A1726,emop0321!D:E,2,0)</f>
        <v>33.83</v>
      </c>
      <c r="E1726" s="98"/>
      <c r="F1726" s="98"/>
    </row>
    <row r="1727" ht="11.25" customHeight="1">
      <c r="A1727" s="95" t="s">
        <v>3705</v>
      </c>
      <c r="B1727" s="96" t="s">
        <v>3706</v>
      </c>
      <c r="C1727" s="95" t="s">
        <v>992</v>
      </c>
      <c r="D1727" s="97">
        <f>VLOOKUP(A1727,emop0321!D:E,2,0)</f>
        <v>50.1</v>
      </c>
      <c r="E1727" s="98"/>
      <c r="F1727" s="98"/>
    </row>
    <row r="1728" ht="11.25" customHeight="1">
      <c r="A1728" s="95" t="s">
        <v>3707</v>
      </c>
      <c r="B1728" s="96" t="s">
        <v>3708</v>
      </c>
      <c r="C1728" s="95" t="s">
        <v>992</v>
      </c>
      <c r="D1728" s="97">
        <f>VLOOKUP(A1728,emop0321!D:E,2,0)</f>
        <v>74.58</v>
      </c>
      <c r="E1728" s="98"/>
      <c r="F1728" s="98"/>
    </row>
    <row r="1729" ht="11.25" customHeight="1">
      <c r="A1729" s="95" t="s">
        <v>3709</v>
      </c>
      <c r="B1729" s="96" t="s">
        <v>3710</v>
      </c>
      <c r="C1729" s="95" t="s">
        <v>992</v>
      </c>
      <c r="D1729" s="97">
        <f>VLOOKUP(A1729,emop0321!D:E,2,0)</f>
        <v>80.76</v>
      </c>
      <c r="E1729" s="98"/>
      <c r="F1729" s="98"/>
    </row>
    <row r="1730" ht="11.25" customHeight="1">
      <c r="A1730" s="95" t="s">
        <v>3711</v>
      </c>
      <c r="B1730" s="96" t="s">
        <v>3712</v>
      </c>
      <c r="C1730" s="95" t="s">
        <v>992</v>
      </c>
      <c r="D1730" s="97">
        <f>VLOOKUP(A1730,emop0321!D:E,2,0)</f>
        <v>14.72</v>
      </c>
      <c r="E1730" s="98"/>
      <c r="F1730" s="98"/>
    </row>
    <row r="1731" ht="11.25" customHeight="1">
      <c r="A1731" s="95" t="s">
        <v>3713</v>
      </c>
      <c r="B1731" s="96" t="s">
        <v>3714</v>
      </c>
      <c r="C1731" s="95" t="s">
        <v>992</v>
      </c>
      <c r="D1731" s="97">
        <f>VLOOKUP(A1731,emop0321!D:E,2,0)</f>
        <v>21.57</v>
      </c>
      <c r="E1731" s="98"/>
      <c r="F1731" s="98"/>
    </row>
    <row r="1732" ht="11.25" customHeight="1">
      <c r="A1732" s="95" t="s">
        <v>3715</v>
      </c>
      <c r="B1732" s="96" t="s">
        <v>3716</v>
      </c>
      <c r="C1732" s="95" t="s">
        <v>992</v>
      </c>
      <c r="D1732" s="97">
        <f>VLOOKUP(A1732,emop0321!D:E,2,0)</f>
        <v>32.49</v>
      </c>
      <c r="E1732" s="98"/>
      <c r="F1732" s="98"/>
    </row>
    <row r="1733" ht="11.25" customHeight="1">
      <c r="A1733" s="95" t="s">
        <v>3717</v>
      </c>
      <c r="B1733" s="96" t="s">
        <v>3718</v>
      </c>
      <c r="C1733" s="95" t="s">
        <v>992</v>
      </c>
      <c r="D1733" s="97">
        <f>VLOOKUP(A1733,emop0321!D:E,2,0)</f>
        <v>43.73</v>
      </c>
      <c r="E1733" s="98"/>
      <c r="F1733" s="98"/>
    </row>
    <row r="1734" ht="11.25" customHeight="1">
      <c r="A1734" s="95" t="s">
        <v>3719</v>
      </c>
      <c r="B1734" s="96" t="s">
        <v>3720</v>
      </c>
      <c r="C1734" s="95" t="s">
        <v>282</v>
      </c>
      <c r="D1734" s="97">
        <f>VLOOKUP(A1734,emop0321!D:E,2,0)</f>
        <v>17.77</v>
      </c>
      <c r="E1734" s="98"/>
      <c r="F1734" s="98"/>
    </row>
    <row r="1735" ht="11.25" customHeight="1">
      <c r="A1735" s="95" t="s">
        <v>3721</v>
      </c>
      <c r="B1735" s="96" t="s">
        <v>3722</v>
      </c>
      <c r="C1735" s="95" t="s">
        <v>282</v>
      </c>
      <c r="D1735" s="97">
        <f>VLOOKUP(A1735,emop0321!D:E,2,0)</f>
        <v>19.52</v>
      </c>
      <c r="E1735" s="98"/>
      <c r="F1735" s="98"/>
    </row>
    <row r="1736" ht="11.25" customHeight="1">
      <c r="A1736" s="95" t="s">
        <v>3723</v>
      </c>
      <c r="B1736" s="96" t="s">
        <v>3724</v>
      </c>
      <c r="C1736" s="95" t="s">
        <v>282</v>
      </c>
      <c r="D1736" s="97">
        <f>VLOOKUP(A1736,emop0321!D:E,2,0)</f>
        <v>20.84</v>
      </c>
      <c r="E1736" s="98"/>
      <c r="F1736" s="98"/>
    </row>
    <row r="1737" ht="11.25" customHeight="1">
      <c r="A1737" s="95" t="s">
        <v>3725</v>
      </c>
      <c r="B1737" s="96" t="s">
        <v>3726</v>
      </c>
      <c r="C1737" s="95" t="s">
        <v>282</v>
      </c>
      <c r="D1737" s="97">
        <f>VLOOKUP(A1737,emop0321!D:E,2,0)</f>
        <v>23.94</v>
      </c>
      <c r="E1737" s="98"/>
      <c r="F1737" s="98"/>
    </row>
    <row r="1738" ht="11.25" customHeight="1">
      <c r="A1738" s="95" t="s">
        <v>3727</v>
      </c>
      <c r="B1738" s="96" t="s">
        <v>3728</v>
      </c>
      <c r="C1738" s="95" t="s">
        <v>282</v>
      </c>
      <c r="D1738" s="97">
        <f>VLOOKUP(A1738,emop0321!D:E,2,0)</f>
        <v>23.62</v>
      </c>
      <c r="E1738" s="98"/>
      <c r="F1738" s="98"/>
    </row>
    <row r="1739" ht="11.25" customHeight="1">
      <c r="A1739" s="95" t="s">
        <v>3729</v>
      </c>
      <c r="B1739" s="96" t="s">
        <v>3730</v>
      </c>
      <c r="C1739" s="95" t="s">
        <v>282</v>
      </c>
      <c r="D1739" s="97">
        <f>VLOOKUP(A1739,emop0321!D:E,2,0)</f>
        <v>24.88</v>
      </c>
      <c r="E1739" s="98"/>
      <c r="F1739" s="98"/>
    </row>
    <row r="1740" ht="11.25" customHeight="1">
      <c r="A1740" s="95" t="s">
        <v>3731</v>
      </c>
      <c r="B1740" s="96" t="s">
        <v>3732</v>
      </c>
      <c r="C1740" s="95" t="s">
        <v>282</v>
      </c>
      <c r="D1740" s="97">
        <f>VLOOKUP(A1740,emop0321!D:E,2,0)</f>
        <v>26.19</v>
      </c>
      <c r="E1740" s="98"/>
      <c r="F1740" s="98"/>
    </row>
    <row r="1741" ht="11.25" customHeight="1">
      <c r="A1741" s="95" t="s">
        <v>3733</v>
      </c>
      <c r="B1741" s="96" t="s">
        <v>3734</v>
      </c>
      <c r="C1741" s="95" t="s">
        <v>282</v>
      </c>
      <c r="D1741" s="97">
        <f>VLOOKUP(A1741,emop0321!D:E,2,0)</f>
        <v>11.35</v>
      </c>
      <c r="E1741" s="98"/>
      <c r="F1741" s="98"/>
    </row>
    <row r="1742" ht="11.25" customHeight="1">
      <c r="A1742" s="95" t="s">
        <v>3735</v>
      </c>
      <c r="B1742" s="96" t="s">
        <v>3736</v>
      </c>
      <c r="C1742" s="95" t="s">
        <v>282</v>
      </c>
      <c r="D1742" s="97">
        <f>VLOOKUP(A1742,emop0321!D:E,2,0)</f>
        <v>15.29</v>
      </c>
      <c r="E1742" s="98"/>
      <c r="F1742" s="98"/>
    </row>
    <row r="1743" ht="11.25" customHeight="1">
      <c r="A1743" s="95" t="s">
        <v>3737</v>
      </c>
      <c r="B1743" s="96" t="s">
        <v>3738</v>
      </c>
      <c r="C1743" s="95" t="s">
        <v>282</v>
      </c>
      <c r="D1743" s="97">
        <f>VLOOKUP(A1743,emop0321!D:E,2,0)</f>
        <v>66.42</v>
      </c>
      <c r="E1743" s="98"/>
      <c r="F1743" s="98"/>
    </row>
    <row r="1744" ht="11.25" customHeight="1">
      <c r="A1744" s="95" t="s">
        <v>3739</v>
      </c>
      <c r="B1744" s="96" t="s">
        <v>3740</v>
      </c>
      <c r="C1744" s="95" t="s">
        <v>992</v>
      </c>
      <c r="D1744" s="97">
        <f>VLOOKUP(A1744,emop0321!D:E,2,0)</f>
        <v>6.2</v>
      </c>
      <c r="E1744" s="98"/>
      <c r="F1744" s="98"/>
    </row>
    <row r="1745" ht="11.25" customHeight="1">
      <c r="A1745" s="95" t="s">
        <v>3741</v>
      </c>
      <c r="B1745" s="96" t="s">
        <v>3742</v>
      </c>
      <c r="C1745" s="95" t="s">
        <v>992</v>
      </c>
      <c r="D1745" s="97">
        <f>VLOOKUP(A1745,emop0321!D:E,2,0)</f>
        <v>6.26</v>
      </c>
      <c r="E1745" s="98"/>
      <c r="F1745" s="98"/>
    </row>
    <row r="1746" ht="11.25" customHeight="1">
      <c r="A1746" s="95" t="s">
        <v>3743</v>
      </c>
      <c r="B1746" s="96" t="s">
        <v>3744</v>
      </c>
      <c r="C1746" s="95" t="s">
        <v>992</v>
      </c>
      <c r="D1746" s="97">
        <f>VLOOKUP(A1746,emop0321!D:E,2,0)</f>
        <v>4.71</v>
      </c>
      <c r="E1746" s="98"/>
      <c r="F1746" s="98"/>
    </row>
    <row r="1747" ht="11.25" customHeight="1">
      <c r="A1747" s="95" t="s">
        <v>3745</v>
      </c>
      <c r="B1747" s="96" t="s">
        <v>3746</v>
      </c>
      <c r="C1747" s="95" t="s">
        <v>992</v>
      </c>
      <c r="D1747" s="97">
        <f>VLOOKUP(A1747,emop0321!D:E,2,0)</f>
        <v>4.75</v>
      </c>
      <c r="E1747" s="98"/>
      <c r="F1747" s="98"/>
    </row>
    <row r="1748" ht="11.25" customHeight="1">
      <c r="A1748" s="95" t="s">
        <v>3747</v>
      </c>
      <c r="B1748" s="96" t="s">
        <v>3748</v>
      </c>
      <c r="C1748" s="95" t="s">
        <v>992</v>
      </c>
      <c r="D1748" s="97">
        <f>VLOOKUP(A1748,emop0321!D:E,2,0)</f>
        <v>8.93</v>
      </c>
      <c r="E1748" s="98"/>
      <c r="F1748" s="98"/>
    </row>
    <row r="1749" ht="11.25" customHeight="1">
      <c r="A1749" s="95" t="s">
        <v>3749</v>
      </c>
      <c r="B1749" s="96" t="s">
        <v>3750</v>
      </c>
      <c r="C1749" s="95" t="s">
        <v>992</v>
      </c>
      <c r="D1749" s="97">
        <f>VLOOKUP(A1749,emop0321!D:E,2,0)</f>
        <v>9.39</v>
      </c>
      <c r="E1749" s="98"/>
      <c r="F1749" s="98"/>
    </row>
    <row r="1750" ht="11.25" customHeight="1">
      <c r="A1750" s="95" t="s">
        <v>3751</v>
      </c>
      <c r="B1750" s="96" t="s">
        <v>3752</v>
      </c>
      <c r="C1750" s="95" t="s">
        <v>992</v>
      </c>
      <c r="D1750" s="97">
        <f>VLOOKUP(A1750,emop0321!D:E,2,0)</f>
        <v>7.06</v>
      </c>
      <c r="E1750" s="98"/>
      <c r="F1750" s="98"/>
    </row>
    <row r="1751" ht="11.25" customHeight="1">
      <c r="A1751" s="95" t="s">
        <v>3753</v>
      </c>
      <c r="B1751" s="96" t="s">
        <v>3754</v>
      </c>
      <c r="C1751" s="95" t="s">
        <v>992</v>
      </c>
      <c r="D1751" s="97">
        <f>VLOOKUP(A1751,emop0321!D:E,2,0)</f>
        <v>7.13</v>
      </c>
      <c r="E1751" s="98"/>
      <c r="F1751" s="98"/>
    </row>
    <row r="1752" ht="11.25" customHeight="1">
      <c r="A1752" s="95" t="s">
        <v>3755</v>
      </c>
      <c r="B1752" s="96" t="s">
        <v>3756</v>
      </c>
      <c r="C1752" s="95" t="s">
        <v>361</v>
      </c>
      <c r="D1752" s="97">
        <f>VLOOKUP(A1752,emop0321!D:E,2,0)</f>
        <v>88.12</v>
      </c>
      <c r="E1752" s="98"/>
      <c r="F1752" s="98"/>
    </row>
    <row r="1753" ht="11.25" customHeight="1">
      <c r="A1753" s="95" t="s">
        <v>3757</v>
      </c>
      <c r="B1753" s="96" t="s">
        <v>3758</v>
      </c>
      <c r="C1753" s="95" t="s">
        <v>361</v>
      </c>
      <c r="D1753" s="97">
        <f>VLOOKUP(A1753,emop0321!D:E,2,0)</f>
        <v>83.71</v>
      </c>
      <c r="E1753" s="98"/>
      <c r="F1753" s="98"/>
    </row>
    <row r="1754" ht="11.25" customHeight="1">
      <c r="A1754" s="95" t="s">
        <v>3759</v>
      </c>
      <c r="B1754" s="96" t="s">
        <v>3760</v>
      </c>
      <c r="C1754" s="95" t="s">
        <v>361</v>
      </c>
      <c r="D1754" s="97">
        <f>VLOOKUP(A1754,emop0321!D:E,2,0)</f>
        <v>110.15</v>
      </c>
      <c r="E1754" s="98"/>
      <c r="F1754" s="98"/>
    </row>
    <row r="1755" ht="11.25" customHeight="1">
      <c r="A1755" s="95" t="s">
        <v>3761</v>
      </c>
      <c r="B1755" s="96" t="s">
        <v>3762</v>
      </c>
      <c r="C1755" s="95" t="s">
        <v>361</v>
      </c>
      <c r="D1755" s="97">
        <f>VLOOKUP(A1755,emop0321!D:E,2,0)</f>
        <v>104.64</v>
      </c>
      <c r="E1755" s="98"/>
      <c r="F1755" s="98"/>
    </row>
    <row r="1756" ht="11.25" customHeight="1">
      <c r="A1756" s="95" t="s">
        <v>3763</v>
      </c>
      <c r="B1756" s="96" t="s">
        <v>3764</v>
      </c>
      <c r="C1756" s="95" t="s">
        <v>361</v>
      </c>
      <c r="D1756" s="97">
        <f>VLOOKUP(A1756,emop0321!D:E,2,0)</f>
        <v>148.91</v>
      </c>
      <c r="E1756" s="98"/>
      <c r="F1756" s="98"/>
    </row>
    <row r="1757" ht="11.25" customHeight="1">
      <c r="A1757" s="95" t="s">
        <v>3765</v>
      </c>
      <c r="B1757" s="96" t="s">
        <v>3766</v>
      </c>
      <c r="C1757" s="95" t="s">
        <v>361</v>
      </c>
      <c r="D1757" s="97">
        <f>VLOOKUP(A1757,emop0321!D:E,2,0)</f>
        <v>141.47</v>
      </c>
      <c r="E1757" s="98"/>
      <c r="F1757" s="98"/>
    </row>
    <row r="1758" ht="11.25" customHeight="1">
      <c r="A1758" s="95" t="s">
        <v>3767</v>
      </c>
      <c r="B1758" s="96" t="s">
        <v>3768</v>
      </c>
      <c r="C1758" s="95" t="s">
        <v>361</v>
      </c>
      <c r="D1758" s="97">
        <f>VLOOKUP(A1758,emop0321!D:E,2,0)</f>
        <v>248.87</v>
      </c>
      <c r="E1758" s="98"/>
      <c r="F1758" s="98"/>
    </row>
    <row r="1759" ht="11.25" customHeight="1">
      <c r="A1759" s="95" t="s">
        <v>3769</v>
      </c>
      <c r="B1759" s="96" t="s">
        <v>3770</v>
      </c>
      <c r="C1759" s="95" t="s">
        <v>361</v>
      </c>
      <c r="D1759" s="97">
        <f>VLOOKUP(A1759,emop0321!D:E,2,0)</f>
        <v>236.43</v>
      </c>
      <c r="E1759" s="98"/>
      <c r="F1759" s="98"/>
    </row>
    <row r="1760" ht="11.25" customHeight="1">
      <c r="A1760" s="95" t="s">
        <v>3771</v>
      </c>
      <c r="B1760" s="96" t="s">
        <v>3772</v>
      </c>
      <c r="C1760" s="95" t="s">
        <v>361</v>
      </c>
      <c r="D1760" s="97">
        <f>VLOOKUP(A1760,emop0321!D:E,2,0)</f>
        <v>331.8</v>
      </c>
      <c r="E1760" s="98"/>
      <c r="F1760" s="98"/>
    </row>
    <row r="1761" ht="11.25" customHeight="1">
      <c r="A1761" s="95" t="s">
        <v>3773</v>
      </c>
      <c r="B1761" s="96" t="s">
        <v>3774</v>
      </c>
      <c r="C1761" s="95" t="s">
        <v>361</v>
      </c>
      <c r="D1761" s="97">
        <f>VLOOKUP(A1761,emop0321!D:E,2,0)</f>
        <v>315.21</v>
      </c>
      <c r="E1761" s="98"/>
      <c r="F1761" s="98"/>
    </row>
    <row r="1762" ht="11.25" customHeight="1">
      <c r="A1762" s="95" t="s">
        <v>3775</v>
      </c>
      <c r="B1762" s="96" t="s">
        <v>3776</v>
      </c>
      <c r="C1762" s="95" t="s">
        <v>361</v>
      </c>
      <c r="D1762" s="97">
        <f>VLOOKUP(A1762,emop0321!D:E,2,0)</f>
        <v>431.45</v>
      </c>
      <c r="E1762" s="98"/>
      <c r="F1762" s="98"/>
    </row>
    <row r="1763" ht="11.25" customHeight="1">
      <c r="A1763" s="95" t="s">
        <v>3777</v>
      </c>
      <c r="B1763" s="96" t="s">
        <v>3778</v>
      </c>
      <c r="C1763" s="95" t="s">
        <v>361</v>
      </c>
      <c r="D1763" s="97">
        <f>VLOOKUP(A1763,emop0321!D:E,2,0)</f>
        <v>409.88</v>
      </c>
      <c r="E1763" s="98"/>
      <c r="F1763" s="98"/>
    </row>
    <row r="1764" ht="11.25" customHeight="1">
      <c r="A1764" s="95" t="s">
        <v>3779</v>
      </c>
      <c r="B1764" s="96" t="s">
        <v>3780</v>
      </c>
      <c r="C1764" s="95" t="s">
        <v>361</v>
      </c>
      <c r="D1764" s="97">
        <f>VLOOKUP(A1764,emop0321!D:E,2,0)</f>
        <v>35.77</v>
      </c>
      <c r="E1764" s="98"/>
      <c r="F1764" s="98"/>
    </row>
    <row r="1765" ht="11.25" customHeight="1">
      <c r="A1765" s="95" t="s">
        <v>3781</v>
      </c>
      <c r="B1765" s="96" t="s">
        <v>3782</v>
      </c>
      <c r="C1765" s="95" t="s">
        <v>361</v>
      </c>
      <c r="D1765" s="97">
        <f>VLOOKUP(A1765,emop0321!D:E,2,0)</f>
        <v>41.13</v>
      </c>
      <c r="E1765" s="98"/>
      <c r="F1765" s="98"/>
    </row>
    <row r="1766" ht="11.25" customHeight="1">
      <c r="A1766" s="95" t="s">
        <v>3783</v>
      </c>
      <c r="B1766" s="96" t="s">
        <v>3784</v>
      </c>
      <c r="C1766" s="95" t="s">
        <v>361</v>
      </c>
      <c r="D1766" s="97">
        <f>VLOOKUP(A1766,emop0321!D:E,2,0)</f>
        <v>48.16</v>
      </c>
      <c r="E1766" s="98"/>
      <c r="F1766" s="98"/>
    </row>
    <row r="1767" ht="11.25" customHeight="1">
      <c r="A1767" s="95" t="s">
        <v>3785</v>
      </c>
      <c r="B1767" s="96" t="s">
        <v>3786</v>
      </c>
      <c r="C1767" s="95" t="s">
        <v>361</v>
      </c>
      <c r="D1767" s="97">
        <f>VLOOKUP(A1767,emop0321!D:E,2,0)</f>
        <v>55.39</v>
      </c>
      <c r="E1767" s="98"/>
      <c r="F1767" s="98"/>
    </row>
    <row r="1768" ht="11.25" customHeight="1">
      <c r="A1768" s="95" t="s">
        <v>3787</v>
      </c>
      <c r="B1768" s="96" t="s">
        <v>3788</v>
      </c>
      <c r="C1768" s="95" t="s">
        <v>361</v>
      </c>
      <c r="D1768" s="97">
        <f>VLOOKUP(A1768,emop0321!D:E,2,0)</f>
        <v>75.11</v>
      </c>
      <c r="E1768" s="98"/>
      <c r="F1768" s="98"/>
    </row>
    <row r="1769" ht="11.25" customHeight="1">
      <c r="A1769" s="95" t="s">
        <v>3789</v>
      </c>
      <c r="B1769" s="96" t="s">
        <v>3790</v>
      </c>
      <c r="C1769" s="95" t="s">
        <v>361</v>
      </c>
      <c r="D1769" s="97">
        <f>VLOOKUP(A1769,emop0321!D:E,2,0)</f>
        <v>86.38</v>
      </c>
      <c r="E1769" s="98"/>
      <c r="F1769" s="98"/>
    </row>
    <row r="1770" ht="11.25" customHeight="1">
      <c r="A1770" s="95" t="s">
        <v>3791</v>
      </c>
      <c r="B1770" s="96" t="s">
        <v>3792</v>
      </c>
      <c r="C1770" s="95" t="s">
        <v>361</v>
      </c>
      <c r="D1770" s="97">
        <f>VLOOKUP(A1770,emop0321!D:E,2,0)</f>
        <v>137.38</v>
      </c>
      <c r="E1770" s="98"/>
      <c r="F1770" s="98"/>
    </row>
    <row r="1771" ht="11.25" customHeight="1">
      <c r="A1771" s="95" t="s">
        <v>3793</v>
      </c>
      <c r="B1771" s="96" t="s">
        <v>3794</v>
      </c>
      <c r="C1771" s="95" t="s">
        <v>361</v>
      </c>
      <c r="D1771" s="97">
        <f>VLOOKUP(A1771,emop0321!D:E,2,0)</f>
        <v>157.99</v>
      </c>
      <c r="E1771" s="98"/>
      <c r="F1771" s="98"/>
    </row>
    <row r="1772" ht="11.25" customHeight="1">
      <c r="A1772" s="95" t="s">
        <v>3795</v>
      </c>
      <c r="B1772" s="96" t="s">
        <v>3796</v>
      </c>
      <c r="C1772" s="95" t="s">
        <v>282</v>
      </c>
      <c r="D1772" s="97">
        <f>VLOOKUP(A1772,emop0321!D:E,2,0)</f>
        <v>5.62</v>
      </c>
      <c r="E1772" s="98"/>
      <c r="F1772" s="98"/>
    </row>
    <row r="1773" ht="11.25" customHeight="1">
      <c r="A1773" s="95" t="s">
        <v>3797</v>
      </c>
      <c r="B1773" s="96" t="s">
        <v>3798</v>
      </c>
      <c r="C1773" s="95" t="s">
        <v>282</v>
      </c>
      <c r="D1773" s="97">
        <f>VLOOKUP(A1773,emop0321!D:E,2,0)</f>
        <v>6.25</v>
      </c>
      <c r="E1773" s="98"/>
      <c r="F1773" s="98"/>
    </row>
    <row r="1774" ht="11.25" customHeight="1">
      <c r="A1774" s="95" t="s">
        <v>3799</v>
      </c>
      <c r="B1774" s="96" t="s">
        <v>3800</v>
      </c>
      <c r="C1774" s="95" t="s">
        <v>282</v>
      </c>
      <c r="D1774" s="97">
        <f>VLOOKUP(A1774,emop0321!D:E,2,0)</f>
        <v>6.83</v>
      </c>
      <c r="E1774" s="98"/>
      <c r="F1774" s="98"/>
    </row>
    <row r="1775" ht="11.25" customHeight="1">
      <c r="A1775" s="95" t="s">
        <v>3801</v>
      </c>
      <c r="B1775" s="96" t="s">
        <v>3802</v>
      </c>
      <c r="C1775" s="95" t="s">
        <v>282</v>
      </c>
      <c r="D1775" s="97">
        <f>VLOOKUP(A1775,emop0321!D:E,2,0)</f>
        <v>7.98</v>
      </c>
      <c r="E1775" s="98"/>
      <c r="F1775" s="98"/>
    </row>
    <row r="1776" ht="11.25" customHeight="1">
      <c r="A1776" s="95" t="s">
        <v>3803</v>
      </c>
      <c r="B1776" s="96" t="s">
        <v>3804</v>
      </c>
      <c r="C1776" s="95" t="s">
        <v>282</v>
      </c>
      <c r="D1776" s="97">
        <f>VLOOKUP(A1776,emop0321!D:E,2,0)</f>
        <v>10.27</v>
      </c>
      <c r="E1776" s="98"/>
      <c r="F1776" s="98"/>
    </row>
    <row r="1777" ht="11.25" customHeight="1">
      <c r="A1777" s="95" t="s">
        <v>3805</v>
      </c>
      <c r="B1777" s="96" t="s">
        <v>3806</v>
      </c>
      <c r="C1777" s="95" t="s">
        <v>361</v>
      </c>
      <c r="D1777" s="97">
        <f>VLOOKUP(A1777,emop0321!D:E,2,0)</f>
        <v>3.94</v>
      </c>
      <c r="E1777" s="98"/>
      <c r="F1777" s="98"/>
    </row>
    <row r="1778" ht="11.25" customHeight="1">
      <c r="A1778" s="95" t="s">
        <v>3807</v>
      </c>
      <c r="B1778" s="96" t="s">
        <v>3808</v>
      </c>
      <c r="C1778" s="95" t="s">
        <v>361</v>
      </c>
      <c r="D1778" s="97">
        <f>VLOOKUP(A1778,emop0321!D:E,2,0)</f>
        <v>4.84</v>
      </c>
      <c r="E1778" s="98"/>
      <c r="F1778" s="98"/>
    </row>
    <row r="1779" ht="11.25" customHeight="1">
      <c r="A1779" s="95" t="s">
        <v>3809</v>
      </c>
      <c r="B1779" s="96" t="s">
        <v>3810</v>
      </c>
      <c r="C1779" s="95" t="s">
        <v>361</v>
      </c>
      <c r="D1779" s="97">
        <f>VLOOKUP(A1779,emop0321!D:E,2,0)</f>
        <v>6.31</v>
      </c>
      <c r="E1779" s="98"/>
      <c r="F1779" s="98"/>
    </row>
    <row r="1780" ht="11.25" customHeight="1">
      <c r="A1780" s="95" t="s">
        <v>3811</v>
      </c>
      <c r="B1780" s="96" t="s">
        <v>3812</v>
      </c>
      <c r="C1780" s="95" t="s">
        <v>361</v>
      </c>
      <c r="D1780" s="97">
        <f>VLOOKUP(A1780,emop0321!D:E,2,0)</f>
        <v>7.93</v>
      </c>
      <c r="E1780" s="98"/>
      <c r="F1780" s="98"/>
    </row>
    <row r="1781" ht="11.25" customHeight="1">
      <c r="A1781" s="95" t="s">
        <v>3813</v>
      </c>
      <c r="B1781" s="96" t="s">
        <v>3814</v>
      </c>
      <c r="C1781" s="95" t="s">
        <v>282</v>
      </c>
      <c r="D1781" s="97">
        <f>VLOOKUP(A1781,emop0321!D:E,2,0)</f>
        <v>5.91</v>
      </c>
      <c r="E1781" s="98"/>
      <c r="F1781" s="98"/>
    </row>
    <row r="1782" ht="11.25" customHeight="1">
      <c r="A1782" s="95" t="s">
        <v>3815</v>
      </c>
      <c r="B1782" s="96" t="s">
        <v>3816</v>
      </c>
      <c r="C1782" s="95" t="s">
        <v>282</v>
      </c>
      <c r="D1782" s="97">
        <f>VLOOKUP(A1782,emop0321!D:E,2,0)</f>
        <v>7.67</v>
      </c>
      <c r="E1782" s="98"/>
      <c r="F1782" s="98"/>
    </row>
    <row r="1783" ht="11.25" customHeight="1">
      <c r="A1783" s="95" t="s">
        <v>3817</v>
      </c>
      <c r="B1783" s="96" t="s">
        <v>3818</v>
      </c>
      <c r="C1783" s="95" t="s">
        <v>282</v>
      </c>
      <c r="D1783" s="97">
        <f>VLOOKUP(A1783,emop0321!D:E,2,0)</f>
        <v>11.88</v>
      </c>
      <c r="E1783" s="98"/>
      <c r="F1783" s="98"/>
    </row>
    <row r="1784" ht="11.25" customHeight="1">
      <c r="A1784" s="95" t="s">
        <v>3819</v>
      </c>
      <c r="B1784" s="96" t="s">
        <v>3820</v>
      </c>
      <c r="C1784" s="95" t="s">
        <v>282</v>
      </c>
      <c r="D1784" s="97">
        <f>VLOOKUP(A1784,emop0321!D:E,2,0)</f>
        <v>16.5</v>
      </c>
      <c r="E1784" s="98"/>
      <c r="F1784" s="98"/>
    </row>
    <row r="1785" ht="11.25" customHeight="1">
      <c r="A1785" s="95" t="s">
        <v>3821</v>
      </c>
      <c r="B1785" s="96" t="s">
        <v>3822</v>
      </c>
      <c r="C1785" s="95" t="s">
        <v>282</v>
      </c>
      <c r="D1785" s="97">
        <f>VLOOKUP(A1785,emop0321!D:E,2,0)</f>
        <v>19.41</v>
      </c>
      <c r="E1785" s="98"/>
      <c r="F1785" s="98"/>
    </row>
    <row r="1786" ht="11.25" customHeight="1">
      <c r="A1786" s="95" t="s">
        <v>3823</v>
      </c>
      <c r="B1786" s="96" t="s">
        <v>3824</v>
      </c>
      <c r="C1786" s="95" t="s">
        <v>282</v>
      </c>
      <c r="D1786" s="97">
        <f>VLOOKUP(A1786,emop0321!D:E,2,0)</f>
        <v>25.48</v>
      </c>
      <c r="E1786" s="98"/>
      <c r="F1786" s="98"/>
    </row>
    <row r="1787" ht="11.25" customHeight="1">
      <c r="A1787" s="95" t="s">
        <v>3825</v>
      </c>
      <c r="B1787" s="96" t="s">
        <v>3826</v>
      </c>
      <c r="C1787" s="95" t="s">
        <v>1980</v>
      </c>
      <c r="D1787" s="97">
        <f>VLOOKUP(A1787,emop0321!D:E,2,0)</f>
        <v>12.27</v>
      </c>
      <c r="E1787" s="98"/>
      <c r="F1787" s="98"/>
    </row>
    <row r="1788" ht="11.25" customHeight="1">
      <c r="A1788" s="95" t="s">
        <v>3827</v>
      </c>
      <c r="B1788" s="96" t="s">
        <v>3828</v>
      </c>
      <c r="C1788" s="95" t="s">
        <v>1980</v>
      </c>
      <c r="D1788" s="97">
        <f>VLOOKUP(A1788,emop0321!D:E,2,0)</f>
        <v>16.02</v>
      </c>
      <c r="E1788" s="98"/>
      <c r="F1788" s="98"/>
    </row>
    <row r="1789" ht="11.25" customHeight="1">
      <c r="A1789" s="95" t="s">
        <v>3829</v>
      </c>
      <c r="B1789" s="96" t="s">
        <v>3830</v>
      </c>
      <c r="C1789" s="95" t="s">
        <v>1980</v>
      </c>
      <c r="D1789" s="97">
        <f>VLOOKUP(A1789,emop0321!D:E,2,0)</f>
        <v>19.06</v>
      </c>
      <c r="E1789" s="98"/>
      <c r="F1789" s="98"/>
    </row>
    <row r="1790" ht="11.25" customHeight="1">
      <c r="A1790" s="95" t="s">
        <v>3831</v>
      </c>
      <c r="B1790" s="96" t="s">
        <v>3832</v>
      </c>
      <c r="C1790" s="95" t="s">
        <v>1980</v>
      </c>
      <c r="D1790" s="97">
        <f>VLOOKUP(A1790,emop0321!D:E,2,0)</f>
        <v>22.86</v>
      </c>
      <c r="E1790" s="98"/>
      <c r="F1790" s="98"/>
    </row>
    <row r="1791" ht="11.25" customHeight="1">
      <c r="A1791" s="95" t="s">
        <v>3833</v>
      </c>
      <c r="B1791" s="96" t="s">
        <v>3834</v>
      </c>
      <c r="C1791" s="95" t="s">
        <v>1980</v>
      </c>
      <c r="D1791" s="97">
        <f>VLOOKUP(A1791,emop0321!D:E,2,0)</f>
        <v>29.58</v>
      </c>
      <c r="E1791" s="98"/>
      <c r="F1791" s="98"/>
    </row>
    <row r="1792" ht="11.25" customHeight="1">
      <c r="A1792" s="95" t="s">
        <v>3835</v>
      </c>
      <c r="B1792" s="96" t="s">
        <v>3836</v>
      </c>
      <c r="C1792" s="95" t="s">
        <v>1980</v>
      </c>
      <c r="D1792" s="97">
        <f>VLOOKUP(A1792,emop0321!D:E,2,0)</f>
        <v>32.25</v>
      </c>
      <c r="E1792" s="98"/>
      <c r="F1792" s="98"/>
    </row>
    <row r="1793" ht="11.25" customHeight="1">
      <c r="A1793" s="95" t="s">
        <v>3837</v>
      </c>
      <c r="B1793" s="96" t="s">
        <v>3838</v>
      </c>
      <c r="C1793" s="95" t="s">
        <v>1980</v>
      </c>
      <c r="D1793" s="97">
        <f>VLOOKUP(A1793,emop0321!D:E,2,0)</f>
        <v>35.53</v>
      </c>
      <c r="E1793" s="98"/>
      <c r="F1793" s="98"/>
    </row>
    <row r="1794" ht="11.25" customHeight="1">
      <c r="A1794" s="95" t="s">
        <v>3839</v>
      </c>
      <c r="B1794" s="96" t="s">
        <v>3840</v>
      </c>
      <c r="C1794" s="95" t="s">
        <v>1980</v>
      </c>
      <c r="D1794" s="97">
        <f>VLOOKUP(A1794,emop0321!D:E,2,0)</f>
        <v>40.92</v>
      </c>
      <c r="E1794" s="98"/>
      <c r="F1794" s="98"/>
    </row>
    <row r="1795" ht="11.25" customHeight="1">
      <c r="A1795" s="95" t="s">
        <v>3841</v>
      </c>
      <c r="B1795" s="96" t="s">
        <v>3842</v>
      </c>
      <c r="C1795" s="95" t="s">
        <v>282</v>
      </c>
      <c r="D1795" s="97">
        <f>VLOOKUP(A1795,emop0321!D:E,2,0)</f>
        <v>305.52</v>
      </c>
      <c r="E1795" s="98"/>
      <c r="F1795" s="98"/>
    </row>
    <row r="1796" ht="11.25" customHeight="1">
      <c r="A1796" s="95" t="s">
        <v>3843</v>
      </c>
      <c r="B1796" s="96" t="s">
        <v>3844</v>
      </c>
      <c r="C1796" s="95" t="s">
        <v>514</v>
      </c>
      <c r="D1796" s="97">
        <f>VLOOKUP(A1796,emop0321!D:E,2,0)</f>
        <v>140.87</v>
      </c>
      <c r="E1796" s="98"/>
      <c r="F1796" s="98"/>
    </row>
    <row r="1797" ht="11.25" customHeight="1">
      <c r="A1797" s="95" t="s">
        <v>3845</v>
      </c>
      <c r="B1797" s="96" t="s">
        <v>3846</v>
      </c>
      <c r="C1797" s="95" t="s">
        <v>514</v>
      </c>
      <c r="D1797" s="97">
        <f>VLOOKUP(A1797,emop0321!D:E,2,0)</f>
        <v>168.88</v>
      </c>
      <c r="E1797" s="98"/>
      <c r="F1797" s="98"/>
    </row>
    <row r="1798" ht="11.25" customHeight="1">
      <c r="A1798" s="95" t="s">
        <v>3847</v>
      </c>
      <c r="B1798" s="96" t="s">
        <v>3848</v>
      </c>
      <c r="C1798" s="95" t="s">
        <v>514</v>
      </c>
      <c r="D1798" s="97">
        <f>VLOOKUP(A1798,emop0321!D:E,2,0)</f>
        <v>84.04</v>
      </c>
      <c r="E1798" s="98"/>
      <c r="F1798" s="98"/>
    </row>
    <row r="1799" ht="11.25" customHeight="1">
      <c r="A1799" s="95" t="s">
        <v>3849</v>
      </c>
      <c r="B1799" s="96" t="s">
        <v>3850</v>
      </c>
      <c r="C1799" s="95" t="s">
        <v>361</v>
      </c>
      <c r="D1799" s="97">
        <f>VLOOKUP(A1799,emop0321!D:E,2,0)</f>
        <v>30.13</v>
      </c>
      <c r="E1799" s="98"/>
      <c r="F1799" s="98"/>
    </row>
    <row r="1800" ht="11.25" customHeight="1">
      <c r="A1800" s="95" t="s">
        <v>3851</v>
      </c>
      <c r="B1800" s="96" t="s">
        <v>3852</v>
      </c>
      <c r="C1800" s="95" t="s">
        <v>361</v>
      </c>
      <c r="D1800" s="97">
        <f>VLOOKUP(A1800,emop0321!D:E,2,0)</f>
        <v>24.07</v>
      </c>
      <c r="E1800" s="98"/>
      <c r="F1800" s="98"/>
    </row>
    <row r="1801" ht="11.25" customHeight="1">
      <c r="A1801" s="95" t="s">
        <v>3853</v>
      </c>
      <c r="B1801" s="96" t="s">
        <v>3854</v>
      </c>
      <c r="C1801" s="95" t="s">
        <v>992</v>
      </c>
      <c r="D1801" s="97">
        <f>VLOOKUP(A1801,emop0321!D:E,2,0)</f>
        <v>43.57</v>
      </c>
      <c r="E1801" s="98"/>
      <c r="F1801" s="98"/>
    </row>
    <row r="1802" ht="11.25" customHeight="1">
      <c r="A1802" s="95" t="s">
        <v>3855</v>
      </c>
      <c r="B1802" s="96" t="s">
        <v>3856</v>
      </c>
      <c r="C1802" s="95" t="s">
        <v>361</v>
      </c>
      <c r="D1802" s="97">
        <f>VLOOKUP(A1802,emop0321!D:E,2,0)</f>
        <v>28.52</v>
      </c>
      <c r="E1802" s="98"/>
      <c r="F1802" s="98"/>
    </row>
    <row r="1803" ht="11.25" customHeight="1">
      <c r="A1803" s="95" t="s">
        <v>3857</v>
      </c>
      <c r="B1803" s="96" t="s">
        <v>3858</v>
      </c>
      <c r="C1803" s="95" t="s">
        <v>361</v>
      </c>
      <c r="D1803" s="97">
        <f>VLOOKUP(A1803,emop0321!D:E,2,0)</f>
        <v>36.72</v>
      </c>
      <c r="E1803" s="98"/>
      <c r="F1803" s="98"/>
    </row>
    <row r="1804" ht="11.25" customHeight="1">
      <c r="A1804" s="95" t="s">
        <v>3859</v>
      </c>
      <c r="B1804" s="96" t="s">
        <v>3860</v>
      </c>
      <c r="C1804" s="95" t="s">
        <v>361</v>
      </c>
      <c r="D1804" s="97">
        <f>VLOOKUP(A1804,emop0321!D:E,2,0)</f>
        <v>41.63</v>
      </c>
      <c r="E1804" s="98"/>
      <c r="F1804" s="98"/>
    </row>
    <row r="1805" ht="11.25" customHeight="1">
      <c r="A1805" s="95" t="s">
        <v>3861</v>
      </c>
      <c r="B1805" s="96" t="s">
        <v>3862</v>
      </c>
      <c r="C1805" s="95" t="s">
        <v>361</v>
      </c>
      <c r="D1805" s="97">
        <f>VLOOKUP(A1805,emop0321!D:E,2,0)</f>
        <v>50.27</v>
      </c>
      <c r="E1805" s="98"/>
      <c r="F1805" s="98"/>
    </row>
    <row r="1806" ht="11.25" customHeight="1">
      <c r="A1806" s="95" t="s">
        <v>3863</v>
      </c>
      <c r="B1806" s="96" t="s">
        <v>3864</v>
      </c>
      <c r="C1806" s="95" t="s">
        <v>361</v>
      </c>
      <c r="D1806" s="97">
        <f>VLOOKUP(A1806,emop0321!D:E,2,0)</f>
        <v>28.71</v>
      </c>
      <c r="E1806" s="98"/>
      <c r="F1806" s="98"/>
    </row>
    <row r="1807" ht="11.25" customHeight="1">
      <c r="A1807" s="95" t="s">
        <v>3865</v>
      </c>
      <c r="B1807" s="96" t="s">
        <v>3866</v>
      </c>
      <c r="C1807" s="95" t="s">
        <v>361</v>
      </c>
      <c r="D1807" s="97">
        <f>VLOOKUP(A1807,emop0321!D:E,2,0)</f>
        <v>187.54</v>
      </c>
      <c r="E1807" s="98"/>
      <c r="F1807" s="98"/>
    </row>
    <row r="1808" ht="11.25" customHeight="1">
      <c r="A1808" s="95" t="s">
        <v>3867</v>
      </c>
      <c r="B1808" s="96" t="s">
        <v>3868</v>
      </c>
      <c r="C1808" s="95" t="s">
        <v>361</v>
      </c>
      <c r="D1808" s="97">
        <f>VLOOKUP(A1808,emop0321!D:E,2,0)</f>
        <v>26.22</v>
      </c>
      <c r="E1808" s="98"/>
      <c r="F1808" s="98"/>
    </row>
    <row r="1809" ht="11.25" customHeight="1">
      <c r="A1809" s="95" t="s">
        <v>3869</v>
      </c>
      <c r="B1809" s="96" t="s">
        <v>3870</v>
      </c>
      <c r="C1809" s="95" t="s">
        <v>361</v>
      </c>
      <c r="D1809" s="97">
        <f>VLOOKUP(A1809,emop0321!D:E,2,0)</f>
        <v>130.32</v>
      </c>
      <c r="E1809" s="98"/>
      <c r="F1809" s="98"/>
    </row>
    <row r="1810" ht="11.25" customHeight="1">
      <c r="A1810" s="95" t="s">
        <v>3871</v>
      </c>
      <c r="B1810" s="96" t="s">
        <v>3872</v>
      </c>
      <c r="C1810" s="95" t="s">
        <v>361</v>
      </c>
      <c r="D1810" s="97">
        <f>VLOOKUP(A1810,emop0321!D:E,2,0)</f>
        <v>36.36</v>
      </c>
      <c r="E1810" s="98"/>
      <c r="F1810" s="98"/>
    </row>
    <row r="1811" ht="11.25" customHeight="1">
      <c r="A1811" s="95" t="s">
        <v>3873</v>
      </c>
      <c r="B1811" s="96" t="s">
        <v>3874</v>
      </c>
      <c r="C1811" s="95" t="s">
        <v>992</v>
      </c>
      <c r="D1811" s="97">
        <f>VLOOKUP(A1811,emop0321!D:E,2,0)</f>
        <v>164.99</v>
      </c>
      <c r="E1811" s="98"/>
      <c r="F1811" s="98"/>
    </row>
    <row r="1812" ht="11.25" customHeight="1">
      <c r="A1812" s="95" t="s">
        <v>3875</v>
      </c>
      <c r="B1812" s="96" t="s">
        <v>3876</v>
      </c>
      <c r="C1812" s="95" t="s">
        <v>361</v>
      </c>
      <c r="D1812" s="97">
        <f>VLOOKUP(A1812,emop0321!D:E,2,0)</f>
        <v>9.41</v>
      </c>
      <c r="E1812" s="98"/>
      <c r="F1812" s="98"/>
    </row>
    <row r="1813" ht="11.25" customHeight="1">
      <c r="A1813" s="95" t="s">
        <v>3877</v>
      </c>
      <c r="B1813" s="96" t="s">
        <v>3878</v>
      </c>
      <c r="C1813" s="95" t="s">
        <v>361</v>
      </c>
      <c r="D1813" s="97">
        <f>VLOOKUP(A1813,emop0321!D:E,2,0)</f>
        <v>22.58</v>
      </c>
      <c r="E1813" s="98"/>
      <c r="F1813" s="98"/>
    </row>
    <row r="1814" ht="11.25" customHeight="1">
      <c r="A1814" s="95" t="s">
        <v>3879</v>
      </c>
      <c r="B1814" s="96" t="s">
        <v>3880</v>
      </c>
      <c r="C1814" s="95" t="s">
        <v>282</v>
      </c>
      <c r="D1814" s="97">
        <f>VLOOKUP(A1814,emop0321!D:E,2,0)</f>
        <v>1217.37</v>
      </c>
      <c r="E1814" s="98"/>
      <c r="F1814" s="98"/>
    </row>
    <row r="1815" ht="11.25" customHeight="1">
      <c r="A1815" s="95" t="s">
        <v>3881</v>
      </c>
      <c r="B1815" s="96" t="s">
        <v>3882</v>
      </c>
      <c r="C1815" s="95" t="s">
        <v>361</v>
      </c>
      <c r="D1815" s="97">
        <f>VLOOKUP(A1815,emop0321!D:E,2,0)</f>
        <v>56.46</v>
      </c>
      <c r="E1815" s="98"/>
      <c r="F1815" s="98"/>
    </row>
    <row r="1816" ht="11.25" customHeight="1">
      <c r="A1816" s="95" t="s">
        <v>3883</v>
      </c>
      <c r="B1816" s="96" t="s">
        <v>3884</v>
      </c>
      <c r="C1816" s="95" t="s">
        <v>361</v>
      </c>
      <c r="D1816" s="97">
        <f>VLOOKUP(A1816,emop0321!D:E,2,0)</f>
        <v>73.89</v>
      </c>
      <c r="E1816" s="98"/>
      <c r="F1816" s="98"/>
    </row>
    <row r="1817" ht="11.25" customHeight="1">
      <c r="A1817" s="95" t="s">
        <v>3885</v>
      </c>
      <c r="B1817" s="96" t="s">
        <v>3886</v>
      </c>
      <c r="C1817" s="95" t="s">
        <v>3123</v>
      </c>
      <c r="D1817" s="97">
        <f>VLOOKUP(A1817,emop0321!D:E,2,0)</f>
        <v>28.92</v>
      </c>
      <c r="E1817" s="98"/>
      <c r="F1817" s="98"/>
    </row>
    <row r="1818" ht="11.25" customHeight="1">
      <c r="A1818" s="95" t="s">
        <v>3887</v>
      </c>
      <c r="B1818" s="96" t="s">
        <v>3888</v>
      </c>
      <c r="C1818" s="95" t="s">
        <v>361</v>
      </c>
      <c r="D1818" s="97">
        <f>VLOOKUP(A1818,emop0321!D:E,2,0)</f>
        <v>239.4</v>
      </c>
      <c r="E1818" s="98"/>
      <c r="F1818" s="98"/>
    </row>
    <row r="1819" ht="11.25" customHeight="1">
      <c r="A1819" s="95" t="s">
        <v>3889</v>
      </c>
      <c r="B1819" s="96" t="s">
        <v>3890</v>
      </c>
      <c r="C1819" s="95" t="s">
        <v>361</v>
      </c>
      <c r="D1819" s="97">
        <f>VLOOKUP(A1819,emop0321!D:E,2,0)</f>
        <v>28.33</v>
      </c>
      <c r="E1819" s="98"/>
      <c r="F1819" s="98"/>
    </row>
    <row r="1820" ht="11.25" customHeight="1">
      <c r="A1820" s="95" t="s">
        <v>3891</v>
      </c>
      <c r="B1820" s="96" t="s">
        <v>3892</v>
      </c>
      <c r="C1820" s="95" t="s">
        <v>361</v>
      </c>
      <c r="D1820" s="97">
        <f>VLOOKUP(A1820,emop0321!D:E,2,0)</f>
        <v>30.85</v>
      </c>
      <c r="E1820" s="98"/>
      <c r="F1820" s="98"/>
    </row>
    <row r="1821" ht="11.25" customHeight="1">
      <c r="A1821" s="95" t="s">
        <v>3893</v>
      </c>
      <c r="B1821" s="96" t="s">
        <v>3894</v>
      </c>
      <c r="C1821" s="95" t="s">
        <v>361</v>
      </c>
      <c r="D1821" s="97">
        <f>VLOOKUP(A1821,emop0321!D:E,2,0)</f>
        <v>40.52</v>
      </c>
      <c r="E1821" s="98"/>
      <c r="F1821" s="98"/>
    </row>
    <row r="1822" ht="11.25" customHeight="1">
      <c r="A1822" s="95" t="s">
        <v>3895</v>
      </c>
      <c r="B1822" s="96" t="s">
        <v>3896</v>
      </c>
      <c r="C1822" s="95" t="s">
        <v>992</v>
      </c>
      <c r="D1822" s="97">
        <f>VLOOKUP(A1822,emop0321!D:E,2,0)</f>
        <v>15.98</v>
      </c>
      <c r="E1822" s="98"/>
      <c r="F1822" s="98"/>
    </row>
    <row r="1823" ht="11.25" customHeight="1">
      <c r="A1823" s="95" t="s">
        <v>3897</v>
      </c>
      <c r="B1823" s="96" t="s">
        <v>3898</v>
      </c>
      <c r="C1823" s="95" t="s">
        <v>992</v>
      </c>
      <c r="D1823" s="97">
        <f>VLOOKUP(A1823,emop0321!D:E,2,0)</f>
        <v>45</v>
      </c>
      <c r="E1823" s="98"/>
      <c r="F1823" s="98"/>
    </row>
    <row r="1824" ht="11.25" customHeight="1">
      <c r="A1824" s="95" t="s">
        <v>3899</v>
      </c>
      <c r="B1824" s="96" t="s">
        <v>3900</v>
      </c>
      <c r="C1824" s="95" t="s">
        <v>992</v>
      </c>
      <c r="D1824" s="97">
        <f>VLOOKUP(A1824,emop0321!D:E,2,0)</f>
        <v>4.24</v>
      </c>
      <c r="E1824" s="98"/>
      <c r="F1824" s="98"/>
    </row>
    <row r="1825" ht="11.25" customHeight="1">
      <c r="A1825" s="95" t="s">
        <v>3901</v>
      </c>
      <c r="B1825" s="96" t="s">
        <v>3902</v>
      </c>
      <c r="C1825" s="95" t="s">
        <v>361</v>
      </c>
      <c r="D1825" s="97">
        <f>VLOOKUP(A1825,emop0321!D:E,2,0)</f>
        <v>1.66</v>
      </c>
      <c r="E1825" s="98"/>
      <c r="F1825" s="98"/>
    </row>
    <row r="1826" ht="11.25" customHeight="1">
      <c r="A1826" s="95" t="s">
        <v>3903</v>
      </c>
      <c r="B1826" s="96" t="s">
        <v>3904</v>
      </c>
      <c r="C1826" s="95" t="s">
        <v>361</v>
      </c>
      <c r="D1826" s="97">
        <f>VLOOKUP(A1826,emop0321!D:E,2,0)</f>
        <v>2.09</v>
      </c>
      <c r="E1826" s="98"/>
      <c r="F1826" s="98"/>
    </row>
    <row r="1827" ht="11.25" customHeight="1">
      <c r="A1827" s="95" t="s">
        <v>3905</v>
      </c>
      <c r="B1827" s="96" t="s">
        <v>3906</v>
      </c>
      <c r="C1827" s="95" t="s">
        <v>282</v>
      </c>
      <c r="D1827" s="97">
        <f>VLOOKUP(A1827,emop0321!D:E,2,0)</f>
        <v>378.99</v>
      </c>
      <c r="E1827" s="98"/>
      <c r="F1827" s="98"/>
    </row>
    <row r="1828" ht="11.25" customHeight="1">
      <c r="A1828" s="95" t="s">
        <v>3907</v>
      </c>
      <c r="B1828" s="96" t="s">
        <v>3908</v>
      </c>
      <c r="C1828" s="95" t="s">
        <v>282</v>
      </c>
      <c r="D1828" s="97">
        <f>VLOOKUP(A1828,emop0321!D:E,2,0)</f>
        <v>922.55</v>
      </c>
      <c r="E1828" s="98"/>
      <c r="F1828" s="98"/>
    </row>
    <row r="1829" ht="11.25" customHeight="1">
      <c r="A1829" s="95" t="s">
        <v>3909</v>
      </c>
      <c r="B1829" s="96" t="s">
        <v>3910</v>
      </c>
      <c r="C1829" s="95" t="s">
        <v>282</v>
      </c>
      <c r="D1829" s="97">
        <f>VLOOKUP(A1829,emop0321!D:E,2,0)</f>
        <v>1613.3</v>
      </c>
      <c r="E1829" s="98"/>
      <c r="F1829" s="98"/>
    </row>
    <row r="1830" ht="11.25" customHeight="1">
      <c r="A1830" s="95" t="s">
        <v>3911</v>
      </c>
      <c r="B1830" s="96" t="s">
        <v>3912</v>
      </c>
      <c r="C1830" s="95" t="s">
        <v>3913</v>
      </c>
      <c r="D1830" s="97">
        <f>VLOOKUP(A1830,emop0321!D:E,2,0)</f>
        <v>0.62</v>
      </c>
      <c r="E1830" s="98"/>
      <c r="F1830" s="98"/>
    </row>
    <row r="1831" ht="11.25" customHeight="1">
      <c r="A1831" s="95" t="s">
        <v>3914</v>
      </c>
      <c r="B1831" s="96" t="s">
        <v>3915</v>
      </c>
      <c r="C1831" s="95" t="s">
        <v>282</v>
      </c>
      <c r="D1831" s="97">
        <f>VLOOKUP(A1831,emop0321!D:E,2,0)</f>
        <v>35.63</v>
      </c>
      <c r="E1831" s="98"/>
      <c r="F1831" s="98"/>
    </row>
    <row r="1832" ht="11.25" customHeight="1">
      <c r="A1832" s="95" t="s">
        <v>3916</v>
      </c>
      <c r="B1832" s="96" t="s">
        <v>3917</v>
      </c>
      <c r="C1832" s="95" t="s">
        <v>282</v>
      </c>
      <c r="D1832" s="97">
        <f>VLOOKUP(A1832,emop0321!D:E,2,0)</f>
        <v>35.63</v>
      </c>
      <c r="E1832" s="98"/>
      <c r="F1832" s="98"/>
    </row>
    <row r="1833" ht="11.25" customHeight="1">
      <c r="A1833" s="95" t="s">
        <v>238</v>
      </c>
      <c r="B1833" s="96" t="s">
        <v>3918</v>
      </c>
      <c r="C1833" s="95" t="s">
        <v>282</v>
      </c>
      <c r="D1833" s="97">
        <f>VLOOKUP(A1833,emop0321!D:E,2,0)</f>
        <v>68.86</v>
      </c>
      <c r="E1833" s="98"/>
      <c r="F1833" s="98"/>
    </row>
    <row r="1834" ht="11.25" customHeight="1">
      <c r="A1834" s="95" t="s">
        <v>3919</v>
      </c>
      <c r="B1834" s="96" t="s">
        <v>3920</v>
      </c>
      <c r="C1834" s="95" t="s">
        <v>282</v>
      </c>
      <c r="D1834" s="99" t="str">
        <f>VLOOKUP(A1834,emop0321!D:E,2,0)</f>
        <v>#N/A</v>
      </c>
      <c r="E1834" s="98"/>
      <c r="F1834" s="98"/>
    </row>
    <row r="1835" ht="11.25" customHeight="1">
      <c r="A1835" s="95" t="s">
        <v>3921</v>
      </c>
      <c r="B1835" s="96" t="s">
        <v>3922</v>
      </c>
      <c r="C1835" s="95" t="s">
        <v>282</v>
      </c>
      <c r="D1835" s="97">
        <f>VLOOKUP(A1835,emop0321!D:E,2,0)</f>
        <v>1587.39</v>
      </c>
      <c r="E1835" s="98"/>
      <c r="F1835" s="98"/>
    </row>
    <row r="1836" ht="11.25" customHeight="1">
      <c r="A1836" s="95" t="s">
        <v>3923</v>
      </c>
      <c r="B1836" s="96" t="s">
        <v>3924</v>
      </c>
      <c r="C1836" s="95" t="s">
        <v>282</v>
      </c>
      <c r="D1836" s="97">
        <f>VLOOKUP(A1836,emop0321!D:E,2,0)</f>
        <v>1882.44</v>
      </c>
      <c r="E1836" s="98"/>
      <c r="F1836" s="98"/>
    </row>
    <row r="1837" ht="11.25" customHeight="1">
      <c r="A1837" s="95" t="s">
        <v>3925</v>
      </c>
      <c r="B1837" s="96" t="s">
        <v>3926</v>
      </c>
      <c r="C1837" s="95" t="s">
        <v>282</v>
      </c>
      <c r="D1837" s="97">
        <f>VLOOKUP(A1837,emop0321!D:E,2,0)</f>
        <v>185.4</v>
      </c>
      <c r="E1837" s="98"/>
      <c r="F1837" s="98"/>
    </row>
    <row r="1838" ht="11.25" customHeight="1">
      <c r="A1838" s="95" t="s">
        <v>3927</v>
      </c>
      <c r="B1838" s="96" t="s">
        <v>3928</v>
      </c>
      <c r="C1838" s="95" t="s">
        <v>282</v>
      </c>
      <c r="D1838" s="97">
        <f>VLOOKUP(A1838,emop0321!D:E,2,0)</f>
        <v>8.96</v>
      </c>
      <c r="E1838" s="98"/>
      <c r="F1838" s="98"/>
    </row>
    <row r="1839" ht="11.25" customHeight="1">
      <c r="A1839" s="95" t="s">
        <v>3929</v>
      </c>
      <c r="B1839" s="96" t="s">
        <v>3930</v>
      </c>
      <c r="C1839" s="95" t="s">
        <v>282</v>
      </c>
      <c r="D1839" s="97">
        <f>VLOOKUP(A1839,emop0321!D:E,2,0)</f>
        <v>34.76</v>
      </c>
      <c r="E1839" s="98"/>
      <c r="F1839" s="98"/>
    </row>
    <row r="1840" ht="11.25" customHeight="1">
      <c r="A1840" s="95" t="s">
        <v>3931</v>
      </c>
      <c r="B1840" s="96" t="s">
        <v>3932</v>
      </c>
      <c r="C1840" s="95" t="s">
        <v>282</v>
      </c>
      <c r="D1840" s="97">
        <f>VLOOKUP(A1840,emop0321!D:E,2,0)</f>
        <v>12</v>
      </c>
      <c r="E1840" s="98"/>
      <c r="F1840" s="98"/>
    </row>
    <row r="1841" ht="11.25" customHeight="1">
      <c r="A1841" s="95" t="s">
        <v>3933</v>
      </c>
      <c r="B1841" s="96" t="s">
        <v>3934</v>
      </c>
      <c r="C1841" s="95" t="s">
        <v>282</v>
      </c>
      <c r="D1841" s="97">
        <f>VLOOKUP(A1841,emop0321!D:E,2,0)</f>
        <v>12.66</v>
      </c>
      <c r="E1841" s="98"/>
      <c r="F1841" s="98"/>
    </row>
    <row r="1842" ht="11.25" customHeight="1">
      <c r="A1842" s="95" t="s">
        <v>3935</v>
      </c>
      <c r="B1842" s="96" t="s">
        <v>3936</v>
      </c>
      <c r="C1842" s="95" t="s">
        <v>282</v>
      </c>
      <c r="D1842" s="97">
        <f>VLOOKUP(A1842,emop0321!D:E,2,0)</f>
        <v>9.89</v>
      </c>
      <c r="E1842" s="98"/>
      <c r="F1842" s="98"/>
    </row>
    <row r="1843" ht="11.25" customHeight="1">
      <c r="A1843" s="95" t="s">
        <v>3937</v>
      </c>
      <c r="B1843" s="96" t="s">
        <v>3938</v>
      </c>
      <c r="C1843" s="95" t="s">
        <v>282</v>
      </c>
      <c r="D1843" s="97">
        <f>VLOOKUP(A1843,emop0321!D:E,2,0)</f>
        <v>39.7</v>
      </c>
      <c r="E1843" s="98"/>
      <c r="F1843" s="98"/>
    </row>
    <row r="1844" ht="11.25" customHeight="1">
      <c r="A1844" s="95" t="s">
        <v>3939</v>
      </c>
      <c r="B1844" s="96" t="s">
        <v>3940</v>
      </c>
      <c r="C1844" s="95" t="s">
        <v>282</v>
      </c>
      <c r="D1844" s="97">
        <f>VLOOKUP(A1844,emop0321!D:E,2,0)</f>
        <v>16.2</v>
      </c>
      <c r="E1844" s="98"/>
      <c r="F1844" s="98"/>
    </row>
    <row r="1845" ht="11.25" customHeight="1">
      <c r="A1845" s="95" t="s">
        <v>3941</v>
      </c>
      <c r="B1845" s="96" t="s">
        <v>3942</v>
      </c>
      <c r="C1845" s="95" t="s">
        <v>282</v>
      </c>
      <c r="D1845" s="97">
        <f>VLOOKUP(A1845,emop0321!D:E,2,0)</f>
        <v>15.19</v>
      </c>
      <c r="E1845" s="98"/>
      <c r="F1845" s="98"/>
    </row>
    <row r="1846" ht="11.25" customHeight="1">
      <c r="A1846" s="95" t="s">
        <v>3943</v>
      </c>
      <c r="B1846" s="96" t="s">
        <v>3944</v>
      </c>
      <c r="C1846" s="95" t="s">
        <v>282</v>
      </c>
      <c r="D1846" s="97">
        <f>VLOOKUP(A1846,emop0321!D:E,2,0)</f>
        <v>12.1</v>
      </c>
      <c r="E1846" s="98"/>
      <c r="F1846" s="98"/>
    </row>
    <row r="1847" ht="11.25" customHeight="1">
      <c r="A1847" s="95" t="s">
        <v>3945</v>
      </c>
      <c r="B1847" s="96" t="s">
        <v>3946</v>
      </c>
      <c r="C1847" s="95" t="s">
        <v>282</v>
      </c>
      <c r="D1847" s="97">
        <f>VLOOKUP(A1847,emop0321!D:E,2,0)</f>
        <v>96.09</v>
      </c>
      <c r="E1847" s="98"/>
      <c r="F1847" s="98"/>
    </row>
    <row r="1848" ht="11.25" customHeight="1">
      <c r="A1848" s="95" t="s">
        <v>3947</v>
      </c>
      <c r="B1848" s="96" t="s">
        <v>3948</v>
      </c>
      <c r="C1848" s="95" t="s">
        <v>282</v>
      </c>
      <c r="D1848" s="97">
        <f>VLOOKUP(A1848,emop0321!D:E,2,0)</f>
        <v>232.67</v>
      </c>
      <c r="E1848" s="98"/>
      <c r="F1848" s="98"/>
    </row>
    <row r="1849" ht="11.25" customHeight="1">
      <c r="A1849" s="95" t="s">
        <v>3949</v>
      </c>
      <c r="B1849" s="96" t="s">
        <v>3950</v>
      </c>
      <c r="C1849" s="95" t="s">
        <v>282</v>
      </c>
      <c r="D1849" s="97">
        <f>VLOOKUP(A1849,emop0321!D:E,2,0)</f>
        <v>136.67</v>
      </c>
      <c r="E1849" s="98"/>
      <c r="F1849" s="98"/>
    </row>
    <row r="1850" ht="11.25" customHeight="1">
      <c r="A1850" s="95" t="s">
        <v>3951</v>
      </c>
      <c r="B1850" s="96" t="s">
        <v>3952</v>
      </c>
      <c r="C1850" s="95" t="s">
        <v>282</v>
      </c>
      <c r="D1850" s="97">
        <f>VLOOKUP(A1850,emop0321!D:E,2,0)</f>
        <v>199.27</v>
      </c>
      <c r="E1850" s="98"/>
      <c r="F1850" s="98"/>
    </row>
    <row r="1851" ht="11.25" customHeight="1">
      <c r="A1851" s="95" t="s">
        <v>3953</v>
      </c>
      <c r="B1851" s="96" t="s">
        <v>3954</v>
      </c>
      <c r="C1851" s="95" t="s">
        <v>282</v>
      </c>
      <c r="D1851" s="97">
        <f>VLOOKUP(A1851,emop0321!D:E,2,0)</f>
        <v>61.19</v>
      </c>
      <c r="E1851" s="98"/>
      <c r="F1851" s="98"/>
    </row>
    <row r="1852" ht="11.25" customHeight="1">
      <c r="A1852" s="95" t="s">
        <v>3955</v>
      </c>
      <c r="B1852" s="96" t="s">
        <v>3956</v>
      </c>
      <c r="C1852" s="95" t="s">
        <v>282</v>
      </c>
      <c r="D1852" s="97">
        <f>VLOOKUP(A1852,emop0321!D:E,2,0)</f>
        <v>110.72</v>
      </c>
      <c r="E1852" s="98"/>
      <c r="F1852" s="98"/>
    </row>
    <row r="1853" ht="11.25" customHeight="1">
      <c r="A1853" s="95" t="s">
        <v>3957</v>
      </c>
      <c r="B1853" s="96" t="s">
        <v>3958</v>
      </c>
      <c r="C1853" s="95" t="s">
        <v>282</v>
      </c>
      <c r="D1853" s="97">
        <f>VLOOKUP(A1853,emop0321!D:E,2,0)</f>
        <v>66.66</v>
      </c>
      <c r="E1853" s="98"/>
      <c r="F1853" s="98"/>
    </row>
    <row r="1854" ht="11.25" customHeight="1">
      <c r="A1854" s="95" t="s">
        <v>3959</v>
      </c>
      <c r="B1854" s="96" t="s">
        <v>3960</v>
      </c>
      <c r="C1854" s="95" t="s">
        <v>282</v>
      </c>
      <c r="D1854" s="97">
        <f>VLOOKUP(A1854,emop0321!D:E,2,0)</f>
        <v>15</v>
      </c>
      <c r="E1854" s="98"/>
      <c r="F1854" s="98"/>
    </row>
    <row r="1855" ht="11.25" customHeight="1">
      <c r="A1855" s="95" t="s">
        <v>3961</v>
      </c>
      <c r="B1855" s="96" t="s">
        <v>3962</v>
      </c>
      <c r="C1855" s="95" t="s">
        <v>282</v>
      </c>
      <c r="D1855" s="97">
        <f>VLOOKUP(A1855,emop0321!D:E,2,0)</f>
        <v>106.96</v>
      </c>
      <c r="E1855" s="98"/>
      <c r="F1855" s="98"/>
    </row>
    <row r="1856" ht="11.25" customHeight="1">
      <c r="A1856" s="95" t="s">
        <v>3963</v>
      </c>
      <c r="B1856" s="96" t="s">
        <v>3964</v>
      </c>
      <c r="C1856" s="95" t="s">
        <v>282</v>
      </c>
      <c r="D1856" s="97">
        <f>VLOOKUP(A1856,emop0321!D:E,2,0)</f>
        <v>599.2</v>
      </c>
      <c r="E1856" s="98"/>
      <c r="F1856" s="98"/>
    </row>
    <row r="1857" ht="11.25" customHeight="1">
      <c r="A1857" s="95" t="s">
        <v>3965</v>
      </c>
      <c r="B1857" s="96" t="s">
        <v>3966</v>
      </c>
      <c r="C1857" s="95" t="s">
        <v>282</v>
      </c>
      <c r="D1857" s="97">
        <f>VLOOKUP(A1857,emop0321!D:E,2,0)</f>
        <v>32.33</v>
      </c>
      <c r="E1857" s="98"/>
      <c r="F1857" s="98"/>
    </row>
    <row r="1858" ht="11.25" customHeight="1">
      <c r="A1858" s="95" t="s">
        <v>3967</v>
      </c>
      <c r="B1858" s="96" t="s">
        <v>3968</v>
      </c>
      <c r="C1858" s="95" t="s">
        <v>992</v>
      </c>
      <c r="D1858" s="97">
        <f>VLOOKUP(A1858,emop0321!D:E,2,0)</f>
        <v>1.01</v>
      </c>
      <c r="E1858" s="98"/>
      <c r="F1858" s="98"/>
    </row>
    <row r="1859" ht="11.25" customHeight="1">
      <c r="A1859" s="95" t="s">
        <v>3969</v>
      </c>
      <c r="B1859" s="96" t="s">
        <v>3970</v>
      </c>
      <c r="C1859" s="95" t="s">
        <v>992</v>
      </c>
      <c r="D1859" s="97">
        <f>VLOOKUP(A1859,emop0321!D:E,2,0)</f>
        <v>1.11</v>
      </c>
      <c r="E1859" s="98"/>
      <c r="F1859" s="98"/>
    </row>
    <row r="1860" ht="11.25" customHeight="1">
      <c r="A1860" s="95" t="s">
        <v>3971</v>
      </c>
      <c r="B1860" s="96" t="s">
        <v>3972</v>
      </c>
      <c r="C1860" s="95" t="s">
        <v>992</v>
      </c>
      <c r="D1860" s="97">
        <f>VLOOKUP(A1860,emop0321!D:E,2,0)</f>
        <v>1.28</v>
      </c>
      <c r="E1860" s="98"/>
      <c r="F1860" s="98"/>
    </row>
    <row r="1861" ht="11.25" customHeight="1">
      <c r="A1861" s="95" t="s">
        <v>3973</v>
      </c>
      <c r="B1861" s="96" t="s">
        <v>3974</v>
      </c>
      <c r="C1861" s="95" t="s">
        <v>361</v>
      </c>
      <c r="D1861" s="97">
        <f>VLOOKUP(A1861,emop0321!D:E,2,0)</f>
        <v>1.96</v>
      </c>
      <c r="E1861" s="98"/>
      <c r="F1861" s="98"/>
    </row>
    <row r="1862" ht="11.25" customHeight="1">
      <c r="A1862" s="95" t="s">
        <v>3975</v>
      </c>
      <c r="B1862" s="96" t="s">
        <v>3976</v>
      </c>
      <c r="C1862" s="95" t="s">
        <v>361</v>
      </c>
      <c r="D1862" s="97">
        <f>VLOOKUP(A1862,emop0321!D:E,2,0)</f>
        <v>140.87</v>
      </c>
      <c r="E1862" s="98"/>
      <c r="F1862" s="98"/>
    </row>
    <row r="1863" ht="11.25" customHeight="1">
      <c r="A1863" s="95" t="s">
        <v>3977</v>
      </c>
      <c r="B1863" s="96" t="s">
        <v>3978</v>
      </c>
      <c r="C1863" s="95" t="s">
        <v>361</v>
      </c>
      <c r="D1863" s="97">
        <f>VLOOKUP(A1863,emop0321!D:E,2,0)</f>
        <v>183.1</v>
      </c>
      <c r="E1863" s="98"/>
      <c r="F1863" s="98"/>
    </row>
    <row r="1864" ht="11.25" customHeight="1">
      <c r="A1864" s="95" t="s">
        <v>3979</v>
      </c>
      <c r="B1864" s="96" t="s">
        <v>3980</v>
      </c>
      <c r="C1864" s="95" t="s">
        <v>361</v>
      </c>
      <c r="D1864" s="97">
        <f>VLOOKUP(A1864,emop0321!D:E,2,0)</f>
        <v>122.31</v>
      </c>
      <c r="E1864" s="98"/>
      <c r="F1864" s="98"/>
    </row>
    <row r="1865" ht="11.25" customHeight="1">
      <c r="A1865" s="95" t="s">
        <v>3981</v>
      </c>
      <c r="B1865" s="96" t="s">
        <v>3982</v>
      </c>
      <c r="C1865" s="95" t="s">
        <v>361</v>
      </c>
      <c r="D1865" s="97">
        <f>VLOOKUP(A1865,emop0321!D:E,2,0)</f>
        <v>165</v>
      </c>
      <c r="E1865" s="98"/>
      <c r="F1865" s="98"/>
    </row>
    <row r="1866" ht="11.25" customHeight="1">
      <c r="A1866" s="95" t="s">
        <v>3983</v>
      </c>
      <c r="B1866" s="96" t="s">
        <v>3984</v>
      </c>
      <c r="C1866" s="95" t="s">
        <v>992</v>
      </c>
      <c r="D1866" s="97">
        <f>VLOOKUP(A1866,emop0321!D:E,2,0)</f>
        <v>212.47</v>
      </c>
      <c r="E1866" s="98"/>
      <c r="F1866" s="98"/>
    </row>
    <row r="1867" ht="11.25" customHeight="1">
      <c r="A1867" s="95" t="s">
        <v>3985</v>
      </c>
      <c r="B1867" s="96" t="s">
        <v>3986</v>
      </c>
      <c r="C1867" s="95" t="s">
        <v>992</v>
      </c>
      <c r="D1867" s="97">
        <f>VLOOKUP(A1867,emop0321!D:E,2,0)</f>
        <v>387.01</v>
      </c>
      <c r="E1867" s="98"/>
      <c r="F1867" s="98"/>
    </row>
    <row r="1868" ht="11.25" customHeight="1">
      <c r="A1868" s="95" t="s">
        <v>3987</v>
      </c>
      <c r="B1868" s="96" t="s">
        <v>3988</v>
      </c>
      <c r="C1868" s="95" t="s">
        <v>992</v>
      </c>
      <c r="D1868" s="97">
        <f>VLOOKUP(A1868,emop0321!D:E,2,0)</f>
        <v>57.69</v>
      </c>
      <c r="E1868" s="98"/>
      <c r="F1868" s="98"/>
    </row>
    <row r="1869" ht="11.25" customHeight="1">
      <c r="A1869" s="95" t="s">
        <v>3989</v>
      </c>
      <c r="B1869" s="96" t="s">
        <v>3990</v>
      </c>
      <c r="C1869" s="95" t="s">
        <v>992</v>
      </c>
      <c r="D1869" s="97">
        <f>VLOOKUP(A1869,emop0321!D:E,2,0)</f>
        <v>62.26</v>
      </c>
      <c r="E1869" s="98"/>
      <c r="F1869" s="98"/>
    </row>
    <row r="1870" ht="11.25" customHeight="1">
      <c r="A1870" s="95" t="s">
        <v>3991</v>
      </c>
      <c r="B1870" s="96" t="s">
        <v>3992</v>
      </c>
      <c r="C1870" s="95" t="s">
        <v>992</v>
      </c>
      <c r="D1870" s="97">
        <f>VLOOKUP(A1870,emop0321!D:E,2,0)</f>
        <v>85.12</v>
      </c>
      <c r="E1870" s="98"/>
      <c r="F1870" s="98"/>
    </row>
    <row r="1871" ht="11.25" customHeight="1">
      <c r="A1871" s="95" t="s">
        <v>3993</v>
      </c>
      <c r="B1871" s="96" t="s">
        <v>3994</v>
      </c>
      <c r="C1871" s="95" t="s">
        <v>992</v>
      </c>
      <c r="D1871" s="97">
        <f>VLOOKUP(A1871,emop0321!D:E,2,0)</f>
        <v>77.83</v>
      </c>
      <c r="E1871" s="98"/>
      <c r="F1871" s="98"/>
    </row>
    <row r="1872" ht="11.25" customHeight="1">
      <c r="A1872" s="95" t="s">
        <v>3995</v>
      </c>
      <c r="B1872" s="96" t="s">
        <v>3996</v>
      </c>
      <c r="C1872" s="95" t="s">
        <v>992</v>
      </c>
      <c r="D1872" s="97">
        <f>VLOOKUP(A1872,emop0321!D:E,2,0)</f>
        <v>82.43</v>
      </c>
      <c r="E1872" s="98"/>
      <c r="F1872" s="98"/>
    </row>
    <row r="1873" ht="11.25" customHeight="1">
      <c r="A1873" s="95" t="s">
        <v>3997</v>
      </c>
      <c r="B1873" s="96" t="s">
        <v>3998</v>
      </c>
      <c r="C1873" s="95" t="s">
        <v>992</v>
      </c>
      <c r="D1873" s="97">
        <f>VLOOKUP(A1873,emop0321!D:E,2,0)</f>
        <v>105.43</v>
      </c>
      <c r="E1873" s="98"/>
      <c r="F1873" s="98"/>
    </row>
    <row r="1874" ht="11.25" customHeight="1">
      <c r="A1874" s="95" t="s">
        <v>3999</v>
      </c>
      <c r="B1874" s="96" t="s">
        <v>4000</v>
      </c>
      <c r="C1874" s="95" t="s">
        <v>992</v>
      </c>
      <c r="D1874" s="97">
        <f>VLOOKUP(A1874,emop0321!D:E,2,0)</f>
        <v>92.07</v>
      </c>
      <c r="E1874" s="98"/>
      <c r="F1874" s="98"/>
    </row>
    <row r="1875" ht="11.25" customHeight="1">
      <c r="A1875" s="95" t="s">
        <v>4001</v>
      </c>
      <c r="B1875" s="96" t="s">
        <v>4002</v>
      </c>
      <c r="C1875" s="95" t="s">
        <v>992</v>
      </c>
      <c r="D1875" s="97">
        <f>VLOOKUP(A1875,emop0321!D:E,2,0)</f>
        <v>96.6</v>
      </c>
      <c r="E1875" s="98"/>
      <c r="F1875" s="98"/>
    </row>
    <row r="1876" ht="11.25" customHeight="1">
      <c r="A1876" s="95" t="s">
        <v>4003</v>
      </c>
      <c r="B1876" s="96" t="s">
        <v>4004</v>
      </c>
      <c r="C1876" s="95" t="s">
        <v>992</v>
      </c>
      <c r="D1876" s="97">
        <f>VLOOKUP(A1876,emop0321!D:E,2,0)</f>
        <v>119.23</v>
      </c>
      <c r="E1876" s="98"/>
      <c r="F1876" s="98"/>
    </row>
    <row r="1877" ht="11.25" customHeight="1">
      <c r="A1877" s="95" t="s">
        <v>4005</v>
      </c>
      <c r="B1877" s="96" t="s">
        <v>4006</v>
      </c>
      <c r="C1877" s="95" t="s">
        <v>992</v>
      </c>
      <c r="D1877" s="97">
        <f>VLOOKUP(A1877,emop0321!D:E,2,0)</f>
        <v>66.06</v>
      </c>
      <c r="E1877" s="98"/>
      <c r="F1877" s="98"/>
    </row>
    <row r="1878" ht="11.25" customHeight="1">
      <c r="A1878" s="95" t="s">
        <v>4007</v>
      </c>
      <c r="B1878" s="96" t="s">
        <v>4008</v>
      </c>
      <c r="C1878" s="95" t="s">
        <v>992</v>
      </c>
      <c r="D1878" s="97">
        <f>VLOOKUP(A1878,emop0321!D:E,2,0)</f>
        <v>70.64</v>
      </c>
      <c r="E1878" s="98"/>
      <c r="F1878" s="98"/>
    </row>
    <row r="1879" ht="11.25" customHeight="1">
      <c r="A1879" s="95" t="s">
        <v>4009</v>
      </c>
      <c r="B1879" s="96" t="s">
        <v>4010</v>
      </c>
      <c r="C1879" s="95" t="s">
        <v>992</v>
      </c>
      <c r="D1879" s="97">
        <f>VLOOKUP(A1879,emop0321!D:E,2,0)</f>
        <v>93.5</v>
      </c>
      <c r="E1879" s="98"/>
      <c r="F1879" s="98"/>
    </row>
    <row r="1880" ht="11.25" customHeight="1">
      <c r="A1880" s="95" t="s">
        <v>4011</v>
      </c>
      <c r="B1880" s="96" t="s">
        <v>4012</v>
      </c>
      <c r="C1880" s="95" t="s">
        <v>992</v>
      </c>
      <c r="D1880" s="97">
        <f>VLOOKUP(A1880,emop0321!D:E,2,0)</f>
        <v>92.72</v>
      </c>
      <c r="E1880" s="98"/>
      <c r="F1880" s="98"/>
    </row>
    <row r="1881" ht="11.25" customHeight="1">
      <c r="A1881" s="95" t="s">
        <v>4013</v>
      </c>
      <c r="B1881" s="96" t="s">
        <v>4014</v>
      </c>
      <c r="C1881" s="95" t="s">
        <v>992</v>
      </c>
      <c r="D1881" s="97">
        <f>VLOOKUP(A1881,emop0321!D:E,2,0)</f>
        <v>97.32</v>
      </c>
      <c r="E1881" s="98"/>
      <c r="F1881" s="98"/>
    </row>
    <row r="1882" ht="11.25" customHeight="1">
      <c r="A1882" s="95" t="s">
        <v>4015</v>
      </c>
      <c r="B1882" s="96" t="s">
        <v>4016</v>
      </c>
      <c r="C1882" s="95" t="s">
        <v>992</v>
      </c>
      <c r="D1882" s="97">
        <f>VLOOKUP(A1882,emop0321!D:E,2,0)</f>
        <v>120.33</v>
      </c>
      <c r="E1882" s="98"/>
      <c r="F1882" s="98"/>
    </row>
    <row r="1883" ht="11.25" customHeight="1">
      <c r="A1883" s="95" t="s">
        <v>4017</v>
      </c>
      <c r="B1883" s="96" t="s">
        <v>4018</v>
      </c>
      <c r="C1883" s="95" t="s">
        <v>992</v>
      </c>
      <c r="D1883" s="97">
        <f>VLOOKUP(A1883,emop0321!D:E,2,0)</f>
        <v>108.01</v>
      </c>
      <c r="E1883" s="98"/>
      <c r="F1883" s="98"/>
    </row>
    <row r="1884" ht="11.25" customHeight="1">
      <c r="A1884" s="95" t="s">
        <v>4019</v>
      </c>
      <c r="B1884" s="96" t="s">
        <v>4020</v>
      </c>
      <c r="C1884" s="95" t="s">
        <v>992</v>
      </c>
      <c r="D1884" s="97">
        <f>VLOOKUP(A1884,emop0321!D:E,2,0)</f>
        <v>112.54</v>
      </c>
      <c r="E1884" s="98"/>
      <c r="F1884" s="98"/>
    </row>
    <row r="1885" ht="11.25" customHeight="1">
      <c r="A1885" s="95" t="s">
        <v>4021</v>
      </c>
      <c r="B1885" s="96" t="s">
        <v>4022</v>
      </c>
      <c r="C1885" s="95" t="s">
        <v>992</v>
      </c>
      <c r="D1885" s="97">
        <f>VLOOKUP(A1885,emop0321!D:E,2,0)</f>
        <v>135.17</v>
      </c>
      <c r="E1885" s="98"/>
      <c r="F1885" s="98"/>
    </row>
    <row r="1886" ht="11.25" customHeight="1">
      <c r="A1886" s="95" t="s">
        <v>4023</v>
      </c>
      <c r="B1886" s="96" t="s">
        <v>4024</v>
      </c>
      <c r="C1886" s="95" t="s">
        <v>992</v>
      </c>
      <c r="D1886" s="97">
        <f>VLOOKUP(A1886,emop0321!D:E,2,0)</f>
        <v>23.7</v>
      </c>
      <c r="E1886" s="98"/>
      <c r="F1886" s="98"/>
    </row>
    <row r="1887" ht="11.25" customHeight="1">
      <c r="A1887" s="95" t="s">
        <v>4025</v>
      </c>
      <c r="B1887" s="96" t="s">
        <v>4026</v>
      </c>
      <c r="C1887" s="95" t="s">
        <v>992</v>
      </c>
      <c r="D1887" s="97">
        <f>VLOOKUP(A1887,emop0321!D:E,2,0)</f>
        <v>38.21</v>
      </c>
      <c r="E1887" s="98"/>
      <c r="F1887" s="98"/>
    </row>
    <row r="1888" ht="11.25" customHeight="1">
      <c r="A1888" s="95" t="s">
        <v>4027</v>
      </c>
      <c r="B1888" s="96" t="s">
        <v>4028</v>
      </c>
      <c r="C1888" s="95" t="s">
        <v>992</v>
      </c>
      <c r="D1888" s="97">
        <f>VLOOKUP(A1888,emop0321!D:E,2,0)</f>
        <v>35.09</v>
      </c>
      <c r="E1888" s="98"/>
      <c r="F1888" s="98"/>
    </row>
    <row r="1889" ht="11.25" customHeight="1">
      <c r="A1889" s="95" t="s">
        <v>4029</v>
      </c>
      <c r="B1889" s="96" t="s">
        <v>4030</v>
      </c>
      <c r="C1889" s="95" t="s">
        <v>992</v>
      </c>
      <c r="D1889" s="97">
        <f>VLOOKUP(A1889,emop0321!D:E,2,0)</f>
        <v>31.32</v>
      </c>
      <c r="E1889" s="98"/>
      <c r="F1889" s="98"/>
    </row>
    <row r="1890" ht="11.25" customHeight="1">
      <c r="A1890" s="95" t="s">
        <v>4031</v>
      </c>
      <c r="B1890" s="96" t="s">
        <v>4032</v>
      </c>
      <c r="C1890" s="95" t="s">
        <v>992</v>
      </c>
      <c r="D1890" s="97">
        <f>VLOOKUP(A1890,emop0321!D:E,2,0)</f>
        <v>46.05</v>
      </c>
      <c r="E1890" s="98"/>
      <c r="F1890" s="98"/>
    </row>
    <row r="1891" ht="11.25" customHeight="1">
      <c r="A1891" s="95" t="s">
        <v>4033</v>
      </c>
      <c r="B1891" s="96" t="s">
        <v>4034</v>
      </c>
      <c r="C1891" s="95" t="s">
        <v>992</v>
      </c>
      <c r="D1891" s="97">
        <f>VLOOKUP(A1891,emop0321!D:E,2,0)</f>
        <v>44.48</v>
      </c>
      <c r="E1891" s="98"/>
      <c r="F1891" s="98"/>
    </row>
    <row r="1892" ht="11.25" customHeight="1">
      <c r="A1892" s="95" t="s">
        <v>4035</v>
      </c>
      <c r="B1892" s="96" t="s">
        <v>4036</v>
      </c>
      <c r="C1892" s="95" t="s">
        <v>992</v>
      </c>
      <c r="D1892" s="97">
        <f>VLOOKUP(A1892,emop0321!D:E,2,0)</f>
        <v>69.32</v>
      </c>
      <c r="E1892" s="98"/>
      <c r="F1892" s="98"/>
    </row>
    <row r="1893" ht="11.25" customHeight="1">
      <c r="A1893" s="95" t="s">
        <v>4037</v>
      </c>
      <c r="B1893" s="96" t="s">
        <v>4038</v>
      </c>
      <c r="C1893" s="95" t="s">
        <v>992</v>
      </c>
      <c r="D1893" s="97">
        <f>VLOOKUP(A1893,emop0321!D:E,2,0)</f>
        <v>191.76</v>
      </c>
      <c r="E1893" s="98"/>
      <c r="F1893" s="98"/>
    </row>
    <row r="1894" ht="11.25" customHeight="1">
      <c r="A1894" s="95" t="s">
        <v>4039</v>
      </c>
      <c r="B1894" s="96" t="s">
        <v>4040</v>
      </c>
      <c r="C1894" s="95" t="s">
        <v>992</v>
      </c>
      <c r="D1894" s="97">
        <f>VLOOKUP(A1894,emop0321!D:E,2,0)</f>
        <v>239.83</v>
      </c>
      <c r="E1894" s="98"/>
      <c r="F1894" s="98"/>
    </row>
    <row r="1895" ht="11.25" customHeight="1">
      <c r="A1895" s="95" t="s">
        <v>4041</v>
      </c>
      <c r="B1895" s="96" t="s">
        <v>4042</v>
      </c>
      <c r="C1895" s="95" t="s">
        <v>992</v>
      </c>
      <c r="D1895" s="97">
        <f>VLOOKUP(A1895,emop0321!D:E,2,0)</f>
        <v>197.17</v>
      </c>
      <c r="E1895" s="98"/>
      <c r="F1895" s="98"/>
    </row>
    <row r="1896" ht="11.25" customHeight="1">
      <c r="A1896" s="95" t="s">
        <v>4043</v>
      </c>
      <c r="B1896" s="96" t="s">
        <v>4044</v>
      </c>
      <c r="C1896" s="95" t="s">
        <v>992</v>
      </c>
      <c r="D1896" s="97">
        <f>VLOOKUP(A1896,emop0321!D:E,2,0)</f>
        <v>238.14</v>
      </c>
      <c r="E1896" s="98"/>
      <c r="F1896" s="98"/>
    </row>
    <row r="1897" ht="11.25" customHeight="1">
      <c r="A1897" s="95" t="s">
        <v>4045</v>
      </c>
      <c r="B1897" s="96" t="s">
        <v>4046</v>
      </c>
      <c r="C1897" s="95" t="s">
        <v>992</v>
      </c>
      <c r="D1897" s="97">
        <f>VLOOKUP(A1897,emop0321!D:E,2,0)</f>
        <v>125.97</v>
      </c>
      <c r="E1897" s="98"/>
      <c r="F1897" s="98"/>
    </row>
    <row r="1898" ht="11.25" customHeight="1">
      <c r="A1898" s="95" t="s">
        <v>4047</v>
      </c>
      <c r="B1898" s="96" t="s">
        <v>4048</v>
      </c>
      <c r="C1898" s="95" t="s">
        <v>992</v>
      </c>
      <c r="D1898" s="97">
        <f>VLOOKUP(A1898,emop0321!D:E,2,0)</f>
        <v>127.75</v>
      </c>
      <c r="E1898" s="98"/>
      <c r="F1898" s="98"/>
    </row>
    <row r="1899" ht="11.25" customHeight="1">
      <c r="A1899" s="95" t="s">
        <v>4049</v>
      </c>
      <c r="B1899" s="96" t="s">
        <v>4050</v>
      </c>
      <c r="C1899" s="95" t="s">
        <v>992</v>
      </c>
      <c r="D1899" s="97">
        <f>VLOOKUP(A1899,emop0321!D:E,2,0)</f>
        <v>159.49</v>
      </c>
      <c r="E1899" s="98"/>
      <c r="F1899" s="98"/>
    </row>
    <row r="1900" ht="11.25" customHeight="1">
      <c r="A1900" s="95" t="s">
        <v>4051</v>
      </c>
      <c r="B1900" s="96" t="s">
        <v>4052</v>
      </c>
      <c r="C1900" s="95" t="s">
        <v>992</v>
      </c>
      <c r="D1900" s="97">
        <f>VLOOKUP(A1900,emop0321!D:E,2,0)</f>
        <v>199.36</v>
      </c>
      <c r="E1900" s="98"/>
      <c r="F1900" s="98"/>
    </row>
    <row r="1901" ht="11.25" customHeight="1">
      <c r="A1901" s="95" t="s">
        <v>4053</v>
      </c>
      <c r="B1901" s="96" t="s">
        <v>4054</v>
      </c>
      <c r="C1901" s="95" t="s">
        <v>992</v>
      </c>
      <c r="D1901" s="97">
        <f>VLOOKUP(A1901,emop0321!D:E,2,0)</f>
        <v>167.46</v>
      </c>
      <c r="E1901" s="98"/>
      <c r="F1901" s="98"/>
    </row>
    <row r="1902" ht="11.25" customHeight="1">
      <c r="A1902" s="95" t="s">
        <v>4055</v>
      </c>
      <c r="B1902" s="96" t="s">
        <v>4056</v>
      </c>
      <c r="C1902" s="95" t="s">
        <v>992</v>
      </c>
      <c r="D1902" s="97">
        <f>VLOOKUP(A1902,emop0321!D:E,2,0)</f>
        <v>215.31</v>
      </c>
      <c r="E1902" s="98"/>
      <c r="F1902" s="98"/>
    </row>
    <row r="1903" ht="11.25" customHeight="1">
      <c r="A1903" s="95" t="s">
        <v>4057</v>
      </c>
      <c r="B1903" s="96" t="s">
        <v>4058</v>
      </c>
      <c r="C1903" s="95" t="s">
        <v>992</v>
      </c>
      <c r="D1903" s="97">
        <f>VLOOKUP(A1903,emop0321!D:E,2,0)</f>
        <v>105.46</v>
      </c>
      <c r="E1903" s="98"/>
      <c r="F1903" s="98"/>
    </row>
    <row r="1904" ht="11.25" customHeight="1">
      <c r="A1904" s="95" t="s">
        <v>4059</v>
      </c>
      <c r="B1904" s="96" t="s">
        <v>4060</v>
      </c>
      <c r="C1904" s="95" t="s">
        <v>992</v>
      </c>
      <c r="D1904" s="97">
        <f>VLOOKUP(A1904,emop0321!D:E,2,0)</f>
        <v>107.18</v>
      </c>
      <c r="E1904" s="98"/>
      <c r="F1904" s="98"/>
    </row>
    <row r="1905" ht="11.25" customHeight="1">
      <c r="A1905" s="95" t="s">
        <v>4061</v>
      </c>
      <c r="B1905" s="96" t="s">
        <v>4062</v>
      </c>
      <c r="C1905" s="95" t="s">
        <v>992</v>
      </c>
      <c r="D1905" s="97">
        <f>VLOOKUP(A1905,emop0321!D:E,2,0)</f>
        <v>124.88</v>
      </c>
      <c r="E1905" s="98"/>
      <c r="F1905" s="98"/>
    </row>
    <row r="1906" ht="11.25" customHeight="1">
      <c r="A1906" s="95" t="s">
        <v>4063</v>
      </c>
      <c r="B1906" s="96" t="s">
        <v>4064</v>
      </c>
      <c r="C1906" s="95" t="s">
        <v>992</v>
      </c>
      <c r="D1906" s="97">
        <f>VLOOKUP(A1906,emop0321!D:E,2,0)</f>
        <v>140.73</v>
      </c>
      <c r="E1906" s="98"/>
      <c r="F1906" s="98"/>
    </row>
    <row r="1907" ht="11.25" customHeight="1">
      <c r="A1907" s="95" t="s">
        <v>4065</v>
      </c>
      <c r="B1907" s="96" t="s">
        <v>4066</v>
      </c>
      <c r="C1907" s="95" t="s">
        <v>992</v>
      </c>
      <c r="D1907" s="97">
        <f>VLOOKUP(A1907,emop0321!D:E,2,0)</f>
        <v>174.08</v>
      </c>
      <c r="E1907" s="98"/>
      <c r="F1907" s="98"/>
    </row>
    <row r="1908" ht="11.25" customHeight="1">
      <c r="A1908" s="95" t="s">
        <v>4067</v>
      </c>
      <c r="B1908" s="96" t="s">
        <v>4068</v>
      </c>
      <c r="C1908" s="95" t="s">
        <v>992</v>
      </c>
      <c r="D1908" s="97">
        <f>VLOOKUP(A1908,emop0321!D:E,2,0)</f>
        <v>96.76</v>
      </c>
      <c r="E1908" s="98"/>
      <c r="F1908" s="98"/>
    </row>
    <row r="1909" ht="11.25" customHeight="1">
      <c r="A1909" s="95" t="s">
        <v>4069</v>
      </c>
      <c r="B1909" s="96" t="s">
        <v>4070</v>
      </c>
      <c r="C1909" s="95" t="s">
        <v>282</v>
      </c>
      <c r="D1909" s="97">
        <f>VLOOKUP(A1909,emop0321!D:E,2,0)</f>
        <v>57.66</v>
      </c>
      <c r="E1909" s="98"/>
      <c r="F1909" s="98"/>
    </row>
    <row r="1910" ht="11.25" customHeight="1">
      <c r="A1910" s="95" t="s">
        <v>4071</v>
      </c>
      <c r="B1910" s="96" t="s">
        <v>4072</v>
      </c>
      <c r="C1910" s="95" t="s">
        <v>992</v>
      </c>
      <c r="D1910" s="97">
        <f>VLOOKUP(A1910,emop0321!D:E,2,0)</f>
        <v>43.66</v>
      </c>
      <c r="E1910" s="98"/>
      <c r="F1910" s="98"/>
    </row>
    <row r="1911" ht="11.25" customHeight="1">
      <c r="A1911" s="95" t="s">
        <v>4073</v>
      </c>
      <c r="B1911" s="96" t="s">
        <v>4074</v>
      </c>
      <c r="C1911" s="95" t="s">
        <v>282</v>
      </c>
      <c r="D1911" s="97">
        <f>VLOOKUP(A1911,emop0321!D:E,2,0)</f>
        <v>97.23</v>
      </c>
      <c r="E1911" s="98"/>
      <c r="F1911" s="98"/>
    </row>
    <row r="1912" ht="11.25" customHeight="1">
      <c r="A1912" s="95" t="s">
        <v>4075</v>
      </c>
      <c r="B1912" s="96" t="s">
        <v>4076</v>
      </c>
      <c r="C1912" s="95" t="s">
        <v>361</v>
      </c>
      <c r="D1912" s="97">
        <f>VLOOKUP(A1912,emop0321!D:E,2,0)</f>
        <v>54.71</v>
      </c>
      <c r="E1912" s="98"/>
      <c r="F1912" s="98"/>
    </row>
    <row r="1913" ht="11.25" customHeight="1">
      <c r="A1913" s="95" t="s">
        <v>4077</v>
      </c>
      <c r="B1913" s="96" t="s">
        <v>4078</v>
      </c>
      <c r="C1913" s="95" t="s">
        <v>361</v>
      </c>
      <c r="D1913" s="97">
        <f>VLOOKUP(A1913,emop0321!D:E,2,0)</f>
        <v>70.06</v>
      </c>
      <c r="E1913" s="98"/>
      <c r="F1913" s="98"/>
    </row>
    <row r="1914" ht="11.25" customHeight="1">
      <c r="A1914" s="95" t="s">
        <v>4079</v>
      </c>
      <c r="B1914" s="96" t="s">
        <v>4080</v>
      </c>
      <c r="C1914" s="95" t="s">
        <v>282</v>
      </c>
      <c r="D1914" s="97">
        <f>VLOOKUP(A1914,emop0321!D:E,2,0)</f>
        <v>132.61</v>
      </c>
      <c r="E1914" s="98"/>
      <c r="F1914" s="98"/>
    </row>
    <row r="1915" ht="11.25" customHeight="1">
      <c r="A1915" s="95" t="s">
        <v>4081</v>
      </c>
      <c r="B1915" s="96" t="s">
        <v>4082</v>
      </c>
      <c r="C1915" s="95" t="s">
        <v>282</v>
      </c>
      <c r="D1915" s="97">
        <f>VLOOKUP(A1915,emop0321!D:E,2,0)</f>
        <v>5.5</v>
      </c>
      <c r="E1915" s="98"/>
      <c r="F1915" s="98"/>
    </row>
    <row r="1916" ht="11.25" customHeight="1">
      <c r="A1916" s="95" t="s">
        <v>4083</v>
      </c>
      <c r="B1916" s="96" t="s">
        <v>4084</v>
      </c>
      <c r="C1916" s="95" t="s">
        <v>282</v>
      </c>
      <c r="D1916" s="97">
        <f>VLOOKUP(A1916,emop0321!D:E,2,0)</f>
        <v>12</v>
      </c>
      <c r="E1916" s="98"/>
      <c r="F1916" s="98"/>
    </row>
    <row r="1917" ht="11.25" customHeight="1">
      <c r="A1917" s="95" t="s">
        <v>4085</v>
      </c>
      <c r="B1917" s="96" t="s">
        <v>4086</v>
      </c>
      <c r="C1917" s="95" t="s">
        <v>2136</v>
      </c>
      <c r="D1917" s="97">
        <f>VLOOKUP(A1917,emop0321!D:E,2,0)</f>
        <v>240</v>
      </c>
      <c r="E1917" s="98"/>
      <c r="F1917" s="98"/>
    </row>
    <row r="1918" ht="11.25" customHeight="1">
      <c r="A1918" s="95" t="s">
        <v>4087</v>
      </c>
      <c r="B1918" s="96" t="s">
        <v>4088</v>
      </c>
      <c r="C1918" s="95" t="s">
        <v>282</v>
      </c>
      <c r="D1918" s="97">
        <f>VLOOKUP(A1918,emop0321!D:E,2,0)</f>
        <v>7</v>
      </c>
      <c r="E1918" s="98"/>
      <c r="F1918" s="98"/>
    </row>
    <row r="1919" ht="11.25" customHeight="1">
      <c r="A1919" s="95" t="s">
        <v>4089</v>
      </c>
      <c r="B1919" s="96" t="s">
        <v>4090</v>
      </c>
      <c r="C1919" s="95" t="s">
        <v>4091</v>
      </c>
      <c r="D1919" s="97">
        <f>VLOOKUP(A1919,emop0321!D:E,2,0)</f>
        <v>27.73</v>
      </c>
      <c r="E1919" s="98"/>
      <c r="F1919" s="98"/>
    </row>
    <row r="1920" ht="11.25" customHeight="1">
      <c r="A1920" s="95" t="s">
        <v>4092</v>
      </c>
      <c r="B1920" s="96" t="s">
        <v>4093</v>
      </c>
      <c r="C1920" s="95" t="s">
        <v>2094</v>
      </c>
      <c r="D1920" s="97">
        <f>VLOOKUP(A1920,emop0321!D:E,2,0)</f>
        <v>5175</v>
      </c>
      <c r="E1920" s="98"/>
      <c r="F1920" s="98"/>
    </row>
    <row r="1921" ht="11.25" customHeight="1">
      <c r="A1921" s="95" t="s">
        <v>4094</v>
      </c>
      <c r="B1921" s="96" t="s">
        <v>4095</v>
      </c>
      <c r="C1921" s="95" t="s">
        <v>2094</v>
      </c>
      <c r="D1921" s="97">
        <f>VLOOKUP(A1921,emop0321!D:E,2,0)</f>
        <v>3991</v>
      </c>
      <c r="E1921" s="98"/>
      <c r="F1921" s="98"/>
    </row>
    <row r="1922" ht="11.25" customHeight="1">
      <c r="A1922" s="95" t="s">
        <v>4096</v>
      </c>
      <c r="B1922" s="96" t="s">
        <v>4097</v>
      </c>
      <c r="C1922" s="95" t="s">
        <v>1980</v>
      </c>
      <c r="D1922" s="99" t="str">
        <f>VLOOKUP(A1922,emop0321!D:E,2,0)</f>
        <v>#N/A</v>
      </c>
      <c r="E1922" s="98"/>
      <c r="F1922" s="98"/>
    </row>
    <row r="1923" ht="11.25" customHeight="1">
      <c r="A1923" s="95" t="s">
        <v>4098</v>
      </c>
      <c r="B1923" s="96" t="s">
        <v>4099</v>
      </c>
      <c r="C1923" s="95" t="s">
        <v>1980</v>
      </c>
      <c r="D1923" s="99" t="str">
        <f>VLOOKUP(A1923,emop0321!D:E,2,0)</f>
        <v>#N/A</v>
      </c>
      <c r="E1923" s="98"/>
      <c r="F1923" s="98"/>
    </row>
    <row r="1924" ht="11.25" customHeight="1">
      <c r="A1924" s="95" t="s">
        <v>4100</v>
      </c>
      <c r="B1924" s="96" t="s">
        <v>4101</v>
      </c>
      <c r="C1924" s="95" t="s">
        <v>1980</v>
      </c>
      <c r="D1924" s="99" t="str">
        <f>VLOOKUP(A1924,emop0321!D:E,2,0)</f>
        <v>#N/A</v>
      </c>
      <c r="E1924" s="98"/>
      <c r="F1924" s="98"/>
    </row>
    <row r="1925" ht="11.25" customHeight="1">
      <c r="A1925" s="95" t="s">
        <v>4102</v>
      </c>
      <c r="B1925" s="96" t="s">
        <v>4103</v>
      </c>
      <c r="C1925" s="95" t="s">
        <v>1980</v>
      </c>
      <c r="D1925" s="99" t="str">
        <f>VLOOKUP(A1925,emop0321!D:E,2,0)</f>
        <v>#N/A</v>
      </c>
      <c r="E1925" s="98"/>
      <c r="F1925" s="98"/>
    </row>
    <row r="1926" ht="11.25" customHeight="1">
      <c r="A1926" s="95" t="s">
        <v>4104</v>
      </c>
      <c r="B1926" s="96" t="s">
        <v>4105</v>
      </c>
      <c r="C1926" s="95" t="s">
        <v>1980</v>
      </c>
      <c r="D1926" s="99" t="str">
        <f>VLOOKUP(A1926,emop0321!D:E,2,0)</f>
        <v>#N/A</v>
      </c>
      <c r="E1926" s="98"/>
      <c r="F1926" s="98"/>
    </row>
    <row r="1927" ht="11.25" customHeight="1">
      <c r="A1927" s="95" t="s">
        <v>4106</v>
      </c>
      <c r="B1927" s="96" t="s">
        <v>4107</v>
      </c>
      <c r="C1927" s="95" t="s">
        <v>1980</v>
      </c>
      <c r="D1927" s="99" t="str">
        <f>VLOOKUP(A1927,emop0321!D:E,2,0)</f>
        <v>#N/A</v>
      </c>
      <c r="E1927" s="98"/>
      <c r="F1927" s="98"/>
    </row>
    <row r="1928" ht="11.25" customHeight="1">
      <c r="A1928" s="95" t="s">
        <v>4108</v>
      </c>
      <c r="B1928" s="96" t="s">
        <v>4109</v>
      </c>
      <c r="C1928" s="95" t="s">
        <v>1980</v>
      </c>
      <c r="D1928" s="99" t="str">
        <f>VLOOKUP(A1928,emop0321!D:E,2,0)</f>
        <v>#N/A</v>
      </c>
      <c r="E1928" s="98"/>
      <c r="F1928" s="98"/>
    </row>
    <row r="1929" ht="11.25" customHeight="1">
      <c r="A1929" s="95" t="s">
        <v>4110</v>
      </c>
      <c r="B1929" s="96" t="s">
        <v>4111</v>
      </c>
      <c r="C1929" s="95" t="s">
        <v>1980</v>
      </c>
      <c r="D1929" s="99" t="str">
        <f>VLOOKUP(A1929,emop0321!D:E,2,0)</f>
        <v>#N/A</v>
      </c>
      <c r="E1929" s="98"/>
      <c r="F1929" s="98"/>
    </row>
    <row r="1930" ht="11.25" customHeight="1">
      <c r="A1930" s="95" t="s">
        <v>4112</v>
      </c>
      <c r="B1930" s="96" t="s">
        <v>4113</v>
      </c>
      <c r="C1930" s="95" t="s">
        <v>1980</v>
      </c>
      <c r="D1930" s="99" t="str">
        <f>VLOOKUP(A1930,emop0321!D:E,2,0)</f>
        <v>#N/A</v>
      </c>
      <c r="E1930" s="98"/>
      <c r="F1930" s="98"/>
    </row>
    <row r="1931" ht="11.25" customHeight="1">
      <c r="A1931" s="95" t="s">
        <v>4114</v>
      </c>
      <c r="B1931" s="96" t="s">
        <v>4115</v>
      </c>
      <c r="C1931" s="95" t="s">
        <v>1980</v>
      </c>
      <c r="D1931" s="99" t="str">
        <f>VLOOKUP(A1931,emop0321!D:E,2,0)</f>
        <v>#N/A</v>
      </c>
      <c r="E1931" s="98"/>
      <c r="F1931" s="98"/>
    </row>
    <row r="1932" ht="11.25" customHeight="1">
      <c r="A1932" s="95" t="s">
        <v>4116</v>
      </c>
      <c r="B1932" s="96" t="s">
        <v>4117</v>
      </c>
      <c r="C1932" s="95" t="s">
        <v>1980</v>
      </c>
      <c r="D1932" s="99" t="str">
        <f>VLOOKUP(A1932,emop0321!D:E,2,0)</f>
        <v>#N/A</v>
      </c>
      <c r="E1932" s="98"/>
      <c r="F1932" s="98"/>
    </row>
    <row r="1933" ht="11.25" customHeight="1">
      <c r="A1933" s="95" t="s">
        <v>4118</v>
      </c>
      <c r="B1933" s="96" t="s">
        <v>4119</v>
      </c>
      <c r="C1933" s="95" t="s">
        <v>1980</v>
      </c>
      <c r="D1933" s="99" t="str">
        <f>VLOOKUP(A1933,emop0321!D:E,2,0)</f>
        <v>#N/A</v>
      </c>
      <c r="E1933" s="98"/>
      <c r="F1933" s="98"/>
    </row>
    <row r="1934" ht="11.25" customHeight="1">
      <c r="A1934" s="95" t="s">
        <v>4120</v>
      </c>
      <c r="B1934" s="96" t="s">
        <v>4121</v>
      </c>
      <c r="C1934" s="95" t="s">
        <v>1980</v>
      </c>
      <c r="D1934" s="99" t="str">
        <f>VLOOKUP(A1934,emop0321!D:E,2,0)</f>
        <v>#N/A</v>
      </c>
      <c r="E1934" s="98"/>
      <c r="F1934" s="98"/>
    </row>
    <row r="1935" ht="11.25" customHeight="1">
      <c r="A1935" s="95" t="s">
        <v>4122</v>
      </c>
      <c r="B1935" s="96" t="s">
        <v>4123</v>
      </c>
      <c r="C1935" s="95" t="s">
        <v>1980</v>
      </c>
      <c r="D1935" s="99" t="str">
        <f>VLOOKUP(A1935,emop0321!D:E,2,0)</f>
        <v>#N/A</v>
      </c>
      <c r="E1935" s="98"/>
      <c r="F1935" s="98"/>
    </row>
    <row r="1936" ht="11.25" customHeight="1">
      <c r="A1936" s="95" t="s">
        <v>4124</v>
      </c>
      <c r="B1936" s="96" t="s">
        <v>4125</v>
      </c>
      <c r="C1936" s="95" t="s">
        <v>1980</v>
      </c>
      <c r="D1936" s="99" t="str">
        <f>VLOOKUP(A1936,emop0321!D:E,2,0)</f>
        <v>#N/A</v>
      </c>
      <c r="E1936" s="98"/>
      <c r="F1936" s="98"/>
    </row>
    <row r="1937" ht="11.25" customHeight="1">
      <c r="A1937" s="95" t="s">
        <v>4126</v>
      </c>
      <c r="B1937" s="96" t="s">
        <v>4127</v>
      </c>
      <c r="C1937" s="95" t="s">
        <v>1980</v>
      </c>
      <c r="D1937" s="99" t="str">
        <f>VLOOKUP(A1937,emop0321!D:E,2,0)</f>
        <v>#N/A</v>
      </c>
      <c r="E1937" s="98"/>
      <c r="F1937" s="98"/>
    </row>
    <row r="1938" ht="11.25" customHeight="1">
      <c r="A1938" s="95" t="s">
        <v>4128</v>
      </c>
      <c r="B1938" s="96" t="s">
        <v>4129</v>
      </c>
      <c r="C1938" s="95" t="s">
        <v>1980</v>
      </c>
      <c r="D1938" s="99" t="str">
        <f>VLOOKUP(A1938,emop0321!D:E,2,0)</f>
        <v>#N/A</v>
      </c>
      <c r="E1938" s="98"/>
      <c r="F1938" s="98"/>
    </row>
    <row r="1939" ht="11.25" customHeight="1">
      <c r="A1939" s="95" t="s">
        <v>4130</v>
      </c>
      <c r="B1939" s="96" t="s">
        <v>4131</v>
      </c>
      <c r="C1939" s="95" t="s">
        <v>1980</v>
      </c>
      <c r="D1939" s="99" t="str">
        <f>VLOOKUP(A1939,emop0321!D:E,2,0)</f>
        <v>#N/A</v>
      </c>
      <c r="E1939" s="98"/>
      <c r="F1939" s="98"/>
    </row>
    <row r="1940" ht="11.25" customHeight="1">
      <c r="A1940" s="95" t="s">
        <v>4132</v>
      </c>
      <c r="B1940" s="96" t="s">
        <v>4133</v>
      </c>
      <c r="C1940" s="95" t="s">
        <v>1980</v>
      </c>
      <c r="D1940" s="99" t="str">
        <f>VLOOKUP(A1940,emop0321!D:E,2,0)</f>
        <v>#N/A</v>
      </c>
      <c r="E1940" s="98"/>
      <c r="F1940" s="98"/>
    </row>
    <row r="1941" ht="11.25" customHeight="1">
      <c r="A1941" s="95" t="s">
        <v>4134</v>
      </c>
      <c r="B1941" s="96" t="s">
        <v>4135</v>
      </c>
      <c r="C1941" s="95" t="s">
        <v>1980</v>
      </c>
      <c r="D1941" s="99" t="str">
        <f>VLOOKUP(A1941,emop0321!D:E,2,0)</f>
        <v>#N/A</v>
      </c>
      <c r="E1941" s="98"/>
      <c r="F1941" s="98"/>
    </row>
    <row r="1942" ht="11.25" customHeight="1">
      <c r="A1942" s="95" t="s">
        <v>4136</v>
      </c>
      <c r="B1942" s="96" t="s">
        <v>4137</v>
      </c>
      <c r="C1942" s="95" t="s">
        <v>1980</v>
      </c>
      <c r="D1942" s="99" t="str">
        <f>VLOOKUP(A1942,emop0321!D:E,2,0)</f>
        <v>#N/A</v>
      </c>
      <c r="E1942" s="98"/>
      <c r="F1942" s="98"/>
    </row>
    <row r="1943" ht="11.25" customHeight="1">
      <c r="A1943" s="95" t="s">
        <v>4138</v>
      </c>
      <c r="B1943" s="96" t="s">
        <v>4139</v>
      </c>
      <c r="C1943" s="95" t="s">
        <v>1980</v>
      </c>
      <c r="D1943" s="99" t="str">
        <f>VLOOKUP(A1943,emop0321!D:E,2,0)</f>
        <v>#N/A</v>
      </c>
      <c r="E1943" s="98"/>
      <c r="F1943" s="98"/>
    </row>
    <row r="1944" ht="11.25" customHeight="1">
      <c r="A1944" s="95" t="s">
        <v>4140</v>
      </c>
      <c r="B1944" s="96" t="s">
        <v>4141</v>
      </c>
      <c r="C1944" s="95" t="s">
        <v>1980</v>
      </c>
      <c r="D1944" s="99" t="str">
        <f>VLOOKUP(A1944,emop0321!D:E,2,0)</f>
        <v>#N/A</v>
      </c>
      <c r="E1944" s="98"/>
      <c r="F1944" s="98"/>
    </row>
    <row r="1945" ht="11.25" customHeight="1">
      <c r="A1945" s="95" t="s">
        <v>4142</v>
      </c>
      <c r="B1945" s="96" t="s">
        <v>4143</v>
      </c>
      <c r="C1945" s="95" t="s">
        <v>1980</v>
      </c>
      <c r="D1945" s="99" t="str">
        <f>VLOOKUP(A1945,emop0321!D:E,2,0)</f>
        <v>#N/A</v>
      </c>
      <c r="E1945" s="98"/>
      <c r="F1945" s="98"/>
    </row>
    <row r="1946" ht="11.25" customHeight="1">
      <c r="A1946" s="95" t="s">
        <v>4144</v>
      </c>
      <c r="B1946" s="96" t="s">
        <v>4145</v>
      </c>
      <c r="C1946" s="95" t="s">
        <v>1980</v>
      </c>
      <c r="D1946" s="99" t="str">
        <f>VLOOKUP(A1946,emop0321!D:E,2,0)</f>
        <v>#N/A</v>
      </c>
      <c r="E1946" s="98"/>
      <c r="F1946" s="98"/>
    </row>
    <row r="1947" ht="11.25" customHeight="1">
      <c r="A1947" s="95" t="s">
        <v>4146</v>
      </c>
      <c r="B1947" s="96" t="s">
        <v>4147</v>
      </c>
      <c r="C1947" s="95" t="s">
        <v>1980</v>
      </c>
      <c r="D1947" s="99" t="str">
        <f>VLOOKUP(A1947,emop0321!D:E,2,0)</f>
        <v>#N/A</v>
      </c>
      <c r="E1947" s="98"/>
      <c r="F1947" s="98"/>
    </row>
    <row r="1948" ht="11.25" customHeight="1">
      <c r="A1948" s="95" t="s">
        <v>4148</v>
      </c>
      <c r="B1948" s="96" t="s">
        <v>4149</v>
      </c>
      <c r="C1948" s="95" t="s">
        <v>1980</v>
      </c>
      <c r="D1948" s="99" t="str">
        <f>VLOOKUP(A1948,emop0321!D:E,2,0)</f>
        <v>#N/A</v>
      </c>
      <c r="E1948" s="98"/>
      <c r="F1948" s="98"/>
    </row>
    <row r="1949" ht="11.25" customHeight="1">
      <c r="A1949" s="95" t="s">
        <v>4150</v>
      </c>
      <c r="B1949" s="96" t="s">
        <v>4151</v>
      </c>
      <c r="C1949" s="95" t="s">
        <v>1980</v>
      </c>
      <c r="D1949" s="99" t="str">
        <f>VLOOKUP(A1949,emop0321!D:E,2,0)</f>
        <v>#N/A</v>
      </c>
      <c r="E1949" s="98"/>
      <c r="F1949" s="98"/>
    </row>
    <row r="1950" ht="11.25" customHeight="1">
      <c r="A1950" s="95" t="s">
        <v>4152</v>
      </c>
      <c r="B1950" s="96" t="s">
        <v>4153</v>
      </c>
      <c r="C1950" s="95" t="s">
        <v>1980</v>
      </c>
      <c r="D1950" s="99" t="str">
        <f>VLOOKUP(A1950,emop0321!D:E,2,0)</f>
        <v>#N/A</v>
      </c>
      <c r="E1950" s="98"/>
      <c r="F1950" s="98"/>
    </row>
    <row r="1951" ht="11.25" customHeight="1">
      <c r="A1951" s="95" t="s">
        <v>4154</v>
      </c>
      <c r="B1951" s="96" t="s">
        <v>4155</v>
      </c>
      <c r="C1951" s="95" t="s">
        <v>1980</v>
      </c>
      <c r="D1951" s="99" t="str">
        <f>VLOOKUP(A1951,emop0321!D:E,2,0)</f>
        <v>#N/A</v>
      </c>
      <c r="E1951" s="98"/>
      <c r="F1951" s="98"/>
    </row>
    <row r="1952" ht="11.25" customHeight="1">
      <c r="A1952" s="95" t="s">
        <v>4156</v>
      </c>
      <c r="B1952" s="96" t="s">
        <v>4157</v>
      </c>
      <c r="C1952" s="95" t="s">
        <v>1980</v>
      </c>
      <c r="D1952" s="99" t="str">
        <f>VLOOKUP(A1952,emop0321!D:E,2,0)</f>
        <v>#N/A</v>
      </c>
      <c r="E1952" s="98"/>
      <c r="F1952" s="98"/>
    </row>
    <row r="1953" ht="11.25" customHeight="1">
      <c r="A1953" s="95" t="s">
        <v>4158</v>
      </c>
      <c r="B1953" s="96" t="s">
        <v>4159</v>
      </c>
      <c r="C1953" s="95" t="s">
        <v>1980</v>
      </c>
      <c r="D1953" s="99" t="str">
        <f>VLOOKUP(A1953,emop0321!D:E,2,0)</f>
        <v>#N/A</v>
      </c>
      <c r="E1953" s="98"/>
      <c r="F1953" s="98"/>
    </row>
    <row r="1954" ht="11.25" customHeight="1">
      <c r="A1954" s="95" t="s">
        <v>4160</v>
      </c>
      <c r="B1954" s="96" t="s">
        <v>4161</v>
      </c>
      <c r="C1954" s="95" t="s">
        <v>1980</v>
      </c>
      <c r="D1954" s="99" t="str">
        <f>VLOOKUP(A1954,emop0321!D:E,2,0)</f>
        <v>#N/A</v>
      </c>
      <c r="E1954" s="98"/>
      <c r="F1954" s="98"/>
    </row>
    <row r="1955" ht="11.25" customHeight="1">
      <c r="A1955" s="95" t="s">
        <v>4162</v>
      </c>
      <c r="B1955" s="96" t="s">
        <v>4163</v>
      </c>
      <c r="C1955" s="95" t="s">
        <v>1980</v>
      </c>
      <c r="D1955" s="99" t="str">
        <f>VLOOKUP(A1955,emop0321!D:E,2,0)</f>
        <v>#N/A</v>
      </c>
      <c r="E1955" s="98"/>
      <c r="F1955" s="98"/>
    </row>
    <row r="1956" ht="11.25" customHeight="1">
      <c r="A1956" s="95" t="s">
        <v>4164</v>
      </c>
      <c r="B1956" s="96" t="s">
        <v>4165</v>
      </c>
      <c r="C1956" s="95" t="s">
        <v>1980</v>
      </c>
      <c r="D1956" s="99" t="str">
        <f>VLOOKUP(A1956,emop0321!D:E,2,0)</f>
        <v>#N/A</v>
      </c>
      <c r="E1956" s="98"/>
      <c r="F1956" s="98"/>
    </row>
    <row r="1957" ht="11.25" customHeight="1">
      <c r="A1957" s="95" t="s">
        <v>4166</v>
      </c>
      <c r="B1957" s="96" t="s">
        <v>4167</v>
      </c>
      <c r="C1957" s="95" t="s">
        <v>1980</v>
      </c>
      <c r="D1957" s="99" t="str">
        <f>VLOOKUP(A1957,emop0321!D:E,2,0)</f>
        <v>#N/A</v>
      </c>
      <c r="E1957" s="98"/>
      <c r="F1957" s="98"/>
    </row>
    <row r="1958" ht="11.25" customHeight="1">
      <c r="A1958" s="95" t="s">
        <v>4168</v>
      </c>
      <c r="B1958" s="96" t="s">
        <v>4169</v>
      </c>
      <c r="C1958" s="95" t="s">
        <v>1980</v>
      </c>
      <c r="D1958" s="99" t="str">
        <f>VLOOKUP(A1958,emop0321!D:E,2,0)</f>
        <v>#N/A</v>
      </c>
      <c r="E1958" s="98"/>
      <c r="F1958" s="98"/>
    </row>
    <row r="1959" ht="11.25" customHeight="1">
      <c r="A1959" s="95" t="s">
        <v>4170</v>
      </c>
      <c r="B1959" s="96" t="s">
        <v>4171</v>
      </c>
      <c r="C1959" s="95" t="s">
        <v>1980</v>
      </c>
      <c r="D1959" s="99" t="str">
        <f>VLOOKUP(A1959,emop0321!D:E,2,0)</f>
        <v>#N/A</v>
      </c>
      <c r="E1959" s="98"/>
      <c r="F1959" s="98"/>
    </row>
    <row r="1960" ht="11.25" customHeight="1">
      <c r="A1960" s="95" t="s">
        <v>4172</v>
      </c>
      <c r="B1960" s="96" t="s">
        <v>4173</v>
      </c>
      <c r="C1960" s="95" t="s">
        <v>1980</v>
      </c>
      <c r="D1960" s="99" t="str">
        <f>VLOOKUP(A1960,emop0321!D:E,2,0)</f>
        <v>#N/A</v>
      </c>
      <c r="E1960" s="98"/>
      <c r="F1960" s="98"/>
    </row>
    <row r="1961" ht="11.25" customHeight="1">
      <c r="A1961" s="95" t="s">
        <v>4174</v>
      </c>
      <c r="B1961" s="96" t="s">
        <v>4175</v>
      </c>
      <c r="C1961" s="95" t="s">
        <v>1980</v>
      </c>
      <c r="D1961" s="99" t="str">
        <f>VLOOKUP(A1961,emop0321!D:E,2,0)</f>
        <v>#N/A</v>
      </c>
      <c r="E1961" s="98"/>
      <c r="F1961" s="98"/>
    </row>
    <row r="1962" ht="11.25" customHeight="1">
      <c r="A1962" s="95" t="s">
        <v>4176</v>
      </c>
      <c r="B1962" s="96" t="s">
        <v>4177</v>
      </c>
      <c r="C1962" s="95" t="s">
        <v>1980</v>
      </c>
      <c r="D1962" s="99" t="str">
        <f>VLOOKUP(A1962,emop0321!D:E,2,0)</f>
        <v>#N/A</v>
      </c>
      <c r="E1962" s="98"/>
      <c r="F1962" s="98"/>
    </row>
    <row r="1963" ht="11.25" customHeight="1">
      <c r="A1963" s="95" t="s">
        <v>4178</v>
      </c>
      <c r="B1963" s="96" t="s">
        <v>4179</v>
      </c>
      <c r="C1963" s="95" t="s">
        <v>1980</v>
      </c>
      <c r="D1963" s="99" t="str">
        <f>VLOOKUP(A1963,emop0321!D:E,2,0)</f>
        <v>#N/A</v>
      </c>
      <c r="E1963" s="98"/>
      <c r="F1963" s="98"/>
    </row>
    <row r="1964" ht="11.25" customHeight="1">
      <c r="A1964" s="95" t="s">
        <v>4180</v>
      </c>
      <c r="B1964" s="96" t="s">
        <v>4181</v>
      </c>
      <c r="C1964" s="95" t="s">
        <v>1980</v>
      </c>
      <c r="D1964" s="99" t="str">
        <f>VLOOKUP(A1964,emop0321!D:E,2,0)</f>
        <v>#N/A</v>
      </c>
      <c r="E1964" s="98"/>
      <c r="F1964" s="98"/>
    </row>
    <row r="1965" ht="11.25" customHeight="1">
      <c r="A1965" s="95" t="s">
        <v>4182</v>
      </c>
      <c r="B1965" s="96" t="s">
        <v>4183</v>
      </c>
      <c r="C1965" s="95" t="s">
        <v>1980</v>
      </c>
      <c r="D1965" s="99" t="str">
        <f>VLOOKUP(A1965,emop0321!D:E,2,0)</f>
        <v>#N/A</v>
      </c>
      <c r="E1965" s="98"/>
      <c r="F1965" s="98"/>
    </row>
    <row r="1966" ht="11.25" customHeight="1">
      <c r="A1966" s="95" t="s">
        <v>4184</v>
      </c>
      <c r="B1966" s="96" t="s">
        <v>4185</v>
      </c>
      <c r="C1966" s="95" t="s">
        <v>1980</v>
      </c>
      <c r="D1966" s="99" t="str">
        <f>VLOOKUP(A1966,emop0321!D:E,2,0)</f>
        <v>#N/A</v>
      </c>
      <c r="E1966" s="98"/>
      <c r="F1966" s="98"/>
    </row>
    <row r="1967" ht="11.25" customHeight="1">
      <c r="A1967" s="95" t="s">
        <v>4186</v>
      </c>
      <c r="B1967" s="96" t="s">
        <v>4187</v>
      </c>
      <c r="C1967" s="95" t="s">
        <v>1980</v>
      </c>
      <c r="D1967" s="99" t="str">
        <f>VLOOKUP(A1967,emop0321!D:E,2,0)</f>
        <v>#N/A</v>
      </c>
      <c r="E1967" s="98"/>
      <c r="F1967" s="98"/>
    </row>
    <row r="1968" ht="11.25" customHeight="1">
      <c r="A1968" s="95" t="s">
        <v>4188</v>
      </c>
      <c r="B1968" s="96" t="s">
        <v>4189</v>
      </c>
      <c r="C1968" s="95" t="s">
        <v>1980</v>
      </c>
      <c r="D1968" s="99" t="str">
        <f>VLOOKUP(A1968,emop0321!D:E,2,0)</f>
        <v>#N/A</v>
      </c>
      <c r="E1968" s="98"/>
      <c r="F1968" s="98"/>
    </row>
    <row r="1969" ht="11.25" customHeight="1">
      <c r="A1969" s="95" t="s">
        <v>4190</v>
      </c>
      <c r="B1969" s="96" t="s">
        <v>4191</v>
      </c>
      <c r="C1969" s="95" t="s">
        <v>1980</v>
      </c>
      <c r="D1969" s="99" t="str">
        <f>VLOOKUP(A1969,emop0321!D:E,2,0)</f>
        <v>#N/A</v>
      </c>
      <c r="E1969" s="98"/>
      <c r="F1969" s="98"/>
    </row>
    <row r="1970" ht="11.25" customHeight="1">
      <c r="A1970" s="95" t="s">
        <v>4192</v>
      </c>
      <c r="B1970" s="96" t="s">
        <v>4193</v>
      </c>
      <c r="C1970" s="95" t="s">
        <v>1980</v>
      </c>
      <c r="D1970" s="99" t="str">
        <f>VLOOKUP(A1970,emop0321!D:E,2,0)</f>
        <v>#N/A</v>
      </c>
      <c r="E1970" s="98"/>
      <c r="F1970" s="98"/>
    </row>
    <row r="1971" ht="11.25" customHeight="1">
      <c r="A1971" s="95" t="s">
        <v>4194</v>
      </c>
      <c r="B1971" s="96" t="s">
        <v>4195</v>
      </c>
      <c r="C1971" s="95" t="s">
        <v>1980</v>
      </c>
      <c r="D1971" s="99" t="str">
        <f>VLOOKUP(A1971,emop0321!D:E,2,0)</f>
        <v>#N/A</v>
      </c>
      <c r="E1971" s="98"/>
      <c r="F1971" s="98"/>
    </row>
    <row r="1972" ht="11.25" customHeight="1">
      <c r="A1972" s="95" t="s">
        <v>4196</v>
      </c>
      <c r="B1972" s="96" t="s">
        <v>4197</v>
      </c>
      <c r="C1972" s="95" t="s">
        <v>1980</v>
      </c>
      <c r="D1972" s="99" t="str">
        <f>VLOOKUP(A1972,emop0321!D:E,2,0)</f>
        <v>#N/A</v>
      </c>
      <c r="E1972" s="98"/>
      <c r="F1972" s="98"/>
    </row>
    <row r="1973" ht="11.25" customHeight="1">
      <c r="A1973" s="95" t="s">
        <v>4198</v>
      </c>
      <c r="B1973" s="96" t="s">
        <v>4199</v>
      </c>
      <c r="C1973" s="95" t="s">
        <v>1980</v>
      </c>
      <c r="D1973" s="99" t="str">
        <f>VLOOKUP(A1973,emop0321!D:E,2,0)</f>
        <v>#N/A</v>
      </c>
      <c r="E1973" s="98"/>
      <c r="F1973" s="98"/>
    </row>
    <row r="1974" ht="11.25" customHeight="1">
      <c r="A1974" s="95" t="s">
        <v>4200</v>
      </c>
      <c r="B1974" s="96" t="s">
        <v>4201</v>
      </c>
      <c r="C1974" s="95" t="s">
        <v>1980</v>
      </c>
      <c r="D1974" s="99" t="str">
        <f>VLOOKUP(A1974,emop0321!D:E,2,0)</f>
        <v>#N/A</v>
      </c>
      <c r="E1974" s="98"/>
      <c r="F1974" s="98"/>
    </row>
    <row r="1975" ht="11.25" customHeight="1">
      <c r="A1975" s="95" t="s">
        <v>4202</v>
      </c>
      <c r="B1975" s="96" t="s">
        <v>4203</v>
      </c>
      <c r="C1975" s="95" t="s">
        <v>1980</v>
      </c>
      <c r="D1975" s="99" t="str">
        <f>VLOOKUP(A1975,emop0321!D:E,2,0)</f>
        <v>#N/A</v>
      </c>
      <c r="E1975" s="98"/>
      <c r="F1975" s="98"/>
    </row>
    <row r="1976" ht="11.25" customHeight="1">
      <c r="A1976" s="95" t="s">
        <v>4204</v>
      </c>
      <c r="B1976" s="96" t="s">
        <v>4205</v>
      </c>
      <c r="C1976" s="95" t="s">
        <v>1980</v>
      </c>
      <c r="D1976" s="99" t="str">
        <f>VLOOKUP(A1976,emop0321!D:E,2,0)</f>
        <v>#N/A</v>
      </c>
      <c r="E1976" s="98"/>
      <c r="F1976" s="98"/>
    </row>
    <row r="1977" ht="11.25" customHeight="1">
      <c r="A1977" s="95" t="s">
        <v>4206</v>
      </c>
      <c r="B1977" s="96" t="s">
        <v>4207</v>
      </c>
      <c r="C1977" s="95" t="s">
        <v>1980</v>
      </c>
      <c r="D1977" s="99" t="str">
        <f>VLOOKUP(A1977,emop0321!D:E,2,0)</f>
        <v>#N/A</v>
      </c>
      <c r="E1977" s="98"/>
      <c r="F1977" s="98"/>
    </row>
    <row r="1978" ht="11.25" customHeight="1">
      <c r="A1978" s="95" t="s">
        <v>4208</v>
      </c>
      <c r="B1978" s="96" t="s">
        <v>4209</v>
      </c>
      <c r="C1978" s="95" t="s">
        <v>1980</v>
      </c>
      <c r="D1978" s="99" t="str">
        <f>VLOOKUP(A1978,emop0321!D:E,2,0)</f>
        <v>#N/A</v>
      </c>
      <c r="E1978" s="98"/>
      <c r="F1978" s="98"/>
    </row>
    <row r="1979" ht="11.25" customHeight="1">
      <c r="A1979" s="95" t="s">
        <v>4210</v>
      </c>
      <c r="B1979" s="96" t="s">
        <v>4211</v>
      </c>
      <c r="C1979" s="95" t="s">
        <v>1980</v>
      </c>
      <c r="D1979" s="99" t="str">
        <f>VLOOKUP(A1979,emop0321!D:E,2,0)</f>
        <v>#N/A</v>
      </c>
      <c r="E1979" s="98"/>
      <c r="F1979" s="98"/>
    </row>
    <row r="1980" ht="11.25" customHeight="1">
      <c r="A1980" s="95" t="s">
        <v>4212</v>
      </c>
      <c r="B1980" s="96" t="s">
        <v>4213</v>
      </c>
      <c r="C1980" s="95" t="s">
        <v>1980</v>
      </c>
      <c r="D1980" s="99" t="str">
        <f>VLOOKUP(A1980,emop0321!D:E,2,0)</f>
        <v>#N/A</v>
      </c>
      <c r="E1980" s="98"/>
      <c r="F1980" s="98"/>
    </row>
    <row r="1981" ht="11.25" customHeight="1">
      <c r="A1981" s="95" t="s">
        <v>4214</v>
      </c>
      <c r="B1981" s="96" t="s">
        <v>4215</v>
      </c>
      <c r="C1981" s="95" t="s">
        <v>1980</v>
      </c>
      <c r="D1981" s="99" t="str">
        <f>VLOOKUP(A1981,emop0321!D:E,2,0)</f>
        <v>#N/A</v>
      </c>
      <c r="E1981" s="98"/>
      <c r="F1981" s="98"/>
    </row>
    <row r="1982" ht="11.25" customHeight="1">
      <c r="A1982" s="95" t="s">
        <v>4216</v>
      </c>
      <c r="B1982" s="96" t="s">
        <v>4217</v>
      </c>
      <c r="C1982" s="95" t="s">
        <v>1980</v>
      </c>
      <c r="D1982" s="99" t="str">
        <f>VLOOKUP(A1982,emop0321!D:E,2,0)</f>
        <v>#N/A</v>
      </c>
      <c r="E1982" s="98"/>
      <c r="F1982" s="98"/>
    </row>
    <row r="1983" ht="11.25" customHeight="1">
      <c r="A1983" s="95" t="s">
        <v>4218</v>
      </c>
      <c r="B1983" s="96" t="s">
        <v>4219</v>
      </c>
      <c r="C1983" s="95" t="s">
        <v>1980</v>
      </c>
      <c r="D1983" s="99" t="str">
        <f>VLOOKUP(A1983,emop0321!D:E,2,0)</f>
        <v>#N/A</v>
      </c>
      <c r="E1983" s="98"/>
      <c r="F1983" s="98"/>
    </row>
    <row r="1984" ht="11.25" customHeight="1">
      <c r="A1984" s="95" t="s">
        <v>4220</v>
      </c>
      <c r="B1984" s="96" t="s">
        <v>4221</v>
      </c>
      <c r="C1984" s="95" t="s">
        <v>1980</v>
      </c>
      <c r="D1984" s="99" t="str">
        <f>VLOOKUP(A1984,emop0321!D:E,2,0)</f>
        <v>#N/A</v>
      </c>
      <c r="E1984" s="98"/>
      <c r="F1984" s="98"/>
    </row>
    <row r="1985" ht="11.25" customHeight="1">
      <c r="A1985" s="95" t="s">
        <v>4222</v>
      </c>
      <c r="B1985" s="96" t="s">
        <v>4223</v>
      </c>
      <c r="C1985" s="95" t="s">
        <v>1980</v>
      </c>
      <c r="D1985" s="99" t="str">
        <f>VLOOKUP(A1985,emop0321!D:E,2,0)</f>
        <v>#N/A</v>
      </c>
      <c r="E1985" s="98"/>
      <c r="F1985" s="98"/>
    </row>
    <row r="1986" ht="11.25" customHeight="1">
      <c r="A1986" s="95" t="s">
        <v>4224</v>
      </c>
      <c r="B1986" s="96" t="s">
        <v>4225</v>
      </c>
      <c r="C1986" s="95" t="s">
        <v>1980</v>
      </c>
      <c r="D1986" s="99" t="str">
        <f>VLOOKUP(A1986,emop0321!D:E,2,0)</f>
        <v>#N/A</v>
      </c>
      <c r="E1986" s="98"/>
      <c r="F1986" s="98"/>
    </row>
    <row r="1987" ht="11.25" customHeight="1">
      <c r="A1987" s="95" t="s">
        <v>4226</v>
      </c>
      <c r="B1987" s="96" t="s">
        <v>4227</v>
      </c>
      <c r="C1987" s="95" t="s">
        <v>1980</v>
      </c>
      <c r="D1987" s="99" t="str">
        <f>VLOOKUP(A1987,emop0321!D:E,2,0)</f>
        <v>#N/A</v>
      </c>
      <c r="E1987" s="98"/>
      <c r="F1987" s="98"/>
    </row>
    <row r="1988" ht="11.25" customHeight="1">
      <c r="A1988" s="95" t="s">
        <v>4228</v>
      </c>
      <c r="B1988" s="96" t="s">
        <v>4229</v>
      </c>
      <c r="C1988" s="95" t="s">
        <v>1980</v>
      </c>
      <c r="D1988" s="99" t="str">
        <f>VLOOKUP(A1988,emop0321!D:E,2,0)</f>
        <v>#N/A</v>
      </c>
      <c r="E1988" s="98"/>
      <c r="F1988" s="98"/>
    </row>
    <row r="1989" ht="11.25" customHeight="1">
      <c r="A1989" s="95" t="s">
        <v>4230</v>
      </c>
      <c r="B1989" s="96" t="s">
        <v>4231</v>
      </c>
      <c r="C1989" s="95" t="s">
        <v>1980</v>
      </c>
      <c r="D1989" s="99" t="str">
        <f>VLOOKUP(A1989,emop0321!D:E,2,0)</f>
        <v>#N/A</v>
      </c>
      <c r="E1989" s="98"/>
      <c r="F1989" s="98"/>
    </row>
    <row r="1990" ht="11.25" customHeight="1">
      <c r="A1990" s="95" t="s">
        <v>4232</v>
      </c>
      <c r="B1990" s="96" t="s">
        <v>4233</v>
      </c>
      <c r="C1990" s="95" t="s">
        <v>1980</v>
      </c>
      <c r="D1990" s="99" t="str">
        <f>VLOOKUP(A1990,emop0321!D:E,2,0)</f>
        <v>#N/A</v>
      </c>
      <c r="E1990" s="98"/>
      <c r="F1990" s="98"/>
    </row>
    <row r="1991" ht="11.25" customHeight="1">
      <c r="A1991" s="95" t="s">
        <v>4234</v>
      </c>
      <c r="B1991" s="96" t="s">
        <v>4235</v>
      </c>
      <c r="C1991" s="95" t="s">
        <v>1980</v>
      </c>
      <c r="D1991" s="99" t="str">
        <f>VLOOKUP(A1991,emop0321!D:E,2,0)</f>
        <v>#N/A</v>
      </c>
      <c r="E1991" s="98"/>
      <c r="F1991" s="98"/>
    </row>
    <row r="1992" ht="11.25" customHeight="1">
      <c r="A1992" s="95" t="s">
        <v>4236</v>
      </c>
      <c r="B1992" s="96" t="s">
        <v>4237</v>
      </c>
      <c r="C1992" s="95" t="s">
        <v>1980</v>
      </c>
      <c r="D1992" s="99" t="str">
        <f>VLOOKUP(A1992,emop0321!D:E,2,0)</f>
        <v>#N/A</v>
      </c>
      <c r="E1992" s="98"/>
      <c r="F1992" s="98"/>
    </row>
    <row r="1993" ht="11.25" customHeight="1">
      <c r="A1993" s="95" t="s">
        <v>4238</v>
      </c>
      <c r="B1993" s="96" t="s">
        <v>4239</v>
      </c>
      <c r="C1993" s="95" t="s">
        <v>1980</v>
      </c>
      <c r="D1993" s="99" t="str">
        <f>VLOOKUP(A1993,emop0321!D:E,2,0)</f>
        <v>#N/A</v>
      </c>
      <c r="E1993" s="98"/>
      <c r="F1993" s="98"/>
    </row>
    <row r="1994" ht="11.25" customHeight="1">
      <c r="A1994" s="95" t="s">
        <v>4240</v>
      </c>
      <c r="B1994" s="96" t="s">
        <v>4241</v>
      </c>
      <c r="C1994" s="95" t="s">
        <v>1980</v>
      </c>
      <c r="D1994" s="99" t="str">
        <f>VLOOKUP(A1994,emop0321!D:E,2,0)</f>
        <v>#N/A</v>
      </c>
      <c r="E1994" s="98"/>
      <c r="F1994" s="98"/>
    </row>
    <row r="1995" ht="11.25" customHeight="1">
      <c r="A1995" s="95" t="s">
        <v>4242</v>
      </c>
      <c r="B1995" s="96" t="s">
        <v>4243</v>
      </c>
      <c r="C1995" s="95" t="s">
        <v>1980</v>
      </c>
      <c r="D1995" s="99" t="str">
        <f>VLOOKUP(A1995,emop0321!D:E,2,0)</f>
        <v>#N/A</v>
      </c>
      <c r="E1995" s="98"/>
      <c r="F1995" s="98"/>
    </row>
    <row r="1996" ht="11.25" customHeight="1">
      <c r="A1996" s="95" t="s">
        <v>4244</v>
      </c>
      <c r="B1996" s="96" t="s">
        <v>4245</v>
      </c>
      <c r="C1996" s="95" t="s">
        <v>1980</v>
      </c>
      <c r="D1996" s="99" t="str">
        <f>VLOOKUP(A1996,emop0321!D:E,2,0)</f>
        <v>#N/A</v>
      </c>
      <c r="E1996" s="98"/>
      <c r="F1996" s="98"/>
    </row>
    <row r="1997" ht="11.25" customHeight="1">
      <c r="A1997" s="95" t="s">
        <v>4246</v>
      </c>
      <c r="B1997" s="96" t="s">
        <v>4243</v>
      </c>
      <c r="C1997" s="95" t="s">
        <v>2054</v>
      </c>
      <c r="D1997" s="97">
        <f>VLOOKUP(A1997,emop0321!D:E,2,0)</f>
        <v>2518.56</v>
      </c>
      <c r="E1997" s="98"/>
      <c r="F1997" s="98"/>
    </row>
    <row r="1998" ht="11.25" customHeight="1">
      <c r="A1998" s="95" t="s">
        <v>4247</v>
      </c>
      <c r="B1998" s="96" t="s">
        <v>4248</v>
      </c>
      <c r="C1998" s="95" t="s">
        <v>2054</v>
      </c>
      <c r="D1998" s="97">
        <f>VLOOKUP(A1998,emop0321!D:E,2,0)</f>
        <v>4572.48</v>
      </c>
      <c r="E1998" s="98"/>
      <c r="F1998" s="98"/>
    </row>
    <row r="1999" ht="11.25" customHeight="1">
      <c r="A1999" s="95" t="s">
        <v>4249</v>
      </c>
      <c r="B1999" s="96" t="s">
        <v>4250</v>
      </c>
      <c r="C1999" s="95" t="s">
        <v>2054</v>
      </c>
      <c r="D1999" s="97">
        <f>VLOOKUP(A1999,emop0321!D:E,2,0)</f>
        <v>3556.96</v>
      </c>
      <c r="E1999" s="98"/>
      <c r="F1999" s="98"/>
    </row>
    <row r="2000" ht="11.25" customHeight="1">
      <c r="A2000" s="95" t="s">
        <v>4251</v>
      </c>
      <c r="B2000" s="96" t="s">
        <v>4101</v>
      </c>
      <c r="C2000" s="95" t="s">
        <v>2054</v>
      </c>
      <c r="D2000" s="97">
        <f>VLOOKUP(A2000,emop0321!D:E,2,0)</f>
        <v>3303.52</v>
      </c>
      <c r="E2000" s="98"/>
      <c r="F2000" s="98"/>
    </row>
    <row r="2001" ht="11.25" customHeight="1">
      <c r="A2001" s="95" t="s">
        <v>4252</v>
      </c>
      <c r="B2001" s="96" t="s">
        <v>4103</v>
      </c>
      <c r="C2001" s="95" t="s">
        <v>2054</v>
      </c>
      <c r="D2001" s="97">
        <f>VLOOKUP(A2001,emop0321!D:E,2,0)</f>
        <v>3303.52</v>
      </c>
      <c r="E2001" s="98"/>
      <c r="F2001" s="98"/>
    </row>
    <row r="2002" ht="11.25" customHeight="1">
      <c r="A2002" s="95" t="s">
        <v>4253</v>
      </c>
      <c r="B2002" s="96" t="s">
        <v>4105</v>
      </c>
      <c r="C2002" s="95" t="s">
        <v>2054</v>
      </c>
      <c r="D2002" s="97">
        <f>VLOOKUP(A2002,emop0321!D:E,2,0)</f>
        <v>3556.96</v>
      </c>
      <c r="E2002" s="98"/>
      <c r="F2002" s="98"/>
    </row>
    <row r="2003" ht="11.25" customHeight="1">
      <c r="A2003" s="95" t="s">
        <v>4254</v>
      </c>
      <c r="B2003" s="96" t="s">
        <v>4107</v>
      </c>
      <c r="C2003" s="95" t="s">
        <v>2054</v>
      </c>
      <c r="D2003" s="97">
        <f>VLOOKUP(A2003,emop0321!D:E,2,0)</f>
        <v>3303.52</v>
      </c>
      <c r="E2003" s="98"/>
      <c r="F2003" s="98"/>
    </row>
    <row r="2004" ht="11.25" customHeight="1">
      <c r="A2004" s="95" t="s">
        <v>4255</v>
      </c>
      <c r="B2004" s="96" t="s">
        <v>4109</v>
      </c>
      <c r="C2004" s="95" t="s">
        <v>2054</v>
      </c>
      <c r="D2004" s="97">
        <f>VLOOKUP(A2004,emop0321!D:E,2,0)</f>
        <v>3303.52</v>
      </c>
      <c r="E2004" s="98"/>
      <c r="F2004" s="98"/>
    </row>
    <row r="2005" ht="11.25" customHeight="1">
      <c r="A2005" s="95" t="s">
        <v>4256</v>
      </c>
      <c r="B2005" s="96" t="s">
        <v>4111</v>
      </c>
      <c r="C2005" s="95" t="s">
        <v>2054</v>
      </c>
      <c r="D2005" s="97">
        <f>VLOOKUP(A2005,emop0321!D:E,2,0)</f>
        <v>3303.52</v>
      </c>
      <c r="E2005" s="98"/>
      <c r="F2005" s="98"/>
    </row>
    <row r="2006" ht="11.25" customHeight="1">
      <c r="A2006" s="95" t="s">
        <v>4257</v>
      </c>
      <c r="B2006" s="96" t="s">
        <v>4113</v>
      </c>
      <c r="C2006" s="95" t="s">
        <v>2054</v>
      </c>
      <c r="D2006" s="97">
        <f>VLOOKUP(A2006,emop0321!D:E,2,0)</f>
        <v>3303.52</v>
      </c>
      <c r="E2006" s="98"/>
      <c r="F2006" s="98"/>
    </row>
    <row r="2007" ht="11.25" customHeight="1">
      <c r="A2007" s="95" t="s">
        <v>4258</v>
      </c>
      <c r="B2007" s="96" t="s">
        <v>4115</v>
      </c>
      <c r="C2007" s="95" t="s">
        <v>2054</v>
      </c>
      <c r="D2007" s="97">
        <f>VLOOKUP(A2007,emop0321!D:E,2,0)</f>
        <v>3303.52</v>
      </c>
      <c r="E2007" s="98"/>
      <c r="F2007" s="98"/>
    </row>
    <row r="2008" ht="11.25" customHeight="1">
      <c r="A2008" s="95" t="s">
        <v>4259</v>
      </c>
      <c r="B2008" s="96" t="s">
        <v>4117</v>
      </c>
      <c r="C2008" s="95" t="s">
        <v>2054</v>
      </c>
      <c r="D2008" s="97">
        <f>VLOOKUP(A2008,emop0321!D:E,2,0)</f>
        <v>3556.96</v>
      </c>
      <c r="E2008" s="98"/>
      <c r="F2008" s="98"/>
    </row>
    <row r="2009" ht="11.25" customHeight="1">
      <c r="A2009" s="95" t="s">
        <v>4260</v>
      </c>
      <c r="B2009" s="96" t="s">
        <v>4119</v>
      </c>
      <c r="C2009" s="95" t="s">
        <v>2054</v>
      </c>
      <c r="D2009" s="97">
        <f>VLOOKUP(A2009,emop0321!D:E,2,0)</f>
        <v>3303.52</v>
      </c>
      <c r="E2009" s="98"/>
      <c r="F2009" s="98"/>
    </row>
    <row r="2010" ht="11.25" customHeight="1">
      <c r="A2010" s="95" t="s">
        <v>4261</v>
      </c>
      <c r="B2010" s="96" t="s">
        <v>4121</v>
      </c>
      <c r="C2010" s="95" t="s">
        <v>2054</v>
      </c>
      <c r="D2010" s="97">
        <f>VLOOKUP(A2010,emop0321!D:E,2,0)</f>
        <v>3303.52</v>
      </c>
      <c r="E2010" s="98"/>
      <c r="F2010" s="98"/>
    </row>
    <row r="2011" ht="11.25" customHeight="1">
      <c r="A2011" s="95" t="s">
        <v>4262</v>
      </c>
      <c r="B2011" s="96" t="s">
        <v>4123</v>
      </c>
      <c r="C2011" s="95" t="s">
        <v>2054</v>
      </c>
      <c r="D2011" s="97">
        <f>VLOOKUP(A2011,emop0321!D:E,2,0)</f>
        <v>2393.6</v>
      </c>
      <c r="E2011" s="98"/>
      <c r="F2011" s="98"/>
    </row>
    <row r="2012" ht="11.25" customHeight="1">
      <c r="A2012" s="95" t="s">
        <v>4263</v>
      </c>
      <c r="B2012" s="96" t="s">
        <v>4125</v>
      </c>
      <c r="C2012" s="95" t="s">
        <v>2054</v>
      </c>
      <c r="D2012" s="97">
        <f>VLOOKUP(A2012,emop0321!D:E,2,0)</f>
        <v>2393.6</v>
      </c>
      <c r="E2012" s="98"/>
      <c r="F2012" s="98"/>
    </row>
    <row r="2013" ht="11.25" customHeight="1">
      <c r="A2013" s="95" t="s">
        <v>4264</v>
      </c>
      <c r="B2013" s="96" t="s">
        <v>4127</v>
      </c>
      <c r="C2013" s="95" t="s">
        <v>2054</v>
      </c>
      <c r="D2013" s="97">
        <f>VLOOKUP(A2013,emop0321!D:E,2,0)</f>
        <v>3556.96</v>
      </c>
      <c r="E2013" s="98"/>
      <c r="F2013" s="98"/>
    </row>
    <row r="2014" ht="11.25" customHeight="1">
      <c r="A2014" s="95" t="s">
        <v>4265</v>
      </c>
      <c r="B2014" s="96" t="s">
        <v>4129</v>
      </c>
      <c r="C2014" s="95" t="s">
        <v>2054</v>
      </c>
      <c r="D2014" s="97">
        <f>VLOOKUP(A2014,emop0321!D:E,2,0)</f>
        <v>3303.52</v>
      </c>
      <c r="E2014" s="98"/>
      <c r="F2014" s="98"/>
    </row>
    <row r="2015" ht="11.25" customHeight="1">
      <c r="A2015" s="95" t="s">
        <v>4266</v>
      </c>
      <c r="B2015" s="96" t="s">
        <v>4131</v>
      </c>
      <c r="C2015" s="95" t="s">
        <v>2054</v>
      </c>
      <c r="D2015" s="97">
        <f>VLOOKUP(A2015,emop0321!D:E,2,0)</f>
        <v>3303.52</v>
      </c>
      <c r="E2015" s="98"/>
      <c r="F2015" s="98"/>
    </row>
    <row r="2016" ht="11.25" customHeight="1">
      <c r="A2016" s="95" t="s">
        <v>4267</v>
      </c>
      <c r="B2016" s="96" t="s">
        <v>4133</v>
      </c>
      <c r="C2016" s="95" t="s">
        <v>2054</v>
      </c>
      <c r="D2016" s="97">
        <f>VLOOKUP(A2016,emop0321!D:E,2,0)</f>
        <v>3266.56</v>
      </c>
      <c r="E2016" s="98"/>
      <c r="F2016" s="98"/>
    </row>
    <row r="2017" ht="11.25" customHeight="1">
      <c r="A2017" s="95" t="s">
        <v>4268</v>
      </c>
      <c r="B2017" s="96" t="s">
        <v>4135</v>
      </c>
      <c r="C2017" s="95" t="s">
        <v>2054</v>
      </c>
      <c r="D2017" s="97">
        <f>VLOOKUP(A2017,emop0321!D:E,2,0)</f>
        <v>3713.6</v>
      </c>
      <c r="E2017" s="98"/>
      <c r="F2017" s="98"/>
    </row>
    <row r="2018" ht="11.25" customHeight="1">
      <c r="A2018" s="95" t="s">
        <v>4269</v>
      </c>
      <c r="B2018" s="96" t="s">
        <v>4137</v>
      </c>
      <c r="C2018" s="95" t="s">
        <v>2054</v>
      </c>
      <c r="D2018" s="97">
        <f>VLOOKUP(A2018,emop0321!D:E,2,0)</f>
        <v>3910.72</v>
      </c>
      <c r="E2018" s="98"/>
      <c r="F2018" s="98"/>
    </row>
    <row r="2019" ht="11.25" customHeight="1">
      <c r="A2019" s="95" t="s">
        <v>4270</v>
      </c>
      <c r="B2019" s="96" t="s">
        <v>4139</v>
      </c>
      <c r="C2019" s="95" t="s">
        <v>2054</v>
      </c>
      <c r="D2019" s="97">
        <f>VLOOKUP(A2019,emop0321!D:E,2,0)</f>
        <v>3910.72</v>
      </c>
      <c r="E2019" s="98"/>
      <c r="F2019" s="98"/>
    </row>
    <row r="2020" ht="11.25" customHeight="1">
      <c r="A2020" s="95" t="s">
        <v>4271</v>
      </c>
      <c r="B2020" s="96" t="s">
        <v>4272</v>
      </c>
      <c r="C2020" s="95" t="s">
        <v>2054</v>
      </c>
      <c r="D2020" s="97">
        <f>VLOOKUP(A2020,emop0321!D:E,2,0)</f>
        <v>2518.56</v>
      </c>
      <c r="E2020" s="98"/>
      <c r="F2020" s="98"/>
    </row>
    <row r="2021" ht="11.25" customHeight="1">
      <c r="A2021" s="95" t="s">
        <v>4273</v>
      </c>
      <c r="B2021" s="96" t="s">
        <v>4143</v>
      </c>
      <c r="C2021" s="95" t="s">
        <v>2054</v>
      </c>
      <c r="D2021" s="97">
        <f>VLOOKUP(A2021,emop0321!D:E,2,0)</f>
        <v>1148.4</v>
      </c>
      <c r="E2021" s="98"/>
      <c r="F2021" s="98"/>
    </row>
    <row r="2022" ht="11.25" customHeight="1">
      <c r="A2022" s="95" t="s">
        <v>4274</v>
      </c>
      <c r="B2022" s="96" t="s">
        <v>4145</v>
      </c>
      <c r="C2022" s="95" t="s">
        <v>2054</v>
      </c>
      <c r="D2022" s="97">
        <f>VLOOKUP(A2022,emop0321!D:E,2,0)</f>
        <v>2518.56</v>
      </c>
      <c r="E2022" s="98"/>
      <c r="F2022" s="98"/>
    </row>
    <row r="2023" ht="11.25" customHeight="1">
      <c r="A2023" s="95" t="s">
        <v>4275</v>
      </c>
      <c r="B2023" s="96" t="s">
        <v>4276</v>
      </c>
      <c r="C2023" s="95" t="s">
        <v>2054</v>
      </c>
      <c r="D2023" s="97">
        <f>VLOOKUP(A2023,emop0321!D:E,2,0)</f>
        <v>4572.48</v>
      </c>
      <c r="E2023" s="98"/>
      <c r="F2023" s="98"/>
    </row>
    <row r="2024" ht="11.25" customHeight="1">
      <c r="A2024" s="95" t="s">
        <v>50</v>
      </c>
      <c r="B2024" s="96" t="s">
        <v>4277</v>
      </c>
      <c r="C2024" s="95" t="s">
        <v>2054</v>
      </c>
      <c r="D2024" s="97">
        <f>VLOOKUP(A2024,emop0321!D:E,2,0)</f>
        <v>5501.76</v>
      </c>
      <c r="E2024" s="98"/>
      <c r="F2024" s="98"/>
    </row>
    <row r="2025" ht="11.25" customHeight="1">
      <c r="A2025" s="95" t="s">
        <v>4278</v>
      </c>
      <c r="B2025" s="96" t="s">
        <v>4151</v>
      </c>
      <c r="C2025" s="95" t="s">
        <v>2054</v>
      </c>
      <c r="D2025" s="97">
        <f>VLOOKUP(A2025,emop0321!D:E,2,0)</f>
        <v>7557.44</v>
      </c>
      <c r="E2025" s="98"/>
      <c r="F2025" s="98"/>
    </row>
    <row r="2026" ht="11.25" customHeight="1">
      <c r="A2026" s="95" t="s">
        <v>4279</v>
      </c>
      <c r="B2026" s="96" t="s">
        <v>4153</v>
      </c>
      <c r="C2026" s="95" t="s">
        <v>2054</v>
      </c>
      <c r="D2026" s="97">
        <f>VLOOKUP(A2026,emop0321!D:E,2,0)</f>
        <v>5501.76</v>
      </c>
      <c r="E2026" s="98"/>
      <c r="F2026" s="98"/>
    </row>
    <row r="2027" ht="11.25" customHeight="1">
      <c r="A2027" s="95" t="s">
        <v>4280</v>
      </c>
      <c r="B2027" s="96" t="s">
        <v>4157</v>
      </c>
      <c r="C2027" s="95" t="s">
        <v>2054</v>
      </c>
      <c r="D2027" s="97">
        <f>VLOOKUP(A2027,emop0321!D:E,2,0)</f>
        <v>14317.6</v>
      </c>
      <c r="E2027" s="98"/>
      <c r="F2027" s="98"/>
    </row>
    <row r="2028" ht="11.25" customHeight="1">
      <c r="A2028" s="95" t="s">
        <v>4281</v>
      </c>
      <c r="B2028" s="96" t="s">
        <v>4159</v>
      </c>
      <c r="C2028" s="95" t="s">
        <v>2054</v>
      </c>
      <c r="D2028" s="97">
        <f>VLOOKUP(A2028,emop0321!D:E,2,0)</f>
        <v>28636.96</v>
      </c>
      <c r="E2028" s="98"/>
      <c r="F2028" s="98"/>
    </row>
    <row r="2029" ht="11.25" customHeight="1">
      <c r="A2029" s="95" t="s">
        <v>4282</v>
      </c>
      <c r="B2029" s="96" t="s">
        <v>4161</v>
      </c>
      <c r="C2029" s="95" t="s">
        <v>2054</v>
      </c>
      <c r="D2029" s="97">
        <f>VLOOKUP(A2029,emop0321!D:E,2,0)</f>
        <v>32931.36</v>
      </c>
      <c r="E2029" s="98"/>
      <c r="F2029" s="98"/>
    </row>
    <row r="2030" ht="11.25" customHeight="1">
      <c r="A2030" s="95" t="s">
        <v>4283</v>
      </c>
      <c r="B2030" s="96" t="s">
        <v>4284</v>
      </c>
      <c r="C2030" s="95" t="s">
        <v>2054</v>
      </c>
      <c r="D2030" s="97">
        <f>VLOOKUP(A2030,emop0321!D:E,2,0)</f>
        <v>4572.48</v>
      </c>
      <c r="E2030" s="98"/>
      <c r="F2030" s="98"/>
    </row>
    <row r="2031" ht="11.25" customHeight="1">
      <c r="A2031" s="95" t="s">
        <v>4285</v>
      </c>
      <c r="B2031" s="96" t="s">
        <v>4286</v>
      </c>
      <c r="C2031" s="95" t="s">
        <v>2054</v>
      </c>
      <c r="D2031" s="97">
        <f>VLOOKUP(A2031,emop0321!D:E,2,0)</f>
        <v>3027.2</v>
      </c>
      <c r="E2031" s="98"/>
      <c r="F2031" s="98"/>
    </row>
    <row r="2032" ht="11.25" customHeight="1">
      <c r="A2032" s="95" t="s">
        <v>4287</v>
      </c>
      <c r="B2032" s="96" t="s">
        <v>4167</v>
      </c>
      <c r="C2032" s="95" t="s">
        <v>2054</v>
      </c>
      <c r="D2032" s="97">
        <f>VLOOKUP(A2032,emop0321!D:E,2,0)</f>
        <v>5278.24</v>
      </c>
      <c r="E2032" s="98"/>
      <c r="F2032" s="98"/>
    </row>
    <row r="2033" ht="11.25" customHeight="1">
      <c r="A2033" s="95" t="s">
        <v>4288</v>
      </c>
      <c r="B2033" s="96" t="s">
        <v>4169</v>
      </c>
      <c r="C2033" s="95" t="s">
        <v>2054</v>
      </c>
      <c r="D2033" s="97">
        <f>VLOOKUP(A2033,emop0321!D:E,2,0)</f>
        <v>3910.72</v>
      </c>
      <c r="E2033" s="98"/>
      <c r="F2033" s="98"/>
    </row>
    <row r="2034" ht="11.25" customHeight="1">
      <c r="A2034" s="95" t="s">
        <v>4289</v>
      </c>
      <c r="B2034" s="96" t="s">
        <v>4290</v>
      </c>
      <c r="C2034" s="95" t="s">
        <v>2054</v>
      </c>
      <c r="D2034" s="97">
        <f>VLOOKUP(A2034,emop0321!D:E,2,0)</f>
        <v>20213.6</v>
      </c>
      <c r="E2034" s="98"/>
      <c r="F2034" s="98"/>
    </row>
    <row r="2035" ht="11.25" customHeight="1">
      <c r="A2035" s="95" t="s">
        <v>4291</v>
      </c>
      <c r="B2035" s="96" t="s">
        <v>4173</v>
      </c>
      <c r="C2035" s="95" t="s">
        <v>2054</v>
      </c>
      <c r="D2035" s="97">
        <f>VLOOKUP(A2035,emop0321!D:E,2,0)</f>
        <v>3027.2</v>
      </c>
      <c r="E2035" s="98"/>
      <c r="F2035" s="98"/>
    </row>
    <row r="2036" ht="11.25" customHeight="1">
      <c r="A2036" s="95" t="s">
        <v>4292</v>
      </c>
      <c r="B2036" s="96" t="s">
        <v>4175</v>
      </c>
      <c r="C2036" s="95" t="s">
        <v>2054</v>
      </c>
      <c r="D2036" s="97">
        <f>VLOOKUP(A2036,emop0321!D:E,2,0)</f>
        <v>3027.2</v>
      </c>
      <c r="E2036" s="98"/>
      <c r="F2036" s="98"/>
    </row>
    <row r="2037" ht="11.25" customHeight="1">
      <c r="A2037" s="95" t="s">
        <v>4293</v>
      </c>
      <c r="B2037" s="96" t="s">
        <v>4177</v>
      </c>
      <c r="C2037" s="95" t="s">
        <v>2054</v>
      </c>
      <c r="D2037" s="97">
        <f>VLOOKUP(A2037,emop0321!D:E,2,0)</f>
        <v>3303.52</v>
      </c>
      <c r="E2037" s="98"/>
      <c r="F2037" s="98"/>
    </row>
    <row r="2038" ht="11.25" customHeight="1">
      <c r="A2038" s="95" t="s">
        <v>4294</v>
      </c>
      <c r="B2038" s="96" t="s">
        <v>4179</v>
      </c>
      <c r="C2038" s="95" t="s">
        <v>2054</v>
      </c>
      <c r="D2038" s="97">
        <f>VLOOKUP(A2038,emop0321!D:E,2,0)</f>
        <v>3303.52</v>
      </c>
      <c r="E2038" s="98"/>
      <c r="F2038" s="98"/>
    </row>
    <row r="2039" ht="11.25" customHeight="1">
      <c r="A2039" s="95" t="s">
        <v>4295</v>
      </c>
      <c r="B2039" s="96" t="s">
        <v>4296</v>
      </c>
      <c r="C2039" s="95" t="s">
        <v>2054</v>
      </c>
      <c r="D2039" s="97">
        <f>VLOOKUP(A2039,emop0321!D:E,2,0)</f>
        <v>4572.48</v>
      </c>
      <c r="E2039" s="98"/>
      <c r="F2039" s="98"/>
    </row>
    <row r="2040" ht="11.25" customHeight="1">
      <c r="A2040" s="95" t="s">
        <v>4297</v>
      </c>
      <c r="B2040" s="96" t="s">
        <v>4185</v>
      </c>
      <c r="C2040" s="95" t="s">
        <v>2054</v>
      </c>
      <c r="D2040" s="97">
        <f>VLOOKUP(A2040,emop0321!D:E,2,0)</f>
        <v>3303.52</v>
      </c>
      <c r="E2040" s="98"/>
      <c r="F2040" s="98"/>
    </row>
    <row r="2041" ht="11.25" customHeight="1">
      <c r="A2041" s="95" t="s">
        <v>4298</v>
      </c>
      <c r="B2041" s="96" t="s">
        <v>4193</v>
      </c>
      <c r="C2041" s="95" t="s">
        <v>2054</v>
      </c>
      <c r="D2041" s="97">
        <f>VLOOKUP(A2041,emop0321!D:E,2,0)</f>
        <v>5501.76</v>
      </c>
      <c r="E2041" s="98"/>
      <c r="F2041" s="98"/>
    </row>
    <row r="2042" ht="11.25" customHeight="1">
      <c r="A2042" s="95" t="s">
        <v>4299</v>
      </c>
      <c r="B2042" s="96" t="s">
        <v>4300</v>
      </c>
      <c r="C2042" s="95" t="s">
        <v>2054</v>
      </c>
      <c r="D2042" s="97">
        <f>VLOOKUP(A2042,emop0321!D:E,2,0)</f>
        <v>4572.48</v>
      </c>
      <c r="E2042" s="98"/>
      <c r="F2042" s="98"/>
    </row>
    <row r="2043" ht="11.25" customHeight="1">
      <c r="A2043" s="95" t="s">
        <v>4301</v>
      </c>
      <c r="B2043" s="96" t="s">
        <v>4302</v>
      </c>
      <c r="C2043" s="95" t="s">
        <v>2054</v>
      </c>
      <c r="D2043" s="97">
        <f>VLOOKUP(A2043,emop0321!D:E,2,0)</f>
        <v>2518.56</v>
      </c>
      <c r="E2043" s="98"/>
      <c r="F2043" s="98"/>
    </row>
    <row r="2044" ht="11.25" customHeight="1">
      <c r="A2044" s="95" t="s">
        <v>4303</v>
      </c>
      <c r="B2044" s="96" t="s">
        <v>4304</v>
      </c>
      <c r="C2044" s="95" t="s">
        <v>2054</v>
      </c>
      <c r="D2044" s="97">
        <f>VLOOKUP(A2044,emop0321!D:E,2,0)</f>
        <v>4572.48</v>
      </c>
      <c r="E2044" s="98"/>
      <c r="F2044" s="98"/>
    </row>
    <row r="2045" ht="11.25" customHeight="1">
      <c r="A2045" s="95" t="s">
        <v>4305</v>
      </c>
      <c r="B2045" s="96" t="s">
        <v>4201</v>
      </c>
      <c r="C2045" s="95" t="s">
        <v>2054</v>
      </c>
      <c r="D2045" s="97">
        <f>VLOOKUP(A2045,emop0321!D:E,2,0)</f>
        <v>3303.52</v>
      </c>
      <c r="E2045" s="98"/>
      <c r="F2045" s="98"/>
    </row>
    <row r="2046" ht="11.25" customHeight="1">
      <c r="A2046" s="95" t="s">
        <v>4306</v>
      </c>
      <c r="B2046" s="96" t="s">
        <v>4203</v>
      </c>
      <c r="C2046" s="95" t="s">
        <v>2054</v>
      </c>
      <c r="D2046" s="97">
        <f>VLOOKUP(A2046,emop0321!D:E,2,0)</f>
        <v>3556.96</v>
      </c>
      <c r="E2046" s="98"/>
      <c r="F2046" s="98"/>
    </row>
    <row r="2047" ht="11.25" customHeight="1">
      <c r="A2047" s="95" t="s">
        <v>4307</v>
      </c>
      <c r="B2047" s="96" t="s">
        <v>4205</v>
      </c>
      <c r="C2047" s="95" t="s">
        <v>2054</v>
      </c>
      <c r="D2047" s="97">
        <f>VLOOKUP(A2047,emop0321!D:E,2,0)</f>
        <v>3556.96</v>
      </c>
      <c r="E2047" s="98"/>
      <c r="F2047" s="98"/>
    </row>
    <row r="2048" ht="11.25" customHeight="1">
      <c r="A2048" s="95" t="s">
        <v>4308</v>
      </c>
      <c r="B2048" s="96" t="s">
        <v>4207</v>
      </c>
      <c r="C2048" s="95" t="s">
        <v>2054</v>
      </c>
      <c r="D2048" s="97">
        <f>VLOOKUP(A2048,emop0321!D:E,2,0)</f>
        <v>3713.6</v>
      </c>
      <c r="E2048" s="98"/>
      <c r="F2048" s="98"/>
    </row>
    <row r="2049" ht="11.25" customHeight="1">
      <c r="A2049" s="95" t="s">
        <v>4309</v>
      </c>
      <c r="B2049" s="96" t="s">
        <v>4209</v>
      </c>
      <c r="C2049" s="95" t="s">
        <v>2054</v>
      </c>
      <c r="D2049" s="97">
        <f>VLOOKUP(A2049,emop0321!D:E,2,0)</f>
        <v>3303.52</v>
      </c>
      <c r="E2049" s="98"/>
      <c r="F2049" s="98"/>
    </row>
    <row r="2050" ht="11.25" customHeight="1">
      <c r="A2050" s="95" t="s">
        <v>4310</v>
      </c>
      <c r="B2050" s="96" t="s">
        <v>4211</v>
      </c>
      <c r="C2050" s="95" t="s">
        <v>2054</v>
      </c>
      <c r="D2050" s="97">
        <f>VLOOKUP(A2050,emop0321!D:E,2,0)</f>
        <v>3173.28</v>
      </c>
      <c r="E2050" s="98"/>
      <c r="F2050" s="98"/>
    </row>
    <row r="2051" ht="11.25" customHeight="1">
      <c r="A2051" s="95" t="s">
        <v>4311</v>
      </c>
      <c r="B2051" s="96" t="s">
        <v>4213</v>
      </c>
      <c r="C2051" s="95" t="s">
        <v>2054</v>
      </c>
      <c r="D2051" s="97">
        <f>VLOOKUP(A2051,emop0321!D:E,2,0)</f>
        <v>1957.12</v>
      </c>
      <c r="E2051" s="98"/>
      <c r="F2051" s="98"/>
    </row>
    <row r="2052" ht="11.25" customHeight="1">
      <c r="A2052" s="95" t="s">
        <v>4312</v>
      </c>
      <c r="B2052" s="96" t="s">
        <v>4313</v>
      </c>
      <c r="C2052" s="95" t="s">
        <v>2054</v>
      </c>
      <c r="D2052" s="97">
        <f>VLOOKUP(A2052,emop0321!D:E,2,0)</f>
        <v>3910.72</v>
      </c>
      <c r="E2052" s="98"/>
      <c r="F2052" s="98"/>
    </row>
    <row r="2053" ht="11.25" customHeight="1">
      <c r="A2053" s="95" t="s">
        <v>4314</v>
      </c>
      <c r="B2053" s="96" t="s">
        <v>4239</v>
      </c>
      <c r="C2053" s="95" t="s">
        <v>2054</v>
      </c>
      <c r="D2053" s="97">
        <f>VLOOKUP(A2053,emop0321!D:E,2,0)</f>
        <v>6339.52</v>
      </c>
      <c r="E2053" s="98"/>
      <c r="F2053" s="98"/>
    </row>
    <row r="2054" ht="11.25" customHeight="1">
      <c r="A2054" s="95" t="s">
        <v>4315</v>
      </c>
      <c r="B2054" s="96" t="s">
        <v>4219</v>
      </c>
      <c r="C2054" s="95" t="s">
        <v>2054</v>
      </c>
      <c r="D2054" s="97">
        <f>VLOOKUP(A2054,emop0321!D:E,2,0)</f>
        <v>3556.96</v>
      </c>
      <c r="E2054" s="98"/>
      <c r="F2054" s="98"/>
    </row>
    <row r="2055" ht="11.25" customHeight="1">
      <c r="A2055" s="95" t="s">
        <v>4316</v>
      </c>
      <c r="B2055" s="96" t="s">
        <v>4241</v>
      </c>
      <c r="C2055" s="95" t="s">
        <v>2054</v>
      </c>
      <c r="D2055" s="97">
        <f>VLOOKUP(A2055,emop0321!D:E,2,0)</f>
        <v>7557.44</v>
      </c>
      <c r="E2055" s="98"/>
      <c r="F2055" s="98"/>
    </row>
    <row r="2056" ht="11.25" customHeight="1">
      <c r="A2056" s="95" t="s">
        <v>4317</v>
      </c>
      <c r="B2056" s="96" t="s">
        <v>4221</v>
      </c>
      <c r="C2056" s="95" t="s">
        <v>2054</v>
      </c>
      <c r="D2056" s="97">
        <f>VLOOKUP(A2056,emop0321!D:E,2,0)</f>
        <v>5501.76</v>
      </c>
      <c r="E2056" s="98"/>
      <c r="F2056" s="98"/>
    </row>
    <row r="2057" ht="11.25" customHeight="1">
      <c r="A2057" s="95" t="s">
        <v>4318</v>
      </c>
      <c r="B2057" s="96" t="s">
        <v>4155</v>
      </c>
      <c r="C2057" s="95" t="s">
        <v>2054</v>
      </c>
      <c r="D2057" s="97">
        <f>VLOOKUP(A2057,emop0321!D:E,2,0)</f>
        <v>14317.6</v>
      </c>
      <c r="E2057" s="98"/>
      <c r="F2057" s="98"/>
    </row>
    <row r="2058" ht="11.25" customHeight="1">
      <c r="A2058" s="95" t="s">
        <v>4319</v>
      </c>
      <c r="B2058" s="96" t="s">
        <v>4187</v>
      </c>
      <c r="C2058" s="95" t="s">
        <v>2054</v>
      </c>
      <c r="D2058" s="97">
        <f>VLOOKUP(A2058,emop0321!D:E,2,0)</f>
        <v>5501.76</v>
      </c>
      <c r="E2058" s="98"/>
      <c r="F2058" s="98"/>
    </row>
    <row r="2059" ht="11.25" customHeight="1">
      <c r="A2059" s="95" t="s">
        <v>4320</v>
      </c>
      <c r="B2059" s="96" t="s">
        <v>4191</v>
      </c>
      <c r="C2059" s="95" t="s">
        <v>2054</v>
      </c>
      <c r="D2059" s="97">
        <f>VLOOKUP(A2059,emop0321!D:E,2,0)</f>
        <v>5501.76</v>
      </c>
      <c r="E2059" s="98"/>
      <c r="F2059" s="98"/>
    </row>
    <row r="2060" ht="11.25" customHeight="1">
      <c r="A2060" s="95" t="s">
        <v>4321</v>
      </c>
      <c r="B2060" s="96" t="s">
        <v>4189</v>
      </c>
      <c r="C2060" s="95" t="s">
        <v>2054</v>
      </c>
      <c r="D2060" s="97">
        <f>VLOOKUP(A2060,emop0321!D:E,2,0)</f>
        <v>3027.2</v>
      </c>
      <c r="E2060" s="98"/>
      <c r="F2060" s="98"/>
    </row>
    <row r="2061" ht="11.25" customHeight="1">
      <c r="A2061" s="95" t="s">
        <v>4322</v>
      </c>
      <c r="B2061" s="96" t="s">
        <v>4225</v>
      </c>
      <c r="C2061" s="95" t="s">
        <v>2054</v>
      </c>
      <c r="D2061" s="97">
        <f>VLOOKUP(A2061,emop0321!D:E,2,0)</f>
        <v>5501.76</v>
      </c>
      <c r="E2061" s="98"/>
      <c r="F2061" s="98"/>
    </row>
    <row r="2062" ht="11.25" customHeight="1">
      <c r="A2062" s="95" t="s">
        <v>4323</v>
      </c>
      <c r="B2062" s="96" t="s">
        <v>4227</v>
      </c>
      <c r="C2062" s="95" t="s">
        <v>2054</v>
      </c>
      <c r="D2062" s="97">
        <f>VLOOKUP(A2062,emop0321!D:E,2,0)</f>
        <v>5501.76</v>
      </c>
      <c r="E2062" s="98"/>
      <c r="F2062" s="98"/>
    </row>
    <row r="2063" ht="11.25" customHeight="1">
      <c r="A2063" s="95" t="s">
        <v>4324</v>
      </c>
      <c r="B2063" s="96" t="s">
        <v>4223</v>
      </c>
      <c r="C2063" s="95" t="s">
        <v>2054</v>
      </c>
      <c r="D2063" s="97">
        <f>VLOOKUP(A2063,emop0321!D:E,2,0)</f>
        <v>14317.6</v>
      </c>
      <c r="E2063" s="98"/>
      <c r="F2063" s="98"/>
    </row>
    <row r="2064" ht="11.25" customHeight="1">
      <c r="A2064" s="95" t="s">
        <v>4325</v>
      </c>
      <c r="B2064" s="96" t="s">
        <v>4229</v>
      </c>
      <c r="C2064" s="95" t="s">
        <v>2054</v>
      </c>
      <c r="D2064" s="97">
        <f>VLOOKUP(A2064,emop0321!D:E,2,0)</f>
        <v>3910.72</v>
      </c>
      <c r="E2064" s="98"/>
      <c r="F2064" s="98"/>
    </row>
    <row r="2065" ht="11.25" customHeight="1">
      <c r="A2065" s="95" t="s">
        <v>4326</v>
      </c>
      <c r="B2065" s="96" t="s">
        <v>4327</v>
      </c>
      <c r="C2065" s="95" t="s">
        <v>2054</v>
      </c>
      <c r="D2065" s="97">
        <f>VLOOKUP(A2065,emop0321!D:E,2,0)</f>
        <v>3027.2</v>
      </c>
      <c r="E2065" s="98"/>
      <c r="F2065" s="98"/>
    </row>
    <row r="2066" ht="11.25" customHeight="1">
      <c r="A2066" s="95" t="s">
        <v>4328</v>
      </c>
      <c r="B2066" s="96" t="s">
        <v>4231</v>
      </c>
      <c r="C2066" s="95" t="s">
        <v>2054</v>
      </c>
      <c r="D2066" s="97">
        <f>VLOOKUP(A2066,emop0321!D:E,2,0)</f>
        <v>3556.96</v>
      </c>
      <c r="E2066" s="98"/>
      <c r="F2066" s="98"/>
    </row>
    <row r="2067" ht="11.25" customHeight="1">
      <c r="A2067" s="95" t="s">
        <v>4329</v>
      </c>
      <c r="B2067" s="96" t="s">
        <v>4233</v>
      </c>
      <c r="C2067" s="95" t="s">
        <v>2054</v>
      </c>
      <c r="D2067" s="97">
        <f>VLOOKUP(A2067,emop0321!D:E,2,0)</f>
        <v>3556.96</v>
      </c>
      <c r="E2067" s="98"/>
      <c r="F2067" s="98"/>
    </row>
    <row r="2068" ht="11.25" customHeight="1">
      <c r="A2068" s="95" t="s">
        <v>4330</v>
      </c>
      <c r="B2068" s="96" t="s">
        <v>4235</v>
      </c>
      <c r="C2068" s="95" t="s">
        <v>2054</v>
      </c>
      <c r="D2068" s="97">
        <f>VLOOKUP(A2068,emop0321!D:E,2,0)</f>
        <v>2393.6</v>
      </c>
      <c r="E2068" s="98"/>
      <c r="F2068" s="98"/>
    </row>
    <row r="2069" ht="11.25" customHeight="1">
      <c r="A2069" s="95" t="s">
        <v>4331</v>
      </c>
      <c r="B2069" s="96" t="s">
        <v>4237</v>
      </c>
      <c r="C2069" s="95" t="s">
        <v>2054</v>
      </c>
      <c r="D2069" s="97">
        <f>VLOOKUP(A2069,emop0321!D:E,2,0)</f>
        <v>2393.6</v>
      </c>
      <c r="E2069" s="98"/>
      <c r="F2069" s="98"/>
    </row>
    <row r="2070" ht="11.25" customHeight="1">
      <c r="A2070" s="95" t="s">
        <v>4332</v>
      </c>
      <c r="B2070" s="96" t="s">
        <v>4333</v>
      </c>
      <c r="C2070" s="95" t="s">
        <v>2054</v>
      </c>
      <c r="D2070" s="97">
        <f>VLOOKUP(A2070,emop0321!D:E,2,0)</f>
        <v>11808.46</v>
      </c>
      <c r="E2070" s="98"/>
      <c r="F2070" s="98"/>
    </row>
    <row r="2071" ht="11.25" customHeight="1">
      <c r="A2071" s="95" t="s">
        <v>4334</v>
      </c>
      <c r="B2071" s="96" t="s">
        <v>4335</v>
      </c>
      <c r="C2071" s="95" t="s">
        <v>2054</v>
      </c>
      <c r="D2071" s="97">
        <f>VLOOKUP(A2071,emop0321!D:E,2,0)</f>
        <v>23616.93</v>
      </c>
      <c r="E2071" s="98"/>
      <c r="F2071" s="98"/>
    </row>
    <row r="2072" ht="11.25" customHeight="1">
      <c r="A2072" s="95" t="s">
        <v>4336</v>
      </c>
      <c r="B2072" s="96" t="s">
        <v>4337</v>
      </c>
      <c r="C2072" s="95" t="s">
        <v>2054</v>
      </c>
      <c r="D2072" s="97">
        <f>VLOOKUP(A2072,emop0321!D:E,2,0)</f>
        <v>35425.4</v>
      </c>
      <c r="E2072" s="98"/>
      <c r="F2072" s="98"/>
    </row>
    <row r="2073" ht="11.25" customHeight="1">
      <c r="A2073" s="95" t="s">
        <v>4338</v>
      </c>
      <c r="B2073" s="96" t="s">
        <v>4339</v>
      </c>
      <c r="C2073" s="95" t="s">
        <v>2054</v>
      </c>
      <c r="D2073" s="97">
        <f>VLOOKUP(A2073,emop0321!D:E,2,0)</f>
        <v>47233.87</v>
      </c>
      <c r="E2073" s="98"/>
      <c r="F2073" s="98"/>
    </row>
    <row r="2074" ht="11.25" customHeight="1">
      <c r="A2074" s="95" t="s">
        <v>4340</v>
      </c>
      <c r="B2074" s="96" t="s">
        <v>4341</v>
      </c>
      <c r="C2074" s="95" t="s">
        <v>2054</v>
      </c>
      <c r="D2074" s="97">
        <f>VLOOKUP(A2074,emop0321!D:E,2,0)</f>
        <v>9150.81</v>
      </c>
      <c r="E2074" s="98"/>
      <c r="F2074" s="98"/>
    </row>
    <row r="2075" ht="11.25" customHeight="1">
      <c r="A2075" s="95" t="s">
        <v>4342</v>
      </c>
      <c r="B2075" s="96" t="s">
        <v>4343</v>
      </c>
      <c r="C2075" s="95" t="s">
        <v>2054</v>
      </c>
      <c r="D2075" s="97">
        <f>VLOOKUP(A2075,emop0321!D:E,2,0)</f>
        <v>18301.63</v>
      </c>
      <c r="E2075" s="98"/>
      <c r="F2075" s="98"/>
    </row>
    <row r="2076" ht="11.25" customHeight="1">
      <c r="A2076" s="95" t="s">
        <v>4344</v>
      </c>
      <c r="B2076" s="96" t="s">
        <v>4345</v>
      </c>
      <c r="C2076" s="95" t="s">
        <v>2054</v>
      </c>
      <c r="D2076" s="97">
        <f>VLOOKUP(A2076,emop0321!D:E,2,0)</f>
        <v>27452.44</v>
      </c>
      <c r="E2076" s="98"/>
      <c r="F2076" s="98"/>
    </row>
    <row r="2077" ht="11.25" customHeight="1">
      <c r="A2077" s="95" t="s">
        <v>4346</v>
      </c>
      <c r="B2077" s="96" t="s">
        <v>4347</v>
      </c>
      <c r="C2077" s="95" t="s">
        <v>2054</v>
      </c>
      <c r="D2077" s="97">
        <f>VLOOKUP(A2077,emop0321!D:E,2,0)</f>
        <v>36603.26</v>
      </c>
      <c r="E2077" s="98"/>
      <c r="F2077" s="98"/>
    </row>
    <row r="2078" ht="11.25" customHeight="1">
      <c r="A2078" s="95" t="s">
        <v>4348</v>
      </c>
      <c r="B2078" s="96" t="s">
        <v>4349</v>
      </c>
      <c r="C2078" s="95" t="s">
        <v>2094</v>
      </c>
      <c r="D2078" s="97">
        <f>VLOOKUP(A2078,emop0321!D:E,2,0)</f>
        <v>7404</v>
      </c>
      <c r="E2078" s="98"/>
      <c r="F2078" s="98"/>
    </row>
    <row r="2079" ht="11.25" customHeight="1">
      <c r="A2079" s="95" t="s">
        <v>4350</v>
      </c>
      <c r="B2079" s="96" t="s">
        <v>4351</v>
      </c>
      <c r="C2079" s="95" t="s">
        <v>2054</v>
      </c>
      <c r="D2079" s="97">
        <f>VLOOKUP(A2079,emop0321!D:E,2,0)</f>
        <v>14085.99</v>
      </c>
      <c r="E2079" s="98"/>
      <c r="F2079" s="98"/>
    </row>
    <row r="2080" ht="11.25" customHeight="1">
      <c r="A2080" s="95" t="s">
        <v>4352</v>
      </c>
      <c r="B2080" s="96" t="s">
        <v>4353</v>
      </c>
      <c r="C2080" s="95" t="s">
        <v>2054</v>
      </c>
      <c r="D2080" s="97">
        <f>VLOOKUP(A2080,emop0321!D:E,2,0)</f>
        <v>28171.98</v>
      </c>
      <c r="E2080" s="98"/>
      <c r="F2080" s="98"/>
    </row>
    <row r="2081" ht="11.25" customHeight="1">
      <c r="A2081" s="95" t="s">
        <v>4354</v>
      </c>
      <c r="B2081" s="96" t="s">
        <v>4355</v>
      </c>
      <c r="C2081" s="95" t="s">
        <v>2054</v>
      </c>
      <c r="D2081" s="97">
        <f>VLOOKUP(A2081,emop0321!D:E,2,0)</f>
        <v>42257.97</v>
      </c>
      <c r="E2081" s="98"/>
      <c r="F2081" s="98"/>
    </row>
    <row r="2082" ht="11.25" customHeight="1">
      <c r="A2082" s="95" t="s">
        <v>4356</v>
      </c>
      <c r="B2082" s="96" t="s">
        <v>4357</v>
      </c>
      <c r="C2082" s="95" t="s">
        <v>2054</v>
      </c>
      <c r="D2082" s="97">
        <f>VLOOKUP(A2082,emop0321!D:E,2,0)</f>
        <v>56343.97</v>
      </c>
      <c r="E2082" s="98"/>
      <c r="F2082" s="98"/>
    </row>
    <row r="2083" ht="11.25" customHeight="1">
      <c r="A2083" s="95" t="s">
        <v>4358</v>
      </c>
      <c r="B2083" s="96" t="s">
        <v>4359</v>
      </c>
      <c r="C2083" s="95" t="s">
        <v>2054</v>
      </c>
      <c r="D2083" s="97">
        <f>VLOOKUP(A2083,emop0321!D:E,2,0)</f>
        <v>10915.75</v>
      </c>
      <c r="E2083" s="98"/>
      <c r="F2083" s="98"/>
    </row>
    <row r="2084" ht="11.25" customHeight="1">
      <c r="A2084" s="95" t="s">
        <v>4360</v>
      </c>
      <c r="B2084" s="96" t="s">
        <v>4361</v>
      </c>
      <c r="C2084" s="95" t="s">
        <v>2054</v>
      </c>
      <c r="D2084" s="97">
        <f>VLOOKUP(A2084,emop0321!D:E,2,0)</f>
        <v>21831.5</v>
      </c>
      <c r="E2084" s="98"/>
      <c r="F2084" s="98"/>
    </row>
    <row r="2085" ht="11.25" customHeight="1">
      <c r="A2085" s="95" t="s">
        <v>4362</v>
      </c>
      <c r="B2085" s="96" t="s">
        <v>4363</v>
      </c>
      <c r="C2085" s="95" t="s">
        <v>2054</v>
      </c>
      <c r="D2085" s="97">
        <f>VLOOKUP(A2085,emop0321!D:E,2,0)</f>
        <v>32747.25</v>
      </c>
      <c r="E2085" s="98"/>
      <c r="F2085" s="98"/>
    </row>
    <row r="2086" ht="11.25" customHeight="1">
      <c r="A2086" s="95" t="s">
        <v>4364</v>
      </c>
      <c r="B2086" s="96" t="s">
        <v>4365</v>
      </c>
      <c r="C2086" s="95" t="s">
        <v>2054</v>
      </c>
      <c r="D2086" s="97">
        <f>VLOOKUP(A2086,emop0321!D:E,2,0)</f>
        <v>43663.01</v>
      </c>
      <c r="E2086" s="98"/>
      <c r="F2086" s="98"/>
    </row>
    <row r="2087" ht="11.25" customHeight="1">
      <c r="A2087" s="95" t="s">
        <v>4366</v>
      </c>
      <c r="B2087" s="96" t="s">
        <v>4367</v>
      </c>
      <c r="C2087" s="95" t="s">
        <v>2094</v>
      </c>
      <c r="D2087" s="97">
        <f>VLOOKUP(A2087,emop0321!D:E,2,0)</f>
        <v>4124</v>
      </c>
      <c r="E2087" s="98"/>
      <c r="F2087" s="98"/>
    </row>
    <row r="2088" ht="11.25" customHeight="1">
      <c r="A2088" s="95" t="s">
        <v>4368</v>
      </c>
      <c r="B2088" s="96" t="s">
        <v>4369</v>
      </c>
      <c r="C2088" s="95" t="s">
        <v>361</v>
      </c>
      <c r="D2088" s="97">
        <f>VLOOKUP(A2088,emop0321!D:E,2,0)</f>
        <v>23.27</v>
      </c>
      <c r="E2088" s="98"/>
      <c r="F2088" s="98"/>
    </row>
    <row r="2089" ht="11.25" customHeight="1">
      <c r="A2089" s="95" t="s">
        <v>4370</v>
      </c>
      <c r="B2089" s="96" t="s">
        <v>4371</v>
      </c>
      <c r="C2089" s="95" t="s">
        <v>361</v>
      </c>
      <c r="D2089" s="97">
        <f>VLOOKUP(A2089,emop0321!D:E,2,0)</f>
        <v>34.07</v>
      </c>
      <c r="E2089" s="98"/>
      <c r="F2089" s="98"/>
    </row>
    <row r="2090" ht="11.25" customHeight="1">
      <c r="A2090" s="95" t="s">
        <v>4372</v>
      </c>
      <c r="B2090" s="96" t="s">
        <v>4373</v>
      </c>
      <c r="C2090" s="95" t="s">
        <v>361</v>
      </c>
      <c r="D2090" s="97">
        <f>VLOOKUP(A2090,emop0321!D:E,2,0)</f>
        <v>47.75</v>
      </c>
      <c r="E2090" s="98"/>
      <c r="F2090" s="98"/>
    </row>
    <row r="2091" ht="11.25" customHeight="1">
      <c r="A2091" s="95" t="s">
        <v>4374</v>
      </c>
      <c r="B2091" s="96" t="s">
        <v>4375</v>
      </c>
      <c r="C2091" s="95" t="s">
        <v>361</v>
      </c>
      <c r="D2091" s="97">
        <f>VLOOKUP(A2091,emop0321!D:E,2,0)</f>
        <v>61.07</v>
      </c>
      <c r="E2091" s="98"/>
      <c r="F2091" s="98"/>
    </row>
    <row r="2092" ht="11.25" customHeight="1">
      <c r="A2092" s="95" t="s">
        <v>4376</v>
      </c>
      <c r="B2092" s="96" t="s">
        <v>4377</v>
      </c>
      <c r="C2092" s="95" t="s">
        <v>361</v>
      </c>
      <c r="D2092" s="97">
        <f>VLOOKUP(A2092,emop0321!D:E,2,0)</f>
        <v>71.94</v>
      </c>
      <c r="E2092" s="98"/>
      <c r="F2092" s="98"/>
    </row>
    <row r="2093" ht="11.25" customHeight="1">
      <c r="A2093" s="95" t="s">
        <v>4378</v>
      </c>
      <c r="B2093" s="96" t="s">
        <v>4379</v>
      </c>
      <c r="C2093" s="95" t="s">
        <v>361</v>
      </c>
      <c r="D2093" s="97">
        <f>VLOOKUP(A2093,emop0321!D:E,2,0)</f>
        <v>34.26</v>
      </c>
      <c r="E2093" s="98"/>
      <c r="F2093" s="98"/>
    </row>
    <row r="2094" ht="11.25" customHeight="1">
      <c r="A2094" s="95" t="s">
        <v>4380</v>
      </c>
      <c r="B2094" s="96" t="s">
        <v>4381</v>
      </c>
      <c r="C2094" s="95" t="s">
        <v>361</v>
      </c>
      <c r="D2094" s="97">
        <f>VLOOKUP(A2094,emop0321!D:E,2,0)</f>
        <v>50.83</v>
      </c>
      <c r="E2094" s="98"/>
      <c r="F2094" s="98"/>
    </row>
    <row r="2095" ht="11.25" customHeight="1">
      <c r="A2095" s="95" t="s">
        <v>4382</v>
      </c>
      <c r="B2095" s="96" t="s">
        <v>4383</v>
      </c>
      <c r="C2095" s="95" t="s">
        <v>361</v>
      </c>
      <c r="D2095" s="97">
        <f>VLOOKUP(A2095,emop0321!D:E,2,0)</f>
        <v>63.18</v>
      </c>
      <c r="E2095" s="98"/>
      <c r="F2095" s="98"/>
    </row>
    <row r="2096" ht="11.25" customHeight="1">
      <c r="A2096" s="95" t="s">
        <v>4384</v>
      </c>
      <c r="B2096" s="96" t="s">
        <v>4385</v>
      </c>
      <c r="C2096" s="95" t="s">
        <v>361</v>
      </c>
      <c r="D2096" s="97">
        <f>VLOOKUP(A2096,emop0321!D:E,2,0)</f>
        <v>78.78</v>
      </c>
      <c r="E2096" s="98"/>
      <c r="F2096" s="98"/>
    </row>
    <row r="2097" ht="11.25" customHeight="1">
      <c r="A2097" s="95" t="s">
        <v>4386</v>
      </c>
      <c r="B2097" s="96" t="s">
        <v>4387</v>
      </c>
      <c r="C2097" s="95" t="s">
        <v>361</v>
      </c>
      <c r="D2097" s="97">
        <f>VLOOKUP(A2097,emop0321!D:E,2,0)</f>
        <v>91.72</v>
      </c>
      <c r="E2097" s="98"/>
      <c r="F2097" s="98"/>
    </row>
    <row r="2098" ht="11.25" customHeight="1">
      <c r="A2098" s="95" t="s">
        <v>4388</v>
      </c>
      <c r="B2098" s="96" t="s">
        <v>4389</v>
      </c>
      <c r="C2098" s="95" t="s">
        <v>361</v>
      </c>
      <c r="D2098" s="97">
        <f>VLOOKUP(A2098,emop0321!D:E,2,0)</f>
        <v>113.17</v>
      </c>
      <c r="E2098" s="98"/>
      <c r="F2098" s="98"/>
    </row>
    <row r="2099" ht="11.25" customHeight="1">
      <c r="A2099" s="95" t="s">
        <v>4390</v>
      </c>
      <c r="B2099" s="96" t="s">
        <v>4391</v>
      </c>
      <c r="C2099" s="95" t="s">
        <v>361</v>
      </c>
      <c r="D2099" s="97">
        <f>VLOOKUP(A2099,emop0321!D:E,2,0)</f>
        <v>131.03</v>
      </c>
      <c r="E2099" s="98"/>
      <c r="F2099" s="98"/>
    </row>
    <row r="2100" ht="11.25" customHeight="1">
      <c r="A2100" s="95" t="s">
        <v>4392</v>
      </c>
      <c r="B2100" s="96" t="s">
        <v>4393</v>
      </c>
      <c r="C2100" s="95" t="s">
        <v>361</v>
      </c>
      <c r="D2100" s="97">
        <f>VLOOKUP(A2100,emop0321!D:E,2,0)</f>
        <v>226.37</v>
      </c>
      <c r="E2100" s="98"/>
      <c r="F2100" s="98"/>
    </row>
    <row r="2101" ht="11.25" customHeight="1">
      <c r="A2101" s="95" t="s">
        <v>4394</v>
      </c>
      <c r="B2101" s="96" t="s">
        <v>4395</v>
      </c>
      <c r="C2101" s="95" t="s">
        <v>361</v>
      </c>
      <c r="D2101" s="97">
        <f>VLOOKUP(A2101,emop0321!D:E,2,0)</f>
        <v>251.88</v>
      </c>
      <c r="E2101" s="98"/>
      <c r="F2101" s="98"/>
    </row>
    <row r="2102" ht="11.25" customHeight="1">
      <c r="A2102" s="95" t="s">
        <v>4396</v>
      </c>
      <c r="B2102" s="96" t="s">
        <v>4397</v>
      </c>
      <c r="C2102" s="95" t="s">
        <v>361</v>
      </c>
      <c r="D2102" s="97">
        <f>VLOOKUP(A2102,emop0321!D:E,2,0)</f>
        <v>283.8</v>
      </c>
      <c r="E2102" s="98"/>
      <c r="F2102" s="98"/>
    </row>
    <row r="2103" ht="11.25" customHeight="1">
      <c r="A2103" s="95" t="s">
        <v>4398</v>
      </c>
      <c r="B2103" s="96" t="s">
        <v>4399</v>
      </c>
      <c r="C2103" s="95" t="s">
        <v>361</v>
      </c>
      <c r="D2103" s="97">
        <f>VLOOKUP(A2103,emop0321!D:E,2,0)</f>
        <v>341.19</v>
      </c>
      <c r="E2103" s="98"/>
      <c r="F2103" s="98"/>
    </row>
    <row r="2104" ht="11.25" customHeight="1">
      <c r="A2104" s="95" t="s">
        <v>4400</v>
      </c>
      <c r="B2104" s="96" t="s">
        <v>4401</v>
      </c>
      <c r="C2104" s="95" t="s">
        <v>361</v>
      </c>
      <c r="D2104" s="97">
        <f>VLOOKUP(A2104,emop0321!D:E,2,0)</f>
        <v>402.29</v>
      </c>
      <c r="E2104" s="98"/>
      <c r="F2104" s="98"/>
    </row>
    <row r="2105" ht="11.25" customHeight="1">
      <c r="A2105" s="95" t="s">
        <v>4402</v>
      </c>
      <c r="B2105" s="96" t="s">
        <v>4403</v>
      </c>
      <c r="C2105" s="95" t="s">
        <v>361</v>
      </c>
      <c r="D2105" s="97">
        <f>VLOOKUP(A2105,emop0321!D:E,2,0)</f>
        <v>446.83</v>
      </c>
      <c r="E2105" s="98"/>
      <c r="F2105" s="98"/>
    </row>
    <row r="2106" ht="11.25" customHeight="1">
      <c r="A2106" s="95" t="s">
        <v>4404</v>
      </c>
      <c r="B2106" s="96" t="s">
        <v>4405</v>
      </c>
      <c r="C2106" s="95" t="s">
        <v>361</v>
      </c>
      <c r="D2106" s="97">
        <f>VLOOKUP(A2106,emop0321!D:E,2,0)</f>
        <v>24.12</v>
      </c>
      <c r="E2106" s="98"/>
      <c r="F2106" s="98"/>
    </row>
    <row r="2107" ht="11.25" customHeight="1">
      <c r="A2107" s="95" t="s">
        <v>4406</v>
      </c>
      <c r="B2107" s="96" t="s">
        <v>4407</v>
      </c>
      <c r="C2107" s="95" t="s">
        <v>361</v>
      </c>
      <c r="D2107" s="97">
        <f>VLOOKUP(A2107,emop0321!D:E,2,0)</f>
        <v>32.55</v>
      </c>
      <c r="E2107" s="98"/>
      <c r="F2107" s="98"/>
    </row>
    <row r="2108" ht="11.25" customHeight="1">
      <c r="A2108" s="95" t="s">
        <v>4408</v>
      </c>
      <c r="B2108" s="96" t="s">
        <v>4409</v>
      </c>
      <c r="C2108" s="95" t="s">
        <v>361</v>
      </c>
      <c r="D2108" s="97">
        <f>VLOOKUP(A2108,emop0321!D:E,2,0)</f>
        <v>45.44</v>
      </c>
      <c r="E2108" s="98"/>
      <c r="F2108" s="98"/>
    </row>
    <row r="2109" ht="11.25" customHeight="1">
      <c r="A2109" s="95" t="s">
        <v>4410</v>
      </c>
      <c r="B2109" s="96" t="s">
        <v>4411</v>
      </c>
      <c r="C2109" s="95" t="s">
        <v>361</v>
      </c>
      <c r="D2109" s="97">
        <f>VLOOKUP(A2109,emop0321!D:E,2,0)</f>
        <v>54.42</v>
      </c>
      <c r="E2109" s="98"/>
      <c r="F2109" s="98"/>
    </row>
    <row r="2110" ht="11.25" customHeight="1">
      <c r="A2110" s="95" t="s">
        <v>4412</v>
      </c>
      <c r="B2110" s="96" t="s">
        <v>4413</v>
      </c>
      <c r="C2110" s="95" t="s">
        <v>361</v>
      </c>
      <c r="D2110" s="97">
        <f>VLOOKUP(A2110,emop0321!D:E,2,0)</f>
        <v>64.92</v>
      </c>
      <c r="E2110" s="98"/>
      <c r="F2110" s="98"/>
    </row>
    <row r="2111" ht="11.25" customHeight="1">
      <c r="A2111" s="95" t="s">
        <v>4414</v>
      </c>
      <c r="B2111" s="96" t="s">
        <v>4415</v>
      </c>
      <c r="C2111" s="95" t="s">
        <v>361</v>
      </c>
      <c r="D2111" s="97">
        <f>VLOOKUP(A2111,emop0321!D:E,2,0)</f>
        <v>79.21</v>
      </c>
      <c r="E2111" s="98"/>
      <c r="F2111" s="98"/>
    </row>
    <row r="2112" ht="11.25" customHeight="1">
      <c r="A2112" s="95" t="s">
        <v>4416</v>
      </c>
      <c r="B2112" s="96" t="s">
        <v>4417</v>
      </c>
      <c r="C2112" s="95" t="s">
        <v>361</v>
      </c>
      <c r="D2112" s="97">
        <f>VLOOKUP(A2112,emop0321!D:E,2,0)</f>
        <v>92.56</v>
      </c>
      <c r="E2112" s="98"/>
      <c r="F2112" s="98"/>
    </row>
    <row r="2113" ht="11.25" customHeight="1">
      <c r="A2113" s="95" t="s">
        <v>4418</v>
      </c>
      <c r="B2113" s="96" t="s">
        <v>4419</v>
      </c>
      <c r="C2113" s="95" t="s">
        <v>361</v>
      </c>
      <c r="D2113" s="97">
        <f>VLOOKUP(A2113,emop0321!D:E,2,0)</f>
        <v>180.68</v>
      </c>
      <c r="E2113" s="98"/>
      <c r="F2113" s="98"/>
    </row>
    <row r="2114" ht="11.25" customHeight="1">
      <c r="A2114" s="95" t="s">
        <v>4420</v>
      </c>
      <c r="B2114" s="96" t="s">
        <v>4421</v>
      </c>
      <c r="C2114" s="95" t="s">
        <v>361</v>
      </c>
      <c r="D2114" s="97">
        <f>VLOOKUP(A2114,emop0321!D:E,2,0)</f>
        <v>200.71</v>
      </c>
      <c r="E2114" s="98"/>
      <c r="F2114" s="98"/>
    </row>
    <row r="2115" ht="11.25" customHeight="1">
      <c r="A2115" s="95" t="s">
        <v>4422</v>
      </c>
      <c r="B2115" s="96" t="s">
        <v>4423</v>
      </c>
      <c r="C2115" s="95" t="s">
        <v>361</v>
      </c>
      <c r="D2115" s="97">
        <f>VLOOKUP(A2115,emop0321!D:E,2,0)</f>
        <v>227.85</v>
      </c>
      <c r="E2115" s="98"/>
      <c r="F2115" s="98"/>
    </row>
    <row r="2116" ht="11.25" customHeight="1">
      <c r="A2116" s="95" t="s">
        <v>4424</v>
      </c>
      <c r="B2116" s="96" t="s">
        <v>4425</v>
      </c>
      <c r="C2116" s="95" t="s">
        <v>361</v>
      </c>
      <c r="D2116" s="97">
        <f>VLOOKUP(A2116,emop0321!D:E,2,0)</f>
        <v>268.07</v>
      </c>
      <c r="E2116" s="98"/>
      <c r="F2116" s="98"/>
    </row>
    <row r="2117" ht="11.25" customHeight="1">
      <c r="A2117" s="95" t="s">
        <v>4426</v>
      </c>
      <c r="B2117" s="96" t="s">
        <v>4427</v>
      </c>
      <c r="C2117" s="95" t="s">
        <v>361</v>
      </c>
      <c r="D2117" s="97">
        <f>VLOOKUP(A2117,emop0321!D:E,2,0)</f>
        <v>312.36</v>
      </c>
      <c r="E2117" s="98"/>
      <c r="F2117" s="98"/>
    </row>
    <row r="2118" ht="11.25" customHeight="1">
      <c r="A2118" s="95" t="s">
        <v>4428</v>
      </c>
      <c r="B2118" s="96" t="s">
        <v>4429</v>
      </c>
      <c r="C2118" s="95" t="s">
        <v>361</v>
      </c>
      <c r="D2118" s="97">
        <f>VLOOKUP(A2118,emop0321!D:E,2,0)</f>
        <v>356.65</v>
      </c>
      <c r="E2118" s="98"/>
      <c r="F2118" s="98"/>
    </row>
    <row r="2119" ht="11.25" customHeight="1">
      <c r="A2119" s="95" t="s">
        <v>4430</v>
      </c>
      <c r="B2119" s="96" t="s">
        <v>4431</v>
      </c>
      <c r="C2119" s="95" t="s">
        <v>361</v>
      </c>
      <c r="D2119" s="97">
        <f>VLOOKUP(A2119,emop0321!D:E,2,0)</f>
        <v>3.83</v>
      </c>
      <c r="E2119" s="98"/>
      <c r="F2119" s="98"/>
    </row>
    <row r="2120" ht="11.25" customHeight="1">
      <c r="A2120" s="95" t="s">
        <v>4432</v>
      </c>
      <c r="B2120" s="96" t="s">
        <v>4433</v>
      </c>
      <c r="C2120" s="95" t="s">
        <v>361</v>
      </c>
      <c r="D2120" s="97">
        <f>VLOOKUP(A2120,emop0321!D:E,2,0)</f>
        <v>4.45</v>
      </c>
      <c r="E2120" s="98"/>
      <c r="F2120" s="98"/>
    </row>
    <row r="2121" ht="11.25" customHeight="1">
      <c r="A2121" s="95" t="s">
        <v>4434</v>
      </c>
      <c r="B2121" s="96" t="s">
        <v>4435</v>
      </c>
      <c r="C2121" s="95" t="s">
        <v>361</v>
      </c>
      <c r="D2121" s="97">
        <f>VLOOKUP(A2121,emop0321!D:E,2,0)</f>
        <v>5.13</v>
      </c>
      <c r="E2121" s="98"/>
      <c r="F2121" s="98"/>
    </row>
    <row r="2122" ht="11.25" customHeight="1">
      <c r="A2122" s="95" t="s">
        <v>4436</v>
      </c>
      <c r="B2122" s="96" t="s">
        <v>4437</v>
      </c>
      <c r="C2122" s="95" t="s">
        <v>361</v>
      </c>
      <c r="D2122" s="97">
        <f>VLOOKUP(A2122,emop0321!D:E,2,0)</f>
        <v>5.89</v>
      </c>
      <c r="E2122" s="98"/>
      <c r="F2122" s="98"/>
    </row>
    <row r="2123" ht="11.25" customHeight="1">
      <c r="A2123" s="95" t="s">
        <v>4438</v>
      </c>
      <c r="B2123" s="96" t="s">
        <v>4439</v>
      </c>
      <c r="C2123" s="95" t="s">
        <v>361</v>
      </c>
      <c r="D2123" s="97">
        <f>VLOOKUP(A2123,emop0321!D:E,2,0)</f>
        <v>6.71</v>
      </c>
      <c r="E2123" s="98"/>
      <c r="F2123" s="98"/>
    </row>
    <row r="2124" ht="11.25" customHeight="1">
      <c r="A2124" s="95" t="s">
        <v>4440</v>
      </c>
      <c r="B2124" s="96" t="s">
        <v>4441</v>
      </c>
      <c r="C2124" s="95" t="s">
        <v>361</v>
      </c>
      <c r="D2124" s="97">
        <f>VLOOKUP(A2124,emop0321!D:E,2,0)</f>
        <v>7.6</v>
      </c>
      <c r="E2124" s="98"/>
      <c r="F2124" s="98"/>
    </row>
    <row r="2125" ht="11.25" customHeight="1">
      <c r="A2125" s="95" t="s">
        <v>4442</v>
      </c>
      <c r="B2125" s="96" t="s">
        <v>4443</v>
      </c>
      <c r="C2125" s="95" t="s">
        <v>361</v>
      </c>
      <c r="D2125" s="97">
        <f>VLOOKUP(A2125,emop0321!D:E,2,0)</f>
        <v>19.38</v>
      </c>
      <c r="E2125" s="98"/>
      <c r="F2125" s="98"/>
    </row>
    <row r="2126" ht="11.25" customHeight="1">
      <c r="A2126" s="95" t="s">
        <v>4444</v>
      </c>
      <c r="B2126" s="96" t="s">
        <v>4445</v>
      </c>
      <c r="C2126" s="95" t="s">
        <v>361</v>
      </c>
      <c r="D2126" s="97">
        <f>VLOOKUP(A2126,emop0321!D:E,2,0)</f>
        <v>23.2</v>
      </c>
      <c r="E2126" s="98"/>
      <c r="F2126" s="98"/>
    </row>
    <row r="2127" ht="11.25" customHeight="1">
      <c r="A2127" s="95" t="s">
        <v>4446</v>
      </c>
      <c r="B2127" s="96" t="s">
        <v>4447</v>
      </c>
      <c r="C2127" s="95" t="s">
        <v>361</v>
      </c>
      <c r="D2127" s="97">
        <f>VLOOKUP(A2127,emop0321!D:E,2,0)</f>
        <v>27.12</v>
      </c>
      <c r="E2127" s="98"/>
      <c r="F2127" s="98"/>
    </row>
    <row r="2128" ht="11.25" customHeight="1">
      <c r="A2128" s="95" t="s">
        <v>4448</v>
      </c>
      <c r="B2128" s="96" t="s">
        <v>4449</v>
      </c>
      <c r="C2128" s="95" t="s">
        <v>361</v>
      </c>
      <c r="D2128" s="97">
        <f>VLOOKUP(A2128,emop0321!D:E,2,0)</f>
        <v>34.71</v>
      </c>
      <c r="E2128" s="98"/>
      <c r="F2128" s="98"/>
    </row>
    <row r="2129" ht="11.25" customHeight="1">
      <c r="A2129" s="95" t="s">
        <v>4450</v>
      </c>
      <c r="B2129" s="96" t="s">
        <v>4451</v>
      </c>
      <c r="C2129" s="95" t="s">
        <v>361</v>
      </c>
      <c r="D2129" s="97">
        <f>VLOOKUP(A2129,emop0321!D:E,2,0)</f>
        <v>38.93</v>
      </c>
      <c r="E2129" s="98"/>
      <c r="F2129" s="98"/>
    </row>
    <row r="2130" ht="11.25" customHeight="1">
      <c r="A2130" s="95" t="s">
        <v>4452</v>
      </c>
      <c r="B2130" s="96" t="s">
        <v>4453</v>
      </c>
      <c r="C2130" s="95" t="s">
        <v>361</v>
      </c>
      <c r="D2130" s="97">
        <f>VLOOKUP(A2130,emop0321!D:E,2,0)</f>
        <v>12.81</v>
      </c>
      <c r="E2130" s="98"/>
      <c r="F2130" s="98"/>
    </row>
    <row r="2131" ht="11.25" customHeight="1">
      <c r="A2131" s="95" t="s">
        <v>4454</v>
      </c>
      <c r="B2131" s="96" t="s">
        <v>4455</v>
      </c>
      <c r="C2131" s="95" t="s">
        <v>361</v>
      </c>
      <c r="D2131" s="97">
        <f>VLOOKUP(A2131,emop0321!D:E,2,0)</f>
        <v>15.55</v>
      </c>
      <c r="E2131" s="98"/>
      <c r="F2131" s="98"/>
    </row>
    <row r="2132" ht="11.25" customHeight="1">
      <c r="A2132" s="95" t="s">
        <v>4456</v>
      </c>
      <c r="B2132" s="96" t="s">
        <v>4457</v>
      </c>
      <c r="C2132" s="95" t="s">
        <v>361</v>
      </c>
      <c r="D2132" s="97">
        <f>VLOOKUP(A2132,emop0321!D:E,2,0)</f>
        <v>18.56</v>
      </c>
      <c r="E2132" s="98"/>
      <c r="F2132" s="98"/>
    </row>
    <row r="2133" ht="11.25" customHeight="1">
      <c r="A2133" s="95" t="s">
        <v>4458</v>
      </c>
      <c r="B2133" s="96" t="s">
        <v>4459</v>
      </c>
      <c r="C2133" s="95" t="s">
        <v>361</v>
      </c>
      <c r="D2133" s="97">
        <f>VLOOKUP(A2133,emop0321!D:E,2,0)</f>
        <v>21.85</v>
      </c>
      <c r="E2133" s="98"/>
      <c r="F2133" s="98"/>
    </row>
    <row r="2134" ht="11.25" customHeight="1">
      <c r="A2134" s="95" t="s">
        <v>4460</v>
      </c>
      <c r="B2134" s="96" t="s">
        <v>4461</v>
      </c>
      <c r="C2134" s="95" t="s">
        <v>361</v>
      </c>
      <c r="D2134" s="97">
        <f>VLOOKUP(A2134,emop0321!D:E,2,0)</f>
        <v>25.43</v>
      </c>
      <c r="E2134" s="98"/>
      <c r="F2134" s="98"/>
    </row>
    <row r="2135" ht="11.25" customHeight="1">
      <c r="A2135" s="95" t="s">
        <v>4462</v>
      </c>
      <c r="B2135" s="96" t="s">
        <v>4463</v>
      </c>
      <c r="C2135" s="95" t="s">
        <v>361</v>
      </c>
      <c r="D2135" s="97">
        <f>VLOOKUP(A2135,emop0321!D:E,2,0)</f>
        <v>27.8</v>
      </c>
      <c r="E2135" s="98"/>
      <c r="F2135" s="98"/>
    </row>
    <row r="2136" ht="11.25" customHeight="1">
      <c r="A2136" s="95" t="s">
        <v>4464</v>
      </c>
      <c r="B2136" s="96" t="s">
        <v>4465</v>
      </c>
      <c r="C2136" s="95" t="s">
        <v>361</v>
      </c>
      <c r="D2136" s="97">
        <f>VLOOKUP(A2136,emop0321!D:E,2,0)</f>
        <v>34.53</v>
      </c>
      <c r="E2136" s="98"/>
      <c r="F2136" s="98"/>
    </row>
    <row r="2137" ht="11.25" customHeight="1">
      <c r="A2137" s="95" t="s">
        <v>4466</v>
      </c>
      <c r="B2137" s="96" t="s">
        <v>4467</v>
      </c>
      <c r="C2137" s="95" t="s">
        <v>361</v>
      </c>
      <c r="D2137" s="97">
        <f>VLOOKUP(A2137,emop0321!D:E,2,0)</f>
        <v>48.1</v>
      </c>
      <c r="E2137" s="98"/>
      <c r="F2137" s="98"/>
    </row>
    <row r="2138" ht="11.25" customHeight="1">
      <c r="A2138" s="95" t="s">
        <v>4468</v>
      </c>
      <c r="B2138" s="96" t="s">
        <v>4469</v>
      </c>
      <c r="C2138" s="95" t="s">
        <v>361</v>
      </c>
      <c r="D2138" s="97">
        <f>VLOOKUP(A2138,emop0321!D:E,2,0)</f>
        <v>54.94</v>
      </c>
      <c r="E2138" s="98"/>
      <c r="F2138" s="98"/>
    </row>
    <row r="2139" ht="11.25" customHeight="1">
      <c r="A2139" s="95" t="s">
        <v>4470</v>
      </c>
      <c r="B2139" s="96" t="s">
        <v>4471</v>
      </c>
      <c r="C2139" s="95" t="s">
        <v>282</v>
      </c>
      <c r="D2139" s="97">
        <f>VLOOKUP(A2139,emop0321!D:E,2,0)</f>
        <v>15.95</v>
      </c>
      <c r="E2139" s="98"/>
      <c r="F2139" s="98"/>
    </row>
    <row r="2140" ht="11.25" customHeight="1">
      <c r="A2140" s="95" t="s">
        <v>4472</v>
      </c>
      <c r="B2140" s="96" t="s">
        <v>4473</v>
      </c>
      <c r="C2140" s="95" t="s">
        <v>282</v>
      </c>
      <c r="D2140" s="97">
        <f>VLOOKUP(A2140,emop0321!D:E,2,0)</f>
        <v>22.2</v>
      </c>
      <c r="E2140" s="98"/>
      <c r="F2140" s="98"/>
    </row>
    <row r="2141" ht="11.25" customHeight="1">
      <c r="A2141" s="95" t="s">
        <v>4474</v>
      </c>
      <c r="B2141" s="96" t="s">
        <v>4475</v>
      </c>
      <c r="C2141" s="95" t="s">
        <v>282</v>
      </c>
      <c r="D2141" s="97">
        <f>VLOOKUP(A2141,emop0321!D:E,2,0)</f>
        <v>27.23</v>
      </c>
      <c r="E2141" s="98"/>
      <c r="F2141" s="98"/>
    </row>
    <row r="2142" ht="11.25" customHeight="1">
      <c r="A2142" s="95" t="s">
        <v>4476</v>
      </c>
      <c r="B2142" s="96" t="s">
        <v>4477</v>
      </c>
      <c r="C2142" s="95" t="s">
        <v>282</v>
      </c>
      <c r="D2142" s="97">
        <f>VLOOKUP(A2142,emop0321!D:E,2,0)</f>
        <v>30.27</v>
      </c>
      <c r="E2142" s="98"/>
      <c r="F2142" s="98"/>
    </row>
    <row r="2143" ht="11.25" customHeight="1">
      <c r="A2143" s="95" t="s">
        <v>4478</v>
      </c>
      <c r="B2143" s="96" t="s">
        <v>4479</v>
      </c>
      <c r="C2143" s="95" t="s">
        <v>282</v>
      </c>
      <c r="D2143" s="97">
        <f>VLOOKUP(A2143,emop0321!D:E,2,0)</f>
        <v>30.23</v>
      </c>
      <c r="E2143" s="98"/>
      <c r="F2143" s="98"/>
    </row>
    <row r="2144" ht="11.25" customHeight="1">
      <c r="A2144" s="95" t="s">
        <v>4480</v>
      </c>
      <c r="B2144" s="96" t="s">
        <v>4481</v>
      </c>
      <c r="C2144" s="95" t="s">
        <v>282</v>
      </c>
      <c r="D2144" s="97">
        <f>VLOOKUP(A2144,emop0321!D:E,2,0)</f>
        <v>34.5</v>
      </c>
      <c r="E2144" s="98"/>
      <c r="F2144" s="98"/>
    </row>
    <row r="2145" ht="11.25" customHeight="1">
      <c r="A2145" s="95" t="s">
        <v>4482</v>
      </c>
      <c r="B2145" s="96" t="s">
        <v>4483</v>
      </c>
      <c r="C2145" s="95" t="s">
        <v>282</v>
      </c>
      <c r="D2145" s="97">
        <f>VLOOKUP(A2145,emop0321!D:E,2,0)</f>
        <v>42.73</v>
      </c>
      <c r="E2145" s="98"/>
      <c r="F2145" s="98"/>
    </row>
    <row r="2146" ht="11.25" customHeight="1">
      <c r="A2146" s="95" t="s">
        <v>4484</v>
      </c>
      <c r="B2146" s="96" t="s">
        <v>4485</v>
      </c>
      <c r="C2146" s="95" t="s">
        <v>282</v>
      </c>
      <c r="D2146" s="97">
        <f>VLOOKUP(A2146,emop0321!D:E,2,0)</f>
        <v>46.93</v>
      </c>
      <c r="E2146" s="98"/>
      <c r="F2146" s="98"/>
    </row>
    <row r="2147" ht="11.25" customHeight="1">
      <c r="A2147" s="95" t="s">
        <v>4486</v>
      </c>
      <c r="B2147" s="96" t="s">
        <v>4487</v>
      </c>
      <c r="C2147" s="95" t="s">
        <v>282</v>
      </c>
      <c r="D2147" s="97">
        <f>VLOOKUP(A2147,emop0321!D:E,2,0)</f>
        <v>63.4</v>
      </c>
      <c r="E2147" s="98"/>
      <c r="F2147" s="98"/>
    </row>
    <row r="2148" ht="11.25" customHeight="1">
      <c r="A2148" s="95" t="s">
        <v>4488</v>
      </c>
      <c r="B2148" s="96" t="s">
        <v>4489</v>
      </c>
      <c r="C2148" s="95" t="s">
        <v>361</v>
      </c>
      <c r="D2148" s="97">
        <f>VLOOKUP(A2148,emop0321!D:E,2,0)</f>
        <v>10.93</v>
      </c>
      <c r="E2148" s="98"/>
      <c r="F2148" s="98"/>
    </row>
    <row r="2149" ht="11.25" customHeight="1">
      <c r="A2149" s="95" t="s">
        <v>4490</v>
      </c>
      <c r="B2149" s="96" t="s">
        <v>4491</v>
      </c>
      <c r="C2149" s="95" t="s">
        <v>361</v>
      </c>
      <c r="D2149" s="97">
        <f>VLOOKUP(A2149,emop0321!D:E,2,0)</f>
        <v>13.56</v>
      </c>
      <c r="E2149" s="98"/>
      <c r="F2149" s="98"/>
    </row>
    <row r="2150" ht="11.25" customHeight="1">
      <c r="A2150" s="95" t="s">
        <v>4492</v>
      </c>
      <c r="B2150" s="96" t="s">
        <v>4493</v>
      </c>
      <c r="C2150" s="95" t="s">
        <v>361</v>
      </c>
      <c r="D2150" s="97">
        <f>VLOOKUP(A2150,emop0321!D:E,2,0)</f>
        <v>18.6</v>
      </c>
      <c r="E2150" s="98"/>
      <c r="F2150" s="98"/>
    </row>
    <row r="2151" ht="11.25" customHeight="1">
      <c r="A2151" s="95" t="s">
        <v>4494</v>
      </c>
      <c r="B2151" s="96" t="s">
        <v>4495</v>
      </c>
      <c r="C2151" s="95" t="s">
        <v>361</v>
      </c>
      <c r="D2151" s="97">
        <f>VLOOKUP(A2151,emop0321!D:E,2,0)</f>
        <v>22.05</v>
      </c>
      <c r="E2151" s="98"/>
      <c r="F2151" s="98"/>
    </row>
    <row r="2152" ht="11.25" customHeight="1">
      <c r="A2152" s="95" t="s">
        <v>4496</v>
      </c>
      <c r="B2152" s="96" t="s">
        <v>4497</v>
      </c>
      <c r="C2152" s="95" t="s">
        <v>361</v>
      </c>
      <c r="D2152" s="97">
        <f>VLOOKUP(A2152,emop0321!D:E,2,0)</f>
        <v>25.94</v>
      </c>
      <c r="E2152" s="98"/>
      <c r="F2152" s="98"/>
    </row>
    <row r="2153" ht="11.25" customHeight="1">
      <c r="A2153" s="95" t="s">
        <v>4498</v>
      </c>
      <c r="B2153" s="96" t="s">
        <v>4499</v>
      </c>
      <c r="C2153" s="95" t="s">
        <v>361</v>
      </c>
      <c r="D2153" s="97">
        <f>VLOOKUP(A2153,emop0321!D:E,2,0)</f>
        <v>30.98</v>
      </c>
      <c r="E2153" s="98"/>
      <c r="F2153" s="98"/>
    </row>
    <row r="2154" ht="11.25" customHeight="1">
      <c r="A2154" s="95" t="s">
        <v>4500</v>
      </c>
      <c r="B2154" s="96" t="s">
        <v>4501</v>
      </c>
      <c r="C2154" s="95" t="s">
        <v>361</v>
      </c>
      <c r="D2154" s="97">
        <f>VLOOKUP(A2154,emop0321!D:E,2,0)</f>
        <v>36.43</v>
      </c>
      <c r="E2154" s="98"/>
      <c r="F2154" s="98"/>
    </row>
    <row r="2155" ht="11.25" customHeight="1">
      <c r="A2155" s="95" t="s">
        <v>4502</v>
      </c>
      <c r="B2155" s="96" t="s">
        <v>4503</v>
      </c>
      <c r="C2155" s="95" t="s">
        <v>361</v>
      </c>
      <c r="D2155" s="97">
        <f>VLOOKUP(A2155,emop0321!D:E,2,0)</f>
        <v>41.85</v>
      </c>
      <c r="E2155" s="98"/>
      <c r="F2155" s="98"/>
    </row>
    <row r="2156" ht="11.25" customHeight="1">
      <c r="A2156" s="95" t="s">
        <v>4504</v>
      </c>
      <c r="B2156" s="96" t="s">
        <v>4505</v>
      </c>
      <c r="C2156" s="95" t="s">
        <v>361</v>
      </c>
      <c r="D2156" s="97">
        <f>VLOOKUP(A2156,emop0321!D:E,2,0)</f>
        <v>49.19</v>
      </c>
      <c r="E2156" s="98"/>
      <c r="F2156" s="98"/>
    </row>
    <row r="2157" ht="11.25" customHeight="1">
      <c r="A2157" s="95" t="s">
        <v>4506</v>
      </c>
      <c r="B2157" s="96" t="s">
        <v>4507</v>
      </c>
      <c r="C2157" s="95" t="s">
        <v>361</v>
      </c>
      <c r="D2157" s="97">
        <f>VLOOKUP(A2157,emop0321!D:E,2,0)</f>
        <v>59.09</v>
      </c>
      <c r="E2157" s="98"/>
      <c r="F2157" s="98"/>
    </row>
    <row r="2158" ht="11.25" customHeight="1">
      <c r="A2158" s="95" t="s">
        <v>4508</v>
      </c>
      <c r="B2158" s="96" t="s">
        <v>4509</v>
      </c>
      <c r="C2158" s="95" t="s">
        <v>361</v>
      </c>
      <c r="D2158" s="97">
        <f>VLOOKUP(A2158,emop0321!D:E,2,0)</f>
        <v>86.14</v>
      </c>
      <c r="E2158" s="98"/>
      <c r="F2158" s="98"/>
    </row>
    <row r="2159" ht="11.25" customHeight="1">
      <c r="A2159" s="95" t="s">
        <v>4510</v>
      </c>
      <c r="B2159" s="96" t="s">
        <v>4511</v>
      </c>
      <c r="C2159" s="95" t="s">
        <v>361</v>
      </c>
      <c r="D2159" s="97">
        <f>VLOOKUP(A2159,emop0321!D:E,2,0)</f>
        <v>111.38</v>
      </c>
      <c r="E2159" s="98"/>
      <c r="F2159" s="98"/>
    </row>
    <row r="2160" ht="11.25" customHeight="1">
      <c r="A2160" s="95" t="s">
        <v>4512</v>
      </c>
      <c r="B2160" s="96" t="s">
        <v>4513</v>
      </c>
      <c r="C2160" s="95" t="s">
        <v>361</v>
      </c>
      <c r="D2160" s="97">
        <f>VLOOKUP(A2160,emop0321!D:E,2,0)</f>
        <v>130.87</v>
      </c>
      <c r="E2160" s="98"/>
      <c r="F2160" s="98"/>
    </row>
    <row r="2161" ht="11.25" customHeight="1">
      <c r="A2161" s="95" t="s">
        <v>4514</v>
      </c>
      <c r="B2161" s="96" t="s">
        <v>4515</v>
      </c>
      <c r="C2161" s="95" t="s">
        <v>361</v>
      </c>
      <c r="D2161" s="97">
        <f>VLOOKUP(A2161,emop0321!D:E,2,0)</f>
        <v>190.63</v>
      </c>
      <c r="E2161" s="98"/>
      <c r="F2161" s="98"/>
    </row>
    <row r="2162" ht="11.25" customHeight="1">
      <c r="A2162" s="95" t="s">
        <v>4516</v>
      </c>
      <c r="B2162" s="96" t="s">
        <v>4517</v>
      </c>
      <c r="C2162" s="95" t="s">
        <v>361</v>
      </c>
      <c r="D2162" s="97">
        <f>VLOOKUP(A2162,emop0321!D:E,2,0)</f>
        <v>264.49</v>
      </c>
      <c r="E2162" s="98"/>
      <c r="F2162" s="98"/>
    </row>
    <row r="2163" ht="11.25" customHeight="1">
      <c r="A2163" s="95" t="s">
        <v>4518</v>
      </c>
      <c r="B2163" s="96" t="s">
        <v>4519</v>
      </c>
      <c r="C2163" s="95" t="s">
        <v>361</v>
      </c>
      <c r="D2163" s="97">
        <f>VLOOKUP(A2163,emop0321!D:E,2,0)</f>
        <v>11.82</v>
      </c>
      <c r="E2163" s="98"/>
      <c r="F2163" s="98"/>
    </row>
    <row r="2164" ht="11.25" customHeight="1">
      <c r="A2164" s="95" t="s">
        <v>4520</v>
      </c>
      <c r="B2164" s="96" t="s">
        <v>4521</v>
      </c>
      <c r="C2164" s="95" t="s">
        <v>361</v>
      </c>
      <c r="D2164" s="97">
        <f>VLOOKUP(A2164,emop0321!D:E,2,0)</f>
        <v>13.42</v>
      </c>
      <c r="E2164" s="98"/>
      <c r="F2164" s="98"/>
    </row>
    <row r="2165" ht="11.25" customHeight="1">
      <c r="A2165" s="95" t="s">
        <v>4522</v>
      </c>
      <c r="B2165" s="96" t="s">
        <v>4523</v>
      </c>
      <c r="C2165" s="95" t="s">
        <v>361</v>
      </c>
      <c r="D2165" s="97">
        <f>VLOOKUP(A2165,emop0321!D:E,2,0)</f>
        <v>14.8</v>
      </c>
      <c r="E2165" s="98"/>
      <c r="F2165" s="98"/>
    </row>
    <row r="2166" ht="11.25" customHeight="1">
      <c r="A2166" s="95" t="s">
        <v>4524</v>
      </c>
      <c r="B2166" s="96" t="s">
        <v>4525</v>
      </c>
      <c r="C2166" s="95" t="s">
        <v>361</v>
      </c>
      <c r="D2166" s="97">
        <f>VLOOKUP(A2166,emop0321!D:E,2,0)</f>
        <v>20.18</v>
      </c>
      <c r="E2166" s="98"/>
      <c r="F2166" s="98"/>
    </row>
    <row r="2167" ht="11.25" customHeight="1">
      <c r="A2167" s="95" t="s">
        <v>4526</v>
      </c>
      <c r="B2167" s="96" t="s">
        <v>4527</v>
      </c>
      <c r="C2167" s="95" t="s">
        <v>361</v>
      </c>
      <c r="D2167" s="97">
        <f>VLOOKUP(A2167,emop0321!D:E,2,0)</f>
        <v>23.96</v>
      </c>
      <c r="E2167" s="98"/>
      <c r="F2167" s="98"/>
    </row>
    <row r="2168" ht="11.25" customHeight="1">
      <c r="A2168" s="95" t="s">
        <v>4528</v>
      </c>
      <c r="B2168" s="96" t="s">
        <v>4529</v>
      </c>
      <c r="C2168" s="95" t="s">
        <v>361</v>
      </c>
      <c r="D2168" s="97">
        <f>VLOOKUP(A2168,emop0321!D:E,2,0)</f>
        <v>28.21</v>
      </c>
      <c r="E2168" s="98"/>
      <c r="F2168" s="98"/>
    </row>
    <row r="2169" ht="11.25" customHeight="1">
      <c r="A2169" s="95" t="s">
        <v>4530</v>
      </c>
      <c r="B2169" s="96" t="s">
        <v>4531</v>
      </c>
      <c r="C2169" s="95" t="s">
        <v>361</v>
      </c>
      <c r="D2169" s="97">
        <f>VLOOKUP(A2169,emop0321!D:E,2,0)</f>
        <v>33.6</v>
      </c>
      <c r="E2169" s="98"/>
      <c r="F2169" s="98"/>
    </row>
    <row r="2170" ht="11.25" customHeight="1">
      <c r="A2170" s="95" t="s">
        <v>4532</v>
      </c>
      <c r="B2170" s="96" t="s">
        <v>4533</v>
      </c>
      <c r="C2170" s="95" t="s">
        <v>361</v>
      </c>
      <c r="D2170" s="97">
        <f>VLOOKUP(A2170,emop0321!D:E,2,0)</f>
        <v>39.49</v>
      </c>
      <c r="E2170" s="98"/>
      <c r="F2170" s="98"/>
    </row>
    <row r="2171" ht="11.25" customHeight="1">
      <c r="A2171" s="95" t="s">
        <v>4534</v>
      </c>
      <c r="B2171" s="96" t="s">
        <v>4535</v>
      </c>
      <c r="C2171" s="95" t="s">
        <v>361</v>
      </c>
      <c r="D2171" s="97">
        <f>VLOOKUP(A2171,emop0321!D:E,2,0)</f>
        <v>45.49</v>
      </c>
      <c r="E2171" s="98"/>
      <c r="F2171" s="98"/>
    </row>
    <row r="2172" ht="11.25" customHeight="1">
      <c r="A2172" s="95" t="s">
        <v>4536</v>
      </c>
      <c r="B2172" s="96" t="s">
        <v>4537</v>
      </c>
      <c r="C2172" s="95" t="s">
        <v>361</v>
      </c>
      <c r="D2172" s="97">
        <f>VLOOKUP(A2172,emop0321!D:E,2,0)</f>
        <v>64.22</v>
      </c>
      <c r="E2172" s="98"/>
      <c r="F2172" s="98"/>
    </row>
    <row r="2173" ht="11.25" customHeight="1">
      <c r="A2173" s="95" t="s">
        <v>4538</v>
      </c>
      <c r="B2173" s="96" t="s">
        <v>4539</v>
      </c>
      <c r="C2173" s="95" t="s">
        <v>361</v>
      </c>
      <c r="D2173" s="97">
        <f>VLOOKUP(A2173,emop0321!D:E,2,0)</f>
        <v>73.97</v>
      </c>
      <c r="E2173" s="98"/>
      <c r="F2173" s="98"/>
    </row>
    <row r="2174" ht="11.25" customHeight="1">
      <c r="A2174" s="95" t="s">
        <v>4540</v>
      </c>
      <c r="B2174" s="96" t="s">
        <v>4541</v>
      </c>
      <c r="C2174" s="95" t="s">
        <v>361</v>
      </c>
      <c r="D2174" s="97">
        <f>VLOOKUP(A2174,emop0321!D:E,2,0)</f>
        <v>77.81</v>
      </c>
      <c r="E2174" s="98"/>
      <c r="F2174" s="98"/>
    </row>
    <row r="2175" ht="11.25" customHeight="1">
      <c r="A2175" s="95" t="s">
        <v>4542</v>
      </c>
      <c r="B2175" s="96" t="s">
        <v>4543</v>
      </c>
      <c r="C2175" s="95" t="s">
        <v>361</v>
      </c>
      <c r="D2175" s="97">
        <f>VLOOKUP(A2175,emop0321!D:E,2,0)</f>
        <v>81.72</v>
      </c>
      <c r="E2175" s="98"/>
      <c r="F2175" s="98"/>
    </row>
    <row r="2176" ht="11.25" customHeight="1">
      <c r="A2176" s="95" t="s">
        <v>4544</v>
      </c>
      <c r="B2176" s="96" t="s">
        <v>4545</v>
      </c>
      <c r="C2176" s="95" t="s">
        <v>361</v>
      </c>
      <c r="D2176" s="97">
        <f>VLOOKUP(A2176,emop0321!D:E,2,0)</f>
        <v>6.47</v>
      </c>
      <c r="E2176" s="98"/>
      <c r="F2176" s="98"/>
    </row>
    <row r="2177" ht="11.25" customHeight="1">
      <c r="A2177" s="95" t="s">
        <v>4546</v>
      </c>
      <c r="B2177" s="96" t="s">
        <v>4547</v>
      </c>
      <c r="C2177" s="95" t="s">
        <v>361</v>
      </c>
      <c r="D2177" s="97">
        <f>VLOOKUP(A2177,emop0321!D:E,2,0)</f>
        <v>8.87</v>
      </c>
      <c r="E2177" s="98"/>
      <c r="F2177" s="98"/>
    </row>
    <row r="2178" ht="11.25" customHeight="1">
      <c r="A2178" s="95" t="s">
        <v>4548</v>
      </c>
      <c r="B2178" s="96" t="s">
        <v>4549</v>
      </c>
      <c r="C2178" s="95" t="s">
        <v>361</v>
      </c>
      <c r="D2178" s="97">
        <f>VLOOKUP(A2178,emop0321!D:E,2,0)</f>
        <v>11.27</v>
      </c>
      <c r="E2178" s="98"/>
      <c r="F2178" s="98"/>
    </row>
    <row r="2179" ht="11.25" customHeight="1">
      <c r="A2179" s="95" t="s">
        <v>4550</v>
      </c>
      <c r="B2179" s="96" t="s">
        <v>4551</v>
      </c>
      <c r="C2179" s="95" t="s">
        <v>361</v>
      </c>
      <c r="D2179" s="97">
        <f>VLOOKUP(A2179,emop0321!D:E,2,0)</f>
        <v>13.67</v>
      </c>
      <c r="E2179" s="98"/>
      <c r="F2179" s="98"/>
    </row>
    <row r="2180" ht="11.25" customHeight="1">
      <c r="A2180" s="95" t="s">
        <v>4552</v>
      </c>
      <c r="B2180" s="96" t="s">
        <v>4553</v>
      </c>
      <c r="C2180" s="95" t="s">
        <v>361</v>
      </c>
      <c r="D2180" s="97">
        <f>VLOOKUP(A2180,emop0321!D:E,2,0)</f>
        <v>16.08</v>
      </c>
      <c r="E2180" s="98"/>
      <c r="F2180" s="98"/>
    </row>
    <row r="2181" ht="11.25" customHeight="1">
      <c r="A2181" s="95" t="s">
        <v>4554</v>
      </c>
      <c r="B2181" s="96" t="s">
        <v>4555</v>
      </c>
      <c r="C2181" s="95" t="s">
        <v>361</v>
      </c>
      <c r="D2181" s="97">
        <f>VLOOKUP(A2181,emop0321!D:E,2,0)</f>
        <v>18.48</v>
      </c>
      <c r="E2181" s="98"/>
      <c r="F2181" s="98"/>
    </row>
    <row r="2182" ht="11.25" customHeight="1">
      <c r="A2182" s="95" t="s">
        <v>4556</v>
      </c>
      <c r="B2182" s="96" t="s">
        <v>4557</v>
      </c>
      <c r="C2182" s="95" t="s">
        <v>361</v>
      </c>
      <c r="D2182" s="97">
        <f>VLOOKUP(A2182,emop0321!D:E,2,0)</f>
        <v>20.88</v>
      </c>
      <c r="E2182" s="98"/>
      <c r="F2182" s="98"/>
    </row>
    <row r="2183" ht="11.25" customHeight="1">
      <c r="A2183" s="95" t="s">
        <v>4558</v>
      </c>
      <c r="B2183" s="96" t="s">
        <v>4559</v>
      </c>
      <c r="C2183" s="95" t="s">
        <v>361</v>
      </c>
      <c r="D2183" s="97">
        <f>VLOOKUP(A2183,emop0321!D:E,2,0)</f>
        <v>2.21</v>
      </c>
      <c r="E2183" s="98"/>
      <c r="F2183" s="98"/>
    </row>
    <row r="2184" ht="11.25" customHeight="1">
      <c r="A2184" s="95" t="s">
        <v>4560</v>
      </c>
      <c r="B2184" s="96" t="s">
        <v>4561</v>
      </c>
      <c r="C2184" s="95" t="s">
        <v>361</v>
      </c>
      <c r="D2184" s="97">
        <f>VLOOKUP(A2184,emop0321!D:E,2,0)</f>
        <v>3.83</v>
      </c>
      <c r="E2184" s="98"/>
      <c r="F2184" s="98"/>
    </row>
    <row r="2185" ht="11.25" customHeight="1">
      <c r="A2185" s="95" t="s">
        <v>4562</v>
      </c>
      <c r="B2185" s="96" t="s">
        <v>4563</v>
      </c>
      <c r="C2185" s="95" t="s">
        <v>361</v>
      </c>
      <c r="D2185" s="97">
        <f>VLOOKUP(A2185,emop0321!D:E,2,0)</f>
        <v>5.16</v>
      </c>
      <c r="E2185" s="98"/>
      <c r="F2185" s="98"/>
    </row>
    <row r="2186" ht="11.25" customHeight="1">
      <c r="A2186" s="95" t="s">
        <v>4564</v>
      </c>
      <c r="B2186" s="96" t="s">
        <v>4565</v>
      </c>
      <c r="C2186" s="95" t="s">
        <v>361</v>
      </c>
      <c r="D2186" s="97">
        <f>VLOOKUP(A2186,emop0321!D:E,2,0)</f>
        <v>7.82</v>
      </c>
      <c r="E2186" s="98"/>
      <c r="F2186" s="98"/>
    </row>
    <row r="2187" ht="11.25" customHeight="1">
      <c r="A2187" s="95" t="s">
        <v>4566</v>
      </c>
      <c r="B2187" s="96" t="s">
        <v>4567</v>
      </c>
      <c r="C2187" s="95" t="s">
        <v>361</v>
      </c>
      <c r="D2187" s="97">
        <f>VLOOKUP(A2187,emop0321!D:E,2,0)</f>
        <v>10.91</v>
      </c>
      <c r="E2187" s="98"/>
      <c r="F2187" s="98"/>
    </row>
    <row r="2188" ht="11.25" customHeight="1">
      <c r="A2188" s="95" t="s">
        <v>4568</v>
      </c>
      <c r="B2188" s="96" t="s">
        <v>4569</v>
      </c>
      <c r="C2188" s="95" t="s">
        <v>361</v>
      </c>
      <c r="D2188" s="97">
        <f>VLOOKUP(A2188,emop0321!D:E,2,0)</f>
        <v>14.04</v>
      </c>
      <c r="E2188" s="98"/>
      <c r="F2188" s="98"/>
    </row>
    <row r="2189" ht="11.25" customHeight="1">
      <c r="A2189" s="95" t="s">
        <v>4570</v>
      </c>
      <c r="B2189" s="96" t="s">
        <v>4571</v>
      </c>
      <c r="C2189" s="95" t="s">
        <v>361</v>
      </c>
      <c r="D2189" s="97">
        <f>VLOOKUP(A2189,emop0321!D:E,2,0)</f>
        <v>17.33</v>
      </c>
      <c r="E2189" s="98"/>
      <c r="F2189" s="98"/>
    </row>
    <row r="2190" ht="11.25" customHeight="1">
      <c r="A2190" s="95" t="s">
        <v>4572</v>
      </c>
      <c r="B2190" s="96" t="s">
        <v>4573</v>
      </c>
      <c r="C2190" s="95" t="s">
        <v>361</v>
      </c>
      <c r="D2190" s="97">
        <f>VLOOKUP(A2190,emop0321!D:E,2,0)</f>
        <v>23.01</v>
      </c>
      <c r="E2190" s="98"/>
      <c r="F2190" s="98"/>
    </row>
    <row r="2191" ht="11.25" customHeight="1">
      <c r="A2191" s="95" t="s">
        <v>4574</v>
      </c>
      <c r="B2191" s="96" t="s">
        <v>4575</v>
      </c>
      <c r="C2191" s="95" t="s">
        <v>361</v>
      </c>
      <c r="D2191" s="97">
        <f>VLOOKUP(A2191,emop0321!D:E,2,0)</f>
        <v>28.7</v>
      </c>
      <c r="E2191" s="98"/>
      <c r="F2191" s="98"/>
    </row>
    <row r="2192" ht="11.25" customHeight="1">
      <c r="A2192" s="95" t="s">
        <v>4576</v>
      </c>
      <c r="B2192" s="96" t="s">
        <v>4577</v>
      </c>
      <c r="C2192" s="95" t="s">
        <v>282</v>
      </c>
      <c r="D2192" s="97">
        <f>VLOOKUP(A2192,emop0321!D:E,2,0)</f>
        <v>5.33</v>
      </c>
      <c r="E2192" s="98"/>
      <c r="F2192" s="98"/>
    </row>
    <row r="2193" ht="11.25" customHeight="1">
      <c r="A2193" s="95" t="s">
        <v>4578</v>
      </c>
      <c r="B2193" s="96" t="s">
        <v>4579</v>
      </c>
      <c r="C2193" s="95" t="s">
        <v>282</v>
      </c>
      <c r="D2193" s="97">
        <f>VLOOKUP(A2193,emop0321!D:E,2,0)</f>
        <v>8</v>
      </c>
      <c r="E2193" s="98"/>
      <c r="F2193" s="98"/>
    </row>
    <row r="2194" ht="11.25" customHeight="1">
      <c r="A2194" s="95" t="s">
        <v>4580</v>
      </c>
      <c r="B2194" s="96" t="s">
        <v>4581</v>
      </c>
      <c r="C2194" s="95" t="s">
        <v>282</v>
      </c>
      <c r="D2194" s="97">
        <f>VLOOKUP(A2194,emop0321!D:E,2,0)</f>
        <v>10.66</v>
      </c>
      <c r="E2194" s="98"/>
      <c r="F2194" s="98"/>
    </row>
    <row r="2195" ht="11.25" customHeight="1">
      <c r="A2195" s="95" t="s">
        <v>4582</v>
      </c>
      <c r="B2195" s="96" t="s">
        <v>4583</v>
      </c>
      <c r="C2195" s="95" t="s">
        <v>282</v>
      </c>
      <c r="D2195" s="97">
        <f>VLOOKUP(A2195,emop0321!D:E,2,0)</f>
        <v>13.33</v>
      </c>
      <c r="E2195" s="98"/>
      <c r="F2195" s="98"/>
    </row>
    <row r="2196" ht="11.25" customHeight="1">
      <c r="A2196" s="95" t="s">
        <v>4584</v>
      </c>
      <c r="B2196" s="96" t="s">
        <v>4585</v>
      </c>
      <c r="C2196" s="95" t="s">
        <v>282</v>
      </c>
      <c r="D2196" s="97">
        <f>VLOOKUP(A2196,emop0321!D:E,2,0)</f>
        <v>16</v>
      </c>
      <c r="E2196" s="98"/>
      <c r="F2196" s="98"/>
    </row>
    <row r="2197" ht="11.25" customHeight="1">
      <c r="A2197" s="95" t="s">
        <v>4586</v>
      </c>
      <c r="B2197" s="96" t="s">
        <v>4587</v>
      </c>
      <c r="C2197" s="95" t="s">
        <v>282</v>
      </c>
      <c r="D2197" s="97">
        <f>VLOOKUP(A2197,emop0321!D:E,2,0)</f>
        <v>18.67</v>
      </c>
      <c r="E2197" s="98"/>
      <c r="F2197" s="98"/>
    </row>
    <row r="2198" ht="11.25" customHeight="1">
      <c r="A2198" s="95" t="s">
        <v>4588</v>
      </c>
      <c r="B2198" s="96" t="s">
        <v>4589</v>
      </c>
      <c r="C2198" s="95" t="s">
        <v>282</v>
      </c>
      <c r="D2198" s="97">
        <f>VLOOKUP(A2198,emop0321!D:E,2,0)</f>
        <v>21.33</v>
      </c>
      <c r="E2198" s="98"/>
      <c r="F2198" s="98"/>
    </row>
    <row r="2199" ht="11.25" customHeight="1">
      <c r="A2199" s="95" t="s">
        <v>4590</v>
      </c>
      <c r="B2199" s="96" t="s">
        <v>4591</v>
      </c>
      <c r="C2199" s="95" t="s">
        <v>282</v>
      </c>
      <c r="D2199" s="97">
        <f>VLOOKUP(A2199,emop0321!D:E,2,0)</f>
        <v>24</v>
      </c>
      <c r="E2199" s="98"/>
      <c r="F2199" s="98"/>
    </row>
    <row r="2200" ht="11.25" customHeight="1">
      <c r="A2200" s="95" t="s">
        <v>4592</v>
      </c>
      <c r="B2200" s="96" t="s">
        <v>4593</v>
      </c>
      <c r="C2200" s="95" t="s">
        <v>282</v>
      </c>
      <c r="D2200" s="97">
        <f>VLOOKUP(A2200,emop0321!D:E,2,0)</f>
        <v>26.67</v>
      </c>
      <c r="E2200" s="98"/>
      <c r="F2200" s="98"/>
    </row>
    <row r="2201" ht="11.25" customHeight="1">
      <c r="A2201" s="95" t="s">
        <v>4594</v>
      </c>
      <c r="B2201" s="96" t="s">
        <v>4595</v>
      </c>
      <c r="C2201" s="95" t="s">
        <v>282</v>
      </c>
      <c r="D2201" s="97">
        <f>VLOOKUP(A2201,emop0321!D:E,2,0)</f>
        <v>32</v>
      </c>
      <c r="E2201" s="98"/>
      <c r="F2201" s="98"/>
    </row>
    <row r="2202" ht="11.25" customHeight="1">
      <c r="A2202" s="95" t="s">
        <v>4596</v>
      </c>
      <c r="B2202" s="96" t="s">
        <v>4597</v>
      </c>
      <c r="C2202" s="95" t="s">
        <v>361</v>
      </c>
      <c r="D2202" s="97">
        <f>VLOOKUP(A2202,emop0321!D:E,2,0)</f>
        <v>1.26</v>
      </c>
      <c r="E2202" s="98"/>
      <c r="F2202" s="98"/>
    </row>
    <row r="2203" ht="11.25" customHeight="1">
      <c r="A2203" s="95" t="s">
        <v>4598</v>
      </c>
      <c r="B2203" s="96" t="s">
        <v>4599</v>
      </c>
      <c r="C2203" s="95" t="s">
        <v>361</v>
      </c>
      <c r="D2203" s="97">
        <f>VLOOKUP(A2203,emop0321!D:E,2,0)</f>
        <v>1.4</v>
      </c>
      <c r="E2203" s="98"/>
      <c r="F2203" s="98"/>
    </row>
    <row r="2204" ht="11.25" customHeight="1">
      <c r="A2204" s="95" t="s">
        <v>4600</v>
      </c>
      <c r="B2204" s="96" t="s">
        <v>4601</v>
      </c>
      <c r="C2204" s="95" t="s">
        <v>361</v>
      </c>
      <c r="D2204" s="97">
        <f>VLOOKUP(A2204,emop0321!D:E,2,0)</f>
        <v>1.66</v>
      </c>
      <c r="E2204" s="98"/>
      <c r="F2204" s="98"/>
    </row>
    <row r="2205" ht="11.25" customHeight="1">
      <c r="A2205" s="95" t="s">
        <v>4602</v>
      </c>
      <c r="B2205" s="96" t="s">
        <v>4603</v>
      </c>
      <c r="C2205" s="95" t="s">
        <v>361</v>
      </c>
      <c r="D2205" s="97">
        <f>VLOOKUP(A2205,emop0321!D:E,2,0)</f>
        <v>2</v>
      </c>
      <c r="E2205" s="98"/>
      <c r="F2205" s="98"/>
    </row>
    <row r="2206" ht="11.25" customHeight="1">
      <c r="A2206" s="95" t="s">
        <v>4604</v>
      </c>
      <c r="B2206" s="96" t="s">
        <v>4605</v>
      </c>
      <c r="C2206" s="95" t="s">
        <v>361</v>
      </c>
      <c r="D2206" s="97">
        <f>VLOOKUP(A2206,emop0321!D:E,2,0)</f>
        <v>2.2</v>
      </c>
      <c r="E2206" s="98"/>
      <c r="F2206" s="98"/>
    </row>
    <row r="2207" ht="11.25" customHeight="1">
      <c r="A2207" s="95" t="s">
        <v>4606</v>
      </c>
      <c r="B2207" s="96" t="s">
        <v>4607</v>
      </c>
      <c r="C2207" s="95" t="s">
        <v>361</v>
      </c>
      <c r="D2207" s="97">
        <f>VLOOKUP(A2207,emop0321!D:E,2,0)</f>
        <v>2.83</v>
      </c>
      <c r="E2207" s="98"/>
      <c r="F2207" s="98"/>
    </row>
    <row r="2208" ht="11.25" customHeight="1">
      <c r="A2208" s="95" t="s">
        <v>4608</v>
      </c>
      <c r="B2208" s="96" t="s">
        <v>4609</v>
      </c>
      <c r="C2208" s="95" t="s">
        <v>361</v>
      </c>
      <c r="D2208" s="97">
        <f>VLOOKUP(A2208,emop0321!D:E,2,0)</f>
        <v>3.63</v>
      </c>
      <c r="E2208" s="98"/>
      <c r="F2208" s="98"/>
    </row>
    <row r="2209" ht="11.25" customHeight="1">
      <c r="A2209" s="95" t="s">
        <v>4610</v>
      </c>
      <c r="B2209" s="96" t="s">
        <v>4611</v>
      </c>
      <c r="C2209" s="95" t="s">
        <v>282</v>
      </c>
      <c r="D2209" s="97">
        <f>VLOOKUP(A2209,emop0321!D:E,2,0)</f>
        <v>1278.18</v>
      </c>
      <c r="E2209" s="98"/>
      <c r="F2209" s="98"/>
    </row>
    <row r="2210" ht="11.25" customHeight="1">
      <c r="A2210" s="95" t="s">
        <v>4612</v>
      </c>
      <c r="B2210" s="96" t="s">
        <v>4613</v>
      </c>
      <c r="C2210" s="95" t="s">
        <v>282</v>
      </c>
      <c r="D2210" s="97">
        <f>VLOOKUP(A2210,emop0321!D:E,2,0)</f>
        <v>631.42</v>
      </c>
      <c r="E2210" s="98"/>
      <c r="F2210" s="98"/>
    </row>
    <row r="2211" ht="11.25" customHeight="1">
      <c r="A2211" s="95" t="s">
        <v>4614</v>
      </c>
      <c r="B2211" s="96" t="s">
        <v>4615</v>
      </c>
      <c r="C2211" s="95" t="s">
        <v>282</v>
      </c>
      <c r="D2211" s="97">
        <f>VLOOKUP(A2211,emop0321!D:E,2,0)</f>
        <v>328.52</v>
      </c>
      <c r="E2211" s="98"/>
      <c r="F2211" s="98"/>
    </row>
    <row r="2212" ht="11.25" customHeight="1">
      <c r="A2212" s="95" t="s">
        <v>4616</v>
      </c>
      <c r="B2212" s="96" t="s">
        <v>4617</v>
      </c>
      <c r="C2212" s="95" t="s">
        <v>282</v>
      </c>
      <c r="D2212" s="97">
        <f>VLOOKUP(A2212,emop0321!D:E,2,0)</f>
        <v>32.12</v>
      </c>
      <c r="E2212" s="98"/>
      <c r="F2212" s="98"/>
    </row>
    <row r="2213" ht="11.25" customHeight="1">
      <c r="A2213" s="95" t="s">
        <v>4618</v>
      </c>
      <c r="B2213" s="96" t="s">
        <v>4619</v>
      </c>
      <c r="C2213" s="95" t="s">
        <v>282</v>
      </c>
      <c r="D2213" s="97">
        <f>VLOOKUP(A2213,emop0321!D:E,2,0)</f>
        <v>40.25</v>
      </c>
      <c r="E2213" s="98"/>
      <c r="F2213" s="98"/>
    </row>
    <row r="2214" ht="11.25" customHeight="1">
      <c r="A2214" s="95" t="s">
        <v>4620</v>
      </c>
      <c r="B2214" s="96" t="s">
        <v>4621</v>
      </c>
      <c r="C2214" s="95" t="s">
        <v>282</v>
      </c>
      <c r="D2214" s="97">
        <f>VLOOKUP(A2214,emop0321!D:E,2,0)</f>
        <v>149.64</v>
      </c>
      <c r="E2214" s="98"/>
      <c r="F2214" s="98"/>
    </row>
    <row r="2215" ht="11.25" customHeight="1">
      <c r="A2215" s="95" t="s">
        <v>4622</v>
      </c>
      <c r="B2215" s="96" t="s">
        <v>4623</v>
      </c>
      <c r="C2215" s="95" t="s">
        <v>282</v>
      </c>
      <c r="D2215" s="97">
        <f>VLOOKUP(A2215,emop0321!D:E,2,0)</f>
        <v>164.79</v>
      </c>
      <c r="E2215" s="98"/>
      <c r="F2215" s="98"/>
    </row>
    <row r="2216" ht="11.25" customHeight="1">
      <c r="A2216" s="95" t="s">
        <v>4624</v>
      </c>
      <c r="B2216" s="96" t="s">
        <v>4625</v>
      </c>
      <c r="C2216" s="95" t="s">
        <v>282</v>
      </c>
      <c r="D2216" s="97">
        <f>VLOOKUP(A2216,emop0321!D:E,2,0)</f>
        <v>192.24</v>
      </c>
      <c r="E2216" s="98"/>
      <c r="F2216" s="98"/>
    </row>
    <row r="2217" ht="11.25" customHeight="1">
      <c r="A2217" s="95" t="s">
        <v>4626</v>
      </c>
      <c r="B2217" s="96" t="s">
        <v>4627</v>
      </c>
      <c r="C2217" s="95" t="s">
        <v>282</v>
      </c>
      <c r="D2217" s="97">
        <f>VLOOKUP(A2217,emop0321!D:E,2,0)</f>
        <v>205.22</v>
      </c>
      <c r="E2217" s="98"/>
      <c r="F2217" s="98"/>
    </row>
    <row r="2218" ht="11.25" customHeight="1">
      <c r="A2218" s="95" t="s">
        <v>4628</v>
      </c>
      <c r="B2218" s="96" t="s">
        <v>4629</v>
      </c>
      <c r="C2218" s="95" t="s">
        <v>282</v>
      </c>
      <c r="D2218" s="97">
        <f>VLOOKUP(A2218,emop0321!D:E,2,0)</f>
        <v>218.68</v>
      </c>
      <c r="E2218" s="98"/>
      <c r="F2218" s="98"/>
    </row>
    <row r="2219" ht="11.25" customHeight="1">
      <c r="A2219" s="95" t="s">
        <v>4630</v>
      </c>
      <c r="B2219" s="96" t="s">
        <v>4631</v>
      </c>
      <c r="C2219" s="95" t="s">
        <v>282</v>
      </c>
      <c r="D2219" s="97">
        <f>VLOOKUP(A2219,emop0321!D:E,2,0)</f>
        <v>39.15</v>
      </c>
      <c r="E2219" s="98"/>
      <c r="F2219" s="98"/>
    </row>
    <row r="2220" ht="11.25" customHeight="1">
      <c r="A2220" s="95" t="s">
        <v>4632</v>
      </c>
      <c r="B2220" s="96" t="s">
        <v>4633</v>
      </c>
      <c r="C2220" s="95" t="s">
        <v>282</v>
      </c>
      <c r="D2220" s="97">
        <f>VLOOKUP(A2220,emop0321!D:E,2,0)</f>
        <v>40.35</v>
      </c>
      <c r="E2220" s="98"/>
      <c r="F2220" s="98"/>
    </row>
    <row r="2221" ht="11.25" customHeight="1">
      <c r="A2221" s="95" t="s">
        <v>4634</v>
      </c>
      <c r="B2221" s="96" t="s">
        <v>4635</v>
      </c>
      <c r="C2221" s="95" t="s">
        <v>282</v>
      </c>
      <c r="D2221" s="97">
        <f>VLOOKUP(A2221,emop0321!D:E,2,0)</f>
        <v>148.71</v>
      </c>
      <c r="E2221" s="98"/>
      <c r="F2221" s="98"/>
    </row>
    <row r="2222" ht="11.25" customHeight="1">
      <c r="A2222" s="95" t="s">
        <v>4636</v>
      </c>
      <c r="B2222" s="96" t="s">
        <v>4637</v>
      </c>
      <c r="C2222" s="95" t="s">
        <v>282</v>
      </c>
      <c r="D2222" s="97">
        <f>VLOOKUP(A2222,emop0321!D:E,2,0)</f>
        <v>164.04</v>
      </c>
      <c r="E2222" s="98"/>
      <c r="F2222" s="98"/>
    </row>
    <row r="2223" ht="11.25" customHeight="1">
      <c r="A2223" s="95" t="s">
        <v>4638</v>
      </c>
      <c r="B2223" s="96" t="s">
        <v>4639</v>
      </c>
      <c r="C2223" s="95" t="s">
        <v>282</v>
      </c>
      <c r="D2223" s="97">
        <f>VLOOKUP(A2223,emop0321!D:E,2,0)</f>
        <v>193.48</v>
      </c>
      <c r="E2223" s="98"/>
      <c r="F2223" s="98"/>
    </row>
    <row r="2224" ht="11.25" customHeight="1">
      <c r="A2224" s="95" t="s">
        <v>4640</v>
      </c>
      <c r="B2224" s="96" t="s">
        <v>4641</v>
      </c>
      <c r="C2224" s="95" t="s">
        <v>282</v>
      </c>
      <c r="D2224" s="97">
        <f>VLOOKUP(A2224,emop0321!D:E,2,0)</f>
        <v>9.09</v>
      </c>
      <c r="E2224" s="98"/>
      <c r="F2224" s="98"/>
    </row>
    <row r="2225" ht="11.25" customHeight="1">
      <c r="A2225" s="95" t="s">
        <v>4642</v>
      </c>
      <c r="B2225" s="96" t="s">
        <v>4643</v>
      </c>
      <c r="C2225" s="95" t="s">
        <v>282</v>
      </c>
      <c r="D2225" s="97">
        <f>VLOOKUP(A2225,emop0321!D:E,2,0)</f>
        <v>34.33</v>
      </c>
      <c r="E2225" s="98"/>
      <c r="F2225" s="98"/>
    </row>
    <row r="2226" ht="11.25" customHeight="1">
      <c r="A2226" s="95" t="s">
        <v>4644</v>
      </c>
      <c r="B2226" s="96" t="s">
        <v>4645</v>
      </c>
      <c r="C2226" s="95" t="s">
        <v>282</v>
      </c>
      <c r="D2226" s="97">
        <f>VLOOKUP(A2226,emop0321!D:E,2,0)</f>
        <v>136.68</v>
      </c>
      <c r="E2226" s="98"/>
      <c r="F2226" s="98"/>
    </row>
    <row r="2227" ht="11.25" customHeight="1">
      <c r="A2227" s="95" t="s">
        <v>4646</v>
      </c>
      <c r="B2227" s="96" t="s">
        <v>4647</v>
      </c>
      <c r="C2227" s="95" t="s">
        <v>282</v>
      </c>
      <c r="D2227" s="97">
        <f>VLOOKUP(A2227,emop0321!D:E,2,0)</f>
        <v>188.7</v>
      </c>
      <c r="E2227" s="98"/>
      <c r="F2227" s="98"/>
    </row>
    <row r="2228" ht="11.25" customHeight="1">
      <c r="A2228" s="95" t="s">
        <v>4648</v>
      </c>
      <c r="B2228" s="96" t="s">
        <v>4649</v>
      </c>
      <c r="C2228" s="95" t="s">
        <v>282</v>
      </c>
      <c r="D2228" s="97">
        <f>VLOOKUP(A2228,emop0321!D:E,2,0)</f>
        <v>68.34</v>
      </c>
      <c r="E2228" s="98"/>
      <c r="F2228" s="98"/>
    </row>
    <row r="2229" ht="11.25" customHeight="1">
      <c r="A2229" s="95" t="s">
        <v>4650</v>
      </c>
      <c r="B2229" s="96" t="s">
        <v>4651</v>
      </c>
      <c r="C2229" s="95" t="s">
        <v>282</v>
      </c>
      <c r="D2229" s="97">
        <f>VLOOKUP(A2229,emop0321!D:E,2,0)</f>
        <v>68.34</v>
      </c>
      <c r="E2229" s="98"/>
      <c r="F2229" s="98"/>
    </row>
    <row r="2230" ht="11.25" customHeight="1">
      <c r="A2230" s="95" t="s">
        <v>4652</v>
      </c>
      <c r="B2230" s="96" t="s">
        <v>4653</v>
      </c>
      <c r="C2230" s="95" t="s">
        <v>282</v>
      </c>
      <c r="D2230" s="97">
        <f>VLOOKUP(A2230,emop0321!D:E,2,0)</f>
        <v>136.68</v>
      </c>
      <c r="E2230" s="98"/>
      <c r="F2230" s="98"/>
    </row>
    <row r="2231" ht="11.25" customHeight="1">
      <c r="A2231" s="95" t="s">
        <v>4654</v>
      </c>
      <c r="B2231" s="96" t="s">
        <v>4655</v>
      </c>
      <c r="C2231" s="95" t="s">
        <v>282</v>
      </c>
      <c r="D2231" s="97">
        <f>VLOOKUP(A2231,emop0321!D:E,2,0)</f>
        <v>205.03</v>
      </c>
      <c r="E2231" s="98"/>
      <c r="F2231" s="98"/>
    </row>
    <row r="2232" ht="11.25" customHeight="1">
      <c r="A2232" s="95" t="s">
        <v>4656</v>
      </c>
      <c r="B2232" s="96" t="s">
        <v>4657</v>
      </c>
      <c r="C2232" s="95" t="s">
        <v>282</v>
      </c>
      <c r="D2232" s="97">
        <f>VLOOKUP(A2232,emop0321!D:E,2,0)</f>
        <v>346.7</v>
      </c>
      <c r="E2232" s="98"/>
      <c r="F2232" s="98"/>
    </row>
    <row r="2233" ht="11.25" customHeight="1">
      <c r="A2233" s="95" t="s">
        <v>4658</v>
      </c>
      <c r="B2233" s="96" t="s">
        <v>4659</v>
      </c>
      <c r="C2233" s="95" t="s">
        <v>282</v>
      </c>
      <c r="D2233" s="97">
        <f>VLOOKUP(A2233,emop0321!D:E,2,0)</f>
        <v>89.34</v>
      </c>
      <c r="E2233" s="98"/>
      <c r="F2233" s="98"/>
    </row>
    <row r="2234" ht="11.25" customHeight="1">
      <c r="A2234" s="95" t="s">
        <v>4660</v>
      </c>
      <c r="B2234" s="96" t="s">
        <v>4661</v>
      </c>
      <c r="C2234" s="95" t="s">
        <v>282</v>
      </c>
      <c r="D2234" s="97">
        <f>VLOOKUP(A2234,emop0321!D:E,2,0)</f>
        <v>51.67</v>
      </c>
      <c r="E2234" s="98"/>
      <c r="F2234" s="98"/>
    </row>
    <row r="2235" ht="11.25" customHeight="1">
      <c r="A2235" s="95" t="s">
        <v>4662</v>
      </c>
      <c r="B2235" s="96" t="s">
        <v>4663</v>
      </c>
      <c r="C2235" s="95" t="s">
        <v>361</v>
      </c>
      <c r="D2235" s="97">
        <f>VLOOKUP(A2235,emop0321!D:E,2,0)</f>
        <v>3.47</v>
      </c>
      <c r="E2235" s="98"/>
      <c r="F2235" s="98"/>
    </row>
    <row r="2236" ht="11.25" customHeight="1">
      <c r="A2236" s="95" t="s">
        <v>4664</v>
      </c>
      <c r="B2236" s="96" t="s">
        <v>4665</v>
      </c>
      <c r="C2236" s="95" t="s">
        <v>361</v>
      </c>
      <c r="D2236" s="97">
        <f>VLOOKUP(A2236,emop0321!D:E,2,0)</f>
        <v>5.64</v>
      </c>
      <c r="E2236" s="98"/>
      <c r="F2236" s="98"/>
    </row>
    <row r="2237" ht="11.25" customHeight="1">
      <c r="A2237" s="95" t="s">
        <v>4666</v>
      </c>
      <c r="B2237" s="96" t="s">
        <v>4667</v>
      </c>
      <c r="C2237" s="95" t="s">
        <v>361</v>
      </c>
      <c r="D2237" s="97">
        <f>VLOOKUP(A2237,emop0321!D:E,2,0)</f>
        <v>8.2</v>
      </c>
      <c r="E2237" s="98"/>
      <c r="F2237" s="98"/>
    </row>
    <row r="2238" ht="11.25" customHeight="1">
      <c r="A2238" s="95" t="s">
        <v>4668</v>
      </c>
      <c r="B2238" s="96" t="s">
        <v>4669</v>
      </c>
      <c r="C2238" s="95" t="s">
        <v>361</v>
      </c>
      <c r="D2238" s="97">
        <f>VLOOKUP(A2238,emop0321!D:E,2,0)</f>
        <v>13.47</v>
      </c>
      <c r="E2238" s="98"/>
      <c r="F2238" s="98"/>
    </row>
    <row r="2239" ht="11.25" customHeight="1">
      <c r="A2239" s="95" t="s">
        <v>4670</v>
      </c>
      <c r="B2239" s="96" t="s">
        <v>4671</v>
      </c>
      <c r="C2239" s="95" t="s">
        <v>361</v>
      </c>
      <c r="D2239" s="97">
        <f>VLOOKUP(A2239,emop0321!D:E,2,0)</f>
        <v>20.2</v>
      </c>
      <c r="E2239" s="98"/>
      <c r="F2239" s="98"/>
    </row>
    <row r="2240" ht="11.25" customHeight="1">
      <c r="A2240" s="95" t="s">
        <v>4672</v>
      </c>
      <c r="B2240" s="96" t="s">
        <v>4673</v>
      </c>
      <c r="C2240" s="95" t="s">
        <v>361</v>
      </c>
      <c r="D2240" s="97">
        <f>VLOOKUP(A2240,emop0321!D:E,2,0)</f>
        <v>26.35</v>
      </c>
      <c r="E2240" s="98"/>
      <c r="F2240" s="98"/>
    </row>
    <row r="2241" ht="11.25" customHeight="1">
      <c r="A2241" s="95" t="s">
        <v>4674</v>
      </c>
      <c r="B2241" s="96" t="s">
        <v>4675</v>
      </c>
      <c r="C2241" s="95" t="s">
        <v>361</v>
      </c>
      <c r="D2241" s="97">
        <f>VLOOKUP(A2241,emop0321!D:E,2,0)</f>
        <v>28.9</v>
      </c>
      <c r="E2241" s="98"/>
      <c r="F2241" s="98"/>
    </row>
    <row r="2242" ht="11.25" customHeight="1">
      <c r="A2242" s="95" t="s">
        <v>4676</v>
      </c>
      <c r="B2242" s="96" t="s">
        <v>4677</v>
      </c>
      <c r="C2242" s="95" t="s">
        <v>361</v>
      </c>
      <c r="D2242" s="97">
        <f>VLOOKUP(A2242,emop0321!D:E,2,0)</f>
        <v>33.52</v>
      </c>
      <c r="E2242" s="98"/>
      <c r="F2242" s="98"/>
    </row>
    <row r="2243" ht="11.25" customHeight="1">
      <c r="A2243" s="95" t="s">
        <v>4678</v>
      </c>
      <c r="B2243" s="96" t="s">
        <v>4679</v>
      </c>
      <c r="C2243" s="95" t="s">
        <v>361</v>
      </c>
      <c r="D2243" s="97">
        <f>VLOOKUP(A2243,emop0321!D:E,2,0)</f>
        <v>39.14</v>
      </c>
      <c r="E2243" s="98"/>
      <c r="F2243" s="98"/>
    </row>
    <row r="2244" ht="11.25" customHeight="1">
      <c r="A2244" s="95" t="s">
        <v>4680</v>
      </c>
      <c r="B2244" s="96" t="s">
        <v>4681</v>
      </c>
      <c r="C2244" s="95" t="s">
        <v>361</v>
      </c>
      <c r="D2244" s="97">
        <f>VLOOKUP(A2244,emop0321!D:E,2,0)</f>
        <v>49.6</v>
      </c>
      <c r="E2244" s="98"/>
      <c r="F2244" s="98"/>
    </row>
    <row r="2245" ht="11.25" customHeight="1">
      <c r="A2245" s="95" t="s">
        <v>4682</v>
      </c>
      <c r="B2245" s="96" t="s">
        <v>4683</v>
      </c>
      <c r="C2245" s="95" t="s">
        <v>361</v>
      </c>
      <c r="D2245" s="97">
        <f>VLOOKUP(A2245,emop0321!D:E,2,0)</f>
        <v>49.91</v>
      </c>
      <c r="E2245" s="98"/>
      <c r="F2245" s="98"/>
    </row>
    <row r="2246" ht="11.25" customHeight="1">
      <c r="A2246" s="95" t="s">
        <v>4684</v>
      </c>
      <c r="B2246" s="96" t="s">
        <v>4685</v>
      </c>
      <c r="C2246" s="95" t="s">
        <v>361</v>
      </c>
      <c r="D2246" s="97">
        <f>VLOOKUP(A2246,emop0321!D:E,2,0)</f>
        <v>61.13</v>
      </c>
      <c r="E2246" s="98"/>
      <c r="F2246" s="98"/>
    </row>
    <row r="2247" ht="11.25" customHeight="1">
      <c r="A2247" s="95" t="s">
        <v>4686</v>
      </c>
      <c r="B2247" s="96" t="s">
        <v>4687</v>
      </c>
      <c r="C2247" s="95" t="s">
        <v>361</v>
      </c>
      <c r="D2247" s="97">
        <f>VLOOKUP(A2247,emop0321!D:E,2,0)</f>
        <v>102.76</v>
      </c>
      <c r="E2247" s="98"/>
      <c r="F2247" s="98"/>
    </row>
    <row r="2248" ht="11.25" customHeight="1">
      <c r="A2248" s="95" t="s">
        <v>4688</v>
      </c>
      <c r="B2248" s="96" t="s">
        <v>4689</v>
      </c>
      <c r="C2248" s="95" t="s">
        <v>361</v>
      </c>
      <c r="D2248" s="97">
        <f>VLOOKUP(A2248,emop0321!D:E,2,0)</f>
        <v>122.37</v>
      </c>
      <c r="E2248" s="98"/>
      <c r="F2248" s="98"/>
    </row>
    <row r="2249" ht="11.25" customHeight="1">
      <c r="A2249" s="95" t="s">
        <v>4690</v>
      </c>
      <c r="B2249" s="96" t="s">
        <v>4691</v>
      </c>
      <c r="C2249" s="95" t="s">
        <v>361</v>
      </c>
      <c r="D2249" s="97">
        <f>VLOOKUP(A2249,emop0321!D:E,2,0)</f>
        <v>146.79</v>
      </c>
      <c r="E2249" s="98"/>
      <c r="F2249" s="98"/>
    </row>
    <row r="2250" ht="11.25" customHeight="1">
      <c r="A2250" s="95" t="s">
        <v>4692</v>
      </c>
      <c r="B2250" s="96" t="s">
        <v>4693</v>
      </c>
      <c r="C2250" s="95" t="s">
        <v>361</v>
      </c>
      <c r="D2250" s="97">
        <f>VLOOKUP(A2250,emop0321!D:E,2,0)</f>
        <v>171.3</v>
      </c>
      <c r="E2250" s="98"/>
      <c r="F2250" s="98"/>
    </row>
    <row r="2251" ht="11.25" customHeight="1">
      <c r="A2251" s="95" t="s">
        <v>4694</v>
      </c>
      <c r="B2251" s="96" t="s">
        <v>4695</v>
      </c>
      <c r="C2251" s="95" t="s">
        <v>361</v>
      </c>
      <c r="D2251" s="97">
        <f>VLOOKUP(A2251,emop0321!D:E,2,0)</f>
        <v>212.58</v>
      </c>
      <c r="E2251" s="98"/>
      <c r="F2251" s="98"/>
    </row>
    <row r="2252" ht="11.25" customHeight="1">
      <c r="A2252" s="95" t="s">
        <v>4696</v>
      </c>
      <c r="B2252" s="96" t="s">
        <v>4697</v>
      </c>
      <c r="C2252" s="95" t="s">
        <v>361</v>
      </c>
      <c r="D2252" s="97">
        <f>VLOOKUP(A2252,emop0321!D:E,2,0)</f>
        <v>2.33</v>
      </c>
      <c r="E2252" s="98"/>
      <c r="F2252" s="98"/>
    </row>
    <row r="2253" ht="11.25" customHeight="1">
      <c r="A2253" s="95" t="s">
        <v>4698</v>
      </c>
      <c r="B2253" s="96" t="s">
        <v>4699</v>
      </c>
      <c r="C2253" s="95" t="s">
        <v>361</v>
      </c>
      <c r="D2253" s="97">
        <f>VLOOKUP(A2253,emop0321!D:E,2,0)</f>
        <v>3.81</v>
      </c>
      <c r="E2253" s="98"/>
      <c r="F2253" s="98"/>
    </row>
    <row r="2254" ht="11.25" customHeight="1">
      <c r="A2254" s="95" t="s">
        <v>4700</v>
      </c>
      <c r="B2254" s="96" t="s">
        <v>4701</v>
      </c>
      <c r="C2254" s="95" t="s">
        <v>361</v>
      </c>
      <c r="D2254" s="97">
        <f>VLOOKUP(A2254,emop0321!D:E,2,0)</f>
        <v>5.64</v>
      </c>
      <c r="E2254" s="98"/>
      <c r="F2254" s="98"/>
    </row>
    <row r="2255" ht="11.25" customHeight="1">
      <c r="A2255" s="95" t="s">
        <v>4702</v>
      </c>
      <c r="B2255" s="96" t="s">
        <v>4703</v>
      </c>
      <c r="C2255" s="95" t="s">
        <v>361</v>
      </c>
      <c r="D2255" s="97">
        <f>VLOOKUP(A2255,emop0321!D:E,2,0)</f>
        <v>9.42</v>
      </c>
      <c r="E2255" s="98"/>
      <c r="F2255" s="98"/>
    </row>
    <row r="2256" ht="11.25" customHeight="1">
      <c r="A2256" s="95" t="s">
        <v>4704</v>
      </c>
      <c r="B2256" s="96" t="s">
        <v>4705</v>
      </c>
      <c r="C2256" s="95" t="s">
        <v>361</v>
      </c>
      <c r="D2256" s="97">
        <f>VLOOKUP(A2256,emop0321!D:E,2,0)</f>
        <v>14.39</v>
      </c>
      <c r="E2256" s="98"/>
      <c r="F2256" s="98"/>
    </row>
    <row r="2257" ht="11.25" customHeight="1">
      <c r="A2257" s="95" t="s">
        <v>4706</v>
      </c>
      <c r="B2257" s="96" t="s">
        <v>4707</v>
      </c>
      <c r="C2257" s="95" t="s">
        <v>361</v>
      </c>
      <c r="D2257" s="97">
        <f>VLOOKUP(A2257,emop0321!D:E,2,0)</f>
        <v>18.91</v>
      </c>
      <c r="E2257" s="98"/>
      <c r="F2257" s="98"/>
    </row>
    <row r="2258" ht="11.25" customHeight="1">
      <c r="A2258" s="95" t="s">
        <v>4708</v>
      </c>
      <c r="B2258" s="96" t="s">
        <v>4709</v>
      </c>
      <c r="C2258" s="95" t="s">
        <v>361</v>
      </c>
      <c r="D2258" s="97">
        <f>VLOOKUP(A2258,emop0321!D:E,2,0)</f>
        <v>21.65</v>
      </c>
      <c r="E2258" s="98"/>
      <c r="F2258" s="98"/>
    </row>
    <row r="2259" ht="11.25" customHeight="1">
      <c r="A2259" s="95" t="s">
        <v>4710</v>
      </c>
      <c r="B2259" s="96" t="s">
        <v>4711</v>
      </c>
      <c r="C2259" s="95" t="s">
        <v>361</v>
      </c>
      <c r="D2259" s="97">
        <f>VLOOKUP(A2259,emop0321!D:E,2,0)</f>
        <v>25.56</v>
      </c>
      <c r="E2259" s="98"/>
      <c r="F2259" s="98"/>
    </row>
    <row r="2260" ht="11.25" customHeight="1">
      <c r="A2260" s="95" t="s">
        <v>4712</v>
      </c>
      <c r="B2260" s="96" t="s">
        <v>4713</v>
      </c>
      <c r="C2260" s="95" t="s">
        <v>361</v>
      </c>
      <c r="D2260" s="97">
        <f>VLOOKUP(A2260,emop0321!D:E,2,0)</f>
        <v>29.47</v>
      </c>
      <c r="E2260" s="98"/>
      <c r="F2260" s="98"/>
    </row>
    <row r="2261" ht="11.25" customHeight="1">
      <c r="A2261" s="95" t="s">
        <v>4714</v>
      </c>
      <c r="B2261" s="96" t="s">
        <v>4715</v>
      </c>
      <c r="C2261" s="95" t="s">
        <v>361</v>
      </c>
      <c r="D2261" s="97">
        <f>VLOOKUP(A2261,emop0321!D:E,2,0)</f>
        <v>33.64</v>
      </c>
      <c r="E2261" s="98"/>
      <c r="F2261" s="98"/>
    </row>
    <row r="2262" ht="11.25" customHeight="1">
      <c r="A2262" s="95" t="s">
        <v>4716</v>
      </c>
      <c r="B2262" s="96" t="s">
        <v>4717</v>
      </c>
      <c r="C2262" s="95" t="s">
        <v>361</v>
      </c>
      <c r="D2262" s="97">
        <f>VLOOKUP(A2262,emop0321!D:E,2,0)</f>
        <v>37.82</v>
      </c>
      <c r="E2262" s="98"/>
      <c r="F2262" s="98"/>
    </row>
    <row r="2263" ht="11.25" customHeight="1">
      <c r="A2263" s="95" t="s">
        <v>4718</v>
      </c>
      <c r="B2263" s="96" t="s">
        <v>4719</v>
      </c>
      <c r="C2263" s="95" t="s">
        <v>361</v>
      </c>
      <c r="D2263" s="97">
        <f>VLOOKUP(A2263,emop0321!D:E,2,0)</f>
        <v>46.63</v>
      </c>
      <c r="E2263" s="98"/>
      <c r="F2263" s="98"/>
    </row>
    <row r="2264" ht="11.25" customHeight="1">
      <c r="A2264" s="95" t="s">
        <v>4720</v>
      </c>
      <c r="B2264" s="96" t="s">
        <v>4721</v>
      </c>
      <c r="C2264" s="95" t="s">
        <v>361</v>
      </c>
      <c r="D2264" s="97">
        <f>VLOOKUP(A2264,emop0321!D:E,2,0)</f>
        <v>85.42</v>
      </c>
      <c r="E2264" s="98"/>
      <c r="F2264" s="98"/>
    </row>
    <row r="2265" ht="11.25" customHeight="1">
      <c r="A2265" s="95" t="s">
        <v>4722</v>
      </c>
      <c r="B2265" s="96" t="s">
        <v>4723</v>
      </c>
      <c r="C2265" s="95" t="s">
        <v>361</v>
      </c>
      <c r="D2265" s="97">
        <f>VLOOKUP(A2265,emop0321!D:E,2,0)</f>
        <v>102.46</v>
      </c>
      <c r="E2265" s="98"/>
      <c r="F2265" s="98"/>
    </row>
    <row r="2266" ht="11.25" customHeight="1">
      <c r="A2266" s="95" t="s">
        <v>4724</v>
      </c>
      <c r="B2266" s="96" t="s">
        <v>4725</v>
      </c>
      <c r="C2266" s="95" t="s">
        <v>361</v>
      </c>
      <c r="D2266" s="97">
        <f>VLOOKUP(A2266,emop0321!D:E,2,0)</f>
        <v>123.91</v>
      </c>
      <c r="E2266" s="98"/>
      <c r="F2266" s="98"/>
    </row>
    <row r="2267" ht="11.25" customHeight="1">
      <c r="A2267" s="95" t="s">
        <v>4726</v>
      </c>
      <c r="B2267" s="96" t="s">
        <v>4727</v>
      </c>
      <c r="C2267" s="95" t="s">
        <v>361</v>
      </c>
      <c r="D2267" s="97">
        <f>VLOOKUP(A2267,emop0321!D:E,2,0)</f>
        <v>145.44</v>
      </c>
      <c r="E2267" s="98"/>
      <c r="F2267" s="98"/>
    </row>
    <row r="2268" ht="11.25" customHeight="1">
      <c r="A2268" s="95" t="s">
        <v>4728</v>
      </c>
      <c r="B2268" s="96" t="s">
        <v>4729</v>
      </c>
      <c r="C2268" s="95" t="s">
        <v>361</v>
      </c>
      <c r="D2268" s="97">
        <f>VLOOKUP(A2268,emop0321!D:E,2,0)</f>
        <v>181.32</v>
      </c>
      <c r="E2268" s="98"/>
      <c r="F2268" s="98"/>
    </row>
    <row r="2269" ht="11.25" customHeight="1">
      <c r="A2269" s="95" t="s">
        <v>4730</v>
      </c>
      <c r="B2269" s="96" t="s">
        <v>4731</v>
      </c>
      <c r="C2269" s="95" t="s">
        <v>361</v>
      </c>
      <c r="D2269" s="97">
        <f>VLOOKUP(A2269,emop0321!D:E,2,0)</f>
        <v>8.06</v>
      </c>
      <c r="E2269" s="98"/>
      <c r="F2269" s="98"/>
    </row>
    <row r="2270" ht="11.25" customHeight="1">
      <c r="A2270" s="95" t="s">
        <v>4732</v>
      </c>
      <c r="B2270" s="96" t="s">
        <v>4733</v>
      </c>
      <c r="C2270" s="95" t="s">
        <v>361</v>
      </c>
      <c r="D2270" s="97">
        <f>VLOOKUP(A2270,emop0321!D:E,2,0)</f>
        <v>13.29</v>
      </c>
      <c r="E2270" s="98"/>
      <c r="F2270" s="98"/>
    </row>
    <row r="2271" ht="11.25" customHeight="1">
      <c r="A2271" s="95" t="s">
        <v>4734</v>
      </c>
      <c r="B2271" s="96" t="s">
        <v>4735</v>
      </c>
      <c r="C2271" s="95" t="s">
        <v>361</v>
      </c>
      <c r="D2271" s="97">
        <f>VLOOKUP(A2271,emop0321!D:E,2,0)</f>
        <v>19.99</v>
      </c>
      <c r="E2271" s="98"/>
      <c r="F2271" s="98"/>
    </row>
    <row r="2272" ht="11.25" customHeight="1">
      <c r="A2272" s="95" t="s">
        <v>4736</v>
      </c>
      <c r="B2272" s="96" t="s">
        <v>4737</v>
      </c>
      <c r="C2272" s="95" t="s">
        <v>361</v>
      </c>
      <c r="D2272" s="97">
        <f>VLOOKUP(A2272,emop0321!D:E,2,0)</f>
        <v>26.06</v>
      </c>
      <c r="E2272" s="98"/>
      <c r="F2272" s="98"/>
    </row>
    <row r="2273" ht="11.25" customHeight="1">
      <c r="A2273" s="95" t="s">
        <v>4738</v>
      </c>
      <c r="B2273" s="96" t="s">
        <v>4739</v>
      </c>
      <c r="C2273" s="95" t="s">
        <v>361</v>
      </c>
      <c r="D2273" s="97">
        <f>VLOOKUP(A2273,emop0321!D:E,2,0)</f>
        <v>28.51</v>
      </c>
      <c r="E2273" s="98"/>
      <c r="F2273" s="98"/>
    </row>
    <row r="2274" ht="11.25" customHeight="1">
      <c r="A2274" s="95" t="s">
        <v>4740</v>
      </c>
      <c r="B2274" s="96" t="s">
        <v>4741</v>
      </c>
      <c r="C2274" s="95" t="s">
        <v>282</v>
      </c>
      <c r="D2274" s="97">
        <f>VLOOKUP(A2274,emop0321!D:E,2,0)</f>
        <v>6.66</v>
      </c>
      <c r="E2274" s="98"/>
      <c r="F2274" s="98"/>
    </row>
    <row r="2275" ht="11.25" customHeight="1">
      <c r="A2275" s="95" t="s">
        <v>4742</v>
      </c>
      <c r="B2275" s="96" t="s">
        <v>4743</v>
      </c>
      <c r="C2275" s="95" t="s">
        <v>282</v>
      </c>
      <c r="D2275" s="97">
        <f>VLOOKUP(A2275,emop0321!D:E,2,0)</f>
        <v>10</v>
      </c>
      <c r="E2275" s="98"/>
      <c r="F2275" s="98"/>
    </row>
    <row r="2276" ht="11.25" customHeight="1">
      <c r="A2276" s="95" t="s">
        <v>4744</v>
      </c>
      <c r="B2276" s="96" t="s">
        <v>4745</v>
      </c>
      <c r="C2276" s="95" t="s">
        <v>282</v>
      </c>
      <c r="D2276" s="97">
        <f>VLOOKUP(A2276,emop0321!D:E,2,0)</f>
        <v>13.33</v>
      </c>
      <c r="E2276" s="98"/>
      <c r="F2276" s="98"/>
    </row>
    <row r="2277" ht="11.25" customHeight="1">
      <c r="A2277" s="95" t="s">
        <v>4746</v>
      </c>
      <c r="B2277" s="96" t="s">
        <v>4747</v>
      </c>
      <c r="C2277" s="95" t="s">
        <v>282</v>
      </c>
      <c r="D2277" s="97">
        <f>VLOOKUP(A2277,emop0321!D:E,2,0)</f>
        <v>16.67</v>
      </c>
      <c r="E2277" s="98"/>
      <c r="F2277" s="98"/>
    </row>
    <row r="2278" ht="11.25" customHeight="1">
      <c r="A2278" s="95" t="s">
        <v>4748</v>
      </c>
      <c r="B2278" s="96" t="s">
        <v>4749</v>
      </c>
      <c r="C2278" s="95" t="s">
        <v>282</v>
      </c>
      <c r="D2278" s="97">
        <f>VLOOKUP(A2278,emop0321!D:E,2,0)</f>
        <v>20</v>
      </c>
      <c r="E2278" s="98"/>
      <c r="F2278" s="98"/>
    </row>
    <row r="2279" ht="11.25" customHeight="1">
      <c r="A2279" s="95" t="s">
        <v>4750</v>
      </c>
      <c r="B2279" s="96" t="s">
        <v>4751</v>
      </c>
      <c r="C2279" s="95" t="s">
        <v>282</v>
      </c>
      <c r="D2279" s="97">
        <f>VLOOKUP(A2279,emop0321!D:E,2,0)</f>
        <v>23.33</v>
      </c>
      <c r="E2279" s="98"/>
      <c r="F2279" s="98"/>
    </row>
    <row r="2280" ht="11.25" customHeight="1">
      <c r="A2280" s="95" t="s">
        <v>4752</v>
      </c>
      <c r="B2280" s="96" t="s">
        <v>4753</v>
      </c>
      <c r="C2280" s="95" t="s">
        <v>282</v>
      </c>
      <c r="D2280" s="97">
        <f>VLOOKUP(A2280,emop0321!D:E,2,0)</f>
        <v>26.67</v>
      </c>
      <c r="E2280" s="98"/>
      <c r="F2280" s="98"/>
    </row>
    <row r="2281" ht="11.25" customHeight="1">
      <c r="A2281" s="95" t="s">
        <v>4754</v>
      </c>
      <c r="B2281" s="96" t="s">
        <v>4755</v>
      </c>
      <c r="C2281" s="95" t="s">
        <v>282</v>
      </c>
      <c r="D2281" s="97">
        <f>VLOOKUP(A2281,emop0321!D:E,2,0)</f>
        <v>30</v>
      </c>
      <c r="E2281" s="98"/>
      <c r="F2281" s="98"/>
    </row>
    <row r="2282" ht="11.25" customHeight="1">
      <c r="A2282" s="95" t="s">
        <v>4756</v>
      </c>
      <c r="B2282" s="96" t="s">
        <v>4757</v>
      </c>
      <c r="C2282" s="95" t="s">
        <v>282</v>
      </c>
      <c r="D2282" s="97">
        <f>VLOOKUP(A2282,emop0321!D:E,2,0)</f>
        <v>33.34</v>
      </c>
      <c r="E2282" s="98"/>
      <c r="F2282" s="98"/>
    </row>
    <row r="2283" ht="11.25" customHeight="1">
      <c r="A2283" s="95" t="s">
        <v>4758</v>
      </c>
      <c r="B2283" s="96" t="s">
        <v>4759</v>
      </c>
      <c r="C2283" s="95" t="s">
        <v>282</v>
      </c>
      <c r="D2283" s="97">
        <f>VLOOKUP(A2283,emop0321!D:E,2,0)</f>
        <v>36.67</v>
      </c>
      <c r="E2283" s="98"/>
      <c r="F2283" s="98"/>
    </row>
    <row r="2284" ht="11.25" customHeight="1">
      <c r="A2284" s="95" t="s">
        <v>4760</v>
      </c>
      <c r="B2284" s="96" t="s">
        <v>4761</v>
      </c>
      <c r="C2284" s="95" t="s">
        <v>282</v>
      </c>
      <c r="D2284" s="97">
        <f>VLOOKUP(A2284,emop0321!D:E,2,0)</f>
        <v>40</v>
      </c>
      <c r="E2284" s="98"/>
      <c r="F2284" s="98"/>
    </row>
    <row r="2285" ht="11.25" customHeight="1">
      <c r="A2285" s="95" t="s">
        <v>4762</v>
      </c>
      <c r="B2285" s="96" t="s">
        <v>4763</v>
      </c>
      <c r="C2285" s="95" t="s">
        <v>282</v>
      </c>
      <c r="D2285" s="97">
        <f>VLOOKUP(A2285,emop0321!D:E,2,0)</f>
        <v>43.34</v>
      </c>
      <c r="E2285" s="98"/>
      <c r="F2285" s="98"/>
    </row>
    <row r="2286" ht="11.25" customHeight="1">
      <c r="A2286" s="95" t="s">
        <v>4764</v>
      </c>
      <c r="B2286" s="96" t="s">
        <v>4765</v>
      </c>
      <c r="C2286" s="95" t="s">
        <v>282</v>
      </c>
      <c r="D2286" s="97">
        <f>VLOOKUP(A2286,emop0321!D:E,2,0)</f>
        <v>46.67</v>
      </c>
      <c r="E2286" s="98"/>
      <c r="F2286" s="98"/>
    </row>
    <row r="2287" ht="11.25" customHeight="1">
      <c r="A2287" s="95" t="s">
        <v>4766</v>
      </c>
      <c r="B2287" s="96" t="s">
        <v>4767</v>
      </c>
      <c r="C2287" s="95" t="s">
        <v>282</v>
      </c>
      <c r="D2287" s="97">
        <f>VLOOKUP(A2287,emop0321!D:E,2,0)</f>
        <v>50.01</v>
      </c>
      <c r="E2287" s="98"/>
      <c r="F2287" s="98"/>
    </row>
    <row r="2288" ht="11.25" customHeight="1">
      <c r="A2288" s="95" t="s">
        <v>4768</v>
      </c>
      <c r="B2288" s="96" t="s">
        <v>4769</v>
      </c>
      <c r="C2288" s="95" t="s">
        <v>282</v>
      </c>
      <c r="D2288" s="97">
        <f>VLOOKUP(A2288,emop0321!D:E,2,0)</f>
        <v>53.34</v>
      </c>
      <c r="E2288" s="98"/>
      <c r="F2288" s="98"/>
    </row>
    <row r="2289" ht="11.25" customHeight="1">
      <c r="A2289" s="95" t="s">
        <v>4770</v>
      </c>
      <c r="B2289" s="96" t="s">
        <v>4771</v>
      </c>
      <c r="C2289" s="95" t="s">
        <v>282</v>
      </c>
      <c r="D2289" s="97">
        <f>VLOOKUP(A2289,emop0321!D:E,2,0)</f>
        <v>56.67</v>
      </c>
      <c r="E2289" s="98"/>
      <c r="F2289" s="98"/>
    </row>
    <row r="2290" ht="11.25" customHeight="1">
      <c r="A2290" s="95" t="s">
        <v>4772</v>
      </c>
      <c r="B2290" s="96" t="s">
        <v>4773</v>
      </c>
      <c r="C2290" s="95" t="s">
        <v>282</v>
      </c>
      <c r="D2290" s="97">
        <f>VLOOKUP(A2290,emop0321!D:E,2,0)</f>
        <v>63.34</v>
      </c>
      <c r="E2290" s="98"/>
      <c r="F2290" s="98"/>
    </row>
    <row r="2291" ht="11.25" customHeight="1">
      <c r="A2291" s="95" t="s">
        <v>4774</v>
      </c>
      <c r="B2291" s="96" t="s">
        <v>4775</v>
      </c>
      <c r="C2291" s="95" t="s">
        <v>282</v>
      </c>
      <c r="D2291" s="97">
        <f>VLOOKUP(A2291,emop0321!D:E,2,0)</f>
        <v>16.67</v>
      </c>
      <c r="E2291" s="98"/>
      <c r="F2291" s="98"/>
    </row>
    <row r="2292" ht="11.25" customHeight="1">
      <c r="A2292" s="95" t="s">
        <v>4776</v>
      </c>
      <c r="B2292" s="96" t="s">
        <v>4777</v>
      </c>
      <c r="C2292" s="95" t="s">
        <v>282</v>
      </c>
      <c r="D2292" s="97">
        <f>VLOOKUP(A2292,emop0321!D:E,2,0)</f>
        <v>24.67</v>
      </c>
      <c r="E2292" s="98"/>
      <c r="F2292" s="98"/>
    </row>
    <row r="2293" ht="11.25" customHeight="1">
      <c r="A2293" s="95" t="s">
        <v>4778</v>
      </c>
      <c r="B2293" s="96" t="s">
        <v>4779</v>
      </c>
      <c r="C2293" s="95" t="s">
        <v>282</v>
      </c>
      <c r="D2293" s="97">
        <f>VLOOKUP(A2293,emop0321!D:E,2,0)</f>
        <v>32.34</v>
      </c>
      <c r="E2293" s="98"/>
      <c r="F2293" s="98"/>
    </row>
    <row r="2294" ht="11.25" customHeight="1">
      <c r="A2294" s="95" t="s">
        <v>4780</v>
      </c>
      <c r="B2294" s="96" t="s">
        <v>4781</v>
      </c>
      <c r="C2294" s="95" t="s">
        <v>282</v>
      </c>
      <c r="D2294" s="97">
        <f>VLOOKUP(A2294,emop0321!D:E,2,0)</f>
        <v>48.01</v>
      </c>
      <c r="E2294" s="98"/>
      <c r="F2294" s="98"/>
    </row>
    <row r="2295" ht="11.25" customHeight="1">
      <c r="A2295" s="95" t="s">
        <v>4782</v>
      </c>
      <c r="B2295" s="96" t="s">
        <v>4783</v>
      </c>
      <c r="C2295" s="95" t="s">
        <v>282</v>
      </c>
      <c r="D2295" s="97">
        <f>VLOOKUP(A2295,emop0321!D:E,2,0)</f>
        <v>62.34</v>
      </c>
      <c r="E2295" s="98"/>
      <c r="F2295" s="98"/>
    </row>
    <row r="2296" ht="11.25" customHeight="1">
      <c r="A2296" s="95" t="s">
        <v>4784</v>
      </c>
      <c r="B2296" s="96" t="s">
        <v>4785</v>
      </c>
      <c r="C2296" s="95" t="s">
        <v>282</v>
      </c>
      <c r="D2296" s="97">
        <f>VLOOKUP(A2296,emop0321!D:E,2,0)</f>
        <v>76.35</v>
      </c>
      <c r="E2296" s="98"/>
      <c r="F2296" s="98"/>
    </row>
    <row r="2297" ht="11.25" customHeight="1">
      <c r="A2297" s="95" t="s">
        <v>4786</v>
      </c>
      <c r="B2297" s="96" t="s">
        <v>4787</v>
      </c>
      <c r="C2297" s="95" t="s">
        <v>282</v>
      </c>
      <c r="D2297" s="97">
        <f>VLOOKUP(A2297,emop0321!D:E,2,0)</f>
        <v>89.68</v>
      </c>
      <c r="E2297" s="98"/>
      <c r="F2297" s="98"/>
    </row>
    <row r="2298" ht="11.25" customHeight="1">
      <c r="A2298" s="95" t="s">
        <v>4788</v>
      </c>
      <c r="B2298" s="96" t="s">
        <v>4789</v>
      </c>
      <c r="C2298" s="95" t="s">
        <v>282</v>
      </c>
      <c r="D2298" s="97">
        <f>VLOOKUP(A2298,emop0321!D:E,2,0)</f>
        <v>102.02</v>
      </c>
      <c r="E2298" s="98"/>
      <c r="F2298" s="98"/>
    </row>
    <row r="2299" ht="11.25" customHeight="1">
      <c r="A2299" s="95" t="s">
        <v>4790</v>
      </c>
      <c r="B2299" s="96" t="s">
        <v>4791</v>
      </c>
      <c r="C2299" s="95" t="s">
        <v>282</v>
      </c>
      <c r="D2299" s="97">
        <f>VLOOKUP(A2299,emop0321!D:E,2,0)</f>
        <v>113.69</v>
      </c>
      <c r="E2299" s="98"/>
      <c r="F2299" s="98"/>
    </row>
    <row r="2300" ht="11.25" customHeight="1">
      <c r="A2300" s="95" t="s">
        <v>4792</v>
      </c>
      <c r="B2300" s="96" t="s">
        <v>4793</v>
      </c>
      <c r="C2300" s="95" t="s">
        <v>282</v>
      </c>
      <c r="D2300" s="97">
        <f>VLOOKUP(A2300,emop0321!D:E,2,0)</f>
        <v>125.02</v>
      </c>
      <c r="E2300" s="98"/>
      <c r="F2300" s="98"/>
    </row>
    <row r="2301" ht="11.25" customHeight="1">
      <c r="A2301" s="95" t="s">
        <v>4794</v>
      </c>
      <c r="B2301" s="96" t="s">
        <v>4795</v>
      </c>
      <c r="C2301" s="95" t="s">
        <v>282</v>
      </c>
      <c r="D2301" s="97">
        <f>VLOOKUP(A2301,emop0321!D:E,2,0)</f>
        <v>135.36</v>
      </c>
      <c r="E2301" s="98"/>
      <c r="F2301" s="98"/>
    </row>
    <row r="2302" ht="11.25" customHeight="1">
      <c r="A2302" s="95" t="s">
        <v>4796</v>
      </c>
      <c r="B2302" s="96" t="s">
        <v>4797</v>
      </c>
      <c r="C2302" s="95" t="s">
        <v>282</v>
      </c>
      <c r="D2302" s="97">
        <f>VLOOKUP(A2302,emop0321!D:E,2,0)</f>
        <v>154.36</v>
      </c>
      <c r="E2302" s="98"/>
      <c r="F2302" s="98"/>
    </row>
    <row r="2303" ht="11.25" customHeight="1">
      <c r="A2303" s="95" t="s">
        <v>4798</v>
      </c>
      <c r="B2303" s="96" t="s">
        <v>4799</v>
      </c>
      <c r="C2303" s="95" t="s">
        <v>282</v>
      </c>
      <c r="D2303" s="97">
        <f>VLOOKUP(A2303,emop0321!D:E,2,0)</f>
        <v>170.37</v>
      </c>
      <c r="E2303" s="98"/>
      <c r="F2303" s="98"/>
    </row>
    <row r="2304" ht="11.25" customHeight="1">
      <c r="A2304" s="95" t="s">
        <v>4800</v>
      </c>
      <c r="B2304" s="96" t="s">
        <v>4801</v>
      </c>
      <c r="C2304" s="95" t="s">
        <v>282</v>
      </c>
      <c r="D2304" s="97">
        <f>VLOOKUP(A2304,emop0321!D:E,2,0)</f>
        <v>178.04</v>
      </c>
      <c r="E2304" s="98"/>
      <c r="F2304" s="98"/>
    </row>
    <row r="2305" ht="11.25" customHeight="1">
      <c r="A2305" s="95" t="s">
        <v>4802</v>
      </c>
      <c r="B2305" s="96" t="s">
        <v>4803</v>
      </c>
      <c r="C2305" s="95" t="s">
        <v>282</v>
      </c>
      <c r="D2305" s="97">
        <f>VLOOKUP(A2305,emop0321!D:E,2,0)</f>
        <v>183.7</v>
      </c>
      <c r="E2305" s="98"/>
      <c r="F2305" s="98"/>
    </row>
    <row r="2306" ht="11.25" customHeight="1">
      <c r="A2306" s="95" t="s">
        <v>4804</v>
      </c>
      <c r="B2306" s="96" t="s">
        <v>4805</v>
      </c>
      <c r="C2306" s="95" t="s">
        <v>282</v>
      </c>
      <c r="D2306" s="97">
        <f>VLOOKUP(A2306,emop0321!D:E,2,0)</f>
        <v>201.71</v>
      </c>
      <c r="E2306" s="98"/>
      <c r="F2306" s="98"/>
    </row>
    <row r="2307" ht="11.25" customHeight="1">
      <c r="A2307" s="95" t="s">
        <v>4806</v>
      </c>
      <c r="B2307" s="96" t="s">
        <v>4807</v>
      </c>
      <c r="C2307" s="95" t="s">
        <v>282</v>
      </c>
      <c r="D2307" s="97">
        <f>VLOOKUP(A2307,emop0321!D:E,2,0)</f>
        <v>209.04</v>
      </c>
      <c r="E2307" s="98"/>
      <c r="F2307" s="98"/>
    </row>
    <row r="2308" ht="11.25" customHeight="1">
      <c r="A2308" s="95" t="s">
        <v>4808</v>
      </c>
      <c r="B2308" s="96" t="s">
        <v>4809</v>
      </c>
      <c r="C2308" s="95" t="s">
        <v>282</v>
      </c>
      <c r="D2308" s="97">
        <f>VLOOKUP(A2308,emop0321!D:E,2,0)</f>
        <v>20.85</v>
      </c>
      <c r="E2308" s="98"/>
      <c r="F2308" s="98"/>
    </row>
    <row r="2309" ht="11.25" customHeight="1">
      <c r="A2309" s="95" t="s">
        <v>4810</v>
      </c>
      <c r="B2309" s="96" t="s">
        <v>4811</v>
      </c>
      <c r="C2309" s="95" t="s">
        <v>282</v>
      </c>
      <c r="D2309" s="97">
        <f>VLOOKUP(A2309,emop0321!D:E,2,0)</f>
        <v>30.14</v>
      </c>
      <c r="E2309" s="98"/>
      <c r="F2309" s="98"/>
    </row>
    <row r="2310" ht="11.25" customHeight="1">
      <c r="A2310" s="95" t="s">
        <v>4812</v>
      </c>
      <c r="B2310" s="96" t="s">
        <v>4813</v>
      </c>
      <c r="C2310" s="95" t="s">
        <v>282</v>
      </c>
      <c r="D2310" s="97">
        <f>VLOOKUP(A2310,emop0321!D:E,2,0)</f>
        <v>134.53</v>
      </c>
      <c r="E2310" s="98"/>
      <c r="F2310" s="98"/>
    </row>
    <row r="2311" ht="11.25" customHeight="1">
      <c r="A2311" s="95" t="s">
        <v>4814</v>
      </c>
      <c r="B2311" s="96" t="s">
        <v>4815</v>
      </c>
      <c r="C2311" s="95" t="s">
        <v>282</v>
      </c>
      <c r="D2311" s="97">
        <f>VLOOKUP(A2311,emop0321!D:E,2,0)</f>
        <v>15.87</v>
      </c>
      <c r="E2311" s="98"/>
      <c r="F2311" s="98"/>
    </row>
    <row r="2312" ht="11.25" customHeight="1">
      <c r="A2312" s="95" t="s">
        <v>4816</v>
      </c>
      <c r="B2312" s="96" t="s">
        <v>4817</v>
      </c>
      <c r="C2312" s="95" t="s">
        <v>282</v>
      </c>
      <c r="D2312" s="97">
        <f>VLOOKUP(A2312,emop0321!D:E,2,0)</f>
        <v>19.64</v>
      </c>
      <c r="E2312" s="98"/>
      <c r="F2312" s="98"/>
    </row>
    <row r="2313" ht="11.25" customHeight="1">
      <c r="A2313" s="95" t="s">
        <v>4818</v>
      </c>
      <c r="B2313" s="96" t="s">
        <v>4819</v>
      </c>
      <c r="C2313" s="95" t="s">
        <v>282</v>
      </c>
      <c r="D2313" s="97">
        <f>VLOOKUP(A2313,emop0321!D:E,2,0)</f>
        <v>22.07</v>
      </c>
      <c r="E2313" s="98"/>
      <c r="F2313" s="98"/>
    </row>
    <row r="2314" ht="11.25" customHeight="1">
      <c r="A2314" s="95" t="s">
        <v>4820</v>
      </c>
      <c r="B2314" s="96" t="s">
        <v>4821</v>
      </c>
      <c r="C2314" s="95" t="s">
        <v>282</v>
      </c>
      <c r="D2314" s="97">
        <f>VLOOKUP(A2314,emop0321!D:E,2,0)</f>
        <v>25.69</v>
      </c>
      <c r="E2314" s="98"/>
      <c r="F2314" s="98"/>
    </row>
    <row r="2315" ht="11.25" customHeight="1">
      <c r="A2315" s="95" t="s">
        <v>4822</v>
      </c>
      <c r="B2315" s="96" t="s">
        <v>4823</v>
      </c>
      <c r="C2315" s="95" t="s">
        <v>282</v>
      </c>
      <c r="D2315" s="97">
        <f>VLOOKUP(A2315,emop0321!D:E,2,0)</f>
        <v>28.07</v>
      </c>
      <c r="E2315" s="98"/>
      <c r="F2315" s="98"/>
    </row>
    <row r="2316" ht="11.25" customHeight="1">
      <c r="A2316" s="95" t="s">
        <v>4824</v>
      </c>
      <c r="B2316" s="96" t="s">
        <v>4825</v>
      </c>
      <c r="C2316" s="95" t="s">
        <v>282</v>
      </c>
      <c r="D2316" s="97">
        <f>VLOOKUP(A2316,emop0321!D:E,2,0)</f>
        <v>52.03</v>
      </c>
      <c r="E2316" s="98"/>
      <c r="F2316" s="98"/>
    </row>
    <row r="2317" ht="11.25" customHeight="1">
      <c r="A2317" s="95" t="s">
        <v>4826</v>
      </c>
      <c r="B2317" s="96" t="s">
        <v>4827</v>
      </c>
      <c r="C2317" s="95" t="s">
        <v>282</v>
      </c>
      <c r="D2317" s="97">
        <f>VLOOKUP(A2317,emop0321!D:E,2,0)</f>
        <v>65.84</v>
      </c>
      <c r="E2317" s="98"/>
      <c r="F2317" s="98"/>
    </row>
    <row r="2318" ht="11.25" customHeight="1">
      <c r="A2318" s="95" t="s">
        <v>4828</v>
      </c>
      <c r="B2318" s="96" t="s">
        <v>4829</v>
      </c>
      <c r="C2318" s="95" t="s">
        <v>282</v>
      </c>
      <c r="D2318" s="97">
        <f>VLOOKUP(A2318,emop0321!D:E,2,0)</f>
        <v>68.13</v>
      </c>
      <c r="E2318" s="98"/>
      <c r="F2318" s="98"/>
    </row>
    <row r="2319" ht="11.25" customHeight="1">
      <c r="A2319" s="95" t="s">
        <v>4830</v>
      </c>
      <c r="B2319" s="96" t="s">
        <v>4831</v>
      </c>
      <c r="C2319" s="95" t="s">
        <v>282</v>
      </c>
      <c r="D2319" s="97">
        <f>VLOOKUP(A2319,emop0321!D:E,2,0)</f>
        <v>189.93</v>
      </c>
      <c r="E2319" s="98"/>
      <c r="F2319" s="98"/>
    </row>
    <row r="2320" ht="11.25" customHeight="1">
      <c r="A2320" s="95" t="s">
        <v>4832</v>
      </c>
      <c r="B2320" s="96" t="s">
        <v>4833</v>
      </c>
      <c r="C2320" s="95" t="s">
        <v>282</v>
      </c>
      <c r="D2320" s="97">
        <f>VLOOKUP(A2320,emop0321!D:E,2,0)</f>
        <v>219.6</v>
      </c>
      <c r="E2320" s="98"/>
      <c r="F2320" s="98"/>
    </row>
    <row r="2321" ht="11.25" customHeight="1">
      <c r="A2321" s="95" t="s">
        <v>4834</v>
      </c>
      <c r="B2321" s="96" t="s">
        <v>4835</v>
      </c>
      <c r="C2321" s="95" t="s">
        <v>282</v>
      </c>
      <c r="D2321" s="97">
        <f>VLOOKUP(A2321,emop0321!D:E,2,0)</f>
        <v>262.96</v>
      </c>
      <c r="E2321" s="98"/>
      <c r="F2321" s="98"/>
    </row>
    <row r="2322" ht="11.25" customHeight="1">
      <c r="A2322" s="95" t="s">
        <v>4836</v>
      </c>
      <c r="B2322" s="96" t="s">
        <v>4837</v>
      </c>
      <c r="C2322" s="95" t="s">
        <v>282</v>
      </c>
      <c r="D2322" s="97">
        <f>VLOOKUP(A2322,emop0321!D:E,2,0)</f>
        <v>282.97</v>
      </c>
      <c r="E2322" s="98"/>
      <c r="F2322" s="98"/>
    </row>
    <row r="2323" ht="11.25" customHeight="1">
      <c r="A2323" s="95" t="s">
        <v>4838</v>
      </c>
      <c r="B2323" s="96" t="s">
        <v>4839</v>
      </c>
      <c r="C2323" s="95" t="s">
        <v>282</v>
      </c>
      <c r="D2323" s="97">
        <f>VLOOKUP(A2323,emop0321!D:E,2,0)</f>
        <v>285.23</v>
      </c>
      <c r="E2323" s="98"/>
      <c r="F2323" s="98"/>
    </row>
    <row r="2324" ht="11.25" customHeight="1">
      <c r="A2324" s="95" t="s">
        <v>4840</v>
      </c>
      <c r="B2324" s="96" t="s">
        <v>4841</v>
      </c>
      <c r="C2324" s="95" t="s">
        <v>282</v>
      </c>
      <c r="D2324" s="97">
        <f>VLOOKUP(A2324,emop0321!D:E,2,0)</f>
        <v>308.45</v>
      </c>
      <c r="E2324" s="98"/>
      <c r="F2324" s="98"/>
    </row>
    <row r="2325" ht="11.25" customHeight="1">
      <c r="A2325" s="95" t="s">
        <v>4842</v>
      </c>
      <c r="B2325" s="96" t="s">
        <v>4843</v>
      </c>
      <c r="C2325" s="95" t="s">
        <v>282</v>
      </c>
      <c r="D2325" s="97">
        <f>VLOOKUP(A2325,emop0321!D:E,2,0)</f>
        <v>333.01</v>
      </c>
      <c r="E2325" s="98"/>
      <c r="F2325" s="98"/>
    </row>
    <row r="2326" ht="11.25" customHeight="1">
      <c r="A2326" s="95" t="s">
        <v>4844</v>
      </c>
      <c r="B2326" s="96" t="s">
        <v>4845</v>
      </c>
      <c r="C2326" s="95" t="s">
        <v>282</v>
      </c>
      <c r="D2326" s="97">
        <f>VLOOKUP(A2326,emop0321!D:E,2,0)</f>
        <v>360.3</v>
      </c>
      <c r="E2326" s="98"/>
      <c r="F2326" s="98"/>
    </row>
    <row r="2327" ht="11.25" customHeight="1">
      <c r="A2327" s="95" t="s">
        <v>4846</v>
      </c>
      <c r="B2327" s="96" t="s">
        <v>4847</v>
      </c>
      <c r="C2327" s="95" t="s">
        <v>282</v>
      </c>
      <c r="D2327" s="97">
        <f>VLOOKUP(A2327,emop0321!D:E,2,0)</f>
        <v>395.81</v>
      </c>
      <c r="E2327" s="98"/>
      <c r="F2327" s="98"/>
    </row>
    <row r="2328" ht="11.25" customHeight="1">
      <c r="A2328" s="95" t="s">
        <v>4848</v>
      </c>
      <c r="B2328" s="96" t="s">
        <v>4849</v>
      </c>
      <c r="C2328" s="95" t="s">
        <v>282</v>
      </c>
      <c r="D2328" s="97">
        <f>VLOOKUP(A2328,emop0321!D:E,2,0)</f>
        <v>433.14</v>
      </c>
      <c r="E2328" s="98"/>
      <c r="F2328" s="98"/>
    </row>
    <row r="2329" ht="11.25" customHeight="1">
      <c r="A2329" s="95" t="s">
        <v>4850</v>
      </c>
      <c r="B2329" s="96" t="s">
        <v>4851</v>
      </c>
      <c r="C2329" s="95" t="s">
        <v>282</v>
      </c>
      <c r="D2329" s="97">
        <f>VLOOKUP(A2329,emop0321!D:E,2,0)</f>
        <v>473.24</v>
      </c>
      <c r="E2329" s="98"/>
      <c r="F2329" s="98"/>
    </row>
    <row r="2330" ht="11.25" customHeight="1">
      <c r="A2330" s="95" t="s">
        <v>4852</v>
      </c>
      <c r="B2330" s="96" t="s">
        <v>4853</v>
      </c>
      <c r="C2330" s="95" t="s">
        <v>282</v>
      </c>
      <c r="D2330" s="97">
        <f>VLOOKUP(A2330,emop0321!D:E,2,0)</f>
        <v>545.35</v>
      </c>
      <c r="E2330" s="98"/>
      <c r="F2330" s="98"/>
    </row>
    <row r="2331" ht="11.25" customHeight="1">
      <c r="A2331" s="95" t="s">
        <v>4854</v>
      </c>
      <c r="B2331" s="96" t="s">
        <v>4855</v>
      </c>
      <c r="C2331" s="95" t="s">
        <v>282</v>
      </c>
      <c r="D2331" s="97">
        <f>VLOOKUP(A2331,emop0321!D:E,2,0)</f>
        <v>615.47</v>
      </c>
      <c r="E2331" s="98"/>
      <c r="F2331" s="98"/>
    </row>
    <row r="2332" ht="11.25" customHeight="1">
      <c r="A2332" s="95" t="s">
        <v>4856</v>
      </c>
      <c r="B2332" s="96" t="s">
        <v>4857</v>
      </c>
      <c r="C2332" s="95" t="s">
        <v>282</v>
      </c>
      <c r="D2332" s="97">
        <f>VLOOKUP(A2332,emop0321!D:E,2,0)</f>
        <v>655.8</v>
      </c>
      <c r="E2332" s="98"/>
      <c r="F2332" s="98"/>
    </row>
    <row r="2333" ht="11.25" customHeight="1">
      <c r="A2333" s="95" t="s">
        <v>4858</v>
      </c>
      <c r="B2333" s="96" t="s">
        <v>4859</v>
      </c>
      <c r="C2333" s="95" t="s">
        <v>282</v>
      </c>
      <c r="D2333" s="97">
        <f>VLOOKUP(A2333,emop0321!D:E,2,0)</f>
        <v>24.48</v>
      </c>
      <c r="E2333" s="98"/>
      <c r="F2333" s="98"/>
    </row>
    <row r="2334" ht="11.25" customHeight="1">
      <c r="A2334" s="95" t="s">
        <v>4860</v>
      </c>
      <c r="B2334" s="96" t="s">
        <v>4861</v>
      </c>
      <c r="C2334" s="95" t="s">
        <v>282</v>
      </c>
      <c r="D2334" s="97">
        <f>VLOOKUP(A2334,emop0321!D:E,2,0)</f>
        <v>24.51</v>
      </c>
      <c r="E2334" s="98"/>
      <c r="F2334" s="98"/>
    </row>
    <row r="2335" ht="11.25" customHeight="1">
      <c r="A2335" s="95" t="s">
        <v>4862</v>
      </c>
      <c r="B2335" s="96" t="s">
        <v>4863</v>
      </c>
      <c r="C2335" s="95" t="s">
        <v>282</v>
      </c>
      <c r="D2335" s="97">
        <f>VLOOKUP(A2335,emop0321!D:E,2,0)</f>
        <v>26.95</v>
      </c>
      <c r="E2335" s="98"/>
      <c r="F2335" s="98"/>
    </row>
    <row r="2336" ht="11.25" customHeight="1">
      <c r="A2336" s="95" t="s">
        <v>4864</v>
      </c>
      <c r="B2336" s="96" t="s">
        <v>4865</v>
      </c>
      <c r="C2336" s="95" t="s">
        <v>282</v>
      </c>
      <c r="D2336" s="97">
        <f>VLOOKUP(A2336,emop0321!D:E,2,0)</f>
        <v>26.98</v>
      </c>
      <c r="E2336" s="98"/>
      <c r="F2336" s="98"/>
    </row>
    <row r="2337" ht="11.25" customHeight="1">
      <c r="A2337" s="95" t="s">
        <v>4866</v>
      </c>
      <c r="B2337" s="96" t="s">
        <v>4867</v>
      </c>
      <c r="C2337" s="95" t="s">
        <v>282</v>
      </c>
      <c r="D2337" s="97">
        <f>VLOOKUP(A2337,emop0321!D:E,2,0)</f>
        <v>26.98</v>
      </c>
      <c r="E2337" s="98"/>
      <c r="F2337" s="98"/>
    </row>
    <row r="2338" ht="11.25" customHeight="1">
      <c r="A2338" s="95" t="s">
        <v>4868</v>
      </c>
      <c r="B2338" s="96" t="s">
        <v>4869</v>
      </c>
      <c r="C2338" s="95" t="s">
        <v>282</v>
      </c>
      <c r="D2338" s="97">
        <f>VLOOKUP(A2338,emop0321!D:E,2,0)</f>
        <v>36.4</v>
      </c>
      <c r="E2338" s="98"/>
      <c r="F2338" s="98"/>
    </row>
    <row r="2339" ht="11.25" customHeight="1">
      <c r="A2339" s="95" t="s">
        <v>4870</v>
      </c>
      <c r="B2339" s="96" t="s">
        <v>4871</v>
      </c>
      <c r="C2339" s="95" t="s">
        <v>282</v>
      </c>
      <c r="D2339" s="97">
        <f>VLOOKUP(A2339,emop0321!D:E,2,0)</f>
        <v>36.4</v>
      </c>
      <c r="E2339" s="98"/>
      <c r="F2339" s="98"/>
    </row>
    <row r="2340" ht="11.25" customHeight="1">
      <c r="A2340" s="95" t="s">
        <v>4872</v>
      </c>
      <c r="B2340" s="96" t="s">
        <v>4873</v>
      </c>
      <c r="C2340" s="95" t="s">
        <v>282</v>
      </c>
      <c r="D2340" s="97">
        <f>VLOOKUP(A2340,emop0321!D:E,2,0)</f>
        <v>38.89</v>
      </c>
      <c r="E2340" s="98"/>
      <c r="F2340" s="98"/>
    </row>
    <row r="2341" ht="11.25" customHeight="1">
      <c r="A2341" s="95" t="s">
        <v>4874</v>
      </c>
      <c r="B2341" s="96" t="s">
        <v>4875</v>
      </c>
      <c r="C2341" s="95" t="s">
        <v>282</v>
      </c>
      <c r="D2341" s="97">
        <f>VLOOKUP(A2341,emop0321!D:E,2,0)</f>
        <v>41.38</v>
      </c>
      <c r="E2341" s="98"/>
      <c r="F2341" s="98"/>
    </row>
    <row r="2342" ht="11.25" customHeight="1">
      <c r="A2342" s="95" t="s">
        <v>4876</v>
      </c>
      <c r="B2342" s="96" t="s">
        <v>4877</v>
      </c>
      <c r="C2342" s="95" t="s">
        <v>282</v>
      </c>
      <c r="D2342" s="97">
        <f>VLOOKUP(A2342,emop0321!D:E,2,0)</f>
        <v>41.43</v>
      </c>
      <c r="E2342" s="98"/>
      <c r="F2342" s="98"/>
    </row>
    <row r="2343" ht="11.25" customHeight="1">
      <c r="A2343" s="95" t="s">
        <v>4878</v>
      </c>
      <c r="B2343" s="96" t="s">
        <v>4879</v>
      </c>
      <c r="C2343" s="95" t="s">
        <v>282</v>
      </c>
      <c r="D2343" s="97">
        <f>VLOOKUP(A2343,emop0321!D:E,2,0)</f>
        <v>143.69</v>
      </c>
      <c r="E2343" s="98"/>
      <c r="F2343" s="98"/>
    </row>
    <row r="2344" ht="11.25" customHeight="1">
      <c r="A2344" s="95" t="s">
        <v>4880</v>
      </c>
      <c r="B2344" s="96" t="s">
        <v>4881</v>
      </c>
      <c r="C2344" s="95" t="s">
        <v>282</v>
      </c>
      <c r="D2344" s="97">
        <f>VLOOKUP(A2344,emop0321!D:E,2,0)</f>
        <v>146.34</v>
      </c>
      <c r="E2344" s="98"/>
      <c r="F2344" s="98"/>
    </row>
    <row r="2345" ht="11.25" customHeight="1">
      <c r="A2345" s="95" t="s">
        <v>4882</v>
      </c>
      <c r="B2345" s="96" t="s">
        <v>4883</v>
      </c>
      <c r="C2345" s="95" t="s">
        <v>282</v>
      </c>
      <c r="D2345" s="97">
        <f>VLOOKUP(A2345,emop0321!D:E,2,0)</f>
        <v>148.83</v>
      </c>
      <c r="E2345" s="98"/>
      <c r="F2345" s="98"/>
    </row>
    <row r="2346" ht="11.25" customHeight="1">
      <c r="A2346" s="95" t="s">
        <v>4884</v>
      </c>
      <c r="B2346" s="96" t="s">
        <v>4885</v>
      </c>
      <c r="C2346" s="95" t="s">
        <v>282</v>
      </c>
      <c r="D2346" s="97">
        <f>VLOOKUP(A2346,emop0321!D:E,2,0)</f>
        <v>154.24</v>
      </c>
      <c r="E2346" s="98"/>
      <c r="F2346" s="98"/>
    </row>
    <row r="2347" ht="11.25" customHeight="1">
      <c r="A2347" s="95" t="s">
        <v>4886</v>
      </c>
      <c r="B2347" s="96" t="s">
        <v>4887</v>
      </c>
      <c r="C2347" s="95" t="s">
        <v>282</v>
      </c>
      <c r="D2347" s="97">
        <f>VLOOKUP(A2347,emop0321!D:E,2,0)</f>
        <v>157.43</v>
      </c>
      <c r="E2347" s="98"/>
      <c r="F2347" s="98"/>
    </row>
    <row r="2348" ht="11.25" customHeight="1">
      <c r="A2348" s="95" t="s">
        <v>4888</v>
      </c>
      <c r="B2348" s="96" t="s">
        <v>4889</v>
      </c>
      <c r="C2348" s="95" t="s">
        <v>282</v>
      </c>
      <c r="D2348" s="97">
        <f>VLOOKUP(A2348,emop0321!D:E,2,0)</f>
        <v>161.38</v>
      </c>
      <c r="E2348" s="98"/>
      <c r="F2348" s="98"/>
    </row>
    <row r="2349" ht="11.25" customHeight="1">
      <c r="A2349" s="95" t="s">
        <v>4890</v>
      </c>
      <c r="B2349" s="96" t="s">
        <v>4891</v>
      </c>
      <c r="C2349" s="95" t="s">
        <v>282</v>
      </c>
      <c r="D2349" s="97">
        <f>VLOOKUP(A2349,emop0321!D:E,2,0)</f>
        <v>173.62</v>
      </c>
      <c r="E2349" s="98"/>
      <c r="F2349" s="98"/>
    </row>
    <row r="2350" ht="11.25" customHeight="1">
      <c r="A2350" s="95" t="s">
        <v>4892</v>
      </c>
      <c r="B2350" s="96" t="s">
        <v>4893</v>
      </c>
      <c r="C2350" s="95" t="s">
        <v>282</v>
      </c>
      <c r="D2350" s="97">
        <f>VLOOKUP(A2350,emop0321!D:E,2,0)</f>
        <v>178.54</v>
      </c>
      <c r="E2350" s="98"/>
      <c r="F2350" s="98"/>
    </row>
    <row r="2351" ht="11.25" customHeight="1">
      <c r="A2351" s="95" t="s">
        <v>4894</v>
      </c>
      <c r="B2351" s="96" t="s">
        <v>4895</v>
      </c>
      <c r="C2351" s="95" t="s">
        <v>361</v>
      </c>
      <c r="D2351" s="97">
        <f>VLOOKUP(A2351,emop0321!D:E,2,0)</f>
        <v>21.41</v>
      </c>
      <c r="E2351" s="98"/>
      <c r="F2351" s="98"/>
    </row>
    <row r="2352" ht="11.25" customHeight="1">
      <c r="A2352" s="95" t="s">
        <v>4896</v>
      </c>
      <c r="B2352" s="96" t="s">
        <v>4897</v>
      </c>
      <c r="C2352" s="95" t="s">
        <v>361</v>
      </c>
      <c r="D2352" s="97">
        <f>VLOOKUP(A2352,emop0321!D:E,2,0)</f>
        <v>21.89</v>
      </c>
      <c r="E2352" s="98"/>
      <c r="F2352" s="98"/>
    </row>
    <row r="2353" ht="11.25" customHeight="1">
      <c r="A2353" s="95" t="s">
        <v>4898</v>
      </c>
      <c r="B2353" s="96" t="s">
        <v>4899</v>
      </c>
      <c r="C2353" s="95" t="s">
        <v>361</v>
      </c>
      <c r="D2353" s="97">
        <f>VLOOKUP(A2353,emop0321!D:E,2,0)</f>
        <v>22.54</v>
      </c>
      <c r="E2353" s="98"/>
      <c r="F2353" s="98"/>
    </row>
    <row r="2354" ht="11.25" customHeight="1">
      <c r="A2354" s="95" t="s">
        <v>4900</v>
      </c>
      <c r="B2354" s="96" t="s">
        <v>4901</v>
      </c>
      <c r="C2354" s="95" t="s">
        <v>361</v>
      </c>
      <c r="D2354" s="97">
        <f>VLOOKUP(A2354,emop0321!D:E,2,0)</f>
        <v>23.2</v>
      </c>
      <c r="E2354" s="98"/>
      <c r="F2354" s="98"/>
    </row>
    <row r="2355" ht="11.25" customHeight="1">
      <c r="A2355" s="95" t="s">
        <v>4902</v>
      </c>
      <c r="B2355" s="96" t="s">
        <v>4903</v>
      </c>
      <c r="C2355" s="95" t="s">
        <v>361</v>
      </c>
      <c r="D2355" s="97">
        <f>VLOOKUP(A2355,emop0321!D:E,2,0)</f>
        <v>23.85</v>
      </c>
      <c r="E2355" s="98"/>
      <c r="F2355" s="98"/>
    </row>
    <row r="2356" ht="11.25" customHeight="1">
      <c r="A2356" s="95" t="s">
        <v>4904</v>
      </c>
      <c r="B2356" s="96" t="s">
        <v>4905</v>
      </c>
      <c r="C2356" s="95" t="s">
        <v>361</v>
      </c>
      <c r="D2356" s="97">
        <f>VLOOKUP(A2356,emop0321!D:E,2,0)</f>
        <v>24.51</v>
      </c>
      <c r="E2356" s="98"/>
      <c r="F2356" s="98"/>
    </row>
    <row r="2357" ht="11.25" customHeight="1">
      <c r="A2357" s="95" t="s">
        <v>4906</v>
      </c>
      <c r="B2357" s="96" t="s">
        <v>4907</v>
      </c>
      <c r="C2357" s="95" t="s">
        <v>361</v>
      </c>
      <c r="D2357" s="97">
        <f>VLOOKUP(A2357,emop0321!D:E,2,0)</f>
        <v>25.17</v>
      </c>
      <c r="E2357" s="98"/>
      <c r="F2357" s="98"/>
    </row>
    <row r="2358" ht="11.25" customHeight="1">
      <c r="A2358" s="95" t="s">
        <v>4908</v>
      </c>
      <c r="B2358" s="96" t="s">
        <v>4909</v>
      </c>
      <c r="C2358" s="95" t="s">
        <v>361</v>
      </c>
      <c r="D2358" s="97">
        <f>VLOOKUP(A2358,emop0321!D:E,2,0)</f>
        <v>25.82</v>
      </c>
      <c r="E2358" s="98"/>
      <c r="F2358" s="98"/>
    </row>
    <row r="2359" ht="11.25" customHeight="1">
      <c r="A2359" s="95" t="s">
        <v>4910</v>
      </c>
      <c r="B2359" s="96" t="s">
        <v>4911</v>
      </c>
      <c r="C2359" s="95" t="s">
        <v>361</v>
      </c>
      <c r="D2359" s="97">
        <f>VLOOKUP(A2359,emop0321!D:E,2,0)</f>
        <v>31.19</v>
      </c>
      <c r="E2359" s="98"/>
      <c r="F2359" s="98"/>
    </row>
    <row r="2360" ht="11.25" customHeight="1">
      <c r="A2360" s="95" t="s">
        <v>4912</v>
      </c>
      <c r="B2360" s="96" t="s">
        <v>4913</v>
      </c>
      <c r="C2360" s="95" t="s">
        <v>361</v>
      </c>
      <c r="D2360" s="97">
        <f>VLOOKUP(A2360,emop0321!D:E,2,0)</f>
        <v>41.03</v>
      </c>
      <c r="E2360" s="98"/>
      <c r="F2360" s="98"/>
    </row>
    <row r="2361" ht="11.25" customHeight="1">
      <c r="A2361" s="95" t="s">
        <v>4914</v>
      </c>
      <c r="B2361" s="96" t="s">
        <v>4915</v>
      </c>
      <c r="C2361" s="95" t="s">
        <v>361</v>
      </c>
      <c r="D2361" s="97">
        <f>VLOOKUP(A2361,emop0321!D:E,2,0)</f>
        <v>48.53</v>
      </c>
      <c r="E2361" s="98"/>
      <c r="F2361" s="98"/>
    </row>
    <row r="2362" ht="11.25" customHeight="1">
      <c r="A2362" s="95" t="s">
        <v>4916</v>
      </c>
      <c r="B2362" s="96" t="s">
        <v>4917</v>
      </c>
      <c r="C2362" s="95" t="s">
        <v>361</v>
      </c>
      <c r="D2362" s="97">
        <f>VLOOKUP(A2362,emop0321!D:E,2,0)</f>
        <v>66.21</v>
      </c>
      <c r="E2362" s="98"/>
      <c r="F2362" s="98"/>
    </row>
    <row r="2363" ht="11.25" customHeight="1">
      <c r="A2363" s="95" t="s">
        <v>4918</v>
      </c>
      <c r="B2363" s="96" t="s">
        <v>4919</v>
      </c>
      <c r="C2363" s="95" t="s">
        <v>361</v>
      </c>
      <c r="D2363" s="97">
        <f>VLOOKUP(A2363,emop0321!D:E,2,0)</f>
        <v>192.38</v>
      </c>
      <c r="E2363" s="98"/>
      <c r="F2363" s="98"/>
    </row>
    <row r="2364" ht="11.25" customHeight="1">
      <c r="A2364" s="95" t="s">
        <v>4920</v>
      </c>
      <c r="B2364" s="96" t="s">
        <v>4921</v>
      </c>
      <c r="C2364" s="95" t="s">
        <v>361</v>
      </c>
      <c r="D2364" s="97">
        <f>VLOOKUP(A2364,emop0321!D:E,2,0)</f>
        <v>235.08</v>
      </c>
      <c r="E2364" s="98"/>
      <c r="F2364" s="98"/>
    </row>
    <row r="2365" ht="11.25" customHeight="1">
      <c r="A2365" s="95" t="s">
        <v>4922</v>
      </c>
      <c r="B2365" s="96" t="s">
        <v>4923</v>
      </c>
      <c r="C2365" s="95" t="s">
        <v>361</v>
      </c>
      <c r="D2365" s="97">
        <f>VLOOKUP(A2365,emop0321!D:E,2,0)</f>
        <v>285.92</v>
      </c>
      <c r="E2365" s="98"/>
      <c r="F2365" s="98"/>
    </row>
    <row r="2366" ht="11.25" customHeight="1">
      <c r="A2366" s="95" t="s">
        <v>4924</v>
      </c>
      <c r="B2366" s="96" t="s">
        <v>4925</v>
      </c>
      <c r="C2366" s="95" t="s">
        <v>361</v>
      </c>
      <c r="D2366" s="97">
        <f>VLOOKUP(A2366,emop0321!D:E,2,0)</f>
        <v>365.72</v>
      </c>
      <c r="E2366" s="98"/>
      <c r="F2366" s="98"/>
    </row>
    <row r="2367" ht="11.25" customHeight="1">
      <c r="A2367" s="95" t="s">
        <v>4926</v>
      </c>
      <c r="B2367" s="96" t="s">
        <v>4927</v>
      </c>
      <c r="C2367" s="95" t="s">
        <v>361</v>
      </c>
      <c r="D2367" s="97">
        <f>VLOOKUP(A2367,emop0321!D:E,2,0)</f>
        <v>430.71</v>
      </c>
      <c r="E2367" s="98"/>
      <c r="F2367" s="98"/>
    </row>
    <row r="2368" ht="11.25" customHeight="1">
      <c r="A2368" s="95" t="s">
        <v>4928</v>
      </c>
      <c r="B2368" s="96" t="s">
        <v>4929</v>
      </c>
      <c r="C2368" s="95" t="s">
        <v>361</v>
      </c>
      <c r="D2368" s="97">
        <f>VLOOKUP(A2368,emop0321!D:E,2,0)</f>
        <v>558.74</v>
      </c>
      <c r="E2368" s="98"/>
      <c r="F2368" s="98"/>
    </row>
    <row r="2369" ht="11.25" customHeight="1">
      <c r="A2369" s="95" t="s">
        <v>4930</v>
      </c>
      <c r="B2369" s="96" t="s">
        <v>4931</v>
      </c>
      <c r="C2369" s="95" t="s">
        <v>361</v>
      </c>
      <c r="D2369" s="97">
        <f>VLOOKUP(A2369,emop0321!D:E,2,0)</f>
        <v>672.05</v>
      </c>
      <c r="E2369" s="98"/>
      <c r="F2369" s="98"/>
    </row>
    <row r="2370" ht="11.25" customHeight="1">
      <c r="A2370" s="95" t="s">
        <v>4932</v>
      </c>
      <c r="B2370" s="96" t="s">
        <v>4933</v>
      </c>
      <c r="C2370" s="95" t="s">
        <v>361</v>
      </c>
      <c r="D2370" s="97">
        <f>VLOOKUP(A2370,emop0321!D:E,2,0)</f>
        <v>1163.79</v>
      </c>
      <c r="E2370" s="98"/>
      <c r="F2370" s="98"/>
    </row>
    <row r="2371" ht="11.25" customHeight="1">
      <c r="A2371" s="95" t="s">
        <v>4934</v>
      </c>
      <c r="B2371" s="96" t="s">
        <v>4935</v>
      </c>
      <c r="C2371" s="95" t="s">
        <v>361</v>
      </c>
      <c r="D2371" s="97">
        <f>VLOOKUP(A2371,emop0321!D:E,2,0)</f>
        <v>1681.17</v>
      </c>
      <c r="E2371" s="98"/>
      <c r="F2371" s="98"/>
    </row>
    <row r="2372" ht="11.25" customHeight="1">
      <c r="A2372" s="95" t="s">
        <v>4936</v>
      </c>
      <c r="B2372" s="96" t="s">
        <v>4937</v>
      </c>
      <c r="C2372" s="95" t="s">
        <v>361</v>
      </c>
      <c r="D2372" s="97">
        <f>VLOOKUP(A2372,emop0321!D:E,2,0)</f>
        <v>2059.37</v>
      </c>
      <c r="E2372" s="98"/>
      <c r="F2372" s="98"/>
    </row>
    <row r="2373" ht="11.25" customHeight="1">
      <c r="A2373" s="95" t="s">
        <v>4938</v>
      </c>
      <c r="B2373" s="96" t="s">
        <v>4939</v>
      </c>
      <c r="C2373" s="95" t="s">
        <v>361</v>
      </c>
      <c r="D2373" s="97">
        <f>VLOOKUP(A2373,emop0321!D:E,2,0)</f>
        <v>2513.46</v>
      </c>
      <c r="E2373" s="98"/>
      <c r="F2373" s="98"/>
    </row>
    <row r="2374" ht="11.25" customHeight="1">
      <c r="A2374" s="95" t="s">
        <v>4940</v>
      </c>
      <c r="B2374" s="96" t="s">
        <v>4941</v>
      </c>
      <c r="C2374" s="95" t="s">
        <v>361</v>
      </c>
      <c r="D2374" s="97">
        <f>VLOOKUP(A2374,emop0321!D:E,2,0)</f>
        <v>213.07</v>
      </c>
      <c r="E2374" s="98"/>
      <c r="F2374" s="98"/>
    </row>
    <row r="2375" ht="11.25" customHeight="1">
      <c r="A2375" s="95" t="s">
        <v>4942</v>
      </c>
      <c r="B2375" s="96" t="s">
        <v>4943</v>
      </c>
      <c r="C2375" s="95" t="s">
        <v>361</v>
      </c>
      <c r="D2375" s="97">
        <f>VLOOKUP(A2375,emop0321!D:E,2,0)</f>
        <v>301.1</v>
      </c>
      <c r="E2375" s="98"/>
      <c r="F2375" s="98"/>
    </row>
    <row r="2376" ht="11.25" customHeight="1">
      <c r="A2376" s="95" t="s">
        <v>4944</v>
      </c>
      <c r="B2376" s="96" t="s">
        <v>4945</v>
      </c>
      <c r="C2376" s="95" t="s">
        <v>361</v>
      </c>
      <c r="D2376" s="97">
        <f>VLOOKUP(A2376,emop0321!D:E,2,0)</f>
        <v>318.7</v>
      </c>
      <c r="E2376" s="98"/>
      <c r="F2376" s="98"/>
    </row>
    <row r="2377" ht="11.25" customHeight="1">
      <c r="A2377" s="95" t="s">
        <v>4946</v>
      </c>
      <c r="B2377" s="96" t="s">
        <v>4947</v>
      </c>
      <c r="C2377" s="95" t="s">
        <v>361</v>
      </c>
      <c r="D2377" s="97">
        <f>VLOOKUP(A2377,emop0321!D:E,2,0)</f>
        <v>409.86</v>
      </c>
      <c r="E2377" s="98"/>
      <c r="F2377" s="98"/>
    </row>
    <row r="2378" ht="11.25" customHeight="1">
      <c r="A2378" s="95" t="s">
        <v>4948</v>
      </c>
      <c r="B2378" s="96" t="s">
        <v>4949</v>
      </c>
      <c r="C2378" s="95" t="s">
        <v>361</v>
      </c>
      <c r="D2378" s="97">
        <f>VLOOKUP(A2378,emop0321!D:E,2,0)</f>
        <v>457.11</v>
      </c>
      <c r="E2378" s="98"/>
      <c r="F2378" s="98"/>
    </row>
    <row r="2379" ht="11.25" customHeight="1">
      <c r="A2379" s="95" t="s">
        <v>4950</v>
      </c>
      <c r="B2379" s="96" t="s">
        <v>4951</v>
      </c>
      <c r="C2379" s="95" t="s">
        <v>361</v>
      </c>
      <c r="D2379" s="97">
        <f>VLOOKUP(A2379,emop0321!D:E,2,0)</f>
        <v>627.73</v>
      </c>
      <c r="E2379" s="98"/>
      <c r="F2379" s="98"/>
    </row>
    <row r="2380" ht="11.25" customHeight="1">
      <c r="A2380" s="95" t="s">
        <v>4952</v>
      </c>
      <c r="B2380" s="96" t="s">
        <v>4953</v>
      </c>
      <c r="C2380" s="95" t="s">
        <v>361</v>
      </c>
      <c r="D2380" s="97">
        <f>VLOOKUP(A2380,emop0321!D:E,2,0)</f>
        <v>784.32</v>
      </c>
      <c r="E2380" s="98"/>
      <c r="F2380" s="98"/>
    </row>
    <row r="2381" ht="11.25" customHeight="1">
      <c r="A2381" s="95" t="s">
        <v>4954</v>
      </c>
      <c r="B2381" s="96" t="s">
        <v>4955</v>
      </c>
      <c r="C2381" s="95" t="s">
        <v>361</v>
      </c>
      <c r="D2381" s="97">
        <f>VLOOKUP(A2381,emop0321!D:E,2,0)</f>
        <v>1320.16</v>
      </c>
      <c r="E2381" s="98"/>
      <c r="F2381" s="98"/>
    </row>
    <row r="2382" ht="11.25" customHeight="1">
      <c r="A2382" s="95" t="s">
        <v>4956</v>
      </c>
      <c r="B2382" s="96" t="s">
        <v>4957</v>
      </c>
      <c r="C2382" s="95" t="s">
        <v>361</v>
      </c>
      <c r="D2382" s="97">
        <f>VLOOKUP(A2382,emop0321!D:E,2,0)</f>
        <v>1916.88</v>
      </c>
      <c r="E2382" s="98"/>
      <c r="F2382" s="98"/>
    </row>
    <row r="2383" ht="11.25" customHeight="1">
      <c r="A2383" s="95" t="s">
        <v>4958</v>
      </c>
      <c r="B2383" s="96" t="s">
        <v>4959</v>
      </c>
      <c r="C2383" s="95" t="s">
        <v>361</v>
      </c>
      <c r="D2383" s="97">
        <f>VLOOKUP(A2383,emop0321!D:E,2,0)</f>
        <v>239.52</v>
      </c>
      <c r="E2383" s="98"/>
      <c r="F2383" s="98"/>
    </row>
    <row r="2384" ht="11.25" customHeight="1">
      <c r="A2384" s="95" t="s">
        <v>4960</v>
      </c>
      <c r="B2384" s="96" t="s">
        <v>4961</v>
      </c>
      <c r="C2384" s="95" t="s">
        <v>361</v>
      </c>
      <c r="D2384" s="97">
        <f>VLOOKUP(A2384,emop0321!D:E,2,0)</f>
        <v>348.99</v>
      </c>
      <c r="E2384" s="98"/>
      <c r="F2384" s="98"/>
    </row>
    <row r="2385" ht="11.25" customHeight="1">
      <c r="A2385" s="95" t="s">
        <v>4962</v>
      </c>
      <c r="B2385" s="96" t="s">
        <v>4963</v>
      </c>
      <c r="C2385" s="95" t="s">
        <v>361</v>
      </c>
      <c r="D2385" s="97">
        <f>VLOOKUP(A2385,emop0321!D:E,2,0)</f>
        <v>431.56</v>
      </c>
      <c r="E2385" s="98"/>
      <c r="F2385" s="98"/>
    </row>
    <row r="2386" ht="11.25" customHeight="1">
      <c r="A2386" s="95" t="s">
        <v>4964</v>
      </c>
      <c r="B2386" s="96" t="s">
        <v>4965</v>
      </c>
      <c r="C2386" s="95" t="s">
        <v>361</v>
      </c>
      <c r="D2386" s="97">
        <f>VLOOKUP(A2386,emop0321!D:E,2,0)</f>
        <v>551.29</v>
      </c>
      <c r="E2386" s="98"/>
      <c r="F2386" s="98"/>
    </row>
    <row r="2387" ht="11.25" customHeight="1">
      <c r="A2387" s="95" t="s">
        <v>4966</v>
      </c>
      <c r="B2387" s="96" t="s">
        <v>4967</v>
      </c>
      <c r="C2387" s="95" t="s">
        <v>361</v>
      </c>
      <c r="D2387" s="97">
        <f>VLOOKUP(A2387,emop0321!D:E,2,0)</f>
        <v>677.1</v>
      </c>
      <c r="E2387" s="98"/>
      <c r="F2387" s="98"/>
    </row>
    <row r="2388" ht="11.25" customHeight="1">
      <c r="A2388" s="95" t="s">
        <v>4968</v>
      </c>
      <c r="B2388" s="96" t="s">
        <v>4969</v>
      </c>
      <c r="C2388" s="95" t="s">
        <v>361</v>
      </c>
      <c r="D2388" s="97">
        <f>VLOOKUP(A2388,emop0321!D:E,2,0)</f>
        <v>851.43</v>
      </c>
      <c r="E2388" s="98"/>
      <c r="F2388" s="98"/>
    </row>
    <row r="2389" ht="11.25" customHeight="1">
      <c r="A2389" s="95" t="s">
        <v>4970</v>
      </c>
      <c r="B2389" s="96" t="s">
        <v>4971</v>
      </c>
      <c r="C2389" s="95" t="s">
        <v>361</v>
      </c>
      <c r="D2389" s="97">
        <f>VLOOKUP(A2389,emop0321!D:E,2,0)</f>
        <v>1045.33</v>
      </c>
      <c r="E2389" s="98"/>
      <c r="F2389" s="98"/>
    </row>
    <row r="2390" ht="11.25" customHeight="1">
      <c r="A2390" s="95" t="s">
        <v>4972</v>
      </c>
      <c r="B2390" s="96" t="s">
        <v>4973</v>
      </c>
      <c r="C2390" s="95" t="s">
        <v>361</v>
      </c>
      <c r="D2390" s="97">
        <f>VLOOKUP(A2390,emop0321!D:E,2,0)</f>
        <v>1475.38</v>
      </c>
      <c r="E2390" s="98"/>
      <c r="F2390" s="98"/>
    </row>
    <row r="2391" ht="11.25" customHeight="1">
      <c r="A2391" s="95" t="s">
        <v>4974</v>
      </c>
      <c r="B2391" s="96" t="s">
        <v>4975</v>
      </c>
      <c r="C2391" s="95" t="s">
        <v>361</v>
      </c>
      <c r="D2391" s="97">
        <f>VLOOKUP(A2391,emop0321!D:E,2,0)</f>
        <v>2152.59</v>
      </c>
      <c r="E2391" s="98"/>
      <c r="F2391" s="98"/>
    </row>
    <row r="2392" ht="11.25" customHeight="1">
      <c r="A2392" s="95" t="s">
        <v>4976</v>
      </c>
      <c r="B2392" s="96" t="s">
        <v>4977</v>
      </c>
      <c r="C2392" s="95" t="s">
        <v>361</v>
      </c>
      <c r="D2392" s="97">
        <f>VLOOKUP(A2392,emop0321!D:E,2,0)</f>
        <v>47.41</v>
      </c>
      <c r="E2392" s="98"/>
      <c r="F2392" s="98"/>
    </row>
    <row r="2393" ht="11.25" customHeight="1">
      <c r="A2393" s="95" t="s">
        <v>4978</v>
      </c>
      <c r="B2393" s="96" t="s">
        <v>4979</v>
      </c>
      <c r="C2393" s="95" t="s">
        <v>361</v>
      </c>
      <c r="D2393" s="97">
        <f>VLOOKUP(A2393,emop0321!D:E,2,0)</f>
        <v>65.45</v>
      </c>
      <c r="E2393" s="98"/>
      <c r="F2393" s="98"/>
    </row>
    <row r="2394" ht="11.25" customHeight="1">
      <c r="A2394" s="95" t="s">
        <v>4980</v>
      </c>
      <c r="B2394" s="96" t="s">
        <v>4981</v>
      </c>
      <c r="C2394" s="95" t="s">
        <v>361</v>
      </c>
      <c r="D2394" s="97">
        <f>VLOOKUP(A2394,emop0321!D:E,2,0)</f>
        <v>109.8</v>
      </c>
      <c r="E2394" s="98"/>
      <c r="F2394" s="98"/>
    </row>
    <row r="2395" ht="11.25" customHeight="1">
      <c r="A2395" s="95" t="s">
        <v>4982</v>
      </c>
      <c r="B2395" s="96" t="s">
        <v>4983</v>
      </c>
      <c r="C2395" s="95" t="s">
        <v>361</v>
      </c>
      <c r="D2395" s="97">
        <f>VLOOKUP(A2395,emop0321!D:E,2,0)</f>
        <v>139.93</v>
      </c>
      <c r="E2395" s="98"/>
      <c r="F2395" s="98"/>
    </row>
    <row r="2396" ht="11.25" customHeight="1">
      <c r="A2396" s="95" t="s">
        <v>4984</v>
      </c>
      <c r="B2396" s="96" t="s">
        <v>4985</v>
      </c>
      <c r="C2396" s="95" t="s">
        <v>361</v>
      </c>
      <c r="D2396" s="97">
        <f>VLOOKUP(A2396,emop0321!D:E,2,0)</f>
        <v>329.32</v>
      </c>
      <c r="E2396" s="98"/>
      <c r="F2396" s="98"/>
    </row>
    <row r="2397" ht="11.25" customHeight="1">
      <c r="A2397" s="95" t="s">
        <v>4986</v>
      </c>
      <c r="B2397" s="96" t="s">
        <v>4987</v>
      </c>
      <c r="C2397" s="95" t="s">
        <v>361</v>
      </c>
      <c r="D2397" s="97">
        <f>VLOOKUP(A2397,emop0321!D:E,2,0)</f>
        <v>405.32</v>
      </c>
      <c r="E2397" s="98"/>
      <c r="F2397" s="98"/>
    </row>
    <row r="2398" ht="11.25" customHeight="1">
      <c r="A2398" s="95" t="s">
        <v>4988</v>
      </c>
      <c r="B2398" s="96" t="s">
        <v>4989</v>
      </c>
      <c r="C2398" s="95" t="s">
        <v>361</v>
      </c>
      <c r="D2398" s="97">
        <f>VLOOKUP(A2398,emop0321!D:E,2,0)</f>
        <v>53.75</v>
      </c>
      <c r="E2398" s="98"/>
      <c r="F2398" s="98"/>
    </row>
    <row r="2399" ht="11.25" customHeight="1">
      <c r="A2399" s="95" t="s">
        <v>4990</v>
      </c>
      <c r="B2399" s="96" t="s">
        <v>4991</v>
      </c>
      <c r="C2399" s="95" t="s">
        <v>361</v>
      </c>
      <c r="D2399" s="97">
        <f>VLOOKUP(A2399,emop0321!D:E,2,0)</f>
        <v>77.19</v>
      </c>
      <c r="E2399" s="98"/>
      <c r="F2399" s="98"/>
    </row>
    <row r="2400" ht="11.25" customHeight="1">
      <c r="A2400" s="95" t="s">
        <v>4992</v>
      </c>
      <c r="B2400" s="96" t="s">
        <v>4993</v>
      </c>
      <c r="C2400" s="95" t="s">
        <v>361</v>
      </c>
      <c r="D2400" s="97">
        <f>VLOOKUP(A2400,emop0321!D:E,2,0)</f>
        <v>102.32</v>
      </c>
      <c r="E2400" s="98"/>
      <c r="F2400" s="98"/>
    </row>
    <row r="2401" ht="11.25" customHeight="1">
      <c r="A2401" s="95" t="s">
        <v>4994</v>
      </c>
      <c r="B2401" s="96" t="s">
        <v>4995</v>
      </c>
      <c r="C2401" s="95" t="s">
        <v>361</v>
      </c>
      <c r="D2401" s="97">
        <f>VLOOKUP(A2401,emop0321!D:E,2,0)</f>
        <v>141.08</v>
      </c>
      <c r="E2401" s="98"/>
      <c r="F2401" s="98"/>
    </row>
    <row r="2402" ht="11.25" customHeight="1">
      <c r="A2402" s="95" t="s">
        <v>4996</v>
      </c>
      <c r="B2402" s="96" t="s">
        <v>4997</v>
      </c>
      <c r="C2402" s="95" t="s">
        <v>361</v>
      </c>
      <c r="D2402" s="97">
        <f>VLOOKUP(A2402,emop0321!D:E,2,0)</f>
        <v>178.72</v>
      </c>
      <c r="E2402" s="98"/>
      <c r="F2402" s="98"/>
    </row>
    <row r="2403" ht="11.25" customHeight="1">
      <c r="A2403" s="95" t="s">
        <v>4998</v>
      </c>
      <c r="B2403" s="96" t="s">
        <v>4999</v>
      </c>
      <c r="C2403" s="95" t="s">
        <v>361</v>
      </c>
      <c r="D2403" s="97">
        <f>VLOOKUP(A2403,emop0321!D:E,2,0)</f>
        <v>63.45</v>
      </c>
      <c r="E2403" s="98"/>
      <c r="F2403" s="98"/>
    </row>
    <row r="2404" ht="11.25" customHeight="1">
      <c r="A2404" s="95" t="s">
        <v>5000</v>
      </c>
      <c r="B2404" s="96" t="s">
        <v>5001</v>
      </c>
      <c r="C2404" s="95" t="s">
        <v>361</v>
      </c>
      <c r="D2404" s="97">
        <f>VLOOKUP(A2404,emop0321!D:E,2,0)</f>
        <v>80.83</v>
      </c>
      <c r="E2404" s="98"/>
      <c r="F2404" s="98"/>
    </row>
    <row r="2405" ht="11.25" customHeight="1">
      <c r="A2405" s="95" t="s">
        <v>5002</v>
      </c>
      <c r="B2405" s="96" t="s">
        <v>5003</v>
      </c>
      <c r="C2405" s="95" t="s">
        <v>361</v>
      </c>
      <c r="D2405" s="97">
        <f>VLOOKUP(A2405,emop0321!D:E,2,0)</f>
        <v>109.13</v>
      </c>
      <c r="E2405" s="98"/>
      <c r="F2405" s="98"/>
    </row>
    <row r="2406" ht="11.25" customHeight="1">
      <c r="A2406" s="95" t="s">
        <v>5004</v>
      </c>
      <c r="B2406" s="96" t="s">
        <v>5005</v>
      </c>
      <c r="C2406" s="95" t="s">
        <v>361</v>
      </c>
      <c r="D2406" s="97">
        <f>VLOOKUP(A2406,emop0321!D:E,2,0)</f>
        <v>150.23</v>
      </c>
      <c r="E2406" s="98"/>
      <c r="F2406" s="98"/>
    </row>
    <row r="2407" ht="11.25" customHeight="1">
      <c r="A2407" s="95" t="s">
        <v>5006</v>
      </c>
      <c r="B2407" s="96" t="s">
        <v>5007</v>
      </c>
      <c r="C2407" s="95" t="s">
        <v>361</v>
      </c>
      <c r="D2407" s="97">
        <f>VLOOKUP(A2407,emop0321!D:E,2,0)</f>
        <v>187</v>
      </c>
      <c r="E2407" s="98"/>
      <c r="F2407" s="98"/>
    </row>
    <row r="2408" ht="11.25" customHeight="1">
      <c r="A2408" s="95" t="s">
        <v>5008</v>
      </c>
      <c r="B2408" s="96" t="s">
        <v>5009</v>
      </c>
      <c r="C2408" s="95" t="s">
        <v>361</v>
      </c>
      <c r="D2408" s="97">
        <f>VLOOKUP(A2408,emop0321!D:E,2,0)</f>
        <v>119.45</v>
      </c>
      <c r="E2408" s="98"/>
      <c r="F2408" s="98"/>
    </row>
    <row r="2409" ht="11.25" customHeight="1">
      <c r="A2409" s="95" t="s">
        <v>5010</v>
      </c>
      <c r="B2409" s="96" t="s">
        <v>5011</v>
      </c>
      <c r="C2409" s="95" t="s">
        <v>361</v>
      </c>
      <c r="D2409" s="97">
        <f>VLOOKUP(A2409,emop0321!D:E,2,0)</f>
        <v>130.77</v>
      </c>
      <c r="E2409" s="98"/>
      <c r="F2409" s="98"/>
    </row>
    <row r="2410" ht="11.25" customHeight="1">
      <c r="A2410" s="95" t="s">
        <v>5012</v>
      </c>
      <c r="B2410" s="96" t="s">
        <v>5013</v>
      </c>
      <c r="C2410" s="95" t="s">
        <v>361</v>
      </c>
      <c r="D2410" s="97">
        <f>VLOOKUP(A2410,emop0321!D:E,2,0)</f>
        <v>174.77</v>
      </c>
      <c r="E2410" s="98"/>
      <c r="F2410" s="98"/>
    </row>
    <row r="2411" ht="11.25" customHeight="1">
      <c r="A2411" s="95" t="s">
        <v>5014</v>
      </c>
      <c r="B2411" s="96" t="s">
        <v>5015</v>
      </c>
      <c r="C2411" s="95" t="s">
        <v>361</v>
      </c>
      <c r="D2411" s="97">
        <f>VLOOKUP(A2411,emop0321!D:E,2,0)</f>
        <v>213.94</v>
      </c>
      <c r="E2411" s="98"/>
      <c r="F2411" s="98"/>
    </row>
    <row r="2412" ht="11.25" customHeight="1">
      <c r="A2412" s="95" t="s">
        <v>5016</v>
      </c>
      <c r="B2412" s="96" t="s">
        <v>5017</v>
      </c>
      <c r="C2412" s="95" t="s">
        <v>361</v>
      </c>
      <c r="D2412" s="97">
        <f>VLOOKUP(A2412,emop0321!D:E,2,0)</f>
        <v>259.87</v>
      </c>
      <c r="E2412" s="98"/>
      <c r="F2412" s="98"/>
    </row>
    <row r="2413" ht="11.25" customHeight="1">
      <c r="A2413" s="95" t="s">
        <v>5018</v>
      </c>
      <c r="B2413" s="96" t="s">
        <v>5019</v>
      </c>
      <c r="C2413" s="95" t="s">
        <v>361</v>
      </c>
      <c r="D2413" s="97">
        <f>VLOOKUP(A2413,emop0321!D:E,2,0)</f>
        <v>338.45</v>
      </c>
      <c r="E2413" s="98"/>
      <c r="F2413" s="98"/>
    </row>
    <row r="2414" ht="11.25" customHeight="1">
      <c r="A2414" s="95" t="s">
        <v>5020</v>
      </c>
      <c r="B2414" s="96" t="s">
        <v>5021</v>
      </c>
      <c r="C2414" s="95" t="s">
        <v>361</v>
      </c>
      <c r="D2414" s="97">
        <f>VLOOKUP(A2414,emop0321!D:E,2,0)</f>
        <v>423.32</v>
      </c>
      <c r="E2414" s="98"/>
      <c r="F2414" s="98"/>
    </row>
    <row r="2415" ht="11.25" customHeight="1">
      <c r="A2415" s="95" t="s">
        <v>5022</v>
      </c>
      <c r="B2415" s="96" t="s">
        <v>5023</v>
      </c>
      <c r="C2415" s="95" t="s">
        <v>361</v>
      </c>
      <c r="D2415" s="97">
        <f>VLOOKUP(A2415,emop0321!D:E,2,0)</f>
        <v>594.35</v>
      </c>
      <c r="E2415" s="98"/>
      <c r="F2415" s="98"/>
    </row>
    <row r="2416" ht="11.25" customHeight="1">
      <c r="A2416" s="95" t="s">
        <v>5024</v>
      </c>
      <c r="B2416" s="96" t="s">
        <v>5025</v>
      </c>
      <c r="C2416" s="95" t="s">
        <v>361</v>
      </c>
      <c r="D2416" s="97">
        <f>VLOOKUP(A2416,emop0321!D:E,2,0)</f>
        <v>753.13</v>
      </c>
      <c r="E2416" s="98"/>
      <c r="F2416" s="98"/>
    </row>
    <row r="2417" ht="11.25" customHeight="1">
      <c r="A2417" s="95" t="s">
        <v>5026</v>
      </c>
      <c r="B2417" s="96" t="s">
        <v>5027</v>
      </c>
      <c r="C2417" s="95" t="s">
        <v>361</v>
      </c>
      <c r="D2417" s="97">
        <f>VLOOKUP(A2417,emop0321!D:E,2,0)</f>
        <v>832.44</v>
      </c>
      <c r="E2417" s="98"/>
      <c r="F2417" s="98"/>
    </row>
    <row r="2418" ht="11.25" customHeight="1">
      <c r="A2418" s="95" t="s">
        <v>5028</v>
      </c>
      <c r="B2418" s="96" t="s">
        <v>5029</v>
      </c>
      <c r="C2418" s="95" t="s">
        <v>361</v>
      </c>
      <c r="D2418" s="97">
        <f>VLOOKUP(A2418,emop0321!D:E,2,0)</f>
        <v>1166.68</v>
      </c>
      <c r="E2418" s="98"/>
      <c r="F2418" s="98"/>
    </row>
    <row r="2419" ht="11.25" customHeight="1">
      <c r="A2419" s="95" t="s">
        <v>5030</v>
      </c>
      <c r="B2419" s="96" t="s">
        <v>5031</v>
      </c>
      <c r="C2419" s="95" t="s">
        <v>361</v>
      </c>
      <c r="D2419" s="97">
        <f>VLOOKUP(A2419,emop0321!D:E,2,0)</f>
        <v>1933.56</v>
      </c>
      <c r="E2419" s="98"/>
      <c r="F2419" s="98"/>
    </row>
    <row r="2420" ht="11.25" customHeight="1">
      <c r="A2420" s="95" t="s">
        <v>5032</v>
      </c>
      <c r="B2420" s="96" t="s">
        <v>5033</v>
      </c>
      <c r="C2420" s="95" t="s">
        <v>361</v>
      </c>
      <c r="D2420" s="97">
        <f>VLOOKUP(A2420,emop0321!D:E,2,0)</f>
        <v>2043.05</v>
      </c>
      <c r="E2420" s="98"/>
      <c r="F2420" s="98"/>
    </row>
    <row r="2421" ht="11.25" customHeight="1">
      <c r="A2421" s="95" t="s">
        <v>5034</v>
      </c>
      <c r="B2421" s="96" t="s">
        <v>5035</v>
      </c>
      <c r="C2421" s="95" t="s">
        <v>361</v>
      </c>
      <c r="D2421" s="97">
        <f>VLOOKUP(A2421,emop0321!D:E,2,0)</f>
        <v>131</v>
      </c>
      <c r="E2421" s="98"/>
      <c r="F2421" s="98"/>
    </row>
    <row r="2422" ht="11.25" customHeight="1">
      <c r="A2422" s="95" t="s">
        <v>5036</v>
      </c>
      <c r="B2422" s="96" t="s">
        <v>5037</v>
      </c>
      <c r="C2422" s="95" t="s">
        <v>361</v>
      </c>
      <c r="D2422" s="97">
        <f>VLOOKUP(A2422,emop0321!D:E,2,0)</f>
        <v>149.59</v>
      </c>
      <c r="E2422" s="98"/>
      <c r="F2422" s="98"/>
    </row>
    <row r="2423" ht="11.25" customHeight="1">
      <c r="A2423" s="95" t="s">
        <v>5038</v>
      </c>
      <c r="B2423" s="96" t="s">
        <v>5039</v>
      </c>
      <c r="C2423" s="95" t="s">
        <v>361</v>
      </c>
      <c r="D2423" s="97">
        <f>VLOOKUP(A2423,emop0321!D:E,2,0)</f>
        <v>203.49</v>
      </c>
      <c r="E2423" s="98"/>
      <c r="F2423" s="98"/>
    </row>
    <row r="2424" ht="11.25" customHeight="1">
      <c r="A2424" s="95" t="s">
        <v>5040</v>
      </c>
      <c r="B2424" s="96" t="s">
        <v>5041</v>
      </c>
      <c r="C2424" s="95" t="s">
        <v>361</v>
      </c>
      <c r="D2424" s="97">
        <f>VLOOKUP(A2424,emop0321!D:E,2,0)</f>
        <v>265.1</v>
      </c>
      <c r="E2424" s="98"/>
      <c r="F2424" s="98"/>
    </row>
    <row r="2425" ht="11.25" customHeight="1">
      <c r="A2425" s="95" t="s">
        <v>5042</v>
      </c>
      <c r="B2425" s="96" t="s">
        <v>5043</v>
      </c>
      <c r="C2425" s="95" t="s">
        <v>361</v>
      </c>
      <c r="D2425" s="97">
        <f>VLOOKUP(A2425,emop0321!D:E,2,0)</f>
        <v>352.32</v>
      </c>
      <c r="E2425" s="98"/>
      <c r="F2425" s="98"/>
    </row>
    <row r="2426" ht="11.25" customHeight="1">
      <c r="A2426" s="95" t="s">
        <v>5044</v>
      </c>
      <c r="B2426" s="96" t="s">
        <v>5045</v>
      </c>
      <c r="C2426" s="95" t="s">
        <v>361</v>
      </c>
      <c r="D2426" s="97">
        <f>VLOOKUP(A2426,emop0321!D:E,2,0)</f>
        <v>372.45</v>
      </c>
      <c r="E2426" s="98"/>
      <c r="F2426" s="98"/>
    </row>
    <row r="2427" ht="11.25" customHeight="1">
      <c r="A2427" s="95" t="s">
        <v>5046</v>
      </c>
      <c r="B2427" s="96" t="s">
        <v>5047</v>
      </c>
      <c r="C2427" s="95" t="s">
        <v>361</v>
      </c>
      <c r="D2427" s="97">
        <f>VLOOKUP(A2427,emop0321!D:E,2,0)</f>
        <v>415.23</v>
      </c>
      <c r="E2427" s="98"/>
      <c r="F2427" s="98"/>
    </row>
    <row r="2428" ht="11.25" customHeight="1">
      <c r="A2428" s="95" t="s">
        <v>5048</v>
      </c>
      <c r="B2428" s="96" t="s">
        <v>5049</v>
      </c>
      <c r="C2428" s="95" t="s">
        <v>361</v>
      </c>
      <c r="D2428" s="97">
        <f>VLOOKUP(A2428,emop0321!D:E,2,0)</f>
        <v>674.83</v>
      </c>
      <c r="E2428" s="98"/>
      <c r="F2428" s="98"/>
    </row>
    <row r="2429" ht="11.25" customHeight="1">
      <c r="A2429" s="95" t="s">
        <v>5050</v>
      </c>
      <c r="B2429" s="96" t="s">
        <v>5051</v>
      </c>
      <c r="C2429" s="95" t="s">
        <v>361</v>
      </c>
      <c r="D2429" s="97">
        <f>VLOOKUP(A2429,emop0321!D:E,2,0)</f>
        <v>819.82</v>
      </c>
      <c r="E2429" s="98"/>
      <c r="F2429" s="98"/>
    </row>
    <row r="2430" ht="11.25" customHeight="1">
      <c r="A2430" s="95" t="s">
        <v>5052</v>
      </c>
      <c r="B2430" s="96" t="s">
        <v>5053</v>
      </c>
      <c r="C2430" s="95" t="s">
        <v>361</v>
      </c>
      <c r="D2430" s="97">
        <f>VLOOKUP(A2430,emop0321!D:E,2,0)</f>
        <v>895.1</v>
      </c>
      <c r="E2430" s="98"/>
      <c r="F2430" s="98"/>
    </row>
    <row r="2431" ht="11.25" customHeight="1">
      <c r="A2431" s="95" t="s">
        <v>5054</v>
      </c>
      <c r="B2431" s="96" t="s">
        <v>5055</v>
      </c>
      <c r="C2431" s="95" t="s">
        <v>361</v>
      </c>
      <c r="D2431" s="97">
        <f>VLOOKUP(A2431,emop0321!D:E,2,0)</f>
        <v>985.01</v>
      </c>
      <c r="E2431" s="98"/>
      <c r="F2431" s="98"/>
    </row>
    <row r="2432" ht="11.25" customHeight="1">
      <c r="A2432" s="95" t="s">
        <v>5056</v>
      </c>
      <c r="B2432" s="96" t="s">
        <v>5057</v>
      </c>
      <c r="C2432" s="95" t="s">
        <v>361</v>
      </c>
      <c r="D2432" s="97">
        <f>VLOOKUP(A2432,emop0321!D:E,2,0)</f>
        <v>2156.33</v>
      </c>
      <c r="E2432" s="98"/>
      <c r="F2432" s="98"/>
    </row>
    <row r="2433" ht="11.25" customHeight="1">
      <c r="A2433" s="95" t="s">
        <v>5058</v>
      </c>
      <c r="B2433" s="96" t="s">
        <v>5059</v>
      </c>
      <c r="C2433" s="95" t="s">
        <v>361</v>
      </c>
      <c r="D2433" s="97">
        <f>VLOOKUP(A2433,emop0321!D:E,2,0)</f>
        <v>2230.47</v>
      </c>
      <c r="E2433" s="98"/>
      <c r="F2433" s="98"/>
    </row>
    <row r="2434" ht="11.25" customHeight="1">
      <c r="A2434" s="95" t="s">
        <v>5060</v>
      </c>
      <c r="B2434" s="96" t="s">
        <v>5061</v>
      </c>
      <c r="C2434" s="95" t="s">
        <v>361</v>
      </c>
      <c r="D2434" s="97">
        <f>VLOOKUP(A2434,emop0321!D:E,2,0)</f>
        <v>139.05</v>
      </c>
      <c r="E2434" s="98"/>
      <c r="F2434" s="98"/>
    </row>
    <row r="2435" ht="11.25" customHeight="1">
      <c r="A2435" s="95" t="s">
        <v>5062</v>
      </c>
      <c r="B2435" s="96" t="s">
        <v>5063</v>
      </c>
      <c r="C2435" s="95" t="s">
        <v>361</v>
      </c>
      <c r="D2435" s="97">
        <f>VLOOKUP(A2435,emop0321!D:E,2,0)</f>
        <v>154.19</v>
      </c>
      <c r="E2435" s="98"/>
      <c r="F2435" s="98"/>
    </row>
    <row r="2436" ht="11.25" customHeight="1">
      <c r="A2436" s="95" t="s">
        <v>5064</v>
      </c>
      <c r="B2436" s="96" t="s">
        <v>5065</v>
      </c>
      <c r="C2436" s="95" t="s">
        <v>361</v>
      </c>
      <c r="D2436" s="97">
        <f>VLOOKUP(A2436,emop0321!D:E,2,0)</f>
        <v>208.09</v>
      </c>
      <c r="E2436" s="98"/>
      <c r="F2436" s="98"/>
    </row>
    <row r="2437" ht="11.25" customHeight="1">
      <c r="A2437" s="95" t="s">
        <v>5066</v>
      </c>
      <c r="B2437" s="96" t="s">
        <v>5067</v>
      </c>
      <c r="C2437" s="95" t="s">
        <v>361</v>
      </c>
      <c r="D2437" s="97">
        <f>VLOOKUP(A2437,emop0321!D:E,2,0)</f>
        <v>273.63</v>
      </c>
      <c r="E2437" s="98"/>
      <c r="F2437" s="98"/>
    </row>
    <row r="2438" ht="11.25" customHeight="1">
      <c r="A2438" s="95" t="s">
        <v>5068</v>
      </c>
      <c r="B2438" s="96" t="s">
        <v>5069</v>
      </c>
      <c r="C2438" s="95" t="s">
        <v>361</v>
      </c>
      <c r="D2438" s="97">
        <f>VLOOKUP(A2438,emop0321!D:E,2,0)</f>
        <v>411.87</v>
      </c>
      <c r="E2438" s="98"/>
      <c r="F2438" s="98"/>
    </row>
    <row r="2439" ht="11.25" customHeight="1">
      <c r="A2439" s="95" t="s">
        <v>5070</v>
      </c>
      <c r="B2439" s="96" t="s">
        <v>5071</v>
      </c>
      <c r="C2439" s="95" t="s">
        <v>361</v>
      </c>
      <c r="D2439" s="97">
        <f>VLOOKUP(A2439,emop0321!D:E,2,0)</f>
        <v>433.31</v>
      </c>
      <c r="E2439" s="98"/>
      <c r="F2439" s="98"/>
    </row>
    <row r="2440" ht="11.25" customHeight="1">
      <c r="A2440" s="95" t="s">
        <v>5072</v>
      </c>
      <c r="B2440" s="96" t="s">
        <v>5073</v>
      </c>
      <c r="C2440" s="95" t="s">
        <v>361</v>
      </c>
      <c r="D2440" s="97">
        <f>VLOOKUP(A2440,emop0321!D:E,2,0)</f>
        <v>604.95</v>
      </c>
      <c r="E2440" s="98"/>
      <c r="F2440" s="98"/>
    </row>
    <row r="2441" ht="11.25" customHeight="1">
      <c r="A2441" s="95" t="s">
        <v>5074</v>
      </c>
      <c r="B2441" s="96" t="s">
        <v>5075</v>
      </c>
      <c r="C2441" s="95" t="s">
        <v>361</v>
      </c>
      <c r="D2441" s="97">
        <f>VLOOKUP(A2441,emop0321!D:E,2,0)</f>
        <v>734.62</v>
      </c>
      <c r="E2441" s="98"/>
      <c r="F2441" s="98"/>
    </row>
    <row r="2442" ht="11.25" customHeight="1">
      <c r="A2442" s="95" t="s">
        <v>5076</v>
      </c>
      <c r="B2442" s="96" t="s">
        <v>5077</v>
      </c>
      <c r="C2442" s="95" t="s">
        <v>361</v>
      </c>
      <c r="D2442" s="97">
        <f>VLOOKUP(A2442,emop0321!D:E,2,0)</f>
        <v>934.8</v>
      </c>
      <c r="E2442" s="98"/>
      <c r="F2442" s="98"/>
    </row>
    <row r="2443" ht="11.25" customHeight="1">
      <c r="A2443" s="95" t="s">
        <v>5078</v>
      </c>
      <c r="B2443" s="96" t="s">
        <v>5079</v>
      </c>
      <c r="C2443" s="95" t="s">
        <v>361</v>
      </c>
      <c r="D2443" s="97">
        <f>VLOOKUP(A2443,emop0321!D:E,2,0)</f>
        <v>1029.05</v>
      </c>
      <c r="E2443" s="98"/>
      <c r="F2443" s="98"/>
    </row>
    <row r="2444" ht="11.25" customHeight="1">
      <c r="A2444" s="95" t="s">
        <v>5080</v>
      </c>
      <c r="B2444" s="96" t="s">
        <v>5081</v>
      </c>
      <c r="C2444" s="95" t="s">
        <v>361</v>
      </c>
      <c r="D2444" s="97">
        <f>VLOOKUP(A2444,emop0321!D:E,2,0)</f>
        <v>1408.13</v>
      </c>
      <c r="E2444" s="98"/>
      <c r="F2444" s="98"/>
    </row>
    <row r="2445" ht="11.25" customHeight="1">
      <c r="A2445" s="95" t="s">
        <v>5082</v>
      </c>
      <c r="B2445" s="96" t="s">
        <v>5083</v>
      </c>
      <c r="C2445" s="95" t="s">
        <v>361</v>
      </c>
      <c r="D2445" s="97">
        <f>VLOOKUP(A2445,emop0321!D:E,2,0)</f>
        <v>2784.12</v>
      </c>
      <c r="E2445" s="98"/>
      <c r="F2445" s="98"/>
    </row>
    <row r="2446" ht="11.25" customHeight="1">
      <c r="A2446" s="95" t="s">
        <v>5084</v>
      </c>
      <c r="B2446" s="96" t="s">
        <v>5085</v>
      </c>
      <c r="C2446" s="95" t="s">
        <v>361</v>
      </c>
      <c r="D2446" s="97">
        <f>VLOOKUP(A2446,emop0321!D:E,2,0)</f>
        <v>3108.92</v>
      </c>
      <c r="E2446" s="98"/>
      <c r="F2446" s="98"/>
    </row>
    <row r="2447" ht="11.25" customHeight="1">
      <c r="A2447" s="95" t="s">
        <v>5086</v>
      </c>
      <c r="B2447" s="96" t="s">
        <v>5087</v>
      </c>
      <c r="C2447" s="95" t="s">
        <v>361</v>
      </c>
      <c r="D2447" s="97">
        <f>VLOOKUP(A2447,emop0321!D:E,2,0)</f>
        <v>153.99</v>
      </c>
      <c r="E2447" s="98"/>
      <c r="F2447" s="98"/>
    </row>
    <row r="2448" ht="11.25" customHeight="1">
      <c r="A2448" s="95" t="s">
        <v>5088</v>
      </c>
      <c r="B2448" s="96" t="s">
        <v>5089</v>
      </c>
      <c r="C2448" s="95" t="s">
        <v>361</v>
      </c>
      <c r="D2448" s="97">
        <f>VLOOKUP(A2448,emop0321!D:E,2,0)</f>
        <v>184.2</v>
      </c>
      <c r="E2448" s="98"/>
      <c r="F2448" s="98"/>
    </row>
    <row r="2449" ht="11.25" customHeight="1">
      <c r="A2449" s="95" t="s">
        <v>5090</v>
      </c>
      <c r="B2449" s="96" t="s">
        <v>5091</v>
      </c>
      <c r="C2449" s="95" t="s">
        <v>361</v>
      </c>
      <c r="D2449" s="97">
        <f>VLOOKUP(A2449,emop0321!D:E,2,0)</f>
        <v>222.27</v>
      </c>
      <c r="E2449" s="98"/>
      <c r="F2449" s="98"/>
    </row>
    <row r="2450" ht="11.25" customHeight="1">
      <c r="A2450" s="95" t="s">
        <v>5092</v>
      </c>
      <c r="B2450" s="96" t="s">
        <v>5093</v>
      </c>
      <c r="C2450" s="95" t="s">
        <v>361</v>
      </c>
      <c r="D2450" s="97">
        <f>VLOOKUP(A2450,emop0321!D:E,2,0)</f>
        <v>294.85</v>
      </c>
      <c r="E2450" s="98"/>
      <c r="F2450" s="98"/>
    </row>
    <row r="2451" ht="11.25" customHeight="1">
      <c r="A2451" s="95" t="s">
        <v>5094</v>
      </c>
      <c r="B2451" s="96" t="s">
        <v>5095</v>
      </c>
      <c r="C2451" s="95" t="s">
        <v>361</v>
      </c>
      <c r="D2451" s="97">
        <f>VLOOKUP(A2451,emop0321!D:E,2,0)</f>
        <v>465.41</v>
      </c>
      <c r="E2451" s="98"/>
      <c r="F2451" s="98"/>
    </row>
    <row r="2452" ht="11.25" customHeight="1">
      <c r="A2452" s="95" t="s">
        <v>5096</v>
      </c>
      <c r="B2452" s="96" t="s">
        <v>5097</v>
      </c>
      <c r="C2452" s="95" t="s">
        <v>361</v>
      </c>
      <c r="D2452" s="97">
        <f>VLOOKUP(A2452,emop0321!D:E,2,0)</f>
        <v>498.35</v>
      </c>
      <c r="E2452" s="98"/>
      <c r="F2452" s="98"/>
    </row>
    <row r="2453" ht="11.25" customHeight="1">
      <c r="A2453" s="95" t="s">
        <v>5098</v>
      </c>
      <c r="B2453" s="96" t="s">
        <v>5099</v>
      </c>
      <c r="C2453" s="95" t="s">
        <v>361</v>
      </c>
      <c r="D2453" s="97">
        <f>VLOOKUP(A2453,emop0321!D:E,2,0)</f>
        <v>678.33</v>
      </c>
      <c r="E2453" s="98"/>
      <c r="F2453" s="98"/>
    </row>
    <row r="2454" ht="11.25" customHeight="1">
      <c r="A2454" s="95" t="s">
        <v>5100</v>
      </c>
      <c r="B2454" s="96" t="s">
        <v>5101</v>
      </c>
      <c r="C2454" s="95" t="s">
        <v>361</v>
      </c>
      <c r="D2454" s="97">
        <f>VLOOKUP(A2454,emop0321!D:E,2,0)</f>
        <v>830.01</v>
      </c>
      <c r="E2454" s="98"/>
      <c r="F2454" s="98"/>
    </row>
    <row r="2455" ht="11.25" customHeight="1">
      <c r="A2455" s="95" t="s">
        <v>5102</v>
      </c>
      <c r="B2455" s="96" t="s">
        <v>5103</v>
      </c>
      <c r="C2455" s="95" t="s">
        <v>361</v>
      </c>
      <c r="D2455" s="97">
        <f>VLOOKUP(A2455,emop0321!D:E,2,0)</f>
        <v>1085.2</v>
      </c>
      <c r="E2455" s="98"/>
      <c r="F2455" s="98"/>
    </row>
    <row r="2456" ht="11.25" customHeight="1">
      <c r="A2456" s="95" t="s">
        <v>5104</v>
      </c>
      <c r="B2456" s="96" t="s">
        <v>5105</v>
      </c>
      <c r="C2456" s="95" t="s">
        <v>361</v>
      </c>
      <c r="D2456" s="97">
        <f>VLOOKUP(A2456,emop0321!D:E,2,0)</f>
        <v>1194.44</v>
      </c>
      <c r="E2456" s="98"/>
      <c r="F2456" s="98"/>
    </row>
    <row r="2457" ht="11.25" customHeight="1">
      <c r="A2457" s="95" t="s">
        <v>5106</v>
      </c>
      <c r="B2457" s="96" t="s">
        <v>5107</v>
      </c>
      <c r="C2457" s="95" t="s">
        <v>361</v>
      </c>
      <c r="D2457" s="97">
        <f>VLOOKUP(A2457,emop0321!D:E,2,0)</f>
        <v>1534.68</v>
      </c>
      <c r="E2457" s="98"/>
      <c r="F2457" s="98"/>
    </row>
    <row r="2458" ht="11.25" customHeight="1">
      <c r="A2458" s="95" t="s">
        <v>5108</v>
      </c>
      <c r="B2458" s="96" t="s">
        <v>5109</v>
      </c>
      <c r="C2458" s="95" t="s">
        <v>361</v>
      </c>
      <c r="D2458" s="97">
        <f>VLOOKUP(A2458,emop0321!D:E,2,0)</f>
        <v>3240.88</v>
      </c>
      <c r="E2458" s="98"/>
      <c r="F2458" s="98"/>
    </row>
    <row r="2459" ht="11.25" customHeight="1">
      <c r="A2459" s="95" t="s">
        <v>5110</v>
      </c>
      <c r="B2459" s="96" t="s">
        <v>5111</v>
      </c>
      <c r="C2459" s="95" t="s">
        <v>361</v>
      </c>
      <c r="D2459" s="97">
        <f>VLOOKUP(A2459,emop0321!D:E,2,0)</f>
        <v>3488.35</v>
      </c>
      <c r="E2459" s="98"/>
      <c r="F2459" s="98"/>
    </row>
    <row r="2460" ht="11.25" customHeight="1">
      <c r="A2460" s="95" t="s">
        <v>5112</v>
      </c>
      <c r="B2460" s="96" t="s">
        <v>5113</v>
      </c>
      <c r="C2460" s="95" t="s">
        <v>992</v>
      </c>
      <c r="D2460" s="97">
        <f>VLOOKUP(A2460,emop0321!D:E,2,0)</f>
        <v>629.01</v>
      </c>
      <c r="E2460" s="98"/>
      <c r="F2460" s="98"/>
    </row>
    <row r="2461" ht="11.25" customHeight="1">
      <c r="A2461" s="95" t="s">
        <v>5114</v>
      </c>
      <c r="B2461" s="96" t="s">
        <v>5115</v>
      </c>
      <c r="C2461" s="95" t="s">
        <v>992</v>
      </c>
      <c r="D2461" s="97">
        <f>VLOOKUP(A2461,emop0321!D:E,2,0)</f>
        <v>706.95</v>
      </c>
      <c r="E2461" s="98"/>
      <c r="F2461" s="98"/>
    </row>
    <row r="2462" ht="11.25" customHeight="1">
      <c r="A2462" s="95" t="s">
        <v>5116</v>
      </c>
      <c r="B2462" s="96" t="s">
        <v>5117</v>
      </c>
      <c r="C2462" s="95" t="s">
        <v>361</v>
      </c>
      <c r="D2462" s="97">
        <f>VLOOKUP(A2462,emop0321!D:E,2,0)</f>
        <v>4939.02</v>
      </c>
      <c r="E2462" s="98"/>
      <c r="F2462" s="98"/>
    </row>
    <row r="2463" ht="11.25" customHeight="1">
      <c r="A2463" s="95" t="s">
        <v>5118</v>
      </c>
      <c r="B2463" s="96" t="s">
        <v>5119</v>
      </c>
      <c r="C2463" s="95" t="s">
        <v>361</v>
      </c>
      <c r="D2463" s="97">
        <f>VLOOKUP(A2463,emop0321!D:E,2,0)</f>
        <v>5108.81</v>
      </c>
      <c r="E2463" s="98"/>
      <c r="F2463" s="98"/>
    </row>
    <row r="2464" ht="11.25" customHeight="1">
      <c r="A2464" s="95" t="s">
        <v>5120</v>
      </c>
      <c r="B2464" s="96" t="s">
        <v>5121</v>
      </c>
      <c r="C2464" s="95" t="s">
        <v>361</v>
      </c>
      <c r="D2464" s="97">
        <f>VLOOKUP(A2464,emop0321!D:E,2,0)</f>
        <v>5617.33</v>
      </c>
      <c r="E2464" s="98"/>
      <c r="F2464" s="98"/>
    </row>
    <row r="2465" ht="11.25" customHeight="1">
      <c r="A2465" s="95" t="s">
        <v>5122</v>
      </c>
      <c r="B2465" s="96" t="s">
        <v>5123</v>
      </c>
      <c r="C2465" s="95" t="s">
        <v>361</v>
      </c>
      <c r="D2465" s="97">
        <f>VLOOKUP(A2465,emop0321!D:E,2,0)</f>
        <v>8372.31</v>
      </c>
      <c r="E2465" s="98"/>
      <c r="F2465" s="98"/>
    </row>
    <row r="2466" ht="11.25" customHeight="1">
      <c r="A2466" s="95" t="s">
        <v>5124</v>
      </c>
      <c r="B2466" s="96" t="s">
        <v>5125</v>
      </c>
      <c r="C2466" s="95" t="s">
        <v>361</v>
      </c>
      <c r="D2466" s="97">
        <f>VLOOKUP(A2466,emop0321!D:E,2,0)</f>
        <v>7485.54</v>
      </c>
      <c r="E2466" s="98"/>
      <c r="F2466" s="98"/>
    </row>
    <row r="2467" ht="11.25" customHeight="1">
      <c r="A2467" s="95" t="s">
        <v>5126</v>
      </c>
      <c r="B2467" s="96" t="s">
        <v>5127</v>
      </c>
      <c r="C2467" s="95" t="s">
        <v>361</v>
      </c>
      <c r="D2467" s="97">
        <f>VLOOKUP(A2467,emop0321!D:E,2,0)</f>
        <v>9657.2</v>
      </c>
      <c r="E2467" s="98"/>
      <c r="F2467" s="98"/>
    </row>
    <row r="2468" ht="11.25" customHeight="1">
      <c r="A2468" s="95" t="s">
        <v>5128</v>
      </c>
      <c r="B2468" s="96" t="s">
        <v>5129</v>
      </c>
      <c r="C2468" s="95" t="s">
        <v>361</v>
      </c>
      <c r="D2468" s="97">
        <f>VLOOKUP(A2468,emop0321!D:E,2,0)</f>
        <v>9172.28</v>
      </c>
      <c r="E2468" s="98"/>
      <c r="F2468" s="98"/>
    </row>
    <row r="2469" ht="11.25" customHeight="1">
      <c r="A2469" s="95" t="s">
        <v>5130</v>
      </c>
      <c r="B2469" s="96" t="s">
        <v>5131</v>
      </c>
      <c r="C2469" s="95" t="s">
        <v>361</v>
      </c>
      <c r="D2469" s="97">
        <f>VLOOKUP(A2469,emop0321!D:E,2,0)</f>
        <v>13348.21</v>
      </c>
      <c r="E2469" s="98"/>
      <c r="F2469" s="98"/>
    </row>
    <row r="2470" ht="11.25" customHeight="1">
      <c r="A2470" s="95" t="s">
        <v>5132</v>
      </c>
      <c r="B2470" s="96" t="s">
        <v>5133</v>
      </c>
      <c r="C2470" s="95" t="s">
        <v>361</v>
      </c>
      <c r="D2470" s="97">
        <f>VLOOKUP(A2470,emop0321!D:E,2,0)</f>
        <v>10409.99</v>
      </c>
      <c r="E2470" s="98"/>
      <c r="F2470" s="98"/>
    </row>
    <row r="2471" ht="11.25" customHeight="1">
      <c r="A2471" s="95" t="s">
        <v>5134</v>
      </c>
      <c r="B2471" s="96" t="s">
        <v>5135</v>
      </c>
      <c r="C2471" s="95" t="s">
        <v>361</v>
      </c>
      <c r="D2471" s="97">
        <f>VLOOKUP(A2471,emop0321!D:E,2,0)</f>
        <v>11553.72</v>
      </c>
      <c r="E2471" s="98"/>
      <c r="F2471" s="98"/>
    </row>
    <row r="2472" ht="11.25" customHeight="1">
      <c r="A2472" s="95" t="s">
        <v>5136</v>
      </c>
      <c r="B2472" s="96" t="s">
        <v>5137</v>
      </c>
      <c r="C2472" s="95" t="s">
        <v>361</v>
      </c>
      <c r="D2472" s="97">
        <f>VLOOKUP(A2472,emop0321!D:E,2,0)</f>
        <v>12059.6</v>
      </c>
      <c r="E2472" s="98"/>
      <c r="F2472" s="98"/>
    </row>
    <row r="2473" ht="11.25" customHeight="1">
      <c r="A2473" s="95" t="s">
        <v>5138</v>
      </c>
      <c r="B2473" s="96" t="s">
        <v>5139</v>
      </c>
      <c r="C2473" s="95" t="s">
        <v>361</v>
      </c>
      <c r="D2473" s="97">
        <f>VLOOKUP(A2473,emop0321!D:E,2,0)</f>
        <v>17575.25</v>
      </c>
      <c r="E2473" s="98"/>
      <c r="F2473" s="98"/>
    </row>
    <row r="2474" ht="11.25" customHeight="1">
      <c r="A2474" s="95" t="s">
        <v>5140</v>
      </c>
      <c r="B2474" s="96" t="s">
        <v>5141</v>
      </c>
      <c r="C2474" s="95" t="s">
        <v>361</v>
      </c>
      <c r="D2474" s="97">
        <f>VLOOKUP(A2474,emop0321!D:E,2,0)</f>
        <v>2593.99</v>
      </c>
      <c r="E2474" s="98"/>
      <c r="F2474" s="98"/>
    </row>
    <row r="2475" ht="11.25" customHeight="1">
      <c r="A2475" s="95" t="s">
        <v>5142</v>
      </c>
      <c r="B2475" s="96" t="s">
        <v>5143</v>
      </c>
      <c r="C2475" s="95" t="s">
        <v>361</v>
      </c>
      <c r="D2475" s="97">
        <f>VLOOKUP(A2475,emop0321!D:E,2,0)</f>
        <v>3261.98</v>
      </c>
      <c r="E2475" s="98"/>
      <c r="F2475" s="98"/>
    </row>
    <row r="2476" ht="11.25" customHeight="1">
      <c r="A2476" s="95" t="s">
        <v>5144</v>
      </c>
      <c r="B2476" s="96" t="s">
        <v>5145</v>
      </c>
      <c r="C2476" s="95" t="s">
        <v>361</v>
      </c>
      <c r="D2476" s="97">
        <f>VLOOKUP(A2476,emop0321!D:E,2,0)</f>
        <v>4181.57</v>
      </c>
      <c r="E2476" s="98"/>
      <c r="F2476" s="98"/>
    </row>
    <row r="2477" ht="11.25" customHeight="1">
      <c r="A2477" s="95" t="s">
        <v>5146</v>
      </c>
      <c r="B2477" s="96" t="s">
        <v>5147</v>
      </c>
      <c r="C2477" s="95" t="s">
        <v>361</v>
      </c>
      <c r="D2477" s="97">
        <f>VLOOKUP(A2477,emop0321!D:E,2,0)</f>
        <v>4558.98</v>
      </c>
      <c r="E2477" s="98"/>
      <c r="F2477" s="98"/>
    </row>
    <row r="2478" ht="11.25" customHeight="1">
      <c r="A2478" s="95" t="s">
        <v>5148</v>
      </c>
      <c r="B2478" s="96" t="s">
        <v>5149</v>
      </c>
      <c r="C2478" s="95" t="s">
        <v>361</v>
      </c>
      <c r="D2478" s="97">
        <f>VLOOKUP(A2478,emop0321!D:E,2,0)</f>
        <v>5226.96</v>
      </c>
      <c r="E2478" s="98"/>
      <c r="F2478" s="98"/>
    </row>
    <row r="2479" ht="11.25" customHeight="1">
      <c r="A2479" s="95" t="s">
        <v>5150</v>
      </c>
      <c r="B2479" s="96" t="s">
        <v>5151</v>
      </c>
      <c r="C2479" s="95" t="s">
        <v>361</v>
      </c>
      <c r="D2479" s="97">
        <f>VLOOKUP(A2479,emop0321!D:E,2,0)</f>
        <v>5855.98</v>
      </c>
      <c r="E2479" s="98"/>
      <c r="F2479" s="98"/>
    </row>
    <row r="2480" ht="11.25" customHeight="1">
      <c r="A2480" s="95" t="s">
        <v>5152</v>
      </c>
      <c r="B2480" s="96" t="s">
        <v>5153</v>
      </c>
      <c r="C2480" s="95" t="s">
        <v>361</v>
      </c>
      <c r="D2480" s="97">
        <f>VLOOKUP(A2480,emop0321!D:E,2,0)</f>
        <v>6523.96</v>
      </c>
      <c r="E2480" s="98"/>
      <c r="F2480" s="98"/>
    </row>
    <row r="2481" ht="11.25" customHeight="1">
      <c r="A2481" s="95" t="s">
        <v>5154</v>
      </c>
      <c r="B2481" s="96" t="s">
        <v>5155</v>
      </c>
      <c r="C2481" s="95" t="s">
        <v>361</v>
      </c>
      <c r="D2481" s="97">
        <f>VLOOKUP(A2481,emop0321!D:E,2,0)</f>
        <v>7191.94</v>
      </c>
      <c r="E2481" s="98"/>
      <c r="F2481" s="98"/>
    </row>
    <row r="2482" ht="11.25" customHeight="1">
      <c r="A2482" s="95" t="s">
        <v>5156</v>
      </c>
      <c r="B2482" s="96" t="s">
        <v>5157</v>
      </c>
      <c r="C2482" s="95" t="s">
        <v>361</v>
      </c>
      <c r="D2482" s="97">
        <f>VLOOKUP(A2482,emop0321!D:E,2,0)</f>
        <v>38.28</v>
      </c>
      <c r="E2482" s="98"/>
      <c r="F2482" s="98"/>
    </row>
    <row r="2483" ht="11.25" customHeight="1">
      <c r="A2483" s="95" t="s">
        <v>5158</v>
      </c>
      <c r="B2483" s="96" t="s">
        <v>5159</v>
      </c>
      <c r="C2483" s="95" t="s">
        <v>361</v>
      </c>
      <c r="D2483" s="97">
        <f>VLOOKUP(A2483,emop0321!D:E,2,0)</f>
        <v>52.6</v>
      </c>
      <c r="E2483" s="98"/>
      <c r="F2483" s="98"/>
    </row>
    <row r="2484" ht="11.25" customHeight="1">
      <c r="A2484" s="95" t="s">
        <v>5160</v>
      </c>
      <c r="B2484" s="96" t="s">
        <v>5161</v>
      </c>
      <c r="C2484" s="95" t="s">
        <v>361</v>
      </c>
      <c r="D2484" s="97">
        <f>VLOOKUP(A2484,emop0321!D:E,2,0)</f>
        <v>73.32</v>
      </c>
      <c r="E2484" s="98"/>
      <c r="F2484" s="98"/>
    </row>
    <row r="2485" ht="11.25" customHeight="1">
      <c r="A2485" s="95" t="s">
        <v>5162</v>
      </c>
      <c r="B2485" s="96" t="s">
        <v>5163</v>
      </c>
      <c r="C2485" s="95" t="s">
        <v>361</v>
      </c>
      <c r="D2485" s="97">
        <f>VLOOKUP(A2485,emop0321!D:E,2,0)</f>
        <v>120.81</v>
      </c>
      <c r="E2485" s="98"/>
      <c r="F2485" s="98"/>
    </row>
    <row r="2486" ht="11.25" customHeight="1">
      <c r="A2486" s="95" t="s">
        <v>5164</v>
      </c>
      <c r="B2486" s="96" t="s">
        <v>5165</v>
      </c>
      <c r="C2486" s="95" t="s">
        <v>361</v>
      </c>
      <c r="D2486" s="97">
        <f>VLOOKUP(A2486,emop0321!D:E,2,0)</f>
        <v>154.43</v>
      </c>
      <c r="E2486" s="98"/>
      <c r="F2486" s="98"/>
    </row>
    <row r="2487" ht="11.25" customHeight="1">
      <c r="A2487" s="95" t="s">
        <v>5166</v>
      </c>
      <c r="B2487" s="96" t="s">
        <v>5167</v>
      </c>
      <c r="C2487" s="95" t="s">
        <v>282</v>
      </c>
      <c r="D2487" s="97">
        <f>VLOOKUP(A2487,emop0321!D:E,2,0)</f>
        <v>220.32</v>
      </c>
      <c r="E2487" s="98"/>
      <c r="F2487" s="98"/>
    </row>
    <row r="2488" ht="11.25" customHeight="1">
      <c r="A2488" s="95" t="s">
        <v>5168</v>
      </c>
      <c r="B2488" s="96" t="s">
        <v>5169</v>
      </c>
      <c r="C2488" s="95" t="s">
        <v>361</v>
      </c>
      <c r="D2488" s="97">
        <f>VLOOKUP(A2488,emop0321!D:E,2,0)</f>
        <v>45.65</v>
      </c>
      <c r="E2488" s="98"/>
      <c r="F2488" s="98"/>
    </row>
    <row r="2489" ht="11.25" customHeight="1">
      <c r="A2489" s="95" t="s">
        <v>5170</v>
      </c>
      <c r="B2489" s="96" t="s">
        <v>5171</v>
      </c>
      <c r="C2489" s="95" t="s">
        <v>282</v>
      </c>
      <c r="D2489" s="97">
        <f>VLOOKUP(A2489,emop0321!D:E,2,0)</f>
        <v>140.37</v>
      </c>
      <c r="E2489" s="98"/>
      <c r="F2489" s="98"/>
    </row>
    <row r="2490" ht="11.25" customHeight="1">
      <c r="A2490" s="95" t="s">
        <v>5172</v>
      </c>
      <c r="B2490" s="96" t="s">
        <v>5173</v>
      </c>
      <c r="C2490" s="95" t="s">
        <v>361</v>
      </c>
      <c r="D2490" s="97">
        <f>VLOOKUP(A2490,emop0321!D:E,2,0)</f>
        <v>29.65</v>
      </c>
      <c r="E2490" s="98"/>
      <c r="F2490" s="98"/>
    </row>
    <row r="2491" ht="11.25" customHeight="1">
      <c r="A2491" s="95" t="s">
        <v>5174</v>
      </c>
      <c r="B2491" s="96" t="s">
        <v>5175</v>
      </c>
      <c r="C2491" s="95" t="s">
        <v>282</v>
      </c>
      <c r="D2491" s="97">
        <f>VLOOKUP(A2491,emop0321!D:E,2,0)</f>
        <v>93.1</v>
      </c>
      <c r="E2491" s="98"/>
      <c r="F2491" s="98"/>
    </row>
    <row r="2492" ht="11.25" customHeight="1">
      <c r="A2492" s="95" t="s">
        <v>5176</v>
      </c>
      <c r="B2492" s="96" t="s">
        <v>5177</v>
      </c>
      <c r="C2492" s="95" t="s">
        <v>282</v>
      </c>
      <c r="D2492" s="97">
        <f>VLOOKUP(A2492,emop0321!D:E,2,0)</f>
        <v>128.96</v>
      </c>
      <c r="E2492" s="98"/>
      <c r="F2492" s="98"/>
    </row>
    <row r="2493" ht="11.25" customHeight="1">
      <c r="A2493" s="95" t="s">
        <v>5178</v>
      </c>
      <c r="B2493" s="96" t="s">
        <v>5179</v>
      </c>
      <c r="C2493" s="95" t="s">
        <v>361</v>
      </c>
      <c r="D2493" s="97">
        <f>VLOOKUP(A2493,emop0321!D:E,2,0)</f>
        <v>95.98</v>
      </c>
      <c r="E2493" s="98"/>
      <c r="F2493" s="98"/>
    </row>
    <row r="2494" ht="11.25" customHeight="1">
      <c r="A2494" s="95" t="s">
        <v>5180</v>
      </c>
      <c r="B2494" s="96" t="s">
        <v>5181</v>
      </c>
      <c r="C2494" s="95" t="s">
        <v>282</v>
      </c>
      <c r="D2494" s="97">
        <f>VLOOKUP(A2494,emop0321!D:E,2,0)</f>
        <v>179.87</v>
      </c>
      <c r="E2494" s="98"/>
      <c r="F2494" s="98"/>
    </row>
    <row r="2495" ht="11.25" customHeight="1">
      <c r="A2495" s="95" t="s">
        <v>5182</v>
      </c>
      <c r="B2495" s="96" t="s">
        <v>5183</v>
      </c>
      <c r="C2495" s="95" t="s">
        <v>361</v>
      </c>
      <c r="D2495" s="97">
        <f>VLOOKUP(A2495,emop0321!D:E,2,0)</f>
        <v>124.78</v>
      </c>
      <c r="E2495" s="98"/>
      <c r="F2495" s="98"/>
    </row>
    <row r="2496" ht="11.25" customHeight="1">
      <c r="A2496" s="95" t="s">
        <v>5184</v>
      </c>
      <c r="B2496" s="96" t="s">
        <v>5185</v>
      </c>
      <c r="C2496" s="95" t="s">
        <v>282</v>
      </c>
      <c r="D2496" s="97">
        <f>VLOOKUP(A2496,emop0321!D:E,2,0)</f>
        <v>303.94</v>
      </c>
      <c r="E2496" s="98"/>
      <c r="F2496" s="98"/>
    </row>
    <row r="2497" ht="11.25" customHeight="1">
      <c r="A2497" s="95" t="s">
        <v>5186</v>
      </c>
      <c r="B2497" s="96" t="s">
        <v>5187</v>
      </c>
      <c r="C2497" s="95" t="s">
        <v>361</v>
      </c>
      <c r="D2497" s="97">
        <f>VLOOKUP(A2497,emop0321!D:E,2,0)</f>
        <v>159.57</v>
      </c>
      <c r="E2497" s="98"/>
      <c r="F2497" s="98"/>
    </row>
    <row r="2498" ht="11.25" customHeight="1">
      <c r="A2498" s="95" t="s">
        <v>5188</v>
      </c>
      <c r="B2498" s="96" t="s">
        <v>5189</v>
      </c>
      <c r="C2498" s="95" t="s">
        <v>282</v>
      </c>
      <c r="D2498" s="97">
        <f>VLOOKUP(A2498,emop0321!D:E,2,0)</f>
        <v>968.46</v>
      </c>
      <c r="E2498" s="98"/>
      <c r="F2498" s="98"/>
    </row>
    <row r="2499" ht="11.25" customHeight="1">
      <c r="A2499" s="95" t="s">
        <v>5190</v>
      </c>
      <c r="B2499" s="96" t="s">
        <v>5191</v>
      </c>
      <c r="C2499" s="95" t="s">
        <v>361</v>
      </c>
      <c r="D2499" s="97">
        <f>VLOOKUP(A2499,emop0321!D:E,2,0)</f>
        <v>221.13</v>
      </c>
      <c r="E2499" s="98"/>
      <c r="F2499" s="98"/>
    </row>
    <row r="2500" ht="11.25" customHeight="1">
      <c r="A2500" s="95" t="s">
        <v>5192</v>
      </c>
      <c r="B2500" s="96" t="s">
        <v>5193</v>
      </c>
      <c r="C2500" s="95" t="s">
        <v>282</v>
      </c>
      <c r="D2500" s="97">
        <f>VLOOKUP(A2500,emop0321!D:E,2,0)</f>
        <v>1438.18</v>
      </c>
      <c r="E2500" s="98"/>
      <c r="F2500" s="98"/>
    </row>
    <row r="2501" ht="11.25" customHeight="1">
      <c r="A2501" s="95" t="s">
        <v>5194</v>
      </c>
      <c r="B2501" s="96" t="s">
        <v>5195</v>
      </c>
      <c r="C2501" s="95" t="s">
        <v>361</v>
      </c>
      <c r="D2501" s="97">
        <f>VLOOKUP(A2501,emop0321!D:E,2,0)</f>
        <v>274.25</v>
      </c>
      <c r="E2501" s="98"/>
      <c r="F2501" s="98"/>
    </row>
    <row r="2502" ht="11.25" customHeight="1">
      <c r="A2502" s="95" t="s">
        <v>5196</v>
      </c>
      <c r="B2502" s="96" t="s">
        <v>5197</v>
      </c>
      <c r="C2502" s="95" t="s">
        <v>282</v>
      </c>
      <c r="D2502" s="97">
        <f>VLOOKUP(A2502,emop0321!D:E,2,0)</f>
        <v>72.29</v>
      </c>
      <c r="E2502" s="98"/>
      <c r="F2502" s="98"/>
    </row>
    <row r="2503" ht="11.25" customHeight="1">
      <c r="A2503" s="95" t="s">
        <v>5198</v>
      </c>
      <c r="B2503" s="96" t="s">
        <v>5199</v>
      </c>
      <c r="C2503" s="95" t="s">
        <v>282</v>
      </c>
      <c r="D2503" s="97">
        <f>VLOOKUP(A2503,emop0321!D:E,2,0)</f>
        <v>95.25</v>
      </c>
      <c r="E2503" s="98"/>
      <c r="F2503" s="98"/>
    </row>
    <row r="2504" ht="11.25" customHeight="1">
      <c r="A2504" s="95" t="s">
        <v>5200</v>
      </c>
      <c r="B2504" s="96" t="s">
        <v>5201</v>
      </c>
      <c r="C2504" s="95" t="s">
        <v>361</v>
      </c>
      <c r="D2504" s="97">
        <f>VLOOKUP(A2504,emop0321!D:E,2,0)</f>
        <v>30.6</v>
      </c>
      <c r="E2504" s="98"/>
      <c r="F2504" s="98"/>
    </row>
    <row r="2505" ht="11.25" customHeight="1">
      <c r="A2505" s="95" t="s">
        <v>5202</v>
      </c>
      <c r="B2505" s="96" t="s">
        <v>5203</v>
      </c>
      <c r="C2505" s="95" t="s">
        <v>361</v>
      </c>
      <c r="D2505" s="97">
        <f>VLOOKUP(A2505,emop0321!D:E,2,0)</f>
        <v>38.51</v>
      </c>
      <c r="E2505" s="98"/>
      <c r="F2505" s="98"/>
    </row>
    <row r="2506" ht="11.25" customHeight="1">
      <c r="A2506" s="95" t="s">
        <v>5204</v>
      </c>
      <c r="B2506" s="96" t="s">
        <v>5205</v>
      </c>
      <c r="C2506" s="95" t="s">
        <v>361</v>
      </c>
      <c r="D2506" s="97">
        <f>VLOOKUP(A2506,emop0321!D:E,2,0)</f>
        <v>52.36</v>
      </c>
      <c r="E2506" s="98"/>
      <c r="F2506" s="98"/>
    </row>
    <row r="2507" ht="11.25" customHeight="1">
      <c r="A2507" s="95" t="s">
        <v>5206</v>
      </c>
      <c r="B2507" s="96" t="s">
        <v>5207</v>
      </c>
      <c r="C2507" s="95" t="s">
        <v>361</v>
      </c>
      <c r="D2507" s="97">
        <f>VLOOKUP(A2507,emop0321!D:E,2,0)</f>
        <v>64.48</v>
      </c>
      <c r="E2507" s="98"/>
      <c r="F2507" s="98"/>
    </row>
    <row r="2508" ht="11.25" customHeight="1">
      <c r="A2508" s="95" t="s">
        <v>5208</v>
      </c>
      <c r="B2508" s="96" t="s">
        <v>5209</v>
      </c>
      <c r="C2508" s="95" t="s">
        <v>361</v>
      </c>
      <c r="D2508" s="97">
        <f>VLOOKUP(A2508,emop0321!D:E,2,0)</f>
        <v>69.25</v>
      </c>
      <c r="E2508" s="98"/>
      <c r="F2508" s="98"/>
    </row>
    <row r="2509" ht="11.25" customHeight="1">
      <c r="A2509" s="95" t="s">
        <v>5210</v>
      </c>
      <c r="B2509" s="96" t="s">
        <v>5211</v>
      </c>
      <c r="C2509" s="95" t="s">
        <v>361</v>
      </c>
      <c r="D2509" s="97">
        <f>VLOOKUP(A2509,emop0321!D:E,2,0)</f>
        <v>78.86</v>
      </c>
      <c r="E2509" s="98"/>
      <c r="F2509" s="98"/>
    </row>
    <row r="2510" ht="11.25" customHeight="1">
      <c r="A2510" s="95" t="s">
        <v>5212</v>
      </c>
      <c r="B2510" s="96" t="s">
        <v>5213</v>
      </c>
      <c r="C2510" s="95" t="s">
        <v>361</v>
      </c>
      <c r="D2510" s="97">
        <f>VLOOKUP(A2510,emop0321!D:E,2,0)</f>
        <v>93.67</v>
      </c>
      <c r="E2510" s="98"/>
      <c r="F2510" s="98"/>
    </row>
    <row r="2511" ht="11.25" customHeight="1">
      <c r="A2511" s="95" t="s">
        <v>5214</v>
      </c>
      <c r="B2511" s="96" t="s">
        <v>5215</v>
      </c>
      <c r="C2511" s="95" t="s">
        <v>282</v>
      </c>
      <c r="D2511" s="97">
        <f>VLOOKUP(A2511,emop0321!D:E,2,0)</f>
        <v>47.73</v>
      </c>
      <c r="E2511" s="98"/>
      <c r="F2511" s="98"/>
    </row>
    <row r="2512" ht="11.25" customHeight="1">
      <c r="A2512" s="95" t="s">
        <v>5216</v>
      </c>
      <c r="B2512" s="96" t="s">
        <v>5217</v>
      </c>
      <c r="C2512" s="95" t="s">
        <v>282</v>
      </c>
      <c r="D2512" s="97">
        <f>VLOOKUP(A2512,emop0321!D:E,2,0)</f>
        <v>63.75</v>
      </c>
      <c r="E2512" s="98"/>
      <c r="F2512" s="98"/>
    </row>
    <row r="2513" ht="11.25" customHeight="1">
      <c r="A2513" s="95" t="s">
        <v>5218</v>
      </c>
      <c r="B2513" s="96" t="s">
        <v>5219</v>
      </c>
      <c r="C2513" s="95" t="s">
        <v>282</v>
      </c>
      <c r="D2513" s="97">
        <f>VLOOKUP(A2513,emop0321!D:E,2,0)</f>
        <v>98.14</v>
      </c>
      <c r="E2513" s="98"/>
      <c r="F2513" s="98"/>
    </row>
    <row r="2514" ht="11.25" customHeight="1">
      <c r="A2514" s="95" t="s">
        <v>5220</v>
      </c>
      <c r="B2514" s="96" t="s">
        <v>5221</v>
      </c>
      <c r="C2514" s="95" t="s">
        <v>282</v>
      </c>
      <c r="D2514" s="97">
        <f>VLOOKUP(A2514,emop0321!D:E,2,0)</f>
        <v>153.18</v>
      </c>
      <c r="E2514" s="98"/>
      <c r="F2514" s="98"/>
    </row>
    <row r="2515" ht="11.25" customHeight="1">
      <c r="A2515" s="95" t="s">
        <v>5222</v>
      </c>
      <c r="B2515" s="96" t="s">
        <v>5223</v>
      </c>
      <c r="C2515" s="95" t="s">
        <v>282</v>
      </c>
      <c r="D2515" s="97">
        <f>VLOOKUP(A2515,emop0321!D:E,2,0)</f>
        <v>198.48</v>
      </c>
      <c r="E2515" s="98"/>
      <c r="F2515" s="98"/>
    </row>
    <row r="2516" ht="11.25" customHeight="1">
      <c r="A2516" s="95" t="s">
        <v>5224</v>
      </c>
      <c r="B2516" s="96" t="s">
        <v>5225</v>
      </c>
      <c r="C2516" s="95" t="s">
        <v>282</v>
      </c>
      <c r="D2516" s="97">
        <f>VLOOKUP(A2516,emop0321!D:E,2,0)</f>
        <v>243.81</v>
      </c>
      <c r="E2516" s="98"/>
      <c r="F2516" s="98"/>
    </row>
    <row r="2517" ht="11.25" customHeight="1">
      <c r="A2517" s="95" t="s">
        <v>5226</v>
      </c>
      <c r="B2517" s="96" t="s">
        <v>5227</v>
      </c>
      <c r="C2517" s="95" t="s">
        <v>282</v>
      </c>
      <c r="D2517" s="97">
        <f>VLOOKUP(A2517,emop0321!D:E,2,0)</f>
        <v>96.13</v>
      </c>
      <c r="E2517" s="98"/>
      <c r="F2517" s="98"/>
    </row>
    <row r="2518" ht="11.25" customHeight="1">
      <c r="A2518" s="95" t="s">
        <v>5228</v>
      </c>
      <c r="B2518" s="96" t="s">
        <v>5229</v>
      </c>
      <c r="C2518" s="95" t="s">
        <v>282</v>
      </c>
      <c r="D2518" s="97">
        <f>VLOOKUP(A2518,emop0321!D:E,2,0)</f>
        <v>125.17</v>
      </c>
      <c r="E2518" s="98"/>
      <c r="F2518" s="98"/>
    </row>
    <row r="2519" ht="11.25" customHeight="1">
      <c r="A2519" s="95" t="s">
        <v>5230</v>
      </c>
      <c r="B2519" s="96" t="s">
        <v>5231</v>
      </c>
      <c r="C2519" s="95" t="s">
        <v>282</v>
      </c>
      <c r="D2519" s="97">
        <f>VLOOKUP(A2519,emop0321!D:E,2,0)</f>
        <v>195.62</v>
      </c>
      <c r="E2519" s="98"/>
      <c r="F2519" s="98"/>
    </row>
    <row r="2520" ht="11.25" customHeight="1">
      <c r="A2520" s="95" t="s">
        <v>5232</v>
      </c>
      <c r="B2520" s="96" t="s">
        <v>5233</v>
      </c>
      <c r="C2520" s="95" t="s">
        <v>282</v>
      </c>
      <c r="D2520" s="97">
        <f>VLOOKUP(A2520,emop0321!D:E,2,0)</f>
        <v>306.36</v>
      </c>
      <c r="E2520" s="98"/>
      <c r="F2520" s="98"/>
    </row>
    <row r="2521" ht="11.25" customHeight="1">
      <c r="A2521" s="95" t="s">
        <v>5234</v>
      </c>
      <c r="B2521" s="96" t="s">
        <v>5235</v>
      </c>
      <c r="C2521" s="95" t="s">
        <v>282</v>
      </c>
      <c r="D2521" s="97">
        <f>VLOOKUP(A2521,emop0321!D:E,2,0)</f>
        <v>397.96</v>
      </c>
      <c r="E2521" s="98"/>
      <c r="F2521" s="98"/>
    </row>
    <row r="2522" ht="11.25" customHeight="1">
      <c r="A2522" s="95" t="s">
        <v>5236</v>
      </c>
      <c r="B2522" s="96" t="s">
        <v>5237</v>
      </c>
      <c r="C2522" s="95" t="s">
        <v>282</v>
      </c>
      <c r="D2522" s="97">
        <f>VLOOKUP(A2522,emop0321!D:E,2,0)</f>
        <v>486.62</v>
      </c>
      <c r="E2522" s="98"/>
      <c r="F2522" s="98"/>
    </row>
    <row r="2523" ht="11.25" customHeight="1">
      <c r="A2523" s="95" t="s">
        <v>5238</v>
      </c>
      <c r="B2523" s="96" t="s">
        <v>5239</v>
      </c>
      <c r="C2523" s="95" t="s">
        <v>282</v>
      </c>
      <c r="D2523" s="97">
        <f>VLOOKUP(A2523,emop0321!D:E,2,0)</f>
        <v>96.13</v>
      </c>
      <c r="E2523" s="98"/>
      <c r="F2523" s="98"/>
    </row>
    <row r="2524" ht="11.25" customHeight="1">
      <c r="A2524" s="95" t="s">
        <v>5240</v>
      </c>
      <c r="B2524" s="96" t="s">
        <v>5241</v>
      </c>
      <c r="C2524" s="95" t="s">
        <v>282</v>
      </c>
      <c r="D2524" s="97">
        <f>VLOOKUP(A2524,emop0321!D:E,2,0)</f>
        <v>126.18</v>
      </c>
      <c r="E2524" s="98"/>
      <c r="F2524" s="98"/>
    </row>
    <row r="2525" ht="11.25" customHeight="1">
      <c r="A2525" s="95" t="s">
        <v>5242</v>
      </c>
      <c r="B2525" s="96" t="s">
        <v>5243</v>
      </c>
      <c r="C2525" s="95" t="s">
        <v>282</v>
      </c>
      <c r="D2525" s="97">
        <f>VLOOKUP(A2525,emop0321!D:E,2,0)</f>
        <v>193.95</v>
      </c>
      <c r="E2525" s="98"/>
      <c r="F2525" s="98"/>
    </row>
    <row r="2526" ht="11.25" customHeight="1">
      <c r="A2526" s="95" t="s">
        <v>5244</v>
      </c>
      <c r="B2526" s="96" t="s">
        <v>5245</v>
      </c>
      <c r="C2526" s="95" t="s">
        <v>282</v>
      </c>
      <c r="D2526" s="97">
        <f>VLOOKUP(A2526,emop0321!D:E,2,0)</f>
        <v>132.89</v>
      </c>
      <c r="E2526" s="98"/>
      <c r="F2526" s="98"/>
    </row>
    <row r="2527" ht="11.25" customHeight="1">
      <c r="A2527" s="95" t="s">
        <v>5246</v>
      </c>
      <c r="B2527" s="96" t="s">
        <v>5247</v>
      </c>
      <c r="C2527" s="95" t="s">
        <v>282</v>
      </c>
      <c r="D2527" s="97">
        <f>VLOOKUP(A2527,emop0321!D:E,2,0)</f>
        <v>170.25</v>
      </c>
      <c r="E2527" s="98"/>
      <c r="F2527" s="98"/>
    </row>
    <row r="2528" ht="11.25" customHeight="1">
      <c r="A2528" s="95" t="s">
        <v>5248</v>
      </c>
      <c r="B2528" s="96" t="s">
        <v>5249</v>
      </c>
      <c r="C2528" s="95" t="s">
        <v>282</v>
      </c>
      <c r="D2528" s="97">
        <f>VLOOKUP(A2528,emop0321!D:E,2,0)</f>
        <v>286.51</v>
      </c>
      <c r="E2528" s="98"/>
      <c r="F2528" s="98"/>
    </row>
    <row r="2529" ht="11.25" customHeight="1">
      <c r="A2529" s="95" t="s">
        <v>5250</v>
      </c>
      <c r="B2529" s="96" t="s">
        <v>5251</v>
      </c>
      <c r="C2529" s="95" t="s">
        <v>282</v>
      </c>
      <c r="D2529" s="97">
        <f>VLOOKUP(A2529,emop0321!D:E,2,0)</f>
        <v>471.29</v>
      </c>
      <c r="E2529" s="98"/>
      <c r="F2529" s="98"/>
    </row>
    <row r="2530" ht="11.25" customHeight="1">
      <c r="A2530" s="95" t="s">
        <v>5252</v>
      </c>
      <c r="B2530" s="96" t="s">
        <v>5253</v>
      </c>
      <c r="C2530" s="95" t="s">
        <v>282</v>
      </c>
      <c r="D2530" s="97">
        <f>VLOOKUP(A2530,emop0321!D:E,2,0)</f>
        <v>651.06</v>
      </c>
      <c r="E2530" s="98"/>
      <c r="F2530" s="98"/>
    </row>
    <row r="2531" ht="11.25" customHeight="1">
      <c r="A2531" s="95" t="s">
        <v>5254</v>
      </c>
      <c r="B2531" s="96" t="s">
        <v>5255</v>
      </c>
      <c r="C2531" s="95" t="s">
        <v>282</v>
      </c>
      <c r="D2531" s="97">
        <f>VLOOKUP(A2531,emop0321!D:E,2,0)</f>
        <v>778.68</v>
      </c>
      <c r="E2531" s="98"/>
      <c r="F2531" s="98"/>
    </row>
    <row r="2532" ht="11.25" customHeight="1">
      <c r="A2532" s="95" t="s">
        <v>5256</v>
      </c>
      <c r="B2532" s="96" t="s">
        <v>5257</v>
      </c>
      <c r="C2532" s="95" t="s">
        <v>361</v>
      </c>
      <c r="D2532" s="97">
        <f>VLOOKUP(A2532,emop0321!D:E,2,0)</f>
        <v>141.31</v>
      </c>
      <c r="E2532" s="98"/>
      <c r="F2532" s="98"/>
    </row>
    <row r="2533" ht="11.25" customHeight="1">
      <c r="A2533" s="95" t="s">
        <v>5258</v>
      </c>
      <c r="B2533" s="96" t="s">
        <v>5259</v>
      </c>
      <c r="C2533" s="95" t="s">
        <v>361</v>
      </c>
      <c r="D2533" s="97">
        <f>VLOOKUP(A2533,emop0321!D:E,2,0)</f>
        <v>171.89</v>
      </c>
      <c r="E2533" s="98"/>
      <c r="F2533" s="98"/>
    </row>
    <row r="2534" ht="11.25" customHeight="1">
      <c r="A2534" s="95" t="s">
        <v>5260</v>
      </c>
      <c r="B2534" s="96" t="s">
        <v>5261</v>
      </c>
      <c r="C2534" s="95" t="s">
        <v>361</v>
      </c>
      <c r="D2534" s="97">
        <f>VLOOKUP(A2534,emop0321!D:E,2,0)</f>
        <v>196.33</v>
      </c>
      <c r="E2534" s="98"/>
      <c r="F2534" s="98"/>
    </row>
    <row r="2535" ht="11.25" customHeight="1">
      <c r="A2535" s="95" t="s">
        <v>5262</v>
      </c>
      <c r="B2535" s="96" t="s">
        <v>5263</v>
      </c>
      <c r="C2535" s="95" t="s">
        <v>361</v>
      </c>
      <c r="D2535" s="97">
        <f>VLOOKUP(A2535,emop0321!D:E,2,0)</f>
        <v>255.83</v>
      </c>
      <c r="E2535" s="98"/>
      <c r="F2535" s="98"/>
    </row>
    <row r="2536" ht="11.25" customHeight="1">
      <c r="A2536" s="95" t="s">
        <v>5264</v>
      </c>
      <c r="B2536" s="96" t="s">
        <v>5265</v>
      </c>
      <c r="C2536" s="95" t="s">
        <v>361</v>
      </c>
      <c r="D2536" s="97">
        <f>VLOOKUP(A2536,emop0321!D:E,2,0)</f>
        <v>286.43</v>
      </c>
      <c r="E2536" s="98"/>
      <c r="F2536" s="98"/>
    </row>
    <row r="2537" ht="11.25" customHeight="1">
      <c r="A2537" s="95" t="s">
        <v>5266</v>
      </c>
      <c r="B2537" s="96" t="s">
        <v>5267</v>
      </c>
      <c r="C2537" s="95" t="s">
        <v>361</v>
      </c>
      <c r="D2537" s="97">
        <f>VLOOKUP(A2537,emop0321!D:E,2,0)</f>
        <v>511.54</v>
      </c>
      <c r="E2537" s="98"/>
      <c r="F2537" s="98"/>
    </row>
    <row r="2538" ht="11.25" customHeight="1">
      <c r="A2538" s="95" t="s">
        <v>5268</v>
      </c>
      <c r="B2538" s="96" t="s">
        <v>5269</v>
      </c>
      <c r="C2538" s="95" t="s">
        <v>361</v>
      </c>
      <c r="D2538" s="97">
        <f>VLOOKUP(A2538,emop0321!D:E,2,0)</f>
        <v>837.08</v>
      </c>
      <c r="E2538" s="98"/>
      <c r="F2538" s="98"/>
    </row>
    <row r="2539" ht="11.25" customHeight="1">
      <c r="A2539" s="95" t="s">
        <v>5270</v>
      </c>
      <c r="B2539" s="96" t="s">
        <v>5271</v>
      </c>
      <c r="C2539" s="95" t="s">
        <v>361</v>
      </c>
      <c r="D2539" s="97">
        <f>VLOOKUP(A2539,emop0321!D:E,2,0)</f>
        <v>1393.26</v>
      </c>
      <c r="E2539" s="98"/>
      <c r="F2539" s="98"/>
    </row>
    <row r="2540" ht="11.25" customHeight="1">
      <c r="A2540" s="95" t="s">
        <v>5272</v>
      </c>
      <c r="B2540" s="96" t="s">
        <v>5273</v>
      </c>
      <c r="C2540" s="95" t="s">
        <v>361</v>
      </c>
      <c r="D2540" s="97">
        <f>VLOOKUP(A2540,emop0321!D:E,2,0)</f>
        <v>3639.58</v>
      </c>
      <c r="E2540" s="98"/>
      <c r="F2540" s="98"/>
    </row>
    <row r="2541" ht="11.25" customHeight="1">
      <c r="A2541" s="95" t="s">
        <v>5274</v>
      </c>
      <c r="B2541" s="96" t="s">
        <v>5275</v>
      </c>
      <c r="C2541" s="95" t="s">
        <v>361</v>
      </c>
      <c r="D2541" s="97">
        <f>VLOOKUP(A2541,emop0321!D:E,2,0)</f>
        <v>4428.33</v>
      </c>
      <c r="E2541" s="98"/>
      <c r="F2541" s="98"/>
    </row>
    <row r="2542" ht="11.25" customHeight="1">
      <c r="A2542" s="95" t="s">
        <v>5276</v>
      </c>
      <c r="B2542" s="96" t="s">
        <v>5277</v>
      </c>
      <c r="C2542" s="95" t="s">
        <v>361</v>
      </c>
      <c r="D2542" s="97">
        <f>VLOOKUP(A2542,emop0321!D:E,2,0)</f>
        <v>5966.99</v>
      </c>
      <c r="E2542" s="98"/>
      <c r="F2542" s="98"/>
    </row>
    <row r="2543" ht="11.25" customHeight="1">
      <c r="A2543" s="95" t="s">
        <v>5278</v>
      </c>
      <c r="B2543" s="96" t="s">
        <v>5279</v>
      </c>
      <c r="C2543" s="95" t="s">
        <v>361</v>
      </c>
      <c r="D2543" s="97">
        <f>VLOOKUP(A2543,emop0321!D:E,2,0)</f>
        <v>211.67</v>
      </c>
      <c r="E2543" s="98"/>
      <c r="F2543" s="98"/>
    </row>
    <row r="2544" ht="11.25" customHeight="1">
      <c r="A2544" s="95" t="s">
        <v>5280</v>
      </c>
      <c r="B2544" s="96" t="s">
        <v>5281</v>
      </c>
      <c r="C2544" s="95" t="s">
        <v>361</v>
      </c>
      <c r="D2544" s="97">
        <f>VLOOKUP(A2544,emop0321!D:E,2,0)</f>
        <v>327.44</v>
      </c>
      <c r="E2544" s="98"/>
      <c r="F2544" s="98"/>
    </row>
    <row r="2545" ht="11.25" customHeight="1">
      <c r="A2545" s="95" t="s">
        <v>5282</v>
      </c>
      <c r="B2545" s="96" t="s">
        <v>5283</v>
      </c>
      <c r="C2545" s="95" t="s">
        <v>361</v>
      </c>
      <c r="D2545" s="97">
        <f>VLOOKUP(A2545,emop0321!D:E,2,0)</f>
        <v>160.04</v>
      </c>
      <c r="E2545" s="98"/>
      <c r="F2545" s="98"/>
    </row>
    <row r="2546" ht="11.25" customHeight="1">
      <c r="A2546" s="95" t="s">
        <v>5284</v>
      </c>
      <c r="B2546" s="96" t="s">
        <v>5285</v>
      </c>
      <c r="C2546" s="95" t="s">
        <v>361</v>
      </c>
      <c r="D2546" s="97">
        <f>VLOOKUP(A2546,emop0321!D:E,2,0)</f>
        <v>225.78</v>
      </c>
      <c r="E2546" s="98"/>
      <c r="F2546" s="98"/>
    </row>
    <row r="2547" ht="11.25" customHeight="1">
      <c r="A2547" s="95" t="s">
        <v>5286</v>
      </c>
      <c r="B2547" s="96" t="s">
        <v>5287</v>
      </c>
      <c r="C2547" s="95" t="s">
        <v>361</v>
      </c>
      <c r="D2547" s="97">
        <f>VLOOKUP(A2547,emop0321!D:E,2,0)</f>
        <v>310.66</v>
      </c>
      <c r="E2547" s="98"/>
      <c r="F2547" s="98"/>
    </row>
    <row r="2548" ht="11.25" customHeight="1">
      <c r="A2548" s="95" t="s">
        <v>5288</v>
      </c>
      <c r="B2548" s="96" t="s">
        <v>5289</v>
      </c>
      <c r="C2548" s="95" t="s">
        <v>361</v>
      </c>
      <c r="D2548" s="97">
        <f>VLOOKUP(A2548,emop0321!D:E,2,0)</f>
        <v>366.96</v>
      </c>
      <c r="E2548" s="98"/>
      <c r="F2548" s="98"/>
    </row>
    <row r="2549" ht="11.25" customHeight="1">
      <c r="A2549" s="95" t="s">
        <v>5290</v>
      </c>
      <c r="B2549" s="96" t="s">
        <v>5291</v>
      </c>
      <c r="C2549" s="95" t="s">
        <v>361</v>
      </c>
      <c r="D2549" s="97">
        <f>VLOOKUP(A2549,emop0321!D:E,2,0)</f>
        <v>371.18</v>
      </c>
      <c r="E2549" s="98"/>
      <c r="F2549" s="98"/>
    </row>
    <row r="2550" ht="11.25" customHeight="1">
      <c r="A2550" s="95" t="s">
        <v>5292</v>
      </c>
      <c r="B2550" s="96" t="s">
        <v>5293</v>
      </c>
      <c r="C2550" s="95" t="s">
        <v>361</v>
      </c>
      <c r="D2550" s="97">
        <f>VLOOKUP(A2550,emop0321!D:E,2,0)</f>
        <v>444.95</v>
      </c>
      <c r="E2550" s="98"/>
      <c r="F2550" s="98"/>
    </row>
    <row r="2551" ht="11.25" customHeight="1">
      <c r="A2551" s="95" t="s">
        <v>5294</v>
      </c>
      <c r="B2551" s="96" t="s">
        <v>5295</v>
      </c>
      <c r="C2551" s="95" t="s">
        <v>361</v>
      </c>
      <c r="D2551" s="97">
        <f>VLOOKUP(A2551,emop0321!D:E,2,0)</f>
        <v>545.38</v>
      </c>
      <c r="E2551" s="98"/>
      <c r="F2551" s="98"/>
    </row>
    <row r="2552" ht="11.25" customHeight="1">
      <c r="A2552" s="95" t="s">
        <v>5296</v>
      </c>
      <c r="B2552" s="96" t="s">
        <v>5297</v>
      </c>
      <c r="C2552" s="95" t="s">
        <v>361</v>
      </c>
      <c r="D2552" s="97">
        <f>VLOOKUP(A2552,emop0321!D:E,2,0)</f>
        <v>670.41</v>
      </c>
      <c r="E2552" s="98"/>
      <c r="F2552" s="98"/>
    </row>
    <row r="2553" ht="11.25" customHeight="1">
      <c r="A2553" s="95" t="s">
        <v>5298</v>
      </c>
      <c r="B2553" s="96" t="s">
        <v>5299</v>
      </c>
      <c r="C2553" s="95" t="s">
        <v>361</v>
      </c>
      <c r="D2553" s="97">
        <f>VLOOKUP(A2553,emop0321!D:E,2,0)</f>
        <v>789.02</v>
      </c>
      <c r="E2553" s="98"/>
      <c r="F2553" s="98"/>
    </row>
    <row r="2554" ht="11.25" customHeight="1">
      <c r="A2554" s="95" t="s">
        <v>5300</v>
      </c>
      <c r="B2554" s="96" t="s">
        <v>5301</v>
      </c>
      <c r="C2554" s="95" t="s">
        <v>361</v>
      </c>
      <c r="D2554" s="97">
        <f>VLOOKUP(A2554,emop0321!D:E,2,0)</f>
        <v>1076.95</v>
      </c>
      <c r="E2554" s="98"/>
      <c r="F2554" s="98"/>
    </row>
    <row r="2555" ht="11.25" customHeight="1">
      <c r="A2555" s="95" t="s">
        <v>5302</v>
      </c>
      <c r="B2555" s="96" t="s">
        <v>5303</v>
      </c>
      <c r="C2555" s="95" t="s">
        <v>361</v>
      </c>
      <c r="D2555" s="97">
        <f>VLOOKUP(A2555,emop0321!D:E,2,0)</f>
        <v>1385.11</v>
      </c>
      <c r="E2555" s="98"/>
      <c r="F2555" s="98"/>
    </row>
    <row r="2556" ht="11.25" customHeight="1">
      <c r="A2556" s="95" t="s">
        <v>5304</v>
      </c>
      <c r="B2556" s="96" t="s">
        <v>5305</v>
      </c>
      <c r="C2556" s="95" t="s">
        <v>361</v>
      </c>
      <c r="D2556" s="97">
        <f>VLOOKUP(A2556,emop0321!D:E,2,0)</f>
        <v>1792.81</v>
      </c>
      <c r="E2556" s="98"/>
      <c r="F2556" s="98"/>
    </row>
    <row r="2557" ht="11.25" customHeight="1">
      <c r="A2557" s="95" t="s">
        <v>5306</v>
      </c>
      <c r="B2557" s="96" t="s">
        <v>5307</v>
      </c>
      <c r="C2557" s="95" t="s">
        <v>361</v>
      </c>
      <c r="D2557" s="97">
        <f>VLOOKUP(A2557,emop0321!D:E,2,0)</f>
        <v>2511.03</v>
      </c>
      <c r="E2557" s="98"/>
      <c r="F2557" s="98"/>
    </row>
    <row r="2558" ht="11.25" customHeight="1">
      <c r="A2558" s="95" t="s">
        <v>5308</v>
      </c>
      <c r="B2558" s="96" t="s">
        <v>5309</v>
      </c>
      <c r="C2558" s="95" t="s">
        <v>361</v>
      </c>
      <c r="D2558" s="97">
        <f>VLOOKUP(A2558,emop0321!D:E,2,0)</f>
        <v>3002.89</v>
      </c>
      <c r="E2558" s="98"/>
      <c r="F2558" s="98"/>
    </row>
    <row r="2559" ht="11.25" customHeight="1">
      <c r="A2559" s="95" t="s">
        <v>5310</v>
      </c>
      <c r="B2559" s="96" t="s">
        <v>5311</v>
      </c>
      <c r="C2559" s="95" t="s">
        <v>361</v>
      </c>
      <c r="D2559" s="97">
        <f>VLOOKUP(A2559,emop0321!D:E,2,0)</f>
        <v>3511.16</v>
      </c>
      <c r="E2559" s="98"/>
      <c r="F2559" s="98"/>
    </row>
    <row r="2560" ht="11.25" customHeight="1">
      <c r="A2560" s="95" t="s">
        <v>5312</v>
      </c>
      <c r="B2560" s="96" t="s">
        <v>5313</v>
      </c>
      <c r="C2560" s="95" t="s">
        <v>361</v>
      </c>
      <c r="D2560" s="97">
        <f>VLOOKUP(A2560,emop0321!D:E,2,0)</f>
        <v>4090.44</v>
      </c>
      <c r="E2560" s="98"/>
      <c r="F2560" s="98"/>
    </row>
    <row r="2561" ht="11.25" customHeight="1">
      <c r="A2561" s="95" t="s">
        <v>5314</v>
      </c>
      <c r="B2561" s="96" t="s">
        <v>5315</v>
      </c>
      <c r="C2561" s="95" t="s">
        <v>361</v>
      </c>
      <c r="D2561" s="97">
        <f>VLOOKUP(A2561,emop0321!D:E,2,0)</f>
        <v>5340.17</v>
      </c>
      <c r="E2561" s="98"/>
      <c r="F2561" s="98"/>
    </row>
    <row r="2562" ht="11.25" customHeight="1">
      <c r="A2562" s="95" t="s">
        <v>5316</v>
      </c>
      <c r="B2562" s="96" t="s">
        <v>5317</v>
      </c>
      <c r="C2562" s="95" t="s">
        <v>361</v>
      </c>
      <c r="D2562" s="97">
        <f>VLOOKUP(A2562,emop0321!D:E,2,0)</f>
        <v>415.73</v>
      </c>
      <c r="E2562" s="98"/>
      <c r="F2562" s="98"/>
    </row>
    <row r="2563" ht="11.25" customHeight="1">
      <c r="A2563" s="95" t="s">
        <v>5318</v>
      </c>
      <c r="B2563" s="96" t="s">
        <v>5319</v>
      </c>
      <c r="C2563" s="95" t="s">
        <v>361</v>
      </c>
      <c r="D2563" s="97">
        <f>VLOOKUP(A2563,emop0321!D:E,2,0)</f>
        <v>501.09</v>
      </c>
      <c r="E2563" s="98"/>
      <c r="F2563" s="98"/>
    </row>
    <row r="2564" ht="11.25" customHeight="1">
      <c r="A2564" s="95" t="s">
        <v>5320</v>
      </c>
      <c r="B2564" s="96" t="s">
        <v>5321</v>
      </c>
      <c r="C2564" s="95" t="s">
        <v>361</v>
      </c>
      <c r="D2564" s="97">
        <f>VLOOKUP(A2564,emop0321!D:E,2,0)</f>
        <v>614.43</v>
      </c>
      <c r="E2564" s="98"/>
      <c r="F2564" s="98"/>
    </row>
    <row r="2565" ht="11.25" customHeight="1">
      <c r="A2565" s="95" t="s">
        <v>5322</v>
      </c>
      <c r="B2565" s="96" t="s">
        <v>5323</v>
      </c>
      <c r="C2565" s="95" t="s">
        <v>361</v>
      </c>
      <c r="D2565" s="97">
        <f>VLOOKUP(A2565,emop0321!D:E,2,0)</f>
        <v>699.78</v>
      </c>
      <c r="E2565" s="98"/>
      <c r="F2565" s="98"/>
    </row>
    <row r="2566" ht="11.25" customHeight="1">
      <c r="A2566" s="95" t="s">
        <v>5324</v>
      </c>
      <c r="B2566" s="96" t="s">
        <v>5325</v>
      </c>
      <c r="C2566" s="95" t="s">
        <v>361</v>
      </c>
      <c r="D2566" s="97">
        <f>VLOOKUP(A2566,emop0321!D:E,2,0)</f>
        <v>983.63</v>
      </c>
      <c r="E2566" s="98"/>
      <c r="F2566" s="98"/>
    </row>
    <row r="2567" ht="11.25" customHeight="1">
      <c r="A2567" s="95" t="s">
        <v>5326</v>
      </c>
      <c r="B2567" s="96" t="s">
        <v>5327</v>
      </c>
      <c r="C2567" s="95" t="s">
        <v>361</v>
      </c>
      <c r="D2567" s="97">
        <f>VLOOKUP(A2567,emop0321!D:E,2,0)</f>
        <v>1227.59</v>
      </c>
      <c r="E2567" s="98"/>
      <c r="F2567" s="98"/>
    </row>
    <row r="2568" ht="11.25" customHeight="1">
      <c r="A2568" s="95" t="s">
        <v>5328</v>
      </c>
      <c r="B2568" s="96" t="s">
        <v>5329</v>
      </c>
      <c r="C2568" s="95" t="s">
        <v>361</v>
      </c>
      <c r="D2568" s="97">
        <f>VLOOKUP(A2568,emop0321!D:E,2,0)</f>
        <v>1574.99</v>
      </c>
      <c r="E2568" s="98"/>
      <c r="F2568" s="98"/>
    </row>
    <row r="2569" ht="11.25" customHeight="1">
      <c r="A2569" s="95" t="s">
        <v>5330</v>
      </c>
      <c r="B2569" s="96" t="s">
        <v>5331</v>
      </c>
      <c r="C2569" s="95" t="s">
        <v>361</v>
      </c>
      <c r="D2569" s="97">
        <f>VLOOKUP(A2569,emop0321!D:E,2,0)</f>
        <v>2225.89</v>
      </c>
      <c r="E2569" s="98"/>
      <c r="F2569" s="98"/>
    </row>
    <row r="2570" ht="11.25" customHeight="1">
      <c r="A2570" s="95" t="s">
        <v>5332</v>
      </c>
      <c r="B2570" s="96" t="s">
        <v>5333</v>
      </c>
      <c r="C2570" s="95" t="s">
        <v>361</v>
      </c>
      <c r="D2570" s="97">
        <f>VLOOKUP(A2570,emop0321!D:E,2,0)</f>
        <v>2582.54</v>
      </c>
      <c r="E2570" s="98"/>
      <c r="F2570" s="98"/>
    </row>
    <row r="2571" ht="11.25" customHeight="1">
      <c r="A2571" s="95" t="s">
        <v>5334</v>
      </c>
      <c r="B2571" s="96" t="s">
        <v>5335</v>
      </c>
      <c r="C2571" s="95" t="s">
        <v>361</v>
      </c>
      <c r="D2571" s="97">
        <f>VLOOKUP(A2571,emop0321!D:E,2,0)</f>
        <v>2981.23</v>
      </c>
      <c r="E2571" s="98"/>
      <c r="F2571" s="98"/>
    </row>
    <row r="2572" ht="11.25" customHeight="1">
      <c r="A2572" s="95" t="s">
        <v>5336</v>
      </c>
      <c r="B2572" s="96" t="s">
        <v>5337</v>
      </c>
      <c r="C2572" s="95" t="s">
        <v>361</v>
      </c>
      <c r="D2572" s="97">
        <f>VLOOKUP(A2572,emop0321!D:E,2,0)</f>
        <v>3499.69</v>
      </c>
      <c r="E2572" s="98"/>
      <c r="F2572" s="98"/>
    </row>
    <row r="2573" ht="11.25" customHeight="1">
      <c r="A2573" s="95" t="s">
        <v>5338</v>
      </c>
      <c r="B2573" s="96" t="s">
        <v>5339</v>
      </c>
      <c r="C2573" s="95" t="s">
        <v>361</v>
      </c>
      <c r="D2573" s="97">
        <f>VLOOKUP(A2573,emop0321!D:E,2,0)</f>
        <v>4645.44</v>
      </c>
      <c r="E2573" s="98"/>
      <c r="F2573" s="98"/>
    </row>
    <row r="2574" ht="11.25" customHeight="1">
      <c r="A2574" s="95" t="s">
        <v>5340</v>
      </c>
      <c r="B2574" s="96" t="s">
        <v>5341</v>
      </c>
      <c r="C2574" s="95" t="s">
        <v>282</v>
      </c>
      <c r="D2574" s="97">
        <f>VLOOKUP(A2574,emop0321!D:E,2,0)</f>
        <v>228.15</v>
      </c>
      <c r="E2574" s="98"/>
      <c r="F2574" s="98"/>
    </row>
    <row r="2575" ht="11.25" customHeight="1">
      <c r="A2575" s="95" t="s">
        <v>5342</v>
      </c>
      <c r="B2575" s="96" t="s">
        <v>5343</v>
      </c>
      <c r="C2575" s="95" t="s">
        <v>361</v>
      </c>
      <c r="D2575" s="97">
        <f>VLOOKUP(A2575,emop0321!D:E,2,0)</f>
        <v>106.39</v>
      </c>
      <c r="E2575" s="98"/>
      <c r="F2575" s="98"/>
    </row>
    <row r="2576" ht="11.25" customHeight="1">
      <c r="A2576" s="95" t="s">
        <v>5344</v>
      </c>
      <c r="B2576" s="96" t="s">
        <v>5345</v>
      </c>
      <c r="C2576" s="95" t="s">
        <v>282</v>
      </c>
      <c r="D2576" s="97">
        <f>VLOOKUP(A2576,emop0321!D:E,2,0)</f>
        <v>487.47</v>
      </c>
      <c r="E2576" s="98"/>
      <c r="F2576" s="98"/>
    </row>
    <row r="2577" ht="11.25" customHeight="1">
      <c r="A2577" s="95" t="s">
        <v>5346</v>
      </c>
      <c r="B2577" s="96" t="s">
        <v>5347</v>
      </c>
      <c r="C2577" s="95" t="s">
        <v>361</v>
      </c>
      <c r="D2577" s="97">
        <f>VLOOKUP(A2577,emop0321!D:E,2,0)</f>
        <v>149.52</v>
      </c>
      <c r="E2577" s="98"/>
      <c r="F2577" s="98"/>
    </row>
    <row r="2578" ht="11.25" customHeight="1">
      <c r="A2578" s="95" t="s">
        <v>5348</v>
      </c>
      <c r="B2578" s="96" t="s">
        <v>5349</v>
      </c>
      <c r="C2578" s="95" t="s">
        <v>282</v>
      </c>
      <c r="D2578" s="97">
        <f>VLOOKUP(A2578,emop0321!D:E,2,0)</f>
        <v>975.76</v>
      </c>
      <c r="E2578" s="98"/>
      <c r="F2578" s="98"/>
    </row>
    <row r="2579" ht="11.25" customHeight="1">
      <c r="A2579" s="95" t="s">
        <v>5350</v>
      </c>
      <c r="B2579" s="96" t="s">
        <v>5351</v>
      </c>
      <c r="C2579" s="95" t="s">
        <v>361</v>
      </c>
      <c r="D2579" s="97">
        <f>VLOOKUP(A2579,emop0321!D:E,2,0)</f>
        <v>194.14</v>
      </c>
      <c r="E2579" s="98"/>
      <c r="F2579" s="98"/>
    </row>
    <row r="2580" ht="11.25" customHeight="1">
      <c r="A2580" s="95" t="s">
        <v>5352</v>
      </c>
      <c r="B2580" s="96" t="s">
        <v>5353</v>
      </c>
      <c r="C2580" s="95" t="s">
        <v>282</v>
      </c>
      <c r="D2580" s="97">
        <f>VLOOKUP(A2580,emop0321!D:E,2,0)</f>
        <v>1568.92</v>
      </c>
      <c r="E2580" s="98"/>
      <c r="F2580" s="98"/>
    </row>
    <row r="2581" ht="11.25" customHeight="1">
      <c r="A2581" s="95" t="s">
        <v>5354</v>
      </c>
      <c r="B2581" s="96" t="s">
        <v>5355</v>
      </c>
      <c r="C2581" s="95" t="s">
        <v>361</v>
      </c>
      <c r="D2581" s="97">
        <f>VLOOKUP(A2581,emop0321!D:E,2,0)</f>
        <v>299.73</v>
      </c>
      <c r="E2581" s="98"/>
      <c r="F2581" s="98"/>
    </row>
    <row r="2582" ht="11.25" customHeight="1">
      <c r="A2582" s="95" t="s">
        <v>5356</v>
      </c>
      <c r="B2582" s="96" t="s">
        <v>5357</v>
      </c>
      <c r="C2582" s="95" t="s">
        <v>282</v>
      </c>
      <c r="D2582" s="97">
        <f>VLOOKUP(A2582,emop0321!D:E,2,0)</f>
        <v>3538.39</v>
      </c>
      <c r="E2582" s="98"/>
      <c r="F2582" s="98"/>
    </row>
    <row r="2583" ht="11.25" customHeight="1">
      <c r="A2583" s="95" t="s">
        <v>5358</v>
      </c>
      <c r="B2583" s="96" t="s">
        <v>5359</v>
      </c>
      <c r="C2583" s="95" t="s">
        <v>361</v>
      </c>
      <c r="D2583" s="97">
        <f>VLOOKUP(A2583,emop0321!D:E,2,0)</f>
        <v>428.76</v>
      </c>
      <c r="E2583" s="98"/>
      <c r="F2583" s="98"/>
    </row>
    <row r="2584" ht="11.25" customHeight="1">
      <c r="A2584" s="95" t="s">
        <v>5360</v>
      </c>
      <c r="B2584" s="96" t="s">
        <v>5361</v>
      </c>
      <c r="C2584" s="95" t="s">
        <v>282</v>
      </c>
      <c r="D2584" s="97">
        <f>VLOOKUP(A2584,emop0321!D:E,2,0)</f>
        <v>30.45</v>
      </c>
      <c r="E2584" s="98"/>
      <c r="F2584" s="98"/>
    </row>
    <row r="2585" ht="11.25" customHeight="1">
      <c r="A2585" s="95" t="s">
        <v>5362</v>
      </c>
      <c r="B2585" s="96" t="s">
        <v>5363</v>
      </c>
      <c r="C2585" s="95" t="s">
        <v>282</v>
      </c>
      <c r="D2585" s="97">
        <f>VLOOKUP(A2585,emop0321!D:E,2,0)</f>
        <v>31.19</v>
      </c>
      <c r="E2585" s="98"/>
      <c r="F2585" s="98"/>
    </row>
    <row r="2586" ht="11.25" customHeight="1">
      <c r="A2586" s="95" t="s">
        <v>5364</v>
      </c>
      <c r="B2586" s="96" t="s">
        <v>5365</v>
      </c>
      <c r="C2586" s="95" t="s">
        <v>282</v>
      </c>
      <c r="D2586" s="97">
        <f>VLOOKUP(A2586,emop0321!D:E,2,0)</f>
        <v>62.03</v>
      </c>
      <c r="E2586" s="98"/>
      <c r="F2586" s="98"/>
    </row>
    <row r="2587" ht="11.25" customHeight="1">
      <c r="A2587" s="95" t="s">
        <v>5366</v>
      </c>
      <c r="B2587" s="96" t="s">
        <v>5367</v>
      </c>
      <c r="C2587" s="95" t="s">
        <v>282</v>
      </c>
      <c r="D2587" s="97">
        <f>VLOOKUP(A2587,emop0321!D:E,2,0)</f>
        <v>68.29</v>
      </c>
      <c r="E2587" s="98"/>
      <c r="F2587" s="98"/>
    </row>
    <row r="2588" ht="11.25" customHeight="1">
      <c r="A2588" s="95" t="s">
        <v>5368</v>
      </c>
      <c r="B2588" s="96" t="s">
        <v>5369</v>
      </c>
      <c r="C2588" s="95" t="s">
        <v>282</v>
      </c>
      <c r="D2588" s="97">
        <f>VLOOKUP(A2588,emop0321!D:E,2,0)</f>
        <v>70.06</v>
      </c>
      <c r="E2588" s="98"/>
      <c r="F2588" s="98"/>
    </row>
    <row r="2589" ht="11.25" customHeight="1">
      <c r="A2589" s="95" t="s">
        <v>5370</v>
      </c>
      <c r="B2589" s="96" t="s">
        <v>5371</v>
      </c>
      <c r="C2589" s="95" t="s">
        <v>282</v>
      </c>
      <c r="D2589" s="97">
        <f>VLOOKUP(A2589,emop0321!D:E,2,0)</f>
        <v>141.56</v>
      </c>
      <c r="E2589" s="98"/>
      <c r="F2589" s="98"/>
    </row>
    <row r="2590" ht="11.25" customHeight="1">
      <c r="A2590" s="95" t="s">
        <v>5372</v>
      </c>
      <c r="B2590" s="96" t="s">
        <v>5373</v>
      </c>
      <c r="C2590" s="95" t="s">
        <v>282</v>
      </c>
      <c r="D2590" s="97">
        <f>VLOOKUP(A2590,emop0321!D:E,2,0)</f>
        <v>156.18</v>
      </c>
      <c r="E2590" s="98"/>
      <c r="F2590" s="98"/>
    </row>
    <row r="2591" ht="11.25" customHeight="1">
      <c r="A2591" s="95" t="s">
        <v>5374</v>
      </c>
      <c r="B2591" s="96" t="s">
        <v>5375</v>
      </c>
      <c r="C2591" s="95" t="s">
        <v>282</v>
      </c>
      <c r="D2591" s="97">
        <f>VLOOKUP(A2591,emop0321!D:E,2,0)</f>
        <v>195.51</v>
      </c>
      <c r="E2591" s="98"/>
      <c r="F2591" s="98"/>
    </row>
    <row r="2592" ht="11.25" customHeight="1">
      <c r="A2592" s="95" t="s">
        <v>5376</v>
      </c>
      <c r="B2592" s="96" t="s">
        <v>5377</v>
      </c>
      <c r="C2592" s="95" t="s">
        <v>282</v>
      </c>
      <c r="D2592" s="97">
        <f>VLOOKUP(A2592,emop0321!D:E,2,0)</f>
        <v>255.2</v>
      </c>
      <c r="E2592" s="98"/>
      <c r="F2592" s="98"/>
    </row>
    <row r="2593" ht="11.25" customHeight="1">
      <c r="A2593" s="95" t="s">
        <v>5378</v>
      </c>
      <c r="B2593" s="96" t="s">
        <v>5379</v>
      </c>
      <c r="C2593" s="95" t="s">
        <v>282</v>
      </c>
      <c r="D2593" s="97">
        <f>VLOOKUP(A2593,emop0321!D:E,2,0)</f>
        <v>293.58</v>
      </c>
      <c r="E2593" s="98"/>
      <c r="F2593" s="98"/>
    </row>
    <row r="2594" ht="11.25" customHeight="1">
      <c r="A2594" s="95" t="s">
        <v>5380</v>
      </c>
      <c r="B2594" s="96" t="s">
        <v>5381</v>
      </c>
      <c r="C2594" s="95" t="s">
        <v>282</v>
      </c>
      <c r="D2594" s="97">
        <f>VLOOKUP(A2594,emop0321!D:E,2,0)</f>
        <v>297.97</v>
      </c>
      <c r="E2594" s="98"/>
      <c r="F2594" s="98"/>
    </row>
    <row r="2595" ht="11.25" customHeight="1">
      <c r="A2595" s="95" t="s">
        <v>5382</v>
      </c>
      <c r="B2595" s="96" t="s">
        <v>5383</v>
      </c>
      <c r="C2595" s="95" t="s">
        <v>282</v>
      </c>
      <c r="D2595" s="97">
        <f>VLOOKUP(A2595,emop0321!D:E,2,0)</f>
        <v>368.97</v>
      </c>
      <c r="E2595" s="98"/>
      <c r="F2595" s="98"/>
    </row>
    <row r="2596" ht="11.25" customHeight="1">
      <c r="A2596" s="95" t="s">
        <v>5384</v>
      </c>
      <c r="B2596" s="96" t="s">
        <v>5385</v>
      </c>
      <c r="C2596" s="95" t="s">
        <v>282</v>
      </c>
      <c r="D2596" s="97">
        <f>VLOOKUP(A2596,emop0321!D:E,2,0)</f>
        <v>424.2</v>
      </c>
      <c r="E2596" s="98"/>
      <c r="F2596" s="98"/>
    </row>
    <row r="2597" ht="11.25" customHeight="1">
      <c r="A2597" s="95" t="s">
        <v>5386</v>
      </c>
      <c r="B2597" s="96" t="s">
        <v>5387</v>
      </c>
      <c r="C2597" s="95" t="s">
        <v>282</v>
      </c>
      <c r="D2597" s="97">
        <f>VLOOKUP(A2597,emop0321!D:E,2,0)</f>
        <v>786.91</v>
      </c>
      <c r="E2597" s="98"/>
      <c r="F2597" s="98"/>
    </row>
    <row r="2598" ht="11.25" customHeight="1">
      <c r="A2598" s="95" t="s">
        <v>5388</v>
      </c>
      <c r="B2598" s="96" t="s">
        <v>5389</v>
      </c>
      <c r="C2598" s="95" t="s">
        <v>282</v>
      </c>
      <c r="D2598" s="97">
        <f>VLOOKUP(A2598,emop0321!D:E,2,0)</f>
        <v>904.87</v>
      </c>
      <c r="E2598" s="98"/>
      <c r="F2598" s="98"/>
    </row>
    <row r="2599" ht="11.25" customHeight="1">
      <c r="A2599" s="95" t="s">
        <v>5390</v>
      </c>
      <c r="B2599" s="96" t="s">
        <v>5391</v>
      </c>
      <c r="C2599" s="95" t="s">
        <v>282</v>
      </c>
      <c r="D2599" s="97">
        <f>VLOOKUP(A2599,emop0321!D:E,2,0)</f>
        <v>1042.62</v>
      </c>
      <c r="E2599" s="98"/>
      <c r="F2599" s="98"/>
    </row>
    <row r="2600" ht="11.25" customHeight="1">
      <c r="A2600" s="95" t="s">
        <v>5392</v>
      </c>
      <c r="B2600" s="96" t="s">
        <v>5393</v>
      </c>
      <c r="C2600" s="95" t="s">
        <v>282</v>
      </c>
      <c r="D2600" s="97">
        <f>VLOOKUP(A2600,emop0321!D:E,2,0)</f>
        <v>1464.45</v>
      </c>
      <c r="E2600" s="98"/>
      <c r="F2600" s="98"/>
    </row>
    <row r="2601" ht="11.25" customHeight="1">
      <c r="A2601" s="95" t="s">
        <v>5394</v>
      </c>
      <c r="B2601" s="96" t="s">
        <v>5395</v>
      </c>
      <c r="C2601" s="95" t="s">
        <v>282</v>
      </c>
      <c r="D2601" s="97">
        <f>VLOOKUP(A2601,emop0321!D:E,2,0)</f>
        <v>30.45</v>
      </c>
      <c r="E2601" s="98"/>
      <c r="F2601" s="98"/>
    </row>
    <row r="2602" ht="11.25" customHeight="1">
      <c r="A2602" s="95" t="s">
        <v>5396</v>
      </c>
      <c r="B2602" s="96" t="s">
        <v>5397</v>
      </c>
      <c r="C2602" s="95" t="s">
        <v>282</v>
      </c>
      <c r="D2602" s="97">
        <f>VLOOKUP(A2602,emop0321!D:E,2,0)</f>
        <v>31.19</v>
      </c>
      <c r="E2602" s="98"/>
      <c r="F2602" s="98"/>
    </row>
    <row r="2603" ht="11.25" customHeight="1">
      <c r="A2603" s="95" t="s">
        <v>5398</v>
      </c>
      <c r="B2603" s="96" t="s">
        <v>5399</v>
      </c>
      <c r="C2603" s="95" t="s">
        <v>282</v>
      </c>
      <c r="D2603" s="97">
        <f>VLOOKUP(A2603,emop0321!D:E,2,0)</f>
        <v>52.67</v>
      </c>
      <c r="E2603" s="98"/>
      <c r="F2603" s="98"/>
    </row>
    <row r="2604" ht="11.25" customHeight="1">
      <c r="A2604" s="95" t="s">
        <v>5400</v>
      </c>
      <c r="B2604" s="96" t="s">
        <v>5401</v>
      </c>
      <c r="C2604" s="95" t="s">
        <v>282</v>
      </c>
      <c r="D2604" s="97">
        <f>VLOOKUP(A2604,emop0321!D:E,2,0)</f>
        <v>68.29</v>
      </c>
      <c r="E2604" s="98"/>
      <c r="F2604" s="98"/>
    </row>
    <row r="2605" ht="11.25" customHeight="1">
      <c r="A2605" s="95" t="s">
        <v>5402</v>
      </c>
      <c r="B2605" s="96" t="s">
        <v>5403</v>
      </c>
      <c r="C2605" s="95" t="s">
        <v>282</v>
      </c>
      <c r="D2605" s="97">
        <f>VLOOKUP(A2605,emop0321!D:E,2,0)</f>
        <v>96.43</v>
      </c>
      <c r="E2605" s="98"/>
      <c r="F2605" s="98"/>
    </row>
    <row r="2606" ht="11.25" customHeight="1">
      <c r="A2606" s="95" t="s">
        <v>5404</v>
      </c>
      <c r="B2606" s="96" t="s">
        <v>5405</v>
      </c>
      <c r="C2606" s="95" t="s">
        <v>282</v>
      </c>
      <c r="D2606" s="97">
        <f>VLOOKUP(A2606,emop0321!D:E,2,0)</f>
        <v>183.69</v>
      </c>
      <c r="E2606" s="98"/>
      <c r="F2606" s="98"/>
    </row>
    <row r="2607" ht="11.25" customHeight="1">
      <c r="A2607" s="95" t="s">
        <v>5406</v>
      </c>
      <c r="B2607" s="96" t="s">
        <v>5407</v>
      </c>
      <c r="C2607" s="95" t="s">
        <v>282</v>
      </c>
      <c r="D2607" s="97">
        <f>VLOOKUP(A2607,emop0321!D:E,2,0)</f>
        <v>198.31</v>
      </c>
      <c r="E2607" s="98"/>
      <c r="F2607" s="98"/>
    </row>
    <row r="2608" ht="11.25" customHeight="1">
      <c r="A2608" s="95" t="s">
        <v>5408</v>
      </c>
      <c r="B2608" s="96" t="s">
        <v>5409</v>
      </c>
      <c r="C2608" s="95" t="s">
        <v>282</v>
      </c>
      <c r="D2608" s="97">
        <f>VLOOKUP(A2608,emop0321!D:E,2,0)</f>
        <v>306.9</v>
      </c>
      <c r="E2608" s="98"/>
      <c r="F2608" s="98"/>
    </row>
    <row r="2609" ht="11.25" customHeight="1">
      <c r="A2609" s="95" t="s">
        <v>5410</v>
      </c>
      <c r="B2609" s="96" t="s">
        <v>5411</v>
      </c>
      <c r="C2609" s="95" t="s">
        <v>282</v>
      </c>
      <c r="D2609" s="97">
        <f>VLOOKUP(A2609,emop0321!D:E,2,0)</f>
        <v>359.46</v>
      </c>
      <c r="E2609" s="98"/>
      <c r="F2609" s="98"/>
    </row>
    <row r="2610" ht="11.25" customHeight="1">
      <c r="A2610" s="95" t="s">
        <v>5412</v>
      </c>
      <c r="B2610" s="96" t="s">
        <v>5413</v>
      </c>
      <c r="C2610" s="95" t="s">
        <v>282</v>
      </c>
      <c r="D2610" s="97">
        <f>VLOOKUP(A2610,emop0321!D:E,2,0)</f>
        <v>656.48</v>
      </c>
      <c r="E2610" s="98"/>
      <c r="F2610" s="98"/>
    </row>
    <row r="2611" ht="11.25" customHeight="1">
      <c r="A2611" s="95" t="s">
        <v>5414</v>
      </c>
      <c r="B2611" s="96" t="s">
        <v>5415</v>
      </c>
      <c r="C2611" s="95" t="s">
        <v>282</v>
      </c>
      <c r="D2611" s="97">
        <f>VLOOKUP(A2611,emop0321!D:E,2,0)</f>
        <v>667.49</v>
      </c>
      <c r="E2611" s="98"/>
      <c r="F2611" s="98"/>
    </row>
    <row r="2612" ht="11.25" customHeight="1">
      <c r="A2612" s="95" t="s">
        <v>5416</v>
      </c>
      <c r="B2612" s="96" t="s">
        <v>5417</v>
      </c>
      <c r="C2612" s="95" t="s">
        <v>282</v>
      </c>
      <c r="D2612" s="97">
        <f>VLOOKUP(A2612,emop0321!D:E,2,0)</f>
        <v>885.01</v>
      </c>
      <c r="E2612" s="98"/>
      <c r="F2612" s="98"/>
    </row>
    <row r="2613" ht="11.25" customHeight="1">
      <c r="A2613" s="95" t="s">
        <v>5418</v>
      </c>
      <c r="B2613" s="96" t="s">
        <v>5419</v>
      </c>
      <c r="C2613" s="95" t="s">
        <v>282</v>
      </c>
      <c r="D2613" s="97">
        <f>VLOOKUP(A2613,emop0321!D:E,2,0)</f>
        <v>1105.76</v>
      </c>
      <c r="E2613" s="98"/>
      <c r="F2613" s="98"/>
    </row>
    <row r="2614" ht="11.25" customHeight="1">
      <c r="A2614" s="95" t="s">
        <v>5420</v>
      </c>
      <c r="B2614" s="96" t="s">
        <v>5421</v>
      </c>
      <c r="C2614" s="95" t="s">
        <v>282</v>
      </c>
      <c r="D2614" s="97">
        <f>VLOOKUP(A2614,emop0321!D:E,2,0)</f>
        <v>1277.17</v>
      </c>
      <c r="E2614" s="98"/>
      <c r="F2614" s="98"/>
    </row>
    <row r="2615" ht="11.25" customHeight="1">
      <c r="A2615" s="95" t="s">
        <v>5422</v>
      </c>
      <c r="B2615" s="96" t="s">
        <v>5423</v>
      </c>
      <c r="C2615" s="95" t="s">
        <v>282</v>
      </c>
      <c r="D2615" s="97">
        <f>VLOOKUP(A2615,emop0321!D:E,2,0)</f>
        <v>1535.12</v>
      </c>
      <c r="E2615" s="98"/>
      <c r="F2615" s="98"/>
    </row>
    <row r="2616" ht="11.25" customHeight="1">
      <c r="A2616" s="95" t="s">
        <v>5424</v>
      </c>
      <c r="B2616" s="96" t="s">
        <v>5425</v>
      </c>
      <c r="C2616" s="95" t="s">
        <v>282</v>
      </c>
      <c r="D2616" s="97">
        <f>VLOOKUP(A2616,emop0321!D:E,2,0)</f>
        <v>2861.73</v>
      </c>
      <c r="E2616" s="98"/>
      <c r="F2616" s="98"/>
    </row>
    <row r="2617" ht="11.25" customHeight="1">
      <c r="A2617" s="95" t="s">
        <v>5426</v>
      </c>
      <c r="B2617" s="96" t="s">
        <v>5427</v>
      </c>
      <c r="C2617" s="95" t="s">
        <v>361</v>
      </c>
      <c r="D2617" s="97">
        <f>VLOOKUP(A2617,emop0321!D:E,2,0)</f>
        <v>2.3</v>
      </c>
      <c r="E2617" s="98"/>
      <c r="F2617" s="98"/>
    </row>
    <row r="2618" ht="11.25" customHeight="1">
      <c r="A2618" s="95" t="s">
        <v>5428</v>
      </c>
      <c r="B2618" s="96" t="s">
        <v>5429</v>
      </c>
      <c r="C2618" s="95" t="s">
        <v>361</v>
      </c>
      <c r="D2618" s="97">
        <f>VLOOKUP(A2618,emop0321!D:E,2,0)</f>
        <v>10.96</v>
      </c>
      <c r="E2618" s="98"/>
      <c r="F2618" s="98"/>
    </row>
    <row r="2619" ht="11.25" customHeight="1">
      <c r="A2619" s="95" t="s">
        <v>5430</v>
      </c>
      <c r="B2619" s="96" t="s">
        <v>5431</v>
      </c>
      <c r="C2619" s="95" t="s">
        <v>361</v>
      </c>
      <c r="D2619" s="97">
        <f>VLOOKUP(A2619,emop0321!D:E,2,0)</f>
        <v>10.96</v>
      </c>
      <c r="E2619" s="98"/>
      <c r="F2619" s="98"/>
    </row>
    <row r="2620" ht="11.25" customHeight="1">
      <c r="A2620" s="95" t="s">
        <v>5432</v>
      </c>
      <c r="B2620" s="96" t="s">
        <v>5433</v>
      </c>
      <c r="C2620" s="95" t="s">
        <v>361</v>
      </c>
      <c r="D2620" s="97">
        <f>VLOOKUP(A2620,emop0321!D:E,2,0)</f>
        <v>11.14</v>
      </c>
      <c r="E2620" s="98"/>
      <c r="F2620" s="98"/>
    </row>
    <row r="2621" ht="11.25" customHeight="1">
      <c r="A2621" s="95" t="s">
        <v>5434</v>
      </c>
      <c r="B2621" s="96" t="s">
        <v>5435</v>
      </c>
      <c r="C2621" s="95" t="s">
        <v>361</v>
      </c>
      <c r="D2621" s="97">
        <f>VLOOKUP(A2621,emop0321!D:E,2,0)</f>
        <v>11.14</v>
      </c>
      <c r="E2621" s="98"/>
      <c r="F2621" s="98"/>
    </row>
    <row r="2622" ht="11.25" customHeight="1">
      <c r="A2622" s="95" t="s">
        <v>5436</v>
      </c>
      <c r="B2622" s="96" t="s">
        <v>5437</v>
      </c>
      <c r="C2622" s="95" t="s">
        <v>361</v>
      </c>
      <c r="D2622" s="97">
        <f>VLOOKUP(A2622,emop0321!D:E,2,0)</f>
        <v>11.6</v>
      </c>
      <c r="E2622" s="98"/>
      <c r="F2622" s="98"/>
    </row>
    <row r="2623" ht="11.25" customHeight="1">
      <c r="A2623" s="95" t="s">
        <v>5438</v>
      </c>
      <c r="B2623" s="96" t="s">
        <v>5439</v>
      </c>
      <c r="C2623" s="95" t="s">
        <v>361</v>
      </c>
      <c r="D2623" s="97">
        <f>VLOOKUP(A2623,emop0321!D:E,2,0)</f>
        <v>11.63</v>
      </c>
      <c r="E2623" s="98"/>
      <c r="F2623" s="98"/>
    </row>
    <row r="2624" ht="11.25" customHeight="1">
      <c r="A2624" s="95" t="s">
        <v>5440</v>
      </c>
      <c r="B2624" s="96" t="s">
        <v>5441</v>
      </c>
      <c r="C2624" s="95" t="s">
        <v>361</v>
      </c>
      <c r="D2624" s="97">
        <f>VLOOKUP(A2624,emop0321!D:E,2,0)</f>
        <v>11.81</v>
      </c>
      <c r="E2624" s="98"/>
      <c r="F2624" s="98"/>
    </row>
    <row r="2625" ht="11.25" customHeight="1">
      <c r="A2625" s="95" t="s">
        <v>5442</v>
      </c>
      <c r="B2625" s="96" t="s">
        <v>5443</v>
      </c>
      <c r="C2625" s="95" t="s">
        <v>361</v>
      </c>
      <c r="D2625" s="97">
        <f>VLOOKUP(A2625,emop0321!D:E,2,0)</f>
        <v>11.85</v>
      </c>
      <c r="E2625" s="98"/>
      <c r="F2625" s="98"/>
    </row>
    <row r="2626" ht="11.25" customHeight="1">
      <c r="A2626" s="95" t="s">
        <v>5444</v>
      </c>
      <c r="B2626" s="96" t="s">
        <v>5445</v>
      </c>
      <c r="C2626" s="95" t="s">
        <v>361</v>
      </c>
      <c r="D2626" s="97">
        <f>VLOOKUP(A2626,emop0321!D:E,2,0)</f>
        <v>12.03</v>
      </c>
      <c r="E2626" s="98"/>
      <c r="F2626" s="98"/>
    </row>
    <row r="2627" ht="11.25" customHeight="1">
      <c r="A2627" s="95" t="s">
        <v>5446</v>
      </c>
      <c r="B2627" s="96" t="s">
        <v>5447</v>
      </c>
      <c r="C2627" s="95" t="s">
        <v>361</v>
      </c>
      <c r="D2627" s="97">
        <f>VLOOKUP(A2627,emop0321!D:E,2,0)</f>
        <v>12.48</v>
      </c>
      <c r="E2627" s="98"/>
      <c r="F2627" s="98"/>
    </row>
    <row r="2628" ht="11.25" customHeight="1">
      <c r="A2628" s="95" t="s">
        <v>5448</v>
      </c>
      <c r="B2628" s="96" t="s">
        <v>5449</v>
      </c>
      <c r="C2628" s="95" t="s">
        <v>361</v>
      </c>
      <c r="D2628" s="97">
        <f>VLOOKUP(A2628,emop0321!D:E,2,0)</f>
        <v>12.97</v>
      </c>
      <c r="E2628" s="98"/>
      <c r="F2628" s="98"/>
    </row>
    <row r="2629" ht="11.25" customHeight="1">
      <c r="A2629" s="95" t="s">
        <v>5450</v>
      </c>
      <c r="B2629" s="96" t="s">
        <v>5451</v>
      </c>
      <c r="C2629" s="95" t="s">
        <v>361</v>
      </c>
      <c r="D2629" s="97">
        <f>VLOOKUP(A2629,emop0321!D:E,2,0)</f>
        <v>13.64</v>
      </c>
      <c r="E2629" s="98"/>
      <c r="F2629" s="98"/>
    </row>
    <row r="2630" ht="11.25" customHeight="1">
      <c r="A2630" s="95" t="s">
        <v>5452</v>
      </c>
      <c r="B2630" s="96" t="s">
        <v>5453</v>
      </c>
      <c r="C2630" s="95" t="s">
        <v>361</v>
      </c>
      <c r="D2630" s="97">
        <f>VLOOKUP(A2630,emop0321!D:E,2,0)</f>
        <v>14.04</v>
      </c>
      <c r="E2630" s="98"/>
      <c r="F2630" s="98"/>
    </row>
    <row r="2631" ht="11.25" customHeight="1">
      <c r="A2631" s="95" t="s">
        <v>5454</v>
      </c>
      <c r="B2631" s="96" t="s">
        <v>5455</v>
      </c>
      <c r="C2631" s="95" t="s">
        <v>361</v>
      </c>
      <c r="D2631" s="97">
        <f>VLOOKUP(A2631,emop0321!D:E,2,0)</f>
        <v>14.86</v>
      </c>
      <c r="E2631" s="98"/>
      <c r="F2631" s="98"/>
    </row>
    <row r="2632" ht="11.25" customHeight="1">
      <c r="A2632" s="95" t="s">
        <v>5456</v>
      </c>
      <c r="B2632" s="96" t="s">
        <v>5457</v>
      </c>
      <c r="C2632" s="95" t="s">
        <v>361</v>
      </c>
      <c r="D2632" s="97">
        <f>VLOOKUP(A2632,emop0321!D:E,2,0)</f>
        <v>15.53</v>
      </c>
      <c r="E2632" s="98"/>
      <c r="F2632" s="98"/>
    </row>
    <row r="2633" ht="11.25" customHeight="1">
      <c r="A2633" s="95" t="s">
        <v>5458</v>
      </c>
      <c r="B2633" s="96" t="s">
        <v>5459</v>
      </c>
      <c r="C2633" s="95" t="s">
        <v>361</v>
      </c>
      <c r="D2633" s="97">
        <f>VLOOKUP(A2633,emop0321!D:E,2,0)</f>
        <v>17.51</v>
      </c>
      <c r="E2633" s="98"/>
      <c r="F2633" s="98"/>
    </row>
    <row r="2634" ht="11.25" customHeight="1">
      <c r="A2634" s="95" t="s">
        <v>5460</v>
      </c>
      <c r="B2634" s="96" t="s">
        <v>5461</v>
      </c>
      <c r="C2634" s="95" t="s">
        <v>282</v>
      </c>
      <c r="D2634" s="97">
        <f>VLOOKUP(A2634,emop0321!D:E,2,0)</f>
        <v>30.41</v>
      </c>
      <c r="E2634" s="98"/>
      <c r="F2634" s="98"/>
    </row>
    <row r="2635" ht="11.25" customHeight="1">
      <c r="A2635" s="95" t="s">
        <v>5462</v>
      </c>
      <c r="B2635" s="96" t="s">
        <v>5463</v>
      </c>
      <c r="C2635" s="95" t="s">
        <v>282</v>
      </c>
      <c r="D2635" s="97">
        <f>VLOOKUP(A2635,emop0321!D:E,2,0)</f>
        <v>31.29</v>
      </c>
      <c r="E2635" s="98"/>
      <c r="F2635" s="98"/>
    </row>
    <row r="2636" ht="11.25" customHeight="1">
      <c r="A2636" s="95" t="s">
        <v>5464</v>
      </c>
      <c r="B2636" s="96" t="s">
        <v>5465</v>
      </c>
      <c r="C2636" s="95" t="s">
        <v>282</v>
      </c>
      <c r="D2636" s="97">
        <f>VLOOKUP(A2636,emop0321!D:E,2,0)</f>
        <v>56</v>
      </c>
      <c r="E2636" s="98"/>
      <c r="F2636" s="98"/>
    </row>
    <row r="2637" ht="11.25" customHeight="1">
      <c r="A2637" s="95" t="s">
        <v>5466</v>
      </c>
      <c r="B2637" s="96" t="s">
        <v>5467</v>
      </c>
      <c r="C2637" s="95" t="s">
        <v>282</v>
      </c>
      <c r="D2637" s="97">
        <f>VLOOKUP(A2637,emop0321!D:E,2,0)</f>
        <v>68.72</v>
      </c>
      <c r="E2637" s="98"/>
      <c r="F2637" s="98"/>
    </row>
    <row r="2638" ht="11.25" customHeight="1">
      <c r="A2638" s="95" t="s">
        <v>5468</v>
      </c>
      <c r="B2638" s="96" t="s">
        <v>5469</v>
      </c>
      <c r="C2638" s="95" t="s">
        <v>282</v>
      </c>
      <c r="D2638" s="97">
        <f>VLOOKUP(A2638,emop0321!D:E,2,0)</f>
        <v>113.2</v>
      </c>
      <c r="E2638" s="98"/>
      <c r="F2638" s="98"/>
    </row>
    <row r="2639" ht="11.25" customHeight="1">
      <c r="A2639" s="95" t="s">
        <v>5470</v>
      </c>
      <c r="B2639" s="96" t="s">
        <v>5471</v>
      </c>
      <c r="C2639" s="95" t="s">
        <v>282</v>
      </c>
      <c r="D2639" s="97">
        <f>VLOOKUP(A2639,emop0321!D:E,2,0)</f>
        <v>141.93</v>
      </c>
      <c r="E2639" s="98"/>
      <c r="F2639" s="98"/>
    </row>
    <row r="2640" ht="11.25" customHeight="1">
      <c r="A2640" s="95" t="s">
        <v>5472</v>
      </c>
      <c r="B2640" s="96" t="s">
        <v>5473</v>
      </c>
      <c r="C2640" s="95" t="s">
        <v>282</v>
      </c>
      <c r="D2640" s="97">
        <f>VLOOKUP(A2640,emop0321!D:E,2,0)</f>
        <v>157.3</v>
      </c>
      <c r="E2640" s="98"/>
      <c r="F2640" s="98"/>
    </row>
    <row r="2641" ht="11.25" customHeight="1">
      <c r="A2641" s="95" t="s">
        <v>5474</v>
      </c>
      <c r="B2641" s="96" t="s">
        <v>5475</v>
      </c>
      <c r="C2641" s="95" t="s">
        <v>282</v>
      </c>
      <c r="D2641" s="97">
        <f>VLOOKUP(A2641,emop0321!D:E,2,0)</f>
        <v>197.9</v>
      </c>
      <c r="E2641" s="98"/>
      <c r="F2641" s="98"/>
    </row>
    <row r="2642" ht="11.25" customHeight="1">
      <c r="A2642" s="95" t="s">
        <v>5476</v>
      </c>
      <c r="B2642" s="96" t="s">
        <v>5477</v>
      </c>
      <c r="C2642" s="95" t="s">
        <v>282</v>
      </c>
      <c r="D2642" s="97">
        <f>VLOOKUP(A2642,emop0321!D:E,2,0)</f>
        <v>258.08</v>
      </c>
      <c r="E2642" s="98"/>
      <c r="F2642" s="98"/>
    </row>
    <row r="2643" ht="11.25" customHeight="1">
      <c r="A2643" s="95" t="s">
        <v>5478</v>
      </c>
      <c r="B2643" s="96" t="s">
        <v>5479</v>
      </c>
      <c r="C2643" s="95" t="s">
        <v>282</v>
      </c>
      <c r="D2643" s="97">
        <f>VLOOKUP(A2643,emop0321!D:E,2,0)</f>
        <v>297.98</v>
      </c>
      <c r="E2643" s="98"/>
      <c r="F2643" s="98"/>
    </row>
    <row r="2644" ht="11.25" customHeight="1">
      <c r="A2644" s="95" t="s">
        <v>5480</v>
      </c>
      <c r="B2644" s="96" t="s">
        <v>5481</v>
      </c>
      <c r="C2644" s="95" t="s">
        <v>282</v>
      </c>
      <c r="D2644" s="97">
        <f>VLOOKUP(A2644,emop0321!D:E,2,0)</f>
        <v>304.35</v>
      </c>
      <c r="E2644" s="98"/>
      <c r="F2644" s="98"/>
    </row>
    <row r="2645" ht="11.25" customHeight="1">
      <c r="A2645" s="95" t="s">
        <v>5482</v>
      </c>
      <c r="B2645" s="96" t="s">
        <v>5483</v>
      </c>
      <c r="C2645" s="95" t="s">
        <v>282</v>
      </c>
      <c r="D2645" s="97">
        <f>VLOOKUP(A2645,emop0321!D:E,2,0)</f>
        <v>378.61</v>
      </c>
      <c r="E2645" s="98"/>
      <c r="F2645" s="98"/>
    </row>
    <row r="2646" ht="11.25" customHeight="1">
      <c r="A2646" s="95" t="s">
        <v>5484</v>
      </c>
      <c r="B2646" s="96" t="s">
        <v>5485</v>
      </c>
      <c r="C2646" s="95" t="s">
        <v>282</v>
      </c>
      <c r="D2646" s="97">
        <f>VLOOKUP(A2646,emop0321!D:E,2,0)</f>
        <v>440.22</v>
      </c>
      <c r="E2646" s="98"/>
      <c r="F2646" s="98"/>
    </row>
    <row r="2647" ht="11.25" customHeight="1">
      <c r="A2647" s="95" t="s">
        <v>5486</v>
      </c>
      <c r="B2647" s="96" t="s">
        <v>5487</v>
      </c>
      <c r="C2647" s="95" t="s">
        <v>282</v>
      </c>
      <c r="D2647" s="97">
        <f>VLOOKUP(A2647,emop0321!D:E,2,0)</f>
        <v>805.15</v>
      </c>
      <c r="E2647" s="98"/>
      <c r="F2647" s="98"/>
    </row>
    <row r="2648" ht="11.25" customHeight="1">
      <c r="A2648" s="95" t="s">
        <v>5488</v>
      </c>
      <c r="B2648" s="96" t="s">
        <v>5489</v>
      </c>
      <c r="C2648" s="95" t="s">
        <v>282</v>
      </c>
      <c r="D2648" s="97">
        <f>VLOOKUP(A2648,emop0321!D:E,2,0)</f>
        <v>931.94</v>
      </c>
      <c r="E2648" s="98"/>
      <c r="F2648" s="98"/>
    </row>
    <row r="2649" ht="11.25" customHeight="1">
      <c r="A2649" s="95" t="s">
        <v>5490</v>
      </c>
      <c r="B2649" s="96" t="s">
        <v>5491</v>
      </c>
      <c r="C2649" s="95" t="s">
        <v>282</v>
      </c>
      <c r="D2649" s="97">
        <f>VLOOKUP(A2649,emop0321!D:E,2,0)</f>
        <v>1112.69</v>
      </c>
      <c r="E2649" s="98"/>
      <c r="F2649" s="98"/>
    </row>
    <row r="2650" ht="11.25" customHeight="1">
      <c r="A2650" s="95" t="s">
        <v>5492</v>
      </c>
      <c r="B2650" s="96" t="s">
        <v>5493</v>
      </c>
      <c r="C2650" s="95" t="s">
        <v>282</v>
      </c>
      <c r="D2650" s="97">
        <f>VLOOKUP(A2650,emop0321!D:E,2,0)</f>
        <v>1557.78</v>
      </c>
      <c r="E2650" s="98"/>
      <c r="F2650" s="98"/>
    </row>
    <row r="2651" ht="11.25" customHeight="1">
      <c r="A2651" s="95" t="s">
        <v>5494</v>
      </c>
      <c r="B2651" s="96" t="s">
        <v>5495</v>
      </c>
      <c r="C2651" s="95" t="s">
        <v>282</v>
      </c>
      <c r="D2651" s="97">
        <f>VLOOKUP(A2651,emop0321!D:E,2,0)</f>
        <v>30.41</v>
      </c>
      <c r="E2651" s="98"/>
      <c r="F2651" s="98"/>
    </row>
    <row r="2652" ht="11.25" customHeight="1">
      <c r="A2652" s="95" t="s">
        <v>5496</v>
      </c>
      <c r="B2652" s="96" t="s">
        <v>5497</v>
      </c>
      <c r="C2652" s="95" t="s">
        <v>282</v>
      </c>
      <c r="D2652" s="97">
        <f>VLOOKUP(A2652,emop0321!D:E,2,0)</f>
        <v>31.29</v>
      </c>
      <c r="E2652" s="98"/>
      <c r="F2652" s="98"/>
    </row>
    <row r="2653" ht="11.25" customHeight="1">
      <c r="A2653" s="95" t="s">
        <v>5498</v>
      </c>
      <c r="B2653" s="96" t="s">
        <v>5499</v>
      </c>
      <c r="C2653" s="95" t="s">
        <v>282</v>
      </c>
      <c r="D2653" s="97">
        <f>VLOOKUP(A2653,emop0321!D:E,2,0)</f>
        <v>56</v>
      </c>
      <c r="E2653" s="98"/>
      <c r="F2653" s="98"/>
    </row>
    <row r="2654" ht="11.25" customHeight="1">
      <c r="A2654" s="95" t="s">
        <v>5500</v>
      </c>
      <c r="B2654" s="96" t="s">
        <v>5501</v>
      </c>
      <c r="C2654" s="95" t="s">
        <v>282</v>
      </c>
      <c r="D2654" s="97">
        <f>VLOOKUP(A2654,emop0321!D:E,2,0)</f>
        <v>68.72</v>
      </c>
      <c r="E2654" s="98"/>
      <c r="F2654" s="98"/>
    </row>
    <row r="2655" ht="11.25" customHeight="1">
      <c r="A2655" s="95" t="s">
        <v>5502</v>
      </c>
      <c r="B2655" s="96" t="s">
        <v>5503</v>
      </c>
      <c r="C2655" s="95" t="s">
        <v>282</v>
      </c>
      <c r="D2655" s="97">
        <f>VLOOKUP(A2655,emop0321!D:E,2,0)</f>
        <v>139.38</v>
      </c>
      <c r="E2655" s="98"/>
      <c r="F2655" s="98"/>
    </row>
    <row r="2656" ht="11.25" customHeight="1">
      <c r="A2656" s="95" t="s">
        <v>5504</v>
      </c>
      <c r="B2656" s="96" t="s">
        <v>5505</v>
      </c>
      <c r="C2656" s="95" t="s">
        <v>282</v>
      </c>
      <c r="D2656" s="97">
        <f>VLOOKUP(A2656,emop0321!D:E,2,0)</f>
        <v>184.33</v>
      </c>
      <c r="E2656" s="98"/>
      <c r="F2656" s="98"/>
    </row>
    <row r="2657" ht="11.25" customHeight="1">
      <c r="A2657" s="95" t="s">
        <v>5506</v>
      </c>
      <c r="B2657" s="96" t="s">
        <v>5507</v>
      </c>
      <c r="C2657" s="95" t="s">
        <v>282</v>
      </c>
      <c r="D2657" s="97">
        <f>VLOOKUP(A2657,emop0321!D:E,2,0)</f>
        <v>195.68</v>
      </c>
      <c r="E2657" s="98"/>
      <c r="F2657" s="98"/>
    </row>
    <row r="2658" ht="11.25" customHeight="1">
      <c r="A2658" s="95" t="s">
        <v>5508</v>
      </c>
      <c r="B2658" s="96" t="s">
        <v>5509</v>
      </c>
      <c r="C2658" s="95" t="s">
        <v>282</v>
      </c>
      <c r="D2658" s="97">
        <f>VLOOKUP(A2658,emop0321!D:E,2,0)</f>
        <v>250.21</v>
      </c>
      <c r="E2658" s="98"/>
      <c r="F2658" s="98"/>
    </row>
    <row r="2659" ht="11.25" customHeight="1">
      <c r="A2659" s="95" t="s">
        <v>5510</v>
      </c>
      <c r="B2659" s="96" t="s">
        <v>5511</v>
      </c>
      <c r="C2659" s="95" t="s">
        <v>282</v>
      </c>
      <c r="D2659" s="97">
        <f>VLOOKUP(A2659,emop0321!D:E,2,0)</f>
        <v>310.62</v>
      </c>
      <c r="E2659" s="98"/>
      <c r="F2659" s="98"/>
    </row>
    <row r="2660" ht="11.25" customHeight="1">
      <c r="A2660" s="95" t="s">
        <v>5512</v>
      </c>
      <c r="B2660" s="96" t="s">
        <v>5513</v>
      </c>
      <c r="C2660" s="95" t="s">
        <v>282</v>
      </c>
      <c r="D2660" s="97">
        <f>VLOOKUP(A2660,emop0321!D:E,2,0)</f>
        <v>364.65</v>
      </c>
      <c r="E2660" s="98"/>
      <c r="F2660" s="98"/>
    </row>
    <row r="2661" ht="11.25" customHeight="1">
      <c r="A2661" s="95" t="s">
        <v>5514</v>
      </c>
      <c r="B2661" s="96" t="s">
        <v>5515</v>
      </c>
      <c r="C2661" s="95" t="s">
        <v>282</v>
      </c>
      <c r="D2661" s="97">
        <f>VLOOKUP(A2661,emop0321!D:E,2,0)</f>
        <v>662.85</v>
      </c>
      <c r="E2661" s="98"/>
      <c r="F2661" s="98"/>
    </row>
    <row r="2662" ht="11.25" customHeight="1">
      <c r="A2662" s="95" t="s">
        <v>5516</v>
      </c>
      <c r="B2662" s="96" t="s">
        <v>5517</v>
      </c>
      <c r="C2662" s="95" t="s">
        <v>282</v>
      </c>
      <c r="D2662" s="97">
        <f>VLOOKUP(A2662,emop0321!D:E,2,0)</f>
        <v>754.44</v>
      </c>
      <c r="E2662" s="98"/>
      <c r="F2662" s="98"/>
    </row>
    <row r="2663" ht="11.25" customHeight="1">
      <c r="A2663" s="95" t="s">
        <v>5518</v>
      </c>
      <c r="B2663" s="96" t="s">
        <v>5519</v>
      </c>
      <c r="C2663" s="95" t="s">
        <v>282</v>
      </c>
      <c r="D2663" s="97">
        <f>VLOOKUP(A2663,emop0321!D:E,2,0)</f>
        <v>900.73</v>
      </c>
      <c r="E2663" s="98"/>
      <c r="F2663" s="98"/>
    </row>
    <row r="2664" ht="11.25" customHeight="1">
      <c r="A2664" s="95" t="s">
        <v>5520</v>
      </c>
      <c r="B2664" s="96" t="s">
        <v>5521</v>
      </c>
      <c r="C2664" s="95" t="s">
        <v>282</v>
      </c>
      <c r="D2664" s="97">
        <f>VLOOKUP(A2664,emop0321!D:E,2,0)</f>
        <v>1124.93</v>
      </c>
      <c r="E2664" s="98"/>
      <c r="F2664" s="98"/>
    </row>
    <row r="2665" ht="11.25" customHeight="1">
      <c r="A2665" s="95" t="s">
        <v>5522</v>
      </c>
      <c r="B2665" s="96" t="s">
        <v>5523</v>
      </c>
      <c r="C2665" s="95" t="s">
        <v>282</v>
      </c>
      <c r="D2665" s="97">
        <f>VLOOKUP(A2665,emop0321!D:E,2,0)</f>
        <v>1304.33</v>
      </c>
      <c r="E2665" s="98"/>
      <c r="F2665" s="98"/>
    </row>
    <row r="2666" ht="11.25" customHeight="1">
      <c r="A2666" s="95" t="s">
        <v>5524</v>
      </c>
      <c r="B2666" s="96" t="s">
        <v>5525</v>
      </c>
      <c r="C2666" s="95" t="s">
        <v>282</v>
      </c>
      <c r="D2666" s="97">
        <f>VLOOKUP(A2666,emop0321!D:E,2,0)</f>
        <v>1566.86</v>
      </c>
      <c r="E2666" s="98"/>
      <c r="F2666" s="98"/>
    </row>
    <row r="2667" ht="11.25" customHeight="1">
      <c r="A2667" s="95" t="s">
        <v>5526</v>
      </c>
      <c r="B2667" s="96" t="s">
        <v>5527</v>
      </c>
      <c r="C2667" s="95" t="s">
        <v>282</v>
      </c>
      <c r="D2667" s="97">
        <f>VLOOKUP(A2667,emop0321!D:E,2,0)</f>
        <v>2931.41</v>
      </c>
      <c r="E2667" s="98"/>
      <c r="F2667" s="98"/>
    </row>
    <row r="2668" ht="11.25" customHeight="1">
      <c r="A2668" s="95" t="s">
        <v>5528</v>
      </c>
      <c r="B2668" s="96" t="s">
        <v>5529</v>
      </c>
      <c r="C2668" s="95" t="s">
        <v>282</v>
      </c>
      <c r="D2668" s="97">
        <f>VLOOKUP(A2668,emop0321!D:E,2,0)</f>
        <v>31.5</v>
      </c>
      <c r="E2668" s="98"/>
      <c r="F2668" s="98"/>
    </row>
    <row r="2669" ht="11.25" customHeight="1">
      <c r="A2669" s="95" t="s">
        <v>5530</v>
      </c>
      <c r="B2669" s="96" t="s">
        <v>5531</v>
      </c>
      <c r="C2669" s="95" t="s">
        <v>282</v>
      </c>
      <c r="D2669" s="97">
        <f>VLOOKUP(A2669,emop0321!D:E,2,0)</f>
        <v>56.18</v>
      </c>
      <c r="E2669" s="98"/>
      <c r="F2669" s="98"/>
    </row>
    <row r="2670" ht="11.25" customHeight="1">
      <c r="A2670" s="95" t="s">
        <v>5532</v>
      </c>
      <c r="B2670" s="96" t="s">
        <v>5533</v>
      </c>
      <c r="C2670" s="95" t="s">
        <v>282</v>
      </c>
      <c r="D2670" s="97">
        <f>VLOOKUP(A2670,emop0321!D:E,2,0)</f>
        <v>68.53</v>
      </c>
      <c r="E2670" s="98"/>
      <c r="F2670" s="98"/>
    </row>
    <row r="2671" ht="11.25" customHeight="1">
      <c r="A2671" s="95" t="s">
        <v>5534</v>
      </c>
      <c r="B2671" s="96" t="s">
        <v>5535</v>
      </c>
      <c r="C2671" s="95" t="s">
        <v>282</v>
      </c>
      <c r="D2671" s="97">
        <f>VLOOKUP(A2671,emop0321!D:E,2,0)</f>
        <v>113.01</v>
      </c>
      <c r="E2671" s="98"/>
      <c r="F2671" s="98"/>
    </row>
    <row r="2672" ht="11.25" customHeight="1">
      <c r="A2672" s="95" t="s">
        <v>5536</v>
      </c>
      <c r="B2672" s="96" t="s">
        <v>5537</v>
      </c>
      <c r="C2672" s="95" t="s">
        <v>282</v>
      </c>
      <c r="D2672" s="97">
        <f>VLOOKUP(A2672,emop0321!D:E,2,0)</f>
        <v>141.71</v>
      </c>
      <c r="E2672" s="98"/>
      <c r="F2672" s="98"/>
    </row>
    <row r="2673" ht="11.25" customHeight="1">
      <c r="A2673" s="95" t="s">
        <v>5538</v>
      </c>
      <c r="B2673" s="96" t="s">
        <v>5539</v>
      </c>
      <c r="C2673" s="95" t="s">
        <v>282</v>
      </c>
      <c r="D2673" s="97">
        <f>VLOOKUP(A2673,emop0321!D:E,2,0)</f>
        <v>156.63</v>
      </c>
      <c r="E2673" s="98"/>
      <c r="F2673" s="98"/>
    </row>
    <row r="2674" ht="11.25" customHeight="1">
      <c r="A2674" s="95" t="s">
        <v>5540</v>
      </c>
      <c r="B2674" s="96" t="s">
        <v>5541</v>
      </c>
      <c r="C2674" s="95" t="s">
        <v>282</v>
      </c>
      <c r="D2674" s="97">
        <f>VLOOKUP(A2674,emop0321!D:E,2,0)</f>
        <v>195.69</v>
      </c>
      <c r="E2674" s="98"/>
      <c r="F2674" s="98"/>
    </row>
    <row r="2675" ht="11.25" customHeight="1">
      <c r="A2675" s="95" t="s">
        <v>5542</v>
      </c>
      <c r="B2675" s="96" t="s">
        <v>5543</v>
      </c>
      <c r="C2675" s="95" t="s">
        <v>282</v>
      </c>
      <c r="D2675" s="97">
        <f>VLOOKUP(A2675,emop0321!D:E,2,0)</f>
        <v>255.65</v>
      </c>
      <c r="E2675" s="98"/>
      <c r="F2675" s="98"/>
    </row>
    <row r="2676" ht="11.25" customHeight="1">
      <c r="A2676" s="95" t="s">
        <v>5544</v>
      </c>
      <c r="B2676" s="96" t="s">
        <v>5545</v>
      </c>
      <c r="C2676" s="95" t="s">
        <v>282</v>
      </c>
      <c r="D2676" s="97">
        <f>VLOOKUP(A2676,emop0321!D:E,2,0)</f>
        <v>293.78</v>
      </c>
      <c r="E2676" s="98"/>
      <c r="F2676" s="98"/>
    </row>
    <row r="2677" ht="11.25" customHeight="1">
      <c r="A2677" s="95" t="s">
        <v>5546</v>
      </c>
      <c r="B2677" s="96" t="s">
        <v>5547</v>
      </c>
      <c r="C2677" s="95" t="s">
        <v>282</v>
      </c>
      <c r="D2677" s="97">
        <f>VLOOKUP(A2677,emop0321!D:E,2,0)</f>
        <v>298.66</v>
      </c>
      <c r="E2677" s="98"/>
      <c r="F2677" s="98"/>
    </row>
    <row r="2678" ht="11.25" customHeight="1">
      <c r="A2678" s="95" t="s">
        <v>5548</v>
      </c>
      <c r="B2678" s="96" t="s">
        <v>5549</v>
      </c>
      <c r="C2678" s="95" t="s">
        <v>282</v>
      </c>
      <c r="D2678" s="97">
        <f>VLOOKUP(A2678,emop0321!D:E,2,0)</f>
        <v>370.47</v>
      </c>
      <c r="E2678" s="98"/>
      <c r="F2678" s="98"/>
    </row>
    <row r="2679" ht="11.25" customHeight="1">
      <c r="A2679" s="95" t="s">
        <v>5550</v>
      </c>
      <c r="B2679" s="96" t="s">
        <v>5551</v>
      </c>
      <c r="C2679" s="95" t="s">
        <v>282</v>
      </c>
      <c r="D2679" s="97">
        <f>VLOOKUP(A2679,emop0321!D:E,2,0)</f>
        <v>425.76</v>
      </c>
      <c r="E2679" s="98"/>
      <c r="F2679" s="98"/>
    </row>
    <row r="2680" ht="11.25" customHeight="1">
      <c r="A2680" s="95" t="s">
        <v>5552</v>
      </c>
      <c r="B2680" s="96" t="s">
        <v>5553</v>
      </c>
      <c r="C2680" s="95" t="s">
        <v>282</v>
      </c>
      <c r="D2680" s="97">
        <f>VLOOKUP(A2680,emop0321!D:E,2,0)</f>
        <v>792.13</v>
      </c>
      <c r="E2680" s="98"/>
      <c r="F2680" s="98"/>
    </row>
    <row r="2681" ht="11.25" customHeight="1">
      <c r="A2681" s="95" t="s">
        <v>5554</v>
      </c>
      <c r="B2681" s="96" t="s">
        <v>5555</v>
      </c>
      <c r="C2681" s="95" t="s">
        <v>282</v>
      </c>
      <c r="D2681" s="97">
        <f>VLOOKUP(A2681,emop0321!D:E,2,0)</f>
        <v>910.69</v>
      </c>
      <c r="E2681" s="98"/>
      <c r="F2681" s="98"/>
    </row>
    <row r="2682" ht="11.25" customHeight="1">
      <c r="A2682" s="95" t="s">
        <v>5556</v>
      </c>
      <c r="B2682" s="96" t="s">
        <v>5557</v>
      </c>
      <c r="C2682" s="95" t="s">
        <v>282</v>
      </c>
      <c r="D2682" s="97">
        <f>VLOOKUP(A2682,emop0321!D:E,2,0)</f>
        <v>1048.75</v>
      </c>
      <c r="E2682" s="98"/>
      <c r="F2682" s="98"/>
    </row>
    <row r="2683" ht="11.25" customHeight="1">
      <c r="A2683" s="95" t="s">
        <v>5558</v>
      </c>
      <c r="B2683" s="96" t="s">
        <v>5559</v>
      </c>
      <c r="C2683" s="95" t="s">
        <v>282</v>
      </c>
      <c r="D2683" s="97">
        <f>VLOOKUP(A2683,emop0321!D:E,2,0)</f>
        <v>1476.95</v>
      </c>
      <c r="E2683" s="98"/>
      <c r="F2683" s="98"/>
    </row>
    <row r="2684" ht="11.25" customHeight="1">
      <c r="A2684" s="95" t="s">
        <v>5560</v>
      </c>
      <c r="B2684" s="96" t="s">
        <v>5561</v>
      </c>
      <c r="C2684" s="95" t="s">
        <v>282</v>
      </c>
      <c r="D2684" s="97">
        <f>VLOOKUP(A2684,emop0321!D:E,2,0)</f>
        <v>34.74</v>
      </c>
      <c r="E2684" s="98"/>
      <c r="F2684" s="98"/>
    </row>
    <row r="2685" ht="11.25" customHeight="1">
      <c r="A2685" s="95" t="s">
        <v>5562</v>
      </c>
      <c r="B2685" s="96" t="s">
        <v>5563</v>
      </c>
      <c r="C2685" s="95" t="s">
        <v>282</v>
      </c>
      <c r="D2685" s="97">
        <f>VLOOKUP(A2685,emop0321!D:E,2,0)</f>
        <v>56.28</v>
      </c>
      <c r="E2685" s="98"/>
      <c r="F2685" s="98"/>
    </row>
    <row r="2686" ht="11.25" customHeight="1">
      <c r="A2686" s="95" t="s">
        <v>5564</v>
      </c>
      <c r="B2686" s="96" t="s">
        <v>5565</v>
      </c>
      <c r="C2686" s="95" t="s">
        <v>282</v>
      </c>
      <c r="D2686" s="97">
        <f>VLOOKUP(A2686,emop0321!D:E,2,0)</f>
        <v>68.39</v>
      </c>
      <c r="E2686" s="98"/>
      <c r="F2686" s="98"/>
    </row>
    <row r="2687" ht="11.25" customHeight="1">
      <c r="A2687" s="95" t="s">
        <v>5566</v>
      </c>
      <c r="B2687" s="96" t="s">
        <v>5567</v>
      </c>
      <c r="C2687" s="95" t="s">
        <v>282</v>
      </c>
      <c r="D2687" s="97">
        <f>VLOOKUP(A2687,emop0321!D:E,2,0)</f>
        <v>139.57</v>
      </c>
      <c r="E2687" s="98"/>
      <c r="F2687" s="98"/>
    </row>
    <row r="2688" ht="11.25" customHeight="1">
      <c r="A2688" s="95" t="s">
        <v>5568</v>
      </c>
      <c r="B2688" s="96" t="s">
        <v>5569</v>
      </c>
      <c r="C2688" s="95" t="s">
        <v>282</v>
      </c>
      <c r="D2688" s="97">
        <f>VLOOKUP(A2688,emop0321!D:E,2,0)</f>
        <v>184.31</v>
      </c>
      <c r="E2688" s="98"/>
      <c r="F2688" s="98"/>
    </row>
    <row r="2689" ht="11.25" customHeight="1">
      <c r="A2689" s="95" t="s">
        <v>5570</v>
      </c>
      <c r="B2689" s="96" t="s">
        <v>5571</v>
      </c>
      <c r="C2689" s="95" t="s">
        <v>282</v>
      </c>
      <c r="D2689" s="97">
        <f>VLOOKUP(A2689,emop0321!D:E,2,0)</f>
        <v>198.5</v>
      </c>
      <c r="E2689" s="98"/>
      <c r="F2689" s="98"/>
    </row>
    <row r="2690" ht="11.25" customHeight="1">
      <c r="A2690" s="95" t="s">
        <v>5572</v>
      </c>
      <c r="B2690" s="96" t="s">
        <v>5573</v>
      </c>
      <c r="C2690" s="95" t="s">
        <v>282</v>
      </c>
      <c r="D2690" s="97">
        <f>VLOOKUP(A2690,emop0321!D:E,2,0)</f>
        <v>250.08</v>
      </c>
      <c r="E2690" s="98"/>
      <c r="F2690" s="98"/>
    </row>
    <row r="2691" ht="11.25" customHeight="1">
      <c r="A2691" s="95" t="s">
        <v>5574</v>
      </c>
      <c r="B2691" s="96" t="s">
        <v>5575</v>
      </c>
      <c r="C2691" s="95" t="s">
        <v>282</v>
      </c>
      <c r="D2691" s="97">
        <f>VLOOKUP(A2691,emop0321!D:E,2,0)</f>
        <v>307.38</v>
      </c>
      <c r="E2691" s="98"/>
      <c r="F2691" s="98"/>
    </row>
    <row r="2692" ht="11.25" customHeight="1">
      <c r="A2692" s="95" t="s">
        <v>5576</v>
      </c>
      <c r="B2692" s="96" t="s">
        <v>5577</v>
      </c>
      <c r="C2692" s="95" t="s">
        <v>282</v>
      </c>
      <c r="D2692" s="97">
        <f>VLOOKUP(A2692,emop0321!D:E,2,0)</f>
        <v>360.55</v>
      </c>
      <c r="E2692" s="98"/>
      <c r="F2692" s="98"/>
    </row>
    <row r="2693" ht="11.25" customHeight="1">
      <c r="A2693" s="95" t="s">
        <v>5578</v>
      </c>
      <c r="B2693" s="96" t="s">
        <v>5579</v>
      </c>
      <c r="C2693" s="95" t="s">
        <v>282</v>
      </c>
      <c r="D2693" s="97">
        <f>VLOOKUP(A2693,emop0321!D:E,2,0)</f>
        <v>657.61</v>
      </c>
      <c r="E2693" s="98"/>
      <c r="F2693" s="98"/>
    </row>
    <row r="2694" ht="11.25" customHeight="1">
      <c r="A2694" s="95" t="s">
        <v>5580</v>
      </c>
      <c r="B2694" s="96" t="s">
        <v>5581</v>
      </c>
      <c r="C2694" s="95" t="s">
        <v>282</v>
      </c>
      <c r="D2694" s="97">
        <f>VLOOKUP(A2694,emop0321!D:E,2,0)</f>
        <v>754.11</v>
      </c>
      <c r="E2694" s="98"/>
      <c r="F2694" s="98"/>
    </row>
    <row r="2695" ht="11.25" customHeight="1">
      <c r="A2695" s="95" t="s">
        <v>5582</v>
      </c>
      <c r="B2695" s="96" t="s">
        <v>5583</v>
      </c>
      <c r="C2695" s="95" t="s">
        <v>282</v>
      </c>
      <c r="D2695" s="97">
        <f>VLOOKUP(A2695,emop0321!D:E,2,0)</f>
        <v>887.3</v>
      </c>
      <c r="E2695" s="98"/>
      <c r="F2695" s="98"/>
    </row>
    <row r="2696" ht="11.25" customHeight="1">
      <c r="A2696" s="95" t="s">
        <v>5584</v>
      </c>
      <c r="B2696" s="96" t="s">
        <v>5585</v>
      </c>
      <c r="C2696" s="95" t="s">
        <v>282</v>
      </c>
      <c r="D2696" s="97">
        <f>VLOOKUP(A2696,emop0321!D:E,2,0)</f>
        <v>1111.63</v>
      </c>
      <c r="E2696" s="98"/>
      <c r="F2696" s="98"/>
    </row>
    <row r="2697" ht="11.25" customHeight="1">
      <c r="A2697" s="95" t="s">
        <v>5586</v>
      </c>
      <c r="B2697" s="96" t="s">
        <v>5587</v>
      </c>
      <c r="C2697" s="95" t="s">
        <v>282</v>
      </c>
      <c r="D2697" s="97">
        <f>VLOOKUP(A2697,emop0321!D:E,2,0)</f>
        <v>1285.95</v>
      </c>
      <c r="E2697" s="98"/>
      <c r="F2697" s="98"/>
    </row>
    <row r="2698" ht="11.25" customHeight="1">
      <c r="A2698" s="95" t="s">
        <v>5588</v>
      </c>
      <c r="B2698" s="96" t="s">
        <v>5589</v>
      </c>
      <c r="C2698" s="95" t="s">
        <v>282</v>
      </c>
      <c r="D2698" s="97">
        <f>VLOOKUP(A2698,emop0321!D:E,2,0)</f>
        <v>1541.91</v>
      </c>
      <c r="E2698" s="98"/>
      <c r="F2698" s="98"/>
    </row>
    <row r="2699" ht="11.25" customHeight="1">
      <c r="A2699" s="95" t="s">
        <v>5590</v>
      </c>
      <c r="B2699" s="96" t="s">
        <v>5591</v>
      </c>
      <c r="C2699" s="95" t="s">
        <v>282</v>
      </c>
      <c r="D2699" s="97">
        <f>VLOOKUP(A2699,emop0321!D:E,2,0)</f>
        <v>2875.4</v>
      </c>
      <c r="E2699" s="98"/>
      <c r="F2699" s="98"/>
    </row>
    <row r="2700" ht="11.25" customHeight="1">
      <c r="A2700" s="95" t="s">
        <v>5592</v>
      </c>
      <c r="B2700" s="96" t="s">
        <v>5593</v>
      </c>
      <c r="C2700" s="95" t="s">
        <v>282</v>
      </c>
      <c r="D2700" s="97">
        <f>VLOOKUP(A2700,emop0321!D:E,2,0)</f>
        <v>61.83</v>
      </c>
      <c r="E2700" s="98"/>
      <c r="F2700" s="98"/>
    </row>
    <row r="2701" ht="11.25" customHeight="1">
      <c r="A2701" s="95" t="s">
        <v>5594</v>
      </c>
      <c r="B2701" s="96" t="s">
        <v>5595</v>
      </c>
      <c r="C2701" s="95" t="s">
        <v>282</v>
      </c>
      <c r="D2701" s="97">
        <f>VLOOKUP(A2701,emop0321!D:E,2,0)</f>
        <v>107.88</v>
      </c>
      <c r="E2701" s="98"/>
      <c r="F2701" s="98"/>
    </row>
    <row r="2702" ht="11.25" customHeight="1">
      <c r="A2702" s="95" t="s">
        <v>5596</v>
      </c>
      <c r="B2702" s="96" t="s">
        <v>5597</v>
      </c>
      <c r="C2702" s="95" t="s">
        <v>282</v>
      </c>
      <c r="D2702" s="97">
        <f>VLOOKUP(A2702,emop0321!D:E,2,0)</f>
        <v>159.17</v>
      </c>
      <c r="E2702" s="98"/>
      <c r="F2702" s="98"/>
    </row>
    <row r="2703" ht="11.25" customHeight="1">
      <c r="A2703" s="95" t="s">
        <v>5598</v>
      </c>
      <c r="B2703" s="96" t="s">
        <v>5599</v>
      </c>
      <c r="C2703" s="95" t="s">
        <v>282</v>
      </c>
      <c r="D2703" s="97">
        <f>VLOOKUP(A2703,emop0321!D:E,2,0)</f>
        <v>281.23</v>
      </c>
      <c r="E2703" s="98"/>
      <c r="F2703" s="98"/>
    </row>
    <row r="2704" ht="11.25" customHeight="1">
      <c r="A2704" s="95" t="s">
        <v>5600</v>
      </c>
      <c r="B2704" s="96" t="s">
        <v>5601</v>
      </c>
      <c r="C2704" s="95" t="s">
        <v>282</v>
      </c>
      <c r="D2704" s="97">
        <f>VLOOKUP(A2704,emop0321!D:E,2,0)</f>
        <v>418.09</v>
      </c>
      <c r="E2704" s="98"/>
      <c r="F2704" s="98"/>
    </row>
    <row r="2705" ht="11.25" customHeight="1">
      <c r="A2705" s="95" t="s">
        <v>5602</v>
      </c>
      <c r="B2705" s="96" t="s">
        <v>5603</v>
      </c>
      <c r="C2705" s="95" t="s">
        <v>282</v>
      </c>
      <c r="D2705" s="97">
        <f>VLOOKUP(A2705,emop0321!D:E,2,0)</f>
        <v>530.4</v>
      </c>
      <c r="E2705" s="98"/>
      <c r="F2705" s="98"/>
    </row>
    <row r="2706" ht="11.25" customHeight="1">
      <c r="A2706" s="95" t="s">
        <v>5604</v>
      </c>
      <c r="B2706" s="96" t="s">
        <v>5605</v>
      </c>
      <c r="C2706" s="95" t="s">
        <v>282</v>
      </c>
      <c r="D2706" s="97">
        <f>VLOOKUP(A2706,emop0321!D:E,2,0)</f>
        <v>762.82</v>
      </c>
      <c r="E2706" s="98"/>
      <c r="F2706" s="98"/>
    </row>
    <row r="2707" ht="11.25" customHeight="1">
      <c r="A2707" s="95" t="s">
        <v>5606</v>
      </c>
      <c r="B2707" s="96" t="s">
        <v>5607</v>
      </c>
      <c r="C2707" s="95" t="s">
        <v>282</v>
      </c>
      <c r="D2707" s="97">
        <f>VLOOKUP(A2707,emop0321!D:E,2,0)</f>
        <v>954.74</v>
      </c>
      <c r="E2707" s="98"/>
      <c r="F2707" s="98"/>
    </row>
    <row r="2708" ht="11.25" customHeight="1">
      <c r="A2708" s="95" t="s">
        <v>5608</v>
      </c>
      <c r="B2708" s="96" t="s">
        <v>5609</v>
      </c>
      <c r="C2708" s="95" t="s">
        <v>282</v>
      </c>
      <c r="D2708" s="97">
        <f>VLOOKUP(A2708,emop0321!D:E,2,0)</f>
        <v>1440.92</v>
      </c>
      <c r="E2708" s="98"/>
      <c r="F2708" s="98"/>
    </row>
    <row r="2709" ht="11.25" customHeight="1">
      <c r="A2709" s="95" t="s">
        <v>5610</v>
      </c>
      <c r="B2709" s="96" t="s">
        <v>5611</v>
      </c>
      <c r="C2709" s="95" t="s">
        <v>282</v>
      </c>
      <c r="D2709" s="97">
        <f>VLOOKUP(A2709,emop0321!D:E,2,0)</f>
        <v>1692.76</v>
      </c>
      <c r="E2709" s="98"/>
      <c r="F2709" s="98"/>
    </row>
    <row r="2710" ht="11.25" customHeight="1">
      <c r="A2710" s="95" t="s">
        <v>5612</v>
      </c>
      <c r="B2710" s="96" t="s">
        <v>5613</v>
      </c>
      <c r="C2710" s="95" t="s">
        <v>282</v>
      </c>
      <c r="D2710" s="97">
        <f>VLOOKUP(A2710,emop0321!D:E,2,0)</f>
        <v>2267.5</v>
      </c>
      <c r="E2710" s="98"/>
      <c r="F2710" s="98"/>
    </row>
    <row r="2711" ht="11.25" customHeight="1">
      <c r="A2711" s="95" t="s">
        <v>5614</v>
      </c>
      <c r="B2711" s="96" t="s">
        <v>5615</v>
      </c>
      <c r="C2711" s="95" t="s">
        <v>282</v>
      </c>
      <c r="D2711" s="97">
        <f>VLOOKUP(A2711,emop0321!D:E,2,0)</f>
        <v>2320.38</v>
      </c>
      <c r="E2711" s="98"/>
      <c r="F2711" s="98"/>
    </row>
    <row r="2712" ht="11.25" customHeight="1">
      <c r="A2712" s="95" t="s">
        <v>5616</v>
      </c>
      <c r="B2712" s="96" t="s">
        <v>5617</v>
      </c>
      <c r="C2712" s="95" t="s">
        <v>282</v>
      </c>
      <c r="D2712" s="97">
        <f>VLOOKUP(A2712,emop0321!D:E,2,0)</f>
        <v>3324.88</v>
      </c>
      <c r="E2712" s="98"/>
      <c r="F2712" s="98"/>
    </row>
    <row r="2713" ht="11.25" customHeight="1">
      <c r="A2713" s="95" t="s">
        <v>5618</v>
      </c>
      <c r="B2713" s="96" t="s">
        <v>5619</v>
      </c>
      <c r="C2713" s="95" t="s">
        <v>282</v>
      </c>
      <c r="D2713" s="97">
        <f>VLOOKUP(A2713,emop0321!D:E,2,0)</f>
        <v>6741.15</v>
      </c>
      <c r="E2713" s="98"/>
      <c r="F2713" s="98"/>
    </row>
    <row r="2714" ht="11.25" customHeight="1">
      <c r="A2714" s="95" t="s">
        <v>5620</v>
      </c>
      <c r="B2714" s="96" t="s">
        <v>5621</v>
      </c>
      <c r="C2714" s="95" t="s">
        <v>282</v>
      </c>
      <c r="D2714" s="97">
        <f>VLOOKUP(A2714,emop0321!D:E,2,0)</f>
        <v>61.83</v>
      </c>
      <c r="E2714" s="98"/>
      <c r="F2714" s="98"/>
    </row>
    <row r="2715" ht="11.25" customHeight="1">
      <c r="A2715" s="95" t="s">
        <v>5622</v>
      </c>
      <c r="B2715" s="96" t="s">
        <v>5623</v>
      </c>
      <c r="C2715" s="95" t="s">
        <v>282</v>
      </c>
      <c r="D2715" s="97">
        <f>VLOOKUP(A2715,emop0321!D:E,2,0)</f>
        <v>105.11</v>
      </c>
      <c r="E2715" s="98"/>
      <c r="F2715" s="98"/>
    </row>
    <row r="2716" ht="11.25" customHeight="1">
      <c r="A2716" s="95" t="s">
        <v>5624</v>
      </c>
      <c r="B2716" s="96" t="s">
        <v>5625</v>
      </c>
      <c r="C2716" s="95" t="s">
        <v>282</v>
      </c>
      <c r="D2716" s="97">
        <f>VLOOKUP(A2716,emop0321!D:E,2,0)</f>
        <v>158.04</v>
      </c>
      <c r="E2716" s="98"/>
      <c r="F2716" s="98"/>
    </row>
    <row r="2717" ht="11.25" customHeight="1">
      <c r="A2717" s="95" t="s">
        <v>5626</v>
      </c>
      <c r="B2717" s="96" t="s">
        <v>5627</v>
      </c>
      <c r="C2717" s="95" t="s">
        <v>282</v>
      </c>
      <c r="D2717" s="97">
        <f>VLOOKUP(A2717,emop0321!D:E,2,0)</f>
        <v>228.07</v>
      </c>
      <c r="E2717" s="98"/>
      <c r="F2717" s="98"/>
    </row>
    <row r="2718" ht="11.25" customHeight="1">
      <c r="A2718" s="95" t="s">
        <v>5628</v>
      </c>
      <c r="B2718" s="96" t="s">
        <v>5629</v>
      </c>
      <c r="C2718" s="95" t="s">
        <v>282</v>
      </c>
      <c r="D2718" s="97">
        <f>VLOOKUP(A2718,emop0321!D:E,2,0)</f>
        <v>400.72</v>
      </c>
      <c r="E2718" s="98"/>
      <c r="F2718" s="98"/>
    </row>
    <row r="2719" ht="11.25" customHeight="1">
      <c r="A2719" s="95" t="s">
        <v>5630</v>
      </c>
      <c r="B2719" s="96" t="s">
        <v>5631</v>
      </c>
      <c r="C2719" s="95" t="s">
        <v>282</v>
      </c>
      <c r="D2719" s="97">
        <f>VLOOKUP(A2719,emop0321!D:E,2,0)</f>
        <v>522.92</v>
      </c>
      <c r="E2719" s="98"/>
      <c r="F2719" s="98"/>
    </row>
    <row r="2720" ht="11.25" customHeight="1">
      <c r="A2720" s="95" t="s">
        <v>5632</v>
      </c>
      <c r="B2720" s="96" t="s">
        <v>5633</v>
      </c>
      <c r="C2720" s="95" t="s">
        <v>282</v>
      </c>
      <c r="D2720" s="97">
        <f>VLOOKUP(A2720,emop0321!D:E,2,0)</f>
        <v>791.11</v>
      </c>
      <c r="E2720" s="98"/>
      <c r="F2720" s="98"/>
    </row>
    <row r="2721" ht="11.25" customHeight="1">
      <c r="A2721" s="95" t="s">
        <v>5634</v>
      </c>
      <c r="B2721" s="96" t="s">
        <v>5635</v>
      </c>
      <c r="C2721" s="95" t="s">
        <v>282</v>
      </c>
      <c r="D2721" s="97">
        <f>VLOOKUP(A2721,emop0321!D:E,2,0)</f>
        <v>1063.87</v>
      </c>
      <c r="E2721" s="98"/>
      <c r="F2721" s="98"/>
    </row>
    <row r="2722" ht="11.25" customHeight="1">
      <c r="A2722" s="95" t="s">
        <v>5636</v>
      </c>
      <c r="B2722" s="96" t="s">
        <v>5637</v>
      </c>
      <c r="C2722" s="95" t="s">
        <v>282</v>
      </c>
      <c r="D2722" s="97">
        <f>VLOOKUP(A2722,emop0321!D:E,2,0)</f>
        <v>1721.05</v>
      </c>
      <c r="E2722" s="98"/>
      <c r="F2722" s="98"/>
    </row>
    <row r="2723" ht="11.25" customHeight="1">
      <c r="A2723" s="95" t="s">
        <v>5638</v>
      </c>
      <c r="B2723" s="96" t="s">
        <v>5639</v>
      </c>
      <c r="C2723" s="95" t="s">
        <v>282</v>
      </c>
      <c r="D2723" s="97">
        <f>VLOOKUP(A2723,emop0321!D:E,2,0)</f>
        <v>1854.25</v>
      </c>
      <c r="E2723" s="98"/>
      <c r="F2723" s="98"/>
    </row>
    <row r="2724" ht="11.25" customHeight="1">
      <c r="A2724" s="95" t="s">
        <v>5640</v>
      </c>
      <c r="B2724" s="96" t="s">
        <v>5641</v>
      </c>
      <c r="C2724" s="95" t="s">
        <v>282</v>
      </c>
      <c r="D2724" s="97">
        <f>VLOOKUP(A2724,emop0321!D:E,2,0)</f>
        <v>2342.75</v>
      </c>
      <c r="E2724" s="98"/>
      <c r="F2724" s="98"/>
    </row>
    <row r="2725" ht="11.25" customHeight="1">
      <c r="A2725" s="95" t="s">
        <v>5642</v>
      </c>
      <c r="B2725" s="96" t="s">
        <v>5643</v>
      </c>
      <c r="C2725" s="95" t="s">
        <v>282</v>
      </c>
      <c r="D2725" s="97">
        <f>VLOOKUP(A2725,emop0321!D:E,2,0)</f>
        <v>4122.05</v>
      </c>
      <c r="E2725" s="98"/>
      <c r="F2725" s="98"/>
    </row>
    <row r="2726" ht="11.25" customHeight="1">
      <c r="A2726" s="95" t="s">
        <v>5644</v>
      </c>
      <c r="B2726" s="96" t="s">
        <v>5645</v>
      </c>
      <c r="C2726" s="95" t="s">
        <v>282</v>
      </c>
      <c r="D2726" s="97">
        <f>VLOOKUP(A2726,emop0321!D:E,2,0)</f>
        <v>5289.44</v>
      </c>
      <c r="E2726" s="98"/>
      <c r="F2726" s="98"/>
    </row>
    <row r="2727" ht="11.25" customHeight="1">
      <c r="A2727" s="95" t="s">
        <v>5646</v>
      </c>
      <c r="B2727" s="96" t="s">
        <v>5647</v>
      </c>
      <c r="C2727" s="95" t="s">
        <v>282</v>
      </c>
      <c r="D2727" s="97">
        <f>VLOOKUP(A2727,emop0321!D:E,2,0)</f>
        <v>7443.14</v>
      </c>
      <c r="E2727" s="98"/>
      <c r="F2727" s="98"/>
    </row>
    <row r="2728" ht="11.25" customHeight="1">
      <c r="A2728" s="95" t="s">
        <v>5648</v>
      </c>
      <c r="B2728" s="96" t="s">
        <v>5649</v>
      </c>
      <c r="C2728" s="95" t="s">
        <v>282</v>
      </c>
      <c r="D2728" s="97">
        <f>VLOOKUP(A2728,emop0321!D:E,2,0)</f>
        <v>10097.31</v>
      </c>
      <c r="E2728" s="98"/>
      <c r="F2728" s="98"/>
    </row>
    <row r="2729" ht="11.25" customHeight="1">
      <c r="A2729" s="95" t="s">
        <v>5650</v>
      </c>
      <c r="B2729" s="96" t="s">
        <v>5651</v>
      </c>
      <c r="C2729" s="95" t="s">
        <v>282</v>
      </c>
      <c r="D2729" s="97">
        <f>VLOOKUP(A2729,emop0321!D:E,2,0)</f>
        <v>82.99</v>
      </c>
      <c r="E2729" s="98"/>
      <c r="F2729" s="98"/>
    </row>
    <row r="2730" ht="11.25" customHeight="1">
      <c r="A2730" s="95" t="s">
        <v>5652</v>
      </c>
      <c r="B2730" s="96" t="s">
        <v>5653</v>
      </c>
      <c r="C2730" s="95" t="s">
        <v>282</v>
      </c>
      <c r="D2730" s="97">
        <f>VLOOKUP(A2730,emop0321!D:E,2,0)</f>
        <v>83.03</v>
      </c>
      <c r="E2730" s="98"/>
      <c r="F2730" s="98"/>
    </row>
    <row r="2731" ht="11.25" customHeight="1">
      <c r="A2731" s="95" t="s">
        <v>5654</v>
      </c>
      <c r="B2731" s="96" t="s">
        <v>5655</v>
      </c>
      <c r="C2731" s="95" t="s">
        <v>282</v>
      </c>
      <c r="D2731" s="97">
        <f>VLOOKUP(A2731,emop0321!D:E,2,0)</f>
        <v>186.03</v>
      </c>
      <c r="E2731" s="98"/>
      <c r="F2731" s="98"/>
    </row>
    <row r="2732" ht="11.25" customHeight="1">
      <c r="A2732" s="95" t="s">
        <v>5656</v>
      </c>
      <c r="B2732" s="96" t="s">
        <v>5657</v>
      </c>
      <c r="C2732" s="95" t="s">
        <v>282</v>
      </c>
      <c r="D2732" s="97">
        <f>VLOOKUP(A2732,emop0321!D:E,2,0)</f>
        <v>192.29</v>
      </c>
      <c r="E2732" s="98"/>
      <c r="F2732" s="98"/>
    </row>
    <row r="2733" ht="11.25" customHeight="1">
      <c r="A2733" s="95" t="s">
        <v>5658</v>
      </c>
      <c r="B2733" s="96" t="s">
        <v>5659</v>
      </c>
      <c r="C2733" s="95" t="s">
        <v>282</v>
      </c>
      <c r="D2733" s="97">
        <f>VLOOKUP(A2733,emop0321!D:E,2,0)</f>
        <v>194.06</v>
      </c>
      <c r="E2733" s="98"/>
      <c r="F2733" s="98"/>
    </row>
    <row r="2734" ht="11.25" customHeight="1">
      <c r="A2734" s="95" t="s">
        <v>5660</v>
      </c>
      <c r="B2734" s="96" t="s">
        <v>5661</v>
      </c>
      <c r="C2734" s="95" t="s">
        <v>282</v>
      </c>
      <c r="D2734" s="97">
        <f>VLOOKUP(A2734,emop0321!D:E,2,0)</f>
        <v>327.56</v>
      </c>
      <c r="E2734" s="98"/>
      <c r="F2734" s="98"/>
    </row>
    <row r="2735" ht="11.25" customHeight="1">
      <c r="A2735" s="95" t="s">
        <v>5662</v>
      </c>
      <c r="B2735" s="96" t="s">
        <v>5663</v>
      </c>
      <c r="C2735" s="95" t="s">
        <v>282</v>
      </c>
      <c r="D2735" s="97">
        <f>VLOOKUP(A2735,emop0321!D:E,2,0)</f>
        <v>342.18</v>
      </c>
      <c r="E2735" s="98"/>
      <c r="F2735" s="98"/>
    </row>
    <row r="2736" ht="11.25" customHeight="1">
      <c r="A2736" s="95" t="s">
        <v>5664</v>
      </c>
      <c r="B2736" s="96" t="s">
        <v>5665</v>
      </c>
      <c r="C2736" s="95" t="s">
        <v>282</v>
      </c>
      <c r="D2736" s="97">
        <f>VLOOKUP(A2736,emop0321!D:E,2,0)</f>
        <v>443.51</v>
      </c>
      <c r="E2736" s="98"/>
      <c r="F2736" s="98"/>
    </row>
    <row r="2737" ht="11.25" customHeight="1">
      <c r="A2737" s="95" t="s">
        <v>5666</v>
      </c>
      <c r="B2737" s="96" t="s">
        <v>5667</v>
      </c>
      <c r="C2737" s="95" t="s">
        <v>282</v>
      </c>
      <c r="D2737" s="97">
        <f>VLOOKUP(A2737,emop0321!D:E,2,0)</f>
        <v>981.24</v>
      </c>
      <c r="E2737" s="98"/>
      <c r="F2737" s="98"/>
    </row>
    <row r="2738" ht="11.25" customHeight="1">
      <c r="A2738" s="95" t="s">
        <v>5668</v>
      </c>
      <c r="B2738" s="96" t="s">
        <v>5669</v>
      </c>
      <c r="C2738" s="95" t="s">
        <v>282</v>
      </c>
      <c r="D2738" s="97">
        <f>VLOOKUP(A2738,emop0321!D:E,2,0)</f>
        <v>1202.03</v>
      </c>
      <c r="E2738" s="98"/>
      <c r="F2738" s="98"/>
    </row>
    <row r="2739" ht="11.25" customHeight="1">
      <c r="A2739" s="95" t="s">
        <v>5670</v>
      </c>
      <c r="B2739" s="96" t="s">
        <v>5671</v>
      </c>
      <c r="C2739" s="95" t="s">
        <v>282</v>
      </c>
      <c r="D2739" s="97">
        <f>VLOOKUP(A2739,emop0321!D:E,2,0)</f>
        <v>1205.52</v>
      </c>
      <c r="E2739" s="98"/>
      <c r="F2739" s="98"/>
    </row>
    <row r="2740" ht="11.25" customHeight="1">
      <c r="A2740" s="95" t="s">
        <v>5672</v>
      </c>
      <c r="B2740" s="96" t="s">
        <v>5673</v>
      </c>
      <c r="C2740" s="95" t="s">
        <v>282</v>
      </c>
      <c r="D2740" s="97">
        <f>VLOOKUP(A2740,emop0321!D:E,2,0)</f>
        <v>2840.49</v>
      </c>
      <c r="E2740" s="98"/>
      <c r="F2740" s="98"/>
    </row>
    <row r="2741" ht="11.25" customHeight="1">
      <c r="A2741" s="95" t="s">
        <v>5674</v>
      </c>
      <c r="B2741" s="96" t="s">
        <v>5675</v>
      </c>
      <c r="C2741" s="95" t="s">
        <v>282</v>
      </c>
      <c r="D2741" s="97">
        <f>VLOOKUP(A2741,emop0321!D:E,2,0)</f>
        <v>3390.02</v>
      </c>
      <c r="E2741" s="98"/>
      <c r="F2741" s="98"/>
    </row>
    <row r="2742" ht="11.25" customHeight="1">
      <c r="A2742" s="95" t="s">
        <v>5676</v>
      </c>
      <c r="B2742" s="96" t="s">
        <v>5677</v>
      </c>
      <c r="C2742" s="95" t="s">
        <v>282</v>
      </c>
      <c r="D2742" s="97">
        <f>VLOOKUP(A2742,emop0321!D:E,2,0)</f>
        <v>5047.16</v>
      </c>
      <c r="E2742" s="98"/>
      <c r="F2742" s="98"/>
    </row>
    <row r="2743" ht="11.25" customHeight="1">
      <c r="A2743" s="95" t="s">
        <v>5678</v>
      </c>
      <c r="B2743" s="96" t="s">
        <v>5679</v>
      </c>
      <c r="C2743" s="95" t="s">
        <v>282</v>
      </c>
      <c r="D2743" s="97">
        <f>VLOOKUP(A2743,emop0321!D:E,2,0)</f>
        <v>5875.15</v>
      </c>
      <c r="E2743" s="98"/>
      <c r="F2743" s="98"/>
    </row>
    <row r="2744" ht="11.25" customHeight="1">
      <c r="A2744" s="95" t="s">
        <v>5680</v>
      </c>
      <c r="B2744" s="96" t="s">
        <v>5681</v>
      </c>
      <c r="C2744" s="95" t="s">
        <v>282</v>
      </c>
      <c r="D2744" s="97">
        <f>VLOOKUP(A2744,emop0321!D:E,2,0)</f>
        <v>8458.53</v>
      </c>
      <c r="E2744" s="98"/>
      <c r="F2744" s="98"/>
    </row>
    <row r="2745" ht="11.25" customHeight="1">
      <c r="A2745" s="95" t="s">
        <v>5682</v>
      </c>
      <c r="B2745" s="96" t="s">
        <v>5683</v>
      </c>
      <c r="C2745" s="95" t="s">
        <v>282</v>
      </c>
      <c r="D2745" s="97">
        <f>VLOOKUP(A2745,emop0321!D:E,2,0)</f>
        <v>9849.45</v>
      </c>
      <c r="E2745" s="98"/>
      <c r="F2745" s="98"/>
    </row>
    <row r="2746" ht="11.25" customHeight="1">
      <c r="A2746" s="95" t="s">
        <v>5684</v>
      </c>
      <c r="B2746" s="96" t="s">
        <v>5685</v>
      </c>
      <c r="C2746" s="95" t="s">
        <v>282</v>
      </c>
      <c r="D2746" s="97">
        <f>VLOOKUP(A2746,emop0321!D:E,2,0)</f>
        <v>82.25</v>
      </c>
      <c r="E2746" s="98"/>
      <c r="F2746" s="98"/>
    </row>
    <row r="2747" ht="11.25" customHeight="1">
      <c r="A2747" s="95" t="s">
        <v>5686</v>
      </c>
      <c r="B2747" s="96" t="s">
        <v>5687</v>
      </c>
      <c r="C2747" s="95" t="s">
        <v>282</v>
      </c>
      <c r="D2747" s="97">
        <f>VLOOKUP(A2747,emop0321!D:E,2,0)</f>
        <v>83.13</v>
      </c>
      <c r="E2747" s="98"/>
      <c r="F2747" s="98"/>
    </row>
    <row r="2748" ht="11.25" customHeight="1">
      <c r="A2748" s="95" t="s">
        <v>5688</v>
      </c>
      <c r="B2748" s="96" t="s">
        <v>5689</v>
      </c>
      <c r="C2748" s="95" t="s">
        <v>282</v>
      </c>
      <c r="D2748" s="97">
        <f>VLOOKUP(A2748,emop0321!D:E,2,0)</f>
        <v>159.68</v>
      </c>
      <c r="E2748" s="98"/>
      <c r="F2748" s="98"/>
    </row>
    <row r="2749" ht="11.25" customHeight="1">
      <c r="A2749" s="95" t="s">
        <v>5690</v>
      </c>
      <c r="B2749" s="96" t="s">
        <v>5691</v>
      </c>
      <c r="C2749" s="95" t="s">
        <v>282</v>
      </c>
      <c r="D2749" s="97">
        <f>VLOOKUP(A2749,emop0321!D:E,2,0)</f>
        <v>192.72</v>
      </c>
      <c r="E2749" s="98"/>
      <c r="F2749" s="98"/>
    </row>
    <row r="2750" ht="11.25" customHeight="1">
      <c r="A2750" s="95" t="s">
        <v>5692</v>
      </c>
      <c r="B2750" s="96" t="s">
        <v>5693</v>
      </c>
      <c r="C2750" s="95" t="s">
        <v>282</v>
      </c>
      <c r="D2750" s="97">
        <f>VLOOKUP(A2750,emop0321!D:E,2,0)</f>
        <v>237.2</v>
      </c>
      <c r="E2750" s="98"/>
      <c r="F2750" s="98"/>
    </row>
    <row r="2751" ht="11.25" customHeight="1">
      <c r="A2751" s="95" t="s">
        <v>5694</v>
      </c>
      <c r="B2751" s="96" t="s">
        <v>5695</v>
      </c>
      <c r="C2751" s="95" t="s">
        <v>282</v>
      </c>
      <c r="D2751" s="97">
        <f>VLOOKUP(A2751,emop0321!D:E,2,0)</f>
        <v>327.93</v>
      </c>
      <c r="E2751" s="98"/>
      <c r="F2751" s="98"/>
    </row>
    <row r="2752" ht="11.25" customHeight="1">
      <c r="A2752" s="95" t="s">
        <v>5696</v>
      </c>
      <c r="B2752" s="96" t="s">
        <v>5697</v>
      </c>
      <c r="C2752" s="95" t="s">
        <v>282</v>
      </c>
      <c r="D2752" s="97">
        <f>VLOOKUP(A2752,emop0321!D:E,2,0)</f>
        <v>343.3</v>
      </c>
      <c r="E2752" s="98"/>
      <c r="F2752" s="98"/>
    </row>
    <row r="2753" ht="11.25" customHeight="1">
      <c r="A2753" s="95" t="s">
        <v>5698</v>
      </c>
      <c r="B2753" s="96" t="s">
        <v>5699</v>
      </c>
      <c r="C2753" s="95" t="s">
        <v>282</v>
      </c>
      <c r="D2753" s="97">
        <f>VLOOKUP(A2753,emop0321!D:E,2,0)</f>
        <v>445.9</v>
      </c>
      <c r="E2753" s="98"/>
      <c r="F2753" s="98"/>
    </row>
    <row r="2754" ht="11.25" customHeight="1">
      <c r="A2754" s="95" t="s">
        <v>5700</v>
      </c>
      <c r="B2754" s="96" t="s">
        <v>5701</v>
      </c>
      <c r="C2754" s="95" t="s">
        <v>282</v>
      </c>
      <c r="D2754" s="97">
        <f>VLOOKUP(A2754,emop0321!D:E,2,0)</f>
        <v>984.12</v>
      </c>
      <c r="E2754" s="98"/>
      <c r="F2754" s="98"/>
    </row>
    <row r="2755" ht="11.25" customHeight="1">
      <c r="A2755" s="95" t="s">
        <v>5702</v>
      </c>
      <c r="B2755" s="96" t="s">
        <v>5703</v>
      </c>
      <c r="C2755" s="95" t="s">
        <v>282</v>
      </c>
      <c r="D2755" s="97">
        <f>VLOOKUP(A2755,emop0321!D:E,2,0)</f>
        <v>1205.63</v>
      </c>
      <c r="E2755" s="98"/>
      <c r="F2755" s="98"/>
    </row>
    <row r="2756" ht="11.25" customHeight="1">
      <c r="A2756" s="95" t="s">
        <v>5704</v>
      </c>
      <c r="B2756" s="96" t="s">
        <v>5705</v>
      </c>
      <c r="C2756" s="95" t="s">
        <v>282</v>
      </c>
      <c r="D2756" s="97">
        <f>VLOOKUP(A2756,emop0321!D:E,2,0)</f>
        <v>1211.9</v>
      </c>
      <c r="E2756" s="98"/>
      <c r="F2756" s="98"/>
    </row>
    <row r="2757" ht="11.25" customHeight="1">
      <c r="A2757" s="95" t="s">
        <v>5706</v>
      </c>
      <c r="B2757" s="96" t="s">
        <v>5707</v>
      </c>
      <c r="C2757" s="95" t="s">
        <v>282</v>
      </c>
      <c r="D2757" s="97">
        <f>VLOOKUP(A2757,emop0321!D:E,2,0)</f>
        <v>2850.13</v>
      </c>
      <c r="E2757" s="98"/>
      <c r="F2757" s="98"/>
    </row>
    <row r="2758" ht="11.25" customHeight="1">
      <c r="A2758" s="95" t="s">
        <v>5708</v>
      </c>
      <c r="B2758" s="96" t="s">
        <v>5709</v>
      </c>
      <c r="C2758" s="95" t="s">
        <v>282</v>
      </c>
      <c r="D2758" s="97">
        <f>VLOOKUP(A2758,emop0321!D:E,2,0)</f>
        <v>3406.05</v>
      </c>
      <c r="E2758" s="98"/>
      <c r="F2758" s="98"/>
    </row>
    <row r="2759" ht="11.25" customHeight="1">
      <c r="A2759" s="95" t="s">
        <v>5710</v>
      </c>
      <c r="B2759" s="96" t="s">
        <v>5711</v>
      </c>
      <c r="C2759" s="95" t="s">
        <v>282</v>
      </c>
      <c r="D2759" s="97">
        <f>VLOOKUP(A2759,emop0321!D:E,2,0)</f>
        <v>5065.39</v>
      </c>
      <c r="E2759" s="98"/>
      <c r="F2759" s="98"/>
    </row>
    <row r="2760" ht="11.25" customHeight="1">
      <c r="A2760" s="95" t="s">
        <v>5712</v>
      </c>
      <c r="B2760" s="96" t="s">
        <v>5713</v>
      </c>
      <c r="C2760" s="95" t="s">
        <v>282</v>
      </c>
      <c r="D2760" s="97">
        <f>VLOOKUP(A2760,emop0321!D:E,2,0)</f>
        <v>5902.23</v>
      </c>
      <c r="E2760" s="98"/>
      <c r="F2760" s="98"/>
    </row>
    <row r="2761" ht="11.25" customHeight="1">
      <c r="A2761" s="95" t="s">
        <v>5714</v>
      </c>
      <c r="B2761" s="96" t="s">
        <v>5715</v>
      </c>
      <c r="C2761" s="95" t="s">
        <v>282</v>
      </c>
      <c r="D2761" s="97">
        <f>VLOOKUP(A2761,emop0321!D:E,2,0)</f>
        <v>8528.6</v>
      </c>
      <c r="E2761" s="98"/>
      <c r="F2761" s="98"/>
    </row>
    <row r="2762" ht="11.25" customHeight="1">
      <c r="A2762" s="95" t="s">
        <v>5716</v>
      </c>
      <c r="B2762" s="96" t="s">
        <v>5717</v>
      </c>
      <c r="C2762" s="95" t="s">
        <v>282</v>
      </c>
      <c r="D2762" s="97">
        <f>VLOOKUP(A2762,emop0321!D:E,2,0)</f>
        <v>9942.77</v>
      </c>
      <c r="E2762" s="98"/>
      <c r="F2762" s="98"/>
    </row>
    <row r="2763" ht="11.25" customHeight="1">
      <c r="A2763" s="95" t="s">
        <v>5718</v>
      </c>
      <c r="B2763" s="96" t="s">
        <v>5719</v>
      </c>
      <c r="C2763" s="95" t="s">
        <v>282</v>
      </c>
      <c r="D2763" s="97">
        <f>VLOOKUP(A2763,emop0321!D:E,2,0)</f>
        <v>2483.92</v>
      </c>
      <c r="E2763" s="98"/>
      <c r="F2763" s="98"/>
    </row>
    <row r="2764" ht="11.25" customHeight="1">
      <c r="A2764" s="95" t="s">
        <v>5720</v>
      </c>
      <c r="B2764" s="96" t="s">
        <v>5721</v>
      </c>
      <c r="C2764" s="95" t="s">
        <v>282</v>
      </c>
      <c r="D2764" s="97">
        <f>VLOOKUP(A2764,emop0321!D:E,2,0)</f>
        <v>2604.55</v>
      </c>
      <c r="E2764" s="98"/>
      <c r="F2764" s="98"/>
    </row>
    <row r="2765" ht="11.25" customHeight="1">
      <c r="A2765" s="95" t="s">
        <v>5722</v>
      </c>
      <c r="B2765" s="96" t="s">
        <v>5723</v>
      </c>
      <c r="C2765" s="95" t="s">
        <v>282</v>
      </c>
      <c r="D2765" s="97">
        <f>VLOOKUP(A2765,emop0321!D:E,2,0)</f>
        <v>2911.09</v>
      </c>
      <c r="E2765" s="98"/>
      <c r="F2765" s="98"/>
    </row>
    <row r="2766" ht="11.25" customHeight="1">
      <c r="A2766" s="95" t="s">
        <v>5724</v>
      </c>
      <c r="B2766" s="96" t="s">
        <v>5725</v>
      </c>
      <c r="C2766" s="95" t="s">
        <v>282</v>
      </c>
      <c r="D2766" s="97">
        <f>VLOOKUP(A2766,emop0321!D:E,2,0)</f>
        <v>3240.43</v>
      </c>
      <c r="E2766" s="98"/>
      <c r="F2766" s="98"/>
    </row>
    <row r="2767" ht="11.25" customHeight="1">
      <c r="A2767" s="95" t="s">
        <v>5726</v>
      </c>
      <c r="B2767" s="96" t="s">
        <v>5727</v>
      </c>
      <c r="C2767" s="95" t="s">
        <v>282</v>
      </c>
      <c r="D2767" s="97">
        <f>VLOOKUP(A2767,emop0321!D:E,2,0)</f>
        <v>3523.06</v>
      </c>
      <c r="E2767" s="98"/>
      <c r="F2767" s="98"/>
    </row>
    <row r="2768" ht="11.25" customHeight="1">
      <c r="A2768" s="95" t="s">
        <v>5728</v>
      </c>
      <c r="B2768" s="96" t="s">
        <v>5729</v>
      </c>
      <c r="C2768" s="95" t="s">
        <v>282</v>
      </c>
      <c r="D2768" s="97">
        <f>VLOOKUP(A2768,emop0321!D:E,2,0)</f>
        <v>4043.95</v>
      </c>
      <c r="E2768" s="98"/>
      <c r="F2768" s="98"/>
    </row>
    <row r="2769" ht="11.25" customHeight="1">
      <c r="A2769" s="95" t="s">
        <v>5730</v>
      </c>
      <c r="B2769" s="96" t="s">
        <v>5731</v>
      </c>
      <c r="C2769" s="95" t="s">
        <v>282</v>
      </c>
      <c r="D2769" s="97">
        <f>VLOOKUP(A2769,emop0321!D:E,2,0)</f>
        <v>4477.91</v>
      </c>
      <c r="E2769" s="98"/>
      <c r="F2769" s="98"/>
    </row>
    <row r="2770" ht="11.25" customHeight="1">
      <c r="A2770" s="95" t="s">
        <v>5732</v>
      </c>
      <c r="B2770" s="96" t="s">
        <v>5733</v>
      </c>
      <c r="C2770" s="95" t="s">
        <v>282</v>
      </c>
      <c r="D2770" s="97">
        <f>VLOOKUP(A2770,emop0321!D:E,2,0)</f>
        <v>4930.03</v>
      </c>
      <c r="E2770" s="98"/>
      <c r="F2770" s="98"/>
    </row>
    <row r="2771" ht="11.25" customHeight="1">
      <c r="A2771" s="95" t="s">
        <v>5734</v>
      </c>
      <c r="B2771" s="96" t="s">
        <v>5735</v>
      </c>
      <c r="C2771" s="95" t="s">
        <v>282</v>
      </c>
      <c r="D2771" s="97">
        <f>VLOOKUP(A2771,emop0321!D:E,2,0)</f>
        <v>5502.75</v>
      </c>
      <c r="E2771" s="98"/>
      <c r="F2771" s="98"/>
    </row>
    <row r="2772" ht="11.25" customHeight="1">
      <c r="A2772" s="95" t="s">
        <v>5736</v>
      </c>
      <c r="B2772" s="96" t="s">
        <v>5737</v>
      </c>
      <c r="C2772" s="95" t="s">
        <v>282</v>
      </c>
      <c r="D2772" s="97">
        <f>VLOOKUP(A2772,emop0321!D:E,2,0)</f>
        <v>1817.28</v>
      </c>
      <c r="E2772" s="98"/>
      <c r="F2772" s="98"/>
    </row>
    <row r="2773" ht="11.25" customHeight="1">
      <c r="A2773" s="95" t="s">
        <v>5738</v>
      </c>
      <c r="B2773" s="96" t="s">
        <v>5739</v>
      </c>
      <c r="C2773" s="95" t="s">
        <v>282</v>
      </c>
      <c r="D2773" s="97">
        <f>VLOOKUP(A2773,emop0321!D:E,2,0)</f>
        <v>2096.96</v>
      </c>
      <c r="E2773" s="98"/>
      <c r="F2773" s="98"/>
    </row>
    <row r="2774" ht="11.25" customHeight="1">
      <c r="A2774" s="95" t="s">
        <v>5740</v>
      </c>
      <c r="B2774" s="96" t="s">
        <v>5741</v>
      </c>
      <c r="C2774" s="95" t="s">
        <v>282</v>
      </c>
      <c r="D2774" s="97">
        <f>VLOOKUP(A2774,emop0321!D:E,2,0)</f>
        <v>2275.64</v>
      </c>
      <c r="E2774" s="98"/>
      <c r="F2774" s="98"/>
    </row>
    <row r="2775" ht="11.25" customHeight="1">
      <c r="A2775" s="95" t="s">
        <v>5742</v>
      </c>
      <c r="B2775" s="96" t="s">
        <v>5743</v>
      </c>
      <c r="C2775" s="95" t="s">
        <v>282</v>
      </c>
      <c r="D2775" s="97">
        <f>VLOOKUP(A2775,emop0321!D:E,2,0)</f>
        <v>2561.24</v>
      </c>
      <c r="E2775" s="98"/>
      <c r="F2775" s="98"/>
    </row>
    <row r="2776" ht="11.25" customHeight="1">
      <c r="A2776" s="95" t="s">
        <v>5744</v>
      </c>
      <c r="B2776" s="96" t="s">
        <v>5745</v>
      </c>
      <c r="C2776" s="95" t="s">
        <v>282</v>
      </c>
      <c r="D2776" s="97">
        <f>VLOOKUP(A2776,emop0321!D:E,2,0)</f>
        <v>2994.15</v>
      </c>
      <c r="E2776" s="98"/>
      <c r="F2776" s="98"/>
    </row>
    <row r="2777" ht="11.25" customHeight="1">
      <c r="A2777" s="95" t="s">
        <v>5746</v>
      </c>
      <c r="B2777" s="96" t="s">
        <v>5747</v>
      </c>
      <c r="C2777" s="95" t="s">
        <v>282</v>
      </c>
      <c r="D2777" s="97">
        <f>VLOOKUP(A2777,emop0321!D:E,2,0)</f>
        <v>3303.53</v>
      </c>
      <c r="E2777" s="98"/>
      <c r="F2777" s="98"/>
    </row>
    <row r="2778" ht="11.25" customHeight="1">
      <c r="A2778" s="95" t="s">
        <v>5748</v>
      </c>
      <c r="B2778" s="96" t="s">
        <v>5749</v>
      </c>
      <c r="C2778" s="95" t="s">
        <v>282</v>
      </c>
      <c r="D2778" s="97">
        <f>VLOOKUP(A2778,emop0321!D:E,2,0)</f>
        <v>3585.16</v>
      </c>
      <c r="E2778" s="98"/>
      <c r="F2778" s="98"/>
    </row>
    <row r="2779" ht="11.25" customHeight="1">
      <c r="A2779" s="95" t="s">
        <v>5750</v>
      </c>
      <c r="B2779" s="96" t="s">
        <v>5751</v>
      </c>
      <c r="C2779" s="95" t="s">
        <v>282</v>
      </c>
      <c r="D2779" s="97">
        <f>VLOOKUP(A2779,emop0321!D:E,2,0)</f>
        <v>3863.92</v>
      </c>
      <c r="E2779" s="98"/>
      <c r="F2779" s="98"/>
    </row>
    <row r="2780" ht="11.25" customHeight="1">
      <c r="A2780" s="95" t="s">
        <v>5752</v>
      </c>
      <c r="B2780" s="96" t="s">
        <v>5753</v>
      </c>
      <c r="C2780" s="95" t="s">
        <v>282</v>
      </c>
      <c r="D2780" s="97">
        <f>VLOOKUP(A2780,emop0321!D:E,2,0)</f>
        <v>1735.49</v>
      </c>
      <c r="E2780" s="98"/>
      <c r="F2780" s="98"/>
    </row>
    <row r="2781" ht="11.25" customHeight="1">
      <c r="A2781" s="95" t="s">
        <v>5754</v>
      </c>
      <c r="B2781" s="96" t="s">
        <v>5755</v>
      </c>
      <c r="C2781" s="95" t="s">
        <v>282</v>
      </c>
      <c r="D2781" s="97">
        <f>VLOOKUP(A2781,emop0321!D:E,2,0)</f>
        <v>1588.94</v>
      </c>
      <c r="E2781" s="98"/>
      <c r="F2781" s="98"/>
    </row>
    <row r="2782" ht="11.25" customHeight="1">
      <c r="A2782" s="95" t="s">
        <v>5756</v>
      </c>
      <c r="B2782" s="96" t="s">
        <v>5757</v>
      </c>
      <c r="C2782" s="95" t="s">
        <v>282</v>
      </c>
      <c r="D2782" s="97">
        <f>VLOOKUP(A2782,emop0321!D:E,2,0)</f>
        <v>1505.66</v>
      </c>
      <c r="E2782" s="98"/>
      <c r="F2782" s="98"/>
    </row>
    <row r="2783" ht="11.25" customHeight="1">
      <c r="A2783" s="95" t="s">
        <v>5758</v>
      </c>
      <c r="B2783" s="96" t="s">
        <v>5759</v>
      </c>
      <c r="C2783" s="95" t="s">
        <v>282</v>
      </c>
      <c r="D2783" s="97">
        <f>VLOOKUP(A2783,emop0321!D:E,2,0)</f>
        <v>1323.79</v>
      </c>
      <c r="E2783" s="98"/>
      <c r="F2783" s="98"/>
    </row>
    <row r="2784" ht="11.25" customHeight="1">
      <c r="A2784" s="95" t="s">
        <v>5760</v>
      </c>
      <c r="B2784" s="96" t="s">
        <v>5761</v>
      </c>
      <c r="C2784" s="95" t="s">
        <v>282</v>
      </c>
      <c r="D2784" s="97">
        <f>VLOOKUP(A2784,emop0321!D:E,2,0)</f>
        <v>1269.38</v>
      </c>
      <c r="E2784" s="98"/>
      <c r="F2784" s="98"/>
    </row>
    <row r="2785" ht="11.25" customHeight="1">
      <c r="A2785" s="95" t="s">
        <v>5762</v>
      </c>
      <c r="B2785" s="96" t="s">
        <v>5763</v>
      </c>
      <c r="C2785" s="95" t="s">
        <v>282</v>
      </c>
      <c r="D2785" s="97">
        <f>VLOOKUP(A2785,emop0321!D:E,2,0)</f>
        <v>3975.26</v>
      </c>
      <c r="E2785" s="98"/>
      <c r="F2785" s="98"/>
    </row>
    <row r="2786" ht="11.25" customHeight="1">
      <c r="A2786" s="95" t="s">
        <v>5764</v>
      </c>
      <c r="B2786" s="96" t="s">
        <v>5765</v>
      </c>
      <c r="C2786" s="95" t="s">
        <v>282</v>
      </c>
      <c r="D2786" s="97">
        <f>VLOOKUP(A2786,emop0321!D:E,2,0)</f>
        <v>4358.21</v>
      </c>
      <c r="E2786" s="98"/>
      <c r="F2786" s="98"/>
    </row>
    <row r="2787" ht="11.25" customHeight="1">
      <c r="A2787" s="95" t="s">
        <v>5766</v>
      </c>
      <c r="B2787" s="96" t="s">
        <v>5767</v>
      </c>
      <c r="C2787" s="95" t="s">
        <v>282</v>
      </c>
      <c r="D2787" s="97">
        <f>VLOOKUP(A2787,emop0321!D:E,2,0)</f>
        <v>4775.59</v>
      </c>
      <c r="E2787" s="98"/>
      <c r="F2787" s="98"/>
    </row>
    <row r="2788" ht="11.25" customHeight="1">
      <c r="A2788" s="95" t="s">
        <v>5768</v>
      </c>
      <c r="B2788" s="96" t="s">
        <v>5769</v>
      </c>
      <c r="C2788" s="95" t="s">
        <v>282</v>
      </c>
      <c r="D2788" s="97">
        <f>VLOOKUP(A2788,emop0321!D:E,2,0)</f>
        <v>5207.37</v>
      </c>
      <c r="E2788" s="98"/>
      <c r="F2788" s="98"/>
    </row>
    <row r="2789" ht="11.25" customHeight="1">
      <c r="A2789" s="95" t="s">
        <v>5770</v>
      </c>
      <c r="B2789" s="96" t="s">
        <v>5771</v>
      </c>
      <c r="C2789" s="95" t="s">
        <v>282</v>
      </c>
      <c r="D2789" s="97">
        <f>VLOOKUP(A2789,emop0321!D:E,2,0)</f>
        <v>5797.34</v>
      </c>
      <c r="E2789" s="98"/>
      <c r="F2789" s="98"/>
    </row>
    <row r="2790" ht="11.25" customHeight="1">
      <c r="A2790" s="95" t="s">
        <v>5772</v>
      </c>
      <c r="B2790" s="96" t="s">
        <v>5773</v>
      </c>
      <c r="C2790" s="95" t="s">
        <v>282</v>
      </c>
      <c r="D2790" s="97">
        <f>VLOOKUP(A2790,emop0321!D:E,2,0)</f>
        <v>6348.21</v>
      </c>
      <c r="E2790" s="98"/>
      <c r="F2790" s="98"/>
    </row>
    <row r="2791" ht="11.25" customHeight="1">
      <c r="A2791" s="95" t="s">
        <v>5774</v>
      </c>
      <c r="B2791" s="96" t="s">
        <v>5775</v>
      </c>
      <c r="C2791" s="95" t="s">
        <v>282</v>
      </c>
      <c r="D2791" s="97">
        <f>VLOOKUP(A2791,emop0321!D:E,2,0)</f>
        <v>6485.44</v>
      </c>
      <c r="E2791" s="98"/>
      <c r="F2791" s="98"/>
    </row>
    <row r="2792" ht="11.25" customHeight="1">
      <c r="A2792" s="95" t="s">
        <v>5776</v>
      </c>
      <c r="B2792" s="96" t="s">
        <v>5777</v>
      </c>
      <c r="C2792" s="95" t="s">
        <v>282</v>
      </c>
      <c r="D2792" s="97">
        <f>VLOOKUP(A2792,emop0321!D:E,2,0)</f>
        <v>6625.16</v>
      </c>
      <c r="E2792" s="98"/>
      <c r="F2792" s="98"/>
    </row>
    <row r="2793" ht="11.25" customHeight="1">
      <c r="A2793" s="95" t="s">
        <v>5778</v>
      </c>
      <c r="B2793" s="96" t="s">
        <v>5779</v>
      </c>
      <c r="C2793" s="95" t="s">
        <v>282</v>
      </c>
      <c r="D2793" s="97">
        <f>VLOOKUP(A2793,emop0321!D:E,2,0)</f>
        <v>7002.03</v>
      </c>
      <c r="E2793" s="98"/>
      <c r="F2793" s="98"/>
    </row>
    <row r="2794" ht="11.25" customHeight="1">
      <c r="A2794" s="95" t="s">
        <v>5780</v>
      </c>
      <c r="B2794" s="96" t="s">
        <v>5781</v>
      </c>
      <c r="C2794" s="95" t="s">
        <v>282</v>
      </c>
      <c r="D2794" s="97">
        <f>VLOOKUP(A2794,emop0321!D:E,2,0)</f>
        <v>7324.25</v>
      </c>
      <c r="E2794" s="98"/>
      <c r="F2794" s="98"/>
    </row>
    <row r="2795" ht="11.25" customHeight="1">
      <c r="A2795" s="95" t="s">
        <v>5782</v>
      </c>
      <c r="B2795" s="96" t="s">
        <v>5783</v>
      </c>
      <c r="C2795" s="95" t="s">
        <v>282</v>
      </c>
      <c r="D2795" s="97">
        <f>VLOOKUP(A2795,emop0321!D:E,2,0)</f>
        <v>7682.08</v>
      </c>
      <c r="E2795" s="98"/>
      <c r="F2795" s="98"/>
    </row>
    <row r="2796" ht="11.25" customHeight="1">
      <c r="A2796" s="95" t="s">
        <v>5784</v>
      </c>
      <c r="B2796" s="96" t="s">
        <v>5785</v>
      </c>
      <c r="C2796" s="95" t="s">
        <v>282</v>
      </c>
      <c r="D2796" s="97">
        <f>VLOOKUP(A2796,emop0321!D:E,2,0)</f>
        <v>8041.38</v>
      </c>
      <c r="E2796" s="98"/>
      <c r="F2796" s="98"/>
    </row>
    <row r="2797" ht="11.25" customHeight="1">
      <c r="A2797" s="95" t="s">
        <v>5786</v>
      </c>
      <c r="B2797" s="96" t="s">
        <v>5787</v>
      </c>
      <c r="C2797" s="95" t="s">
        <v>282</v>
      </c>
      <c r="D2797" s="97">
        <f>VLOOKUP(A2797,emop0321!D:E,2,0)</f>
        <v>8400.6</v>
      </c>
      <c r="E2797" s="98"/>
      <c r="F2797" s="98"/>
    </row>
    <row r="2798" ht="11.25" customHeight="1">
      <c r="A2798" s="95" t="s">
        <v>5788</v>
      </c>
      <c r="B2798" s="96" t="s">
        <v>5789</v>
      </c>
      <c r="C2798" s="95" t="s">
        <v>282</v>
      </c>
      <c r="D2798" s="97">
        <f>VLOOKUP(A2798,emop0321!D:E,2,0)</f>
        <v>8721.43</v>
      </c>
      <c r="E2798" s="98"/>
      <c r="F2798" s="98"/>
    </row>
    <row r="2799" ht="11.25" customHeight="1">
      <c r="A2799" s="95" t="s">
        <v>5790</v>
      </c>
      <c r="B2799" s="96" t="s">
        <v>5791</v>
      </c>
      <c r="C2799" s="95" t="s">
        <v>282</v>
      </c>
      <c r="D2799" s="97">
        <f>VLOOKUP(A2799,emop0321!D:E,2,0)</f>
        <v>9080.65</v>
      </c>
      <c r="E2799" s="98"/>
      <c r="F2799" s="98"/>
    </row>
    <row r="2800" ht="11.25" customHeight="1">
      <c r="A2800" s="95" t="s">
        <v>5792</v>
      </c>
      <c r="B2800" s="96" t="s">
        <v>5793</v>
      </c>
      <c r="C2800" s="95" t="s">
        <v>282</v>
      </c>
      <c r="D2800" s="97">
        <f>VLOOKUP(A2800,emop0321!D:E,2,0)</f>
        <v>9439.95</v>
      </c>
      <c r="E2800" s="98"/>
      <c r="F2800" s="98"/>
    </row>
    <row r="2801" ht="11.25" customHeight="1">
      <c r="A2801" s="95" t="s">
        <v>5794</v>
      </c>
      <c r="B2801" s="96" t="s">
        <v>5795</v>
      </c>
      <c r="C2801" s="95" t="s">
        <v>282</v>
      </c>
      <c r="D2801" s="97">
        <f>VLOOKUP(A2801,emop0321!D:E,2,0)</f>
        <v>9797.77</v>
      </c>
      <c r="E2801" s="98"/>
      <c r="F2801" s="98"/>
    </row>
    <row r="2802" ht="11.25" customHeight="1">
      <c r="A2802" s="95" t="s">
        <v>5796</v>
      </c>
      <c r="B2802" s="96" t="s">
        <v>5797</v>
      </c>
      <c r="C2802" s="95" t="s">
        <v>282</v>
      </c>
      <c r="D2802" s="97">
        <f>VLOOKUP(A2802,emop0321!D:E,2,0)</f>
        <v>4898.45</v>
      </c>
      <c r="E2802" s="98"/>
      <c r="F2802" s="98"/>
    </row>
    <row r="2803" ht="11.25" customHeight="1">
      <c r="A2803" s="95" t="s">
        <v>5798</v>
      </c>
      <c r="B2803" s="96" t="s">
        <v>5799</v>
      </c>
      <c r="C2803" s="95" t="s">
        <v>282</v>
      </c>
      <c r="D2803" s="97">
        <f>VLOOKUP(A2803,emop0321!D:E,2,0)</f>
        <v>5348.28</v>
      </c>
      <c r="E2803" s="98"/>
      <c r="F2803" s="98"/>
    </row>
    <row r="2804" ht="11.25" customHeight="1">
      <c r="A2804" s="95" t="s">
        <v>5800</v>
      </c>
      <c r="B2804" s="96" t="s">
        <v>5801</v>
      </c>
      <c r="C2804" s="95" t="s">
        <v>282</v>
      </c>
      <c r="D2804" s="97">
        <f>VLOOKUP(A2804,emop0321!D:E,2,0)</f>
        <v>5798.33</v>
      </c>
      <c r="E2804" s="98"/>
      <c r="F2804" s="98"/>
    </row>
    <row r="2805" ht="11.25" customHeight="1">
      <c r="A2805" s="95" t="s">
        <v>5802</v>
      </c>
      <c r="B2805" s="96" t="s">
        <v>5803</v>
      </c>
      <c r="C2805" s="95" t="s">
        <v>282</v>
      </c>
      <c r="D2805" s="97">
        <f>VLOOKUP(A2805,emop0321!D:E,2,0)</f>
        <v>6404.89</v>
      </c>
      <c r="E2805" s="98"/>
      <c r="F2805" s="98"/>
    </row>
    <row r="2806" ht="11.25" customHeight="1">
      <c r="A2806" s="95" t="s">
        <v>5804</v>
      </c>
      <c r="B2806" s="96" t="s">
        <v>5805</v>
      </c>
      <c r="C2806" s="95" t="s">
        <v>282</v>
      </c>
      <c r="D2806" s="97">
        <f>VLOOKUP(A2806,emop0321!D:E,2,0)</f>
        <v>7027.55</v>
      </c>
      <c r="E2806" s="98"/>
      <c r="F2806" s="98"/>
    </row>
    <row r="2807" ht="11.25" customHeight="1">
      <c r="A2807" s="95" t="s">
        <v>5806</v>
      </c>
      <c r="B2807" s="96" t="s">
        <v>5807</v>
      </c>
      <c r="C2807" s="95" t="s">
        <v>282</v>
      </c>
      <c r="D2807" s="97">
        <f>VLOOKUP(A2807,emop0321!D:E,2,0)</f>
        <v>7341.13</v>
      </c>
      <c r="E2807" s="98"/>
      <c r="F2807" s="98"/>
    </row>
    <row r="2808" ht="11.25" customHeight="1">
      <c r="A2808" s="95" t="s">
        <v>5808</v>
      </c>
      <c r="B2808" s="96" t="s">
        <v>5809</v>
      </c>
      <c r="C2808" s="95" t="s">
        <v>282</v>
      </c>
      <c r="D2808" s="97">
        <f>VLOOKUP(A2808,emop0321!D:E,2,0)</f>
        <v>7584.2</v>
      </c>
      <c r="E2808" s="98"/>
      <c r="F2808" s="98"/>
    </row>
    <row r="2809" ht="11.25" customHeight="1">
      <c r="A2809" s="95" t="s">
        <v>5810</v>
      </c>
      <c r="B2809" s="96" t="s">
        <v>5811</v>
      </c>
      <c r="C2809" s="95" t="s">
        <v>282</v>
      </c>
      <c r="D2809" s="97">
        <f>VLOOKUP(A2809,emop0321!D:E,2,0)</f>
        <v>7898.8</v>
      </c>
      <c r="E2809" s="98"/>
      <c r="F2809" s="98"/>
    </row>
    <row r="2810" ht="11.25" customHeight="1">
      <c r="A2810" s="95" t="s">
        <v>5812</v>
      </c>
      <c r="B2810" s="96" t="s">
        <v>5813</v>
      </c>
      <c r="C2810" s="95" t="s">
        <v>282</v>
      </c>
      <c r="D2810" s="97">
        <f>VLOOKUP(A2810,emop0321!D:E,2,0)</f>
        <v>8067.99</v>
      </c>
      <c r="E2810" s="98"/>
      <c r="F2810" s="98"/>
    </row>
    <row r="2811" ht="11.25" customHeight="1">
      <c r="A2811" s="95" t="s">
        <v>5814</v>
      </c>
      <c r="B2811" s="96" t="s">
        <v>5815</v>
      </c>
      <c r="C2811" s="95" t="s">
        <v>282</v>
      </c>
      <c r="D2811" s="97">
        <f>VLOOKUP(A2811,emop0321!D:E,2,0)</f>
        <v>8425.81</v>
      </c>
      <c r="E2811" s="98"/>
      <c r="F2811" s="98"/>
    </row>
    <row r="2812" ht="11.25" customHeight="1">
      <c r="A2812" s="95" t="s">
        <v>5816</v>
      </c>
      <c r="B2812" s="96" t="s">
        <v>5817</v>
      </c>
      <c r="C2812" s="95" t="s">
        <v>282</v>
      </c>
      <c r="D2812" s="97">
        <f>VLOOKUP(A2812,emop0321!D:E,2,0)</f>
        <v>8785.11</v>
      </c>
      <c r="E2812" s="98"/>
      <c r="F2812" s="98"/>
    </row>
    <row r="2813" ht="11.25" customHeight="1">
      <c r="A2813" s="95" t="s">
        <v>5818</v>
      </c>
      <c r="B2813" s="96" t="s">
        <v>5819</v>
      </c>
      <c r="C2813" s="95" t="s">
        <v>282</v>
      </c>
      <c r="D2813" s="97">
        <f>VLOOKUP(A2813,emop0321!D:E,2,0)</f>
        <v>9107.34</v>
      </c>
      <c r="E2813" s="98"/>
      <c r="F2813" s="98"/>
    </row>
    <row r="2814" ht="11.25" customHeight="1">
      <c r="A2814" s="95" t="s">
        <v>5820</v>
      </c>
      <c r="B2814" s="96" t="s">
        <v>5821</v>
      </c>
      <c r="C2814" s="95" t="s">
        <v>282</v>
      </c>
      <c r="D2814" s="97">
        <f>VLOOKUP(A2814,emop0321!D:E,2,0)</f>
        <v>9465.16</v>
      </c>
      <c r="E2814" s="98"/>
      <c r="F2814" s="98"/>
    </row>
    <row r="2815" ht="11.25" customHeight="1">
      <c r="A2815" s="95" t="s">
        <v>5822</v>
      </c>
      <c r="B2815" s="96" t="s">
        <v>5823</v>
      </c>
      <c r="C2815" s="95" t="s">
        <v>282</v>
      </c>
      <c r="D2815" s="97">
        <f>VLOOKUP(A2815,emop0321!D:E,2,0)</f>
        <v>9824.39</v>
      </c>
      <c r="E2815" s="98"/>
      <c r="F2815" s="98"/>
    </row>
    <row r="2816" ht="11.25" customHeight="1">
      <c r="A2816" s="95" t="s">
        <v>5824</v>
      </c>
      <c r="B2816" s="96" t="s">
        <v>5825</v>
      </c>
      <c r="C2816" s="95" t="s">
        <v>282</v>
      </c>
      <c r="D2816" s="97">
        <f>VLOOKUP(A2816,emop0321!D:E,2,0)</f>
        <v>10183.69</v>
      </c>
      <c r="E2816" s="98"/>
      <c r="F2816" s="98"/>
    </row>
    <row r="2817" ht="11.25" customHeight="1">
      <c r="A2817" s="95" t="s">
        <v>5826</v>
      </c>
      <c r="B2817" s="96" t="s">
        <v>5827</v>
      </c>
      <c r="C2817" s="95" t="s">
        <v>282</v>
      </c>
      <c r="D2817" s="97">
        <f>VLOOKUP(A2817,emop0321!D:E,2,0)</f>
        <v>10504.51</v>
      </c>
      <c r="E2817" s="98"/>
      <c r="F2817" s="98"/>
    </row>
    <row r="2818" ht="11.25" customHeight="1">
      <c r="A2818" s="95" t="s">
        <v>5828</v>
      </c>
      <c r="B2818" s="96" t="s">
        <v>5829</v>
      </c>
      <c r="C2818" s="95" t="s">
        <v>282</v>
      </c>
      <c r="D2818" s="97">
        <f>VLOOKUP(A2818,emop0321!D:E,2,0)</f>
        <v>5581.22</v>
      </c>
      <c r="E2818" s="98"/>
      <c r="F2818" s="98"/>
    </row>
    <row r="2819" ht="11.25" customHeight="1">
      <c r="A2819" s="95" t="s">
        <v>5830</v>
      </c>
      <c r="B2819" s="96" t="s">
        <v>5831</v>
      </c>
      <c r="C2819" s="95" t="s">
        <v>282</v>
      </c>
      <c r="D2819" s="97">
        <f>VLOOKUP(A2819,emop0321!D:E,2,0)</f>
        <v>6074.29</v>
      </c>
      <c r="E2819" s="98"/>
      <c r="F2819" s="98"/>
    </row>
    <row r="2820" ht="11.25" customHeight="1">
      <c r="A2820" s="95" t="s">
        <v>5832</v>
      </c>
      <c r="B2820" s="96" t="s">
        <v>5833</v>
      </c>
      <c r="C2820" s="95" t="s">
        <v>282</v>
      </c>
      <c r="D2820" s="97">
        <f>VLOOKUP(A2820,emop0321!D:E,2,0)</f>
        <v>6526.54</v>
      </c>
      <c r="E2820" s="98"/>
      <c r="F2820" s="98"/>
    </row>
    <row r="2821" ht="11.25" customHeight="1">
      <c r="A2821" s="95" t="s">
        <v>5834</v>
      </c>
      <c r="B2821" s="96" t="s">
        <v>5835</v>
      </c>
      <c r="C2821" s="95" t="s">
        <v>282</v>
      </c>
      <c r="D2821" s="97">
        <f>VLOOKUP(A2821,emop0321!D:E,2,0)</f>
        <v>7054.61</v>
      </c>
      <c r="E2821" s="98"/>
      <c r="F2821" s="98"/>
    </row>
    <row r="2822" ht="11.25" customHeight="1">
      <c r="A2822" s="95" t="s">
        <v>5836</v>
      </c>
      <c r="B2822" s="96" t="s">
        <v>5837</v>
      </c>
      <c r="C2822" s="95" t="s">
        <v>282</v>
      </c>
      <c r="D2822" s="97">
        <f>VLOOKUP(A2822,emop0321!D:E,2,0)</f>
        <v>7730.82</v>
      </c>
      <c r="E2822" s="98"/>
      <c r="F2822" s="98"/>
    </row>
    <row r="2823" ht="11.25" customHeight="1">
      <c r="A2823" s="95" t="s">
        <v>5838</v>
      </c>
      <c r="B2823" s="96" t="s">
        <v>5839</v>
      </c>
      <c r="C2823" s="95" t="s">
        <v>282</v>
      </c>
      <c r="D2823" s="97">
        <f>VLOOKUP(A2823,emop0321!D:E,2,0)</f>
        <v>8217.87</v>
      </c>
      <c r="E2823" s="98"/>
      <c r="F2823" s="98"/>
    </row>
    <row r="2824" ht="11.25" customHeight="1">
      <c r="A2824" s="95" t="s">
        <v>5840</v>
      </c>
      <c r="B2824" s="96" t="s">
        <v>5841</v>
      </c>
      <c r="C2824" s="95" t="s">
        <v>282</v>
      </c>
      <c r="D2824" s="97">
        <f>VLOOKUP(A2824,emop0321!D:E,2,0)</f>
        <v>8401.75</v>
      </c>
      <c r="E2824" s="98"/>
      <c r="F2824" s="98"/>
    </row>
    <row r="2825" ht="11.25" customHeight="1">
      <c r="A2825" s="95" t="s">
        <v>5842</v>
      </c>
      <c r="B2825" s="96" t="s">
        <v>5843</v>
      </c>
      <c r="C2825" s="95" t="s">
        <v>282</v>
      </c>
      <c r="D2825" s="97">
        <f>VLOOKUP(A2825,emop0321!D:E,2,0)</f>
        <v>8646.07</v>
      </c>
      <c r="E2825" s="98"/>
      <c r="F2825" s="98"/>
    </row>
    <row r="2826" ht="11.25" customHeight="1">
      <c r="A2826" s="95" t="s">
        <v>5844</v>
      </c>
      <c r="B2826" s="96" t="s">
        <v>5845</v>
      </c>
      <c r="C2826" s="95" t="s">
        <v>282</v>
      </c>
      <c r="D2826" s="97">
        <f>VLOOKUP(A2826,emop0321!D:E,2,0)</f>
        <v>9024.47</v>
      </c>
      <c r="E2826" s="98"/>
      <c r="F2826" s="98"/>
    </row>
    <row r="2827" ht="11.25" customHeight="1">
      <c r="A2827" s="95" t="s">
        <v>5846</v>
      </c>
      <c r="B2827" s="96" t="s">
        <v>5847</v>
      </c>
      <c r="C2827" s="95" t="s">
        <v>282</v>
      </c>
      <c r="D2827" s="97">
        <f>VLOOKUP(A2827,emop0321!D:E,2,0)</f>
        <v>9382.43</v>
      </c>
      <c r="E2827" s="98"/>
      <c r="F2827" s="98"/>
    </row>
    <row r="2828" ht="11.25" customHeight="1">
      <c r="A2828" s="95" t="s">
        <v>5848</v>
      </c>
      <c r="B2828" s="96" t="s">
        <v>5849</v>
      </c>
      <c r="C2828" s="95" t="s">
        <v>282</v>
      </c>
      <c r="D2828" s="97">
        <f>VLOOKUP(A2828,emop0321!D:E,2,0)</f>
        <v>9704.73</v>
      </c>
      <c r="E2828" s="98"/>
      <c r="F2828" s="98"/>
    </row>
    <row r="2829" ht="11.25" customHeight="1">
      <c r="A2829" s="95" t="s">
        <v>5850</v>
      </c>
      <c r="B2829" s="96" t="s">
        <v>5851</v>
      </c>
      <c r="C2829" s="95" t="s">
        <v>282</v>
      </c>
      <c r="D2829" s="97">
        <f>VLOOKUP(A2829,emop0321!D:E,2,0)</f>
        <v>10062.27</v>
      </c>
      <c r="E2829" s="98"/>
      <c r="F2829" s="98"/>
    </row>
    <row r="2830" ht="11.25" customHeight="1">
      <c r="A2830" s="95" t="s">
        <v>5852</v>
      </c>
      <c r="B2830" s="96" t="s">
        <v>5853</v>
      </c>
      <c r="C2830" s="95" t="s">
        <v>282</v>
      </c>
      <c r="D2830" s="97">
        <f>VLOOKUP(A2830,emop0321!D:E,2,0)</f>
        <v>10421.78</v>
      </c>
      <c r="E2830" s="98"/>
      <c r="F2830" s="98"/>
    </row>
    <row r="2831" ht="11.25" customHeight="1">
      <c r="A2831" s="95" t="s">
        <v>5854</v>
      </c>
      <c r="B2831" s="96" t="s">
        <v>5855</v>
      </c>
      <c r="C2831" s="95" t="s">
        <v>282</v>
      </c>
      <c r="D2831" s="97">
        <f>VLOOKUP(A2831,emop0321!D:E,2,0)</f>
        <v>10781.01</v>
      </c>
      <c r="E2831" s="98"/>
      <c r="F2831" s="98"/>
    </row>
    <row r="2832" ht="11.25" customHeight="1">
      <c r="A2832" s="95" t="s">
        <v>5856</v>
      </c>
      <c r="B2832" s="96" t="s">
        <v>5857</v>
      </c>
      <c r="C2832" s="95" t="s">
        <v>282</v>
      </c>
      <c r="D2832" s="97">
        <f>VLOOKUP(A2832,emop0321!D:E,2,0)</f>
        <v>11102.36</v>
      </c>
      <c r="E2832" s="98"/>
      <c r="F2832" s="98"/>
    </row>
    <row r="2833" ht="11.25" customHeight="1">
      <c r="A2833" s="95" t="s">
        <v>5858</v>
      </c>
      <c r="B2833" s="96" t="s">
        <v>5859</v>
      </c>
      <c r="C2833" s="95" t="s">
        <v>282</v>
      </c>
      <c r="D2833" s="97">
        <f>VLOOKUP(A2833,emop0321!D:E,2,0)</f>
        <v>11461.24</v>
      </c>
      <c r="E2833" s="98"/>
      <c r="F2833" s="98"/>
    </row>
    <row r="2834" ht="11.25" customHeight="1">
      <c r="A2834" s="95" t="s">
        <v>5860</v>
      </c>
      <c r="B2834" s="96" t="s">
        <v>5861</v>
      </c>
      <c r="C2834" s="95" t="s">
        <v>282</v>
      </c>
      <c r="D2834" s="97">
        <f>VLOOKUP(A2834,emop0321!D:E,2,0)</f>
        <v>6672.01</v>
      </c>
      <c r="E2834" s="98"/>
      <c r="F2834" s="98"/>
    </row>
    <row r="2835" ht="11.25" customHeight="1">
      <c r="A2835" s="95" t="s">
        <v>5862</v>
      </c>
      <c r="B2835" s="96" t="s">
        <v>5863</v>
      </c>
      <c r="C2835" s="95" t="s">
        <v>282</v>
      </c>
      <c r="D2835" s="97">
        <f>VLOOKUP(A2835,emop0321!D:E,2,0)</f>
        <v>7199.98</v>
      </c>
      <c r="E2835" s="98"/>
      <c r="F2835" s="98"/>
    </row>
    <row r="2836" ht="11.25" customHeight="1">
      <c r="A2836" s="95" t="s">
        <v>5864</v>
      </c>
      <c r="B2836" s="96" t="s">
        <v>5865</v>
      </c>
      <c r="C2836" s="95" t="s">
        <v>282</v>
      </c>
      <c r="D2836" s="97">
        <f>VLOOKUP(A2836,emop0321!D:E,2,0)</f>
        <v>7727.9</v>
      </c>
      <c r="E2836" s="98"/>
      <c r="F2836" s="98"/>
    </row>
    <row r="2837" ht="11.25" customHeight="1">
      <c r="A2837" s="95" t="s">
        <v>5866</v>
      </c>
      <c r="B2837" s="96" t="s">
        <v>5867</v>
      </c>
      <c r="C2837" s="95" t="s">
        <v>282</v>
      </c>
      <c r="D2837" s="97">
        <f>VLOOKUP(A2837,emop0321!D:E,2,0)</f>
        <v>8448.29</v>
      </c>
      <c r="E2837" s="98"/>
      <c r="F2837" s="98"/>
    </row>
    <row r="2838" ht="11.25" customHeight="1">
      <c r="A2838" s="95" t="s">
        <v>5868</v>
      </c>
      <c r="B2838" s="96" t="s">
        <v>5869</v>
      </c>
      <c r="C2838" s="95" t="s">
        <v>282</v>
      </c>
      <c r="D2838" s="97">
        <f>VLOOKUP(A2838,emop0321!D:E,2,0)</f>
        <v>9194.11</v>
      </c>
      <c r="E2838" s="98"/>
      <c r="F2838" s="98"/>
    </row>
    <row r="2839" ht="11.25" customHeight="1">
      <c r="A2839" s="95" t="s">
        <v>5870</v>
      </c>
      <c r="B2839" s="96" t="s">
        <v>5871</v>
      </c>
      <c r="C2839" s="95" t="s">
        <v>282</v>
      </c>
      <c r="D2839" s="97">
        <f>VLOOKUP(A2839,emop0321!D:E,2,0)</f>
        <v>9346.15</v>
      </c>
      <c r="E2839" s="98"/>
      <c r="F2839" s="98"/>
    </row>
    <row r="2840" ht="11.25" customHeight="1">
      <c r="A2840" s="95" t="s">
        <v>5872</v>
      </c>
      <c r="B2840" s="96" t="s">
        <v>5873</v>
      </c>
      <c r="C2840" s="95" t="s">
        <v>282</v>
      </c>
      <c r="D2840" s="97">
        <f>VLOOKUP(A2840,emop0321!D:E,2,0)</f>
        <v>9406.53</v>
      </c>
      <c r="E2840" s="98"/>
      <c r="F2840" s="98"/>
    </row>
    <row r="2841" ht="11.25" customHeight="1">
      <c r="A2841" s="95" t="s">
        <v>5874</v>
      </c>
      <c r="B2841" s="96" t="s">
        <v>5875</v>
      </c>
      <c r="C2841" s="95" t="s">
        <v>282</v>
      </c>
      <c r="D2841" s="97">
        <f>VLOOKUP(A2841,emop0321!D:E,2,0)</f>
        <v>9784.12</v>
      </c>
      <c r="E2841" s="98"/>
      <c r="F2841" s="98"/>
    </row>
    <row r="2842" ht="11.25" customHeight="1">
      <c r="A2842" s="95" t="s">
        <v>5876</v>
      </c>
      <c r="B2842" s="96" t="s">
        <v>5877</v>
      </c>
      <c r="C2842" s="95" t="s">
        <v>282</v>
      </c>
      <c r="D2842" s="97">
        <f>VLOOKUP(A2842,emop0321!D:E,2,0)</f>
        <v>10106.35</v>
      </c>
      <c r="E2842" s="98"/>
      <c r="F2842" s="98"/>
    </row>
    <row r="2843" ht="11.25" customHeight="1">
      <c r="A2843" s="95" t="s">
        <v>5878</v>
      </c>
      <c r="B2843" s="96" t="s">
        <v>5879</v>
      </c>
      <c r="C2843" s="95" t="s">
        <v>282</v>
      </c>
      <c r="D2843" s="97">
        <f>VLOOKUP(A2843,emop0321!D:E,2,0)</f>
        <v>10465.57</v>
      </c>
      <c r="E2843" s="98"/>
      <c r="F2843" s="98"/>
    </row>
    <row r="2844" ht="11.25" customHeight="1">
      <c r="A2844" s="95" t="s">
        <v>5880</v>
      </c>
      <c r="B2844" s="96" t="s">
        <v>5881</v>
      </c>
      <c r="C2844" s="95" t="s">
        <v>282</v>
      </c>
      <c r="D2844" s="97">
        <f>VLOOKUP(A2844,emop0321!D:E,2,0)</f>
        <v>10823.47</v>
      </c>
      <c r="E2844" s="98"/>
      <c r="F2844" s="98"/>
    </row>
    <row r="2845" ht="11.25" customHeight="1">
      <c r="A2845" s="95" t="s">
        <v>5882</v>
      </c>
      <c r="B2845" s="96" t="s">
        <v>5883</v>
      </c>
      <c r="C2845" s="95" t="s">
        <v>282</v>
      </c>
      <c r="D2845" s="97">
        <f>VLOOKUP(A2845,emop0321!D:E,2,0)</f>
        <v>11182.69</v>
      </c>
      <c r="E2845" s="98"/>
      <c r="F2845" s="98"/>
    </row>
    <row r="2846" ht="11.25" customHeight="1">
      <c r="A2846" s="95" t="s">
        <v>5884</v>
      </c>
      <c r="B2846" s="96" t="s">
        <v>5885</v>
      </c>
      <c r="C2846" s="95" t="s">
        <v>282</v>
      </c>
      <c r="D2846" s="97">
        <f>VLOOKUP(A2846,emop0321!D:E,2,0)</f>
        <v>11504.92</v>
      </c>
      <c r="E2846" s="98"/>
      <c r="F2846" s="98"/>
    </row>
    <row r="2847" ht="11.25" customHeight="1">
      <c r="A2847" s="95" t="s">
        <v>5886</v>
      </c>
      <c r="B2847" s="96" t="s">
        <v>5887</v>
      </c>
      <c r="C2847" s="95" t="s">
        <v>282</v>
      </c>
      <c r="D2847" s="97">
        <f>VLOOKUP(A2847,emop0321!D:E,2,0)</f>
        <v>11862.74</v>
      </c>
      <c r="E2847" s="98"/>
      <c r="F2847" s="98"/>
    </row>
    <row r="2848" ht="11.25" customHeight="1">
      <c r="A2848" s="95" t="s">
        <v>5888</v>
      </c>
      <c r="B2848" s="96" t="s">
        <v>5889</v>
      </c>
      <c r="C2848" s="95" t="s">
        <v>282</v>
      </c>
      <c r="D2848" s="97">
        <f>VLOOKUP(A2848,emop0321!D:E,2,0)</f>
        <v>12222.04</v>
      </c>
      <c r="E2848" s="98"/>
      <c r="F2848" s="98"/>
    </row>
    <row r="2849" ht="11.25" customHeight="1">
      <c r="A2849" s="95" t="s">
        <v>5890</v>
      </c>
      <c r="B2849" s="96" t="s">
        <v>5891</v>
      </c>
      <c r="C2849" s="95" t="s">
        <v>282</v>
      </c>
      <c r="D2849" s="97">
        <f>VLOOKUP(A2849,emop0321!D:E,2,0)</f>
        <v>7510.83</v>
      </c>
      <c r="E2849" s="98"/>
      <c r="F2849" s="98"/>
    </row>
    <row r="2850" ht="11.25" customHeight="1">
      <c r="A2850" s="95" t="s">
        <v>5892</v>
      </c>
      <c r="B2850" s="96" t="s">
        <v>5893</v>
      </c>
      <c r="C2850" s="95" t="s">
        <v>282</v>
      </c>
      <c r="D2850" s="97">
        <f>VLOOKUP(A2850,emop0321!D:E,2,0)</f>
        <v>8067.93</v>
      </c>
      <c r="E2850" s="98"/>
      <c r="F2850" s="98"/>
    </row>
    <row r="2851" ht="11.25" customHeight="1">
      <c r="A2851" s="95" t="s">
        <v>5894</v>
      </c>
      <c r="B2851" s="96" t="s">
        <v>5895</v>
      </c>
      <c r="C2851" s="95" t="s">
        <v>282</v>
      </c>
      <c r="D2851" s="97">
        <f>VLOOKUP(A2851,emop0321!D:E,2,0)</f>
        <v>8634.3</v>
      </c>
      <c r="E2851" s="98"/>
      <c r="F2851" s="98"/>
    </row>
    <row r="2852" ht="11.25" customHeight="1">
      <c r="A2852" s="95" t="s">
        <v>5896</v>
      </c>
      <c r="B2852" s="96" t="s">
        <v>5897</v>
      </c>
      <c r="C2852" s="95" t="s">
        <v>282</v>
      </c>
      <c r="D2852" s="97">
        <f>VLOOKUP(A2852,emop0321!D:E,2,0)</f>
        <v>9167.09</v>
      </c>
      <c r="E2852" s="98"/>
      <c r="F2852" s="98"/>
    </row>
    <row r="2853" ht="11.25" customHeight="1">
      <c r="A2853" s="95" t="s">
        <v>5898</v>
      </c>
      <c r="B2853" s="96" t="s">
        <v>5899</v>
      </c>
      <c r="C2853" s="95" t="s">
        <v>282</v>
      </c>
      <c r="D2853" s="97">
        <f>VLOOKUP(A2853,emop0321!D:E,2,0)</f>
        <v>9991.05</v>
      </c>
      <c r="E2853" s="98"/>
      <c r="F2853" s="98"/>
    </row>
    <row r="2854" ht="11.25" customHeight="1">
      <c r="A2854" s="95" t="s">
        <v>5900</v>
      </c>
      <c r="B2854" s="96" t="s">
        <v>5901</v>
      </c>
      <c r="C2854" s="95" t="s">
        <v>282</v>
      </c>
      <c r="D2854" s="97">
        <f>VLOOKUP(A2854,emop0321!D:E,2,0)</f>
        <v>10374.84</v>
      </c>
      <c r="E2854" s="98"/>
      <c r="F2854" s="98"/>
    </row>
    <row r="2855" ht="11.25" customHeight="1">
      <c r="A2855" s="95" t="s">
        <v>5902</v>
      </c>
      <c r="B2855" s="96" t="s">
        <v>5903</v>
      </c>
      <c r="C2855" s="95" t="s">
        <v>282</v>
      </c>
      <c r="D2855" s="97">
        <f>VLOOKUP(A2855,emop0321!D:E,2,0)</f>
        <v>10554.68</v>
      </c>
      <c r="E2855" s="98"/>
      <c r="F2855" s="98"/>
    </row>
    <row r="2856" ht="11.25" customHeight="1">
      <c r="A2856" s="95" t="s">
        <v>5904</v>
      </c>
      <c r="B2856" s="96" t="s">
        <v>5905</v>
      </c>
      <c r="C2856" s="95" t="s">
        <v>282</v>
      </c>
      <c r="D2856" s="97">
        <f>VLOOKUP(A2856,emop0321!D:E,2,0)</f>
        <v>10938.84</v>
      </c>
      <c r="E2856" s="98"/>
      <c r="F2856" s="98"/>
    </row>
    <row r="2857" ht="11.25" customHeight="1">
      <c r="A2857" s="95" t="s">
        <v>5906</v>
      </c>
      <c r="B2857" s="96" t="s">
        <v>5907</v>
      </c>
      <c r="C2857" s="95" t="s">
        <v>282</v>
      </c>
      <c r="D2857" s="97">
        <f>VLOOKUP(A2857,emop0321!D:E,2,0)</f>
        <v>11050.79</v>
      </c>
      <c r="E2857" s="98"/>
      <c r="F2857" s="98"/>
    </row>
    <row r="2858" ht="11.25" customHeight="1">
      <c r="A2858" s="95" t="s">
        <v>5908</v>
      </c>
      <c r="B2858" s="96" t="s">
        <v>5909</v>
      </c>
      <c r="C2858" s="95" t="s">
        <v>282</v>
      </c>
      <c r="D2858" s="97">
        <f>VLOOKUP(A2858,emop0321!D:E,2,0)</f>
        <v>11409.09</v>
      </c>
      <c r="E2858" s="98"/>
      <c r="F2858" s="98"/>
    </row>
    <row r="2859" ht="11.25" customHeight="1">
      <c r="A2859" s="95" t="s">
        <v>5910</v>
      </c>
      <c r="B2859" s="96" t="s">
        <v>5911</v>
      </c>
      <c r="C2859" s="95" t="s">
        <v>282</v>
      </c>
      <c r="D2859" s="97">
        <f>VLOOKUP(A2859,emop0321!D:E,2,0)</f>
        <v>11768.31</v>
      </c>
      <c r="E2859" s="98"/>
      <c r="F2859" s="98"/>
    </row>
    <row r="2860" ht="11.25" customHeight="1">
      <c r="A2860" s="95" t="s">
        <v>5912</v>
      </c>
      <c r="B2860" s="96" t="s">
        <v>5913</v>
      </c>
      <c r="C2860" s="95" t="s">
        <v>282</v>
      </c>
      <c r="D2860" s="97">
        <f>VLOOKUP(A2860,emop0321!D:E,2,0)</f>
        <v>12090.54</v>
      </c>
      <c r="E2860" s="98"/>
      <c r="F2860" s="98"/>
    </row>
    <row r="2861" ht="11.25" customHeight="1">
      <c r="A2861" s="95" t="s">
        <v>5914</v>
      </c>
      <c r="B2861" s="96" t="s">
        <v>5915</v>
      </c>
      <c r="C2861" s="95" t="s">
        <v>282</v>
      </c>
      <c r="D2861" s="97">
        <f>VLOOKUP(A2861,emop0321!D:E,2,0)</f>
        <v>12448.44</v>
      </c>
      <c r="E2861" s="98"/>
      <c r="F2861" s="98"/>
    </row>
    <row r="2862" ht="11.25" customHeight="1">
      <c r="A2862" s="95" t="s">
        <v>5916</v>
      </c>
      <c r="B2862" s="96" t="s">
        <v>5917</v>
      </c>
      <c r="C2862" s="95" t="s">
        <v>282</v>
      </c>
      <c r="D2862" s="97">
        <f>VLOOKUP(A2862,emop0321!D:E,2,0)</f>
        <v>12807.66</v>
      </c>
      <c r="E2862" s="98"/>
      <c r="F2862" s="98"/>
    </row>
    <row r="2863" ht="11.25" customHeight="1">
      <c r="A2863" s="95" t="s">
        <v>5918</v>
      </c>
      <c r="B2863" s="96" t="s">
        <v>5919</v>
      </c>
      <c r="C2863" s="95" t="s">
        <v>282</v>
      </c>
      <c r="D2863" s="97">
        <f>VLOOKUP(A2863,emop0321!D:E,2,0)</f>
        <v>13166.89</v>
      </c>
      <c r="E2863" s="98"/>
      <c r="F2863" s="98"/>
    </row>
    <row r="2864" ht="11.25" customHeight="1">
      <c r="A2864" s="95" t="s">
        <v>5920</v>
      </c>
      <c r="B2864" s="96" t="s">
        <v>5921</v>
      </c>
      <c r="C2864" s="95" t="s">
        <v>282</v>
      </c>
      <c r="D2864" s="97">
        <f>VLOOKUP(A2864,emop0321!D:E,2,0)</f>
        <v>8976.04</v>
      </c>
      <c r="E2864" s="98"/>
      <c r="F2864" s="98"/>
    </row>
    <row r="2865" ht="11.25" customHeight="1">
      <c r="A2865" s="95" t="s">
        <v>5922</v>
      </c>
      <c r="B2865" s="96" t="s">
        <v>5923</v>
      </c>
      <c r="C2865" s="95" t="s">
        <v>282</v>
      </c>
      <c r="D2865" s="97">
        <f>VLOOKUP(A2865,emop0321!D:E,2,0)</f>
        <v>9173.51</v>
      </c>
      <c r="E2865" s="98"/>
      <c r="F2865" s="98"/>
    </row>
    <row r="2866" ht="11.25" customHeight="1">
      <c r="A2866" s="95" t="s">
        <v>5924</v>
      </c>
      <c r="B2866" s="96" t="s">
        <v>5925</v>
      </c>
      <c r="C2866" s="95" t="s">
        <v>282</v>
      </c>
      <c r="D2866" s="97">
        <f>VLOOKUP(A2866,emop0321!D:E,2,0)</f>
        <v>9847.1</v>
      </c>
      <c r="E2866" s="98"/>
      <c r="F2866" s="98"/>
    </row>
    <row r="2867" ht="11.25" customHeight="1">
      <c r="A2867" s="95" t="s">
        <v>5926</v>
      </c>
      <c r="B2867" s="96" t="s">
        <v>5927</v>
      </c>
      <c r="C2867" s="95" t="s">
        <v>282</v>
      </c>
      <c r="D2867" s="97">
        <f>VLOOKUP(A2867,emop0321!D:E,2,0)</f>
        <v>9959.5</v>
      </c>
      <c r="E2867" s="98"/>
      <c r="F2867" s="98"/>
    </row>
    <row r="2868" ht="11.25" customHeight="1">
      <c r="A2868" s="95" t="s">
        <v>5928</v>
      </c>
      <c r="B2868" s="96" t="s">
        <v>5929</v>
      </c>
      <c r="C2868" s="95" t="s">
        <v>282</v>
      </c>
      <c r="D2868" s="97">
        <f>VLOOKUP(A2868,emop0321!D:E,2,0)</f>
        <v>10828.77</v>
      </c>
      <c r="E2868" s="98"/>
      <c r="F2868" s="98"/>
    </row>
    <row r="2869" ht="11.25" customHeight="1">
      <c r="A2869" s="95" t="s">
        <v>5930</v>
      </c>
      <c r="B2869" s="96" t="s">
        <v>5931</v>
      </c>
      <c r="C2869" s="95" t="s">
        <v>282</v>
      </c>
      <c r="D2869" s="97">
        <f>VLOOKUP(A2869,emop0321!D:E,2,0)</f>
        <v>11479.8</v>
      </c>
      <c r="E2869" s="98"/>
      <c r="F2869" s="98"/>
    </row>
    <row r="2870" ht="11.25" customHeight="1">
      <c r="A2870" s="95" t="s">
        <v>5932</v>
      </c>
      <c r="B2870" s="96" t="s">
        <v>5933</v>
      </c>
      <c r="C2870" s="95" t="s">
        <v>282</v>
      </c>
      <c r="D2870" s="97">
        <f>VLOOKUP(A2870,emop0321!D:E,2,0)</f>
        <v>11558.75</v>
      </c>
      <c r="E2870" s="98"/>
      <c r="F2870" s="98"/>
    </row>
    <row r="2871" ht="11.25" customHeight="1">
      <c r="A2871" s="95" t="s">
        <v>5934</v>
      </c>
      <c r="B2871" s="96" t="s">
        <v>5935</v>
      </c>
      <c r="C2871" s="95" t="s">
        <v>282</v>
      </c>
      <c r="D2871" s="97">
        <f>VLOOKUP(A2871,emop0321!D:E,2,0)</f>
        <v>11852.94</v>
      </c>
      <c r="E2871" s="98"/>
      <c r="F2871" s="98"/>
    </row>
    <row r="2872" ht="11.25" customHeight="1">
      <c r="A2872" s="95" t="s">
        <v>5936</v>
      </c>
      <c r="B2872" s="96" t="s">
        <v>5937</v>
      </c>
      <c r="C2872" s="95" t="s">
        <v>282</v>
      </c>
      <c r="D2872" s="97">
        <f>VLOOKUP(A2872,emop0321!D:E,2,0)</f>
        <v>12072.16</v>
      </c>
      <c r="E2872" s="98"/>
      <c r="F2872" s="98"/>
    </row>
    <row r="2873" ht="11.25" customHeight="1">
      <c r="A2873" s="95" t="s">
        <v>5938</v>
      </c>
      <c r="B2873" s="96" t="s">
        <v>5939</v>
      </c>
      <c r="C2873" s="95" t="s">
        <v>282</v>
      </c>
      <c r="D2873" s="97">
        <f>VLOOKUP(A2873,emop0321!D:E,2,0)</f>
        <v>12320.49</v>
      </c>
      <c r="E2873" s="98"/>
      <c r="F2873" s="98"/>
    </row>
    <row r="2874" ht="11.25" customHeight="1">
      <c r="A2874" s="95" t="s">
        <v>5940</v>
      </c>
      <c r="B2874" s="96" t="s">
        <v>5941</v>
      </c>
      <c r="C2874" s="95" t="s">
        <v>282</v>
      </c>
      <c r="D2874" s="97">
        <f>VLOOKUP(A2874,emop0321!D:E,2,0)</f>
        <v>12727.04</v>
      </c>
      <c r="E2874" s="98"/>
      <c r="F2874" s="98"/>
    </row>
    <row r="2875" ht="11.25" customHeight="1">
      <c r="A2875" s="95" t="s">
        <v>5942</v>
      </c>
      <c r="B2875" s="96" t="s">
        <v>5943</v>
      </c>
      <c r="C2875" s="95" t="s">
        <v>282</v>
      </c>
      <c r="D2875" s="97">
        <f>VLOOKUP(A2875,emop0321!D:E,2,0)</f>
        <v>13054.4</v>
      </c>
      <c r="E2875" s="98"/>
      <c r="F2875" s="98"/>
    </row>
    <row r="2876" ht="11.25" customHeight="1">
      <c r="A2876" s="95" t="s">
        <v>5944</v>
      </c>
      <c r="B2876" s="96" t="s">
        <v>5945</v>
      </c>
      <c r="C2876" s="95" t="s">
        <v>282</v>
      </c>
      <c r="D2876" s="97">
        <f>VLOOKUP(A2876,emop0321!D:E,2,0)</f>
        <v>13470.26</v>
      </c>
      <c r="E2876" s="98"/>
      <c r="F2876" s="98"/>
    </row>
    <row r="2877" ht="11.25" customHeight="1">
      <c r="A2877" s="95" t="s">
        <v>5946</v>
      </c>
      <c r="B2877" s="96" t="s">
        <v>5947</v>
      </c>
      <c r="C2877" s="95" t="s">
        <v>282</v>
      </c>
      <c r="D2877" s="97">
        <f>VLOOKUP(A2877,emop0321!D:E,2,0)</f>
        <v>13829.49</v>
      </c>
      <c r="E2877" s="98"/>
      <c r="F2877" s="98"/>
    </row>
    <row r="2878" ht="11.25" customHeight="1">
      <c r="A2878" s="95" t="s">
        <v>5948</v>
      </c>
      <c r="B2878" s="96" t="s">
        <v>5949</v>
      </c>
      <c r="C2878" s="95" t="s">
        <v>282</v>
      </c>
      <c r="D2878" s="97">
        <f>VLOOKUP(A2878,emop0321!D:E,2,0)</f>
        <v>14163.89</v>
      </c>
      <c r="E2878" s="98"/>
      <c r="F2878" s="98"/>
    </row>
    <row r="2879" ht="11.25" customHeight="1">
      <c r="A2879" s="95" t="s">
        <v>5950</v>
      </c>
      <c r="B2879" s="96" t="s">
        <v>5951</v>
      </c>
      <c r="C2879" s="95" t="s">
        <v>282</v>
      </c>
      <c r="D2879" s="97">
        <f>VLOOKUP(A2879,emop0321!D:E,2,0)</f>
        <v>10051.67</v>
      </c>
      <c r="E2879" s="98"/>
      <c r="F2879" s="98"/>
    </row>
    <row r="2880" ht="11.25" customHeight="1">
      <c r="A2880" s="95" t="s">
        <v>5952</v>
      </c>
      <c r="B2880" s="96" t="s">
        <v>5953</v>
      </c>
      <c r="C2880" s="95" t="s">
        <v>282</v>
      </c>
      <c r="D2880" s="97">
        <f>VLOOKUP(A2880,emop0321!D:E,2,0)</f>
        <v>10243.37</v>
      </c>
      <c r="E2880" s="98"/>
      <c r="F2880" s="98"/>
    </row>
    <row r="2881" ht="11.25" customHeight="1">
      <c r="A2881" s="95" t="s">
        <v>5954</v>
      </c>
      <c r="B2881" s="96" t="s">
        <v>5955</v>
      </c>
      <c r="C2881" s="95" t="s">
        <v>282</v>
      </c>
      <c r="D2881" s="97">
        <f>VLOOKUP(A2881,emop0321!D:E,2,0)</f>
        <v>10386</v>
      </c>
      <c r="E2881" s="98"/>
      <c r="F2881" s="98"/>
    </row>
    <row r="2882" ht="11.25" customHeight="1">
      <c r="A2882" s="95" t="s">
        <v>5956</v>
      </c>
      <c r="B2882" s="96" t="s">
        <v>5957</v>
      </c>
      <c r="C2882" s="95" t="s">
        <v>282</v>
      </c>
      <c r="D2882" s="97">
        <f>VLOOKUP(A2882,emop0321!D:E,2,0)</f>
        <v>10942.41</v>
      </c>
      <c r="E2882" s="98"/>
      <c r="F2882" s="98"/>
    </row>
    <row r="2883" ht="11.25" customHeight="1">
      <c r="A2883" s="95" t="s">
        <v>5958</v>
      </c>
      <c r="B2883" s="96" t="s">
        <v>5959</v>
      </c>
      <c r="C2883" s="95" t="s">
        <v>282</v>
      </c>
      <c r="D2883" s="97">
        <f>VLOOKUP(A2883,emop0321!D:E,2,0)</f>
        <v>11666.49</v>
      </c>
      <c r="E2883" s="98"/>
      <c r="F2883" s="98"/>
    </row>
    <row r="2884" ht="11.25" customHeight="1">
      <c r="A2884" s="95" t="s">
        <v>5960</v>
      </c>
      <c r="B2884" s="96" t="s">
        <v>5961</v>
      </c>
      <c r="C2884" s="95" t="s">
        <v>282</v>
      </c>
      <c r="D2884" s="97">
        <f>VLOOKUP(A2884,emop0321!D:E,2,0)</f>
        <v>12547.01</v>
      </c>
      <c r="E2884" s="98"/>
      <c r="F2884" s="98"/>
    </row>
    <row r="2885" ht="11.25" customHeight="1">
      <c r="A2885" s="95" t="s">
        <v>5962</v>
      </c>
      <c r="B2885" s="96" t="s">
        <v>5963</v>
      </c>
      <c r="C2885" s="95" t="s">
        <v>282</v>
      </c>
      <c r="D2885" s="97">
        <f>VLOOKUP(A2885,emop0321!D:E,2,0)</f>
        <v>12618.32</v>
      </c>
      <c r="E2885" s="98"/>
      <c r="F2885" s="98"/>
    </row>
    <row r="2886" ht="11.25" customHeight="1">
      <c r="A2886" s="95" t="s">
        <v>5964</v>
      </c>
      <c r="B2886" s="96" t="s">
        <v>5965</v>
      </c>
      <c r="C2886" s="95" t="s">
        <v>282</v>
      </c>
      <c r="D2886" s="97">
        <f>VLOOKUP(A2886,emop0321!D:E,2,0)</f>
        <v>12693.05</v>
      </c>
      <c r="E2886" s="98"/>
      <c r="F2886" s="98"/>
    </row>
    <row r="2887" ht="11.25" customHeight="1">
      <c r="A2887" s="95" t="s">
        <v>5966</v>
      </c>
      <c r="B2887" s="96" t="s">
        <v>5967</v>
      </c>
      <c r="C2887" s="95" t="s">
        <v>282</v>
      </c>
      <c r="D2887" s="97">
        <f>VLOOKUP(A2887,emop0321!D:E,2,0)</f>
        <v>13070.05</v>
      </c>
      <c r="E2887" s="98"/>
      <c r="F2887" s="98"/>
    </row>
    <row r="2888" ht="11.25" customHeight="1">
      <c r="A2888" s="95" t="s">
        <v>5968</v>
      </c>
      <c r="B2888" s="96" t="s">
        <v>5969</v>
      </c>
      <c r="C2888" s="95" t="s">
        <v>282</v>
      </c>
      <c r="D2888" s="97">
        <f>VLOOKUP(A2888,emop0321!D:E,2,0)</f>
        <v>13392.27</v>
      </c>
      <c r="E2888" s="98"/>
      <c r="F2888" s="98"/>
    </row>
    <row r="2889" ht="11.25" customHeight="1">
      <c r="A2889" s="95" t="s">
        <v>5970</v>
      </c>
      <c r="B2889" s="96" t="s">
        <v>5971</v>
      </c>
      <c r="C2889" s="95" t="s">
        <v>282</v>
      </c>
      <c r="D2889" s="97">
        <f>VLOOKUP(A2889,emop0321!D:E,2,0)</f>
        <v>13699.3</v>
      </c>
      <c r="E2889" s="98"/>
      <c r="F2889" s="98"/>
    </row>
    <row r="2890" ht="11.25" customHeight="1">
      <c r="A2890" s="95" t="s">
        <v>5972</v>
      </c>
      <c r="B2890" s="96" t="s">
        <v>5973</v>
      </c>
      <c r="C2890" s="95" t="s">
        <v>282</v>
      </c>
      <c r="D2890" s="97">
        <f>VLOOKUP(A2890,emop0321!D:E,2,0)</f>
        <v>14110.79</v>
      </c>
      <c r="E2890" s="98"/>
      <c r="F2890" s="98"/>
    </row>
    <row r="2891" ht="11.25" customHeight="1">
      <c r="A2891" s="95" t="s">
        <v>5974</v>
      </c>
      <c r="B2891" s="96" t="s">
        <v>5975</v>
      </c>
      <c r="C2891" s="95" t="s">
        <v>282</v>
      </c>
      <c r="D2891" s="97">
        <f>VLOOKUP(A2891,emop0321!D:E,2,0)</f>
        <v>14468.62</v>
      </c>
      <c r="E2891" s="98"/>
      <c r="F2891" s="98"/>
    </row>
    <row r="2892" ht="11.25" customHeight="1">
      <c r="A2892" s="95" t="s">
        <v>5976</v>
      </c>
      <c r="B2892" s="96" t="s">
        <v>5977</v>
      </c>
      <c r="C2892" s="95" t="s">
        <v>282</v>
      </c>
      <c r="D2892" s="97">
        <f>VLOOKUP(A2892,emop0321!D:E,2,0)</f>
        <v>14790.84</v>
      </c>
      <c r="E2892" s="98"/>
      <c r="F2892" s="98"/>
    </row>
    <row r="2893" ht="11.25" customHeight="1">
      <c r="A2893" s="95" t="s">
        <v>5978</v>
      </c>
      <c r="B2893" s="96" t="s">
        <v>5979</v>
      </c>
      <c r="C2893" s="95" t="s">
        <v>282</v>
      </c>
      <c r="D2893" s="97">
        <f>VLOOKUP(A2893,emop0321!D:E,2,0)</f>
        <v>15149.68</v>
      </c>
      <c r="E2893" s="98"/>
      <c r="F2893" s="98"/>
    </row>
    <row r="2894" ht="11.25" customHeight="1">
      <c r="A2894" s="95" t="s">
        <v>5980</v>
      </c>
      <c r="B2894" s="96" t="s">
        <v>5981</v>
      </c>
      <c r="C2894" s="95" t="s">
        <v>282</v>
      </c>
      <c r="D2894" s="97">
        <f>VLOOKUP(A2894,emop0321!D:E,2,0)</f>
        <v>13332.75</v>
      </c>
      <c r="E2894" s="98"/>
      <c r="F2894" s="98"/>
    </row>
    <row r="2895" ht="11.25" customHeight="1">
      <c r="A2895" s="95" t="s">
        <v>5982</v>
      </c>
      <c r="B2895" s="96" t="s">
        <v>5983</v>
      </c>
      <c r="C2895" s="95" t="s">
        <v>282</v>
      </c>
      <c r="D2895" s="97">
        <f>VLOOKUP(A2895,emop0321!D:E,2,0)</f>
        <v>14800.15</v>
      </c>
      <c r="E2895" s="98"/>
      <c r="F2895" s="98"/>
    </row>
    <row r="2896" ht="11.25" customHeight="1">
      <c r="A2896" s="95" t="s">
        <v>5984</v>
      </c>
      <c r="B2896" s="96" t="s">
        <v>5985</v>
      </c>
      <c r="C2896" s="95" t="s">
        <v>282</v>
      </c>
      <c r="D2896" s="97">
        <f>VLOOKUP(A2896,emop0321!D:E,2,0)</f>
        <v>16241.88</v>
      </c>
      <c r="E2896" s="98"/>
      <c r="F2896" s="98"/>
    </row>
    <row r="2897" ht="11.25" customHeight="1">
      <c r="A2897" s="95" t="s">
        <v>5986</v>
      </c>
      <c r="B2897" s="96" t="s">
        <v>5987</v>
      </c>
      <c r="C2897" s="95" t="s">
        <v>282</v>
      </c>
      <c r="D2897" s="97">
        <f>VLOOKUP(A2897,emop0321!D:E,2,0)</f>
        <v>18281.99</v>
      </c>
      <c r="E2897" s="98"/>
      <c r="F2897" s="98"/>
    </row>
    <row r="2898" ht="11.25" customHeight="1">
      <c r="A2898" s="95" t="s">
        <v>5988</v>
      </c>
      <c r="B2898" s="96" t="s">
        <v>5989</v>
      </c>
      <c r="C2898" s="95" t="s">
        <v>282</v>
      </c>
      <c r="D2898" s="97">
        <f>VLOOKUP(A2898,emop0321!D:E,2,0)</f>
        <v>18606.89</v>
      </c>
      <c r="E2898" s="98"/>
      <c r="F2898" s="98"/>
    </row>
    <row r="2899" ht="11.25" customHeight="1">
      <c r="A2899" s="95" t="s">
        <v>5990</v>
      </c>
      <c r="B2899" s="96" t="s">
        <v>5991</v>
      </c>
      <c r="C2899" s="95" t="s">
        <v>282</v>
      </c>
      <c r="D2899" s="97">
        <f>VLOOKUP(A2899,emop0321!D:E,2,0)</f>
        <v>18697.46</v>
      </c>
      <c r="E2899" s="98"/>
      <c r="F2899" s="98"/>
    </row>
    <row r="2900" ht="11.25" customHeight="1">
      <c r="A2900" s="95" t="s">
        <v>5992</v>
      </c>
      <c r="B2900" s="96" t="s">
        <v>5993</v>
      </c>
      <c r="C2900" s="95" t="s">
        <v>282</v>
      </c>
      <c r="D2900" s="97">
        <f>VLOOKUP(A2900,emop0321!D:E,2,0)</f>
        <v>18922.86</v>
      </c>
      <c r="E2900" s="98"/>
      <c r="F2900" s="98"/>
    </row>
    <row r="2901" ht="11.25" customHeight="1">
      <c r="A2901" s="95" t="s">
        <v>5994</v>
      </c>
      <c r="B2901" s="96" t="s">
        <v>5995</v>
      </c>
      <c r="C2901" s="95" t="s">
        <v>282</v>
      </c>
      <c r="D2901" s="97">
        <f>VLOOKUP(A2901,emop0321!D:E,2,0)</f>
        <v>19377.68</v>
      </c>
      <c r="E2901" s="98"/>
      <c r="F2901" s="98"/>
    </row>
    <row r="2902" ht="11.25" customHeight="1">
      <c r="A2902" s="95" t="s">
        <v>5996</v>
      </c>
      <c r="B2902" s="96" t="s">
        <v>5997</v>
      </c>
      <c r="C2902" s="95" t="s">
        <v>282</v>
      </c>
      <c r="D2902" s="97">
        <f>VLOOKUP(A2902,emop0321!D:E,2,0)</f>
        <v>19720.35</v>
      </c>
      <c r="E2902" s="98"/>
      <c r="F2902" s="98"/>
    </row>
    <row r="2903" ht="11.25" customHeight="1">
      <c r="A2903" s="95" t="s">
        <v>5998</v>
      </c>
      <c r="B2903" s="96" t="s">
        <v>5999</v>
      </c>
      <c r="C2903" s="95" t="s">
        <v>282</v>
      </c>
      <c r="D2903" s="97">
        <f>VLOOKUP(A2903,emop0321!D:E,2,0)</f>
        <v>20250.41</v>
      </c>
      <c r="E2903" s="98"/>
      <c r="F2903" s="98"/>
    </row>
    <row r="2904" ht="11.25" customHeight="1">
      <c r="A2904" s="95" t="s">
        <v>6000</v>
      </c>
      <c r="B2904" s="96" t="s">
        <v>6001</v>
      </c>
      <c r="C2904" s="95" t="s">
        <v>282</v>
      </c>
      <c r="D2904" s="97">
        <f>VLOOKUP(A2904,emop0321!D:E,2,0)</f>
        <v>20706.62</v>
      </c>
      <c r="E2904" s="98"/>
      <c r="F2904" s="98"/>
    </row>
    <row r="2905" ht="11.25" customHeight="1">
      <c r="A2905" s="95" t="s">
        <v>6002</v>
      </c>
      <c r="B2905" s="96" t="s">
        <v>6003</v>
      </c>
      <c r="C2905" s="95" t="s">
        <v>282</v>
      </c>
      <c r="D2905" s="97">
        <f>VLOOKUP(A2905,emop0321!D:E,2,0)</f>
        <v>21193.44</v>
      </c>
      <c r="E2905" s="98"/>
      <c r="F2905" s="98"/>
    </row>
    <row r="2906" ht="11.25" customHeight="1">
      <c r="A2906" s="95" t="s">
        <v>6004</v>
      </c>
      <c r="B2906" s="96" t="s">
        <v>6005</v>
      </c>
      <c r="C2906" s="95" t="s">
        <v>282</v>
      </c>
      <c r="D2906" s="97">
        <f>VLOOKUP(A2906,emop0321!D:E,2,0)</f>
        <v>21611.43</v>
      </c>
      <c r="E2906" s="98"/>
      <c r="F2906" s="98"/>
    </row>
    <row r="2907" ht="11.25" customHeight="1">
      <c r="A2907" s="95" t="s">
        <v>6006</v>
      </c>
      <c r="B2907" s="96" t="s">
        <v>6007</v>
      </c>
      <c r="C2907" s="95" t="s">
        <v>282</v>
      </c>
      <c r="D2907" s="97">
        <f>VLOOKUP(A2907,emop0321!D:E,2,0)</f>
        <v>2756.46</v>
      </c>
      <c r="E2907" s="98"/>
      <c r="F2907" s="98"/>
    </row>
    <row r="2908" ht="11.25" customHeight="1">
      <c r="A2908" s="95" t="s">
        <v>6008</v>
      </c>
      <c r="B2908" s="96" t="s">
        <v>6009</v>
      </c>
      <c r="C2908" s="95" t="s">
        <v>282</v>
      </c>
      <c r="D2908" s="97">
        <f>VLOOKUP(A2908,emop0321!D:E,2,0)</f>
        <v>2891.48</v>
      </c>
      <c r="E2908" s="98"/>
      <c r="F2908" s="98"/>
    </row>
    <row r="2909" ht="11.25" customHeight="1">
      <c r="A2909" s="95" t="s">
        <v>6010</v>
      </c>
      <c r="B2909" s="96" t="s">
        <v>6011</v>
      </c>
      <c r="C2909" s="95" t="s">
        <v>282</v>
      </c>
      <c r="D2909" s="97">
        <f>VLOOKUP(A2909,emop0321!D:E,2,0)</f>
        <v>3169.76</v>
      </c>
      <c r="E2909" s="98"/>
      <c r="F2909" s="98"/>
    </row>
    <row r="2910" ht="11.25" customHeight="1">
      <c r="A2910" s="95" t="s">
        <v>6012</v>
      </c>
      <c r="B2910" s="96" t="s">
        <v>6013</v>
      </c>
      <c r="C2910" s="95" t="s">
        <v>282</v>
      </c>
      <c r="D2910" s="97">
        <f>VLOOKUP(A2910,emop0321!D:E,2,0)</f>
        <v>3544.27</v>
      </c>
      <c r="E2910" s="98"/>
      <c r="F2910" s="98"/>
    </row>
    <row r="2911" ht="11.25" customHeight="1">
      <c r="A2911" s="95" t="s">
        <v>6014</v>
      </c>
      <c r="B2911" s="96" t="s">
        <v>6015</v>
      </c>
      <c r="C2911" s="95" t="s">
        <v>282</v>
      </c>
      <c r="D2911" s="97">
        <f>VLOOKUP(A2911,emop0321!D:E,2,0)</f>
        <v>3964.22</v>
      </c>
      <c r="E2911" s="98"/>
      <c r="F2911" s="98"/>
    </row>
    <row r="2912" ht="11.25" customHeight="1">
      <c r="A2912" s="95" t="s">
        <v>6016</v>
      </c>
      <c r="B2912" s="96" t="s">
        <v>6017</v>
      </c>
      <c r="C2912" s="95" t="s">
        <v>282</v>
      </c>
      <c r="D2912" s="97">
        <f>VLOOKUP(A2912,emop0321!D:E,2,0)</f>
        <v>486.25</v>
      </c>
      <c r="E2912" s="98"/>
      <c r="F2912" s="98"/>
    </row>
    <row r="2913" ht="11.25" customHeight="1">
      <c r="A2913" s="95" t="s">
        <v>6018</v>
      </c>
      <c r="B2913" s="96" t="s">
        <v>6019</v>
      </c>
      <c r="C2913" s="95" t="s">
        <v>282</v>
      </c>
      <c r="D2913" s="97">
        <f>VLOOKUP(A2913,emop0321!D:E,2,0)</f>
        <v>582.85</v>
      </c>
      <c r="E2913" s="98"/>
      <c r="F2913" s="98"/>
    </row>
    <row r="2914" ht="11.25" customHeight="1">
      <c r="A2914" s="95" t="s">
        <v>6020</v>
      </c>
      <c r="B2914" s="96" t="s">
        <v>6021</v>
      </c>
      <c r="C2914" s="95" t="s">
        <v>282</v>
      </c>
      <c r="D2914" s="97">
        <f>VLOOKUP(A2914,emop0321!D:E,2,0)</f>
        <v>856.04</v>
      </c>
      <c r="E2914" s="98"/>
      <c r="F2914" s="98"/>
    </row>
    <row r="2915" ht="11.25" customHeight="1">
      <c r="A2915" s="95" t="s">
        <v>6022</v>
      </c>
      <c r="B2915" s="96" t="s">
        <v>6023</v>
      </c>
      <c r="C2915" s="95" t="s">
        <v>282</v>
      </c>
      <c r="D2915" s="97">
        <f>VLOOKUP(A2915,emop0321!D:E,2,0)</f>
        <v>1123.27</v>
      </c>
      <c r="E2915" s="98"/>
      <c r="F2915" s="98"/>
    </row>
    <row r="2916" ht="11.25" customHeight="1">
      <c r="A2916" s="95" t="s">
        <v>6024</v>
      </c>
      <c r="B2916" s="96" t="s">
        <v>6025</v>
      </c>
      <c r="C2916" s="95" t="s">
        <v>282</v>
      </c>
      <c r="D2916" s="97">
        <f>VLOOKUP(A2916,emop0321!D:E,2,0)</f>
        <v>1761.65</v>
      </c>
      <c r="E2916" s="98"/>
      <c r="F2916" s="98"/>
    </row>
    <row r="2917" ht="11.25" customHeight="1">
      <c r="A2917" s="95" t="s">
        <v>6026</v>
      </c>
      <c r="B2917" s="96" t="s">
        <v>6027</v>
      </c>
      <c r="C2917" s="95" t="s">
        <v>282</v>
      </c>
      <c r="D2917" s="97">
        <f>VLOOKUP(A2917,emop0321!D:E,2,0)</f>
        <v>566.46</v>
      </c>
      <c r="E2917" s="98"/>
      <c r="F2917" s="98"/>
    </row>
    <row r="2918" ht="11.25" customHeight="1">
      <c r="A2918" s="95" t="s">
        <v>6028</v>
      </c>
      <c r="B2918" s="96" t="s">
        <v>6029</v>
      </c>
      <c r="C2918" s="95" t="s">
        <v>282</v>
      </c>
      <c r="D2918" s="97">
        <f>VLOOKUP(A2918,emop0321!D:E,2,0)</f>
        <v>689.42</v>
      </c>
      <c r="E2918" s="98"/>
      <c r="F2918" s="98"/>
    </row>
    <row r="2919" ht="11.25" customHeight="1">
      <c r="A2919" s="95" t="s">
        <v>6030</v>
      </c>
      <c r="B2919" s="96" t="s">
        <v>6031</v>
      </c>
      <c r="C2919" s="95" t="s">
        <v>282</v>
      </c>
      <c r="D2919" s="97">
        <f>VLOOKUP(A2919,emop0321!D:E,2,0)</f>
        <v>972.58</v>
      </c>
      <c r="E2919" s="98"/>
      <c r="F2919" s="98"/>
    </row>
    <row r="2920" ht="11.25" customHeight="1">
      <c r="A2920" s="95" t="s">
        <v>6032</v>
      </c>
      <c r="B2920" s="96" t="s">
        <v>6033</v>
      </c>
      <c r="C2920" s="95" t="s">
        <v>282</v>
      </c>
      <c r="D2920" s="97">
        <f>VLOOKUP(A2920,emop0321!D:E,2,0)</f>
        <v>1239.8</v>
      </c>
      <c r="E2920" s="98"/>
      <c r="F2920" s="98"/>
    </row>
    <row r="2921" ht="11.25" customHeight="1">
      <c r="A2921" s="95" t="s">
        <v>6034</v>
      </c>
      <c r="B2921" s="96" t="s">
        <v>6035</v>
      </c>
      <c r="C2921" s="95" t="s">
        <v>282</v>
      </c>
      <c r="D2921" s="97">
        <f>VLOOKUP(A2921,emop0321!D:E,2,0)</f>
        <v>1982.6</v>
      </c>
      <c r="E2921" s="98"/>
      <c r="F2921" s="98"/>
    </row>
    <row r="2922" ht="11.25" customHeight="1">
      <c r="A2922" s="95" t="s">
        <v>6036</v>
      </c>
      <c r="B2922" s="96" t="s">
        <v>6037</v>
      </c>
      <c r="C2922" s="95" t="s">
        <v>282</v>
      </c>
      <c r="D2922" s="97">
        <f>VLOOKUP(A2922,emop0321!D:E,2,0)</f>
        <v>1972.5</v>
      </c>
      <c r="E2922" s="98"/>
      <c r="F2922" s="98"/>
    </row>
    <row r="2923" ht="11.25" customHeight="1">
      <c r="A2923" s="95" t="s">
        <v>6038</v>
      </c>
      <c r="B2923" s="96" t="s">
        <v>6039</v>
      </c>
      <c r="C2923" s="95" t="s">
        <v>282</v>
      </c>
      <c r="D2923" s="97">
        <f>VLOOKUP(A2923,emop0321!D:E,2,0)</f>
        <v>1301.46</v>
      </c>
      <c r="E2923" s="98"/>
      <c r="F2923" s="98"/>
    </row>
    <row r="2924" ht="11.25" customHeight="1">
      <c r="A2924" s="95" t="s">
        <v>6040</v>
      </c>
      <c r="B2924" s="96" t="s">
        <v>6041</v>
      </c>
      <c r="C2924" s="95" t="s">
        <v>282</v>
      </c>
      <c r="D2924" s="97">
        <f>VLOOKUP(A2924,emop0321!D:E,2,0)</f>
        <v>1619</v>
      </c>
      <c r="E2924" s="98"/>
      <c r="F2924" s="98"/>
    </row>
    <row r="2925" ht="11.25" customHeight="1">
      <c r="A2925" s="95" t="s">
        <v>6042</v>
      </c>
      <c r="B2925" s="96" t="s">
        <v>6043</v>
      </c>
      <c r="C2925" s="95" t="s">
        <v>282</v>
      </c>
      <c r="D2925" s="97">
        <f>VLOOKUP(A2925,emop0321!D:E,2,0)</f>
        <v>1364.5</v>
      </c>
      <c r="E2925" s="98"/>
      <c r="F2925" s="98"/>
    </row>
    <row r="2926" ht="11.25" customHeight="1">
      <c r="A2926" s="95" t="s">
        <v>6044</v>
      </c>
      <c r="B2926" s="96" t="s">
        <v>6045</v>
      </c>
      <c r="C2926" s="95" t="s">
        <v>282</v>
      </c>
      <c r="D2926" s="97">
        <f>VLOOKUP(A2926,emop0321!D:E,2,0)</f>
        <v>336.61</v>
      </c>
      <c r="E2926" s="98"/>
      <c r="F2926" s="98"/>
    </row>
    <row r="2927" ht="11.25" customHeight="1">
      <c r="A2927" s="95" t="s">
        <v>6046</v>
      </c>
      <c r="B2927" s="96" t="s">
        <v>6047</v>
      </c>
      <c r="C2927" s="95" t="s">
        <v>282</v>
      </c>
      <c r="D2927" s="97">
        <f>VLOOKUP(A2927,emop0321!D:E,2,0)</f>
        <v>660.39</v>
      </c>
      <c r="E2927" s="98"/>
      <c r="F2927" s="98"/>
    </row>
    <row r="2928" ht="11.25" customHeight="1">
      <c r="A2928" s="95" t="s">
        <v>6048</v>
      </c>
      <c r="B2928" s="96" t="s">
        <v>6049</v>
      </c>
      <c r="C2928" s="95" t="s">
        <v>282</v>
      </c>
      <c r="D2928" s="97">
        <f>VLOOKUP(A2928,emop0321!D:E,2,0)</f>
        <v>787.53</v>
      </c>
      <c r="E2928" s="98"/>
      <c r="F2928" s="98"/>
    </row>
    <row r="2929" ht="11.25" customHeight="1">
      <c r="A2929" s="95" t="s">
        <v>6050</v>
      </c>
      <c r="B2929" s="96" t="s">
        <v>6051</v>
      </c>
      <c r="C2929" s="95" t="s">
        <v>282</v>
      </c>
      <c r="D2929" s="97">
        <f>VLOOKUP(A2929,emop0321!D:E,2,0)</f>
        <v>338.95</v>
      </c>
      <c r="E2929" s="98"/>
      <c r="F2929" s="98"/>
    </row>
    <row r="2930" ht="11.25" customHeight="1">
      <c r="A2930" s="95" t="s">
        <v>6052</v>
      </c>
      <c r="B2930" s="96" t="s">
        <v>6053</v>
      </c>
      <c r="C2930" s="95" t="s">
        <v>282</v>
      </c>
      <c r="D2930" s="97">
        <f>VLOOKUP(A2930,emop0321!D:E,2,0)</f>
        <v>466.09</v>
      </c>
      <c r="E2930" s="98"/>
      <c r="F2930" s="98"/>
    </row>
    <row r="2931" ht="11.25" customHeight="1">
      <c r="A2931" s="95" t="s">
        <v>6054</v>
      </c>
      <c r="B2931" s="96" t="s">
        <v>6055</v>
      </c>
      <c r="C2931" s="95" t="s">
        <v>282</v>
      </c>
      <c r="D2931" s="97">
        <f>VLOOKUP(A2931,emop0321!D:E,2,0)</f>
        <v>592.99</v>
      </c>
      <c r="E2931" s="98"/>
      <c r="F2931" s="98"/>
    </row>
    <row r="2932" ht="11.25" customHeight="1">
      <c r="A2932" s="95" t="s">
        <v>6056</v>
      </c>
      <c r="B2932" s="96" t="s">
        <v>6057</v>
      </c>
      <c r="C2932" s="95" t="s">
        <v>282</v>
      </c>
      <c r="D2932" s="97">
        <f>VLOOKUP(A2932,emop0321!D:E,2,0)</f>
        <v>204.77</v>
      </c>
      <c r="E2932" s="98"/>
      <c r="F2932" s="98"/>
    </row>
    <row r="2933" ht="11.25" customHeight="1">
      <c r="A2933" s="95" t="s">
        <v>6058</v>
      </c>
      <c r="B2933" s="96" t="s">
        <v>6059</v>
      </c>
      <c r="C2933" s="95" t="s">
        <v>282</v>
      </c>
      <c r="D2933" s="97">
        <f>VLOOKUP(A2933,emop0321!D:E,2,0)</f>
        <v>292.69</v>
      </c>
      <c r="E2933" s="98"/>
      <c r="F2933" s="98"/>
    </row>
    <row r="2934" ht="11.25" customHeight="1">
      <c r="A2934" s="95" t="s">
        <v>6060</v>
      </c>
      <c r="B2934" s="96" t="s">
        <v>6061</v>
      </c>
      <c r="C2934" s="95" t="s">
        <v>282</v>
      </c>
      <c r="D2934" s="97">
        <f>VLOOKUP(A2934,emop0321!D:E,2,0)</f>
        <v>376.53</v>
      </c>
      <c r="E2934" s="98"/>
      <c r="F2934" s="98"/>
    </row>
    <row r="2935" ht="11.25" customHeight="1">
      <c r="A2935" s="95" t="s">
        <v>6062</v>
      </c>
      <c r="B2935" s="96" t="s">
        <v>6063</v>
      </c>
      <c r="C2935" s="95" t="s">
        <v>282</v>
      </c>
      <c r="D2935" s="97">
        <f>VLOOKUP(A2935,emop0321!D:E,2,0)</f>
        <v>151.76</v>
      </c>
      <c r="E2935" s="98"/>
      <c r="F2935" s="98"/>
    </row>
    <row r="2936" ht="11.25" customHeight="1">
      <c r="A2936" s="95" t="s">
        <v>6064</v>
      </c>
      <c r="B2936" s="96" t="s">
        <v>6065</v>
      </c>
      <c r="C2936" s="95" t="s">
        <v>282</v>
      </c>
      <c r="D2936" s="97">
        <f>VLOOKUP(A2936,emop0321!D:E,2,0)</f>
        <v>251.73</v>
      </c>
      <c r="E2936" s="98"/>
      <c r="F2936" s="98"/>
    </row>
    <row r="2937" ht="11.25" customHeight="1">
      <c r="A2937" s="95" t="s">
        <v>6066</v>
      </c>
      <c r="B2937" s="96" t="s">
        <v>6067</v>
      </c>
      <c r="C2937" s="95" t="s">
        <v>282</v>
      </c>
      <c r="D2937" s="97">
        <f>VLOOKUP(A2937,emop0321!D:E,2,0)</f>
        <v>335.8</v>
      </c>
      <c r="E2937" s="98"/>
      <c r="F2937" s="98"/>
    </row>
    <row r="2938" ht="11.25" customHeight="1">
      <c r="A2938" s="95" t="s">
        <v>6068</v>
      </c>
      <c r="B2938" s="96" t="s">
        <v>6069</v>
      </c>
      <c r="C2938" s="95" t="s">
        <v>282</v>
      </c>
      <c r="D2938" s="97">
        <f>VLOOKUP(A2938,emop0321!D:E,2,0)</f>
        <v>1944.71</v>
      </c>
      <c r="E2938" s="98"/>
      <c r="F2938" s="98"/>
    </row>
    <row r="2939" ht="11.25" customHeight="1">
      <c r="A2939" s="95" t="s">
        <v>6070</v>
      </c>
      <c r="B2939" s="96" t="s">
        <v>6071</v>
      </c>
      <c r="C2939" s="95" t="s">
        <v>282</v>
      </c>
      <c r="D2939" s="97">
        <f>VLOOKUP(A2939,emop0321!D:E,2,0)</f>
        <v>2038.93</v>
      </c>
      <c r="E2939" s="98"/>
      <c r="F2939" s="98"/>
    </row>
    <row r="2940" ht="11.25" customHeight="1">
      <c r="A2940" s="95" t="s">
        <v>6072</v>
      </c>
      <c r="B2940" s="96" t="s">
        <v>6073</v>
      </c>
      <c r="C2940" s="95" t="s">
        <v>282</v>
      </c>
      <c r="D2940" s="97">
        <f>VLOOKUP(A2940,emop0321!D:E,2,0)</f>
        <v>2318.21</v>
      </c>
      <c r="E2940" s="98"/>
      <c r="F2940" s="98"/>
    </row>
    <row r="2941" ht="11.25" customHeight="1">
      <c r="A2941" s="95" t="s">
        <v>6074</v>
      </c>
      <c r="B2941" s="96" t="s">
        <v>6075</v>
      </c>
      <c r="C2941" s="95" t="s">
        <v>282</v>
      </c>
      <c r="D2941" s="97">
        <f>VLOOKUP(A2941,emop0321!D:E,2,0)</f>
        <v>2556.94</v>
      </c>
      <c r="E2941" s="98"/>
      <c r="F2941" s="98"/>
    </row>
    <row r="2942" ht="11.25" customHeight="1">
      <c r="A2942" s="95" t="s">
        <v>6076</v>
      </c>
      <c r="B2942" s="96" t="s">
        <v>6077</v>
      </c>
      <c r="C2942" s="95" t="s">
        <v>282</v>
      </c>
      <c r="D2942" s="97">
        <f>VLOOKUP(A2942,emop0321!D:E,2,0)</f>
        <v>2885.24</v>
      </c>
      <c r="E2942" s="98"/>
      <c r="F2942" s="98"/>
    </row>
    <row r="2943" ht="11.25" customHeight="1">
      <c r="A2943" s="95" t="s">
        <v>6078</v>
      </c>
      <c r="B2943" s="96" t="s">
        <v>6079</v>
      </c>
      <c r="C2943" s="95" t="s">
        <v>282</v>
      </c>
      <c r="D2943" s="97">
        <f>VLOOKUP(A2943,emop0321!D:E,2,0)</f>
        <v>3164.8</v>
      </c>
      <c r="E2943" s="98"/>
      <c r="F2943" s="98"/>
    </row>
    <row r="2944" ht="11.25" customHeight="1">
      <c r="A2944" s="95" t="s">
        <v>6080</v>
      </c>
      <c r="B2944" s="96" t="s">
        <v>6081</v>
      </c>
      <c r="C2944" s="95" t="s">
        <v>282</v>
      </c>
      <c r="D2944" s="97">
        <f>VLOOKUP(A2944,emop0321!D:E,2,0)</f>
        <v>4116.56</v>
      </c>
      <c r="E2944" s="98"/>
      <c r="F2944" s="98"/>
    </row>
    <row r="2945" ht="11.25" customHeight="1">
      <c r="A2945" s="95" t="s">
        <v>6082</v>
      </c>
      <c r="B2945" s="96" t="s">
        <v>6083</v>
      </c>
      <c r="C2945" s="95" t="s">
        <v>282</v>
      </c>
      <c r="D2945" s="97">
        <f>VLOOKUP(A2945,emop0321!D:E,2,0)</f>
        <v>671.07</v>
      </c>
      <c r="E2945" s="98"/>
      <c r="F2945" s="98"/>
    </row>
    <row r="2946" ht="11.25" customHeight="1">
      <c r="A2946" s="95" t="s">
        <v>6084</v>
      </c>
      <c r="B2946" s="96" t="s">
        <v>6085</v>
      </c>
      <c r="C2946" s="95" t="s">
        <v>282</v>
      </c>
      <c r="D2946" s="97">
        <f>VLOOKUP(A2946,emop0321!D:E,2,0)</f>
        <v>2393.59</v>
      </c>
      <c r="E2946" s="98"/>
      <c r="F2946" s="98"/>
    </row>
    <row r="2947" ht="11.25" customHeight="1">
      <c r="A2947" s="95" t="s">
        <v>6086</v>
      </c>
      <c r="B2947" s="96" t="s">
        <v>6087</v>
      </c>
      <c r="C2947" s="95" t="s">
        <v>282</v>
      </c>
      <c r="D2947" s="97">
        <f>VLOOKUP(A2947,emop0321!D:E,2,0)</f>
        <v>414.23</v>
      </c>
      <c r="E2947" s="98"/>
      <c r="F2947" s="98"/>
    </row>
    <row r="2948" ht="11.25" customHeight="1">
      <c r="A2948" s="95" t="s">
        <v>6088</v>
      </c>
      <c r="B2948" s="96" t="s">
        <v>6089</v>
      </c>
      <c r="C2948" s="95" t="s">
        <v>282</v>
      </c>
      <c r="D2948" s="97">
        <f>VLOOKUP(A2948,emop0321!D:E,2,0)</f>
        <v>308.76</v>
      </c>
      <c r="E2948" s="98"/>
      <c r="F2948" s="98"/>
    </row>
    <row r="2949" ht="11.25" customHeight="1">
      <c r="A2949" s="95" t="s">
        <v>6090</v>
      </c>
      <c r="B2949" s="96" t="s">
        <v>6091</v>
      </c>
      <c r="C2949" s="95" t="s">
        <v>282</v>
      </c>
      <c r="D2949" s="97">
        <f>VLOOKUP(A2949,emop0321!D:E,2,0)</f>
        <v>314.98</v>
      </c>
      <c r="E2949" s="98"/>
      <c r="F2949" s="98"/>
    </row>
    <row r="2950" ht="11.25" customHeight="1">
      <c r="A2950" s="95" t="s">
        <v>6092</v>
      </c>
      <c r="B2950" s="96" t="s">
        <v>6093</v>
      </c>
      <c r="C2950" s="95" t="s">
        <v>282</v>
      </c>
      <c r="D2950" s="97">
        <f>VLOOKUP(A2950,emop0321!D:E,2,0)</f>
        <v>400.34</v>
      </c>
      <c r="E2950" s="98"/>
      <c r="F2950" s="98"/>
    </row>
    <row r="2951" ht="11.25" customHeight="1">
      <c r="A2951" s="95" t="s">
        <v>6094</v>
      </c>
      <c r="B2951" s="96" t="s">
        <v>6095</v>
      </c>
      <c r="C2951" s="95" t="s">
        <v>282</v>
      </c>
      <c r="D2951" s="97">
        <f>VLOOKUP(A2951,emop0321!D:E,2,0)</f>
        <v>372.34</v>
      </c>
      <c r="E2951" s="98"/>
      <c r="F2951" s="98"/>
    </row>
    <row r="2952" ht="11.25" customHeight="1">
      <c r="A2952" s="95" t="s">
        <v>6096</v>
      </c>
      <c r="B2952" s="96" t="s">
        <v>6097</v>
      </c>
      <c r="C2952" s="95" t="s">
        <v>282</v>
      </c>
      <c r="D2952" s="97">
        <f>VLOOKUP(A2952,emop0321!D:E,2,0)</f>
        <v>333.34</v>
      </c>
      <c r="E2952" s="98"/>
      <c r="F2952" s="98"/>
    </row>
    <row r="2953" ht="11.25" customHeight="1">
      <c r="A2953" s="95" t="s">
        <v>6098</v>
      </c>
      <c r="B2953" s="96" t="s">
        <v>6099</v>
      </c>
      <c r="C2953" s="95" t="s">
        <v>282</v>
      </c>
      <c r="D2953" s="97">
        <f>VLOOKUP(A2953,emop0321!D:E,2,0)</f>
        <v>358.67</v>
      </c>
      <c r="E2953" s="98"/>
      <c r="F2953" s="98"/>
    </row>
    <row r="2954" ht="11.25" customHeight="1">
      <c r="A2954" s="95" t="s">
        <v>6100</v>
      </c>
      <c r="B2954" s="96" t="s">
        <v>6101</v>
      </c>
      <c r="C2954" s="95" t="s">
        <v>282</v>
      </c>
      <c r="D2954" s="97">
        <f>VLOOKUP(A2954,emop0321!D:E,2,0)</f>
        <v>348.34</v>
      </c>
      <c r="E2954" s="98"/>
      <c r="F2954" s="98"/>
    </row>
    <row r="2955" ht="11.25" customHeight="1">
      <c r="A2955" s="95" t="s">
        <v>6102</v>
      </c>
      <c r="B2955" s="96" t="s">
        <v>6103</v>
      </c>
      <c r="C2955" s="95" t="s">
        <v>282</v>
      </c>
      <c r="D2955" s="97">
        <f>VLOOKUP(A2955,emop0321!D:E,2,0)</f>
        <v>431.34</v>
      </c>
      <c r="E2955" s="98"/>
      <c r="F2955" s="98"/>
    </row>
    <row r="2956" ht="11.25" customHeight="1">
      <c r="A2956" s="95" t="s">
        <v>6104</v>
      </c>
      <c r="B2956" s="96" t="s">
        <v>6105</v>
      </c>
      <c r="C2956" s="95" t="s">
        <v>282</v>
      </c>
      <c r="D2956" s="97">
        <f>VLOOKUP(A2956,emop0321!D:E,2,0)</f>
        <v>62.33</v>
      </c>
      <c r="E2956" s="98"/>
      <c r="F2956" s="98"/>
    </row>
    <row r="2957" ht="11.25" customHeight="1">
      <c r="A2957" s="95" t="s">
        <v>6106</v>
      </c>
      <c r="B2957" s="96" t="s">
        <v>6107</v>
      </c>
      <c r="C2957" s="95" t="s">
        <v>282</v>
      </c>
      <c r="D2957" s="97">
        <f>VLOOKUP(A2957,emop0321!D:E,2,0)</f>
        <v>134.5</v>
      </c>
      <c r="E2957" s="98"/>
      <c r="F2957" s="98"/>
    </row>
    <row r="2958" ht="11.25" customHeight="1">
      <c r="A2958" s="95" t="s">
        <v>6108</v>
      </c>
      <c r="B2958" s="96" t="s">
        <v>6109</v>
      </c>
      <c r="C2958" s="95" t="s">
        <v>282</v>
      </c>
      <c r="D2958" s="97">
        <f>VLOOKUP(A2958,emop0321!D:E,2,0)</f>
        <v>334.34</v>
      </c>
      <c r="E2958" s="98"/>
      <c r="F2958" s="98"/>
    </row>
    <row r="2959" ht="11.25" customHeight="1">
      <c r="A2959" s="95" t="s">
        <v>6110</v>
      </c>
      <c r="B2959" s="96" t="s">
        <v>6111</v>
      </c>
      <c r="C2959" s="95" t="s">
        <v>282</v>
      </c>
      <c r="D2959" s="97">
        <f>VLOOKUP(A2959,emop0321!D:E,2,0)</f>
        <v>334.34</v>
      </c>
      <c r="E2959" s="98"/>
      <c r="F2959" s="98"/>
    </row>
    <row r="2960" ht="11.25" customHeight="1">
      <c r="A2960" s="95" t="s">
        <v>6112</v>
      </c>
      <c r="B2960" s="96" t="s">
        <v>6113</v>
      </c>
      <c r="C2960" s="95" t="s">
        <v>282</v>
      </c>
      <c r="D2960" s="97">
        <f>VLOOKUP(A2960,emop0321!D:E,2,0)</f>
        <v>334.34</v>
      </c>
      <c r="E2960" s="98"/>
      <c r="F2960" s="98"/>
    </row>
    <row r="2961" ht="11.25" customHeight="1">
      <c r="A2961" s="95" t="s">
        <v>6114</v>
      </c>
      <c r="B2961" s="96" t="s">
        <v>6115</v>
      </c>
      <c r="C2961" s="95" t="s">
        <v>282</v>
      </c>
      <c r="D2961" s="97">
        <f>VLOOKUP(A2961,emop0321!D:E,2,0)</f>
        <v>319.67</v>
      </c>
      <c r="E2961" s="98"/>
      <c r="F2961" s="98"/>
    </row>
    <row r="2962" ht="11.25" customHeight="1">
      <c r="A2962" s="95" t="s">
        <v>6116</v>
      </c>
      <c r="B2962" s="96" t="s">
        <v>6117</v>
      </c>
      <c r="C2962" s="95" t="s">
        <v>282</v>
      </c>
      <c r="D2962" s="97">
        <f>VLOOKUP(A2962,emop0321!D:E,2,0)</f>
        <v>777.7</v>
      </c>
      <c r="E2962" s="98"/>
      <c r="F2962" s="98"/>
    </row>
    <row r="2963" ht="11.25" customHeight="1">
      <c r="A2963" s="95" t="s">
        <v>6118</v>
      </c>
      <c r="B2963" s="96" t="s">
        <v>6119</v>
      </c>
      <c r="C2963" s="95" t="s">
        <v>282</v>
      </c>
      <c r="D2963" s="97">
        <f>VLOOKUP(A2963,emop0321!D:E,2,0)</f>
        <v>190.67</v>
      </c>
      <c r="E2963" s="98"/>
      <c r="F2963" s="98"/>
    </row>
    <row r="2964" ht="11.25" customHeight="1">
      <c r="A2964" s="95" t="s">
        <v>6120</v>
      </c>
      <c r="B2964" s="96" t="s">
        <v>6121</v>
      </c>
      <c r="C2964" s="95" t="s">
        <v>282</v>
      </c>
      <c r="D2964" s="97">
        <f>VLOOKUP(A2964,emop0321!D:E,2,0)</f>
        <v>349</v>
      </c>
      <c r="E2964" s="98"/>
      <c r="F2964" s="98"/>
    </row>
    <row r="2965" ht="11.25" customHeight="1">
      <c r="A2965" s="95" t="s">
        <v>6122</v>
      </c>
      <c r="B2965" s="96" t="s">
        <v>6123</v>
      </c>
      <c r="C2965" s="95" t="s">
        <v>282</v>
      </c>
      <c r="D2965" s="97">
        <f>VLOOKUP(A2965,emop0321!D:E,2,0)</f>
        <v>542.68</v>
      </c>
      <c r="E2965" s="98"/>
      <c r="F2965" s="98"/>
    </row>
    <row r="2966" ht="11.25" customHeight="1">
      <c r="A2966" s="95" t="s">
        <v>6124</v>
      </c>
      <c r="B2966" s="96" t="s">
        <v>6125</v>
      </c>
      <c r="C2966" s="95" t="s">
        <v>282</v>
      </c>
      <c r="D2966" s="97">
        <f>VLOOKUP(A2966,emop0321!D:E,2,0)</f>
        <v>259.67</v>
      </c>
      <c r="E2966" s="98"/>
      <c r="F2966" s="98"/>
    </row>
    <row r="2967" ht="11.25" customHeight="1">
      <c r="A2967" s="95" t="s">
        <v>6126</v>
      </c>
      <c r="B2967" s="96" t="s">
        <v>6127</v>
      </c>
      <c r="C2967" s="95" t="s">
        <v>282</v>
      </c>
      <c r="D2967" s="97">
        <f>VLOOKUP(A2967,emop0321!D:E,2,0)</f>
        <v>333.01</v>
      </c>
      <c r="E2967" s="98"/>
      <c r="F2967" s="98"/>
    </row>
    <row r="2968" ht="11.25" customHeight="1">
      <c r="A2968" s="95" t="s">
        <v>250</v>
      </c>
      <c r="B2968" s="96" t="s">
        <v>6128</v>
      </c>
      <c r="C2968" s="95" t="s">
        <v>361</v>
      </c>
      <c r="D2968" s="97">
        <f>VLOOKUP(A2968,emop0321!D:E,2,0)</f>
        <v>60.24</v>
      </c>
      <c r="E2968" s="98"/>
      <c r="F2968" s="98"/>
    </row>
    <row r="2969" ht="11.25" customHeight="1">
      <c r="A2969" s="95" t="s">
        <v>6129</v>
      </c>
      <c r="B2969" s="96" t="s">
        <v>6130</v>
      </c>
      <c r="C2969" s="95" t="s">
        <v>361</v>
      </c>
      <c r="D2969" s="97">
        <f>VLOOKUP(A2969,emop0321!D:E,2,0)</f>
        <v>74.24</v>
      </c>
      <c r="E2969" s="98"/>
      <c r="F2969" s="98"/>
    </row>
    <row r="2970" ht="11.25" customHeight="1">
      <c r="A2970" s="95" t="s">
        <v>6131</v>
      </c>
      <c r="B2970" s="96" t="s">
        <v>6132</v>
      </c>
      <c r="C2970" s="95" t="s">
        <v>361</v>
      </c>
      <c r="D2970" s="97">
        <f>VLOOKUP(A2970,emop0321!D:E,2,0)</f>
        <v>101.24</v>
      </c>
      <c r="E2970" s="98"/>
      <c r="F2970" s="98"/>
    </row>
    <row r="2971" ht="11.25" customHeight="1">
      <c r="A2971" s="95" t="s">
        <v>6133</v>
      </c>
      <c r="B2971" s="96" t="s">
        <v>6134</v>
      </c>
      <c r="C2971" s="95" t="s">
        <v>361</v>
      </c>
      <c r="D2971" s="97">
        <f>VLOOKUP(A2971,emop0321!D:E,2,0)</f>
        <v>197.24</v>
      </c>
      <c r="E2971" s="98"/>
      <c r="F2971" s="98"/>
    </row>
    <row r="2972" ht="11.25" customHeight="1">
      <c r="A2972" s="95" t="s">
        <v>6135</v>
      </c>
      <c r="B2972" s="96" t="s">
        <v>6136</v>
      </c>
      <c r="C2972" s="95" t="s">
        <v>282</v>
      </c>
      <c r="D2972" s="97">
        <f>VLOOKUP(A2972,emop0321!D:E,2,0)</f>
        <v>196.67</v>
      </c>
      <c r="E2972" s="98"/>
      <c r="F2972" s="98"/>
    </row>
    <row r="2973" ht="11.25" customHeight="1">
      <c r="A2973" s="95" t="s">
        <v>6137</v>
      </c>
      <c r="B2973" s="96" t="s">
        <v>6138</v>
      </c>
      <c r="C2973" s="95" t="s">
        <v>282</v>
      </c>
      <c r="D2973" s="97">
        <f>VLOOKUP(A2973,emop0321!D:E,2,0)</f>
        <v>676.83</v>
      </c>
      <c r="E2973" s="98"/>
      <c r="F2973" s="98"/>
    </row>
    <row r="2974" ht="11.25" customHeight="1">
      <c r="A2974" s="95" t="s">
        <v>6139</v>
      </c>
      <c r="B2974" s="96" t="s">
        <v>6140</v>
      </c>
      <c r="C2974" s="95" t="s">
        <v>282</v>
      </c>
      <c r="D2974" s="97">
        <f>VLOOKUP(A2974,emop0321!D:E,2,0)</f>
        <v>78.99</v>
      </c>
      <c r="E2974" s="98"/>
      <c r="F2974" s="98"/>
    </row>
    <row r="2975" ht="11.25" customHeight="1">
      <c r="A2975" s="95" t="s">
        <v>6141</v>
      </c>
      <c r="B2975" s="96" t="s">
        <v>6142</v>
      </c>
      <c r="C2975" s="95" t="s">
        <v>282</v>
      </c>
      <c r="D2975" s="97">
        <f>VLOOKUP(A2975,emop0321!D:E,2,0)</f>
        <v>215.59</v>
      </c>
      <c r="E2975" s="98"/>
      <c r="F2975" s="98"/>
    </row>
    <row r="2976" ht="11.25" customHeight="1">
      <c r="A2976" s="95" t="s">
        <v>6143</v>
      </c>
      <c r="B2976" s="96" t="s">
        <v>6144</v>
      </c>
      <c r="C2976" s="95" t="s">
        <v>282</v>
      </c>
      <c r="D2976" s="97">
        <f>VLOOKUP(A2976,emop0321!D:E,2,0)</f>
        <v>298.34</v>
      </c>
      <c r="E2976" s="98"/>
      <c r="F2976" s="98"/>
    </row>
    <row r="2977" ht="11.25" customHeight="1">
      <c r="A2977" s="95" t="s">
        <v>6145</v>
      </c>
      <c r="B2977" s="96" t="s">
        <v>6146</v>
      </c>
      <c r="C2977" s="95" t="s">
        <v>282</v>
      </c>
      <c r="D2977" s="97">
        <f>VLOOKUP(A2977,emop0321!D:E,2,0)</f>
        <v>186.34</v>
      </c>
      <c r="E2977" s="98"/>
      <c r="F2977" s="98"/>
    </row>
    <row r="2978" ht="11.25" customHeight="1">
      <c r="A2978" s="95" t="s">
        <v>6147</v>
      </c>
      <c r="B2978" s="96" t="s">
        <v>6148</v>
      </c>
      <c r="C2978" s="95" t="s">
        <v>282</v>
      </c>
      <c r="D2978" s="97">
        <f>VLOOKUP(A2978,emop0321!D:E,2,0)</f>
        <v>250.41</v>
      </c>
      <c r="E2978" s="98"/>
      <c r="F2978" s="98"/>
    </row>
    <row r="2979" ht="11.25" customHeight="1">
      <c r="A2979" s="95" t="s">
        <v>6149</v>
      </c>
      <c r="B2979" s="96" t="s">
        <v>6150</v>
      </c>
      <c r="C2979" s="95" t="s">
        <v>282</v>
      </c>
      <c r="D2979" s="97">
        <f>VLOOKUP(A2979,emop0321!D:E,2,0)</f>
        <v>397.22</v>
      </c>
      <c r="E2979" s="98"/>
      <c r="F2979" s="98"/>
    </row>
    <row r="2980" ht="11.25" customHeight="1">
      <c r="A2980" s="95" t="s">
        <v>6151</v>
      </c>
      <c r="B2980" s="96" t="s">
        <v>6152</v>
      </c>
      <c r="C2980" s="95" t="s">
        <v>282</v>
      </c>
      <c r="D2980" s="97">
        <f>VLOOKUP(A2980,emop0321!D:E,2,0)</f>
        <v>477.9</v>
      </c>
      <c r="E2980" s="98"/>
      <c r="F2980" s="98"/>
    </row>
    <row r="2981" ht="11.25" customHeight="1">
      <c r="A2981" s="95" t="s">
        <v>6153</v>
      </c>
      <c r="B2981" s="96" t="s">
        <v>6154</v>
      </c>
      <c r="C2981" s="95" t="s">
        <v>282</v>
      </c>
      <c r="D2981" s="97">
        <f>VLOOKUP(A2981,emop0321!D:E,2,0)</f>
        <v>933.59</v>
      </c>
      <c r="E2981" s="98"/>
      <c r="F2981" s="98"/>
    </row>
    <row r="2982" ht="11.25" customHeight="1">
      <c r="A2982" s="95" t="s">
        <v>6155</v>
      </c>
      <c r="B2982" s="96" t="s">
        <v>6156</v>
      </c>
      <c r="C2982" s="95" t="s">
        <v>282</v>
      </c>
      <c r="D2982" s="97">
        <f>VLOOKUP(A2982,emop0321!D:E,2,0)</f>
        <v>983.68</v>
      </c>
      <c r="E2982" s="98"/>
      <c r="F2982" s="98"/>
    </row>
    <row r="2983" ht="11.25" customHeight="1">
      <c r="A2983" s="95" t="s">
        <v>6157</v>
      </c>
      <c r="B2983" s="96" t="s">
        <v>6158</v>
      </c>
      <c r="C2983" s="95" t="s">
        <v>282</v>
      </c>
      <c r="D2983" s="97">
        <f>VLOOKUP(A2983,emop0321!D:E,2,0)</f>
        <v>1117.88</v>
      </c>
      <c r="E2983" s="98"/>
      <c r="F2983" s="98"/>
    </row>
    <row r="2984" ht="11.25" customHeight="1">
      <c r="A2984" s="95" t="s">
        <v>6159</v>
      </c>
      <c r="B2984" s="96" t="s">
        <v>6160</v>
      </c>
      <c r="C2984" s="95" t="s">
        <v>282</v>
      </c>
      <c r="D2984" s="97">
        <f>VLOOKUP(A2984,emop0321!D:E,2,0)</f>
        <v>1149.76</v>
      </c>
      <c r="E2984" s="98"/>
      <c r="F2984" s="98"/>
    </row>
    <row r="2985" ht="11.25" customHeight="1">
      <c r="A2985" s="95" t="s">
        <v>6161</v>
      </c>
      <c r="B2985" s="96" t="s">
        <v>6162</v>
      </c>
      <c r="C2985" s="95" t="s">
        <v>282</v>
      </c>
      <c r="D2985" s="97">
        <f>VLOOKUP(A2985,emop0321!D:E,2,0)</f>
        <v>1150.23</v>
      </c>
      <c r="E2985" s="98"/>
      <c r="F2985" s="98"/>
    </row>
    <row r="2986" ht="11.25" customHeight="1">
      <c r="A2986" s="95" t="s">
        <v>6163</v>
      </c>
      <c r="B2986" s="96" t="s">
        <v>6164</v>
      </c>
      <c r="C2986" s="95" t="s">
        <v>282</v>
      </c>
      <c r="D2986" s="97">
        <f>VLOOKUP(A2986,emop0321!D:E,2,0)</f>
        <v>1286.29</v>
      </c>
      <c r="E2986" s="98"/>
      <c r="F2986" s="98"/>
    </row>
    <row r="2987" ht="11.25" customHeight="1">
      <c r="A2987" s="95" t="s">
        <v>6165</v>
      </c>
      <c r="B2987" s="96" t="s">
        <v>6166</v>
      </c>
      <c r="C2987" s="95" t="s">
        <v>282</v>
      </c>
      <c r="D2987" s="97">
        <f>VLOOKUP(A2987,emop0321!D:E,2,0)</f>
        <v>1400.66</v>
      </c>
      <c r="E2987" s="98"/>
      <c r="F2987" s="98"/>
    </row>
    <row r="2988" ht="11.25" customHeight="1">
      <c r="A2988" s="95" t="s">
        <v>6167</v>
      </c>
      <c r="B2988" s="96" t="s">
        <v>6168</v>
      </c>
      <c r="C2988" s="95" t="s">
        <v>282</v>
      </c>
      <c r="D2988" s="97">
        <f>VLOOKUP(A2988,emop0321!D:E,2,0)</f>
        <v>1497.17</v>
      </c>
      <c r="E2988" s="98"/>
      <c r="F2988" s="98"/>
    </row>
    <row r="2989" ht="11.25" customHeight="1">
      <c r="A2989" s="95" t="s">
        <v>6169</v>
      </c>
      <c r="B2989" s="96" t="s">
        <v>6170</v>
      </c>
      <c r="C2989" s="95" t="s">
        <v>282</v>
      </c>
      <c r="D2989" s="97">
        <f>VLOOKUP(A2989,emop0321!D:E,2,0)</f>
        <v>1632.53</v>
      </c>
      <c r="E2989" s="98"/>
      <c r="F2989" s="98"/>
    </row>
    <row r="2990" ht="11.25" customHeight="1">
      <c r="A2990" s="95" t="s">
        <v>6171</v>
      </c>
      <c r="B2990" s="96" t="s">
        <v>6172</v>
      </c>
      <c r="C2990" s="95" t="s">
        <v>282</v>
      </c>
      <c r="D2990" s="97">
        <f>VLOOKUP(A2990,emop0321!D:E,2,0)</f>
        <v>1797.61</v>
      </c>
      <c r="E2990" s="98"/>
      <c r="F2990" s="98"/>
    </row>
    <row r="2991" ht="11.25" customHeight="1">
      <c r="A2991" s="95" t="s">
        <v>6173</v>
      </c>
      <c r="B2991" s="96" t="s">
        <v>6174</v>
      </c>
      <c r="C2991" s="95" t="s">
        <v>282</v>
      </c>
      <c r="D2991" s="97">
        <f>VLOOKUP(A2991,emop0321!D:E,2,0)</f>
        <v>1966.21</v>
      </c>
      <c r="E2991" s="98"/>
      <c r="F2991" s="98"/>
    </row>
    <row r="2992" ht="11.25" customHeight="1">
      <c r="A2992" s="95" t="s">
        <v>6175</v>
      </c>
      <c r="B2992" s="96" t="s">
        <v>6176</v>
      </c>
      <c r="C2992" s="95" t="s">
        <v>282</v>
      </c>
      <c r="D2992" s="97">
        <f>VLOOKUP(A2992,emop0321!D:E,2,0)</f>
        <v>2146.98</v>
      </c>
      <c r="E2992" s="98"/>
      <c r="F2992" s="98"/>
    </row>
    <row r="2993" ht="11.25" customHeight="1">
      <c r="A2993" s="95" t="s">
        <v>6177</v>
      </c>
      <c r="B2993" s="96" t="s">
        <v>6178</v>
      </c>
      <c r="C2993" s="95" t="s">
        <v>282</v>
      </c>
      <c r="D2993" s="97">
        <f>VLOOKUP(A2993,emop0321!D:E,2,0)</f>
        <v>2299.89</v>
      </c>
      <c r="E2993" s="98"/>
      <c r="F2993" s="98"/>
    </row>
    <row r="2994" ht="11.25" customHeight="1">
      <c r="A2994" s="95" t="s">
        <v>6179</v>
      </c>
      <c r="B2994" s="96" t="s">
        <v>6180</v>
      </c>
      <c r="C2994" s="95" t="s">
        <v>282</v>
      </c>
      <c r="D2994" s="97">
        <f>VLOOKUP(A2994,emop0321!D:E,2,0)</f>
        <v>2464.97</v>
      </c>
      <c r="E2994" s="98"/>
      <c r="F2994" s="98"/>
    </row>
    <row r="2995" ht="11.25" customHeight="1">
      <c r="A2995" s="95" t="s">
        <v>6181</v>
      </c>
      <c r="B2995" s="96" t="s">
        <v>6182</v>
      </c>
      <c r="C2995" s="95" t="s">
        <v>282</v>
      </c>
      <c r="D2995" s="97">
        <f>VLOOKUP(A2995,emop0321!D:E,2,0)</f>
        <v>2633.57</v>
      </c>
      <c r="E2995" s="98"/>
      <c r="F2995" s="98"/>
    </row>
    <row r="2996" ht="11.25" customHeight="1">
      <c r="A2996" s="95" t="s">
        <v>6183</v>
      </c>
      <c r="B2996" s="96" t="s">
        <v>6184</v>
      </c>
      <c r="C2996" s="95" t="s">
        <v>282</v>
      </c>
      <c r="D2996" s="97">
        <f>VLOOKUP(A2996,emop0321!D:E,2,0)</f>
        <v>2605.1</v>
      </c>
      <c r="E2996" s="98"/>
      <c r="F2996" s="98"/>
    </row>
    <row r="2997" ht="11.25" customHeight="1">
      <c r="A2997" s="95" t="s">
        <v>6185</v>
      </c>
      <c r="B2997" s="96" t="s">
        <v>6186</v>
      </c>
      <c r="C2997" s="95" t="s">
        <v>282</v>
      </c>
      <c r="D2997" s="97">
        <f>VLOOKUP(A2997,emop0321!D:E,2,0)</f>
        <v>2967.11</v>
      </c>
      <c r="E2997" s="98"/>
      <c r="F2997" s="98"/>
    </row>
    <row r="2998" ht="11.25" customHeight="1">
      <c r="A2998" s="95" t="s">
        <v>6187</v>
      </c>
      <c r="B2998" s="96" t="s">
        <v>6188</v>
      </c>
      <c r="C2998" s="95" t="s">
        <v>282</v>
      </c>
      <c r="D2998" s="97">
        <f>VLOOKUP(A2998,emop0321!D:E,2,0)</f>
        <v>3132.33</v>
      </c>
      <c r="E2998" s="98"/>
      <c r="F2998" s="98"/>
    </row>
    <row r="2999" ht="11.25" customHeight="1">
      <c r="A2999" s="95" t="s">
        <v>6189</v>
      </c>
      <c r="B2999" s="96" t="s">
        <v>6190</v>
      </c>
      <c r="C2999" s="95" t="s">
        <v>282</v>
      </c>
      <c r="D2999" s="97">
        <f>VLOOKUP(A2999,emop0321!D:E,2,0)</f>
        <v>3302.67</v>
      </c>
      <c r="E2999" s="98"/>
      <c r="F2999" s="98"/>
    </row>
    <row r="3000" ht="11.25" customHeight="1">
      <c r="A3000" s="95" t="s">
        <v>6191</v>
      </c>
      <c r="B3000" s="96" t="s">
        <v>6192</v>
      </c>
      <c r="C3000" s="95" t="s">
        <v>282</v>
      </c>
      <c r="D3000" s="97">
        <f>VLOOKUP(A3000,emop0321!D:E,2,0)</f>
        <v>3466.01</v>
      </c>
      <c r="E3000" s="98"/>
      <c r="F3000" s="98"/>
    </row>
    <row r="3001" ht="11.25" customHeight="1">
      <c r="A3001" s="95" t="s">
        <v>6193</v>
      </c>
      <c r="B3001" s="96" t="s">
        <v>6194</v>
      </c>
      <c r="C3001" s="95" t="s">
        <v>282</v>
      </c>
      <c r="D3001" s="97">
        <f>VLOOKUP(A3001,emop0321!D:E,2,0)</f>
        <v>3634.23</v>
      </c>
      <c r="E3001" s="98"/>
      <c r="F3001" s="98"/>
    </row>
    <row r="3002" ht="11.25" customHeight="1">
      <c r="A3002" s="95" t="s">
        <v>6195</v>
      </c>
      <c r="B3002" s="96" t="s">
        <v>6196</v>
      </c>
      <c r="C3002" s="95" t="s">
        <v>282</v>
      </c>
      <c r="D3002" s="97">
        <f>VLOOKUP(A3002,emop0321!D:E,2,0)</f>
        <v>3799.7</v>
      </c>
      <c r="E3002" s="98"/>
      <c r="F3002" s="98"/>
    </row>
    <row r="3003" ht="11.25" customHeight="1">
      <c r="A3003" s="95" t="s">
        <v>6197</v>
      </c>
      <c r="B3003" s="96" t="s">
        <v>6198</v>
      </c>
      <c r="C3003" s="95" t="s">
        <v>282</v>
      </c>
      <c r="D3003" s="97">
        <f>VLOOKUP(A3003,emop0321!D:E,2,0)</f>
        <v>3968.29</v>
      </c>
      <c r="E3003" s="98"/>
      <c r="F3003" s="98"/>
    </row>
    <row r="3004" ht="11.25" customHeight="1">
      <c r="A3004" s="95" t="s">
        <v>6199</v>
      </c>
      <c r="B3004" s="96" t="s">
        <v>6200</v>
      </c>
      <c r="C3004" s="95" t="s">
        <v>282</v>
      </c>
      <c r="D3004" s="97">
        <f>VLOOKUP(A3004,emop0321!D:E,2,0)</f>
        <v>4133.38</v>
      </c>
      <c r="E3004" s="98"/>
      <c r="F3004" s="98"/>
    </row>
    <row r="3005" ht="11.25" customHeight="1">
      <c r="A3005" s="95" t="s">
        <v>6201</v>
      </c>
      <c r="B3005" s="96" t="s">
        <v>6202</v>
      </c>
      <c r="C3005" s="95" t="s">
        <v>282</v>
      </c>
      <c r="D3005" s="97">
        <f>VLOOKUP(A3005,emop0321!D:E,2,0)</f>
        <v>83.54</v>
      </c>
      <c r="E3005" s="98"/>
      <c r="F3005" s="98"/>
    </row>
    <row r="3006" ht="11.25" customHeight="1">
      <c r="A3006" s="95" t="s">
        <v>6203</v>
      </c>
      <c r="B3006" s="96" t="s">
        <v>6204</v>
      </c>
      <c r="C3006" s="95" t="s">
        <v>282</v>
      </c>
      <c r="D3006" s="97">
        <f>VLOOKUP(A3006,emop0321!D:E,2,0)</f>
        <v>400.5</v>
      </c>
      <c r="E3006" s="98"/>
      <c r="F3006" s="98"/>
    </row>
    <row r="3007" ht="11.25" customHeight="1">
      <c r="A3007" s="95" t="s">
        <v>6205</v>
      </c>
      <c r="B3007" s="96" t="s">
        <v>6206</v>
      </c>
      <c r="C3007" s="95" t="s">
        <v>282</v>
      </c>
      <c r="D3007" s="97">
        <f>VLOOKUP(A3007,emop0321!D:E,2,0)</f>
        <v>800.47</v>
      </c>
      <c r="E3007" s="98"/>
      <c r="F3007" s="98"/>
    </row>
    <row r="3008" ht="11.25" customHeight="1">
      <c r="A3008" s="95" t="s">
        <v>6207</v>
      </c>
      <c r="B3008" s="96" t="s">
        <v>6208</v>
      </c>
      <c r="C3008" s="95" t="s">
        <v>282</v>
      </c>
      <c r="D3008" s="97">
        <f>VLOOKUP(A3008,emop0321!D:E,2,0)</f>
        <v>1316.21</v>
      </c>
      <c r="E3008" s="98"/>
      <c r="F3008" s="98"/>
    </row>
    <row r="3009" ht="11.25" customHeight="1">
      <c r="A3009" s="95" t="s">
        <v>6209</v>
      </c>
      <c r="B3009" s="96" t="s">
        <v>6210</v>
      </c>
      <c r="C3009" s="95" t="s">
        <v>361</v>
      </c>
      <c r="D3009" s="97">
        <f>VLOOKUP(A3009,emop0321!D:E,2,0)</f>
        <v>301.53</v>
      </c>
      <c r="E3009" s="98"/>
      <c r="F3009" s="98"/>
    </row>
    <row r="3010" ht="11.25" customHeight="1">
      <c r="A3010" s="95" t="s">
        <v>6211</v>
      </c>
      <c r="B3010" s="96" t="s">
        <v>6212</v>
      </c>
      <c r="C3010" s="95" t="s">
        <v>361</v>
      </c>
      <c r="D3010" s="97">
        <f>VLOOKUP(A3010,emop0321!D:E,2,0)</f>
        <v>481.78</v>
      </c>
      <c r="E3010" s="98"/>
      <c r="F3010" s="98"/>
    </row>
    <row r="3011" ht="11.25" customHeight="1">
      <c r="A3011" s="95" t="s">
        <v>6213</v>
      </c>
      <c r="B3011" s="96" t="s">
        <v>6214</v>
      </c>
      <c r="C3011" s="95" t="s">
        <v>361</v>
      </c>
      <c r="D3011" s="97">
        <f>VLOOKUP(A3011,emop0321!D:E,2,0)</f>
        <v>794.16</v>
      </c>
      <c r="E3011" s="98"/>
      <c r="F3011" s="98"/>
    </row>
    <row r="3012" ht="11.25" customHeight="1">
      <c r="A3012" s="95" t="s">
        <v>6215</v>
      </c>
      <c r="B3012" s="96" t="s">
        <v>6216</v>
      </c>
      <c r="C3012" s="95" t="s">
        <v>361</v>
      </c>
      <c r="D3012" s="97">
        <f>VLOOKUP(A3012,emop0321!D:E,2,0)</f>
        <v>1453.1</v>
      </c>
      <c r="E3012" s="98"/>
      <c r="F3012" s="98"/>
    </row>
    <row r="3013" ht="11.25" customHeight="1">
      <c r="A3013" s="95" t="s">
        <v>6217</v>
      </c>
      <c r="B3013" s="96" t="s">
        <v>6218</v>
      </c>
      <c r="C3013" s="95" t="s">
        <v>361</v>
      </c>
      <c r="D3013" s="97">
        <f>VLOOKUP(A3013,emop0321!D:E,2,0)</f>
        <v>408.09</v>
      </c>
      <c r="E3013" s="98"/>
      <c r="F3013" s="98"/>
    </row>
    <row r="3014" ht="11.25" customHeight="1">
      <c r="A3014" s="95" t="s">
        <v>6219</v>
      </c>
      <c r="B3014" s="96" t="s">
        <v>6220</v>
      </c>
      <c r="C3014" s="95" t="s">
        <v>361</v>
      </c>
      <c r="D3014" s="97">
        <f>VLOOKUP(A3014,emop0321!D:E,2,0)</f>
        <v>588.34</v>
      </c>
      <c r="E3014" s="98"/>
      <c r="F3014" s="98"/>
    </row>
    <row r="3015" ht="11.25" customHeight="1">
      <c r="A3015" s="95" t="s">
        <v>6221</v>
      </c>
      <c r="B3015" s="96" t="s">
        <v>6222</v>
      </c>
      <c r="C3015" s="95" t="s">
        <v>361</v>
      </c>
      <c r="D3015" s="97">
        <f>VLOOKUP(A3015,emop0321!D:E,2,0)</f>
        <v>917.37</v>
      </c>
      <c r="E3015" s="98"/>
      <c r="F3015" s="98"/>
    </row>
    <row r="3016" ht="11.25" customHeight="1">
      <c r="A3016" s="95" t="s">
        <v>6223</v>
      </c>
      <c r="B3016" s="96" t="s">
        <v>6224</v>
      </c>
      <c r="C3016" s="95" t="s">
        <v>361</v>
      </c>
      <c r="D3016" s="97">
        <f>VLOOKUP(A3016,emop0321!D:E,2,0)</f>
        <v>1576.31</v>
      </c>
      <c r="E3016" s="98"/>
      <c r="F3016" s="98"/>
    </row>
    <row r="3017" ht="11.25" customHeight="1">
      <c r="A3017" s="95" t="s">
        <v>6225</v>
      </c>
      <c r="B3017" s="96" t="s">
        <v>6226</v>
      </c>
      <c r="C3017" s="95" t="s">
        <v>282</v>
      </c>
      <c r="D3017" s="97">
        <f>VLOOKUP(A3017,emop0321!D:E,2,0)</f>
        <v>214.02</v>
      </c>
      <c r="E3017" s="98"/>
      <c r="F3017" s="98"/>
    </row>
    <row r="3018" ht="11.25" customHeight="1">
      <c r="A3018" s="95" t="s">
        <v>6227</v>
      </c>
      <c r="B3018" s="96" t="s">
        <v>6228</v>
      </c>
      <c r="C3018" s="95" t="s">
        <v>282</v>
      </c>
      <c r="D3018" s="97">
        <f>VLOOKUP(A3018,emop0321!D:E,2,0)</f>
        <v>207.2</v>
      </c>
      <c r="E3018" s="98"/>
      <c r="F3018" s="98"/>
    </row>
    <row r="3019" ht="11.25" customHeight="1">
      <c r="A3019" s="95" t="s">
        <v>6229</v>
      </c>
      <c r="B3019" s="96" t="s">
        <v>6230</v>
      </c>
      <c r="C3019" s="95" t="s">
        <v>282</v>
      </c>
      <c r="D3019" s="97">
        <f>VLOOKUP(A3019,emop0321!D:E,2,0)</f>
        <v>116.51</v>
      </c>
      <c r="E3019" s="98"/>
      <c r="F3019" s="98"/>
    </row>
    <row r="3020" ht="11.25" customHeight="1">
      <c r="A3020" s="95" t="s">
        <v>6231</v>
      </c>
      <c r="B3020" s="96" t="s">
        <v>6232</v>
      </c>
      <c r="C3020" s="95" t="s">
        <v>361</v>
      </c>
      <c r="D3020" s="97">
        <f>VLOOKUP(A3020,emop0321!D:E,2,0)</f>
        <v>1629.41</v>
      </c>
      <c r="E3020" s="98"/>
      <c r="F3020" s="98"/>
    </row>
    <row r="3021" ht="11.25" customHeight="1">
      <c r="A3021" s="95" t="s">
        <v>6233</v>
      </c>
      <c r="B3021" s="96" t="s">
        <v>6234</v>
      </c>
      <c r="C3021" s="95" t="s">
        <v>361</v>
      </c>
      <c r="D3021" s="97">
        <f>VLOOKUP(A3021,emop0321!D:E,2,0)</f>
        <v>880.89</v>
      </c>
      <c r="E3021" s="98"/>
      <c r="F3021" s="98"/>
    </row>
    <row r="3022" ht="11.25" customHeight="1">
      <c r="A3022" s="95" t="s">
        <v>6235</v>
      </c>
      <c r="B3022" s="96" t="s">
        <v>6236</v>
      </c>
      <c r="C3022" s="95" t="s">
        <v>361</v>
      </c>
      <c r="D3022" s="97">
        <f>VLOOKUP(A3022,emop0321!D:E,2,0)</f>
        <v>1154.94</v>
      </c>
      <c r="E3022" s="98"/>
      <c r="F3022" s="98"/>
    </row>
    <row r="3023" ht="11.25" customHeight="1">
      <c r="A3023" s="95" t="s">
        <v>6237</v>
      </c>
      <c r="B3023" s="96" t="s">
        <v>6238</v>
      </c>
      <c r="C3023" s="95" t="s">
        <v>361</v>
      </c>
      <c r="D3023" s="97">
        <f>VLOOKUP(A3023,emop0321!D:E,2,0)</f>
        <v>2209.2</v>
      </c>
      <c r="E3023" s="98"/>
      <c r="F3023" s="98"/>
    </row>
    <row r="3024" ht="11.25" customHeight="1">
      <c r="A3024" s="95" t="s">
        <v>6239</v>
      </c>
      <c r="B3024" s="96" t="s">
        <v>6240</v>
      </c>
      <c r="C3024" s="95" t="s">
        <v>361</v>
      </c>
      <c r="D3024" s="97">
        <f>VLOOKUP(A3024,emop0321!D:E,2,0)</f>
        <v>2838.54</v>
      </c>
      <c r="E3024" s="98"/>
      <c r="F3024" s="98"/>
    </row>
    <row r="3025" ht="11.25" customHeight="1">
      <c r="A3025" s="95" t="s">
        <v>6241</v>
      </c>
      <c r="B3025" s="96" t="s">
        <v>6242</v>
      </c>
      <c r="C3025" s="95" t="s">
        <v>361</v>
      </c>
      <c r="D3025" s="97">
        <f>VLOOKUP(A3025,emop0321!D:E,2,0)</f>
        <v>17.35</v>
      </c>
      <c r="E3025" s="98"/>
      <c r="F3025" s="98"/>
    </row>
    <row r="3026" ht="11.25" customHeight="1">
      <c r="A3026" s="95" t="s">
        <v>6243</v>
      </c>
      <c r="B3026" s="96" t="s">
        <v>6244</v>
      </c>
      <c r="C3026" s="95" t="s">
        <v>361</v>
      </c>
      <c r="D3026" s="97">
        <f>VLOOKUP(A3026,emop0321!D:E,2,0)</f>
        <v>26.83</v>
      </c>
      <c r="E3026" s="98"/>
      <c r="F3026" s="98"/>
    </row>
    <row r="3027" ht="11.25" customHeight="1">
      <c r="A3027" s="95" t="s">
        <v>6245</v>
      </c>
      <c r="B3027" s="96" t="s">
        <v>6246</v>
      </c>
      <c r="C3027" s="95" t="s">
        <v>361</v>
      </c>
      <c r="D3027" s="97">
        <f>VLOOKUP(A3027,emop0321!D:E,2,0)</f>
        <v>32.52</v>
      </c>
      <c r="E3027" s="98"/>
      <c r="F3027" s="98"/>
    </row>
    <row r="3028" ht="11.25" customHeight="1">
      <c r="A3028" s="95" t="s">
        <v>6247</v>
      </c>
      <c r="B3028" s="96" t="s">
        <v>6248</v>
      </c>
      <c r="C3028" s="95" t="s">
        <v>361</v>
      </c>
      <c r="D3028" s="97">
        <f>VLOOKUP(A3028,emop0321!D:E,2,0)</f>
        <v>28.33</v>
      </c>
      <c r="E3028" s="98"/>
      <c r="F3028" s="98"/>
    </row>
    <row r="3029" ht="11.25" customHeight="1">
      <c r="A3029" s="95" t="s">
        <v>6249</v>
      </c>
      <c r="B3029" s="96" t="s">
        <v>6250</v>
      </c>
      <c r="C3029" s="95" t="s">
        <v>361</v>
      </c>
      <c r="D3029" s="97">
        <f>VLOOKUP(A3029,emop0321!D:E,2,0)</f>
        <v>31.63</v>
      </c>
      <c r="E3029" s="98"/>
      <c r="F3029" s="98"/>
    </row>
    <row r="3030" ht="11.25" customHeight="1">
      <c r="A3030" s="95" t="s">
        <v>6251</v>
      </c>
      <c r="B3030" s="96" t="s">
        <v>6252</v>
      </c>
      <c r="C3030" s="95" t="s">
        <v>361</v>
      </c>
      <c r="D3030" s="97">
        <f>VLOOKUP(A3030,emop0321!D:E,2,0)</f>
        <v>33.84</v>
      </c>
      <c r="E3030" s="98"/>
      <c r="F3030" s="98"/>
    </row>
    <row r="3031" ht="11.25" customHeight="1">
      <c r="A3031" s="95" t="s">
        <v>6253</v>
      </c>
      <c r="B3031" s="96" t="s">
        <v>6254</v>
      </c>
      <c r="C3031" s="95" t="s">
        <v>361</v>
      </c>
      <c r="D3031" s="97">
        <f>VLOOKUP(A3031,emop0321!D:E,2,0)</f>
        <v>37.17</v>
      </c>
      <c r="E3031" s="98"/>
      <c r="F3031" s="98"/>
    </row>
    <row r="3032" ht="11.25" customHeight="1">
      <c r="A3032" s="95" t="s">
        <v>6255</v>
      </c>
      <c r="B3032" s="96" t="s">
        <v>6256</v>
      </c>
      <c r="C3032" s="95" t="s">
        <v>361</v>
      </c>
      <c r="D3032" s="97">
        <f>VLOOKUP(A3032,emop0321!D:E,2,0)</f>
        <v>39.06</v>
      </c>
      <c r="E3032" s="98"/>
      <c r="F3032" s="98"/>
    </row>
    <row r="3033" ht="11.25" customHeight="1">
      <c r="A3033" s="95" t="s">
        <v>6257</v>
      </c>
      <c r="B3033" s="96" t="s">
        <v>6258</v>
      </c>
      <c r="C3033" s="95" t="s">
        <v>361</v>
      </c>
      <c r="D3033" s="97">
        <f>VLOOKUP(A3033,emop0321!D:E,2,0)</f>
        <v>43.52</v>
      </c>
      <c r="E3033" s="98"/>
      <c r="F3033" s="98"/>
    </row>
    <row r="3034" ht="11.25" customHeight="1">
      <c r="A3034" s="95" t="s">
        <v>6259</v>
      </c>
      <c r="B3034" s="96" t="s">
        <v>6260</v>
      </c>
      <c r="C3034" s="95" t="s">
        <v>361</v>
      </c>
      <c r="D3034" s="97">
        <f>VLOOKUP(A3034,emop0321!D:E,2,0)</f>
        <v>45.81</v>
      </c>
      <c r="E3034" s="98"/>
      <c r="F3034" s="98"/>
    </row>
    <row r="3035" ht="11.25" customHeight="1">
      <c r="A3035" s="95" t="s">
        <v>6261</v>
      </c>
      <c r="B3035" s="96" t="s">
        <v>6262</v>
      </c>
      <c r="C3035" s="95" t="s">
        <v>361</v>
      </c>
      <c r="D3035" s="97">
        <f>VLOOKUP(A3035,emop0321!D:E,2,0)</f>
        <v>49.2</v>
      </c>
      <c r="E3035" s="98"/>
      <c r="F3035" s="98"/>
    </row>
    <row r="3036" ht="11.25" customHeight="1">
      <c r="A3036" s="95" t="s">
        <v>6263</v>
      </c>
      <c r="B3036" s="96" t="s">
        <v>6264</v>
      </c>
      <c r="C3036" s="95" t="s">
        <v>361</v>
      </c>
      <c r="D3036" s="97">
        <f>VLOOKUP(A3036,emop0321!D:E,2,0)</f>
        <v>30.09</v>
      </c>
      <c r="E3036" s="98"/>
      <c r="F3036" s="98"/>
    </row>
    <row r="3037" ht="11.25" customHeight="1">
      <c r="A3037" s="95" t="s">
        <v>6265</v>
      </c>
      <c r="B3037" s="96" t="s">
        <v>6266</v>
      </c>
      <c r="C3037" s="95" t="s">
        <v>361</v>
      </c>
      <c r="D3037" s="97">
        <f>VLOOKUP(A3037,emop0321!D:E,2,0)</f>
        <v>33.95</v>
      </c>
      <c r="E3037" s="98"/>
      <c r="F3037" s="98"/>
    </row>
    <row r="3038" ht="11.25" customHeight="1">
      <c r="A3038" s="95" t="s">
        <v>6267</v>
      </c>
      <c r="B3038" s="96" t="s">
        <v>6268</v>
      </c>
      <c r="C3038" s="95" t="s">
        <v>361</v>
      </c>
      <c r="D3038" s="97">
        <f>VLOOKUP(A3038,emop0321!D:E,2,0)</f>
        <v>36.7</v>
      </c>
      <c r="E3038" s="98"/>
      <c r="F3038" s="98"/>
    </row>
    <row r="3039" ht="11.25" customHeight="1">
      <c r="A3039" s="95" t="s">
        <v>6269</v>
      </c>
      <c r="B3039" s="96" t="s">
        <v>6270</v>
      </c>
      <c r="C3039" s="95" t="s">
        <v>361</v>
      </c>
      <c r="D3039" s="97">
        <f>VLOOKUP(A3039,emop0321!D:E,2,0)</f>
        <v>40.63</v>
      </c>
      <c r="E3039" s="98"/>
      <c r="F3039" s="98"/>
    </row>
    <row r="3040" ht="11.25" customHeight="1">
      <c r="A3040" s="95" t="s">
        <v>6271</v>
      </c>
      <c r="B3040" s="96" t="s">
        <v>6272</v>
      </c>
      <c r="C3040" s="95" t="s">
        <v>361</v>
      </c>
      <c r="D3040" s="97">
        <f>VLOOKUP(A3040,emop0321!D:E,2,0)</f>
        <v>43.5</v>
      </c>
      <c r="E3040" s="98"/>
      <c r="F3040" s="98"/>
    </row>
    <row r="3041" ht="11.25" customHeight="1">
      <c r="A3041" s="95" t="s">
        <v>6273</v>
      </c>
      <c r="B3041" s="96" t="s">
        <v>6274</v>
      </c>
      <c r="C3041" s="95" t="s">
        <v>361</v>
      </c>
      <c r="D3041" s="97">
        <f>VLOOKUP(A3041,emop0321!D:E,2,0)</f>
        <v>48.14</v>
      </c>
      <c r="E3041" s="98"/>
      <c r="F3041" s="98"/>
    </row>
    <row r="3042" ht="11.25" customHeight="1">
      <c r="A3042" s="95" t="s">
        <v>6275</v>
      </c>
      <c r="B3042" s="96" t="s">
        <v>6276</v>
      </c>
      <c r="C3042" s="95" t="s">
        <v>361</v>
      </c>
      <c r="D3042" s="97">
        <f>VLOOKUP(A3042,emop0321!D:E,2,0)</f>
        <v>50.79</v>
      </c>
      <c r="E3042" s="98"/>
      <c r="F3042" s="98"/>
    </row>
    <row r="3043" ht="11.25" customHeight="1">
      <c r="A3043" s="95" t="s">
        <v>6277</v>
      </c>
      <c r="B3043" s="96" t="s">
        <v>6278</v>
      </c>
      <c r="C3043" s="95" t="s">
        <v>361</v>
      </c>
      <c r="D3043" s="97">
        <f>VLOOKUP(A3043,emop0321!D:E,2,0)</f>
        <v>55.31</v>
      </c>
      <c r="E3043" s="98"/>
      <c r="F3043" s="98"/>
    </row>
    <row r="3044" ht="11.25" customHeight="1">
      <c r="A3044" s="95" t="s">
        <v>6279</v>
      </c>
      <c r="B3044" s="96" t="s">
        <v>6280</v>
      </c>
      <c r="C3044" s="95" t="s">
        <v>361</v>
      </c>
      <c r="D3044" s="97">
        <f>VLOOKUP(A3044,emop0321!D:E,2,0)</f>
        <v>60.7</v>
      </c>
      <c r="E3044" s="98"/>
      <c r="F3044" s="98"/>
    </row>
    <row r="3045" ht="11.25" customHeight="1">
      <c r="A3045" s="95" t="s">
        <v>6281</v>
      </c>
      <c r="B3045" s="96" t="s">
        <v>6282</v>
      </c>
      <c r="C3045" s="95" t="s">
        <v>361</v>
      </c>
      <c r="D3045" s="97">
        <f>VLOOKUP(A3045,emop0321!D:E,2,0)</f>
        <v>119.59</v>
      </c>
      <c r="E3045" s="98"/>
      <c r="F3045" s="98"/>
    </row>
    <row r="3046" ht="11.25" customHeight="1">
      <c r="A3046" s="95" t="s">
        <v>6283</v>
      </c>
      <c r="B3046" s="96" t="s">
        <v>6284</v>
      </c>
      <c r="C3046" s="95" t="s">
        <v>361</v>
      </c>
      <c r="D3046" s="97">
        <f>VLOOKUP(A3046,emop0321!D:E,2,0)</f>
        <v>125.32</v>
      </c>
      <c r="E3046" s="98"/>
      <c r="F3046" s="98"/>
    </row>
    <row r="3047" ht="11.25" customHeight="1">
      <c r="A3047" s="95" t="s">
        <v>6285</v>
      </c>
      <c r="B3047" s="96" t="s">
        <v>6286</v>
      </c>
      <c r="C3047" s="95" t="s">
        <v>361</v>
      </c>
      <c r="D3047" s="97">
        <f>VLOOKUP(A3047,emop0321!D:E,2,0)</f>
        <v>68.8</v>
      </c>
      <c r="E3047" s="98"/>
      <c r="F3047" s="98"/>
    </row>
    <row r="3048" ht="11.25" customHeight="1">
      <c r="A3048" s="95" t="s">
        <v>6287</v>
      </c>
      <c r="B3048" s="96" t="s">
        <v>6288</v>
      </c>
      <c r="C3048" s="95" t="s">
        <v>361</v>
      </c>
      <c r="D3048" s="97">
        <f>VLOOKUP(A3048,emop0321!D:E,2,0)</f>
        <v>71.47</v>
      </c>
      <c r="E3048" s="98"/>
      <c r="F3048" s="98"/>
    </row>
    <row r="3049" ht="11.25" customHeight="1">
      <c r="A3049" s="95" t="s">
        <v>6289</v>
      </c>
      <c r="B3049" s="96" t="s">
        <v>6290</v>
      </c>
      <c r="C3049" s="95" t="s">
        <v>361</v>
      </c>
      <c r="D3049" s="97">
        <f>VLOOKUP(A3049,emop0321!D:E,2,0)</f>
        <v>77.82</v>
      </c>
      <c r="E3049" s="98"/>
      <c r="F3049" s="98"/>
    </row>
    <row r="3050" ht="11.25" customHeight="1">
      <c r="A3050" s="95" t="s">
        <v>6291</v>
      </c>
      <c r="B3050" s="96" t="s">
        <v>6292</v>
      </c>
      <c r="C3050" s="95" t="s">
        <v>361</v>
      </c>
      <c r="D3050" s="97">
        <f>VLOOKUP(A3050,emop0321!D:E,2,0)</f>
        <v>81.39</v>
      </c>
      <c r="E3050" s="98"/>
      <c r="F3050" s="98"/>
    </row>
    <row r="3051" ht="11.25" customHeight="1">
      <c r="A3051" s="95" t="s">
        <v>6293</v>
      </c>
      <c r="B3051" s="96" t="s">
        <v>6294</v>
      </c>
      <c r="C3051" s="95" t="s">
        <v>361</v>
      </c>
      <c r="D3051" s="97">
        <f>VLOOKUP(A3051,emop0321!D:E,2,0)</f>
        <v>101.78</v>
      </c>
      <c r="E3051" s="98"/>
      <c r="F3051" s="98"/>
    </row>
    <row r="3052" ht="11.25" customHeight="1">
      <c r="A3052" s="95" t="s">
        <v>6295</v>
      </c>
      <c r="B3052" s="96" t="s">
        <v>6296</v>
      </c>
      <c r="C3052" s="95" t="s">
        <v>361</v>
      </c>
      <c r="D3052" s="97">
        <f>VLOOKUP(A3052,emop0321!D:E,2,0)</f>
        <v>125.92</v>
      </c>
      <c r="E3052" s="98"/>
      <c r="F3052" s="98"/>
    </row>
    <row r="3053" ht="11.25" customHeight="1">
      <c r="A3053" s="95" t="s">
        <v>6297</v>
      </c>
      <c r="B3053" s="96" t="s">
        <v>6298</v>
      </c>
      <c r="C3053" s="95" t="s">
        <v>361</v>
      </c>
      <c r="D3053" s="97">
        <f>VLOOKUP(A3053,emop0321!D:E,2,0)</f>
        <v>134.26</v>
      </c>
      <c r="E3053" s="98"/>
      <c r="F3053" s="98"/>
    </row>
    <row r="3054" ht="11.25" customHeight="1">
      <c r="A3054" s="95" t="s">
        <v>6299</v>
      </c>
      <c r="B3054" s="96" t="s">
        <v>6300</v>
      </c>
      <c r="C3054" s="95" t="s">
        <v>361</v>
      </c>
      <c r="D3054" s="97">
        <f>VLOOKUP(A3054,emop0321!D:E,2,0)</f>
        <v>141.49</v>
      </c>
      <c r="E3054" s="98"/>
      <c r="F3054" s="98"/>
    </row>
    <row r="3055" ht="11.25" customHeight="1">
      <c r="A3055" s="95" t="s">
        <v>6301</v>
      </c>
      <c r="B3055" s="96" t="s">
        <v>6302</v>
      </c>
      <c r="C3055" s="95" t="s">
        <v>361</v>
      </c>
      <c r="D3055" s="97">
        <f>VLOOKUP(A3055,emop0321!D:E,2,0)</f>
        <v>156.28</v>
      </c>
      <c r="E3055" s="98"/>
      <c r="F3055" s="98"/>
    </row>
    <row r="3056" ht="11.25" customHeight="1">
      <c r="A3056" s="95" t="s">
        <v>6303</v>
      </c>
      <c r="B3056" s="96" t="s">
        <v>6304</v>
      </c>
      <c r="C3056" s="95" t="s">
        <v>361</v>
      </c>
      <c r="D3056" s="97">
        <f>VLOOKUP(A3056,emop0321!D:E,2,0)</f>
        <v>171.22</v>
      </c>
      <c r="E3056" s="98"/>
      <c r="F3056" s="98"/>
    </row>
    <row r="3057" ht="11.25" customHeight="1">
      <c r="A3057" s="95" t="s">
        <v>6305</v>
      </c>
      <c r="B3057" s="96" t="s">
        <v>6306</v>
      </c>
      <c r="C3057" s="95" t="s">
        <v>361</v>
      </c>
      <c r="D3057" s="97">
        <f>VLOOKUP(A3057,emop0321!D:E,2,0)</f>
        <v>199.5</v>
      </c>
      <c r="E3057" s="98"/>
      <c r="F3057" s="98"/>
    </row>
    <row r="3058" ht="11.25" customHeight="1">
      <c r="A3058" s="95" t="s">
        <v>6307</v>
      </c>
      <c r="B3058" s="96" t="s">
        <v>6308</v>
      </c>
      <c r="C3058" s="95" t="s">
        <v>361</v>
      </c>
      <c r="D3058" s="97">
        <f>VLOOKUP(A3058,emop0321!D:E,2,0)</f>
        <v>82.39</v>
      </c>
      <c r="E3058" s="98"/>
      <c r="F3058" s="98"/>
    </row>
    <row r="3059" ht="11.25" customHeight="1">
      <c r="A3059" s="95" t="s">
        <v>6309</v>
      </c>
      <c r="B3059" s="96" t="s">
        <v>6310</v>
      </c>
      <c r="C3059" s="95" t="s">
        <v>361</v>
      </c>
      <c r="D3059" s="97">
        <f>VLOOKUP(A3059,emop0321!D:E,2,0)</f>
        <v>89.76</v>
      </c>
      <c r="E3059" s="98"/>
      <c r="F3059" s="98"/>
    </row>
    <row r="3060" ht="11.25" customHeight="1">
      <c r="A3060" s="95" t="s">
        <v>6311</v>
      </c>
      <c r="B3060" s="96" t="s">
        <v>6312</v>
      </c>
      <c r="C3060" s="95" t="s">
        <v>361</v>
      </c>
      <c r="D3060" s="97">
        <f>VLOOKUP(A3060,emop0321!D:E,2,0)</f>
        <v>98.81</v>
      </c>
      <c r="E3060" s="98"/>
      <c r="F3060" s="98"/>
    </row>
    <row r="3061" ht="11.25" customHeight="1">
      <c r="A3061" s="95" t="s">
        <v>6313</v>
      </c>
      <c r="B3061" s="96" t="s">
        <v>6314</v>
      </c>
      <c r="C3061" s="95" t="s">
        <v>361</v>
      </c>
      <c r="D3061" s="97">
        <f>VLOOKUP(A3061,emop0321!D:E,2,0)</f>
        <v>108.22</v>
      </c>
      <c r="E3061" s="98"/>
      <c r="F3061" s="98"/>
    </row>
    <row r="3062" ht="11.25" customHeight="1">
      <c r="A3062" s="95" t="s">
        <v>6315</v>
      </c>
      <c r="B3062" s="96" t="s">
        <v>6316</v>
      </c>
      <c r="C3062" s="95" t="s">
        <v>361</v>
      </c>
      <c r="D3062" s="97">
        <f>VLOOKUP(A3062,emop0321!D:E,2,0)</f>
        <v>128.26</v>
      </c>
      <c r="E3062" s="98"/>
      <c r="F3062" s="98"/>
    </row>
    <row r="3063" ht="11.25" customHeight="1">
      <c r="A3063" s="95" t="s">
        <v>6317</v>
      </c>
      <c r="B3063" s="96" t="s">
        <v>6318</v>
      </c>
      <c r="C3063" s="95" t="s">
        <v>361</v>
      </c>
      <c r="D3063" s="97">
        <f>VLOOKUP(A3063,emop0321!D:E,2,0)</f>
        <v>157.31</v>
      </c>
      <c r="E3063" s="98"/>
      <c r="F3063" s="98"/>
    </row>
    <row r="3064" ht="11.25" customHeight="1">
      <c r="A3064" s="95" t="s">
        <v>6319</v>
      </c>
      <c r="B3064" s="96" t="s">
        <v>6320</v>
      </c>
      <c r="C3064" s="95" t="s">
        <v>361</v>
      </c>
      <c r="D3064" s="97">
        <f>VLOOKUP(A3064,emop0321!D:E,2,0)</f>
        <v>171.25</v>
      </c>
      <c r="E3064" s="98"/>
      <c r="F3064" s="98"/>
    </row>
    <row r="3065" ht="11.25" customHeight="1">
      <c r="A3065" s="95" t="s">
        <v>6321</v>
      </c>
      <c r="B3065" s="96" t="s">
        <v>6322</v>
      </c>
      <c r="C3065" s="95" t="s">
        <v>361</v>
      </c>
      <c r="D3065" s="97">
        <f>VLOOKUP(A3065,emop0321!D:E,2,0)</f>
        <v>203.08</v>
      </c>
      <c r="E3065" s="98"/>
      <c r="F3065" s="98"/>
    </row>
    <row r="3066" ht="11.25" customHeight="1">
      <c r="A3066" s="95" t="s">
        <v>6323</v>
      </c>
      <c r="B3066" s="96" t="s">
        <v>6324</v>
      </c>
      <c r="C3066" s="95" t="s">
        <v>361</v>
      </c>
      <c r="D3066" s="97">
        <f>VLOOKUP(A3066,emop0321!D:E,2,0)</f>
        <v>215.52</v>
      </c>
      <c r="E3066" s="98"/>
      <c r="F3066" s="98"/>
    </row>
    <row r="3067" ht="11.25" customHeight="1">
      <c r="A3067" s="95" t="s">
        <v>6325</v>
      </c>
      <c r="B3067" s="96" t="s">
        <v>6326</v>
      </c>
      <c r="C3067" s="95" t="s">
        <v>361</v>
      </c>
      <c r="D3067" s="97">
        <f>VLOOKUP(A3067,emop0321!D:E,2,0)</f>
        <v>249.14</v>
      </c>
      <c r="E3067" s="98"/>
      <c r="F3067" s="98"/>
    </row>
    <row r="3068" ht="11.25" customHeight="1">
      <c r="A3068" s="95" t="s">
        <v>6327</v>
      </c>
      <c r="B3068" s="96" t="s">
        <v>6328</v>
      </c>
      <c r="C3068" s="95" t="s">
        <v>361</v>
      </c>
      <c r="D3068" s="97">
        <f>VLOOKUP(A3068,emop0321!D:E,2,0)</f>
        <v>274.02</v>
      </c>
      <c r="E3068" s="98"/>
      <c r="F3068" s="98"/>
    </row>
    <row r="3069" ht="11.25" customHeight="1">
      <c r="A3069" s="95" t="s">
        <v>6329</v>
      </c>
      <c r="B3069" s="96" t="s">
        <v>6330</v>
      </c>
      <c r="C3069" s="95" t="s">
        <v>361</v>
      </c>
      <c r="D3069" s="97">
        <f>VLOOKUP(A3069,emop0321!D:E,2,0)</f>
        <v>313.79</v>
      </c>
      <c r="E3069" s="98"/>
      <c r="F3069" s="98"/>
    </row>
    <row r="3070" ht="11.25" customHeight="1">
      <c r="A3070" s="95" t="s">
        <v>6331</v>
      </c>
      <c r="B3070" s="96" t="s">
        <v>6332</v>
      </c>
      <c r="C3070" s="95" t="s">
        <v>361</v>
      </c>
      <c r="D3070" s="97">
        <f>VLOOKUP(A3070,emop0321!D:E,2,0)</f>
        <v>338.67</v>
      </c>
      <c r="E3070" s="98"/>
      <c r="F3070" s="98"/>
    </row>
    <row r="3071" ht="11.25" customHeight="1">
      <c r="A3071" s="95" t="s">
        <v>6333</v>
      </c>
      <c r="B3071" s="96" t="s">
        <v>6334</v>
      </c>
      <c r="C3071" s="95" t="s">
        <v>361</v>
      </c>
      <c r="D3071" s="97">
        <f>VLOOKUP(A3071,emop0321!D:E,2,0)</f>
        <v>447.91</v>
      </c>
      <c r="E3071" s="98"/>
      <c r="F3071" s="98"/>
    </row>
    <row r="3072" ht="11.25" customHeight="1">
      <c r="A3072" s="95" t="s">
        <v>6335</v>
      </c>
      <c r="B3072" s="96" t="s">
        <v>6336</v>
      </c>
      <c r="C3072" s="95" t="s">
        <v>361</v>
      </c>
      <c r="D3072" s="97">
        <f>VLOOKUP(A3072,emop0321!D:E,2,0)</f>
        <v>555.08</v>
      </c>
      <c r="E3072" s="98"/>
      <c r="F3072" s="98"/>
    </row>
    <row r="3073" ht="11.25" customHeight="1">
      <c r="A3073" s="95" t="s">
        <v>6337</v>
      </c>
      <c r="B3073" s="96" t="s">
        <v>6338</v>
      </c>
      <c r="C3073" s="95" t="s">
        <v>361</v>
      </c>
      <c r="D3073" s="97">
        <f>VLOOKUP(A3073,emop0321!D:E,2,0)</f>
        <v>122.05</v>
      </c>
      <c r="E3073" s="98"/>
      <c r="F3073" s="98"/>
    </row>
    <row r="3074" ht="11.25" customHeight="1">
      <c r="A3074" s="95" t="s">
        <v>6339</v>
      </c>
      <c r="B3074" s="96" t="s">
        <v>6340</v>
      </c>
      <c r="C3074" s="95" t="s">
        <v>361</v>
      </c>
      <c r="D3074" s="97">
        <f>VLOOKUP(A3074,emop0321!D:E,2,0)</f>
        <v>199.9</v>
      </c>
      <c r="E3074" s="98"/>
      <c r="F3074" s="98"/>
    </row>
    <row r="3075" ht="11.25" customHeight="1">
      <c r="A3075" s="95" t="s">
        <v>6341</v>
      </c>
      <c r="B3075" s="96" t="s">
        <v>6342</v>
      </c>
      <c r="C3075" s="95" t="s">
        <v>361</v>
      </c>
      <c r="D3075" s="97">
        <f>VLOOKUP(A3075,emop0321!D:E,2,0)</f>
        <v>217.22</v>
      </c>
      <c r="E3075" s="98"/>
      <c r="F3075" s="98"/>
    </row>
    <row r="3076" ht="11.25" customHeight="1">
      <c r="A3076" s="95" t="s">
        <v>6343</v>
      </c>
      <c r="B3076" s="96" t="s">
        <v>6344</v>
      </c>
      <c r="C3076" s="95" t="s">
        <v>361</v>
      </c>
      <c r="D3076" s="97">
        <f>VLOOKUP(A3076,emop0321!D:E,2,0)</f>
        <v>247.76</v>
      </c>
      <c r="E3076" s="98"/>
      <c r="F3076" s="98"/>
    </row>
    <row r="3077" ht="11.25" customHeight="1">
      <c r="A3077" s="95" t="s">
        <v>6345</v>
      </c>
      <c r="B3077" s="96" t="s">
        <v>6346</v>
      </c>
      <c r="C3077" s="95" t="s">
        <v>361</v>
      </c>
      <c r="D3077" s="97">
        <f>VLOOKUP(A3077,emop0321!D:E,2,0)</f>
        <v>264.36</v>
      </c>
      <c r="E3077" s="98"/>
      <c r="F3077" s="98"/>
    </row>
    <row r="3078" ht="11.25" customHeight="1">
      <c r="A3078" s="95" t="s">
        <v>6347</v>
      </c>
      <c r="B3078" s="96" t="s">
        <v>6348</v>
      </c>
      <c r="C3078" s="95" t="s">
        <v>361</v>
      </c>
      <c r="D3078" s="97">
        <f>VLOOKUP(A3078,emop0321!D:E,2,0)</f>
        <v>301.44</v>
      </c>
      <c r="E3078" s="98"/>
      <c r="F3078" s="98"/>
    </row>
    <row r="3079" ht="11.25" customHeight="1">
      <c r="A3079" s="95" t="s">
        <v>6349</v>
      </c>
      <c r="B3079" s="96" t="s">
        <v>6350</v>
      </c>
      <c r="C3079" s="95" t="s">
        <v>361</v>
      </c>
      <c r="D3079" s="97">
        <f>VLOOKUP(A3079,emop0321!D:E,2,0)</f>
        <v>337.94</v>
      </c>
      <c r="E3079" s="98"/>
      <c r="F3079" s="98"/>
    </row>
    <row r="3080" ht="11.25" customHeight="1">
      <c r="A3080" s="95" t="s">
        <v>6351</v>
      </c>
      <c r="B3080" s="96" t="s">
        <v>6352</v>
      </c>
      <c r="C3080" s="95" t="s">
        <v>361</v>
      </c>
      <c r="D3080" s="97">
        <f>VLOOKUP(A3080,emop0321!D:E,2,0)</f>
        <v>417.7</v>
      </c>
      <c r="E3080" s="98"/>
      <c r="F3080" s="98"/>
    </row>
    <row r="3081" ht="11.25" customHeight="1">
      <c r="A3081" s="95" t="s">
        <v>6353</v>
      </c>
      <c r="B3081" s="96" t="s">
        <v>6354</v>
      </c>
      <c r="C3081" s="95" t="s">
        <v>361</v>
      </c>
      <c r="D3081" s="97">
        <f>VLOOKUP(A3081,emop0321!D:E,2,0)</f>
        <v>487.85</v>
      </c>
      <c r="E3081" s="98"/>
      <c r="F3081" s="98"/>
    </row>
    <row r="3082" ht="11.25" customHeight="1">
      <c r="A3082" s="95" t="s">
        <v>6355</v>
      </c>
      <c r="B3082" s="96" t="s">
        <v>6356</v>
      </c>
      <c r="C3082" s="95" t="s">
        <v>361</v>
      </c>
      <c r="D3082" s="97">
        <f>VLOOKUP(A3082,emop0321!D:E,2,0)</f>
        <v>494.48</v>
      </c>
      <c r="E3082" s="98"/>
      <c r="F3082" s="98"/>
    </row>
    <row r="3083" ht="11.25" customHeight="1">
      <c r="A3083" s="95" t="s">
        <v>6357</v>
      </c>
      <c r="B3083" s="96" t="s">
        <v>6358</v>
      </c>
      <c r="C3083" s="95" t="s">
        <v>361</v>
      </c>
      <c r="D3083" s="97">
        <f>VLOOKUP(A3083,emop0321!D:E,2,0)</f>
        <v>543.48</v>
      </c>
      <c r="E3083" s="98"/>
      <c r="F3083" s="98"/>
    </row>
    <row r="3084" ht="11.25" customHeight="1">
      <c r="A3084" s="95" t="s">
        <v>6359</v>
      </c>
      <c r="B3084" s="96" t="s">
        <v>6360</v>
      </c>
      <c r="C3084" s="95" t="s">
        <v>361</v>
      </c>
      <c r="D3084" s="97">
        <f>VLOOKUP(A3084,emop0321!D:E,2,0)</f>
        <v>668.83</v>
      </c>
      <c r="E3084" s="98"/>
      <c r="F3084" s="98"/>
    </row>
    <row r="3085" ht="11.25" customHeight="1">
      <c r="A3085" s="95" t="s">
        <v>6361</v>
      </c>
      <c r="B3085" s="96" t="s">
        <v>6362</v>
      </c>
      <c r="C3085" s="95" t="s">
        <v>361</v>
      </c>
      <c r="D3085" s="97">
        <f>VLOOKUP(A3085,emop0321!D:E,2,0)</f>
        <v>588.15</v>
      </c>
      <c r="E3085" s="98"/>
      <c r="F3085" s="98"/>
    </row>
    <row r="3086" ht="11.25" customHeight="1">
      <c r="A3086" s="95" t="s">
        <v>6363</v>
      </c>
      <c r="B3086" s="96" t="s">
        <v>6364</v>
      </c>
      <c r="C3086" s="95" t="s">
        <v>361</v>
      </c>
      <c r="D3086" s="97">
        <f>VLOOKUP(A3086,emop0321!D:E,2,0)</f>
        <v>648.11</v>
      </c>
      <c r="E3086" s="98"/>
      <c r="F3086" s="98"/>
    </row>
    <row r="3087" ht="11.25" customHeight="1">
      <c r="A3087" s="95" t="s">
        <v>6365</v>
      </c>
      <c r="B3087" s="96" t="s">
        <v>6366</v>
      </c>
      <c r="C3087" s="95" t="s">
        <v>361</v>
      </c>
      <c r="D3087" s="97">
        <f>VLOOKUP(A3087,emop0321!D:E,2,0)</f>
        <v>799.36</v>
      </c>
      <c r="E3087" s="98"/>
      <c r="F3087" s="98"/>
    </row>
    <row r="3088" ht="11.25" customHeight="1">
      <c r="A3088" s="95" t="s">
        <v>6367</v>
      </c>
      <c r="B3088" s="96" t="s">
        <v>6368</v>
      </c>
      <c r="C3088" s="95" t="s">
        <v>361</v>
      </c>
      <c r="D3088" s="97">
        <f>VLOOKUP(A3088,emop0321!D:E,2,0)</f>
        <v>16.78</v>
      </c>
      <c r="E3088" s="98"/>
      <c r="F3088" s="98"/>
    </row>
    <row r="3089" ht="11.25" customHeight="1">
      <c r="A3089" s="95" t="s">
        <v>6369</v>
      </c>
      <c r="B3089" s="96" t="s">
        <v>6370</v>
      </c>
      <c r="C3089" s="95" t="s">
        <v>361</v>
      </c>
      <c r="D3089" s="97">
        <f>VLOOKUP(A3089,emop0321!D:E,2,0)</f>
        <v>18.4</v>
      </c>
      <c r="E3089" s="98"/>
      <c r="F3089" s="98"/>
    </row>
    <row r="3090" ht="11.25" customHeight="1">
      <c r="A3090" s="95" t="s">
        <v>6371</v>
      </c>
      <c r="B3090" s="96" t="s">
        <v>6372</v>
      </c>
      <c r="C3090" s="95" t="s">
        <v>361</v>
      </c>
      <c r="D3090" s="97">
        <f>VLOOKUP(A3090,emop0321!D:E,2,0)</f>
        <v>19.55</v>
      </c>
      <c r="E3090" s="98"/>
      <c r="F3090" s="98"/>
    </row>
    <row r="3091" ht="11.25" customHeight="1">
      <c r="A3091" s="95" t="s">
        <v>6373</v>
      </c>
      <c r="B3091" s="96" t="s">
        <v>6374</v>
      </c>
      <c r="C3091" s="95" t="s">
        <v>361</v>
      </c>
      <c r="D3091" s="97">
        <f>VLOOKUP(A3091,emop0321!D:E,2,0)</f>
        <v>20.26</v>
      </c>
      <c r="E3091" s="98"/>
      <c r="F3091" s="98"/>
    </row>
    <row r="3092" ht="11.25" customHeight="1">
      <c r="A3092" s="95" t="s">
        <v>6375</v>
      </c>
      <c r="B3092" s="96" t="s">
        <v>6376</v>
      </c>
      <c r="C3092" s="95" t="s">
        <v>361</v>
      </c>
      <c r="D3092" s="97">
        <f>VLOOKUP(A3092,emop0321!D:E,2,0)</f>
        <v>22.64</v>
      </c>
      <c r="E3092" s="98"/>
      <c r="F3092" s="98"/>
    </row>
    <row r="3093" ht="11.25" customHeight="1">
      <c r="A3093" s="95" t="s">
        <v>6377</v>
      </c>
      <c r="B3093" s="96" t="s">
        <v>6378</v>
      </c>
      <c r="C3093" s="95" t="s">
        <v>361</v>
      </c>
      <c r="D3093" s="97">
        <f>VLOOKUP(A3093,emop0321!D:E,2,0)</f>
        <v>24.69</v>
      </c>
      <c r="E3093" s="98"/>
      <c r="F3093" s="98"/>
    </row>
    <row r="3094" ht="11.25" customHeight="1">
      <c r="A3094" s="95" t="s">
        <v>6379</v>
      </c>
      <c r="B3094" s="96" t="s">
        <v>6380</v>
      </c>
      <c r="C3094" s="95" t="s">
        <v>361</v>
      </c>
      <c r="D3094" s="97">
        <f>VLOOKUP(A3094,emop0321!D:E,2,0)</f>
        <v>25.34</v>
      </c>
      <c r="E3094" s="98"/>
      <c r="F3094" s="98"/>
    </row>
    <row r="3095" ht="11.25" customHeight="1">
      <c r="A3095" s="95" t="s">
        <v>6381</v>
      </c>
      <c r="B3095" s="96" t="s">
        <v>6382</v>
      </c>
      <c r="C3095" s="95" t="s">
        <v>361</v>
      </c>
      <c r="D3095" s="97">
        <f>VLOOKUP(A3095,emop0321!D:E,2,0)</f>
        <v>27.67</v>
      </c>
      <c r="E3095" s="98"/>
      <c r="F3095" s="98"/>
    </row>
    <row r="3096" ht="11.25" customHeight="1">
      <c r="A3096" s="95" t="s">
        <v>6383</v>
      </c>
      <c r="B3096" s="96" t="s">
        <v>6384</v>
      </c>
      <c r="C3096" s="95" t="s">
        <v>361</v>
      </c>
      <c r="D3096" s="97">
        <f>VLOOKUP(A3096,emop0321!D:E,2,0)</f>
        <v>17.66</v>
      </c>
      <c r="E3096" s="98"/>
      <c r="F3096" s="98"/>
    </row>
    <row r="3097" ht="11.25" customHeight="1">
      <c r="A3097" s="95" t="s">
        <v>6385</v>
      </c>
      <c r="B3097" s="96" t="s">
        <v>6386</v>
      </c>
      <c r="C3097" s="95" t="s">
        <v>361</v>
      </c>
      <c r="D3097" s="97">
        <f>VLOOKUP(A3097,emop0321!D:E,2,0)</f>
        <v>19.55</v>
      </c>
      <c r="E3097" s="98"/>
      <c r="F3097" s="98"/>
    </row>
    <row r="3098" ht="11.25" customHeight="1">
      <c r="A3098" s="95" t="s">
        <v>6387</v>
      </c>
      <c r="B3098" s="96" t="s">
        <v>6388</v>
      </c>
      <c r="C3098" s="95" t="s">
        <v>361</v>
      </c>
      <c r="D3098" s="97">
        <f>VLOOKUP(A3098,emop0321!D:E,2,0)</f>
        <v>20.98</v>
      </c>
      <c r="E3098" s="98"/>
      <c r="F3098" s="98"/>
    </row>
    <row r="3099" ht="11.25" customHeight="1">
      <c r="A3099" s="95" t="s">
        <v>6389</v>
      </c>
      <c r="B3099" s="96" t="s">
        <v>6390</v>
      </c>
      <c r="C3099" s="95" t="s">
        <v>361</v>
      </c>
      <c r="D3099" s="97">
        <f>VLOOKUP(A3099,emop0321!D:E,2,0)</f>
        <v>21.69</v>
      </c>
      <c r="E3099" s="98"/>
      <c r="F3099" s="98"/>
    </row>
    <row r="3100" ht="11.25" customHeight="1">
      <c r="A3100" s="95" t="s">
        <v>6391</v>
      </c>
      <c r="B3100" s="96" t="s">
        <v>6392</v>
      </c>
      <c r="C3100" s="95" t="s">
        <v>361</v>
      </c>
      <c r="D3100" s="97">
        <f>VLOOKUP(A3100,emop0321!D:E,2,0)</f>
        <v>24.66</v>
      </c>
      <c r="E3100" s="98"/>
      <c r="F3100" s="98"/>
    </row>
    <row r="3101" ht="11.25" customHeight="1">
      <c r="A3101" s="95" t="s">
        <v>6393</v>
      </c>
      <c r="B3101" s="96" t="s">
        <v>6394</v>
      </c>
      <c r="C3101" s="95" t="s">
        <v>361</v>
      </c>
      <c r="D3101" s="97">
        <f>VLOOKUP(A3101,emop0321!D:E,2,0)</f>
        <v>26.99</v>
      </c>
      <c r="E3101" s="98"/>
      <c r="F3101" s="98"/>
    </row>
    <row r="3102" ht="11.25" customHeight="1">
      <c r="A3102" s="95" t="s">
        <v>6395</v>
      </c>
      <c r="B3102" s="96" t="s">
        <v>6396</v>
      </c>
      <c r="C3102" s="95" t="s">
        <v>361</v>
      </c>
      <c r="D3102" s="97">
        <f>VLOOKUP(A3102,emop0321!D:E,2,0)</f>
        <v>28.64</v>
      </c>
      <c r="E3102" s="98"/>
      <c r="F3102" s="98"/>
    </row>
    <row r="3103" ht="11.25" customHeight="1">
      <c r="A3103" s="95" t="s">
        <v>6397</v>
      </c>
      <c r="B3103" s="96" t="s">
        <v>6398</v>
      </c>
      <c r="C3103" s="95" t="s">
        <v>361</v>
      </c>
      <c r="D3103" s="97">
        <f>VLOOKUP(A3103,emop0321!D:E,2,0)</f>
        <v>30.59</v>
      </c>
      <c r="E3103" s="98"/>
      <c r="F3103" s="98"/>
    </row>
    <row r="3104" ht="11.25" customHeight="1">
      <c r="A3104" s="95" t="s">
        <v>6399</v>
      </c>
      <c r="B3104" s="96" t="s">
        <v>6400</v>
      </c>
      <c r="C3104" s="95" t="s">
        <v>361</v>
      </c>
      <c r="D3104" s="97">
        <f>VLOOKUP(A3104,emop0321!D:E,2,0)</f>
        <v>33.46</v>
      </c>
      <c r="E3104" s="98"/>
      <c r="F3104" s="98"/>
    </row>
    <row r="3105" ht="11.25" customHeight="1">
      <c r="A3105" s="95" t="s">
        <v>6401</v>
      </c>
      <c r="B3105" s="96" t="s">
        <v>6402</v>
      </c>
      <c r="C3105" s="95" t="s">
        <v>361</v>
      </c>
      <c r="D3105" s="97">
        <f>VLOOKUP(A3105,emop0321!D:E,2,0)</f>
        <v>69.48</v>
      </c>
      <c r="E3105" s="98"/>
      <c r="F3105" s="98"/>
    </row>
    <row r="3106" ht="11.25" customHeight="1">
      <c r="A3106" s="95" t="s">
        <v>6403</v>
      </c>
      <c r="B3106" s="96" t="s">
        <v>6404</v>
      </c>
      <c r="C3106" s="95" t="s">
        <v>361</v>
      </c>
      <c r="D3106" s="97">
        <f>VLOOKUP(A3106,emop0321!D:E,2,0)</f>
        <v>72.34</v>
      </c>
      <c r="E3106" s="98"/>
      <c r="F3106" s="98"/>
    </row>
    <row r="3107" ht="11.25" customHeight="1">
      <c r="A3107" s="95" t="s">
        <v>6405</v>
      </c>
      <c r="B3107" s="96" t="s">
        <v>6406</v>
      </c>
      <c r="C3107" s="95" t="s">
        <v>361</v>
      </c>
      <c r="D3107" s="97">
        <f>VLOOKUP(A3107,emop0321!D:E,2,0)</f>
        <v>37.18</v>
      </c>
      <c r="E3107" s="98"/>
      <c r="F3107" s="98"/>
    </row>
    <row r="3108" ht="11.25" customHeight="1">
      <c r="A3108" s="95" t="s">
        <v>6407</v>
      </c>
      <c r="B3108" s="96" t="s">
        <v>6408</v>
      </c>
      <c r="C3108" s="95" t="s">
        <v>361</v>
      </c>
      <c r="D3108" s="97">
        <f>VLOOKUP(A3108,emop0321!D:E,2,0)</f>
        <v>41.2</v>
      </c>
      <c r="E3108" s="98"/>
      <c r="F3108" s="98"/>
    </row>
    <row r="3109" ht="11.25" customHeight="1">
      <c r="A3109" s="95" t="s">
        <v>6409</v>
      </c>
      <c r="B3109" s="96" t="s">
        <v>6410</v>
      </c>
      <c r="C3109" s="95" t="s">
        <v>361</v>
      </c>
      <c r="D3109" s="97">
        <f>VLOOKUP(A3109,emop0321!D:E,2,0)</f>
        <v>44.26</v>
      </c>
      <c r="E3109" s="98"/>
      <c r="F3109" s="98"/>
    </row>
    <row r="3110" ht="11.25" customHeight="1">
      <c r="A3110" s="95" t="s">
        <v>6411</v>
      </c>
      <c r="B3110" s="96" t="s">
        <v>6412</v>
      </c>
      <c r="C3110" s="95" t="s">
        <v>361</v>
      </c>
      <c r="D3110" s="97">
        <f>VLOOKUP(A3110,emop0321!D:E,2,0)</f>
        <v>46.49</v>
      </c>
      <c r="E3110" s="98"/>
      <c r="F3110" s="98"/>
    </row>
    <row r="3111" ht="11.25" customHeight="1">
      <c r="A3111" s="95" t="s">
        <v>6413</v>
      </c>
      <c r="B3111" s="96" t="s">
        <v>6414</v>
      </c>
      <c r="C3111" s="95" t="s">
        <v>361</v>
      </c>
      <c r="D3111" s="97">
        <f>VLOOKUP(A3111,emop0321!D:E,2,0)</f>
        <v>63.58</v>
      </c>
      <c r="E3111" s="98"/>
      <c r="F3111" s="98"/>
    </row>
    <row r="3112" ht="11.25" customHeight="1">
      <c r="A3112" s="95" t="s">
        <v>6415</v>
      </c>
      <c r="B3112" s="96" t="s">
        <v>6416</v>
      </c>
      <c r="C3112" s="95" t="s">
        <v>361</v>
      </c>
      <c r="D3112" s="97">
        <f>VLOOKUP(A3112,emop0321!D:E,2,0)</f>
        <v>72.7</v>
      </c>
      <c r="E3112" s="98"/>
      <c r="F3112" s="98"/>
    </row>
    <row r="3113" ht="11.25" customHeight="1">
      <c r="A3113" s="95" t="s">
        <v>6417</v>
      </c>
      <c r="B3113" s="96" t="s">
        <v>6418</v>
      </c>
      <c r="C3113" s="95" t="s">
        <v>361</v>
      </c>
      <c r="D3113" s="97">
        <f>VLOOKUP(A3113,emop0321!D:E,2,0)</f>
        <v>76.57</v>
      </c>
      <c r="E3113" s="98"/>
      <c r="F3113" s="98"/>
    </row>
    <row r="3114" ht="11.25" customHeight="1">
      <c r="A3114" s="95" t="s">
        <v>6419</v>
      </c>
      <c r="B3114" s="96" t="s">
        <v>6420</v>
      </c>
      <c r="C3114" s="95" t="s">
        <v>361</v>
      </c>
      <c r="D3114" s="97">
        <f>VLOOKUP(A3114,emop0321!D:E,2,0)</f>
        <v>80.45</v>
      </c>
      <c r="E3114" s="98"/>
      <c r="F3114" s="98"/>
    </row>
    <row r="3115" ht="11.25" customHeight="1">
      <c r="A3115" s="95" t="s">
        <v>6421</v>
      </c>
      <c r="B3115" s="96" t="s">
        <v>6422</v>
      </c>
      <c r="C3115" s="95" t="s">
        <v>361</v>
      </c>
      <c r="D3115" s="97">
        <f>VLOOKUP(A3115,emop0321!D:E,2,0)</f>
        <v>88.8</v>
      </c>
      <c r="E3115" s="98"/>
      <c r="F3115" s="98"/>
    </row>
    <row r="3116" ht="11.25" customHeight="1">
      <c r="A3116" s="95" t="s">
        <v>6423</v>
      </c>
      <c r="B3116" s="96" t="s">
        <v>6424</v>
      </c>
      <c r="C3116" s="95" t="s">
        <v>361</v>
      </c>
      <c r="D3116" s="97">
        <f>VLOOKUP(A3116,emop0321!D:E,2,0)</f>
        <v>97.14</v>
      </c>
      <c r="E3116" s="98"/>
      <c r="F3116" s="98"/>
    </row>
    <row r="3117" ht="11.25" customHeight="1">
      <c r="A3117" s="95" t="s">
        <v>6425</v>
      </c>
      <c r="B3117" s="96" t="s">
        <v>6426</v>
      </c>
      <c r="C3117" s="95" t="s">
        <v>361</v>
      </c>
      <c r="D3117" s="97">
        <f>VLOOKUP(A3117,emop0321!D:E,2,0)</f>
        <v>112.74</v>
      </c>
      <c r="E3117" s="98"/>
      <c r="F3117" s="98"/>
    </row>
    <row r="3118" ht="11.25" customHeight="1">
      <c r="A3118" s="95" t="s">
        <v>6427</v>
      </c>
      <c r="B3118" s="96" t="s">
        <v>6428</v>
      </c>
      <c r="C3118" s="95" t="s">
        <v>361</v>
      </c>
      <c r="D3118" s="97">
        <f>VLOOKUP(A3118,emop0321!D:E,2,0)</f>
        <v>46.59</v>
      </c>
      <c r="E3118" s="98"/>
      <c r="F3118" s="98"/>
    </row>
    <row r="3119" ht="11.25" customHeight="1">
      <c r="A3119" s="95" t="s">
        <v>6429</v>
      </c>
      <c r="B3119" s="96" t="s">
        <v>6430</v>
      </c>
      <c r="C3119" s="95" t="s">
        <v>361</v>
      </c>
      <c r="D3119" s="97">
        <f>VLOOKUP(A3119,emop0321!D:E,2,0)</f>
        <v>50.4</v>
      </c>
      <c r="E3119" s="98"/>
      <c r="F3119" s="98"/>
    </row>
    <row r="3120" ht="11.25" customHeight="1">
      <c r="A3120" s="95" t="s">
        <v>6431</v>
      </c>
      <c r="B3120" s="96" t="s">
        <v>6432</v>
      </c>
      <c r="C3120" s="95" t="s">
        <v>361</v>
      </c>
      <c r="D3120" s="97">
        <f>VLOOKUP(A3120,emop0321!D:E,2,0)</f>
        <v>54.65</v>
      </c>
      <c r="E3120" s="98"/>
      <c r="F3120" s="98"/>
    </row>
    <row r="3121" ht="11.25" customHeight="1">
      <c r="A3121" s="95" t="s">
        <v>6433</v>
      </c>
      <c r="B3121" s="96" t="s">
        <v>6434</v>
      </c>
      <c r="C3121" s="95" t="s">
        <v>361</v>
      </c>
      <c r="D3121" s="97">
        <f>VLOOKUP(A3121,emop0321!D:E,2,0)</f>
        <v>62.35</v>
      </c>
      <c r="E3121" s="98"/>
      <c r="F3121" s="98"/>
    </row>
    <row r="3122" ht="11.25" customHeight="1">
      <c r="A3122" s="95" t="s">
        <v>6435</v>
      </c>
      <c r="B3122" s="96" t="s">
        <v>6436</v>
      </c>
      <c r="C3122" s="95" t="s">
        <v>361</v>
      </c>
      <c r="D3122" s="97">
        <f>VLOOKUP(A3122,emop0321!D:E,2,0)</f>
        <v>76.67</v>
      </c>
      <c r="E3122" s="98"/>
      <c r="F3122" s="98"/>
    </row>
    <row r="3123" ht="11.25" customHeight="1">
      <c r="A3123" s="95" t="s">
        <v>6437</v>
      </c>
      <c r="B3123" s="96" t="s">
        <v>6438</v>
      </c>
      <c r="C3123" s="95" t="s">
        <v>361</v>
      </c>
      <c r="D3123" s="97">
        <f>VLOOKUP(A3123,emop0321!D:E,2,0)</f>
        <v>88.4</v>
      </c>
      <c r="E3123" s="98"/>
      <c r="F3123" s="98"/>
    </row>
    <row r="3124" ht="11.25" customHeight="1">
      <c r="A3124" s="95" t="s">
        <v>6439</v>
      </c>
      <c r="B3124" s="96" t="s">
        <v>6440</v>
      </c>
      <c r="C3124" s="95" t="s">
        <v>361</v>
      </c>
      <c r="D3124" s="97">
        <f>VLOOKUP(A3124,emop0321!D:E,2,0)</f>
        <v>94.87</v>
      </c>
      <c r="E3124" s="98"/>
      <c r="F3124" s="98"/>
    </row>
    <row r="3125" ht="11.25" customHeight="1">
      <c r="A3125" s="95" t="s">
        <v>6441</v>
      </c>
      <c r="B3125" s="96" t="s">
        <v>6442</v>
      </c>
      <c r="C3125" s="95" t="s">
        <v>361</v>
      </c>
      <c r="D3125" s="97">
        <f>VLOOKUP(A3125,emop0321!D:E,2,0)</f>
        <v>113.61</v>
      </c>
      <c r="E3125" s="98"/>
      <c r="F3125" s="98"/>
    </row>
    <row r="3126" ht="11.25" customHeight="1">
      <c r="A3126" s="95" t="s">
        <v>6443</v>
      </c>
      <c r="B3126" s="96" t="s">
        <v>6444</v>
      </c>
      <c r="C3126" s="95" t="s">
        <v>361</v>
      </c>
      <c r="D3126" s="97">
        <f>VLOOKUP(A3126,emop0321!D:E,2,0)</f>
        <v>118.59</v>
      </c>
      <c r="E3126" s="98"/>
      <c r="F3126" s="98"/>
    </row>
    <row r="3127" ht="11.25" customHeight="1">
      <c r="A3127" s="95" t="s">
        <v>6445</v>
      </c>
      <c r="B3127" s="96" t="s">
        <v>6446</v>
      </c>
      <c r="C3127" s="95" t="s">
        <v>361</v>
      </c>
      <c r="D3127" s="97">
        <f>VLOOKUP(A3127,emop0321!D:E,2,0)</f>
        <v>138.17</v>
      </c>
      <c r="E3127" s="98"/>
      <c r="F3127" s="98"/>
    </row>
    <row r="3128" ht="11.25" customHeight="1">
      <c r="A3128" s="95" t="s">
        <v>6447</v>
      </c>
      <c r="B3128" s="96" t="s">
        <v>6448</v>
      </c>
      <c r="C3128" s="95" t="s">
        <v>361</v>
      </c>
      <c r="D3128" s="97">
        <f>VLOOKUP(A3128,emop0321!D:E,2,0)</f>
        <v>150.12</v>
      </c>
      <c r="E3128" s="98"/>
      <c r="F3128" s="98"/>
    </row>
    <row r="3129" ht="11.25" customHeight="1">
      <c r="A3129" s="95" t="s">
        <v>6449</v>
      </c>
      <c r="B3129" s="96" t="s">
        <v>6450</v>
      </c>
      <c r="C3129" s="95" t="s">
        <v>361</v>
      </c>
      <c r="D3129" s="97">
        <f>VLOOKUP(A3129,emop0321!D:E,2,0)</f>
        <v>174.53</v>
      </c>
      <c r="E3129" s="98"/>
      <c r="F3129" s="98"/>
    </row>
    <row r="3130" ht="11.25" customHeight="1">
      <c r="A3130" s="95" t="s">
        <v>6451</v>
      </c>
      <c r="B3130" s="96" t="s">
        <v>6452</v>
      </c>
      <c r="C3130" s="95" t="s">
        <v>361</v>
      </c>
      <c r="D3130" s="97">
        <f>VLOOKUP(A3130,emop0321!D:E,2,0)</f>
        <v>186.98</v>
      </c>
      <c r="E3130" s="98"/>
      <c r="F3130" s="98"/>
    </row>
    <row r="3131" ht="11.25" customHeight="1">
      <c r="A3131" s="95" t="s">
        <v>6453</v>
      </c>
      <c r="B3131" s="96" t="s">
        <v>6454</v>
      </c>
      <c r="C3131" s="95" t="s">
        <v>361</v>
      </c>
      <c r="D3131" s="97">
        <f>VLOOKUP(A3131,emop0321!D:E,2,0)</f>
        <v>246.99</v>
      </c>
      <c r="E3131" s="98"/>
      <c r="F3131" s="98"/>
    </row>
    <row r="3132" ht="11.25" customHeight="1">
      <c r="A3132" s="95" t="s">
        <v>6455</v>
      </c>
      <c r="B3132" s="96" t="s">
        <v>6456</v>
      </c>
      <c r="C3132" s="95" t="s">
        <v>361</v>
      </c>
      <c r="D3132" s="97">
        <f>VLOOKUP(A3132,emop0321!D:E,2,0)</f>
        <v>305.82</v>
      </c>
      <c r="E3132" s="98"/>
      <c r="F3132" s="98"/>
    </row>
    <row r="3133" ht="11.25" customHeight="1">
      <c r="A3133" s="95" t="s">
        <v>6457</v>
      </c>
      <c r="B3133" s="96" t="s">
        <v>6458</v>
      </c>
      <c r="C3133" s="95" t="s">
        <v>361</v>
      </c>
      <c r="D3133" s="97">
        <f>VLOOKUP(A3133,emop0321!D:E,2,0)</f>
        <v>65.23</v>
      </c>
      <c r="E3133" s="98"/>
      <c r="F3133" s="98"/>
    </row>
    <row r="3134" ht="11.25" customHeight="1">
      <c r="A3134" s="95" t="s">
        <v>6459</v>
      </c>
      <c r="B3134" s="96" t="s">
        <v>6460</v>
      </c>
      <c r="C3134" s="95" t="s">
        <v>361</v>
      </c>
      <c r="D3134" s="97">
        <f>VLOOKUP(A3134,emop0321!D:E,2,0)</f>
        <v>111.64</v>
      </c>
      <c r="E3134" s="98"/>
      <c r="F3134" s="98"/>
    </row>
    <row r="3135" ht="11.25" customHeight="1">
      <c r="A3135" s="95" t="s">
        <v>6461</v>
      </c>
      <c r="B3135" s="96" t="s">
        <v>6462</v>
      </c>
      <c r="C3135" s="95" t="s">
        <v>361</v>
      </c>
      <c r="D3135" s="97">
        <f>VLOOKUP(A3135,emop0321!D:E,2,0)</f>
        <v>120.27</v>
      </c>
      <c r="E3135" s="98"/>
      <c r="F3135" s="98"/>
    </row>
    <row r="3136" ht="11.25" customHeight="1">
      <c r="A3136" s="95" t="s">
        <v>6463</v>
      </c>
      <c r="B3136" s="96" t="s">
        <v>6464</v>
      </c>
      <c r="C3136" s="95" t="s">
        <v>361</v>
      </c>
      <c r="D3136" s="97">
        <f>VLOOKUP(A3136,emop0321!D:E,2,0)</f>
        <v>137.24</v>
      </c>
      <c r="E3136" s="98"/>
      <c r="F3136" s="98"/>
    </row>
    <row r="3137" ht="11.25" customHeight="1">
      <c r="A3137" s="95" t="s">
        <v>6465</v>
      </c>
      <c r="B3137" s="96" t="s">
        <v>6466</v>
      </c>
      <c r="C3137" s="95" t="s">
        <v>361</v>
      </c>
      <c r="D3137" s="97">
        <f>VLOOKUP(A3137,emop0321!D:E,2,0)</f>
        <v>143.88</v>
      </c>
      <c r="E3137" s="98"/>
      <c r="F3137" s="98"/>
    </row>
    <row r="3138" ht="11.25" customHeight="1">
      <c r="A3138" s="95" t="s">
        <v>6467</v>
      </c>
      <c r="B3138" s="96" t="s">
        <v>6468</v>
      </c>
      <c r="C3138" s="95" t="s">
        <v>361</v>
      </c>
      <c r="D3138" s="97">
        <f>VLOOKUP(A3138,emop0321!D:E,2,0)</f>
        <v>167.09</v>
      </c>
      <c r="E3138" s="98"/>
      <c r="F3138" s="98"/>
    </row>
    <row r="3139" ht="11.25" customHeight="1">
      <c r="A3139" s="95" t="s">
        <v>6469</v>
      </c>
      <c r="B3139" s="96" t="s">
        <v>6470</v>
      </c>
      <c r="C3139" s="95" t="s">
        <v>361</v>
      </c>
      <c r="D3139" s="97">
        <f>VLOOKUP(A3139,emop0321!D:E,2,0)</f>
        <v>183.02</v>
      </c>
      <c r="E3139" s="98"/>
      <c r="F3139" s="98"/>
    </row>
    <row r="3140" ht="11.25" customHeight="1">
      <c r="A3140" s="95" t="s">
        <v>6471</v>
      </c>
      <c r="B3140" s="96" t="s">
        <v>6472</v>
      </c>
      <c r="C3140" s="95" t="s">
        <v>361</v>
      </c>
      <c r="D3140" s="97">
        <f>VLOOKUP(A3140,emop0321!D:E,2,0)</f>
        <v>228.32</v>
      </c>
      <c r="E3140" s="98"/>
      <c r="F3140" s="98"/>
    </row>
    <row r="3141" ht="11.25" customHeight="1">
      <c r="A3141" s="95" t="s">
        <v>6473</v>
      </c>
      <c r="B3141" s="96" t="s">
        <v>6474</v>
      </c>
      <c r="C3141" s="95" t="s">
        <v>361</v>
      </c>
      <c r="D3141" s="97">
        <f>VLOOKUP(A3141,emop0321!D:E,2,0)</f>
        <v>265.9</v>
      </c>
      <c r="E3141" s="98"/>
      <c r="F3141" s="98"/>
    </row>
    <row r="3142" ht="11.25" customHeight="1">
      <c r="A3142" s="95" t="s">
        <v>6475</v>
      </c>
      <c r="B3142" s="96" t="s">
        <v>6476</v>
      </c>
      <c r="C3142" s="95" t="s">
        <v>361</v>
      </c>
      <c r="D3142" s="97">
        <f>VLOOKUP(A3142,emop0321!D:E,2,0)</f>
        <v>269.21</v>
      </c>
      <c r="E3142" s="98"/>
      <c r="F3142" s="98"/>
    </row>
    <row r="3143" ht="11.25" customHeight="1">
      <c r="A3143" s="95" t="s">
        <v>6477</v>
      </c>
      <c r="B3143" s="96" t="s">
        <v>6478</v>
      </c>
      <c r="C3143" s="95" t="s">
        <v>361</v>
      </c>
      <c r="D3143" s="97">
        <f>VLOOKUP(A3143,emop0321!D:E,2,0)</f>
        <v>293.89</v>
      </c>
      <c r="E3143" s="98"/>
      <c r="F3143" s="98"/>
    </row>
    <row r="3144" ht="11.25" customHeight="1">
      <c r="A3144" s="95" t="s">
        <v>6479</v>
      </c>
      <c r="B3144" s="96" t="s">
        <v>6480</v>
      </c>
      <c r="C3144" s="95" t="s">
        <v>361</v>
      </c>
      <c r="D3144" s="97">
        <f>VLOOKUP(A3144,emop0321!D:E,2,0)</f>
        <v>361.4</v>
      </c>
      <c r="E3144" s="98"/>
      <c r="F3144" s="98"/>
    </row>
    <row r="3145" ht="11.25" customHeight="1">
      <c r="A3145" s="95" t="s">
        <v>6481</v>
      </c>
      <c r="B3145" s="96" t="s">
        <v>6482</v>
      </c>
      <c r="C3145" s="95" t="s">
        <v>361</v>
      </c>
      <c r="D3145" s="97">
        <f>VLOOKUP(A3145,emop0321!D:E,2,0)</f>
        <v>316.05</v>
      </c>
      <c r="E3145" s="98"/>
      <c r="F3145" s="98"/>
    </row>
    <row r="3146" ht="11.25" customHeight="1">
      <c r="A3146" s="95" t="s">
        <v>6483</v>
      </c>
      <c r="B3146" s="96" t="s">
        <v>6484</v>
      </c>
      <c r="C3146" s="95" t="s">
        <v>361</v>
      </c>
      <c r="D3146" s="97">
        <f>VLOOKUP(A3146,emop0321!D:E,2,0)</f>
        <v>345.7</v>
      </c>
      <c r="E3146" s="98"/>
      <c r="F3146" s="98"/>
    </row>
    <row r="3147" ht="11.25" customHeight="1">
      <c r="A3147" s="95" t="s">
        <v>6485</v>
      </c>
      <c r="B3147" s="96" t="s">
        <v>6486</v>
      </c>
      <c r="C3147" s="95" t="s">
        <v>361</v>
      </c>
      <c r="D3147" s="97">
        <f>VLOOKUP(A3147,emop0321!D:E,2,0)</f>
        <v>426.17</v>
      </c>
      <c r="E3147" s="98"/>
      <c r="F3147" s="98"/>
    </row>
    <row r="3148" ht="11.25" customHeight="1">
      <c r="A3148" s="95" t="s">
        <v>6487</v>
      </c>
      <c r="B3148" s="96" t="s">
        <v>6488</v>
      </c>
      <c r="C3148" s="95" t="s">
        <v>282</v>
      </c>
      <c r="D3148" s="97">
        <f>VLOOKUP(A3148,emop0321!D:E,2,0)</f>
        <v>9.02</v>
      </c>
      <c r="E3148" s="98"/>
      <c r="F3148" s="98"/>
    </row>
    <row r="3149" ht="11.25" customHeight="1">
      <c r="A3149" s="95" t="s">
        <v>6489</v>
      </c>
      <c r="B3149" s="96" t="s">
        <v>6490</v>
      </c>
      <c r="C3149" s="95" t="s">
        <v>282</v>
      </c>
      <c r="D3149" s="97">
        <f>VLOOKUP(A3149,emop0321!D:E,2,0)</f>
        <v>16.82</v>
      </c>
      <c r="E3149" s="98"/>
      <c r="F3149" s="98"/>
    </row>
    <row r="3150" ht="11.25" customHeight="1">
      <c r="A3150" s="95" t="s">
        <v>6491</v>
      </c>
      <c r="B3150" s="96" t="s">
        <v>6492</v>
      </c>
      <c r="C3150" s="95" t="s">
        <v>282</v>
      </c>
      <c r="D3150" s="97">
        <f>VLOOKUP(A3150,emop0321!D:E,2,0)</f>
        <v>20.85</v>
      </c>
      <c r="E3150" s="98"/>
      <c r="F3150" s="98"/>
    </row>
    <row r="3151" ht="11.25" customHeight="1">
      <c r="A3151" s="95" t="s">
        <v>6493</v>
      </c>
      <c r="B3151" s="96" t="s">
        <v>6494</v>
      </c>
      <c r="C3151" s="95" t="s">
        <v>282</v>
      </c>
      <c r="D3151" s="97">
        <f>VLOOKUP(A3151,emop0321!D:E,2,0)</f>
        <v>125.4</v>
      </c>
      <c r="E3151" s="98"/>
      <c r="F3151" s="98"/>
    </row>
    <row r="3152" ht="11.25" customHeight="1">
      <c r="A3152" s="95" t="s">
        <v>6495</v>
      </c>
      <c r="B3152" s="96" t="s">
        <v>6496</v>
      </c>
      <c r="C3152" s="95" t="s">
        <v>282</v>
      </c>
      <c r="D3152" s="97">
        <f>VLOOKUP(A3152,emop0321!D:E,2,0)</f>
        <v>154.86</v>
      </c>
      <c r="E3152" s="98"/>
      <c r="F3152" s="98"/>
    </row>
    <row r="3153" ht="11.25" customHeight="1">
      <c r="A3153" s="95" t="s">
        <v>6497</v>
      </c>
      <c r="B3153" s="96" t="s">
        <v>6498</v>
      </c>
      <c r="C3153" s="95" t="s">
        <v>282</v>
      </c>
      <c r="D3153" s="97">
        <f>VLOOKUP(A3153,emop0321!D:E,2,0)</f>
        <v>182.45</v>
      </c>
      <c r="E3153" s="98"/>
      <c r="F3153" s="98"/>
    </row>
    <row r="3154" ht="11.25" customHeight="1">
      <c r="A3154" s="95" t="s">
        <v>6499</v>
      </c>
      <c r="B3154" s="96" t="s">
        <v>6500</v>
      </c>
      <c r="C3154" s="95" t="s">
        <v>282</v>
      </c>
      <c r="D3154" s="97">
        <f>VLOOKUP(A3154,emop0321!D:E,2,0)</f>
        <v>213.93</v>
      </c>
      <c r="E3154" s="98"/>
      <c r="F3154" s="98"/>
    </row>
    <row r="3155" ht="11.25" customHeight="1">
      <c r="A3155" s="95" t="s">
        <v>6501</v>
      </c>
      <c r="B3155" s="96" t="s">
        <v>6502</v>
      </c>
      <c r="C3155" s="95" t="s">
        <v>282</v>
      </c>
      <c r="D3155" s="97">
        <f>VLOOKUP(A3155,emop0321!D:E,2,0)</f>
        <v>242.27</v>
      </c>
      <c r="E3155" s="98"/>
      <c r="F3155" s="98"/>
    </row>
    <row r="3156" ht="11.25" customHeight="1">
      <c r="A3156" s="95" t="s">
        <v>6503</v>
      </c>
      <c r="B3156" s="96" t="s">
        <v>6504</v>
      </c>
      <c r="C3156" s="95" t="s">
        <v>282</v>
      </c>
      <c r="D3156" s="97">
        <f>VLOOKUP(A3156,emop0321!D:E,2,0)</f>
        <v>274.58</v>
      </c>
      <c r="E3156" s="98"/>
      <c r="F3156" s="98"/>
    </row>
    <row r="3157" ht="11.25" customHeight="1">
      <c r="A3157" s="95" t="s">
        <v>6505</v>
      </c>
      <c r="B3157" s="96" t="s">
        <v>6506</v>
      </c>
      <c r="C3157" s="95" t="s">
        <v>282</v>
      </c>
      <c r="D3157" s="97">
        <f>VLOOKUP(A3157,emop0321!D:E,2,0)</f>
        <v>303.07</v>
      </c>
      <c r="E3157" s="98"/>
      <c r="F3157" s="98"/>
    </row>
    <row r="3158" ht="11.25" customHeight="1">
      <c r="A3158" s="95" t="s">
        <v>6507</v>
      </c>
      <c r="B3158" s="96" t="s">
        <v>6508</v>
      </c>
      <c r="C3158" s="95" t="s">
        <v>282</v>
      </c>
      <c r="D3158" s="97">
        <f>VLOOKUP(A3158,emop0321!D:E,2,0)</f>
        <v>332.78</v>
      </c>
      <c r="E3158" s="98"/>
      <c r="F3158" s="98"/>
    </row>
    <row r="3159" ht="11.25" customHeight="1">
      <c r="A3159" s="95" t="s">
        <v>6509</v>
      </c>
      <c r="B3159" s="96" t="s">
        <v>6510</v>
      </c>
      <c r="C3159" s="95" t="s">
        <v>282</v>
      </c>
      <c r="D3159" s="97">
        <f>VLOOKUP(A3159,emop0321!D:E,2,0)</f>
        <v>146.38</v>
      </c>
      <c r="E3159" s="98"/>
      <c r="F3159" s="98"/>
    </row>
    <row r="3160" ht="11.25" customHeight="1">
      <c r="A3160" s="95" t="s">
        <v>6511</v>
      </c>
      <c r="B3160" s="96" t="s">
        <v>6512</v>
      </c>
      <c r="C3160" s="95" t="s">
        <v>282</v>
      </c>
      <c r="D3160" s="97">
        <f>VLOOKUP(A3160,emop0321!D:E,2,0)</f>
        <v>182.98</v>
      </c>
      <c r="E3160" s="98"/>
      <c r="F3160" s="98"/>
    </row>
    <row r="3161" ht="11.25" customHeight="1">
      <c r="A3161" s="95" t="s">
        <v>6513</v>
      </c>
      <c r="B3161" s="96" t="s">
        <v>6514</v>
      </c>
      <c r="C3161" s="95" t="s">
        <v>282</v>
      </c>
      <c r="D3161" s="97">
        <f>VLOOKUP(A3161,emop0321!D:E,2,0)</f>
        <v>217.48</v>
      </c>
      <c r="E3161" s="98"/>
      <c r="F3161" s="98"/>
    </row>
    <row r="3162" ht="11.25" customHeight="1">
      <c r="A3162" s="95" t="s">
        <v>6515</v>
      </c>
      <c r="B3162" s="96" t="s">
        <v>6516</v>
      </c>
      <c r="C3162" s="95" t="s">
        <v>282</v>
      </c>
      <c r="D3162" s="97">
        <f>VLOOKUP(A3162,emop0321!D:E,2,0)</f>
        <v>255.86</v>
      </c>
      <c r="E3162" s="98"/>
      <c r="F3162" s="98"/>
    </row>
    <row r="3163" ht="11.25" customHeight="1">
      <c r="A3163" s="95" t="s">
        <v>6517</v>
      </c>
      <c r="B3163" s="96" t="s">
        <v>6518</v>
      </c>
      <c r="C3163" s="95" t="s">
        <v>282</v>
      </c>
      <c r="D3163" s="97">
        <f>VLOOKUP(A3163,emop0321!D:E,2,0)</f>
        <v>291.47</v>
      </c>
      <c r="E3163" s="98"/>
      <c r="F3163" s="98"/>
    </row>
    <row r="3164" ht="11.25" customHeight="1">
      <c r="A3164" s="95" t="s">
        <v>6519</v>
      </c>
      <c r="B3164" s="96" t="s">
        <v>6520</v>
      </c>
      <c r="C3164" s="95" t="s">
        <v>282</v>
      </c>
      <c r="D3164" s="97">
        <f>VLOOKUP(A3164,emop0321!D:E,2,0)</f>
        <v>330.7</v>
      </c>
      <c r="E3164" s="98"/>
      <c r="F3164" s="98"/>
    </row>
    <row r="3165" ht="11.25" customHeight="1">
      <c r="A3165" s="95" t="s">
        <v>6521</v>
      </c>
      <c r="B3165" s="96" t="s">
        <v>6522</v>
      </c>
      <c r="C3165" s="95" t="s">
        <v>282</v>
      </c>
      <c r="D3165" s="97">
        <f>VLOOKUP(A3165,emop0321!D:E,2,0)</f>
        <v>366.32</v>
      </c>
      <c r="E3165" s="98"/>
      <c r="F3165" s="98"/>
    </row>
    <row r="3166" ht="11.25" customHeight="1">
      <c r="A3166" s="95" t="s">
        <v>6523</v>
      </c>
      <c r="B3166" s="96" t="s">
        <v>6524</v>
      </c>
      <c r="C3166" s="95" t="s">
        <v>282</v>
      </c>
      <c r="D3166" s="97">
        <f>VLOOKUP(A3166,emop0321!D:E,2,0)</f>
        <v>403.03</v>
      </c>
      <c r="E3166" s="98"/>
      <c r="F3166" s="98"/>
    </row>
    <row r="3167" ht="11.25" customHeight="1">
      <c r="A3167" s="95" t="s">
        <v>6525</v>
      </c>
      <c r="B3167" s="96" t="s">
        <v>6526</v>
      </c>
      <c r="C3167" s="95" t="s">
        <v>282</v>
      </c>
      <c r="D3167" s="97">
        <f>VLOOKUP(A3167,emop0321!D:E,2,0)</f>
        <v>482.06</v>
      </c>
      <c r="E3167" s="98"/>
      <c r="F3167" s="98"/>
    </row>
    <row r="3168" ht="11.25" customHeight="1">
      <c r="A3168" s="95" t="s">
        <v>6527</v>
      </c>
      <c r="B3168" s="96" t="s">
        <v>6528</v>
      </c>
      <c r="C3168" s="95" t="s">
        <v>282</v>
      </c>
      <c r="D3168" s="97">
        <f>VLOOKUP(A3168,emop0321!D:E,2,0)</f>
        <v>579.19</v>
      </c>
      <c r="E3168" s="98"/>
      <c r="F3168" s="98"/>
    </row>
    <row r="3169" ht="11.25" customHeight="1">
      <c r="A3169" s="95" t="s">
        <v>6529</v>
      </c>
      <c r="B3169" s="96" t="s">
        <v>6530</v>
      </c>
      <c r="C3169" s="95" t="s">
        <v>282</v>
      </c>
      <c r="D3169" s="97">
        <f>VLOOKUP(A3169,emop0321!D:E,2,0)</f>
        <v>665.68</v>
      </c>
      <c r="E3169" s="98"/>
      <c r="F3169" s="98"/>
    </row>
    <row r="3170" ht="11.25" customHeight="1">
      <c r="A3170" s="95" t="s">
        <v>6531</v>
      </c>
      <c r="B3170" s="96" t="s">
        <v>6532</v>
      </c>
      <c r="C3170" s="95" t="s">
        <v>282</v>
      </c>
      <c r="D3170" s="97">
        <f>VLOOKUP(A3170,emop0321!D:E,2,0)</f>
        <v>354.28</v>
      </c>
      <c r="E3170" s="98"/>
      <c r="F3170" s="98"/>
    </row>
    <row r="3171" ht="11.25" customHeight="1">
      <c r="A3171" s="95" t="s">
        <v>6533</v>
      </c>
      <c r="B3171" s="96" t="s">
        <v>6534</v>
      </c>
      <c r="C3171" s="95" t="s">
        <v>282</v>
      </c>
      <c r="D3171" s="97">
        <f>VLOOKUP(A3171,emop0321!D:E,2,0)</f>
        <v>402.41</v>
      </c>
      <c r="E3171" s="98"/>
      <c r="F3171" s="98"/>
    </row>
    <row r="3172" ht="11.25" customHeight="1">
      <c r="A3172" s="95" t="s">
        <v>6535</v>
      </c>
      <c r="B3172" s="96" t="s">
        <v>6536</v>
      </c>
      <c r="C3172" s="95" t="s">
        <v>282</v>
      </c>
      <c r="D3172" s="97">
        <f>VLOOKUP(A3172,emop0321!D:E,2,0)</f>
        <v>455.4</v>
      </c>
      <c r="E3172" s="98"/>
      <c r="F3172" s="98"/>
    </row>
    <row r="3173" ht="11.25" customHeight="1">
      <c r="A3173" s="95" t="s">
        <v>6537</v>
      </c>
      <c r="B3173" s="96" t="s">
        <v>6538</v>
      </c>
      <c r="C3173" s="95" t="s">
        <v>282</v>
      </c>
      <c r="D3173" s="97">
        <f>VLOOKUP(A3173,emop0321!D:E,2,0)</f>
        <v>503.53</v>
      </c>
      <c r="E3173" s="98"/>
      <c r="F3173" s="98"/>
    </row>
    <row r="3174" ht="11.25" customHeight="1">
      <c r="A3174" s="95" t="s">
        <v>6539</v>
      </c>
      <c r="B3174" s="96" t="s">
        <v>6540</v>
      </c>
      <c r="C3174" s="95" t="s">
        <v>282</v>
      </c>
      <c r="D3174" s="97">
        <f>VLOOKUP(A3174,emop0321!D:E,2,0)</f>
        <v>556.74</v>
      </c>
      <c r="E3174" s="98"/>
      <c r="F3174" s="98"/>
    </row>
    <row r="3175" ht="11.25" customHeight="1">
      <c r="A3175" s="95" t="s">
        <v>6541</v>
      </c>
      <c r="B3175" s="96" t="s">
        <v>6542</v>
      </c>
      <c r="C3175" s="95" t="s">
        <v>282</v>
      </c>
      <c r="D3175" s="97">
        <f>VLOOKUP(A3175,emop0321!D:E,2,0)</f>
        <v>682.44</v>
      </c>
      <c r="E3175" s="98"/>
      <c r="F3175" s="98"/>
    </row>
    <row r="3176" ht="11.25" customHeight="1">
      <c r="A3176" s="95" t="s">
        <v>6543</v>
      </c>
      <c r="B3176" s="96" t="s">
        <v>6544</v>
      </c>
      <c r="C3176" s="95" t="s">
        <v>282</v>
      </c>
      <c r="D3176" s="97">
        <f>VLOOKUP(A3176,emop0321!D:E,2,0)</f>
        <v>778.5</v>
      </c>
      <c r="E3176" s="98"/>
      <c r="F3176" s="98"/>
    </row>
    <row r="3177" ht="11.25" customHeight="1">
      <c r="A3177" s="95" t="s">
        <v>6545</v>
      </c>
      <c r="B3177" s="96" t="s">
        <v>6546</v>
      </c>
      <c r="C3177" s="95" t="s">
        <v>282</v>
      </c>
      <c r="D3177" s="97">
        <f>VLOOKUP(A3177,emop0321!D:E,2,0)</f>
        <v>884.88</v>
      </c>
      <c r="E3177" s="98"/>
      <c r="F3177" s="98"/>
    </row>
    <row r="3178" ht="11.25" customHeight="1">
      <c r="A3178" s="95" t="s">
        <v>6547</v>
      </c>
      <c r="B3178" s="96" t="s">
        <v>6548</v>
      </c>
      <c r="C3178" s="95" t="s">
        <v>282</v>
      </c>
      <c r="D3178" s="97">
        <f>VLOOKUP(A3178,emop0321!D:E,2,0)</f>
        <v>984.57</v>
      </c>
      <c r="E3178" s="98"/>
      <c r="F3178" s="98"/>
    </row>
    <row r="3179" ht="11.25" customHeight="1">
      <c r="A3179" s="95" t="s">
        <v>6549</v>
      </c>
      <c r="B3179" s="96" t="s">
        <v>6550</v>
      </c>
      <c r="C3179" s="95" t="s">
        <v>282</v>
      </c>
      <c r="D3179" s="97">
        <f>VLOOKUP(A3179,emop0321!D:E,2,0)</f>
        <v>1100.36</v>
      </c>
      <c r="E3179" s="98"/>
      <c r="F3179" s="98"/>
    </row>
    <row r="3180" ht="11.25" customHeight="1">
      <c r="A3180" s="95" t="s">
        <v>6551</v>
      </c>
      <c r="B3180" s="96" t="s">
        <v>6552</v>
      </c>
      <c r="C3180" s="95" t="s">
        <v>282</v>
      </c>
      <c r="D3180" s="97">
        <f>VLOOKUP(A3180,emop0321!D:E,2,0)</f>
        <v>1296.34</v>
      </c>
      <c r="E3180" s="98"/>
      <c r="F3180" s="98"/>
    </row>
    <row r="3181" ht="11.25" customHeight="1">
      <c r="A3181" s="95" t="s">
        <v>6553</v>
      </c>
      <c r="B3181" s="96" t="s">
        <v>6554</v>
      </c>
      <c r="C3181" s="95" t="s">
        <v>282</v>
      </c>
      <c r="D3181" s="97">
        <f>VLOOKUP(A3181,emop0321!D:E,2,0)</f>
        <v>537.05</v>
      </c>
      <c r="E3181" s="98"/>
      <c r="F3181" s="98"/>
    </row>
    <row r="3182" ht="11.25" customHeight="1">
      <c r="A3182" s="95" t="s">
        <v>6555</v>
      </c>
      <c r="B3182" s="96" t="s">
        <v>6556</v>
      </c>
      <c r="C3182" s="95" t="s">
        <v>282</v>
      </c>
      <c r="D3182" s="97">
        <f>VLOOKUP(A3182,emop0321!D:E,2,0)</f>
        <v>623.68</v>
      </c>
      <c r="E3182" s="98"/>
      <c r="F3182" s="98"/>
    </row>
    <row r="3183" ht="11.25" customHeight="1">
      <c r="A3183" s="95" t="s">
        <v>6557</v>
      </c>
      <c r="B3183" s="96" t="s">
        <v>6558</v>
      </c>
      <c r="C3183" s="95" t="s">
        <v>282</v>
      </c>
      <c r="D3183" s="97">
        <f>VLOOKUP(A3183,emop0321!D:E,2,0)</f>
        <v>707.86</v>
      </c>
      <c r="E3183" s="98"/>
      <c r="F3183" s="98"/>
    </row>
    <row r="3184" ht="11.25" customHeight="1">
      <c r="A3184" s="95" t="s">
        <v>6559</v>
      </c>
      <c r="B3184" s="96" t="s">
        <v>6560</v>
      </c>
      <c r="C3184" s="95" t="s">
        <v>282</v>
      </c>
      <c r="D3184" s="97">
        <f>VLOOKUP(A3184,emop0321!D:E,2,0)</f>
        <v>791.54</v>
      </c>
      <c r="E3184" s="98"/>
      <c r="F3184" s="98"/>
    </row>
    <row r="3185" ht="11.25" customHeight="1">
      <c r="A3185" s="95" t="s">
        <v>6561</v>
      </c>
      <c r="B3185" s="96" t="s">
        <v>6562</v>
      </c>
      <c r="C3185" s="95" t="s">
        <v>282</v>
      </c>
      <c r="D3185" s="97">
        <f>VLOOKUP(A3185,emop0321!D:E,2,0)</f>
        <v>872.58</v>
      </c>
      <c r="E3185" s="98"/>
      <c r="F3185" s="98"/>
    </row>
    <row r="3186" ht="11.25" customHeight="1">
      <c r="A3186" s="95" t="s">
        <v>6563</v>
      </c>
      <c r="B3186" s="96" t="s">
        <v>6564</v>
      </c>
      <c r="C3186" s="95" t="s">
        <v>282</v>
      </c>
      <c r="D3186" s="97">
        <f>VLOOKUP(A3186,emop0321!D:E,2,0)</f>
        <v>1061.06</v>
      </c>
      <c r="E3186" s="98"/>
      <c r="F3186" s="98"/>
    </row>
    <row r="3187" ht="11.25" customHeight="1">
      <c r="A3187" s="95" t="s">
        <v>6565</v>
      </c>
      <c r="B3187" s="96" t="s">
        <v>6566</v>
      </c>
      <c r="C3187" s="95" t="s">
        <v>282</v>
      </c>
      <c r="D3187" s="97">
        <f>VLOOKUP(A3187,emop0321!D:E,2,0)</f>
        <v>1219.15</v>
      </c>
      <c r="E3187" s="98"/>
      <c r="F3187" s="98"/>
    </row>
    <row r="3188" ht="11.25" customHeight="1">
      <c r="A3188" s="95" t="s">
        <v>6567</v>
      </c>
      <c r="B3188" s="96" t="s">
        <v>6568</v>
      </c>
      <c r="C3188" s="95" t="s">
        <v>282</v>
      </c>
      <c r="D3188" s="97">
        <f>VLOOKUP(A3188,emop0321!D:E,2,0)</f>
        <v>1403.4</v>
      </c>
      <c r="E3188" s="98"/>
      <c r="F3188" s="98"/>
    </row>
    <row r="3189" ht="11.25" customHeight="1">
      <c r="A3189" s="95" t="s">
        <v>6569</v>
      </c>
      <c r="B3189" s="96" t="s">
        <v>6570</v>
      </c>
      <c r="C3189" s="95" t="s">
        <v>282</v>
      </c>
      <c r="D3189" s="97">
        <f>VLOOKUP(A3189,emop0321!D:E,2,0)</f>
        <v>1558.98</v>
      </c>
      <c r="E3189" s="98"/>
      <c r="F3189" s="98"/>
    </row>
    <row r="3190" ht="11.25" customHeight="1">
      <c r="A3190" s="95" t="s">
        <v>6571</v>
      </c>
      <c r="B3190" s="96" t="s">
        <v>6572</v>
      </c>
      <c r="C3190" s="95" t="s">
        <v>282</v>
      </c>
      <c r="D3190" s="97">
        <f>VLOOKUP(A3190,emop0321!D:E,2,0)</f>
        <v>1752.15</v>
      </c>
      <c r="E3190" s="98"/>
      <c r="F3190" s="98"/>
    </row>
    <row r="3191" ht="11.25" customHeight="1">
      <c r="A3191" s="95" t="s">
        <v>6573</v>
      </c>
      <c r="B3191" s="96" t="s">
        <v>6574</v>
      </c>
      <c r="C3191" s="95" t="s">
        <v>282</v>
      </c>
      <c r="D3191" s="97">
        <f>VLOOKUP(A3191,emop0321!D:E,2,0)</f>
        <v>2068.35</v>
      </c>
      <c r="E3191" s="98"/>
      <c r="F3191" s="98"/>
    </row>
    <row r="3192" ht="11.25" customHeight="1">
      <c r="A3192" s="95" t="s">
        <v>6575</v>
      </c>
      <c r="B3192" s="96" t="s">
        <v>6576</v>
      </c>
      <c r="C3192" s="95" t="s">
        <v>282</v>
      </c>
      <c r="D3192" s="97">
        <f>VLOOKUP(A3192,emop0321!D:E,2,0)</f>
        <v>2250.02</v>
      </c>
      <c r="E3192" s="98"/>
      <c r="F3192" s="98"/>
    </row>
    <row r="3193" ht="11.25" customHeight="1">
      <c r="A3193" s="95" t="s">
        <v>6577</v>
      </c>
      <c r="B3193" s="96" t="s">
        <v>6578</v>
      </c>
      <c r="C3193" s="95" t="s">
        <v>282</v>
      </c>
      <c r="D3193" s="97">
        <f>VLOOKUP(A3193,emop0321!D:E,2,0)</f>
        <v>2563.73</v>
      </c>
      <c r="E3193" s="98"/>
      <c r="F3193" s="98"/>
    </row>
    <row r="3194" ht="11.25" customHeight="1">
      <c r="A3194" s="95" t="s">
        <v>6579</v>
      </c>
      <c r="B3194" s="96" t="s">
        <v>6580</v>
      </c>
      <c r="C3194" s="95" t="s">
        <v>282</v>
      </c>
      <c r="D3194" s="97">
        <f>VLOOKUP(A3194,emop0321!D:E,2,0)</f>
        <v>3386.42</v>
      </c>
      <c r="E3194" s="98"/>
      <c r="F3194" s="98"/>
    </row>
    <row r="3195" ht="11.25" customHeight="1">
      <c r="A3195" s="95" t="s">
        <v>6581</v>
      </c>
      <c r="B3195" s="96" t="s">
        <v>6582</v>
      </c>
      <c r="C3195" s="95" t="s">
        <v>282</v>
      </c>
      <c r="D3195" s="97">
        <f>VLOOKUP(A3195,emop0321!D:E,2,0)</f>
        <v>4206.55</v>
      </c>
      <c r="E3195" s="98"/>
      <c r="F3195" s="98"/>
    </row>
    <row r="3196" ht="11.25" customHeight="1">
      <c r="A3196" s="95" t="s">
        <v>6583</v>
      </c>
      <c r="B3196" s="96" t="s">
        <v>6584</v>
      </c>
      <c r="C3196" s="95" t="s">
        <v>282</v>
      </c>
      <c r="D3196" s="97">
        <f>VLOOKUP(A3196,emop0321!D:E,2,0)</f>
        <v>1229</v>
      </c>
      <c r="E3196" s="98"/>
      <c r="F3196" s="98"/>
    </row>
    <row r="3197" ht="11.25" customHeight="1">
      <c r="A3197" s="95" t="s">
        <v>6585</v>
      </c>
      <c r="B3197" s="96" t="s">
        <v>6586</v>
      </c>
      <c r="C3197" s="95" t="s">
        <v>282</v>
      </c>
      <c r="D3197" s="97">
        <f>VLOOKUP(A3197,emop0321!D:E,2,0)</f>
        <v>1492.56</v>
      </c>
      <c r="E3197" s="98"/>
      <c r="F3197" s="98"/>
    </row>
    <row r="3198" ht="11.25" customHeight="1">
      <c r="A3198" s="95" t="s">
        <v>6587</v>
      </c>
      <c r="B3198" s="96" t="s">
        <v>6588</v>
      </c>
      <c r="C3198" s="95" t="s">
        <v>282</v>
      </c>
      <c r="D3198" s="97">
        <f>VLOOKUP(A3198,emop0321!D:E,2,0)</f>
        <v>1703.39</v>
      </c>
      <c r="E3198" s="98"/>
      <c r="F3198" s="98"/>
    </row>
    <row r="3199" ht="11.25" customHeight="1">
      <c r="A3199" s="95" t="s">
        <v>6589</v>
      </c>
      <c r="B3199" s="96" t="s">
        <v>6590</v>
      </c>
      <c r="C3199" s="95" t="s">
        <v>282</v>
      </c>
      <c r="D3199" s="97">
        <f>VLOOKUP(A3199,emop0321!D:E,2,0)</f>
        <v>1950.85</v>
      </c>
      <c r="E3199" s="98"/>
      <c r="F3199" s="98"/>
    </row>
    <row r="3200" ht="11.25" customHeight="1">
      <c r="A3200" s="95" t="s">
        <v>6591</v>
      </c>
      <c r="B3200" s="96" t="s">
        <v>6592</v>
      </c>
      <c r="C3200" s="95" t="s">
        <v>282</v>
      </c>
      <c r="D3200" s="97">
        <f>VLOOKUP(A3200,emop0321!D:E,2,0)</f>
        <v>2158.35</v>
      </c>
      <c r="E3200" s="98"/>
      <c r="F3200" s="98"/>
    </row>
    <row r="3201" ht="11.25" customHeight="1">
      <c r="A3201" s="95" t="s">
        <v>6593</v>
      </c>
      <c r="B3201" s="96" t="s">
        <v>6594</v>
      </c>
      <c r="C3201" s="95" t="s">
        <v>282</v>
      </c>
      <c r="D3201" s="97">
        <f>VLOOKUP(A3201,emop0321!D:E,2,0)</f>
        <v>2409.67</v>
      </c>
      <c r="E3201" s="98"/>
      <c r="F3201" s="98"/>
    </row>
    <row r="3202" ht="11.25" customHeight="1">
      <c r="A3202" s="95" t="s">
        <v>6595</v>
      </c>
      <c r="B3202" s="96" t="s">
        <v>6596</v>
      </c>
      <c r="C3202" s="95" t="s">
        <v>282</v>
      </c>
      <c r="D3202" s="97">
        <f>VLOOKUP(A3202,emop0321!D:E,2,0)</f>
        <v>2831.35</v>
      </c>
      <c r="E3202" s="98"/>
      <c r="F3202" s="98"/>
    </row>
    <row r="3203" ht="11.25" customHeight="1">
      <c r="A3203" s="95" t="s">
        <v>6597</v>
      </c>
      <c r="B3203" s="96" t="s">
        <v>6598</v>
      </c>
      <c r="C3203" s="95" t="s">
        <v>282</v>
      </c>
      <c r="D3203" s="97">
        <f>VLOOKUP(A3203,emop0321!D:E,2,0)</f>
        <v>3531.17</v>
      </c>
      <c r="E3203" s="98"/>
      <c r="F3203" s="98"/>
    </row>
    <row r="3204" ht="11.25" customHeight="1">
      <c r="A3204" s="95" t="s">
        <v>6599</v>
      </c>
      <c r="B3204" s="96" t="s">
        <v>6600</v>
      </c>
      <c r="C3204" s="95" t="s">
        <v>282</v>
      </c>
      <c r="D3204" s="97">
        <f>VLOOKUP(A3204,emop0321!D:E,2,0)</f>
        <v>4120.21</v>
      </c>
      <c r="E3204" s="98"/>
      <c r="F3204" s="98"/>
    </row>
    <row r="3205" ht="11.25" customHeight="1">
      <c r="A3205" s="95" t="s">
        <v>6601</v>
      </c>
      <c r="B3205" s="96" t="s">
        <v>6602</v>
      </c>
      <c r="C3205" s="95" t="s">
        <v>282</v>
      </c>
      <c r="D3205" s="97">
        <f>VLOOKUP(A3205,emop0321!D:E,2,0)</f>
        <v>4227.3</v>
      </c>
      <c r="E3205" s="98"/>
      <c r="F3205" s="98"/>
    </row>
    <row r="3206" ht="11.25" customHeight="1">
      <c r="A3206" s="95" t="s">
        <v>6603</v>
      </c>
      <c r="B3206" s="96" t="s">
        <v>6604</v>
      </c>
      <c r="C3206" s="95" t="s">
        <v>282</v>
      </c>
      <c r="D3206" s="97">
        <f>VLOOKUP(A3206,emop0321!D:E,2,0)</f>
        <v>4690.18</v>
      </c>
      <c r="E3206" s="98"/>
      <c r="F3206" s="98"/>
    </row>
    <row r="3207" ht="11.25" customHeight="1">
      <c r="A3207" s="95" t="s">
        <v>6605</v>
      </c>
      <c r="B3207" s="96" t="s">
        <v>6606</v>
      </c>
      <c r="C3207" s="95" t="s">
        <v>282</v>
      </c>
      <c r="D3207" s="97">
        <f>VLOOKUP(A3207,emop0321!D:E,2,0)</f>
        <v>5858.02</v>
      </c>
      <c r="E3207" s="98"/>
      <c r="F3207" s="98"/>
    </row>
    <row r="3208" ht="11.25" customHeight="1">
      <c r="A3208" s="95" t="s">
        <v>6607</v>
      </c>
      <c r="B3208" s="96" t="s">
        <v>6608</v>
      </c>
      <c r="C3208" s="95" t="s">
        <v>282</v>
      </c>
      <c r="D3208" s="97">
        <f>VLOOKUP(A3208,emop0321!D:E,2,0)</f>
        <v>5361.76</v>
      </c>
      <c r="E3208" s="98"/>
      <c r="F3208" s="98"/>
    </row>
    <row r="3209" ht="11.25" customHeight="1">
      <c r="A3209" s="95" t="s">
        <v>6609</v>
      </c>
      <c r="B3209" s="96" t="s">
        <v>6610</v>
      </c>
      <c r="C3209" s="95" t="s">
        <v>282</v>
      </c>
      <c r="D3209" s="97">
        <f>VLOOKUP(A3209,emop0321!D:E,2,0)</f>
        <v>5950.02</v>
      </c>
      <c r="E3209" s="98"/>
      <c r="F3209" s="98"/>
    </row>
    <row r="3210" ht="11.25" customHeight="1">
      <c r="A3210" s="95" t="s">
        <v>6611</v>
      </c>
      <c r="B3210" s="96" t="s">
        <v>6612</v>
      </c>
      <c r="C3210" s="95" t="s">
        <v>282</v>
      </c>
      <c r="D3210" s="97">
        <f>VLOOKUP(A3210,emop0321!D:E,2,0)</f>
        <v>7434.21</v>
      </c>
      <c r="E3210" s="98"/>
      <c r="F3210" s="98"/>
    </row>
    <row r="3211" ht="11.25" customHeight="1">
      <c r="A3211" s="95" t="s">
        <v>6613</v>
      </c>
      <c r="B3211" s="96" t="s">
        <v>6614</v>
      </c>
      <c r="C3211" s="95" t="s">
        <v>282</v>
      </c>
      <c r="D3211" s="97">
        <f>VLOOKUP(A3211,emop0321!D:E,2,0)</f>
        <v>66.63</v>
      </c>
      <c r="E3211" s="98"/>
      <c r="F3211" s="98"/>
    </row>
    <row r="3212" ht="11.25" customHeight="1">
      <c r="A3212" s="95" t="s">
        <v>6615</v>
      </c>
      <c r="B3212" s="96" t="s">
        <v>6616</v>
      </c>
      <c r="C3212" s="95" t="s">
        <v>282</v>
      </c>
      <c r="D3212" s="97">
        <f>VLOOKUP(A3212,emop0321!D:E,2,0)</f>
        <v>88.82</v>
      </c>
      <c r="E3212" s="98"/>
      <c r="F3212" s="98"/>
    </row>
    <row r="3213" ht="11.25" customHeight="1">
      <c r="A3213" s="95" t="s">
        <v>6617</v>
      </c>
      <c r="B3213" s="96" t="s">
        <v>6618</v>
      </c>
      <c r="C3213" s="95" t="s">
        <v>282</v>
      </c>
      <c r="D3213" s="97">
        <f>VLOOKUP(A3213,emop0321!D:E,2,0)</f>
        <v>111.04</v>
      </c>
      <c r="E3213" s="98"/>
      <c r="F3213" s="98"/>
    </row>
    <row r="3214" ht="11.25" customHeight="1">
      <c r="A3214" s="95" t="s">
        <v>6619</v>
      </c>
      <c r="B3214" s="96" t="s">
        <v>6620</v>
      </c>
      <c r="C3214" s="95" t="s">
        <v>282</v>
      </c>
      <c r="D3214" s="97">
        <f>VLOOKUP(A3214,emop0321!D:E,2,0)</f>
        <v>133.21</v>
      </c>
      <c r="E3214" s="98"/>
      <c r="F3214" s="98"/>
    </row>
    <row r="3215" ht="11.25" customHeight="1">
      <c r="A3215" s="95" t="s">
        <v>6621</v>
      </c>
      <c r="B3215" s="96" t="s">
        <v>6622</v>
      </c>
      <c r="C3215" s="95" t="s">
        <v>282</v>
      </c>
      <c r="D3215" s="97">
        <f>VLOOKUP(A3215,emop0321!D:E,2,0)</f>
        <v>177.76</v>
      </c>
      <c r="E3215" s="98"/>
      <c r="F3215" s="98"/>
    </row>
    <row r="3216" ht="11.25" customHeight="1">
      <c r="A3216" s="95" t="s">
        <v>6623</v>
      </c>
      <c r="B3216" s="96" t="s">
        <v>6624</v>
      </c>
      <c r="C3216" s="95" t="s">
        <v>282</v>
      </c>
      <c r="D3216" s="97">
        <f>VLOOKUP(A3216,emop0321!D:E,2,0)</f>
        <v>200</v>
      </c>
      <c r="E3216" s="98"/>
      <c r="F3216" s="98"/>
    </row>
    <row r="3217" ht="11.25" customHeight="1">
      <c r="A3217" s="95" t="s">
        <v>6625</v>
      </c>
      <c r="B3217" s="96" t="s">
        <v>6626</v>
      </c>
      <c r="C3217" s="95" t="s">
        <v>282</v>
      </c>
      <c r="D3217" s="97">
        <f>VLOOKUP(A3217,emop0321!D:E,2,0)</f>
        <v>221.89</v>
      </c>
      <c r="E3217" s="98"/>
      <c r="F3217" s="98"/>
    </row>
    <row r="3218" ht="11.25" customHeight="1">
      <c r="A3218" s="95" t="s">
        <v>6627</v>
      </c>
      <c r="B3218" s="96" t="s">
        <v>6628</v>
      </c>
      <c r="C3218" s="95" t="s">
        <v>282</v>
      </c>
      <c r="D3218" s="97">
        <f>VLOOKUP(A3218,emop0321!D:E,2,0)</f>
        <v>266.01</v>
      </c>
      <c r="E3218" s="98"/>
      <c r="F3218" s="98"/>
    </row>
    <row r="3219" ht="11.25" customHeight="1">
      <c r="A3219" s="95" t="s">
        <v>6629</v>
      </c>
      <c r="B3219" s="96" t="s">
        <v>6630</v>
      </c>
      <c r="C3219" s="95" t="s">
        <v>282</v>
      </c>
      <c r="D3219" s="97">
        <f>VLOOKUP(A3219,emop0321!D:E,2,0)</f>
        <v>311.02</v>
      </c>
      <c r="E3219" s="98"/>
      <c r="F3219" s="98"/>
    </row>
    <row r="3220" ht="11.25" customHeight="1">
      <c r="A3220" s="95" t="s">
        <v>6631</v>
      </c>
      <c r="B3220" s="96" t="s">
        <v>6632</v>
      </c>
      <c r="C3220" s="95" t="s">
        <v>282</v>
      </c>
      <c r="D3220" s="97">
        <f>VLOOKUP(A3220,emop0321!D:E,2,0)</f>
        <v>77.37</v>
      </c>
      <c r="E3220" s="98"/>
      <c r="F3220" s="98"/>
    </row>
    <row r="3221" ht="11.25" customHeight="1">
      <c r="A3221" s="95" t="s">
        <v>6633</v>
      </c>
      <c r="B3221" s="96" t="s">
        <v>6634</v>
      </c>
      <c r="C3221" s="95" t="s">
        <v>282</v>
      </c>
      <c r="D3221" s="97">
        <f>VLOOKUP(A3221,emop0321!D:E,2,0)</f>
        <v>103.13</v>
      </c>
      <c r="E3221" s="98"/>
      <c r="F3221" s="98"/>
    </row>
    <row r="3222" ht="11.25" customHeight="1">
      <c r="A3222" s="95" t="s">
        <v>6635</v>
      </c>
      <c r="B3222" s="96" t="s">
        <v>6636</v>
      </c>
      <c r="C3222" s="95" t="s">
        <v>282</v>
      </c>
      <c r="D3222" s="97">
        <f>VLOOKUP(A3222,emop0321!D:E,2,0)</f>
        <v>128.94</v>
      </c>
      <c r="E3222" s="98"/>
      <c r="F3222" s="98"/>
    </row>
    <row r="3223" ht="11.25" customHeight="1">
      <c r="A3223" s="95" t="s">
        <v>6637</v>
      </c>
      <c r="B3223" s="96" t="s">
        <v>6638</v>
      </c>
      <c r="C3223" s="95" t="s">
        <v>282</v>
      </c>
      <c r="D3223" s="97">
        <f>VLOOKUP(A3223,emop0321!D:E,2,0)</f>
        <v>154.69</v>
      </c>
      <c r="E3223" s="98"/>
      <c r="F3223" s="98"/>
    </row>
    <row r="3224" ht="11.25" customHeight="1">
      <c r="A3224" s="95" t="s">
        <v>6639</v>
      </c>
      <c r="B3224" s="96" t="s">
        <v>6640</v>
      </c>
      <c r="C3224" s="95" t="s">
        <v>282</v>
      </c>
      <c r="D3224" s="97">
        <f>VLOOKUP(A3224,emop0321!D:E,2,0)</f>
        <v>180.64</v>
      </c>
      <c r="E3224" s="98"/>
      <c r="F3224" s="98"/>
    </row>
    <row r="3225" ht="11.25" customHeight="1">
      <c r="A3225" s="95" t="s">
        <v>6641</v>
      </c>
      <c r="B3225" s="96" t="s">
        <v>6642</v>
      </c>
      <c r="C3225" s="95" t="s">
        <v>282</v>
      </c>
      <c r="D3225" s="97">
        <f>VLOOKUP(A3225,emop0321!D:E,2,0)</f>
        <v>206.39</v>
      </c>
      <c r="E3225" s="98"/>
      <c r="F3225" s="98"/>
    </row>
    <row r="3226" ht="11.25" customHeight="1">
      <c r="A3226" s="95" t="s">
        <v>6643</v>
      </c>
      <c r="B3226" s="96" t="s">
        <v>6644</v>
      </c>
      <c r="C3226" s="95" t="s">
        <v>282</v>
      </c>
      <c r="D3226" s="97">
        <f>VLOOKUP(A3226,emop0321!D:E,2,0)</f>
        <v>232.2</v>
      </c>
      <c r="E3226" s="98"/>
      <c r="F3226" s="98"/>
    </row>
    <row r="3227" ht="11.25" customHeight="1">
      <c r="A3227" s="95" t="s">
        <v>6645</v>
      </c>
      <c r="B3227" s="96" t="s">
        <v>6646</v>
      </c>
      <c r="C3227" s="95" t="s">
        <v>282</v>
      </c>
      <c r="D3227" s="97">
        <f>VLOOKUP(A3227,emop0321!D:E,2,0)</f>
        <v>257.69</v>
      </c>
      <c r="E3227" s="98"/>
      <c r="F3227" s="98"/>
    </row>
    <row r="3228" ht="11.25" customHeight="1">
      <c r="A3228" s="95" t="s">
        <v>6647</v>
      </c>
      <c r="B3228" s="96" t="s">
        <v>6648</v>
      </c>
      <c r="C3228" s="95" t="s">
        <v>282</v>
      </c>
      <c r="D3228" s="97">
        <f>VLOOKUP(A3228,emop0321!D:E,2,0)</f>
        <v>309.56</v>
      </c>
      <c r="E3228" s="98"/>
      <c r="F3228" s="98"/>
    </row>
    <row r="3229" ht="11.25" customHeight="1">
      <c r="A3229" s="95" t="s">
        <v>6649</v>
      </c>
      <c r="B3229" s="96" t="s">
        <v>6650</v>
      </c>
      <c r="C3229" s="95" t="s">
        <v>282</v>
      </c>
      <c r="D3229" s="97">
        <f>VLOOKUP(A3229,emop0321!D:E,2,0)</f>
        <v>361.11</v>
      </c>
      <c r="E3229" s="98"/>
      <c r="F3229" s="98"/>
    </row>
    <row r="3230" ht="11.25" customHeight="1">
      <c r="A3230" s="95" t="s">
        <v>6651</v>
      </c>
      <c r="B3230" s="96" t="s">
        <v>6652</v>
      </c>
      <c r="C3230" s="95" t="s">
        <v>282</v>
      </c>
      <c r="D3230" s="97">
        <f>VLOOKUP(A3230,emop0321!D:E,2,0)</f>
        <v>412.69</v>
      </c>
      <c r="E3230" s="98"/>
      <c r="F3230" s="98"/>
    </row>
    <row r="3231" ht="11.25" customHeight="1">
      <c r="A3231" s="95" t="s">
        <v>6653</v>
      </c>
      <c r="B3231" s="96" t="s">
        <v>6654</v>
      </c>
      <c r="C3231" s="95" t="s">
        <v>282</v>
      </c>
      <c r="D3231" s="97">
        <f>VLOOKUP(A3231,emop0321!D:E,2,0)</f>
        <v>191.94</v>
      </c>
      <c r="E3231" s="98"/>
      <c r="F3231" s="98"/>
    </row>
    <row r="3232" ht="11.25" customHeight="1">
      <c r="A3232" s="95" t="s">
        <v>6655</v>
      </c>
      <c r="B3232" s="96" t="s">
        <v>6656</v>
      </c>
      <c r="C3232" s="95" t="s">
        <v>282</v>
      </c>
      <c r="D3232" s="97">
        <f>VLOOKUP(A3232,emop0321!D:E,2,0)</f>
        <v>224.08</v>
      </c>
      <c r="E3232" s="98"/>
      <c r="F3232" s="98"/>
    </row>
    <row r="3233" ht="11.25" customHeight="1">
      <c r="A3233" s="95" t="s">
        <v>6657</v>
      </c>
      <c r="B3233" s="96" t="s">
        <v>6658</v>
      </c>
      <c r="C3233" s="95" t="s">
        <v>282</v>
      </c>
      <c r="D3233" s="97">
        <f>VLOOKUP(A3233,emop0321!D:E,2,0)</f>
        <v>256.05</v>
      </c>
      <c r="E3233" s="98"/>
      <c r="F3233" s="98"/>
    </row>
    <row r="3234" ht="11.25" customHeight="1">
      <c r="A3234" s="95" t="s">
        <v>6659</v>
      </c>
      <c r="B3234" s="96" t="s">
        <v>6660</v>
      </c>
      <c r="C3234" s="95" t="s">
        <v>282</v>
      </c>
      <c r="D3234" s="97">
        <f>VLOOKUP(A3234,emop0321!D:E,2,0)</f>
        <v>288.09</v>
      </c>
      <c r="E3234" s="98"/>
      <c r="F3234" s="98"/>
    </row>
    <row r="3235" ht="11.25" customHeight="1">
      <c r="A3235" s="95" t="s">
        <v>6661</v>
      </c>
      <c r="B3235" s="96" t="s">
        <v>6662</v>
      </c>
      <c r="C3235" s="95" t="s">
        <v>282</v>
      </c>
      <c r="D3235" s="97">
        <f>VLOOKUP(A3235,emop0321!D:E,2,0)</f>
        <v>320.07</v>
      </c>
      <c r="E3235" s="98"/>
      <c r="F3235" s="98"/>
    </row>
    <row r="3236" ht="11.25" customHeight="1">
      <c r="A3236" s="95" t="s">
        <v>6663</v>
      </c>
      <c r="B3236" s="96" t="s">
        <v>6664</v>
      </c>
      <c r="C3236" s="95" t="s">
        <v>282</v>
      </c>
      <c r="D3236" s="97">
        <f>VLOOKUP(A3236,emop0321!D:E,2,0)</f>
        <v>384.06</v>
      </c>
      <c r="E3236" s="98"/>
      <c r="F3236" s="98"/>
    </row>
    <row r="3237" ht="11.25" customHeight="1">
      <c r="A3237" s="95" t="s">
        <v>6665</v>
      </c>
      <c r="B3237" s="96" t="s">
        <v>6666</v>
      </c>
      <c r="C3237" s="95" t="s">
        <v>282</v>
      </c>
      <c r="D3237" s="97">
        <f>VLOOKUP(A3237,emop0321!D:E,2,0)</f>
        <v>447.76</v>
      </c>
      <c r="E3237" s="98"/>
      <c r="F3237" s="98"/>
    </row>
    <row r="3238" ht="11.25" customHeight="1">
      <c r="A3238" s="95" t="s">
        <v>6667</v>
      </c>
      <c r="B3238" s="96" t="s">
        <v>6668</v>
      </c>
      <c r="C3238" s="95" t="s">
        <v>282</v>
      </c>
      <c r="D3238" s="97">
        <f>VLOOKUP(A3238,emop0321!D:E,2,0)</f>
        <v>512.03</v>
      </c>
      <c r="E3238" s="98"/>
      <c r="F3238" s="98"/>
    </row>
    <row r="3239" ht="11.25" customHeight="1">
      <c r="A3239" s="95" t="s">
        <v>6669</v>
      </c>
      <c r="B3239" s="96" t="s">
        <v>6670</v>
      </c>
      <c r="C3239" s="95" t="s">
        <v>282</v>
      </c>
      <c r="D3239" s="97">
        <f>VLOOKUP(A3239,emop0321!D:E,2,0)</f>
        <v>575.97</v>
      </c>
      <c r="E3239" s="98"/>
      <c r="F3239" s="98"/>
    </row>
    <row r="3240" ht="11.25" customHeight="1">
      <c r="A3240" s="95" t="s">
        <v>6671</v>
      </c>
      <c r="B3240" s="96" t="s">
        <v>6672</v>
      </c>
      <c r="C3240" s="95" t="s">
        <v>282</v>
      </c>
      <c r="D3240" s="97">
        <f>VLOOKUP(A3240,emop0321!D:E,2,0)</f>
        <v>640.87</v>
      </c>
      <c r="E3240" s="98"/>
      <c r="F3240" s="98"/>
    </row>
    <row r="3241" ht="11.25" customHeight="1">
      <c r="A3241" s="95" t="s">
        <v>6673</v>
      </c>
      <c r="B3241" s="96" t="s">
        <v>6674</v>
      </c>
      <c r="C3241" s="95" t="s">
        <v>282</v>
      </c>
      <c r="D3241" s="97">
        <f>VLOOKUP(A3241,emop0321!D:E,2,0)</f>
        <v>768.09</v>
      </c>
      <c r="E3241" s="98"/>
      <c r="F3241" s="98"/>
    </row>
    <row r="3242" ht="11.25" customHeight="1">
      <c r="A3242" s="95" t="s">
        <v>6675</v>
      </c>
      <c r="B3242" s="96" t="s">
        <v>6676</v>
      </c>
      <c r="C3242" s="95" t="s">
        <v>282</v>
      </c>
      <c r="D3242" s="97">
        <f>VLOOKUP(A3242,emop0321!D:E,2,0)</f>
        <v>287.06</v>
      </c>
      <c r="E3242" s="98"/>
      <c r="F3242" s="98"/>
    </row>
    <row r="3243" ht="11.25" customHeight="1">
      <c r="A3243" s="95" t="s">
        <v>6677</v>
      </c>
      <c r="B3243" s="96" t="s">
        <v>6678</v>
      </c>
      <c r="C3243" s="95" t="s">
        <v>282</v>
      </c>
      <c r="D3243" s="97">
        <f>VLOOKUP(A3243,emop0321!D:E,2,0)</f>
        <v>335.23</v>
      </c>
      <c r="E3243" s="98"/>
      <c r="F3243" s="98"/>
    </row>
    <row r="3244" ht="11.25" customHeight="1">
      <c r="A3244" s="95" t="s">
        <v>6679</v>
      </c>
      <c r="B3244" s="96" t="s">
        <v>6680</v>
      </c>
      <c r="C3244" s="95" t="s">
        <v>282</v>
      </c>
      <c r="D3244" s="97">
        <f>VLOOKUP(A3244,emop0321!D:E,2,0)</f>
        <v>383.04</v>
      </c>
      <c r="E3244" s="98"/>
      <c r="F3244" s="98"/>
    </row>
    <row r="3245" ht="11.25" customHeight="1">
      <c r="A3245" s="95" t="s">
        <v>6681</v>
      </c>
      <c r="B3245" s="96" t="s">
        <v>6682</v>
      </c>
      <c r="C3245" s="95" t="s">
        <v>282</v>
      </c>
      <c r="D3245" s="97">
        <f>VLOOKUP(A3245,emop0321!D:E,2,0)</f>
        <v>430.9</v>
      </c>
      <c r="E3245" s="98"/>
      <c r="F3245" s="98"/>
    </row>
    <row r="3246" ht="11.25" customHeight="1">
      <c r="A3246" s="95" t="s">
        <v>6683</v>
      </c>
      <c r="B3246" s="96" t="s">
        <v>6684</v>
      </c>
      <c r="C3246" s="95" t="s">
        <v>282</v>
      </c>
      <c r="D3246" s="97">
        <f>VLOOKUP(A3246,emop0321!D:E,2,0)</f>
        <v>478.76</v>
      </c>
      <c r="E3246" s="98"/>
      <c r="F3246" s="98"/>
    </row>
    <row r="3247" ht="11.25" customHeight="1">
      <c r="A3247" s="95" t="s">
        <v>6685</v>
      </c>
      <c r="B3247" s="96" t="s">
        <v>6686</v>
      </c>
      <c r="C3247" s="95" t="s">
        <v>282</v>
      </c>
      <c r="D3247" s="97">
        <f>VLOOKUP(A3247,emop0321!D:E,2,0)</f>
        <v>574.47</v>
      </c>
      <c r="E3247" s="98"/>
      <c r="F3247" s="98"/>
    </row>
    <row r="3248" ht="11.25" customHeight="1">
      <c r="A3248" s="95" t="s">
        <v>6687</v>
      </c>
      <c r="B3248" s="96" t="s">
        <v>6688</v>
      </c>
      <c r="C3248" s="95" t="s">
        <v>282</v>
      </c>
      <c r="D3248" s="97">
        <f>VLOOKUP(A3248,emop0321!D:E,2,0)</f>
        <v>670.14</v>
      </c>
      <c r="E3248" s="98"/>
      <c r="F3248" s="98"/>
    </row>
    <row r="3249" ht="11.25" customHeight="1">
      <c r="A3249" s="95" t="s">
        <v>6689</v>
      </c>
      <c r="B3249" s="96" t="s">
        <v>6690</v>
      </c>
      <c r="C3249" s="95" t="s">
        <v>282</v>
      </c>
      <c r="D3249" s="97">
        <f>VLOOKUP(A3249,emop0321!D:E,2,0)</f>
        <v>765.85</v>
      </c>
      <c r="E3249" s="98"/>
      <c r="F3249" s="98"/>
    </row>
    <row r="3250" ht="11.25" customHeight="1">
      <c r="A3250" s="95" t="s">
        <v>6691</v>
      </c>
      <c r="B3250" s="96" t="s">
        <v>6692</v>
      </c>
      <c r="C3250" s="95" t="s">
        <v>282</v>
      </c>
      <c r="D3250" s="97">
        <f>VLOOKUP(A3250,emop0321!D:E,2,0)</f>
        <v>861.53</v>
      </c>
      <c r="E3250" s="98"/>
      <c r="F3250" s="98"/>
    </row>
    <row r="3251" ht="11.25" customHeight="1">
      <c r="A3251" s="95" t="s">
        <v>6693</v>
      </c>
      <c r="B3251" s="96" t="s">
        <v>6694</v>
      </c>
      <c r="C3251" s="95" t="s">
        <v>282</v>
      </c>
      <c r="D3251" s="97">
        <f>VLOOKUP(A3251,emop0321!D:E,2,0)</f>
        <v>957.51</v>
      </c>
      <c r="E3251" s="98"/>
      <c r="F3251" s="98"/>
    </row>
    <row r="3252" ht="11.25" customHeight="1">
      <c r="A3252" s="95" t="s">
        <v>6695</v>
      </c>
      <c r="B3252" s="96" t="s">
        <v>6696</v>
      </c>
      <c r="C3252" s="95" t="s">
        <v>282</v>
      </c>
      <c r="D3252" s="97">
        <f>VLOOKUP(A3252,emop0321!D:E,2,0)</f>
        <v>1148.9</v>
      </c>
      <c r="E3252" s="98"/>
      <c r="F3252" s="98"/>
    </row>
    <row r="3253" ht="11.25" customHeight="1">
      <c r="A3253" s="95" t="s">
        <v>6697</v>
      </c>
      <c r="B3253" s="96" t="s">
        <v>6698</v>
      </c>
      <c r="C3253" s="95" t="s">
        <v>282</v>
      </c>
      <c r="D3253" s="97">
        <f>VLOOKUP(A3253,emop0321!D:E,2,0)</f>
        <v>1244.61</v>
      </c>
      <c r="E3253" s="98"/>
      <c r="F3253" s="98"/>
    </row>
    <row r="3254" ht="11.25" customHeight="1">
      <c r="A3254" s="95" t="s">
        <v>6699</v>
      </c>
      <c r="B3254" s="96" t="s">
        <v>6700</v>
      </c>
      <c r="C3254" s="95" t="s">
        <v>282</v>
      </c>
      <c r="D3254" s="97">
        <f>VLOOKUP(A3254,emop0321!D:E,2,0)</f>
        <v>1436.01</v>
      </c>
      <c r="E3254" s="98"/>
      <c r="F3254" s="98"/>
    </row>
    <row r="3255" ht="11.25" customHeight="1">
      <c r="A3255" s="95" t="s">
        <v>6701</v>
      </c>
      <c r="B3255" s="96" t="s">
        <v>6702</v>
      </c>
      <c r="C3255" s="95" t="s">
        <v>282</v>
      </c>
      <c r="D3255" s="97">
        <f>VLOOKUP(A3255,emop0321!D:E,2,0)</f>
        <v>1914.76</v>
      </c>
      <c r="E3255" s="98"/>
      <c r="F3255" s="98"/>
    </row>
    <row r="3256" ht="11.25" customHeight="1">
      <c r="A3256" s="95" t="s">
        <v>6703</v>
      </c>
      <c r="B3256" s="96" t="s">
        <v>6704</v>
      </c>
      <c r="C3256" s="95" t="s">
        <v>282</v>
      </c>
      <c r="D3256" s="97">
        <f>VLOOKUP(A3256,emop0321!D:E,2,0)</f>
        <v>2393.52</v>
      </c>
      <c r="E3256" s="98"/>
      <c r="F3256" s="98"/>
    </row>
    <row r="3257" ht="11.25" customHeight="1">
      <c r="A3257" s="95" t="s">
        <v>6705</v>
      </c>
      <c r="B3257" s="96" t="s">
        <v>6706</v>
      </c>
      <c r="C3257" s="95" t="s">
        <v>282</v>
      </c>
      <c r="D3257" s="97">
        <f>VLOOKUP(A3257,emop0321!D:E,2,0)</f>
        <v>611.6</v>
      </c>
      <c r="E3257" s="98"/>
      <c r="F3257" s="98"/>
    </row>
    <row r="3258" ht="11.25" customHeight="1">
      <c r="A3258" s="95" t="s">
        <v>6707</v>
      </c>
      <c r="B3258" s="96" t="s">
        <v>6708</v>
      </c>
      <c r="C3258" s="95" t="s">
        <v>282</v>
      </c>
      <c r="D3258" s="97">
        <f>VLOOKUP(A3258,emop0321!D:E,2,0)</f>
        <v>733.86</v>
      </c>
      <c r="E3258" s="98"/>
      <c r="F3258" s="98"/>
    </row>
    <row r="3259" ht="11.25" customHeight="1">
      <c r="A3259" s="95" t="s">
        <v>6709</v>
      </c>
      <c r="B3259" s="96" t="s">
        <v>6710</v>
      </c>
      <c r="C3259" s="95" t="s">
        <v>282</v>
      </c>
      <c r="D3259" s="97">
        <f>VLOOKUP(A3259,emop0321!D:E,2,0)</f>
        <v>856.09</v>
      </c>
      <c r="E3259" s="98"/>
      <c r="F3259" s="98"/>
    </row>
    <row r="3260" ht="11.25" customHeight="1">
      <c r="A3260" s="95" t="s">
        <v>6711</v>
      </c>
      <c r="B3260" s="96" t="s">
        <v>6712</v>
      </c>
      <c r="C3260" s="95" t="s">
        <v>282</v>
      </c>
      <c r="D3260" s="97">
        <f>VLOOKUP(A3260,emop0321!D:E,2,0)</f>
        <v>978.34</v>
      </c>
      <c r="E3260" s="98"/>
      <c r="F3260" s="98"/>
    </row>
    <row r="3261" ht="11.25" customHeight="1">
      <c r="A3261" s="95" t="s">
        <v>6713</v>
      </c>
      <c r="B3261" s="96" t="s">
        <v>6714</v>
      </c>
      <c r="C3261" s="95" t="s">
        <v>282</v>
      </c>
      <c r="D3261" s="97">
        <f>VLOOKUP(A3261,emop0321!D:E,2,0)</f>
        <v>1100.58</v>
      </c>
      <c r="E3261" s="98"/>
      <c r="F3261" s="98"/>
    </row>
    <row r="3262" ht="11.25" customHeight="1">
      <c r="A3262" s="95" t="s">
        <v>6715</v>
      </c>
      <c r="B3262" s="96" t="s">
        <v>6716</v>
      </c>
      <c r="C3262" s="95" t="s">
        <v>282</v>
      </c>
      <c r="D3262" s="97">
        <f>VLOOKUP(A3262,emop0321!D:E,2,0)</f>
        <v>1223.23</v>
      </c>
      <c r="E3262" s="98"/>
      <c r="F3262" s="98"/>
    </row>
    <row r="3263" ht="11.25" customHeight="1">
      <c r="A3263" s="95" t="s">
        <v>6717</v>
      </c>
      <c r="B3263" s="96" t="s">
        <v>6718</v>
      </c>
      <c r="C3263" s="95" t="s">
        <v>282</v>
      </c>
      <c r="D3263" s="97">
        <f>VLOOKUP(A3263,emop0321!D:E,2,0)</f>
        <v>1467.72</v>
      </c>
      <c r="E3263" s="98"/>
      <c r="F3263" s="98"/>
    </row>
    <row r="3264" ht="11.25" customHeight="1">
      <c r="A3264" s="95" t="s">
        <v>6719</v>
      </c>
      <c r="B3264" s="96" t="s">
        <v>6720</v>
      </c>
      <c r="C3264" s="95" t="s">
        <v>282</v>
      </c>
      <c r="D3264" s="97">
        <f>VLOOKUP(A3264,emop0321!D:E,2,0)</f>
        <v>1834.48</v>
      </c>
      <c r="E3264" s="98"/>
      <c r="F3264" s="98"/>
    </row>
    <row r="3265" ht="11.25" customHeight="1">
      <c r="A3265" s="95" t="s">
        <v>6721</v>
      </c>
      <c r="B3265" s="96" t="s">
        <v>6722</v>
      </c>
      <c r="C3265" s="95" t="s">
        <v>282</v>
      </c>
      <c r="D3265" s="97">
        <f>VLOOKUP(A3265,emop0321!D:E,2,0)</f>
        <v>2140.46</v>
      </c>
      <c r="E3265" s="98"/>
      <c r="F3265" s="98"/>
    </row>
    <row r="3266" ht="11.25" customHeight="1">
      <c r="A3266" s="95" t="s">
        <v>6723</v>
      </c>
      <c r="B3266" s="96" t="s">
        <v>6724</v>
      </c>
      <c r="C3266" s="95" t="s">
        <v>282</v>
      </c>
      <c r="D3266" s="97">
        <f>VLOOKUP(A3266,emop0321!D:E,2,0)</f>
        <v>2201.59</v>
      </c>
      <c r="E3266" s="98"/>
      <c r="F3266" s="98"/>
    </row>
    <row r="3267" ht="11.25" customHeight="1">
      <c r="A3267" s="95" t="s">
        <v>6725</v>
      </c>
      <c r="B3267" s="96" t="s">
        <v>6726</v>
      </c>
      <c r="C3267" s="95" t="s">
        <v>282</v>
      </c>
      <c r="D3267" s="97">
        <f>VLOOKUP(A3267,emop0321!D:E,2,0)</f>
        <v>2446.07</v>
      </c>
      <c r="E3267" s="98"/>
      <c r="F3267" s="98"/>
    </row>
    <row r="3268" ht="11.25" customHeight="1">
      <c r="A3268" s="95" t="s">
        <v>6727</v>
      </c>
      <c r="B3268" s="96" t="s">
        <v>6728</v>
      </c>
      <c r="C3268" s="95" t="s">
        <v>282</v>
      </c>
      <c r="D3268" s="97">
        <f>VLOOKUP(A3268,emop0321!D:E,2,0)</f>
        <v>3057.68</v>
      </c>
      <c r="E3268" s="98"/>
      <c r="F3268" s="98"/>
    </row>
    <row r="3269" ht="11.25" customHeight="1">
      <c r="A3269" s="95" t="s">
        <v>6729</v>
      </c>
      <c r="B3269" s="96" t="s">
        <v>6730</v>
      </c>
      <c r="C3269" s="95" t="s">
        <v>282</v>
      </c>
      <c r="D3269" s="97">
        <f>VLOOKUP(A3269,emop0321!D:E,2,0)</f>
        <v>2774.29</v>
      </c>
      <c r="E3269" s="98"/>
      <c r="F3269" s="98"/>
    </row>
    <row r="3270" ht="11.25" customHeight="1">
      <c r="A3270" s="95" t="s">
        <v>6731</v>
      </c>
      <c r="B3270" s="96" t="s">
        <v>6732</v>
      </c>
      <c r="C3270" s="95" t="s">
        <v>282</v>
      </c>
      <c r="D3270" s="97">
        <f>VLOOKUP(A3270,emop0321!D:E,2,0)</f>
        <v>3082.39</v>
      </c>
      <c r="E3270" s="98"/>
      <c r="F3270" s="98"/>
    </row>
    <row r="3271" ht="11.25" customHeight="1">
      <c r="A3271" s="95" t="s">
        <v>6733</v>
      </c>
      <c r="B3271" s="96" t="s">
        <v>6734</v>
      </c>
      <c r="C3271" s="95" t="s">
        <v>282</v>
      </c>
      <c r="D3271" s="97">
        <f>VLOOKUP(A3271,emop0321!D:E,2,0)</f>
        <v>3853.15</v>
      </c>
      <c r="E3271" s="98"/>
      <c r="F3271" s="98"/>
    </row>
    <row r="3272" ht="11.25" customHeight="1">
      <c r="A3272" s="95" t="s">
        <v>6735</v>
      </c>
      <c r="B3272" s="96" t="s">
        <v>6736</v>
      </c>
      <c r="C3272" s="95" t="s">
        <v>282</v>
      </c>
      <c r="D3272" s="97">
        <f>VLOOKUP(A3272,emop0321!D:E,2,0)</f>
        <v>197.95</v>
      </c>
      <c r="E3272" s="98"/>
      <c r="F3272" s="98"/>
    </row>
    <row r="3273" ht="11.25" customHeight="1">
      <c r="A3273" s="95" t="s">
        <v>6737</v>
      </c>
      <c r="B3273" s="96" t="s">
        <v>6738</v>
      </c>
      <c r="C3273" s="95" t="s">
        <v>282</v>
      </c>
      <c r="D3273" s="97">
        <f>VLOOKUP(A3273,emop0321!D:E,2,0)</f>
        <v>208.26</v>
      </c>
      <c r="E3273" s="98"/>
      <c r="F3273" s="98"/>
    </row>
    <row r="3274" ht="11.25" customHeight="1">
      <c r="A3274" s="95" t="s">
        <v>6739</v>
      </c>
      <c r="B3274" s="96" t="s">
        <v>6740</v>
      </c>
      <c r="C3274" s="95" t="s">
        <v>282</v>
      </c>
      <c r="D3274" s="97">
        <f>VLOOKUP(A3274,emop0321!D:E,2,0)</f>
        <v>158.74</v>
      </c>
      <c r="E3274" s="98"/>
      <c r="F3274" s="98"/>
    </row>
    <row r="3275" ht="11.25" customHeight="1">
      <c r="A3275" s="95" t="s">
        <v>6741</v>
      </c>
      <c r="B3275" s="96" t="s">
        <v>6742</v>
      </c>
      <c r="C3275" s="95" t="s">
        <v>282</v>
      </c>
      <c r="D3275" s="97">
        <f>VLOOKUP(A3275,emop0321!D:E,2,0)</f>
        <v>139.12</v>
      </c>
      <c r="E3275" s="98"/>
      <c r="F3275" s="98"/>
    </row>
    <row r="3276" ht="11.25" customHeight="1">
      <c r="A3276" s="95" t="s">
        <v>6743</v>
      </c>
      <c r="B3276" s="96" t="s">
        <v>6744</v>
      </c>
      <c r="C3276" s="95" t="s">
        <v>282</v>
      </c>
      <c r="D3276" s="97">
        <f>VLOOKUP(A3276,emop0321!D:E,2,0)</f>
        <v>130.97</v>
      </c>
      <c r="E3276" s="98"/>
      <c r="F3276" s="98"/>
    </row>
    <row r="3277" ht="11.25" customHeight="1">
      <c r="A3277" s="95" t="s">
        <v>6745</v>
      </c>
      <c r="B3277" s="96" t="s">
        <v>6746</v>
      </c>
      <c r="C3277" s="95" t="s">
        <v>282</v>
      </c>
      <c r="D3277" s="97">
        <f>VLOOKUP(A3277,emop0321!D:E,2,0)</f>
        <v>163.61</v>
      </c>
      <c r="E3277" s="98"/>
      <c r="F3277" s="98"/>
    </row>
    <row r="3278" ht="11.25" customHeight="1">
      <c r="A3278" s="95" t="s">
        <v>6747</v>
      </c>
      <c r="B3278" s="96" t="s">
        <v>6748</v>
      </c>
      <c r="C3278" s="95" t="s">
        <v>282</v>
      </c>
      <c r="D3278" s="97">
        <f>VLOOKUP(A3278,emop0321!D:E,2,0)</f>
        <v>203.45</v>
      </c>
      <c r="E3278" s="98"/>
      <c r="F3278" s="98"/>
    </row>
    <row r="3279" ht="11.25" customHeight="1">
      <c r="A3279" s="95" t="s">
        <v>6749</v>
      </c>
      <c r="B3279" s="96" t="s">
        <v>6750</v>
      </c>
      <c r="C3279" s="95" t="s">
        <v>282</v>
      </c>
      <c r="D3279" s="97">
        <f>VLOOKUP(A3279,emop0321!D:E,2,0)</f>
        <v>283.01</v>
      </c>
      <c r="E3279" s="98"/>
      <c r="F3279" s="98"/>
    </row>
    <row r="3280" ht="11.25" customHeight="1">
      <c r="A3280" s="95" t="s">
        <v>6751</v>
      </c>
      <c r="B3280" s="96" t="s">
        <v>6752</v>
      </c>
      <c r="C3280" s="95" t="s">
        <v>282</v>
      </c>
      <c r="D3280" s="97">
        <f>VLOOKUP(A3280,emop0321!D:E,2,0)</f>
        <v>328.31</v>
      </c>
      <c r="E3280" s="98"/>
      <c r="F3280" s="98"/>
    </row>
    <row r="3281" ht="11.25" customHeight="1">
      <c r="A3281" s="95" t="s">
        <v>6753</v>
      </c>
      <c r="B3281" s="96" t="s">
        <v>6754</v>
      </c>
      <c r="C3281" s="95" t="s">
        <v>282</v>
      </c>
      <c r="D3281" s="97">
        <f>VLOOKUP(A3281,emop0321!D:E,2,0)</f>
        <v>380.52</v>
      </c>
      <c r="E3281" s="98"/>
      <c r="F3281" s="98"/>
    </row>
    <row r="3282" ht="11.25" customHeight="1">
      <c r="A3282" s="95" t="s">
        <v>6755</v>
      </c>
      <c r="B3282" s="96" t="s">
        <v>6756</v>
      </c>
      <c r="C3282" s="95" t="s">
        <v>282</v>
      </c>
      <c r="D3282" s="97">
        <f>VLOOKUP(A3282,emop0321!D:E,2,0)</f>
        <v>552.6</v>
      </c>
      <c r="E3282" s="98"/>
      <c r="F3282" s="98"/>
    </row>
    <row r="3283" ht="11.25" customHeight="1">
      <c r="A3283" s="95" t="s">
        <v>6757</v>
      </c>
      <c r="B3283" s="96" t="s">
        <v>6758</v>
      </c>
      <c r="C3283" s="95" t="s">
        <v>282</v>
      </c>
      <c r="D3283" s="97">
        <f>VLOOKUP(A3283,emop0321!D:E,2,0)</f>
        <v>608.7</v>
      </c>
      <c r="E3283" s="98"/>
      <c r="F3283" s="98"/>
    </row>
    <row r="3284" ht="11.25" customHeight="1">
      <c r="A3284" s="95" t="s">
        <v>6759</v>
      </c>
      <c r="B3284" s="96" t="s">
        <v>6760</v>
      </c>
      <c r="C3284" s="95" t="s">
        <v>282</v>
      </c>
      <c r="D3284" s="97">
        <f>VLOOKUP(A3284,emop0321!D:E,2,0)</f>
        <v>723.83</v>
      </c>
      <c r="E3284" s="98"/>
      <c r="F3284" s="98"/>
    </row>
    <row r="3285" ht="11.25" customHeight="1">
      <c r="A3285" s="95" t="s">
        <v>6761</v>
      </c>
      <c r="B3285" s="96" t="s">
        <v>6762</v>
      </c>
      <c r="C3285" s="95" t="s">
        <v>282</v>
      </c>
      <c r="D3285" s="97">
        <f>VLOOKUP(A3285,emop0321!D:E,2,0)</f>
        <v>1344.09</v>
      </c>
      <c r="E3285" s="98"/>
      <c r="F3285" s="98"/>
    </row>
    <row r="3286" ht="11.25" customHeight="1">
      <c r="A3286" s="95" t="s">
        <v>6763</v>
      </c>
      <c r="B3286" s="96" t="s">
        <v>6764</v>
      </c>
      <c r="C3286" s="95" t="s">
        <v>282</v>
      </c>
      <c r="D3286" s="97">
        <f>VLOOKUP(A3286,emop0321!D:E,2,0)</f>
        <v>1630.24</v>
      </c>
      <c r="E3286" s="98"/>
      <c r="F3286" s="98"/>
    </row>
    <row r="3287" ht="11.25" customHeight="1">
      <c r="A3287" s="95" t="s">
        <v>6765</v>
      </c>
      <c r="B3287" s="96" t="s">
        <v>6766</v>
      </c>
      <c r="C3287" s="95" t="s">
        <v>282</v>
      </c>
      <c r="D3287" s="97">
        <f>VLOOKUP(A3287,emop0321!D:E,2,0)</f>
        <v>1820.1</v>
      </c>
      <c r="E3287" s="98"/>
      <c r="F3287" s="98"/>
    </row>
    <row r="3288" ht="11.25" customHeight="1">
      <c r="A3288" s="95" t="s">
        <v>6767</v>
      </c>
      <c r="B3288" s="96" t="s">
        <v>6768</v>
      </c>
      <c r="C3288" s="95" t="s">
        <v>282</v>
      </c>
      <c r="D3288" s="97">
        <f>VLOOKUP(A3288,emop0321!D:E,2,0)</f>
        <v>2611.18</v>
      </c>
      <c r="E3288" s="98"/>
      <c r="F3288" s="98"/>
    </row>
    <row r="3289" ht="11.25" customHeight="1">
      <c r="A3289" s="95" t="s">
        <v>6769</v>
      </c>
      <c r="B3289" s="96" t="s">
        <v>6770</v>
      </c>
      <c r="C3289" s="95" t="s">
        <v>282</v>
      </c>
      <c r="D3289" s="97">
        <f>VLOOKUP(A3289,emop0321!D:E,2,0)</f>
        <v>3109.72</v>
      </c>
      <c r="E3289" s="98"/>
      <c r="F3289" s="98"/>
    </row>
    <row r="3290" ht="11.25" customHeight="1">
      <c r="A3290" s="95" t="s">
        <v>6771</v>
      </c>
      <c r="B3290" s="96" t="s">
        <v>6772</v>
      </c>
      <c r="C3290" s="95" t="s">
        <v>282</v>
      </c>
      <c r="D3290" s="97">
        <f>VLOOKUP(A3290,emop0321!D:E,2,0)</f>
        <v>3368.7</v>
      </c>
      <c r="E3290" s="98"/>
      <c r="F3290" s="98"/>
    </row>
    <row r="3291" ht="11.25" customHeight="1">
      <c r="A3291" s="95" t="s">
        <v>6773</v>
      </c>
      <c r="B3291" s="96" t="s">
        <v>6774</v>
      </c>
      <c r="C3291" s="95" t="s">
        <v>282</v>
      </c>
      <c r="D3291" s="97">
        <f>VLOOKUP(A3291,emop0321!D:E,2,0)</f>
        <v>4944.55</v>
      </c>
      <c r="E3291" s="98"/>
      <c r="F3291" s="98"/>
    </row>
    <row r="3292" ht="11.25" customHeight="1">
      <c r="A3292" s="95" t="s">
        <v>6775</v>
      </c>
      <c r="B3292" s="96" t="s">
        <v>6776</v>
      </c>
      <c r="C3292" s="95" t="s">
        <v>282</v>
      </c>
      <c r="D3292" s="97">
        <f>VLOOKUP(A3292,emop0321!D:E,2,0)</f>
        <v>6554.37</v>
      </c>
      <c r="E3292" s="98"/>
      <c r="F3292" s="98"/>
    </row>
    <row r="3293" ht="11.25" customHeight="1">
      <c r="A3293" s="95" t="s">
        <v>6777</v>
      </c>
      <c r="B3293" s="96" t="s">
        <v>6778</v>
      </c>
      <c r="C3293" s="95" t="s">
        <v>282</v>
      </c>
      <c r="D3293" s="97">
        <f>VLOOKUP(A3293,emop0321!D:E,2,0)</f>
        <v>8181.23</v>
      </c>
      <c r="E3293" s="98"/>
      <c r="F3293" s="98"/>
    </row>
    <row r="3294" ht="11.25" customHeight="1">
      <c r="A3294" s="95" t="s">
        <v>6779</v>
      </c>
      <c r="B3294" s="96" t="s">
        <v>6780</v>
      </c>
      <c r="C3294" s="95" t="s">
        <v>361</v>
      </c>
      <c r="D3294" s="97">
        <f>VLOOKUP(A3294,emop0321!D:E,2,0)</f>
        <v>198.48</v>
      </c>
      <c r="E3294" s="98"/>
      <c r="F3294" s="98"/>
    </row>
    <row r="3295" ht="11.25" customHeight="1">
      <c r="A3295" s="95" t="s">
        <v>6781</v>
      </c>
      <c r="B3295" s="96" t="s">
        <v>6782</v>
      </c>
      <c r="C3295" s="95" t="s">
        <v>361</v>
      </c>
      <c r="D3295" s="97">
        <f>VLOOKUP(A3295,emop0321!D:E,2,0)</f>
        <v>255.3</v>
      </c>
      <c r="E3295" s="98"/>
      <c r="F3295" s="98"/>
    </row>
    <row r="3296" ht="11.25" customHeight="1">
      <c r="A3296" s="95" t="s">
        <v>6783</v>
      </c>
      <c r="B3296" s="96" t="s">
        <v>6784</v>
      </c>
      <c r="C3296" s="95" t="s">
        <v>361</v>
      </c>
      <c r="D3296" s="97">
        <f>VLOOKUP(A3296,emop0321!D:E,2,0)</f>
        <v>296.03</v>
      </c>
      <c r="E3296" s="98"/>
      <c r="F3296" s="98"/>
    </row>
    <row r="3297" ht="11.25" customHeight="1">
      <c r="A3297" s="95" t="s">
        <v>6785</v>
      </c>
      <c r="B3297" s="96" t="s">
        <v>6786</v>
      </c>
      <c r="C3297" s="95" t="s">
        <v>361</v>
      </c>
      <c r="D3297" s="97">
        <f>VLOOKUP(A3297,emop0321!D:E,2,0)</f>
        <v>360.03</v>
      </c>
      <c r="E3297" s="98"/>
      <c r="F3297" s="98"/>
    </row>
    <row r="3298" ht="11.25" customHeight="1">
      <c r="A3298" s="95" t="s">
        <v>6787</v>
      </c>
      <c r="B3298" s="96" t="s">
        <v>6788</v>
      </c>
      <c r="C3298" s="95" t="s">
        <v>361</v>
      </c>
      <c r="D3298" s="97">
        <f>VLOOKUP(A3298,emop0321!D:E,2,0)</f>
        <v>478.49</v>
      </c>
      <c r="E3298" s="98"/>
      <c r="F3298" s="98"/>
    </row>
    <row r="3299" ht="11.25" customHeight="1">
      <c r="A3299" s="95" t="s">
        <v>6789</v>
      </c>
      <c r="B3299" s="96" t="s">
        <v>6790</v>
      </c>
      <c r="C3299" s="95" t="s">
        <v>361</v>
      </c>
      <c r="D3299" s="97">
        <f>VLOOKUP(A3299,emop0321!D:E,2,0)</f>
        <v>559.86</v>
      </c>
      <c r="E3299" s="98"/>
      <c r="F3299" s="98"/>
    </row>
    <row r="3300" ht="11.25" customHeight="1">
      <c r="A3300" s="95" t="s">
        <v>6791</v>
      </c>
      <c r="B3300" s="96" t="s">
        <v>6792</v>
      </c>
      <c r="C3300" s="95" t="s">
        <v>361</v>
      </c>
      <c r="D3300" s="97">
        <f>VLOOKUP(A3300,emop0321!D:E,2,0)</f>
        <v>683.5</v>
      </c>
      <c r="E3300" s="98"/>
      <c r="F3300" s="98"/>
    </row>
    <row r="3301" ht="11.25" customHeight="1">
      <c r="A3301" s="95" t="s">
        <v>6793</v>
      </c>
      <c r="B3301" s="96" t="s">
        <v>6794</v>
      </c>
      <c r="C3301" s="95" t="s">
        <v>361</v>
      </c>
      <c r="D3301" s="97">
        <f>VLOOKUP(A3301,emop0321!D:E,2,0)</f>
        <v>653.68</v>
      </c>
      <c r="E3301" s="98"/>
      <c r="F3301" s="98"/>
    </row>
    <row r="3302" ht="11.25" customHeight="1">
      <c r="A3302" s="95" t="s">
        <v>6795</v>
      </c>
      <c r="B3302" s="96" t="s">
        <v>6796</v>
      </c>
      <c r="C3302" s="95" t="s">
        <v>361</v>
      </c>
      <c r="D3302" s="97">
        <f>VLOOKUP(A3302,emop0321!D:E,2,0)</f>
        <v>871.76</v>
      </c>
      <c r="E3302" s="98"/>
      <c r="F3302" s="98"/>
    </row>
    <row r="3303" ht="11.25" customHeight="1">
      <c r="A3303" s="95" t="s">
        <v>6797</v>
      </c>
      <c r="B3303" s="96" t="s">
        <v>6798</v>
      </c>
      <c r="C3303" s="95" t="s">
        <v>361</v>
      </c>
      <c r="D3303" s="97">
        <f>VLOOKUP(A3303,emop0321!D:E,2,0)</f>
        <v>1020.74</v>
      </c>
      <c r="E3303" s="98"/>
      <c r="F3303" s="98"/>
    </row>
    <row r="3304" ht="11.25" customHeight="1">
      <c r="A3304" s="95" t="s">
        <v>6799</v>
      </c>
      <c r="B3304" s="96" t="s">
        <v>6800</v>
      </c>
      <c r="C3304" s="95" t="s">
        <v>361</v>
      </c>
      <c r="D3304" s="97">
        <f>VLOOKUP(A3304,emop0321!D:E,2,0)</f>
        <v>1328.18</v>
      </c>
      <c r="E3304" s="98"/>
      <c r="F3304" s="98"/>
    </row>
    <row r="3305" ht="11.25" customHeight="1">
      <c r="A3305" s="95" t="s">
        <v>6801</v>
      </c>
      <c r="B3305" s="96" t="s">
        <v>6802</v>
      </c>
      <c r="C3305" s="95" t="s">
        <v>361</v>
      </c>
      <c r="D3305" s="97">
        <f>VLOOKUP(A3305,emop0321!D:E,2,0)</f>
        <v>1496.05</v>
      </c>
      <c r="E3305" s="98"/>
      <c r="F3305" s="98"/>
    </row>
    <row r="3306" ht="11.25" customHeight="1">
      <c r="A3306" s="95" t="s">
        <v>6803</v>
      </c>
      <c r="B3306" s="96" t="s">
        <v>6804</v>
      </c>
      <c r="C3306" s="95" t="s">
        <v>361</v>
      </c>
      <c r="D3306" s="97">
        <f>VLOOKUP(A3306,emop0321!D:E,2,0)</f>
        <v>448.49</v>
      </c>
      <c r="E3306" s="98"/>
      <c r="F3306" s="98"/>
    </row>
    <row r="3307" ht="11.25" customHeight="1">
      <c r="A3307" s="95" t="s">
        <v>6805</v>
      </c>
      <c r="B3307" s="96" t="s">
        <v>6806</v>
      </c>
      <c r="C3307" s="95" t="s">
        <v>361</v>
      </c>
      <c r="D3307" s="97">
        <f>VLOOKUP(A3307,emop0321!D:E,2,0)</f>
        <v>577.38</v>
      </c>
      <c r="E3307" s="98"/>
      <c r="F3307" s="98"/>
    </row>
    <row r="3308" ht="11.25" customHeight="1">
      <c r="A3308" s="95" t="s">
        <v>6807</v>
      </c>
      <c r="B3308" s="96" t="s">
        <v>6808</v>
      </c>
      <c r="C3308" s="95" t="s">
        <v>361</v>
      </c>
      <c r="D3308" s="97">
        <f>VLOOKUP(A3308,emop0321!D:E,2,0)</f>
        <v>780.76</v>
      </c>
      <c r="E3308" s="98"/>
      <c r="F3308" s="98"/>
    </row>
    <row r="3309" ht="11.25" customHeight="1">
      <c r="A3309" s="95" t="s">
        <v>6809</v>
      </c>
      <c r="B3309" s="96" t="s">
        <v>6810</v>
      </c>
      <c r="C3309" s="95" t="s">
        <v>361</v>
      </c>
      <c r="D3309" s="97">
        <f>VLOOKUP(A3309,emop0321!D:E,2,0)</f>
        <v>947.67</v>
      </c>
      <c r="E3309" s="98"/>
      <c r="F3309" s="98"/>
    </row>
    <row r="3310" ht="11.25" customHeight="1">
      <c r="A3310" s="95" t="s">
        <v>6811</v>
      </c>
      <c r="B3310" s="96" t="s">
        <v>6812</v>
      </c>
      <c r="C3310" s="95" t="s">
        <v>361</v>
      </c>
      <c r="D3310" s="97">
        <f>VLOOKUP(A3310,emop0321!D:E,2,0)</f>
        <v>1325.11</v>
      </c>
      <c r="E3310" s="98"/>
      <c r="F3310" s="98"/>
    </row>
    <row r="3311" ht="11.25" customHeight="1">
      <c r="A3311" s="95" t="s">
        <v>6813</v>
      </c>
      <c r="B3311" s="96" t="s">
        <v>6814</v>
      </c>
      <c r="C3311" s="95" t="s">
        <v>361</v>
      </c>
      <c r="D3311" s="97">
        <f>VLOOKUP(A3311,emop0321!D:E,2,0)</f>
        <v>1544.16</v>
      </c>
      <c r="E3311" s="98"/>
      <c r="F3311" s="98"/>
    </row>
    <row r="3312" ht="11.25" customHeight="1">
      <c r="A3312" s="95" t="s">
        <v>6815</v>
      </c>
      <c r="B3312" s="96" t="s">
        <v>6816</v>
      </c>
      <c r="C3312" s="95" t="s">
        <v>361</v>
      </c>
      <c r="D3312" s="97">
        <f>VLOOKUP(A3312,emop0321!D:E,2,0)</f>
        <v>2019.03</v>
      </c>
      <c r="E3312" s="98"/>
      <c r="F3312" s="98"/>
    </row>
    <row r="3313" ht="11.25" customHeight="1">
      <c r="A3313" s="95" t="s">
        <v>6817</v>
      </c>
      <c r="B3313" s="96" t="s">
        <v>6818</v>
      </c>
      <c r="C3313" s="95" t="s">
        <v>361</v>
      </c>
      <c r="D3313" s="97">
        <f>VLOOKUP(A3313,emop0321!D:E,2,0)</f>
        <v>2212.08</v>
      </c>
      <c r="E3313" s="98"/>
      <c r="F3313" s="98"/>
    </row>
    <row r="3314" ht="11.25" customHeight="1">
      <c r="A3314" s="95" t="s">
        <v>6819</v>
      </c>
      <c r="B3314" s="96" t="s">
        <v>6820</v>
      </c>
      <c r="C3314" s="95" t="s">
        <v>361</v>
      </c>
      <c r="D3314" s="97">
        <f>VLOOKUP(A3314,emop0321!D:E,2,0)</f>
        <v>2597.63</v>
      </c>
      <c r="E3314" s="98"/>
      <c r="F3314" s="98"/>
    </row>
    <row r="3315" ht="11.25" customHeight="1">
      <c r="A3315" s="95" t="s">
        <v>6821</v>
      </c>
      <c r="B3315" s="96" t="s">
        <v>6822</v>
      </c>
      <c r="C3315" s="95" t="s">
        <v>361</v>
      </c>
      <c r="D3315" s="97">
        <f>VLOOKUP(A3315,emop0321!D:E,2,0)</f>
        <v>3389</v>
      </c>
      <c r="E3315" s="98"/>
      <c r="F3315" s="98"/>
    </row>
    <row r="3316" ht="11.25" customHeight="1">
      <c r="A3316" s="95" t="s">
        <v>6823</v>
      </c>
      <c r="B3316" s="96" t="s">
        <v>6824</v>
      </c>
      <c r="C3316" s="95" t="s">
        <v>361</v>
      </c>
      <c r="D3316" s="97">
        <f>VLOOKUP(A3316,emop0321!D:E,2,0)</f>
        <v>4552.01</v>
      </c>
      <c r="E3316" s="98"/>
      <c r="F3316" s="98"/>
    </row>
    <row r="3317" ht="11.25" customHeight="1">
      <c r="A3317" s="95" t="s">
        <v>6825</v>
      </c>
      <c r="B3317" s="96" t="s">
        <v>6826</v>
      </c>
      <c r="C3317" s="95" t="s">
        <v>361</v>
      </c>
      <c r="D3317" s="97">
        <f>VLOOKUP(A3317,emop0321!D:E,2,0)</f>
        <v>5148.13</v>
      </c>
      <c r="E3317" s="98"/>
      <c r="F3317" s="98"/>
    </row>
    <row r="3318" ht="11.25" customHeight="1">
      <c r="A3318" s="95" t="s">
        <v>6827</v>
      </c>
      <c r="B3318" s="96" t="s">
        <v>6828</v>
      </c>
      <c r="C3318" s="95" t="s">
        <v>282</v>
      </c>
      <c r="D3318" s="97">
        <f>VLOOKUP(A3318,emop0321!D:E,2,0)</f>
        <v>4208.06</v>
      </c>
      <c r="E3318" s="98"/>
      <c r="F3318" s="98"/>
    </row>
    <row r="3319" ht="11.25" customHeight="1">
      <c r="A3319" s="95" t="s">
        <v>6829</v>
      </c>
      <c r="B3319" s="96" t="s">
        <v>6830</v>
      </c>
      <c r="C3319" s="95" t="s">
        <v>282</v>
      </c>
      <c r="D3319" s="97">
        <f>VLOOKUP(A3319,emop0321!D:E,2,0)</f>
        <v>10948.73</v>
      </c>
      <c r="E3319" s="98"/>
      <c r="F3319" s="98"/>
    </row>
    <row r="3320" ht="11.25" customHeight="1">
      <c r="A3320" s="95" t="s">
        <v>6831</v>
      </c>
      <c r="B3320" s="96" t="s">
        <v>6832</v>
      </c>
      <c r="C3320" s="95" t="s">
        <v>3123</v>
      </c>
      <c r="D3320" s="97">
        <f>VLOOKUP(A3320,emop0321!D:E,2,0)</f>
        <v>46.52</v>
      </c>
      <c r="E3320" s="98"/>
      <c r="F3320" s="98"/>
    </row>
    <row r="3321" ht="11.25" customHeight="1">
      <c r="A3321" s="95" t="s">
        <v>6833</v>
      </c>
      <c r="B3321" s="96" t="s">
        <v>6834</v>
      </c>
      <c r="C3321" s="95" t="s">
        <v>282</v>
      </c>
      <c r="D3321" s="97">
        <f>VLOOKUP(A3321,emop0321!D:E,2,0)</f>
        <v>27.13</v>
      </c>
      <c r="E3321" s="98"/>
      <c r="F3321" s="98"/>
    </row>
    <row r="3322" ht="11.25" customHeight="1">
      <c r="A3322" s="95" t="s">
        <v>6835</v>
      </c>
      <c r="B3322" s="96" t="s">
        <v>6836</v>
      </c>
      <c r="C3322" s="95" t="s">
        <v>282</v>
      </c>
      <c r="D3322" s="97">
        <f>VLOOKUP(A3322,emop0321!D:E,2,0)</f>
        <v>52.05</v>
      </c>
      <c r="E3322" s="98"/>
      <c r="F3322" s="98"/>
    </row>
    <row r="3323" ht="11.25" customHeight="1">
      <c r="A3323" s="95" t="s">
        <v>6837</v>
      </c>
      <c r="B3323" s="96" t="s">
        <v>6838</v>
      </c>
      <c r="C3323" s="95" t="s">
        <v>282</v>
      </c>
      <c r="D3323" s="97">
        <f>VLOOKUP(A3323,emop0321!D:E,2,0)</f>
        <v>94.52</v>
      </c>
      <c r="E3323" s="98"/>
      <c r="F3323" s="98"/>
    </row>
    <row r="3324" ht="11.25" customHeight="1">
      <c r="A3324" s="95" t="s">
        <v>6839</v>
      </c>
      <c r="B3324" s="96" t="s">
        <v>6840</v>
      </c>
      <c r="C3324" s="95" t="s">
        <v>282</v>
      </c>
      <c r="D3324" s="97">
        <f>VLOOKUP(A3324,emop0321!D:E,2,0)</f>
        <v>329.73</v>
      </c>
      <c r="E3324" s="98"/>
      <c r="F3324" s="98"/>
    </row>
    <row r="3325" ht="11.25" customHeight="1">
      <c r="A3325" s="95" t="s">
        <v>6841</v>
      </c>
      <c r="B3325" s="96" t="s">
        <v>6842</v>
      </c>
      <c r="C3325" s="95" t="s">
        <v>282</v>
      </c>
      <c r="D3325" s="97">
        <f>VLOOKUP(A3325,emop0321!D:E,2,0)</f>
        <v>21.85</v>
      </c>
      <c r="E3325" s="98"/>
      <c r="F3325" s="98"/>
    </row>
    <row r="3326" ht="11.25" customHeight="1">
      <c r="A3326" s="95" t="s">
        <v>6843</v>
      </c>
      <c r="B3326" s="96" t="s">
        <v>6844</v>
      </c>
      <c r="C3326" s="95" t="s">
        <v>282</v>
      </c>
      <c r="D3326" s="97">
        <f>VLOOKUP(A3326,emop0321!D:E,2,0)</f>
        <v>28.08</v>
      </c>
      <c r="E3326" s="98"/>
      <c r="F3326" s="98"/>
    </row>
    <row r="3327" ht="11.25" customHeight="1">
      <c r="A3327" s="95" t="s">
        <v>6845</v>
      </c>
      <c r="B3327" s="96" t="s">
        <v>6846</v>
      </c>
      <c r="C3327" s="95" t="s">
        <v>282</v>
      </c>
      <c r="D3327" s="97">
        <f>VLOOKUP(A3327,emop0321!D:E,2,0)</f>
        <v>61.58</v>
      </c>
      <c r="E3327" s="98"/>
      <c r="F3327" s="98"/>
    </row>
    <row r="3328" ht="11.25" customHeight="1">
      <c r="A3328" s="95" t="s">
        <v>6847</v>
      </c>
      <c r="B3328" s="96" t="s">
        <v>6848</v>
      </c>
      <c r="C3328" s="95" t="s">
        <v>282</v>
      </c>
      <c r="D3328" s="97">
        <f>VLOOKUP(A3328,emop0321!D:E,2,0)</f>
        <v>269.2</v>
      </c>
      <c r="E3328" s="98"/>
      <c r="F3328" s="98"/>
    </row>
    <row r="3329" ht="11.25" customHeight="1">
      <c r="A3329" s="95" t="s">
        <v>6849</v>
      </c>
      <c r="B3329" s="96" t="s">
        <v>6850</v>
      </c>
      <c r="C3329" s="95" t="s">
        <v>282</v>
      </c>
      <c r="D3329" s="97">
        <f>VLOOKUP(A3329,emop0321!D:E,2,0)</f>
        <v>58.9</v>
      </c>
      <c r="E3329" s="98"/>
      <c r="F3329" s="98"/>
    </row>
    <row r="3330" ht="11.25" customHeight="1">
      <c r="A3330" s="95" t="s">
        <v>6851</v>
      </c>
      <c r="B3330" s="96" t="s">
        <v>6852</v>
      </c>
      <c r="C3330" s="95" t="s">
        <v>282</v>
      </c>
      <c r="D3330" s="97">
        <f>VLOOKUP(A3330,emop0321!D:E,2,0)</f>
        <v>75.06</v>
      </c>
      <c r="E3330" s="98"/>
      <c r="F3330" s="98"/>
    </row>
    <row r="3331" ht="11.25" customHeight="1">
      <c r="A3331" s="95" t="s">
        <v>6853</v>
      </c>
      <c r="B3331" s="96" t="s">
        <v>6854</v>
      </c>
      <c r="C3331" s="95" t="s">
        <v>282</v>
      </c>
      <c r="D3331" s="97">
        <f>VLOOKUP(A3331,emop0321!D:E,2,0)</f>
        <v>80.23</v>
      </c>
      <c r="E3331" s="98"/>
      <c r="F3331" s="98"/>
    </row>
    <row r="3332" ht="11.25" customHeight="1">
      <c r="A3332" s="95" t="s">
        <v>6855</v>
      </c>
      <c r="B3332" s="96" t="s">
        <v>6856</v>
      </c>
      <c r="C3332" s="95" t="s">
        <v>282</v>
      </c>
      <c r="D3332" s="97">
        <f>VLOOKUP(A3332,emop0321!D:E,2,0)</f>
        <v>85.23</v>
      </c>
      <c r="E3332" s="98"/>
      <c r="F3332" s="98"/>
    </row>
    <row r="3333" ht="11.25" customHeight="1">
      <c r="A3333" s="95" t="s">
        <v>6857</v>
      </c>
      <c r="B3333" s="96" t="s">
        <v>6858</v>
      </c>
      <c r="C3333" s="95" t="s">
        <v>282</v>
      </c>
      <c r="D3333" s="97">
        <f>VLOOKUP(A3333,emop0321!D:E,2,0)</f>
        <v>92.4</v>
      </c>
      <c r="E3333" s="98"/>
      <c r="F3333" s="98"/>
    </row>
    <row r="3334" ht="11.25" customHeight="1">
      <c r="A3334" s="95" t="s">
        <v>6859</v>
      </c>
      <c r="B3334" s="96" t="s">
        <v>6860</v>
      </c>
      <c r="C3334" s="95" t="s">
        <v>282</v>
      </c>
      <c r="D3334" s="97">
        <f>VLOOKUP(A3334,emop0321!D:E,2,0)</f>
        <v>92.4</v>
      </c>
      <c r="E3334" s="98"/>
      <c r="F3334" s="98"/>
    </row>
    <row r="3335" ht="11.25" customHeight="1">
      <c r="A3335" s="95" t="s">
        <v>6861</v>
      </c>
      <c r="B3335" s="96" t="s">
        <v>6862</v>
      </c>
      <c r="C3335" s="95" t="s">
        <v>282</v>
      </c>
      <c r="D3335" s="97">
        <f>VLOOKUP(A3335,emop0321!D:E,2,0)</f>
        <v>98.17</v>
      </c>
      <c r="E3335" s="98"/>
      <c r="F3335" s="98"/>
    </row>
    <row r="3336" ht="11.25" customHeight="1">
      <c r="A3336" s="95" t="s">
        <v>6863</v>
      </c>
      <c r="B3336" s="96" t="s">
        <v>6864</v>
      </c>
      <c r="C3336" s="95" t="s">
        <v>282</v>
      </c>
      <c r="D3336" s="97">
        <f>VLOOKUP(A3336,emop0321!D:E,2,0)</f>
        <v>22128.52</v>
      </c>
      <c r="E3336" s="98"/>
      <c r="F3336" s="98"/>
    </row>
    <row r="3337" ht="11.25" customHeight="1">
      <c r="A3337" s="95" t="s">
        <v>6865</v>
      </c>
      <c r="B3337" s="96" t="s">
        <v>6866</v>
      </c>
      <c r="C3337" s="95" t="s">
        <v>282</v>
      </c>
      <c r="D3337" s="97">
        <f>VLOOKUP(A3337,emop0321!D:E,2,0)</f>
        <v>36512.06</v>
      </c>
      <c r="E3337" s="98"/>
      <c r="F3337" s="98"/>
    </row>
    <row r="3338" ht="11.25" customHeight="1">
      <c r="A3338" s="95" t="s">
        <v>6867</v>
      </c>
      <c r="B3338" s="96" t="s">
        <v>6868</v>
      </c>
      <c r="C3338" s="95" t="s">
        <v>361</v>
      </c>
      <c r="D3338" s="97">
        <f>VLOOKUP(A3338,emop0321!D:E,2,0)</f>
        <v>265.6</v>
      </c>
      <c r="E3338" s="98"/>
      <c r="F3338" s="98"/>
    </row>
    <row r="3339" ht="11.25" customHeight="1">
      <c r="A3339" s="95" t="s">
        <v>6869</v>
      </c>
      <c r="B3339" s="96" t="s">
        <v>6870</v>
      </c>
      <c r="C3339" s="95" t="s">
        <v>361</v>
      </c>
      <c r="D3339" s="97">
        <f>VLOOKUP(A3339,emop0321!D:E,2,0)</f>
        <v>351.83</v>
      </c>
      <c r="E3339" s="98"/>
      <c r="F3339" s="98"/>
    </row>
    <row r="3340" ht="11.25" customHeight="1">
      <c r="A3340" s="95" t="s">
        <v>6871</v>
      </c>
      <c r="B3340" s="96" t="s">
        <v>6872</v>
      </c>
      <c r="C3340" s="95" t="s">
        <v>361</v>
      </c>
      <c r="D3340" s="97">
        <f>VLOOKUP(A3340,emop0321!D:E,2,0)</f>
        <v>488.66</v>
      </c>
      <c r="E3340" s="98"/>
      <c r="F3340" s="98"/>
    </row>
    <row r="3341" ht="11.25" customHeight="1">
      <c r="A3341" s="95" t="s">
        <v>6873</v>
      </c>
      <c r="B3341" s="96" t="s">
        <v>6874</v>
      </c>
      <c r="C3341" s="95" t="s">
        <v>361</v>
      </c>
      <c r="D3341" s="97">
        <f>VLOOKUP(A3341,emop0321!D:E,2,0)</f>
        <v>649.63</v>
      </c>
      <c r="E3341" s="98"/>
      <c r="F3341" s="98"/>
    </row>
    <row r="3342" ht="11.25" customHeight="1">
      <c r="A3342" s="95" t="s">
        <v>6875</v>
      </c>
      <c r="B3342" s="96" t="s">
        <v>6876</v>
      </c>
      <c r="C3342" s="95" t="s">
        <v>361</v>
      </c>
      <c r="D3342" s="97">
        <f>VLOOKUP(A3342,emop0321!D:E,2,0)</f>
        <v>712.87</v>
      </c>
      <c r="E3342" s="98"/>
      <c r="F3342" s="98"/>
    </row>
    <row r="3343" ht="11.25" customHeight="1">
      <c r="A3343" s="95" t="s">
        <v>6877</v>
      </c>
      <c r="B3343" s="96" t="s">
        <v>6878</v>
      </c>
      <c r="C3343" s="95" t="s">
        <v>361</v>
      </c>
      <c r="D3343" s="97">
        <f>VLOOKUP(A3343,emop0321!D:E,2,0)</f>
        <v>901.44</v>
      </c>
      <c r="E3343" s="98"/>
      <c r="F3343" s="98"/>
    </row>
    <row r="3344" ht="11.25" customHeight="1">
      <c r="A3344" s="95" t="s">
        <v>6879</v>
      </c>
      <c r="B3344" s="96" t="s">
        <v>6880</v>
      </c>
      <c r="C3344" s="95" t="s">
        <v>361</v>
      </c>
      <c r="D3344" s="97">
        <f>VLOOKUP(A3344,emop0321!D:E,2,0)</f>
        <v>1086.55</v>
      </c>
      <c r="E3344" s="98"/>
      <c r="F3344" s="98"/>
    </row>
    <row r="3345" ht="11.25" customHeight="1">
      <c r="A3345" s="95" t="s">
        <v>6881</v>
      </c>
      <c r="B3345" s="96" t="s">
        <v>6882</v>
      </c>
      <c r="C3345" s="95" t="s">
        <v>361</v>
      </c>
      <c r="D3345" s="97">
        <f>VLOOKUP(A3345,emop0321!D:E,2,0)</f>
        <v>1606.26</v>
      </c>
      <c r="E3345" s="98"/>
      <c r="F3345" s="98"/>
    </row>
    <row r="3346" ht="11.25" customHeight="1">
      <c r="A3346" s="95" t="s">
        <v>6883</v>
      </c>
      <c r="B3346" s="96" t="s">
        <v>6884</v>
      </c>
      <c r="C3346" s="95" t="s">
        <v>361</v>
      </c>
      <c r="D3346" s="97">
        <f>VLOOKUP(A3346,emop0321!D:E,2,0)</f>
        <v>2478.96</v>
      </c>
      <c r="E3346" s="98"/>
      <c r="F3346" s="98"/>
    </row>
    <row r="3347" ht="11.25" customHeight="1">
      <c r="A3347" s="95" t="s">
        <v>6885</v>
      </c>
      <c r="B3347" s="96" t="s">
        <v>6886</v>
      </c>
      <c r="C3347" s="95" t="s">
        <v>361</v>
      </c>
      <c r="D3347" s="97">
        <f>VLOOKUP(A3347,emop0321!D:E,2,0)</f>
        <v>5125.79</v>
      </c>
      <c r="E3347" s="98"/>
      <c r="F3347" s="98"/>
    </row>
    <row r="3348" ht="11.25" customHeight="1">
      <c r="A3348" s="95" t="s">
        <v>6887</v>
      </c>
      <c r="B3348" s="96" t="s">
        <v>6888</v>
      </c>
      <c r="C3348" s="95" t="s">
        <v>361</v>
      </c>
      <c r="D3348" s="97">
        <f>VLOOKUP(A3348,emop0321!D:E,2,0)</f>
        <v>11.21</v>
      </c>
      <c r="E3348" s="98"/>
      <c r="F3348" s="98"/>
    </row>
    <row r="3349" ht="11.25" customHeight="1">
      <c r="A3349" s="95" t="s">
        <v>6889</v>
      </c>
      <c r="B3349" s="96" t="s">
        <v>6890</v>
      </c>
      <c r="C3349" s="95" t="s">
        <v>361</v>
      </c>
      <c r="D3349" s="97">
        <f>VLOOKUP(A3349,emop0321!D:E,2,0)</f>
        <v>17.94</v>
      </c>
      <c r="E3349" s="98"/>
      <c r="F3349" s="98"/>
    </row>
    <row r="3350" ht="11.25" customHeight="1">
      <c r="A3350" s="95" t="s">
        <v>6891</v>
      </c>
      <c r="B3350" s="96" t="s">
        <v>6892</v>
      </c>
      <c r="C3350" s="95" t="s">
        <v>361</v>
      </c>
      <c r="D3350" s="97">
        <f>VLOOKUP(A3350,emop0321!D:E,2,0)</f>
        <v>12.67</v>
      </c>
      <c r="E3350" s="98"/>
      <c r="F3350" s="98"/>
    </row>
    <row r="3351" ht="11.25" customHeight="1">
      <c r="A3351" s="95" t="s">
        <v>6893</v>
      </c>
      <c r="B3351" s="96" t="s">
        <v>6894</v>
      </c>
      <c r="C3351" s="95" t="s">
        <v>361</v>
      </c>
      <c r="D3351" s="97">
        <f>VLOOKUP(A3351,emop0321!D:E,2,0)</f>
        <v>20.86</v>
      </c>
      <c r="E3351" s="98"/>
      <c r="F3351" s="98"/>
    </row>
    <row r="3352" ht="11.25" customHeight="1">
      <c r="A3352" s="95" t="s">
        <v>6895</v>
      </c>
      <c r="B3352" s="96" t="s">
        <v>6896</v>
      </c>
      <c r="C3352" s="95" t="s">
        <v>361</v>
      </c>
      <c r="D3352" s="97">
        <f>VLOOKUP(A3352,emop0321!D:E,2,0)</f>
        <v>13.69</v>
      </c>
      <c r="E3352" s="98"/>
      <c r="F3352" s="98"/>
    </row>
    <row r="3353" ht="11.25" customHeight="1">
      <c r="A3353" s="95" t="s">
        <v>6897</v>
      </c>
      <c r="B3353" s="96" t="s">
        <v>6898</v>
      </c>
      <c r="C3353" s="95" t="s">
        <v>361</v>
      </c>
      <c r="D3353" s="97">
        <f>VLOOKUP(A3353,emop0321!D:E,2,0)</f>
        <v>22.89</v>
      </c>
      <c r="E3353" s="98"/>
      <c r="F3353" s="98"/>
    </row>
    <row r="3354" ht="11.25" customHeight="1">
      <c r="A3354" s="95" t="s">
        <v>6899</v>
      </c>
      <c r="B3354" s="96" t="s">
        <v>6900</v>
      </c>
      <c r="C3354" s="95" t="s">
        <v>361</v>
      </c>
      <c r="D3354" s="97">
        <f>VLOOKUP(A3354,emop0321!D:E,2,0)</f>
        <v>14.25</v>
      </c>
      <c r="E3354" s="98"/>
      <c r="F3354" s="98"/>
    </row>
    <row r="3355" ht="11.25" customHeight="1">
      <c r="A3355" s="95" t="s">
        <v>6901</v>
      </c>
      <c r="B3355" s="96" t="s">
        <v>6902</v>
      </c>
      <c r="C3355" s="95" t="s">
        <v>361</v>
      </c>
      <c r="D3355" s="97">
        <f>VLOOKUP(A3355,emop0321!D:E,2,0)</f>
        <v>24.03</v>
      </c>
      <c r="E3355" s="98"/>
      <c r="F3355" s="98"/>
    </row>
    <row r="3356" ht="11.25" customHeight="1">
      <c r="A3356" s="95" t="s">
        <v>6903</v>
      </c>
      <c r="B3356" s="96" t="s">
        <v>6904</v>
      </c>
      <c r="C3356" s="95" t="s">
        <v>361</v>
      </c>
      <c r="D3356" s="97">
        <f>VLOOKUP(A3356,emop0321!D:E,2,0)</f>
        <v>16.14</v>
      </c>
      <c r="E3356" s="98"/>
      <c r="F3356" s="98"/>
    </row>
    <row r="3357" ht="11.25" customHeight="1">
      <c r="A3357" s="95" t="s">
        <v>6905</v>
      </c>
      <c r="B3357" s="96" t="s">
        <v>6906</v>
      </c>
      <c r="C3357" s="95" t="s">
        <v>361</v>
      </c>
      <c r="D3357" s="97">
        <f>VLOOKUP(A3357,emop0321!D:E,2,0)</f>
        <v>27.81</v>
      </c>
      <c r="E3357" s="98"/>
      <c r="F3357" s="98"/>
    </row>
    <row r="3358" ht="11.25" customHeight="1">
      <c r="A3358" s="95" t="s">
        <v>6907</v>
      </c>
      <c r="B3358" s="96" t="s">
        <v>6908</v>
      </c>
      <c r="C3358" s="95" t="s">
        <v>361</v>
      </c>
      <c r="D3358" s="97">
        <f>VLOOKUP(A3358,emop0321!D:E,2,0)</f>
        <v>24.55</v>
      </c>
      <c r="E3358" s="98"/>
      <c r="F3358" s="98"/>
    </row>
    <row r="3359" ht="11.25" customHeight="1">
      <c r="A3359" s="95" t="s">
        <v>6909</v>
      </c>
      <c r="B3359" s="96" t="s">
        <v>6910</v>
      </c>
      <c r="C3359" s="95" t="s">
        <v>361</v>
      </c>
      <c r="D3359" s="97">
        <f>VLOOKUP(A3359,emop0321!D:E,2,0)</f>
        <v>44.63</v>
      </c>
      <c r="E3359" s="98"/>
      <c r="F3359" s="98"/>
    </row>
    <row r="3360" ht="11.25" customHeight="1">
      <c r="A3360" s="95" t="s">
        <v>6911</v>
      </c>
      <c r="B3360" s="96" t="s">
        <v>6912</v>
      </c>
      <c r="C3360" s="95" t="s">
        <v>361</v>
      </c>
      <c r="D3360" s="97">
        <f>VLOOKUP(A3360,emop0321!D:E,2,0)</f>
        <v>25.77</v>
      </c>
      <c r="E3360" s="98"/>
      <c r="F3360" s="98"/>
    </row>
    <row r="3361" ht="11.25" customHeight="1">
      <c r="A3361" s="95" t="s">
        <v>6913</v>
      </c>
      <c r="B3361" s="96" t="s">
        <v>6914</v>
      </c>
      <c r="C3361" s="95" t="s">
        <v>361</v>
      </c>
      <c r="D3361" s="97">
        <f>VLOOKUP(A3361,emop0321!D:E,2,0)</f>
        <v>47.07</v>
      </c>
      <c r="E3361" s="98"/>
      <c r="F3361" s="98"/>
    </row>
    <row r="3362" ht="11.25" customHeight="1">
      <c r="A3362" s="95" t="s">
        <v>6915</v>
      </c>
      <c r="B3362" s="96" t="s">
        <v>6916</v>
      </c>
      <c r="C3362" s="95" t="s">
        <v>361</v>
      </c>
      <c r="D3362" s="97">
        <f>VLOOKUP(A3362,emop0321!D:E,2,0)</f>
        <v>14.23</v>
      </c>
      <c r="E3362" s="98"/>
      <c r="F3362" s="98"/>
    </row>
    <row r="3363" ht="11.25" customHeight="1">
      <c r="A3363" s="95" t="s">
        <v>6917</v>
      </c>
      <c r="B3363" s="96" t="s">
        <v>6918</v>
      </c>
      <c r="C3363" s="95" t="s">
        <v>361</v>
      </c>
      <c r="D3363" s="97">
        <f>VLOOKUP(A3363,emop0321!D:E,2,0)</f>
        <v>23.99</v>
      </c>
      <c r="E3363" s="98"/>
      <c r="F3363" s="98"/>
    </row>
    <row r="3364" ht="11.25" customHeight="1">
      <c r="A3364" s="95" t="s">
        <v>6919</v>
      </c>
      <c r="B3364" s="96" t="s">
        <v>6920</v>
      </c>
      <c r="C3364" s="95" t="s">
        <v>361</v>
      </c>
      <c r="D3364" s="97">
        <f>VLOOKUP(A3364,emop0321!D:E,2,0)</f>
        <v>15.83</v>
      </c>
      <c r="E3364" s="98"/>
      <c r="F3364" s="98"/>
    </row>
    <row r="3365" ht="11.25" customHeight="1">
      <c r="A3365" s="95" t="s">
        <v>6921</v>
      </c>
      <c r="B3365" s="96" t="s">
        <v>6922</v>
      </c>
      <c r="C3365" s="95" t="s">
        <v>361</v>
      </c>
      <c r="D3365" s="97">
        <f>VLOOKUP(A3365,emop0321!D:E,2,0)</f>
        <v>27.19</v>
      </c>
      <c r="E3365" s="98"/>
      <c r="F3365" s="98"/>
    </row>
    <row r="3366" ht="11.25" customHeight="1">
      <c r="A3366" s="95" t="s">
        <v>6923</v>
      </c>
      <c r="B3366" s="96" t="s">
        <v>6924</v>
      </c>
      <c r="C3366" s="95" t="s">
        <v>361</v>
      </c>
      <c r="D3366" s="97">
        <f>VLOOKUP(A3366,emop0321!D:E,2,0)</f>
        <v>18.36</v>
      </c>
      <c r="E3366" s="98"/>
      <c r="F3366" s="98"/>
    </row>
    <row r="3367" ht="11.25" customHeight="1">
      <c r="A3367" s="95" t="s">
        <v>6925</v>
      </c>
      <c r="B3367" s="96" t="s">
        <v>6926</v>
      </c>
      <c r="C3367" s="95" t="s">
        <v>361</v>
      </c>
      <c r="D3367" s="97">
        <f>VLOOKUP(A3367,emop0321!D:E,2,0)</f>
        <v>32.24</v>
      </c>
      <c r="E3367" s="98"/>
      <c r="F3367" s="98"/>
    </row>
    <row r="3368" ht="11.25" customHeight="1">
      <c r="A3368" s="95" t="s">
        <v>6927</v>
      </c>
      <c r="B3368" s="96" t="s">
        <v>6928</v>
      </c>
      <c r="C3368" s="95" t="s">
        <v>361</v>
      </c>
      <c r="D3368" s="97">
        <f>VLOOKUP(A3368,emop0321!D:E,2,0)</f>
        <v>22.82</v>
      </c>
      <c r="E3368" s="98"/>
      <c r="F3368" s="98"/>
    </row>
    <row r="3369" ht="11.25" customHeight="1">
      <c r="A3369" s="95" t="s">
        <v>6929</v>
      </c>
      <c r="B3369" s="96" t="s">
        <v>6930</v>
      </c>
      <c r="C3369" s="95" t="s">
        <v>361</v>
      </c>
      <c r="D3369" s="97">
        <f>VLOOKUP(A3369,emop0321!D:E,2,0)</f>
        <v>41.17</v>
      </c>
      <c r="E3369" s="98"/>
      <c r="F3369" s="98"/>
    </row>
    <row r="3370" ht="11.25" customHeight="1">
      <c r="A3370" s="95" t="s">
        <v>6931</v>
      </c>
      <c r="B3370" s="96" t="s">
        <v>6932</v>
      </c>
      <c r="C3370" s="95" t="s">
        <v>361</v>
      </c>
      <c r="D3370" s="97">
        <f>VLOOKUP(A3370,emop0321!D:E,2,0)</f>
        <v>44</v>
      </c>
      <c r="E3370" s="98"/>
      <c r="F3370" s="98"/>
    </row>
    <row r="3371" ht="11.25" customHeight="1">
      <c r="A3371" s="95" t="s">
        <v>6933</v>
      </c>
      <c r="B3371" s="96" t="s">
        <v>6934</v>
      </c>
      <c r="C3371" s="95" t="s">
        <v>361</v>
      </c>
      <c r="D3371" s="97">
        <f>VLOOKUP(A3371,emop0321!D:E,2,0)</f>
        <v>83.53</v>
      </c>
      <c r="E3371" s="98"/>
      <c r="F3371" s="98"/>
    </row>
    <row r="3372" ht="11.25" customHeight="1">
      <c r="A3372" s="95" t="s">
        <v>6935</v>
      </c>
      <c r="B3372" s="96" t="s">
        <v>6936</v>
      </c>
      <c r="C3372" s="95" t="s">
        <v>361</v>
      </c>
      <c r="D3372" s="97">
        <f>VLOOKUP(A3372,emop0321!D:E,2,0)</f>
        <v>68.63</v>
      </c>
      <c r="E3372" s="98"/>
      <c r="F3372" s="98"/>
    </row>
    <row r="3373" ht="11.25" customHeight="1">
      <c r="A3373" s="95" t="s">
        <v>6937</v>
      </c>
      <c r="B3373" s="96" t="s">
        <v>6938</v>
      </c>
      <c r="C3373" s="95" t="s">
        <v>361</v>
      </c>
      <c r="D3373" s="97">
        <f>VLOOKUP(A3373,emop0321!D:E,2,0)</f>
        <v>132.79</v>
      </c>
      <c r="E3373" s="98"/>
      <c r="F3373" s="98"/>
    </row>
    <row r="3374" ht="11.25" customHeight="1">
      <c r="A3374" s="95" t="s">
        <v>6939</v>
      </c>
      <c r="B3374" s="96" t="s">
        <v>6940</v>
      </c>
      <c r="C3374" s="95" t="s">
        <v>361</v>
      </c>
      <c r="D3374" s="97">
        <f>VLOOKUP(A3374,emop0321!D:E,2,0)</f>
        <v>92.21</v>
      </c>
      <c r="E3374" s="98"/>
      <c r="F3374" s="98"/>
    </row>
    <row r="3375" ht="11.25" customHeight="1">
      <c r="A3375" s="95" t="s">
        <v>6941</v>
      </c>
      <c r="B3375" s="96" t="s">
        <v>6942</v>
      </c>
      <c r="C3375" s="95" t="s">
        <v>361</v>
      </c>
      <c r="D3375" s="97">
        <f>VLOOKUP(A3375,emop0321!D:E,2,0)</f>
        <v>179.94</v>
      </c>
      <c r="E3375" s="98"/>
      <c r="F3375" s="98"/>
    </row>
    <row r="3376" ht="11.25" customHeight="1">
      <c r="A3376" s="95" t="s">
        <v>6943</v>
      </c>
      <c r="B3376" s="96" t="s">
        <v>6944</v>
      </c>
      <c r="C3376" s="95" t="s">
        <v>361</v>
      </c>
      <c r="D3376" s="97">
        <f>VLOOKUP(A3376,emop0321!D:E,2,0)</f>
        <v>150.67</v>
      </c>
      <c r="E3376" s="98"/>
      <c r="F3376" s="98"/>
    </row>
    <row r="3377" ht="11.25" customHeight="1">
      <c r="A3377" s="95" t="s">
        <v>6945</v>
      </c>
      <c r="B3377" s="96" t="s">
        <v>6946</v>
      </c>
      <c r="C3377" s="95" t="s">
        <v>361</v>
      </c>
      <c r="D3377" s="97">
        <f>VLOOKUP(A3377,emop0321!D:E,2,0)</f>
        <v>296.86</v>
      </c>
      <c r="E3377" s="98"/>
      <c r="F3377" s="98"/>
    </row>
    <row r="3378" ht="11.25" customHeight="1">
      <c r="A3378" s="95" t="s">
        <v>6947</v>
      </c>
      <c r="B3378" s="96" t="s">
        <v>6948</v>
      </c>
      <c r="C3378" s="95" t="s">
        <v>514</v>
      </c>
      <c r="D3378" s="97">
        <f>VLOOKUP(A3378,emop0321!D:E,2,0)</f>
        <v>524.32</v>
      </c>
      <c r="E3378" s="98"/>
      <c r="F3378" s="98"/>
    </row>
    <row r="3379" ht="11.25" customHeight="1">
      <c r="A3379" s="95" t="s">
        <v>6949</v>
      </c>
      <c r="B3379" s="96" t="s">
        <v>6950</v>
      </c>
      <c r="C3379" s="95" t="s">
        <v>514</v>
      </c>
      <c r="D3379" s="97">
        <f>VLOOKUP(A3379,emop0321!D:E,2,0)</f>
        <v>652.22</v>
      </c>
      <c r="E3379" s="98"/>
      <c r="F3379" s="98"/>
    </row>
    <row r="3380" ht="11.25" customHeight="1">
      <c r="A3380" s="95" t="s">
        <v>6951</v>
      </c>
      <c r="B3380" s="96" t="s">
        <v>6952</v>
      </c>
      <c r="C3380" s="95" t="s">
        <v>514</v>
      </c>
      <c r="D3380" s="97">
        <f>VLOOKUP(A3380,emop0321!D:E,2,0)</f>
        <v>638.45</v>
      </c>
      <c r="E3380" s="98"/>
      <c r="F3380" s="98"/>
    </row>
    <row r="3381" ht="11.25" customHeight="1">
      <c r="A3381" s="95" t="s">
        <v>6953</v>
      </c>
      <c r="B3381" s="96" t="s">
        <v>6954</v>
      </c>
      <c r="C3381" s="95" t="s">
        <v>514</v>
      </c>
      <c r="D3381" s="97">
        <f>VLOOKUP(A3381,emop0321!D:E,2,0)</f>
        <v>758.27</v>
      </c>
      <c r="E3381" s="98"/>
      <c r="F3381" s="98"/>
    </row>
    <row r="3382" ht="11.25" customHeight="1">
      <c r="A3382" s="95" t="s">
        <v>6955</v>
      </c>
      <c r="B3382" s="96" t="s">
        <v>6956</v>
      </c>
      <c r="C3382" s="95" t="s">
        <v>514</v>
      </c>
      <c r="D3382" s="97">
        <f>VLOOKUP(A3382,emop0321!D:E,2,0)</f>
        <v>584.21</v>
      </c>
      <c r="E3382" s="98"/>
      <c r="F3382" s="98"/>
    </row>
    <row r="3383" ht="11.25" customHeight="1">
      <c r="A3383" s="95" t="s">
        <v>6957</v>
      </c>
      <c r="B3383" s="96" t="s">
        <v>6958</v>
      </c>
      <c r="C3383" s="95" t="s">
        <v>514</v>
      </c>
      <c r="D3383" s="97">
        <f>VLOOKUP(A3383,emop0321!D:E,2,0)</f>
        <v>738.67</v>
      </c>
      <c r="E3383" s="98"/>
      <c r="F3383" s="98"/>
    </row>
    <row r="3384" ht="11.25" customHeight="1">
      <c r="A3384" s="95" t="s">
        <v>6959</v>
      </c>
      <c r="B3384" s="96" t="s">
        <v>6960</v>
      </c>
      <c r="C3384" s="95" t="s">
        <v>514</v>
      </c>
      <c r="D3384" s="97">
        <f>VLOOKUP(A3384,emop0321!D:E,2,0)</f>
        <v>583.01</v>
      </c>
      <c r="E3384" s="98"/>
      <c r="F3384" s="98"/>
    </row>
    <row r="3385" ht="11.25" customHeight="1">
      <c r="A3385" s="95" t="s">
        <v>6961</v>
      </c>
      <c r="B3385" s="96" t="s">
        <v>6962</v>
      </c>
      <c r="C3385" s="95" t="s">
        <v>992</v>
      </c>
      <c r="D3385" s="97">
        <f>VLOOKUP(A3385,emop0321!D:E,2,0)</f>
        <v>248.22</v>
      </c>
      <c r="E3385" s="98"/>
      <c r="F3385" s="98"/>
    </row>
    <row r="3386" ht="11.25" customHeight="1">
      <c r="A3386" s="95" t="s">
        <v>6963</v>
      </c>
      <c r="B3386" s="96" t="s">
        <v>6964</v>
      </c>
      <c r="C3386" s="95" t="s">
        <v>992</v>
      </c>
      <c r="D3386" s="97">
        <f>VLOOKUP(A3386,emop0321!D:E,2,0)</f>
        <v>216.28</v>
      </c>
      <c r="E3386" s="98"/>
      <c r="F3386" s="98"/>
    </row>
    <row r="3387" ht="11.25" customHeight="1">
      <c r="A3387" s="95" t="s">
        <v>6965</v>
      </c>
      <c r="B3387" s="96" t="s">
        <v>6966</v>
      </c>
      <c r="C3387" s="95" t="s">
        <v>514</v>
      </c>
      <c r="D3387" s="97">
        <f>VLOOKUP(A3387,emop0321!D:E,2,0)</f>
        <v>690.26</v>
      </c>
      <c r="E3387" s="98"/>
      <c r="F3387" s="98"/>
    </row>
    <row r="3388" ht="11.25" customHeight="1">
      <c r="A3388" s="95" t="s">
        <v>6967</v>
      </c>
      <c r="B3388" s="96" t="s">
        <v>6968</v>
      </c>
      <c r="C3388" s="95" t="s">
        <v>514</v>
      </c>
      <c r="D3388" s="97">
        <f>VLOOKUP(A3388,emop0321!D:E,2,0)</f>
        <v>844.72</v>
      </c>
      <c r="E3388" s="98"/>
      <c r="F3388" s="98"/>
    </row>
    <row r="3389" ht="11.25" customHeight="1">
      <c r="A3389" s="95" t="s">
        <v>6969</v>
      </c>
      <c r="B3389" s="96" t="s">
        <v>6970</v>
      </c>
      <c r="C3389" s="95" t="s">
        <v>514</v>
      </c>
      <c r="D3389" s="97">
        <f>VLOOKUP(A3389,emop0321!D:E,2,0)</f>
        <v>689.06</v>
      </c>
      <c r="E3389" s="98"/>
      <c r="F3389" s="98"/>
    </row>
    <row r="3390" ht="11.25" customHeight="1">
      <c r="A3390" s="95" t="s">
        <v>6971</v>
      </c>
      <c r="B3390" s="96" t="s">
        <v>6972</v>
      </c>
      <c r="C3390" s="95" t="s">
        <v>992</v>
      </c>
      <c r="D3390" s="97">
        <f>VLOOKUP(A3390,emop0321!D:E,2,0)</f>
        <v>280.03</v>
      </c>
      <c r="E3390" s="98"/>
      <c r="F3390" s="98"/>
    </row>
    <row r="3391" ht="11.25" customHeight="1">
      <c r="A3391" s="95" t="s">
        <v>6973</v>
      </c>
      <c r="B3391" s="96" t="s">
        <v>6974</v>
      </c>
      <c r="C3391" s="95" t="s">
        <v>992</v>
      </c>
      <c r="D3391" s="97">
        <f>VLOOKUP(A3391,emop0321!D:E,2,0)</f>
        <v>240.68</v>
      </c>
      <c r="E3391" s="98"/>
      <c r="F3391" s="98"/>
    </row>
    <row r="3392" ht="11.25" customHeight="1">
      <c r="A3392" s="95" t="s">
        <v>6975</v>
      </c>
      <c r="B3392" s="96" t="s">
        <v>6976</v>
      </c>
      <c r="C3392" s="95" t="s">
        <v>361</v>
      </c>
      <c r="D3392" s="97">
        <f>VLOOKUP(A3392,emop0321!D:E,2,0)</f>
        <v>91.26</v>
      </c>
      <c r="E3392" s="98"/>
      <c r="F3392" s="98"/>
    </row>
    <row r="3393" ht="11.25" customHeight="1">
      <c r="A3393" s="95" t="s">
        <v>6977</v>
      </c>
      <c r="B3393" s="96" t="s">
        <v>6978</v>
      </c>
      <c r="C3393" s="95" t="s">
        <v>361</v>
      </c>
      <c r="D3393" s="97">
        <f>VLOOKUP(A3393,emop0321!D:E,2,0)</f>
        <v>22.5</v>
      </c>
      <c r="E3393" s="98"/>
      <c r="F3393" s="98"/>
    </row>
    <row r="3394" ht="11.25" customHeight="1">
      <c r="A3394" s="95" t="s">
        <v>6979</v>
      </c>
      <c r="B3394" s="96" t="s">
        <v>6980</v>
      </c>
      <c r="C3394" s="95" t="s">
        <v>361</v>
      </c>
      <c r="D3394" s="97">
        <f>VLOOKUP(A3394,emop0321!D:E,2,0)</f>
        <v>29.1</v>
      </c>
      <c r="E3394" s="98"/>
      <c r="F3394" s="98"/>
    </row>
    <row r="3395" ht="11.25" customHeight="1">
      <c r="A3395" s="95" t="s">
        <v>6981</v>
      </c>
      <c r="B3395" s="96" t="s">
        <v>6982</v>
      </c>
      <c r="C3395" s="95" t="s">
        <v>361</v>
      </c>
      <c r="D3395" s="97">
        <f>VLOOKUP(A3395,emop0321!D:E,2,0)</f>
        <v>34.42</v>
      </c>
      <c r="E3395" s="98"/>
      <c r="F3395" s="98"/>
    </row>
    <row r="3396" ht="11.25" customHeight="1">
      <c r="A3396" s="95" t="s">
        <v>6983</v>
      </c>
      <c r="B3396" s="96" t="s">
        <v>6984</v>
      </c>
      <c r="C3396" s="95" t="s">
        <v>361</v>
      </c>
      <c r="D3396" s="97">
        <f>VLOOKUP(A3396,emop0321!D:E,2,0)</f>
        <v>15.1</v>
      </c>
      <c r="E3396" s="98"/>
      <c r="F3396" s="98"/>
    </row>
    <row r="3397" ht="11.25" customHeight="1">
      <c r="A3397" s="95" t="s">
        <v>6985</v>
      </c>
      <c r="B3397" s="96" t="s">
        <v>6986</v>
      </c>
      <c r="C3397" s="95" t="s">
        <v>361</v>
      </c>
      <c r="D3397" s="97">
        <f>VLOOKUP(A3397,emop0321!D:E,2,0)</f>
        <v>17.31</v>
      </c>
      <c r="E3397" s="98"/>
      <c r="F3397" s="98"/>
    </row>
    <row r="3398" ht="11.25" customHeight="1">
      <c r="A3398" s="95" t="s">
        <v>6987</v>
      </c>
      <c r="B3398" s="96" t="s">
        <v>6988</v>
      </c>
      <c r="C3398" s="95" t="s">
        <v>361</v>
      </c>
      <c r="D3398" s="97">
        <f>VLOOKUP(A3398,emop0321!D:E,2,0)</f>
        <v>19.04</v>
      </c>
      <c r="E3398" s="98"/>
      <c r="F3398" s="98"/>
    </row>
    <row r="3399" ht="11.25" customHeight="1">
      <c r="A3399" s="95" t="s">
        <v>6989</v>
      </c>
      <c r="B3399" s="96" t="s">
        <v>6990</v>
      </c>
      <c r="C3399" s="95" t="s">
        <v>361</v>
      </c>
      <c r="D3399" s="97">
        <f>VLOOKUP(A3399,emop0321!D:E,2,0)</f>
        <v>15.75</v>
      </c>
      <c r="E3399" s="98"/>
      <c r="F3399" s="98"/>
    </row>
    <row r="3400" ht="11.25" customHeight="1">
      <c r="A3400" s="95" t="s">
        <v>6991</v>
      </c>
      <c r="B3400" s="96" t="s">
        <v>6992</v>
      </c>
      <c r="C3400" s="95" t="s">
        <v>361</v>
      </c>
      <c r="D3400" s="97">
        <f>VLOOKUP(A3400,emop0321!D:E,2,0)</f>
        <v>17.34</v>
      </c>
      <c r="E3400" s="98"/>
      <c r="F3400" s="98"/>
    </row>
    <row r="3401" ht="11.25" customHeight="1">
      <c r="A3401" s="95" t="s">
        <v>6993</v>
      </c>
      <c r="B3401" s="96" t="s">
        <v>6994</v>
      </c>
      <c r="C3401" s="95" t="s">
        <v>514</v>
      </c>
      <c r="D3401" s="97">
        <f>VLOOKUP(A3401,emop0321!D:E,2,0)</f>
        <v>121.27</v>
      </c>
      <c r="E3401" s="98"/>
      <c r="F3401" s="98"/>
    </row>
    <row r="3402" ht="11.25" customHeight="1">
      <c r="A3402" s="95" t="s">
        <v>6995</v>
      </c>
      <c r="B3402" s="96" t="s">
        <v>6996</v>
      </c>
      <c r="C3402" s="95" t="s">
        <v>992</v>
      </c>
      <c r="D3402" s="97">
        <f>VLOOKUP(A3402,emop0321!D:E,2,0)</f>
        <v>8.98</v>
      </c>
      <c r="E3402" s="98"/>
      <c r="F3402" s="98"/>
    </row>
    <row r="3403" ht="11.25" customHeight="1">
      <c r="A3403" s="95" t="s">
        <v>6997</v>
      </c>
      <c r="B3403" s="96" t="s">
        <v>6998</v>
      </c>
      <c r="C3403" s="95" t="s">
        <v>361</v>
      </c>
      <c r="D3403" s="97">
        <f>VLOOKUP(A3403,emop0321!D:E,2,0)</f>
        <v>66.78</v>
      </c>
      <c r="E3403" s="98"/>
      <c r="F3403" s="98"/>
    </row>
    <row r="3404" ht="11.25" customHeight="1">
      <c r="A3404" s="95" t="s">
        <v>6999</v>
      </c>
      <c r="B3404" s="96" t="s">
        <v>7000</v>
      </c>
      <c r="C3404" s="95" t="s">
        <v>514</v>
      </c>
      <c r="D3404" s="97">
        <f>VLOOKUP(A3404,emop0321!D:E,2,0)</f>
        <v>117.56</v>
      </c>
      <c r="E3404" s="98"/>
      <c r="F3404" s="98"/>
    </row>
    <row r="3405" ht="11.25" customHeight="1">
      <c r="A3405" s="95" t="s">
        <v>7001</v>
      </c>
      <c r="B3405" s="96" t="s">
        <v>7002</v>
      </c>
      <c r="C3405" s="95" t="s">
        <v>514</v>
      </c>
      <c r="D3405" s="97">
        <f>VLOOKUP(A3405,emop0321!D:E,2,0)</f>
        <v>127.56</v>
      </c>
      <c r="E3405" s="98"/>
      <c r="F3405" s="98"/>
    </row>
    <row r="3406" ht="11.25" customHeight="1">
      <c r="A3406" s="95" t="s">
        <v>7003</v>
      </c>
      <c r="B3406" s="96" t="s">
        <v>7004</v>
      </c>
      <c r="C3406" s="95" t="s">
        <v>514</v>
      </c>
      <c r="D3406" s="97">
        <f>VLOOKUP(A3406,emop0321!D:E,2,0)</f>
        <v>114.95</v>
      </c>
      <c r="E3406" s="98"/>
      <c r="F3406" s="98"/>
    </row>
    <row r="3407" ht="11.25" customHeight="1">
      <c r="A3407" s="95" t="s">
        <v>7005</v>
      </c>
      <c r="B3407" s="96" t="s">
        <v>7006</v>
      </c>
      <c r="C3407" s="95" t="s">
        <v>514</v>
      </c>
      <c r="D3407" s="97">
        <f>VLOOKUP(A3407,emop0321!D:E,2,0)</f>
        <v>417.16</v>
      </c>
      <c r="E3407" s="98"/>
      <c r="F3407" s="98"/>
    </row>
    <row r="3408" ht="11.25" customHeight="1">
      <c r="A3408" s="95" t="s">
        <v>7007</v>
      </c>
      <c r="B3408" s="96" t="s">
        <v>7008</v>
      </c>
      <c r="C3408" s="95" t="s">
        <v>514</v>
      </c>
      <c r="D3408" s="97">
        <f>VLOOKUP(A3408,emop0321!D:E,2,0)</f>
        <v>121.34</v>
      </c>
      <c r="E3408" s="98"/>
      <c r="F3408" s="98"/>
    </row>
    <row r="3409" ht="11.25" customHeight="1">
      <c r="A3409" s="95" t="s">
        <v>7009</v>
      </c>
      <c r="B3409" s="96" t="s">
        <v>7010</v>
      </c>
      <c r="C3409" s="95" t="s">
        <v>514</v>
      </c>
      <c r="D3409" s="97">
        <f>VLOOKUP(A3409,emop0321!D:E,2,0)</f>
        <v>149.35</v>
      </c>
      <c r="E3409" s="98"/>
      <c r="F3409" s="98"/>
    </row>
    <row r="3410" ht="11.25" customHeight="1">
      <c r="A3410" s="95" t="s">
        <v>7011</v>
      </c>
      <c r="B3410" s="96" t="s">
        <v>7012</v>
      </c>
      <c r="C3410" s="95" t="s">
        <v>514</v>
      </c>
      <c r="D3410" s="97">
        <f>VLOOKUP(A3410,emop0321!D:E,2,0)</f>
        <v>230.92</v>
      </c>
      <c r="E3410" s="98"/>
      <c r="F3410" s="98"/>
    </row>
    <row r="3411" ht="11.25" customHeight="1">
      <c r="A3411" s="95" t="s">
        <v>7013</v>
      </c>
      <c r="B3411" s="96" t="s">
        <v>7014</v>
      </c>
      <c r="C3411" s="95" t="s">
        <v>514</v>
      </c>
      <c r="D3411" s="97">
        <f>VLOOKUP(A3411,emop0321!D:E,2,0)</f>
        <v>140.87</v>
      </c>
      <c r="E3411" s="98"/>
      <c r="F3411" s="98"/>
    </row>
    <row r="3412" ht="11.25" customHeight="1">
      <c r="A3412" s="95" t="s">
        <v>7015</v>
      </c>
      <c r="B3412" s="96" t="s">
        <v>7016</v>
      </c>
      <c r="C3412" s="95" t="s">
        <v>514</v>
      </c>
      <c r="D3412" s="97">
        <f>VLOOKUP(A3412,emop0321!D:E,2,0)</f>
        <v>311.87</v>
      </c>
      <c r="E3412" s="98"/>
      <c r="F3412" s="98"/>
    </row>
    <row r="3413" ht="11.25" customHeight="1">
      <c r="A3413" s="95" t="s">
        <v>7017</v>
      </c>
      <c r="B3413" s="96" t="s">
        <v>7018</v>
      </c>
      <c r="C3413" s="95" t="s">
        <v>514</v>
      </c>
      <c r="D3413" s="97">
        <f>VLOOKUP(A3413,emop0321!D:E,2,0)</f>
        <v>118.14</v>
      </c>
      <c r="E3413" s="98"/>
      <c r="F3413" s="98"/>
    </row>
    <row r="3414" ht="11.25" customHeight="1">
      <c r="A3414" s="95" t="s">
        <v>7019</v>
      </c>
      <c r="B3414" s="96" t="s">
        <v>7020</v>
      </c>
      <c r="C3414" s="95" t="s">
        <v>514</v>
      </c>
      <c r="D3414" s="97">
        <f>VLOOKUP(A3414,emop0321!D:E,2,0)</f>
        <v>111.9</v>
      </c>
      <c r="E3414" s="98"/>
      <c r="F3414" s="98"/>
    </row>
    <row r="3415" ht="11.25" customHeight="1">
      <c r="A3415" s="95" t="s">
        <v>7021</v>
      </c>
      <c r="B3415" s="96" t="s">
        <v>7022</v>
      </c>
      <c r="C3415" s="95" t="s">
        <v>514</v>
      </c>
      <c r="D3415" s="97">
        <f>VLOOKUP(A3415,emop0321!D:E,2,0)</f>
        <v>143.5</v>
      </c>
      <c r="E3415" s="98"/>
      <c r="F3415" s="98"/>
    </row>
    <row r="3416" ht="11.25" customHeight="1">
      <c r="A3416" s="95" t="s">
        <v>7023</v>
      </c>
      <c r="B3416" s="96" t="s">
        <v>7024</v>
      </c>
      <c r="C3416" s="95" t="s">
        <v>514</v>
      </c>
      <c r="D3416" s="97">
        <f>VLOOKUP(A3416,emop0321!D:E,2,0)</f>
        <v>137.37</v>
      </c>
      <c r="E3416" s="98"/>
      <c r="F3416" s="98"/>
    </row>
    <row r="3417" ht="11.25" customHeight="1">
      <c r="A3417" s="95" t="s">
        <v>7025</v>
      </c>
      <c r="B3417" s="96" t="s">
        <v>7026</v>
      </c>
      <c r="C3417" s="95" t="s">
        <v>514</v>
      </c>
      <c r="D3417" s="97">
        <f>VLOOKUP(A3417,emop0321!D:E,2,0)</f>
        <v>139.76</v>
      </c>
      <c r="E3417" s="98"/>
      <c r="F3417" s="98"/>
    </row>
    <row r="3418" ht="11.25" customHeight="1">
      <c r="A3418" s="95" t="s">
        <v>7027</v>
      </c>
      <c r="B3418" s="96" t="s">
        <v>7028</v>
      </c>
      <c r="C3418" s="95" t="s">
        <v>514</v>
      </c>
      <c r="D3418" s="97">
        <f>VLOOKUP(A3418,emop0321!D:E,2,0)</f>
        <v>352.61</v>
      </c>
      <c r="E3418" s="98"/>
      <c r="F3418" s="98"/>
    </row>
    <row r="3419" ht="11.25" customHeight="1">
      <c r="A3419" s="95" t="s">
        <v>7029</v>
      </c>
      <c r="B3419" s="96" t="s">
        <v>7030</v>
      </c>
      <c r="C3419" s="95" t="s">
        <v>514</v>
      </c>
      <c r="D3419" s="97">
        <f>VLOOKUP(A3419,emop0321!D:E,2,0)</f>
        <v>908.2</v>
      </c>
      <c r="E3419" s="98"/>
      <c r="F3419" s="98"/>
    </row>
    <row r="3420" ht="11.25" customHeight="1">
      <c r="A3420" s="95" t="s">
        <v>7031</v>
      </c>
      <c r="B3420" s="96" t="s">
        <v>7032</v>
      </c>
      <c r="C3420" s="95" t="s">
        <v>514</v>
      </c>
      <c r="D3420" s="97">
        <f>VLOOKUP(A3420,emop0321!D:E,2,0)</f>
        <v>84.17</v>
      </c>
      <c r="E3420" s="98"/>
      <c r="F3420" s="98"/>
    </row>
    <row r="3421" ht="11.25" customHeight="1">
      <c r="A3421" s="95" t="s">
        <v>7033</v>
      </c>
      <c r="B3421" s="96" t="s">
        <v>7034</v>
      </c>
      <c r="C3421" s="95" t="s">
        <v>361</v>
      </c>
      <c r="D3421" s="97">
        <f>VLOOKUP(A3421,emop0321!D:E,2,0)</f>
        <v>4.62</v>
      </c>
      <c r="E3421" s="98"/>
      <c r="F3421" s="98"/>
    </row>
    <row r="3422" ht="11.25" customHeight="1">
      <c r="A3422" s="95" t="s">
        <v>7035</v>
      </c>
      <c r="B3422" s="96" t="s">
        <v>7036</v>
      </c>
      <c r="C3422" s="95" t="s">
        <v>992</v>
      </c>
      <c r="D3422" s="97">
        <f>VLOOKUP(A3422,emop0321!D:E,2,0)</f>
        <v>14.6</v>
      </c>
      <c r="E3422" s="98"/>
      <c r="F3422" s="98"/>
    </row>
    <row r="3423" ht="11.25" customHeight="1">
      <c r="A3423" s="95" t="s">
        <v>7037</v>
      </c>
      <c r="B3423" s="96" t="s">
        <v>7038</v>
      </c>
      <c r="C3423" s="95" t="s">
        <v>992</v>
      </c>
      <c r="D3423" s="97">
        <f>VLOOKUP(A3423,emop0321!D:E,2,0)</f>
        <v>19.34</v>
      </c>
      <c r="E3423" s="98"/>
      <c r="F3423" s="98"/>
    </row>
    <row r="3424" ht="11.25" customHeight="1">
      <c r="A3424" s="95" t="s">
        <v>7039</v>
      </c>
      <c r="B3424" s="96" t="s">
        <v>7040</v>
      </c>
      <c r="C3424" s="95" t="s">
        <v>992</v>
      </c>
      <c r="D3424" s="97">
        <f>VLOOKUP(A3424,emop0321!D:E,2,0)</f>
        <v>22.66</v>
      </c>
      <c r="E3424" s="98"/>
      <c r="F3424" s="98"/>
    </row>
    <row r="3425" ht="11.25" customHeight="1">
      <c r="A3425" s="95" t="s">
        <v>7041</v>
      </c>
      <c r="B3425" s="96" t="s">
        <v>7042</v>
      </c>
      <c r="C3425" s="95" t="s">
        <v>992</v>
      </c>
      <c r="D3425" s="97">
        <f>VLOOKUP(A3425,emop0321!D:E,2,0)</f>
        <v>30.72</v>
      </c>
      <c r="E3425" s="98"/>
      <c r="F3425" s="98"/>
    </row>
    <row r="3426" ht="11.25" customHeight="1">
      <c r="A3426" s="95" t="s">
        <v>7043</v>
      </c>
      <c r="B3426" s="96" t="s">
        <v>7044</v>
      </c>
      <c r="C3426" s="95" t="s">
        <v>992</v>
      </c>
      <c r="D3426" s="97">
        <f>VLOOKUP(A3426,emop0321!D:E,2,0)</f>
        <v>38.76</v>
      </c>
      <c r="E3426" s="98"/>
      <c r="F3426" s="98"/>
    </row>
    <row r="3427" ht="11.25" customHeight="1">
      <c r="A3427" s="95" t="s">
        <v>7045</v>
      </c>
      <c r="B3427" s="96" t="s">
        <v>7046</v>
      </c>
      <c r="C3427" s="95" t="s">
        <v>992</v>
      </c>
      <c r="D3427" s="97">
        <f>VLOOKUP(A3427,emop0321!D:E,2,0)</f>
        <v>47.35</v>
      </c>
      <c r="E3427" s="98"/>
      <c r="F3427" s="98"/>
    </row>
    <row r="3428" ht="11.25" customHeight="1">
      <c r="A3428" s="95" t="s">
        <v>7047</v>
      </c>
      <c r="B3428" s="96" t="s">
        <v>7048</v>
      </c>
      <c r="C3428" s="95" t="s">
        <v>992</v>
      </c>
      <c r="D3428" s="97">
        <f>VLOOKUP(A3428,emop0321!D:E,2,0)</f>
        <v>27.36</v>
      </c>
      <c r="E3428" s="98"/>
      <c r="F3428" s="98"/>
    </row>
    <row r="3429" ht="11.25" customHeight="1">
      <c r="A3429" s="95" t="s">
        <v>7049</v>
      </c>
      <c r="B3429" s="96" t="s">
        <v>7050</v>
      </c>
      <c r="C3429" s="95" t="s">
        <v>992</v>
      </c>
      <c r="D3429" s="97">
        <f>VLOOKUP(A3429,emop0321!D:E,2,0)</f>
        <v>37.4</v>
      </c>
      <c r="E3429" s="98"/>
      <c r="F3429" s="98"/>
    </row>
    <row r="3430" ht="11.25" customHeight="1">
      <c r="A3430" s="95" t="s">
        <v>7051</v>
      </c>
      <c r="B3430" s="96" t="s">
        <v>7052</v>
      </c>
      <c r="C3430" s="95" t="s">
        <v>992</v>
      </c>
      <c r="D3430" s="97">
        <f>VLOOKUP(A3430,emop0321!D:E,2,0)</f>
        <v>48.18</v>
      </c>
      <c r="E3430" s="98"/>
      <c r="F3430" s="98"/>
    </row>
    <row r="3431" ht="11.25" customHeight="1">
      <c r="A3431" s="95" t="s">
        <v>7053</v>
      </c>
      <c r="B3431" s="96" t="s">
        <v>7054</v>
      </c>
      <c r="C3431" s="95" t="s">
        <v>992</v>
      </c>
      <c r="D3431" s="97">
        <f>VLOOKUP(A3431,emop0321!D:E,2,0)</f>
        <v>4.69</v>
      </c>
      <c r="E3431" s="98"/>
      <c r="F3431" s="98"/>
    </row>
    <row r="3432" ht="11.25" customHeight="1">
      <c r="A3432" s="95" t="s">
        <v>7055</v>
      </c>
      <c r="B3432" s="96" t="s">
        <v>7056</v>
      </c>
      <c r="C3432" s="95" t="s">
        <v>992</v>
      </c>
      <c r="D3432" s="97">
        <f>VLOOKUP(A3432,emop0321!D:E,2,0)</f>
        <v>6.54</v>
      </c>
      <c r="E3432" s="98"/>
      <c r="F3432" s="98"/>
    </row>
    <row r="3433" ht="11.25" customHeight="1">
      <c r="A3433" s="95" t="s">
        <v>7057</v>
      </c>
      <c r="B3433" s="96" t="s">
        <v>7058</v>
      </c>
      <c r="C3433" s="95" t="s">
        <v>992</v>
      </c>
      <c r="D3433" s="97">
        <f>VLOOKUP(A3433,emop0321!D:E,2,0)</f>
        <v>8.05</v>
      </c>
      <c r="E3433" s="98"/>
      <c r="F3433" s="98"/>
    </row>
    <row r="3434" ht="11.25" customHeight="1">
      <c r="A3434" s="95" t="s">
        <v>7059</v>
      </c>
      <c r="B3434" s="96" t="s">
        <v>7060</v>
      </c>
      <c r="C3434" s="95" t="s">
        <v>992</v>
      </c>
      <c r="D3434" s="97">
        <f>VLOOKUP(A3434,emop0321!D:E,2,0)</f>
        <v>7.21</v>
      </c>
      <c r="E3434" s="98"/>
      <c r="F3434" s="98"/>
    </row>
    <row r="3435" ht="11.25" customHeight="1">
      <c r="A3435" s="95" t="s">
        <v>7061</v>
      </c>
      <c r="B3435" s="96" t="s">
        <v>7062</v>
      </c>
      <c r="C3435" s="95" t="s">
        <v>992</v>
      </c>
      <c r="D3435" s="97">
        <f>VLOOKUP(A3435,emop0321!D:E,2,0)</f>
        <v>12.39</v>
      </c>
      <c r="E3435" s="98"/>
      <c r="F3435" s="98"/>
    </row>
    <row r="3436" ht="11.25" customHeight="1">
      <c r="A3436" s="95" t="s">
        <v>7063</v>
      </c>
      <c r="B3436" s="96" t="s">
        <v>7064</v>
      </c>
      <c r="C3436" s="95" t="s">
        <v>992</v>
      </c>
      <c r="D3436" s="97">
        <f>VLOOKUP(A3436,emop0321!D:E,2,0)</f>
        <v>12.21</v>
      </c>
      <c r="E3436" s="98"/>
      <c r="F3436" s="98"/>
    </row>
    <row r="3437" ht="11.25" customHeight="1">
      <c r="A3437" s="95" t="s">
        <v>7065</v>
      </c>
      <c r="B3437" s="96" t="s">
        <v>7066</v>
      </c>
      <c r="C3437" s="95" t="s">
        <v>992</v>
      </c>
      <c r="D3437" s="97">
        <f>VLOOKUP(A3437,emop0321!D:E,2,0)</f>
        <v>12.21</v>
      </c>
      <c r="E3437" s="98"/>
      <c r="F3437" s="98"/>
    </row>
    <row r="3438" ht="11.25" customHeight="1">
      <c r="A3438" s="95" t="s">
        <v>7067</v>
      </c>
      <c r="B3438" s="96" t="s">
        <v>7068</v>
      </c>
      <c r="C3438" s="95" t="s">
        <v>992</v>
      </c>
      <c r="D3438" s="97">
        <f>VLOOKUP(A3438,emop0321!D:E,2,0)</f>
        <v>4.18</v>
      </c>
      <c r="E3438" s="98"/>
      <c r="F3438" s="98"/>
    </row>
    <row r="3439" ht="11.25" customHeight="1">
      <c r="A3439" s="95" t="s">
        <v>7069</v>
      </c>
      <c r="B3439" s="96" t="s">
        <v>7070</v>
      </c>
      <c r="C3439" s="95" t="s">
        <v>992</v>
      </c>
      <c r="D3439" s="97">
        <f>VLOOKUP(A3439,emop0321!D:E,2,0)</f>
        <v>5.35</v>
      </c>
      <c r="E3439" s="98"/>
      <c r="F3439" s="98"/>
    </row>
    <row r="3440" ht="11.25" customHeight="1">
      <c r="A3440" s="95" t="s">
        <v>7071</v>
      </c>
      <c r="B3440" s="96" t="s">
        <v>7072</v>
      </c>
      <c r="C3440" s="95" t="s">
        <v>992</v>
      </c>
      <c r="D3440" s="97">
        <f>VLOOKUP(A3440,emop0321!D:E,2,0)</f>
        <v>7.2</v>
      </c>
      <c r="E3440" s="98"/>
      <c r="F3440" s="98"/>
    </row>
    <row r="3441" ht="11.25" customHeight="1">
      <c r="A3441" s="95" t="s">
        <v>7073</v>
      </c>
      <c r="B3441" s="96" t="s">
        <v>7074</v>
      </c>
      <c r="C3441" s="95" t="s">
        <v>992</v>
      </c>
      <c r="D3441" s="97">
        <f>VLOOKUP(A3441,emop0321!D:E,2,0)</f>
        <v>9.05</v>
      </c>
      <c r="E3441" s="98"/>
      <c r="F3441" s="98"/>
    </row>
    <row r="3442" ht="11.25" customHeight="1">
      <c r="A3442" s="95" t="s">
        <v>7075</v>
      </c>
      <c r="B3442" s="96" t="s">
        <v>7076</v>
      </c>
      <c r="C3442" s="95" t="s">
        <v>992</v>
      </c>
      <c r="D3442" s="97">
        <f>VLOOKUP(A3442,emop0321!D:E,2,0)</f>
        <v>12.57</v>
      </c>
      <c r="E3442" s="98"/>
      <c r="F3442" s="98"/>
    </row>
    <row r="3443" ht="11.25" customHeight="1">
      <c r="A3443" s="95" t="s">
        <v>7077</v>
      </c>
      <c r="B3443" s="96" t="s">
        <v>7078</v>
      </c>
      <c r="C3443" s="95" t="s">
        <v>992</v>
      </c>
      <c r="D3443" s="97">
        <f>VLOOKUP(A3443,emop0321!D:E,2,0)</f>
        <v>4.25</v>
      </c>
      <c r="E3443" s="98"/>
      <c r="F3443" s="98"/>
    </row>
    <row r="3444" ht="11.25" customHeight="1">
      <c r="A3444" s="95" t="s">
        <v>7079</v>
      </c>
      <c r="B3444" s="96" t="s">
        <v>7080</v>
      </c>
      <c r="C3444" s="95" t="s">
        <v>992</v>
      </c>
      <c r="D3444" s="97">
        <f>VLOOKUP(A3444,emop0321!D:E,2,0)</f>
        <v>21.2</v>
      </c>
      <c r="E3444" s="98"/>
      <c r="F3444" s="98"/>
    </row>
    <row r="3445" ht="11.25" customHeight="1">
      <c r="A3445" s="95" t="s">
        <v>7081</v>
      </c>
      <c r="B3445" s="96" t="s">
        <v>7082</v>
      </c>
      <c r="C3445" s="95" t="s">
        <v>992</v>
      </c>
      <c r="D3445" s="97">
        <f>VLOOKUP(A3445,emop0321!D:E,2,0)</f>
        <v>29.29</v>
      </c>
      <c r="E3445" s="98"/>
      <c r="F3445" s="98"/>
    </row>
    <row r="3446" ht="11.25" customHeight="1">
      <c r="A3446" s="95" t="s">
        <v>7083</v>
      </c>
      <c r="B3446" s="96" t="s">
        <v>7084</v>
      </c>
      <c r="C3446" s="95" t="s">
        <v>992</v>
      </c>
      <c r="D3446" s="97">
        <f>VLOOKUP(A3446,emop0321!D:E,2,0)</f>
        <v>28.21</v>
      </c>
      <c r="E3446" s="98"/>
      <c r="F3446" s="98"/>
    </row>
    <row r="3447" ht="11.25" customHeight="1">
      <c r="A3447" s="95" t="s">
        <v>7085</v>
      </c>
      <c r="B3447" s="96" t="s">
        <v>7086</v>
      </c>
      <c r="C3447" s="95" t="s">
        <v>992</v>
      </c>
      <c r="D3447" s="97">
        <f>VLOOKUP(A3447,emop0321!D:E,2,0)</f>
        <v>36.42</v>
      </c>
      <c r="E3447" s="98"/>
      <c r="F3447" s="98"/>
    </row>
    <row r="3448" ht="11.25" customHeight="1">
      <c r="A3448" s="95" t="s">
        <v>7087</v>
      </c>
      <c r="B3448" s="96" t="s">
        <v>7088</v>
      </c>
      <c r="C3448" s="95" t="s">
        <v>992</v>
      </c>
      <c r="D3448" s="97">
        <f>VLOOKUP(A3448,emop0321!D:E,2,0)</f>
        <v>35.83</v>
      </c>
      <c r="E3448" s="98"/>
      <c r="F3448" s="98"/>
    </row>
    <row r="3449" ht="11.25" customHeight="1">
      <c r="A3449" s="95" t="s">
        <v>7089</v>
      </c>
      <c r="B3449" s="96" t="s">
        <v>7090</v>
      </c>
      <c r="C3449" s="95" t="s">
        <v>992</v>
      </c>
      <c r="D3449" s="97">
        <f>VLOOKUP(A3449,emop0321!D:E,2,0)</f>
        <v>46.99</v>
      </c>
      <c r="E3449" s="98"/>
      <c r="F3449" s="98"/>
    </row>
    <row r="3450" ht="11.25" customHeight="1">
      <c r="A3450" s="95" t="s">
        <v>7091</v>
      </c>
      <c r="B3450" s="96" t="s">
        <v>7092</v>
      </c>
      <c r="C3450" s="95" t="s">
        <v>992</v>
      </c>
      <c r="D3450" s="97">
        <f>VLOOKUP(A3450,emop0321!D:E,2,0)</f>
        <v>40.04</v>
      </c>
      <c r="E3450" s="98"/>
      <c r="F3450" s="98"/>
    </row>
    <row r="3451" ht="11.25" customHeight="1">
      <c r="A3451" s="95" t="s">
        <v>7093</v>
      </c>
      <c r="B3451" s="96" t="s">
        <v>7094</v>
      </c>
      <c r="C3451" s="95" t="s">
        <v>992</v>
      </c>
      <c r="D3451" s="97">
        <f>VLOOKUP(A3451,emop0321!D:E,2,0)</f>
        <v>57.82</v>
      </c>
      <c r="E3451" s="98"/>
      <c r="F3451" s="98"/>
    </row>
    <row r="3452" ht="11.25" customHeight="1">
      <c r="A3452" s="95" t="s">
        <v>7095</v>
      </c>
      <c r="B3452" s="96" t="s">
        <v>7096</v>
      </c>
      <c r="C3452" s="95" t="s">
        <v>992</v>
      </c>
      <c r="D3452" s="97">
        <f>VLOOKUP(A3452,emop0321!D:E,2,0)</f>
        <v>68.52</v>
      </c>
      <c r="E3452" s="98"/>
      <c r="F3452" s="98"/>
    </row>
    <row r="3453" ht="11.25" customHeight="1">
      <c r="A3453" s="95" t="s">
        <v>7097</v>
      </c>
      <c r="B3453" s="96" t="s">
        <v>7098</v>
      </c>
      <c r="C3453" s="95" t="s">
        <v>992</v>
      </c>
      <c r="D3453" s="97">
        <f>VLOOKUP(A3453,emop0321!D:E,2,0)</f>
        <v>85.92</v>
      </c>
      <c r="E3453" s="98"/>
      <c r="F3453" s="98"/>
    </row>
    <row r="3454" ht="11.25" customHeight="1">
      <c r="A3454" s="95" t="s">
        <v>7099</v>
      </c>
      <c r="B3454" s="96" t="s">
        <v>7100</v>
      </c>
      <c r="C3454" s="95" t="s">
        <v>992</v>
      </c>
      <c r="D3454" s="97">
        <f>VLOOKUP(A3454,emop0321!D:E,2,0)</f>
        <v>120.46</v>
      </c>
      <c r="E3454" s="98"/>
      <c r="F3454" s="98"/>
    </row>
    <row r="3455" ht="11.25" customHeight="1">
      <c r="A3455" s="95" t="s">
        <v>7101</v>
      </c>
      <c r="B3455" s="96" t="s">
        <v>7102</v>
      </c>
      <c r="C3455" s="95" t="s">
        <v>992</v>
      </c>
      <c r="D3455" s="97">
        <f>VLOOKUP(A3455,emop0321!D:E,2,0)</f>
        <v>155.14</v>
      </c>
      <c r="E3455" s="98"/>
      <c r="F3455" s="98"/>
    </row>
    <row r="3456" ht="11.25" customHeight="1">
      <c r="A3456" s="95" t="s">
        <v>7103</v>
      </c>
      <c r="B3456" s="96" t="s">
        <v>7104</v>
      </c>
      <c r="C3456" s="95" t="s">
        <v>992</v>
      </c>
      <c r="D3456" s="97">
        <f>VLOOKUP(A3456,emop0321!D:E,2,0)</f>
        <v>41.13</v>
      </c>
      <c r="E3456" s="98"/>
      <c r="F3456" s="98"/>
    </row>
    <row r="3457" ht="11.25" customHeight="1">
      <c r="A3457" s="95" t="s">
        <v>7105</v>
      </c>
      <c r="B3457" s="96" t="s">
        <v>7106</v>
      </c>
      <c r="C3457" s="95" t="s">
        <v>992</v>
      </c>
      <c r="D3457" s="97">
        <f>VLOOKUP(A3457,emop0321!D:E,2,0)</f>
        <v>53.39</v>
      </c>
      <c r="E3457" s="98"/>
      <c r="F3457" s="98"/>
    </row>
    <row r="3458" ht="11.25" customHeight="1">
      <c r="A3458" s="95" t="s">
        <v>7107</v>
      </c>
      <c r="B3458" s="96" t="s">
        <v>7108</v>
      </c>
      <c r="C3458" s="95" t="s">
        <v>992</v>
      </c>
      <c r="D3458" s="97">
        <f>VLOOKUP(A3458,emop0321!D:E,2,0)</f>
        <v>62.81</v>
      </c>
      <c r="E3458" s="98"/>
      <c r="F3458" s="98"/>
    </row>
    <row r="3459" ht="11.25" customHeight="1">
      <c r="A3459" s="95" t="s">
        <v>7109</v>
      </c>
      <c r="B3459" s="96" t="s">
        <v>7110</v>
      </c>
      <c r="C3459" s="95" t="s">
        <v>992</v>
      </c>
      <c r="D3459" s="97">
        <f>VLOOKUP(A3459,emop0321!D:E,2,0)</f>
        <v>83.23</v>
      </c>
      <c r="E3459" s="98"/>
      <c r="F3459" s="98"/>
    </row>
    <row r="3460" ht="11.25" customHeight="1">
      <c r="A3460" s="95" t="s">
        <v>7111</v>
      </c>
      <c r="B3460" s="96" t="s">
        <v>7112</v>
      </c>
      <c r="C3460" s="95" t="s">
        <v>992</v>
      </c>
      <c r="D3460" s="97">
        <f>VLOOKUP(A3460,emop0321!D:E,2,0)</f>
        <v>110.62</v>
      </c>
      <c r="E3460" s="98"/>
      <c r="F3460" s="98"/>
    </row>
    <row r="3461" ht="11.25" customHeight="1">
      <c r="A3461" s="95" t="s">
        <v>7113</v>
      </c>
      <c r="B3461" s="96" t="s">
        <v>7114</v>
      </c>
      <c r="C3461" s="95" t="s">
        <v>992</v>
      </c>
      <c r="D3461" s="97">
        <f>VLOOKUP(A3461,emop0321!D:E,2,0)</f>
        <v>144.69</v>
      </c>
      <c r="E3461" s="98"/>
      <c r="F3461" s="98"/>
    </row>
    <row r="3462" ht="11.25" customHeight="1">
      <c r="A3462" s="95" t="s">
        <v>7115</v>
      </c>
      <c r="B3462" s="96" t="s">
        <v>7116</v>
      </c>
      <c r="C3462" s="95" t="s">
        <v>992</v>
      </c>
      <c r="D3462" s="97">
        <f>VLOOKUP(A3462,emop0321!D:E,2,0)</f>
        <v>212.41</v>
      </c>
      <c r="E3462" s="98"/>
      <c r="F3462" s="98"/>
    </row>
    <row r="3463" ht="11.25" customHeight="1">
      <c r="A3463" s="95" t="s">
        <v>7117</v>
      </c>
      <c r="B3463" s="96" t="s">
        <v>7118</v>
      </c>
      <c r="C3463" s="95" t="s">
        <v>992</v>
      </c>
      <c r="D3463" s="97">
        <f>VLOOKUP(A3463,emop0321!D:E,2,0)</f>
        <v>279.99</v>
      </c>
      <c r="E3463" s="98"/>
      <c r="F3463" s="98"/>
    </row>
    <row r="3464" ht="11.25" customHeight="1">
      <c r="A3464" s="95" t="s">
        <v>7119</v>
      </c>
      <c r="B3464" s="96" t="s">
        <v>7120</v>
      </c>
      <c r="C3464" s="95" t="s">
        <v>992</v>
      </c>
      <c r="D3464" s="97">
        <f>VLOOKUP(A3464,emop0321!D:E,2,0)</f>
        <v>31.44</v>
      </c>
      <c r="E3464" s="98"/>
      <c r="F3464" s="98"/>
    </row>
    <row r="3465" ht="11.25" customHeight="1">
      <c r="A3465" s="95" t="s">
        <v>7121</v>
      </c>
      <c r="B3465" s="96" t="s">
        <v>7122</v>
      </c>
      <c r="C3465" s="95" t="s">
        <v>992</v>
      </c>
      <c r="D3465" s="97">
        <f>VLOOKUP(A3465,emop0321!D:E,2,0)</f>
        <v>43.09</v>
      </c>
      <c r="E3465" s="98"/>
      <c r="F3465" s="98"/>
    </row>
    <row r="3466" ht="11.25" customHeight="1">
      <c r="A3466" s="95" t="s">
        <v>7123</v>
      </c>
      <c r="B3466" s="96" t="s">
        <v>7124</v>
      </c>
      <c r="C3466" s="95" t="s">
        <v>992</v>
      </c>
      <c r="D3466" s="97">
        <f>VLOOKUP(A3466,emop0321!D:E,2,0)</f>
        <v>32</v>
      </c>
      <c r="E3466" s="98"/>
      <c r="F3466" s="98"/>
    </row>
    <row r="3467" ht="11.25" customHeight="1">
      <c r="A3467" s="95" t="s">
        <v>7125</v>
      </c>
      <c r="B3467" s="96" t="s">
        <v>7126</v>
      </c>
      <c r="C3467" s="95" t="s">
        <v>992</v>
      </c>
      <c r="D3467" s="97">
        <f>VLOOKUP(A3467,emop0321!D:E,2,0)</f>
        <v>36.01</v>
      </c>
      <c r="E3467" s="98"/>
      <c r="F3467" s="98"/>
    </row>
    <row r="3468" ht="11.25" customHeight="1">
      <c r="A3468" s="95" t="s">
        <v>7127</v>
      </c>
      <c r="B3468" s="96" t="s">
        <v>7128</v>
      </c>
      <c r="C3468" s="95" t="s">
        <v>992</v>
      </c>
      <c r="D3468" s="97">
        <f>VLOOKUP(A3468,emop0321!D:E,2,0)</f>
        <v>51.07</v>
      </c>
      <c r="E3468" s="98"/>
      <c r="F3468" s="98"/>
    </row>
    <row r="3469" ht="11.25" customHeight="1">
      <c r="A3469" s="95" t="s">
        <v>7129</v>
      </c>
      <c r="B3469" s="96" t="s">
        <v>7130</v>
      </c>
      <c r="C3469" s="95" t="s">
        <v>992</v>
      </c>
      <c r="D3469" s="97">
        <f>VLOOKUP(A3469,emop0321!D:E,2,0)</f>
        <v>64.47</v>
      </c>
      <c r="E3469" s="98"/>
      <c r="F3469" s="98"/>
    </row>
    <row r="3470" ht="11.25" customHeight="1">
      <c r="A3470" s="95" t="s">
        <v>7131</v>
      </c>
      <c r="B3470" s="96" t="s">
        <v>7132</v>
      </c>
      <c r="C3470" s="95" t="s">
        <v>992</v>
      </c>
      <c r="D3470" s="97">
        <f>VLOOKUP(A3470,emop0321!D:E,2,0)</f>
        <v>49.04</v>
      </c>
      <c r="E3470" s="98"/>
      <c r="F3470" s="98"/>
    </row>
    <row r="3471" ht="11.25" customHeight="1">
      <c r="A3471" s="95" t="s">
        <v>7133</v>
      </c>
      <c r="B3471" s="96" t="s">
        <v>7134</v>
      </c>
      <c r="C3471" s="95" t="s">
        <v>992</v>
      </c>
      <c r="D3471" s="97">
        <f>VLOOKUP(A3471,emop0321!D:E,2,0)</f>
        <v>72.82</v>
      </c>
      <c r="E3471" s="98"/>
      <c r="F3471" s="98"/>
    </row>
    <row r="3472" ht="11.25" customHeight="1">
      <c r="A3472" s="95" t="s">
        <v>7135</v>
      </c>
      <c r="B3472" s="96" t="s">
        <v>7136</v>
      </c>
      <c r="C3472" s="95" t="s">
        <v>992</v>
      </c>
      <c r="D3472" s="97">
        <f>VLOOKUP(A3472,emop0321!D:E,2,0)</f>
        <v>65.94</v>
      </c>
      <c r="E3472" s="98"/>
      <c r="F3472" s="98"/>
    </row>
    <row r="3473" ht="11.25" customHeight="1">
      <c r="A3473" s="95" t="s">
        <v>7137</v>
      </c>
      <c r="B3473" s="96" t="s">
        <v>7138</v>
      </c>
      <c r="C3473" s="95" t="s">
        <v>992</v>
      </c>
      <c r="D3473" s="97">
        <f>VLOOKUP(A3473,emop0321!D:E,2,0)</f>
        <v>47.89</v>
      </c>
      <c r="E3473" s="98"/>
      <c r="F3473" s="98"/>
    </row>
    <row r="3474" ht="11.25" customHeight="1">
      <c r="A3474" s="95" t="s">
        <v>7139</v>
      </c>
      <c r="B3474" s="96" t="s">
        <v>7140</v>
      </c>
      <c r="C3474" s="95" t="s">
        <v>992</v>
      </c>
      <c r="D3474" s="97">
        <f>VLOOKUP(A3474,emop0321!D:E,2,0)</f>
        <v>60.1</v>
      </c>
      <c r="E3474" s="98"/>
      <c r="F3474" s="98"/>
    </row>
    <row r="3475" ht="11.25" customHeight="1">
      <c r="A3475" s="95" t="s">
        <v>7141</v>
      </c>
      <c r="B3475" s="96" t="s">
        <v>7142</v>
      </c>
      <c r="C3475" s="95" t="s">
        <v>992</v>
      </c>
      <c r="D3475" s="97">
        <f>VLOOKUP(A3475,emop0321!D:E,2,0)</f>
        <v>35.85</v>
      </c>
      <c r="E3475" s="98"/>
      <c r="F3475" s="98"/>
    </row>
    <row r="3476" ht="11.25" customHeight="1">
      <c r="A3476" s="95" t="s">
        <v>7143</v>
      </c>
      <c r="B3476" s="96" t="s">
        <v>7144</v>
      </c>
      <c r="C3476" s="95" t="s">
        <v>992</v>
      </c>
      <c r="D3476" s="97">
        <f>VLOOKUP(A3476,emop0321!D:E,2,0)</f>
        <v>166.64</v>
      </c>
      <c r="E3476" s="98"/>
      <c r="F3476" s="98"/>
    </row>
    <row r="3477" ht="11.25" customHeight="1">
      <c r="A3477" s="95" t="s">
        <v>7145</v>
      </c>
      <c r="B3477" s="96" t="s">
        <v>7146</v>
      </c>
      <c r="C3477" s="95" t="s">
        <v>282</v>
      </c>
      <c r="D3477" s="97">
        <f>VLOOKUP(A3477,emop0321!D:E,2,0)</f>
        <v>639.38</v>
      </c>
      <c r="E3477" s="98"/>
      <c r="F3477" s="98"/>
    </row>
    <row r="3478" ht="11.25" customHeight="1">
      <c r="A3478" s="95" t="s">
        <v>7147</v>
      </c>
      <c r="B3478" s="96" t="s">
        <v>7148</v>
      </c>
      <c r="C3478" s="95" t="s">
        <v>282</v>
      </c>
      <c r="D3478" s="97">
        <f>VLOOKUP(A3478,emop0321!D:E,2,0)</f>
        <v>751.23</v>
      </c>
      <c r="E3478" s="98"/>
      <c r="F3478" s="98"/>
    </row>
    <row r="3479" ht="11.25" customHeight="1">
      <c r="A3479" s="95" t="s">
        <v>7149</v>
      </c>
      <c r="B3479" s="96" t="s">
        <v>7150</v>
      </c>
      <c r="C3479" s="95" t="s">
        <v>282</v>
      </c>
      <c r="D3479" s="97">
        <f>VLOOKUP(A3479,emop0321!D:E,2,0)</f>
        <v>832.02</v>
      </c>
      <c r="E3479" s="98"/>
      <c r="F3479" s="98"/>
    </row>
    <row r="3480" ht="11.25" customHeight="1">
      <c r="A3480" s="95" t="s">
        <v>7151</v>
      </c>
      <c r="B3480" s="96" t="s">
        <v>7152</v>
      </c>
      <c r="C3480" s="95" t="s">
        <v>282</v>
      </c>
      <c r="D3480" s="97">
        <f>VLOOKUP(A3480,emop0321!D:E,2,0)</f>
        <v>925.03</v>
      </c>
      <c r="E3480" s="98"/>
      <c r="F3480" s="98"/>
    </row>
    <row r="3481" ht="11.25" customHeight="1">
      <c r="A3481" s="95" t="s">
        <v>7153</v>
      </c>
      <c r="B3481" s="96" t="s">
        <v>7154</v>
      </c>
      <c r="C3481" s="95" t="s">
        <v>282</v>
      </c>
      <c r="D3481" s="97">
        <f>VLOOKUP(A3481,emop0321!D:E,2,0)</f>
        <v>1011.99</v>
      </c>
      <c r="E3481" s="98"/>
      <c r="F3481" s="98"/>
    </row>
    <row r="3482" ht="11.25" customHeight="1">
      <c r="A3482" s="95" t="s">
        <v>7155</v>
      </c>
      <c r="B3482" s="96" t="s">
        <v>7156</v>
      </c>
      <c r="C3482" s="95" t="s">
        <v>282</v>
      </c>
      <c r="D3482" s="97">
        <f>VLOOKUP(A3482,emop0321!D:E,2,0)</f>
        <v>1101.66</v>
      </c>
      <c r="E3482" s="98"/>
      <c r="F3482" s="98"/>
    </row>
    <row r="3483" ht="11.25" customHeight="1">
      <c r="A3483" s="95" t="s">
        <v>7157</v>
      </c>
      <c r="B3483" s="96" t="s">
        <v>7158</v>
      </c>
      <c r="C3483" s="95" t="s">
        <v>282</v>
      </c>
      <c r="D3483" s="97">
        <f>VLOOKUP(A3483,emop0321!D:E,2,0)</f>
        <v>1204.48</v>
      </c>
      <c r="E3483" s="98"/>
      <c r="F3483" s="98"/>
    </row>
    <row r="3484" ht="11.25" customHeight="1">
      <c r="A3484" s="95" t="s">
        <v>7159</v>
      </c>
      <c r="B3484" s="96" t="s">
        <v>7160</v>
      </c>
      <c r="C3484" s="95" t="s">
        <v>282</v>
      </c>
      <c r="D3484" s="97">
        <f>VLOOKUP(A3484,emop0321!D:E,2,0)</f>
        <v>1297.46</v>
      </c>
      <c r="E3484" s="98"/>
      <c r="F3484" s="98"/>
    </row>
    <row r="3485" ht="11.25" customHeight="1">
      <c r="A3485" s="95" t="s">
        <v>7161</v>
      </c>
      <c r="B3485" s="96" t="s">
        <v>7162</v>
      </c>
      <c r="C3485" s="95" t="s">
        <v>282</v>
      </c>
      <c r="D3485" s="97">
        <f>VLOOKUP(A3485,emop0321!D:E,2,0)</f>
        <v>1387.29</v>
      </c>
      <c r="E3485" s="98"/>
      <c r="F3485" s="98"/>
    </row>
    <row r="3486" ht="11.25" customHeight="1">
      <c r="A3486" s="95" t="s">
        <v>7163</v>
      </c>
      <c r="B3486" s="96" t="s">
        <v>7164</v>
      </c>
      <c r="C3486" s="95" t="s">
        <v>282</v>
      </c>
      <c r="D3486" s="97">
        <f>VLOOKUP(A3486,emop0321!D:E,2,0)</f>
        <v>1477.75</v>
      </c>
      <c r="E3486" s="98"/>
      <c r="F3486" s="98"/>
    </row>
    <row r="3487" ht="11.25" customHeight="1">
      <c r="A3487" s="95" t="s">
        <v>7165</v>
      </c>
      <c r="B3487" s="96" t="s">
        <v>7166</v>
      </c>
      <c r="C3487" s="95" t="s">
        <v>282</v>
      </c>
      <c r="D3487" s="97">
        <f>VLOOKUP(A3487,emop0321!D:E,2,0)</f>
        <v>822.36</v>
      </c>
      <c r="E3487" s="98"/>
      <c r="F3487" s="98"/>
    </row>
    <row r="3488" ht="11.25" customHeight="1">
      <c r="A3488" s="95" t="s">
        <v>7167</v>
      </c>
      <c r="B3488" s="96" t="s">
        <v>7168</v>
      </c>
      <c r="C3488" s="95" t="s">
        <v>282</v>
      </c>
      <c r="D3488" s="97">
        <f>VLOOKUP(A3488,emop0321!D:E,2,0)</f>
        <v>906.48</v>
      </c>
      <c r="E3488" s="98"/>
      <c r="F3488" s="98"/>
    </row>
    <row r="3489" ht="11.25" customHeight="1">
      <c r="A3489" s="95" t="s">
        <v>7169</v>
      </c>
      <c r="B3489" s="96" t="s">
        <v>7170</v>
      </c>
      <c r="C3489" s="95" t="s">
        <v>282</v>
      </c>
      <c r="D3489" s="97">
        <f>VLOOKUP(A3489,emop0321!D:E,2,0)</f>
        <v>1002.33</v>
      </c>
      <c r="E3489" s="98"/>
      <c r="F3489" s="98"/>
    </row>
    <row r="3490" ht="11.25" customHeight="1">
      <c r="A3490" s="95" t="s">
        <v>7171</v>
      </c>
      <c r="B3490" s="96" t="s">
        <v>7172</v>
      </c>
      <c r="C3490" s="95" t="s">
        <v>282</v>
      </c>
      <c r="D3490" s="97">
        <f>VLOOKUP(A3490,emop0321!D:E,2,0)</f>
        <v>1092.78</v>
      </c>
      <c r="E3490" s="98"/>
      <c r="F3490" s="98"/>
    </row>
    <row r="3491" ht="11.25" customHeight="1">
      <c r="A3491" s="95" t="s">
        <v>7173</v>
      </c>
      <c r="B3491" s="96" t="s">
        <v>7174</v>
      </c>
      <c r="C3491" s="95" t="s">
        <v>282</v>
      </c>
      <c r="D3491" s="97">
        <f>VLOOKUP(A3491,emop0321!D:E,2,0)</f>
        <v>1179.45</v>
      </c>
      <c r="E3491" s="98"/>
      <c r="F3491" s="98"/>
    </row>
    <row r="3492" ht="11.25" customHeight="1">
      <c r="A3492" s="95" t="s">
        <v>7175</v>
      </c>
      <c r="B3492" s="96" t="s">
        <v>7176</v>
      </c>
      <c r="C3492" s="95" t="s">
        <v>282</v>
      </c>
      <c r="D3492" s="97">
        <f>VLOOKUP(A3492,emop0321!D:E,2,0)</f>
        <v>1281.62</v>
      </c>
      <c r="E3492" s="98"/>
      <c r="F3492" s="98"/>
    </row>
    <row r="3493" ht="11.25" customHeight="1">
      <c r="A3493" s="95" t="s">
        <v>7177</v>
      </c>
      <c r="B3493" s="96" t="s">
        <v>7178</v>
      </c>
      <c r="C3493" s="95" t="s">
        <v>282</v>
      </c>
      <c r="D3493" s="97">
        <f>VLOOKUP(A3493,emop0321!D:E,2,0)</f>
        <v>1380.96</v>
      </c>
      <c r="E3493" s="98"/>
      <c r="F3493" s="98"/>
    </row>
    <row r="3494" ht="11.25" customHeight="1">
      <c r="A3494" s="95" t="s">
        <v>7179</v>
      </c>
      <c r="B3494" s="96" t="s">
        <v>7180</v>
      </c>
      <c r="C3494" s="95" t="s">
        <v>282</v>
      </c>
      <c r="D3494" s="97">
        <f>VLOOKUP(A3494,emop0321!D:E,2,0)</f>
        <v>1477.75</v>
      </c>
      <c r="E3494" s="98"/>
      <c r="F3494" s="98"/>
    </row>
    <row r="3495" ht="11.25" customHeight="1">
      <c r="A3495" s="95" t="s">
        <v>7181</v>
      </c>
      <c r="B3495" s="96" t="s">
        <v>7182</v>
      </c>
      <c r="C3495" s="95" t="s">
        <v>282</v>
      </c>
      <c r="D3495" s="97">
        <f>VLOOKUP(A3495,emop0321!D:E,2,0)</f>
        <v>1567.34</v>
      </c>
      <c r="E3495" s="98"/>
      <c r="F3495" s="98"/>
    </row>
    <row r="3496" ht="11.25" customHeight="1">
      <c r="A3496" s="95" t="s">
        <v>7183</v>
      </c>
      <c r="B3496" s="96" t="s">
        <v>7184</v>
      </c>
      <c r="C3496" s="95" t="s">
        <v>282</v>
      </c>
      <c r="D3496" s="97">
        <f>VLOOKUP(A3496,emop0321!D:E,2,0)</f>
        <v>1669.76</v>
      </c>
      <c r="E3496" s="98"/>
      <c r="F3496" s="98"/>
    </row>
    <row r="3497" ht="11.25" customHeight="1">
      <c r="A3497" s="95" t="s">
        <v>7185</v>
      </c>
      <c r="B3497" s="96" t="s">
        <v>7186</v>
      </c>
      <c r="C3497" s="95" t="s">
        <v>992</v>
      </c>
      <c r="D3497" s="97">
        <f>VLOOKUP(A3497,emop0321!D:E,2,0)</f>
        <v>61.26</v>
      </c>
      <c r="E3497" s="98"/>
      <c r="F3497" s="98"/>
    </row>
    <row r="3498" ht="11.25" customHeight="1">
      <c r="A3498" s="95" t="s">
        <v>7187</v>
      </c>
      <c r="B3498" s="96" t="s">
        <v>7188</v>
      </c>
      <c r="C3498" s="95" t="s">
        <v>361</v>
      </c>
      <c r="D3498" s="97">
        <f>VLOOKUP(A3498,emop0321!D:E,2,0)</f>
        <v>1401.02</v>
      </c>
      <c r="E3498" s="98"/>
      <c r="F3498" s="98"/>
    </row>
    <row r="3499" ht="11.25" customHeight="1">
      <c r="A3499" s="95" t="s">
        <v>7189</v>
      </c>
      <c r="B3499" s="96" t="s">
        <v>7190</v>
      </c>
      <c r="C3499" s="95" t="s">
        <v>361</v>
      </c>
      <c r="D3499" s="97">
        <f>VLOOKUP(A3499,emop0321!D:E,2,0)</f>
        <v>1585.61</v>
      </c>
      <c r="E3499" s="98"/>
      <c r="F3499" s="98"/>
    </row>
    <row r="3500" ht="11.25" customHeight="1">
      <c r="A3500" s="95" t="s">
        <v>7191</v>
      </c>
      <c r="B3500" s="96" t="s">
        <v>7192</v>
      </c>
      <c r="C3500" s="95" t="s">
        <v>361</v>
      </c>
      <c r="D3500" s="97">
        <f>VLOOKUP(A3500,emop0321!D:E,2,0)</f>
        <v>1912.96</v>
      </c>
      <c r="E3500" s="98"/>
      <c r="F3500" s="98"/>
    </row>
    <row r="3501" ht="11.25" customHeight="1">
      <c r="A3501" s="95" t="s">
        <v>7193</v>
      </c>
      <c r="B3501" s="96" t="s">
        <v>7194</v>
      </c>
      <c r="C3501" s="95" t="s">
        <v>361</v>
      </c>
      <c r="D3501" s="97">
        <f>VLOOKUP(A3501,emop0321!D:E,2,0)</f>
        <v>1651.82</v>
      </c>
      <c r="E3501" s="98"/>
      <c r="F3501" s="98"/>
    </row>
    <row r="3502" ht="11.25" customHeight="1">
      <c r="A3502" s="95" t="s">
        <v>7195</v>
      </c>
      <c r="B3502" s="96" t="s">
        <v>7196</v>
      </c>
      <c r="C3502" s="95" t="s">
        <v>361</v>
      </c>
      <c r="D3502" s="97">
        <f>VLOOKUP(A3502,emop0321!D:E,2,0)</f>
        <v>1982.17</v>
      </c>
      <c r="E3502" s="98"/>
      <c r="F3502" s="98"/>
    </row>
    <row r="3503" ht="11.25" customHeight="1">
      <c r="A3503" s="95" t="s">
        <v>7197</v>
      </c>
      <c r="B3503" s="96" t="s">
        <v>7198</v>
      </c>
      <c r="C3503" s="95" t="s">
        <v>361</v>
      </c>
      <c r="D3503" s="97">
        <f>VLOOKUP(A3503,emop0321!D:E,2,0)</f>
        <v>2477.74</v>
      </c>
      <c r="E3503" s="98"/>
      <c r="F3503" s="98"/>
    </row>
    <row r="3504" ht="11.25" customHeight="1">
      <c r="A3504" s="95" t="s">
        <v>7199</v>
      </c>
      <c r="B3504" s="96" t="s">
        <v>7200</v>
      </c>
      <c r="C3504" s="95" t="s">
        <v>361</v>
      </c>
      <c r="D3504" s="97">
        <f>VLOOKUP(A3504,emop0321!D:E,2,0)</f>
        <v>3303.65</v>
      </c>
      <c r="E3504" s="98"/>
      <c r="F3504" s="98"/>
    </row>
    <row r="3505" ht="11.25" customHeight="1">
      <c r="A3505" s="95" t="s">
        <v>7201</v>
      </c>
      <c r="B3505" s="96" t="s">
        <v>7202</v>
      </c>
      <c r="C3505" s="95" t="s">
        <v>361</v>
      </c>
      <c r="D3505" s="97">
        <f>VLOOKUP(A3505,emop0321!D:E,2,0)</f>
        <v>4129.57</v>
      </c>
      <c r="E3505" s="98"/>
      <c r="F3505" s="98"/>
    </row>
    <row r="3506" ht="11.25" customHeight="1">
      <c r="A3506" s="95" t="s">
        <v>7203</v>
      </c>
      <c r="B3506" s="96" t="s">
        <v>7204</v>
      </c>
      <c r="C3506" s="95" t="s">
        <v>514</v>
      </c>
      <c r="D3506" s="97">
        <f>VLOOKUP(A3506,emop0321!D:E,2,0)</f>
        <v>1149.49</v>
      </c>
      <c r="E3506" s="98"/>
      <c r="F3506" s="98"/>
    </row>
    <row r="3507" ht="11.25" customHeight="1">
      <c r="A3507" s="95" t="s">
        <v>7205</v>
      </c>
      <c r="B3507" s="96" t="s">
        <v>7206</v>
      </c>
      <c r="C3507" s="95" t="s">
        <v>514</v>
      </c>
      <c r="D3507" s="97">
        <f>VLOOKUP(A3507,emop0321!D:E,2,0)</f>
        <v>315.13</v>
      </c>
      <c r="E3507" s="98"/>
      <c r="F3507" s="98"/>
    </row>
    <row r="3508" ht="11.25" customHeight="1">
      <c r="A3508" s="95" t="s">
        <v>7207</v>
      </c>
      <c r="B3508" s="96" t="s">
        <v>7208</v>
      </c>
      <c r="C3508" s="95" t="s">
        <v>361</v>
      </c>
      <c r="D3508" s="97">
        <f>VLOOKUP(A3508,emop0321!D:E,2,0)</f>
        <v>156.21</v>
      </c>
      <c r="E3508" s="98"/>
      <c r="F3508" s="98"/>
    </row>
    <row r="3509" ht="11.25" customHeight="1">
      <c r="A3509" s="95" t="s">
        <v>7209</v>
      </c>
      <c r="B3509" s="96" t="s">
        <v>7210</v>
      </c>
      <c r="C3509" s="95" t="s">
        <v>361</v>
      </c>
      <c r="D3509" s="97">
        <f>VLOOKUP(A3509,emop0321!D:E,2,0)</f>
        <v>220.34</v>
      </c>
      <c r="E3509" s="98"/>
      <c r="F3509" s="98"/>
    </row>
    <row r="3510" ht="11.25" customHeight="1">
      <c r="A3510" s="95" t="s">
        <v>7211</v>
      </c>
      <c r="B3510" s="96" t="s">
        <v>7212</v>
      </c>
      <c r="C3510" s="95" t="s">
        <v>361</v>
      </c>
      <c r="D3510" s="97">
        <f>VLOOKUP(A3510,emop0321!D:E,2,0)</f>
        <v>304.48</v>
      </c>
      <c r="E3510" s="98"/>
      <c r="F3510" s="98"/>
    </row>
    <row r="3511" ht="11.25" customHeight="1">
      <c r="A3511" s="95" t="s">
        <v>7213</v>
      </c>
      <c r="B3511" s="96" t="s">
        <v>7214</v>
      </c>
      <c r="C3511" s="95" t="s">
        <v>361</v>
      </c>
      <c r="D3511" s="97">
        <f>VLOOKUP(A3511,emop0321!D:E,2,0)</f>
        <v>361.32</v>
      </c>
      <c r="E3511" s="98"/>
      <c r="F3511" s="98"/>
    </row>
    <row r="3512" ht="11.25" customHeight="1">
      <c r="A3512" s="95" t="s">
        <v>7215</v>
      </c>
      <c r="B3512" s="96" t="s">
        <v>7216</v>
      </c>
      <c r="C3512" s="95" t="s">
        <v>361</v>
      </c>
      <c r="D3512" s="97">
        <f>VLOOKUP(A3512,emop0321!D:E,2,0)</f>
        <v>362.98</v>
      </c>
      <c r="E3512" s="98"/>
      <c r="F3512" s="98"/>
    </row>
    <row r="3513" ht="11.25" customHeight="1">
      <c r="A3513" s="95" t="s">
        <v>7217</v>
      </c>
      <c r="B3513" s="96" t="s">
        <v>7218</v>
      </c>
      <c r="C3513" s="95" t="s">
        <v>361</v>
      </c>
      <c r="D3513" s="97">
        <f>VLOOKUP(A3513,emop0321!D:E,2,0)</f>
        <v>431.48</v>
      </c>
      <c r="E3513" s="98"/>
      <c r="F3513" s="98"/>
    </row>
    <row r="3514" ht="11.25" customHeight="1">
      <c r="A3514" s="95" t="s">
        <v>7219</v>
      </c>
      <c r="B3514" s="96" t="s">
        <v>7220</v>
      </c>
      <c r="C3514" s="95" t="s">
        <v>361</v>
      </c>
      <c r="D3514" s="97">
        <f>VLOOKUP(A3514,emop0321!D:E,2,0)</f>
        <v>525.18</v>
      </c>
      <c r="E3514" s="98"/>
      <c r="F3514" s="98"/>
    </row>
    <row r="3515" ht="11.25" customHeight="1">
      <c r="A3515" s="95" t="s">
        <v>7221</v>
      </c>
      <c r="B3515" s="96" t="s">
        <v>7222</v>
      </c>
      <c r="C3515" s="95" t="s">
        <v>361</v>
      </c>
      <c r="D3515" s="97">
        <f>VLOOKUP(A3515,emop0321!D:E,2,0)</f>
        <v>644.06</v>
      </c>
      <c r="E3515" s="98"/>
      <c r="F3515" s="98"/>
    </row>
    <row r="3516" ht="11.25" customHeight="1">
      <c r="A3516" s="95" t="s">
        <v>7223</v>
      </c>
      <c r="B3516" s="96" t="s">
        <v>7224</v>
      </c>
      <c r="C3516" s="95" t="s">
        <v>361</v>
      </c>
      <c r="D3516" s="97">
        <f>VLOOKUP(A3516,emop0321!D:E,2,0)</f>
        <v>760.12</v>
      </c>
      <c r="E3516" s="98"/>
      <c r="F3516" s="98"/>
    </row>
    <row r="3517" ht="11.25" customHeight="1">
      <c r="A3517" s="95" t="s">
        <v>7225</v>
      </c>
      <c r="B3517" s="96" t="s">
        <v>7226</v>
      </c>
      <c r="C3517" s="95" t="s">
        <v>361</v>
      </c>
      <c r="D3517" s="97">
        <f>VLOOKUP(A3517,emop0321!D:E,2,0)</f>
        <v>992.41</v>
      </c>
      <c r="E3517" s="98"/>
      <c r="F3517" s="98"/>
    </row>
    <row r="3518" ht="11.25" customHeight="1">
      <c r="A3518" s="95" t="s">
        <v>7227</v>
      </c>
      <c r="B3518" s="96" t="s">
        <v>7228</v>
      </c>
      <c r="C3518" s="95" t="s">
        <v>361</v>
      </c>
      <c r="D3518" s="97">
        <f>VLOOKUP(A3518,emop0321!D:E,2,0)</f>
        <v>1037.81</v>
      </c>
      <c r="E3518" s="98"/>
      <c r="F3518" s="98"/>
    </row>
    <row r="3519" ht="11.25" customHeight="1">
      <c r="A3519" s="95" t="s">
        <v>7229</v>
      </c>
      <c r="B3519" s="96" t="s">
        <v>7230</v>
      </c>
      <c r="C3519" s="95" t="s">
        <v>361</v>
      </c>
      <c r="D3519" s="97">
        <f>VLOOKUP(A3519,emop0321!D:E,2,0)</f>
        <v>1214.65</v>
      </c>
      <c r="E3519" s="98"/>
      <c r="F3519" s="98"/>
    </row>
    <row r="3520" ht="11.25" customHeight="1">
      <c r="A3520" s="95" t="s">
        <v>7231</v>
      </c>
      <c r="B3520" s="96" t="s">
        <v>7232</v>
      </c>
      <c r="C3520" s="95" t="s">
        <v>361</v>
      </c>
      <c r="D3520" s="97">
        <f>VLOOKUP(A3520,emop0321!D:E,2,0)</f>
        <v>1335.2</v>
      </c>
      <c r="E3520" s="98"/>
      <c r="F3520" s="98"/>
    </row>
    <row r="3521" ht="11.25" customHeight="1">
      <c r="A3521" s="95" t="s">
        <v>7233</v>
      </c>
      <c r="B3521" s="96" t="s">
        <v>7234</v>
      </c>
      <c r="C3521" s="95" t="s">
        <v>361</v>
      </c>
      <c r="D3521" s="97">
        <f>VLOOKUP(A3521,emop0321!D:E,2,0)</f>
        <v>1731.68</v>
      </c>
      <c r="E3521" s="98"/>
      <c r="F3521" s="98"/>
    </row>
    <row r="3522" ht="11.25" customHeight="1">
      <c r="A3522" s="95" t="s">
        <v>7235</v>
      </c>
      <c r="B3522" s="96" t="s">
        <v>7236</v>
      </c>
      <c r="C3522" s="95" t="s">
        <v>361</v>
      </c>
      <c r="D3522" s="97">
        <f>VLOOKUP(A3522,emop0321!D:E,2,0)</f>
        <v>2439.75</v>
      </c>
      <c r="E3522" s="98"/>
      <c r="F3522" s="98"/>
    </row>
    <row r="3523" ht="11.25" customHeight="1">
      <c r="A3523" s="95" t="s">
        <v>7237</v>
      </c>
      <c r="B3523" s="96" t="s">
        <v>7238</v>
      </c>
      <c r="C3523" s="95" t="s">
        <v>361</v>
      </c>
      <c r="D3523" s="97">
        <f>VLOOKUP(A3523,emop0321!D:E,2,0)</f>
        <v>2921.45</v>
      </c>
      <c r="E3523" s="98"/>
      <c r="F3523" s="98"/>
    </row>
    <row r="3524" ht="11.25" customHeight="1">
      <c r="A3524" s="95" t="s">
        <v>7239</v>
      </c>
      <c r="B3524" s="96" t="s">
        <v>7240</v>
      </c>
      <c r="C3524" s="95" t="s">
        <v>361</v>
      </c>
      <c r="D3524" s="97">
        <f>VLOOKUP(A3524,emop0321!D:E,2,0)</f>
        <v>3419.57</v>
      </c>
      <c r="E3524" s="98"/>
      <c r="F3524" s="98"/>
    </row>
    <row r="3525" ht="11.25" customHeight="1">
      <c r="A3525" s="95" t="s">
        <v>7241</v>
      </c>
      <c r="B3525" s="96" t="s">
        <v>7242</v>
      </c>
      <c r="C3525" s="95" t="s">
        <v>361</v>
      </c>
      <c r="D3525" s="97">
        <f>VLOOKUP(A3525,emop0321!D:E,2,0)</f>
        <v>3989.11</v>
      </c>
      <c r="E3525" s="98"/>
      <c r="F3525" s="98"/>
    </row>
    <row r="3526" ht="11.25" customHeight="1">
      <c r="A3526" s="95" t="s">
        <v>7243</v>
      </c>
      <c r="B3526" s="96" t="s">
        <v>7244</v>
      </c>
      <c r="C3526" s="95" t="s">
        <v>361</v>
      </c>
      <c r="D3526" s="97">
        <f>VLOOKUP(A3526,emop0321!D:E,2,0)</f>
        <v>5228.93</v>
      </c>
      <c r="E3526" s="98"/>
      <c r="F3526" s="98"/>
    </row>
    <row r="3527" ht="11.25" customHeight="1">
      <c r="A3527" s="95" t="s">
        <v>7245</v>
      </c>
      <c r="B3527" s="96" t="s">
        <v>7246</v>
      </c>
      <c r="C3527" s="95" t="s">
        <v>361</v>
      </c>
      <c r="D3527" s="97">
        <f>VLOOKUP(A3527,emop0321!D:E,2,0)</f>
        <v>402.26</v>
      </c>
      <c r="E3527" s="98"/>
      <c r="F3527" s="98"/>
    </row>
    <row r="3528" ht="11.25" customHeight="1">
      <c r="A3528" s="95" t="s">
        <v>7247</v>
      </c>
      <c r="B3528" s="96" t="s">
        <v>7248</v>
      </c>
      <c r="C3528" s="95" t="s">
        <v>361</v>
      </c>
      <c r="D3528" s="97">
        <f>VLOOKUP(A3528,emop0321!D:E,2,0)</f>
        <v>480.89</v>
      </c>
      <c r="E3528" s="98"/>
      <c r="F3528" s="98"/>
    </row>
    <row r="3529" ht="11.25" customHeight="1">
      <c r="A3529" s="95" t="s">
        <v>7249</v>
      </c>
      <c r="B3529" s="96" t="s">
        <v>7250</v>
      </c>
      <c r="C3529" s="95" t="s">
        <v>361</v>
      </c>
      <c r="D3529" s="97">
        <f>VLOOKUP(A3529,emop0321!D:E,2,0)</f>
        <v>588.08</v>
      </c>
      <c r="E3529" s="98"/>
      <c r="F3529" s="98"/>
    </row>
    <row r="3530" ht="11.25" customHeight="1">
      <c r="A3530" s="95" t="s">
        <v>7251</v>
      </c>
      <c r="B3530" s="96" t="s">
        <v>7252</v>
      </c>
      <c r="C3530" s="95" t="s">
        <v>361</v>
      </c>
      <c r="D3530" s="97">
        <f>VLOOKUP(A3530,emop0321!D:E,2,0)</f>
        <v>670.88</v>
      </c>
      <c r="E3530" s="98"/>
      <c r="F3530" s="98"/>
    </row>
    <row r="3531" ht="11.25" customHeight="1">
      <c r="A3531" s="95" t="s">
        <v>7253</v>
      </c>
      <c r="B3531" s="96" t="s">
        <v>7254</v>
      </c>
      <c r="C3531" s="95" t="s">
        <v>361</v>
      </c>
      <c r="D3531" s="97">
        <f>VLOOKUP(A3531,emop0321!D:E,2,0)</f>
        <v>885.15</v>
      </c>
      <c r="E3531" s="98"/>
      <c r="F3531" s="98"/>
    </row>
    <row r="3532" ht="11.25" customHeight="1">
      <c r="A3532" s="95" t="s">
        <v>7255</v>
      </c>
      <c r="B3532" s="96" t="s">
        <v>7256</v>
      </c>
      <c r="C3532" s="95" t="s">
        <v>361</v>
      </c>
      <c r="D3532" s="97">
        <f>VLOOKUP(A3532,emop0321!D:E,2,0)</f>
        <v>944.49</v>
      </c>
      <c r="E3532" s="98"/>
      <c r="F3532" s="98"/>
    </row>
    <row r="3533" ht="11.25" customHeight="1">
      <c r="A3533" s="95" t="s">
        <v>7257</v>
      </c>
      <c r="B3533" s="96" t="s">
        <v>7258</v>
      </c>
      <c r="C3533" s="95" t="s">
        <v>361</v>
      </c>
      <c r="D3533" s="97">
        <f>VLOOKUP(A3533,emop0321!D:E,2,0)</f>
        <v>1105.82</v>
      </c>
      <c r="E3533" s="98"/>
      <c r="F3533" s="98"/>
    </row>
    <row r="3534" ht="11.25" customHeight="1">
      <c r="A3534" s="95" t="s">
        <v>7259</v>
      </c>
      <c r="B3534" s="96" t="s">
        <v>7260</v>
      </c>
      <c r="C3534" s="95" t="s">
        <v>361</v>
      </c>
      <c r="D3534" s="97">
        <f>VLOOKUP(A3534,emop0321!D:E,2,0)</f>
        <v>1177.68</v>
      </c>
      <c r="E3534" s="98"/>
      <c r="F3534" s="98"/>
    </row>
    <row r="3535" ht="11.25" customHeight="1">
      <c r="A3535" s="95" t="s">
        <v>7261</v>
      </c>
      <c r="B3535" s="96" t="s">
        <v>7262</v>
      </c>
      <c r="C3535" s="95" t="s">
        <v>361</v>
      </c>
      <c r="D3535" s="97">
        <f>VLOOKUP(A3535,emop0321!D:E,2,0)</f>
        <v>1522.68</v>
      </c>
      <c r="E3535" s="98"/>
      <c r="F3535" s="98"/>
    </row>
    <row r="3536" ht="11.25" customHeight="1">
      <c r="A3536" s="95" t="s">
        <v>7263</v>
      </c>
      <c r="B3536" s="96" t="s">
        <v>7264</v>
      </c>
      <c r="C3536" s="95" t="s">
        <v>361</v>
      </c>
      <c r="D3536" s="97">
        <f>VLOOKUP(A3536,emop0321!D:E,2,0)</f>
        <v>2164.9</v>
      </c>
      <c r="E3536" s="98"/>
      <c r="F3536" s="98"/>
    </row>
    <row r="3537" ht="11.25" customHeight="1">
      <c r="A3537" s="95" t="s">
        <v>7265</v>
      </c>
      <c r="B3537" s="96" t="s">
        <v>7266</v>
      </c>
      <c r="C3537" s="95" t="s">
        <v>361</v>
      </c>
      <c r="D3537" s="97">
        <f>VLOOKUP(A3537,emop0321!D:E,2,0)</f>
        <v>2512.87</v>
      </c>
      <c r="E3537" s="98"/>
      <c r="F3537" s="98"/>
    </row>
    <row r="3538" ht="11.25" customHeight="1">
      <c r="A3538" s="95" t="s">
        <v>7267</v>
      </c>
      <c r="B3538" s="96" t="s">
        <v>7268</v>
      </c>
      <c r="C3538" s="95" t="s">
        <v>361</v>
      </c>
      <c r="D3538" s="97">
        <f>VLOOKUP(A3538,emop0321!D:E,2,0)</f>
        <v>2902.92</v>
      </c>
      <c r="E3538" s="98"/>
      <c r="F3538" s="98"/>
    </row>
    <row r="3539" ht="11.25" customHeight="1">
      <c r="A3539" s="95" t="s">
        <v>7269</v>
      </c>
      <c r="B3539" s="96" t="s">
        <v>7270</v>
      </c>
      <c r="C3539" s="95" t="s">
        <v>361</v>
      </c>
      <c r="D3539" s="97">
        <f>VLOOKUP(A3539,emop0321!D:E,2,0)</f>
        <v>3412.68</v>
      </c>
      <c r="E3539" s="98"/>
      <c r="F3539" s="98"/>
    </row>
    <row r="3540" ht="11.25" customHeight="1">
      <c r="A3540" s="95" t="s">
        <v>7271</v>
      </c>
      <c r="B3540" s="96" t="s">
        <v>7272</v>
      </c>
      <c r="C3540" s="95" t="s">
        <v>361</v>
      </c>
      <c r="D3540" s="97">
        <f>VLOOKUP(A3540,emop0321!D:E,2,0)</f>
        <v>4541</v>
      </c>
      <c r="E3540" s="98"/>
      <c r="F3540" s="98"/>
    </row>
    <row r="3541" ht="11.25" customHeight="1">
      <c r="A3541" s="95" t="s">
        <v>7273</v>
      </c>
      <c r="B3541" s="96" t="s">
        <v>7274</v>
      </c>
      <c r="C3541" s="95" t="s">
        <v>361</v>
      </c>
      <c r="D3541" s="97">
        <f>VLOOKUP(A3541,emop0321!D:E,2,0)</f>
        <v>399.04</v>
      </c>
      <c r="E3541" s="98"/>
      <c r="F3541" s="98"/>
    </row>
    <row r="3542" ht="11.25" customHeight="1">
      <c r="A3542" s="95" t="s">
        <v>7275</v>
      </c>
      <c r="B3542" s="96" t="s">
        <v>7276</v>
      </c>
      <c r="C3542" s="95" t="s">
        <v>361</v>
      </c>
      <c r="D3542" s="97">
        <f>VLOOKUP(A3542,emop0321!D:E,2,0)</f>
        <v>399.17</v>
      </c>
      <c r="E3542" s="98"/>
      <c r="F3542" s="98"/>
    </row>
    <row r="3543" ht="11.25" customHeight="1">
      <c r="A3543" s="95" t="s">
        <v>7277</v>
      </c>
      <c r="B3543" s="96" t="s">
        <v>7278</v>
      </c>
      <c r="C3543" s="95" t="s">
        <v>361</v>
      </c>
      <c r="D3543" s="97">
        <f>VLOOKUP(A3543,emop0321!D:E,2,0)</f>
        <v>460.76</v>
      </c>
      <c r="E3543" s="98"/>
      <c r="F3543" s="98"/>
    </row>
    <row r="3544" ht="11.25" customHeight="1">
      <c r="A3544" s="95" t="s">
        <v>7279</v>
      </c>
      <c r="B3544" s="96" t="s">
        <v>7280</v>
      </c>
      <c r="C3544" s="95" t="s">
        <v>361</v>
      </c>
      <c r="D3544" s="97">
        <f>VLOOKUP(A3544,emop0321!D:E,2,0)</f>
        <v>538.91</v>
      </c>
      <c r="E3544" s="98"/>
      <c r="F3544" s="98"/>
    </row>
    <row r="3545" ht="11.25" customHeight="1">
      <c r="A3545" s="95" t="s">
        <v>7281</v>
      </c>
      <c r="B3545" s="96" t="s">
        <v>7282</v>
      </c>
      <c r="C3545" s="95" t="s">
        <v>361</v>
      </c>
      <c r="D3545" s="97">
        <f>VLOOKUP(A3545,emop0321!D:E,2,0)</f>
        <v>668.78</v>
      </c>
      <c r="E3545" s="98"/>
      <c r="F3545" s="98"/>
    </row>
    <row r="3546" ht="11.25" customHeight="1">
      <c r="A3546" s="95" t="s">
        <v>7283</v>
      </c>
      <c r="B3546" s="96" t="s">
        <v>7284</v>
      </c>
      <c r="C3546" s="95" t="s">
        <v>361</v>
      </c>
      <c r="D3546" s="97">
        <f>VLOOKUP(A3546,emop0321!D:E,2,0)</f>
        <v>754.99</v>
      </c>
      <c r="E3546" s="98"/>
      <c r="F3546" s="98"/>
    </row>
    <row r="3547" ht="11.25" customHeight="1">
      <c r="A3547" s="95" t="s">
        <v>7285</v>
      </c>
      <c r="B3547" s="96" t="s">
        <v>7286</v>
      </c>
      <c r="C3547" s="95" t="s">
        <v>361</v>
      </c>
      <c r="D3547" s="97">
        <f>VLOOKUP(A3547,emop0321!D:E,2,0)</f>
        <v>1009.32</v>
      </c>
      <c r="E3547" s="98"/>
      <c r="F3547" s="98"/>
    </row>
    <row r="3548" ht="11.25" customHeight="1">
      <c r="A3548" s="95" t="s">
        <v>7287</v>
      </c>
      <c r="B3548" s="96" t="s">
        <v>7288</v>
      </c>
      <c r="C3548" s="95" t="s">
        <v>361</v>
      </c>
      <c r="D3548" s="97">
        <f>VLOOKUP(A3548,emop0321!D:E,2,0)</f>
        <v>1103.86</v>
      </c>
      <c r="E3548" s="98"/>
      <c r="F3548" s="98"/>
    </row>
    <row r="3549" ht="11.25" customHeight="1">
      <c r="A3549" s="95" t="s">
        <v>7289</v>
      </c>
      <c r="B3549" s="96" t="s">
        <v>7290</v>
      </c>
      <c r="C3549" s="95" t="s">
        <v>361</v>
      </c>
      <c r="D3549" s="97">
        <f>VLOOKUP(A3549,emop0321!D:E,2,0)</f>
        <v>1263.48</v>
      </c>
      <c r="E3549" s="98"/>
      <c r="F3549" s="98"/>
    </row>
    <row r="3550" ht="11.25" customHeight="1">
      <c r="A3550" s="95" t="s">
        <v>7291</v>
      </c>
      <c r="B3550" s="96" t="s">
        <v>7292</v>
      </c>
      <c r="C3550" s="95" t="s">
        <v>361</v>
      </c>
      <c r="D3550" s="97">
        <f>VLOOKUP(A3550,emop0321!D:E,2,0)</f>
        <v>1357.06</v>
      </c>
      <c r="E3550" s="98"/>
      <c r="F3550" s="98"/>
    </row>
    <row r="3551" ht="11.25" customHeight="1">
      <c r="A3551" s="95" t="s">
        <v>7293</v>
      </c>
      <c r="B3551" s="96" t="s">
        <v>7294</v>
      </c>
      <c r="C3551" s="95" t="s">
        <v>361</v>
      </c>
      <c r="D3551" s="97">
        <f>VLOOKUP(A3551,emop0321!D:E,2,0)</f>
        <v>1801.45</v>
      </c>
      <c r="E3551" s="98"/>
      <c r="F3551" s="98"/>
    </row>
    <row r="3552" ht="11.25" customHeight="1">
      <c r="A3552" s="95" t="s">
        <v>7295</v>
      </c>
      <c r="B3552" s="96" t="s">
        <v>7296</v>
      </c>
      <c r="C3552" s="95" t="s">
        <v>361</v>
      </c>
      <c r="D3552" s="97">
        <f>VLOOKUP(A3552,emop0321!D:E,2,0)</f>
        <v>2630.22</v>
      </c>
      <c r="E3552" s="98"/>
      <c r="F3552" s="98"/>
    </row>
    <row r="3553" ht="11.25" customHeight="1">
      <c r="A3553" s="95" t="s">
        <v>7297</v>
      </c>
      <c r="B3553" s="96" t="s">
        <v>7298</v>
      </c>
      <c r="C3553" s="95" t="s">
        <v>361</v>
      </c>
      <c r="D3553" s="97">
        <f>VLOOKUP(A3553,emop0321!D:E,2,0)</f>
        <v>3080.71</v>
      </c>
      <c r="E3553" s="98"/>
      <c r="F3553" s="98"/>
    </row>
    <row r="3554" ht="11.25" customHeight="1">
      <c r="A3554" s="95" t="s">
        <v>7299</v>
      </c>
      <c r="B3554" s="96" t="s">
        <v>7300</v>
      </c>
      <c r="C3554" s="95" t="s">
        <v>361</v>
      </c>
      <c r="D3554" s="97">
        <f>VLOOKUP(A3554,emop0321!D:E,2,0)</f>
        <v>3663.16</v>
      </c>
      <c r="E3554" s="98"/>
      <c r="F3554" s="98"/>
    </row>
    <row r="3555" ht="11.25" customHeight="1">
      <c r="A3555" s="95" t="s">
        <v>7301</v>
      </c>
      <c r="B3555" s="96" t="s">
        <v>7302</v>
      </c>
      <c r="C3555" s="95" t="s">
        <v>361</v>
      </c>
      <c r="D3555" s="97">
        <f>VLOOKUP(A3555,emop0321!D:E,2,0)</f>
        <v>4294.11</v>
      </c>
      <c r="E3555" s="98"/>
      <c r="F3555" s="98"/>
    </row>
    <row r="3556" ht="11.25" customHeight="1">
      <c r="A3556" s="95" t="s">
        <v>7303</v>
      </c>
      <c r="B3556" s="96" t="s">
        <v>7304</v>
      </c>
      <c r="C3556" s="95" t="s">
        <v>361</v>
      </c>
      <c r="D3556" s="97">
        <f>VLOOKUP(A3556,emop0321!D:E,2,0)</f>
        <v>6011.93</v>
      </c>
      <c r="E3556" s="98"/>
      <c r="F3556" s="98"/>
    </row>
    <row r="3557" ht="11.25" customHeight="1">
      <c r="A3557" s="95" t="s">
        <v>7305</v>
      </c>
      <c r="B3557" s="96" t="s">
        <v>7306</v>
      </c>
      <c r="C3557" s="95" t="s">
        <v>282</v>
      </c>
      <c r="D3557" s="97">
        <f>VLOOKUP(A3557,emop0321!D:E,2,0)</f>
        <v>1324.27</v>
      </c>
      <c r="E3557" s="98"/>
      <c r="F3557" s="98"/>
    </row>
    <row r="3558" ht="11.25" customHeight="1">
      <c r="A3558" s="95" t="s">
        <v>7307</v>
      </c>
      <c r="B3558" s="96" t="s">
        <v>7308</v>
      </c>
      <c r="C3558" s="95" t="s">
        <v>282</v>
      </c>
      <c r="D3558" s="97">
        <f>VLOOKUP(A3558,emop0321!D:E,2,0)</f>
        <v>1473.97</v>
      </c>
      <c r="E3558" s="98"/>
      <c r="F3558" s="98"/>
    </row>
    <row r="3559" ht="11.25" customHeight="1">
      <c r="A3559" s="95" t="s">
        <v>7309</v>
      </c>
      <c r="B3559" s="96" t="s">
        <v>7310</v>
      </c>
      <c r="C3559" s="95" t="s">
        <v>282</v>
      </c>
      <c r="D3559" s="97">
        <f>VLOOKUP(A3559,emop0321!D:E,2,0)</f>
        <v>1818.96</v>
      </c>
      <c r="E3559" s="98"/>
      <c r="F3559" s="98"/>
    </row>
    <row r="3560" ht="11.25" customHeight="1">
      <c r="A3560" s="95" t="s">
        <v>7311</v>
      </c>
      <c r="B3560" s="96" t="s">
        <v>7312</v>
      </c>
      <c r="C3560" s="95" t="s">
        <v>282</v>
      </c>
      <c r="D3560" s="97">
        <f>VLOOKUP(A3560,emop0321!D:E,2,0)</f>
        <v>2197.47</v>
      </c>
      <c r="E3560" s="98"/>
      <c r="F3560" s="98"/>
    </row>
    <row r="3561" ht="11.25" customHeight="1">
      <c r="A3561" s="95" t="s">
        <v>7313</v>
      </c>
      <c r="B3561" s="96" t="s">
        <v>7314</v>
      </c>
      <c r="C3561" s="95" t="s">
        <v>282</v>
      </c>
      <c r="D3561" s="97">
        <f>VLOOKUP(A3561,emop0321!D:E,2,0)</f>
        <v>2598.33</v>
      </c>
      <c r="E3561" s="98"/>
      <c r="F3561" s="98"/>
    </row>
    <row r="3562" ht="11.25" customHeight="1">
      <c r="A3562" s="95" t="s">
        <v>7315</v>
      </c>
      <c r="B3562" s="96" t="s">
        <v>7316</v>
      </c>
      <c r="C3562" s="95" t="s">
        <v>282</v>
      </c>
      <c r="D3562" s="97">
        <f>VLOOKUP(A3562,emop0321!D:E,2,0)</f>
        <v>3182.25</v>
      </c>
      <c r="E3562" s="98"/>
      <c r="F3562" s="98"/>
    </row>
    <row r="3563" ht="11.25" customHeight="1">
      <c r="A3563" s="95" t="s">
        <v>7317</v>
      </c>
      <c r="B3563" s="96" t="s">
        <v>7318</v>
      </c>
      <c r="C3563" s="95" t="s">
        <v>282</v>
      </c>
      <c r="D3563" s="97">
        <f>VLOOKUP(A3563,emop0321!D:E,2,0)</f>
        <v>3698.52</v>
      </c>
      <c r="E3563" s="98"/>
      <c r="F3563" s="98"/>
    </row>
    <row r="3564" ht="11.25" customHeight="1">
      <c r="A3564" s="95" t="s">
        <v>7319</v>
      </c>
      <c r="B3564" s="96" t="s">
        <v>7320</v>
      </c>
      <c r="C3564" s="95" t="s">
        <v>282</v>
      </c>
      <c r="D3564" s="97">
        <f>VLOOKUP(A3564,emop0321!D:E,2,0)</f>
        <v>4161.7</v>
      </c>
      <c r="E3564" s="98"/>
      <c r="F3564" s="98"/>
    </row>
    <row r="3565" ht="11.25" customHeight="1">
      <c r="A3565" s="95" t="s">
        <v>7321</v>
      </c>
      <c r="B3565" s="96" t="s">
        <v>7322</v>
      </c>
      <c r="C3565" s="95" t="s">
        <v>282</v>
      </c>
      <c r="D3565" s="97">
        <f>VLOOKUP(A3565,emop0321!D:E,2,0)</f>
        <v>5098.3</v>
      </c>
      <c r="E3565" s="98"/>
      <c r="F3565" s="98"/>
    </row>
    <row r="3566" ht="11.25" customHeight="1">
      <c r="A3566" s="95" t="s">
        <v>7323</v>
      </c>
      <c r="B3566" s="96" t="s">
        <v>7324</v>
      </c>
      <c r="C3566" s="95" t="s">
        <v>282</v>
      </c>
      <c r="D3566" s="97">
        <f>VLOOKUP(A3566,emop0321!D:E,2,0)</f>
        <v>5433.42</v>
      </c>
      <c r="E3566" s="98"/>
      <c r="F3566" s="98"/>
    </row>
    <row r="3567" ht="11.25" customHeight="1">
      <c r="A3567" s="95" t="s">
        <v>7325</v>
      </c>
      <c r="B3567" s="96" t="s">
        <v>7326</v>
      </c>
      <c r="C3567" s="95" t="s">
        <v>282</v>
      </c>
      <c r="D3567" s="97">
        <f>VLOOKUP(A3567,emop0321!D:E,2,0)</f>
        <v>6581.04</v>
      </c>
      <c r="E3567" s="98"/>
      <c r="F3567" s="98"/>
    </row>
    <row r="3568" ht="11.25" customHeight="1">
      <c r="A3568" s="95" t="s">
        <v>7327</v>
      </c>
      <c r="B3568" s="96" t="s">
        <v>7328</v>
      </c>
      <c r="C3568" s="95" t="s">
        <v>282</v>
      </c>
      <c r="D3568" s="97">
        <f>VLOOKUP(A3568,emop0321!D:E,2,0)</f>
        <v>14630.73</v>
      </c>
      <c r="E3568" s="98"/>
      <c r="F3568" s="98"/>
    </row>
    <row r="3569" ht="11.25" customHeight="1">
      <c r="A3569" s="95" t="s">
        <v>7329</v>
      </c>
      <c r="B3569" s="96" t="s">
        <v>7330</v>
      </c>
      <c r="C3569" s="95" t="s">
        <v>282</v>
      </c>
      <c r="D3569" s="97">
        <f>VLOOKUP(A3569,emop0321!D:E,2,0)</f>
        <v>18577.9</v>
      </c>
      <c r="E3569" s="98"/>
      <c r="F3569" s="98"/>
    </row>
    <row r="3570" ht="11.25" customHeight="1">
      <c r="A3570" s="95" t="s">
        <v>7331</v>
      </c>
      <c r="B3570" s="96" t="s">
        <v>7332</v>
      </c>
      <c r="C3570" s="95" t="s">
        <v>282</v>
      </c>
      <c r="D3570" s="97">
        <f>VLOOKUP(A3570,emop0321!D:E,2,0)</f>
        <v>26987.29</v>
      </c>
      <c r="E3570" s="98"/>
      <c r="F3570" s="98"/>
    </row>
    <row r="3571" ht="11.25" customHeight="1">
      <c r="A3571" s="95" t="s">
        <v>7333</v>
      </c>
      <c r="B3571" s="96" t="s">
        <v>7334</v>
      </c>
      <c r="C3571" s="95" t="s">
        <v>282</v>
      </c>
      <c r="D3571" s="97">
        <f>VLOOKUP(A3571,emop0321!D:E,2,0)</f>
        <v>27988.02</v>
      </c>
      <c r="E3571" s="98"/>
      <c r="F3571" s="98"/>
    </row>
    <row r="3572" ht="11.25" customHeight="1">
      <c r="A3572" s="95" t="s">
        <v>7335</v>
      </c>
      <c r="B3572" s="96" t="s">
        <v>7336</v>
      </c>
      <c r="C3572" s="95" t="s">
        <v>282</v>
      </c>
      <c r="D3572" s="97">
        <f>VLOOKUP(A3572,emop0321!D:E,2,0)</f>
        <v>40155.9</v>
      </c>
      <c r="E3572" s="98"/>
      <c r="F3572" s="98"/>
    </row>
    <row r="3573" ht="11.25" customHeight="1">
      <c r="A3573" s="95" t="s">
        <v>7337</v>
      </c>
      <c r="B3573" s="96" t="s">
        <v>7338</v>
      </c>
      <c r="C3573" s="95" t="s">
        <v>282</v>
      </c>
      <c r="D3573" s="97">
        <f>VLOOKUP(A3573,emop0321!D:E,2,0)</f>
        <v>1324.27</v>
      </c>
      <c r="E3573" s="98"/>
      <c r="F3573" s="98"/>
    </row>
    <row r="3574" ht="11.25" customHeight="1">
      <c r="A3574" s="95" t="s">
        <v>7339</v>
      </c>
      <c r="B3574" s="96" t="s">
        <v>7340</v>
      </c>
      <c r="C3574" s="95" t="s">
        <v>282</v>
      </c>
      <c r="D3574" s="97">
        <f>VLOOKUP(A3574,emop0321!D:E,2,0)</f>
        <v>1473.97</v>
      </c>
      <c r="E3574" s="98"/>
      <c r="F3574" s="98"/>
    </row>
    <row r="3575" ht="11.25" customHeight="1">
      <c r="A3575" s="95" t="s">
        <v>7341</v>
      </c>
      <c r="B3575" s="96" t="s">
        <v>7342</v>
      </c>
      <c r="C3575" s="95" t="s">
        <v>282</v>
      </c>
      <c r="D3575" s="97">
        <f>VLOOKUP(A3575,emop0321!D:E,2,0)</f>
        <v>1818.96</v>
      </c>
      <c r="E3575" s="98"/>
      <c r="F3575" s="98"/>
    </row>
    <row r="3576" ht="11.25" customHeight="1">
      <c r="A3576" s="95" t="s">
        <v>7343</v>
      </c>
      <c r="B3576" s="96" t="s">
        <v>7344</v>
      </c>
      <c r="C3576" s="95" t="s">
        <v>282</v>
      </c>
      <c r="D3576" s="97">
        <f>VLOOKUP(A3576,emop0321!D:E,2,0)</f>
        <v>2198.36</v>
      </c>
      <c r="E3576" s="98"/>
      <c r="F3576" s="98"/>
    </row>
    <row r="3577" ht="11.25" customHeight="1">
      <c r="A3577" s="95" t="s">
        <v>7345</v>
      </c>
      <c r="B3577" s="96" t="s">
        <v>7346</v>
      </c>
      <c r="C3577" s="95" t="s">
        <v>282</v>
      </c>
      <c r="D3577" s="97">
        <f>VLOOKUP(A3577,emop0321!D:E,2,0)</f>
        <v>2658.06</v>
      </c>
      <c r="E3577" s="98"/>
      <c r="F3577" s="98"/>
    </row>
    <row r="3578" ht="11.25" customHeight="1">
      <c r="A3578" s="95" t="s">
        <v>7347</v>
      </c>
      <c r="B3578" s="96" t="s">
        <v>7348</v>
      </c>
      <c r="C3578" s="95" t="s">
        <v>282</v>
      </c>
      <c r="D3578" s="97">
        <f>VLOOKUP(A3578,emop0321!D:E,2,0)</f>
        <v>3231.29</v>
      </c>
      <c r="E3578" s="98"/>
      <c r="F3578" s="98"/>
    </row>
    <row r="3579" ht="11.25" customHeight="1">
      <c r="A3579" s="95" t="s">
        <v>7349</v>
      </c>
      <c r="B3579" s="96" t="s">
        <v>7350</v>
      </c>
      <c r="C3579" s="95" t="s">
        <v>282</v>
      </c>
      <c r="D3579" s="97">
        <f>VLOOKUP(A3579,emop0321!D:E,2,0)</f>
        <v>3751.32</v>
      </c>
      <c r="E3579" s="98"/>
      <c r="F3579" s="98"/>
    </row>
    <row r="3580" ht="11.25" customHeight="1">
      <c r="A3580" s="95" t="s">
        <v>7351</v>
      </c>
      <c r="B3580" s="96" t="s">
        <v>7352</v>
      </c>
      <c r="C3580" s="95" t="s">
        <v>282</v>
      </c>
      <c r="D3580" s="97">
        <f>VLOOKUP(A3580,emop0321!D:E,2,0)</f>
        <v>4412.96</v>
      </c>
      <c r="E3580" s="98"/>
      <c r="F3580" s="98"/>
    </row>
    <row r="3581" ht="11.25" customHeight="1">
      <c r="A3581" s="95" t="s">
        <v>7353</v>
      </c>
      <c r="B3581" s="96" t="s">
        <v>7354</v>
      </c>
      <c r="C3581" s="95" t="s">
        <v>282</v>
      </c>
      <c r="D3581" s="97">
        <f>VLOOKUP(A3581,emop0321!D:E,2,0)</f>
        <v>5406.9</v>
      </c>
      <c r="E3581" s="98"/>
      <c r="F3581" s="98"/>
    </row>
    <row r="3582" ht="11.25" customHeight="1">
      <c r="A3582" s="95" t="s">
        <v>7355</v>
      </c>
      <c r="B3582" s="96" t="s">
        <v>7356</v>
      </c>
      <c r="C3582" s="95" t="s">
        <v>282</v>
      </c>
      <c r="D3582" s="97">
        <f>VLOOKUP(A3582,emop0321!D:E,2,0)</f>
        <v>6272.24</v>
      </c>
      <c r="E3582" s="98"/>
      <c r="F3582" s="98"/>
    </row>
    <row r="3583" ht="11.25" customHeight="1">
      <c r="A3583" s="95" t="s">
        <v>7357</v>
      </c>
      <c r="B3583" s="96" t="s">
        <v>7358</v>
      </c>
      <c r="C3583" s="95" t="s">
        <v>282</v>
      </c>
      <c r="D3583" s="97">
        <f>VLOOKUP(A3583,emop0321!D:E,2,0)</f>
        <v>8614.34</v>
      </c>
      <c r="E3583" s="98"/>
      <c r="F3583" s="98"/>
    </row>
    <row r="3584" ht="11.25" customHeight="1">
      <c r="A3584" s="95" t="s">
        <v>7359</v>
      </c>
      <c r="B3584" s="96" t="s">
        <v>7360</v>
      </c>
      <c r="C3584" s="95" t="s">
        <v>282</v>
      </c>
      <c r="D3584" s="97">
        <f>VLOOKUP(A3584,emop0321!D:E,2,0)</f>
        <v>15026.37</v>
      </c>
      <c r="E3584" s="98"/>
      <c r="F3584" s="98"/>
    </row>
    <row r="3585" ht="11.25" customHeight="1">
      <c r="A3585" s="95" t="s">
        <v>7361</v>
      </c>
      <c r="B3585" s="96" t="s">
        <v>7362</v>
      </c>
      <c r="C3585" s="95" t="s">
        <v>282</v>
      </c>
      <c r="D3585" s="97">
        <f>VLOOKUP(A3585,emop0321!D:E,2,0)</f>
        <v>27010.71</v>
      </c>
      <c r="E3585" s="98"/>
      <c r="F3585" s="98"/>
    </row>
    <row r="3586" ht="11.25" customHeight="1">
      <c r="A3586" s="95" t="s">
        <v>7363</v>
      </c>
      <c r="B3586" s="96" t="s">
        <v>7364</v>
      </c>
      <c r="C3586" s="95" t="s">
        <v>282</v>
      </c>
      <c r="D3586" s="97">
        <f>VLOOKUP(A3586,emop0321!D:E,2,0)</f>
        <v>35789.29</v>
      </c>
      <c r="E3586" s="98"/>
      <c r="F3586" s="98"/>
    </row>
    <row r="3587" ht="11.25" customHeight="1">
      <c r="A3587" s="95" t="s">
        <v>7365</v>
      </c>
      <c r="B3587" s="96" t="s">
        <v>7366</v>
      </c>
      <c r="C3587" s="95" t="s">
        <v>282</v>
      </c>
      <c r="D3587" s="97">
        <f>VLOOKUP(A3587,emop0321!D:E,2,0)</f>
        <v>49148.87</v>
      </c>
      <c r="E3587" s="98"/>
      <c r="F3587" s="98"/>
    </row>
    <row r="3588" ht="11.25" customHeight="1">
      <c r="A3588" s="95" t="s">
        <v>7367</v>
      </c>
      <c r="B3588" s="96" t="s">
        <v>7368</v>
      </c>
      <c r="C3588" s="95" t="s">
        <v>282</v>
      </c>
      <c r="D3588" s="97">
        <f>VLOOKUP(A3588,emop0321!D:E,2,0)</f>
        <v>29181.56</v>
      </c>
      <c r="E3588" s="98"/>
      <c r="F3588" s="98"/>
    </row>
    <row r="3589" ht="11.25" customHeight="1">
      <c r="A3589" s="95" t="s">
        <v>7369</v>
      </c>
      <c r="B3589" s="96" t="s">
        <v>7370</v>
      </c>
      <c r="C3589" s="95" t="s">
        <v>282</v>
      </c>
      <c r="D3589" s="97">
        <f>VLOOKUP(A3589,emop0321!D:E,2,0)</f>
        <v>35789.29</v>
      </c>
      <c r="E3589" s="98"/>
      <c r="F3589" s="98"/>
    </row>
    <row r="3590" ht="11.25" customHeight="1">
      <c r="A3590" s="95" t="s">
        <v>7371</v>
      </c>
      <c r="B3590" s="96" t="s">
        <v>7372</v>
      </c>
      <c r="C3590" s="95" t="s">
        <v>282</v>
      </c>
      <c r="D3590" s="97">
        <f>VLOOKUP(A3590,emop0321!D:E,2,0)</f>
        <v>53125.39</v>
      </c>
      <c r="E3590" s="98"/>
      <c r="F3590" s="98"/>
    </row>
    <row r="3591" ht="11.25" customHeight="1">
      <c r="A3591" s="95" t="s">
        <v>7373</v>
      </c>
      <c r="B3591" s="96" t="s">
        <v>7374</v>
      </c>
      <c r="C3591" s="95" t="s">
        <v>282</v>
      </c>
      <c r="D3591" s="97">
        <f>VLOOKUP(A3591,emop0321!D:E,2,0)</f>
        <v>37202.2</v>
      </c>
      <c r="E3591" s="98"/>
      <c r="F3591" s="98"/>
    </row>
    <row r="3592" ht="11.25" customHeight="1">
      <c r="A3592" s="95" t="s">
        <v>7375</v>
      </c>
      <c r="B3592" s="96" t="s">
        <v>7376</v>
      </c>
      <c r="C3592" s="95" t="s">
        <v>282</v>
      </c>
      <c r="D3592" s="97">
        <f>VLOOKUP(A3592,emop0321!D:E,2,0)</f>
        <v>46999.2</v>
      </c>
      <c r="E3592" s="98"/>
      <c r="F3592" s="98"/>
    </row>
    <row r="3593" ht="11.25" customHeight="1">
      <c r="A3593" s="95" t="s">
        <v>7377</v>
      </c>
      <c r="B3593" s="96" t="s">
        <v>7378</v>
      </c>
      <c r="C3593" s="95" t="s">
        <v>282</v>
      </c>
      <c r="D3593" s="97">
        <f>VLOOKUP(A3593,emop0321!D:E,2,0)</f>
        <v>57603.24</v>
      </c>
      <c r="E3593" s="98"/>
      <c r="F3593" s="98"/>
    </row>
    <row r="3594" ht="11.25" customHeight="1">
      <c r="A3594" s="95" t="s">
        <v>7379</v>
      </c>
      <c r="B3594" s="96" t="s">
        <v>7380</v>
      </c>
      <c r="C3594" s="95" t="s">
        <v>282</v>
      </c>
      <c r="D3594" s="97">
        <f>VLOOKUP(A3594,emop0321!D:E,2,0)</f>
        <v>54221.43</v>
      </c>
      <c r="E3594" s="98"/>
      <c r="F3594" s="98"/>
    </row>
    <row r="3595" ht="11.25" customHeight="1">
      <c r="A3595" s="95" t="s">
        <v>7381</v>
      </c>
      <c r="B3595" s="96" t="s">
        <v>7382</v>
      </c>
      <c r="C3595" s="95" t="s">
        <v>282</v>
      </c>
      <c r="D3595" s="97">
        <f>VLOOKUP(A3595,emop0321!D:E,2,0)</f>
        <v>63249.5</v>
      </c>
      <c r="E3595" s="98"/>
      <c r="F3595" s="98"/>
    </row>
    <row r="3596" ht="11.25" customHeight="1">
      <c r="A3596" s="95" t="s">
        <v>7383</v>
      </c>
      <c r="B3596" s="96" t="s">
        <v>7384</v>
      </c>
      <c r="C3596" s="95" t="s">
        <v>282</v>
      </c>
      <c r="D3596" s="97">
        <f>VLOOKUP(A3596,emop0321!D:E,2,0)</f>
        <v>79217.35</v>
      </c>
      <c r="E3596" s="98"/>
      <c r="F3596" s="98"/>
    </row>
    <row r="3597" ht="11.25" customHeight="1">
      <c r="A3597" s="95" t="s">
        <v>7385</v>
      </c>
      <c r="B3597" s="96" t="s">
        <v>7386</v>
      </c>
      <c r="C3597" s="95" t="s">
        <v>282</v>
      </c>
      <c r="D3597" s="97">
        <f>VLOOKUP(A3597,emop0321!D:E,2,0)</f>
        <v>955.03</v>
      </c>
      <c r="E3597" s="98"/>
      <c r="F3597" s="98"/>
    </row>
    <row r="3598" ht="11.25" customHeight="1">
      <c r="A3598" s="95" t="s">
        <v>7387</v>
      </c>
      <c r="B3598" s="96" t="s">
        <v>7388</v>
      </c>
      <c r="C3598" s="95" t="s">
        <v>282</v>
      </c>
      <c r="D3598" s="97">
        <f>VLOOKUP(A3598,emop0321!D:E,2,0)</f>
        <v>1044.25</v>
      </c>
      <c r="E3598" s="98"/>
      <c r="F3598" s="98"/>
    </row>
    <row r="3599" ht="11.25" customHeight="1">
      <c r="A3599" s="95" t="s">
        <v>7389</v>
      </c>
      <c r="B3599" s="96" t="s">
        <v>7390</v>
      </c>
      <c r="C3599" s="95" t="s">
        <v>282</v>
      </c>
      <c r="D3599" s="97">
        <f>VLOOKUP(A3599,emop0321!D:E,2,0)</f>
        <v>1270.77</v>
      </c>
      <c r="E3599" s="98"/>
      <c r="F3599" s="98"/>
    </row>
    <row r="3600" ht="11.25" customHeight="1">
      <c r="A3600" s="95" t="s">
        <v>7391</v>
      </c>
      <c r="B3600" s="96" t="s">
        <v>7392</v>
      </c>
      <c r="C3600" s="95" t="s">
        <v>282</v>
      </c>
      <c r="D3600" s="97">
        <f>VLOOKUP(A3600,emop0321!D:E,2,0)</f>
        <v>1542.67</v>
      </c>
      <c r="E3600" s="98"/>
      <c r="F3600" s="98"/>
    </row>
    <row r="3601" ht="11.25" customHeight="1">
      <c r="A3601" s="95" t="s">
        <v>7393</v>
      </c>
      <c r="B3601" s="96" t="s">
        <v>7394</v>
      </c>
      <c r="C3601" s="95" t="s">
        <v>282</v>
      </c>
      <c r="D3601" s="97">
        <f>VLOOKUP(A3601,emop0321!D:E,2,0)</f>
        <v>1827.03</v>
      </c>
      <c r="E3601" s="98"/>
      <c r="F3601" s="98"/>
    </row>
    <row r="3602" ht="11.25" customHeight="1">
      <c r="A3602" s="95" t="s">
        <v>7395</v>
      </c>
      <c r="B3602" s="96" t="s">
        <v>7396</v>
      </c>
      <c r="C3602" s="95" t="s">
        <v>282</v>
      </c>
      <c r="D3602" s="97">
        <f>VLOOKUP(A3602,emop0321!D:E,2,0)</f>
        <v>2194.71</v>
      </c>
      <c r="E3602" s="98"/>
      <c r="F3602" s="98"/>
    </row>
    <row r="3603" ht="11.25" customHeight="1">
      <c r="A3603" s="95" t="s">
        <v>7397</v>
      </c>
      <c r="B3603" s="96" t="s">
        <v>7398</v>
      </c>
      <c r="C3603" s="95" t="s">
        <v>282</v>
      </c>
      <c r="D3603" s="97">
        <f>VLOOKUP(A3603,emop0321!D:E,2,0)</f>
        <v>2531.02</v>
      </c>
      <c r="E3603" s="98"/>
      <c r="F3603" s="98"/>
    </row>
    <row r="3604" ht="11.25" customHeight="1">
      <c r="A3604" s="95" t="s">
        <v>7399</v>
      </c>
      <c r="B3604" s="96" t="s">
        <v>7400</v>
      </c>
      <c r="C3604" s="95" t="s">
        <v>282</v>
      </c>
      <c r="D3604" s="97">
        <f>VLOOKUP(A3604,emop0321!D:E,2,0)</f>
        <v>2877.71</v>
      </c>
      <c r="E3604" s="98"/>
      <c r="F3604" s="98"/>
    </row>
    <row r="3605" ht="11.25" customHeight="1">
      <c r="A3605" s="95" t="s">
        <v>7401</v>
      </c>
      <c r="B3605" s="96" t="s">
        <v>7402</v>
      </c>
      <c r="C3605" s="95" t="s">
        <v>282</v>
      </c>
      <c r="D3605" s="97">
        <f>VLOOKUP(A3605,emop0321!D:E,2,0)</f>
        <v>3444.07</v>
      </c>
      <c r="E3605" s="98"/>
      <c r="F3605" s="98"/>
    </row>
    <row r="3606" ht="11.25" customHeight="1">
      <c r="A3606" s="95" t="s">
        <v>7403</v>
      </c>
      <c r="B3606" s="96" t="s">
        <v>7404</v>
      </c>
      <c r="C3606" s="95" t="s">
        <v>282</v>
      </c>
      <c r="D3606" s="97">
        <f>VLOOKUP(A3606,emop0321!D:E,2,0)</f>
        <v>3710.32</v>
      </c>
      <c r="E3606" s="98"/>
      <c r="F3606" s="98"/>
    </row>
    <row r="3607" ht="11.25" customHeight="1">
      <c r="A3607" s="95" t="s">
        <v>7405</v>
      </c>
      <c r="B3607" s="96" t="s">
        <v>7406</v>
      </c>
      <c r="C3607" s="95" t="s">
        <v>282</v>
      </c>
      <c r="D3607" s="97">
        <f>VLOOKUP(A3607,emop0321!D:E,2,0)</f>
        <v>4546.35</v>
      </c>
      <c r="E3607" s="98"/>
      <c r="F3607" s="98"/>
    </row>
    <row r="3608" ht="11.25" customHeight="1">
      <c r="A3608" s="95" t="s">
        <v>7407</v>
      </c>
      <c r="B3608" s="96" t="s">
        <v>7408</v>
      </c>
      <c r="C3608" s="95" t="s">
        <v>282</v>
      </c>
      <c r="D3608" s="97">
        <f>VLOOKUP(A3608,emop0321!D:E,2,0)</f>
        <v>9104.16</v>
      </c>
      <c r="E3608" s="98"/>
      <c r="F3608" s="98"/>
    </row>
    <row r="3609" ht="11.25" customHeight="1">
      <c r="A3609" s="95" t="s">
        <v>7409</v>
      </c>
      <c r="B3609" s="96" t="s">
        <v>7410</v>
      </c>
      <c r="C3609" s="95" t="s">
        <v>282</v>
      </c>
      <c r="D3609" s="97">
        <f>VLOOKUP(A3609,emop0321!D:E,2,0)</f>
        <v>11527.42</v>
      </c>
      <c r="E3609" s="98"/>
      <c r="F3609" s="98"/>
    </row>
    <row r="3610" ht="11.25" customHeight="1">
      <c r="A3610" s="95" t="s">
        <v>7411</v>
      </c>
      <c r="B3610" s="96" t="s">
        <v>7412</v>
      </c>
      <c r="C3610" s="95" t="s">
        <v>282</v>
      </c>
      <c r="D3610" s="97">
        <f>VLOOKUP(A3610,emop0321!D:E,2,0)</f>
        <v>17753.91</v>
      </c>
      <c r="E3610" s="98"/>
      <c r="F3610" s="98"/>
    </row>
    <row r="3611" ht="11.25" customHeight="1">
      <c r="A3611" s="95" t="s">
        <v>7413</v>
      </c>
      <c r="B3611" s="96" t="s">
        <v>7414</v>
      </c>
      <c r="C3611" s="95" t="s">
        <v>282</v>
      </c>
      <c r="D3611" s="97">
        <f>VLOOKUP(A3611,emop0321!D:E,2,0)</f>
        <v>18687.81</v>
      </c>
      <c r="E3611" s="98"/>
      <c r="F3611" s="98"/>
    </row>
    <row r="3612" ht="11.25" customHeight="1">
      <c r="A3612" s="95" t="s">
        <v>7415</v>
      </c>
      <c r="B3612" s="96" t="s">
        <v>7416</v>
      </c>
      <c r="C3612" s="95" t="s">
        <v>282</v>
      </c>
      <c r="D3612" s="97">
        <f>VLOOKUP(A3612,emop0321!D:E,2,0)</f>
        <v>25703.11</v>
      </c>
      <c r="E3612" s="98"/>
      <c r="F3612" s="98"/>
    </row>
    <row r="3613" ht="11.25" customHeight="1">
      <c r="A3613" s="95" t="s">
        <v>7417</v>
      </c>
      <c r="B3613" s="96" t="s">
        <v>7418</v>
      </c>
      <c r="C3613" s="95" t="s">
        <v>282</v>
      </c>
      <c r="D3613" s="97">
        <f>VLOOKUP(A3613,emop0321!D:E,2,0)</f>
        <v>955.03</v>
      </c>
      <c r="E3613" s="98"/>
      <c r="F3613" s="98"/>
    </row>
    <row r="3614" ht="11.25" customHeight="1">
      <c r="A3614" s="95" t="s">
        <v>7419</v>
      </c>
      <c r="B3614" s="96" t="s">
        <v>7420</v>
      </c>
      <c r="C3614" s="95" t="s">
        <v>282</v>
      </c>
      <c r="D3614" s="97">
        <f>VLOOKUP(A3614,emop0321!D:E,2,0)</f>
        <v>1044.25</v>
      </c>
      <c r="E3614" s="98"/>
      <c r="F3614" s="98"/>
    </row>
    <row r="3615" ht="11.25" customHeight="1">
      <c r="A3615" s="95" t="s">
        <v>7421</v>
      </c>
      <c r="B3615" s="96" t="s">
        <v>7422</v>
      </c>
      <c r="C3615" s="95" t="s">
        <v>282</v>
      </c>
      <c r="D3615" s="97">
        <f>VLOOKUP(A3615,emop0321!D:E,2,0)</f>
        <v>1270.77</v>
      </c>
      <c r="E3615" s="98"/>
      <c r="F3615" s="98"/>
    </row>
    <row r="3616" ht="11.25" customHeight="1">
      <c r="A3616" s="95" t="s">
        <v>7423</v>
      </c>
      <c r="B3616" s="96" t="s">
        <v>7424</v>
      </c>
      <c r="C3616" s="95" t="s">
        <v>282</v>
      </c>
      <c r="D3616" s="97">
        <f>VLOOKUP(A3616,emop0321!D:E,2,0)</f>
        <v>1543.12</v>
      </c>
      <c r="E3616" s="98"/>
      <c r="F3616" s="98"/>
    </row>
    <row r="3617" ht="11.25" customHeight="1">
      <c r="A3617" s="95" t="s">
        <v>7425</v>
      </c>
      <c r="B3617" s="96" t="s">
        <v>7426</v>
      </c>
      <c r="C3617" s="95" t="s">
        <v>282</v>
      </c>
      <c r="D3617" s="97">
        <f>VLOOKUP(A3617,emop0321!D:E,2,0)</f>
        <v>1856.95</v>
      </c>
      <c r="E3617" s="98"/>
      <c r="F3617" s="98"/>
    </row>
    <row r="3618" ht="11.25" customHeight="1">
      <c r="A3618" s="95" t="s">
        <v>7427</v>
      </c>
      <c r="B3618" s="96" t="s">
        <v>7428</v>
      </c>
      <c r="C3618" s="95" t="s">
        <v>282</v>
      </c>
      <c r="D3618" s="97">
        <f>VLOOKUP(A3618,emop0321!D:E,2,0)</f>
        <v>2219.22</v>
      </c>
      <c r="E3618" s="98"/>
      <c r="F3618" s="98"/>
    </row>
    <row r="3619" ht="11.25" customHeight="1">
      <c r="A3619" s="95" t="s">
        <v>7429</v>
      </c>
      <c r="B3619" s="96" t="s">
        <v>7430</v>
      </c>
      <c r="C3619" s="95" t="s">
        <v>282</v>
      </c>
      <c r="D3619" s="97">
        <f>VLOOKUP(A3619,emop0321!D:E,2,0)</f>
        <v>2557.4</v>
      </c>
      <c r="E3619" s="98"/>
      <c r="F3619" s="98"/>
    </row>
    <row r="3620" ht="11.25" customHeight="1">
      <c r="A3620" s="95" t="s">
        <v>7431</v>
      </c>
      <c r="B3620" s="96" t="s">
        <v>7432</v>
      </c>
      <c r="C3620" s="95" t="s">
        <v>282</v>
      </c>
      <c r="D3620" s="97">
        <f>VLOOKUP(A3620,emop0321!D:E,2,0)</f>
        <v>3003.33</v>
      </c>
      <c r="E3620" s="98"/>
      <c r="F3620" s="98"/>
    </row>
    <row r="3621" ht="11.25" customHeight="1">
      <c r="A3621" s="95" t="s">
        <v>7433</v>
      </c>
      <c r="B3621" s="96" t="s">
        <v>7434</v>
      </c>
      <c r="C3621" s="95" t="s">
        <v>282</v>
      </c>
      <c r="D3621" s="97">
        <f>VLOOKUP(A3621,emop0321!D:E,2,0)</f>
        <v>3601.11</v>
      </c>
      <c r="E3621" s="98"/>
      <c r="F3621" s="98"/>
    </row>
    <row r="3622" ht="11.25" customHeight="1">
      <c r="A3622" s="95" t="s">
        <v>7435</v>
      </c>
      <c r="B3622" s="96" t="s">
        <v>7436</v>
      </c>
      <c r="C3622" s="95" t="s">
        <v>282</v>
      </c>
      <c r="D3622" s="97">
        <f>VLOOKUP(A3622,emop0321!D:E,2,0)</f>
        <v>4126.97</v>
      </c>
      <c r="E3622" s="98"/>
      <c r="F3622" s="98"/>
    </row>
    <row r="3623" ht="11.25" customHeight="1">
      <c r="A3623" s="95" t="s">
        <v>7437</v>
      </c>
      <c r="B3623" s="96" t="s">
        <v>7438</v>
      </c>
      <c r="C3623" s="95" t="s">
        <v>282</v>
      </c>
      <c r="D3623" s="97">
        <f>VLOOKUP(A3623,emop0321!D:E,2,0)</f>
        <v>5659.52</v>
      </c>
      <c r="E3623" s="98"/>
      <c r="F3623" s="98"/>
    </row>
    <row r="3624" ht="11.25" customHeight="1">
      <c r="A3624" s="95" t="s">
        <v>7439</v>
      </c>
      <c r="B3624" s="96" t="s">
        <v>7440</v>
      </c>
      <c r="C3624" s="95" t="s">
        <v>282</v>
      </c>
      <c r="D3624" s="97">
        <f>VLOOKUP(A3624,emop0321!D:E,2,0)</f>
        <v>9774.13</v>
      </c>
      <c r="E3624" s="98"/>
      <c r="F3624" s="98"/>
    </row>
    <row r="3625" ht="11.25" customHeight="1">
      <c r="A3625" s="95" t="s">
        <v>7441</v>
      </c>
      <c r="B3625" s="96" t="s">
        <v>7442</v>
      </c>
      <c r="C3625" s="95" t="s">
        <v>282</v>
      </c>
      <c r="D3625" s="97">
        <f>VLOOKUP(A3625,emop0321!D:E,2,0)</f>
        <v>984.76</v>
      </c>
      <c r="E3625" s="98"/>
      <c r="F3625" s="98"/>
    </row>
    <row r="3626" ht="11.25" customHeight="1">
      <c r="A3626" s="95" t="s">
        <v>7443</v>
      </c>
      <c r="B3626" s="96" t="s">
        <v>7444</v>
      </c>
      <c r="C3626" s="95" t="s">
        <v>282</v>
      </c>
      <c r="D3626" s="97">
        <f>VLOOKUP(A3626,emop0321!D:E,2,0)</f>
        <v>1083.5</v>
      </c>
      <c r="E3626" s="98"/>
      <c r="F3626" s="98"/>
    </row>
    <row r="3627" ht="11.25" customHeight="1">
      <c r="A3627" s="95" t="s">
        <v>7445</v>
      </c>
      <c r="B3627" s="96" t="s">
        <v>7446</v>
      </c>
      <c r="C3627" s="95" t="s">
        <v>282</v>
      </c>
      <c r="D3627" s="97">
        <f>VLOOKUP(A3627,emop0321!D:E,2,0)</f>
        <v>1322.02</v>
      </c>
      <c r="E3627" s="98"/>
      <c r="F3627" s="98"/>
    </row>
    <row r="3628" ht="11.25" customHeight="1">
      <c r="A3628" s="95" t="s">
        <v>7447</v>
      </c>
      <c r="B3628" s="96" t="s">
        <v>7448</v>
      </c>
      <c r="C3628" s="95" t="s">
        <v>282</v>
      </c>
      <c r="D3628" s="97">
        <f>VLOOKUP(A3628,emop0321!D:E,2,0)</f>
        <v>1614.07</v>
      </c>
      <c r="E3628" s="98"/>
      <c r="F3628" s="98"/>
    </row>
    <row r="3629" ht="11.25" customHeight="1">
      <c r="A3629" s="95" t="s">
        <v>7449</v>
      </c>
      <c r="B3629" s="96" t="s">
        <v>7450</v>
      </c>
      <c r="C3629" s="95" t="s">
        <v>282</v>
      </c>
      <c r="D3629" s="97">
        <f>VLOOKUP(A3629,emop0321!D:E,2,0)</f>
        <v>1925.16</v>
      </c>
      <c r="E3629" s="98"/>
      <c r="F3629" s="98"/>
    </row>
    <row r="3630" ht="11.25" customHeight="1">
      <c r="A3630" s="95" t="s">
        <v>7451</v>
      </c>
      <c r="B3630" s="96" t="s">
        <v>7452</v>
      </c>
      <c r="C3630" s="95" t="s">
        <v>282</v>
      </c>
      <c r="D3630" s="97">
        <f>VLOOKUP(A3630,emop0321!D:E,2,0)</f>
        <v>2329.23</v>
      </c>
      <c r="E3630" s="98"/>
      <c r="F3630" s="98"/>
    </row>
    <row r="3631" ht="11.25" customHeight="1">
      <c r="A3631" s="95" t="s">
        <v>7453</v>
      </c>
      <c r="B3631" s="96" t="s">
        <v>7454</v>
      </c>
      <c r="C3631" s="95" t="s">
        <v>282</v>
      </c>
      <c r="D3631" s="97">
        <f>VLOOKUP(A3631,emop0321!D:E,2,0)</f>
        <v>2713.81</v>
      </c>
      <c r="E3631" s="98"/>
      <c r="F3631" s="98"/>
    </row>
    <row r="3632" ht="11.25" customHeight="1">
      <c r="A3632" s="95" t="s">
        <v>7455</v>
      </c>
      <c r="B3632" s="96" t="s">
        <v>7456</v>
      </c>
      <c r="C3632" s="95" t="s">
        <v>282</v>
      </c>
      <c r="D3632" s="97">
        <f>VLOOKUP(A3632,emop0321!D:E,2,0)</f>
        <v>3078.62</v>
      </c>
      <c r="E3632" s="98"/>
      <c r="F3632" s="98"/>
    </row>
    <row r="3633" ht="11.25" customHeight="1">
      <c r="A3633" s="95" t="s">
        <v>7457</v>
      </c>
      <c r="B3633" s="96" t="s">
        <v>7458</v>
      </c>
      <c r="C3633" s="95" t="s">
        <v>282</v>
      </c>
      <c r="D3633" s="97">
        <f>VLOOKUP(A3633,emop0321!D:E,2,0)</f>
        <v>3709.42</v>
      </c>
      <c r="E3633" s="98"/>
      <c r="F3633" s="98"/>
    </row>
    <row r="3634" ht="11.25" customHeight="1">
      <c r="A3634" s="95" t="s">
        <v>7459</v>
      </c>
      <c r="B3634" s="96" t="s">
        <v>7460</v>
      </c>
      <c r="C3634" s="95" t="s">
        <v>282</v>
      </c>
      <c r="D3634" s="97">
        <f>VLOOKUP(A3634,emop0321!D:E,2,0)</f>
        <v>4008.3</v>
      </c>
      <c r="E3634" s="98"/>
      <c r="F3634" s="98"/>
    </row>
    <row r="3635" ht="11.25" customHeight="1">
      <c r="A3635" s="95" t="s">
        <v>7461</v>
      </c>
      <c r="B3635" s="96" t="s">
        <v>7462</v>
      </c>
      <c r="C3635" s="95" t="s">
        <v>282</v>
      </c>
      <c r="D3635" s="97">
        <f>VLOOKUP(A3635,emop0321!D:E,2,0)</f>
        <v>4957.21</v>
      </c>
      <c r="E3635" s="98"/>
      <c r="F3635" s="98"/>
    </row>
    <row r="3636" ht="11.25" customHeight="1">
      <c r="A3636" s="95" t="s">
        <v>7463</v>
      </c>
      <c r="B3636" s="96" t="s">
        <v>7464</v>
      </c>
      <c r="C3636" s="95" t="s">
        <v>282</v>
      </c>
      <c r="D3636" s="97">
        <f>VLOOKUP(A3636,emop0321!D:E,2,0)</f>
        <v>9727.44</v>
      </c>
      <c r="E3636" s="98"/>
      <c r="F3636" s="98"/>
    </row>
    <row r="3637" ht="11.25" customHeight="1">
      <c r="A3637" s="95" t="s">
        <v>7465</v>
      </c>
      <c r="B3637" s="96" t="s">
        <v>7466</v>
      </c>
      <c r="C3637" s="95" t="s">
        <v>282</v>
      </c>
      <c r="D3637" s="97">
        <f>VLOOKUP(A3637,emop0321!D:E,2,0)</f>
        <v>12306.38</v>
      </c>
      <c r="E3637" s="98"/>
      <c r="F3637" s="98"/>
    </row>
    <row r="3638" ht="11.25" customHeight="1">
      <c r="A3638" s="95" t="s">
        <v>7467</v>
      </c>
      <c r="B3638" s="96" t="s">
        <v>7468</v>
      </c>
      <c r="C3638" s="95" t="s">
        <v>282</v>
      </c>
      <c r="D3638" s="97">
        <f>VLOOKUP(A3638,emop0321!D:E,2,0)</f>
        <v>18718.79</v>
      </c>
      <c r="E3638" s="98"/>
      <c r="F3638" s="98"/>
    </row>
    <row r="3639" ht="11.25" customHeight="1">
      <c r="A3639" s="95" t="s">
        <v>7469</v>
      </c>
      <c r="B3639" s="96" t="s">
        <v>7470</v>
      </c>
      <c r="C3639" s="95" t="s">
        <v>282</v>
      </c>
      <c r="D3639" s="97">
        <f>VLOOKUP(A3639,emop0321!D:E,2,0)</f>
        <v>19884.65</v>
      </c>
      <c r="E3639" s="98"/>
      <c r="F3639" s="98"/>
    </row>
    <row r="3640" ht="11.25" customHeight="1">
      <c r="A3640" s="95" t="s">
        <v>7471</v>
      </c>
      <c r="B3640" s="96" t="s">
        <v>7472</v>
      </c>
      <c r="C3640" s="95" t="s">
        <v>282</v>
      </c>
      <c r="D3640" s="97">
        <f>VLOOKUP(A3640,emop0321!D:E,2,0)</f>
        <v>27469.68</v>
      </c>
      <c r="E3640" s="98"/>
      <c r="F3640" s="98"/>
    </row>
    <row r="3641" ht="11.25" customHeight="1">
      <c r="A3641" s="95" t="s">
        <v>7473</v>
      </c>
      <c r="B3641" s="96" t="s">
        <v>7474</v>
      </c>
      <c r="C3641" s="95" t="s">
        <v>282</v>
      </c>
      <c r="D3641" s="97">
        <f>VLOOKUP(A3641,emop0321!D:E,2,0)</f>
        <v>984.76</v>
      </c>
      <c r="E3641" s="98"/>
      <c r="F3641" s="98"/>
    </row>
    <row r="3642" ht="11.25" customHeight="1">
      <c r="A3642" s="95" t="s">
        <v>7475</v>
      </c>
      <c r="B3642" s="96" t="s">
        <v>7476</v>
      </c>
      <c r="C3642" s="95" t="s">
        <v>282</v>
      </c>
      <c r="D3642" s="97">
        <f>VLOOKUP(A3642,emop0321!D:E,2,0)</f>
        <v>1083.5</v>
      </c>
      <c r="E3642" s="98"/>
      <c r="F3642" s="98"/>
    </row>
    <row r="3643" ht="11.25" customHeight="1">
      <c r="A3643" s="95" t="s">
        <v>7477</v>
      </c>
      <c r="B3643" s="96" t="s">
        <v>7478</v>
      </c>
      <c r="C3643" s="95" t="s">
        <v>282</v>
      </c>
      <c r="D3643" s="97">
        <f>VLOOKUP(A3643,emop0321!D:E,2,0)</f>
        <v>1322.02</v>
      </c>
      <c r="E3643" s="98"/>
      <c r="F3643" s="98"/>
    </row>
    <row r="3644" ht="11.25" customHeight="1">
      <c r="A3644" s="95" t="s">
        <v>7479</v>
      </c>
      <c r="B3644" s="96" t="s">
        <v>7480</v>
      </c>
      <c r="C3644" s="95" t="s">
        <v>282</v>
      </c>
      <c r="D3644" s="97">
        <f>VLOOKUP(A3644,emop0321!D:E,2,0)</f>
        <v>1614.53</v>
      </c>
      <c r="E3644" s="98"/>
      <c r="F3644" s="98"/>
    </row>
    <row r="3645" ht="11.25" customHeight="1">
      <c r="A3645" s="95" t="s">
        <v>7481</v>
      </c>
      <c r="B3645" s="96" t="s">
        <v>7482</v>
      </c>
      <c r="C3645" s="95" t="s">
        <v>282</v>
      </c>
      <c r="D3645" s="97">
        <f>VLOOKUP(A3645,emop0321!D:E,2,0)</f>
        <v>1955.06</v>
      </c>
      <c r="E3645" s="98"/>
      <c r="F3645" s="98"/>
    </row>
    <row r="3646" ht="11.25" customHeight="1">
      <c r="A3646" s="95" t="s">
        <v>7483</v>
      </c>
      <c r="B3646" s="96" t="s">
        <v>7484</v>
      </c>
      <c r="C3646" s="95" t="s">
        <v>282</v>
      </c>
      <c r="D3646" s="97">
        <f>VLOOKUP(A3646,emop0321!D:E,2,0)</f>
        <v>2353.75</v>
      </c>
      <c r="E3646" s="98"/>
      <c r="F3646" s="98"/>
    </row>
    <row r="3647" ht="11.25" customHeight="1">
      <c r="A3647" s="95" t="s">
        <v>7485</v>
      </c>
      <c r="B3647" s="96" t="s">
        <v>7486</v>
      </c>
      <c r="C3647" s="95" t="s">
        <v>282</v>
      </c>
      <c r="D3647" s="97">
        <f>VLOOKUP(A3647,emop0321!D:E,2,0)</f>
        <v>2740.2</v>
      </c>
      <c r="E3647" s="98"/>
      <c r="F3647" s="98"/>
    </row>
    <row r="3648" ht="11.25" customHeight="1">
      <c r="A3648" s="95" t="s">
        <v>7487</v>
      </c>
      <c r="B3648" s="96" t="s">
        <v>7488</v>
      </c>
      <c r="C3648" s="95" t="s">
        <v>282</v>
      </c>
      <c r="D3648" s="97">
        <f>VLOOKUP(A3648,emop0321!D:E,2,0)</f>
        <v>3204.24</v>
      </c>
      <c r="E3648" s="98"/>
      <c r="F3648" s="98"/>
    </row>
    <row r="3649" ht="11.25" customHeight="1">
      <c r="A3649" s="95" t="s">
        <v>7489</v>
      </c>
      <c r="B3649" s="96" t="s">
        <v>7490</v>
      </c>
      <c r="C3649" s="95" t="s">
        <v>282</v>
      </c>
      <c r="D3649" s="97">
        <f>VLOOKUP(A3649,emop0321!D:E,2,0)</f>
        <v>3866.47</v>
      </c>
      <c r="E3649" s="98"/>
      <c r="F3649" s="98"/>
    </row>
    <row r="3650" ht="11.25" customHeight="1">
      <c r="A3650" s="95" t="s">
        <v>7491</v>
      </c>
      <c r="B3650" s="96" t="s">
        <v>7492</v>
      </c>
      <c r="C3650" s="95" t="s">
        <v>282</v>
      </c>
      <c r="D3650" s="97">
        <f>VLOOKUP(A3650,emop0321!D:E,2,0)</f>
        <v>4424.94</v>
      </c>
      <c r="E3650" s="98"/>
      <c r="F3650" s="98"/>
    </row>
    <row r="3651" ht="11.25" customHeight="1">
      <c r="A3651" s="95" t="s">
        <v>7493</v>
      </c>
      <c r="B3651" s="96" t="s">
        <v>7494</v>
      </c>
      <c r="C3651" s="95" t="s">
        <v>282</v>
      </c>
      <c r="D3651" s="97">
        <f>VLOOKUP(A3651,emop0321!D:E,2,0)</f>
        <v>6064.88</v>
      </c>
      <c r="E3651" s="98"/>
      <c r="F3651" s="98"/>
    </row>
    <row r="3652" ht="11.25" customHeight="1">
      <c r="A3652" s="95" t="s">
        <v>7495</v>
      </c>
      <c r="B3652" s="96" t="s">
        <v>7496</v>
      </c>
      <c r="C3652" s="95" t="s">
        <v>282</v>
      </c>
      <c r="D3652" s="97">
        <f>VLOOKUP(A3652,emop0321!D:E,2,0)</f>
        <v>10391.89</v>
      </c>
      <c r="E3652" s="98"/>
      <c r="F3652" s="98"/>
    </row>
    <row r="3653" ht="11.25" customHeight="1">
      <c r="A3653" s="95" t="s">
        <v>7497</v>
      </c>
      <c r="B3653" s="96" t="s">
        <v>7498</v>
      </c>
      <c r="C3653" s="95" t="s">
        <v>361</v>
      </c>
      <c r="D3653" s="97">
        <f>VLOOKUP(A3653,emop0321!D:E,2,0)</f>
        <v>326.48</v>
      </c>
      <c r="E3653" s="98"/>
      <c r="F3653" s="98"/>
    </row>
    <row r="3654" ht="11.25" customHeight="1">
      <c r="A3654" s="95" t="s">
        <v>7499</v>
      </c>
      <c r="B3654" s="96" t="s">
        <v>7500</v>
      </c>
      <c r="C3654" s="95" t="s">
        <v>361</v>
      </c>
      <c r="D3654" s="97">
        <f>VLOOKUP(A3654,emop0321!D:E,2,0)</f>
        <v>344.99</v>
      </c>
      <c r="E3654" s="98"/>
      <c r="F3654" s="98"/>
    </row>
    <row r="3655" ht="11.25" customHeight="1">
      <c r="A3655" s="95" t="s">
        <v>7501</v>
      </c>
      <c r="B3655" s="96" t="s">
        <v>7502</v>
      </c>
      <c r="C3655" s="95" t="s">
        <v>361</v>
      </c>
      <c r="D3655" s="97">
        <f>VLOOKUP(A3655,emop0321!D:E,2,0)</f>
        <v>439.75</v>
      </c>
      <c r="E3655" s="98"/>
      <c r="F3655" s="98"/>
    </row>
    <row r="3656" ht="11.25" customHeight="1">
      <c r="A3656" s="95" t="s">
        <v>7503</v>
      </c>
      <c r="B3656" s="96" t="s">
        <v>7504</v>
      </c>
      <c r="C3656" s="95" t="s">
        <v>361</v>
      </c>
      <c r="D3656" s="97">
        <f>VLOOKUP(A3656,emop0321!D:E,2,0)</f>
        <v>570.87</v>
      </c>
      <c r="E3656" s="98"/>
      <c r="F3656" s="98"/>
    </row>
    <row r="3657" ht="11.25" customHeight="1">
      <c r="A3657" s="95" t="s">
        <v>7505</v>
      </c>
      <c r="B3657" s="96" t="s">
        <v>7506</v>
      </c>
      <c r="C3657" s="95" t="s">
        <v>361</v>
      </c>
      <c r="D3657" s="97">
        <f>VLOOKUP(A3657,emop0321!D:E,2,0)</f>
        <v>731.29</v>
      </c>
      <c r="E3657" s="98"/>
      <c r="F3657" s="98"/>
    </row>
    <row r="3658" ht="11.25" customHeight="1">
      <c r="A3658" s="95" t="s">
        <v>7507</v>
      </c>
      <c r="B3658" s="96" t="s">
        <v>7508</v>
      </c>
      <c r="C3658" s="95" t="s">
        <v>361</v>
      </c>
      <c r="D3658" s="97">
        <f>VLOOKUP(A3658,emop0321!D:E,2,0)</f>
        <v>876.97</v>
      </c>
      <c r="E3658" s="98"/>
      <c r="F3658" s="98"/>
    </row>
    <row r="3659" ht="11.25" customHeight="1">
      <c r="A3659" s="95" t="s">
        <v>7509</v>
      </c>
      <c r="B3659" s="96" t="s">
        <v>7510</v>
      </c>
      <c r="C3659" s="95" t="s">
        <v>361</v>
      </c>
      <c r="D3659" s="97">
        <f>VLOOKUP(A3659,emop0321!D:E,2,0)</f>
        <v>1029.81</v>
      </c>
      <c r="E3659" s="98"/>
      <c r="F3659" s="98"/>
    </row>
    <row r="3660" ht="11.25" customHeight="1">
      <c r="A3660" s="95" t="s">
        <v>7511</v>
      </c>
      <c r="B3660" s="96" t="s">
        <v>7512</v>
      </c>
      <c r="C3660" s="95" t="s">
        <v>361</v>
      </c>
      <c r="D3660" s="97">
        <f>VLOOKUP(A3660,emop0321!D:E,2,0)</f>
        <v>1134.44</v>
      </c>
      <c r="E3660" s="98"/>
      <c r="F3660" s="98"/>
    </row>
    <row r="3661" ht="11.25" customHeight="1">
      <c r="A3661" s="95" t="s">
        <v>7513</v>
      </c>
      <c r="B3661" s="96" t="s">
        <v>7514</v>
      </c>
      <c r="C3661" s="95" t="s">
        <v>361</v>
      </c>
      <c r="D3661" s="97">
        <f>VLOOKUP(A3661,emop0321!D:E,2,0)</f>
        <v>1325.03</v>
      </c>
      <c r="E3661" s="98"/>
      <c r="F3661" s="98"/>
    </row>
    <row r="3662" ht="11.25" customHeight="1">
      <c r="A3662" s="95" t="s">
        <v>7515</v>
      </c>
      <c r="B3662" s="96" t="s">
        <v>7516</v>
      </c>
      <c r="C3662" s="95" t="s">
        <v>361</v>
      </c>
      <c r="D3662" s="97">
        <f>VLOOKUP(A3662,emop0321!D:E,2,0)</f>
        <v>1486.32</v>
      </c>
      <c r="E3662" s="98"/>
      <c r="F3662" s="98"/>
    </row>
    <row r="3663" ht="11.25" customHeight="1">
      <c r="A3663" s="95" t="s">
        <v>7517</v>
      </c>
      <c r="B3663" s="96" t="s">
        <v>7518</v>
      </c>
      <c r="C3663" s="95" t="s">
        <v>361</v>
      </c>
      <c r="D3663" s="97">
        <f>VLOOKUP(A3663,emop0321!D:E,2,0)</f>
        <v>1922.66</v>
      </c>
      <c r="E3663" s="98"/>
      <c r="F3663" s="98"/>
    </row>
    <row r="3664" ht="11.25" customHeight="1">
      <c r="A3664" s="95" t="s">
        <v>7519</v>
      </c>
      <c r="B3664" s="96" t="s">
        <v>7520</v>
      </c>
      <c r="C3664" s="95" t="s">
        <v>361</v>
      </c>
      <c r="D3664" s="97">
        <f>VLOOKUP(A3664,emop0321!D:E,2,0)</f>
        <v>2606.22</v>
      </c>
      <c r="E3664" s="98"/>
      <c r="F3664" s="98"/>
    </row>
    <row r="3665" ht="11.25" customHeight="1">
      <c r="A3665" s="95" t="s">
        <v>7521</v>
      </c>
      <c r="B3665" s="96" t="s">
        <v>7522</v>
      </c>
      <c r="C3665" s="95" t="s">
        <v>361</v>
      </c>
      <c r="D3665" s="97">
        <f>VLOOKUP(A3665,emop0321!D:E,2,0)</f>
        <v>3115.03</v>
      </c>
      <c r="E3665" s="98"/>
      <c r="F3665" s="98"/>
    </row>
    <row r="3666" ht="11.25" customHeight="1">
      <c r="A3666" s="95" t="s">
        <v>7523</v>
      </c>
      <c r="B3666" s="96" t="s">
        <v>7524</v>
      </c>
      <c r="C3666" s="95" t="s">
        <v>361</v>
      </c>
      <c r="D3666" s="97">
        <f>VLOOKUP(A3666,emop0321!D:E,2,0)</f>
        <v>4802.73</v>
      </c>
      <c r="E3666" s="98"/>
      <c r="F3666" s="98"/>
    </row>
    <row r="3667" ht="11.25" customHeight="1">
      <c r="A3667" s="95" t="s">
        <v>7525</v>
      </c>
      <c r="B3667" s="96" t="s">
        <v>7526</v>
      </c>
      <c r="C3667" s="95" t="s">
        <v>361</v>
      </c>
      <c r="D3667" s="97">
        <f>VLOOKUP(A3667,emop0321!D:E,2,0)</f>
        <v>5669.85</v>
      </c>
      <c r="E3667" s="98"/>
      <c r="F3667" s="98"/>
    </row>
    <row r="3668" ht="11.25" customHeight="1">
      <c r="A3668" s="95" t="s">
        <v>7527</v>
      </c>
      <c r="B3668" s="96" t="s">
        <v>7528</v>
      </c>
      <c r="C3668" s="95" t="s">
        <v>361</v>
      </c>
      <c r="D3668" s="97">
        <f>VLOOKUP(A3668,emop0321!D:E,2,0)</f>
        <v>7527.12</v>
      </c>
      <c r="E3668" s="98"/>
      <c r="F3668" s="98"/>
    </row>
    <row r="3669" ht="11.25" customHeight="1">
      <c r="A3669" s="95" t="s">
        <v>7529</v>
      </c>
      <c r="B3669" s="96" t="s">
        <v>7530</v>
      </c>
      <c r="C3669" s="95" t="s">
        <v>361</v>
      </c>
      <c r="D3669" s="97">
        <f>VLOOKUP(A3669,emop0321!D:E,2,0)</f>
        <v>326.48</v>
      </c>
      <c r="E3669" s="98"/>
      <c r="F3669" s="98"/>
    </row>
    <row r="3670" ht="11.25" customHeight="1">
      <c r="A3670" s="95" t="s">
        <v>7531</v>
      </c>
      <c r="B3670" s="96" t="s">
        <v>7532</v>
      </c>
      <c r="C3670" s="95" t="s">
        <v>361</v>
      </c>
      <c r="D3670" s="97">
        <f>VLOOKUP(A3670,emop0321!D:E,2,0)</f>
        <v>344.99</v>
      </c>
      <c r="E3670" s="98"/>
      <c r="F3670" s="98"/>
    </row>
    <row r="3671" ht="11.25" customHeight="1">
      <c r="A3671" s="95" t="s">
        <v>7533</v>
      </c>
      <c r="B3671" s="96" t="s">
        <v>7534</v>
      </c>
      <c r="C3671" s="95" t="s">
        <v>361</v>
      </c>
      <c r="D3671" s="97">
        <f>VLOOKUP(A3671,emop0321!D:E,2,0)</f>
        <v>439.75</v>
      </c>
      <c r="E3671" s="98"/>
      <c r="F3671" s="98"/>
    </row>
    <row r="3672" ht="11.25" customHeight="1">
      <c r="A3672" s="95" t="s">
        <v>7535</v>
      </c>
      <c r="B3672" s="96" t="s">
        <v>7536</v>
      </c>
      <c r="C3672" s="95" t="s">
        <v>361</v>
      </c>
      <c r="D3672" s="97">
        <f>VLOOKUP(A3672,emop0321!D:E,2,0)</f>
        <v>570.88</v>
      </c>
      <c r="E3672" s="98"/>
      <c r="F3672" s="98"/>
    </row>
    <row r="3673" ht="11.25" customHeight="1">
      <c r="A3673" s="95" t="s">
        <v>7537</v>
      </c>
      <c r="B3673" s="96" t="s">
        <v>7538</v>
      </c>
      <c r="C3673" s="95" t="s">
        <v>361</v>
      </c>
      <c r="D3673" s="97">
        <f>VLOOKUP(A3673,emop0321!D:E,2,0)</f>
        <v>731.37</v>
      </c>
      <c r="E3673" s="98"/>
      <c r="F3673" s="98"/>
    </row>
    <row r="3674" ht="11.25" customHeight="1">
      <c r="A3674" s="95" t="s">
        <v>7539</v>
      </c>
      <c r="B3674" s="96" t="s">
        <v>7540</v>
      </c>
      <c r="C3674" s="95" t="s">
        <v>361</v>
      </c>
      <c r="D3674" s="97">
        <f>VLOOKUP(A3674,emop0321!D:E,2,0)</f>
        <v>876.99</v>
      </c>
      <c r="E3674" s="98"/>
      <c r="F3674" s="98"/>
    </row>
    <row r="3675" ht="11.25" customHeight="1">
      <c r="A3675" s="95" t="s">
        <v>7541</v>
      </c>
      <c r="B3675" s="96" t="s">
        <v>7542</v>
      </c>
      <c r="C3675" s="95" t="s">
        <v>361</v>
      </c>
      <c r="D3675" s="97">
        <f>VLOOKUP(A3675,emop0321!D:E,2,0)</f>
        <v>1029.79</v>
      </c>
      <c r="E3675" s="98"/>
      <c r="F3675" s="98"/>
    </row>
    <row r="3676" ht="11.25" customHeight="1">
      <c r="A3676" s="95" t="s">
        <v>7543</v>
      </c>
      <c r="B3676" s="96" t="s">
        <v>7544</v>
      </c>
      <c r="C3676" s="95" t="s">
        <v>361</v>
      </c>
      <c r="D3676" s="97">
        <f>VLOOKUP(A3676,emop0321!D:E,2,0)</f>
        <v>1134.46</v>
      </c>
      <c r="E3676" s="98"/>
      <c r="F3676" s="98"/>
    </row>
    <row r="3677" ht="11.25" customHeight="1">
      <c r="A3677" s="95" t="s">
        <v>7545</v>
      </c>
      <c r="B3677" s="96" t="s">
        <v>7546</v>
      </c>
      <c r="C3677" s="95" t="s">
        <v>361</v>
      </c>
      <c r="D3677" s="97">
        <f>VLOOKUP(A3677,emop0321!D:E,2,0)</f>
        <v>1325.04</v>
      </c>
      <c r="E3677" s="98"/>
      <c r="F3677" s="98"/>
    </row>
    <row r="3678" ht="11.25" customHeight="1">
      <c r="A3678" s="95" t="s">
        <v>7547</v>
      </c>
      <c r="B3678" s="96" t="s">
        <v>7548</v>
      </c>
      <c r="C3678" s="95" t="s">
        <v>361</v>
      </c>
      <c r="D3678" s="97">
        <f>VLOOKUP(A3678,emop0321!D:E,2,0)</f>
        <v>1486.35</v>
      </c>
      <c r="E3678" s="98"/>
      <c r="F3678" s="98"/>
    </row>
    <row r="3679" ht="11.25" customHeight="1">
      <c r="A3679" s="95" t="s">
        <v>7549</v>
      </c>
      <c r="B3679" s="96" t="s">
        <v>7550</v>
      </c>
      <c r="C3679" s="95" t="s">
        <v>361</v>
      </c>
      <c r="D3679" s="97">
        <f>VLOOKUP(A3679,emop0321!D:E,2,0)</f>
        <v>2110.19</v>
      </c>
      <c r="E3679" s="98"/>
      <c r="F3679" s="98"/>
    </row>
    <row r="3680" ht="11.25" customHeight="1">
      <c r="A3680" s="95" t="s">
        <v>7551</v>
      </c>
      <c r="B3680" s="96" t="s">
        <v>7552</v>
      </c>
      <c r="C3680" s="95" t="s">
        <v>361</v>
      </c>
      <c r="D3680" s="97">
        <f>VLOOKUP(A3680,emop0321!D:E,2,0)</f>
        <v>3375.6</v>
      </c>
      <c r="E3680" s="98"/>
      <c r="F3680" s="98"/>
    </row>
    <row r="3681" ht="11.25" customHeight="1">
      <c r="A3681" s="95" t="s">
        <v>7553</v>
      </c>
      <c r="B3681" s="96" t="s">
        <v>7554</v>
      </c>
      <c r="C3681" s="95" t="s">
        <v>361</v>
      </c>
      <c r="D3681" s="97">
        <f>VLOOKUP(A3681,emop0321!D:E,2,0)</f>
        <v>22138.16</v>
      </c>
      <c r="E3681" s="98"/>
      <c r="F3681" s="98"/>
    </row>
    <row r="3682" ht="11.25" customHeight="1">
      <c r="A3682" s="95" t="s">
        <v>7555</v>
      </c>
      <c r="B3682" s="96" t="s">
        <v>7556</v>
      </c>
      <c r="C3682" s="95" t="s">
        <v>361</v>
      </c>
      <c r="D3682" s="97">
        <f>VLOOKUP(A3682,emop0321!D:E,2,0)</f>
        <v>23943.83</v>
      </c>
      <c r="E3682" s="98"/>
      <c r="F3682" s="98"/>
    </row>
    <row r="3683" ht="11.25" customHeight="1">
      <c r="A3683" s="95" t="s">
        <v>7557</v>
      </c>
      <c r="B3683" s="96" t="s">
        <v>7558</v>
      </c>
      <c r="C3683" s="95" t="s">
        <v>361</v>
      </c>
      <c r="D3683" s="97">
        <f>VLOOKUP(A3683,emop0321!D:E,2,0)</f>
        <v>20401.04</v>
      </c>
      <c r="E3683" s="98"/>
      <c r="F3683" s="98"/>
    </row>
    <row r="3684" ht="11.25" customHeight="1">
      <c r="A3684" s="95" t="s">
        <v>7559</v>
      </c>
      <c r="B3684" s="96" t="s">
        <v>7560</v>
      </c>
      <c r="C3684" s="95" t="s">
        <v>361</v>
      </c>
      <c r="D3684" s="97">
        <f>VLOOKUP(A3684,emop0321!D:E,2,0)</f>
        <v>24995.92</v>
      </c>
      <c r="E3684" s="98"/>
      <c r="F3684" s="98"/>
    </row>
    <row r="3685" ht="11.25" customHeight="1">
      <c r="A3685" s="95" t="s">
        <v>7561</v>
      </c>
      <c r="B3685" s="96" t="s">
        <v>7562</v>
      </c>
      <c r="C3685" s="95" t="s">
        <v>282</v>
      </c>
      <c r="D3685" s="97">
        <f>VLOOKUP(A3685,emop0321!D:E,2,0)</f>
        <v>1344.34</v>
      </c>
      <c r="E3685" s="98"/>
      <c r="F3685" s="98"/>
    </row>
    <row r="3686" ht="11.25" customHeight="1">
      <c r="A3686" s="95" t="s">
        <v>7563</v>
      </c>
      <c r="B3686" s="96" t="s">
        <v>7564</v>
      </c>
      <c r="C3686" s="95" t="s">
        <v>282</v>
      </c>
      <c r="D3686" s="97">
        <f>VLOOKUP(A3686,emop0321!D:E,2,0)</f>
        <v>1495.94</v>
      </c>
      <c r="E3686" s="98"/>
      <c r="F3686" s="98"/>
    </row>
    <row r="3687" ht="11.25" customHeight="1">
      <c r="A3687" s="95" t="s">
        <v>7565</v>
      </c>
      <c r="B3687" s="96" t="s">
        <v>7566</v>
      </c>
      <c r="C3687" s="95" t="s">
        <v>282</v>
      </c>
      <c r="D3687" s="97">
        <f>VLOOKUP(A3687,emop0321!D:E,2,0)</f>
        <v>1849.32</v>
      </c>
      <c r="E3687" s="98"/>
      <c r="F3687" s="98"/>
    </row>
    <row r="3688" ht="11.25" customHeight="1">
      <c r="A3688" s="95" t="s">
        <v>7567</v>
      </c>
      <c r="B3688" s="96" t="s">
        <v>7568</v>
      </c>
      <c r="C3688" s="95" t="s">
        <v>282</v>
      </c>
      <c r="D3688" s="97">
        <f>VLOOKUP(A3688,emop0321!D:E,2,0)</f>
        <v>2225.56</v>
      </c>
      <c r="E3688" s="98"/>
      <c r="F3688" s="98"/>
    </row>
    <row r="3689" ht="11.25" customHeight="1">
      <c r="A3689" s="95" t="s">
        <v>7569</v>
      </c>
      <c r="B3689" s="96" t="s">
        <v>7570</v>
      </c>
      <c r="C3689" s="95" t="s">
        <v>282</v>
      </c>
      <c r="D3689" s="97">
        <f>VLOOKUP(A3689,emop0321!D:E,2,0)</f>
        <v>2646.47</v>
      </c>
      <c r="E3689" s="98"/>
      <c r="F3689" s="98"/>
    </row>
    <row r="3690" ht="11.25" customHeight="1">
      <c r="A3690" s="95" t="s">
        <v>7571</v>
      </c>
      <c r="B3690" s="96" t="s">
        <v>7572</v>
      </c>
      <c r="C3690" s="95" t="s">
        <v>282</v>
      </c>
      <c r="D3690" s="97">
        <f>VLOOKUP(A3690,emop0321!D:E,2,0)</f>
        <v>3234.15</v>
      </c>
      <c r="E3690" s="98"/>
      <c r="F3690" s="98"/>
    </row>
    <row r="3691" ht="11.25" customHeight="1">
      <c r="A3691" s="95" t="s">
        <v>7573</v>
      </c>
      <c r="B3691" s="96" t="s">
        <v>7574</v>
      </c>
      <c r="C3691" s="95" t="s">
        <v>282</v>
      </c>
      <c r="D3691" s="97">
        <f>VLOOKUP(A3691,emop0321!D:E,2,0)</f>
        <v>3779.03</v>
      </c>
      <c r="E3691" s="98"/>
      <c r="F3691" s="98"/>
    </row>
    <row r="3692" ht="11.25" customHeight="1">
      <c r="A3692" s="95" t="s">
        <v>7575</v>
      </c>
      <c r="B3692" s="96" t="s">
        <v>7576</v>
      </c>
      <c r="C3692" s="95" t="s">
        <v>282</v>
      </c>
      <c r="D3692" s="97">
        <f>VLOOKUP(A3692,emop0321!D:E,2,0)</f>
        <v>4265.34</v>
      </c>
      <c r="E3692" s="98"/>
      <c r="F3692" s="98"/>
    </row>
    <row r="3693" ht="11.25" customHeight="1">
      <c r="A3693" s="95" t="s">
        <v>7577</v>
      </c>
      <c r="B3693" s="96" t="s">
        <v>7578</v>
      </c>
      <c r="C3693" s="95" t="s">
        <v>282</v>
      </c>
      <c r="D3693" s="97">
        <f>VLOOKUP(A3693,emop0321!D:E,2,0)</f>
        <v>5200.89</v>
      </c>
      <c r="E3693" s="98"/>
      <c r="F3693" s="98"/>
    </row>
    <row r="3694" ht="11.25" customHeight="1">
      <c r="A3694" s="95" t="s">
        <v>7579</v>
      </c>
      <c r="B3694" s="96" t="s">
        <v>7580</v>
      </c>
      <c r="C3694" s="95" t="s">
        <v>282</v>
      </c>
      <c r="D3694" s="97">
        <f>VLOOKUP(A3694,emop0321!D:E,2,0)</f>
        <v>5550.34</v>
      </c>
      <c r="E3694" s="98"/>
      <c r="F3694" s="98"/>
    </row>
    <row r="3695" ht="11.25" customHeight="1">
      <c r="A3695" s="95" t="s">
        <v>7581</v>
      </c>
      <c r="B3695" s="96" t="s">
        <v>7582</v>
      </c>
      <c r="C3695" s="95" t="s">
        <v>282</v>
      </c>
      <c r="D3695" s="97">
        <f>VLOOKUP(A3695,emop0321!D:E,2,0)</f>
        <v>6756.48</v>
      </c>
      <c r="E3695" s="98"/>
      <c r="F3695" s="98"/>
    </row>
    <row r="3696" ht="11.25" customHeight="1">
      <c r="A3696" s="95" t="s">
        <v>7583</v>
      </c>
      <c r="B3696" s="96" t="s">
        <v>7584</v>
      </c>
      <c r="C3696" s="95" t="s">
        <v>282</v>
      </c>
      <c r="D3696" s="97">
        <f>VLOOKUP(A3696,emop0321!D:E,2,0)</f>
        <v>14839.44</v>
      </c>
      <c r="E3696" s="98"/>
      <c r="F3696" s="98"/>
    </row>
    <row r="3697" ht="11.25" customHeight="1">
      <c r="A3697" s="95" t="s">
        <v>7585</v>
      </c>
      <c r="B3697" s="96" t="s">
        <v>7586</v>
      </c>
      <c r="C3697" s="95" t="s">
        <v>282</v>
      </c>
      <c r="D3697" s="97">
        <f>VLOOKUP(A3697,emop0321!D:E,2,0)</f>
        <v>18834.81</v>
      </c>
      <c r="E3697" s="98"/>
      <c r="F3697" s="98"/>
    </row>
    <row r="3698" ht="11.25" customHeight="1">
      <c r="A3698" s="95" t="s">
        <v>7587</v>
      </c>
      <c r="B3698" s="96" t="s">
        <v>7588</v>
      </c>
      <c r="C3698" s="95" t="s">
        <v>282</v>
      </c>
      <c r="D3698" s="97">
        <f>VLOOKUP(A3698,emop0321!D:E,2,0)</f>
        <v>27296.86</v>
      </c>
      <c r="E3698" s="98"/>
      <c r="F3698" s="98"/>
    </row>
    <row r="3699" ht="11.25" customHeight="1">
      <c r="A3699" s="95" t="s">
        <v>7589</v>
      </c>
      <c r="B3699" s="96" t="s">
        <v>7590</v>
      </c>
      <c r="C3699" s="95" t="s">
        <v>282</v>
      </c>
      <c r="D3699" s="97">
        <f>VLOOKUP(A3699,emop0321!D:E,2,0)</f>
        <v>28370.06</v>
      </c>
      <c r="E3699" s="98"/>
      <c r="F3699" s="98"/>
    </row>
    <row r="3700" ht="11.25" customHeight="1">
      <c r="A3700" s="95" t="s">
        <v>7591</v>
      </c>
      <c r="B3700" s="96" t="s">
        <v>7592</v>
      </c>
      <c r="C3700" s="95" t="s">
        <v>282</v>
      </c>
      <c r="D3700" s="97">
        <f>VLOOKUP(A3700,emop0321!D:E,2,0)</f>
        <v>40659.24</v>
      </c>
      <c r="E3700" s="98"/>
      <c r="F3700" s="98"/>
    </row>
    <row r="3701" ht="11.25" customHeight="1">
      <c r="A3701" s="95" t="s">
        <v>7593</v>
      </c>
      <c r="B3701" s="96" t="s">
        <v>7594</v>
      </c>
      <c r="C3701" s="95" t="s">
        <v>282</v>
      </c>
      <c r="D3701" s="97">
        <f>VLOOKUP(A3701,emop0321!D:E,2,0)</f>
        <v>1344.34</v>
      </c>
      <c r="E3701" s="98"/>
      <c r="F3701" s="98"/>
    </row>
    <row r="3702" ht="11.25" customHeight="1">
      <c r="A3702" s="95" t="s">
        <v>7595</v>
      </c>
      <c r="B3702" s="96" t="s">
        <v>7596</v>
      </c>
      <c r="C3702" s="95" t="s">
        <v>282</v>
      </c>
      <c r="D3702" s="97">
        <f>VLOOKUP(A3702,emop0321!D:E,2,0)</f>
        <v>1495.94</v>
      </c>
      <c r="E3702" s="98"/>
      <c r="F3702" s="98"/>
    </row>
    <row r="3703" ht="11.25" customHeight="1">
      <c r="A3703" s="95" t="s">
        <v>7597</v>
      </c>
      <c r="B3703" s="96" t="s">
        <v>7598</v>
      </c>
      <c r="C3703" s="95" t="s">
        <v>282</v>
      </c>
      <c r="D3703" s="97">
        <f>VLOOKUP(A3703,emop0321!D:E,2,0)</f>
        <v>1849.32</v>
      </c>
      <c r="E3703" s="98"/>
      <c r="F3703" s="98"/>
    </row>
    <row r="3704" ht="11.25" customHeight="1">
      <c r="A3704" s="95" t="s">
        <v>7599</v>
      </c>
      <c r="B3704" s="96" t="s">
        <v>7600</v>
      </c>
      <c r="C3704" s="95" t="s">
        <v>282</v>
      </c>
      <c r="D3704" s="97">
        <f>VLOOKUP(A3704,emop0321!D:E,2,0)</f>
        <v>2226.74</v>
      </c>
      <c r="E3704" s="98"/>
      <c r="F3704" s="98"/>
    </row>
    <row r="3705" ht="11.25" customHeight="1">
      <c r="A3705" s="95" t="s">
        <v>7601</v>
      </c>
      <c r="B3705" s="96" t="s">
        <v>7602</v>
      </c>
      <c r="C3705" s="95" t="s">
        <v>282</v>
      </c>
      <c r="D3705" s="97">
        <f>VLOOKUP(A3705,emop0321!D:E,2,0)</f>
        <v>2706.27</v>
      </c>
      <c r="E3705" s="98"/>
      <c r="F3705" s="98"/>
    </row>
    <row r="3706" ht="11.25" customHeight="1">
      <c r="A3706" s="95" t="s">
        <v>7603</v>
      </c>
      <c r="B3706" s="96" t="s">
        <v>7604</v>
      </c>
      <c r="C3706" s="95" t="s">
        <v>282</v>
      </c>
      <c r="D3706" s="97">
        <f>VLOOKUP(A3706,emop0321!D:E,2,0)</f>
        <v>3283.21</v>
      </c>
      <c r="E3706" s="98"/>
      <c r="F3706" s="98"/>
    </row>
    <row r="3707" ht="11.25" customHeight="1">
      <c r="A3707" s="95" t="s">
        <v>7605</v>
      </c>
      <c r="B3707" s="96" t="s">
        <v>7606</v>
      </c>
      <c r="C3707" s="95" t="s">
        <v>282</v>
      </c>
      <c r="D3707" s="97">
        <f>VLOOKUP(A3707,emop0321!D:E,2,0)</f>
        <v>3831.84</v>
      </c>
      <c r="E3707" s="98"/>
      <c r="F3707" s="98"/>
    </row>
    <row r="3708" ht="11.25" customHeight="1">
      <c r="A3708" s="95" t="s">
        <v>7607</v>
      </c>
      <c r="B3708" s="96" t="s">
        <v>7608</v>
      </c>
      <c r="C3708" s="95" t="s">
        <v>282</v>
      </c>
      <c r="D3708" s="97">
        <f>VLOOKUP(A3708,emop0321!D:E,2,0)</f>
        <v>4516.63</v>
      </c>
      <c r="E3708" s="98"/>
      <c r="F3708" s="98"/>
    </row>
    <row r="3709" ht="11.25" customHeight="1">
      <c r="A3709" s="95" t="s">
        <v>7609</v>
      </c>
      <c r="B3709" s="96" t="s">
        <v>7610</v>
      </c>
      <c r="C3709" s="95" t="s">
        <v>282</v>
      </c>
      <c r="D3709" s="97">
        <f>VLOOKUP(A3709,emop0321!D:E,2,0)</f>
        <v>5509.51</v>
      </c>
      <c r="E3709" s="98"/>
      <c r="F3709" s="98"/>
    </row>
    <row r="3710" ht="11.25" customHeight="1">
      <c r="A3710" s="95" t="s">
        <v>7611</v>
      </c>
      <c r="B3710" s="96" t="s">
        <v>7612</v>
      </c>
      <c r="C3710" s="95" t="s">
        <v>282</v>
      </c>
      <c r="D3710" s="97">
        <f>VLOOKUP(A3710,emop0321!D:E,2,0)</f>
        <v>6389.23</v>
      </c>
      <c r="E3710" s="98"/>
      <c r="F3710" s="98"/>
    </row>
    <row r="3711" ht="11.25" customHeight="1">
      <c r="A3711" s="95" t="s">
        <v>7613</v>
      </c>
      <c r="B3711" s="96" t="s">
        <v>7614</v>
      </c>
      <c r="C3711" s="95" t="s">
        <v>282</v>
      </c>
      <c r="D3711" s="97">
        <f>VLOOKUP(A3711,emop0321!D:E,2,0)</f>
        <v>8718.05</v>
      </c>
      <c r="E3711" s="98"/>
      <c r="F3711" s="98"/>
    </row>
    <row r="3712" ht="11.25" customHeight="1">
      <c r="A3712" s="95" t="s">
        <v>7615</v>
      </c>
      <c r="B3712" s="96" t="s">
        <v>7616</v>
      </c>
      <c r="C3712" s="95" t="s">
        <v>282</v>
      </c>
      <c r="D3712" s="97">
        <f>VLOOKUP(A3712,emop0321!D:E,2,0)</f>
        <v>15236.69</v>
      </c>
      <c r="E3712" s="98"/>
      <c r="F3712" s="98"/>
    </row>
    <row r="3713" ht="11.25" customHeight="1">
      <c r="A3713" s="95" t="s">
        <v>7617</v>
      </c>
      <c r="B3713" s="96" t="s">
        <v>7618</v>
      </c>
      <c r="C3713" s="95" t="s">
        <v>282</v>
      </c>
      <c r="D3713" s="97">
        <f>VLOOKUP(A3713,emop0321!D:E,2,0)</f>
        <v>21169.78</v>
      </c>
      <c r="E3713" s="98"/>
      <c r="F3713" s="98"/>
    </row>
    <row r="3714" ht="11.25" customHeight="1">
      <c r="A3714" s="95" t="s">
        <v>7619</v>
      </c>
      <c r="B3714" s="96" t="s">
        <v>7620</v>
      </c>
      <c r="C3714" s="95" t="s">
        <v>282</v>
      </c>
      <c r="D3714" s="97">
        <f>VLOOKUP(A3714,emop0321!D:E,2,0)</f>
        <v>27173.74</v>
      </c>
      <c r="E3714" s="98"/>
      <c r="F3714" s="98"/>
    </row>
    <row r="3715" ht="11.25" customHeight="1">
      <c r="A3715" s="95" t="s">
        <v>7621</v>
      </c>
      <c r="B3715" s="96" t="s">
        <v>7622</v>
      </c>
      <c r="C3715" s="95" t="s">
        <v>282</v>
      </c>
      <c r="D3715" s="97">
        <f>VLOOKUP(A3715,emop0321!D:E,2,0)</f>
        <v>40224.45</v>
      </c>
      <c r="E3715" s="98"/>
      <c r="F3715" s="98"/>
    </row>
    <row r="3716" ht="11.25" customHeight="1">
      <c r="A3716" s="95" t="s">
        <v>7623</v>
      </c>
      <c r="B3716" s="96" t="s">
        <v>7624</v>
      </c>
      <c r="C3716" s="95" t="s">
        <v>282</v>
      </c>
      <c r="D3716" s="97">
        <f>VLOOKUP(A3716,emop0321!D:E,2,0)</f>
        <v>29901.26</v>
      </c>
      <c r="E3716" s="98"/>
      <c r="F3716" s="98"/>
    </row>
    <row r="3717" ht="11.25" customHeight="1">
      <c r="A3717" s="95" t="s">
        <v>7625</v>
      </c>
      <c r="B3717" s="96" t="s">
        <v>7626</v>
      </c>
      <c r="C3717" s="95" t="s">
        <v>282</v>
      </c>
      <c r="D3717" s="97">
        <f>VLOOKUP(A3717,emop0321!D:E,2,0)</f>
        <v>30061.67</v>
      </c>
      <c r="E3717" s="98"/>
      <c r="F3717" s="98"/>
    </row>
    <row r="3718" ht="11.25" customHeight="1">
      <c r="A3718" s="95" t="s">
        <v>7627</v>
      </c>
      <c r="B3718" s="96" t="s">
        <v>7628</v>
      </c>
      <c r="C3718" s="95" t="s">
        <v>282</v>
      </c>
      <c r="D3718" s="97">
        <f>VLOOKUP(A3718,emop0321!D:E,2,0)</f>
        <v>43521.17</v>
      </c>
      <c r="E3718" s="98"/>
      <c r="F3718" s="98"/>
    </row>
    <row r="3719" ht="11.25" customHeight="1">
      <c r="A3719" s="95" t="s">
        <v>7629</v>
      </c>
      <c r="B3719" s="96" t="s">
        <v>7630</v>
      </c>
      <c r="C3719" s="95" t="s">
        <v>282</v>
      </c>
      <c r="D3719" s="97">
        <f>VLOOKUP(A3719,emop0321!D:E,2,0)</f>
        <v>30507.94</v>
      </c>
      <c r="E3719" s="98"/>
      <c r="F3719" s="98"/>
    </row>
    <row r="3720" ht="11.25" customHeight="1">
      <c r="A3720" s="95" t="s">
        <v>7631</v>
      </c>
      <c r="B3720" s="96" t="s">
        <v>7632</v>
      </c>
      <c r="C3720" s="95" t="s">
        <v>282</v>
      </c>
      <c r="D3720" s="97">
        <f>VLOOKUP(A3720,emop0321!D:E,2,0)</f>
        <v>38630.63</v>
      </c>
      <c r="E3720" s="98"/>
      <c r="F3720" s="98"/>
    </row>
    <row r="3721" ht="11.25" customHeight="1">
      <c r="A3721" s="95" t="s">
        <v>7633</v>
      </c>
      <c r="B3721" s="96" t="s">
        <v>7634</v>
      </c>
      <c r="C3721" s="95" t="s">
        <v>282</v>
      </c>
      <c r="D3721" s="97">
        <f>VLOOKUP(A3721,emop0321!D:E,2,0)</f>
        <v>51538.31</v>
      </c>
      <c r="E3721" s="98"/>
      <c r="F3721" s="98"/>
    </row>
    <row r="3722" ht="11.25" customHeight="1">
      <c r="A3722" s="95" t="s">
        <v>7635</v>
      </c>
      <c r="B3722" s="96" t="s">
        <v>7636</v>
      </c>
      <c r="C3722" s="95" t="s">
        <v>282</v>
      </c>
      <c r="D3722" s="97">
        <f>VLOOKUP(A3722,emop0321!D:E,2,0)</f>
        <v>45723.9</v>
      </c>
      <c r="E3722" s="98"/>
      <c r="F3722" s="98"/>
    </row>
    <row r="3723" ht="11.25" customHeight="1">
      <c r="A3723" s="95" t="s">
        <v>7637</v>
      </c>
      <c r="B3723" s="96" t="s">
        <v>7638</v>
      </c>
      <c r="C3723" s="95" t="s">
        <v>282</v>
      </c>
      <c r="D3723" s="97">
        <f>VLOOKUP(A3723,emop0321!D:E,2,0)</f>
        <v>52877.48</v>
      </c>
      <c r="E3723" s="98"/>
      <c r="F3723" s="98"/>
    </row>
    <row r="3724" ht="11.25" customHeight="1">
      <c r="A3724" s="95" t="s">
        <v>7639</v>
      </c>
      <c r="B3724" s="96" t="s">
        <v>7640</v>
      </c>
      <c r="C3724" s="95" t="s">
        <v>282</v>
      </c>
      <c r="D3724" s="97">
        <f>VLOOKUP(A3724,emop0321!D:E,2,0)</f>
        <v>66345.57</v>
      </c>
      <c r="E3724" s="98"/>
      <c r="F3724" s="98"/>
    </row>
    <row r="3725" ht="11.25" customHeight="1">
      <c r="A3725" s="95" t="s">
        <v>7641</v>
      </c>
      <c r="B3725" s="96" t="s">
        <v>7642</v>
      </c>
      <c r="C3725" s="95" t="s">
        <v>282</v>
      </c>
      <c r="D3725" s="97">
        <f>VLOOKUP(A3725,emop0321!D:E,2,0)</f>
        <v>975.08</v>
      </c>
      <c r="E3725" s="98"/>
      <c r="F3725" s="98"/>
    </row>
    <row r="3726" ht="11.25" customHeight="1">
      <c r="A3726" s="95" t="s">
        <v>7643</v>
      </c>
      <c r="B3726" s="96" t="s">
        <v>7644</v>
      </c>
      <c r="C3726" s="95" t="s">
        <v>282</v>
      </c>
      <c r="D3726" s="97">
        <f>VLOOKUP(A3726,emop0321!D:E,2,0)</f>
        <v>1066.25</v>
      </c>
      <c r="E3726" s="98"/>
      <c r="F3726" s="98"/>
    </row>
    <row r="3727" ht="11.25" customHeight="1">
      <c r="A3727" s="95" t="s">
        <v>7645</v>
      </c>
      <c r="B3727" s="96" t="s">
        <v>7646</v>
      </c>
      <c r="C3727" s="95" t="s">
        <v>282</v>
      </c>
      <c r="D3727" s="97">
        <f>VLOOKUP(A3727,emop0321!D:E,2,0)</f>
        <v>1306.62</v>
      </c>
      <c r="E3727" s="98"/>
      <c r="F3727" s="98"/>
    </row>
    <row r="3728" ht="11.25" customHeight="1">
      <c r="A3728" s="95" t="s">
        <v>7647</v>
      </c>
      <c r="B3728" s="96" t="s">
        <v>7648</v>
      </c>
      <c r="C3728" s="95" t="s">
        <v>282</v>
      </c>
      <c r="D3728" s="97">
        <f>VLOOKUP(A3728,emop0321!D:E,2,0)</f>
        <v>1576.56</v>
      </c>
      <c r="E3728" s="98"/>
      <c r="F3728" s="98"/>
    </row>
    <row r="3729" ht="11.25" customHeight="1">
      <c r="A3729" s="95" t="s">
        <v>7649</v>
      </c>
      <c r="B3729" s="96" t="s">
        <v>7650</v>
      </c>
      <c r="C3729" s="95" t="s">
        <v>282</v>
      </c>
      <c r="D3729" s="97">
        <f>VLOOKUP(A3729,emop0321!D:E,2,0)</f>
        <v>1875.17</v>
      </c>
      <c r="E3729" s="98"/>
      <c r="F3729" s="98"/>
    </row>
    <row r="3730" ht="11.25" customHeight="1">
      <c r="A3730" s="95" t="s">
        <v>7651</v>
      </c>
      <c r="B3730" s="96" t="s">
        <v>7652</v>
      </c>
      <c r="C3730" s="95" t="s">
        <v>282</v>
      </c>
      <c r="D3730" s="97">
        <f>VLOOKUP(A3730,emop0321!D:E,2,0)</f>
        <v>2252.11</v>
      </c>
      <c r="E3730" s="98"/>
      <c r="F3730" s="98"/>
    </row>
    <row r="3731" ht="11.25" customHeight="1">
      <c r="A3731" s="95" t="s">
        <v>7653</v>
      </c>
      <c r="B3731" s="96" t="s">
        <v>7654</v>
      </c>
      <c r="C3731" s="95" t="s">
        <v>282</v>
      </c>
      <c r="D3731" s="97">
        <f>VLOOKUP(A3731,emop0321!D:E,2,0)</f>
        <v>2617.04</v>
      </c>
      <c r="E3731" s="98"/>
      <c r="F3731" s="98"/>
    </row>
    <row r="3732" ht="11.25" customHeight="1">
      <c r="A3732" s="95" t="s">
        <v>7655</v>
      </c>
      <c r="B3732" s="96" t="s">
        <v>7656</v>
      </c>
      <c r="C3732" s="95" t="s">
        <v>282</v>
      </c>
      <c r="D3732" s="97">
        <f>VLOOKUP(A3732,emop0321!D:E,2,0)</f>
        <v>2981.37</v>
      </c>
      <c r="E3732" s="98"/>
      <c r="F3732" s="98"/>
    </row>
    <row r="3733" ht="11.25" customHeight="1">
      <c r="A3733" s="95" t="s">
        <v>7657</v>
      </c>
      <c r="B3733" s="96" t="s">
        <v>7658</v>
      </c>
      <c r="C3733" s="95" t="s">
        <v>282</v>
      </c>
      <c r="D3733" s="97">
        <f>VLOOKUP(A3733,emop0321!D:E,2,0)</f>
        <v>3552.21</v>
      </c>
      <c r="E3733" s="98"/>
      <c r="F3733" s="98"/>
    </row>
    <row r="3734" ht="11.25" customHeight="1">
      <c r="A3734" s="95" t="s">
        <v>7659</v>
      </c>
      <c r="B3734" s="96" t="s">
        <v>7660</v>
      </c>
      <c r="C3734" s="95" t="s">
        <v>282</v>
      </c>
      <c r="D3734" s="97">
        <f>VLOOKUP(A3734,emop0321!D:E,2,0)</f>
        <v>3827.25</v>
      </c>
      <c r="E3734" s="98"/>
      <c r="F3734" s="98"/>
    </row>
    <row r="3735" ht="11.25" customHeight="1">
      <c r="A3735" s="95" t="s">
        <v>7661</v>
      </c>
      <c r="B3735" s="96" t="s">
        <v>7662</v>
      </c>
      <c r="C3735" s="95" t="s">
        <v>282</v>
      </c>
      <c r="D3735" s="97">
        <f>VLOOKUP(A3735,emop0321!D:E,2,0)</f>
        <v>4727.32</v>
      </c>
      <c r="E3735" s="98"/>
      <c r="F3735" s="98"/>
    </row>
    <row r="3736" ht="11.25" customHeight="1">
      <c r="A3736" s="95" t="s">
        <v>7663</v>
      </c>
      <c r="B3736" s="96" t="s">
        <v>7664</v>
      </c>
      <c r="C3736" s="95" t="s">
        <v>282</v>
      </c>
      <c r="D3736" s="97">
        <f>VLOOKUP(A3736,emop0321!D:E,2,0)</f>
        <v>9318.39</v>
      </c>
      <c r="E3736" s="98"/>
      <c r="F3736" s="98"/>
    </row>
    <row r="3737" ht="11.25" customHeight="1">
      <c r="A3737" s="95" t="s">
        <v>7665</v>
      </c>
      <c r="B3737" s="96" t="s">
        <v>7666</v>
      </c>
      <c r="C3737" s="95" t="s">
        <v>282</v>
      </c>
      <c r="D3737" s="97">
        <f>VLOOKUP(A3737,emop0321!D:E,2,0)</f>
        <v>11784.27</v>
      </c>
      <c r="E3737" s="98"/>
      <c r="F3737" s="98"/>
    </row>
    <row r="3738" ht="11.25" customHeight="1">
      <c r="A3738" s="95" t="s">
        <v>7667</v>
      </c>
      <c r="B3738" s="96" t="s">
        <v>7668</v>
      </c>
      <c r="C3738" s="95" t="s">
        <v>282</v>
      </c>
      <c r="D3738" s="97">
        <f>VLOOKUP(A3738,emop0321!D:E,2,0)</f>
        <v>18069.01</v>
      </c>
      <c r="E3738" s="98"/>
      <c r="F3738" s="98"/>
    </row>
    <row r="3739" ht="11.25" customHeight="1">
      <c r="A3739" s="95" t="s">
        <v>7669</v>
      </c>
      <c r="B3739" s="96" t="s">
        <v>7670</v>
      </c>
      <c r="C3739" s="95" t="s">
        <v>282</v>
      </c>
      <c r="D3739" s="97">
        <f>VLOOKUP(A3739,emop0321!D:E,2,0)</f>
        <v>19059.86</v>
      </c>
      <c r="E3739" s="98"/>
      <c r="F3739" s="98"/>
    </row>
    <row r="3740" ht="11.25" customHeight="1">
      <c r="A3740" s="95" t="s">
        <v>7671</v>
      </c>
      <c r="B3740" s="96" t="s">
        <v>7672</v>
      </c>
      <c r="C3740" s="95" t="s">
        <v>282</v>
      </c>
      <c r="D3740" s="97">
        <f>VLOOKUP(A3740,emop0321!D:E,2,0)</f>
        <v>26206.49</v>
      </c>
      <c r="E3740" s="98"/>
      <c r="F3740" s="98"/>
    </row>
    <row r="3741" ht="11.25" customHeight="1">
      <c r="A3741" s="95" t="s">
        <v>7673</v>
      </c>
      <c r="B3741" s="96" t="s">
        <v>7674</v>
      </c>
      <c r="C3741" s="95" t="s">
        <v>282</v>
      </c>
      <c r="D3741" s="97">
        <f>VLOOKUP(A3741,emop0321!D:E,2,0)</f>
        <v>975.08</v>
      </c>
      <c r="E3741" s="98"/>
      <c r="F3741" s="98"/>
    </row>
    <row r="3742" ht="11.25" customHeight="1">
      <c r="A3742" s="95" t="s">
        <v>7675</v>
      </c>
      <c r="B3742" s="96" t="s">
        <v>7676</v>
      </c>
      <c r="C3742" s="95" t="s">
        <v>282</v>
      </c>
      <c r="D3742" s="97">
        <f>VLOOKUP(A3742,emop0321!D:E,2,0)</f>
        <v>1066.25</v>
      </c>
      <c r="E3742" s="98"/>
      <c r="F3742" s="98"/>
    </row>
    <row r="3743" ht="11.25" customHeight="1">
      <c r="A3743" s="95" t="s">
        <v>7677</v>
      </c>
      <c r="B3743" s="96" t="s">
        <v>7678</v>
      </c>
      <c r="C3743" s="95" t="s">
        <v>282</v>
      </c>
      <c r="D3743" s="97">
        <f>VLOOKUP(A3743,emop0321!D:E,2,0)</f>
        <v>1306.62</v>
      </c>
      <c r="E3743" s="98"/>
      <c r="F3743" s="98"/>
    </row>
    <row r="3744" ht="11.25" customHeight="1">
      <c r="A3744" s="95" t="s">
        <v>7679</v>
      </c>
      <c r="B3744" s="96" t="s">
        <v>7680</v>
      </c>
      <c r="C3744" s="95" t="s">
        <v>282</v>
      </c>
      <c r="D3744" s="97">
        <f>VLOOKUP(A3744,emop0321!D:E,2,0)</f>
        <v>1577</v>
      </c>
      <c r="E3744" s="98"/>
      <c r="F3744" s="98"/>
    </row>
    <row r="3745" ht="11.25" customHeight="1">
      <c r="A3745" s="95" t="s">
        <v>7681</v>
      </c>
      <c r="B3745" s="96" t="s">
        <v>7682</v>
      </c>
      <c r="C3745" s="95" t="s">
        <v>282</v>
      </c>
      <c r="D3745" s="97">
        <f>VLOOKUP(A3745,emop0321!D:E,2,0)</f>
        <v>1905.07</v>
      </c>
      <c r="E3745" s="98"/>
      <c r="F3745" s="98"/>
    </row>
    <row r="3746" ht="11.25" customHeight="1">
      <c r="A3746" s="95" t="s">
        <v>7683</v>
      </c>
      <c r="B3746" s="96" t="s">
        <v>7684</v>
      </c>
      <c r="C3746" s="95" t="s">
        <v>282</v>
      </c>
      <c r="D3746" s="97">
        <f>VLOOKUP(A3746,emop0321!D:E,2,0)</f>
        <v>2276.63</v>
      </c>
      <c r="E3746" s="98"/>
      <c r="F3746" s="98"/>
    </row>
    <row r="3747" ht="11.25" customHeight="1">
      <c r="A3747" s="95" t="s">
        <v>7685</v>
      </c>
      <c r="B3747" s="96" t="s">
        <v>7686</v>
      </c>
      <c r="C3747" s="95" t="s">
        <v>282</v>
      </c>
      <c r="D3747" s="97">
        <f>VLOOKUP(A3747,emop0321!D:E,2,0)</f>
        <v>2643.44</v>
      </c>
      <c r="E3747" s="98"/>
      <c r="F3747" s="98"/>
    </row>
    <row r="3748" ht="11.25" customHeight="1">
      <c r="A3748" s="95" t="s">
        <v>7687</v>
      </c>
      <c r="B3748" s="96" t="s">
        <v>7688</v>
      </c>
      <c r="C3748" s="95" t="s">
        <v>282</v>
      </c>
      <c r="D3748" s="97">
        <f>VLOOKUP(A3748,emop0321!D:E,2,0)</f>
        <v>3106.96</v>
      </c>
      <c r="E3748" s="98"/>
      <c r="F3748" s="98"/>
    </row>
    <row r="3749" ht="11.25" customHeight="1">
      <c r="A3749" s="95" t="s">
        <v>7689</v>
      </c>
      <c r="B3749" s="96" t="s">
        <v>7690</v>
      </c>
      <c r="C3749" s="95" t="s">
        <v>282</v>
      </c>
      <c r="D3749" s="97">
        <f>VLOOKUP(A3749,emop0321!D:E,2,0)</f>
        <v>3703.72</v>
      </c>
      <c r="E3749" s="98"/>
      <c r="F3749" s="98"/>
    </row>
    <row r="3750" ht="11.25" customHeight="1">
      <c r="A3750" s="95" t="s">
        <v>7691</v>
      </c>
      <c r="B3750" s="96" t="s">
        <v>7692</v>
      </c>
      <c r="C3750" s="95" t="s">
        <v>282</v>
      </c>
      <c r="D3750" s="97">
        <f>VLOOKUP(A3750,emop0321!D:E,2,0)</f>
        <v>4249.43</v>
      </c>
      <c r="E3750" s="98"/>
      <c r="F3750" s="98"/>
    </row>
    <row r="3751" ht="11.25" customHeight="1">
      <c r="A3751" s="95" t="s">
        <v>7693</v>
      </c>
      <c r="B3751" s="96" t="s">
        <v>7694</v>
      </c>
      <c r="C3751" s="95" t="s">
        <v>282</v>
      </c>
      <c r="D3751" s="97">
        <f>VLOOKUP(A3751,emop0321!D:E,2,0)</f>
        <v>5702.6</v>
      </c>
      <c r="E3751" s="98"/>
      <c r="F3751" s="98"/>
    </row>
    <row r="3752" ht="11.25" customHeight="1">
      <c r="A3752" s="95" t="s">
        <v>7695</v>
      </c>
      <c r="B3752" s="96" t="s">
        <v>7696</v>
      </c>
      <c r="C3752" s="95" t="s">
        <v>282</v>
      </c>
      <c r="D3752" s="97">
        <f>VLOOKUP(A3752,emop0321!D:E,2,0)</f>
        <v>9984.46</v>
      </c>
      <c r="E3752" s="98"/>
      <c r="F3752" s="98"/>
    </row>
    <row r="3753" ht="11.25" customHeight="1">
      <c r="A3753" s="95" t="s">
        <v>7697</v>
      </c>
      <c r="B3753" s="96" t="s">
        <v>7698</v>
      </c>
      <c r="C3753" s="95" t="s">
        <v>282</v>
      </c>
      <c r="D3753" s="97">
        <f>VLOOKUP(A3753,emop0321!D:E,2,0)</f>
        <v>1001.24</v>
      </c>
      <c r="E3753" s="98"/>
      <c r="F3753" s="98"/>
    </row>
    <row r="3754" ht="11.25" customHeight="1">
      <c r="A3754" s="95" t="s">
        <v>7699</v>
      </c>
      <c r="B3754" s="96" t="s">
        <v>7700</v>
      </c>
      <c r="C3754" s="95" t="s">
        <v>282</v>
      </c>
      <c r="D3754" s="97">
        <f>VLOOKUP(A3754,emop0321!D:E,2,0)</f>
        <v>1001.63</v>
      </c>
      <c r="E3754" s="98"/>
      <c r="F3754" s="98"/>
    </row>
    <row r="3755" ht="11.25" customHeight="1">
      <c r="A3755" s="95" t="s">
        <v>7701</v>
      </c>
      <c r="B3755" s="96" t="s">
        <v>7702</v>
      </c>
      <c r="C3755" s="95" t="s">
        <v>282</v>
      </c>
      <c r="D3755" s="97">
        <f>VLOOKUP(A3755,emop0321!D:E,2,0)</f>
        <v>1364.1</v>
      </c>
      <c r="E3755" s="98"/>
      <c r="F3755" s="98"/>
    </row>
    <row r="3756" ht="11.25" customHeight="1">
      <c r="A3756" s="95" t="s">
        <v>7703</v>
      </c>
      <c r="B3756" s="96" t="s">
        <v>7704</v>
      </c>
      <c r="C3756" s="95" t="s">
        <v>282</v>
      </c>
      <c r="D3756" s="97">
        <f>VLOOKUP(A3756,emop0321!D:E,2,0)</f>
        <v>1655.3</v>
      </c>
      <c r="E3756" s="98"/>
      <c r="F3756" s="98"/>
    </row>
    <row r="3757" ht="11.25" customHeight="1">
      <c r="A3757" s="95" t="s">
        <v>7705</v>
      </c>
      <c r="B3757" s="96" t="s">
        <v>7706</v>
      </c>
      <c r="C3757" s="95" t="s">
        <v>282</v>
      </c>
      <c r="D3757" s="97">
        <f>VLOOKUP(A3757,emop0321!D:E,2,0)</f>
        <v>2001.53</v>
      </c>
      <c r="E3757" s="98"/>
      <c r="F3757" s="98"/>
    </row>
    <row r="3758" ht="11.25" customHeight="1">
      <c r="A3758" s="95" t="s">
        <v>7707</v>
      </c>
      <c r="B3758" s="96" t="s">
        <v>7708</v>
      </c>
      <c r="C3758" s="95" t="s">
        <v>282</v>
      </c>
      <c r="D3758" s="97">
        <f>VLOOKUP(A3758,emop0321!D:E,2,0)</f>
        <v>2393.6</v>
      </c>
      <c r="E3758" s="98"/>
      <c r="F3758" s="98"/>
    </row>
    <row r="3759" ht="11.25" customHeight="1">
      <c r="A3759" s="95" t="s">
        <v>7709</v>
      </c>
      <c r="B3759" s="96" t="s">
        <v>7710</v>
      </c>
      <c r="C3759" s="95" t="s">
        <v>282</v>
      </c>
      <c r="D3759" s="97">
        <f>VLOOKUP(A3759,emop0321!D:E,2,0)</f>
        <v>2809.14</v>
      </c>
      <c r="E3759" s="98"/>
      <c r="F3759" s="98"/>
    </row>
    <row r="3760" ht="11.25" customHeight="1">
      <c r="A3760" s="95" t="s">
        <v>7711</v>
      </c>
      <c r="B3760" s="96" t="s">
        <v>7712</v>
      </c>
      <c r="C3760" s="95" t="s">
        <v>282</v>
      </c>
      <c r="D3760" s="97">
        <f>VLOOKUP(A3760,emop0321!D:E,2,0)</f>
        <v>3197.38</v>
      </c>
      <c r="E3760" s="98"/>
      <c r="F3760" s="98"/>
    </row>
    <row r="3761" ht="11.25" customHeight="1">
      <c r="A3761" s="95" t="s">
        <v>7713</v>
      </c>
      <c r="B3761" s="96" t="s">
        <v>7714</v>
      </c>
      <c r="C3761" s="95" t="s">
        <v>282</v>
      </c>
      <c r="D3761" s="97">
        <f>VLOOKUP(A3761,emop0321!D:E,2,0)</f>
        <v>3829.07</v>
      </c>
      <c r="E3761" s="98"/>
      <c r="F3761" s="98"/>
    </row>
    <row r="3762" ht="11.25" customHeight="1">
      <c r="A3762" s="95" t="s">
        <v>7715</v>
      </c>
      <c r="B3762" s="96" t="s">
        <v>7716</v>
      </c>
      <c r="C3762" s="95" t="s">
        <v>282</v>
      </c>
      <c r="D3762" s="97">
        <f>VLOOKUP(A3762,emop0321!D:E,2,0)</f>
        <v>4143.22</v>
      </c>
      <c r="E3762" s="98"/>
      <c r="F3762" s="98"/>
    </row>
    <row r="3763" ht="11.25" customHeight="1">
      <c r="A3763" s="95" t="s">
        <v>7717</v>
      </c>
      <c r="B3763" s="96" t="s">
        <v>7718</v>
      </c>
      <c r="C3763" s="95" t="s">
        <v>282</v>
      </c>
      <c r="D3763" s="97">
        <f>VLOOKUP(A3763,emop0321!D:E,2,0)</f>
        <v>5184.6</v>
      </c>
      <c r="E3763" s="98"/>
      <c r="F3763" s="98"/>
    </row>
    <row r="3764" ht="11.25" customHeight="1">
      <c r="A3764" s="95" t="s">
        <v>7719</v>
      </c>
      <c r="B3764" s="96" t="s">
        <v>7720</v>
      </c>
      <c r="C3764" s="95" t="s">
        <v>282</v>
      </c>
      <c r="D3764" s="97">
        <f>VLOOKUP(A3764,emop0321!D:E,2,0)</f>
        <v>9965.2</v>
      </c>
      <c r="E3764" s="98"/>
      <c r="F3764" s="98"/>
    </row>
    <row r="3765" ht="11.25" customHeight="1">
      <c r="A3765" s="95" t="s">
        <v>7721</v>
      </c>
      <c r="B3765" s="96" t="s">
        <v>7722</v>
      </c>
      <c r="C3765" s="95" t="s">
        <v>282</v>
      </c>
      <c r="D3765" s="97">
        <f>VLOOKUP(A3765,emop0321!D:E,2,0)</f>
        <v>12629.16</v>
      </c>
      <c r="E3765" s="98"/>
      <c r="F3765" s="98"/>
    </row>
    <row r="3766" ht="11.25" customHeight="1">
      <c r="A3766" s="95" t="s">
        <v>7723</v>
      </c>
      <c r="B3766" s="96" t="s">
        <v>7724</v>
      </c>
      <c r="C3766" s="95" t="s">
        <v>282</v>
      </c>
      <c r="D3766" s="97">
        <f>VLOOKUP(A3766,emop0321!D:E,2,0)</f>
        <v>19149.51</v>
      </c>
      <c r="E3766" s="98"/>
      <c r="F3766" s="98"/>
    </row>
    <row r="3767" ht="11.25" customHeight="1">
      <c r="A3767" s="95" t="s">
        <v>7725</v>
      </c>
      <c r="B3767" s="96" t="s">
        <v>7726</v>
      </c>
      <c r="C3767" s="95" t="s">
        <v>282</v>
      </c>
      <c r="D3767" s="97">
        <f>VLOOKUP(A3767,emop0321!D:E,2,0)</f>
        <v>21044.41</v>
      </c>
      <c r="E3767" s="98"/>
      <c r="F3767" s="98"/>
    </row>
    <row r="3768" ht="11.25" customHeight="1">
      <c r="A3768" s="95" t="s">
        <v>7727</v>
      </c>
      <c r="B3768" s="96" t="s">
        <v>7728</v>
      </c>
      <c r="C3768" s="95" t="s">
        <v>282</v>
      </c>
      <c r="D3768" s="97">
        <f>VLOOKUP(A3768,emop0321!D:E,2,0)</f>
        <v>28080.57</v>
      </c>
      <c r="E3768" s="98"/>
      <c r="F3768" s="98"/>
    </row>
    <row r="3769" ht="11.25" customHeight="1">
      <c r="A3769" s="95" t="s">
        <v>7729</v>
      </c>
      <c r="B3769" s="96" t="s">
        <v>7730</v>
      </c>
      <c r="C3769" s="95" t="s">
        <v>282</v>
      </c>
      <c r="D3769" s="97">
        <f>VLOOKUP(A3769,emop0321!D:E,2,0)</f>
        <v>1001.24</v>
      </c>
      <c r="E3769" s="98"/>
      <c r="F3769" s="98"/>
    </row>
    <row r="3770" ht="11.25" customHeight="1">
      <c r="A3770" s="95" t="s">
        <v>7731</v>
      </c>
      <c r="B3770" s="96" t="s">
        <v>7732</v>
      </c>
      <c r="C3770" s="95" t="s">
        <v>282</v>
      </c>
      <c r="D3770" s="97">
        <f>VLOOKUP(A3770,emop0321!D:E,2,0)</f>
        <v>1101.63</v>
      </c>
      <c r="E3770" s="98"/>
      <c r="F3770" s="98"/>
    </row>
    <row r="3771" ht="11.25" customHeight="1">
      <c r="A3771" s="95" t="s">
        <v>7733</v>
      </c>
      <c r="B3771" s="96" t="s">
        <v>7734</v>
      </c>
      <c r="C3771" s="95" t="s">
        <v>282</v>
      </c>
      <c r="D3771" s="97">
        <f>VLOOKUP(A3771,emop0321!D:E,2,0)</f>
        <v>1364.1</v>
      </c>
      <c r="E3771" s="98"/>
      <c r="F3771" s="98"/>
    </row>
    <row r="3772" ht="11.25" customHeight="1">
      <c r="A3772" s="95" t="s">
        <v>7735</v>
      </c>
      <c r="B3772" s="96" t="s">
        <v>7736</v>
      </c>
      <c r="C3772" s="95" t="s">
        <v>282</v>
      </c>
      <c r="D3772" s="97">
        <f>VLOOKUP(A3772,emop0321!D:E,2,0)</f>
        <v>1655.74</v>
      </c>
      <c r="E3772" s="98"/>
      <c r="F3772" s="98"/>
    </row>
    <row r="3773" ht="11.25" customHeight="1">
      <c r="A3773" s="95" t="s">
        <v>7737</v>
      </c>
      <c r="B3773" s="96" t="s">
        <v>7738</v>
      </c>
      <c r="C3773" s="95" t="s">
        <v>282</v>
      </c>
      <c r="D3773" s="97">
        <f>VLOOKUP(A3773,emop0321!D:E,2,0)</f>
        <v>2022.28</v>
      </c>
      <c r="E3773" s="98"/>
      <c r="F3773" s="98"/>
    </row>
    <row r="3774" ht="11.25" customHeight="1">
      <c r="A3774" s="95" t="s">
        <v>7739</v>
      </c>
      <c r="B3774" s="96" t="s">
        <v>7740</v>
      </c>
      <c r="C3774" s="95" t="s">
        <v>282</v>
      </c>
      <c r="D3774" s="97">
        <f>VLOOKUP(A3774,emop0321!D:E,2,0)</f>
        <v>2417.66</v>
      </c>
      <c r="E3774" s="98"/>
      <c r="F3774" s="98"/>
    </row>
    <row r="3775" ht="11.25" customHeight="1">
      <c r="A3775" s="95" t="s">
        <v>7741</v>
      </c>
      <c r="B3775" s="96" t="s">
        <v>7742</v>
      </c>
      <c r="C3775" s="95" t="s">
        <v>282</v>
      </c>
      <c r="D3775" s="97">
        <f>VLOOKUP(A3775,emop0321!D:E,2,0)</f>
        <v>2835.54</v>
      </c>
      <c r="E3775" s="98"/>
      <c r="F3775" s="98"/>
    </row>
    <row r="3776" ht="11.25" customHeight="1">
      <c r="A3776" s="95" t="s">
        <v>7743</v>
      </c>
      <c r="B3776" s="96" t="s">
        <v>7744</v>
      </c>
      <c r="C3776" s="95" t="s">
        <v>282</v>
      </c>
      <c r="D3776" s="97">
        <f>VLOOKUP(A3776,emop0321!D:E,2,0)</f>
        <v>3322.11</v>
      </c>
      <c r="E3776" s="98"/>
      <c r="F3776" s="98"/>
    </row>
    <row r="3777" ht="11.25" customHeight="1">
      <c r="A3777" s="95" t="s">
        <v>7745</v>
      </c>
      <c r="B3777" s="96" t="s">
        <v>7746</v>
      </c>
      <c r="C3777" s="95" t="s">
        <v>282</v>
      </c>
      <c r="D3777" s="97">
        <f>VLOOKUP(A3777,emop0321!D:E,2,0)</f>
        <v>3985.91</v>
      </c>
      <c r="E3777" s="98"/>
      <c r="F3777" s="98"/>
    </row>
    <row r="3778" ht="11.25" customHeight="1">
      <c r="A3778" s="95" t="s">
        <v>7747</v>
      </c>
      <c r="B3778" s="96" t="s">
        <v>7748</v>
      </c>
      <c r="C3778" s="95" t="s">
        <v>282</v>
      </c>
      <c r="D3778" s="97">
        <f>VLOOKUP(A3778,emop0321!D:E,2,0)</f>
        <v>4559.65</v>
      </c>
      <c r="E3778" s="98"/>
      <c r="F3778" s="98"/>
    </row>
    <row r="3779" ht="11.25" customHeight="1">
      <c r="A3779" s="95" t="s">
        <v>7749</v>
      </c>
      <c r="B3779" s="96" t="s">
        <v>7750</v>
      </c>
      <c r="C3779" s="95" t="s">
        <v>282</v>
      </c>
      <c r="D3779" s="97">
        <f>VLOOKUP(A3779,emop0321!D:E,2,0)</f>
        <v>6165.13</v>
      </c>
      <c r="E3779" s="98"/>
      <c r="F3779" s="98"/>
    </row>
    <row r="3780" ht="11.25" customHeight="1">
      <c r="A3780" s="95" t="s">
        <v>7751</v>
      </c>
      <c r="B3780" s="96" t="s">
        <v>7752</v>
      </c>
      <c r="C3780" s="95" t="s">
        <v>282</v>
      </c>
      <c r="D3780" s="97">
        <f>VLOOKUP(A3780,emop0321!D:E,2,0)</f>
        <v>10631.24</v>
      </c>
      <c r="E3780" s="98"/>
      <c r="F3780" s="98"/>
    </row>
    <row r="3781" ht="11.25" customHeight="1">
      <c r="A3781" s="95" t="s">
        <v>7753</v>
      </c>
      <c r="B3781" s="96" t="s">
        <v>7754</v>
      </c>
      <c r="C3781" s="95" t="s">
        <v>361</v>
      </c>
      <c r="D3781" s="97">
        <f>VLOOKUP(A3781,emop0321!D:E,2,0)</f>
        <v>335.49</v>
      </c>
      <c r="E3781" s="98"/>
      <c r="F3781" s="98"/>
    </row>
    <row r="3782" ht="11.25" customHeight="1">
      <c r="A3782" s="95" t="s">
        <v>7755</v>
      </c>
      <c r="B3782" s="96" t="s">
        <v>7756</v>
      </c>
      <c r="C3782" s="95" t="s">
        <v>361</v>
      </c>
      <c r="D3782" s="97">
        <f>VLOOKUP(A3782,emop0321!D:E,2,0)</f>
        <v>361.45</v>
      </c>
      <c r="E3782" s="98"/>
      <c r="F3782" s="98"/>
    </row>
    <row r="3783" ht="11.25" customHeight="1">
      <c r="A3783" s="95" t="s">
        <v>7757</v>
      </c>
      <c r="B3783" s="96" t="s">
        <v>7758</v>
      </c>
      <c r="C3783" s="95" t="s">
        <v>361</v>
      </c>
      <c r="D3783" s="97">
        <f>VLOOKUP(A3783,emop0321!D:E,2,0)</f>
        <v>475.64</v>
      </c>
      <c r="E3783" s="98"/>
      <c r="F3783" s="98"/>
    </row>
    <row r="3784" ht="11.25" customHeight="1">
      <c r="A3784" s="95" t="s">
        <v>7759</v>
      </c>
      <c r="B3784" s="96" t="s">
        <v>7760</v>
      </c>
      <c r="C3784" s="95" t="s">
        <v>361</v>
      </c>
      <c r="D3784" s="97">
        <f>VLOOKUP(A3784,emop0321!D:E,2,0)</f>
        <v>610.32</v>
      </c>
      <c r="E3784" s="98"/>
      <c r="F3784" s="98"/>
    </row>
    <row r="3785" ht="11.25" customHeight="1">
      <c r="A3785" s="95" t="s">
        <v>7761</v>
      </c>
      <c r="B3785" s="96" t="s">
        <v>7762</v>
      </c>
      <c r="C3785" s="95" t="s">
        <v>361</v>
      </c>
      <c r="D3785" s="97">
        <f>VLOOKUP(A3785,emop0321!D:E,2,0)</f>
        <v>779.47</v>
      </c>
      <c r="E3785" s="98"/>
      <c r="F3785" s="98"/>
    </row>
    <row r="3786" ht="11.25" customHeight="1">
      <c r="A3786" s="95" t="s">
        <v>7763</v>
      </c>
      <c r="B3786" s="96" t="s">
        <v>7764</v>
      </c>
      <c r="C3786" s="95" t="s">
        <v>361</v>
      </c>
      <c r="D3786" s="97">
        <f>VLOOKUP(A3786,emop0321!D:E,2,0)</f>
        <v>928.89</v>
      </c>
      <c r="E3786" s="98"/>
      <c r="F3786" s="98"/>
    </row>
    <row r="3787" ht="11.25" customHeight="1">
      <c r="A3787" s="95" t="s">
        <v>7765</v>
      </c>
      <c r="B3787" s="96" t="s">
        <v>7766</v>
      </c>
      <c r="C3787" s="95" t="s">
        <v>361</v>
      </c>
      <c r="D3787" s="97">
        <f>VLOOKUP(A3787,emop0321!D:E,2,0)</f>
        <v>1110.33</v>
      </c>
      <c r="E3787" s="98"/>
      <c r="F3787" s="98"/>
    </row>
    <row r="3788" ht="11.25" customHeight="1">
      <c r="A3788" s="95" t="s">
        <v>7767</v>
      </c>
      <c r="B3788" s="96" t="s">
        <v>7768</v>
      </c>
      <c r="C3788" s="95" t="s">
        <v>361</v>
      </c>
      <c r="D3788" s="97">
        <f>VLOOKUP(A3788,emop0321!D:E,2,0)</f>
        <v>1238</v>
      </c>
      <c r="E3788" s="98"/>
      <c r="F3788" s="98"/>
    </row>
    <row r="3789" ht="11.25" customHeight="1">
      <c r="A3789" s="95" t="s">
        <v>7769</v>
      </c>
      <c r="B3789" s="96" t="s">
        <v>7770</v>
      </c>
      <c r="C3789" s="95" t="s">
        <v>361</v>
      </c>
      <c r="D3789" s="97">
        <f>VLOOKUP(A3789,emop0321!D:E,2,0)</f>
        <v>1427.73</v>
      </c>
      <c r="E3789" s="98"/>
      <c r="F3789" s="98"/>
    </row>
    <row r="3790" ht="11.25" customHeight="1">
      <c r="A3790" s="95" t="s">
        <v>7771</v>
      </c>
      <c r="B3790" s="96" t="s">
        <v>7772</v>
      </c>
      <c r="C3790" s="95" t="s">
        <v>361</v>
      </c>
      <c r="D3790" s="97">
        <f>VLOOKUP(A3790,emop0321!D:E,2,0)</f>
        <v>1603.36</v>
      </c>
      <c r="E3790" s="98"/>
      <c r="F3790" s="98"/>
    </row>
    <row r="3791" ht="11.25" customHeight="1">
      <c r="A3791" s="95" t="s">
        <v>7773</v>
      </c>
      <c r="B3791" s="96" t="s">
        <v>7774</v>
      </c>
      <c r="C3791" s="95" t="s">
        <v>361</v>
      </c>
      <c r="D3791" s="97">
        <f>VLOOKUP(A3791,emop0321!D:E,2,0)</f>
        <v>2098.14</v>
      </c>
      <c r="E3791" s="98"/>
      <c r="F3791" s="98"/>
    </row>
    <row r="3792" ht="11.25" customHeight="1">
      <c r="A3792" s="95" t="s">
        <v>7775</v>
      </c>
      <c r="B3792" s="96" t="s">
        <v>7776</v>
      </c>
      <c r="C3792" s="95" t="s">
        <v>361</v>
      </c>
      <c r="D3792" s="97">
        <f>VLOOKUP(A3792,emop0321!D:E,2,0)</f>
        <v>2820.42</v>
      </c>
      <c r="E3792" s="98"/>
      <c r="F3792" s="98"/>
    </row>
    <row r="3793" ht="11.25" customHeight="1">
      <c r="A3793" s="95" t="s">
        <v>7777</v>
      </c>
      <c r="B3793" s="96" t="s">
        <v>7778</v>
      </c>
      <c r="C3793" s="95" t="s">
        <v>361</v>
      </c>
      <c r="D3793" s="97">
        <f>VLOOKUP(A3793,emop0321!D:E,2,0)</f>
        <v>3366.19</v>
      </c>
      <c r="E3793" s="98"/>
      <c r="F3793" s="98"/>
    </row>
    <row r="3794" ht="11.25" customHeight="1">
      <c r="A3794" s="95" t="s">
        <v>7779</v>
      </c>
      <c r="B3794" s="96" t="s">
        <v>7780</v>
      </c>
      <c r="C3794" s="95" t="s">
        <v>361</v>
      </c>
      <c r="D3794" s="97">
        <f>VLOOKUP(A3794,emop0321!D:E,2,0)</f>
        <v>5117.76</v>
      </c>
      <c r="E3794" s="98"/>
      <c r="F3794" s="98"/>
    </row>
    <row r="3795" ht="11.25" customHeight="1">
      <c r="A3795" s="95" t="s">
        <v>7781</v>
      </c>
      <c r="B3795" s="96" t="s">
        <v>7782</v>
      </c>
      <c r="C3795" s="95" t="s">
        <v>361</v>
      </c>
      <c r="D3795" s="97">
        <f>VLOOKUP(A3795,emop0321!D:E,2,0)</f>
        <v>6026.45</v>
      </c>
      <c r="E3795" s="98"/>
      <c r="F3795" s="98"/>
    </row>
    <row r="3796" ht="11.25" customHeight="1">
      <c r="A3796" s="95" t="s">
        <v>7783</v>
      </c>
      <c r="B3796" s="96" t="s">
        <v>7784</v>
      </c>
      <c r="C3796" s="95" t="s">
        <v>361</v>
      </c>
      <c r="D3796" s="97">
        <f>VLOOKUP(A3796,emop0321!D:E,2,0)</f>
        <v>8025</v>
      </c>
      <c r="E3796" s="98"/>
      <c r="F3796" s="98"/>
    </row>
    <row r="3797" ht="11.25" customHeight="1">
      <c r="A3797" s="95" t="s">
        <v>7785</v>
      </c>
      <c r="B3797" s="96" t="s">
        <v>7786</v>
      </c>
      <c r="C3797" s="95" t="s">
        <v>361</v>
      </c>
      <c r="D3797" s="97">
        <f>VLOOKUP(A3797,emop0321!D:E,2,0)</f>
        <v>335.49</v>
      </c>
      <c r="E3797" s="98"/>
      <c r="F3797" s="98"/>
    </row>
    <row r="3798" ht="11.25" customHeight="1">
      <c r="A3798" s="95" t="s">
        <v>7787</v>
      </c>
      <c r="B3798" s="96" t="s">
        <v>7788</v>
      </c>
      <c r="C3798" s="95" t="s">
        <v>361</v>
      </c>
      <c r="D3798" s="97">
        <f>VLOOKUP(A3798,emop0321!D:E,2,0)</f>
        <v>361.45</v>
      </c>
      <c r="E3798" s="98"/>
      <c r="F3798" s="98"/>
    </row>
    <row r="3799" ht="11.25" customHeight="1">
      <c r="A3799" s="95" t="s">
        <v>7789</v>
      </c>
      <c r="B3799" s="96" t="s">
        <v>7790</v>
      </c>
      <c r="C3799" s="95" t="s">
        <v>361</v>
      </c>
      <c r="D3799" s="97">
        <f>VLOOKUP(A3799,emop0321!D:E,2,0)</f>
        <v>475.64</v>
      </c>
      <c r="E3799" s="98"/>
      <c r="F3799" s="98"/>
    </row>
    <row r="3800" ht="11.25" customHeight="1">
      <c r="A3800" s="95" t="s">
        <v>7791</v>
      </c>
      <c r="B3800" s="96" t="s">
        <v>7792</v>
      </c>
      <c r="C3800" s="95" t="s">
        <v>361</v>
      </c>
      <c r="D3800" s="97">
        <f>VLOOKUP(A3800,emop0321!D:E,2,0)</f>
        <v>610.32</v>
      </c>
      <c r="E3800" s="98"/>
      <c r="F3800" s="98"/>
    </row>
    <row r="3801" ht="11.25" customHeight="1">
      <c r="A3801" s="95" t="s">
        <v>7793</v>
      </c>
      <c r="B3801" s="96" t="s">
        <v>7794</v>
      </c>
      <c r="C3801" s="95" t="s">
        <v>361</v>
      </c>
      <c r="D3801" s="97">
        <f>VLOOKUP(A3801,emop0321!D:E,2,0)</f>
        <v>779.48</v>
      </c>
      <c r="E3801" s="98"/>
      <c r="F3801" s="98"/>
    </row>
    <row r="3802" ht="11.25" customHeight="1">
      <c r="A3802" s="95" t="s">
        <v>7795</v>
      </c>
      <c r="B3802" s="96" t="s">
        <v>7796</v>
      </c>
      <c r="C3802" s="95" t="s">
        <v>361</v>
      </c>
      <c r="D3802" s="97">
        <f>VLOOKUP(A3802,emop0321!D:E,2,0)</f>
        <v>928.87</v>
      </c>
      <c r="E3802" s="98"/>
      <c r="F3802" s="98"/>
    </row>
    <row r="3803" ht="11.25" customHeight="1">
      <c r="A3803" s="95" t="s">
        <v>7797</v>
      </c>
      <c r="B3803" s="96" t="s">
        <v>7798</v>
      </c>
      <c r="C3803" s="95" t="s">
        <v>361</v>
      </c>
      <c r="D3803" s="97">
        <f>VLOOKUP(A3803,emop0321!D:E,2,0)</f>
        <v>1110.29</v>
      </c>
      <c r="E3803" s="98"/>
      <c r="F3803" s="98"/>
    </row>
    <row r="3804" ht="11.25" customHeight="1">
      <c r="A3804" s="95" t="s">
        <v>7799</v>
      </c>
      <c r="B3804" s="96" t="s">
        <v>7800</v>
      </c>
      <c r="C3804" s="95" t="s">
        <v>361</v>
      </c>
      <c r="D3804" s="97">
        <f>VLOOKUP(A3804,emop0321!D:E,2,0)</f>
        <v>1237.99</v>
      </c>
      <c r="E3804" s="98"/>
      <c r="F3804" s="98"/>
    </row>
    <row r="3805" ht="11.25" customHeight="1">
      <c r="A3805" s="95" t="s">
        <v>7801</v>
      </c>
      <c r="B3805" s="96" t="s">
        <v>7802</v>
      </c>
      <c r="C3805" s="95" t="s">
        <v>361</v>
      </c>
      <c r="D3805" s="97">
        <f>VLOOKUP(A3805,emop0321!D:E,2,0)</f>
        <v>1427.72</v>
      </c>
      <c r="E3805" s="98"/>
      <c r="F3805" s="98"/>
    </row>
    <row r="3806" ht="11.25" customHeight="1">
      <c r="A3806" s="95" t="s">
        <v>7803</v>
      </c>
      <c r="B3806" s="96" t="s">
        <v>7804</v>
      </c>
      <c r="C3806" s="95" t="s">
        <v>361</v>
      </c>
      <c r="D3806" s="97">
        <f>VLOOKUP(A3806,emop0321!D:E,2,0)</f>
        <v>1603.36</v>
      </c>
      <c r="E3806" s="98"/>
      <c r="F3806" s="98"/>
    </row>
    <row r="3807" ht="11.25" customHeight="1">
      <c r="A3807" s="95" t="s">
        <v>7805</v>
      </c>
      <c r="B3807" s="96" t="s">
        <v>7806</v>
      </c>
      <c r="C3807" s="95" t="s">
        <v>361</v>
      </c>
      <c r="D3807" s="97">
        <f>VLOOKUP(A3807,emop0321!D:E,2,0)</f>
        <v>2098.16</v>
      </c>
      <c r="E3807" s="98"/>
      <c r="F3807" s="98"/>
    </row>
    <row r="3808" ht="11.25" customHeight="1">
      <c r="A3808" s="95" t="s">
        <v>7807</v>
      </c>
      <c r="B3808" s="96" t="s">
        <v>7808</v>
      </c>
      <c r="C3808" s="95" t="s">
        <v>361</v>
      </c>
      <c r="D3808" s="97">
        <f>VLOOKUP(A3808,emop0321!D:E,2,0)</f>
        <v>3591.47</v>
      </c>
      <c r="E3808" s="98"/>
      <c r="F3808" s="98"/>
    </row>
    <row r="3809" ht="11.25" customHeight="1">
      <c r="A3809" s="95" t="s">
        <v>7809</v>
      </c>
      <c r="B3809" s="96" t="s">
        <v>7810</v>
      </c>
      <c r="C3809" s="95" t="s">
        <v>361</v>
      </c>
      <c r="D3809" s="97">
        <f>VLOOKUP(A3809,emop0321!D:E,2,0)</f>
        <v>19054.67</v>
      </c>
      <c r="E3809" s="98"/>
      <c r="F3809" s="98"/>
    </row>
    <row r="3810" ht="11.25" customHeight="1">
      <c r="A3810" s="95" t="s">
        <v>7811</v>
      </c>
      <c r="B3810" s="96" t="s">
        <v>7812</v>
      </c>
      <c r="C3810" s="95" t="s">
        <v>361</v>
      </c>
      <c r="D3810" s="97">
        <f>VLOOKUP(A3810,emop0321!D:E,2,0)</f>
        <v>13619.91</v>
      </c>
      <c r="E3810" s="98"/>
      <c r="F3810" s="98"/>
    </row>
    <row r="3811" ht="11.25" customHeight="1">
      <c r="A3811" s="95" t="s">
        <v>7813</v>
      </c>
      <c r="B3811" s="96" t="s">
        <v>7814</v>
      </c>
      <c r="C3811" s="95" t="s">
        <v>361</v>
      </c>
      <c r="D3811" s="97">
        <f>VLOOKUP(A3811,emop0321!D:E,2,0)</f>
        <v>21030.37</v>
      </c>
      <c r="E3811" s="98"/>
      <c r="F3811" s="98"/>
    </row>
    <row r="3812" ht="11.25" customHeight="1">
      <c r="A3812" s="95" t="s">
        <v>7815</v>
      </c>
      <c r="B3812" s="96" t="s">
        <v>7816</v>
      </c>
      <c r="C3812" s="95" t="s">
        <v>361</v>
      </c>
      <c r="D3812" s="97">
        <f>VLOOKUP(A3812,emop0321!D:E,2,0)</f>
        <v>20621.67</v>
      </c>
      <c r="E3812" s="98"/>
      <c r="F3812" s="98"/>
    </row>
    <row r="3813" ht="11.25" customHeight="1">
      <c r="A3813" s="95" t="s">
        <v>7817</v>
      </c>
      <c r="B3813" s="96" t="s">
        <v>7818</v>
      </c>
      <c r="C3813" s="95" t="s">
        <v>361</v>
      </c>
      <c r="D3813" s="97">
        <f>VLOOKUP(A3813,emop0321!D:E,2,0)</f>
        <v>7.98</v>
      </c>
      <c r="E3813" s="98"/>
      <c r="F3813" s="98"/>
    </row>
    <row r="3814" ht="11.25" customHeight="1">
      <c r="A3814" s="95" t="s">
        <v>7819</v>
      </c>
      <c r="B3814" s="96" t="s">
        <v>7820</v>
      </c>
      <c r="C3814" s="95" t="s">
        <v>361</v>
      </c>
      <c r="D3814" s="97">
        <f>VLOOKUP(A3814,emop0321!D:E,2,0)</f>
        <v>10.2</v>
      </c>
      <c r="E3814" s="98"/>
      <c r="F3814" s="98"/>
    </row>
    <row r="3815" ht="11.25" customHeight="1">
      <c r="A3815" s="95" t="s">
        <v>7821</v>
      </c>
      <c r="B3815" s="96" t="s">
        <v>7822</v>
      </c>
      <c r="C3815" s="95" t="s">
        <v>361</v>
      </c>
      <c r="D3815" s="97">
        <f>VLOOKUP(A3815,emop0321!D:E,2,0)</f>
        <v>15.82</v>
      </c>
      <c r="E3815" s="98"/>
      <c r="F3815" s="98"/>
    </row>
    <row r="3816" ht="11.25" customHeight="1">
      <c r="A3816" s="95" t="s">
        <v>7823</v>
      </c>
      <c r="B3816" s="96" t="s">
        <v>7824</v>
      </c>
      <c r="C3816" s="95" t="s">
        <v>361</v>
      </c>
      <c r="D3816" s="97">
        <f>VLOOKUP(A3816,emop0321!D:E,2,0)</f>
        <v>23.4</v>
      </c>
      <c r="E3816" s="98"/>
      <c r="F3816" s="98"/>
    </row>
    <row r="3817" ht="11.25" customHeight="1">
      <c r="A3817" s="95" t="s">
        <v>7825</v>
      </c>
      <c r="B3817" s="96" t="s">
        <v>7826</v>
      </c>
      <c r="C3817" s="95" t="s">
        <v>361</v>
      </c>
      <c r="D3817" s="97">
        <f>VLOOKUP(A3817,emop0321!D:E,2,0)</f>
        <v>30.2</v>
      </c>
      <c r="E3817" s="98"/>
      <c r="F3817" s="98"/>
    </row>
    <row r="3818" ht="11.25" customHeight="1">
      <c r="A3818" s="95" t="s">
        <v>7827</v>
      </c>
      <c r="B3818" s="96" t="s">
        <v>7828</v>
      </c>
      <c r="C3818" s="95" t="s">
        <v>361</v>
      </c>
      <c r="D3818" s="97">
        <f>VLOOKUP(A3818,emop0321!D:E,2,0)</f>
        <v>37.6</v>
      </c>
      <c r="E3818" s="98"/>
      <c r="F3818" s="98"/>
    </row>
    <row r="3819" ht="11.25" customHeight="1">
      <c r="A3819" s="95" t="s">
        <v>7829</v>
      </c>
      <c r="B3819" s="96" t="s">
        <v>7830</v>
      </c>
      <c r="C3819" s="95" t="s">
        <v>361</v>
      </c>
      <c r="D3819" s="97">
        <f>VLOOKUP(A3819,emop0321!D:E,2,0)</f>
        <v>48.4</v>
      </c>
      <c r="E3819" s="98"/>
      <c r="F3819" s="98"/>
    </row>
    <row r="3820" ht="11.25" customHeight="1">
      <c r="A3820" s="95" t="s">
        <v>7831</v>
      </c>
      <c r="B3820" s="96" t="s">
        <v>7832</v>
      </c>
      <c r="C3820" s="95" t="s">
        <v>361</v>
      </c>
      <c r="D3820" s="97">
        <f>VLOOKUP(A3820,emop0321!D:E,2,0)</f>
        <v>61.4</v>
      </c>
      <c r="E3820" s="98"/>
      <c r="F3820" s="98"/>
    </row>
    <row r="3821" ht="11.25" customHeight="1">
      <c r="A3821" s="95" t="s">
        <v>7833</v>
      </c>
      <c r="B3821" s="96" t="s">
        <v>7834</v>
      </c>
      <c r="C3821" s="95" t="s">
        <v>361</v>
      </c>
      <c r="D3821" s="97">
        <f>VLOOKUP(A3821,emop0321!D:E,2,0)</f>
        <v>76.8</v>
      </c>
      <c r="E3821" s="98"/>
      <c r="F3821" s="98"/>
    </row>
    <row r="3822" ht="11.25" customHeight="1">
      <c r="A3822" s="95" t="s">
        <v>7835</v>
      </c>
      <c r="B3822" s="96" t="s">
        <v>7836</v>
      </c>
      <c r="C3822" s="95" t="s">
        <v>361</v>
      </c>
      <c r="D3822" s="97">
        <f>VLOOKUP(A3822,emop0321!D:E,2,0)</f>
        <v>95.4</v>
      </c>
      <c r="E3822" s="98"/>
      <c r="F3822" s="98"/>
    </row>
    <row r="3823" ht="11.25" customHeight="1">
      <c r="A3823" s="95" t="s">
        <v>7837</v>
      </c>
      <c r="B3823" s="96" t="s">
        <v>7838</v>
      </c>
      <c r="C3823" s="95" t="s">
        <v>361</v>
      </c>
      <c r="D3823" s="97">
        <f>VLOOKUP(A3823,emop0321!D:E,2,0)</f>
        <v>118.4</v>
      </c>
      <c r="E3823" s="98"/>
      <c r="F3823" s="98"/>
    </row>
    <row r="3824" ht="11.25" customHeight="1">
      <c r="A3824" s="95" t="s">
        <v>7839</v>
      </c>
      <c r="B3824" s="96" t="s">
        <v>7840</v>
      </c>
      <c r="C3824" s="95" t="s">
        <v>361</v>
      </c>
      <c r="D3824" s="97">
        <f>VLOOKUP(A3824,emop0321!D:E,2,0)</f>
        <v>148</v>
      </c>
      <c r="E3824" s="98"/>
      <c r="F3824" s="98"/>
    </row>
    <row r="3825" ht="11.25" customHeight="1">
      <c r="A3825" s="95" t="s">
        <v>7841</v>
      </c>
      <c r="B3825" s="96" t="s">
        <v>7842</v>
      </c>
      <c r="C3825" s="95" t="s">
        <v>361</v>
      </c>
      <c r="D3825" s="97">
        <f>VLOOKUP(A3825,emop0321!D:E,2,0)</f>
        <v>188.22</v>
      </c>
      <c r="E3825" s="98"/>
      <c r="F3825" s="98"/>
    </row>
    <row r="3826" ht="11.25" customHeight="1">
      <c r="A3826" s="95" t="s">
        <v>7843</v>
      </c>
      <c r="B3826" s="96" t="s">
        <v>7844</v>
      </c>
      <c r="C3826" s="95" t="s">
        <v>361</v>
      </c>
      <c r="D3826" s="97">
        <f>VLOOKUP(A3826,emop0321!D:E,2,0)</f>
        <v>240.74</v>
      </c>
      <c r="E3826" s="98"/>
      <c r="F3826" s="98"/>
    </row>
    <row r="3827" ht="11.25" customHeight="1">
      <c r="A3827" s="95" t="s">
        <v>7845</v>
      </c>
      <c r="B3827" s="96" t="s">
        <v>7846</v>
      </c>
      <c r="C3827" s="95" t="s">
        <v>361</v>
      </c>
      <c r="D3827" s="97">
        <f>VLOOKUP(A3827,emop0321!D:E,2,0)</f>
        <v>302.54</v>
      </c>
      <c r="E3827" s="98"/>
      <c r="F3827" s="98"/>
    </row>
    <row r="3828" ht="11.25" customHeight="1">
      <c r="A3828" s="95" t="s">
        <v>7847</v>
      </c>
      <c r="B3828" s="96" t="s">
        <v>7848</v>
      </c>
      <c r="C3828" s="95" t="s">
        <v>361</v>
      </c>
      <c r="D3828" s="97">
        <f>VLOOKUP(A3828,emop0321!D:E,2,0)</f>
        <v>383.2</v>
      </c>
      <c r="E3828" s="98"/>
      <c r="F3828" s="98"/>
    </row>
    <row r="3829" ht="11.25" customHeight="1">
      <c r="A3829" s="95" t="s">
        <v>7849</v>
      </c>
      <c r="B3829" s="96" t="s">
        <v>7850</v>
      </c>
      <c r="C3829" s="95" t="s">
        <v>361</v>
      </c>
      <c r="D3829" s="97">
        <f>VLOOKUP(A3829,emop0321!D:E,2,0)</f>
        <v>472.02</v>
      </c>
      <c r="E3829" s="98"/>
      <c r="F3829" s="98"/>
    </row>
    <row r="3830" ht="11.25" customHeight="1">
      <c r="A3830" s="95" t="s">
        <v>7851</v>
      </c>
      <c r="B3830" s="96" t="s">
        <v>7852</v>
      </c>
      <c r="C3830" s="95" t="s">
        <v>361</v>
      </c>
      <c r="D3830" s="97">
        <f>VLOOKUP(A3830,emop0321!D:E,2,0)</f>
        <v>593.28</v>
      </c>
      <c r="E3830" s="98"/>
      <c r="F3830" s="98"/>
    </row>
    <row r="3831" ht="11.25" customHeight="1">
      <c r="A3831" s="95" t="s">
        <v>7853</v>
      </c>
      <c r="B3831" s="96" t="s">
        <v>7854</v>
      </c>
      <c r="C3831" s="95" t="s">
        <v>361</v>
      </c>
      <c r="D3831" s="97">
        <f>VLOOKUP(A3831,emop0321!D:E,2,0)</f>
        <v>751.08</v>
      </c>
      <c r="E3831" s="98"/>
      <c r="F3831" s="98"/>
    </row>
    <row r="3832" ht="11.25" customHeight="1">
      <c r="A3832" s="95" t="s">
        <v>7855</v>
      </c>
      <c r="B3832" s="96" t="s">
        <v>7856</v>
      </c>
      <c r="C3832" s="95" t="s">
        <v>361</v>
      </c>
      <c r="D3832" s="97">
        <f>VLOOKUP(A3832,emop0321!D:E,2,0)</f>
        <v>1210.14</v>
      </c>
      <c r="E3832" s="98"/>
      <c r="F3832" s="98"/>
    </row>
    <row r="3833" ht="11.25" customHeight="1">
      <c r="A3833" s="95" t="s">
        <v>7857</v>
      </c>
      <c r="B3833" s="96" t="s">
        <v>7858</v>
      </c>
      <c r="C3833" s="95" t="s">
        <v>361</v>
      </c>
      <c r="D3833" s="97">
        <f>VLOOKUP(A3833,emop0321!D:E,2,0)</f>
        <v>1530.32</v>
      </c>
      <c r="E3833" s="98"/>
      <c r="F3833" s="98"/>
    </row>
    <row r="3834" ht="11.25" customHeight="1">
      <c r="A3834" s="95" t="s">
        <v>7859</v>
      </c>
      <c r="B3834" s="96" t="s">
        <v>7860</v>
      </c>
      <c r="C3834" s="95" t="s">
        <v>361</v>
      </c>
      <c r="D3834" s="97">
        <f>VLOOKUP(A3834,emop0321!D:E,2,0)</f>
        <v>1890.84</v>
      </c>
      <c r="E3834" s="98"/>
      <c r="F3834" s="98"/>
    </row>
    <row r="3835" ht="11.25" customHeight="1">
      <c r="A3835" s="95" t="s">
        <v>7861</v>
      </c>
      <c r="B3835" s="96" t="s">
        <v>7862</v>
      </c>
      <c r="C3835" s="95" t="s">
        <v>361</v>
      </c>
      <c r="D3835" s="97">
        <f>VLOOKUP(A3835,emop0321!D:E,2,0)</f>
        <v>2719.46</v>
      </c>
      <c r="E3835" s="98"/>
      <c r="F3835" s="98"/>
    </row>
    <row r="3836" ht="11.25" customHeight="1">
      <c r="A3836" s="95" t="s">
        <v>7863</v>
      </c>
      <c r="B3836" s="96" t="s">
        <v>7864</v>
      </c>
      <c r="C3836" s="95" t="s">
        <v>361</v>
      </c>
      <c r="D3836" s="97">
        <f>VLOOKUP(A3836,emop0321!D:E,2,0)</f>
        <v>3.84</v>
      </c>
      <c r="E3836" s="98"/>
      <c r="F3836" s="98"/>
    </row>
    <row r="3837" ht="11.25" customHeight="1">
      <c r="A3837" s="95" t="s">
        <v>7865</v>
      </c>
      <c r="B3837" s="96" t="s">
        <v>7866</v>
      </c>
      <c r="C3837" s="95" t="s">
        <v>361</v>
      </c>
      <c r="D3837" s="97">
        <f>VLOOKUP(A3837,emop0321!D:E,2,0)</f>
        <v>5.8</v>
      </c>
      <c r="E3837" s="98"/>
      <c r="F3837" s="98"/>
    </row>
    <row r="3838" ht="11.25" customHeight="1">
      <c r="A3838" s="95" t="s">
        <v>7867</v>
      </c>
      <c r="B3838" s="96" t="s">
        <v>7868</v>
      </c>
      <c r="C3838" s="95" t="s">
        <v>361</v>
      </c>
      <c r="D3838" s="97">
        <f>VLOOKUP(A3838,emop0321!D:E,2,0)</f>
        <v>8.94</v>
      </c>
      <c r="E3838" s="98"/>
      <c r="F3838" s="98"/>
    </row>
    <row r="3839" ht="11.25" customHeight="1">
      <c r="A3839" s="95" t="s">
        <v>7869</v>
      </c>
      <c r="B3839" s="96" t="s">
        <v>7870</v>
      </c>
      <c r="C3839" s="95" t="s">
        <v>361</v>
      </c>
      <c r="D3839" s="97">
        <f>VLOOKUP(A3839,emop0321!D:E,2,0)</f>
        <v>20.12</v>
      </c>
      <c r="E3839" s="98"/>
      <c r="F3839" s="98"/>
    </row>
    <row r="3840" ht="11.25" customHeight="1">
      <c r="A3840" s="95" t="s">
        <v>7871</v>
      </c>
      <c r="B3840" s="96" t="s">
        <v>7872</v>
      </c>
      <c r="C3840" s="95" t="s">
        <v>361</v>
      </c>
      <c r="D3840" s="97">
        <f>VLOOKUP(A3840,emop0321!D:E,2,0)</f>
        <v>28.92</v>
      </c>
      <c r="E3840" s="98"/>
      <c r="F3840" s="98"/>
    </row>
    <row r="3841" ht="11.25" customHeight="1">
      <c r="A3841" s="95" t="s">
        <v>7873</v>
      </c>
      <c r="B3841" s="96" t="s">
        <v>7874</v>
      </c>
      <c r="C3841" s="95" t="s">
        <v>361</v>
      </c>
      <c r="D3841" s="97">
        <f>VLOOKUP(A3841,emop0321!D:E,2,0)</f>
        <v>43.04</v>
      </c>
      <c r="E3841" s="98"/>
      <c r="F3841" s="98"/>
    </row>
    <row r="3842" ht="11.25" customHeight="1">
      <c r="A3842" s="95" t="s">
        <v>7875</v>
      </c>
      <c r="B3842" s="96" t="s">
        <v>7876</v>
      </c>
      <c r="C3842" s="95" t="s">
        <v>361</v>
      </c>
      <c r="D3842" s="97">
        <f>VLOOKUP(A3842,emop0321!D:E,2,0)</f>
        <v>55.54</v>
      </c>
      <c r="E3842" s="98"/>
      <c r="F3842" s="98"/>
    </row>
    <row r="3843" ht="11.25" customHeight="1">
      <c r="A3843" s="95" t="s">
        <v>7877</v>
      </c>
      <c r="B3843" s="96" t="s">
        <v>7878</v>
      </c>
      <c r="C3843" s="95" t="s">
        <v>361</v>
      </c>
      <c r="D3843" s="97">
        <f>VLOOKUP(A3843,emop0321!D:E,2,0)</f>
        <v>68.92</v>
      </c>
      <c r="E3843" s="98"/>
      <c r="F3843" s="98"/>
    </row>
    <row r="3844" ht="11.25" customHeight="1">
      <c r="A3844" s="95" t="s">
        <v>7879</v>
      </c>
      <c r="B3844" s="96" t="s">
        <v>7880</v>
      </c>
      <c r="C3844" s="95" t="s">
        <v>361</v>
      </c>
      <c r="D3844" s="97">
        <f>VLOOKUP(A3844,emop0321!D:E,2,0)</f>
        <v>89.96</v>
      </c>
      <c r="E3844" s="98"/>
      <c r="F3844" s="98"/>
    </row>
    <row r="3845" ht="11.25" customHeight="1">
      <c r="A3845" s="95" t="s">
        <v>7881</v>
      </c>
      <c r="B3845" s="96" t="s">
        <v>7882</v>
      </c>
      <c r="C3845" s="95" t="s">
        <v>361</v>
      </c>
      <c r="D3845" s="97">
        <f>VLOOKUP(A3845,emop0321!D:E,2,0)</f>
        <v>113.78</v>
      </c>
      <c r="E3845" s="98"/>
      <c r="F3845" s="98"/>
    </row>
    <row r="3846" ht="11.25" customHeight="1">
      <c r="A3846" s="95" t="s">
        <v>7883</v>
      </c>
      <c r="B3846" s="96" t="s">
        <v>7884</v>
      </c>
      <c r="C3846" s="95" t="s">
        <v>361</v>
      </c>
      <c r="D3846" s="97">
        <f>VLOOKUP(A3846,emop0321!D:E,2,0)</f>
        <v>140.42</v>
      </c>
      <c r="E3846" s="98"/>
      <c r="F3846" s="98"/>
    </row>
    <row r="3847" ht="11.25" customHeight="1">
      <c r="A3847" s="95" t="s">
        <v>7885</v>
      </c>
      <c r="B3847" s="96" t="s">
        <v>7886</v>
      </c>
      <c r="C3847" s="95" t="s">
        <v>361</v>
      </c>
      <c r="D3847" s="97">
        <f>VLOOKUP(A3847,emop0321!D:E,2,0)</f>
        <v>178.08</v>
      </c>
      <c r="E3847" s="98"/>
      <c r="F3847" s="98"/>
    </row>
    <row r="3848" ht="11.25" customHeight="1">
      <c r="A3848" s="95" t="s">
        <v>7887</v>
      </c>
      <c r="B3848" s="96" t="s">
        <v>7888</v>
      </c>
      <c r="C3848" s="95" t="s">
        <v>361</v>
      </c>
      <c r="D3848" s="97">
        <f>VLOOKUP(A3848,emop0321!D:E,2,0)</f>
        <v>219.58</v>
      </c>
      <c r="E3848" s="98"/>
      <c r="F3848" s="98"/>
    </row>
    <row r="3849" ht="11.25" customHeight="1">
      <c r="A3849" s="95" t="s">
        <v>7889</v>
      </c>
      <c r="B3849" s="96" t="s">
        <v>7890</v>
      </c>
      <c r="C3849" s="95" t="s">
        <v>361</v>
      </c>
      <c r="D3849" s="97">
        <f>VLOOKUP(A3849,emop0321!D:E,2,0)</f>
        <v>274.2</v>
      </c>
      <c r="E3849" s="98"/>
      <c r="F3849" s="98"/>
    </row>
    <row r="3850" ht="11.25" customHeight="1">
      <c r="A3850" s="95" t="s">
        <v>7891</v>
      </c>
      <c r="B3850" s="96" t="s">
        <v>7892</v>
      </c>
      <c r="C3850" s="95" t="s">
        <v>361</v>
      </c>
      <c r="D3850" s="97">
        <f>VLOOKUP(A3850,emop0321!D:E,2,0)</f>
        <v>347.24</v>
      </c>
      <c r="E3850" s="98"/>
      <c r="F3850" s="98"/>
    </row>
    <row r="3851" ht="11.25" customHeight="1">
      <c r="A3851" s="95" t="s">
        <v>7893</v>
      </c>
      <c r="B3851" s="96" t="s">
        <v>7894</v>
      </c>
      <c r="C3851" s="95" t="s">
        <v>361</v>
      </c>
      <c r="D3851" s="97">
        <f>VLOOKUP(A3851,emop0321!D:E,2,0)</f>
        <v>441.92</v>
      </c>
      <c r="E3851" s="98"/>
      <c r="F3851" s="98"/>
    </row>
    <row r="3852" ht="11.25" customHeight="1">
      <c r="A3852" s="95" t="s">
        <v>7895</v>
      </c>
      <c r="B3852" s="96" t="s">
        <v>7896</v>
      </c>
      <c r="C3852" s="95" t="s">
        <v>361</v>
      </c>
      <c r="D3852" s="97">
        <f>VLOOKUP(A3852,emop0321!D:E,2,0)</f>
        <v>560.64</v>
      </c>
      <c r="E3852" s="98"/>
      <c r="F3852" s="98"/>
    </row>
    <row r="3853" ht="11.25" customHeight="1">
      <c r="A3853" s="95" t="s">
        <v>7897</v>
      </c>
      <c r="B3853" s="96" t="s">
        <v>7898</v>
      </c>
      <c r="C3853" s="95" t="s">
        <v>361</v>
      </c>
      <c r="D3853" s="97">
        <f>VLOOKUP(A3853,emop0321!D:E,2,0)</f>
        <v>707.66</v>
      </c>
      <c r="E3853" s="98"/>
      <c r="F3853" s="98"/>
    </row>
    <row r="3854" ht="11.25" customHeight="1">
      <c r="A3854" s="95" t="s">
        <v>7899</v>
      </c>
      <c r="B3854" s="96" t="s">
        <v>7900</v>
      </c>
      <c r="C3854" s="95" t="s">
        <v>361</v>
      </c>
      <c r="D3854" s="97">
        <f>VLOOKUP(A3854,emop0321!D:E,2,0)</f>
        <v>874.36</v>
      </c>
      <c r="E3854" s="98"/>
      <c r="F3854" s="98"/>
    </row>
    <row r="3855" ht="11.25" customHeight="1">
      <c r="A3855" s="95" t="s">
        <v>7901</v>
      </c>
      <c r="B3855" s="96" t="s">
        <v>7902</v>
      </c>
      <c r="C3855" s="95" t="s">
        <v>361</v>
      </c>
      <c r="D3855" s="97">
        <f>VLOOKUP(A3855,emop0321!D:E,2,0)</f>
        <v>1095.34</v>
      </c>
      <c r="E3855" s="98"/>
      <c r="F3855" s="98"/>
    </row>
    <row r="3856" ht="11.25" customHeight="1">
      <c r="A3856" s="95" t="s">
        <v>7903</v>
      </c>
      <c r="B3856" s="96" t="s">
        <v>7904</v>
      </c>
      <c r="C3856" s="95" t="s">
        <v>361</v>
      </c>
      <c r="D3856" s="97">
        <f>VLOOKUP(A3856,emop0321!D:E,2,0)</f>
        <v>1387.32</v>
      </c>
      <c r="E3856" s="98"/>
      <c r="F3856" s="98"/>
    </row>
    <row r="3857" ht="11.25" customHeight="1">
      <c r="A3857" s="95" t="s">
        <v>7905</v>
      </c>
      <c r="B3857" s="96" t="s">
        <v>7906</v>
      </c>
      <c r="C3857" s="95" t="s">
        <v>361</v>
      </c>
      <c r="D3857" s="97">
        <f>VLOOKUP(A3857,emop0321!D:E,2,0)</f>
        <v>2236.3</v>
      </c>
      <c r="E3857" s="98"/>
      <c r="F3857" s="98"/>
    </row>
    <row r="3858" ht="11.25" customHeight="1">
      <c r="A3858" s="95" t="s">
        <v>7907</v>
      </c>
      <c r="B3858" s="96" t="s">
        <v>7908</v>
      </c>
      <c r="C3858" s="95" t="s">
        <v>361</v>
      </c>
      <c r="D3858" s="97">
        <f>VLOOKUP(A3858,emop0321!D:E,2,0)</f>
        <v>2.24</v>
      </c>
      <c r="E3858" s="98"/>
      <c r="F3858" s="98"/>
    </row>
    <row r="3859" ht="11.25" customHeight="1">
      <c r="A3859" s="95" t="s">
        <v>7909</v>
      </c>
      <c r="B3859" s="96" t="s">
        <v>7910</v>
      </c>
      <c r="C3859" s="95" t="s">
        <v>361</v>
      </c>
      <c r="D3859" s="97">
        <f>VLOOKUP(A3859,emop0321!D:E,2,0)</f>
        <v>3.42</v>
      </c>
      <c r="E3859" s="98"/>
      <c r="F3859" s="98"/>
    </row>
    <row r="3860" ht="11.25" customHeight="1">
      <c r="A3860" s="95" t="s">
        <v>7911</v>
      </c>
      <c r="B3860" s="96" t="s">
        <v>7912</v>
      </c>
      <c r="C3860" s="95" t="s">
        <v>361</v>
      </c>
      <c r="D3860" s="97">
        <f>VLOOKUP(A3860,emop0321!D:E,2,0)</f>
        <v>5.5</v>
      </c>
      <c r="E3860" s="98"/>
      <c r="F3860" s="98"/>
    </row>
    <row r="3861" ht="11.25" customHeight="1">
      <c r="A3861" s="95" t="s">
        <v>7913</v>
      </c>
      <c r="B3861" s="96" t="s">
        <v>7914</v>
      </c>
      <c r="C3861" s="95" t="s">
        <v>361</v>
      </c>
      <c r="D3861" s="97">
        <f>VLOOKUP(A3861,emop0321!D:E,2,0)</f>
        <v>8.5</v>
      </c>
      <c r="E3861" s="98"/>
      <c r="F3861" s="98"/>
    </row>
    <row r="3862" ht="11.25" customHeight="1">
      <c r="A3862" s="95" t="s">
        <v>7915</v>
      </c>
      <c r="B3862" s="96" t="s">
        <v>7916</v>
      </c>
      <c r="C3862" s="95" t="s">
        <v>361</v>
      </c>
      <c r="D3862" s="97">
        <f>VLOOKUP(A3862,emop0321!D:E,2,0)</f>
        <v>13.2</v>
      </c>
      <c r="E3862" s="98"/>
      <c r="F3862" s="98"/>
    </row>
    <row r="3863" ht="11.25" customHeight="1">
      <c r="A3863" s="95" t="s">
        <v>7917</v>
      </c>
      <c r="B3863" s="96" t="s">
        <v>7918</v>
      </c>
      <c r="C3863" s="95" t="s">
        <v>361</v>
      </c>
      <c r="D3863" s="97">
        <f>VLOOKUP(A3863,emop0321!D:E,2,0)</f>
        <v>29.5</v>
      </c>
      <c r="E3863" s="98"/>
      <c r="F3863" s="98"/>
    </row>
    <row r="3864" ht="11.25" customHeight="1">
      <c r="A3864" s="95" t="s">
        <v>7919</v>
      </c>
      <c r="B3864" s="96" t="s">
        <v>7920</v>
      </c>
      <c r="C3864" s="95" t="s">
        <v>361</v>
      </c>
      <c r="D3864" s="97">
        <f>VLOOKUP(A3864,emop0321!D:E,2,0)</f>
        <v>42.22</v>
      </c>
      <c r="E3864" s="98"/>
      <c r="F3864" s="98"/>
    </row>
    <row r="3865" ht="11.25" customHeight="1">
      <c r="A3865" s="95" t="s">
        <v>7921</v>
      </c>
      <c r="B3865" s="96" t="s">
        <v>7922</v>
      </c>
      <c r="C3865" s="95" t="s">
        <v>361</v>
      </c>
      <c r="D3865" s="97">
        <f>VLOOKUP(A3865,emop0321!D:E,2,0)</f>
        <v>62.62</v>
      </c>
      <c r="E3865" s="98"/>
      <c r="F3865" s="98"/>
    </row>
    <row r="3866" ht="11.25" customHeight="1">
      <c r="A3866" s="95" t="s">
        <v>7923</v>
      </c>
      <c r="B3866" s="96" t="s">
        <v>7924</v>
      </c>
      <c r="C3866" s="95" t="s">
        <v>361</v>
      </c>
      <c r="D3866" s="97">
        <f>VLOOKUP(A3866,emop0321!D:E,2,0)</f>
        <v>81.24</v>
      </c>
      <c r="E3866" s="98"/>
      <c r="F3866" s="98"/>
    </row>
    <row r="3867" ht="11.25" customHeight="1">
      <c r="A3867" s="95" t="s">
        <v>7925</v>
      </c>
      <c r="B3867" s="96" t="s">
        <v>7926</v>
      </c>
      <c r="C3867" s="95" t="s">
        <v>361</v>
      </c>
      <c r="D3867" s="97">
        <f>VLOOKUP(A3867,emop0321!D:E,2,0)</f>
        <v>101.94</v>
      </c>
      <c r="E3867" s="98"/>
      <c r="F3867" s="98"/>
    </row>
    <row r="3868" ht="11.25" customHeight="1">
      <c r="A3868" s="95" t="s">
        <v>7927</v>
      </c>
      <c r="B3868" s="96" t="s">
        <v>7928</v>
      </c>
      <c r="C3868" s="95" t="s">
        <v>361</v>
      </c>
      <c r="D3868" s="97">
        <f>VLOOKUP(A3868,emop0321!D:E,2,0)</f>
        <v>132.92</v>
      </c>
      <c r="E3868" s="98"/>
      <c r="F3868" s="98"/>
    </row>
    <row r="3869" ht="11.25" customHeight="1">
      <c r="A3869" s="95" t="s">
        <v>7929</v>
      </c>
      <c r="B3869" s="96" t="s">
        <v>7930</v>
      </c>
      <c r="C3869" s="95" t="s">
        <v>361</v>
      </c>
      <c r="D3869" s="97">
        <f>VLOOKUP(A3869,emop0321!D:E,2,0)</f>
        <v>168.02</v>
      </c>
      <c r="E3869" s="98"/>
      <c r="F3869" s="98"/>
    </row>
    <row r="3870" ht="11.25" customHeight="1">
      <c r="A3870" s="95" t="s">
        <v>7931</v>
      </c>
      <c r="B3870" s="96" t="s">
        <v>7932</v>
      </c>
      <c r="C3870" s="95" t="s">
        <v>361</v>
      </c>
      <c r="D3870" s="97">
        <f>VLOOKUP(A3870,emop0321!D:E,2,0)</f>
        <v>207.2</v>
      </c>
      <c r="E3870" s="98"/>
      <c r="F3870" s="98"/>
    </row>
    <row r="3871" ht="11.25" customHeight="1">
      <c r="A3871" s="95" t="s">
        <v>7933</v>
      </c>
      <c r="B3871" s="96" t="s">
        <v>7934</v>
      </c>
      <c r="C3871" s="95" t="s">
        <v>361</v>
      </c>
      <c r="D3871" s="97">
        <f>VLOOKUP(A3871,emop0321!D:E,2,0)</f>
        <v>262.24</v>
      </c>
      <c r="E3871" s="98"/>
      <c r="F3871" s="98"/>
    </row>
    <row r="3872" ht="11.25" customHeight="1">
      <c r="A3872" s="95" t="s">
        <v>7935</v>
      </c>
      <c r="B3872" s="96" t="s">
        <v>7936</v>
      </c>
      <c r="C3872" s="95" t="s">
        <v>361</v>
      </c>
      <c r="D3872" s="97">
        <f>VLOOKUP(A3872,emop0321!D:E,2,0)</f>
        <v>323.76</v>
      </c>
      <c r="E3872" s="98"/>
      <c r="F3872" s="98"/>
    </row>
    <row r="3873" ht="11.25" customHeight="1">
      <c r="A3873" s="95" t="s">
        <v>7937</v>
      </c>
      <c r="B3873" s="96" t="s">
        <v>7938</v>
      </c>
      <c r="C3873" s="95" t="s">
        <v>361</v>
      </c>
      <c r="D3873" s="97">
        <f>VLOOKUP(A3873,emop0321!D:E,2,0)</f>
        <v>405.72</v>
      </c>
      <c r="E3873" s="98"/>
      <c r="F3873" s="98"/>
    </row>
    <row r="3874" ht="11.25" customHeight="1">
      <c r="A3874" s="95" t="s">
        <v>7939</v>
      </c>
      <c r="B3874" s="96" t="s">
        <v>7940</v>
      </c>
      <c r="C3874" s="95" t="s">
        <v>361</v>
      </c>
      <c r="D3874" s="97">
        <f>VLOOKUP(A3874,emop0321!D:E,2,0)</f>
        <v>513.4</v>
      </c>
      <c r="E3874" s="98"/>
      <c r="F3874" s="98"/>
    </row>
    <row r="3875" ht="11.25" customHeight="1">
      <c r="A3875" s="95" t="s">
        <v>7941</v>
      </c>
      <c r="B3875" s="96" t="s">
        <v>7942</v>
      </c>
      <c r="C3875" s="95" t="s">
        <v>361</v>
      </c>
      <c r="D3875" s="97">
        <f>VLOOKUP(A3875,emop0321!D:E,2,0)</f>
        <v>651.46</v>
      </c>
      <c r="E3875" s="98"/>
      <c r="F3875" s="98"/>
    </row>
    <row r="3876" ht="11.25" customHeight="1">
      <c r="A3876" s="95" t="s">
        <v>7943</v>
      </c>
      <c r="B3876" s="96" t="s">
        <v>7944</v>
      </c>
      <c r="C3876" s="95" t="s">
        <v>361</v>
      </c>
      <c r="D3876" s="97">
        <f>VLOOKUP(A3876,emop0321!D:E,2,0)</f>
        <v>826.9</v>
      </c>
      <c r="E3876" s="98"/>
      <c r="F3876" s="98"/>
    </row>
    <row r="3877" ht="11.25" customHeight="1">
      <c r="A3877" s="95" t="s">
        <v>7945</v>
      </c>
      <c r="B3877" s="96" t="s">
        <v>7946</v>
      </c>
      <c r="C3877" s="95" t="s">
        <v>361</v>
      </c>
      <c r="D3877" s="97">
        <f>VLOOKUP(A3877,emop0321!D:E,2,0)</f>
        <v>1046.82</v>
      </c>
      <c r="E3877" s="98"/>
      <c r="F3877" s="98"/>
    </row>
    <row r="3878" ht="11.25" customHeight="1">
      <c r="A3878" s="95" t="s">
        <v>7947</v>
      </c>
      <c r="B3878" s="96" t="s">
        <v>7948</v>
      </c>
      <c r="C3878" s="95" t="s">
        <v>361</v>
      </c>
      <c r="D3878" s="97">
        <f>VLOOKUP(A3878,emop0321!D:E,2,0)</f>
        <v>1291.42</v>
      </c>
      <c r="E3878" s="98"/>
      <c r="F3878" s="98"/>
    </row>
    <row r="3879" ht="11.25" customHeight="1">
      <c r="A3879" s="95" t="s">
        <v>7949</v>
      </c>
      <c r="B3879" s="96" t="s">
        <v>7950</v>
      </c>
      <c r="C3879" s="95" t="s">
        <v>361</v>
      </c>
      <c r="D3879" s="97">
        <f>VLOOKUP(A3879,emop0321!D:E,2,0)</f>
        <v>1620.18</v>
      </c>
      <c r="E3879" s="98"/>
      <c r="F3879" s="98"/>
    </row>
    <row r="3880" ht="11.25" customHeight="1">
      <c r="A3880" s="95" t="s">
        <v>7951</v>
      </c>
      <c r="B3880" s="96" t="s">
        <v>7952</v>
      </c>
      <c r="C3880" s="95" t="s">
        <v>282</v>
      </c>
      <c r="D3880" s="97">
        <f>VLOOKUP(A3880,emop0321!D:E,2,0)</f>
        <v>15.95</v>
      </c>
      <c r="E3880" s="98"/>
      <c r="F3880" s="98"/>
    </row>
    <row r="3881" ht="11.25" customHeight="1">
      <c r="A3881" s="95" t="s">
        <v>7953</v>
      </c>
      <c r="B3881" s="96" t="s">
        <v>7954</v>
      </c>
      <c r="C3881" s="95" t="s">
        <v>282</v>
      </c>
      <c r="D3881" s="97">
        <f>VLOOKUP(A3881,emop0321!D:E,2,0)</f>
        <v>18.9</v>
      </c>
      <c r="E3881" s="98"/>
      <c r="F3881" s="98"/>
    </row>
    <row r="3882" ht="11.25" customHeight="1">
      <c r="A3882" s="95" t="s">
        <v>7955</v>
      </c>
      <c r="B3882" s="96" t="s">
        <v>7956</v>
      </c>
      <c r="C3882" s="95" t="s">
        <v>282</v>
      </c>
      <c r="D3882" s="97">
        <f>VLOOKUP(A3882,emop0321!D:E,2,0)</f>
        <v>29.79</v>
      </c>
      <c r="E3882" s="98"/>
      <c r="F3882" s="98"/>
    </row>
    <row r="3883" ht="11.25" customHeight="1">
      <c r="A3883" s="95" t="s">
        <v>7957</v>
      </c>
      <c r="B3883" s="96" t="s">
        <v>7958</v>
      </c>
      <c r="C3883" s="95" t="s">
        <v>282</v>
      </c>
      <c r="D3883" s="97">
        <f>VLOOKUP(A3883,emop0321!D:E,2,0)</f>
        <v>46.16</v>
      </c>
      <c r="E3883" s="98"/>
      <c r="F3883" s="98"/>
    </row>
    <row r="3884" ht="11.25" customHeight="1">
      <c r="A3884" s="95" t="s">
        <v>7959</v>
      </c>
      <c r="B3884" s="96" t="s">
        <v>7960</v>
      </c>
      <c r="C3884" s="95" t="s">
        <v>282</v>
      </c>
      <c r="D3884" s="97">
        <f>VLOOKUP(A3884,emop0321!D:E,2,0)</f>
        <v>52.74</v>
      </c>
      <c r="E3884" s="98"/>
      <c r="F3884" s="98"/>
    </row>
    <row r="3885" ht="11.25" customHeight="1">
      <c r="A3885" s="95" t="s">
        <v>7961</v>
      </c>
      <c r="B3885" s="96" t="s">
        <v>7962</v>
      </c>
      <c r="C3885" s="95" t="s">
        <v>282</v>
      </c>
      <c r="D3885" s="97">
        <f>VLOOKUP(A3885,emop0321!D:E,2,0)</f>
        <v>66.18</v>
      </c>
      <c r="E3885" s="98"/>
      <c r="F3885" s="98"/>
    </row>
    <row r="3886" ht="11.25" customHeight="1">
      <c r="A3886" s="95" t="s">
        <v>7963</v>
      </c>
      <c r="B3886" s="96" t="s">
        <v>7964</v>
      </c>
      <c r="C3886" s="95" t="s">
        <v>282</v>
      </c>
      <c r="D3886" s="97">
        <f>VLOOKUP(A3886,emop0321!D:E,2,0)</f>
        <v>80.76</v>
      </c>
      <c r="E3886" s="98"/>
      <c r="F3886" s="98"/>
    </row>
    <row r="3887" ht="11.25" customHeight="1">
      <c r="A3887" s="95" t="s">
        <v>7965</v>
      </c>
      <c r="B3887" s="96" t="s">
        <v>7966</v>
      </c>
      <c r="C3887" s="95" t="s">
        <v>282</v>
      </c>
      <c r="D3887" s="97">
        <f>VLOOKUP(A3887,emop0321!D:E,2,0)</f>
        <v>102.84</v>
      </c>
      <c r="E3887" s="98"/>
      <c r="F3887" s="98"/>
    </row>
    <row r="3888" ht="11.25" customHeight="1">
      <c r="A3888" s="95" t="s">
        <v>7967</v>
      </c>
      <c r="B3888" s="96" t="s">
        <v>7968</v>
      </c>
      <c r="C3888" s="95" t="s">
        <v>282</v>
      </c>
      <c r="D3888" s="97">
        <f>VLOOKUP(A3888,emop0321!D:E,2,0)</f>
        <v>138.13</v>
      </c>
      <c r="E3888" s="98"/>
      <c r="F3888" s="98"/>
    </row>
    <row r="3889" ht="11.25" customHeight="1">
      <c r="A3889" s="95" t="s">
        <v>7969</v>
      </c>
      <c r="B3889" s="96" t="s">
        <v>7970</v>
      </c>
      <c r="C3889" s="95" t="s">
        <v>282</v>
      </c>
      <c r="D3889" s="97">
        <f>VLOOKUP(A3889,emop0321!D:E,2,0)</f>
        <v>204.73</v>
      </c>
      <c r="E3889" s="98"/>
      <c r="F3889" s="98"/>
    </row>
    <row r="3890" ht="11.25" customHeight="1">
      <c r="A3890" s="95" t="s">
        <v>7971</v>
      </c>
      <c r="B3890" s="96" t="s">
        <v>7972</v>
      </c>
      <c r="C3890" s="95" t="s">
        <v>282</v>
      </c>
      <c r="D3890" s="97">
        <f>VLOOKUP(A3890,emop0321!D:E,2,0)</f>
        <v>213.25</v>
      </c>
      <c r="E3890" s="98"/>
      <c r="F3890" s="98"/>
    </row>
    <row r="3891" ht="11.25" customHeight="1">
      <c r="A3891" s="95" t="s">
        <v>7973</v>
      </c>
      <c r="B3891" s="96" t="s">
        <v>7974</v>
      </c>
      <c r="C3891" s="95" t="s">
        <v>282</v>
      </c>
      <c r="D3891" s="97">
        <f>VLOOKUP(A3891,emop0321!D:E,2,0)</f>
        <v>253.27</v>
      </c>
      <c r="E3891" s="98"/>
      <c r="F3891" s="98"/>
    </row>
    <row r="3892" ht="11.25" customHeight="1">
      <c r="A3892" s="95" t="s">
        <v>7975</v>
      </c>
      <c r="B3892" s="96" t="s">
        <v>7976</v>
      </c>
      <c r="C3892" s="95" t="s">
        <v>282</v>
      </c>
      <c r="D3892" s="97">
        <f>VLOOKUP(A3892,emop0321!D:E,2,0)</f>
        <v>538</v>
      </c>
      <c r="E3892" s="98"/>
      <c r="F3892" s="98"/>
    </row>
    <row r="3893" ht="11.25" customHeight="1">
      <c r="A3893" s="95" t="s">
        <v>7977</v>
      </c>
      <c r="B3893" s="96" t="s">
        <v>7978</v>
      </c>
      <c r="C3893" s="95" t="s">
        <v>282</v>
      </c>
      <c r="D3893" s="97">
        <f>VLOOKUP(A3893,emop0321!D:E,2,0)</f>
        <v>548.56</v>
      </c>
      <c r="E3893" s="98"/>
      <c r="F3893" s="98"/>
    </row>
    <row r="3894" ht="11.25" customHeight="1">
      <c r="A3894" s="95" t="s">
        <v>7979</v>
      </c>
      <c r="B3894" s="96" t="s">
        <v>7980</v>
      </c>
      <c r="C3894" s="95" t="s">
        <v>282</v>
      </c>
      <c r="D3894" s="97">
        <f>VLOOKUP(A3894,emop0321!D:E,2,0)</f>
        <v>563.42</v>
      </c>
      <c r="E3894" s="98"/>
      <c r="F3894" s="98"/>
    </row>
    <row r="3895" ht="11.25" customHeight="1">
      <c r="A3895" s="95" t="s">
        <v>7981</v>
      </c>
      <c r="B3895" s="96" t="s">
        <v>7982</v>
      </c>
      <c r="C3895" s="95" t="s">
        <v>282</v>
      </c>
      <c r="D3895" s="97">
        <f>VLOOKUP(A3895,emop0321!D:E,2,0)</f>
        <v>583.98</v>
      </c>
      <c r="E3895" s="98"/>
      <c r="F3895" s="98"/>
    </row>
    <row r="3896" ht="11.25" customHeight="1">
      <c r="A3896" s="95" t="s">
        <v>7983</v>
      </c>
      <c r="B3896" s="96" t="s">
        <v>7984</v>
      </c>
      <c r="C3896" s="95" t="s">
        <v>282</v>
      </c>
      <c r="D3896" s="97">
        <f>VLOOKUP(A3896,emop0321!D:E,2,0)</f>
        <v>663.56</v>
      </c>
      <c r="E3896" s="98"/>
      <c r="F3896" s="98"/>
    </row>
    <row r="3897" ht="11.25" customHeight="1">
      <c r="A3897" s="95" t="s">
        <v>7985</v>
      </c>
      <c r="B3897" s="96" t="s">
        <v>7986</v>
      </c>
      <c r="C3897" s="95" t="s">
        <v>282</v>
      </c>
      <c r="D3897" s="97">
        <f>VLOOKUP(A3897,emop0321!D:E,2,0)</f>
        <v>1344.16</v>
      </c>
      <c r="E3897" s="98"/>
      <c r="F3897" s="98"/>
    </row>
    <row r="3898" ht="11.25" customHeight="1">
      <c r="A3898" s="95" t="s">
        <v>7987</v>
      </c>
      <c r="B3898" s="96" t="s">
        <v>7988</v>
      </c>
      <c r="C3898" s="95" t="s">
        <v>282</v>
      </c>
      <c r="D3898" s="97">
        <f>VLOOKUP(A3898,emop0321!D:E,2,0)</f>
        <v>1394.82</v>
      </c>
      <c r="E3898" s="98"/>
      <c r="F3898" s="98"/>
    </row>
    <row r="3899" ht="11.25" customHeight="1">
      <c r="A3899" s="95" t="s">
        <v>7989</v>
      </c>
      <c r="B3899" s="96" t="s">
        <v>7990</v>
      </c>
      <c r="C3899" s="95" t="s">
        <v>282</v>
      </c>
      <c r="D3899" s="97">
        <f>VLOOKUP(A3899,emop0321!D:E,2,0)</f>
        <v>2876.06</v>
      </c>
      <c r="E3899" s="98"/>
      <c r="F3899" s="98"/>
    </row>
    <row r="3900" ht="11.25" customHeight="1">
      <c r="A3900" s="95" t="s">
        <v>7991</v>
      </c>
      <c r="B3900" s="96" t="s">
        <v>7992</v>
      </c>
      <c r="C3900" s="95" t="s">
        <v>282</v>
      </c>
      <c r="D3900" s="97">
        <f>VLOOKUP(A3900,emop0321!D:E,2,0)</f>
        <v>3231.54</v>
      </c>
      <c r="E3900" s="98"/>
      <c r="F3900" s="98"/>
    </row>
    <row r="3901" ht="11.25" customHeight="1">
      <c r="A3901" s="95" t="s">
        <v>7993</v>
      </c>
      <c r="B3901" s="96" t="s">
        <v>7994</v>
      </c>
      <c r="C3901" s="95" t="s">
        <v>282</v>
      </c>
      <c r="D3901" s="97">
        <f>VLOOKUP(A3901,emop0321!D:E,2,0)</f>
        <v>5995.38</v>
      </c>
      <c r="E3901" s="98"/>
      <c r="F3901" s="98"/>
    </row>
    <row r="3902" ht="11.25" customHeight="1">
      <c r="A3902" s="95" t="s">
        <v>7995</v>
      </c>
      <c r="B3902" s="96" t="s">
        <v>7996</v>
      </c>
      <c r="C3902" s="95" t="s">
        <v>282</v>
      </c>
      <c r="D3902" s="97">
        <f>VLOOKUP(A3902,emop0321!D:E,2,0)</f>
        <v>6353.68</v>
      </c>
      <c r="E3902" s="98"/>
      <c r="F3902" s="98"/>
    </row>
    <row r="3903" ht="11.25" customHeight="1">
      <c r="A3903" s="95" t="s">
        <v>7997</v>
      </c>
      <c r="B3903" s="96" t="s">
        <v>7998</v>
      </c>
      <c r="C3903" s="95" t="s">
        <v>282</v>
      </c>
      <c r="D3903" s="97">
        <f>VLOOKUP(A3903,emop0321!D:E,2,0)</f>
        <v>15.14</v>
      </c>
      <c r="E3903" s="98"/>
      <c r="F3903" s="98"/>
    </row>
    <row r="3904" ht="11.25" customHeight="1">
      <c r="A3904" s="95" t="s">
        <v>7999</v>
      </c>
      <c r="B3904" s="96" t="s">
        <v>8000</v>
      </c>
      <c r="C3904" s="95" t="s">
        <v>282</v>
      </c>
      <c r="D3904" s="97">
        <f>VLOOKUP(A3904,emop0321!D:E,2,0)</f>
        <v>17.87</v>
      </c>
      <c r="E3904" s="98"/>
      <c r="F3904" s="98"/>
    </row>
    <row r="3905" ht="11.25" customHeight="1">
      <c r="A3905" s="95" t="s">
        <v>8001</v>
      </c>
      <c r="B3905" s="96" t="s">
        <v>8002</v>
      </c>
      <c r="C3905" s="95" t="s">
        <v>282</v>
      </c>
      <c r="D3905" s="97">
        <f>VLOOKUP(A3905,emop0321!D:E,2,0)</f>
        <v>23.68</v>
      </c>
      <c r="E3905" s="98"/>
      <c r="F3905" s="98"/>
    </row>
    <row r="3906" ht="11.25" customHeight="1">
      <c r="A3906" s="95" t="s">
        <v>8003</v>
      </c>
      <c r="B3906" s="96" t="s">
        <v>8004</v>
      </c>
      <c r="C3906" s="95" t="s">
        <v>282</v>
      </c>
      <c r="D3906" s="97">
        <f>VLOOKUP(A3906,emop0321!D:E,2,0)</f>
        <v>36.96</v>
      </c>
      <c r="E3906" s="98"/>
      <c r="F3906" s="98"/>
    </row>
    <row r="3907" ht="11.25" customHeight="1">
      <c r="A3907" s="95" t="s">
        <v>8005</v>
      </c>
      <c r="B3907" s="96" t="s">
        <v>8006</v>
      </c>
      <c r="C3907" s="95" t="s">
        <v>282</v>
      </c>
      <c r="D3907" s="97">
        <f>VLOOKUP(A3907,emop0321!D:E,2,0)</f>
        <v>44.46</v>
      </c>
      <c r="E3907" s="98"/>
      <c r="F3907" s="98"/>
    </row>
    <row r="3908" ht="11.25" customHeight="1">
      <c r="A3908" s="95" t="s">
        <v>8007</v>
      </c>
      <c r="B3908" s="96" t="s">
        <v>8008</v>
      </c>
      <c r="C3908" s="95" t="s">
        <v>282</v>
      </c>
      <c r="D3908" s="97">
        <f>VLOOKUP(A3908,emop0321!D:E,2,0)</f>
        <v>56.56</v>
      </c>
      <c r="E3908" s="98"/>
      <c r="F3908" s="98"/>
    </row>
    <row r="3909" ht="11.25" customHeight="1">
      <c r="A3909" s="95" t="s">
        <v>8009</v>
      </c>
      <c r="B3909" s="96" t="s">
        <v>8010</v>
      </c>
      <c r="C3909" s="95" t="s">
        <v>282</v>
      </c>
      <c r="D3909" s="97">
        <f>VLOOKUP(A3909,emop0321!D:E,2,0)</f>
        <v>65.94</v>
      </c>
      <c r="E3909" s="98"/>
      <c r="F3909" s="98"/>
    </row>
    <row r="3910" ht="11.25" customHeight="1">
      <c r="A3910" s="95" t="s">
        <v>8011</v>
      </c>
      <c r="B3910" s="96" t="s">
        <v>8012</v>
      </c>
      <c r="C3910" s="95" t="s">
        <v>282</v>
      </c>
      <c r="D3910" s="97">
        <f>VLOOKUP(A3910,emop0321!D:E,2,0)</f>
        <v>92.51</v>
      </c>
      <c r="E3910" s="98"/>
      <c r="F3910" s="98"/>
    </row>
    <row r="3911" ht="11.25" customHeight="1">
      <c r="A3911" s="95" t="s">
        <v>8013</v>
      </c>
      <c r="B3911" s="96" t="s">
        <v>8014</v>
      </c>
      <c r="C3911" s="95" t="s">
        <v>282</v>
      </c>
      <c r="D3911" s="97">
        <f>VLOOKUP(A3911,emop0321!D:E,2,0)</f>
        <v>116.19</v>
      </c>
      <c r="E3911" s="98"/>
      <c r="F3911" s="98"/>
    </row>
    <row r="3912" ht="11.25" customHeight="1">
      <c r="A3912" s="95" t="s">
        <v>8015</v>
      </c>
      <c r="B3912" s="96" t="s">
        <v>8016</v>
      </c>
      <c r="C3912" s="95" t="s">
        <v>282</v>
      </c>
      <c r="D3912" s="97">
        <f>VLOOKUP(A3912,emop0321!D:E,2,0)</f>
        <v>126.75</v>
      </c>
      <c r="E3912" s="98"/>
      <c r="F3912" s="98"/>
    </row>
    <row r="3913" ht="11.25" customHeight="1">
      <c r="A3913" s="95" t="s">
        <v>8017</v>
      </c>
      <c r="B3913" s="96" t="s">
        <v>8018</v>
      </c>
      <c r="C3913" s="95" t="s">
        <v>282</v>
      </c>
      <c r="D3913" s="97">
        <f>VLOOKUP(A3913,emop0321!D:E,2,0)</f>
        <v>234.34</v>
      </c>
      <c r="E3913" s="98"/>
      <c r="F3913" s="98"/>
    </row>
    <row r="3914" ht="11.25" customHeight="1">
      <c r="A3914" s="95" t="s">
        <v>8019</v>
      </c>
      <c r="B3914" s="96" t="s">
        <v>8020</v>
      </c>
      <c r="C3914" s="95" t="s">
        <v>282</v>
      </c>
      <c r="D3914" s="97">
        <f>VLOOKUP(A3914,emop0321!D:E,2,0)</f>
        <v>277.41</v>
      </c>
      <c r="E3914" s="98"/>
      <c r="F3914" s="98"/>
    </row>
    <row r="3915" ht="11.25" customHeight="1">
      <c r="A3915" s="95" t="s">
        <v>8021</v>
      </c>
      <c r="B3915" s="96" t="s">
        <v>8022</v>
      </c>
      <c r="C3915" s="95" t="s">
        <v>282</v>
      </c>
      <c r="D3915" s="97">
        <f>VLOOKUP(A3915,emop0321!D:E,2,0)</f>
        <v>400.92</v>
      </c>
      <c r="E3915" s="98"/>
      <c r="F3915" s="98"/>
    </row>
    <row r="3916" ht="11.25" customHeight="1">
      <c r="A3916" s="95" t="s">
        <v>8023</v>
      </c>
      <c r="B3916" s="96" t="s">
        <v>8024</v>
      </c>
      <c r="C3916" s="95" t="s">
        <v>282</v>
      </c>
      <c r="D3916" s="97">
        <f>VLOOKUP(A3916,emop0321!D:E,2,0)</f>
        <v>708</v>
      </c>
      <c r="E3916" s="98"/>
      <c r="F3916" s="98"/>
    </row>
    <row r="3917" ht="11.25" customHeight="1">
      <c r="A3917" s="95" t="s">
        <v>8025</v>
      </c>
      <c r="B3917" s="96" t="s">
        <v>8026</v>
      </c>
      <c r="C3917" s="95" t="s">
        <v>282</v>
      </c>
      <c r="D3917" s="97">
        <f>VLOOKUP(A3917,emop0321!D:E,2,0)</f>
        <v>876</v>
      </c>
      <c r="E3917" s="98"/>
      <c r="F3917" s="98"/>
    </row>
    <row r="3918" ht="11.25" customHeight="1">
      <c r="A3918" s="95" t="s">
        <v>8027</v>
      </c>
      <c r="B3918" s="96" t="s">
        <v>8028</v>
      </c>
      <c r="C3918" s="95" t="s">
        <v>282</v>
      </c>
      <c r="D3918" s="97">
        <f>VLOOKUP(A3918,emop0321!D:E,2,0)</f>
        <v>1700</v>
      </c>
      <c r="E3918" s="98"/>
      <c r="F3918" s="98"/>
    </row>
    <row r="3919" ht="11.25" customHeight="1">
      <c r="A3919" s="95" t="s">
        <v>8029</v>
      </c>
      <c r="B3919" s="96" t="s">
        <v>8030</v>
      </c>
      <c r="C3919" s="95" t="s">
        <v>282</v>
      </c>
      <c r="D3919" s="97">
        <f>VLOOKUP(A3919,emop0321!D:E,2,0)</f>
        <v>1885</v>
      </c>
      <c r="E3919" s="98"/>
      <c r="F3919" s="98"/>
    </row>
    <row r="3920" ht="11.25" customHeight="1">
      <c r="A3920" s="95" t="s">
        <v>8031</v>
      </c>
      <c r="B3920" s="96" t="s">
        <v>8032</v>
      </c>
      <c r="C3920" s="95" t="s">
        <v>282</v>
      </c>
      <c r="D3920" s="97">
        <f>VLOOKUP(A3920,emop0321!D:E,2,0)</f>
        <v>2240</v>
      </c>
      <c r="E3920" s="98"/>
      <c r="F3920" s="98"/>
    </row>
    <row r="3921" ht="11.25" customHeight="1">
      <c r="A3921" s="95" t="s">
        <v>8033</v>
      </c>
      <c r="B3921" s="96" t="s">
        <v>8034</v>
      </c>
      <c r="C3921" s="95" t="s">
        <v>282</v>
      </c>
      <c r="D3921" s="97">
        <f>VLOOKUP(A3921,emop0321!D:E,2,0)</f>
        <v>2427</v>
      </c>
      <c r="E3921" s="98"/>
      <c r="F3921" s="98"/>
    </row>
    <row r="3922" ht="11.25" customHeight="1">
      <c r="A3922" s="95" t="s">
        <v>8035</v>
      </c>
      <c r="B3922" s="96" t="s">
        <v>8036</v>
      </c>
      <c r="C3922" s="95" t="s">
        <v>282</v>
      </c>
      <c r="D3922" s="97">
        <f>VLOOKUP(A3922,emop0321!D:E,2,0)</f>
        <v>7637</v>
      </c>
      <c r="E3922" s="98"/>
      <c r="F3922" s="98"/>
    </row>
    <row r="3923" ht="11.25" customHeight="1">
      <c r="A3923" s="95" t="s">
        <v>8037</v>
      </c>
      <c r="B3923" s="96" t="s">
        <v>8038</v>
      </c>
      <c r="C3923" s="95" t="s">
        <v>282</v>
      </c>
      <c r="D3923" s="97">
        <f>VLOOKUP(A3923,emop0321!D:E,2,0)</f>
        <v>18.69</v>
      </c>
      <c r="E3923" s="98"/>
      <c r="F3923" s="98"/>
    </row>
    <row r="3924" ht="11.25" customHeight="1">
      <c r="A3924" s="95" t="s">
        <v>8039</v>
      </c>
      <c r="B3924" s="96" t="s">
        <v>8040</v>
      </c>
      <c r="C3924" s="95" t="s">
        <v>282</v>
      </c>
      <c r="D3924" s="97">
        <f>VLOOKUP(A3924,emop0321!D:E,2,0)</f>
        <v>21.96</v>
      </c>
      <c r="E3924" s="98"/>
      <c r="F3924" s="98"/>
    </row>
    <row r="3925" ht="11.25" customHeight="1">
      <c r="A3925" s="95" t="s">
        <v>8041</v>
      </c>
      <c r="B3925" s="96" t="s">
        <v>8042</v>
      </c>
      <c r="C3925" s="95" t="s">
        <v>282</v>
      </c>
      <c r="D3925" s="97">
        <f>VLOOKUP(A3925,emop0321!D:E,2,0)</f>
        <v>30.09</v>
      </c>
      <c r="E3925" s="98"/>
      <c r="F3925" s="98"/>
    </row>
    <row r="3926" ht="11.25" customHeight="1">
      <c r="A3926" s="95" t="s">
        <v>8043</v>
      </c>
      <c r="B3926" s="96" t="s">
        <v>8044</v>
      </c>
      <c r="C3926" s="95" t="s">
        <v>282</v>
      </c>
      <c r="D3926" s="97">
        <f>VLOOKUP(A3926,emop0321!D:E,2,0)</f>
        <v>35.58</v>
      </c>
      <c r="E3926" s="98"/>
      <c r="F3926" s="98"/>
    </row>
    <row r="3927" ht="11.25" customHeight="1">
      <c r="A3927" s="95" t="s">
        <v>8045</v>
      </c>
      <c r="B3927" s="96" t="s">
        <v>8046</v>
      </c>
      <c r="C3927" s="95" t="s">
        <v>282</v>
      </c>
      <c r="D3927" s="97">
        <f>VLOOKUP(A3927,emop0321!D:E,2,0)</f>
        <v>46.48</v>
      </c>
      <c r="E3927" s="98"/>
      <c r="F3927" s="98"/>
    </row>
    <row r="3928" ht="11.25" customHeight="1">
      <c r="A3928" s="95" t="s">
        <v>8047</v>
      </c>
      <c r="B3928" s="96" t="s">
        <v>8048</v>
      </c>
      <c r="C3928" s="95" t="s">
        <v>282</v>
      </c>
      <c r="D3928" s="97">
        <f>VLOOKUP(A3928,emop0321!D:E,2,0)</f>
        <v>59.9</v>
      </c>
      <c r="E3928" s="98"/>
      <c r="F3928" s="98"/>
    </row>
    <row r="3929" ht="11.25" customHeight="1">
      <c r="A3929" s="95" t="s">
        <v>8049</v>
      </c>
      <c r="B3929" s="96" t="s">
        <v>8050</v>
      </c>
      <c r="C3929" s="95" t="s">
        <v>282</v>
      </c>
      <c r="D3929" s="97">
        <f>VLOOKUP(A3929,emop0321!D:E,2,0)</f>
        <v>69.42</v>
      </c>
      <c r="E3929" s="98"/>
      <c r="F3929" s="98"/>
    </row>
    <row r="3930" ht="11.25" customHeight="1">
      <c r="A3930" s="95" t="s">
        <v>8051</v>
      </c>
      <c r="B3930" s="96" t="s">
        <v>8052</v>
      </c>
      <c r="C3930" s="95" t="s">
        <v>282</v>
      </c>
      <c r="D3930" s="97">
        <f>VLOOKUP(A3930,emop0321!D:E,2,0)</f>
        <v>96.09</v>
      </c>
      <c r="E3930" s="98"/>
      <c r="F3930" s="98"/>
    </row>
    <row r="3931" ht="11.25" customHeight="1">
      <c r="A3931" s="95" t="s">
        <v>8053</v>
      </c>
      <c r="B3931" s="96" t="s">
        <v>8054</v>
      </c>
      <c r="C3931" s="95" t="s">
        <v>282</v>
      </c>
      <c r="D3931" s="97">
        <f>VLOOKUP(A3931,emop0321!D:E,2,0)</f>
        <v>118.2</v>
      </c>
      <c r="E3931" s="98"/>
      <c r="F3931" s="98"/>
    </row>
    <row r="3932" ht="11.25" customHeight="1">
      <c r="A3932" s="95" t="s">
        <v>8055</v>
      </c>
      <c r="B3932" s="96" t="s">
        <v>8056</v>
      </c>
      <c r="C3932" s="95" t="s">
        <v>282</v>
      </c>
      <c r="D3932" s="97">
        <f>VLOOKUP(A3932,emop0321!D:E,2,0)</f>
        <v>143.28</v>
      </c>
      <c r="E3932" s="98"/>
      <c r="F3932" s="98"/>
    </row>
    <row r="3933" ht="11.25" customHeight="1">
      <c r="A3933" s="95" t="s">
        <v>8057</v>
      </c>
      <c r="B3933" s="96" t="s">
        <v>8058</v>
      </c>
      <c r="C3933" s="95" t="s">
        <v>282</v>
      </c>
      <c r="D3933" s="97">
        <f>VLOOKUP(A3933,emop0321!D:E,2,0)</f>
        <v>269.58</v>
      </c>
      <c r="E3933" s="98"/>
      <c r="F3933" s="98"/>
    </row>
    <row r="3934" ht="11.25" customHeight="1">
      <c r="A3934" s="95" t="s">
        <v>8059</v>
      </c>
      <c r="B3934" s="96" t="s">
        <v>8060</v>
      </c>
      <c r="C3934" s="95" t="s">
        <v>282</v>
      </c>
      <c r="D3934" s="97">
        <f>VLOOKUP(A3934,emop0321!D:E,2,0)</f>
        <v>432</v>
      </c>
      <c r="E3934" s="98"/>
      <c r="F3934" s="98"/>
    </row>
    <row r="3935" ht="11.25" customHeight="1">
      <c r="A3935" s="95" t="s">
        <v>8061</v>
      </c>
      <c r="B3935" s="96" t="s">
        <v>8062</v>
      </c>
      <c r="C3935" s="95" t="s">
        <v>282</v>
      </c>
      <c r="D3935" s="97">
        <f>VLOOKUP(A3935,emop0321!D:E,2,0)</f>
        <v>538</v>
      </c>
      <c r="E3935" s="98"/>
      <c r="F3935" s="98"/>
    </row>
    <row r="3936" ht="11.25" customHeight="1">
      <c r="A3936" s="95" t="s">
        <v>8063</v>
      </c>
      <c r="B3936" s="96" t="s">
        <v>8064</v>
      </c>
      <c r="C3936" s="95" t="s">
        <v>282</v>
      </c>
      <c r="D3936" s="97">
        <f>VLOOKUP(A3936,emop0321!D:E,2,0)</f>
        <v>708</v>
      </c>
      <c r="E3936" s="98"/>
      <c r="F3936" s="98"/>
    </row>
    <row r="3937" ht="11.25" customHeight="1">
      <c r="A3937" s="95" t="s">
        <v>8065</v>
      </c>
      <c r="B3937" s="96" t="s">
        <v>8066</v>
      </c>
      <c r="C3937" s="95" t="s">
        <v>282</v>
      </c>
      <c r="D3937" s="97">
        <f>VLOOKUP(A3937,emop0321!D:E,2,0)</f>
        <v>876</v>
      </c>
      <c r="E3937" s="98"/>
      <c r="F3937" s="98"/>
    </row>
    <row r="3938" ht="11.25" customHeight="1">
      <c r="A3938" s="95" t="s">
        <v>8067</v>
      </c>
      <c r="B3938" s="96" t="s">
        <v>8068</v>
      </c>
      <c r="C3938" s="95" t="s">
        <v>282</v>
      </c>
      <c r="D3938" s="97">
        <f>VLOOKUP(A3938,emop0321!D:E,2,0)</f>
        <v>1700</v>
      </c>
      <c r="E3938" s="98"/>
      <c r="F3938" s="98"/>
    </row>
    <row r="3939" ht="11.25" customHeight="1">
      <c r="A3939" s="95" t="s">
        <v>8069</v>
      </c>
      <c r="B3939" s="96" t="s">
        <v>8070</v>
      </c>
      <c r="C3939" s="95" t="s">
        <v>282</v>
      </c>
      <c r="D3939" s="97">
        <f>VLOOKUP(A3939,emop0321!D:E,2,0)</f>
        <v>1885</v>
      </c>
      <c r="E3939" s="98"/>
      <c r="F3939" s="98"/>
    </row>
    <row r="3940" ht="11.25" customHeight="1">
      <c r="A3940" s="95" t="s">
        <v>8071</v>
      </c>
      <c r="B3940" s="96" t="s">
        <v>8072</v>
      </c>
      <c r="C3940" s="95" t="s">
        <v>282</v>
      </c>
      <c r="D3940" s="97">
        <f>VLOOKUP(A3940,emop0321!D:E,2,0)</f>
        <v>2240</v>
      </c>
      <c r="E3940" s="98"/>
      <c r="F3940" s="98"/>
    </row>
    <row r="3941" ht="11.25" customHeight="1">
      <c r="A3941" s="95" t="s">
        <v>8073</v>
      </c>
      <c r="B3941" s="96" t="s">
        <v>8074</v>
      </c>
      <c r="C3941" s="95" t="s">
        <v>282</v>
      </c>
      <c r="D3941" s="97">
        <f>VLOOKUP(A3941,emop0321!D:E,2,0)</f>
        <v>8.16</v>
      </c>
      <c r="E3941" s="98"/>
      <c r="F3941" s="98"/>
    </row>
    <row r="3942" ht="11.25" customHeight="1">
      <c r="A3942" s="95" t="s">
        <v>8075</v>
      </c>
      <c r="B3942" s="96" t="s">
        <v>8076</v>
      </c>
      <c r="C3942" s="95" t="s">
        <v>282</v>
      </c>
      <c r="D3942" s="97">
        <f>VLOOKUP(A3942,emop0321!D:E,2,0)</f>
        <v>8.38</v>
      </c>
      <c r="E3942" s="98"/>
      <c r="F3942" s="98"/>
    </row>
    <row r="3943" ht="11.25" customHeight="1">
      <c r="A3943" s="95" t="s">
        <v>8077</v>
      </c>
      <c r="B3943" s="96" t="s">
        <v>8078</v>
      </c>
      <c r="C3943" s="95" t="s">
        <v>282</v>
      </c>
      <c r="D3943" s="97">
        <f>VLOOKUP(A3943,emop0321!D:E,2,0)</f>
        <v>8.79</v>
      </c>
      <c r="E3943" s="98"/>
      <c r="F3943" s="98"/>
    </row>
    <row r="3944" ht="11.25" customHeight="1">
      <c r="A3944" s="95" t="s">
        <v>8079</v>
      </c>
      <c r="B3944" s="96" t="s">
        <v>8080</v>
      </c>
      <c r="C3944" s="95" t="s">
        <v>282</v>
      </c>
      <c r="D3944" s="97">
        <f>VLOOKUP(A3944,emop0321!D:E,2,0)</f>
        <v>9.82</v>
      </c>
      <c r="E3944" s="98"/>
      <c r="F3944" s="98"/>
    </row>
    <row r="3945" ht="11.25" customHeight="1">
      <c r="A3945" s="95" t="s">
        <v>8081</v>
      </c>
      <c r="B3945" s="96" t="s">
        <v>8082</v>
      </c>
      <c r="C3945" s="95" t="s">
        <v>282</v>
      </c>
      <c r="D3945" s="97">
        <f>VLOOKUP(A3945,emop0321!D:E,2,0)</f>
        <v>13.75</v>
      </c>
      <c r="E3945" s="98"/>
      <c r="F3945" s="98"/>
    </row>
    <row r="3946" ht="11.25" customHeight="1">
      <c r="A3946" s="95" t="s">
        <v>8083</v>
      </c>
      <c r="B3946" s="96" t="s">
        <v>8084</v>
      </c>
      <c r="C3946" s="95" t="s">
        <v>282</v>
      </c>
      <c r="D3946" s="97">
        <f>VLOOKUP(A3946,emop0321!D:E,2,0)</f>
        <v>22.12</v>
      </c>
      <c r="E3946" s="98"/>
      <c r="F3946" s="98"/>
    </row>
    <row r="3947" ht="11.25" customHeight="1">
      <c r="A3947" s="95" t="s">
        <v>8085</v>
      </c>
      <c r="B3947" s="96" t="s">
        <v>8086</v>
      </c>
      <c r="C3947" s="95" t="s">
        <v>282</v>
      </c>
      <c r="D3947" s="97">
        <f>VLOOKUP(A3947,emop0321!D:E,2,0)</f>
        <v>23.32</v>
      </c>
      <c r="E3947" s="98"/>
      <c r="F3947" s="98"/>
    </row>
    <row r="3948" ht="11.25" customHeight="1">
      <c r="A3948" s="95" t="s">
        <v>8087</v>
      </c>
      <c r="B3948" s="96" t="s">
        <v>8088</v>
      </c>
      <c r="C3948" s="95" t="s">
        <v>282</v>
      </c>
      <c r="D3948" s="97">
        <f>VLOOKUP(A3948,emop0321!D:E,2,0)</f>
        <v>24.08</v>
      </c>
      <c r="E3948" s="98"/>
      <c r="F3948" s="98"/>
    </row>
    <row r="3949" ht="11.25" customHeight="1">
      <c r="A3949" s="95" t="s">
        <v>8089</v>
      </c>
      <c r="B3949" s="96" t="s">
        <v>8090</v>
      </c>
      <c r="C3949" s="95" t="s">
        <v>282</v>
      </c>
      <c r="D3949" s="97">
        <f>VLOOKUP(A3949,emop0321!D:E,2,0)</f>
        <v>42.35</v>
      </c>
      <c r="E3949" s="98"/>
      <c r="F3949" s="98"/>
    </row>
    <row r="3950" ht="11.25" customHeight="1">
      <c r="A3950" s="95" t="s">
        <v>8091</v>
      </c>
      <c r="B3950" s="96" t="s">
        <v>8092</v>
      </c>
      <c r="C3950" s="95" t="s">
        <v>282</v>
      </c>
      <c r="D3950" s="97">
        <f>VLOOKUP(A3950,emop0321!D:E,2,0)</f>
        <v>77.02</v>
      </c>
      <c r="E3950" s="98"/>
      <c r="F3950" s="98"/>
    </row>
    <row r="3951" ht="11.25" customHeight="1">
      <c r="A3951" s="95" t="s">
        <v>8093</v>
      </c>
      <c r="B3951" s="96" t="s">
        <v>8094</v>
      </c>
      <c r="C3951" s="95" t="s">
        <v>282</v>
      </c>
      <c r="D3951" s="97">
        <f>VLOOKUP(A3951,emop0321!D:E,2,0)</f>
        <v>82.51</v>
      </c>
      <c r="E3951" s="98"/>
      <c r="F3951" s="98"/>
    </row>
    <row r="3952" ht="11.25" customHeight="1">
      <c r="A3952" s="95" t="s">
        <v>8095</v>
      </c>
      <c r="B3952" s="96" t="s">
        <v>8096</v>
      </c>
      <c r="C3952" s="95" t="s">
        <v>282</v>
      </c>
      <c r="D3952" s="97">
        <f>VLOOKUP(A3952,emop0321!D:E,2,0)</f>
        <v>111.64</v>
      </c>
      <c r="E3952" s="98"/>
      <c r="F3952" s="98"/>
    </row>
    <row r="3953" ht="11.25" customHeight="1">
      <c r="A3953" s="95" t="s">
        <v>8097</v>
      </c>
      <c r="B3953" s="96" t="s">
        <v>8098</v>
      </c>
      <c r="C3953" s="95" t="s">
        <v>282</v>
      </c>
      <c r="D3953" s="97">
        <f>VLOOKUP(A3953,emop0321!D:E,2,0)</f>
        <v>145.95</v>
      </c>
      <c r="E3953" s="98"/>
      <c r="F3953" s="98"/>
    </row>
    <row r="3954" ht="11.25" customHeight="1">
      <c r="A3954" s="95" t="s">
        <v>8099</v>
      </c>
      <c r="B3954" s="96" t="s">
        <v>8100</v>
      </c>
      <c r="C3954" s="95" t="s">
        <v>282</v>
      </c>
      <c r="D3954" s="97">
        <f>VLOOKUP(A3954,emop0321!D:E,2,0)</f>
        <v>187.32</v>
      </c>
      <c r="E3954" s="98"/>
      <c r="F3954" s="98"/>
    </row>
    <row r="3955" ht="11.25" customHeight="1">
      <c r="A3955" s="95" t="s">
        <v>8101</v>
      </c>
      <c r="B3955" s="96" t="s">
        <v>8102</v>
      </c>
      <c r="C3955" s="95" t="s">
        <v>282</v>
      </c>
      <c r="D3955" s="97">
        <f>VLOOKUP(A3955,emop0321!D:E,2,0)</f>
        <v>207.65</v>
      </c>
      <c r="E3955" s="98"/>
      <c r="F3955" s="98"/>
    </row>
    <row r="3956" ht="11.25" customHeight="1">
      <c r="A3956" s="95" t="s">
        <v>8103</v>
      </c>
      <c r="B3956" s="96" t="s">
        <v>8104</v>
      </c>
      <c r="C3956" s="95" t="s">
        <v>282</v>
      </c>
      <c r="D3956" s="97">
        <f>VLOOKUP(A3956,emop0321!D:E,2,0)</f>
        <v>501.48</v>
      </c>
      <c r="E3956" s="98"/>
      <c r="F3956" s="98"/>
    </row>
    <row r="3957" ht="11.25" customHeight="1">
      <c r="A3957" s="95" t="s">
        <v>8105</v>
      </c>
      <c r="B3957" s="96" t="s">
        <v>8106</v>
      </c>
      <c r="C3957" s="95" t="s">
        <v>282</v>
      </c>
      <c r="D3957" s="97">
        <f>VLOOKUP(A3957,emop0321!D:E,2,0)</f>
        <v>526.79</v>
      </c>
      <c r="E3957" s="98"/>
      <c r="F3957" s="98"/>
    </row>
    <row r="3958" ht="11.25" customHeight="1">
      <c r="A3958" s="95" t="s">
        <v>8107</v>
      </c>
      <c r="B3958" s="96" t="s">
        <v>8108</v>
      </c>
      <c r="C3958" s="95" t="s">
        <v>282</v>
      </c>
      <c r="D3958" s="97">
        <f>VLOOKUP(A3958,emop0321!D:E,2,0)</f>
        <v>775.75</v>
      </c>
      <c r="E3958" s="98"/>
      <c r="F3958" s="98"/>
    </row>
    <row r="3959" ht="11.25" customHeight="1">
      <c r="A3959" s="95" t="s">
        <v>8109</v>
      </c>
      <c r="B3959" s="96" t="s">
        <v>8110</v>
      </c>
      <c r="C3959" s="95" t="s">
        <v>282</v>
      </c>
      <c r="D3959" s="97">
        <f>VLOOKUP(A3959,emop0321!D:E,2,0)</f>
        <v>1845.66</v>
      </c>
      <c r="E3959" s="98"/>
      <c r="F3959" s="98"/>
    </row>
    <row r="3960" ht="11.25" customHeight="1">
      <c r="A3960" s="95" t="s">
        <v>8111</v>
      </c>
      <c r="B3960" s="96" t="s">
        <v>8112</v>
      </c>
      <c r="C3960" s="95" t="s">
        <v>361</v>
      </c>
      <c r="D3960" s="97">
        <f>VLOOKUP(A3960,emop0321!D:E,2,0)</f>
        <v>19.17</v>
      </c>
      <c r="E3960" s="98"/>
      <c r="F3960" s="98"/>
    </row>
    <row r="3961" ht="11.25" customHeight="1">
      <c r="A3961" s="95" t="s">
        <v>8113</v>
      </c>
      <c r="B3961" s="96" t="s">
        <v>8114</v>
      </c>
      <c r="C3961" s="95" t="s">
        <v>361</v>
      </c>
      <c r="D3961" s="97">
        <f>VLOOKUP(A3961,emop0321!D:E,2,0)</f>
        <v>38.51</v>
      </c>
      <c r="E3961" s="98"/>
      <c r="F3961" s="98"/>
    </row>
    <row r="3962" ht="11.25" customHeight="1">
      <c r="A3962" s="95" t="s">
        <v>8115</v>
      </c>
      <c r="B3962" s="96" t="s">
        <v>8116</v>
      </c>
      <c r="C3962" s="95" t="s">
        <v>361</v>
      </c>
      <c r="D3962" s="97">
        <f>VLOOKUP(A3962,emop0321!D:E,2,0)</f>
        <v>56.24</v>
      </c>
      <c r="E3962" s="98"/>
      <c r="F3962" s="98"/>
    </row>
    <row r="3963" ht="11.25" customHeight="1">
      <c r="A3963" s="95" t="s">
        <v>8117</v>
      </c>
      <c r="B3963" s="96" t="s">
        <v>8118</v>
      </c>
      <c r="C3963" s="95" t="s">
        <v>361</v>
      </c>
      <c r="D3963" s="97">
        <f>VLOOKUP(A3963,emop0321!D:E,2,0)</f>
        <v>82.92</v>
      </c>
      <c r="E3963" s="98"/>
      <c r="F3963" s="98"/>
    </row>
    <row r="3964" ht="11.25" customHeight="1">
      <c r="A3964" s="95" t="s">
        <v>8119</v>
      </c>
      <c r="B3964" s="96" t="s">
        <v>8120</v>
      </c>
      <c r="C3964" s="95" t="s">
        <v>361</v>
      </c>
      <c r="D3964" s="97">
        <f>VLOOKUP(A3964,emop0321!D:E,2,0)</f>
        <v>106.16</v>
      </c>
      <c r="E3964" s="98"/>
      <c r="F3964" s="98"/>
    </row>
    <row r="3965" ht="11.25" customHeight="1">
      <c r="A3965" s="95" t="s">
        <v>8121</v>
      </c>
      <c r="B3965" s="96" t="s">
        <v>8122</v>
      </c>
      <c r="C3965" s="95" t="s">
        <v>361</v>
      </c>
      <c r="D3965" s="97">
        <f>VLOOKUP(A3965,emop0321!D:E,2,0)</f>
        <v>221.53</v>
      </c>
      <c r="E3965" s="98"/>
      <c r="F3965" s="98"/>
    </row>
    <row r="3966" ht="11.25" customHeight="1">
      <c r="A3966" s="95" t="s">
        <v>8123</v>
      </c>
      <c r="B3966" s="96" t="s">
        <v>8124</v>
      </c>
      <c r="C3966" s="95" t="s">
        <v>361</v>
      </c>
      <c r="D3966" s="97">
        <f>VLOOKUP(A3966,emop0321!D:E,2,0)</f>
        <v>277.69</v>
      </c>
      <c r="E3966" s="98"/>
      <c r="F3966" s="98"/>
    </row>
    <row r="3967" ht="11.25" customHeight="1">
      <c r="A3967" s="95" t="s">
        <v>8125</v>
      </c>
      <c r="B3967" s="96" t="s">
        <v>8126</v>
      </c>
      <c r="C3967" s="95" t="s">
        <v>361</v>
      </c>
      <c r="D3967" s="97">
        <f>VLOOKUP(A3967,emop0321!D:E,2,0)</f>
        <v>329.67</v>
      </c>
      <c r="E3967" s="98"/>
      <c r="F3967" s="98"/>
    </row>
    <row r="3968" ht="11.25" customHeight="1">
      <c r="A3968" s="95" t="s">
        <v>8127</v>
      </c>
      <c r="B3968" s="96" t="s">
        <v>8128</v>
      </c>
      <c r="C3968" s="95" t="s">
        <v>361</v>
      </c>
      <c r="D3968" s="97">
        <f>VLOOKUP(A3968,emop0321!D:E,2,0)</f>
        <v>470.51</v>
      </c>
      <c r="E3968" s="98"/>
      <c r="F3968" s="98"/>
    </row>
    <row r="3969" ht="11.25" customHeight="1">
      <c r="A3969" s="95" t="s">
        <v>8129</v>
      </c>
      <c r="B3969" s="96" t="s">
        <v>8130</v>
      </c>
      <c r="C3969" s="95" t="s">
        <v>361</v>
      </c>
      <c r="D3969" s="97">
        <f>VLOOKUP(A3969,emop0321!D:E,2,0)</f>
        <v>641.92</v>
      </c>
      <c r="E3969" s="98"/>
      <c r="F3969" s="98"/>
    </row>
    <row r="3970" ht="11.25" customHeight="1">
      <c r="A3970" s="95" t="s">
        <v>8131</v>
      </c>
      <c r="B3970" s="96" t="s">
        <v>8132</v>
      </c>
      <c r="C3970" s="95" t="s">
        <v>361</v>
      </c>
      <c r="D3970" s="97">
        <f>VLOOKUP(A3970,emop0321!D:E,2,0)</f>
        <v>817.46</v>
      </c>
      <c r="E3970" s="98"/>
      <c r="F3970" s="98"/>
    </row>
    <row r="3971" ht="11.25" customHeight="1">
      <c r="A3971" s="95" t="s">
        <v>8133</v>
      </c>
      <c r="B3971" s="96" t="s">
        <v>8134</v>
      </c>
      <c r="C3971" s="95" t="s">
        <v>361</v>
      </c>
      <c r="D3971" s="97">
        <f>VLOOKUP(A3971,emop0321!D:E,2,0)</f>
        <v>1050.01</v>
      </c>
      <c r="E3971" s="98"/>
      <c r="F3971" s="98"/>
    </row>
    <row r="3972" ht="11.25" customHeight="1">
      <c r="A3972" s="95" t="s">
        <v>8135</v>
      </c>
      <c r="B3972" s="96" t="s">
        <v>8136</v>
      </c>
      <c r="C3972" s="95" t="s">
        <v>361</v>
      </c>
      <c r="D3972" s="97">
        <f>VLOOKUP(A3972,emop0321!D:E,2,0)</f>
        <v>1321.51</v>
      </c>
      <c r="E3972" s="98"/>
      <c r="F3972" s="98"/>
    </row>
    <row r="3973" ht="11.25" customHeight="1">
      <c r="A3973" s="95" t="s">
        <v>8137</v>
      </c>
      <c r="B3973" s="96" t="s">
        <v>8138</v>
      </c>
      <c r="C3973" s="95" t="s">
        <v>361</v>
      </c>
      <c r="D3973" s="97">
        <f>VLOOKUP(A3973,emop0321!D:E,2,0)</f>
        <v>1534.39</v>
      </c>
      <c r="E3973" s="98"/>
      <c r="F3973" s="98"/>
    </row>
    <row r="3974" ht="11.25" customHeight="1">
      <c r="A3974" s="95" t="s">
        <v>8139</v>
      </c>
      <c r="B3974" s="96" t="s">
        <v>8140</v>
      </c>
      <c r="C3974" s="95" t="s">
        <v>361</v>
      </c>
      <c r="D3974" s="97">
        <f>VLOOKUP(A3974,emop0321!D:E,2,0)</f>
        <v>2002.11</v>
      </c>
      <c r="E3974" s="98"/>
      <c r="F3974" s="98"/>
    </row>
    <row r="3975" ht="11.25" customHeight="1">
      <c r="A3975" s="95" t="s">
        <v>8141</v>
      </c>
      <c r="B3975" s="96" t="s">
        <v>8142</v>
      </c>
      <c r="C3975" s="95" t="s">
        <v>361</v>
      </c>
      <c r="D3975" s="97">
        <f>VLOOKUP(A3975,emop0321!D:E,2,0)</f>
        <v>2461.24</v>
      </c>
      <c r="E3975" s="98"/>
      <c r="F3975" s="98"/>
    </row>
    <row r="3976" ht="11.25" customHeight="1">
      <c r="A3976" s="95" t="s">
        <v>8143</v>
      </c>
      <c r="B3976" s="96" t="s">
        <v>8144</v>
      </c>
      <c r="C3976" s="95" t="s">
        <v>361</v>
      </c>
      <c r="D3976" s="97">
        <f>VLOOKUP(A3976,emop0321!D:E,2,0)</f>
        <v>2736.71</v>
      </c>
      <c r="E3976" s="98"/>
      <c r="F3976" s="98"/>
    </row>
    <row r="3977" ht="11.25" customHeight="1">
      <c r="A3977" s="95" t="s">
        <v>8145</v>
      </c>
      <c r="B3977" s="96" t="s">
        <v>8146</v>
      </c>
      <c r="C3977" s="95" t="s">
        <v>361</v>
      </c>
      <c r="D3977" s="97">
        <f>VLOOKUP(A3977,emop0321!D:E,2,0)</f>
        <v>3124.99</v>
      </c>
      <c r="E3977" s="98"/>
      <c r="F3977" s="98"/>
    </row>
    <row r="3978" ht="11.25" customHeight="1">
      <c r="A3978" s="95" t="s">
        <v>8147</v>
      </c>
      <c r="B3978" s="96" t="s">
        <v>8148</v>
      </c>
      <c r="C3978" s="95" t="s">
        <v>361</v>
      </c>
      <c r="D3978" s="97">
        <f>VLOOKUP(A3978,emop0321!D:E,2,0)</f>
        <v>24.06</v>
      </c>
      <c r="E3978" s="98"/>
      <c r="F3978" s="98"/>
    </row>
    <row r="3979" ht="11.25" customHeight="1">
      <c r="A3979" s="95" t="s">
        <v>8149</v>
      </c>
      <c r="B3979" s="96" t="s">
        <v>8150</v>
      </c>
      <c r="C3979" s="95" t="s">
        <v>361</v>
      </c>
      <c r="D3979" s="97">
        <f>VLOOKUP(A3979,emop0321!D:E,2,0)</f>
        <v>49.8</v>
      </c>
      <c r="E3979" s="98"/>
      <c r="F3979" s="98"/>
    </row>
    <row r="3980" ht="11.25" customHeight="1">
      <c r="A3980" s="95" t="s">
        <v>8151</v>
      </c>
      <c r="B3980" s="96" t="s">
        <v>8152</v>
      </c>
      <c r="C3980" s="95" t="s">
        <v>361</v>
      </c>
      <c r="D3980" s="97">
        <f>VLOOKUP(A3980,emop0321!D:E,2,0)</f>
        <v>75.41</v>
      </c>
      <c r="E3980" s="98"/>
      <c r="F3980" s="98"/>
    </row>
    <row r="3981" ht="11.25" customHeight="1">
      <c r="A3981" s="95" t="s">
        <v>8153</v>
      </c>
      <c r="B3981" s="96" t="s">
        <v>8154</v>
      </c>
      <c r="C3981" s="95" t="s">
        <v>361</v>
      </c>
      <c r="D3981" s="97">
        <f>VLOOKUP(A3981,emop0321!D:E,2,0)</f>
        <v>112.45</v>
      </c>
      <c r="E3981" s="98"/>
      <c r="F3981" s="98"/>
    </row>
    <row r="3982" ht="11.25" customHeight="1">
      <c r="A3982" s="95" t="s">
        <v>8155</v>
      </c>
      <c r="B3982" s="96" t="s">
        <v>8156</v>
      </c>
      <c r="C3982" s="95" t="s">
        <v>361</v>
      </c>
      <c r="D3982" s="97">
        <f>VLOOKUP(A3982,emop0321!D:E,2,0)</f>
        <v>148.33</v>
      </c>
      <c r="E3982" s="98"/>
      <c r="F3982" s="98"/>
    </row>
    <row r="3983" ht="11.25" customHeight="1">
      <c r="A3983" s="95" t="s">
        <v>8157</v>
      </c>
      <c r="B3983" s="96" t="s">
        <v>8158</v>
      </c>
      <c r="C3983" s="95" t="s">
        <v>361</v>
      </c>
      <c r="D3983" s="97">
        <f>VLOOKUP(A3983,emop0321!D:E,2,0)</f>
        <v>265.83</v>
      </c>
      <c r="E3983" s="98"/>
      <c r="F3983" s="98"/>
    </row>
    <row r="3984" ht="11.25" customHeight="1">
      <c r="A3984" s="95" t="s">
        <v>8159</v>
      </c>
      <c r="B3984" s="96" t="s">
        <v>8160</v>
      </c>
      <c r="C3984" s="95" t="s">
        <v>361</v>
      </c>
      <c r="D3984" s="97">
        <f>VLOOKUP(A3984,emop0321!D:E,2,0)</f>
        <v>335.48</v>
      </c>
      <c r="E3984" s="98"/>
      <c r="F3984" s="98"/>
    </row>
    <row r="3985" ht="11.25" customHeight="1">
      <c r="A3985" s="95" t="s">
        <v>8161</v>
      </c>
      <c r="B3985" s="96" t="s">
        <v>8162</v>
      </c>
      <c r="C3985" s="95" t="s">
        <v>361</v>
      </c>
      <c r="D3985" s="97">
        <f>VLOOKUP(A3985,emop0321!D:E,2,0)</f>
        <v>399.54</v>
      </c>
      <c r="E3985" s="98"/>
      <c r="F3985" s="98"/>
    </row>
    <row r="3986" ht="11.25" customHeight="1">
      <c r="A3986" s="95" t="s">
        <v>8163</v>
      </c>
      <c r="B3986" s="96" t="s">
        <v>8164</v>
      </c>
      <c r="C3986" s="95" t="s">
        <v>361</v>
      </c>
      <c r="D3986" s="97">
        <f>VLOOKUP(A3986,emop0321!D:E,2,0)</f>
        <v>563.27</v>
      </c>
      <c r="E3986" s="98"/>
      <c r="F3986" s="98"/>
    </row>
    <row r="3987" ht="11.25" customHeight="1">
      <c r="A3987" s="95" t="s">
        <v>8165</v>
      </c>
      <c r="B3987" s="96" t="s">
        <v>8166</v>
      </c>
      <c r="C3987" s="95" t="s">
        <v>361</v>
      </c>
      <c r="D3987" s="97">
        <f>VLOOKUP(A3987,emop0321!D:E,2,0)</f>
        <v>771.98</v>
      </c>
      <c r="E3987" s="98"/>
      <c r="F3987" s="98"/>
    </row>
    <row r="3988" ht="11.25" customHeight="1">
      <c r="A3988" s="95" t="s">
        <v>8167</v>
      </c>
      <c r="B3988" s="96" t="s">
        <v>8168</v>
      </c>
      <c r="C3988" s="95" t="s">
        <v>361</v>
      </c>
      <c r="D3988" s="97">
        <f>VLOOKUP(A3988,emop0321!D:E,2,0)</f>
        <v>967.31</v>
      </c>
      <c r="E3988" s="98"/>
      <c r="F3988" s="98"/>
    </row>
    <row r="3989" ht="11.25" customHeight="1">
      <c r="A3989" s="95" t="s">
        <v>8169</v>
      </c>
      <c r="B3989" s="96" t="s">
        <v>8170</v>
      </c>
      <c r="C3989" s="95" t="s">
        <v>361</v>
      </c>
      <c r="D3989" s="97">
        <f>VLOOKUP(A3989,emop0321!D:E,2,0)</f>
        <v>1204.46</v>
      </c>
      <c r="E3989" s="98"/>
      <c r="F3989" s="98"/>
    </row>
    <row r="3990" ht="11.25" customHeight="1">
      <c r="A3990" s="95" t="s">
        <v>8171</v>
      </c>
      <c r="B3990" s="96" t="s">
        <v>8172</v>
      </c>
      <c r="C3990" s="95" t="s">
        <v>361</v>
      </c>
      <c r="D3990" s="97">
        <f>VLOOKUP(A3990,emop0321!D:E,2,0)</f>
        <v>1479.05</v>
      </c>
      <c r="E3990" s="98"/>
      <c r="F3990" s="98"/>
    </row>
    <row r="3991" ht="11.25" customHeight="1">
      <c r="A3991" s="95" t="s">
        <v>8173</v>
      </c>
      <c r="B3991" s="96" t="s">
        <v>8174</v>
      </c>
      <c r="C3991" s="95" t="s">
        <v>361</v>
      </c>
      <c r="D3991" s="97">
        <f>VLOOKUP(A3991,emop0321!D:E,2,0)</f>
        <v>1706.3</v>
      </c>
      <c r="E3991" s="98"/>
      <c r="F3991" s="98"/>
    </row>
    <row r="3992" ht="11.25" customHeight="1">
      <c r="A3992" s="95" t="s">
        <v>8175</v>
      </c>
      <c r="B3992" s="96" t="s">
        <v>8176</v>
      </c>
      <c r="C3992" s="95" t="s">
        <v>361</v>
      </c>
      <c r="D3992" s="97">
        <f>VLOOKUP(A3992,emop0321!D:E,2,0)</f>
        <v>2352.12</v>
      </c>
      <c r="E3992" s="98"/>
      <c r="F3992" s="98"/>
    </row>
    <row r="3993" ht="11.25" customHeight="1">
      <c r="A3993" s="95" t="s">
        <v>8177</v>
      </c>
      <c r="B3993" s="96" t="s">
        <v>8178</v>
      </c>
      <c r="C3993" s="95" t="s">
        <v>361</v>
      </c>
      <c r="D3993" s="97">
        <f>VLOOKUP(A3993,emop0321!D:E,2,0)</f>
        <v>3001.52</v>
      </c>
      <c r="E3993" s="98"/>
      <c r="F3993" s="98"/>
    </row>
    <row r="3994" ht="11.25" customHeight="1">
      <c r="A3994" s="95" t="s">
        <v>8179</v>
      </c>
      <c r="B3994" s="96" t="s">
        <v>8180</v>
      </c>
      <c r="C3994" s="95" t="s">
        <v>361</v>
      </c>
      <c r="D3994" s="97">
        <f>VLOOKUP(A3994,emop0321!D:E,2,0)</f>
        <v>3338.39</v>
      </c>
      <c r="E3994" s="98"/>
      <c r="F3994" s="98"/>
    </row>
    <row r="3995" ht="11.25" customHeight="1">
      <c r="A3995" s="95" t="s">
        <v>8181</v>
      </c>
      <c r="B3995" s="96" t="s">
        <v>8182</v>
      </c>
      <c r="C3995" s="95" t="s">
        <v>361</v>
      </c>
      <c r="D3995" s="97">
        <f>VLOOKUP(A3995,emop0321!D:E,2,0)</f>
        <v>3822.45</v>
      </c>
      <c r="E3995" s="98"/>
      <c r="F3995" s="98"/>
    </row>
    <row r="3996" ht="11.25" customHeight="1">
      <c r="A3996" s="95" t="s">
        <v>8183</v>
      </c>
      <c r="B3996" s="96" t="s">
        <v>8184</v>
      </c>
      <c r="C3996" s="95" t="s">
        <v>361</v>
      </c>
      <c r="D3996" s="97">
        <f>VLOOKUP(A3996,emop0321!D:E,2,0)</f>
        <v>24.24</v>
      </c>
      <c r="E3996" s="98"/>
      <c r="F3996" s="98"/>
    </row>
    <row r="3997" ht="11.25" customHeight="1">
      <c r="A3997" s="95" t="s">
        <v>8185</v>
      </c>
      <c r="B3997" s="96" t="s">
        <v>8186</v>
      </c>
      <c r="C3997" s="95" t="s">
        <v>361</v>
      </c>
      <c r="D3997" s="97">
        <f>VLOOKUP(A3997,emop0321!D:E,2,0)</f>
        <v>58.06</v>
      </c>
      <c r="E3997" s="98"/>
      <c r="F3997" s="98"/>
    </row>
    <row r="3998" ht="11.25" customHeight="1">
      <c r="A3998" s="95" t="s">
        <v>8187</v>
      </c>
      <c r="B3998" s="96" t="s">
        <v>8188</v>
      </c>
      <c r="C3998" s="95" t="s">
        <v>361</v>
      </c>
      <c r="D3998" s="97">
        <f>VLOOKUP(A3998,emop0321!D:E,2,0)</f>
        <v>83.66</v>
      </c>
      <c r="E3998" s="98"/>
      <c r="F3998" s="98"/>
    </row>
    <row r="3999" ht="11.25" customHeight="1">
      <c r="A3999" s="95" t="s">
        <v>8189</v>
      </c>
      <c r="B3999" s="96" t="s">
        <v>8190</v>
      </c>
      <c r="C3999" s="95" t="s">
        <v>361</v>
      </c>
      <c r="D3999" s="97">
        <f>VLOOKUP(A3999,emop0321!D:E,2,0)</f>
        <v>111.58</v>
      </c>
      <c r="E3999" s="98"/>
      <c r="F3999" s="98"/>
    </row>
    <row r="4000" ht="11.25" customHeight="1">
      <c r="A4000" s="95" t="s">
        <v>8191</v>
      </c>
      <c r="B4000" s="96" t="s">
        <v>8192</v>
      </c>
      <c r="C4000" s="95" t="s">
        <v>361</v>
      </c>
      <c r="D4000" s="97">
        <f>VLOOKUP(A4000,emop0321!D:E,2,0)</f>
        <v>159.52</v>
      </c>
      <c r="E4000" s="98"/>
      <c r="F4000" s="98"/>
    </row>
    <row r="4001" ht="11.25" customHeight="1">
      <c r="A4001" s="95" t="s">
        <v>8193</v>
      </c>
      <c r="B4001" s="96" t="s">
        <v>8194</v>
      </c>
      <c r="C4001" s="95" t="s">
        <v>361</v>
      </c>
      <c r="D4001" s="97">
        <f>VLOOKUP(A4001,emop0321!D:E,2,0)</f>
        <v>297.73</v>
      </c>
      <c r="E4001" s="98"/>
      <c r="F4001" s="98"/>
    </row>
    <row r="4002" ht="11.25" customHeight="1">
      <c r="A4002" s="95" t="s">
        <v>8195</v>
      </c>
      <c r="B4002" s="96" t="s">
        <v>8196</v>
      </c>
      <c r="C4002" s="95" t="s">
        <v>361</v>
      </c>
      <c r="D4002" s="97">
        <f>VLOOKUP(A4002,emop0321!D:E,2,0)</f>
        <v>356.39</v>
      </c>
      <c r="E4002" s="98"/>
      <c r="F4002" s="98"/>
    </row>
    <row r="4003" ht="11.25" customHeight="1">
      <c r="A4003" s="95" t="s">
        <v>8197</v>
      </c>
      <c r="B4003" s="96" t="s">
        <v>8198</v>
      </c>
      <c r="C4003" s="95" t="s">
        <v>361</v>
      </c>
      <c r="D4003" s="97">
        <f>VLOOKUP(A4003,emop0321!D:E,2,0)</f>
        <v>425.07</v>
      </c>
      <c r="E4003" s="98"/>
      <c r="F4003" s="98"/>
    </row>
    <row r="4004" ht="11.25" customHeight="1">
      <c r="A4004" s="95" t="s">
        <v>8199</v>
      </c>
      <c r="B4004" s="96" t="s">
        <v>8200</v>
      </c>
      <c r="C4004" s="95" t="s">
        <v>361</v>
      </c>
      <c r="D4004" s="97">
        <f>VLOOKUP(A4004,emop0321!D:E,2,0)</f>
        <v>571.94</v>
      </c>
      <c r="E4004" s="98"/>
      <c r="F4004" s="98"/>
    </row>
    <row r="4005" ht="11.25" customHeight="1">
      <c r="A4005" s="95" t="s">
        <v>8201</v>
      </c>
      <c r="B4005" s="96" t="s">
        <v>8202</v>
      </c>
      <c r="C4005" s="95" t="s">
        <v>361</v>
      </c>
      <c r="D4005" s="97">
        <f>VLOOKUP(A4005,emop0321!D:E,2,0)</f>
        <v>780.66</v>
      </c>
      <c r="E4005" s="98"/>
      <c r="F4005" s="98"/>
    </row>
    <row r="4006" ht="11.25" customHeight="1">
      <c r="A4006" s="95" t="s">
        <v>8203</v>
      </c>
      <c r="B4006" s="96" t="s">
        <v>8204</v>
      </c>
      <c r="C4006" s="95" t="s">
        <v>361</v>
      </c>
      <c r="D4006" s="97">
        <f>VLOOKUP(A4006,emop0321!D:E,2,0)</f>
        <v>975.98</v>
      </c>
      <c r="E4006" s="98"/>
      <c r="F4006" s="98"/>
    </row>
    <row r="4007" ht="11.25" customHeight="1">
      <c r="A4007" s="95" t="s">
        <v>8205</v>
      </c>
      <c r="B4007" s="96" t="s">
        <v>8206</v>
      </c>
      <c r="C4007" s="95" t="s">
        <v>361</v>
      </c>
      <c r="D4007" s="97">
        <f>VLOOKUP(A4007,emop0321!D:E,2,0)</f>
        <v>1213.13</v>
      </c>
      <c r="E4007" s="98"/>
      <c r="F4007" s="98"/>
    </row>
    <row r="4008" ht="11.25" customHeight="1">
      <c r="A4008" s="95" t="s">
        <v>8207</v>
      </c>
      <c r="B4008" s="96" t="s">
        <v>8208</v>
      </c>
      <c r="C4008" s="95" t="s">
        <v>361</v>
      </c>
      <c r="D4008" s="97">
        <f>VLOOKUP(A4008,emop0321!D:E,2,0)</f>
        <v>1487.72</v>
      </c>
      <c r="E4008" s="98"/>
      <c r="F4008" s="98"/>
    </row>
    <row r="4009" ht="11.25" customHeight="1">
      <c r="A4009" s="95" t="s">
        <v>8209</v>
      </c>
      <c r="B4009" s="96" t="s">
        <v>8210</v>
      </c>
      <c r="C4009" s="95" t="s">
        <v>361</v>
      </c>
      <c r="D4009" s="97">
        <f>VLOOKUP(A4009,emop0321!D:E,2,0)</f>
        <v>1714.98</v>
      </c>
      <c r="E4009" s="98"/>
      <c r="F4009" s="98"/>
    </row>
    <row r="4010" ht="11.25" customHeight="1">
      <c r="A4010" s="95" t="s">
        <v>8211</v>
      </c>
      <c r="B4010" s="96" t="s">
        <v>8212</v>
      </c>
      <c r="C4010" s="95" t="s">
        <v>361</v>
      </c>
      <c r="D4010" s="97">
        <f>VLOOKUP(A4010,emop0321!D:E,2,0)</f>
        <v>2360.79</v>
      </c>
      <c r="E4010" s="98"/>
      <c r="F4010" s="98"/>
    </row>
    <row r="4011" ht="11.25" customHeight="1">
      <c r="A4011" s="95" t="s">
        <v>8213</v>
      </c>
      <c r="B4011" s="96" t="s">
        <v>8214</v>
      </c>
      <c r="C4011" s="95" t="s">
        <v>361</v>
      </c>
      <c r="D4011" s="97">
        <f>VLOOKUP(A4011,emop0321!D:E,2,0)</f>
        <v>3261.68</v>
      </c>
      <c r="E4011" s="98"/>
      <c r="F4011" s="98"/>
    </row>
    <row r="4012" ht="11.25" customHeight="1">
      <c r="A4012" s="95" t="s">
        <v>8215</v>
      </c>
      <c r="B4012" s="96" t="s">
        <v>8216</v>
      </c>
      <c r="C4012" s="95" t="s">
        <v>361</v>
      </c>
      <c r="D4012" s="97">
        <f>VLOOKUP(A4012,emop0321!D:E,2,0)</f>
        <v>3647.31</v>
      </c>
      <c r="E4012" s="98"/>
      <c r="F4012" s="98"/>
    </row>
    <row r="4013" ht="11.25" customHeight="1">
      <c r="A4013" s="95" t="s">
        <v>8217</v>
      </c>
      <c r="B4013" s="96" t="s">
        <v>8218</v>
      </c>
      <c r="C4013" s="95" t="s">
        <v>361</v>
      </c>
      <c r="D4013" s="97">
        <f>VLOOKUP(A4013,emop0321!D:E,2,0)</f>
        <v>4176.16</v>
      </c>
      <c r="E4013" s="98"/>
      <c r="F4013" s="98"/>
    </row>
    <row r="4014" ht="11.25" customHeight="1">
      <c r="A4014" s="95" t="s">
        <v>8219</v>
      </c>
      <c r="B4014" s="96" t="s">
        <v>8220</v>
      </c>
      <c r="C4014" s="95" t="s">
        <v>361</v>
      </c>
      <c r="D4014" s="97">
        <f>VLOOKUP(A4014,emop0321!D:E,2,0)</f>
        <v>19.89</v>
      </c>
      <c r="E4014" s="98"/>
      <c r="F4014" s="98"/>
    </row>
    <row r="4015" ht="11.25" customHeight="1">
      <c r="A4015" s="95" t="s">
        <v>8221</v>
      </c>
      <c r="B4015" s="96" t="s">
        <v>8222</v>
      </c>
      <c r="C4015" s="95" t="s">
        <v>361</v>
      </c>
      <c r="D4015" s="97">
        <f>VLOOKUP(A4015,emop0321!D:E,2,0)</f>
        <v>39.99</v>
      </c>
      <c r="E4015" s="98"/>
      <c r="F4015" s="98"/>
    </row>
    <row r="4016" ht="11.25" customHeight="1">
      <c r="A4016" s="95" t="s">
        <v>8223</v>
      </c>
      <c r="B4016" s="96" t="s">
        <v>8224</v>
      </c>
      <c r="C4016" s="95" t="s">
        <v>361</v>
      </c>
      <c r="D4016" s="97">
        <f>VLOOKUP(A4016,emop0321!D:E,2,0)</f>
        <v>75.41</v>
      </c>
      <c r="E4016" s="98"/>
      <c r="F4016" s="98"/>
    </row>
    <row r="4017" ht="11.25" customHeight="1">
      <c r="A4017" s="95" t="s">
        <v>8225</v>
      </c>
      <c r="B4017" s="96" t="s">
        <v>8226</v>
      </c>
      <c r="C4017" s="95" t="s">
        <v>361</v>
      </c>
      <c r="D4017" s="97">
        <f>VLOOKUP(A4017,emop0321!D:E,2,0)</f>
        <v>101.08</v>
      </c>
      <c r="E4017" s="98"/>
      <c r="F4017" s="98"/>
    </row>
    <row r="4018" ht="11.25" customHeight="1">
      <c r="A4018" s="95" t="s">
        <v>8227</v>
      </c>
      <c r="B4018" s="96" t="s">
        <v>8228</v>
      </c>
      <c r="C4018" s="95" t="s">
        <v>361</v>
      </c>
      <c r="D4018" s="97">
        <f>VLOOKUP(A4018,emop0321!D:E,2,0)</f>
        <v>130.58</v>
      </c>
      <c r="E4018" s="98"/>
      <c r="F4018" s="98"/>
    </row>
    <row r="4019" ht="11.25" customHeight="1">
      <c r="A4019" s="95" t="s">
        <v>8229</v>
      </c>
      <c r="B4019" s="96" t="s">
        <v>8230</v>
      </c>
      <c r="C4019" s="95" t="s">
        <v>361</v>
      </c>
      <c r="D4019" s="97">
        <f>VLOOKUP(A4019,emop0321!D:E,2,0)</f>
        <v>254.76</v>
      </c>
      <c r="E4019" s="98"/>
      <c r="F4019" s="98"/>
    </row>
    <row r="4020" ht="11.25" customHeight="1">
      <c r="A4020" s="95" t="s">
        <v>8231</v>
      </c>
      <c r="B4020" s="96" t="s">
        <v>8232</v>
      </c>
      <c r="C4020" s="95" t="s">
        <v>361</v>
      </c>
      <c r="D4020" s="97">
        <f>VLOOKUP(A4020,emop0321!D:E,2,0)</f>
        <v>321.82</v>
      </c>
      <c r="E4020" s="98"/>
      <c r="F4020" s="98"/>
    </row>
    <row r="4021" ht="11.25" customHeight="1">
      <c r="A4021" s="95" t="s">
        <v>8233</v>
      </c>
      <c r="B4021" s="96" t="s">
        <v>8234</v>
      </c>
      <c r="C4021" s="95" t="s">
        <v>361</v>
      </c>
      <c r="D4021" s="97">
        <f>VLOOKUP(A4021,emop0321!D:E,2,0)</f>
        <v>383.56</v>
      </c>
      <c r="E4021" s="98"/>
      <c r="F4021" s="98"/>
    </row>
    <row r="4022" ht="11.25" customHeight="1">
      <c r="A4022" s="95" t="s">
        <v>8235</v>
      </c>
      <c r="B4022" s="96" t="s">
        <v>8236</v>
      </c>
      <c r="C4022" s="95" t="s">
        <v>361</v>
      </c>
      <c r="D4022" s="97">
        <f>VLOOKUP(A4022,emop0321!D:E,2,0)</f>
        <v>553.44</v>
      </c>
      <c r="E4022" s="98"/>
      <c r="F4022" s="98"/>
    </row>
    <row r="4023" ht="11.25" customHeight="1">
      <c r="A4023" s="95" t="s">
        <v>8237</v>
      </c>
      <c r="B4023" s="96" t="s">
        <v>8238</v>
      </c>
      <c r="C4023" s="95" t="s">
        <v>361</v>
      </c>
      <c r="D4023" s="97">
        <f>VLOOKUP(A4023,emop0321!D:E,2,0)</f>
        <v>755.15</v>
      </c>
      <c r="E4023" s="98"/>
      <c r="F4023" s="98"/>
    </row>
    <row r="4024" ht="11.25" customHeight="1">
      <c r="A4024" s="95" t="s">
        <v>8239</v>
      </c>
      <c r="B4024" s="96" t="s">
        <v>8240</v>
      </c>
      <c r="C4024" s="95" t="s">
        <v>361</v>
      </c>
      <c r="D4024" s="97">
        <f>VLOOKUP(A4024,emop0321!D:E,2,0)</f>
        <v>965.1</v>
      </c>
      <c r="E4024" s="98"/>
      <c r="F4024" s="98"/>
    </row>
    <row r="4025" ht="11.25" customHeight="1">
      <c r="A4025" s="95" t="s">
        <v>8241</v>
      </c>
      <c r="B4025" s="96" t="s">
        <v>8242</v>
      </c>
      <c r="C4025" s="95" t="s">
        <v>361</v>
      </c>
      <c r="D4025" s="97">
        <f>VLOOKUP(A4025,emop0321!D:E,2,0)</f>
        <v>1245.48</v>
      </c>
      <c r="E4025" s="98"/>
      <c r="F4025" s="98"/>
    </row>
    <row r="4026" ht="11.25" customHeight="1">
      <c r="A4026" s="95" t="s">
        <v>8243</v>
      </c>
      <c r="B4026" s="96" t="s">
        <v>8244</v>
      </c>
      <c r="C4026" s="95" t="s">
        <v>361</v>
      </c>
      <c r="D4026" s="97">
        <f>VLOOKUP(A4026,emop0321!D:E,2,0)</f>
        <v>1564.17</v>
      </c>
      <c r="E4026" s="98"/>
      <c r="F4026" s="98"/>
    </row>
    <row r="4027" ht="11.25" customHeight="1">
      <c r="A4027" s="95" t="s">
        <v>8245</v>
      </c>
      <c r="B4027" s="96" t="s">
        <v>8246</v>
      </c>
      <c r="C4027" s="95" t="s">
        <v>361</v>
      </c>
      <c r="D4027" s="97">
        <f>VLOOKUP(A4027,emop0321!D:E,2,0)</f>
        <v>1833.34</v>
      </c>
      <c r="E4027" s="98"/>
      <c r="F4027" s="98"/>
    </row>
    <row r="4028" ht="11.25" customHeight="1">
      <c r="A4028" s="95" t="s">
        <v>8247</v>
      </c>
      <c r="B4028" s="96" t="s">
        <v>8248</v>
      </c>
      <c r="C4028" s="95" t="s">
        <v>361</v>
      </c>
      <c r="D4028" s="97">
        <f>VLOOKUP(A4028,emop0321!D:E,2,0)</f>
        <v>2426.41</v>
      </c>
      <c r="E4028" s="98"/>
      <c r="F4028" s="98"/>
    </row>
    <row r="4029" ht="11.25" customHeight="1">
      <c r="A4029" s="95" t="s">
        <v>8249</v>
      </c>
      <c r="B4029" s="96" t="s">
        <v>8250</v>
      </c>
      <c r="C4029" s="95" t="s">
        <v>361</v>
      </c>
      <c r="D4029" s="97">
        <f>VLOOKUP(A4029,emop0321!D:E,2,0)</f>
        <v>2939.66</v>
      </c>
      <c r="E4029" s="98"/>
      <c r="F4029" s="98"/>
    </row>
    <row r="4030" ht="11.25" customHeight="1">
      <c r="A4030" s="95" t="s">
        <v>8251</v>
      </c>
      <c r="B4030" s="96" t="s">
        <v>8252</v>
      </c>
      <c r="C4030" s="95" t="s">
        <v>361</v>
      </c>
      <c r="D4030" s="97">
        <f>VLOOKUP(A4030,emop0321!D:E,2,0)</f>
        <v>3287.75</v>
      </c>
      <c r="E4030" s="98"/>
      <c r="F4030" s="98"/>
    </row>
    <row r="4031" ht="11.25" customHeight="1">
      <c r="A4031" s="95" t="s">
        <v>8253</v>
      </c>
      <c r="B4031" s="96" t="s">
        <v>8254</v>
      </c>
      <c r="C4031" s="95" t="s">
        <v>361</v>
      </c>
      <c r="D4031" s="97">
        <f>VLOOKUP(A4031,emop0321!D:E,2,0)</f>
        <v>3764.47</v>
      </c>
      <c r="E4031" s="98"/>
      <c r="F4031" s="98"/>
    </row>
    <row r="4032" ht="11.25" customHeight="1">
      <c r="A4032" s="95" t="s">
        <v>8255</v>
      </c>
      <c r="B4032" s="96" t="s">
        <v>8256</v>
      </c>
      <c r="C4032" s="95" t="s">
        <v>361</v>
      </c>
      <c r="D4032" s="97">
        <f>VLOOKUP(A4032,emop0321!D:E,2,0)</f>
        <v>24.07</v>
      </c>
      <c r="E4032" s="98"/>
      <c r="F4032" s="98"/>
    </row>
    <row r="4033" ht="11.25" customHeight="1">
      <c r="A4033" s="95" t="s">
        <v>8257</v>
      </c>
      <c r="B4033" s="96" t="s">
        <v>8258</v>
      </c>
      <c r="C4033" s="95" t="s">
        <v>361</v>
      </c>
      <c r="D4033" s="97">
        <f>VLOOKUP(A4033,emop0321!D:E,2,0)</f>
        <v>56.31</v>
      </c>
      <c r="E4033" s="98"/>
      <c r="F4033" s="98"/>
    </row>
    <row r="4034" ht="11.25" customHeight="1">
      <c r="A4034" s="95" t="s">
        <v>8259</v>
      </c>
      <c r="B4034" s="96" t="s">
        <v>8260</v>
      </c>
      <c r="C4034" s="95" t="s">
        <v>361</v>
      </c>
      <c r="D4034" s="97">
        <f>VLOOKUP(A4034,emop0321!D:E,2,0)</f>
        <v>97.47</v>
      </c>
      <c r="E4034" s="98"/>
      <c r="F4034" s="98"/>
    </row>
    <row r="4035" ht="11.25" customHeight="1">
      <c r="A4035" s="95" t="s">
        <v>8261</v>
      </c>
      <c r="B4035" s="96" t="s">
        <v>8262</v>
      </c>
      <c r="C4035" s="95" t="s">
        <v>361</v>
      </c>
      <c r="D4035" s="97">
        <f>VLOOKUP(A4035,emop0321!D:E,2,0)</f>
        <v>116.53</v>
      </c>
      <c r="E4035" s="98"/>
      <c r="F4035" s="98"/>
    </row>
    <row r="4036" ht="11.25" customHeight="1">
      <c r="A4036" s="95" t="s">
        <v>8263</v>
      </c>
      <c r="B4036" s="96" t="s">
        <v>8264</v>
      </c>
      <c r="C4036" s="95" t="s">
        <v>361</v>
      </c>
      <c r="D4036" s="97">
        <f>VLOOKUP(A4036,emop0321!D:E,2,0)</f>
        <v>158.02</v>
      </c>
      <c r="E4036" s="98"/>
      <c r="F4036" s="98"/>
    </row>
    <row r="4037" ht="11.25" customHeight="1">
      <c r="A4037" s="95" t="s">
        <v>8265</v>
      </c>
      <c r="B4037" s="96" t="s">
        <v>8266</v>
      </c>
      <c r="C4037" s="95" t="s">
        <v>361</v>
      </c>
      <c r="D4037" s="97">
        <f>VLOOKUP(A4037,emop0321!D:E,2,0)</f>
        <v>292.41</v>
      </c>
      <c r="E4037" s="98"/>
      <c r="F4037" s="98"/>
    </row>
    <row r="4038" ht="11.25" customHeight="1">
      <c r="A4038" s="95" t="s">
        <v>8267</v>
      </c>
      <c r="B4038" s="96" t="s">
        <v>8268</v>
      </c>
      <c r="C4038" s="95" t="s">
        <v>361</v>
      </c>
      <c r="D4038" s="97">
        <f>VLOOKUP(A4038,emop0321!D:E,2,0)</f>
        <v>369.78</v>
      </c>
      <c r="E4038" s="98"/>
      <c r="F4038" s="98"/>
    </row>
    <row r="4039" ht="11.25" customHeight="1">
      <c r="A4039" s="95" t="s">
        <v>8269</v>
      </c>
      <c r="B4039" s="96" t="s">
        <v>8270</v>
      </c>
      <c r="C4039" s="95" t="s">
        <v>361</v>
      </c>
      <c r="D4039" s="97">
        <f>VLOOKUP(A4039,emop0321!D:E,2,0)</f>
        <v>440.71</v>
      </c>
      <c r="E4039" s="98"/>
      <c r="F4039" s="98"/>
    </row>
    <row r="4040" ht="11.25" customHeight="1">
      <c r="A4040" s="95" t="s">
        <v>8271</v>
      </c>
      <c r="B4040" s="96" t="s">
        <v>8272</v>
      </c>
      <c r="C4040" s="95" t="s">
        <v>361</v>
      </c>
      <c r="D4040" s="97">
        <f>VLOOKUP(A4040,emop0321!D:E,2,0)</f>
        <v>596.82</v>
      </c>
      <c r="E4040" s="98"/>
      <c r="F4040" s="98"/>
    </row>
    <row r="4041" ht="11.25" customHeight="1">
      <c r="A4041" s="95" t="s">
        <v>8273</v>
      </c>
      <c r="B4041" s="96" t="s">
        <v>8274</v>
      </c>
      <c r="C4041" s="95" t="s">
        <v>361</v>
      </c>
      <c r="D4041" s="97">
        <f>VLOOKUP(A4041,emop0321!D:E,2,0)</f>
        <v>819.99</v>
      </c>
      <c r="E4041" s="98"/>
      <c r="F4041" s="98"/>
    </row>
    <row r="4042" ht="11.25" customHeight="1">
      <c r="A4042" s="95" t="s">
        <v>8275</v>
      </c>
      <c r="B4042" s="96" t="s">
        <v>8276</v>
      </c>
      <c r="C4042" s="95" t="s">
        <v>361</v>
      </c>
      <c r="D4042" s="97">
        <f>VLOOKUP(A4042,emop0321!D:E,2,0)</f>
        <v>1008.38</v>
      </c>
      <c r="E4042" s="98"/>
      <c r="F4042" s="98"/>
    </row>
    <row r="4043" ht="11.25" customHeight="1">
      <c r="A4043" s="95" t="s">
        <v>8277</v>
      </c>
      <c r="B4043" s="96" t="s">
        <v>8278</v>
      </c>
      <c r="C4043" s="95" t="s">
        <v>361</v>
      </c>
      <c r="D4043" s="97">
        <f>VLOOKUP(A4043,emop0321!D:E,2,0)</f>
        <v>1286.6</v>
      </c>
      <c r="E4043" s="98"/>
      <c r="F4043" s="98"/>
    </row>
    <row r="4044" ht="11.25" customHeight="1">
      <c r="A4044" s="95" t="s">
        <v>8279</v>
      </c>
      <c r="B4044" s="96" t="s">
        <v>8280</v>
      </c>
      <c r="C4044" s="95" t="s">
        <v>361</v>
      </c>
      <c r="D4044" s="97">
        <f>VLOOKUP(A4044,emop0321!D:E,2,0)</f>
        <v>1582.01</v>
      </c>
      <c r="E4044" s="98"/>
      <c r="F4044" s="98"/>
    </row>
    <row r="4045" ht="11.25" customHeight="1">
      <c r="A4045" s="95" t="s">
        <v>8281</v>
      </c>
      <c r="B4045" s="96" t="s">
        <v>8282</v>
      </c>
      <c r="C4045" s="95" t="s">
        <v>361</v>
      </c>
      <c r="D4045" s="97">
        <f>VLOOKUP(A4045,emop0321!D:E,2,0)</f>
        <v>1852.08</v>
      </c>
      <c r="E4045" s="98"/>
      <c r="F4045" s="98"/>
    </row>
    <row r="4046" ht="11.25" customHeight="1">
      <c r="A4046" s="95" t="s">
        <v>8283</v>
      </c>
      <c r="B4046" s="96" t="s">
        <v>8284</v>
      </c>
      <c r="C4046" s="95" t="s">
        <v>361</v>
      </c>
      <c r="D4046" s="97">
        <f>VLOOKUP(A4046,emop0321!D:E,2,0)</f>
        <v>2533.75</v>
      </c>
      <c r="E4046" s="98"/>
      <c r="F4046" s="98"/>
    </row>
    <row r="4047" ht="11.25" customHeight="1">
      <c r="A4047" s="95" t="s">
        <v>8285</v>
      </c>
      <c r="B4047" s="96" t="s">
        <v>8286</v>
      </c>
      <c r="C4047" s="95" t="s">
        <v>361</v>
      </c>
      <c r="D4047" s="97">
        <f>VLOOKUP(A4047,emop0321!D:E,2,0)</f>
        <v>3395.21</v>
      </c>
      <c r="E4047" s="98"/>
      <c r="F4047" s="98"/>
    </row>
    <row r="4048" ht="11.25" customHeight="1">
      <c r="A4048" s="95" t="s">
        <v>8287</v>
      </c>
      <c r="B4048" s="96" t="s">
        <v>8288</v>
      </c>
      <c r="C4048" s="95" t="s">
        <v>361</v>
      </c>
      <c r="D4048" s="97">
        <f>VLOOKUP(A4048,emop0321!D:E,2,0)</f>
        <v>3797.19</v>
      </c>
      <c r="E4048" s="98"/>
      <c r="F4048" s="98"/>
    </row>
    <row r="4049" ht="11.25" customHeight="1">
      <c r="A4049" s="95" t="s">
        <v>8289</v>
      </c>
      <c r="B4049" s="96" t="s">
        <v>8290</v>
      </c>
      <c r="C4049" s="95" t="s">
        <v>361</v>
      </c>
      <c r="D4049" s="97">
        <f>VLOOKUP(A4049,emop0321!D:E,2,0)</f>
        <v>4320.84</v>
      </c>
      <c r="E4049" s="98"/>
      <c r="F4049" s="98"/>
    </row>
    <row r="4050" ht="11.25" customHeight="1">
      <c r="A4050" s="95" t="s">
        <v>8291</v>
      </c>
      <c r="B4050" s="96" t="s">
        <v>8292</v>
      </c>
      <c r="C4050" s="95" t="s">
        <v>361</v>
      </c>
      <c r="D4050" s="97">
        <f>VLOOKUP(A4050,emop0321!D:E,2,0)</f>
        <v>25.28</v>
      </c>
      <c r="E4050" s="98"/>
      <c r="F4050" s="98"/>
    </row>
    <row r="4051" ht="11.25" customHeight="1">
      <c r="A4051" s="95" t="s">
        <v>8293</v>
      </c>
      <c r="B4051" s="96" t="s">
        <v>8294</v>
      </c>
      <c r="C4051" s="95" t="s">
        <v>361</v>
      </c>
      <c r="D4051" s="97">
        <f>VLOOKUP(A4051,emop0321!D:E,2,0)</f>
        <v>63.8</v>
      </c>
      <c r="E4051" s="98"/>
      <c r="F4051" s="98"/>
    </row>
    <row r="4052" ht="11.25" customHeight="1">
      <c r="A4052" s="95" t="s">
        <v>8295</v>
      </c>
      <c r="B4052" s="96" t="s">
        <v>8296</v>
      </c>
      <c r="C4052" s="95" t="s">
        <v>361</v>
      </c>
      <c r="D4052" s="97">
        <f>VLOOKUP(A4052,emop0321!D:E,2,0)</f>
        <v>107.33</v>
      </c>
      <c r="E4052" s="98"/>
      <c r="F4052" s="98"/>
    </row>
    <row r="4053" ht="11.25" customHeight="1">
      <c r="A4053" s="95" t="s">
        <v>8297</v>
      </c>
      <c r="B4053" s="96" t="s">
        <v>8298</v>
      </c>
      <c r="C4053" s="95" t="s">
        <v>361</v>
      </c>
      <c r="D4053" s="97">
        <f>VLOOKUP(A4053,emop0321!D:E,2,0)</f>
        <v>135.1</v>
      </c>
      <c r="E4053" s="98"/>
      <c r="F4053" s="98"/>
    </row>
    <row r="4054" ht="11.25" customHeight="1">
      <c r="A4054" s="95" t="s">
        <v>8299</v>
      </c>
      <c r="B4054" s="96" t="s">
        <v>8300</v>
      </c>
      <c r="C4054" s="95" t="s">
        <v>361</v>
      </c>
      <c r="D4054" s="97">
        <f>VLOOKUP(A4054,emop0321!D:E,2,0)</f>
        <v>174.03</v>
      </c>
      <c r="E4054" s="98"/>
      <c r="F4054" s="98"/>
    </row>
    <row r="4055" ht="11.25" customHeight="1">
      <c r="A4055" s="95" t="s">
        <v>8301</v>
      </c>
      <c r="B4055" s="96" t="s">
        <v>8302</v>
      </c>
      <c r="C4055" s="95" t="s">
        <v>361</v>
      </c>
      <c r="D4055" s="97">
        <f>VLOOKUP(A4055,emop0321!D:E,2,0)</f>
        <v>327.5</v>
      </c>
      <c r="E4055" s="98"/>
      <c r="F4055" s="98"/>
    </row>
    <row r="4056" ht="11.25" customHeight="1">
      <c r="A4056" s="95" t="s">
        <v>8303</v>
      </c>
      <c r="B4056" s="96" t="s">
        <v>8304</v>
      </c>
      <c r="C4056" s="95" t="s">
        <v>361</v>
      </c>
      <c r="D4056" s="97">
        <f>VLOOKUP(A4056,emop0321!D:E,2,0)</f>
        <v>394.83</v>
      </c>
      <c r="E4056" s="98"/>
      <c r="F4056" s="98"/>
    </row>
    <row r="4057" ht="11.25" customHeight="1">
      <c r="A4057" s="95" t="s">
        <v>8305</v>
      </c>
      <c r="B4057" s="96" t="s">
        <v>8306</v>
      </c>
      <c r="C4057" s="95" t="s">
        <v>361</v>
      </c>
      <c r="D4057" s="97">
        <f>VLOOKUP(A4057,emop0321!D:E,2,0)</f>
        <v>460.7</v>
      </c>
      <c r="E4057" s="98"/>
      <c r="F4057" s="98"/>
    </row>
    <row r="4058" ht="11.25" customHeight="1">
      <c r="A4058" s="95" t="s">
        <v>8307</v>
      </c>
      <c r="B4058" s="96" t="s">
        <v>8308</v>
      </c>
      <c r="C4058" s="95" t="s">
        <v>361</v>
      </c>
      <c r="D4058" s="97">
        <f>VLOOKUP(A4058,emop0321!D:E,2,0)</f>
        <v>605.48</v>
      </c>
      <c r="E4058" s="98"/>
      <c r="F4058" s="98"/>
    </row>
    <row r="4059" ht="11.25" customHeight="1">
      <c r="A4059" s="95" t="s">
        <v>8309</v>
      </c>
      <c r="B4059" s="96" t="s">
        <v>8310</v>
      </c>
      <c r="C4059" s="95" t="s">
        <v>361</v>
      </c>
      <c r="D4059" s="97">
        <f>VLOOKUP(A4059,emop0321!D:E,2,0)</f>
        <v>828.67</v>
      </c>
      <c r="E4059" s="98"/>
      <c r="F4059" s="98"/>
    </row>
    <row r="4060" ht="11.25" customHeight="1">
      <c r="A4060" s="95" t="s">
        <v>8311</v>
      </c>
      <c r="B4060" s="96" t="s">
        <v>8312</v>
      </c>
      <c r="C4060" s="95" t="s">
        <v>361</v>
      </c>
      <c r="D4060" s="97">
        <f>VLOOKUP(A4060,emop0321!D:E,2,0)</f>
        <v>1017.05</v>
      </c>
      <c r="E4060" s="98"/>
      <c r="F4060" s="98"/>
    </row>
    <row r="4061" ht="11.25" customHeight="1">
      <c r="A4061" s="95" t="s">
        <v>8313</v>
      </c>
      <c r="B4061" s="96" t="s">
        <v>8314</v>
      </c>
      <c r="C4061" s="95" t="s">
        <v>361</v>
      </c>
      <c r="D4061" s="97">
        <f>VLOOKUP(A4061,emop0321!D:E,2,0)</f>
        <v>1295.27</v>
      </c>
      <c r="E4061" s="98"/>
      <c r="F4061" s="98"/>
    </row>
    <row r="4062" ht="11.25" customHeight="1">
      <c r="A4062" s="95" t="s">
        <v>8315</v>
      </c>
      <c r="B4062" s="96" t="s">
        <v>8316</v>
      </c>
      <c r="C4062" s="95" t="s">
        <v>361</v>
      </c>
      <c r="D4062" s="97">
        <f>VLOOKUP(A4062,emop0321!D:E,2,0)</f>
        <v>1590.68</v>
      </c>
      <c r="E4062" s="98"/>
      <c r="F4062" s="98"/>
    </row>
    <row r="4063" ht="11.25" customHeight="1">
      <c r="A4063" s="95" t="s">
        <v>8317</v>
      </c>
      <c r="B4063" s="96" t="s">
        <v>8318</v>
      </c>
      <c r="C4063" s="95" t="s">
        <v>361</v>
      </c>
      <c r="D4063" s="97">
        <f>VLOOKUP(A4063,emop0321!D:E,2,0)</f>
        <v>1860.75</v>
      </c>
      <c r="E4063" s="98"/>
      <c r="F4063" s="98"/>
    </row>
    <row r="4064" ht="11.25" customHeight="1">
      <c r="A4064" s="95" t="s">
        <v>8319</v>
      </c>
      <c r="B4064" s="96" t="s">
        <v>8320</v>
      </c>
      <c r="C4064" s="95" t="s">
        <v>361</v>
      </c>
      <c r="D4064" s="97">
        <f>VLOOKUP(A4064,emop0321!D:E,2,0)</f>
        <v>2542.43</v>
      </c>
      <c r="E4064" s="98"/>
      <c r="F4064" s="98"/>
    </row>
    <row r="4065" ht="11.25" customHeight="1">
      <c r="A4065" s="95" t="s">
        <v>8321</v>
      </c>
      <c r="B4065" s="96" t="s">
        <v>8322</v>
      </c>
      <c r="C4065" s="95" t="s">
        <v>361</v>
      </c>
      <c r="D4065" s="97">
        <f>VLOOKUP(A4065,emop0321!D:E,2,0)</f>
        <v>3716.63</v>
      </c>
      <c r="E4065" s="98"/>
      <c r="F4065" s="98"/>
    </row>
    <row r="4066" ht="11.25" customHeight="1">
      <c r="A4066" s="95" t="s">
        <v>8323</v>
      </c>
      <c r="B4066" s="96" t="s">
        <v>8324</v>
      </c>
      <c r="C4066" s="95" t="s">
        <v>361</v>
      </c>
      <c r="D4066" s="97">
        <f>VLOOKUP(A4066,emop0321!D:E,2,0)</f>
        <v>4168.48</v>
      </c>
      <c r="E4066" s="98"/>
      <c r="F4066" s="98"/>
    </row>
    <row r="4067" ht="11.25" customHeight="1">
      <c r="A4067" s="95" t="s">
        <v>8325</v>
      </c>
      <c r="B4067" s="96" t="s">
        <v>8326</v>
      </c>
      <c r="C4067" s="95" t="s">
        <v>361</v>
      </c>
      <c r="D4067" s="97">
        <f>VLOOKUP(A4067,emop0321!D:E,2,0)</f>
        <v>4752.04</v>
      </c>
      <c r="E4067" s="98"/>
      <c r="F4067" s="98"/>
    </row>
    <row r="4068" ht="11.25" customHeight="1">
      <c r="A4068" s="95" t="s">
        <v>8327</v>
      </c>
      <c r="B4068" s="96" t="s">
        <v>8328</v>
      </c>
      <c r="C4068" s="95" t="s">
        <v>361</v>
      </c>
      <c r="D4068" s="97">
        <f>VLOOKUP(A4068,emop0321!D:E,2,0)</f>
        <v>149.01</v>
      </c>
      <c r="E4068" s="98"/>
      <c r="F4068" s="98"/>
    </row>
    <row r="4069" ht="11.25" customHeight="1">
      <c r="A4069" s="95" t="s">
        <v>8329</v>
      </c>
      <c r="B4069" s="96" t="s">
        <v>8330</v>
      </c>
      <c r="C4069" s="95" t="s">
        <v>361</v>
      </c>
      <c r="D4069" s="97">
        <f>VLOOKUP(A4069,emop0321!D:E,2,0)</f>
        <v>189.63</v>
      </c>
      <c r="E4069" s="98"/>
      <c r="F4069" s="98"/>
    </row>
    <row r="4070" ht="11.25" customHeight="1">
      <c r="A4070" s="95" t="s">
        <v>8331</v>
      </c>
      <c r="B4070" s="96" t="s">
        <v>8332</v>
      </c>
      <c r="C4070" s="95" t="s">
        <v>361</v>
      </c>
      <c r="D4070" s="97">
        <f>VLOOKUP(A4070,emop0321!D:E,2,0)</f>
        <v>231.5</v>
      </c>
      <c r="E4070" s="98"/>
      <c r="F4070" s="98"/>
    </row>
    <row r="4071" ht="11.25" customHeight="1">
      <c r="A4071" s="95" t="s">
        <v>8333</v>
      </c>
      <c r="B4071" s="96" t="s">
        <v>8334</v>
      </c>
      <c r="C4071" s="95" t="s">
        <v>361</v>
      </c>
      <c r="D4071" s="97">
        <f>VLOOKUP(A4071,emop0321!D:E,2,0)</f>
        <v>300.79</v>
      </c>
      <c r="E4071" s="98"/>
      <c r="F4071" s="98"/>
    </row>
    <row r="4072" ht="11.25" customHeight="1">
      <c r="A4072" s="95" t="s">
        <v>8335</v>
      </c>
      <c r="B4072" s="96" t="s">
        <v>8336</v>
      </c>
      <c r="C4072" s="95" t="s">
        <v>361</v>
      </c>
      <c r="D4072" s="97">
        <f>VLOOKUP(A4072,emop0321!D:E,2,0)</f>
        <v>351.5</v>
      </c>
      <c r="E4072" s="98"/>
      <c r="F4072" s="98"/>
    </row>
    <row r="4073" ht="11.25" customHeight="1">
      <c r="A4073" s="95" t="s">
        <v>8337</v>
      </c>
      <c r="B4073" s="96" t="s">
        <v>8338</v>
      </c>
      <c r="C4073" s="95" t="s">
        <v>361</v>
      </c>
      <c r="D4073" s="97">
        <f>VLOOKUP(A4073,emop0321!D:E,2,0)</f>
        <v>466.17</v>
      </c>
      <c r="E4073" s="98"/>
      <c r="F4073" s="98"/>
    </row>
    <row r="4074" ht="11.25" customHeight="1">
      <c r="A4074" s="95" t="s">
        <v>8339</v>
      </c>
      <c r="B4074" s="96" t="s">
        <v>8340</v>
      </c>
      <c r="C4074" s="95" t="s">
        <v>361</v>
      </c>
      <c r="D4074" s="97">
        <f>VLOOKUP(A4074,emop0321!D:E,2,0)</f>
        <v>491.36</v>
      </c>
      <c r="E4074" s="98"/>
      <c r="F4074" s="98"/>
    </row>
    <row r="4075" ht="11.25" customHeight="1">
      <c r="A4075" s="95" t="s">
        <v>8341</v>
      </c>
      <c r="B4075" s="96" t="s">
        <v>8342</v>
      </c>
      <c r="C4075" s="95" t="s">
        <v>361</v>
      </c>
      <c r="D4075" s="97">
        <f>VLOOKUP(A4075,emop0321!D:E,2,0)</f>
        <v>935.93</v>
      </c>
      <c r="E4075" s="98"/>
      <c r="F4075" s="98"/>
    </row>
    <row r="4076" ht="11.25" customHeight="1">
      <c r="A4076" s="95" t="s">
        <v>8343</v>
      </c>
      <c r="B4076" s="96" t="s">
        <v>8344</v>
      </c>
      <c r="C4076" s="95" t="s">
        <v>361</v>
      </c>
      <c r="D4076" s="97">
        <f>VLOOKUP(A4076,emop0321!D:E,2,0)</f>
        <v>1413.1</v>
      </c>
      <c r="E4076" s="98"/>
      <c r="F4076" s="98"/>
    </row>
    <row r="4077" ht="11.25" customHeight="1">
      <c r="A4077" s="95" t="s">
        <v>8345</v>
      </c>
      <c r="B4077" s="96" t="s">
        <v>8346</v>
      </c>
      <c r="C4077" s="95" t="s">
        <v>361</v>
      </c>
      <c r="D4077" s="97">
        <f>VLOOKUP(A4077,emop0321!D:E,2,0)</f>
        <v>1740.12</v>
      </c>
      <c r="E4077" s="98"/>
      <c r="F4077" s="98"/>
    </row>
    <row r="4078" ht="11.25" customHeight="1">
      <c r="A4078" s="95" t="s">
        <v>8347</v>
      </c>
      <c r="B4078" s="96" t="s">
        <v>8348</v>
      </c>
      <c r="C4078" s="95" t="s">
        <v>361</v>
      </c>
      <c r="D4078" s="97">
        <f>VLOOKUP(A4078,emop0321!D:E,2,0)</f>
        <v>2158.02</v>
      </c>
      <c r="E4078" s="98"/>
      <c r="F4078" s="98"/>
    </row>
    <row r="4079" ht="11.25" customHeight="1">
      <c r="A4079" s="95" t="s">
        <v>8349</v>
      </c>
      <c r="B4079" s="96" t="s">
        <v>8350</v>
      </c>
      <c r="C4079" s="95" t="s">
        <v>361</v>
      </c>
      <c r="D4079" s="97">
        <f>VLOOKUP(A4079,emop0321!D:E,2,0)</f>
        <v>180.51</v>
      </c>
      <c r="E4079" s="98"/>
      <c r="F4079" s="98"/>
    </row>
    <row r="4080" ht="11.25" customHeight="1">
      <c r="A4080" s="95" t="s">
        <v>8351</v>
      </c>
      <c r="B4080" s="96" t="s">
        <v>8352</v>
      </c>
      <c r="C4080" s="95" t="s">
        <v>361</v>
      </c>
      <c r="D4080" s="97">
        <f>VLOOKUP(A4080,emop0321!D:E,2,0)</f>
        <v>255.65</v>
      </c>
      <c r="E4080" s="98"/>
      <c r="F4080" s="98"/>
    </row>
    <row r="4081" ht="11.25" customHeight="1">
      <c r="A4081" s="95" t="s">
        <v>8353</v>
      </c>
      <c r="B4081" s="96" t="s">
        <v>8354</v>
      </c>
      <c r="C4081" s="95" t="s">
        <v>361</v>
      </c>
      <c r="D4081" s="97">
        <f>VLOOKUP(A4081,emop0321!D:E,2,0)</f>
        <v>264.28</v>
      </c>
      <c r="E4081" s="98"/>
      <c r="F4081" s="98"/>
    </row>
    <row r="4082" ht="11.25" customHeight="1">
      <c r="A4082" s="95" t="s">
        <v>8355</v>
      </c>
      <c r="B4082" s="96" t="s">
        <v>8356</v>
      </c>
      <c r="C4082" s="95" t="s">
        <v>361</v>
      </c>
      <c r="D4082" s="97">
        <f>VLOOKUP(A4082,emop0321!D:E,2,0)</f>
        <v>344.93</v>
      </c>
      <c r="E4082" s="98"/>
      <c r="F4082" s="98"/>
    </row>
    <row r="4083" ht="11.25" customHeight="1">
      <c r="A4083" s="95" t="s">
        <v>8357</v>
      </c>
      <c r="B4083" s="96" t="s">
        <v>8358</v>
      </c>
      <c r="C4083" s="95" t="s">
        <v>361</v>
      </c>
      <c r="D4083" s="97">
        <f>VLOOKUP(A4083,emop0321!D:E,2,0)</f>
        <v>377.9</v>
      </c>
      <c r="E4083" s="98"/>
      <c r="F4083" s="98"/>
    </row>
    <row r="4084" ht="11.25" customHeight="1">
      <c r="A4084" s="95" t="s">
        <v>8359</v>
      </c>
      <c r="B4084" s="96" t="s">
        <v>8360</v>
      </c>
      <c r="C4084" s="95" t="s">
        <v>361</v>
      </c>
      <c r="D4084" s="97">
        <f>VLOOKUP(A4084,emop0321!D:E,2,0)</f>
        <v>535.16</v>
      </c>
      <c r="E4084" s="98"/>
      <c r="F4084" s="98"/>
    </row>
    <row r="4085" ht="11.25" customHeight="1">
      <c r="A4085" s="95" t="s">
        <v>8361</v>
      </c>
      <c r="B4085" s="96" t="s">
        <v>8362</v>
      </c>
      <c r="C4085" s="95" t="s">
        <v>361</v>
      </c>
      <c r="D4085" s="97">
        <f>VLOOKUP(A4085,emop0321!D:E,2,0)</f>
        <v>603.64</v>
      </c>
      <c r="E4085" s="98"/>
      <c r="F4085" s="98"/>
    </row>
    <row r="4086" ht="11.25" customHeight="1">
      <c r="A4086" s="95" t="s">
        <v>8363</v>
      </c>
      <c r="B4086" s="96" t="s">
        <v>8364</v>
      </c>
      <c r="C4086" s="95" t="s">
        <v>361</v>
      </c>
      <c r="D4086" s="97">
        <f>VLOOKUP(A4086,emop0321!D:E,2,0)</f>
        <v>1092.3</v>
      </c>
      <c r="E4086" s="98"/>
      <c r="F4086" s="98"/>
    </row>
    <row r="4087" ht="11.25" customHeight="1">
      <c r="A4087" s="95" t="s">
        <v>8365</v>
      </c>
      <c r="B4087" s="96" t="s">
        <v>8366</v>
      </c>
      <c r="C4087" s="95" t="s">
        <v>361</v>
      </c>
      <c r="D4087" s="97">
        <f>VLOOKUP(A4087,emop0321!D:E,2,0)</f>
        <v>1648.8</v>
      </c>
      <c r="E4087" s="98"/>
      <c r="F4087" s="98"/>
    </row>
    <row r="4088" ht="11.25" customHeight="1">
      <c r="A4088" s="95" t="s">
        <v>8367</v>
      </c>
      <c r="B4088" s="96" t="s">
        <v>8368</v>
      </c>
      <c r="C4088" s="95" t="s">
        <v>361</v>
      </c>
      <c r="D4088" s="97">
        <f>VLOOKUP(A4088,emop0321!D:E,2,0)</f>
        <v>206.96</v>
      </c>
      <c r="E4088" s="98"/>
      <c r="F4088" s="98"/>
    </row>
    <row r="4089" ht="11.25" customHeight="1">
      <c r="A4089" s="95" t="s">
        <v>8369</v>
      </c>
      <c r="B4089" s="96" t="s">
        <v>8370</v>
      </c>
      <c r="C4089" s="95" t="s">
        <v>361</v>
      </c>
      <c r="D4089" s="97">
        <f>VLOOKUP(A4089,emop0321!D:E,2,0)</f>
        <v>303.54</v>
      </c>
      <c r="E4089" s="98"/>
      <c r="F4089" s="98"/>
    </row>
    <row r="4090" ht="11.25" customHeight="1">
      <c r="A4090" s="95" t="s">
        <v>8371</v>
      </c>
      <c r="B4090" s="96" t="s">
        <v>8372</v>
      </c>
      <c r="C4090" s="95" t="s">
        <v>361</v>
      </c>
      <c r="D4090" s="97">
        <f>VLOOKUP(A4090,emop0321!D:E,2,0)</f>
        <v>377.13</v>
      </c>
      <c r="E4090" s="98"/>
      <c r="F4090" s="98"/>
    </row>
    <row r="4091" ht="11.25" customHeight="1">
      <c r="A4091" s="95" t="s">
        <v>8373</v>
      </c>
      <c r="B4091" s="96" t="s">
        <v>8374</v>
      </c>
      <c r="C4091" s="95" t="s">
        <v>361</v>
      </c>
      <c r="D4091" s="97">
        <f>VLOOKUP(A4091,emop0321!D:E,2,0)</f>
        <v>486.36</v>
      </c>
      <c r="E4091" s="98"/>
      <c r="F4091" s="98"/>
    </row>
    <row r="4092" ht="11.25" customHeight="1">
      <c r="A4092" s="95" t="s">
        <v>8375</v>
      </c>
      <c r="B4092" s="96" t="s">
        <v>8376</v>
      </c>
      <c r="C4092" s="95" t="s">
        <v>361</v>
      </c>
      <c r="D4092" s="97">
        <f>VLOOKUP(A4092,emop0321!D:E,2,0)</f>
        <v>597.89</v>
      </c>
      <c r="E4092" s="98"/>
      <c r="F4092" s="98"/>
    </row>
    <row r="4093" ht="11.25" customHeight="1">
      <c r="A4093" s="95" t="s">
        <v>8377</v>
      </c>
      <c r="B4093" s="96" t="s">
        <v>8378</v>
      </c>
      <c r="C4093" s="95" t="s">
        <v>361</v>
      </c>
      <c r="D4093" s="97">
        <f>VLOOKUP(A4093,emop0321!D:E,2,0)</f>
        <v>758.86</v>
      </c>
      <c r="E4093" s="98"/>
      <c r="F4093" s="98"/>
    </row>
    <row r="4094" ht="11.25" customHeight="1">
      <c r="A4094" s="95" t="s">
        <v>8379</v>
      </c>
      <c r="B4094" s="96" t="s">
        <v>8380</v>
      </c>
      <c r="C4094" s="95" t="s">
        <v>361</v>
      </c>
      <c r="D4094" s="97">
        <f>VLOOKUP(A4094,emop0321!D:E,2,0)</f>
        <v>864.64</v>
      </c>
      <c r="E4094" s="98"/>
      <c r="F4094" s="98"/>
    </row>
    <row r="4095" ht="11.25" customHeight="1">
      <c r="A4095" s="95" t="s">
        <v>8381</v>
      </c>
      <c r="B4095" s="96" t="s">
        <v>8382</v>
      </c>
      <c r="C4095" s="95" t="s">
        <v>361</v>
      </c>
      <c r="D4095" s="97">
        <f>VLOOKUP(A4095,emop0321!D:E,2,0)</f>
        <v>1247.53</v>
      </c>
      <c r="E4095" s="98"/>
      <c r="F4095" s="98"/>
    </row>
    <row r="4096" ht="11.25" customHeight="1">
      <c r="A4096" s="95" t="s">
        <v>8383</v>
      </c>
      <c r="B4096" s="96" t="s">
        <v>8384</v>
      </c>
      <c r="C4096" s="95" t="s">
        <v>361</v>
      </c>
      <c r="D4096" s="97">
        <f>VLOOKUP(A4096,emop0321!D:E,2,0)</f>
        <v>1884.51</v>
      </c>
      <c r="E4096" s="98"/>
      <c r="F4096" s="98"/>
    </row>
    <row r="4097" ht="11.25" customHeight="1">
      <c r="A4097" s="95" t="s">
        <v>8385</v>
      </c>
      <c r="B4097" s="96" t="s">
        <v>8386</v>
      </c>
      <c r="C4097" s="95" t="s">
        <v>361</v>
      </c>
      <c r="D4097" s="97">
        <f>VLOOKUP(A4097,emop0321!D:E,2,0)</f>
        <v>81.58</v>
      </c>
      <c r="E4097" s="98"/>
      <c r="F4097" s="98"/>
    </row>
    <row r="4098" ht="11.25" customHeight="1">
      <c r="A4098" s="95" t="s">
        <v>8387</v>
      </c>
      <c r="B4098" s="96" t="s">
        <v>8388</v>
      </c>
      <c r="C4098" s="95" t="s">
        <v>361</v>
      </c>
      <c r="D4098" s="97">
        <f>VLOOKUP(A4098,emop0321!D:E,2,0)</f>
        <v>83.01</v>
      </c>
      <c r="E4098" s="98"/>
      <c r="F4098" s="98"/>
    </row>
    <row r="4099" ht="11.25" customHeight="1">
      <c r="A4099" s="95" t="s">
        <v>8389</v>
      </c>
      <c r="B4099" s="96" t="s">
        <v>8390</v>
      </c>
      <c r="C4099" s="95" t="s">
        <v>361</v>
      </c>
      <c r="D4099" s="97">
        <f>VLOOKUP(A4099,emop0321!D:E,2,0)</f>
        <v>113.69</v>
      </c>
      <c r="E4099" s="98"/>
      <c r="F4099" s="98"/>
    </row>
    <row r="4100" ht="11.25" customHeight="1">
      <c r="A4100" s="95" t="s">
        <v>8391</v>
      </c>
      <c r="B4100" s="96" t="s">
        <v>8392</v>
      </c>
      <c r="C4100" s="95" t="s">
        <v>361</v>
      </c>
      <c r="D4100" s="97">
        <f>VLOOKUP(A4100,emop0321!D:E,2,0)</f>
        <v>142</v>
      </c>
      <c r="E4100" s="98"/>
      <c r="F4100" s="98"/>
    </row>
    <row r="4101" ht="11.25" customHeight="1">
      <c r="A4101" s="95" t="s">
        <v>8393</v>
      </c>
      <c r="B4101" s="96" t="s">
        <v>8394</v>
      </c>
      <c r="C4101" s="95" t="s">
        <v>361</v>
      </c>
      <c r="D4101" s="97">
        <f>VLOOKUP(A4101,emop0321!D:E,2,0)</f>
        <v>175.68</v>
      </c>
      <c r="E4101" s="98"/>
      <c r="F4101" s="98"/>
    </row>
    <row r="4102" ht="11.25" customHeight="1">
      <c r="A4102" s="95" t="s">
        <v>8395</v>
      </c>
      <c r="B4102" s="96" t="s">
        <v>8396</v>
      </c>
      <c r="C4102" s="95" t="s">
        <v>361</v>
      </c>
      <c r="D4102" s="97">
        <f>VLOOKUP(A4102,emop0321!D:E,2,0)</f>
        <v>242.03</v>
      </c>
      <c r="E4102" s="98"/>
      <c r="F4102" s="98"/>
    </row>
    <row r="4103" ht="11.25" customHeight="1">
      <c r="A4103" s="95" t="s">
        <v>8397</v>
      </c>
      <c r="B4103" s="96" t="s">
        <v>8398</v>
      </c>
      <c r="C4103" s="95" t="s">
        <v>361</v>
      </c>
      <c r="D4103" s="97">
        <f>VLOOKUP(A4103,emop0321!D:E,2,0)</f>
        <v>295.54</v>
      </c>
      <c r="E4103" s="98"/>
      <c r="F4103" s="98"/>
    </row>
    <row r="4104" ht="11.25" customHeight="1">
      <c r="A4104" s="95" t="s">
        <v>8399</v>
      </c>
      <c r="B4104" s="96" t="s">
        <v>8400</v>
      </c>
      <c r="C4104" s="95" t="s">
        <v>361</v>
      </c>
      <c r="D4104" s="97">
        <f>VLOOKUP(A4104,emop0321!D:E,2,0)</f>
        <v>388.63</v>
      </c>
      <c r="E4104" s="98"/>
      <c r="F4104" s="98"/>
    </row>
    <row r="4105" ht="11.25" customHeight="1">
      <c r="A4105" s="95" t="s">
        <v>8401</v>
      </c>
      <c r="B4105" s="96" t="s">
        <v>8402</v>
      </c>
      <c r="C4105" s="95" t="s">
        <v>361</v>
      </c>
      <c r="D4105" s="97">
        <f>VLOOKUP(A4105,emop0321!D:E,2,0)</f>
        <v>564.55</v>
      </c>
      <c r="E4105" s="98"/>
      <c r="F4105" s="98"/>
    </row>
    <row r="4106" ht="11.25" customHeight="1">
      <c r="A4106" s="95" t="s">
        <v>8403</v>
      </c>
      <c r="B4106" s="96" t="s">
        <v>8404</v>
      </c>
      <c r="C4106" s="95" t="s">
        <v>361</v>
      </c>
      <c r="D4106" s="97">
        <f>VLOOKUP(A4106,emop0321!D:E,2,0)</f>
        <v>827.85</v>
      </c>
      <c r="E4106" s="98"/>
      <c r="F4106" s="98"/>
    </row>
    <row r="4107" ht="11.25" customHeight="1">
      <c r="A4107" s="95" t="s">
        <v>8405</v>
      </c>
      <c r="B4107" s="96" t="s">
        <v>8406</v>
      </c>
      <c r="C4107" s="95" t="s">
        <v>361</v>
      </c>
      <c r="D4107" s="97">
        <f>VLOOKUP(A4107,emop0321!D:E,2,0)</f>
        <v>93.13</v>
      </c>
      <c r="E4107" s="98"/>
      <c r="F4107" s="98"/>
    </row>
    <row r="4108" ht="11.25" customHeight="1">
      <c r="A4108" s="95" t="s">
        <v>8407</v>
      </c>
      <c r="B4108" s="96" t="s">
        <v>8408</v>
      </c>
      <c r="C4108" s="95" t="s">
        <v>361</v>
      </c>
      <c r="D4108" s="97">
        <f>VLOOKUP(A4108,emop0321!D:E,2,0)</f>
        <v>101.83</v>
      </c>
      <c r="E4108" s="98"/>
      <c r="F4108" s="98"/>
    </row>
    <row r="4109" ht="11.25" customHeight="1">
      <c r="A4109" s="95" t="s">
        <v>8409</v>
      </c>
      <c r="B4109" s="96" t="s">
        <v>8410</v>
      </c>
      <c r="C4109" s="95" t="s">
        <v>361</v>
      </c>
      <c r="D4109" s="97">
        <f>VLOOKUP(A4109,emop0321!D:E,2,0)</f>
        <v>142.41</v>
      </c>
      <c r="E4109" s="98"/>
      <c r="F4109" s="98"/>
    </row>
    <row r="4110" ht="11.25" customHeight="1">
      <c r="A4110" s="95" t="s">
        <v>8411</v>
      </c>
      <c r="B4110" s="96" t="s">
        <v>8412</v>
      </c>
      <c r="C4110" s="95" t="s">
        <v>361</v>
      </c>
      <c r="D4110" s="97">
        <f>VLOOKUP(A4110,emop0321!D:E,2,0)</f>
        <v>193.16</v>
      </c>
      <c r="E4110" s="98"/>
      <c r="F4110" s="98"/>
    </row>
    <row r="4111" ht="11.25" customHeight="1">
      <c r="A4111" s="95" t="s">
        <v>8413</v>
      </c>
      <c r="B4111" s="96" t="s">
        <v>8414</v>
      </c>
      <c r="C4111" s="95" t="s">
        <v>361</v>
      </c>
      <c r="D4111" s="97">
        <f>VLOOKUP(A4111,emop0321!D:E,2,0)</f>
        <v>268.14</v>
      </c>
      <c r="E4111" s="98"/>
      <c r="F4111" s="98"/>
    </row>
    <row r="4112" ht="11.25" customHeight="1">
      <c r="A4112" s="95" t="s">
        <v>8415</v>
      </c>
      <c r="B4112" s="96" t="s">
        <v>8416</v>
      </c>
      <c r="C4112" s="95" t="s">
        <v>361</v>
      </c>
      <c r="D4112" s="97">
        <f>VLOOKUP(A4112,emop0321!D:E,2,0)</f>
        <v>276.03</v>
      </c>
      <c r="E4112" s="98"/>
      <c r="F4112" s="98"/>
    </row>
    <row r="4113" ht="11.25" customHeight="1">
      <c r="A4113" s="95" t="s">
        <v>8417</v>
      </c>
      <c r="B4113" s="96" t="s">
        <v>8418</v>
      </c>
      <c r="C4113" s="95" t="s">
        <v>361</v>
      </c>
      <c r="D4113" s="97">
        <f>VLOOKUP(A4113,emop0321!D:E,2,0)</f>
        <v>287.44</v>
      </c>
      <c r="E4113" s="98"/>
      <c r="F4113" s="98"/>
    </row>
    <row r="4114" ht="11.25" customHeight="1">
      <c r="A4114" s="95" t="s">
        <v>8419</v>
      </c>
      <c r="B4114" s="96" t="s">
        <v>8420</v>
      </c>
      <c r="C4114" s="95" t="s">
        <v>361</v>
      </c>
      <c r="D4114" s="97">
        <f>VLOOKUP(A4114,emop0321!D:E,2,0)</f>
        <v>469.11</v>
      </c>
      <c r="E4114" s="98"/>
      <c r="F4114" s="98"/>
    </row>
    <row r="4115" ht="11.25" customHeight="1">
      <c r="A4115" s="95" t="s">
        <v>8421</v>
      </c>
      <c r="B4115" s="96" t="s">
        <v>8422</v>
      </c>
      <c r="C4115" s="95" t="s">
        <v>361</v>
      </c>
      <c r="D4115" s="97">
        <f>VLOOKUP(A4115,emop0321!D:E,2,0)</f>
        <v>627.21</v>
      </c>
      <c r="E4115" s="98"/>
      <c r="F4115" s="98"/>
    </row>
    <row r="4116" ht="11.25" customHeight="1">
      <c r="A4116" s="95" t="s">
        <v>8423</v>
      </c>
      <c r="B4116" s="96" t="s">
        <v>8424</v>
      </c>
      <c r="C4116" s="95" t="s">
        <v>361</v>
      </c>
      <c r="D4116" s="97">
        <f>VLOOKUP(A4116,emop0321!D:E,2,0)</f>
        <v>646.18</v>
      </c>
      <c r="E4116" s="98"/>
      <c r="F4116" s="98"/>
    </row>
    <row r="4117" ht="11.25" customHeight="1">
      <c r="A4117" s="95" t="s">
        <v>8425</v>
      </c>
      <c r="B4117" s="96" t="s">
        <v>8426</v>
      </c>
      <c r="C4117" s="95" t="s">
        <v>361</v>
      </c>
      <c r="D4117" s="97">
        <f>VLOOKUP(A4117,emop0321!D:E,2,0)</f>
        <v>101.18</v>
      </c>
      <c r="E4117" s="98"/>
      <c r="F4117" s="98"/>
    </row>
    <row r="4118" ht="11.25" customHeight="1">
      <c r="A4118" s="95" t="s">
        <v>8427</v>
      </c>
      <c r="B4118" s="96" t="s">
        <v>8428</v>
      </c>
      <c r="C4118" s="95" t="s">
        <v>361</v>
      </c>
      <c r="D4118" s="97">
        <f>VLOOKUP(A4118,emop0321!D:E,2,0)</f>
        <v>106.43</v>
      </c>
      <c r="E4118" s="98"/>
      <c r="F4118" s="98"/>
    </row>
    <row r="4119" ht="11.25" customHeight="1">
      <c r="A4119" s="95" t="s">
        <v>8429</v>
      </c>
      <c r="B4119" s="96" t="s">
        <v>8430</v>
      </c>
      <c r="C4119" s="95" t="s">
        <v>361</v>
      </c>
      <c r="D4119" s="97">
        <f>VLOOKUP(A4119,emop0321!D:E,2,0)</f>
        <v>147.01</v>
      </c>
      <c r="E4119" s="98"/>
      <c r="F4119" s="98"/>
    </row>
    <row r="4120" ht="11.25" customHeight="1">
      <c r="A4120" s="95" t="s">
        <v>8431</v>
      </c>
      <c r="B4120" s="96" t="s">
        <v>8432</v>
      </c>
      <c r="C4120" s="95" t="s">
        <v>361</v>
      </c>
      <c r="D4120" s="97">
        <f>VLOOKUP(A4120,emop0321!D:E,2,0)</f>
        <v>201.69</v>
      </c>
      <c r="E4120" s="98"/>
      <c r="F4120" s="98"/>
    </row>
    <row r="4121" ht="11.25" customHeight="1">
      <c r="A4121" s="95" t="s">
        <v>8433</v>
      </c>
      <c r="B4121" s="96" t="s">
        <v>8434</v>
      </c>
      <c r="C4121" s="95" t="s">
        <v>361</v>
      </c>
      <c r="D4121" s="97">
        <f>VLOOKUP(A4121,emop0321!D:E,2,0)</f>
        <v>327.69</v>
      </c>
      <c r="E4121" s="98"/>
      <c r="F4121" s="98"/>
    </row>
    <row r="4122" ht="11.25" customHeight="1">
      <c r="A4122" s="95" t="s">
        <v>8435</v>
      </c>
      <c r="B4122" s="96" t="s">
        <v>8436</v>
      </c>
      <c r="C4122" s="95" t="s">
        <v>361</v>
      </c>
      <c r="D4122" s="97">
        <f>VLOOKUP(A4122,emop0321!D:E,2,0)</f>
        <v>336.89</v>
      </c>
      <c r="E4122" s="98"/>
      <c r="F4122" s="98"/>
    </row>
    <row r="4123" ht="11.25" customHeight="1">
      <c r="A4123" s="95" t="s">
        <v>8437</v>
      </c>
      <c r="B4123" s="96" t="s">
        <v>8438</v>
      </c>
      <c r="C4123" s="95" t="s">
        <v>361</v>
      </c>
      <c r="D4123" s="97">
        <f>VLOOKUP(A4123,emop0321!D:E,2,0)</f>
        <v>477.16</v>
      </c>
      <c r="E4123" s="98"/>
      <c r="F4123" s="98"/>
    </row>
    <row r="4124" ht="11.25" customHeight="1">
      <c r="A4124" s="95" t="s">
        <v>8439</v>
      </c>
      <c r="B4124" s="96" t="s">
        <v>8440</v>
      </c>
      <c r="C4124" s="95" t="s">
        <v>361</v>
      </c>
      <c r="D4124" s="97">
        <f>VLOOKUP(A4124,emop0321!D:E,2,0)</f>
        <v>528.9</v>
      </c>
      <c r="E4124" s="98"/>
      <c r="F4124" s="98"/>
    </row>
    <row r="4125" ht="11.25" customHeight="1">
      <c r="A4125" s="95" t="s">
        <v>8441</v>
      </c>
      <c r="B4125" s="96" t="s">
        <v>8442</v>
      </c>
      <c r="C4125" s="95" t="s">
        <v>361</v>
      </c>
      <c r="D4125" s="97">
        <f>VLOOKUP(A4125,emop0321!D:E,2,0)</f>
        <v>761.16</v>
      </c>
      <c r="E4125" s="98"/>
      <c r="F4125" s="98"/>
    </row>
    <row r="4126" ht="11.25" customHeight="1">
      <c r="A4126" s="95" t="s">
        <v>8443</v>
      </c>
      <c r="B4126" s="96" t="s">
        <v>8444</v>
      </c>
      <c r="C4126" s="95" t="s">
        <v>361</v>
      </c>
      <c r="D4126" s="97">
        <f>VLOOKUP(A4126,emop0321!D:E,2,0)</f>
        <v>1069.31</v>
      </c>
      <c r="E4126" s="98"/>
      <c r="F4126" s="98"/>
    </row>
    <row r="4127" ht="11.25" customHeight="1">
      <c r="A4127" s="95" t="s">
        <v>8445</v>
      </c>
      <c r="B4127" s="96" t="s">
        <v>8446</v>
      </c>
      <c r="C4127" s="95" t="s">
        <v>361</v>
      </c>
      <c r="D4127" s="97">
        <f>VLOOKUP(A4127,emop0321!D:E,2,0)</f>
        <v>116.12</v>
      </c>
      <c r="E4127" s="98"/>
      <c r="F4127" s="98"/>
    </row>
    <row r="4128" ht="11.25" customHeight="1">
      <c r="A4128" s="95" t="s">
        <v>8447</v>
      </c>
      <c r="B4128" s="96" t="s">
        <v>8448</v>
      </c>
      <c r="C4128" s="95" t="s">
        <v>361</v>
      </c>
      <c r="D4128" s="97">
        <f>VLOOKUP(A4128,emop0321!D:E,2,0)</f>
        <v>133.37</v>
      </c>
      <c r="E4128" s="98"/>
      <c r="F4128" s="98"/>
    </row>
    <row r="4129" ht="11.25" customHeight="1">
      <c r="A4129" s="95" t="s">
        <v>8449</v>
      </c>
      <c r="B4129" s="96" t="s">
        <v>8450</v>
      </c>
      <c r="C4129" s="95" t="s">
        <v>361</v>
      </c>
      <c r="D4129" s="97">
        <f>VLOOKUP(A4129,emop0321!D:E,2,0)</f>
        <v>159.08</v>
      </c>
      <c r="E4129" s="98"/>
      <c r="F4129" s="98"/>
    </row>
    <row r="4130" ht="11.25" customHeight="1">
      <c r="A4130" s="95" t="s">
        <v>8451</v>
      </c>
      <c r="B4130" s="96" t="s">
        <v>8452</v>
      </c>
      <c r="C4130" s="95" t="s">
        <v>361</v>
      </c>
      <c r="D4130" s="97">
        <f>VLOOKUP(A4130,emop0321!D:E,2,0)</f>
        <v>216.07</v>
      </c>
      <c r="E4130" s="98"/>
      <c r="F4130" s="98"/>
    </row>
    <row r="4131" ht="11.25" customHeight="1">
      <c r="A4131" s="95" t="s">
        <v>8453</v>
      </c>
      <c r="B4131" s="96" t="s">
        <v>8454</v>
      </c>
      <c r="C4131" s="95" t="s">
        <v>361</v>
      </c>
      <c r="D4131" s="97">
        <f>VLOOKUP(A4131,emop0321!D:E,2,0)</f>
        <v>373.68</v>
      </c>
      <c r="E4131" s="98"/>
      <c r="F4131" s="98"/>
    </row>
    <row r="4132" ht="11.25" customHeight="1">
      <c r="A4132" s="95" t="s">
        <v>8455</v>
      </c>
      <c r="B4132" s="96" t="s">
        <v>8456</v>
      </c>
      <c r="C4132" s="95" t="s">
        <v>361</v>
      </c>
      <c r="D4132" s="97">
        <f>VLOOKUP(A4132,emop0321!D:E,2,0)</f>
        <v>385.18</v>
      </c>
      <c r="E4132" s="98"/>
      <c r="F4132" s="98"/>
    </row>
    <row r="4133" ht="11.25" customHeight="1">
      <c r="A4133" s="95" t="s">
        <v>8457</v>
      </c>
      <c r="B4133" s="96" t="s">
        <v>8458</v>
      </c>
      <c r="C4133" s="95" t="s">
        <v>361</v>
      </c>
      <c r="D4133" s="97">
        <f>VLOOKUP(A4133,emop0321!D:E,2,0)</f>
        <v>547.3</v>
      </c>
      <c r="E4133" s="98"/>
      <c r="F4133" s="98"/>
    </row>
    <row r="4134" ht="11.25" customHeight="1">
      <c r="A4134" s="95" t="s">
        <v>8459</v>
      </c>
      <c r="B4134" s="96" t="s">
        <v>8460</v>
      </c>
      <c r="C4134" s="95" t="s">
        <v>361</v>
      </c>
      <c r="D4134" s="97">
        <f>VLOOKUP(A4134,emop0321!D:E,2,0)</f>
        <v>603.64</v>
      </c>
      <c r="E4134" s="98"/>
      <c r="F4134" s="98"/>
    </row>
    <row r="4135" ht="11.25" customHeight="1">
      <c r="A4135" s="95" t="s">
        <v>8461</v>
      </c>
      <c r="B4135" s="96" t="s">
        <v>8462</v>
      </c>
      <c r="C4135" s="95" t="s">
        <v>361</v>
      </c>
      <c r="D4135" s="97">
        <f>VLOOKUP(A4135,emop0321!D:E,2,0)</f>
        <v>910.63</v>
      </c>
      <c r="E4135" s="98"/>
      <c r="F4135" s="98"/>
    </row>
    <row r="4136" ht="11.25" customHeight="1">
      <c r="A4136" s="95" t="s">
        <v>8463</v>
      </c>
      <c r="B4136" s="96" t="s">
        <v>8464</v>
      </c>
      <c r="C4136" s="95" t="s">
        <v>361</v>
      </c>
      <c r="D4136" s="97">
        <f>VLOOKUP(A4136,emop0321!D:E,2,0)</f>
        <v>1193.48</v>
      </c>
      <c r="E4136" s="98"/>
      <c r="F4136" s="98"/>
    </row>
    <row r="4137" ht="11.25" customHeight="1">
      <c r="A4137" s="95" t="s">
        <v>8465</v>
      </c>
      <c r="B4137" s="96" t="s">
        <v>8466</v>
      </c>
      <c r="C4137" s="95" t="s">
        <v>361</v>
      </c>
      <c r="D4137" s="97">
        <f>VLOOKUP(A4137,emop0321!D:E,2,0)</f>
        <v>11.34</v>
      </c>
      <c r="E4137" s="98"/>
      <c r="F4137" s="98"/>
    </row>
    <row r="4138" ht="11.25" customHeight="1">
      <c r="A4138" s="95" t="s">
        <v>8467</v>
      </c>
      <c r="B4138" s="96" t="s">
        <v>8468</v>
      </c>
      <c r="C4138" s="95" t="s">
        <v>361</v>
      </c>
      <c r="D4138" s="97">
        <f>VLOOKUP(A4138,emop0321!D:E,2,0)</f>
        <v>22.26</v>
      </c>
      <c r="E4138" s="98"/>
      <c r="F4138" s="98"/>
    </row>
    <row r="4139" ht="11.25" customHeight="1">
      <c r="A4139" s="95" t="s">
        <v>8469</v>
      </c>
      <c r="B4139" s="96" t="s">
        <v>8470</v>
      </c>
      <c r="C4139" s="95" t="s">
        <v>361</v>
      </c>
      <c r="D4139" s="97">
        <f>VLOOKUP(A4139,emop0321!D:E,2,0)</f>
        <v>36.38</v>
      </c>
      <c r="E4139" s="98"/>
      <c r="F4139" s="98"/>
    </row>
    <row r="4140" ht="11.25" customHeight="1">
      <c r="A4140" s="95" t="s">
        <v>8471</v>
      </c>
      <c r="B4140" s="96" t="s">
        <v>8472</v>
      </c>
      <c r="C4140" s="95" t="s">
        <v>361</v>
      </c>
      <c r="D4140" s="97">
        <f>VLOOKUP(A4140,emop0321!D:E,2,0)</f>
        <v>14.34</v>
      </c>
      <c r="E4140" s="98"/>
      <c r="F4140" s="98"/>
    </row>
    <row r="4141" ht="11.25" customHeight="1">
      <c r="A4141" s="95" t="s">
        <v>8473</v>
      </c>
      <c r="B4141" s="96" t="s">
        <v>8474</v>
      </c>
      <c r="C4141" s="95" t="s">
        <v>361</v>
      </c>
      <c r="D4141" s="97">
        <f>VLOOKUP(A4141,emop0321!D:E,2,0)</f>
        <v>28.99</v>
      </c>
      <c r="E4141" s="98"/>
      <c r="F4141" s="98"/>
    </row>
    <row r="4142" ht="11.25" customHeight="1">
      <c r="A4142" s="95" t="s">
        <v>8475</v>
      </c>
      <c r="B4142" s="96" t="s">
        <v>8476</v>
      </c>
      <c r="C4142" s="95" t="s">
        <v>361</v>
      </c>
      <c r="D4142" s="97">
        <f>VLOOKUP(A4142,emop0321!D:E,2,0)</f>
        <v>46.66</v>
      </c>
      <c r="E4142" s="98"/>
      <c r="F4142" s="98"/>
    </row>
    <row r="4143" ht="11.25" customHeight="1">
      <c r="A4143" s="95" t="s">
        <v>8477</v>
      </c>
      <c r="B4143" s="96" t="s">
        <v>8478</v>
      </c>
      <c r="C4143" s="95" t="s">
        <v>282</v>
      </c>
      <c r="D4143" s="97">
        <f>VLOOKUP(A4143,emop0321!D:E,2,0)</f>
        <v>15.96</v>
      </c>
      <c r="E4143" s="98"/>
      <c r="F4143" s="98"/>
    </row>
    <row r="4144" ht="11.25" customHeight="1">
      <c r="A4144" s="95" t="s">
        <v>8479</v>
      </c>
      <c r="B4144" s="96" t="s">
        <v>8480</v>
      </c>
      <c r="C4144" s="95" t="s">
        <v>282</v>
      </c>
      <c r="D4144" s="97">
        <f>VLOOKUP(A4144,emop0321!D:E,2,0)</f>
        <v>34.16</v>
      </c>
      <c r="E4144" s="98"/>
      <c r="F4144" s="98"/>
    </row>
    <row r="4145" ht="11.25" customHeight="1">
      <c r="A4145" s="95" t="s">
        <v>8481</v>
      </c>
      <c r="B4145" s="96" t="s">
        <v>8482</v>
      </c>
      <c r="C4145" s="95" t="s">
        <v>282</v>
      </c>
      <c r="D4145" s="97">
        <f>VLOOKUP(A4145,emop0321!D:E,2,0)</f>
        <v>48.2</v>
      </c>
      <c r="E4145" s="98"/>
      <c r="F4145" s="98"/>
    </row>
    <row r="4146" ht="11.25" customHeight="1">
      <c r="A4146" s="95" t="s">
        <v>8483</v>
      </c>
      <c r="B4146" s="96" t="s">
        <v>8484</v>
      </c>
      <c r="C4146" s="95" t="s">
        <v>282</v>
      </c>
      <c r="D4146" s="97">
        <f>VLOOKUP(A4146,emop0321!D:E,2,0)</f>
        <v>8.84</v>
      </c>
      <c r="E4146" s="98"/>
      <c r="F4146" s="98"/>
    </row>
    <row r="4147" ht="11.25" customHeight="1">
      <c r="A4147" s="95" t="s">
        <v>8485</v>
      </c>
      <c r="B4147" s="96" t="s">
        <v>8486</v>
      </c>
      <c r="C4147" s="95" t="s">
        <v>282</v>
      </c>
      <c r="D4147" s="97">
        <f>VLOOKUP(A4147,emop0321!D:E,2,0)</f>
        <v>6.73</v>
      </c>
      <c r="E4147" s="98"/>
      <c r="F4147" s="98"/>
    </row>
    <row r="4148" ht="11.25" customHeight="1">
      <c r="A4148" s="95" t="s">
        <v>8487</v>
      </c>
      <c r="B4148" s="96" t="s">
        <v>8488</v>
      </c>
      <c r="C4148" s="95" t="s">
        <v>282</v>
      </c>
      <c r="D4148" s="97">
        <f>VLOOKUP(A4148,emop0321!D:E,2,0)</f>
        <v>5.18</v>
      </c>
      <c r="E4148" s="98"/>
      <c r="F4148" s="98"/>
    </row>
    <row r="4149" ht="11.25" customHeight="1">
      <c r="A4149" s="95" t="s">
        <v>8489</v>
      </c>
      <c r="B4149" s="96" t="s">
        <v>8490</v>
      </c>
      <c r="C4149" s="95" t="s">
        <v>282</v>
      </c>
      <c r="D4149" s="97">
        <f>VLOOKUP(A4149,emop0321!D:E,2,0)</f>
        <v>11.5</v>
      </c>
      <c r="E4149" s="98"/>
      <c r="F4149" s="98"/>
    </row>
    <row r="4150" ht="11.25" customHeight="1">
      <c r="A4150" s="95" t="s">
        <v>8491</v>
      </c>
      <c r="B4150" s="96" t="s">
        <v>8492</v>
      </c>
      <c r="C4150" s="95" t="s">
        <v>282</v>
      </c>
      <c r="D4150" s="97">
        <f>VLOOKUP(A4150,emop0321!D:E,2,0)</f>
        <v>21.48</v>
      </c>
      <c r="E4150" s="98"/>
      <c r="F4150" s="98"/>
    </row>
    <row r="4151" ht="11.25" customHeight="1">
      <c r="A4151" s="95" t="s">
        <v>8493</v>
      </c>
      <c r="B4151" s="96" t="s">
        <v>8494</v>
      </c>
      <c r="C4151" s="95" t="s">
        <v>282</v>
      </c>
      <c r="D4151" s="97">
        <f>VLOOKUP(A4151,emop0321!D:E,2,0)</f>
        <v>19.77</v>
      </c>
      <c r="E4151" s="98"/>
      <c r="F4151" s="98"/>
    </row>
    <row r="4152" ht="11.25" customHeight="1">
      <c r="A4152" s="95" t="s">
        <v>8495</v>
      </c>
      <c r="B4152" s="96" t="s">
        <v>8496</v>
      </c>
      <c r="C4152" s="95" t="s">
        <v>282</v>
      </c>
      <c r="D4152" s="97">
        <f>VLOOKUP(A4152,emop0321!D:E,2,0)</f>
        <v>35.32</v>
      </c>
      <c r="E4152" s="98"/>
      <c r="F4152" s="98"/>
    </row>
    <row r="4153" ht="11.25" customHeight="1">
      <c r="A4153" s="95" t="s">
        <v>8497</v>
      </c>
      <c r="B4153" s="96" t="s">
        <v>8498</v>
      </c>
      <c r="C4153" s="95" t="s">
        <v>282</v>
      </c>
      <c r="D4153" s="97">
        <f>VLOOKUP(A4153,emop0321!D:E,2,0)</f>
        <v>47.72</v>
      </c>
      <c r="E4153" s="98"/>
      <c r="F4153" s="98"/>
    </row>
    <row r="4154" ht="11.25" customHeight="1">
      <c r="A4154" s="95" t="s">
        <v>8499</v>
      </c>
      <c r="B4154" s="96" t="s">
        <v>8500</v>
      </c>
      <c r="C4154" s="95" t="s">
        <v>282</v>
      </c>
      <c r="D4154" s="97">
        <f>VLOOKUP(A4154,emop0321!D:E,2,0)</f>
        <v>100.29</v>
      </c>
      <c r="E4154" s="98"/>
      <c r="F4154" s="98"/>
    </row>
    <row r="4155" ht="11.25" customHeight="1">
      <c r="A4155" s="95" t="s">
        <v>8501</v>
      </c>
      <c r="B4155" s="96" t="s">
        <v>8502</v>
      </c>
      <c r="C4155" s="95" t="s">
        <v>282</v>
      </c>
      <c r="D4155" s="97">
        <f>VLOOKUP(A4155,emop0321!D:E,2,0)</f>
        <v>12.69</v>
      </c>
      <c r="E4155" s="98"/>
      <c r="F4155" s="98"/>
    </row>
    <row r="4156" ht="11.25" customHeight="1">
      <c r="A4156" s="95" t="s">
        <v>8503</v>
      </c>
      <c r="B4156" s="96" t="s">
        <v>8504</v>
      </c>
      <c r="C4156" s="95" t="s">
        <v>282</v>
      </c>
      <c r="D4156" s="97">
        <f>VLOOKUP(A4156,emop0321!D:E,2,0)</f>
        <v>29.57</v>
      </c>
      <c r="E4156" s="98"/>
      <c r="F4156" s="98"/>
    </row>
    <row r="4157" ht="11.25" customHeight="1">
      <c r="A4157" s="95" t="s">
        <v>8505</v>
      </c>
      <c r="B4157" s="96" t="s">
        <v>8506</v>
      </c>
      <c r="C4157" s="95" t="s">
        <v>282</v>
      </c>
      <c r="D4157" s="97">
        <f>VLOOKUP(A4157,emop0321!D:E,2,0)</f>
        <v>51.71</v>
      </c>
      <c r="E4157" s="98"/>
      <c r="F4157" s="98"/>
    </row>
    <row r="4158" ht="11.25" customHeight="1">
      <c r="A4158" s="95" t="s">
        <v>8507</v>
      </c>
      <c r="B4158" s="96" t="s">
        <v>8508</v>
      </c>
      <c r="C4158" s="95" t="s">
        <v>282</v>
      </c>
      <c r="D4158" s="97">
        <f>VLOOKUP(A4158,emop0321!D:E,2,0)</f>
        <v>13.07</v>
      </c>
      <c r="E4158" s="98"/>
      <c r="F4158" s="98"/>
    </row>
    <row r="4159" ht="11.25" customHeight="1">
      <c r="A4159" s="95" t="s">
        <v>8509</v>
      </c>
      <c r="B4159" s="96" t="s">
        <v>8510</v>
      </c>
      <c r="C4159" s="95" t="s">
        <v>282</v>
      </c>
      <c r="D4159" s="97">
        <f>VLOOKUP(A4159,emop0321!D:E,2,0)</f>
        <v>30.43</v>
      </c>
      <c r="E4159" s="98"/>
      <c r="F4159" s="98"/>
    </row>
    <row r="4160" ht="11.25" customHeight="1">
      <c r="A4160" s="95" t="s">
        <v>8511</v>
      </c>
      <c r="B4160" s="96" t="s">
        <v>8512</v>
      </c>
      <c r="C4160" s="95" t="s">
        <v>282</v>
      </c>
      <c r="D4160" s="97">
        <f>VLOOKUP(A4160,emop0321!D:E,2,0)</f>
        <v>52.8</v>
      </c>
      <c r="E4160" s="98"/>
      <c r="F4160" s="98"/>
    </row>
    <row r="4161" ht="11.25" customHeight="1">
      <c r="A4161" s="95" t="s">
        <v>8513</v>
      </c>
      <c r="B4161" s="96" t="s">
        <v>8514</v>
      </c>
      <c r="C4161" s="95" t="s">
        <v>282</v>
      </c>
      <c r="D4161" s="97">
        <f>VLOOKUP(A4161,emop0321!D:E,2,0)</f>
        <v>28.11</v>
      </c>
      <c r="E4161" s="98"/>
      <c r="F4161" s="98"/>
    </row>
    <row r="4162" ht="11.25" customHeight="1">
      <c r="A4162" s="95" t="s">
        <v>8515</v>
      </c>
      <c r="B4162" s="96" t="s">
        <v>8516</v>
      </c>
      <c r="C4162" s="95" t="s">
        <v>282</v>
      </c>
      <c r="D4162" s="97">
        <f>VLOOKUP(A4162,emop0321!D:E,2,0)</f>
        <v>44.17</v>
      </c>
      <c r="E4162" s="98"/>
      <c r="F4162" s="98"/>
    </row>
    <row r="4163" ht="11.25" customHeight="1">
      <c r="A4163" s="95" t="s">
        <v>8517</v>
      </c>
      <c r="B4163" s="96" t="s">
        <v>8518</v>
      </c>
      <c r="C4163" s="95" t="s">
        <v>282</v>
      </c>
      <c r="D4163" s="97">
        <f>VLOOKUP(A4163,emop0321!D:E,2,0)</f>
        <v>125.41</v>
      </c>
      <c r="E4163" s="98"/>
      <c r="F4163" s="98"/>
    </row>
    <row r="4164" ht="11.25" customHeight="1">
      <c r="A4164" s="95" t="s">
        <v>8519</v>
      </c>
      <c r="B4164" s="96" t="s">
        <v>8520</v>
      </c>
      <c r="C4164" s="95" t="s">
        <v>282</v>
      </c>
      <c r="D4164" s="97">
        <f>VLOOKUP(A4164,emop0321!D:E,2,0)</f>
        <v>47.66</v>
      </c>
      <c r="E4164" s="98"/>
      <c r="F4164" s="98"/>
    </row>
    <row r="4165" ht="11.25" customHeight="1">
      <c r="A4165" s="95" t="s">
        <v>8521</v>
      </c>
      <c r="B4165" s="96" t="s">
        <v>8522</v>
      </c>
      <c r="C4165" s="95" t="s">
        <v>282</v>
      </c>
      <c r="D4165" s="97">
        <f>VLOOKUP(A4165,emop0321!D:E,2,0)</f>
        <v>80.57</v>
      </c>
      <c r="E4165" s="98"/>
      <c r="F4165" s="98"/>
    </row>
    <row r="4166" ht="11.25" customHeight="1">
      <c r="A4166" s="95" t="s">
        <v>8523</v>
      </c>
      <c r="B4166" s="96" t="s">
        <v>8524</v>
      </c>
      <c r="C4166" s="95" t="s">
        <v>282</v>
      </c>
      <c r="D4166" s="97">
        <f>VLOOKUP(A4166,emop0321!D:E,2,0)</f>
        <v>102.38</v>
      </c>
      <c r="E4166" s="98"/>
      <c r="F4166" s="98"/>
    </row>
    <row r="4167" ht="11.25" customHeight="1">
      <c r="A4167" s="95" t="s">
        <v>8525</v>
      </c>
      <c r="B4167" s="96" t="s">
        <v>8526</v>
      </c>
      <c r="C4167" s="95" t="s">
        <v>282</v>
      </c>
      <c r="D4167" s="97">
        <f>VLOOKUP(A4167,emop0321!D:E,2,0)</f>
        <v>38.36</v>
      </c>
      <c r="E4167" s="98"/>
      <c r="F4167" s="98"/>
    </row>
    <row r="4168" ht="11.25" customHeight="1">
      <c r="A4168" s="95" t="s">
        <v>8527</v>
      </c>
      <c r="B4168" s="96" t="s">
        <v>8528</v>
      </c>
      <c r="C4168" s="95" t="s">
        <v>282</v>
      </c>
      <c r="D4168" s="97">
        <f>VLOOKUP(A4168,emop0321!D:E,2,0)</f>
        <v>73.39</v>
      </c>
      <c r="E4168" s="98"/>
      <c r="F4168" s="98"/>
    </row>
    <row r="4169" ht="11.25" customHeight="1">
      <c r="A4169" s="95" t="s">
        <v>8529</v>
      </c>
      <c r="B4169" s="96" t="s">
        <v>8530</v>
      </c>
      <c r="C4169" s="95" t="s">
        <v>282</v>
      </c>
      <c r="D4169" s="97">
        <f>VLOOKUP(A4169,emop0321!D:E,2,0)</f>
        <v>100.45</v>
      </c>
      <c r="E4169" s="98"/>
      <c r="F4169" s="98"/>
    </row>
    <row r="4170" ht="11.25" customHeight="1">
      <c r="A4170" s="95" t="s">
        <v>8531</v>
      </c>
      <c r="B4170" s="96" t="s">
        <v>8532</v>
      </c>
      <c r="C4170" s="95" t="s">
        <v>282</v>
      </c>
      <c r="D4170" s="97">
        <f>VLOOKUP(A4170,emop0321!D:E,2,0)</f>
        <v>6.25</v>
      </c>
      <c r="E4170" s="98"/>
      <c r="F4170" s="98"/>
    </row>
    <row r="4171" ht="11.25" customHeight="1">
      <c r="A4171" s="95" t="s">
        <v>8533</v>
      </c>
      <c r="B4171" s="96" t="s">
        <v>8534</v>
      </c>
      <c r="C4171" s="95" t="s">
        <v>282</v>
      </c>
      <c r="D4171" s="97">
        <f>VLOOKUP(A4171,emop0321!D:E,2,0)</f>
        <v>6.94</v>
      </c>
      <c r="E4171" s="98"/>
      <c r="F4171" s="98"/>
    </row>
    <row r="4172" ht="11.25" customHeight="1">
      <c r="A4172" s="95" t="s">
        <v>8535</v>
      </c>
      <c r="B4172" s="96" t="s">
        <v>8536</v>
      </c>
      <c r="C4172" s="95" t="s">
        <v>282</v>
      </c>
      <c r="D4172" s="97">
        <f>VLOOKUP(A4172,emop0321!D:E,2,0)</f>
        <v>18.33</v>
      </c>
      <c r="E4172" s="98"/>
      <c r="F4172" s="98"/>
    </row>
    <row r="4173" ht="11.25" customHeight="1">
      <c r="A4173" s="95" t="s">
        <v>8537</v>
      </c>
      <c r="B4173" s="96" t="s">
        <v>8538</v>
      </c>
      <c r="C4173" s="95" t="s">
        <v>282</v>
      </c>
      <c r="D4173" s="97">
        <f>VLOOKUP(A4173,emop0321!D:E,2,0)</f>
        <v>17.4</v>
      </c>
      <c r="E4173" s="98"/>
      <c r="F4173" s="98"/>
    </row>
    <row r="4174" ht="11.25" customHeight="1">
      <c r="A4174" s="95" t="s">
        <v>8539</v>
      </c>
      <c r="B4174" s="96" t="s">
        <v>8540</v>
      </c>
      <c r="C4174" s="95" t="s">
        <v>282</v>
      </c>
      <c r="D4174" s="97">
        <f>VLOOKUP(A4174,emop0321!D:E,2,0)</f>
        <v>28.14</v>
      </c>
      <c r="E4174" s="98"/>
      <c r="F4174" s="98"/>
    </row>
    <row r="4175" ht="11.25" customHeight="1">
      <c r="A4175" s="95" t="s">
        <v>8541</v>
      </c>
      <c r="B4175" s="96" t="s">
        <v>8542</v>
      </c>
      <c r="C4175" s="95" t="s">
        <v>282</v>
      </c>
      <c r="D4175" s="97">
        <f>VLOOKUP(A4175,emop0321!D:E,2,0)</f>
        <v>50.42</v>
      </c>
      <c r="E4175" s="98"/>
      <c r="F4175" s="98"/>
    </row>
    <row r="4176" ht="11.25" customHeight="1">
      <c r="A4176" s="95" t="s">
        <v>8543</v>
      </c>
      <c r="B4176" s="96" t="s">
        <v>8544</v>
      </c>
      <c r="C4176" s="95" t="s">
        <v>282</v>
      </c>
      <c r="D4176" s="97">
        <f>VLOOKUP(A4176,emop0321!D:E,2,0)</f>
        <v>8.93</v>
      </c>
      <c r="E4176" s="98"/>
      <c r="F4176" s="98"/>
    </row>
    <row r="4177" ht="11.25" customHeight="1">
      <c r="A4177" s="95" t="s">
        <v>8545</v>
      </c>
      <c r="B4177" s="96" t="s">
        <v>8546</v>
      </c>
      <c r="C4177" s="95" t="s">
        <v>282</v>
      </c>
      <c r="D4177" s="97">
        <f>VLOOKUP(A4177,emop0321!D:E,2,0)</f>
        <v>19.56</v>
      </c>
      <c r="E4177" s="98"/>
      <c r="F4177" s="98"/>
    </row>
    <row r="4178" ht="11.25" customHeight="1">
      <c r="A4178" s="95" t="s">
        <v>8547</v>
      </c>
      <c r="B4178" s="96" t="s">
        <v>8548</v>
      </c>
      <c r="C4178" s="95" t="s">
        <v>282</v>
      </c>
      <c r="D4178" s="97">
        <f>VLOOKUP(A4178,emop0321!D:E,2,0)</f>
        <v>26.65</v>
      </c>
      <c r="E4178" s="98"/>
      <c r="F4178" s="98"/>
    </row>
    <row r="4179" ht="11.25" customHeight="1">
      <c r="A4179" s="95" t="s">
        <v>8549</v>
      </c>
      <c r="B4179" s="96" t="s">
        <v>8550</v>
      </c>
      <c r="C4179" s="95" t="s">
        <v>282</v>
      </c>
      <c r="D4179" s="97">
        <f>VLOOKUP(A4179,emop0321!D:E,2,0)</f>
        <v>14.97</v>
      </c>
      <c r="E4179" s="98"/>
      <c r="F4179" s="98"/>
    </row>
    <row r="4180" ht="11.25" customHeight="1">
      <c r="A4180" s="95" t="s">
        <v>8551</v>
      </c>
      <c r="B4180" s="96" t="s">
        <v>8552</v>
      </c>
      <c r="C4180" s="95" t="s">
        <v>282</v>
      </c>
      <c r="D4180" s="97">
        <f>VLOOKUP(A4180,emop0321!D:E,2,0)</f>
        <v>47.63</v>
      </c>
      <c r="E4180" s="98"/>
      <c r="F4180" s="98"/>
    </row>
    <row r="4181" ht="11.25" customHeight="1">
      <c r="A4181" s="95" t="s">
        <v>8553</v>
      </c>
      <c r="B4181" s="96" t="s">
        <v>8554</v>
      </c>
      <c r="C4181" s="95" t="s">
        <v>282</v>
      </c>
      <c r="D4181" s="97">
        <f>VLOOKUP(A4181,emop0321!D:E,2,0)</f>
        <v>26.56</v>
      </c>
      <c r="E4181" s="98"/>
      <c r="F4181" s="98"/>
    </row>
    <row r="4182" ht="11.25" customHeight="1">
      <c r="A4182" s="95" t="s">
        <v>8555</v>
      </c>
      <c r="B4182" s="96" t="s">
        <v>8556</v>
      </c>
      <c r="C4182" s="95" t="s">
        <v>282</v>
      </c>
      <c r="D4182" s="97">
        <f>VLOOKUP(A4182,emop0321!D:E,2,0)</f>
        <v>80.6</v>
      </c>
      <c r="E4182" s="98"/>
      <c r="F4182" s="98"/>
    </row>
    <row r="4183" ht="11.25" customHeight="1">
      <c r="A4183" s="95" t="s">
        <v>8557</v>
      </c>
      <c r="B4183" s="96" t="s">
        <v>8558</v>
      </c>
      <c r="C4183" s="95" t="s">
        <v>282</v>
      </c>
      <c r="D4183" s="97">
        <f>VLOOKUP(A4183,emop0321!D:E,2,0)</f>
        <v>95.46</v>
      </c>
      <c r="E4183" s="98"/>
      <c r="F4183" s="98"/>
    </row>
    <row r="4184" ht="11.25" customHeight="1">
      <c r="A4184" s="95" t="s">
        <v>8559</v>
      </c>
      <c r="B4184" s="96" t="s">
        <v>8560</v>
      </c>
      <c r="C4184" s="95" t="s">
        <v>282</v>
      </c>
      <c r="D4184" s="97">
        <f>VLOOKUP(A4184,emop0321!D:E,2,0)</f>
        <v>41.66</v>
      </c>
      <c r="E4184" s="98"/>
      <c r="F4184" s="98"/>
    </row>
    <row r="4185" ht="11.25" customHeight="1">
      <c r="A4185" s="95" t="s">
        <v>8561</v>
      </c>
      <c r="B4185" s="96" t="s">
        <v>8562</v>
      </c>
      <c r="C4185" s="95" t="s">
        <v>282</v>
      </c>
      <c r="D4185" s="97">
        <f>VLOOKUP(A4185,emop0321!D:E,2,0)</f>
        <v>9.14</v>
      </c>
      <c r="E4185" s="98"/>
      <c r="F4185" s="98"/>
    </row>
    <row r="4186" ht="11.25" customHeight="1">
      <c r="A4186" s="95" t="s">
        <v>8563</v>
      </c>
      <c r="B4186" s="96" t="s">
        <v>8564</v>
      </c>
      <c r="C4186" s="95" t="s">
        <v>282</v>
      </c>
      <c r="D4186" s="97">
        <f>VLOOKUP(A4186,emop0321!D:E,2,0)</f>
        <v>15.02</v>
      </c>
      <c r="E4186" s="98"/>
      <c r="F4186" s="98"/>
    </row>
    <row r="4187" ht="11.25" customHeight="1">
      <c r="A4187" s="95" t="s">
        <v>8565</v>
      </c>
      <c r="B4187" s="96" t="s">
        <v>8566</v>
      </c>
      <c r="C4187" s="95" t="s">
        <v>361</v>
      </c>
      <c r="D4187" s="97">
        <f>VLOOKUP(A4187,emop0321!D:E,2,0)</f>
        <v>36.33</v>
      </c>
      <c r="E4187" s="98"/>
      <c r="F4187" s="98"/>
    </row>
    <row r="4188" ht="11.25" customHeight="1">
      <c r="A4188" s="95" t="s">
        <v>8567</v>
      </c>
      <c r="B4188" s="96" t="s">
        <v>8568</v>
      </c>
      <c r="C4188" s="95" t="s">
        <v>361</v>
      </c>
      <c r="D4188" s="97">
        <f>VLOOKUP(A4188,emop0321!D:E,2,0)</f>
        <v>58.14</v>
      </c>
      <c r="E4188" s="98"/>
      <c r="F4188" s="98"/>
    </row>
    <row r="4189" ht="11.25" customHeight="1">
      <c r="A4189" s="95" t="s">
        <v>8569</v>
      </c>
      <c r="B4189" s="96" t="s">
        <v>8570</v>
      </c>
      <c r="C4189" s="95" t="s">
        <v>361</v>
      </c>
      <c r="D4189" s="97">
        <f>VLOOKUP(A4189,emop0321!D:E,2,0)</f>
        <v>122.48</v>
      </c>
      <c r="E4189" s="98"/>
      <c r="F4189" s="98"/>
    </row>
    <row r="4190" ht="11.25" customHeight="1">
      <c r="A4190" s="95" t="s">
        <v>8571</v>
      </c>
      <c r="B4190" s="96" t="s">
        <v>8572</v>
      </c>
      <c r="C4190" s="95" t="s">
        <v>361</v>
      </c>
      <c r="D4190" s="97">
        <f>VLOOKUP(A4190,emop0321!D:E,2,0)</f>
        <v>188.37</v>
      </c>
      <c r="E4190" s="98"/>
      <c r="F4190" s="98"/>
    </row>
    <row r="4191" ht="11.25" customHeight="1">
      <c r="A4191" s="95" t="s">
        <v>8573</v>
      </c>
      <c r="B4191" s="96" t="s">
        <v>8574</v>
      </c>
      <c r="C4191" s="95" t="s">
        <v>361</v>
      </c>
      <c r="D4191" s="97">
        <f>VLOOKUP(A4191,emop0321!D:E,2,0)</f>
        <v>265.15</v>
      </c>
      <c r="E4191" s="98"/>
      <c r="F4191" s="98"/>
    </row>
    <row r="4192" ht="11.25" customHeight="1">
      <c r="A4192" s="95" t="s">
        <v>8575</v>
      </c>
      <c r="B4192" s="96" t="s">
        <v>8576</v>
      </c>
      <c r="C4192" s="95" t="s">
        <v>361</v>
      </c>
      <c r="D4192" s="97">
        <f>VLOOKUP(A4192,emop0321!D:E,2,0)</f>
        <v>795.77</v>
      </c>
      <c r="E4192" s="98"/>
      <c r="F4192" s="98"/>
    </row>
    <row r="4193" ht="11.25" customHeight="1">
      <c r="A4193" s="95" t="s">
        <v>8577</v>
      </c>
      <c r="B4193" s="96" t="s">
        <v>8578</v>
      </c>
      <c r="C4193" s="95" t="s">
        <v>361</v>
      </c>
      <c r="D4193" s="97">
        <f>VLOOKUP(A4193,emop0321!D:E,2,0)</f>
        <v>1165.45</v>
      </c>
      <c r="E4193" s="98"/>
      <c r="F4193" s="98"/>
    </row>
    <row r="4194" ht="11.25" customHeight="1">
      <c r="A4194" s="95" t="s">
        <v>8579</v>
      </c>
      <c r="B4194" s="96" t="s">
        <v>8580</v>
      </c>
      <c r="C4194" s="95" t="s">
        <v>282</v>
      </c>
      <c r="D4194" s="97">
        <f>VLOOKUP(A4194,emop0321!D:E,2,0)</f>
        <v>41.71</v>
      </c>
      <c r="E4194" s="98"/>
      <c r="F4194" s="98"/>
    </row>
    <row r="4195" ht="11.25" customHeight="1">
      <c r="A4195" s="95" t="s">
        <v>8581</v>
      </c>
      <c r="B4195" s="96" t="s">
        <v>8582</v>
      </c>
      <c r="C4195" s="95" t="s">
        <v>282</v>
      </c>
      <c r="D4195" s="97">
        <f>VLOOKUP(A4195,emop0321!D:E,2,0)</f>
        <v>51.53</v>
      </c>
      <c r="E4195" s="98"/>
      <c r="F4195" s="98"/>
    </row>
    <row r="4196" ht="11.25" customHeight="1">
      <c r="A4196" s="95" t="s">
        <v>8583</v>
      </c>
      <c r="B4196" s="96" t="s">
        <v>8584</v>
      </c>
      <c r="C4196" s="95" t="s">
        <v>282</v>
      </c>
      <c r="D4196" s="97">
        <f>VLOOKUP(A4196,emop0321!D:E,2,0)</f>
        <v>89.79</v>
      </c>
      <c r="E4196" s="98"/>
      <c r="F4196" s="98"/>
    </row>
    <row r="4197" ht="11.25" customHeight="1">
      <c r="A4197" s="95" t="s">
        <v>8585</v>
      </c>
      <c r="B4197" s="96" t="s">
        <v>8586</v>
      </c>
      <c r="C4197" s="95" t="s">
        <v>282</v>
      </c>
      <c r="D4197" s="97">
        <f>VLOOKUP(A4197,emop0321!D:E,2,0)</f>
        <v>162.94</v>
      </c>
      <c r="E4197" s="98"/>
      <c r="F4197" s="98"/>
    </row>
    <row r="4198" ht="11.25" customHeight="1">
      <c r="A4198" s="95" t="s">
        <v>8587</v>
      </c>
      <c r="B4198" s="96" t="s">
        <v>8588</v>
      </c>
      <c r="C4198" s="95" t="s">
        <v>282</v>
      </c>
      <c r="D4198" s="97">
        <f>VLOOKUP(A4198,emop0321!D:E,2,0)</f>
        <v>236.92</v>
      </c>
      <c r="E4198" s="98"/>
      <c r="F4198" s="98"/>
    </row>
    <row r="4199" ht="11.25" customHeight="1">
      <c r="A4199" s="95" t="s">
        <v>8589</v>
      </c>
      <c r="B4199" s="96" t="s">
        <v>8590</v>
      </c>
      <c r="C4199" s="95" t="s">
        <v>361</v>
      </c>
      <c r="D4199" s="97">
        <f>VLOOKUP(A4199,emop0321!D:E,2,0)</f>
        <v>6.04</v>
      </c>
      <c r="E4199" s="98"/>
      <c r="F4199" s="98"/>
    </row>
    <row r="4200" ht="11.25" customHeight="1">
      <c r="A4200" s="95" t="s">
        <v>8591</v>
      </c>
      <c r="B4200" s="96" t="s">
        <v>8592</v>
      </c>
      <c r="C4200" s="95" t="s">
        <v>361</v>
      </c>
      <c r="D4200" s="97">
        <f>VLOOKUP(A4200,emop0321!D:E,2,0)</f>
        <v>7.15</v>
      </c>
      <c r="E4200" s="98"/>
      <c r="F4200" s="98"/>
    </row>
    <row r="4201" ht="11.25" customHeight="1">
      <c r="A4201" s="95" t="s">
        <v>8593</v>
      </c>
      <c r="B4201" s="96" t="s">
        <v>8594</v>
      </c>
      <c r="C4201" s="95" t="s">
        <v>361</v>
      </c>
      <c r="D4201" s="97">
        <f>VLOOKUP(A4201,emop0321!D:E,2,0)</f>
        <v>13.28</v>
      </c>
      <c r="E4201" s="98"/>
      <c r="F4201" s="98"/>
    </row>
    <row r="4202" ht="11.25" customHeight="1">
      <c r="A4202" s="95" t="s">
        <v>8595</v>
      </c>
      <c r="B4202" s="96" t="s">
        <v>8596</v>
      </c>
      <c r="C4202" s="95" t="s">
        <v>361</v>
      </c>
      <c r="D4202" s="97">
        <f>VLOOKUP(A4202,emop0321!D:E,2,0)</f>
        <v>21.9</v>
      </c>
      <c r="E4202" s="98"/>
      <c r="F4202" s="98"/>
    </row>
    <row r="4203" ht="11.25" customHeight="1">
      <c r="A4203" s="95" t="s">
        <v>8597</v>
      </c>
      <c r="B4203" s="96" t="s">
        <v>8598</v>
      </c>
      <c r="C4203" s="95" t="s">
        <v>361</v>
      </c>
      <c r="D4203" s="97">
        <f>VLOOKUP(A4203,emop0321!D:E,2,0)</f>
        <v>34.09</v>
      </c>
      <c r="E4203" s="98"/>
      <c r="F4203" s="98"/>
    </row>
    <row r="4204" ht="11.25" customHeight="1">
      <c r="A4204" s="95" t="s">
        <v>8599</v>
      </c>
      <c r="B4204" s="96" t="s">
        <v>8600</v>
      </c>
      <c r="C4204" s="95" t="s">
        <v>361</v>
      </c>
      <c r="D4204" s="97">
        <f>VLOOKUP(A4204,emop0321!D:E,2,0)</f>
        <v>57.37</v>
      </c>
      <c r="E4204" s="98"/>
      <c r="F4204" s="98"/>
    </row>
    <row r="4205" ht="11.25" customHeight="1">
      <c r="A4205" s="95" t="s">
        <v>8601</v>
      </c>
      <c r="B4205" s="96" t="s">
        <v>8602</v>
      </c>
      <c r="C4205" s="95" t="s">
        <v>361</v>
      </c>
      <c r="D4205" s="97">
        <f>VLOOKUP(A4205,emop0321!D:E,2,0)</f>
        <v>76.3</v>
      </c>
      <c r="E4205" s="98"/>
      <c r="F4205" s="98"/>
    </row>
    <row r="4206" ht="11.25" customHeight="1">
      <c r="A4206" s="95" t="s">
        <v>8603</v>
      </c>
      <c r="B4206" s="96" t="s">
        <v>8604</v>
      </c>
      <c r="C4206" s="95" t="s">
        <v>361</v>
      </c>
      <c r="D4206" s="97">
        <f>VLOOKUP(A4206,emop0321!D:E,2,0)</f>
        <v>2</v>
      </c>
      <c r="E4206" s="98"/>
      <c r="F4206" s="98"/>
    </row>
    <row r="4207" ht="11.25" customHeight="1">
      <c r="A4207" s="95" t="s">
        <v>159</v>
      </c>
      <c r="B4207" s="96" t="s">
        <v>8605</v>
      </c>
      <c r="C4207" s="95" t="s">
        <v>361</v>
      </c>
      <c r="D4207" s="97">
        <f>VLOOKUP(A4207,emop0321!D:E,2,0)</f>
        <v>2.34</v>
      </c>
      <c r="E4207" s="98"/>
      <c r="F4207" s="98"/>
    </row>
    <row r="4208" ht="11.25" customHeight="1">
      <c r="A4208" s="95" t="s">
        <v>8606</v>
      </c>
      <c r="B4208" s="96" t="s">
        <v>8607</v>
      </c>
      <c r="C4208" s="95" t="s">
        <v>361</v>
      </c>
      <c r="D4208" s="97">
        <f>VLOOKUP(A4208,emop0321!D:E,2,0)</f>
        <v>5.18</v>
      </c>
      <c r="E4208" s="98"/>
      <c r="F4208" s="98"/>
    </row>
    <row r="4209" ht="11.25" customHeight="1">
      <c r="A4209" s="95" t="s">
        <v>8608</v>
      </c>
      <c r="B4209" s="96" t="s">
        <v>8609</v>
      </c>
      <c r="C4209" s="95" t="s">
        <v>361</v>
      </c>
      <c r="D4209" s="97">
        <f>VLOOKUP(A4209,emop0321!D:E,2,0)</f>
        <v>9.15</v>
      </c>
      <c r="E4209" s="98"/>
      <c r="F4209" s="98"/>
    </row>
    <row r="4210" ht="11.25" customHeight="1">
      <c r="A4210" s="95" t="s">
        <v>8610</v>
      </c>
      <c r="B4210" s="96" t="s">
        <v>8611</v>
      </c>
      <c r="C4210" s="95" t="s">
        <v>361</v>
      </c>
      <c r="D4210" s="97">
        <f>VLOOKUP(A4210,emop0321!D:E,2,0)</f>
        <v>9.24</v>
      </c>
      <c r="E4210" s="98"/>
      <c r="F4210" s="98"/>
    </row>
    <row r="4211" ht="11.25" customHeight="1">
      <c r="A4211" s="95" t="s">
        <v>8612</v>
      </c>
      <c r="B4211" s="96" t="s">
        <v>8613</v>
      </c>
      <c r="C4211" s="95" t="s">
        <v>361</v>
      </c>
      <c r="D4211" s="97">
        <f>VLOOKUP(A4211,emop0321!D:E,2,0)</f>
        <v>14.59</v>
      </c>
      <c r="E4211" s="98"/>
      <c r="F4211" s="98"/>
    </row>
    <row r="4212" ht="11.25" customHeight="1">
      <c r="A4212" s="95" t="s">
        <v>8614</v>
      </c>
      <c r="B4212" s="96" t="s">
        <v>8615</v>
      </c>
      <c r="C4212" s="95" t="s">
        <v>361</v>
      </c>
      <c r="D4212" s="97">
        <f>VLOOKUP(A4212,emop0321!D:E,2,0)</f>
        <v>31.82</v>
      </c>
      <c r="E4212" s="98"/>
      <c r="F4212" s="98"/>
    </row>
    <row r="4213" ht="11.25" customHeight="1">
      <c r="A4213" s="95" t="s">
        <v>8616</v>
      </c>
      <c r="B4213" s="96" t="s">
        <v>8617</v>
      </c>
      <c r="C4213" s="95" t="s">
        <v>361</v>
      </c>
      <c r="D4213" s="97">
        <f>VLOOKUP(A4213,emop0321!D:E,2,0)</f>
        <v>37.46</v>
      </c>
      <c r="E4213" s="98"/>
      <c r="F4213" s="98"/>
    </row>
    <row r="4214" ht="11.25" customHeight="1">
      <c r="A4214" s="95" t="s">
        <v>8618</v>
      </c>
      <c r="B4214" s="96" t="s">
        <v>8619</v>
      </c>
      <c r="C4214" s="95" t="s">
        <v>361</v>
      </c>
      <c r="D4214" s="97">
        <f>VLOOKUP(A4214,emop0321!D:E,2,0)</f>
        <v>51.53</v>
      </c>
      <c r="E4214" s="98"/>
      <c r="F4214" s="98"/>
    </row>
    <row r="4215" ht="11.25" customHeight="1">
      <c r="A4215" s="95" t="s">
        <v>8620</v>
      </c>
      <c r="B4215" s="96" t="s">
        <v>8621</v>
      </c>
      <c r="C4215" s="95" t="s">
        <v>361</v>
      </c>
      <c r="D4215" s="97">
        <f>VLOOKUP(A4215,emop0321!D:E,2,0)</f>
        <v>24.32</v>
      </c>
      <c r="E4215" s="98"/>
      <c r="F4215" s="98"/>
    </row>
    <row r="4216" ht="11.25" customHeight="1">
      <c r="A4216" s="95" t="s">
        <v>8622</v>
      </c>
      <c r="B4216" s="96" t="s">
        <v>8623</v>
      </c>
      <c r="C4216" s="95" t="s">
        <v>361</v>
      </c>
      <c r="D4216" s="97">
        <f>VLOOKUP(A4216,emop0321!D:E,2,0)</f>
        <v>48.9</v>
      </c>
      <c r="E4216" s="98"/>
      <c r="F4216" s="98"/>
    </row>
    <row r="4217" ht="11.25" customHeight="1">
      <c r="A4217" s="95" t="s">
        <v>8624</v>
      </c>
      <c r="B4217" s="96" t="s">
        <v>8625</v>
      </c>
      <c r="C4217" s="95" t="s">
        <v>361</v>
      </c>
      <c r="D4217" s="97">
        <f>VLOOKUP(A4217,emop0321!D:E,2,0)</f>
        <v>75.39</v>
      </c>
      <c r="E4217" s="98"/>
      <c r="F4217" s="98"/>
    </row>
    <row r="4218" ht="11.25" customHeight="1">
      <c r="A4218" s="95" t="s">
        <v>8626</v>
      </c>
      <c r="B4218" s="96" t="s">
        <v>8627</v>
      </c>
      <c r="C4218" s="95" t="s">
        <v>361</v>
      </c>
      <c r="D4218" s="97">
        <f>VLOOKUP(A4218,emop0321!D:E,2,0)</f>
        <v>162.84</v>
      </c>
      <c r="E4218" s="98"/>
      <c r="F4218" s="98"/>
    </row>
    <row r="4219" ht="11.25" customHeight="1">
      <c r="A4219" s="95" t="s">
        <v>8628</v>
      </c>
      <c r="B4219" s="96" t="s">
        <v>8629</v>
      </c>
      <c r="C4219" s="95" t="s">
        <v>361</v>
      </c>
      <c r="D4219" s="97">
        <f>VLOOKUP(A4219,emop0321!D:E,2,0)</f>
        <v>268.32</v>
      </c>
      <c r="E4219" s="98"/>
      <c r="F4219" s="98"/>
    </row>
    <row r="4220" ht="11.25" customHeight="1">
      <c r="A4220" s="95" t="s">
        <v>8630</v>
      </c>
      <c r="B4220" s="96" t="s">
        <v>8631</v>
      </c>
      <c r="C4220" s="95" t="s">
        <v>361</v>
      </c>
      <c r="D4220" s="97">
        <f>VLOOKUP(A4220,emop0321!D:E,2,0)</f>
        <v>304.37</v>
      </c>
      <c r="E4220" s="98"/>
      <c r="F4220" s="98"/>
    </row>
    <row r="4221" ht="11.25" customHeight="1">
      <c r="A4221" s="95" t="s">
        <v>8632</v>
      </c>
      <c r="B4221" s="96" t="s">
        <v>8633</v>
      </c>
      <c r="C4221" s="95" t="s">
        <v>361</v>
      </c>
      <c r="D4221" s="97">
        <f>VLOOKUP(A4221,emop0321!D:E,2,0)</f>
        <v>332.16</v>
      </c>
      <c r="E4221" s="98"/>
      <c r="F4221" s="98"/>
    </row>
    <row r="4222" ht="11.25" customHeight="1">
      <c r="A4222" s="95" t="s">
        <v>8634</v>
      </c>
      <c r="B4222" s="96" t="s">
        <v>8635</v>
      </c>
      <c r="C4222" s="95" t="s">
        <v>282</v>
      </c>
      <c r="D4222" s="97">
        <f>VLOOKUP(A4222,emop0321!D:E,2,0)</f>
        <v>28.2</v>
      </c>
      <c r="E4222" s="98"/>
      <c r="F4222" s="98"/>
    </row>
    <row r="4223" ht="11.25" customHeight="1">
      <c r="A4223" s="95" t="s">
        <v>8636</v>
      </c>
      <c r="B4223" s="96" t="s">
        <v>8637</v>
      </c>
      <c r="C4223" s="95" t="s">
        <v>282</v>
      </c>
      <c r="D4223" s="97">
        <f>VLOOKUP(A4223,emop0321!D:E,2,0)</f>
        <v>103.97</v>
      </c>
      <c r="E4223" s="98"/>
      <c r="F4223" s="98"/>
    </row>
    <row r="4224" ht="11.25" customHeight="1">
      <c r="A4224" s="95" t="s">
        <v>8638</v>
      </c>
      <c r="B4224" s="96" t="s">
        <v>8639</v>
      </c>
      <c r="C4224" s="95" t="s">
        <v>282</v>
      </c>
      <c r="D4224" s="97">
        <f>VLOOKUP(A4224,emop0321!D:E,2,0)</f>
        <v>16.86</v>
      </c>
      <c r="E4224" s="98"/>
      <c r="F4224" s="98"/>
    </row>
    <row r="4225" ht="11.25" customHeight="1">
      <c r="A4225" s="95" t="s">
        <v>8640</v>
      </c>
      <c r="B4225" s="96" t="s">
        <v>8641</v>
      </c>
      <c r="C4225" s="95" t="s">
        <v>282</v>
      </c>
      <c r="D4225" s="97">
        <f>VLOOKUP(A4225,emop0321!D:E,2,0)</f>
        <v>65.71</v>
      </c>
      <c r="E4225" s="98"/>
      <c r="F4225" s="98"/>
    </row>
    <row r="4226" ht="11.25" customHeight="1">
      <c r="A4226" s="95" t="s">
        <v>8642</v>
      </c>
      <c r="B4226" s="96" t="s">
        <v>8643</v>
      </c>
      <c r="C4226" s="95" t="s">
        <v>282</v>
      </c>
      <c r="D4226" s="97">
        <f>VLOOKUP(A4226,emop0321!D:E,2,0)</f>
        <v>34.48</v>
      </c>
      <c r="E4226" s="98"/>
      <c r="F4226" s="98"/>
    </row>
    <row r="4227" ht="11.25" customHeight="1">
      <c r="A4227" s="95" t="s">
        <v>8644</v>
      </c>
      <c r="B4227" s="96" t="s">
        <v>8645</v>
      </c>
      <c r="C4227" s="95" t="s">
        <v>282</v>
      </c>
      <c r="D4227" s="97">
        <f>VLOOKUP(A4227,emop0321!D:E,2,0)</f>
        <v>107.51</v>
      </c>
      <c r="E4227" s="98"/>
      <c r="F4227" s="98"/>
    </row>
    <row r="4228" ht="11.25" customHeight="1">
      <c r="A4228" s="95" t="s">
        <v>8646</v>
      </c>
      <c r="B4228" s="96" t="s">
        <v>8647</v>
      </c>
      <c r="C4228" s="95" t="s">
        <v>282</v>
      </c>
      <c r="D4228" s="97">
        <f>VLOOKUP(A4228,emop0321!D:E,2,0)</f>
        <v>5.75</v>
      </c>
      <c r="E4228" s="98"/>
      <c r="F4228" s="98"/>
    </row>
    <row r="4229" ht="11.25" customHeight="1">
      <c r="A4229" s="95" t="s">
        <v>8648</v>
      </c>
      <c r="B4229" s="96" t="s">
        <v>8649</v>
      </c>
      <c r="C4229" s="95" t="s">
        <v>282</v>
      </c>
      <c r="D4229" s="97">
        <f>VLOOKUP(A4229,emop0321!D:E,2,0)</f>
        <v>63.13</v>
      </c>
      <c r="E4229" s="98"/>
      <c r="F4229" s="98"/>
    </row>
    <row r="4230" ht="11.25" customHeight="1">
      <c r="A4230" s="95" t="s">
        <v>8650</v>
      </c>
      <c r="B4230" s="96" t="s">
        <v>8651</v>
      </c>
      <c r="C4230" s="95" t="s">
        <v>282</v>
      </c>
      <c r="D4230" s="97">
        <f>VLOOKUP(A4230,emop0321!D:E,2,0)</f>
        <v>32.35</v>
      </c>
      <c r="E4230" s="98"/>
      <c r="F4230" s="98"/>
    </row>
    <row r="4231" ht="11.25" customHeight="1">
      <c r="A4231" s="95" t="s">
        <v>8652</v>
      </c>
      <c r="B4231" s="96" t="s">
        <v>8653</v>
      </c>
      <c r="C4231" s="95" t="s">
        <v>282</v>
      </c>
      <c r="D4231" s="97">
        <f>VLOOKUP(A4231,emop0321!D:E,2,0)</f>
        <v>63.29</v>
      </c>
      <c r="E4231" s="98"/>
      <c r="F4231" s="98"/>
    </row>
    <row r="4232" ht="11.25" customHeight="1">
      <c r="A4232" s="95" t="s">
        <v>8654</v>
      </c>
      <c r="B4232" s="96" t="s">
        <v>8655</v>
      </c>
      <c r="C4232" s="95" t="s">
        <v>282</v>
      </c>
      <c r="D4232" s="97">
        <f>VLOOKUP(A4232,emop0321!D:E,2,0)</f>
        <v>1944.65</v>
      </c>
      <c r="E4232" s="98"/>
      <c r="F4232" s="98"/>
    </row>
    <row r="4233" ht="11.25" customHeight="1">
      <c r="A4233" s="95" t="s">
        <v>8656</v>
      </c>
      <c r="B4233" s="96" t="s">
        <v>8657</v>
      </c>
      <c r="C4233" s="95" t="s">
        <v>282</v>
      </c>
      <c r="D4233" s="97">
        <f>VLOOKUP(A4233,emop0321!D:E,2,0)</f>
        <v>46.75</v>
      </c>
      <c r="E4233" s="98"/>
      <c r="F4233" s="98"/>
    </row>
    <row r="4234" ht="11.25" customHeight="1">
      <c r="A4234" s="95" t="s">
        <v>8658</v>
      </c>
      <c r="B4234" s="96" t="s">
        <v>8659</v>
      </c>
      <c r="C4234" s="95" t="s">
        <v>282</v>
      </c>
      <c r="D4234" s="97">
        <f>VLOOKUP(A4234,emop0321!D:E,2,0)</f>
        <v>74.2</v>
      </c>
      <c r="E4234" s="98"/>
      <c r="F4234" s="98"/>
    </row>
    <row r="4235" ht="11.25" customHeight="1">
      <c r="A4235" s="95" t="s">
        <v>8660</v>
      </c>
      <c r="B4235" s="96" t="s">
        <v>8661</v>
      </c>
      <c r="C4235" s="95" t="s">
        <v>361</v>
      </c>
      <c r="D4235" s="97">
        <f>VLOOKUP(A4235,emop0321!D:E,2,0)</f>
        <v>120.18</v>
      </c>
      <c r="E4235" s="98"/>
      <c r="F4235" s="98"/>
    </row>
    <row r="4236" ht="11.25" customHeight="1">
      <c r="A4236" s="95" t="s">
        <v>8662</v>
      </c>
      <c r="B4236" s="96" t="s">
        <v>8663</v>
      </c>
      <c r="C4236" s="95" t="s">
        <v>361</v>
      </c>
      <c r="D4236" s="97">
        <f>VLOOKUP(A4236,emop0321!D:E,2,0)</f>
        <v>160.27</v>
      </c>
      <c r="E4236" s="98"/>
      <c r="F4236" s="98"/>
    </row>
    <row r="4237" ht="11.25" customHeight="1">
      <c r="A4237" s="95" t="s">
        <v>8664</v>
      </c>
      <c r="B4237" s="96" t="s">
        <v>8665</v>
      </c>
      <c r="C4237" s="95" t="s">
        <v>361</v>
      </c>
      <c r="D4237" s="97">
        <f>VLOOKUP(A4237,emop0321!D:E,2,0)</f>
        <v>240.82</v>
      </c>
      <c r="E4237" s="98"/>
      <c r="F4237" s="98"/>
    </row>
    <row r="4238" ht="11.25" customHeight="1">
      <c r="A4238" s="95" t="s">
        <v>8666</v>
      </c>
      <c r="B4238" s="96" t="s">
        <v>8667</v>
      </c>
      <c r="C4238" s="95" t="s">
        <v>361</v>
      </c>
      <c r="D4238" s="97">
        <f>VLOOKUP(A4238,emop0321!D:E,2,0)</f>
        <v>288.97</v>
      </c>
      <c r="E4238" s="98"/>
      <c r="F4238" s="98"/>
    </row>
    <row r="4239" ht="11.25" customHeight="1">
      <c r="A4239" s="95" t="s">
        <v>8668</v>
      </c>
      <c r="B4239" s="96" t="s">
        <v>8669</v>
      </c>
      <c r="C4239" s="95" t="s">
        <v>361</v>
      </c>
      <c r="D4239" s="97">
        <f>VLOOKUP(A4239,emop0321!D:E,2,0)</f>
        <v>402.85</v>
      </c>
      <c r="E4239" s="98"/>
      <c r="F4239" s="98"/>
    </row>
    <row r="4240" ht="11.25" customHeight="1">
      <c r="A4240" s="95" t="s">
        <v>8670</v>
      </c>
      <c r="B4240" s="96" t="s">
        <v>8671</v>
      </c>
      <c r="C4240" s="95" t="s">
        <v>361</v>
      </c>
      <c r="D4240" s="97">
        <f>VLOOKUP(A4240,emop0321!D:E,2,0)</f>
        <v>460.4</v>
      </c>
      <c r="E4240" s="98"/>
      <c r="F4240" s="98"/>
    </row>
    <row r="4241" ht="11.25" customHeight="1">
      <c r="A4241" s="95" t="s">
        <v>8672</v>
      </c>
      <c r="B4241" s="96" t="s">
        <v>8673</v>
      </c>
      <c r="C4241" s="95" t="s">
        <v>361</v>
      </c>
      <c r="D4241" s="97">
        <f>VLOOKUP(A4241,emop0321!D:E,2,0)</f>
        <v>721.82</v>
      </c>
      <c r="E4241" s="98"/>
      <c r="F4241" s="98"/>
    </row>
    <row r="4242" ht="11.25" customHeight="1">
      <c r="A4242" s="95" t="s">
        <v>8674</v>
      </c>
      <c r="B4242" s="96" t="s">
        <v>8675</v>
      </c>
      <c r="C4242" s="95" t="s">
        <v>361</v>
      </c>
      <c r="D4242" s="97">
        <f>VLOOKUP(A4242,emop0321!D:E,2,0)</f>
        <v>802.03</v>
      </c>
      <c r="E4242" s="98"/>
      <c r="F4242" s="98"/>
    </row>
    <row r="4243" ht="11.25" customHeight="1">
      <c r="A4243" s="95" t="s">
        <v>8676</v>
      </c>
      <c r="B4243" s="96" t="s">
        <v>8677</v>
      </c>
      <c r="C4243" s="95" t="s">
        <v>361</v>
      </c>
      <c r="D4243" s="97">
        <f>VLOOKUP(A4243,emop0321!D:E,2,0)</f>
        <v>882.23</v>
      </c>
      <c r="E4243" s="98"/>
      <c r="F4243" s="98"/>
    </row>
    <row r="4244" ht="11.25" customHeight="1">
      <c r="A4244" s="95" t="s">
        <v>8678</v>
      </c>
      <c r="B4244" s="96" t="s">
        <v>8679</v>
      </c>
      <c r="C4244" s="95" t="s">
        <v>361</v>
      </c>
      <c r="D4244" s="97">
        <f>VLOOKUP(A4244,emop0321!D:E,2,0)</f>
        <v>962.46</v>
      </c>
      <c r="E4244" s="98"/>
      <c r="F4244" s="98"/>
    </row>
    <row r="4245" ht="11.25" customHeight="1">
      <c r="A4245" s="95" t="s">
        <v>8680</v>
      </c>
      <c r="B4245" s="96" t="s">
        <v>8681</v>
      </c>
      <c r="C4245" s="95" t="s">
        <v>361</v>
      </c>
      <c r="D4245" s="97">
        <f>VLOOKUP(A4245,emop0321!D:E,2,0)</f>
        <v>1578.3</v>
      </c>
      <c r="E4245" s="98"/>
      <c r="F4245" s="98"/>
    </row>
    <row r="4246" ht="11.25" customHeight="1">
      <c r="A4246" s="95" t="s">
        <v>8682</v>
      </c>
      <c r="B4246" s="96" t="s">
        <v>8683</v>
      </c>
      <c r="C4246" s="95" t="s">
        <v>361</v>
      </c>
      <c r="D4246" s="97">
        <f>VLOOKUP(A4246,emop0321!D:E,2,0)</f>
        <v>2174.49</v>
      </c>
      <c r="E4246" s="98"/>
      <c r="F4246" s="98"/>
    </row>
    <row r="4247" ht="11.25" customHeight="1">
      <c r="A4247" s="95" t="s">
        <v>8684</v>
      </c>
      <c r="B4247" s="96" t="s">
        <v>8685</v>
      </c>
      <c r="C4247" s="95" t="s">
        <v>361</v>
      </c>
      <c r="D4247" s="97">
        <f>VLOOKUP(A4247,emop0321!D:E,2,0)</f>
        <v>2416.07</v>
      </c>
      <c r="E4247" s="98"/>
      <c r="F4247" s="98"/>
    </row>
    <row r="4248" ht="11.25" customHeight="1">
      <c r="A4248" s="95" t="s">
        <v>8686</v>
      </c>
      <c r="B4248" s="96" t="s">
        <v>8687</v>
      </c>
      <c r="C4248" s="95" t="s">
        <v>361</v>
      </c>
      <c r="D4248" s="97">
        <f>VLOOKUP(A4248,emop0321!D:E,2,0)</f>
        <v>3072.86</v>
      </c>
      <c r="E4248" s="98"/>
      <c r="F4248" s="98"/>
    </row>
    <row r="4249" ht="11.25" customHeight="1">
      <c r="A4249" s="95" t="s">
        <v>8688</v>
      </c>
      <c r="B4249" s="96" t="s">
        <v>8689</v>
      </c>
      <c r="C4249" s="95" t="s">
        <v>361</v>
      </c>
      <c r="D4249" s="97">
        <f>VLOOKUP(A4249,emop0321!D:E,2,0)</f>
        <v>4258</v>
      </c>
      <c r="E4249" s="98"/>
      <c r="F4249" s="98"/>
    </row>
    <row r="4250" ht="11.25" customHeight="1">
      <c r="A4250" s="95" t="s">
        <v>8690</v>
      </c>
      <c r="B4250" s="96" t="s">
        <v>8691</v>
      </c>
      <c r="C4250" s="95" t="s">
        <v>282</v>
      </c>
      <c r="D4250" s="97">
        <f>VLOOKUP(A4250,emop0321!D:E,2,0)</f>
        <v>13.07</v>
      </c>
      <c r="E4250" s="98"/>
      <c r="F4250" s="98"/>
    </row>
    <row r="4251" ht="11.25" customHeight="1">
      <c r="A4251" s="95" t="s">
        <v>8692</v>
      </c>
      <c r="B4251" s="96" t="s">
        <v>8693</v>
      </c>
      <c r="C4251" s="95" t="s">
        <v>282</v>
      </c>
      <c r="D4251" s="97">
        <f>VLOOKUP(A4251,emop0321!D:E,2,0)</f>
        <v>30.43</v>
      </c>
      <c r="E4251" s="98"/>
      <c r="F4251" s="98"/>
    </row>
    <row r="4252" ht="11.25" customHeight="1">
      <c r="A4252" s="95" t="s">
        <v>8694</v>
      </c>
      <c r="B4252" s="96" t="s">
        <v>8695</v>
      </c>
      <c r="C4252" s="95" t="s">
        <v>282</v>
      </c>
      <c r="D4252" s="97">
        <f>VLOOKUP(A4252,emop0321!D:E,2,0)</f>
        <v>52.8</v>
      </c>
      <c r="E4252" s="98"/>
      <c r="F4252" s="98"/>
    </row>
    <row r="4253" ht="11.25" customHeight="1">
      <c r="A4253" s="95" t="s">
        <v>8696</v>
      </c>
      <c r="B4253" s="96" t="s">
        <v>8697</v>
      </c>
      <c r="C4253" s="95" t="s">
        <v>282</v>
      </c>
      <c r="D4253" s="97">
        <f>VLOOKUP(A4253,emop0321!D:E,2,0)</f>
        <v>14.97</v>
      </c>
      <c r="E4253" s="98"/>
      <c r="F4253" s="98"/>
    </row>
    <row r="4254" ht="11.25" customHeight="1">
      <c r="A4254" s="95" t="s">
        <v>8698</v>
      </c>
      <c r="B4254" s="96" t="s">
        <v>8699</v>
      </c>
      <c r="C4254" s="95" t="s">
        <v>282</v>
      </c>
      <c r="D4254" s="97">
        <f>VLOOKUP(A4254,emop0321!D:E,2,0)</f>
        <v>26.56</v>
      </c>
      <c r="E4254" s="98"/>
      <c r="F4254" s="98"/>
    </row>
    <row r="4255" ht="11.25" customHeight="1">
      <c r="A4255" s="95" t="s">
        <v>8700</v>
      </c>
      <c r="B4255" s="96" t="s">
        <v>8701</v>
      </c>
      <c r="C4255" s="95" t="s">
        <v>282</v>
      </c>
      <c r="D4255" s="97">
        <f>VLOOKUP(A4255,emop0321!D:E,2,0)</f>
        <v>41.66</v>
      </c>
      <c r="E4255" s="98"/>
      <c r="F4255" s="98"/>
    </row>
    <row r="4256" ht="11.25" customHeight="1">
      <c r="A4256" s="95" t="s">
        <v>8702</v>
      </c>
      <c r="B4256" s="96" t="s">
        <v>8703</v>
      </c>
      <c r="C4256" s="95" t="s">
        <v>361</v>
      </c>
      <c r="D4256" s="97">
        <f>VLOOKUP(A4256,emop0321!D:E,2,0)</f>
        <v>18</v>
      </c>
      <c r="E4256" s="98"/>
      <c r="F4256" s="98"/>
    </row>
    <row r="4257" ht="11.25" customHeight="1">
      <c r="A4257" s="95" t="s">
        <v>8704</v>
      </c>
      <c r="B4257" s="96" t="s">
        <v>8705</v>
      </c>
      <c r="C4257" s="95" t="s">
        <v>361</v>
      </c>
      <c r="D4257" s="97">
        <f>VLOOKUP(A4257,emop0321!D:E,2,0)</f>
        <v>28</v>
      </c>
      <c r="E4257" s="98"/>
      <c r="F4257" s="98"/>
    </row>
    <row r="4258" ht="11.25" customHeight="1">
      <c r="A4258" s="95" t="s">
        <v>8706</v>
      </c>
      <c r="B4258" s="96" t="s">
        <v>8707</v>
      </c>
      <c r="C4258" s="95" t="s">
        <v>361</v>
      </c>
      <c r="D4258" s="97">
        <f>VLOOKUP(A4258,emop0321!D:E,2,0)</f>
        <v>44</v>
      </c>
      <c r="E4258" s="98"/>
      <c r="F4258" s="98"/>
    </row>
    <row r="4259" ht="11.25" customHeight="1">
      <c r="A4259" s="95" t="s">
        <v>8708</v>
      </c>
      <c r="B4259" s="96" t="s">
        <v>8709</v>
      </c>
      <c r="C4259" s="95" t="s">
        <v>361</v>
      </c>
      <c r="D4259" s="97">
        <f>VLOOKUP(A4259,emop0321!D:E,2,0)</f>
        <v>82</v>
      </c>
      <c r="E4259" s="98"/>
      <c r="F4259" s="98"/>
    </row>
    <row r="4260" ht="11.25" customHeight="1">
      <c r="A4260" s="95" t="s">
        <v>8710</v>
      </c>
      <c r="B4260" s="96" t="s">
        <v>8711</v>
      </c>
      <c r="C4260" s="95" t="s">
        <v>361</v>
      </c>
      <c r="D4260" s="97">
        <f>VLOOKUP(A4260,emop0321!D:E,2,0)</f>
        <v>110</v>
      </c>
      <c r="E4260" s="98"/>
      <c r="F4260" s="98"/>
    </row>
    <row r="4261" ht="11.25" customHeight="1">
      <c r="A4261" s="95" t="s">
        <v>8712</v>
      </c>
      <c r="B4261" s="96" t="s">
        <v>8713</v>
      </c>
      <c r="C4261" s="95" t="s">
        <v>282</v>
      </c>
      <c r="D4261" s="97">
        <f>VLOOKUP(A4261,emop0321!D:E,2,0)</f>
        <v>277.25</v>
      </c>
      <c r="E4261" s="98"/>
      <c r="F4261" s="98"/>
    </row>
    <row r="4262" ht="11.25" customHeight="1">
      <c r="A4262" s="95" t="s">
        <v>8714</v>
      </c>
      <c r="B4262" s="96" t="s">
        <v>8715</v>
      </c>
      <c r="C4262" s="95" t="s">
        <v>282</v>
      </c>
      <c r="D4262" s="97">
        <f>VLOOKUP(A4262,emop0321!D:E,2,0)</f>
        <v>314.58</v>
      </c>
      <c r="E4262" s="98"/>
      <c r="F4262" s="98"/>
    </row>
    <row r="4263" ht="11.25" customHeight="1">
      <c r="A4263" s="95" t="s">
        <v>8716</v>
      </c>
      <c r="B4263" s="96" t="s">
        <v>8717</v>
      </c>
      <c r="C4263" s="95" t="s">
        <v>282</v>
      </c>
      <c r="D4263" s="97">
        <f>VLOOKUP(A4263,emop0321!D:E,2,0)</f>
        <v>1374.11</v>
      </c>
      <c r="E4263" s="98"/>
      <c r="F4263" s="98"/>
    </row>
    <row r="4264" ht="11.25" customHeight="1">
      <c r="A4264" s="95" t="s">
        <v>8718</v>
      </c>
      <c r="B4264" s="96" t="s">
        <v>8719</v>
      </c>
      <c r="C4264" s="95" t="s">
        <v>282</v>
      </c>
      <c r="D4264" s="97">
        <f>VLOOKUP(A4264,emop0321!D:E,2,0)</f>
        <v>1640.3</v>
      </c>
      <c r="E4264" s="98"/>
      <c r="F4264" s="98"/>
    </row>
    <row r="4265" ht="11.25" customHeight="1">
      <c r="A4265" s="95" t="s">
        <v>8720</v>
      </c>
      <c r="B4265" s="96" t="s">
        <v>8721</v>
      </c>
      <c r="C4265" s="95" t="s">
        <v>282</v>
      </c>
      <c r="D4265" s="97">
        <f>VLOOKUP(A4265,emop0321!D:E,2,0)</f>
        <v>1756.18</v>
      </c>
      <c r="E4265" s="98"/>
      <c r="F4265" s="98"/>
    </row>
    <row r="4266" ht="11.25" customHeight="1">
      <c r="A4266" s="95" t="s">
        <v>8722</v>
      </c>
      <c r="B4266" s="96" t="s">
        <v>8723</v>
      </c>
      <c r="C4266" s="95" t="s">
        <v>282</v>
      </c>
      <c r="D4266" s="97">
        <f>VLOOKUP(A4266,emop0321!D:E,2,0)</f>
        <v>1812.55</v>
      </c>
      <c r="E4266" s="98"/>
      <c r="F4266" s="98"/>
    </row>
    <row r="4267" ht="11.25" customHeight="1">
      <c r="A4267" s="95" t="s">
        <v>8724</v>
      </c>
      <c r="B4267" s="96" t="s">
        <v>8725</v>
      </c>
      <c r="C4267" s="95" t="s">
        <v>282</v>
      </c>
      <c r="D4267" s="97">
        <f>VLOOKUP(A4267,emop0321!D:E,2,0)</f>
        <v>115.79</v>
      </c>
      <c r="E4267" s="98"/>
      <c r="F4267" s="98"/>
    </row>
    <row r="4268" ht="11.25" customHeight="1">
      <c r="A4268" s="95" t="s">
        <v>8726</v>
      </c>
      <c r="B4268" s="96" t="s">
        <v>8727</v>
      </c>
      <c r="C4268" s="95" t="s">
        <v>282</v>
      </c>
      <c r="D4268" s="97">
        <f>VLOOKUP(A4268,emop0321!D:E,2,0)</f>
        <v>138.78</v>
      </c>
      <c r="E4268" s="98"/>
      <c r="F4268" s="98"/>
    </row>
    <row r="4269" ht="11.25" customHeight="1">
      <c r="A4269" s="95" t="s">
        <v>8728</v>
      </c>
      <c r="B4269" s="96" t="s">
        <v>8729</v>
      </c>
      <c r="C4269" s="95" t="s">
        <v>282</v>
      </c>
      <c r="D4269" s="97">
        <f>VLOOKUP(A4269,emop0321!D:E,2,0)</f>
        <v>474.15</v>
      </c>
      <c r="E4269" s="98"/>
      <c r="F4269" s="98"/>
    </row>
    <row r="4270" ht="11.25" customHeight="1">
      <c r="A4270" s="95" t="s">
        <v>8730</v>
      </c>
      <c r="B4270" s="96" t="s">
        <v>8731</v>
      </c>
      <c r="C4270" s="95" t="s">
        <v>282</v>
      </c>
      <c r="D4270" s="97">
        <f>VLOOKUP(A4270,emop0321!D:E,2,0)</f>
        <v>572.53</v>
      </c>
      <c r="E4270" s="98"/>
      <c r="F4270" s="98"/>
    </row>
    <row r="4271" ht="11.25" customHeight="1">
      <c r="A4271" s="95" t="s">
        <v>8732</v>
      </c>
      <c r="B4271" s="96" t="s">
        <v>8733</v>
      </c>
      <c r="C4271" s="95" t="s">
        <v>282</v>
      </c>
      <c r="D4271" s="97">
        <f>VLOOKUP(A4271,emop0321!D:E,2,0)</f>
        <v>615.22</v>
      </c>
      <c r="E4271" s="98"/>
      <c r="F4271" s="98"/>
    </row>
    <row r="4272" ht="11.25" customHeight="1">
      <c r="A4272" s="95" t="s">
        <v>8734</v>
      </c>
      <c r="B4272" s="96" t="s">
        <v>8735</v>
      </c>
      <c r="C4272" s="95" t="s">
        <v>282</v>
      </c>
      <c r="D4272" s="97">
        <f>VLOOKUP(A4272,emop0321!D:E,2,0)</f>
        <v>636.02</v>
      </c>
      <c r="E4272" s="98"/>
      <c r="F4272" s="98"/>
    </row>
    <row r="4273" ht="11.25" customHeight="1">
      <c r="A4273" s="95" t="s">
        <v>8736</v>
      </c>
      <c r="B4273" s="96" t="s">
        <v>8737</v>
      </c>
      <c r="C4273" s="95" t="s">
        <v>282</v>
      </c>
      <c r="D4273" s="97">
        <f>VLOOKUP(A4273,emop0321!D:E,2,0)</f>
        <v>965.49</v>
      </c>
      <c r="E4273" s="98"/>
      <c r="F4273" s="98"/>
    </row>
    <row r="4274" ht="11.25" customHeight="1">
      <c r="A4274" s="95" t="s">
        <v>8738</v>
      </c>
      <c r="B4274" s="96" t="s">
        <v>8739</v>
      </c>
      <c r="C4274" s="95" t="s">
        <v>514</v>
      </c>
      <c r="D4274" s="97">
        <f>VLOOKUP(A4274,emop0321!D:E,2,0)</f>
        <v>2122.95</v>
      </c>
      <c r="E4274" s="98"/>
      <c r="F4274" s="98"/>
    </row>
    <row r="4275" ht="11.25" customHeight="1">
      <c r="A4275" s="95" t="s">
        <v>8740</v>
      </c>
      <c r="B4275" s="96" t="s">
        <v>8741</v>
      </c>
      <c r="C4275" s="95" t="s">
        <v>514</v>
      </c>
      <c r="D4275" s="97">
        <f>VLOOKUP(A4275,emop0321!D:E,2,0)</f>
        <v>1391.87</v>
      </c>
      <c r="E4275" s="98"/>
      <c r="F4275" s="98"/>
    </row>
    <row r="4276" ht="11.25" customHeight="1">
      <c r="A4276" s="95" t="s">
        <v>8742</v>
      </c>
      <c r="B4276" s="96" t="s">
        <v>8743</v>
      </c>
      <c r="C4276" s="95" t="s">
        <v>514</v>
      </c>
      <c r="D4276" s="97">
        <f>VLOOKUP(A4276,emop0321!D:E,2,0)</f>
        <v>2066</v>
      </c>
      <c r="E4276" s="98"/>
      <c r="F4276" s="98"/>
    </row>
    <row r="4277" ht="11.25" customHeight="1">
      <c r="A4277" s="95" t="s">
        <v>8744</v>
      </c>
      <c r="B4277" s="96" t="s">
        <v>8745</v>
      </c>
      <c r="C4277" s="95" t="s">
        <v>514</v>
      </c>
      <c r="D4277" s="97">
        <f>VLOOKUP(A4277,emop0321!D:E,2,0)</f>
        <v>2031.88</v>
      </c>
      <c r="E4277" s="98"/>
      <c r="F4277" s="98"/>
    </row>
    <row r="4278" ht="11.25" customHeight="1">
      <c r="A4278" s="95" t="s">
        <v>8746</v>
      </c>
      <c r="B4278" s="96" t="s">
        <v>8747</v>
      </c>
      <c r="C4278" s="95" t="s">
        <v>514</v>
      </c>
      <c r="D4278" s="97">
        <f>VLOOKUP(A4278,emop0321!D:E,2,0)</f>
        <v>2059.6</v>
      </c>
      <c r="E4278" s="98"/>
      <c r="F4278" s="98"/>
    </row>
    <row r="4279" ht="11.25" customHeight="1">
      <c r="A4279" s="95" t="s">
        <v>8748</v>
      </c>
      <c r="B4279" s="96" t="s">
        <v>8749</v>
      </c>
      <c r="C4279" s="95" t="s">
        <v>514</v>
      </c>
      <c r="D4279" s="97">
        <f>VLOOKUP(A4279,emop0321!D:E,2,0)</f>
        <v>2024.96</v>
      </c>
      <c r="E4279" s="98"/>
      <c r="F4279" s="98"/>
    </row>
    <row r="4280" ht="11.25" customHeight="1">
      <c r="A4280" s="95" t="s">
        <v>8750</v>
      </c>
      <c r="B4280" s="96" t="s">
        <v>8751</v>
      </c>
      <c r="C4280" s="95" t="s">
        <v>514</v>
      </c>
      <c r="D4280" s="97">
        <f>VLOOKUP(A4280,emop0321!D:E,2,0)</f>
        <v>718.57</v>
      </c>
      <c r="E4280" s="98"/>
      <c r="F4280" s="98"/>
    </row>
    <row r="4281" ht="11.25" customHeight="1">
      <c r="A4281" s="95" t="s">
        <v>8752</v>
      </c>
      <c r="B4281" s="96" t="s">
        <v>8753</v>
      </c>
      <c r="C4281" s="95" t="s">
        <v>514</v>
      </c>
      <c r="D4281" s="97">
        <f>VLOOKUP(A4281,emop0321!D:E,2,0)</f>
        <v>1876.07</v>
      </c>
      <c r="E4281" s="98"/>
      <c r="F4281" s="98"/>
    </row>
    <row r="4282" ht="11.25" customHeight="1">
      <c r="A4282" s="95" t="s">
        <v>8754</v>
      </c>
      <c r="B4282" s="96" t="s">
        <v>8755</v>
      </c>
      <c r="C4282" s="95" t="s">
        <v>514</v>
      </c>
      <c r="D4282" s="97">
        <f>VLOOKUP(A4282,emop0321!D:E,2,0)</f>
        <v>553.27</v>
      </c>
      <c r="E4282" s="98"/>
      <c r="F4282" s="98"/>
    </row>
    <row r="4283" ht="11.25" customHeight="1">
      <c r="A4283" s="95" t="s">
        <v>8756</v>
      </c>
      <c r="B4283" s="96" t="s">
        <v>8757</v>
      </c>
      <c r="C4283" s="95" t="s">
        <v>514</v>
      </c>
      <c r="D4283" s="97">
        <f>VLOOKUP(A4283,emop0321!D:E,2,0)</f>
        <v>1092.07</v>
      </c>
      <c r="E4283" s="98"/>
      <c r="F4283" s="98"/>
    </row>
    <row r="4284" ht="11.25" customHeight="1">
      <c r="A4284" s="95" t="s">
        <v>8758</v>
      </c>
      <c r="B4284" s="96" t="s">
        <v>8759</v>
      </c>
      <c r="C4284" s="95" t="s">
        <v>514</v>
      </c>
      <c r="D4284" s="97">
        <f>VLOOKUP(A4284,emop0321!D:E,2,0)</f>
        <v>1214.67</v>
      </c>
      <c r="E4284" s="98"/>
      <c r="F4284" s="98"/>
    </row>
    <row r="4285" ht="11.25" customHeight="1">
      <c r="A4285" s="95" t="s">
        <v>8760</v>
      </c>
      <c r="B4285" s="96" t="s">
        <v>8761</v>
      </c>
      <c r="C4285" s="95" t="s">
        <v>514</v>
      </c>
      <c r="D4285" s="97">
        <f>VLOOKUP(A4285,emop0321!D:E,2,0)</f>
        <v>589.34</v>
      </c>
      <c r="E4285" s="98"/>
      <c r="F4285" s="98"/>
    </row>
    <row r="4286" ht="11.25" customHeight="1">
      <c r="A4286" s="95" t="s">
        <v>8762</v>
      </c>
      <c r="B4286" s="96" t="s">
        <v>8763</v>
      </c>
      <c r="C4286" s="95" t="s">
        <v>514</v>
      </c>
      <c r="D4286" s="97">
        <f>VLOOKUP(A4286,emop0321!D:E,2,0)</f>
        <v>547.82</v>
      </c>
      <c r="E4286" s="98"/>
      <c r="F4286" s="98"/>
    </row>
    <row r="4287" ht="11.25" customHeight="1">
      <c r="A4287" s="95" t="s">
        <v>8764</v>
      </c>
      <c r="B4287" s="96" t="s">
        <v>8765</v>
      </c>
      <c r="C4287" s="95" t="s">
        <v>514</v>
      </c>
      <c r="D4287" s="97">
        <f>VLOOKUP(A4287,emop0321!D:E,2,0)</f>
        <v>512.06</v>
      </c>
      <c r="E4287" s="98"/>
      <c r="F4287" s="98"/>
    </row>
    <row r="4288" ht="11.25" customHeight="1">
      <c r="A4288" s="95" t="s">
        <v>8766</v>
      </c>
      <c r="B4288" s="96" t="s">
        <v>8767</v>
      </c>
      <c r="C4288" s="95" t="s">
        <v>514</v>
      </c>
      <c r="D4288" s="97">
        <f>VLOOKUP(A4288,emop0321!D:E,2,0)</f>
        <v>456.48</v>
      </c>
      <c r="E4288" s="98"/>
      <c r="F4288" s="98"/>
    </row>
    <row r="4289" ht="11.25" customHeight="1">
      <c r="A4289" s="95" t="s">
        <v>8768</v>
      </c>
      <c r="B4289" s="96" t="s">
        <v>8769</v>
      </c>
      <c r="C4289" s="95" t="s">
        <v>514</v>
      </c>
      <c r="D4289" s="97">
        <f>VLOOKUP(A4289,emop0321!D:E,2,0)</f>
        <v>428.03</v>
      </c>
      <c r="E4289" s="98"/>
      <c r="F4289" s="98"/>
    </row>
    <row r="4290" ht="11.25" customHeight="1">
      <c r="A4290" s="95" t="s">
        <v>8770</v>
      </c>
      <c r="B4290" s="96" t="s">
        <v>8771</v>
      </c>
      <c r="C4290" s="95" t="s">
        <v>514</v>
      </c>
      <c r="D4290" s="97">
        <f>VLOOKUP(A4290,emop0321!D:E,2,0)</f>
        <v>403.54</v>
      </c>
      <c r="E4290" s="98"/>
      <c r="F4290" s="98"/>
    </row>
    <row r="4291" ht="11.25" customHeight="1">
      <c r="A4291" s="95" t="s">
        <v>8772</v>
      </c>
      <c r="B4291" s="96" t="s">
        <v>8773</v>
      </c>
      <c r="C4291" s="95" t="s">
        <v>514</v>
      </c>
      <c r="D4291" s="97">
        <f>VLOOKUP(A4291,emop0321!D:E,2,0)</f>
        <v>386.63</v>
      </c>
      <c r="E4291" s="98"/>
      <c r="F4291" s="98"/>
    </row>
    <row r="4292" ht="11.25" customHeight="1">
      <c r="A4292" s="95" t="s">
        <v>8774</v>
      </c>
      <c r="B4292" s="96" t="s">
        <v>8775</v>
      </c>
      <c r="C4292" s="95" t="s">
        <v>514</v>
      </c>
      <c r="D4292" s="97">
        <f>VLOOKUP(A4292,emop0321!D:E,2,0)</f>
        <v>363.84</v>
      </c>
      <c r="E4292" s="98"/>
      <c r="F4292" s="98"/>
    </row>
    <row r="4293" ht="11.25" customHeight="1">
      <c r="A4293" s="95" t="s">
        <v>8776</v>
      </c>
      <c r="B4293" s="96" t="s">
        <v>8777</v>
      </c>
      <c r="C4293" s="95" t="s">
        <v>514</v>
      </c>
      <c r="D4293" s="97">
        <f>VLOOKUP(A4293,emop0321!D:E,2,0)</f>
        <v>405.49</v>
      </c>
      <c r="E4293" s="98"/>
      <c r="F4293" s="98"/>
    </row>
    <row r="4294" ht="11.25" customHeight="1">
      <c r="A4294" s="95" t="s">
        <v>8778</v>
      </c>
      <c r="B4294" s="96" t="s">
        <v>8779</v>
      </c>
      <c r="C4294" s="95" t="s">
        <v>514</v>
      </c>
      <c r="D4294" s="97">
        <f>VLOOKUP(A4294,emop0321!D:E,2,0)</f>
        <v>372.02</v>
      </c>
      <c r="E4294" s="98"/>
      <c r="F4294" s="98"/>
    </row>
    <row r="4295" ht="11.25" customHeight="1">
      <c r="A4295" s="95" t="s">
        <v>8780</v>
      </c>
      <c r="B4295" s="96" t="s">
        <v>8781</v>
      </c>
      <c r="C4295" s="95" t="s">
        <v>514</v>
      </c>
      <c r="D4295" s="97">
        <f>VLOOKUP(A4295,emop0321!D:E,2,0)</f>
        <v>472.37</v>
      </c>
      <c r="E4295" s="98"/>
      <c r="F4295" s="98"/>
    </row>
    <row r="4296" ht="11.25" customHeight="1">
      <c r="A4296" s="95" t="s">
        <v>8782</v>
      </c>
      <c r="B4296" s="96" t="s">
        <v>8783</v>
      </c>
      <c r="C4296" s="95" t="s">
        <v>514</v>
      </c>
      <c r="D4296" s="97">
        <f>VLOOKUP(A4296,emop0321!D:E,2,0)</f>
        <v>438.89</v>
      </c>
      <c r="E4296" s="98"/>
      <c r="F4296" s="98"/>
    </row>
    <row r="4297" ht="11.25" customHeight="1">
      <c r="A4297" s="95" t="s">
        <v>8784</v>
      </c>
      <c r="B4297" s="96" t="s">
        <v>8785</v>
      </c>
      <c r="C4297" s="95" t="s">
        <v>514</v>
      </c>
      <c r="D4297" s="97">
        <f>VLOOKUP(A4297,emop0321!D:E,2,0)</f>
        <v>675.98</v>
      </c>
      <c r="E4297" s="98"/>
      <c r="F4297" s="98"/>
    </row>
    <row r="4298" ht="11.25" customHeight="1">
      <c r="A4298" s="95" t="s">
        <v>8786</v>
      </c>
      <c r="B4298" s="96" t="s">
        <v>8787</v>
      </c>
      <c r="C4298" s="95" t="s">
        <v>514</v>
      </c>
      <c r="D4298" s="97">
        <f>VLOOKUP(A4298,emop0321!D:E,2,0)</f>
        <v>462.7</v>
      </c>
      <c r="E4298" s="98"/>
      <c r="F4298" s="98"/>
    </row>
    <row r="4299" ht="11.25" customHeight="1">
      <c r="A4299" s="95" t="s">
        <v>8788</v>
      </c>
      <c r="B4299" s="96" t="s">
        <v>8789</v>
      </c>
      <c r="C4299" s="95" t="s">
        <v>514</v>
      </c>
      <c r="D4299" s="97">
        <f>VLOOKUP(A4299,emop0321!D:E,2,0)</f>
        <v>376.69</v>
      </c>
      <c r="E4299" s="98"/>
      <c r="F4299" s="98"/>
    </row>
    <row r="4300" ht="11.25" customHeight="1">
      <c r="A4300" s="95" t="s">
        <v>8790</v>
      </c>
      <c r="B4300" s="96" t="s">
        <v>8791</v>
      </c>
      <c r="C4300" s="95" t="s">
        <v>514</v>
      </c>
      <c r="D4300" s="97">
        <f>VLOOKUP(A4300,emop0321!D:E,2,0)</f>
        <v>336.88</v>
      </c>
      <c r="E4300" s="98"/>
      <c r="F4300" s="98"/>
    </row>
    <row r="4301" ht="11.25" customHeight="1">
      <c r="A4301" s="95" t="s">
        <v>8792</v>
      </c>
      <c r="B4301" s="96" t="s">
        <v>8793</v>
      </c>
      <c r="C4301" s="95" t="s">
        <v>514</v>
      </c>
      <c r="D4301" s="97">
        <f>VLOOKUP(A4301,emop0321!D:E,2,0)</f>
        <v>315.4</v>
      </c>
      <c r="E4301" s="98"/>
      <c r="F4301" s="98"/>
    </row>
    <row r="4302" ht="11.25" customHeight="1">
      <c r="A4302" s="95" t="s">
        <v>8794</v>
      </c>
      <c r="B4302" s="96" t="s">
        <v>8795</v>
      </c>
      <c r="C4302" s="95" t="s">
        <v>514</v>
      </c>
      <c r="D4302" s="97">
        <f>VLOOKUP(A4302,emop0321!D:E,2,0)</f>
        <v>362.22</v>
      </c>
      <c r="E4302" s="98"/>
      <c r="F4302" s="98"/>
    </row>
    <row r="4303" ht="11.25" customHeight="1">
      <c r="A4303" s="95" t="s">
        <v>8796</v>
      </c>
      <c r="B4303" s="96" t="s">
        <v>8797</v>
      </c>
      <c r="C4303" s="95" t="s">
        <v>514</v>
      </c>
      <c r="D4303" s="97">
        <f>VLOOKUP(A4303,emop0321!D:E,2,0)</f>
        <v>391.59</v>
      </c>
      <c r="E4303" s="98"/>
      <c r="F4303" s="98"/>
    </row>
    <row r="4304" ht="11.25" customHeight="1">
      <c r="A4304" s="95" t="s">
        <v>8798</v>
      </c>
      <c r="B4304" s="96" t="s">
        <v>8799</v>
      </c>
      <c r="C4304" s="95" t="s">
        <v>514</v>
      </c>
      <c r="D4304" s="97">
        <f>VLOOKUP(A4304,emop0321!D:E,2,0)</f>
        <v>374.9</v>
      </c>
      <c r="E4304" s="98"/>
      <c r="F4304" s="98"/>
    </row>
    <row r="4305" ht="11.25" customHeight="1">
      <c r="A4305" s="95" t="s">
        <v>8800</v>
      </c>
      <c r="B4305" s="96" t="s">
        <v>8801</v>
      </c>
      <c r="C4305" s="95" t="s">
        <v>514</v>
      </c>
      <c r="D4305" s="97">
        <f>VLOOKUP(A4305,emop0321!D:E,2,0)</f>
        <v>383.44</v>
      </c>
      <c r="E4305" s="98"/>
      <c r="F4305" s="98"/>
    </row>
    <row r="4306" ht="11.25" customHeight="1">
      <c r="A4306" s="95" t="s">
        <v>8802</v>
      </c>
      <c r="B4306" s="96" t="s">
        <v>8803</v>
      </c>
      <c r="C4306" s="95" t="s">
        <v>514</v>
      </c>
      <c r="D4306" s="97">
        <f>VLOOKUP(A4306,emop0321!D:E,2,0)</f>
        <v>378.98</v>
      </c>
      <c r="E4306" s="98"/>
      <c r="F4306" s="98"/>
    </row>
    <row r="4307" ht="11.25" customHeight="1">
      <c r="A4307" s="95" t="s">
        <v>8804</v>
      </c>
      <c r="B4307" s="96" t="s">
        <v>8805</v>
      </c>
      <c r="C4307" s="95" t="s">
        <v>514</v>
      </c>
      <c r="D4307" s="97">
        <f>VLOOKUP(A4307,emop0321!D:E,2,0)</f>
        <v>512.53</v>
      </c>
      <c r="E4307" s="98"/>
      <c r="F4307" s="98"/>
    </row>
    <row r="4308" ht="11.25" customHeight="1">
      <c r="A4308" s="95" t="s">
        <v>8806</v>
      </c>
      <c r="B4308" s="96" t="s">
        <v>8807</v>
      </c>
      <c r="C4308" s="95" t="s">
        <v>514</v>
      </c>
      <c r="D4308" s="97">
        <f>VLOOKUP(A4308,emop0321!D:E,2,0)</f>
        <v>412.99</v>
      </c>
      <c r="E4308" s="98"/>
      <c r="F4308" s="98"/>
    </row>
    <row r="4309" ht="11.25" customHeight="1">
      <c r="A4309" s="95" t="s">
        <v>8808</v>
      </c>
      <c r="B4309" s="96" t="s">
        <v>8809</v>
      </c>
      <c r="C4309" s="95" t="s">
        <v>514</v>
      </c>
      <c r="D4309" s="97">
        <f>VLOOKUP(A4309,emop0321!D:E,2,0)</f>
        <v>374.58</v>
      </c>
      <c r="E4309" s="98"/>
      <c r="F4309" s="98"/>
    </row>
    <row r="4310" ht="11.25" customHeight="1">
      <c r="A4310" s="95" t="s">
        <v>8810</v>
      </c>
      <c r="B4310" s="96" t="s">
        <v>8811</v>
      </c>
      <c r="C4310" s="95" t="s">
        <v>514</v>
      </c>
      <c r="D4310" s="97">
        <f>VLOOKUP(A4310,emop0321!D:E,2,0)</f>
        <v>580.23</v>
      </c>
      <c r="E4310" s="98"/>
      <c r="F4310" s="98"/>
    </row>
    <row r="4311" ht="11.25" customHeight="1">
      <c r="A4311" s="95" t="s">
        <v>8812</v>
      </c>
      <c r="B4311" s="96" t="s">
        <v>8813</v>
      </c>
      <c r="C4311" s="95" t="s">
        <v>514</v>
      </c>
      <c r="D4311" s="97">
        <f>VLOOKUP(A4311,emop0321!D:E,2,0)</f>
        <v>470.6</v>
      </c>
      <c r="E4311" s="98"/>
      <c r="F4311" s="98"/>
    </row>
    <row r="4312" ht="11.25" customHeight="1">
      <c r="A4312" s="95" t="s">
        <v>8814</v>
      </c>
      <c r="B4312" s="96" t="s">
        <v>8815</v>
      </c>
      <c r="C4312" s="95" t="s">
        <v>514</v>
      </c>
      <c r="D4312" s="97">
        <f>VLOOKUP(A4312,emop0321!D:E,2,0)</f>
        <v>432.99</v>
      </c>
      <c r="E4312" s="98"/>
      <c r="F4312" s="98"/>
    </row>
    <row r="4313" ht="11.25" customHeight="1">
      <c r="A4313" s="95" t="s">
        <v>8816</v>
      </c>
      <c r="B4313" s="96" t="s">
        <v>8817</v>
      </c>
      <c r="C4313" s="95" t="s">
        <v>514</v>
      </c>
      <c r="D4313" s="97">
        <f>VLOOKUP(A4313,emop0321!D:E,2,0)</f>
        <v>401.02</v>
      </c>
      <c r="E4313" s="98"/>
      <c r="F4313" s="98"/>
    </row>
    <row r="4314" ht="11.25" customHeight="1">
      <c r="A4314" s="95" t="s">
        <v>8818</v>
      </c>
      <c r="B4314" s="96" t="s">
        <v>8819</v>
      </c>
      <c r="C4314" s="95" t="s">
        <v>514</v>
      </c>
      <c r="D4314" s="97">
        <f>VLOOKUP(A4314,emop0321!D:E,2,0)</f>
        <v>353.14</v>
      </c>
      <c r="E4314" s="98"/>
      <c r="F4314" s="98"/>
    </row>
    <row r="4315" ht="11.25" customHeight="1">
      <c r="A4315" s="95" t="s">
        <v>8820</v>
      </c>
      <c r="B4315" s="96" t="s">
        <v>8821</v>
      </c>
      <c r="C4315" s="95" t="s">
        <v>514</v>
      </c>
      <c r="D4315" s="97">
        <f>VLOOKUP(A4315,emop0321!D:E,2,0)</f>
        <v>332.4</v>
      </c>
      <c r="E4315" s="98"/>
      <c r="F4315" s="98"/>
    </row>
    <row r="4316" ht="11.25" customHeight="1">
      <c r="A4316" s="95" t="s">
        <v>8822</v>
      </c>
      <c r="B4316" s="96" t="s">
        <v>8823</v>
      </c>
      <c r="C4316" s="95" t="s">
        <v>514</v>
      </c>
      <c r="D4316" s="97">
        <f>VLOOKUP(A4316,emop0321!D:E,2,0)</f>
        <v>315.61</v>
      </c>
      <c r="E4316" s="98"/>
      <c r="F4316" s="98"/>
    </row>
    <row r="4317" ht="11.25" customHeight="1">
      <c r="A4317" s="95" t="s">
        <v>8824</v>
      </c>
      <c r="B4317" s="96" t="s">
        <v>8825</v>
      </c>
      <c r="C4317" s="95" t="s">
        <v>514</v>
      </c>
      <c r="D4317" s="97">
        <f>VLOOKUP(A4317,emop0321!D:E,2,0)</f>
        <v>305.71</v>
      </c>
      <c r="E4317" s="98"/>
      <c r="F4317" s="98"/>
    </row>
    <row r="4318" ht="11.25" customHeight="1">
      <c r="A4318" s="95" t="s">
        <v>8826</v>
      </c>
      <c r="B4318" s="96" t="s">
        <v>8827</v>
      </c>
      <c r="C4318" s="95" t="s">
        <v>514</v>
      </c>
      <c r="D4318" s="97">
        <f>VLOOKUP(A4318,emop0321!D:E,2,0)</f>
        <v>298.32</v>
      </c>
      <c r="E4318" s="98"/>
      <c r="F4318" s="98"/>
    </row>
    <row r="4319" ht="11.25" customHeight="1">
      <c r="A4319" s="95" t="s">
        <v>8828</v>
      </c>
      <c r="B4319" s="96" t="s">
        <v>8829</v>
      </c>
      <c r="C4319" s="95" t="s">
        <v>514</v>
      </c>
      <c r="D4319" s="97">
        <f>VLOOKUP(A4319,emop0321!D:E,2,0)</f>
        <v>302.15</v>
      </c>
      <c r="E4319" s="98"/>
      <c r="F4319" s="98"/>
    </row>
    <row r="4320" ht="11.25" customHeight="1">
      <c r="A4320" s="95" t="s">
        <v>8830</v>
      </c>
      <c r="B4320" s="96" t="s">
        <v>8831</v>
      </c>
      <c r="C4320" s="95" t="s">
        <v>514</v>
      </c>
      <c r="D4320" s="97">
        <f>VLOOKUP(A4320,emop0321!D:E,2,0)</f>
        <v>276.39</v>
      </c>
      <c r="E4320" s="98"/>
      <c r="F4320" s="98"/>
    </row>
    <row r="4321" ht="11.25" customHeight="1">
      <c r="A4321" s="95" t="s">
        <v>8832</v>
      </c>
      <c r="B4321" s="96" t="s">
        <v>8833</v>
      </c>
      <c r="C4321" s="95" t="s">
        <v>514</v>
      </c>
      <c r="D4321" s="97">
        <f>VLOOKUP(A4321,emop0321!D:E,2,0)</f>
        <v>407.56</v>
      </c>
      <c r="E4321" s="98"/>
      <c r="F4321" s="98"/>
    </row>
    <row r="4322" ht="11.25" customHeight="1">
      <c r="A4322" s="95" t="s">
        <v>8834</v>
      </c>
      <c r="B4322" s="96" t="s">
        <v>8835</v>
      </c>
      <c r="C4322" s="95" t="s">
        <v>514</v>
      </c>
      <c r="D4322" s="97">
        <f>VLOOKUP(A4322,emop0321!D:E,2,0)</f>
        <v>397.19</v>
      </c>
      <c r="E4322" s="98"/>
      <c r="F4322" s="98"/>
    </row>
    <row r="4323" ht="11.25" customHeight="1">
      <c r="A4323" s="95" t="s">
        <v>8836</v>
      </c>
      <c r="B4323" s="96" t="s">
        <v>8837</v>
      </c>
      <c r="C4323" s="95" t="s">
        <v>514</v>
      </c>
      <c r="D4323" s="97">
        <f>VLOOKUP(A4323,emop0321!D:E,2,0)</f>
        <v>580.35</v>
      </c>
      <c r="E4323" s="98"/>
      <c r="F4323" s="98"/>
    </row>
    <row r="4324" ht="11.25" customHeight="1">
      <c r="A4324" s="95" t="s">
        <v>8838</v>
      </c>
      <c r="B4324" s="96" t="s">
        <v>8839</v>
      </c>
      <c r="C4324" s="95" t="s">
        <v>514</v>
      </c>
      <c r="D4324" s="97">
        <f>VLOOKUP(A4324,emop0321!D:E,2,0)</f>
        <v>314.46</v>
      </c>
      <c r="E4324" s="98"/>
      <c r="F4324" s="98"/>
    </row>
    <row r="4325" ht="11.25" customHeight="1">
      <c r="A4325" s="95" t="s">
        <v>8840</v>
      </c>
      <c r="B4325" s="96" t="s">
        <v>8841</v>
      </c>
      <c r="C4325" s="95" t="s">
        <v>514</v>
      </c>
      <c r="D4325" s="97">
        <f>VLOOKUP(A4325,emop0321!D:E,2,0)</f>
        <v>349.96</v>
      </c>
      <c r="E4325" s="98"/>
      <c r="F4325" s="98"/>
    </row>
    <row r="4326" ht="11.25" customHeight="1">
      <c r="A4326" s="95" t="s">
        <v>8842</v>
      </c>
      <c r="B4326" s="96" t="s">
        <v>8843</v>
      </c>
      <c r="C4326" s="95" t="s">
        <v>514</v>
      </c>
      <c r="D4326" s="97">
        <f>VLOOKUP(A4326,emop0321!D:E,2,0)</f>
        <v>284.57</v>
      </c>
      <c r="E4326" s="98"/>
      <c r="F4326" s="98"/>
    </row>
    <row r="4327" ht="11.25" customHeight="1">
      <c r="A4327" s="95" t="s">
        <v>8844</v>
      </c>
      <c r="B4327" s="96" t="s">
        <v>8845</v>
      </c>
      <c r="C4327" s="95" t="s">
        <v>514</v>
      </c>
      <c r="D4327" s="97">
        <f>VLOOKUP(A4327,emop0321!D:E,2,0)</f>
        <v>351.66</v>
      </c>
      <c r="E4327" s="98"/>
      <c r="F4327" s="98"/>
    </row>
    <row r="4328" ht="11.25" customHeight="1">
      <c r="A4328" s="95" t="s">
        <v>8846</v>
      </c>
      <c r="B4328" s="96" t="s">
        <v>8847</v>
      </c>
      <c r="C4328" s="95" t="s">
        <v>514</v>
      </c>
      <c r="D4328" s="97">
        <f>VLOOKUP(A4328,emop0321!D:E,2,0)</f>
        <v>281.06</v>
      </c>
      <c r="E4328" s="98"/>
      <c r="F4328" s="98"/>
    </row>
    <row r="4329" ht="11.25" customHeight="1">
      <c r="A4329" s="95" t="s">
        <v>8848</v>
      </c>
      <c r="B4329" s="96" t="s">
        <v>8849</v>
      </c>
      <c r="C4329" s="95" t="s">
        <v>514</v>
      </c>
      <c r="D4329" s="97">
        <f>VLOOKUP(A4329,emop0321!D:E,2,0)</f>
        <v>255.41</v>
      </c>
      <c r="E4329" s="98"/>
      <c r="F4329" s="98"/>
    </row>
    <row r="4330" ht="11.25" customHeight="1">
      <c r="A4330" s="95" t="s">
        <v>8850</v>
      </c>
      <c r="B4330" s="96" t="s">
        <v>8851</v>
      </c>
      <c r="C4330" s="95" t="s">
        <v>514</v>
      </c>
      <c r="D4330" s="97">
        <f>VLOOKUP(A4330,emop0321!D:E,2,0)</f>
        <v>249.89</v>
      </c>
      <c r="E4330" s="98"/>
      <c r="F4330" s="98"/>
    </row>
    <row r="4331" ht="11.25" customHeight="1">
      <c r="A4331" s="95" t="s">
        <v>8852</v>
      </c>
      <c r="B4331" s="96" t="s">
        <v>8853</v>
      </c>
      <c r="C4331" s="95" t="s">
        <v>514</v>
      </c>
      <c r="D4331" s="97">
        <f>VLOOKUP(A4331,emop0321!D:E,2,0)</f>
        <v>313.99</v>
      </c>
      <c r="E4331" s="98"/>
      <c r="F4331" s="98"/>
    </row>
    <row r="4332" ht="11.25" customHeight="1">
      <c r="A4332" s="95" t="s">
        <v>8854</v>
      </c>
      <c r="B4332" s="96" t="s">
        <v>8855</v>
      </c>
      <c r="C4332" s="95" t="s">
        <v>514</v>
      </c>
      <c r="D4332" s="97">
        <f>VLOOKUP(A4332,emop0321!D:E,2,0)</f>
        <v>303.67</v>
      </c>
      <c r="E4332" s="98"/>
      <c r="F4332" s="98"/>
    </row>
    <row r="4333" ht="11.25" customHeight="1">
      <c r="A4333" s="95" t="s">
        <v>8856</v>
      </c>
      <c r="B4333" s="96" t="s">
        <v>8857</v>
      </c>
      <c r="C4333" s="95" t="s">
        <v>514</v>
      </c>
      <c r="D4333" s="97">
        <f>VLOOKUP(A4333,emop0321!D:E,2,0)</f>
        <v>293.98</v>
      </c>
      <c r="E4333" s="98"/>
      <c r="F4333" s="98"/>
    </row>
    <row r="4334" ht="11.25" customHeight="1">
      <c r="A4334" s="95" t="s">
        <v>8858</v>
      </c>
      <c r="B4334" s="96" t="s">
        <v>8859</v>
      </c>
      <c r="C4334" s="95" t="s">
        <v>514</v>
      </c>
      <c r="D4334" s="97">
        <f>VLOOKUP(A4334,emop0321!D:E,2,0)</f>
        <v>294.23</v>
      </c>
      <c r="E4334" s="98"/>
      <c r="F4334" s="98"/>
    </row>
    <row r="4335" ht="11.25" customHeight="1">
      <c r="A4335" s="95" t="s">
        <v>8860</v>
      </c>
      <c r="B4335" s="96" t="s">
        <v>8861</v>
      </c>
      <c r="C4335" s="95" t="s">
        <v>514</v>
      </c>
      <c r="D4335" s="97">
        <f>VLOOKUP(A4335,emop0321!D:E,2,0)</f>
        <v>328.87</v>
      </c>
      <c r="E4335" s="98"/>
      <c r="F4335" s="98"/>
    </row>
    <row r="4336" ht="11.25" customHeight="1">
      <c r="A4336" s="95" t="s">
        <v>8862</v>
      </c>
      <c r="B4336" s="96" t="s">
        <v>8863</v>
      </c>
      <c r="C4336" s="95" t="s">
        <v>514</v>
      </c>
      <c r="D4336" s="97">
        <f>VLOOKUP(A4336,emop0321!D:E,2,0)</f>
        <v>401.49</v>
      </c>
      <c r="E4336" s="98"/>
      <c r="F4336" s="98"/>
    </row>
    <row r="4337" ht="11.25" customHeight="1">
      <c r="A4337" s="95" t="s">
        <v>8864</v>
      </c>
      <c r="B4337" s="96" t="s">
        <v>8865</v>
      </c>
      <c r="C4337" s="95" t="s">
        <v>514</v>
      </c>
      <c r="D4337" s="97">
        <f>VLOOKUP(A4337,emop0321!D:E,2,0)</f>
        <v>317.36</v>
      </c>
      <c r="E4337" s="98"/>
      <c r="F4337" s="98"/>
    </row>
    <row r="4338" ht="11.25" customHeight="1">
      <c r="A4338" s="95" t="s">
        <v>8866</v>
      </c>
      <c r="B4338" s="96" t="s">
        <v>8867</v>
      </c>
      <c r="C4338" s="95" t="s">
        <v>514</v>
      </c>
      <c r="D4338" s="97">
        <f>VLOOKUP(A4338,emop0321!D:E,2,0)</f>
        <v>293.66</v>
      </c>
      <c r="E4338" s="98"/>
      <c r="F4338" s="98"/>
    </row>
    <row r="4339" ht="11.25" customHeight="1">
      <c r="A4339" s="95" t="s">
        <v>8868</v>
      </c>
      <c r="B4339" s="96" t="s">
        <v>8869</v>
      </c>
      <c r="C4339" s="95" t="s">
        <v>514</v>
      </c>
      <c r="D4339" s="97">
        <f>VLOOKUP(A4339,emop0321!D:E,2,0)</f>
        <v>159.56</v>
      </c>
      <c r="E4339" s="98"/>
      <c r="F4339" s="98"/>
    </row>
    <row r="4340" ht="11.25" customHeight="1">
      <c r="A4340" s="95" t="s">
        <v>8870</v>
      </c>
      <c r="B4340" s="96" t="s">
        <v>8871</v>
      </c>
      <c r="C4340" s="95" t="s">
        <v>8872</v>
      </c>
      <c r="D4340" s="99" t="str">
        <f>VLOOKUP(A4340,emop0321!D:E,2,0)</f>
        <v>#N/A</v>
      </c>
      <c r="E4340" s="98"/>
      <c r="F4340" s="98"/>
    </row>
    <row r="4341" ht="11.25" customHeight="1">
      <c r="A4341" s="95" t="s">
        <v>8873</v>
      </c>
      <c r="B4341" s="96" t="s">
        <v>8874</v>
      </c>
      <c r="C4341" s="95" t="s">
        <v>8872</v>
      </c>
      <c r="D4341" s="99" t="str">
        <f>VLOOKUP(A4341,emop0321!D:E,2,0)</f>
        <v>#N/A</v>
      </c>
      <c r="E4341" s="98"/>
      <c r="F4341" s="98"/>
    </row>
    <row r="4342" ht="11.25" customHeight="1">
      <c r="A4342" s="95" t="s">
        <v>8875</v>
      </c>
      <c r="B4342" s="96" t="s">
        <v>8876</v>
      </c>
      <c r="C4342" s="95" t="s">
        <v>8872</v>
      </c>
      <c r="D4342" s="99" t="str">
        <f>VLOOKUP(A4342,emop0321!D:E,2,0)</f>
        <v>#N/A</v>
      </c>
      <c r="E4342" s="98"/>
      <c r="F4342" s="98"/>
    </row>
    <row r="4343" ht="11.25" customHeight="1">
      <c r="A4343" s="95" t="s">
        <v>8877</v>
      </c>
      <c r="B4343" s="96" t="s">
        <v>8878</v>
      </c>
      <c r="C4343" s="95" t="s">
        <v>514</v>
      </c>
      <c r="D4343" s="99" t="str">
        <f>VLOOKUP(A4343,emop0321!D:E,2,0)</f>
        <v>#N/A</v>
      </c>
      <c r="E4343" s="98"/>
      <c r="F4343" s="98"/>
    </row>
    <row r="4344" ht="11.25" customHeight="1">
      <c r="A4344" s="95" t="s">
        <v>8879</v>
      </c>
      <c r="B4344" s="96" t="s">
        <v>8880</v>
      </c>
      <c r="C4344" s="95" t="s">
        <v>514</v>
      </c>
      <c r="D4344" s="99" t="str">
        <f>VLOOKUP(A4344,emop0321!D:E,2,0)</f>
        <v>#N/A</v>
      </c>
      <c r="E4344" s="98"/>
      <c r="F4344" s="98"/>
    </row>
    <row r="4345" ht="11.25" customHeight="1">
      <c r="A4345" s="95" t="s">
        <v>8881</v>
      </c>
      <c r="B4345" s="96" t="s">
        <v>8882</v>
      </c>
      <c r="C4345" s="95" t="s">
        <v>514</v>
      </c>
      <c r="D4345" s="99" t="str">
        <f>VLOOKUP(A4345,emop0321!D:E,2,0)</f>
        <v>#N/A</v>
      </c>
      <c r="E4345" s="98"/>
      <c r="F4345" s="98"/>
    </row>
    <row r="4346" ht="11.25" customHeight="1">
      <c r="A4346" s="95" t="s">
        <v>8883</v>
      </c>
      <c r="B4346" s="96" t="s">
        <v>8884</v>
      </c>
      <c r="C4346" s="95" t="s">
        <v>514</v>
      </c>
      <c r="D4346" s="99" t="str">
        <f>VLOOKUP(A4346,emop0321!D:E,2,0)</f>
        <v>#N/A</v>
      </c>
      <c r="E4346" s="98"/>
      <c r="F4346" s="98"/>
    </row>
    <row r="4347" ht="11.25" customHeight="1">
      <c r="A4347" s="95" t="s">
        <v>8885</v>
      </c>
      <c r="B4347" s="96" t="s">
        <v>8886</v>
      </c>
      <c r="C4347" s="95" t="s">
        <v>514</v>
      </c>
      <c r="D4347" s="97">
        <f>VLOOKUP(A4347,emop0321!D:E,2,0)</f>
        <v>498.39</v>
      </c>
      <c r="E4347" s="98"/>
      <c r="F4347" s="98"/>
    </row>
    <row r="4348" ht="11.25" customHeight="1">
      <c r="A4348" s="95" t="s">
        <v>8887</v>
      </c>
      <c r="B4348" s="96" t="s">
        <v>8888</v>
      </c>
      <c r="C4348" s="95" t="s">
        <v>3123</v>
      </c>
      <c r="D4348" s="97">
        <f>VLOOKUP(A4348,emop0321!D:E,2,0)</f>
        <v>43.81</v>
      </c>
      <c r="E4348" s="98"/>
      <c r="F4348" s="98"/>
    </row>
    <row r="4349" ht="11.25" customHeight="1">
      <c r="A4349" s="95" t="s">
        <v>8889</v>
      </c>
      <c r="B4349" s="96" t="s">
        <v>8890</v>
      </c>
      <c r="C4349" s="95" t="s">
        <v>3123</v>
      </c>
      <c r="D4349" s="97">
        <f>VLOOKUP(A4349,emop0321!D:E,2,0)</f>
        <v>14.44</v>
      </c>
      <c r="E4349" s="98"/>
      <c r="F4349" s="98"/>
    </row>
    <row r="4350" ht="11.25" customHeight="1">
      <c r="A4350" s="95" t="s">
        <v>8891</v>
      </c>
      <c r="B4350" s="96" t="s">
        <v>8892</v>
      </c>
      <c r="C4350" s="95" t="s">
        <v>3123</v>
      </c>
      <c r="D4350" s="97">
        <f>VLOOKUP(A4350,emop0321!D:E,2,0)</f>
        <v>139.37</v>
      </c>
      <c r="E4350" s="98"/>
      <c r="F4350" s="98"/>
    </row>
    <row r="4351" ht="11.25" customHeight="1">
      <c r="A4351" s="95" t="s">
        <v>8893</v>
      </c>
      <c r="B4351" s="96" t="s">
        <v>8894</v>
      </c>
      <c r="C4351" s="95" t="s">
        <v>3123</v>
      </c>
      <c r="D4351" s="97">
        <f>VLOOKUP(A4351,emop0321!D:E,2,0)</f>
        <v>49.81</v>
      </c>
      <c r="E4351" s="98"/>
      <c r="F4351" s="98"/>
    </row>
    <row r="4352" ht="11.25" customHeight="1">
      <c r="A4352" s="95" t="s">
        <v>8895</v>
      </c>
      <c r="B4352" s="96" t="s">
        <v>8896</v>
      </c>
      <c r="C4352" s="95" t="s">
        <v>514</v>
      </c>
      <c r="D4352" s="97">
        <f>VLOOKUP(A4352,emop0321!D:E,2,0)</f>
        <v>516.88</v>
      </c>
      <c r="E4352" s="98"/>
      <c r="F4352" s="98"/>
    </row>
    <row r="4353" ht="11.25" customHeight="1">
      <c r="A4353" s="95" t="s">
        <v>8897</v>
      </c>
      <c r="B4353" s="96" t="s">
        <v>8898</v>
      </c>
      <c r="C4353" s="95" t="s">
        <v>514</v>
      </c>
      <c r="D4353" s="97">
        <f>VLOOKUP(A4353,emop0321!D:E,2,0)</f>
        <v>1337.79</v>
      </c>
      <c r="E4353" s="98"/>
      <c r="F4353" s="98"/>
    </row>
    <row r="4354" ht="11.25" customHeight="1">
      <c r="A4354" s="95" t="s">
        <v>8899</v>
      </c>
      <c r="B4354" s="96" t="s">
        <v>8900</v>
      </c>
      <c r="C4354" s="95" t="s">
        <v>514</v>
      </c>
      <c r="D4354" s="97">
        <f>VLOOKUP(A4354,emop0321!D:E,2,0)</f>
        <v>101.19</v>
      </c>
      <c r="E4354" s="98"/>
      <c r="F4354" s="98"/>
    </row>
    <row r="4355" ht="11.25" customHeight="1">
      <c r="A4355" s="95" t="s">
        <v>8901</v>
      </c>
      <c r="B4355" s="96" t="s">
        <v>8902</v>
      </c>
      <c r="C4355" s="95" t="s">
        <v>514</v>
      </c>
      <c r="D4355" s="97">
        <f>VLOOKUP(A4355,emop0321!D:E,2,0)</f>
        <v>103.64</v>
      </c>
      <c r="E4355" s="98"/>
      <c r="F4355" s="98"/>
    </row>
    <row r="4356" ht="11.25" customHeight="1">
      <c r="A4356" s="95" t="s">
        <v>8903</v>
      </c>
      <c r="B4356" s="96" t="s">
        <v>8904</v>
      </c>
      <c r="C4356" s="95" t="s">
        <v>514</v>
      </c>
      <c r="D4356" s="97">
        <f>VLOOKUP(A4356,emop0321!D:E,2,0)</f>
        <v>134.35</v>
      </c>
      <c r="E4356" s="98"/>
      <c r="F4356" s="98"/>
    </row>
    <row r="4357" ht="11.25" customHeight="1">
      <c r="A4357" s="95" t="s">
        <v>8905</v>
      </c>
      <c r="B4357" s="96" t="s">
        <v>8906</v>
      </c>
      <c r="C4357" s="95" t="s">
        <v>514</v>
      </c>
      <c r="D4357" s="97">
        <f>VLOOKUP(A4357,emop0321!D:E,2,0)</f>
        <v>69.96</v>
      </c>
      <c r="E4357" s="98"/>
      <c r="F4357" s="98"/>
    </row>
    <row r="4358" ht="11.25" customHeight="1">
      <c r="A4358" s="95" t="s">
        <v>8907</v>
      </c>
      <c r="B4358" s="96" t="s">
        <v>8908</v>
      </c>
      <c r="C4358" s="95" t="s">
        <v>514</v>
      </c>
      <c r="D4358" s="97">
        <f>VLOOKUP(A4358,emop0321!D:E,2,0)</f>
        <v>67.53</v>
      </c>
      <c r="E4358" s="98"/>
      <c r="F4358" s="98"/>
    </row>
    <row r="4359" ht="11.25" customHeight="1">
      <c r="A4359" s="95" t="s">
        <v>8909</v>
      </c>
      <c r="B4359" s="96" t="s">
        <v>8910</v>
      </c>
      <c r="C4359" s="95" t="s">
        <v>514</v>
      </c>
      <c r="D4359" s="97">
        <f>VLOOKUP(A4359,emop0321!D:E,2,0)</f>
        <v>67.53</v>
      </c>
      <c r="E4359" s="98"/>
      <c r="F4359" s="98"/>
    </row>
    <row r="4360" ht="11.25" customHeight="1">
      <c r="A4360" s="95" t="s">
        <v>8911</v>
      </c>
      <c r="B4360" s="96" t="s">
        <v>8912</v>
      </c>
      <c r="C4360" s="95" t="s">
        <v>514</v>
      </c>
      <c r="D4360" s="97">
        <f>VLOOKUP(A4360,emop0321!D:E,2,0)</f>
        <v>144.53</v>
      </c>
      <c r="E4360" s="98"/>
      <c r="F4360" s="98"/>
    </row>
    <row r="4361" ht="11.25" customHeight="1">
      <c r="A4361" s="95" t="s">
        <v>8913</v>
      </c>
      <c r="B4361" s="96" t="s">
        <v>8914</v>
      </c>
      <c r="C4361" s="95" t="s">
        <v>514</v>
      </c>
      <c r="D4361" s="97">
        <f>VLOOKUP(A4361,emop0321!D:E,2,0)</f>
        <v>10.4</v>
      </c>
      <c r="E4361" s="98"/>
      <c r="F4361" s="98"/>
    </row>
    <row r="4362" ht="11.25" customHeight="1">
      <c r="A4362" s="95" t="s">
        <v>8915</v>
      </c>
      <c r="B4362" s="96" t="s">
        <v>8916</v>
      </c>
      <c r="C4362" s="95" t="s">
        <v>514</v>
      </c>
      <c r="D4362" s="97">
        <f>VLOOKUP(A4362,emop0321!D:E,2,0)</f>
        <v>8.93</v>
      </c>
      <c r="E4362" s="98"/>
      <c r="F4362" s="98"/>
    </row>
    <row r="4363" ht="11.25" customHeight="1">
      <c r="A4363" s="95" t="s">
        <v>8917</v>
      </c>
      <c r="B4363" s="96" t="s">
        <v>8918</v>
      </c>
      <c r="C4363" s="95" t="s">
        <v>514</v>
      </c>
      <c r="D4363" s="97">
        <f>VLOOKUP(A4363,emop0321!D:E,2,0)</f>
        <v>126.75</v>
      </c>
      <c r="E4363" s="98"/>
      <c r="F4363" s="98"/>
    </row>
    <row r="4364" ht="11.25" customHeight="1">
      <c r="A4364" s="95" t="s">
        <v>8919</v>
      </c>
      <c r="B4364" s="96" t="s">
        <v>8920</v>
      </c>
      <c r="C4364" s="95" t="s">
        <v>514</v>
      </c>
      <c r="D4364" s="97">
        <f>VLOOKUP(A4364,emop0321!D:E,2,0)</f>
        <v>77.18</v>
      </c>
      <c r="E4364" s="98"/>
      <c r="F4364" s="98"/>
    </row>
    <row r="4365" ht="11.25" customHeight="1">
      <c r="A4365" s="95" t="s">
        <v>8921</v>
      </c>
      <c r="B4365" s="96" t="s">
        <v>8922</v>
      </c>
      <c r="C4365" s="95" t="s">
        <v>514</v>
      </c>
      <c r="D4365" s="97">
        <f>VLOOKUP(A4365,emop0321!D:E,2,0)</f>
        <v>86.11</v>
      </c>
      <c r="E4365" s="98"/>
      <c r="F4365" s="98"/>
    </row>
    <row r="4366" ht="11.25" customHeight="1">
      <c r="A4366" s="95" t="s">
        <v>8923</v>
      </c>
      <c r="B4366" s="96" t="s">
        <v>8924</v>
      </c>
      <c r="C4366" s="95" t="s">
        <v>514</v>
      </c>
      <c r="D4366" s="97">
        <f>VLOOKUP(A4366,emop0321!D:E,2,0)</f>
        <v>45.99</v>
      </c>
      <c r="E4366" s="98"/>
      <c r="F4366" s="98"/>
    </row>
    <row r="4367" ht="11.25" customHeight="1">
      <c r="A4367" s="95" t="s">
        <v>8925</v>
      </c>
      <c r="B4367" s="96" t="s">
        <v>8926</v>
      </c>
      <c r="C4367" s="95" t="s">
        <v>514</v>
      </c>
      <c r="D4367" s="97">
        <f>VLOOKUP(A4367,emop0321!D:E,2,0)</f>
        <v>37.07</v>
      </c>
      <c r="E4367" s="98"/>
      <c r="F4367" s="98"/>
    </row>
    <row r="4368" ht="11.25" customHeight="1">
      <c r="A4368" s="95" t="s">
        <v>8927</v>
      </c>
      <c r="B4368" s="96" t="s">
        <v>8928</v>
      </c>
      <c r="C4368" s="95" t="s">
        <v>514</v>
      </c>
      <c r="D4368" s="97">
        <f>VLOOKUP(A4368,emop0321!D:E,2,0)</f>
        <v>8.04</v>
      </c>
      <c r="E4368" s="98"/>
      <c r="F4368" s="98"/>
    </row>
    <row r="4369" ht="11.25" customHeight="1">
      <c r="A4369" s="95" t="s">
        <v>8929</v>
      </c>
      <c r="B4369" s="96" t="s">
        <v>8930</v>
      </c>
      <c r="C4369" s="95" t="s">
        <v>514</v>
      </c>
      <c r="D4369" s="97">
        <f>VLOOKUP(A4369,emop0321!D:E,2,0)</f>
        <v>9.51</v>
      </c>
      <c r="E4369" s="98"/>
      <c r="F4369" s="98"/>
    </row>
    <row r="4370" ht="11.25" customHeight="1">
      <c r="A4370" s="95" t="s">
        <v>8931</v>
      </c>
      <c r="B4370" s="96" t="s">
        <v>8932</v>
      </c>
      <c r="C4370" s="95" t="s">
        <v>514</v>
      </c>
      <c r="D4370" s="97">
        <f>VLOOKUP(A4370,emop0321!D:E,2,0)</f>
        <v>13.36</v>
      </c>
      <c r="E4370" s="98"/>
      <c r="F4370" s="98"/>
    </row>
    <row r="4371" ht="11.25" customHeight="1">
      <c r="A4371" s="95" t="s">
        <v>8933</v>
      </c>
      <c r="B4371" s="96" t="s">
        <v>8934</v>
      </c>
      <c r="C4371" s="95" t="s">
        <v>514</v>
      </c>
      <c r="D4371" s="97">
        <f>VLOOKUP(A4371,emop0321!D:E,2,0)</f>
        <v>282.15</v>
      </c>
      <c r="E4371" s="98"/>
      <c r="F4371" s="98"/>
    </row>
    <row r="4372" ht="11.25" customHeight="1">
      <c r="A4372" s="95" t="s">
        <v>8935</v>
      </c>
      <c r="B4372" s="96" t="s">
        <v>8936</v>
      </c>
      <c r="C4372" s="95" t="s">
        <v>514</v>
      </c>
      <c r="D4372" s="97">
        <f>VLOOKUP(A4372,emop0321!D:E,2,0)</f>
        <v>493.41</v>
      </c>
      <c r="E4372" s="98"/>
      <c r="F4372" s="98"/>
    </row>
    <row r="4373" ht="11.25" customHeight="1">
      <c r="A4373" s="95" t="s">
        <v>8937</v>
      </c>
      <c r="B4373" s="96" t="s">
        <v>8938</v>
      </c>
      <c r="C4373" s="95" t="s">
        <v>514</v>
      </c>
      <c r="D4373" s="97">
        <f>VLOOKUP(A4373,emop0321!D:E,2,0)</f>
        <v>475.22</v>
      </c>
      <c r="E4373" s="98"/>
      <c r="F4373" s="98"/>
    </row>
    <row r="4374" ht="11.25" customHeight="1">
      <c r="A4374" s="95" t="s">
        <v>8939</v>
      </c>
      <c r="B4374" s="96" t="s">
        <v>8940</v>
      </c>
      <c r="C4374" s="95" t="s">
        <v>514</v>
      </c>
      <c r="D4374" s="97">
        <f>VLOOKUP(A4374,emop0321!D:E,2,0)</f>
        <v>461.9</v>
      </c>
      <c r="E4374" s="98"/>
      <c r="F4374" s="98"/>
    </row>
    <row r="4375" ht="11.25" customHeight="1">
      <c r="A4375" s="95" t="s">
        <v>8941</v>
      </c>
      <c r="B4375" s="96" t="s">
        <v>8942</v>
      </c>
      <c r="C4375" s="95" t="s">
        <v>992</v>
      </c>
      <c r="D4375" s="97">
        <f>VLOOKUP(A4375,emop0321!D:E,2,0)</f>
        <v>70.94</v>
      </c>
      <c r="E4375" s="98"/>
      <c r="F4375" s="98"/>
    </row>
    <row r="4376" ht="11.25" customHeight="1">
      <c r="A4376" s="95" t="s">
        <v>8943</v>
      </c>
      <c r="B4376" s="96" t="s">
        <v>8944</v>
      </c>
      <c r="C4376" s="95" t="s">
        <v>992</v>
      </c>
      <c r="D4376" s="97">
        <f>VLOOKUP(A4376,emop0321!D:E,2,0)</f>
        <v>68.12</v>
      </c>
      <c r="E4376" s="98"/>
      <c r="F4376" s="98"/>
    </row>
    <row r="4377" ht="11.25" customHeight="1">
      <c r="A4377" s="95" t="s">
        <v>8945</v>
      </c>
      <c r="B4377" s="96" t="s">
        <v>8946</v>
      </c>
      <c r="C4377" s="95" t="s">
        <v>992</v>
      </c>
      <c r="D4377" s="97">
        <f>VLOOKUP(A4377,emop0321!D:E,2,0)</f>
        <v>49.91</v>
      </c>
      <c r="E4377" s="98"/>
      <c r="F4377" s="98"/>
    </row>
    <row r="4378" ht="11.25" customHeight="1">
      <c r="A4378" s="95" t="s">
        <v>8947</v>
      </c>
      <c r="B4378" s="96" t="s">
        <v>8948</v>
      </c>
      <c r="C4378" s="95" t="s">
        <v>992</v>
      </c>
      <c r="D4378" s="97">
        <f>VLOOKUP(A4378,emop0321!D:E,2,0)</f>
        <v>52.73</v>
      </c>
      <c r="E4378" s="98"/>
      <c r="F4378" s="98"/>
    </row>
    <row r="4379" ht="11.25" customHeight="1">
      <c r="A4379" s="95" t="s">
        <v>8949</v>
      </c>
      <c r="B4379" s="96" t="s">
        <v>8950</v>
      </c>
      <c r="C4379" s="95" t="s">
        <v>992</v>
      </c>
      <c r="D4379" s="97">
        <f>VLOOKUP(A4379,emop0321!D:E,2,0)</f>
        <v>7.75</v>
      </c>
      <c r="E4379" s="98"/>
      <c r="F4379" s="98"/>
    </row>
    <row r="4380" ht="11.25" customHeight="1">
      <c r="A4380" s="95" t="s">
        <v>8951</v>
      </c>
      <c r="B4380" s="96" t="s">
        <v>8952</v>
      </c>
      <c r="C4380" s="95" t="s">
        <v>992</v>
      </c>
      <c r="D4380" s="97">
        <f>VLOOKUP(A4380,emop0321!D:E,2,0)</f>
        <v>8.19</v>
      </c>
      <c r="E4380" s="98"/>
      <c r="F4380" s="98"/>
    </row>
    <row r="4381" ht="11.25" customHeight="1">
      <c r="A4381" s="95" t="s">
        <v>8953</v>
      </c>
      <c r="B4381" s="96" t="s">
        <v>8954</v>
      </c>
      <c r="C4381" s="95" t="s">
        <v>992</v>
      </c>
      <c r="D4381" s="97">
        <f>VLOOKUP(A4381,emop0321!D:E,2,0)</f>
        <v>26.29</v>
      </c>
      <c r="E4381" s="98"/>
      <c r="F4381" s="98"/>
    </row>
    <row r="4382" ht="11.25" customHeight="1">
      <c r="A4382" s="95" t="s">
        <v>8955</v>
      </c>
      <c r="B4382" s="96" t="s">
        <v>8956</v>
      </c>
      <c r="C4382" s="95" t="s">
        <v>992</v>
      </c>
      <c r="D4382" s="97">
        <f>VLOOKUP(A4382,emop0321!D:E,2,0)</f>
        <v>20.72</v>
      </c>
      <c r="E4382" s="98"/>
      <c r="F4382" s="98"/>
    </row>
    <row r="4383" ht="11.25" customHeight="1">
      <c r="A4383" s="95" t="s">
        <v>8957</v>
      </c>
      <c r="B4383" s="96" t="s">
        <v>8958</v>
      </c>
      <c r="C4383" s="95" t="s">
        <v>992</v>
      </c>
      <c r="D4383" s="97">
        <f>VLOOKUP(A4383,emop0321!D:E,2,0)</f>
        <v>55.89</v>
      </c>
      <c r="E4383" s="98"/>
      <c r="F4383" s="98"/>
    </row>
    <row r="4384" ht="11.25" customHeight="1">
      <c r="A4384" s="95" t="s">
        <v>8959</v>
      </c>
      <c r="B4384" s="96" t="s">
        <v>8960</v>
      </c>
      <c r="C4384" s="95" t="s">
        <v>992</v>
      </c>
      <c r="D4384" s="97">
        <f>VLOOKUP(A4384,emop0321!D:E,2,0)</f>
        <v>37.68</v>
      </c>
      <c r="E4384" s="98"/>
      <c r="F4384" s="98"/>
    </row>
    <row r="4385" ht="11.25" customHeight="1">
      <c r="A4385" s="95" t="s">
        <v>8961</v>
      </c>
      <c r="B4385" s="96" t="s">
        <v>8962</v>
      </c>
      <c r="C4385" s="95" t="s">
        <v>992</v>
      </c>
      <c r="D4385" s="97">
        <f>VLOOKUP(A4385,emop0321!D:E,2,0)</f>
        <v>41.83</v>
      </c>
      <c r="E4385" s="98"/>
      <c r="F4385" s="98"/>
    </row>
    <row r="4386" ht="11.25" customHeight="1">
      <c r="A4386" s="95" t="s">
        <v>8963</v>
      </c>
      <c r="B4386" s="96" t="s">
        <v>8964</v>
      </c>
      <c r="C4386" s="95" t="s">
        <v>992</v>
      </c>
      <c r="D4386" s="97">
        <f>VLOOKUP(A4386,emop0321!D:E,2,0)</f>
        <v>29.22</v>
      </c>
      <c r="E4386" s="98"/>
      <c r="F4386" s="98"/>
    </row>
    <row r="4387" ht="11.25" customHeight="1">
      <c r="A4387" s="95" t="s">
        <v>8965</v>
      </c>
      <c r="B4387" s="96" t="s">
        <v>8966</v>
      </c>
      <c r="C4387" s="95" t="s">
        <v>992</v>
      </c>
      <c r="D4387" s="97">
        <f>VLOOKUP(A4387,emop0321!D:E,2,0)</f>
        <v>82.56</v>
      </c>
      <c r="E4387" s="98"/>
      <c r="F4387" s="98"/>
    </row>
    <row r="4388" ht="11.25" customHeight="1">
      <c r="A4388" s="95" t="s">
        <v>8967</v>
      </c>
      <c r="B4388" s="96" t="s">
        <v>8968</v>
      </c>
      <c r="C4388" s="95" t="s">
        <v>992</v>
      </c>
      <c r="D4388" s="97">
        <f>VLOOKUP(A4388,emop0321!D:E,2,0)</f>
        <v>94.79</v>
      </c>
      <c r="E4388" s="98"/>
      <c r="F4388" s="98"/>
    </row>
    <row r="4389" ht="11.25" customHeight="1">
      <c r="A4389" s="95" t="s">
        <v>8969</v>
      </c>
      <c r="B4389" s="96" t="s">
        <v>8970</v>
      </c>
      <c r="C4389" s="95" t="s">
        <v>992</v>
      </c>
      <c r="D4389" s="97">
        <f>VLOOKUP(A4389,emop0321!D:E,2,0)</f>
        <v>78.13</v>
      </c>
      <c r="E4389" s="98"/>
      <c r="F4389" s="98"/>
    </row>
    <row r="4390" ht="11.25" customHeight="1">
      <c r="A4390" s="95" t="s">
        <v>8971</v>
      </c>
      <c r="B4390" s="96" t="s">
        <v>8972</v>
      </c>
      <c r="C4390" s="95" t="s">
        <v>992</v>
      </c>
      <c r="D4390" s="97">
        <f>VLOOKUP(A4390,emop0321!D:E,2,0)</f>
        <v>128.28</v>
      </c>
      <c r="E4390" s="98"/>
      <c r="F4390" s="98"/>
    </row>
    <row r="4391" ht="11.25" customHeight="1">
      <c r="A4391" s="95" t="s">
        <v>8973</v>
      </c>
      <c r="B4391" s="96" t="s">
        <v>8974</v>
      </c>
      <c r="C4391" s="95" t="s">
        <v>361</v>
      </c>
      <c r="D4391" s="97">
        <f>VLOOKUP(A4391,emop0321!D:E,2,0)</f>
        <v>24.27</v>
      </c>
      <c r="E4391" s="98"/>
      <c r="F4391" s="98"/>
    </row>
    <row r="4392" ht="11.25" customHeight="1">
      <c r="A4392" s="95" t="s">
        <v>8975</v>
      </c>
      <c r="B4392" s="96" t="s">
        <v>8976</v>
      </c>
      <c r="C4392" s="95" t="s">
        <v>361</v>
      </c>
      <c r="D4392" s="97">
        <f>VLOOKUP(A4392,emop0321!D:E,2,0)</f>
        <v>51.62</v>
      </c>
      <c r="E4392" s="98"/>
      <c r="F4392" s="98"/>
    </row>
    <row r="4393" ht="11.25" customHeight="1">
      <c r="A4393" s="95" t="s">
        <v>8977</v>
      </c>
      <c r="B4393" s="96" t="s">
        <v>8978</v>
      </c>
      <c r="C4393" s="95" t="s">
        <v>361</v>
      </c>
      <c r="D4393" s="97">
        <f>VLOOKUP(A4393,emop0321!D:E,2,0)</f>
        <v>46.8</v>
      </c>
      <c r="E4393" s="98"/>
      <c r="F4393" s="98"/>
    </row>
    <row r="4394" ht="11.25" customHeight="1">
      <c r="A4394" s="95" t="s">
        <v>8979</v>
      </c>
      <c r="B4394" s="96" t="s">
        <v>8980</v>
      </c>
      <c r="C4394" s="95" t="s">
        <v>361</v>
      </c>
      <c r="D4394" s="97">
        <f>VLOOKUP(A4394,emop0321!D:E,2,0)</f>
        <v>39.8</v>
      </c>
      <c r="E4394" s="98"/>
      <c r="F4394" s="98"/>
    </row>
    <row r="4395" ht="11.25" customHeight="1">
      <c r="A4395" s="95" t="s">
        <v>8981</v>
      </c>
      <c r="B4395" s="96" t="s">
        <v>8982</v>
      </c>
      <c r="C4395" s="95" t="s">
        <v>361</v>
      </c>
      <c r="D4395" s="97">
        <f>VLOOKUP(A4395,emop0321!D:E,2,0)</f>
        <v>37</v>
      </c>
      <c r="E4395" s="98"/>
      <c r="F4395" s="98"/>
    </row>
    <row r="4396" ht="11.25" customHeight="1">
      <c r="A4396" s="95" t="s">
        <v>8983</v>
      </c>
      <c r="B4396" s="96" t="s">
        <v>8984</v>
      </c>
      <c r="C4396" s="95" t="s">
        <v>361</v>
      </c>
      <c r="D4396" s="97">
        <f>VLOOKUP(A4396,emop0321!D:E,2,0)</f>
        <v>32.79</v>
      </c>
      <c r="E4396" s="98"/>
      <c r="F4396" s="98"/>
    </row>
    <row r="4397" ht="11.25" customHeight="1">
      <c r="A4397" s="95" t="s">
        <v>8985</v>
      </c>
      <c r="B4397" s="96" t="s">
        <v>8986</v>
      </c>
      <c r="C4397" s="95" t="s">
        <v>361</v>
      </c>
      <c r="D4397" s="97">
        <f>VLOOKUP(A4397,emop0321!D:E,2,0)</f>
        <v>40.88</v>
      </c>
      <c r="E4397" s="98"/>
      <c r="F4397" s="98"/>
    </row>
    <row r="4398" ht="11.25" customHeight="1">
      <c r="A4398" s="95" t="s">
        <v>8987</v>
      </c>
      <c r="B4398" s="96" t="s">
        <v>8988</v>
      </c>
      <c r="C4398" s="95" t="s">
        <v>361</v>
      </c>
      <c r="D4398" s="97">
        <f>VLOOKUP(A4398,emop0321!D:E,2,0)</f>
        <v>84.68</v>
      </c>
      <c r="E4398" s="98"/>
      <c r="F4398" s="98"/>
    </row>
    <row r="4399" ht="11.25" customHeight="1">
      <c r="A4399" s="95" t="s">
        <v>8989</v>
      </c>
      <c r="B4399" s="96" t="s">
        <v>8990</v>
      </c>
      <c r="C4399" s="95" t="s">
        <v>361</v>
      </c>
      <c r="D4399" s="97">
        <f>VLOOKUP(A4399,emop0321!D:E,2,0)</f>
        <v>84.68</v>
      </c>
      <c r="E4399" s="98"/>
      <c r="F4399" s="98"/>
    </row>
    <row r="4400" ht="11.25" customHeight="1">
      <c r="A4400" s="95" t="s">
        <v>8991</v>
      </c>
      <c r="B4400" s="96" t="s">
        <v>8992</v>
      </c>
      <c r="C4400" s="95" t="s">
        <v>992</v>
      </c>
      <c r="D4400" s="97">
        <f>VLOOKUP(A4400,emop0321!D:E,2,0)</f>
        <v>5</v>
      </c>
      <c r="E4400" s="98"/>
      <c r="F4400" s="98"/>
    </row>
    <row r="4401" ht="11.25" customHeight="1">
      <c r="A4401" s="95" t="s">
        <v>8993</v>
      </c>
      <c r="B4401" s="96" t="s">
        <v>8994</v>
      </c>
      <c r="C4401" s="95" t="s">
        <v>992</v>
      </c>
      <c r="D4401" s="97">
        <f>VLOOKUP(A4401,emop0321!D:E,2,0)</f>
        <v>12.61</v>
      </c>
      <c r="E4401" s="98"/>
      <c r="F4401" s="98"/>
    </row>
    <row r="4402" ht="11.25" customHeight="1">
      <c r="A4402" s="95" t="s">
        <v>8995</v>
      </c>
      <c r="B4402" s="96" t="s">
        <v>8996</v>
      </c>
      <c r="C4402" s="95" t="s">
        <v>992</v>
      </c>
      <c r="D4402" s="97">
        <f>VLOOKUP(A4402,emop0321!D:E,2,0)</f>
        <v>16.84</v>
      </c>
      <c r="E4402" s="98"/>
      <c r="F4402" s="98"/>
    </row>
    <row r="4403" ht="11.25" customHeight="1">
      <c r="A4403" s="95" t="s">
        <v>8997</v>
      </c>
      <c r="B4403" s="96" t="s">
        <v>8998</v>
      </c>
      <c r="C4403" s="95" t="s">
        <v>514</v>
      </c>
      <c r="D4403" s="97">
        <f>VLOOKUP(A4403,emop0321!D:E,2,0)</f>
        <v>427.99</v>
      </c>
      <c r="E4403" s="98"/>
      <c r="F4403" s="98"/>
    </row>
    <row r="4404" ht="11.25" customHeight="1">
      <c r="A4404" s="95" t="s">
        <v>8999</v>
      </c>
      <c r="B4404" s="96" t="s">
        <v>9000</v>
      </c>
      <c r="C4404" s="95" t="s">
        <v>514</v>
      </c>
      <c r="D4404" s="97">
        <f>VLOOKUP(A4404,emop0321!D:E,2,0)</f>
        <v>604.69</v>
      </c>
      <c r="E4404" s="98"/>
      <c r="F4404" s="98"/>
    </row>
    <row r="4405" ht="11.25" customHeight="1">
      <c r="A4405" s="95" t="s">
        <v>9001</v>
      </c>
      <c r="B4405" s="96" t="s">
        <v>9002</v>
      </c>
      <c r="C4405" s="95" t="s">
        <v>992</v>
      </c>
      <c r="D4405" s="97">
        <f>VLOOKUP(A4405,emop0321!D:E,2,0)</f>
        <v>4.96</v>
      </c>
      <c r="E4405" s="98"/>
      <c r="F4405" s="98"/>
    </row>
    <row r="4406" ht="11.25" customHeight="1">
      <c r="A4406" s="95" t="s">
        <v>9003</v>
      </c>
      <c r="B4406" s="96" t="s">
        <v>9004</v>
      </c>
      <c r="C4406" s="95" t="s">
        <v>675</v>
      </c>
      <c r="D4406" s="97">
        <f>VLOOKUP(A4406,emop0321!D:E,2,0)</f>
        <v>414.25</v>
      </c>
      <c r="E4406" s="98"/>
      <c r="F4406" s="98"/>
    </row>
    <row r="4407" ht="11.25" customHeight="1">
      <c r="A4407" s="95" t="s">
        <v>9005</v>
      </c>
      <c r="B4407" s="96" t="s">
        <v>9006</v>
      </c>
      <c r="C4407" s="95" t="s">
        <v>992</v>
      </c>
      <c r="D4407" s="97">
        <f>VLOOKUP(A4407,emop0321!D:E,2,0)</f>
        <v>11.12</v>
      </c>
      <c r="E4407" s="98"/>
      <c r="F4407" s="98"/>
    </row>
    <row r="4408" ht="11.25" customHeight="1">
      <c r="A4408" s="95" t="s">
        <v>9007</v>
      </c>
      <c r="B4408" s="96" t="s">
        <v>9008</v>
      </c>
      <c r="C4408" s="95" t="s">
        <v>361</v>
      </c>
      <c r="D4408" s="97">
        <f>VLOOKUP(A4408,emop0321!D:E,2,0)</f>
        <v>9.74</v>
      </c>
      <c r="E4408" s="98"/>
      <c r="F4408" s="98"/>
    </row>
    <row r="4409" ht="11.25" customHeight="1">
      <c r="A4409" s="95" t="s">
        <v>9009</v>
      </c>
      <c r="B4409" s="96" t="s">
        <v>9010</v>
      </c>
      <c r="C4409" s="95" t="s">
        <v>992</v>
      </c>
      <c r="D4409" s="97">
        <f>VLOOKUP(A4409,emop0321!D:E,2,0)</f>
        <v>29.54</v>
      </c>
      <c r="E4409" s="98"/>
      <c r="F4409" s="98"/>
    </row>
    <row r="4410" ht="11.25" customHeight="1">
      <c r="A4410" s="95" t="s">
        <v>9011</v>
      </c>
      <c r="B4410" s="96" t="s">
        <v>9012</v>
      </c>
      <c r="C4410" s="95" t="s">
        <v>992</v>
      </c>
      <c r="D4410" s="97">
        <f>VLOOKUP(A4410,emop0321!D:E,2,0)</f>
        <v>62.19</v>
      </c>
      <c r="E4410" s="98"/>
      <c r="F4410" s="98"/>
    </row>
    <row r="4411" ht="11.25" customHeight="1">
      <c r="A4411" s="95" t="s">
        <v>9013</v>
      </c>
      <c r="B4411" s="96" t="s">
        <v>9014</v>
      </c>
      <c r="C4411" s="95" t="s">
        <v>992</v>
      </c>
      <c r="D4411" s="97">
        <f>VLOOKUP(A4411,emop0321!D:E,2,0)</f>
        <v>76.09</v>
      </c>
      <c r="E4411" s="98"/>
      <c r="F4411" s="98"/>
    </row>
    <row r="4412" ht="11.25" customHeight="1">
      <c r="A4412" s="95" t="s">
        <v>9015</v>
      </c>
      <c r="B4412" s="96" t="s">
        <v>9016</v>
      </c>
      <c r="C4412" s="95" t="s">
        <v>992</v>
      </c>
      <c r="D4412" s="97">
        <f>VLOOKUP(A4412,emop0321!D:E,2,0)</f>
        <v>66.56</v>
      </c>
      <c r="E4412" s="98"/>
      <c r="F4412" s="98"/>
    </row>
    <row r="4413" ht="11.25" customHeight="1">
      <c r="A4413" s="95" t="s">
        <v>9017</v>
      </c>
      <c r="B4413" s="96" t="s">
        <v>9018</v>
      </c>
      <c r="C4413" s="95" t="s">
        <v>992</v>
      </c>
      <c r="D4413" s="99" t="str">
        <f>VLOOKUP(A4413,emop0321!D:E,2,0)</f>
        <v>#N/A</v>
      </c>
      <c r="E4413" s="98"/>
      <c r="F4413" s="98"/>
    </row>
    <row r="4414" ht="11.25" customHeight="1">
      <c r="A4414" s="95" t="s">
        <v>9019</v>
      </c>
      <c r="B4414" s="96" t="s">
        <v>9020</v>
      </c>
      <c r="C4414" s="95" t="s">
        <v>992</v>
      </c>
      <c r="D4414" s="99" t="str">
        <f>VLOOKUP(A4414,emop0321!D:E,2,0)</f>
        <v>#N/A</v>
      </c>
      <c r="E4414" s="98"/>
      <c r="F4414" s="98"/>
    </row>
    <row r="4415" ht="11.25" customHeight="1">
      <c r="A4415" s="95" t="s">
        <v>9021</v>
      </c>
      <c r="B4415" s="96" t="s">
        <v>9022</v>
      </c>
      <c r="C4415" s="95" t="s">
        <v>992</v>
      </c>
      <c r="D4415" s="99" t="str">
        <f>VLOOKUP(A4415,emop0321!D:E,2,0)</f>
        <v>#N/A</v>
      </c>
      <c r="E4415" s="98"/>
      <c r="F4415" s="98"/>
    </row>
    <row r="4416" ht="11.25" customHeight="1">
      <c r="A4416" s="95" t="s">
        <v>9023</v>
      </c>
      <c r="B4416" s="96" t="s">
        <v>9024</v>
      </c>
      <c r="C4416" s="95" t="s">
        <v>992</v>
      </c>
      <c r="D4416" s="99" t="str">
        <f>VLOOKUP(A4416,emop0321!D:E,2,0)</f>
        <v>#N/A</v>
      </c>
      <c r="E4416" s="98"/>
      <c r="F4416" s="98"/>
    </row>
    <row r="4417" ht="11.25" customHeight="1">
      <c r="A4417" s="95" t="s">
        <v>9025</v>
      </c>
      <c r="B4417" s="96" t="s">
        <v>9026</v>
      </c>
      <c r="C4417" s="95" t="s">
        <v>992</v>
      </c>
      <c r="D4417" s="99" t="str">
        <f>VLOOKUP(A4417,emop0321!D:E,2,0)</f>
        <v>#N/A</v>
      </c>
      <c r="E4417" s="98"/>
      <c r="F4417" s="98"/>
    </row>
    <row r="4418" ht="11.25" customHeight="1">
      <c r="A4418" s="95" t="s">
        <v>9027</v>
      </c>
      <c r="B4418" s="96" t="s">
        <v>9028</v>
      </c>
      <c r="C4418" s="95" t="s">
        <v>992</v>
      </c>
      <c r="D4418" s="99" t="str">
        <f>VLOOKUP(A4418,emop0321!D:E,2,0)</f>
        <v>#N/A</v>
      </c>
      <c r="E4418" s="98"/>
      <c r="F4418" s="98"/>
    </row>
    <row r="4419" ht="11.25" customHeight="1">
      <c r="A4419" s="95" t="s">
        <v>9029</v>
      </c>
      <c r="B4419" s="96" t="s">
        <v>9030</v>
      </c>
      <c r="C4419" s="95" t="s">
        <v>992</v>
      </c>
      <c r="D4419" s="99" t="str">
        <f>VLOOKUP(A4419,emop0321!D:E,2,0)</f>
        <v>#N/A</v>
      </c>
      <c r="E4419" s="98"/>
      <c r="F4419" s="98"/>
    </row>
    <row r="4420" ht="11.25" customHeight="1">
      <c r="A4420" s="95" t="s">
        <v>9031</v>
      </c>
      <c r="B4420" s="96" t="s">
        <v>9032</v>
      </c>
      <c r="C4420" s="95" t="s">
        <v>992</v>
      </c>
      <c r="D4420" s="99" t="str">
        <f>VLOOKUP(A4420,emop0321!D:E,2,0)</f>
        <v>#N/A</v>
      </c>
      <c r="E4420" s="98"/>
      <c r="F4420" s="98"/>
    </row>
    <row r="4421" ht="11.25" customHeight="1">
      <c r="A4421" s="95" t="s">
        <v>9033</v>
      </c>
      <c r="B4421" s="96" t="s">
        <v>9034</v>
      </c>
      <c r="C4421" s="95" t="s">
        <v>992</v>
      </c>
      <c r="D4421" s="99" t="str">
        <f>VLOOKUP(A4421,emop0321!D:E,2,0)</f>
        <v>#N/A</v>
      </c>
      <c r="E4421" s="98"/>
      <c r="F4421" s="98"/>
    </row>
    <row r="4422" ht="11.25" customHeight="1">
      <c r="A4422" s="95" t="s">
        <v>9035</v>
      </c>
      <c r="B4422" s="96" t="s">
        <v>9036</v>
      </c>
      <c r="C4422" s="95" t="s">
        <v>992</v>
      </c>
      <c r="D4422" s="99" t="str">
        <f>VLOOKUP(A4422,emop0321!D:E,2,0)</f>
        <v>#N/A</v>
      </c>
      <c r="E4422" s="98"/>
      <c r="F4422" s="98"/>
    </row>
    <row r="4423" ht="11.25" customHeight="1">
      <c r="A4423" s="95" t="s">
        <v>9037</v>
      </c>
      <c r="B4423" s="96" t="s">
        <v>9038</v>
      </c>
      <c r="C4423" s="95" t="s">
        <v>992</v>
      </c>
      <c r="D4423" s="99" t="str">
        <f>VLOOKUP(A4423,emop0321!D:E,2,0)</f>
        <v>#N/A</v>
      </c>
      <c r="E4423" s="98"/>
      <c r="F4423" s="98"/>
    </row>
    <row r="4424" ht="11.25" customHeight="1">
      <c r="A4424" s="95" t="s">
        <v>9039</v>
      </c>
      <c r="B4424" s="96" t="s">
        <v>9040</v>
      </c>
      <c r="C4424" s="95" t="s">
        <v>992</v>
      </c>
      <c r="D4424" s="99" t="str">
        <f>VLOOKUP(A4424,emop0321!D:E,2,0)</f>
        <v>#N/A</v>
      </c>
      <c r="E4424" s="98"/>
      <c r="F4424" s="98"/>
    </row>
    <row r="4425" ht="11.25" customHeight="1">
      <c r="A4425" s="95" t="s">
        <v>9041</v>
      </c>
      <c r="B4425" s="96" t="s">
        <v>9042</v>
      </c>
      <c r="C4425" s="95" t="s">
        <v>992</v>
      </c>
      <c r="D4425" s="99" t="str">
        <f>VLOOKUP(A4425,emop0321!D:E,2,0)</f>
        <v>#N/A</v>
      </c>
      <c r="E4425" s="98"/>
      <c r="F4425" s="98"/>
    </row>
    <row r="4426" ht="11.25" customHeight="1">
      <c r="A4426" s="95" t="s">
        <v>9043</v>
      </c>
      <c r="B4426" s="96" t="s">
        <v>9044</v>
      </c>
      <c r="C4426" s="95" t="s">
        <v>992</v>
      </c>
      <c r="D4426" s="99" t="str">
        <f>VLOOKUP(A4426,emop0321!D:E,2,0)</f>
        <v>#N/A</v>
      </c>
      <c r="E4426" s="98"/>
      <c r="F4426" s="98"/>
    </row>
    <row r="4427" ht="11.25" customHeight="1">
      <c r="A4427" s="95" t="s">
        <v>9045</v>
      </c>
      <c r="B4427" s="96" t="s">
        <v>9046</v>
      </c>
      <c r="C4427" s="95" t="s">
        <v>992</v>
      </c>
      <c r="D4427" s="99" t="str">
        <f>VLOOKUP(A4427,emop0321!D:E,2,0)</f>
        <v>#N/A</v>
      </c>
      <c r="E4427" s="98"/>
      <c r="F4427" s="98"/>
    </row>
    <row r="4428" ht="11.25" customHeight="1">
      <c r="A4428" s="95" t="s">
        <v>9047</v>
      </c>
      <c r="B4428" s="96" t="s">
        <v>9048</v>
      </c>
      <c r="C4428" s="95" t="s">
        <v>992</v>
      </c>
      <c r="D4428" s="99" t="str">
        <f>VLOOKUP(A4428,emop0321!D:E,2,0)</f>
        <v>#N/A</v>
      </c>
      <c r="E4428" s="98"/>
      <c r="F4428" s="98"/>
    </row>
    <row r="4429" ht="11.25" customHeight="1">
      <c r="A4429" s="95" t="s">
        <v>9049</v>
      </c>
      <c r="B4429" s="96" t="s">
        <v>9050</v>
      </c>
      <c r="C4429" s="95" t="s">
        <v>992</v>
      </c>
      <c r="D4429" s="99" t="str">
        <f>VLOOKUP(A4429,emop0321!D:E,2,0)</f>
        <v>#N/A</v>
      </c>
      <c r="E4429" s="98"/>
      <c r="F4429" s="98"/>
    </row>
    <row r="4430" ht="11.25" customHeight="1">
      <c r="A4430" s="95" t="s">
        <v>9051</v>
      </c>
      <c r="B4430" s="96" t="s">
        <v>9052</v>
      </c>
      <c r="C4430" s="95" t="s">
        <v>992</v>
      </c>
      <c r="D4430" s="99" t="str">
        <f>VLOOKUP(A4430,emop0321!D:E,2,0)</f>
        <v>#N/A</v>
      </c>
      <c r="E4430" s="98"/>
      <c r="F4430" s="98"/>
    </row>
    <row r="4431" ht="11.25" customHeight="1">
      <c r="A4431" s="95" t="s">
        <v>9053</v>
      </c>
      <c r="B4431" s="96" t="s">
        <v>9054</v>
      </c>
      <c r="C4431" s="95" t="s">
        <v>992</v>
      </c>
      <c r="D4431" s="97">
        <f>VLOOKUP(A4431,emop0321!D:E,2,0)</f>
        <v>71.66</v>
      </c>
      <c r="E4431" s="98"/>
      <c r="F4431" s="98"/>
    </row>
    <row r="4432" ht="11.25" customHeight="1">
      <c r="A4432" s="95" t="s">
        <v>9055</v>
      </c>
      <c r="B4432" s="96" t="s">
        <v>9056</v>
      </c>
      <c r="C4432" s="95" t="s">
        <v>992</v>
      </c>
      <c r="D4432" s="97">
        <f>VLOOKUP(A4432,emop0321!D:E,2,0)</f>
        <v>82.52</v>
      </c>
      <c r="E4432" s="98"/>
      <c r="F4432" s="98"/>
    </row>
    <row r="4433" ht="11.25" customHeight="1">
      <c r="A4433" s="95" t="s">
        <v>9057</v>
      </c>
      <c r="B4433" s="96" t="s">
        <v>9058</v>
      </c>
      <c r="C4433" s="95" t="s">
        <v>675</v>
      </c>
      <c r="D4433" s="97">
        <f>VLOOKUP(A4433,emop0321!D:E,2,0)</f>
        <v>351.73</v>
      </c>
      <c r="E4433" s="98"/>
      <c r="F4433" s="98"/>
    </row>
    <row r="4434" ht="11.25" customHeight="1">
      <c r="A4434" s="95" t="s">
        <v>9059</v>
      </c>
      <c r="B4434" s="96" t="s">
        <v>9060</v>
      </c>
      <c r="C4434" s="95" t="s">
        <v>992</v>
      </c>
      <c r="D4434" s="97">
        <f>VLOOKUP(A4434,emop0321!D:E,2,0)</f>
        <v>14.89</v>
      </c>
      <c r="E4434" s="98"/>
      <c r="F4434" s="98"/>
    </row>
    <row r="4435" ht="11.25" customHeight="1">
      <c r="A4435" s="95" t="s">
        <v>9061</v>
      </c>
      <c r="B4435" s="96" t="s">
        <v>9062</v>
      </c>
      <c r="C4435" s="95" t="s">
        <v>992</v>
      </c>
      <c r="D4435" s="97">
        <f>VLOOKUP(A4435,emop0321!D:E,2,0)</f>
        <v>2.4</v>
      </c>
      <c r="E4435" s="98"/>
      <c r="F4435" s="98"/>
    </row>
    <row r="4436" ht="11.25" customHeight="1">
      <c r="A4436" s="95" t="s">
        <v>9063</v>
      </c>
      <c r="B4436" s="96" t="s">
        <v>9064</v>
      </c>
      <c r="C4436" s="95" t="s">
        <v>992</v>
      </c>
      <c r="D4436" s="97">
        <f>VLOOKUP(A4436,emop0321!D:E,2,0)</f>
        <v>10.46</v>
      </c>
      <c r="E4436" s="98"/>
      <c r="F4436" s="98"/>
    </row>
    <row r="4437" ht="11.25" customHeight="1">
      <c r="A4437" s="95" t="s">
        <v>9065</v>
      </c>
      <c r="B4437" s="96" t="s">
        <v>9066</v>
      </c>
      <c r="C4437" s="95" t="s">
        <v>992</v>
      </c>
      <c r="D4437" s="97">
        <f>VLOOKUP(A4437,emop0321!D:E,2,0)</f>
        <v>46.47</v>
      </c>
      <c r="E4437" s="98"/>
      <c r="F4437" s="98"/>
    </row>
    <row r="4438" ht="11.25" customHeight="1">
      <c r="A4438" s="95" t="s">
        <v>9067</v>
      </c>
      <c r="B4438" s="96" t="s">
        <v>9068</v>
      </c>
      <c r="C4438" s="95" t="s">
        <v>992</v>
      </c>
      <c r="D4438" s="97">
        <f>VLOOKUP(A4438,emop0321!D:E,2,0)</f>
        <v>63.79</v>
      </c>
      <c r="E4438" s="98"/>
      <c r="F4438" s="98"/>
    </row>
    <row r="4439" ht="11.25" customHeight="1">
      <c r="A4439" s="95" t="s">
        <v>9069</v>
      </c>
      <c r="B4439" s="96" t="s">
        <v>9070</v>
      </c>
      <c r="C4439" s="95" t="s">
        <v>992</v>
      </c>
      <c r="D4439" s="97">
        <f>VLOOKUP(A4439,emop0321!D:E,2,0)</f>
        <v>5.39</v>
      </c>
      <c r="E4439" s="98"/>
      <c r="F4439" s="98"/>
    </row>
    <row r="4440" ht="11.25" customHeight="1">
      <c r="A4440" s="95" t="s">
        <v>9071</v>
      </c>
      <c r="B4440" s="96" t="s">
        <v>9072</v>
      </c>
      <c r="C4440" s="95" t="s">
        <v>992</v>
      </c>
      <c r="D4440" s="97">
        <f>VLOOKUP(A4440,emop0321!D:E,2,0)</f>
        <v>7.97</v>
      </c>
      <c r="E4440" s="98"/>
      <c r="F4440" s="98"/>
    </row>
    <row r="4441" ht="11.25" customHeight="1">
      <c r="A4441" s="95" t="s">
        <v>9073</v>
      </c>
      <c r="B4441" s="96" t="s">
        <v>9074</v>
      </c>
      <c r="C4441" s="95" t="s">
        <v>675</v>
      </c>
      <c r="D4441" s="97">
        <f>VLOOKUP(A4441,emop0321!D:E,2,0)</f>
        <v>299.28</v>
      </c>
      <c r="E4441" s="98"/>
      <c r="F4441" s="98"/>
    </row>
    <row r="4442" ht="11.25" customHeight="1">
      <c r="A4442" s="95" t="s">
        <v>9075</v>
      </c>
      <c r="B4442" s="96" t="s">
        <v>9076</v>
      </c>
      <c r="C4442" s="95" t="s">
        <v>675</v>
      </c>
      <c r="D4442" s="99" t="str">
        <f>VLOOKUP(A4442,emop0321!D:E,2,0)</f>
        <v>#N/A</v>
      </c>
      <c r="E4442" s="98"/>
      <c r="F4442" s="98"/>
    </row>
    <row r="4443" ht="11.25" customHeight="1">
      <c r="A4443" s="95" t="s">
        <v>9077</v>
      </c>
      <c r="B4443" s="96" t="s">
        <v>9078</v>
      </c>
      <c r="C4443" s="95" t="s">
        <v>675</v>
      </c>
      <c r="D4443" s="99" t="str">
        <f>VLOOKUP(A4443,emop0321!D:E,2,0)</f>
        <v>#N/A</v>
      </c>
      <c r="E4443" s="98"/>
      <c r="F4443" s="98"/>
    </row>
    <row r="4444" ht="11.25" customHeight="1">
      <c r="A4444" s="95" t="s">
        <v>9079</v>
      </c>
      <c r="B4444" s="96" t="s">
        <v>9080</v>
      </c>
      <c r="C4444" s="95" t="s">
        <v>675</v>
      </c>
      <c r="D4444" s="99" t="str">
        <f>VLOOKUP(A4444,emop0321!D:E,2,0)</f>
        <v>#N/A</v>
      </c>
      <c r="E4444" s="98"/>
      <c r="F4444" s="98"/>
    </row>
    <row r="4445" ht="11.25" customHeight="1">
      <c r="A4445" s="95" t="s">
        <v>9081</v>
      </c>
      <c r="B4445" s="96" t="s">
        <v>9082</v>
      </c>
      <c r="C4445" s="95" t="s">
        <v>675</v>
      </c>
      <c r="D4445" s="99" t="str">
        <f>VLOOKUP(A4445,emop0321!D:E,2,0)</f>
        <v>#N/A</v>
      </c>
      <c r="E4445" s="98"/>
      <c r="F4445" s="98"/>
    </row>
    <row r="4446" ht="11.25" customHeight="1">
      <c r="A4446" s="95" t="s">
        <v>9083</v>
      </c>
      <c r="B4446" s="96" t="s">
        <v>9084</v>
      </c>
      <c r="C4446" s="95" t="s">
        <v>675</v>
      </c>
      <c r="D4446" s="99" t="str">
        <f>VLOOKUP(A4446,emop0321!D:E,2,0)</f>
        <v>#N/A</v>
      </c>
      <c r="E4446" s="98"/>
      <c r="F4446" s="98"/>
    </row>
    <row r="4447" ht="11.25" customHeight="1">
      <c r="A4447" s="95" t="s">
        <v>9085</v>
      </c>
      <c r="B4447" s="96" t="s">
        <v>9086</v>
      </c>
      <c r="C4447" s="95" t="s">
        <v>675</v>
      </c>
      <c r="D4447" s="99" t="str">
        <f>VLOOKUP(A4447,emop0321!D:E,2,0)</f>
        <v>#N/A</v>
      </c>
      <c r="E4447" s="98"/>
      <c r="F4447" s="98"/>
    </row>
    <row r="4448" ht="11.25" customHeight="1">
      <c r="A4448" s="95" t="s">
        <v>9087</v>
      </c>
      <c r="B4448" s="96" t="s">
        <v>9088</v>
      </c>
      <c r="C4448" s="95" t="s">
        <v>675</v>
      </c>
      <c r="D4448" s="99" t="str">
        <f>VLOOKUP(A4448,emop0321!D:E,2,0)</f>
        <v>#N/A</v>
      </c>
      <c r="E4448" s="98"/>
      <c r="F4448" s="98"/>
    </row>
    <row r="4449" ht="11.25" customHeight="1">
      <c r="A4449" s="95" t="s">
        <v>9089</v>
      </c>
      <c r="B4449" s="96" t="s">
        <v>9090</v>
      </c>
      <c r="C4449" s="95" t="s">
        <v>675</v>
      </c>
      <c r="D4449" s="99" t="str">
        <f>VLOOKUP(A4449,emop0321!D:E,2,0)</f>
        <v>#N/A</v>
      </c>
      <c r="E4449" s="98"/>
      <c r="F4449" s="98"/>
    </row>
    <row r="4450" ht="11.25" customHeight="1">
      <c r="A4450" s="95" t="s">
        <v>9091</v>
      </c>
      <c r="B4450" s="96" t="s">
        <v>9092</v>
      </c>
      <c r="C4450" s="95" t="s">
        <v>675</v>
      </c>
      <c r="D4450" s="99" t="str">
        <f>VLOOKUP(A4450,emop0321!D:E,2,0)</f>
        <v>#N/A</v>
      </c>
      <c r="E4450" s="98"/>
      <c r="F4450" s="98"/>
    </row>
    <row r="4451" ht="11.25" customHeight="1">
      <c r="A4451" s="95" t="s">
        <v>9093</v>
      </c>
      <c r="B4451" s="96" t="s">
        <v>9094</v>
      </c>
      <c r="C4451" s="95" t="s">
        <v>675</v>
      </c>
      <c r="D4451" s="99" t="str">
        <f>VLOOKUP(A4451,emop0321!D:E,2,0)</f>
        <v>#N/A</v>
      </c>
      <c r="E4451" s="98"/>
      <c r="F4451" s="98"/>
    </row>
    <row r="4452" ht="11.25" customHeight="1">
      <c r="A4452" s="95" t="s">
        <v>9095</v>
      </c>
      <c r="B4452" s="96" t="s">
        <v>9096</v>
      </c>
      <c r="C4452" s="95" t="s">
        <v>675</v>
      </c>
      <c r="D4452" s="99" t="str">
        <f>VLOOKUP(A4452,emop0321!D:E,2,0)</f>
        <v>#N/A</v>
      </c>
      <c r="E4452" s="98"/>
      <c r="F4452" s="98"/>
    </row>
    <row r="4453" ht="11.25" customHeight="1">
      <c r="A4453" s="95" t="s">
        <v>9097</v>
      </c>
      <c r="B4453" s="96" t="s">
        <v>9098</v>
      </c>
      <c r="C4453" s="95" t="s">
        <v>675</v>
      </c>
      <c r="D4453" s="99" t="str">
        <f>VLOOKUP(A4453,emop0321!D:E,2,0)</f>
        <v>#N/A</v>
      </c>
      <c r="E4453" s="98"/>
      <c r="F4453" s="98"/>
    </row>
    <row r="4454" ht="11.25" customHeight="1">
      <c r="A4454" s="95" t="s">
        <v>9099</v>
      </c>
      <c r="B4454" s="96" t="s">
        <v>9100</v>
      </c>
      <c r="C4454" s="95" t="s">
        <v>675</v>
      </c>
      <c r="D4454" s="99" t="str">
        <f>VLOOKUP(A4454,emop0321!D:E,2,0)</f>
        <v>#N/A</v>
      </c>
      <c r="E4454" s="98"/>
      <c r="F4454" s="98"/>
    </row>
    <row r="4455" ht="11.25" customHeight="1">
      <c r="A4455" s="95" t="s">
        <v>9101</v>
      </c>
      <c r="B4455" s="96" t="s">
        <v>9102</v>
      </c>
      <c r="C4455" s="95" t="s">
        <v>675</v>
      </c>
      <c r="D4455" s="99" t="str">
        <f>VLOOKUP(A4455,emop0321!D:E,2,0)</f>
        <v>#N/A</v>
      </c>
      <c r="E4455" s="98"/>
      <c r="F4455" s="98"/>
    </row>
    <row r="4456" ht="11.25" customHeight="1">
      <c r="A4456" s="95" t="s">
        <v>9103</v>
      </c>
      <c r="B4456" s="96" t="s">
        <v>9104</v>
      </c>
      <c r="C4456" s="95" t="s">
        <v>675</v>
      </c>
      <c r="D4456" s="99" t="str">
        <f>VLOOKUP(A4456,emop0321!D:E,2,0)</f>
        <v>#N/A</v>
      </c>
      <c r="E4456" s="98"/>
      <c r="F4456" s="98"/>
    </row>
    <row r="4457" ht="11.25" customHeight="1">
      <c r="A4457" s="95" t="s">
        <v>9105</v>
      </c>
      <c r="B4457" s="96" t="s">
        <v>9106</v>
      </c>
      <c r="C4457" s="95" t="s">
        <v>675</v>
      </c>
      <c r="D4457" s="99" t="str">
        <f>VLOOKUP(A4457,emop0321!D:E,2,0)</f>
        <v>#N/A</v>
      </c>
      <c r="E4457" s="98"/>
      <c r="F4457" s="98"/>
    </row>
    <row r="4458" ht="11.25" customHeight="1">
      <c r="A4458" s="95" t="s">
        <v>9107</v>
      </c>
      <c r="B4458" s="96" t="s">
        <v>9108</v>
      </c>
      <c r="C4458" s="95" t="s">
        <v>675</v>
      </c>
      <c r="D4458" s="99" t="str">
        <f>VLOOKUP(A4458,emop0321!D:E,2,0)</f>
        <v>#N/A</v>
      </c>
      <c r="E4458" s="98"/>
      <c r="F4458" s="98"/>
    </row>
    <row r="4459" ht="11.25" customHeight="1">
      <c r="A4459" s="95" t="s">
        <v>9109</v>
      </c>
      <c r="B4459" s="96" t="s">
        <v>9110</v>
      </c>
      <c r="C4459" s="95" t="s">
        <v>675</v>
      </c>
      <c r="D4459" s="99" t="str">
        <f>VLOOKUP(A4459,emop0321!D:E,2,0)</f>
        <v>#N/A</v>
      </c>
      <c r="E4459" s="98"/>
      <c r="F4459" s="98"/>
    </row>
    <row r="4460" ht="11.25" customHeight="1">
      <c r="A4460" s="95" t="s">
        <v>9111</v>
      </c>
      <c r="B4460" s="96" t="s">
        <v>9112</v>
      </c>
      <c r="C4460" s="95" t="s">
        <v>992</v>
      </c>
      <c r="D4460" s="99" t="str">
        <f>VLOOKUP(A4460,emop0321!D:E,2,0)</f>
        <v>#N/A</v>
      </c>
      <c r="E4460" s="98"/>
      <c r="F4460" s="98"/>
    </row>
    <row r="4461" ht="11.25" customHeight="1">
      <c r="A4461" s="95" t="s">
        <v>9113</v>
      </c>
      <c r="B4461" s="96" t="s">
        <v>9114</v>
      </c>
      <c r="C4461" s="95" t="s">
        <v>992</v>
      </c>
      <c r="D4461" s="99" t="str">
        <f>VLOOKUP(A4461,emop0321!D:E,2,0)</f>
        <v>#N/A</v>
      </c>
      <c r="E4461" s="98"/>
      <c r="F4461" s="98"/>
    </row>
    <row r="4462" ht="11.25" customHeight="1">
      <c r="A4462" s="95" t="s">
        <v>9115</v>
      </c>
      <c r="B4462" s="96" t="s">
        <v>9116</v>
      </c>
      <c r="C4462" s="95" t="s">
        <v>992</v>
      </c>
      <c r="D4462" s="99" t="str">
        <f>VLOOKUP(A4462,emop0321!D:E,2,0)</f>
        <v>#N/A</v>
      </c>
      <c r="E4462" s="98"/>
      <c r="F4462" s="98"/>
    </row>
    <row r="4463" ht="11.25" customHeight="1">
      <c r="A4463" s="95" t="s">
        <v>9117</v>
      </c>
      <c r="B4463" s="96" t="s">
        <v>9118</v>
      </c>
      <c r="C4463" s="95" t="s">
        <v>992</v>
      </c>
      <c r="D4463" s="99" t="str">
        <f>VLOOKUP(A4463,emop0321!D:E,2,0)</f>
        <v>#N/A</v>
      </c>
      <c r="E4463" s="98"/>
      <c r="F4463" s="98"/>
    </row>
    <row r="4464" ht="11.25" customHeight="1">
      <c r="A4464" s="95" t="s">
        <v>9119</v>
      </c>
      <c r="B4464" s="96" t="s">
        <v>9120</v>
      </c>
      <c r="C4464" s="95" t="s">
        <v>992</v>
      </c>
      <c r="D4464" s="99" t="str">
        <f>VLOOKUP(A4464,emop0321!D:E,2,0)</f>
        <v>#N/A</v>
      </c>
      <c r="E4464" s="98"/>
      <c r="F4464" s="98"/>
    </row>
    <row r="4465" ht="11.25" customHeight="1">
      <c r="A4465" s="95" t="s">
        <v>9121</v>
      </c>
      <c r="B4465" s="96" t="s">
        <v>9122</v>
      </c>
      <c r="C4465" s="95" t="s">
        <v>992</v>
      </c>
      <c r="D4465" s="99" t="str">
        <f>VLOOKUP(A4465,emop0321!D:E,2,0)</f>
        <v>#N/A</v>
      </c>
      <c r="E4465" s="98"/>
      <c r="F4465" s="98"/>
    </row>
    <row r="4466" ht="11.25" customHeight="1">
      <c r="A4466" s="95" t="s">
        <v>9123</v>
      </c>
      <c r="B4466" s="96" t="s">
        <v>9124</v>
      </c>
      <c r="C4466" s="95" t="s">
        <v>992</v>
      </c>
      <c r="D4466" s="99" t="str">
        <f>VLOOKUP(A4466,emop0321!D:E,2,0)</f>
        <v>#N/A</v>
      </c>
      <c r="E4466" s="98"/>
      <c r="F4466" s="98"/>
    </row>
    <row r="4467" ht="11.25" customHeight="1">
      <c r="A4467" s="95" t="s">
        <v>9125</v>
      </c>
      <c r="B4467" s="96" t="s">
        <v>9126</v>
      </c>
      <c r="C4467" s="95" t="s">
        <v>992</v>
      </c>
      <c r="D4467" s="99" t="str">
        <f>VLOOKUP(A4467,emop0321!D:E,2,0)</f>
        <v>#N/A</v>
      </c>
      <c r="E4467" s="98"/>
      <c r="F4467" s="98"/>
    </row>
    <row r="4468" ht="11.25" customHeight="1">
      <c r="A4468" s="95" t="s">
        <v>9127</v>
      </c>
      <c r="B4468" s="96" t="s">
        <v>9128</v>
      </c>
      <c r="C4468" s="95" t="s">
        <v>992</v>
      </c>
      <c r="D4468" s="99" t="str">
        <f>VLOOKUP(A4468,emop0321!D:E,2,0)</f>
        <v>#N/A</v>
      </c>
      <c r="E4468" s="98"/>
      <c r="F4468" s="98"/>
    </row>
    <row r="4469" ht="11.25" customHeight="1">
      <c r="A4469" s="95" t="s">
        <v>9129</v>
      </c>
      <c r="B4469" s="96" t="s">
        <v>9130</v>
      </c>
      <c r="C4469" s="95" t="s">
        <v>992</v>
      </c>
      <c r="D4469" s="99" t="str">
        <f>VLOOKUP(A4469,emop0321!D:E,2,0)</f>
        <v>#N/A</v>
      </c>
      <c r="E4469" s="98"/>
      <c r="F4469" s="98"/>
    </row>
    <row r="4470" ht="11.25" customHeight="1">
      <c r="A4470" s="95" t="s">
        <v>9131</v>
      </c>
      <c r="B4470" s="96" t="s">
        <v>9132</v>
      </c>
      <c r="C4470" s="95" t="s">
        <v>992</v>
      </c>
      <c r="D4470" s="99" t="str">
        <f>VLOOKUP(A4470,emop0321!D:E,2,0)</f>
        <v>#N/A</v>
      </c>
      <c r="E4470" s="98"/>
      <c r="F4470" s="98"/>
    </row>
    <row r="4471" ht="11.25" customHeight="1">
      <c r="A4471" s="95" t="s">
        <v>9133</v>
      </c>
      <c r="B4471" s="96" t="s">
        <v>9134</v>
      </c>
      <c r="C4471" s="95" t="s">
        <v>992</v>
      </c>
      <c r="D4471" s="99" t="str">
        <f>VLOOKUP(A4471,emop0321!D:E,2,0)</f>
        <v>#N/A</v>
      </c>
      <c r="E4471" s="98"/>
      <c r="F4471" s="98"/>
    </row>
    <row r="4472" ht="11.25" customHeight="1">
      <c r="A4472" s="95" t="s">
        <v>9135</v>
      </c>
      <c r="B4472" s="96" t="s">
        <v>9136</v>
      </c>
      <c r="C4472" s="95" t="s">
        <v>675</v>
      </c>
      <c r="D4472" s="99" t="str">
        <f>VLOOKUP(A4472,emop0321!D:E,2,0)</f>
        <v>#N/A</v>
      </c>
      <c r="E4472" s="98"/>
      <c r="F4472" s="98"/>
    </row>
    <row r="4473" ht="11.25" customHeight="1">
      <c r="A4473" s="95" t="s">
        <v>9137</v>
      </c>
      <c r="B4473" s="96" t="s">
        <v>9138</v>
      </c>
      <c r="C4473" s="95" t="s">
        <v>675</v>
      </c>
      <c r="D4473" s="99" t="str">
        <f>VLOOKUP(A4473,emop0321!D:E,2,0)</f>
        <v>#N/A</v>
      </c>
      <c r="E4473" s="98"/>
      <c r="F4473" s="98"/>
    </row>
    <row r="4474" ht="11.25" customHeight="1">
      <c r="A4474" s="95" t="s">
        <v>9139</v>
      </c>
      <c r="B4474" s="96" t="s">
        <v>9140</v>
      </c>
      <c r="C4474" s="95" t="s">
        <v>675</v>
      </c>
      <c r="D4474" s="99" t="str">
        <f>VLOOKUP(A4474,emop0321!D:E,2,0)</f>
        <v>#N/A</v>
      </c>
      <c r="E4474" s="98"/>
      <c r="F4474" s="98"/>
    </row>
    <row r="4475" ht="11.25" customHeight="1">
      <c r="A4475" s="95" t="s">
        <v>9141</v>
      </c>
      <c r="B4475" s="96" t="s">
        <v>9142</v>
      </c>
      <c r="C4475" s="95" t="s">
        <v>675</v>
      </c>
      <c r="D4475" s="99" t="str">
        <f>VLOOKUP(A4475,emop0321!D:E,2,0)</f>
        <v>#N/A</v>
      </c>
      <c r="E4475" s="98"/>
      <c r="F4475" s="98"/>
    </row>
    <row r="4476" ht="11.25" customHeight="1">
      <c r="A4476" s="95" t="s">
        <v>9143</v>
      </c>
      <c r="B4476" s="96" t="s">
        <v>9144</v>
      </c>
      <c r="C4476" s="95" t="s">
        <v>675</v>
      </c>
      <c r="D4476" s="99" t="str">
        <f>VLOOKUP(A4476,emop0321!D:E,2,0)</f>
        <v>#N/A</v>
      </c>
      <c r="E4476" s="98"/>
      <c r="F4476" s="98"/>
    </row>
    <row r="4477" ht="11.25" customHeight="1">
      <c r="A4477" s="95" t="s">
        <v>9145</v>
      </c>
      <c r="B4477" s="96" t="s">
        <v>9146</v>
      </c>
      <c r="C4477" s="95" t="s">
        <v>675</v>
      </c>
      <c r="D4477" s="99" t="str">
        <f>VLOOKUP(A4477,emop0321!D:E,2,0)</f>
        <v>#N/A</v>
      </c>
      <c r="E4477" s="98"/>
      <c r="F4477" s="98"/>
    </row>
    <row r="4478" ht="11.25" customHeight="1">
      <c r="A4478" s="95" t="s">
        <v>9147</v>
      </c>
      <c r="B4478" s="96" t="s">
        <v>9148</v>
      </c>
      <c r="C4478" s="95" t="s">
        <v>675</v>
      </c>
      <c r="D4478" s="99" t="str">
        <f>VLOOKUP(A4478,emop0321!D:E,2,0)</f>
        <v>#N/A</v>
      </c>
      <c r="E4478" s="98"/>
      <c r="F4478" s="98"/>
    </row>
    <row r="4479" ht="11.25" customHeight="1">
      <c r="A4479" s="95" t="s">
        <v>9149</v>
      </c>
      <c r="B4479" s="96" t="s">
        <v>9150</v>
      </c>
      <c r="C4479" s="95" t="s">
        <v>675</v>
      </c>
      <c r="D4479" s="99" t="str">
        <f>VLOOKUP(A4479,emop0321!D:E,2,0)</f>
        <v>#N/A</v>
      </c>
      <c r="E4479" s="98"/>
      <c r="F4479" s="98"/>
    </row>
    <row r="4480" ht="11.25" customHeight="1">
      <c r="A4480" s="95" t="s">
        <v>9151</v>
      </c>
      <c r="B4480" s="96" t="s">
        <v>9152</v>
      </c>
      <c r="C4480" s="95" t="s">
        <v>675</v>
      </c>
      <c r="D4480" s="99" t="str">
        <f>VLOOKUP(A4480,emop0321!D:E,2,0)</f>
        <v>#N/A</v>
      </c>
      <c r="E4480" s="98"/>
      <c r="F4480" s="98"/>
    </row>
    <row r="4481" ht="11.25" customHeight="1">
      <c r="A4481" s="95" t="s">
        <v>9153</v>
      </c>
      <c r="B4481" s="96" t="s">
        <v>9154</v>
      </c>
      <c r="C4481" s="95" t="s">
        <v>675</v>
      </c>
      <c r="D4481" s="99" t="str">
        <f>VLOOKUP(A4481,emop0321!D:E,2,0)</f>
        <v>#N/A</v>
      </c>
      <c r="E4481" s="98"/>
      <c r="F4481" s="98"/>
    </row>
    <row r="4482" ht="11.25" customHeight="1">
      <c r="A4482" s="95" t="s">
        <v>9155</v>
      </c>
      <c r="B4482" s="96" t="s">
        <v>9156</v>
      </c>
      <c r="C4482" s="95" t="s">
        <v>675</v>
      </c>
      <c r="D4482" s="99" t="str">
        <f>VLOOKUP(A4482,emop0321!D:E,2,0)</f>
        <v>#N/A</v>
      </c>
      <c r="E4482" s="98"/>
      <c r="F4482" s="98"/>
    </row>
    <row r="4483" ht="11.25" customHeight="1">
      <c r="A4483" s="95" t="s">
        <v>9157</v>
      </c>
      <c r="B4483" s="96" t="s">
        <v>9158</v>
      </c>
      <c r="C4483" s="95" t="s">
        <v>675</v>
      </c>
      <c r="D4483" s="99" t="str">
        <f>VLOOKUP(A4483,emop0321!D:E,2,0)</f>
        <v>#N/A</v>
      </c>
      <c r="E4483" s="98"/>
      <c r="F4483" s="98"/>
    </row>
    <row r="4484" ht="11.25" customHeight="1">
      <c r="A4484" s="95" t="s">
        <v>9159</v>
      </c>
      <c r="B4484" s="96" t="s">
        <v>9160</v>
      </c>
      <c r="C4484" s="95" t="s">
        <v>675</v>
      </c>
      <c r="D4484" s="99" t="str">
        <f>VLOOKUP(A4484,emop0321!D:E,2,0)</f>
        <v>#N/A</v>
      </c>
      <c r="E4484" s="98"/>
      <c r="F4484" s="98"/>
    </row>
    <row r="4485" ht="11.25" customHeight="1">
      <c r="A4485" s="95" t="s">
        <v>9161</v>
      </c>
      <c r="B4485" s="96" t="s">
        <v>9162</v>
      </c>
      <c r="C4485" s="95" t="s">
        <v>675</v>
      </c>
      <c r="D4485" s="99" t="str">
        <f>VLOOKUP(A4485,emop0321!D:E,2,0)</f>
        <v>#N/A</v>
      </c>
      <c r="E4485" s="98"/>
      <c r="F4485" s="98"/>
    </row>
    <row r="4486" ht="11.25" customHeight="1">
      <c r="A4486" s="95" t="s">
        <v>9163</v>
      </c>
      <c r="B4486" s="96" t="s">
        <v>9164</v>
      </c>
      <c r="C4486" s="95" t="s">
        <v>675</v>
      </c>
      <c r="D4486" s="99" t="str">
        <f>VLOOKUP(A4486,emop0321!D:E,2,0)</f>
        <v>#N/A</v>
      </c>
      <c r="E4486" s="98"/>
      <c r="F4486" s="98"/>
    </row>
    <row r="4487" ht="11.25" customHeight="1">
      <c r="A4487" s="95" t="s">
        <v>9165</v>
      </c>
      <c r="B4487" s="96" t="s">
        <v>9166</v>
      </c>
      <c r="C4487" s="95" t="s">
        <v>675</v>
      </c>
      <c r="D4487" s="99" t="str">
        <f>VLOOKUP(A4487,emop0321!D:E,2,0)</f>
        <v>#N/A</v>
      </c>
      <c r="E4487" s="98"/>
      <c r="F4487" s="98"/>
    </row>
    <row r="4488" ht="11.25" customHeight="1">
      <c r="A4488" s="95" t="s">
        <v>9167</v>
      </c>
      <c r="B4488" s="96" t="s">
        <v>9168</v>
      </c>
      <c r="C4488" s="95" t="s">
        <v>675</v>
      </c>
      <c r="D4488" s="99" t="str">
        <f>VLOOKUP(A4488,emop0321!D:E,2,0)</f>
        <v>#N/A</v>
      </c>
      <c r="E4488" s="98"/>
      <c r="F4488" s="98"/>
    </row>
    <row r="4489" ht="11.25" customHeight="1">
      <c r="A4489" s="95" t="s">
        <v>9169</v>
      </c>
      <c r="B4489" s="96" t="s">
        <v>9170</v>
      </c>
      <c r="C4489" s="95" t="s">
        <v>675</v>
      </c>
      <c r="D4489" s="99" t="str">
        <f>VLOOKUP(A4489,emop0321!D:E,2,0)</f>
        <v>#N/A</v>
      </c>
      <c r="E4489" s="98"/>
      <c r="F4489" s="98"/>
    </row>
    <row r="4490" ht="11.25" customHeight="1">
      <c r="A4490" s="95" t="s">
        <v>9171</v>
      </c>
      <c r="B4490" s="96" t="s">
        <v>9172</v>
      </c>
      <c r="C4490" s="95" t="s">
        <v>675</v>
      </c>
      <c r="D4490" s="97">
        <f>VLOOKUP(A4490,emop0321!D:E,2,0)</f>
        <v>12.51</v>
      </c>
      <c r="E4490" s="98"/>
      <c r="F4490" s="98"/>
    </row>
    <row r="4491" ht="11.25" customHeight="1">
      <c r="A4491" s="95" t="s">
        <v>9173</v>
      </c>
      <c r="B4491" s="96" t="s">
        <v>9174</v>
      </c>
      <c r="C4491" s="95" t="s">
        <v>675</v>
      </c>
      <c r="D4491" s="97">
        <f>VLOOKUP(A4491,emop0321!D:E,2,0)</f>
        <v>12.7</v>
      </c>
      <c r="E4491" s="98"/>
      <c r="F4491" s="98"/>
    </row>
    <row r="4492" ht="11.25" customHeight="1">
      <c r="A4492" s="95" t="s">
        <v>9175</v>
      </c>
      <c r="B4492" s="96" t="s">
        <v>9176</v>
      </c>
      <c r="C4492" s="95" t="s">
        <v>675</v>
      </c>
      <c r="D4492" s="97">
        <f>VLOOKUP(A4492,emop0321!D:E,2,0)</f>
        <v>57.84</v>
      </c>
      <c r="E4492" s="98"/>
      <c r="F4492" s="98"/>
    </row>
    <row r="4493" ht="11.25" customHeight="1">
      <c r="A4493" s="95" t="s">
        <v>9177</v>
      </c>
      <c r="B4493" s="96" t="s">
        <v>9178</v>
      </c>
      <c r="C4493" s="95" t="s">
        <v>675</v>
      </c>
      <c r="D4493" s="97">
        <f>VLOOKUP(A4493,emop0321!D:E,2,0)</f>
        <v>57.58</v>
      </c>
      <c r="E4493" s="98"/>
      <c r="F4493" s="98"/>
    </row>
    <row r="4494" ht="11.25" customHeight="1">
      <c r="A4494" s="95" t="s">
        <v>9179</v>
      </c>
      <c r="B4494" s="96" t="s">
        <v>9180</v>
      </c>
      <c r="C4494" s="95" t="s">
        <v>675</v>
      </c>
      <c r="D4494" s="97">
        <f>VLOOKUP(A4494,emop0321!D:E,2,0)</f>
        <v>69.55</v>
      </c>
      <c r="E4494" s="98"/>
      <c r="F4494" s="98"/>
    </row>
    <row r="4495" ht="11.25" customHeight="1">
      <c r="A4495" s="95" t="s">
        <v>9181</v>
      </c>
      <c r="B4495" s="96" t="s">
        <v>9182</v>
      </c>
      <c r="C4495" s="95" t="s">
        <v>675</v>
      </c>
      <c r="D4495" s="97">
        <f>VLOOKUP(A4495,emop0321!D:E,2,0)</f>
        <v>3198.85</v>
      </c>
      <c r="E4495" s="98"/>
      <c r="F4495" s="98"/>
    </row>
    <row r="4496" ht="11.25" customHeight="1">
      <c r="A4496" s="95" t="s">
        <v>9183</v>
      </c>
      <c r="B4496" s="96" t="s">
        <v>9184</v>
      </c>
      <c r="C4496" s="95" t="s">
        <v>675</v>
      </c>
      <c r="D4496" s="97">
        <f>VLOOKUP(A4496,emop0321!D:E,2,0)</f>
        <v>3230.05</v>
      </c>
      <c r="E4496" s="98"/>
      <c r="F4496" s="98"/>
    </row>
    <row r="4497" ht="11.25" customHeight="1">
      <c r="A4497" s="95" t="s">
        <v>9185</v>
      </c>
      <c r="B4497" s="96" t="s">
        <v>9186</v>
      </c>
      <c r="C4497" s="95" t="s">
        <v>675</v>
      </c>
      <c r="D4497" s="97">
        <f>VLOOKUP(A4497,emop0321!D:E,2,0)</f>
        <v>3934.59</v>
      </c>
      <c r="E4497" s="98"/>
      <c r="F4497" s="98"/>
    </row>
    <row r="4498" ht="11.25" customHeight="1">
      <c r="A4498" s="95" t="s">
        <v>9187</v>
      </c>
      <c r="B4498" s="96" t="s">
        <v>9188</v>
      </c>
      <c r="C4498" s="95" t="s">
        <v>514</v>
      </c>
      <c r="D4498" s="97">
        <f>VLOOKUP(A4498,emop0321!D:E,2,0)</f>
        <v>375.42</v>
      </c>
      <c r="E4498" s="98"/>
      <c r="F4498" s="98"/>
    </row>
    <row r="4499" ht="11.25" customHeight="1">
      <c r="A4499" s="95" t="s">
        <v>9189</v>
      </c>
      <c r="B4499" s="96" t="s">
        <v>9190</v>
      </c>
      <c r="C4499" s="95" t="s">
        <v>282</v>
      </c>
      <c r="D4499" s="97">
        <f>VLOOKUP(A4499,emop0321!D:E,2,0)</f>
        <v>8232.54</v>
      </c>
      <c r="E4499" s="98"/>
      <c r="F4499" s="98"/>
    </row>
    <row r="4500" ht="11.25" customHeight="1">
      <c r="A4500" s="95" t="s">
        <v>9191</v>
      </c>
      <c r="B4500" s="96" t="s">
        <v>9192</v>
      </c>
      <c r="C4500" s="95" t="s">
        <v>514</v>
      </c>
      <c r="D4500" s="97">
        <f>VLOOKUP(A4500,emop0321!D:E,2,0)</f>
        <v>864.13</v>
      </c>
      <c r="E4500" s="98"/>
      <c r="F4500" s="98"/>
    </row>
    <row r="4501" ht="11.25" customHeight="1">
      <c r="A4501" s="95" t="s">
        <v>9193</v>
      </c>
      <c r="B4501" s="96" t="s">
        <v>9194</v>
      </c>
      <c r="C4501" s="95" t="s">
        <v>514</v>
      </c>
      <c r="D4501" s="97">
        <f>VLOOKUP(A4501,emop0321!D:E,2,0)</f>
        <v>745.08</v>
      </c>
      <c r="E4501" s="98"/>
      <c r="F4501" s="98"/>
    </row>
    <row r="4502" ht="11.25" customHeight="1">
      <c r="A4502" s="95" t="s">
        <v>9195</v>
      </c>
      <c r="B4502" s="96" t="s">
        <v>9196</v>
      </c>
      <c r="C4502" s="95" t="s">
        <v>514</v>
      </c>
      <c r="D4502" s="97">
        <f>VLOOKUP(A4502,emop0321!D:E,2,0)</f>
        <v>380.31</v>
      </c>
      <c r="E4502" s="98"/>
      <c r="F4502" s="98"/>
    </row>
    <row r="4503" ht="11.25" customHeight="1">
      <c r="A4503" s="95" t="s">
        <v>9197</v>
      </c>
      <c r="B4503" s="96" t="s">
        <v>9198</v>
      </c>
      <c r="C4503" s="95" t="s">
        <v>514</v>
      </c>
      <c r="D4503" s="97">
        <f>VLOOKUP(A4503,emop0321!D:E,2,0)</f>
        <v>340.01</v>
      </c>
      <c r="E4503" s="98"/>
      <c r="F4503" s="98"/>
    </row>
    <row r="4504" ht="11.25" customHeight="1">
      <c r="A4504" s="95" t="s">
        <v>9199</v>
      </c>
      <c r="B4504" s="96" t="s">
        <v>9200</v>
      </c>
      <c r="C4504" s="95" t="s">
        <v>992</v>
      </c>
      <c r="D4504" s="97">
        <f>VLOOKUP(A4504,emop0321!D:E,2,0)</f>
        <v>234.66</v>
      </c>
      <c r="E4504" s="98"/>
      <c r="F4504" s="98"/>
    </row>
    <row r="4505" ht="11.25" customHeight="1">
      <c r="A4505" s="95" t="s">
        <v>9201</v>
      </c>
      <c r="B4505" s="96" t="s">
        <v>9202</v>
      </c>
      <c r="C4505" s="95" t="s">
        <v>514</v>
      </c>
      <c r="D4505" s="97">
        <f>VLOOKUP(A4505,emop0321!D:E,2,0)</f>
        <v>9.44</v>
      </c>
      <c r="E4505" s="98"/>
      <c r="F4505" s="98"/>
    </row>
    <row r="4506" ht="11.25" customHeight="1">
      <c r="A4506" s="95" t="s">
        <v>9203</v>
      </c>
      <c r="B4506" s="96" t="s">
        <v>9204</v>
      </c>
      <c r="C4506" s="95" t="s">
        <v>514</v>
      </c>
      <c r="D4506" s="97">
        <f>VLOOKUP(A4506,emop0321!D:E,2,0)</f>
        <v>80.39</v>
      </c>
      <c r="E4506" s="98"/>
      <c r="F4506" s="98"/>
    </row>
    <row r="4507" ht="11.25" customHeight="1">
      <c r="A4507" s="95" t="s">
        <v>9205</v>
      </c>
      <c r="B4507" s="96" t="s">
        <v>9206</v>
      </c>
      <c r="C4507" s="95" t="s">
        <v>514</v>
      </c>
      <c r="D4507" s="97">
        <f>VLOOKUP(A4507,emop0321!D:E,2,0)</f>
        <v>81.46</v>
      </c>
      <c r="E4507" s="98"/>
      <c r="F4507" s="98"/>
    </row>
    <row r="4508" ht="11.25" customHeight="1">
      <c r="A4508" s="95" t="s">
        <v>9207</v>
      </c>
      <c r="B4508" s="96" t="s">
        <v>9208</v>
      </c>
      <c r="C4508" s="95" t="s">
        <v>514</v>
      </c>
      <c r="D4508" s="97">
        <f>VLOOKUP(A4508,emop0321!D:E,2,0)</f>
        <v>38</v>
      </c>
      <c r="E4508" s="98"/>
      <c r="F4508" s="98"/>
    </row>
    <row r="4509" ht="11.25" customHeight="1">
      <c r="A4509" s="95" t="s">
        <v>9209</v>
      </c>
      <c r="B4509" s="96" t="s">
        <v>9210</v>
      </c>
      <c r="C4509" s="95" t="s">
        <v>514</v>
      </c>
      <c r="D4509" s="97">
        <f>VLOOKUP(A4509,emop0321!D:E,2,0)</f>
        <v>108.95</v>
      </c>
      <c r="E4509" s="98"/>
      <c r="F4509" s="98"/>
    </row>
    <row r="4510" ht="11.25" customHeight="1">
      <c r="A4510" s="95" t="s">
        <v>9211</v>
      </c>
      <c r="B4510" s="96" t="s">
        <v>9212</v>
      </c>
      <c r="C4510" s="95" t="s">
        <v>992</v>
      </c>
      <c r="D4510" s="97">
        <f>VLOOKUP(A4510,emop0321!D:E,2,0)</f>
        <v>20.28</v>
      </c>
      <c r="E4510" s="98"/>
      <c r="F4510" s="98"/>
    </row>
    <row r="4511" ht="11.25" customHeight="1">
      <c r="A4511" s="95" t="s">
        <v>9213</v>
      </c>
      <c r="B4511" s="96" t="s">
        <v>9214</v>
      </c>
      <c r="C4511" s="95" t="s">
        <v>361</v>
      </c>
      <c r="D4511" s="97">
        <f>VLOOKUP(A4511,emop0321!D:E,2,0)</f>
        <v>18.52</v>
      </c>
      <c r="E4511" s="98"/>
      <c r="F4511" s="98"/>
    </row>
    <row r="4512" ht="11.25" customHeight="1">
      <c r="A4512" s="95" t="s">
        <v>9215</v>
      </c>
      <c r="B4512" s="96" t="s">
        <v>9216</v>
      </c>
      <c r="C4512" s="95" t="s">
        <v>361</v>
      </c>
      <c r="D4512" s="97">
        <f>VLOOKUP(A4512,emop0321!D:E,2,0)</f>
        <v>6.23</v>
      </c>
      <c r="E4512" s="98"/>
      <c r="F4512" s="98"/>
    </row>
    <row r="4513" ht="11.25" customHeight="1">
      <c r="A4513" s="95" t="s">
        <v>9217</v>
      </c>
      <c r="B4513" s="96" t="s">
        <v>9218</v>
      </c>
      <c r="C4513" s="95" t="s">
        <v>361</v>
      </c>
      <c r="D4513" s="97">
        <f>VLOOKUP(A4513,emop0321!D:E,2,0)</f>
        <v>32.46</v>
      </c>
      <c r="E4513" s="98"/>
      <c r="F4513" s="98"/>
    </row>
    <row r="4514" ht="11.25" customHeight="1">
      <c r="A4514" s="95" t="s">
        <v>9219</v>
      </c>
      <c r="B4514" s="96" t="s">
        <v>9220</v>
      </c>
      <c r="C4514" s="95" t="s">
        <v>361</v>
      </c>
      <c r="D4514" s="97">
        <f>VLOOKUP(A4514,emop0321!D:E,2,0)</f>
        <v>36.11</v>
      </c>
      <c r="E4514" s="98"/>
      <c r="F4514" s="98"/>
    </row>
    <row r="4515" ht="11.25" customHeight="1">
      <c r="A4515" s="95" t="s">
        <v>9221</v>
      </c>
      <c r="B4515" s="96" t="s">
        <v>9222</v>
      </c>
      <c r="C4515" s="95" t="s">
        <v>361</v>
      </c>
      <c r="D4515" s="97">
        <f>VLOOKUP(A4515,emop0321!D:E,2,0)</f>
        <v>12.31</v>
      </c>
      <c r="E4515" s="98"/>
      <c r="F4515" s="98"/>
    </row>
    <row r="4516" ht="11.25" customHeight="1">
      <c r="A4516" s="95" t="s">
        <v>9223</v>
      </c>
      <c r="B4516" s="96" t="s">
        <v>9224</v>
      </c>
      <c r="C4516" s="95" t="s">
        <v>361</v>
      </c>
      <c r="D4516" s="97">
        <f>VLOOKUP(A4516,emop0321!D:E,2,0)</f>
        <v>3.96</v>
      </c>
      <c r="E4516" s="98"/>
      <c r="F4516" s="98"/>
    </row>
    <row r="4517" ht="11.25" customHeight="1">
      <c r="A4517" s="95" t="s">
        <v>9225</v>
      </c>
      <c r="B4517" s="96" t="s">
        <v>9226</v>
      </c>
      <c r="C4517" s="95" t="s">
        <v>992</v>
      </c>
      <c r="D4517" s="97">
        <f>VLOOKUP(A4517,emop0321!D:E,2,0)</f>
        <v>80.69</v>
      </c>
      <c r="E4517" s="98"/>
      <c r="F4517" s="98"/>
    </row>
    <row r="4518" ht="11.25" customHeight="1">
      <c r="A4518" s="95" t="s">
        <v>9227</v>
      </c>
      <c r="B4518" s="96" t="s">
        <v>9228</v>
      </c>
      <c r="C4518" s="95" t="s">
        <v>992</v>
      </c>
      <c r="D4518" s="97">
        <f>VLOOKUP(A4518,emop0321!D:E,2,0)</f>
        <v>88.87</v>
      </c>
      <c r="E4518" s="98"/>
      <c r="F4518" s="98"/>
    </row>
    <row r="4519" ht="11.25" customHeight="1">
      <c r="A4519" s="95" t="s">
        <v>9229</v>
      </c>
      <c r="B4519" s="96" t="s">
        <v>9230</v>
      </c>
      <c r="C4519" s="95" t="s">
        <v>992</v>
      </c>
      <c r="D4519" s="97">
        <f>VLOOKUP(A4519,emop0321!D:E,2,0)</f>
        <v>101.5</v>
      </c>
      <c r="E4519" s="98"/>
      <c r="F4519" s="98"/>
    </row>
    <row r="4520" ht="11.25" customHeight="1">
      <c r="A4520" s="95" t="s">
        <v>9231</v>
      </c>
      <c r="B4520" s="96" t="s">
        <v>9232</v>
      </c>
      <c r="C4520" s="95" t="s">
        <v>992</v>
      </c>
      <c r="D4520" s="97">
        <f>VLOOKUP(A4520,emop0321!D:E,2,0)</f>
        <v>109.71</v>
      </c>
      <c r="E4520" s="98"/>
      <c r="F4520" s="98"/>
    </row>
    <row r="4521" ht="11.25" customHeight="1">
      <c r="A4521" s="95" t="s">
        <v>9233</v>
      </c>
      <c r="B4521" s="96" t="s">
        <v>9234</v>
      </c>
      <c r="C4521" s="95" t="s">
        <v>992</v>
      </c>
      <c r="D4521" s="97">
        <f>VLOOKUP(A4521,emop0321!D:E,2,0)</f>
        <v>88.42</v>
      </c>
      <c r="E4521" s="98"/>
      <c r="F4521" s="98"/>
    </row>
    <row r="4522" ht="11.25" customHeight="1">
      <c r="A4522" s="95" t="s">
        <v>9235</v>
      </c>
      <c r="B4522" s="96" t="s">
        <v>9236</v>
      </c>
      <c r="C4522" s="95" t="s">
        <v>992</v>
      </c>
      <c r="D4522" s="97">
        <f>VLOOKUP(A4522,emop0321!D:E,2,0)</f>
        <v>96.88</v>
      </c>
      <c r="E4522" s="98"/>
      <c r="F4522" s="98"/>
    </row>
    <row r="4523" ht="11.25" customHeight="1">
      <c r="A4523" s="95" t="s">
        <v>9237</v>
      </c>
      <c r="B4523" s="96" t="s">
        <v>9238</v>
      </c>
      <c r="C4523" s="95" t="s">
        <v>992</v>
      </c>
      <c r="D4523" s="97">
        <f>VLOOKUP(A4523,emop0321!D:E,2,0)</f>
        <v>111.8</v>
      </c>
      <c r="E4523" s="98"/>
      <c r="F4523" s="98"/>
    </row>
    <row r="4524" ht="11.25" customHeight="1">
      <c r="A4524" s="95" t="s">
        <v>9239</v>
      </c>
      <c r="B4524" s="96" t="s">
        <v>9240</v>
      </c>
      <c r="C4524" s="95" t="s">
        <v>992</v>
      </c>
      <c r="D4524" s="97">
        <f>VLOOKUP(A4524,emop0321!D:E,2,0)</f>
        <v>48.82</v>
      </c>
      <c r="E4524" s="98"/>
      <c r="F4524" s="98"/>
    </row>
    <row r="4525" ht="11.25" customHeight="1">
      <c r="A4525" s="95" t="s">
        <v>9241</v>
      </c>
      <c r="B4525" s="96" t="s">
        <v>9242</v>
      </c>
      <c r="C4525" s="95" t="s">
        <v>992</v>
      </c>
      <c r="D4525" s="97">
        <f>VLOOKUP(A4525,emop0321!D:E,2,0)</f>
        <v>55.82</v>
      </c>
      <c r="E4525" s="98"/>
      <c r="F4525" s="98"/>
    </row>
    <row r="4526" ht="11.25" customHeight="1">
      <c r="A4526" s="95" t="s">
        <v>9243</v>
      </c>
      <c r="B4526" s="96" t="s">
        <v>9244</v>
      </c>
      <c r="C4526" s="95" t="s">
        <v>992</v>
      </c>
      <c r="D4526" s="97">
        <f>VLOOKUP(A4526,emop0321!D:E,2,0)</f>
        <v>41</v>
      </c>
      <c r="E4526" s="98"/>
      <c r="F4526" s="98"/>
    </row>
    <row r="4527" ht="11.25" customHeight="1">
      <c r="A4527" s="95" t="s">
        <v>9245</v>
      </c>
      <c r="B4527" s="96" t="s">
        <v>9246</v>
      </c>
      <c r="C4527" s="95" t="s">
        <v>992</v>
      </c>
      <c r="D4527" s="97">
        <f>VLOOKUP(A4527,emop0321!D:E,2,0)</f>
        <v>1.12</v>
      </c>
      <c r="E4527" s="98"/>
      <c r="F4527" s="98"/>
    </row>
    <row r="4528" ht="11.25" customHeight="1">
      <c r="A4528" s="95" t="s">
        <v>9247</v>
      </c>
      <c r="B4528" s="96" t="s">
        <v>9248</v>
      </c>
      <c r="C4528" s="95" t="s">
        <v>514</v>
      </c>
      <c r="D4528" s="97">
        <f>VLOOKUP(A4528,emop0321!D:E,2,0)</f>
        <v>4.71</v>
      </c>
      <c r="E4528" s="98"/>
      <c r="F4528" s="98"/>
    </row>
    <row r="4529" ht="11.25" customHeight="1">
      <c r="A4529" s="95" t="s">
        <v>9249</v>
      </c>
      <c r="B4529" s="96" t="s">
        <v>9250</v>
      </c>
      <c r="C4529" s="95" t="s">
        <v>514</v>
      </c>
      <c r="D4529" s="97">
        <f>VLOOKUP(A4529,emop0321!D:E,2,0)</f>
        <v>2.44</v>
      </c>
      <c r="E4529" s="98"/>
      <c r="F4529" s="98"/>
    </row>
    <row r="4530" ht="11.25" customHeight="1">
      <c r="A4530" s="95" t="s">
        <v>9251</v>
      </c>
      <c r="B4530" s="96" t="s">
        <v>9252</v>
      </c>
      <c r="C4530" s="95" t="s">
        <v>514</v>
      </c>
      <c r="D4530" s="97">
        <f>VLOOKUP(A4530,emop0321!D:E,2,0)</f>
        <v>763.92</v>
      </c>
      <c r="E4530" s="98"/>
      <c r="F4530" s="98"/>
    </row>
    <row r="4531" ht="11.25" customHeight="1">
      <c r="A4531" s="95" t="s">
        <v>9253</v>
      </c>
      <c r="B4531" s="96" t="s">
        <v>9254</v>
      </c>
      <c r="C4531" s="95" t="s">
        <v>675</v>
      </c>
      <c r="D4531" s="97">
        <f>VLOOKUP(A4531,emop0321!D:E,2,0)</f>
        <v>35.44</v>
      </c>
      <c r="E4531" s="98"/>
      <c r="F4531" s="98"/>
    </row>
    <row r="4532" ht="11.25" customHeight="1">
      <c r="A4532" s="95" t="s">
        <v>9255</v>
      </c>
      <c r="B4532" s="96" t="s">
        <v>9256</v>
      </c>
      <c r="C4532" s="95" t="s">
        <v>992</v>
      </c>
      <c r="D4532" s="97">
        <f>VLOOKUP(A4532,emop0321!D:E,2,0)</f>
        <v>8.27</v>
      </c>
      <c r="E4532" s="98"/>
      <c r="F4532" s="98"/>
    </row>
    <row r="4533" ht="11.25" customHeight="1">
      <c r="A4533" s="95" t="s">
        <v>9257</v>
      </c>
      <c r="B4533" s="96" t="s">
        <v>9258</v>
      </c>
      <c r="C4533" s="95" t="s">
        <v>992</v>
      </c>
      <c r="D4533" s="97">
        <f>VLOOKUP(A4533,emop0321!D:E,2,0)</f>
        <v>1.63</v>
      </c>
      <c r="E4533" s="98"/>
      <c r="F4533" s="98"/>
    </row>
    <row r="4534" ht="11.25" customHeight="1">
      <c r="A4534" s="95" t="s">
        <v>9259</v>
      </c>
      <c r="B4534" s="96" t="s">
        <v>9260</v>
      </c>
      <c r="C4534" s="95" t="s">
        <v>992</v>
      </c>
      <c r="D4534" s="97">
        <f>VLOOKUP(A4534,emop0321!D:E,2,0)</f>
        <v>2.63</v>
      </c>
      <c r="E4534" s="98"/>
      <c r="F4534" s="98"/>
    </row>
    <row r="4535" ht="11.25" customHeight="1">
      <c r="A4535" s="95" t="s">
        <v>9261</v>
      </c>
      <c r="B4535" s="96" t="s">
        <v>9262</v>
      </c>
      <c r="C4535" s="95" t="s">
        <v>992</v>
      </c>
      <c r="D4535" s="97">
        <f>VLOOKUP(A4535,emop0321!D:E,2,0)</f>
        <v>1.64</v>
      </c>
      <c r="E4535" s="98"/>
      <c r="F4535" s="98"/>
    </row>
    <row r="4536" ht="11.25" customHeight="1">
      <c r="A4536" s="95" t="s">
        <v>9263</v>
      </c>
      <c r="B4536" s="96" t="s">
        <v>9264</v>
      </c>
      <c r="C4536" s="95" t="s">
        <v>361</v>
      </c>
      <c r="D4536" s="97">
        <f>VLOOKUP(A4536,emop0321!D:E,2,0)</f>
        <v>81.82</v>
      </c>
      <c r="E4536" s="98"/>
      <c r="F4536" s="98"/>
    </row>
    <row r="4537" ht="11.25" customHeight="1">
      <c r="A4537" s="95" t="s">
        <v>9265</v>
      </c>
      <c r="B4537" s="96" t="s">
        <v>9266</v>
      </c>
      <c r="C4537" s="95" t="s">
        <v>361</v>
      </c>
      <c r="D4537" s="97">
        <f>VLOOKUP(A4537,emop0321!D:E,2,0)</f>
        <v>90</v>
      </c>
      <c r="E4537" s="98"/>
      <c r="F4537" s="98"/>
    </row>
    <row r="4538" ht="11.25" customHeight="1">
      <c r="A4538" s="95" t="s">
        <v>9267</v>
      </c>
      <c r="B4538" s="96" t="s">
        <v>9268</v>
      </c>
      <c r="C4538" s="95" t="s">
        <v>361</v>
      </c>
      <c r="D4538" s="97">
        <f>VLOOKUP(A4538,emop0321!D:E,2,0)</f>
        <v>81.53</v>
      </c>
      <c r="E4538" s="98"/>
      <c r="F4538" s="98"/>
    </row>
    <row r="4539" ht="11.25" customHeight="1">
      <c r="A4539" s="95" t="s">
        <v>9269</v>
      </c>
      <c r="B4539" s="96" t="s">
        <v>9270</v>
      </c>
      <c r="C4539" s="95" t="s">
        <v>361</v>
      </c>
      <c r="D4539" s="97">
        <f>VLOOKUP(A4539,emop0321!D:E,2,0)</f>
        <v>55.91</v>
      </c>
      <c r="E4539" s="98"/>
      <c r="F4539" s="98"/>
    </row>
    <row r="4540" ht="11.25" customHeight="1">
      <c r="A4540" s="95" t="s">
        <v>9271</v>
      </c>
      <c r="B4540" s="96" t="s">
        <v>9272</v>
      </c>
      <c r="C4540" s="95" t="s">
        <v>361</v>
      </c>
      <c r="D4540" s="97">
        <f>VLOOKUP(A4540,emop0321!D:E,2,0)</f>
        <v>61.5</v>
      </c>
      <c r="E4540" s="98"/>
      <c r="F4540" s="98"/>
    </row>
    <row r="4541" ht="11.25" customHeight="1">
      <c r="A4541" s="95" t="s">
        <v>9273</v>
      </c>
      <c r="B4541" s="96" t="s">
        <v>9274</v>
      </c>
      <c r="C4541" s="95" t="s">
        <v>361</v>
      </c>
      <c r="D4541" s="97">
        <f>VLOOKUP(A4541,emop0321!D:E,2,0)</f>
        <v>55.43</v>
      </c>
      <c r="E4541" s="98"/>
      <c r="F4541" s="98"/>
    </row>
    <row r="4542" ht="11.25" customHeight="1">
      <c r="A4542" s="95" t="s">
        <v>9275</v>
      </c>
      <c r="B4542" s="96" t="s">
        <v>9276</v>
      </c>
      <c r="C4542" s="95" t="s">
        <v>361</v>
      </c>
      <c r="D4542" s="97">
        <f>VLOOKUP(A4542,emop0321!D:E,2,0)</f>
        <v>113.54</v>
      </c>
      <c r="E4542" s="98"/>
      <c r="F4542" s="98"/>
    </row>
    <row r="4543" ht="11.25" customHeight="1">
      <c r="A4543" s="95" t="s">
        <v>9277</v>
      </c>
      <c r="B4543" s="96" t="s">
        <v>9278</v>
      </c>
      <c r="C4543" s="95" t="s">
        <v>361</v>
      </c>
      <c r="D4543" s="97">
        <f>VLOOKUP(A4543,emop0321!D:E,2,0)</f>
        <v>103.14</v>
      </c>
      <c r="E4543" s="98"/>
      <c r="F4543" s="98"/>
    </row>
    <row r="4544" ht="11.25" customHeight="1">
      <c r="A4544" s="95" t="s">
        <v>9279</v>
      </c>
      <c r="B4544" s="96" t="s">
        <v>9280</v>
      </c>
      <c r="C4544" s="95" t="s">
        <v>361</v>
      </c>
      <c r="D4544" s="97">
        <f>VLOOKUP(A4544,emop0321!D:E,2,0)</f>
        <v>101.76</v>
      </c>
      <c r="E4544" s="98"/>
      <c r="F4544" s="98"/>
    </row>
    <row r="4545" ht="11.25" customHeight="1">
      <c r="A4545" s="95" t="s">
        <v>9281</v>
      </c>
      <c r="B4545" s="96" t="s">
        <v>9282</v>
      </c>
      <c r="C4545" s="95" t="s">
        <v>361</v>
      </c>
      <c r="D4545" s="97">
        <f>VLOOKUP(A4545,emop0321!D:E,2,0)</f>
        <v>111.94</v>
      </c>
      <c r="E4545" s="98"/>
      <c r="F4545" s="98"/>
    </row>
    <row r="4546" ht="11.25" customHeight="1">
      <c r="A4546" s="95" t="s">
        <v>9283</v>
      </c>
      <c r="B4546" s="96" t="s">
        <v>9284</v>
      </c>
      <c r="C4546" s="95" t="s">
        <v>361</v>
      </c>
      <c r="D4546" s="97">
        <f>VLOOKUP(A4546,emop0321!D:E,2,0)</f>
        <v>129.06</v>
      </c>
      <c r="E4546" s="98"/>
      <c r="F4546" s="98"/>
    </row>
    <row r="4547" ht="11.25" customHeight="1">
      <c r="A4547" s="95" t="s">
        <v>9285</v>
      </c>
      <c r="B4547" s="96" t="s">
        <v>9286</v>
      </c>
      <c r="C4547" s="95" t="s">
        <v>361</v>
      </c>
      <c r="D4547" s="97">
        <f>VLOOKUP(A4547,emop0321!D:E,2,0)</f>
        <v>117.32</v>
      </c>
      <c r="E4547" s="98"/>
      <c r="F4547" s="98"/>
    </row>
    <row r="4548" ht="11.25" customHeight="1">
      <c r="A4548" s="95" t="s">
        <v>9287</v>
      </c>
      <c r="B4548" s="96" t="s">
        <v>9288</v>
      </c>
      <c r="C4548" s="95" t="s">
        <v>361</v>
      </c>
      <c r="D4548" s="97">
        <f>VLOOKUP(A4548,emop0321!D:E,2,0)</f>
        <v>115.95</v>
      </c>
      <c r="E4548" s="98"/>
      <c r="F4548" s="98"/>
    </row>
    <row r="4549" ht="11.25" customHeight="1">
      <c r="A4549" s="95" t="s">
        <v>9289</v>
      </c>
      <c r="B4549" s="96" t="s">
        <v>9290</v>
      </c>
      <c r="C4549" s="95" t="s">
        <v>361</v>
      </c>
      <c r="D4549" s="97">
        <f>VLOOKUP(A4549,emop0321!D:E,2,0)</f>
        <v>127.54</v>
      </c>
      <c r="E4549" s="98"/>
      <c r="F4549" s="98"/>
    </row>
    <row r="4550" ht="11.25" customHeight="1">
      <c r="A4550" s="95" t="s">
        <v>9291</v>
      </c>
      <c r="B4550" s="96" t="s">
        <v>9292</v>
      </c>
      <c r="C4550" s="95" t="s">
        <v>361</v>
      </c>
      <c r="D4550" s="97">
        <f>VLOOKUP(A4550,emop0321!D:E,2,0)</f>
        <v>147.82</v>
      </c>
      <c r="E4550" s="98"/>
      <c r="F4550" s="98"/>
    </row>
    <row r="4551" ht="11.25" customHeight="1">
      <c r="A4551" s="95" t="s">
        <v>9293</v>
      </c>
      <c r="B4551" s="96" t="s">
        <v>9294</v>
      </c>
      <c r="C4551" s="95" t="s">
        <v>361</v>
      </c>
      <c r="D4551" s="97">
        <f>VLOOKUP(A4551,emop0321!D:E,2,0)</f>
        <v>134.39</v>
      </c>
      <c r="E4551" s="98"/>
      <c r="F4551" s="98"/>
    </row>
    <row r="4552" ht="11.25" customHeight="1">
      <c r="A4552" s="95" t="s">
        <v>9295</v>
      </c>
      <c r="B4552" s="96" t="s">
        <v>9296</v>
      </c>
      <c r="C4552" s="95" t="s">
        <v>361</v>
      </c>
      <c r="D4552" s="97">
        <f>VLOOKUP(A4552,emop0321!D:E,2,0)</f>
        <v>136.87</v>
      </c>
      <c r="E4552" s="98"/>
      <c r="F4552" s="98"/>
    </row>
    <row r="4553" ht="11.25" customHeight="1">
      <c r="A4553" s="95" t="s">
        <v>9297</v>
      </c>
      <c r="B4553" s="96" t="s">
        <v>9298</v>
      </c>
      <c r="C4553" s="95" t="s">
        <v>361</v>
      </c>
      <c r="D4553" s="97">
        <f>VLOOKUP(A4553,emop0321!D:E,2,0)</f>
        <v>146.31</v>
      </c>
      <c r="E4553" s="98"/>
      <c r="F4553" s="98"/>
    </row>
    <row r="4554" ht="11.25" customHeight="1">
      <c r="A4554" s="95" t="s">
        <v>9299</v>
      </c>
      <c r="B4554" s="96" t="s">
        <v>9300</v>
      </c>
      <c r="C4554" s="95" t="s">
        <v>361</v>
      </c>
      <c r="D4554" s="97">
        <f>VLOOKUP(A4554,emop0321!D:E,2,0)</f>
        <v>89.04</v>
      </c>
      <c r="E4554" s="98"/>
      <c r="F4554" s="98"/>
    </row>
    <row r="4555" ht="11.25" customHeight="1">
      <c r="A4555" s="95" t="s">
        <v>9301</v>
      </c>
      <c r="B4555" s="96" t="s">
        <v>9302</v>
      </c>
      <c r="C4555" s="95" t="s">
        <v>361</v>
      </c>
      <c r="D4555" s="97">
        <f>VLOOKUP(A4555,emop0321!D:E,2,0)</f>
        <v>80.94</v>
      </c>
      <c r="E4555" s="98"/>
      <c r="F4555" s="98"/>
    </row>
    <row r="4556" ht="11.25" customHeight="1">
      <c r="A4556" s="95" t="s">
        <v>9303</v>
      </c>
      <c r="B4556" s="96" t="s">
        <v>9304</v>
      </c>
      <c r="C4556" s="95" t="s">
        <v>361</v>
      </c>
      <c r="D4556" s="97">
        <f>VLOOKUP(A4556,emop0321!D:E,2,0)</f>
        <v>82.04</v>
      </c>
      <c r="E4556" s="98"/>
      <c r="F4556" s="98"/>
    </row>
    <row r="4557" ht="11.25" customHeight="1">
      <c r="A4557" s="95" t="s">
        <v>9305</v>
      </c>
      <c r="B4557" s="96" t="s">
        <v>9306</v>
      </c>
      <c r="C4557" s="95" t="s">
        <v>361</v>
      </c>
      <c r="D4557" s="97">
        <f>VLOOKUP(A4557,emop0321!D:E,2,0)</f>
        <v>74.58</v>
      </c>
      <c r="E4557" s="98"/>
      <c r="F4557" s="98"/>
    </row>
    <row r="4558" ht="11.25" customHeight="1">
      <c r="A4558" s="95" t="s">
        <v>9307</v>
      </c>
      <c r="B4558" s="96" t="s">
        <v>9308</v>
      </c>
      <c r="C4558" s="95" t="s">
        <v>361</v>
      </c>
      <c r="D4558" s="97">
        <f>VLOOKUP(A4558,emop0321!D:E,2,0)</f>
        <v>96.18</v>
      </c>
      <c r="E4558" s="98"/>
      <c r="F4558" s="98"/>
    </row>
    <row r="4559" ht="11.25" customHeight="1">
      <c r="A4559" s="95" t="s">
        <v>9309</v>
      </c>
      <c r="B4559" s="96" t="s">
        <v>9310</v>
      </c>
      <c r="C4559" s="95" t="s">
        <v>361</v>
      </c>
      <c r="D4559" s="97">
        <f>VLOOKUP(A4559,emop0321!D:E,2,0)</f>
        <v>87.44</v>
      </c>
      <c r="E4559" s="98"/>
      <c r="F4559" s="98"/>
    </row>
    <row r="4560" ht="11.25" customHeight="1">
      <c r="A4560" s="95" t="s">
        <v>9311</v>
      </c>
      <c r="B4560" s="96" t="s">
        <v>9312</v>
      </c>
      <c r="C4560" s="95" t="s">
        <v>361</v>
      </c>
      <c r="D4560" s="97">
        <f>VLOOKUP(A4560,emop0321!D:E,2,0)</f>
        <v>89.18</v>
      </c>
      <c r="E4560" s="98"/>
      <c r="F4560" s="98"/>
    </row>
    <row r="4561" ht="11.25" customHeight="1">
      <c r="A4561" s="95" t="s">
        <v>9313</v>
      </c>
      <c r="B4561" s="96" t="s">
        <v>9314</v>
      </c>
      <c r="C4561" s="95" t="s">
        <v>361</v>
      </c>
      <c r="D4561" s="97">
        <f>VLOOKUP(A4561,emop0321!D:E,2,0)</f>
        <v>81.08</v>
      </c>
      <c r="E4561" s="98"/>
      <c r="F4561" s="98"/>
    </row>
    <row r="4562" ht="11.25" customHeight="1">
      <c r="A4562" s="95" t="s">
        <v>9315</v>
      </c>
      <c r="B4562" s="96" t="s">
        <v>9316</v>
      </c>
      <c r="C4562" s="95" t="s">
        <v>361</v>
      </c>
      <c r="D4562" s="97">
        <f>VLOOKUP(A4562,emop0321!D:E,2,0)</f>
        <v>109.56</v>
      </c>
      <c r="E4562" s="98"/>
      <c r="F4562" s="98"/>
    </row>
    <row r="4563" ht="11.25" customHeight="1">
      <c r="A4563" s="95" t="s">
        <v>9317</v>
      </c>
      <c r="B4563" s="96" t="s">
        <v>9318</v>
      </c>
      <c r="C4563" s="95" t="s">
        <v>361</v>
      </c>
      <c r="D4563" s="97">
        <f>VLOOKUP(A4563,emop0321!D:E,2,0)</f>
        <v>99.6</v>
      </c>
      <c r="E4563" s="98"/>
      <c r="F4563" s="98"/>
    </row>
    <row r="4564" ht="11.25" customHeight="1">
      <c r="A4564" s="95" t="s">
        <v>9319</v>
      </c>
      <c r="B4564" s="96" t="s">
        <v>9320</v>
      </c>
      <c r="C4564" s="95" t="s">
        <v>361</v>
      </c>
      <c r="D4564" s="97">
        <f>VLOOKUP(A4564,emop0321!D:E,2,0)</f>
        <v>102.56</v>
      </c>
      <c r="E4564" s="98"/>
      <c r="F4564" s="98"/>
    </row>
    <row r="4565" ht="11.25" customHeight="1">
      <c r="A4565" s="95" t="s">
        <v>9321</v>
      </c>
      <c r="B4565" s="96" t="s">
        <v>9322</v>
      </c>
      <c r="C4565" s="95" t="s">
        <v>361</v>
      </c>
      <c r="D4565" s="97">
        <f>VLOOKUP(A4565,emop0321!D:E,2,0)</f>
        <v>93.24</v>
      </c>
      <c r="E4565" s="98"/>
      <c r="F4565" s="98"/>
    </row>
    <row r="4566" ht="11.25" customHeight="1">
      <c r="A4566" s="95" t="s">
        <v>9323</v>
      </c>
      <c r="B4566" s="96" t="s">
        <v>9324</v>
      </c>
      <c r="C4566" s="95" t="s">
        <v>361</v>
      </c>
      <c r="D4566" s="97">
        <f>VLOOKUP(A4566,emop0321!D:E,2,0)</f>
        <v>173.66</v>
      </c>
      <c r="E4566" s="98"/>
      <c r="F4566" s="98"/>
    </row>
    <row r="4567" ht="11.25" customHeight="1">
      <c r="A4567" s="95" t="s">
        <v>9325</v>
      </c>
      <c r="B4567" s="96" t="s">
        <v>9326</v>
      </c>
      <c r="C4567" s="95" t="s">
        <v>361</v>
      </c>
      <c r="D4567" s="97">
        <f>VLOOKUP(A4567,emop0321!D:E,2,0)</f>
        <v>24.32</v>
      </c>
      <c r="E4567" s="98"/>
      <c r="F4567" s="98"/>
    </row>
    <row r="4568" ht="11.25" customHeight="1">
      <c r="A4568" s="95" t="s">
        <v>9327</v>
      </c>
      <c r="B4568" s="96" t="s">
        <v>9328</v>
      </c>
      <c r="C4568" s="95" t="s">
        <v>361</v>
      </c>
      <c r="D4568" s="97">
        <f>VLOOKUP(A4568,emop0321!D:E,2,0)</f>
        <v>1143.99</v>
      </c>
      <c r="E4568" s="98"/>
      <c r="F4568" s="98"/>
    </row>
    <row r="4569" ht="11.25" customHeight="1">
      <c r="A4569" s="95" t="s">
        <v>9329</v>
      </c>
      <c r="B4569" s="96" t="s">
        <v>9330</v>
      </c>
      <c r="C4569" s="95" t="s">
        <v>361</v>
      </c>
      <c r="D4569" s="97">
        <f>VLOOKUP(A4569,emop0321!D:E,2,0)</f>
        <v>1492.32</v>
      </c>
      <c r="E4569" s="98"/>
      <c r="F4569" s="98"/>
    </row>
    <row r="4570" ht="11.25" customHeight="1">
      <c r="A4570" s="95" t="s">
        <v>9331</v>
      </c>
      <c r="B4570" s="96" t="s">
        <v>9332</v>
      </c>
      <c r="C4570" s="95" t="s">
        <v>361</v>
      </c>
      <c r="D4570" s="97">
        <f>VLOOKUP(A4570,emop0321!D:E,2,0)</f>
        <v>1431.52</v>
      </c>
      <c r="E4570" s="98"/>
      <c r="F4570" s="98"/>
    </row>
    <row r="4571" ht="11.25" customHeight="1">
      <c r="A4571" s="95" t="s">
        <v>9333</v>
      </c>
      <c r="B4571" s="96" t="s">
        <v>9334</v>
      </c>
      <c r="C4571" s="95" t="s">
        <v>992</v>
      </c>
      <c r="D4571" s="97">
        <f>VLOOKUP(A4571,emop0321!D:E,2,0)</f>
        <v>5.09</v>
      </c>
      <c r="E4571" s="98"/>
      <c r="F4571" s="98"/>
    </row>
    <row r="4572" ht="11.25" customHeight="1">
      <c r="A4572" s="95" t="s">
        <v>9335</v>
      </c>
      <c r="B4572" s="96" t="s">
        <v>9336</v>
      </c>
      <c r="C4572" s="95" t="s">
        <v>361</v>
      </c>
      <c r="D4572" s="97">
        <f>VLOOKUP(A4572,emop0321!D:E,2,0)</f>
        <v>47.78</v>
      </c>
      <c r="E4572" s="98"/>
      <c r="F4572" s="98"/>
    </row>
    <row r="4573" ht="11.25" customHeight="1">
      <c r="A4573" s="95" t="s">
        <v>9337</v>
      </c>
      <c r="B4573" s="96" t="s">
        <v>9338</v>
      </c>
      <c r="C4573" s="95" t="s">
        <v>361</v>
      </c>
      <c r="D4573" s="97">
        <f>VLOOKUP(A4573,emop0321!D:E,2,0)</f>
        <v>150.61</v>
      </c>
      <c r="E4573" s="98"/>
      <c r="F4573" s="98"/>
    </row>
    <row r="4574" ht="11.25" customHeight="1">
      <c r="A4574" s="95" t="s">
        <v>9339</v>
      </c>
      <c r="B4574" s="96" t="s">
        <v>9340</v>
      </c>
      <c r="C4574" s="95" t="s">
        <v>361</v>
      </c>
      <c r="D4574" s="97">
        <f>VLOOKUP(A4574,emop0321!D:E,2,0)</f>
        <v>225.9</v>
      </c>
      <c r="E4574" s="98"/>
      <c r="F4574" s="98"/>
    </row>
    <row r="4575" ht="11.25" customHeight="1">
      <c r="A4575" s="95" t="s">
        <v>9341</v>
      </c>
      <c r="B4575" s="96" t="s">
        <v>9342</v>
      </c>
      <c r="C4575" s="95" t="s">
        <v>361</v>
      </c>
      <c r="D4575" s="97">
        <f>VLOOKUP(A4575,emop0321!D:E,2,0)</f>
        <v>225.9</v>
      </c>
      <c r="E4575" s="98"/>
      <c r="F4575" s="98"/>
    </row>
    <row r="4576" ht="11.25" customHeight="1">
      <c r="A4576" s="95" t="s">
        <v>9343</v>
      </c>
      <c r="B4576" s="96" t="s">
        <v>9344</v>
      </c>
      <c r="C4576" s="95" t="s">
        <v>361</v>
      </c>
      <c r="D4576" s="97">
        <f>VLOOKUP(A4576,emop0321!D:E,2,0)</f>
        <v>558.39</v>
      </c>
      <c r="E4576" s="98"/>
      <c r="F4576" s="98"/>
    </row>
    <row r="4577" ht="11.25" customHeight="1">
      <c r="A4577" s="95" t="s">
        <v>9345</v>
      </c>
      <c r="B4577" s="96" t="s">
        <v>9346</v>
      </c>
      <c r="C4577" s="95" t="s">
        <v>361</v>
      </c>
      <c r="D4577" s="97">
        <f>VLOOKUP(A4577,emop0321!D:E,2,0)</f>
        <v>526.77</v>
      </c>
      <c r="E4577" s="98"/>
      <c r="F4577" s="98"/>
    </row>
    <row r="4578" ht="11.25" customHeight="1">
      <c r="A4578" s="95" t="s">
        <v>9347</v>
      </c>
      <c r="B4578" s="96" t="s">
        <v>9348</v>
      </c>
      <c r="C4578" s="95" t="s">
        <v>514</v>
      </c>
      <c r="D4578" s="97">
        <f>VLOOKUP(A4578,emop0321!D:E,2,0)</f>
        <v>65.35</v>
      </c>
      <c r="E4578" s="98"/>
      <c r="F4578" s="98"/>
    </row>
    <row r="4579" ht="11.25" customHeight="1">
      <c r="A4579" s="95" t="s">
        <v>9349</v>
      </c>
      <c r="B4579" s="96" t="s">
        <v>9350</v>
      </c>
      <c r="C4579" s="95" t="s">
        <v>514</v>
      </c>
      <c r="D4579" s="97">
        <f>VLOOKUP(A4579,emop0321!D:E,2,0)</f>
        <v>95.86</v>
      </c>
      <c r="E4579" s="98"/>
      <c r="F4579" s="98"/>
    </row>
    <row r="4580" ht="11.25" customHeight="1">
      <c r="A4580" s="95" t="s">
        <v>9351</v>
      </c>
      <c r="B4580" s="96" t="s">
        <v>9352</v>
      </c>
      <c r="C4580" s="95" t="s">
        <v>514</v>
      </c>
      <c r="D4580" s="97">
        <f>VLOOKUP(A4580,emop0321!D:E,2,0)</f>
        <v>102.01</v>
      </c>
      <c r="E4580" s="98"/>
      <c r="F4580" s="98"/>
    </row>
    <row r="4581" ht="11.25" customHeight="1">
      <c r="A4581" s="95" t="s">
        <v>9353</v>
      </c>
      <c r="B4581" s="96" t="s">
        <v>9354</v>
      </c>
      <c r="C4581" s="95" t="s">
        <v>514</v>
      </c>
      <c r="D4581" s="97">
        <f>VLOOKUP(A4581,emop0321!D:E,2,0)</f>
        <v>132.52</v>
      </c>
      <c r="E4581" s="98"/>
      <c r="F4581" s="98"/>
    </row>
    <row r="4582" ht="11.25" customHeight="1">
      <c r="A4582" s="95" t="s">
        <v>9355</v>
      </c>
      <c r="B4582" s="96" t="s">
        <v>9356</v>
      </c>
      <c r="C4582" s="95" t="s">
        <v>675</v>
      </c>
      <c r="D4582" s="99" t="str">
        <f>VLOOKUP(A4582,emop0321!D:E,2,0)</f>
        <v>#N/A</v>
      </c>
      <c r="E4582" s="98"/>
      <c r="F4582" s="98"/>
    </row>
    <row r="4583" ht="11.25" customHeight="1">
      <c r="A4583" s="95" t="s">
        <v>9357</v>
      </c>
      <c r="B4583" s="96" t="s">
        <v>9358</v>
      </c>
      <c r="C4583" s="95" t="s">
        <v>675</v>
      </c>
      <c r="D4583" s="99" t="str">
        <f>VLOOKUP(A4583,emop0321!D:E,2,0)</f>
        <v>#N/A</v>
      </c>
      <c r="E4583" s="98"/>
      <c r="F4583" s="98"/>
    </row>
    <row r="4584" ht="11.25" customHeight="1">
      <c r="A4584" s="95" t="s">
        <v>9359</v>
      </c>
      <c r="B4584" s="96" t="s">
        <v>9360</v>
      </c>
      <c r="C4584" s="95" t="s">
        <v>675</v>
      </c>
      <c r="D4584" s="99" t="str">
        <f>VLOOKUP(A4584,emop0321!D:E,2,0)</f>
        <v>#N/A</v>
      </c>
      <c r="E4584" s="98"/>
      <c r="F4584" s="98"/>
    </row>
    <row r="4585" ht="11.25" customHeight="1">
      <c r="A4585" s="95" t="s">
        <v>9361</v>
      </c>
      <c r="B4585" s="96" t="s">
        <v>9362</v>
      </c>
      <c r="C4585" s="95" t="s">
        <v>675</v>
      </c>
      <c r="D4585" s="99" t="str">
        <f>VLOOKUP(A4585,emop0321!D:E,2,0)</f>
        <v>#N/A</v>
      </c>
      <c r="E4585" s="98"/>
      <c r="F4585" s="98"/>
    </row>
    <row r="4586" ht="11.25" customHeight="1">
      <c r="A4586" s="95" t="s">
        <v>9363</v>
      </c>
      <c r="B4586" s="96" t="s">
        <v>9364</v>
      </c>
      <c r="C4586" s="95" t="s">
        <v>675</v>
      </c>
      <c r="D4586" s="99" t="str">
        <f>VLOOKUP(A4586,emop0321!D:E,2,0)</f>
        <v>#N/A</v>
      </c>
      <c r="E4586" s="98"/>
      <c r="F4586" s="98"/>
    </row>
    <row r="4587" ht="11.25" customHeight="1">
      <c r="A4587" s="95" t="s">
        <v>9365</v>
      </c>
      <c r="B4587" s="96" t="s">
        <v>9366</v>
      </c>
      <c r="C4587" s="95" t="s">
        <v>675</v>
      </c>
      <c r="D4587" s="99" t="str">
        <f>VLOOKUP(A4587,emop0321!D:E,2,0)</f>
        <v>#N/A</v>
      </c>
      <c r="E4587" s="98"/>
      <c r="F4587" s="98"/>
    </row>
    <row r="4588" ht="11.25" customHeight="1">
      <c r="A4588" s="95" t="s">
        <v>9367</v>
      </c>
      <c r="B4588" s="96" t="s">
        <v>9368</v>
      </c>
      <c r="C4588" s="95" t="s">
        <v>675</v>
      </c>
      <c r="D4588" s="99" t="str">
        <f>VLOOKUP(A4588,emop0321!D:E,2,0)</f>
        <v>#N/A</v>
      </c>
      <c r="E4588" s="98"/>
      <c r="F4588" s="98"/>
    </row>
    <row r="4589" ht="11.25" customHeight="1">
      <c r="A4589" s="95" t="s">
        <v>9369</v>
      </c>
      <c r="B4589" s="96" t="s">
        <v>9370</v>
      </c>
      <c r="C4589" s="95" t="s">
        <v>675</v>
      </c>
      <c r="D4589" s="99" t="str">
        <f>VLOOKUP(A4589,emop0321!D:E,2,0)</f>
        <v>#N/A</v>
      </c>
      <c r="E4589" s="98"/>
      <c r="F4589" s="98"/>
    </row>
    <row r="4590" ht="11.25" customHeight="1">
      <c r="A4590" s="95" t="s">
        <v>9371</v>
      </c>
      <c r="B4590" s="96" t="s">
        <v>9372</v>
      </c>
      <c r="C4590" s="95" t="s">
        <v>675</v>
      </c>
      <c r="D4590" s="99" t="str">
        <f>VLOOKUP(A4590,emop0321!D:E,2,0)</f>
        <v>#N/A</v>
      </c>
      <c r="E4590" s="98"/>
      <c r="F4590" s="98"/>
    </row>
    <row r="4591" ht="11.25" customHeight="1">
      <c r="A4591" s="95" t="s">
        <v>9373</v>
      </c>
      <c r="B4591" s="96" t="s">
        <v>9374</v>
      </c>
      <c r="C4591" s="95" t="s">
        <v>675</v>
      </c>
      <c r="D4591" s="99" t="str">
        <f>VLOOKUP(A4591,emop0321!D:E,2,0)</f>
        <v>#N/A</v>
      </c>
      <c r="E4591" s="98"/>
      <c r="F4591" s="98"/>
    </row>
    <row r="4592" ht="11.25" customHeight="1">
      <c r="A4592" s="95" t="s">
        <v>9375</v>
      </c>
      <c r="B4592" s="96" t="s">
        <v>9376</v>
      </c>
      <c r="C4592" s="95" t="s">
        <v>675</v>
      </c>
      <c r="D4592" s="99" t="str">
        <f>VLOOKUP(A4592,emop0321!D:E,2,0)</f>
        <v>#N/A</v>
      </c>
      <c r="E4592" s="98"/>
      <c r="F4592" s="98"/>
    </row>
    <row r="4593" ht="11.25" customHeight="1">
      <c r="A4593" s="95" t="s">
        <v>9377</v>
      </c>
      <c r="B4593" s="96" t="s">
        <v>9378</v>
      </c>
      <c r="C4593" s="95" t="s">
        <v>675</v>
      </c>
      <c r="D4593" s="99" t="str">
        <f>VLOOKUP(A4593,emop0321!D:E,2,0)</f>
        <v>#N/A</v>
      </c>
      <c r="E4593" s="98"/>
      <c r="F4593" s="98"/>
    </row>
    <row r="4594" ht="11.25" customHeight="1">
      <c r="A4594" s="95" t="s">
        <v>9379</v>
      </c>
      <c r="B4594" s="96" t="s">
        <v>9380</v>
      </c>
      <c r="C4594" s="95" t="s">
        <v>675</v>
      </c>
      <c r="D4594" s="99" t="str">
        <f>VLOOKUP(A4594,emop0321!D:E,2,0)</f>
        <v>#N/A</v>
      </c>
      <c r="E4594" s="98"/>
      <c r="F4594" s="98"/>
    </row>
    <row r="4595" ht="11.25" customHeight="1">
      <c r="A4595" s="95" t="s">
        <v>9381</v>
      </c>
      <c r="B4595" s="96" t="s">
        <v>9382</v>
      </c>
      <c r="C4595" s="95" t="s">
        <v>675</v>
      </c>
      <c r="D4595" s="99" t="str">
        <f>VLOOKUP(A4595,emop0321!D:E,2,0)</f>
        <v>#N/A</v>
      </c>
      <c r="E4595" s="98"/>
      <c r="F4595" s="98"/>
    </row>
    <row r="4596" ht="11.25" customHeight="1">
      <c r="A4596" s="95" t="s">
        <v>9383</v>
      </c>
      <c r="B4596" s="96" t="s">
        <v>9384</v>
      </c>
      <c r="C4596" s="95" t="s">
        <v>675</v>
      </c>
      <c r="D4596" s="99" t="str">
        <f>VLOOKUP(A4596,emop0321!D:E,2,0)</f>
        <v>#N/A</v>
      </c>
      <c r="E4596" s="98"/>
      <c r="F4596" s="98"/>
    </row>
    <row r="4597" ht="11.25" customHeight="1">
      <c r="A4597" s="95" t="s">
        <v>9385</v>
      </c>
      <c r="B4597" s="96" t="s">
        <v>9386</v>
      </c>
      <c r="C4597" s="95" t="s">
        <v>675</v>
      </c>
      <c r="D4597" s="99" t="str">
        <f>VLOOKUP(A4597,emop0321!D:E,2,0)</f>
        <v>#N/A</v>
      </c>
      <c r="E4597" s="98"/>
      <c r="F4597" s="98"/>
    </row>
    <row r="4598" ht="11.25" customHeight="1">
      <c r="A4598" s="95" t="s">
        <v>9387</v>
      </c>
      <c r="B4598" s="96" t="s">
        <v>9388</v>
      </c>
      <c r="C4598" s="95" t="s">
        <v>675</v>
      </c>
      <c r="D4598" s="99" t="str">
        <f>VLOOKUP(A4598,emop0321!D:E,2,0)</f>
        <v>#N/A</v>
      </c>
      <c r="E4598" s="98"/>
      <c r="F4598" s="98"/>
    </row>
    <row r="4599" ht="11.25" customHeight="1">
      <c r="A4599" s="95" t="s">
        <v>9389</v>
      </c>
      <c r="B4599" s="96" t="s">
        <v>9390</v>
      </c>
      <c r="C4599" s="95" t="s">
        <v>675</v>
      </c>
      <c r="D4599" s="99" t="str">
        <f>VLOOKUP(A4599,emop0321!D:E,2,0)</f>
        <v>#N/A</v>
      </c>
      <c r="E4599" s="98"/>
      <c r="F4599" s="98"/>
    </row>
    <row r="4600" ht="11.25" customHeight="1">
      <c r="A4600" s="95" t="s">
        <v>9391</v>
      </c>
      <c r="B4600" s="96" t="s">
        <v>9392</v>
      </c>
      <c r="C4600" s="95" t="s">
        <v>675</v>
      </c>
      <c r="D4600" s="99" t="str">
        <f>VLOOKUP(A4600,emop0321!D:E,2,0)</f>
        <v>#N/A</v>
      </c>
      <c r="E4600" s="98"/>
      <c r="F4600" s="98"/>
    </row>
    <row r="4601" ht="11.25" customHeight="1">
      <c r="A4601" s="95" t="s">
        <v>9393</v>
      </c>
      <c r="B4601" s="96" t="s">
        <v>9394</v>
      </c>
      <c r="C4601" s="95" t="s">
        <v>675</v>
      </c>
      <c r="D4601" s="99" t="str">
        <f>VLOOKUP(A4601,emop0321!D:E,2,0)</f>
        <v>#N/A</v>
      </c>
      <c r="E4601" s="98"/>
      <c r="F4601" s="98"/>
    </row>
    <row r="4602" ht="11.25" customHeight="1">
      <c r="A4602" s="95" t="s">
        <v>9395</v>
      </c>
      <c r="B4602" s="96" t="s">
        <v>9396</v>
      </c>
      <c r="C4602" s="95" t="s">
        <v>675</v>
      </c>
      <c r="D4602" s="99" t="str">
        <f>VLOOKUP(A4602,emop0321!D:E,2,0)</f>
        <v>#N/A</v>
      </c>
      <c r="E4602" s="98"/>
      <c r="F4602" s="98"/>
    </row>
    <row r="4603" ht="11.25" customHeight="1">
      <c r="A4603" s="95" t="s">
        <v>9397</v>
      </c>
      <c r="B4603" s="96" t="s">
        <v>9398</v>
      </c>
      <c r="C4603" s="95" t="s">
        <v>675</v>
      </c>
      <c r="D4603" s="99" t="str">
        <f>VLOOKUP(A4603,emop0321!D:E,2,0)</f>
        <v>#N/A</v>
      </c>
      <c r="E4603" s="98"/>
      <c r="F4603" s="98"/>
    </row>
    <row r="4604" ht="11.25" customHeight="1">
      <c r="A4604" s="95" t="s">
        <v>9399</v>
      </c>
      <c r="B4604" s="96" t="s">
        <v>9400</v>
      </c>
      <c r="C4604" s="95" t="s">
        <v>675</v>
      </c>
      <c r="D4604" s="99" t="str">
        <f>VLOOKUP(A4604,emop0321!D:E,2,0)</f>
        <v>#N/A</v>
      </c>
      <c r="E4604" s="98"/>
      <c r="F4604" s="98"/>
    </row>
    <row r="4605" ht="11.25" customHeight="1">
      <c r="A4605" s="95" t="s">
        <v>9401</v>
      </c>
      <c r="B4605" s="96" t="s">
        <v>9402</v>
      </c>
      <c r="C4605" s="95" t="s">
        <v>675</v>
      </c>
      <c r="D4605" s="99" t="str">
        <f>VLOOKUP(A4605,emop0321!D:E,2,0)</f>
        <v>#N/A</v>
      </c>
      <c r="E4605" s="98"/>
      <c r="F4605" s="98"/>
    </row>
    <row r="4606" ht="11.25" customHeight="1">
      <c r="A4606" s="95" t="s">
        <v>9403</v>
      </c>
      <c r="B4606" s="96" t="s">
        <v>9404</v>
      </c>
      <c r="C4606" s="95" t="s">
        <v>992</v>
      </c>
      <c r="D4606" s="97">
        <f>VLOOKUP(A4606,emop0321!D:E,2,0)</f>
        <v>123.7</v>
      </c>
      <c r="E4606" s="98"/>
      <c r="F4606" s="98"/>
    </row>
    <row r="4607" ht="11.25" customHeight="1">
      <c r="A4607" s="95" t="s">
        <v>9405</v>
      </c>
      <c r="B4607" s="96" t="s">
        <v>9406</v>
      </c>
      <c r="C4607" s="95" t="s">
        <v>361</v>
      </c>
      <c r="D4607" s="97">
        <f>VLOOKUP(A4607,emop0321!D:E,2,0)</f>
        <v>33.69</v>
      </c>
      <c r="E4607" s="98"/>
      <c r="F4607" s="98"/>
    </row>
    <row r="4608" ht="11.25" customHeight="1">
      <c r="A4608" s="95" t="s">
        <v>9407</v>
      </c>
      <c r="B4608" s="96" t="s">
        <v>9408</v>
      </c>
      <c r="C4608" s="95" t="s">
        <v>361</v>
      </c>
      <c r="D4608" s="97">
        <f>VLOOKUP(A4608,emop0321!D:E,2,0)</f>
        <v>28.24</v>
      </c>
      <c r="E4608" s="98"/>
      <c r="F4608" s="98"/>
    </row>
    <row r="4609" ht="11.25" customHeight="1">
      <c r="A4609" s="95" t="s">
        <v>9409</v>
      </c>
      <c r="B4609" s="96" t="s">
        <v>9410</v>
      </c>
      <c r="C4609" s="95" t="s">
        <v>361</v>
      </c>
      <c r="D4609" s="97">
        <f>VLOOKUP(A4609,emop0321!D:E,2,0)</f>
        <v>20.63</v>
      </c>
      <c r="E4609" s="98"/>
      <c r="F4609" s="98"/>
    </row>
    <row r="4610" ht="11.25" customHeight="1">
      <c r="A4610" s="95" t="s">
        <v>9411</v>
      </c>
      <c r="B4610" s="96" t="s">
        <v>9412</v>
      </c>
      <c r="C4610" s="95" t="s">
        <v>361</v>
      </c>
      <c r="D4610" s="97">
        <f>VLOOKUP(A4610,emop0321!D:E,2,0)</f>
        <v>16.88</v>
      </c>
      <c r="E4610" s="98"/>
      <c r="F4610" s="98"/>
    </row>
    <row r="4611" ht="11.25" customHeight="1">
      <c r="A4611" s="95" t="s">
        <v>9413</v>
      </c>
      <c r="B4611" s="96" t="s">
        <v>9414</v>
      </c>
      <c r="C4611" s="95" t="s">
        <v>361</v>
      </c>
      <c r="D4611" s="97">
        <f>VLOOKUP(A4611,emop0321!D:E,2,0)</f>
        <v>16.52</v>
      </c>
      <c r="E4611" s="98"/>
      <c r="F4611" s="98"/>
    </row>
    <row r="4612" ht="11.25" customHeight="1">
      <c r="A4612" s="95" t="s">
        <v>9415</v>
      </c>
      <c r="B4612" s="96" t="s">
        <v>9416</v>
      </c>
      <c r="C4612" s="95" t="s">
        <v>361</v>
      </c>
      <c r="D4612" s="97">
        <f>VLOOKUP(A4612,emop0321!D:E,2,0)</f>
        <v>7.37</v>
      </c>
      <c r="E4612" s="98"/>
      <c r="F4612" s="98"/>
    </row>
    <row r="4613" ht="11.25" customHeight="1">
      <c r="A4613" s="95" t="s">
        <v>9417</v>
      </c>
      <c r="B4613" s="96" t="s">
        <v>9418</v>
      </c>
      <c r="C4613" s="95" t="s">
        <v>992</v>
      </c>
      <c r="D4613" s="97">
        <f>VLOOKUP(A4613,emop0321!D:E,2,0)</f>
        <v>67.85</v>
      </c>
      <c r="E4613" s="98"/>
      <c r="F4613" s="98"/>
    </row>
    <row r="4614" ht="11.25" customHeight="1">
      <c r="A4614" s="95" t="s">
        <v>9419</v>
      </c>
      <c r="B4614" s="96" t="s">
        <v>9420</v>
      </c>
      <c r="C4614" s="95" t="s">
        <v>992</v>
      </c>
      <c r="D4614" s="97">
        <f>VLOOKUP(A4614,emop0321!D:E,2,0)</f>
        <v>66.47</v>
      </c>
      <c r="E4614" s="98"/>
      <c r="F4614" s="98"/>
    </row>
    <row r="4615" ht="11.25" customHeight="1">
      <c r="A4615" s="95" t="s">
        <v>9421</v>
      </c>
      <c r="B4615" s="96" t="s">
        <v>9422</v>
      </c>
      <c r="C4615" s="95" t="s">
        <v>992</v>
      </c>
      <c r="D4615" s="97">
        <f>VLOOKUP(A4615,emop0321!D:E,2,0)</f>
        <v>11.13</v>
      </c>
      <c r="E4615" s="98"/>
      <c r="F4615" s="98"/>
    </row>
    <row r="4616" ht="11.25" customHeight="1">
      <c r="A4616" s="95" t="s">
        <v>9423</v>
      </c>
      <c r="B4616" s="96" t="s">
        <v>9424</v>
      </c>
      <c r="C4616" s="95" t="s">
        <v>992</v>
      </c>
      <c r="D4616" s="97">
        <f>VLOOKUP(A4616,emop0321!D:E,2,0)</f>
        <v>14.04</v>
      </c>
      <c r="E4616" s="98"/>
      <c r="F4616" s="98"/>
    </row>
    <row r="4617" ht="11.25" customHeight="1">
      <c r="A4617" s="95" t="s">
        <v>9425</v>
      </c>
      <c r="B4617" s="96" t="s">
        <v>9426</v>
      </c>
      <c r="C4617" s="95" t="s">
        <v>992</v>
      </c>
      <c r="D4617" s="97">
        <f>VLOOKUP(A4617,emop0321!D:E,2,0)</f>
        <v>10.62</v>
      </c>
      <c r="E4617" s="98"/>
      <c r="F4617" s="98"/>
    </row>
    <row r="4618" ht="11.25" customHeight="1">
      <c r="A4618" s="95" t="s">
        <v>9427</v>
      </c>
      <c r="B4618" s="96" t="s">
        <v>9428</v>
      </c>
      <c r="C4618" s="95" t="s">
        <v>992</v>
      </c>
      <c r="D4618" s="97">
        <f>VLOOKUP(A4618,emop0321!D:E,2,0)</f>
        <v>12.76</v>
      </c>
      <c r="E4618" s="98"/>
      <c r="F4618" s="98"/>
    </row>
    <row r="4619" ht="11.25" customHeight="1">
      <c r="A4619" s="95" t="s">
        <v>9429</v>
      </c>
      <c r="B4619" s="96" t="s">
        <v>9430</v>
      </c>
      <c r="C4619" s="95" t="s">
        <v>992</v>
      </c>
      <c r="D4619" s="97">
        <f>VLOOKUP(A4619,emop0321!D:E,2,0)</f>
        <v>10.2</v>
      </c>
      <c r="E4619" s="98"/>
      <c r="F4619" s="98"/>
    </row>
    <row r="4620" ht="11.25" customHeight="1">
      <c r="A4620" s="95" t="s">
        <v>9431</v>
      </c>
      <c r="B4620" s="96" t="s">
        <v>9432</v>
      </c>
      <c r="C4620" s="95" t="s">
        <v>992</v>
      </c>
      <c r="D4620" s="97">
        <f>VLOOKUP(A4620,emop0321!D:E,2,0)</f>
        <v>14.28</v>
      </c>
      <c r="E4620" s="98"/>
      <c r="F4620" s="98"/>
    </row>
    <row r="4621" ht="11.25" customHeight="1">
      <c r="A4621" s="95" t="s">
        <v>9433</v>
      </c>
      <c r="B4621" s="96" t="s">
        <v>9434</v>
      </c>
      <c r="C4621" s="95" t="s">
        <v>992</v>
      </c>
      <c r="D4621" s="97">
        <f>VLOOKUP(A4621,emop0321!D:E,2,0)</f>
        <v>11.01</v>
      </c>
      <c r="E4621" s="98"/>
      <c r="F4621" s="98"/>
    </row>
    <row r="4622" ht="11.25" customHeight="1">
      <c r="A4622" s="95" t="s">
        <v>9435</v>
      </c>
      <c r="B4622" s="96" t="s">
        <v>9436</v>
      </c>
      <c r="C4622" s="95" t="s">
        <v>992</v>
      </c>
      <c r="D4622" s="97">
        <f>VLOOKUP(A4622,emop0321!D:E,2,0)</f>
        <v>9.69</v>
      </c>
      <c r="E4622" s="98"/>
      <c r="F4622" s="98"/>
    </row>
    <row r="4623" ht="11.25" customHeight="1">
      <c r="A4623" s="95" t="s">
        <v>9437</v>
      </c>
      <c r="B4623" s="96" t="s">
        <v>9438</v>
      </c>
      <c r="C4623" s="95" t="s">
        <v>992</v>
      </c>
      <c r="D4623" s="97">
        <f>VLOOKUP(A4623,emop0321!D:E,2,0)</f>
        <v>5.17</v>
      </c>
      <c r="E4623" s="98"/>
      <c r="F4623" s="98"/>
    </row>
    <row r="4624" ht="11.25" customHeight="1">
      <c r="A4624" s="95" t="s">
        <v>9439</v>
      </c>
      <c r="B4624" s="96" t="s">
        <v>9440</v>
      </c>
      <c r="C4624" s="95" t="s">
        <v>992</v>
      </c>
      <c r="D4624" s="97">
        <f>VLOOKUP(A4624,emop0321!D:E,2,0)</f>
        <v>8.66</v>
      </c>
      <c r="E4624" s="98"/>
      <c r="F4624" s="98"/>
    </row>
    <row r="4625" ht="11.25" customHeight="1">
      <c r="A4625" s="95" t="s">
        <v>9441</v>
      </c>
      <c r="B4625" s="96" t="s">
        <v>9442</v>
      </c>
      <c r="C4625" s="95" t="s">
        <v>992</v>
      </c>
      <c r="D4625" s="97">
        <f>VLOOKUP(A4625,emop0321!D:E,2,0)</f>
        <v>16.65</v>
      </c>
      <c r="E4625" s="98"/>
      <c r="F4625" s="98"/>
    </row>
    <row r="4626" ht="11.25" customHeight="1">
      <c r="A4626" s="95" t="s">
        <v>9443</v>
      </c>
      <c r="B4626" s="96" t="s">
        <v>9444</v>
      </c>
      <c r="C4626" s="95" t="s">
        <v>992</v>
      </c>
      <c r="D4626" s="97">
        <f>VLOOKUP(A4626,emop0321!D:E,2,0)</f>
        <v>9.97</v>
      </c>
      <c r="E4626" s="98"/>
      <c r="F4626" s="98"/>
    </row>
    <row r="4627" ht="11.25" customHeight="1">
      <c r="A4627" s="95" t="s">
        <v>9445</v>
      </c>
      <c r="B4627" s="96" t="s">
        <v>9446</v>
      </c>
      <c r="C4627" s="95" t="s">
        <v>992</v>
      </c>
      <c r="D4627" s="97">
        <f>VLOOKUP(A4627,emop0321!D:E,2,0)</f>
        <v>20.31</v>
      </c>
      <c r="E4627" s="98"/>
      <c r="F4627" s="98"/>
    </row>
    <row r="4628" ht="11.25" customHeight="1">
      <c r="A4628" s="95" t="s">
        <v>9447</v>
      </c>
      <c r="B4628" s="96" t="s">
        <v>9448</v>
      </c>
      <c r="C4628" s="95" t="s">
        <v>992</v>
      </c>
      <c r="D4628" s="97">
        <f>VLOOKUP(A4628,emop0321!D:E,2,0)</f>
        <v>29.69</v>
      </c>
      <c r="E4628" s="98"/>
      <c r="F4628" s="98"/>
    </row>
    <row r="4629" ht="11.25" customHeight="1">
      <c r="A4629" s="95" t="s">
        <v>9449</v>
      </c>
      <c r="B4629" s="96" t="s">
        <v>9450</v>
      </c>
      <c r="C4629" s="95" t="s">
        <v>992</v>
      </c>
      <c r="D4629" s="97">
        <f>VLOOKUP(A4629,emop0321!D:E,2,0)</f>
        <v>4.79</v>
      </c>
      <c r="E4629" s="98"/>
      <c r="F4629" s="98"/>
    </row>
    <row r="4630" ht="11.25" customHeight="1">
      <c r="A4630" s="95" t="s">
        <v>9451</v>
      </c>
      <c r="B4630" s="96" t="s">
        <v>9452</v>
      </c>
      <c r="C4630" s="95" t="s">
        <v>992</v>
      </c>
      <c r="D4630" s="97">
        <f>VLOOKUP(A4630,emop0321!D:E,2,0)</f>
        <v>4.79</v>
      </c>
      <c r="E4630" s="98"/>
      <c r="F4630" s="98"/>
    </row>
    <row r="4631" ht="11.25" customHeight="1">
      <c r="A4631" s="95" t="s">
        <v>9453</v>
      </c>
      <c r="B4631" s="96" t="s">
        <v>9454</v>
      </c>
      <c r="C4631" s="95" t="s">
        <v>361</v>
      </c>
      <c r="D4631" s="97">
        <f>VLOOKUP(A4631,emop0321!D:E,2,0)</f>
        <v>17.91</v>
      </c>
      <c r="E4631" s="98"/>
      <c r="F4631" s="98"/>
    </row>
    <row r="4632" ht="11.25" customHeight="1">
      <c r="A4632" s="95" t="s">
        <v>9455</v>
      </c>
      <c r="B4632" s="96" t="s">
        <v>9456</v>
      </c>
      <c r="C4632" s="95" t="s">
        <v>992</v>
      </c>
      <c r="D4632" s="97">
        <f>VLOOKUP(A4632,emop0321!D:E,2,0)</f>
        <v>87.8</v>
      </c>
      <c r="E4632" s="98"/>
      <c r="F4632" s="98"/>
    </row>
    <row r="4633" ht="11.25" customHeight="1">
      <c r="A4633" s="95" t="s">
        <v>9457</v>
      </c>
      <c r="B4633" s="96" t="s">
        <v>9458</v>
      </c>
      <c r="C4633" s="95" t="s">
        <v>282</v>
      </c>
      <c r="D4633" s="97">
        <f>VLOOKUP(A4633,emop0321!D:E,2,0)</f>
        <v>41.74</v>
      </c>
      <c r="E4633" s="98"/>
      <c r="F4633" s="98"/>
    </row>
    <row r="4634" ht="11.25" customHeight="1">
      <c r="A4634" s="95" t="s">
        <v>9459</v>
      </c>
      <c r="B4634" s="96" t="s">
        <v>9460</v>
      </c>
      <c r="C4634" s="95" t="s">
        <v>992</v>
      </c>
      <c r="D4634" s="97">
        <f>VLOOKUP(A4634,emop0321!D:E,2,0)</f>
        <v>5.82</v>
      </c>
      <c r="E4634" s="98"/>
      <c r="F4634" s="98"/>
    </row>
    <row r="4635" ht="11.25" customHeight="1">
      <c r="A4635" s="95" t="s">
        <v>9461</v>
      </c>
      <c r="B4635" s="96" t="s">
        <v>9462</v>
      </c>
      <c r="C4635" s="95" t="s">
        <v>992</v>
      </c>
      <c r="D4635" s="97">
        <f>VLOOKUP(A4635,emop0321!D:E,2,0)</f>
        <v>5.24</v>
      </c>
      <c r="E4635" s="98"/>
      <c r="F4635" s="98"/>
    </row>
    <row r="4636" ht="11.25" customHeight="1">
      <c r="A4636" s="95" t="s">
        <v>9463</v>
      </c>
      <c r="B4636" s="96" t="s">
        <v>9464</v>
      </c>
      <c r="C4636" s="95" t="s">
        <v>992</v>
      </c>
      <c r="D4636" s="97">
        <f>VLOOKUP(A4636,emop0321!D:E,2,0)</f>
        <v>4.08</v>
      </c>
      <c r="E4636" s="98"/>
      <c r="F4636" s="98"/>
    </row>
    <row r="4637" ht="11.25" customHeight="1">
      <c r="A4637" s="95" t="s">
        <v>9465</v>
      </c>
      <c r="B4637" s="96" t="s">
        <v>9466</v>
      </c>
      <c r="C4637" s="95" t="s">
        <v>282</v>
      </c>
      <c r="D4637" s="97">
        <f>VLOOKUP(A4637,emop0321!D:E,2,0)</f>
        <v>1.86</v>
      </c>
      <c r="E4637" s="98"/>
      <c r="F4637" s="98"/>
    </row>
    <row r="4638" ht="11.25" customHeight="1">
      <c r="A4638" s="95" t="s">
        <v>9467</v>
      </c>
      <c r="B4638" s="96" t="s">
        <v>9468</v>
      </c>
      <c r="C4638" s="95" t="s">
        <v>992</v>
      </c>
      <c r="D4638" s="97">
        <f>VLOOKUP(A4638,emop0321!D:E,2,0)</f>
        <v>2.8</v>
      </c>
      <c r="E4638" s="98"/>
      <c r="F4638" s="98"/>
    </row>
    <row r="4639" ht="11.25" customHeight="1">
      <c r="A4639" s="95" t="s">
        <v>9469</v>
      </c>
      <c r="B4639" s="96" t="s">
        <v>9470</v>
      </c>
      <c r="C4639" s="95" t="s">
        <v>992</v>
      </c>
      <c r="D4639" s="97">
        <f>VLOOKUP(A4639,emop0321!D:E,2,0)</f>
        <v>5.6</v>
      </c>
      <c r="E4639" s="98"/>
      <c r="F4639" s="98"/>
    </row>
    <row r="4640" ht="11.25" customHeight="1">
      <c r="A4640" s="95" t="s">
        <v>9471</v>
      </c>
      <c r="B4640" s="96" t="s">
        <v>9472</v>
      </c>
      <c r="C4640" s="95" t="s">
        <v>992</v>
      </c>
      <c r="D4640" s="97">
        <f>VLOOKUP(A4640,emop0321!D:E,2,0)</f>
        <v>8.4</v>
      </c>
      <c r="E4640" s="98"/>
      <c r="F4640" s="98"/>
    </row>
    <row r="4641" ht="11.25" customHeight="1">
      <c r="A4641" s="95" t="s">
        <v>9473</v>
      </c>
      <c r="B4641" s="96" t="s">
        <v>9474</v>
      </c>
      <c r="C4641" s="95" t="s">
        <v>992</v>
      </c>
      <c r="D4641" s="97">
        <f>VLOOKUP(A4641,emop0321!D:E,2,0)</f>
        <v>11.2</v>
      </c>
      <c r="E4641" s="98"/>
      <c r="F4641" s="98"/>
    </row>
    <row r="4642" ht="11.25" customHeight="1">
      <c r="A4642" s="95" t="s">
        <v>9475</v>
      </c>
      <c r="B4642" s="96" t="s">
        <v>9476</v>
      </c>
      <c r="C4642" s="95" t="s">
        <v>992</v>
      </c>
      <c r="D4642" s="97">
        <f>VLOOKUP(A4642,emop0321!D:E,2,0)</f>
        <v>17.5</v>
      </c>
      <c r="E4642" s="98"/>
      <c r="F4642" s="98"/>
    </row>
    <row r="4643" ht="11.25" customHeight="1">
      <c r="A4643" s="95" t="s">
        <v>9477</v>
      </c>
      <c r="B4643" s="96" t="s">
        <v>9478</v>
      </c>
      <c r="C4643" s="95" t="s">
        <v>992</v>
      </c>
      <c r="D4643" s="97">
        <f>VLOOKUP(A4643,emop0321!D:E,2,0)</f>
        <v>21.01</v>
      </c>
      <c r="E4643" s="98"/>
      <c r="F4643" s="98"/>
    </row>
    <row r="4644" ht="11.25" customHeight="1">
      <c r="A4644" s="95" t="s">
        <v>9479</v>
      </c>
      <c r="B4644" s="96" t="s">
        <v>9480</v>
      </c>
      <c r="C4644" s="95" t="s">
        <v>992</v>
      </c>
      <c r="D4644" s="97">
        <f>VLOOKUP(A4644,emop0321!D:E,2,0)</f>
        <v>5.82</v>
      </c>
      <c r="E4644" s="98"/>
      <c r="F4644" s="98"/>
    </row>
    <row r="4645" ht="11.25" customHeight="1">
      <c r="A4645" s="95" t="s">
        <v>9481</v>
      </c>
      <c r="B4645" s="96" t="s">
        <v>9482</v>
      </c>
      <c r="C4645" s="95" t="s">
        <v>282</v>
      </c>
      <c r="D4645" s="97">
        <f>VLOOKUP(A4645,emop0321!D:E,2,0)</f>
        <v>0.58</v>
      </c>
      <c r="E4645" s="98"/>
      <c r="F4645" s="98"/>
    </row>
    <row r="4646" ht="11.25" customHeight="1">
      <c r="A4646" s="95" t="s">
        <v>9483</v>
      </c>
      <c r="B4646" s="96" t="s">
        <v>9484</v>
      </c>
      <c r="C4646" s="95" t="s">
        <v>282</v>
      </c>
      <c r="D4646" s="97">
        <f>VLOOKUP(A4646,emop0321!D:E,2,0)</f>
        <v>20</v>
      </c>
      <c r="E4646" s="98"/>
      <c r="F4646" s="98"/>
    </row>
    <row r="4647" ht="11.25" customHeight="1">
      <c r="A4647" s="95" t="s">
        <v>9485</v>
      </c>
      <c r="B4647" s="96" t="s">
        <v>9486</v>
      </c>
      <c r="C4647" s="95" t="s">
        <v>282</v>
      </c>
      <c r="D4647" s="97">
        <f>VLOOKUP(A4647,emop0321!D:E,2,0)</f>
        <v>10</v>
      </c>
      <c r="E4647" s="98"/>
      <c r="F4647" s="98"/>
    </row>
    <row r="4648" ht="11.25" customHeight="1">
      <c r="A4648" s="95" t="s">
        <v>9487</v>
      </c>
      <c r="B4648" s="96" t="s">
        <v>9488</v>
      </c>
      <c r="C4648" s="95" t="s">
        <v>282</v>
      </c>
      <c r="D4648" s="97">
        <f>VLOOKUP(A4648,emop0321!D:E,2,0)</f>
        <v>15</v>
      </c>
      <c r="E4648" s="98"/>
      <c r="F4648" s="98"/>
    </row>
    <row r="4649" ht="11.25" customHeight="1">
      <c r="A4649" s="95" t="s">
        <v>9489</v>
      </c>
      <c r="B4649" s="96" t="s">
        <v>9490</v>
      </c>
      <c r="C4649" s="95" t="s">
        <v>282</v>
      </c>
      <c r="D4649" s="97">
        <f>VLOOKUP(A4649,emop0321!D:E,2,0)</f>
        <v>3</v>
      </c>
      <c r="E4649" s="98"/>
      <c r="F4649" s="98"/>
    </row>
    <row r="4650" ht="11.25" customHeight="1">
      <c r="A4650" s="95" t="s">
        <v>9491</v>
      </c>
      <c r="B4650" s="96" t="s">
        <v>9492</v>
      </c>
      <c r="C4650" s="95" t="s">
        <v>282</v>
      </c>
      <c r="D4650" s="97">
        <f>VLOOKUP(A4650,emop0321!D:E,2,0)</f>
        <v>3</v>
      </c>
      <c r="E4650" s="98"/>
      <c r="F4650" s="98"/>
    </row>
    <row r="4651" ht="11.25" customHeight="1">
      <c r="A4651" s="95" t="s">
        <v>9493</v>
      </c>
      <c r="B4651" s="96" t="s">
        <v>9494</v>
      </c>
      <c r="C4651" s="95" t="s">
        <v>282</v>
      </c>
      <c r="D4651" s="97">
        <f>VLOOKUP(A4651,emop0321!D:E,2,0)</f>
        <v>280</v>
      </c>
      <c r="E4651" s="98"/>
      <c r="F4651" s="98"/>
    </row>
    <row r="4652" ht="11.25" customHeight="1">
      <c r="A4652" s="95" t="s">
        <v>9495</v>
      </c>
      <c r="B4652" s="96" t="s">
        <v>9496</v>
      </c>
      <c r="C4652" s="95" t="s">
        <v>282</v>
      </c>
      <c r="D4652" s="97">
        <f>VLOOKUP(A4652,emop0321!D:E,2,0)</f>
        <v>350</v>
      </c>
      <c r="E4652" s="98"/>
      <c r="F4652" s="98"/>
    </row>
    <row r="4653" ht="11.25" customHeight="1">
      <c r="A4653" s="95" t="s">
        <v>9497</v>
      </c>
      <c r="B4653" s="96" t="s">
        <v>9498</v>
      </c>
      <c r="C4653" s="95" t="s">
        <v>282</v>
      </c>
      <c r="D4653" s="97">
        <f>VLOOKUP(A4653,emop0321!D:E,2,0)</f>
        <v>380</v>
      </c>
      <c r="E4653" s="98"/>
      <c r="F4653" s="98"/>
    </row>
    <row r="4654" ht="11.25" customHeight="1">
      <c r="A4654" s="95" t="s">
        <v>9499</v>
      </c>
      <c r="B4654" s="96" t="s">
        <v>9500</v>
      </c>
      <c r="C4654" s="95" t="s">
        <v>282</v>
      </c>
      <c r="D4654" s="97">
        <f>VLOOKUP(A4654,emop0321!D:E,2,0)</f>
        <v>4.5</v>
      </c>
      <c r="E4654" s="98"/>
      <c r="F4654" s="98"/>
    </row>
    <row r="4655" ht="11.25" customHeight="1">
      <c r="A4655" s="95" t="s">
        <v>9501</v>
      </c>
      <c r="B4655" s="96" t="s">
        <v>9502</v>
      </c>
      <c r="C4655" s="95" t="s">
        <v>282</v>
      </c>
      <c r="D4655" s="97">
        <f>VLOOKUP(A4655,emop0321!D:E,2,0)</f>
        <v>4.5</v>
      </c>
      <c r="E4655" s="98"/>
      <c r="F4655" s="98"/>
    </row>
    <row r="4656" ht="11.25" customHeight="1">
      <c r="A4656" s="95" t="s">
        <v>9503</v>
      </c>
      <c r="B4656" s="96" t="s">
        <v>9504</v>
      </c>
      <c r="C4656" s="95" t="s">
        <v>992</v>
      </c>
      <c r="D4656" s="97">
        <f>VLOOKUP(A4656,emop0321!D:E,2,0)</f>
        <v>14</v>
      </c>
      <c r="E4656" s="98"/>
      <c r="F4656" s="98"/>
    </row>
    <row r="4657" ht="11.25" customHeight="1">
      <c r="A4657" s="95" t="s">
        <v>9505</v>
      </c>
      <c r="B4657" s="96" t="s">
        <v>9506</v>
      </c>
      <c r="C4657" s="95" t="s">
        <v>992</v>
      </c>
      <c r="D4657" s="97">
        <f>VLOOKUP(A4657,emop0321!D:E,2,0)</f>
        <v>12</v>
      </c>
      <c r="E4657" s="98"/>
      <c r="F4657" s="98"/>
    </row>
    <row r="4658" ht="11.25" customHeight="1">
      <c r="A4658" s="95" t="s">
        <v>9507</v>
      </c>
      <c r="B4658" s="96" t="s">
        <v>9508</v>
      </c>
      <c r="C4658" s="95" t="s">
        <v>992</v>
      </c>
      <c r="D4658" s="97">
        <f>VLOOKUP(A4658,emop0321!D:E,2,0)</f>
        <v>24</v>
      </c>
      <c r="E4658" s="98"/>
      <c r="F4658" s="98"/>
    </row>
    <row r="4659" ht="11.25" customHeight="1">
      <c r="A4659" s="95" t="s">
        <v>9509</v>
      </c>
      <c r="B4659" s="96" t="s">
        <v>9510</v>
      </c>
      <c r="C4659" s="95" t="s">
        <v>992</v>
      </c>
      <c r="D4659" s="97">
        <f>VLOOKUP(A4659,emop0321!D:E,2,0)</f>
        <v>28</v>
      </c>
      <c r="E4659" s="98"/>
      <c r="F4659" s="98"/>
    </row>
    <row r="4660" ht="11.25" customHeight="1">
      <c r="A4660" s="95" t="s">
        <v>9511</v>
      </c>
      <c r="B4660" s="96" t="s">
        <v>9512</v>
      </c>
      <c r="C4660" s="95" t="s">
        <v>992</v>
      </c>
      <c r="D4660" s="97">
        <f>VLOOKUP(A4660,emop0321!D:E,2,0)</f>
        <v>13.2</v>
      </c>
      <c r="E4660" s="98"/>
      <c r="F4660" s="98"/>
    </row>
    <row r="4661" ht="11.25" customHeight="1">
      <c r="A4661" s="95" t="s">
        <v>9513</v>
      </c>
      <c r="B4661" s="96" t="s">
        <v>9514</v>
      </c>
      <c r="C4661" s="95" t="s">
        <v>992</v>
      </c>
      <c r="D4661" s="97">
        <f>VLOOKUP(A4661,emop0321!D:E,2,0)</f>
        <v>42</v>
      </c>
      <c r="E4661" s="98"/>
      <c r="F4661" s="98"/>
    </row>
    <row r="4662" ht="11.25" customHeight="1">
      <c r="A4662" s="95" t="s">
        <v>9515</v>
      </c>
      <c r="B4662" s="96" t="s">
        <v>9516</v>
      </c>
      <c r="C4662" s="95" t="s">
        <v>992</v>
      </c>
      <c r="D4662" s="97">
        <f>VLOOKUP(A4662,emop0321!D:E,2,0)</f>
        <v>8</v>
      </c>
      <c r="E4662" s="98"/>
      <c r="F4662" s="98"/>
    </row>
    <row r="4663" ht="11.25" customHeight="1">
      <c r="A4663" s="95" t="s">
        <v>9517</v>
      </c>
      <c r="B4663" s="96" t="s">
        <v>9518</v>
      </c>
      <c r="C4663" s="95" t="s">
        <v>992</v>
      </c>
      <c r="D4663" s="97">
        <f>VLOOKUP(A4663,emop0321!D:E,2,0)</f>
        <v>17.6</v>
      </c>
      <c r="E4663" s="98"/>
      <c r="F4663" s="98"/>
    </row>
    <row r="4664" ht="11.25" customHeight="1">
      <c r="A4664" s="95" t="s">
        <v>9519</v>
      </c>
      <c r="B4664" s="96" t="s">
        <v>9520</v>
      </c>
      <c r="C4664" s="95" t="s">
        <v>992</v>
      </c>
      <c r="D4664" s="97">
        <f>VLOOKUP(A4664,emop0321!D:E,2,0)</f>
        <v>27.5</v>
      </c>
      <c r="E4664" s="98"/>
      <c r="F4664" s="98"/>
    </row>
    <row r="4665" ht="11.25" customHeight="1">
      <c r="A4665" s="95" t="s">
        <v>9521</v>
      </c>
      <c r="B4665" s="96" t="s">
        <v>9522</v>
      </c>
      <c r="C4665" s="95" t="s">
        <v>992</v>
      </c>
      <c r="D4665" s="97">
        <f>VLOOKUP(A4665,emop0321!D:E,2,0)</f>
        <v>27.5</v>
      </c>
      <c r="E4665" s="98"/>
      <c r="F4665" s="98"/>
    </row>
    <row r="4666" ht="11.25" customHeight="1">
      <c r="A4666" s="95" t="s">
        <v>9523</v>
      </c>
      <c r="B4666" s="96" t="s">
        <v>9524</v>
      </c>
      <c r="C4666" s="95" t="s">
        <v>992</v>
      </c>
      <c r="D4666" s="97">
        <f>VLOOKUP(A4666,emop0321!D:E,2,0)</f>
        <v>27.5</v>
      </c>
      <c r="E4666" s="98"/>
      <c r="F4666" s="98"/>
    </row>
    <row r="4667" ht="11.25" customHeight="1">
      <c r="A4667" s="95" t="s">
        <v>9525</v>
      </c>
      <c r="B4667" s="96" t="s">
        <v>9526</v>
      </c>
      <c r="C4667" s="95" t="s">
        <v>992</v>
      </c>
      <c r="D4667" s="97">
        <f>VLOOKUP(A4667,emop0321!D:E,2,0)</f>
        <v>27.5</v>
      </c>
      <c r="E4667" s="98"/>
      <c r="F4667" s="98"/>
    </row>
    <row r="4668" ht="11.25" customHeight="1">
      <c r="A4668" s="95" t="s">
        <v>9527</v>
      </c>
      <c r="B4668" s="96" t="s">
        <v>9528</v>
      </c>
      <c r="C4668" s="95" t="s">
        <v>282</v>
      </c>
      <c r="D4668" s="97">
        <f>VLOOKUP(A4668,emop0321!D:E,2,0)</f>
        <v>124.41</v>
      </c>
      <c r="E4668" s="98"/>
      <c r="F4668" s="98"/>
    </row>
    <row r="4669" ht="11.25" customHeight="1">
      <c r="A4669" s="95" t="s">
        <v>9529</v>
      </c>
      <c r="B4669" s="96" t="s">
        <v>9530</v>
      </c>
      <c r="C4669" s="95" t="s">
        <v>282</v>
      </c>
      <c r="D4669" s="97">
        <f>VLOOKUP(A4669,emop0321!D:E,2,0)</f>
        <v>253.51</v>
      </c>
      <c r="E4669" s="98"/>
      <c r="F4669" s="98"/>
    </row>
    <row r="4670" ht="11.25" customHeight="1">
      <c r="A4670" s="95" t="s">
        <v>9531</v>
      </c>
      <c r="B4670" s="96" t="s">
        <v>9532</v>
      </c>
      <c r="C4670" s="95" t="s">
        <v>282</v>
      </c>
      <c r="D4670" s="97">
        <f>VLOOKUP(A4670,emop0321!D:E,2,0)</f>
        <v>542.9</v>
      </c>
      <c r="E4670" s="98"/>
      <c r="F4670" s="98"/>
    </row>
    <row r="4671" ht="11.25" customHeight="1">
      <c r="A4671" s="95" t="s">
        <v>9533</v>
      </c>
      <c r="B4671" s="96" t="s">
        <v>9534</v>
      </c>
      <c r="C4671" s="95" t="s">
        <v>282</v>
      </c>
      <c r="D4671" s="97">
        <f>VLOOKUP(A4671,emop0321!D:E,2,0)</f>
        <v>1173.17</v>
      </c>
      <c r="E4671" s="98"/>
      <c r="F4671" s="98"/>
    </row>
    <row r="4672" ht="11.25" customHeight="1">
      <c r="A4672" s="95" t="s">
        <v>9535</v>
      </c>
      <c r="B4672" s="96" t="s">
        <v>9536</v>
      </c>
      <c r="C4672" s="95" t="s">
        <v>361</v>
      </c>
      <c r="D4672" s="97">
        <f>VLOOKUP(A4672,emop0321!D:E,2,0)</f>
        <v>458.9</v>
      </c>
      <c r="E4672" s="98"/>
      <c r="F4672" s="98"/>
    </row>
    <row r="4673" ht="11.25" customHeight="1">
      <c r="A4673" s="95" t="s">
        <v>9537</v>
      </c>
      <c r="B4673" s="96" t="s">
        <v>9538</v>
      </c>
      <c r="C4673" s="95" t="s">
        <v>361</v>
      </c>
      <c r="D4673" s="97">
        <f>VLOOKUP(A4673,emop0321!D:E,2,0)</f>
        <v>37.29</v>
      </c>
      <c r="E4673" s="98"/>
      <c r="F4673" s="98"/>
    </row>
    <row r="4674" ht="11.25" customHeight="1">
      <c r="A4674" s="95" t="s">
        <v>9539</v>
      </c>
      <c r="B4674" s="96" t="s">
        <v>9540</v>
      </c>
      <c r="C4674" s="95" t="s">
        <v>361</v>
      </c>
      <c r="D4674" s="97">
        <f>VLOOKUP(A4674,emop0321!D:E,2,0)</f>
        <v>85.54</v>
      </c>
      <c r="E4674" s="98"/>
      <c r="F4674" s="98"/>
    </row>
    <row r="4675" ht="11.25" customHeight="1">
      <c r="A4675" s="95" t="s">
        <v>9541</v>
      </c>
      <c r="B4675" s="96" t="s">
        <v>9542</v>
      </c>
      <c r="C4675" s="95" t="s">
        <v>282</v>
      </c>
      <c r="D4675" s="97">
        <f>VLOOKUP(A4675,emop0321!D:E,2,0)</f>
        <v>318.37</v>
      </c>
      <c r="E4675" s="98"/>
      <c r="F4675" s="98"/>
    </row>
    <row r="4676" ht="11.25" customHeight="1">
      <c r="A4676" s="95" t="s">
        <v>9543</v>
      </c>
      <c r="B4676" s="96" t="s">
        <v>9544</v>
      </c>
      <c r="C4676" s="95" t="s">
        <v>361</v>
      </c>
      <c r="D4676" s="97">
        <f>VLOOKUP(A4676,emop0321!D:E,2,0)</f>
        <v>57.53</v>
      </c>
      <c r="E4676" s="98"/>
      <c r="F4676" s="98"/>
    </row>
    <row r="4677" ht="11.25" customHeight="1">
      <c r="A4677" s="95" t="s">
        <v>9545</v>
      </c>
      <c r="B4677" s="96" t="s">
        <v>9546</v>
      </c>
      <c r="C4677" s="95" t="s">
        <v>361</v>
      </c>
      <c r="D4677" s="97">
        <f>VLOOKUP(A4677,emop0321!D:E,2,0)</f>
        <v>83.15</v>
      </c>
      <c r="E4677" s="98"/>
      <c r="F4677" s="98"/>
    </row>
    <row r="4678" ht="11.25" customHeight="1">
      <c r="A4678" s="95" t="s">
        <v>9547</v>
      </c>
      <c r="B4678" s="96" t="s">
        <v>9548</v>
      </c>
      <c r="C4678" s="95" t="s">
        <v>282</v>
      </c>
      <c r="D4678" s="97">
        <f>VLOOKUP(A4678,emop0321!D:E,2,0)</f>
        <v>122.37</v>
      </c>
      <c r="E4678" s="98"/>
      <c r="F4678" s="98"/>
    </row>
    <row r="4679" ht="11.25" customHeight="1">
      <c r="A4679" s="95" t="s">
        <v>9549</v>
      </c>
      <c r="B4679" s="96" t="s">
        <v>9550</v>
      </c>
      <c r="C4679" s="95" t="s">
        <v>361</v>
      </c>
      <c r="D4679" s="97">
        <f>VLOOKUP(A4679,emop0321!D:E,2,0)</f>
        <v>92.98</v>
      </c>
      <c r="E4679" s="98"/>
      <c r="F4679" s="98"/>
    </row>
    <row r="4680" ht="11.25" customHeight="1">
      <c r="A4680" s="95" t="s">
        <v>9551</v>
      </c>
      <c r="B4680" s="96" t="s">
        <v>9552</v>
      </c>
      <c r="C4680" s="95" t="s">
        <v>361</v>
      </c>
      <c r="D4680" s="97">
        <f>VLOOKUP(A4680,emop0321!D:E,2,0)</f>
        <v>4.9</v>
      </c>
      <c r="E4680" s="98"/>
      <c r="F4680" s="98"/>
    </row>
    <row r="4681" ht="11.25" customHeight="1">
      <c r="A4681" s="95" t="s">
        <v>9553</v>
      </c>
      <c r="B4681" s="96" t="s">
        <v>9554</v>
      </c>
      <c r="C4681" s="95" t="s">
        <v>361</v>
      </c>
      <c r="D4681" s="97">
        <f>VLOOKUP(A4681,emop0321!D:E,2,0)</f>
        <v>4.9</v>
      </c>
      <c r="E4681" s="98"/>
      <c r="F4681" s="98"/>
    </row>
    <row r="4682" ht="11.25" customHeight="1">
      <c r="A4682" s="95" t="s">
        <v>9555</v>
      </c>
      <c r="B4682" s="96" t="s">
        <v>9556</v>
      </c>
      <c r="C4682" s="95" t="s">
        <v>282</v>
      </c>
      <c r="D4682" s="97">
        <f>VLOOKUP(A4682,emop0321!D:E,2,0)</f>
        <v>57.39</v>
      </c>
      <c r="E4682" s="98"/>
      <c r="F4682" s="98"/>
    </row>
    <row r="4683" ht="11.25" customHeight="1">
      <c r="A4683" s="95" t="s">
        <v>9557</v>
      </c>
      <c r="B4683" s="96" t="s">
        <v>9558</v>
      </c>
      <c r="C4683" s="95" t="s">
        <v>282</v>
      </c>
      <c r="D4683" s="97">
        <f>VLOOKUP(A4683,emop0321!D:E,2,0)</f>
        <v>172.3</v>
      </c>
      <c r="E4683" s="98"/>
      <c r="F4683" s="98"/>
    </row>
    <row r="4684" ht="11.25" customHeight="1">
      <c r="A4684" s="95" t="s">
        <v>9559</v>
      </c>
      <c r="B4684" s="96" t="s">
        <v>9560</v>
      </c>
      <c r="C4684" s="95" t="s">
        <v>282</v>
      </c>
      <c r="D4684" s="97">
        <f>VLOOKUP(A4684,emop0321!D:E,2,0)</f>
        <v>203.88</v>
      </c>
      <c r="E4684" s="98"/>
      <c r="F4684" s="98"/>
    </row>
    <row r="4685" ht="11.25" customHeight="1">
      <c r="A4685" s="95" t="s">
        <v>9561</v>
      </c>
      <c r="B4685" s="96" t="s">
        <v>9562</v>
      </c>
      <c r="C4685" s="95" t="s">
        <v>282</v>
      </c>
      <c r="D4685" s="97">
        <f>VLOOKUP(A4685,emop0321!D:E,2,0)</f>
        <v>165.14</v>
      </c>
      <c r="E4685" s="98"/>
      <c r="F4685" s="98"/>
    </row>
    <row r="4686" ht="11.25" customHeight="1">
      <c r="A4686" s="95" t="s">
        <v>9563</v>
      </c>
      <c r="B4686" s="96" t="s">
        <v>9564</v>
      </c>
      <c r="C4686" s="95" t="s">
        <v>282</v>
      </c>
      <c r="D4686" s="97">
        <f>VLOOKUP(A4686,emop0321!D:E,2,0)</f>
        <v>185.47</v>
      </c>
      <c r="E4686" s="98"/>
      <c r="F4686" s="98"/>
    </row>
    <row r="4687" ht="11.25" customHeight="1">
      <c r="A4687" s="95" t="s">
        <v>9565</v>
      </c>
      <c r="B4687" s="96" t="s">
        <v>9566</v>
      </c>
      <c r="C4687" s="95" t="s">
        <v>282</v>
      </c>
      <c r="D4687" s="97">
        <f>VLOOKUP(A4687,emop0321!D:E,2,0)</f>
        <v>250</v>
      </c>
      <c r="E4687" s="98"/>
      <c r="F4687" s="98"/>
    </row>
    <row r="4688" ht="11.25" customHeight="1">
      <c r="A4688" s="95" t="s">
        <v>9567</v>
      </c>
      <c r="B4688" s="96" t="s">
        <v>9568</v>
      </c>
      <c r="C4688" s="95" t="s">
        <v>992</v>
      </c>
      <c r="D4688" s="97">
        <f>VLOOKUP(A4688,emop0321!D:E,2,0)</f>
        <v>1.86</v>
      </c>
      <c r="E4688" s="98"/>
      <c r="F4688" s="98"/>
    </row>
    <row r="4689" ht="11.25" customHeight="1">
      <c r="A4689" s="95" t="s">
        <v>9569</v>
      </c>
      <c r="B4689" s="96" t="s">
        <v>9570</v>
      </c>
      <c r="C4689" s="95" t="s">
        <v>992</v>
      </c>
      <c r="D4689" s="97">
        <f>VLOOKUP(A4689,emop0321!D:E,2,0)</f>
        <v>1.16</v>
      </c>
      <c r="E4689" s="98"/>
      <c r="F4689" s="98"/>
    </row>
    <row r="4690" ht="11.25" customHeight="1">
      <c r="A4690" s="95" t="s">
        <v>9571</v>
      </c>
      <c r="B4690" s="96" t="s">
        <v>9572</v>
      </c>
      <c r="C4690" s="95" t="s">
        <v>992</v>
      </c>
      <c r="D4690" s="97">
        <f>VLOOKUP(A4690,emop0321!D:E,2,0)</f>
        <v>1.74</v>
      </c>
      <c r="E4690" s="98"/>
      <c r="F4690" s="98"/>
    </row>
    <row r="4691" ht="11.25" customHeight="1">
      <c r="A4691" s="95" t="s">
        <v>9573</v>
      </c>
      <c r="B4691" s="96" t="s">
        <v>9574</v>
      </c>
      <c r="C4691" s="95" t="s">
        <v>282</v>
      </c>
      <c r="D4691" s="97">
        <f>VLOOKUP(A4691,emop0321!D:E,2,0)</f>
        <v>19.29</v>
      </c>
      <c r="E4691" s="98"/>
      <c r="F4691" s="98"/>
    </row>
    <row r="4692" ht="11.25" customHeight="1">
      <c r="A4692" s="95" t="s">
        <v>9575</v>
      </c>
      <c r="B4692" s="96" t="s">
        <v>9576</v>
      </c>
      <c r="C4692" s="95" t="s">
        <v>282</v>
      </c>
      <c r="D4692" s="97">
        <f>VLOOKUP(A4692,emop0321!D:E,2,0)</f>
        <v>23.84</v>
      </c>
      <c r="E4692" s="98"/>
      <c r="F4692" s="98"/>
    </row>
    <row r="4693" ht="11.25" customHeight="1">
      <c r="A4693" s="95" t="s">
        <v>9577</v>
      </c>
      <c r="B4693" s="96" t="s">
        <v>9578</v>
      </c>
      <c r="C4693" s="95" t="s">
        <v>282</v>
      </c>
      <c r="D4693" s="97">
        <f>VLOOKUP(A4693,emop0321!D:E,2,0)</f>
        <v>36.35</v>
      </c>
      <c r="E4693" s="98"/>
      <c r="F4693" s="98"/>
    </row>
    <row r="4694" ht="11.25" customHeight="1">
      <c r="A4694" s="95" t="s">
        <v>9579</v>
      </c>
      <c r="B4694" s="96" t="s">
        <v>9580</v>
      </c>
      <c r="C4694" s="95" t="s">
        <v>9581</v>
      </c>
      <c r="D4694" s="97">
        <f>VLOOKUP(A4694,emop0321!D:E,2,0)</f>
        <v>2.33</v>
      </c>
      <c r="E4694" s="98"/>
      <c r="F4694" s="98"/>
    </row>
    <row r="4695" ht="11.25" customHeight="1">
      <c r="A4695" s="95" t="s">
        <v>9582</v>
      </c>
      <c r="B4695" s="96" t="s">
        <v>9583</v>
      </c>
      <c r="C4695" s="95" t="s">
        <v>1056</v>
      </c>
      <c r="D4695" s="97">
        <f>VLOOKUP(A4695,emop0321!D:E,2,0)</f>
        <v>4688.6</v>
      </c>
      <c r="E4695" s="98"/>
      <c r="F4695" s="98"/>
    </row>
    <row r="4696" ht="11.25" customHeight="1">
      <c r="A4696" s="95" t="s">
        <v>9584</v>
      </c>
      <c r="B4696" s="96" t="s">
        <v>9585</v>
      </c>
      <c r="C4696" s="95" t="s">
        <v>992</v>
      </c>
      <c r="D4696" s="97">
        <f>VLOOKUP(A4696,emop0321!D:E,2,0)</f>
        <v>2.91</v>
      </c>
      <c r="E4696" s="98"/>
      <c r="F4696" s="98"/>
    </row>
    <row r="4697" ht="11.25" customHeight="1">
      <c r="A4697" s="95" t="s">
        <v>9586</v>
      </c>
      <c r="B4697" s="96" t="s">
        <v>9587</v>
      </c>
      <c r="C4697" s="95" t="s">
        <v>514</v>
      </c>
      <c r="D4697" s="97">
        <f>VLOOKUP(A4697,emop0321!D:E,2,0)</f>
        <v>119.97</v>
      </c>
      <c r="E4697" s="98"/>
      <c r="F4697" s="98"/>
    </row>
    <row r="4698" ht="11.25" customHeight="1">
      <c r="A4698" s="95" t="s">
        <v>9588</v>
      </c>
      <c r="B4698" s="96" t="s">
        <v>9589</v>
      </c>
      <c r="C4698" s="95" t="s">
        <v>1056</v>
      </c>
      <c r="D4698" s="97">
        <f>VLOOKUP(A4698,emop0321!D:E,2,0)</f>
        <v>2760.41</v>
      </c>
      <c r="E4698" s="98"/>
      <c r="F4698" s="98"/>
    </row>
    <row r="4699" ht="11.25" customHeight="1">
      <c r="A4699" s="95" t="s">
        <v>9590</v>
      </c>
      <c r="B4699" s="96" t="s">
        <v>9591</v>
      </c>
      <c r="C4699" s="95" t="s">
        <v>1056</v>
      </c>
      <c r="D4699" s="97">
        <f>VLOOKUP(A4699,emop0321!D:E,2,0)</f>
        <v>18.65</v>
      </c>
      <c r="E4699" s="98"/>
      <c r="F4699" s="98"/>
    </row>
    <row r="4700" ht="11.25" customHeight="1">
      <c r="A4700" s="95" t="s">
        <v>9592</v>
      </c>
      <c r="B4700" s="96" t="s">
        <v>9593</v>
      </c>
      <c r="C4700" s="95" t="s">
        <v>1056</v>
      </c>
      <c r="D4700" s="97">
        <f>VLOOKUP(A4700,emop0321!D:E,2,0)</f>
        <v>18.65</v>
      </c>
      <c r="E4700" s="98"/>
      <c r="F4700" s="98"/>
    </row>
    <row r="4701" ht="11.25" customHeight="1">
      <c r="A4701" s="95" t="s">
        <v>9594</v>
      </c>
      <c r="B4701" s="96" t="s">
        <v>9595</v>
      </c>
      <c r="C4701" s="95" t="s">
        <v>1056</v>
      </c>
      <c r="D4701" s="97">
        <f>VLOOKUP(A4701,emop0321!D:E,2,0)</f>
        <v>18.65</v>
      </c>
      <c r="E4701" s="98"/>
      <c r="F4701" s="98"/>
    </row>
    <row r="4702" ht="11.25" customHeight="1">
      <c r="A4702" s="95" t="s">
        <v>9596</v>
      </c>
      <c r="B4702" s="96" t="s">
        <v>9597</v>
      </c>
      <c r="C4702" s="95" t="s">
        <v>1056</v>
      </c>
      <c r="D4702" s="97">
        <f>VLOOKUP(A4702,emop0321!D:E,2,0)</f>
        <v>18.65</v>
      </c>
      <c r="E4702" s="98"/>
      <c r="F4702" s="98"/>
    </row>
    <row r="4703" ht="11.25" customHeight="1">
      <c r="A4703" s="95" t="s">
        <v>9598</v>
      </c>
      <c r="B4703" s="96" t="s">
        <v>9599</v>
      </c>
      <c r="C4703" s="95" t="s">
        <v>1056</v>
      </c>
      <c r="D4703" s="97">
        <f>VLOOKUP(A4703,emop0321!D:E,2,0)</f>
        <v>303.87</v>
      </c>
      <c r="E4703" s="98"/>
      <c r="F4703" s="98"/>
    </row>
    <row r="4704" ht="11.25" customHeight="1">
      <c r="A4704" s="95" t="s">
        <v>9600</v>
      </c>
      <c r="B4704" s="96" t="s">
        <v>9601</v>
      </c>
      <c r="C4704" s="95" t="s">
        <v>1056</v>
      </c>
      <c r="D4704" s="97">
        <f>VLOOKUP(A4704,emop0321!D:E,2,0)</f>
        <v>241.61</v>
      </c>
      <c r="E4704" s="98"/>
      <c r="F4704" s="98"/>
    </row>
    <row r="4705" ht="11.25" customHeight="1">
      <c r="A4705" s="95" t="s">
        <v>9602</v>
      </c>
      <c r="B4705" s="96" t="s">
        <v>9603</v>
      </c>
      <c r="C4705" s="95" t="s">
        <v>1056</v>
      </c>
      <c r="D4705" s="97">
        <f>VLOOKUP(A4705,emop0321!D:E,2,0)</f>
        <v>262.7</v>
      </c>
      <c r="E4705" s="98"/>
      <c r="F4705" s="98"/>
    </row>
    <row r="4706" ht="11.25" customHeight="1">
      <c r="A4706" s="95" t="s">
        <v>9604</v>
      </c>
      <c r="B4706" s="96" t="s">
        <v>9605</v>
      </c>
      <c r="C4706" s="95" t="s">
        <v>1056</v>
      </c>
      <c r="D4706" s="97">
        <f>VLOOKUP(A4706,emop0321!D:E,2,0)</f>
        <v>241.61</v>
      </c>
      <c r="E4706" s="98"/>
      <c r="F4706" s="98"/>
    </row>
    <row r="4707" ht="11.25" customHeight="1">
      <c r="A4707" s="95" t="s">
        <v>9606</v>
      </c>
      <c r="B4707" s="96" t="s">
        <v>9607</v>
      </c>
      <c r="C4707" s="95" t="s">
        <v>1056</v>
      </c>
      <c r="D4707" s="97">
        <f>VLOOKUP(A4707,emop0321!D:E,2,0)</f>
        <v>1498.21</v>
      </c>
      <c r="E4707" s="98"/>
      <c r="F4707" s="98"/>
    </row>
    <row r="4708" ht="11.25" customHeight="1">
      <c r="A4708" s="95" t="s">
        <v>9608</v>
      </c>
      <c r="B4708" s="96" t="s">
        <v>9609</v>
      </c>
      <c r="C4708" s="95" t="s">
        <v>992</v>
      </c>
      <c r="D4708" s="97">
        <f>VLOOKUP(A4708,emop0321!D:E,2,0)</f>
        <v>3.49</v>
      </c>
      <c r="E4708" s="98"/>
      <c r="F4708" s="98"/>
    </row>
    <row r="4709" ht="11.25" customHeight="1">
      <c r="A4709" s="95" t="s">
        <v>9610</v>
      </c>
      <c r="B4709" s="96" t="s">
        <v>9611</v>
      </c>
      <c r="C4709" s="95" t="s">
        <v>1056</v>
      </c>
      <c r="D4709" s="97">
        <f>VLOOKUP(A4709,emop0321!D:E,2,0)</f>
        <v>116.59</v>
      </c>
      <c r="E4709" s="98"/>
      <c r="F4709" s="98"/>
    </row>
    <row r="4710" ht="11.25" customHeight="1">
      <c r="A4710" s="95" t="s">
        <v>9612</v>
      </c>
      <c r="B4710" s="96" t="s">
        <v>9613</v>
      </c>
      <c r="C4710" s="95" t="s">
        <v>282</v>
      </c>
      <c r="D4710" s="97">
        <f>VLOOKUP(A4710,emop0321!D:E,2,0)</f>
        <v>66.74</v>
      </c>
      <c r="E4710" s="98"/>
      <c r="F4710" s="98"/>
    </row>
    <row r="4711" ht="11.25" customHeight="1">
      <c r="A4711" s="95" t="s">
        <v>9614</v>
      </c>
      <c r="B4711" s="96" t="s">
        <v>9615</v>
      </c>
      <c r="C4711" s="95" t="s">
        <v>282</v>
      </c>
      <c r="D4711" s="97">
        <f>VLOOKUP(A4711,emop0321!D:E,2,0)</f>
        <v>10.79</v>
      </c>
      <c r="E4711" s="98"/>
      <c r="F4711" s="98"/>
    </row>
    <row r="4712" ht="11.25" customHeight="1">
      <c r="A4712" s="95" t="s">
        <v>9616</v>
      </c>
      <c r="B4712" s="96" t="s">
        <v>9617</v>
      </c>
      <c r="C4712" s="95" t="s">
        <v>361</v>
      </c>
      <c r="D4712" s="97">
        <f>VLOOKUP(A4712,emop0321!D:E,2,0)</f>
        <v>24.3</v>
      </c>
      <c r="E4712" s="98"/>
      <c r="F4712" s="98"/>
    </row>
    <row r="4713" ht="11.25" customHeight="1">
      <c r="A4713" s="95" t="s">
        <v>9618</v>
      </c>
      <c r="B4713" s="96" t="s">
        <v>9619</v>
      </c>
      <c r="C4713" s="95" t="s">
        <v>361</v>
      </c>
      <c r="D4713" s="97">
        <f>VLOOKUP(A4713,emop0321!D:E,2,0)</f>
        <v>3.66</v>
      </c>
      <c r="E4713" s="98"/>
      <c r="F4713" s="98"/>
    </row>
    <row r="4714" ht="11.25" customHeight="1">
      <c r="A4714" s="95" t="s">
        <v>9620</v>
      </c>
      <c r="B4714" s="96" t="s">
        <v>9621</v>
      </c>
      <c r="C4714" s="95" t="s">
        <v>514</v>
      </c>
      <c r="D4714" s="97">
        <f>VLOOKUP(A4714,emop0321!D:E,2,0)</f>
        <v>26.33</v>
      </c>
      <c r="E4714" s="98"/>
      <c r="F4714" s="98"/>
    </row>
    <row r="4715" ht="11.25" customHeight="1">
      <c r="A4715" s="95" t="s">
        <v>9622</v>
      </c>
      <c r="B4715" s="96" t="s">
        <v>9623</v>
      </c>
      <c r="C4715" s="95" t="s">
        <v>282</v>
      </c>
      <c r="D4715" s="97">
        <f>VLOOKUP(A4715,emop0321!D:E,2,0)</f>
        <v>0.72</v>
      </c>
      <c r="E4715" s="98"/>
      <c r="F4715" s="98"/>
    </row>
    <row r="4716" ht="11.25" customHeight="1">
      <c r="A4716" s="95" t="s">
        <v>9624</v>
      </c>
      <c r="B4716" s="96" t="s">
        <v>9625</v>
      </c>
      <c r="C4716" s="95" t="s">
        <v>282</v>
      </c>
      <c r="D4716" s="97">
        <f>VLOOKUP(A4716,emop0321!D:E,2,0)</f>
        <v>0.49</v>
      </c>
      <c r="E4716" s="98"/>
      <c r="F4716" s="98"/>
    </row>
    <row r="4717" ht="11.25" customHeight="1">
      <c r="A4717" s="95" t="s">
        <v>9626</v>
      </c>
      <c r="B4717" s="96" t="s">
        <v>9627</v>
      </c>
      <c r="C4717" s="95" t="s">
        <v>992</v>
      </c>
      <c r="D4717" s="97">
        <f>VLOOKUP(A4717,emop0321!D:E,2,0)</f>
        <v>0.07</v>
      </c>
      <c r="E4717" s="98"/>
      <c r="F4717" s="98"/>
    </row>
    <row r="4718" ht="11.25" customHeight="1">
      <c r="A4718" s="95" t="s">
        <v>9628</v>
      </c>
      <c r="B4718" s="96" t="s">
        <v>9629</v>
      </c>
      <c r="C4718" s="95" t="s">
        <v>9581</v>
      </c>
      <c r="D4718" s="97">
        <f>VLOOKUP(A4718,emop0321!D:E,2,0)</f>
        <v>27.11</v>
      </c>
      <c r="E4718" s="98"/>
      <c r="F4718" s="98"/>
    </row>
    <row r="4719" ht="11.25" customHeight="1">
      <c r="A4719" s="95" t="s">
        <v>9630</v>
      </c>
      <c r="B4719" s="96" t="s">
        <v>9631</v>
      </c>
      <c r="C4719" s="95" t="s">
        <v>282</v>
      </c>
      <c r="D4719" s="97">
        <f>VLOOKUP(A4719,emop0321!D:E,2,0)</f>
        <v>172.49</v>
      </c>
      <c r="E4719" s="98"/>
      <c r="F4719" s="98"/>
    </row>
    <row r="4720" ht="11.25" customHeight="1">
      <c r="A4720" s="95" t="s">
        <v>9632</v>
      </c>
      <c r="B4720" s="96" t="s">
        <v>9633</v>
      </c>
      <c r="C4720" s="95" t="s">
        <v>282</v>
      </c>
      <c r="D4720" s="97">
        <f>VLOOKUP(A4720,emop0321!D:E,2,0)</f>
        <v>246.75</v>
      </c>
      <c r="E4720" s="98"/>
      <c r="F4720" s="98"/>
    </row>
    <row r="4721" ht="11.25" customHeight="1">
      <c r="A4721" s="95" t="s">
        <v>9634</v>
      </c>
      <c r="B4721" s="96" t="s">
        <v>9635</v>
      </c>
      <c r="C4721" s="95" t="s">
        <v>282</v>
      </c>
      <c r="D4721" s="97">
        <f>VLOOKUP(A4721,emop0321!D:E,2,0)</f>
        <v>391.12</v>
      </c>
      <c r="E4721" s="98"/>
      <c r="F4721" s="98"/>
    </row>
    <row r="4722" ht="11.25" customHeight="1">
      <c r="A4722" s="95" t="s">
        <v>9636</v>
      </c>
      <c r="B4722" s="96" t="s">
        <v>9637</v>
      </c>
      <c r="C4722" s="95" t="s">
        <v>992</v>
      </c>
      <c r="D4722" s="97">
        <f>VLOOKUP(A4722,emop0321!D:E,2,0)</f>
        <v>0.69</v>
      </c>
      <c r="E4722" s="98"/>
      <c r="F4722" s="98"/>
    </row>
    <row r="4723" ht="11.25" customHeight="1">
      <c r="A4723" s="95" t="s">
        <v>9638</v>
      </c>
      <c r="B4723" s="96" t="s">
        <v>9639</v>
      </c>
      <c r="C4723" s="95" t="s">
        <v>992</v>
      </c>
      <c r="D4723" s="97">
        <f>VLOOKUP(A4723,emop0321!D:E,2,0)</f>
        <v>1.75</v>
      </c>
      <c r="E4723" s="98"/>
      <c r="F4723" s="98"/>
    </row>
    <row r="4724" ht="11.25" customHeight="1">
      <c r="A4724" s="95" t="s">
        <v>9640</v>
      </c>
      <c r="B4724" s="96" t="s">
        <v>9641</v>
      </c>
      <c r="C4724" s="95" t="s">
        <v>992</v>
      </c>
      <c r="D4724" s="97">
        <f>VLOOKUP(A4724,emop0321!D:E,2,0)</f>
        <v>23.64</v>
      </c>
      <c r="E4724" s="98"/>
      <c r="F4724" s="98"/>
    </row>
    <row r="4725" ht="11.25" customHeight="1">
      <c r="A4725" s="95" t="s">
        <v>9642</v>
      </c>
      <c r="B4725" s="96" t="s">
        <v>9643</v>
      </c>
      <c r="C4725" s="95" t="s">
        <v>1056</v>
      </c>
      <c r="D4725" s="97">
        <f>VLOOKUP(A4725,emop0321!D:E,2,0)</f>
        <v>2386.4</v>
      </c>
      <c r="E4725" s="98"/>
      <c r="F4725" s="98"/>
    </row>
    <row r="4726" ht="11.25" customHeight="1">
      <c r="A4726" s="95" t="s">
        <v>9644</v>
      </c>
      <c r="B4726" s="96" t="s">
        <v>9645</v>
      </c>
      <c r="C4726" s="95" t="s">
        <v>1056</v>
      </c>
      <c r="D4726" s="97">
        <f>VLOOKUP(A4726,emop0321!D:E,2,0)</f>
        <v>963.93</v>
      </c>
      <c r="E4726" s="98"/>
      <c r="F4726" s="98"/>
    </row>
    <row r="4727" ht="11.25" customHeight="1">
      <c r="A4727" s="95" t="s">
        <v>9646</v>
      </c>
      <c r="B4727" s="96" t="s">
        <v>9647</v>
      </c>
      <c r="C4727" s="95" t="s">
        <v>992</v>
      </c>
      <c r="D4727" s="97">
        <f>VLOOKUP(A4727,emop0321!D:E,2,0)</f>
        <v>2.91</v>
      </c>
      <c r="E4727" s="98"/>
      <c r="F4727" s="98"/>
    </row>
    <row r="4728" ht="11.25" customHeight="1">
      <c r="A4728" s="95" t="s">
        <v>9648</v>
      </c>
      <c r="B4728" s="96" t="s">
        <v>9649</v>
      </c>
      <c r="C4728" s="95" t="s">
        <v>282</v>
      </c>
      <c r="D4728" s="97">
        <f>VLOOKUP(A4728,emop0321!D:E,2,0)</f>
        <v>59.83</v>
      </c>
      <c r="E4728" s="98"/>
      <c r="F4728" s="98"/>
    </row>
    <row r="4729" ht="11.25" customHeight="1">
      <c r="A4729" s="95" t="s">
        <v>9650</v>
      </c>
      <c r="B4729" s="96" t="s">
        <v>9651</v>
      </c>
      <c r="C4729" s="95" t="s">
        <v>1056</v>
      </c>
      <c r="D4729" s="97">
        <f>VLOOKUP(A4729,emop0321!D:E,2,0)</f>
        <v>959.17</v>
      </c>
      <c r="E4729" s="98"/>
      <c r="F4729" s="98"/>
    </row>
    <row r="4730" ht="11.25" customHeight="1">
      <c r="A4730" s="95" t="s">
        <v>9652</v>
      </c>
      <c r="B4730" s="96" t="s">
        <v>9653</v>
      </c>
      <c r="C4730" s="95" t="s">
        <v>1009</v>
      </c>
      <c r="D4730" s="97">
        <f>VLOOKUP(A4730,emop0321!D:E,2,0)</f>
        <v>241.61</v>
      </c>
      <c r="E4730" s="98"/>
      <c r="F4730" s="98"/>
    </row>
    <row r="4731" ht="11.25" customHeight="1">
      <c r="A4731" s="95" t="s">
        <v>9654</v>
      </c>
      <c r="B4731" s="96" t="s">
        <v>9655</v>
      </c>
      <c r="C4731" s="95" t="s">
        <v>361</v>
      </c>
      <c r="D4731" s="97">
        <f>VLOOKUP(A4731,emop0321!D:E,2,0)</f>
        <v>0.23</v>
      </c>
      <c r="E4731" s="98"/>
      <c r="F4731" s="98"/>
    </row>
    <row r="4732" ht="11.25" customHeight="1">
      <c r="A4732" s="95" t="s">
        <v>9656</v>
      </c>
      <c r="B4732" s="96" t="s">
        <v>9657</v>
      </c>
      <c r="C4732" s="95" t="s">
        <v>361</v>
      </c>
      <c r="D4732" s="97">
        <f>VLOOKUP(A4732,emop0321!D:E,2,0)</f>
        <v>1.16</v>
      </c>
      <c r="E4732" s="98"/>
      <c r="F4732" s="98"/>
    </row>
    <row r="4733" ht="11.25" customHeight="1">
      <c r="A4733" s="95" t="s">
        <v>9658</v>
      </c>
      <c r="B4733" s="96" t="s">
        <v>9659</v>
      </c>
      <c r="C4733" s="95" t="s">
        <v>992</v>
      </c>
      <c r="D4733" s="97">
        <f>VLOOKUP(A4733,emop0321!D:E,2,0)</f>
        <v>0.93</v>
      </c>
      <c r="E4733" s="98"/>
      <c r="F4733" s="98"/>
    </row>
    <row r="4734" ht="11.25" customHeight="1">
      <c r="A4734" s="95" t="s">
        <v>9660</v>
      </c>
      <c r="B4734" s="96" t="s">
        <v>9661</v>
      </c>
      <c r="C4734" s="95" t="s">
        <v>992</v>
      </c>
      <c r="D4734" s="97">
        <f>VLOOKUP(A4734,emop0321!D:E,2,0)</f>
        <v>2.91</v>
      </c>
      <c r="E4734" s="98"/>
      <c r="F4734" s="98"/>
    </row>
    <row r="4735" ht="11.25" customHeight="1">
      <c r="A4735" s="95" t="s">
        <v>9662</v>
      </c>
      <c r="B4735" s="96" t="s">
        <v>9663</v>
      </c>
      <c r="C4735" s="95" t="s">
        <v>992</v>
      </c>
      <c r="D4735" s="97">
        <f>VLOOKUP(A4735,emop0321!D:E,2,0)</f>
        <v>0.13</v>
      </c>
      <c r="E4735" s="98"/>
      <c r="F4735" s="98"/>
    </row>
    <row r="4736" ht="11.25" customHeight="1">
      <c r="A4736" s="95" t="s">
        <v>9664</v>
      </c>
      <c r="B4736" s="96" t="s">
        <v>9665</v>
      </c>
      <c r="C4736" s="95" t="s">
        <v>992</v>
      </c>
      <c r="D4736" s="97">
        <f>VLOOKUP(A4736,emop0321!D:E,2,0)</f>
        <v>2.33</v>
      </c>
      <c r="E4736" s="98"/>
      <c r="F4736" s="98"/>
    </row>
    <row r="4737" ht="11.25" customHeight="1">
      <c r="A4737" s="95" t="s">
        <v>9666</v>
      </c>
      <c r="B4737" s="96" t="s">
        <v>9667</v>
      </c>
      <c r="C4737" s="95" t="s">
        <v>514</v>
      </c>
      <c r="D4737" s="97">
        <f>VLOOKUP(A4737,emop0321!D:E,2,0)</f>
        <v>53.92</v>
      </c>
      <c r="E4737" s="98"/>
      <c r="F4737" s="98"/>
    </row>
    <row r="4738" ht="11.25" customHeight="1">
      <c r="A4738" s="95" t="s">
        <v>9668</v>
      </c>
      <c r="B4738" s="96" t="s">
        <v>9669</v>
      </c>
      <c r="C4738" s="95" t="s">
        <v>1056</v>
      </c>
      <c r="D4738" s="97">
        <f>VLOOKUP(A4738,emop0321!D:E,2,0)</f>
        <v>719.83</v>
      </c>
      <c r="E4738" s="98"/>
      <c r="F4738" s="98"/>
    </row>
    <row r="4739" ht="11.25" customHeight="1">
      <c r="A4739" s="95" t="s">
        <v>9670</v>
      </c>
      <c r="B4739" s="96" t="s">
        <v>9671</v>
      </c>
      <c r="C4739" s="95" t="s">
        <v>1056</v>
      </c>
      <c r="D4739" s="97">
        <f>VLOOKUP(A4739,emop0321!D:E,2,0)</f>
        <v>358.19</v>
      </c>
      <c r="E4739" s="98"/>
      <c r="F4739" s="98"/>
    </row>
    <row r="4740" ht="11.25" customHeight="1">
      <c r="A4740" s="95" t="s">
        <v>9672</v>
      </c>
      <c r="B4740" s="96" t="s">
        <v>9673</v>
      </c>
      <c r="C4740" s="95" t="s">
        <v>1056</v>
      </c>
      <c r="D4740" s="97">
        <f>VLOOKUP(A4740,emop0321!D:E,2,0)</f>
        <v>299.59</v>
      </c>
      <c r="E4740" s="98"/>
      <c r="F4740" s="98"/>
    </row>
    <row r="4741" ht="11.25" customHeight="1">
      <c r="A4741" s="95" t="s">
        <v>9674</v>
      </c>
      <c r="B4741" s="96" t="s">
        <v>9675</v>
      </c>
      <c r="C4741" s="95" t="s">
        <v>1056</v>
      </c>
      <c r="D4741" s="97">
        <f>VLOOKUP(A4741,emop0321!D:E,2,0)</f>
        <v>46.63</v>
      </c>
      <c r="E4741" s="98"/>
      <c r="F4741" s="98"/>
    </row>
    <row r="4742" ht="11.25" customHeight="1">
      <c r="A4742" s="95" t="s">
        <v>9676</v>
      </c>
      <c r="B4742" s="96" t="s">
        <v>9677</v>
      </c>
      <c r="C4742" s="95" t="s">
        <v>1056</v>
      </c>
      <c r="D4742" s="97">
        <f>VLOOKUP(A4742,emop0321!D:E,2,0)</f>
        <v>1453.63</v>
      </c>
      <c r="E4742" s="98"/>
      <c r="F4742" s="98"/>
    </row>
    <row r="4743" ht="11.25" customHeight="1">
      <c r="A4743" s="95" t="s">
        <v>9678</v>
      </c>
      <c r="B4743" s="96" t="s">
        <v>9679</v>
      </c>
      <c r="C4743" s="95" t="s">
        <v>1056</v>
      </c>
      <c r="D4743" s="97">
        <f>VLOOKUP(A4743,emop0321!D:E,2,0)</f>
        <v>943.21</v>
      </c>
      <c r="E4743" s="98"/>
      <c r="F4743" s="98"/>
    </row>
    <row r="4744" ht="11.25" customHeight="1">
      <c r="A4744" s="95" t="s">
        <v>9680</v>
      </c>
      <c r="B4744" s="96" t="s">
        <v>9681</v>
      </c>
      <c r="C4744" s="95" t="s">
        <v>514</v>
      </c>
      <c r="D4744" s="97">
        <f>VLOOKUP(A4744,emop0321!D:E,2,0)</f>
        <v>257.5</v>
      </c>
      <c r="E4744" s="98"/>
      <c r="F4744" s="98"/>
    </row>
    <row r="4745" ht="11.25" customHeight="1">
      <c r="A4745" s="95" t="s">
        <v>9682</v>
      </c>
      <c r="B4745" s="96" t="s">
        <v>9683</v>
      </c>
      <c r="C4745" s="95" t="s">
        <v>514</v>
      </c>
      <c r="D4745" s="97">
        <f>VLOOKUP(A4745,emop0321!D:E,2,0)</f>
        <v>180.46</v>
      </c>
      <c r="E4745" s="98"/>
      <c r="F4745" s="98"/>
    </row>
    <row r="4746" ht="11.25" customHeight="1">
      <c r="A4746" s="95" t="s">
        <v>9684</v>
      </c>
      <c r="B4746" s="96" t="s">
        <v>9685</v>
      </c>
      <c r="C4746" s="95" t="s">
        <v>514</v>
      </c>
      <c r="D4746" s="97">
        <f>VLOOKUP(A4746,emop0321!D:E,2,0)</f>
        <v>150</v>
      </c>
      <c r="E4746" s="98"/>
      <c r="F4746" s="98"/>
    </row>
    <row r="4747" ht="11.25" customHeight="1">
      <c r="A4747" s="95" t="s">
        <v>9686</v>
      </c>
      <c r="B4747" s="96" t="s">
        <v>9687</v>
      </c>
      <c r="C4747" s="95" t="s">
        <v>282</v>
      </c>
      <c r="D4747" s="97">
        <f>VLOOKUP(A4747,emop0321!D:E,2,0)</f>
        <v>93.27</v>
      </c>
      <c r="E4747" s="98"/>
      <c r="F4747" s="98"/>
    </row>
    <row r="4748" ht="11.25" customHeight="1">
      <c r="A4748" s="95" t="s">
        <v>9688</v>
      </c>
      <c r="B4748" s="96" t="s">
        <v>9689</v>
      </c>
      <c r="C4748" s="95" t="s">
        <v>282</v>
      </c>
      <c r="D4748" s="97">
        <f>VLOOKUP(A4748,emop0321!D:E,2,0)</f>
        <v>122.42</v>
      </c>
      <c r="E4748" s="98"/>
      <c r="F4748" s="98"/>
    </row>
    <row r="4749" ht="11.25" customHeight="1">
      <c r="A4749" s="95" t="s">
        <v>9690</v>
      </c>
      <c r="B4749" s="96" t="s">
        <v>9691</v>
      </c>
      <c r="C4749" s="95" t="s">
        <v>282</v>
      </c>
      <c r="D4749" s="97">
        <f>VLOOKUP(A4749,emop0321!D:E,2,0)</f>
        <v>141.66</v>
      </c>
      <c r="E4749" s="98"/>
      <c r="F4749" s="98"/>
    </row>
    <row r="4750" ht="11.25" customHeight="1">
      <c r="A4750" s="95" t="s">
        <v>9692</v>
      </c>
      <c r="B4750" s="96" t="s">
        <v>9693</v>
      </c>
      <c r="C4750" s="95" t="s">
        <v>992</v>
      </c>
      <c r="D4750" s="97">
        <f>VLOOKUP(A4750,emop0321!D:E,2,0)</f>
        <v>1.29</v>
      </c>
      <c r="E4750" s="98"/>
      <c r="F4750" s="98"/>
    </row>
    <row r="4751" ht="11.25" customHeight="1">
      <c r="A4751" s="95" t="s">
        <v>9694</v>
      </c>
      <c r="B4751" s="96" t="s">
        <v>9695</v>
      </c>
      <c r="C4751" s="95" t="s">
        <v>361</v>
      </c>
      <c r="D4751" s="97">
        <f>VLOOKUP(A4751,emop0321!D:E,2,0)</f>
        <v>17.48</v>
      </c>
      <c r="E4751" s="98"/>
      <c r="F4751" s="98"/>
    </row>
    <row r="4752" ht="11.25" customHeight="1">
      <c r="A4752" s="95" t="s">
        <v>9696</v>
      </c>
      <c r="B4752" s="96" t="s">
        <v>9697</v>
      </c>
      <c r="C4752" s="95" t="s">
        <v>282</v>
      </c>
      <c r="D4752" s="97">
        <f>VLOOKUP(A4752,emop0321!D:E,2,0)</f>
        <v>8.74</v>
      </c>
      <c r="E4752" s="98"/>
      <c r="F4752" s="98"/>
    </row>
    <row r="4753" ht="11.25" customHeight="1">
      <c r="A4753" s="95" t="s">
        <v>9698</v>
      </c>
      <c r="B4753" s="96" t="s">
        <v>9699</v>
      </c>
      <c r="C4753" s="95" t="s">
        <v>282</v>
      </c>
      <c r="D4753" s="97">
        <f>VLOOKUP(A4753,emop0321!D:E,2,0)</f>
        <v>58.29</v>
      </c>
      <c r="E4753" s="98"/>
      <c r="F4753" s="98"/>
    </row>
    <row r="4754" ht="11.25" customHeight="1">
      <c r="A4754" s="95" t="s">
        <v>9700</v>
      </c>
      <c r="B4754" s="96" t="s">
        <v>9701</v>
      </c>
      <c r="C4754" s="95" t="s">
        <v>514</v>
      </c>
      <c r="D4754" s="97">
        <f>VLOOKUP(A4754,emop0321!D:E,2,0)</f>
        <v>111.64</v>
      </c>
      <c r="E4754" s="98"/>
      <c r="F4754" s="98"/>
    </row>
    <row r="4755" ht="11.25" customHeight="1">
      <c r="A4755" s="95" t="s">
        <v>9702</v>
      </c>
      <c r="B4755" s="96" t="s">
        <v>9703</v>
      </c>
      <c r="C4755" s="95" t="s">
        <v>992</v>
      </c>
      <c r="D4755" s="97">
        <f>VLOOKUP(A4755,emop0321!D:E,2,0)</f>
        <v>14.18</v>
      </c>
      <c r="E4755" s="98"/>
      <c r="F4755" s="98"/>
    </row>
    <row r="4756" ht="11.25" customHeight="1">
      <c r="A4756" s="95" t="s">
        <v>9704</v>
      </c>
      <c r="B4756" s="96" t="s">
        <v>9705</v>
      </c>
      <c r="C4756" s="95" t="s">
        <v>992</v>
      </c>
      <c r="D4756" s="97">
        <f>VLOOKUP(A4756,emop0321!D:E,2,0)</f>
        <v>19.94</v>
      </c>
      <c r="E4756" s="98"/>
      <c r="F4756" s="98"/>
    </row>
    <row r="4757" ht="11.25" customHeight="1">
      <c r="A4757" s="95" t="s">
        <v>9706</v>
      </c>
      <c r="B4757" s="96" t="s">
        <v>9707</v>
      </c>
      <c r="C4757" s="95" t="s">
        <v>992</v>
      </c>
      <c r="D4757" s="97">
        <f>VLOOKUP(A4757,emop0321!D:E,2,0)</f>
        <v>11.59</v>
      </c>
      <c r="E4757" s="98"/>
      <c r="F4757" s="98"/>
    </row>
    <row r="4758" ht="11.25" customHeight="1">
      <c r="A4758" s="95" t="s">
        <v>9708</v>
      </c>
      <c r="B4758" s="96" t="s">
        <v>9709</v>
      </c>
      <c r="C4758" s="95" t="s">
        <v>514</v>
      </c>
      <c r="D4758" s="97">
        <f>VLOOKUP(A4758,emop0321!D:E,2,0)</f>
        <v>80.62</v>
      </c>
      <c r="E4758" s="98"/>
      <c r="F4758" s="98"/>
    </row>
    <row r="4759" ht="11.25" customHeight="1">
      <c r="A4759" s="95" t="s">
        <v>9710</v>
      </c>
      <c r="B4759" s="96" t="s">
        <v>9589</v>
      </c>
      <c r="C4759" s="95" t="s">
        <v>1056</v>
      </c>
      <c r="D4759" s="97">
        <f>VLOOKUP(A4759,emop0321!D:E,2,0)</f>
        <v>2760.41</v>
      </c>
      <c r="E4759" s="98"/>
      <c r="F4759" s="98"/>
    </row>
    <row r="4760" ht="11.25" customHeight="1">
      <c r="A4760" s="95" t="s">
        <v>9711</v>
      </c>
      <c r="B4760" s="96" t="s">
        <v>9712</v>
      </c>
      <c r="C4760" s="95" t="s">
        <v>361</v>
      </c>
      <c r="D4760" s="97">
        <f>VLOOKUP(A4760,emop0321!D:E,2,0)</f>
        <v>38.51</v>
      </c>
      <c r="E4760" s="98"/>
      <c r="F4760" s="98"/>
    </row>
    <row r="4761" ht="11.25" customHeight="1">
      <c r="A4761" s="95" t="s">
        <v>9713</v>
      </c>
      <c r="B4761" s="96" t="s">
        <v>9714</v>
      </c>
      <c r="C4761" s="95" t="s">
        <v>361</v>
      </c>
      <c r="D4761" s="97">
        <f>VLOOKUP(A4761,emop0321!D:E,2,0)</f>
        <v>23.71</v>
      </c>
      <c r="E4761" s="98"/>
      <c r="F4761" s="98"/>
    </row>
    <row r="4762" ht="11.25" customHeight="1">
      <c r="A4762" s="95" t="s">
        <v>9715</v>
      </c>
      <c r="B4762" s="96" t="s">
        <v>9716</v>
      </c>
      <c r="C4762" s="95" t="s">
        <v>361</v>
      </c>
      <c r="D4762" s="97">
        <f>VLOOKUP(A4762,emop0321!D:E,2,0)</f>
        <v>32.44</v>
      </c>
      <c r="E4762" s="98"/>
      <c r="F4762" s="98"/>
    </row>
    <row r="4763" ht="11.25" customHeight="1">
      <c r="A4763" s="95" t="s">
        <v>9717</v>
      </c>
      <c r="B4763" s="96" t="s">
        <v>9718</v>
      </c>
      <c r="C4763" s="95" t="s">
        <v>282</v>
      </c>
      <c r="D4763" s="97">
        <f>VLOOKUP(A4763,emop0321!D:E,2,0)</f>
        <v>256.33</v>
      </c>
      <c r="E4763" s="98"/>
      <c r="F4763" s="98"/>
    </row>
    <row r="4764" ht="11.25" customHeight="1">
      <c r="A4764" s="95" t="s">
        <v>9719</v>
      </c>
      <c r="B4764" s="96" t="s">
        <v>9720</v>
      </c>
      <c r="C4764" s="95" t="s">
        <v>361</v>
      </c>
      <c r="D4764" s="97">
        <f>VLOOKUP(A4764,emop0321!D:E,2,0)</f>
        <v>183.98</v>
      </c>
      <c r="E4764" s="98"/>
      <c r="F4764" s="98"/>
    </row>
    <row r="4765" ht="11.25" customHeight="1">
      <c r="A4765" s="95" t="s">
        <v>9721</v>
      </c>
      <c r="B4765" s="96" t="s">
        <v>9722</v>
      </c>
      <c r="C4765" s="95" t="s">
        <v>282</v>
      </c>
      <c r="D4765" s="97">
        <f>VLOOKUP(A4765,emop0321!D:E,2,0)</f>
        <v>498.61</v>
      </c>
      <c r="E4765" s="98"/>
      <c r="F4765" s="98"/>
    </row>
    <row r="4766" ht="11.25" customHeight="1">
      <c r="A4766" s="95" t="s">
        <v>9723</v>
      </c>
      <c r="B4766" s="96" t="s">
        <v>9724</v>
      </c>
      <c r="C4766" s="95" t="s">
        <v>282</v>
      </c>
      <c r="D4766" s="97">
        <f>VLOOKUP(A4766,emop0321!D:E,2,0)</f>
        <v>876.19</v>
      </c>
      <c r="E4766" s="98"/>
      <c r="F4766" s="98"/>
    </row>
    <row r="4767" ht="11.25" customHeight="1">
      <c r="A4767" s="95" t="s">
        <v>9725</v>
      </c>
      <c r="B4767" s="96" t="s">
        <v>9726</v>
      </c>
      <c r="C4767" s="95" t="s">
        <v>282</v>
      </c>
      <c r="D4767" s="97">
        <f>VLOOKUP(A4767,emop0321!D:E,2,0)</f>
        <v>492.97</v>
      </c>
      <c r="E4767" s="98"/>
      <c r="F4767" s="98"/>
    </row>
    <row r="4768" ht="11.25" customHeight="1">
      <c r="A4768" s="95" t="s">
        <v>9727</v>
      </c>
      <c r="B4768" s="96" t="s">
        <v>9728</v>
      </c>
      <c r="C4768" s="95" t="s">
        <v>282</v>
      </c>
      <c r="D4768" s="97">
        <f>VLOOKUP(A4768,emop0321!D:E,2,0)</f>
        <v>186.81</v>
      </c>
      <c r="E4768" s="98"/>
      <c r="F4768" s="98"/>
    </row>
    <row r="4769" ht="11.25" customHeight="1">
      <c r="A4769" s="95" t="s">
        <v>9729</v>
      </c>
      <c r="B4769" s="96" t="s">
        <v>9730</v>
      </c>
      <c r="C4769" s="95" t="s">
        <v>282</v>
      </c>
      <c r="D4769" s="97">
        <f>VLOOKUP(A4769,emop0321!D:E,2,0)</f>
        <v>403.15</v>
      </c>
      <c r="E4769" s="98"/>
      <c r="F4769" s="98"/>
    </row>
    <row r="4770" ht="11.25" customHeight="1">
      <c r="A4770" s="95" t="s">
        <v>9731</v>
      </c>
      <c r="B4770" s="96" t="s">
        <v>9732</v>
      </c>
      <c r="C4770" s="95" t="s">
        <v>282</v>
      </c>
      <c r="D4770" s="97">
        <f>VLOOKUP(A4770,emop0321!D:E,2,0)</f>
        <v>1354.14</v>
      </c>
      <c r="E4770" s="98"/>
      <c r="F4770" s="98"/>
    </row>
    <row r="4771" ht="11.25" customHeight="1">
      <c r="A4771" s="95" t="s">
        <v>9733</v>
      </c>
      <c r="B4771" s="96" t="s">
        <v>9734</v>
      </c>
      <c r="C4771" s="95" t="s">
        <v>361</v>
      </c>
      <c r="D4771" s="97">
        <f>VLOOKUP(A4771,emop0321!D:E,2,0)</f>
        <v>680.83</v>
      </c>
      <c r="E4771" s="98"/>
      <c r="F4771" s="98"/>
    </row>
    <row r="4772" ht="11.25" customHeight="1">
      <c r="A4772" s="95" t="s">
        <v>9735</v>
      </c>
      <c r="B4772" s="96" t="s">
        <v>9736</v>
      </c>
      <c r="C4772" s="95" t="s">
        <v>282</v>
      </c>
      <c r="D4772" s="97">
        <f>VLOOKUP(A4772,emop0321!D:E,2,0)</f>
        <v>899.08</v>
      </c>
      <c r="E4772" s="98"/>
      <c r="F4772" s="98"/>
    </row>
    <row r="4773" ht="11.25" customHeight="1">
      <c r="A4773" s="95" t="s">
        <v>9737</v>
      </c>
      <c r="B4773" s="96" t="s">
        <v>9738</v>
      </c>
      <c r="C4773" s="95" t="s">
        <v>282</v>
      </c>
      <c r="D4773" s="97">
        <f>VLOOKUP(A4773,emop0321!D:E,2,0)</f>
        <v>373.48</v>
      </c>
      <c r="E4773" s="98"/>
      <c r="F4773" s="98"/>
    </row>
    <row r="4774" ht="11.25" customHeight="1">
      <c r="A4774" s="95" t="s">
        <v>9739</v>
      </c>
      <c r="B4774" s="96" t="s">
        <v>9740</v>
      </c>
      <c r="C4774" s="95" t="s">
        <v>282</v>
      </c>
      <c r="D4774" s="97">
        <f>VLOOKUP(A4774,emop0321!D:E,2,0)</f>
        <v>746.94</v>
      </c>
      <c r="E4774" s="98"/>
      <c r="F4774" s="98"/>
    </row>
    <row r="4775" ht="11.25" customHeight="1">
      <c r="A4775" s="95" t="s">
        <v>9741</v>
      </c>
      <c r="B4775" s="96" t="s">
        <v>9742</v>
      </c>
      <c r="C4775" s="95" t="s">
        <v>282</v>
      </c>
      <c r="D4775" s="97">
        <f>VLOOKUP(A4775,emop0321!D:E,2,0)</f>
        <v>138.57</v>
      </c>
      <c r="E4775" s="98"/>
      <c r="F4775" s="98"/>
    </row>
    <row r="4776" ht="11.25" customHeight="1">
      <c r="A4776" s="95" t="s">
        <v>9743</v>
      </c>
      <c r="B4776" s="96" t="s">
        <v>9744</v>
      </c>
      <c r="C4776" s="95" t="s">
        <v>282</v>
      </c>
      <c r="D4776" s="97">
        <f>VLOOKUP(A4776,emop0321!D:E,2,0)</f>
        <v>59.62</v>
      </c>
      <c r="E4776" s="98"/>
      <c r="F4776" s="98"/>
    </row>
    <row r="4777" ht="11.25" customHeight="1">
      <c r="A4777" s="95" t="s">
        <v>9745</v>
      </c>
      <c r="B4777" s="96" t="s">
        <v>9746</v>
      </c>
      <c r="C4777" s="95" t="s">
        <v>282</v>
      </c>
      <c r="D4777" s="97">
        <f>VLOOKUP(A4777,emop0321!D:E,2,0)</f>
        <v>81.47</v>
      </c>
      <c r="E4777" s="98"/>
      <c r="F4777" s="98"/>
    </row>
    <row r="4778" ht="11.25" customHeight="1">
      <c r="A4778" s="95" t="s">
        <v>9747</v>
      </c>
      <c r="B4778" s="96" t="s">
        <v>9748</v>
      </c>
      <c r="C4778" s="95" t="s">
        <v>282</v>
      </c>
      <c r="D4778" s="97">
        <f>VLOOKUP(A4778,emop0321!D:E,2,0)</f>
        <v>1307.85</v>
      </c>
      <c r="E4778" s="98"/>
      <c r="F4778" s="98"/>
    </row>
    <row r="4779" ht="11.25" customHeight="1">
      <c r="A4779" s="95" t="s">
        <v>9749</v>
      </c>
      <c r="B4779" s="96" t="s">
        <v>9750</v>
      </c>
      <c r="C4779" s="95" t="s">
        <v>992</v>
      </c>
      <c r="D4779" s="97">
        <f>VLOOKUP(A4779,emop0321!D:E,2,0)</f>
        <v>164.22</v>
      </c>
      <c r="E4779" s="98"/>
      <c r="F4779" s="98"/>
    </row>
    <row r="4780" ht="11.25" customHeight="1">
      <c r="A4780" s="95" t="s">
        <v>9751</v>
      </c>
      <c r="B4780" s="96" t="s">
        <v>9752</v>
      </c>
      <c r="C4780" s="95" t="s">
        <v>992</v>
      </c>
      <c r="D4780" s="97">
        <f>VLOOKUP(A4780,emop0321!D:E,2,0)</f>
        <v>129.8</v>
      </c>
      <c r="E4780" s="98"/>
      <c r="F4780" s="98"/>
    </row>
    <row r="4781" ht="11.25" customHeight="1">
      <c r="A4781" s="95" t="s">
        <v>9753</v>
      </c>
      <c r="B4781" s="96" t="s">
        <v>9754</v>
      </c>
      <c r="C4781" s="95" t="s">
        <v>992</v>
      </c>
      <c r="D4781" s="97">
        <f>VLOOKUP(A4781,emop0321!D:E,2,0)</f>
        <v>182.77</v>
      </c>
      <c r="E4781" s="98"/>
      <c r="F4781" s="98"/>
    </row>
    <row r="4782" ht="11.25" customHeight="1">
      <c r="A4782" s="95" t="s">
        <v>9755</v>
      </c>
      <c r="B4782" s="96" t="s">
        <v>9756</v>
      </c>
      <c r="C4782" s="95" t="s">
        <v>992</v>
      </c>
      <c r="D4782" s="97">
        <f>VLOOKUP(A4782,emop0321!D:E,2,0)</f>
        <v>187.23</v>
      </c>
      <c r="E4782" s="98"/>
      <c r="F4782" s="98"/>
    </row>
    <row r="4783" ht="11.25" customHeight="1">
      <c r="A4783" s="95" t="s">
        <v>9757</v>
      </c>
      <c r="B4783" s="96" t="s">
        <v>9758</v>
      </c>
      <c r="C4783" s="95" t="s">
        <v>992</v>
      </c>
      <c r="D4783" s="97">
        <f>VLOOKUP(A4783,emop0321!D:E,2,0)</f>
        <v>163.62</v>
      </c>
      <c r="E4783" s="98"/>
      <c r="F4783" s="98"/>
    </row>
    <row r="4784" ht="11.25" customHeight="1">
      <c r="A4784" s="95" t="s">
        <v>9759</v>
      </c>
      <c r="B4784" s="96" t="s">
        <v>9760</v>
      </c>
      <c r="C4784" s="95" t="s">
        <v>992</v>
      </c>
      <c r="D4784" s="97">
        <f>VLOOKUP(A4784,emop0321!D:E,2,0)</f>
        <v>139.95</v>
      </c>
      <c r="E4784" s="98"/>
      <c r="F4784" s="98"/>
    </row>
    <row r="4785" ht="11.25" customHeight="1">
      <c r="A4785" s="95" t="s">
        <v>9761</v>
      </c>
      <c r="B4785" s="96" t="s">
        <v>9762</v>
      </c>
      <c r="C4785" s="95" t="s">
        <v>992</v>
      </c>
      <c r="D4785" s="97">
        <f>VLOOKUP(A4785,emop0321!D:E,2,0)</f>
        <v>119.36</v>
      </c>
      <c r="E4785" s="98"/>
      <c r="F4785" s="98"/>
    </row>
    <row r="4786" ht="11.25" customHeight="1">
      <c r="A4786" s="95" t="s">
        <v>9763</v>
      </c>
      <c r="B4786" s="96" t="s">
        <v>9764</v>
      </c>
      <c r="C4786" s="95" t="s">
        <v>992</v>
      </c>
      <c r="D4786" s="97">
        <f>VLOOKUP(A4786,emop0321!D:E,2,0)</f>
        <v>220.48</v>
      </c>
      <c r="E4786" s="98"/>
      <c r="F4786" s="98"/>
    </row>
    <row r="4787" ht="11.25" customHeight="1">
      <c r="A4787" s="95" t="s">
        <v>9765</v>
      </c>
      <c r="B4787" s="96" t="s">
        <v>9766</v>
      </c>
      <c r="C4787" s="95" t="s">
        <v>992</v>
      </c>
      <c r="D4787" s="97">
        <f>VLOOKUP(A4787,emop0321!D:E,2,0)</f>
        <v>128.16</v>
      </c>
      <c r="E4787" s="98"/>
      <c r="F4787" s="98"/>
    </row>
    <row r="4788" ht="11.25" customHeight="1">
      <c r="A4788" s="95" t="s">
        <v>9767</v>
      </c>
      <c r="B4788" s="96" t="s">
        <v>9768</v>
      </c>
      <c r="C4788" s="95" t="s">
        <v>992</v>
      </c>
      <c r="D4788" s="97">
        <f>VLOOKUP(A4788,emop0321!D:E,2,0)</f>
        <v>148.41</v>
      </c>
      <c r="E4788" s="98"/>
      <c r="F4788" s="98"/>
    </row>
    <row r="4789" ht="11.25" customHeight="1">
      <c r="A4789" s="95" t="s">
        <v>9769</v>
      </c>
      <c r="B4789" s="96" t="s">
        <v>9770</v>
      </c>
      <c r="C4789" s="95" t="s">
        <v>992</v>
      </c>
      <c r="D4789" s="97">
        <f>VLOOKUP(A4789,emop0321!D:E,2,0)</f>
        <v>132</v>
      </c>
      <c r="E4789" s="98"/>
      <c r="F4789" s="98"/>
    </row>
    <row r="4790" ht="11.25" customHeight="1">
      <c r="A4790" s="95" t="s">
        <v>9771</v>
      </c>
      <c r="B4790" s="96" t="s">
        <v>9772</v>
      </c>
      <c r="C4790" s="95" t="s">
        <v>992</v>
      </c>
      <c r="D4790" s="97">
        <f>VLOOKUP(A4790,emop0321!D:E,2,0)</f>
        <v>120.96</v>
      </c>
      <c r="E4790" s="98"/>
      <c r="F4790" s="98"/>
    </row>
    <row r="4791" ht="11.25" customHeight="1">
      <c r="A4791" s="95" t="s">
        <v>9773</v>
      </c>
      <c r="B4791" s="96" t="s">
        <v>9774</v>
      </c>
      <c r="C4791" s="95" t="s">
        <v>992</v>
      </c>
      <c r="D4791" s="97">
        <f>VLOOKUP(A4791,emop0321!D:E,2,0)</f>
        <v>109.22</v>
      </c>
      <c r="E4791" s="98"/>
      <c r="F4791" s="98"/>
    </row>
    <row r="4792" ht="11.25" customHeight="1">
      <c r="A4792" s="95" t="s">
        <v>9775</v>
      </c>
      <c r="B4792" s="96" t="s">
        <v>9776</v>
      </c>
      <c r="C4792" s="95" t="s">
        <v>992</v>
      </c>
      <c r="D4792" s="97">
        <f>VLOOKUP(A4792,emop0321!D:E,2,0)</f>
        <v>179.06</v>
      </c>
      <c r="E4792" s="98"/>
      <c r="F4792" s="98"/>
    </row>
    <row r="4793" ht="11.25" customHeight="1">
      <c r="A4793" s="95" t="s">
        <v>9777</v>
      </c>
      <c r="B4793" s="96" t="s">
        <v>9778</v>
      </c>
      <c r="C4793" s="95" t="s">
        <v>992</v>
      </c>
      <c r="D4793" s="97">
        <f>VLOOKUP(A4793,emop0321!D:E,2,0)</f>
        <v>173.67</v>
      </c>
      <c r="E4793" s="98"/>
      <c r="F4793" s="98"/>
    </row>
    <row r="4794" ht="11.25" customHeight="1">
      <c r="A4794" s="95" t="s">
        <v>9779</v>
      </c>
      <c r="B4794" s="96" t="s">
        <v>9780</v>
      </c>
      <c r="C4794" s="95" t="s">
        <v>992</v>
      </c>
      <c r="D4794" s="97">
        <f>VLOOKUP(A4794,emop0321!D:E,2,0)</f>
        <v>201.49</v>
      </c>
      <c r="E4794" s="98"/>
      <c r="F4794" s="98"/>
    </row>
    <row r="4795" ht="11.25" customHeight="1">
      <c r="A4795" s="95" t="s">
        <v>9781</v>
      </c>
      <c r="B4795" s="96" t="s">
        <v>9782</v>
      </c>
      <c r="C4795" s="95" t="s">
        <v>992</v>
      </c>
      <c r="D4795" s="97">
        <f>VLOOKUP(A4795,emop0321!D:E,2,0)</f>
        <v>212.98</v>
      </c>
      <c r="E4795" s="98"/>
      <c r="F4795" s="98"/>
    </row>
    <row r="4796" ht="11.25" customHeight="1">
      <c r="A4796" s="95" t="s">
        <v>9783</v>
      </c>
      <c r="B4796" s="96" t="s">
        <v>9784</v>
      </c>
      <c r="C4796" s="95" t="s">
        <v>992</v>
      </c>
      <c r="D4796" s="97">
        <f>VLOOKUP(A4796,emop0321!D:E,2,0)</f>
        <v>176.85</v>
      </c>
      <c r="E4796" s="98"/>
      <c r="F4796" s="98"/>
    </row>
    <row r="4797" ht="11.25" customHeight="1">
      <c r="A4797" s="95" t="s">
        <v>9785</v>
      </c>
      <c r="B4797" s="96" t="s">
        <v>9786</v>
      </c>
      <c r="C4797" s="95" t="s">
        <v>992</v>
      </c>
      <c r="D4797" s="97">
        <f>VLOOKUP(A4797,emop0321!D:E,2,0)</f>
        <v>178.67</v>
      </c>
      <c r="E4797" s="98"/>
      <c r="F4797" s="98"/>
    </row>
    <row r="4798" ht="11.25" customHeight="1">
      <c r="A4798" s="95" t="s">
        <v>9787</v>
      </c>
      <c r="B4798" s="96" t="s">
        <v>9788</v>
      </c>
      <c r="C4798" s="95" t="s">
        <v>992</v>
      </c>
      <c r="D4798" s="97">
        <f>VLOOKUP(A4798,emop0321!D:E,2,0)</f>
        <v>201.74</v>
      </c>
      <c r="E4798" s="98"/>
      <c r="F4798" s="98"/>
    </row>
    <row r="4799" ht="11.25" customHeight="1">
      <c r="A4799" s="95" t="s">
        <v>9789</v>
      </c>
      <c r="B4799" s="96" t="s">
        <v>9790</v>
      </c>
      <c r="C4799" s="95" t="s">
        <v>992</v>
      </c>
      <c r="D4799" s="97">
        <f>VLOOKUP(A4799,emop0321!D:E,2,0)</f>
        <v>220.64</v>
      </c>
      <c r="E4799" s="98"/>
      <c r="F4799" s="98"/>
    </row>
    <row r="4800" ht="11.25" customHeight="1">
      <c r="A4800" s="95" t="s">
        <v>9791</v>
      </c>
      <c r="B4800" s="96" t="s">
        <v>9792</v>
      </c>
      <c r="C4800" s="95" t="s">
        <v>992</v>
      </c>
      <c r="D4800" s="97">
        <f>VLOOKUP(A4800,emop0321!D:E,2,0)</f>
        <v>206.4</v>
      </c>
      <c r="E4800" s="98"/>
      <c r="F4800" s="98"/>
    </row>
    <row r="4801" ht="11.25" customHeight="1">
      <c r="A4801" s="95" t="s">
        <v>9793</v>
      </c>
      <c r="B4801" s="96" t="s">
        <v>9794</v>
      </c>
      <c r="C4801" s="95" t="s">
        <v>992</v>
      </c>
      <c r="D4801" s="97">
        <f>VLOOKUP(A4801,emop0321!D:E,2,0)</f>
        <v>239.65</v>
      </c>
      <c r="E4801" s="98"/>
      <c r="F4801" s="98"/>
    </row>
    <row r="4802" ht="11.25" customHeight="1">
      <c r="A4802" s="95" t="s">
        <v>9795</v>
      </c>
      <c r="B4802" s="96" t="s">
        <v>9796</v>
      </c>
      <c r="C4802" s="95" t="s">
        <v>992</v>
      </c>
      <c r="D4802" s="97">
        <f>VLOOKUP(A4802,emop0321!D:E,2,0)</f>
        <v>276.55</v>
      </c>
      <c r="E4802" s="98"/>
      <c r="F4802" s="98"/>
    </row>
    <row r="4803" ht="11.25" customHeight="1">
      <c r="A4803" s="95" t="s">
        <v>9797</v>
      </c>
      <c r="B4803" s="96" t="s">
        <v>9798</v>
      </c>
      <c r="C4803" s="95" t="s">
        <v>992</v>
      </c>
      <c r="D4803" s="97">
        <f>VLOOKUP(A4803,emop0321!D:E,2,0)</f>
        <v>129.8</v>
      </c>
      <c r="E4803" s="98"/>
      <c r="F4803" s="98"/>
    </row>
    <row r="4804" ht="11.25" customHeight="1">
      <c r="A4804" s="95" t="s">
        <v>9799</v>
      </c>
      <c r="B4804" s="96" t="s">
        <v>9800</v>
      </c>
      <c r="C4804" s="95" t="s">
        <v>992</v>
      </c>
      <c r="D4804" s="97">
        <f>VLOOKUP(A4804,emop0321!D:E,2,0)</f>
        <v>195.12</v>
      </c>
      <c r="E4804" s="98"/>
      <c r="F4804" s="98"/>
    </row>
    <row r="4805" ht="11.25" customHeight="1">
      <c r="A4805" s="95" t="s">
        <v>9801</v>
      </c>
      <c r="B4805" s="96" t="s">
        <v>9802</v>
      </c>
      <c r="C4805" s="95" t="s">
        <v>992</v>
      </c>
      <c r="D4805" s="97">
        <f>VLOOKUP(A4805,emop0321!D:E,2,0)</f>
        <v>169.78</v>
      </c>
      <c r="E4805" s="98"/>
      <c r="F4805" s="98"/>
    </row>
    <row r="4806" ht="11.25" customHeight="1">
      <c r="A4806" s="95" t="s">
        <v>9803</v>
      </c>
      <c r="B4806" s="96" t="s">
        <v>9804</v>
      </c>
      <c r="C4806" s="95" t="s">
        <v>992</v>
      </c>
      <c r="D4806" s="97">
        <f>VLOOKUP(A4806,emop0321!D:E,2,0)</f>
        <v>165.2</v>
      </c>
      <c r="E4806" s="98"/>
      <c r="F4806" s="98"/>
    </row>
    <row r="4807" ht="11.25" customHeight="1">
      <c r="A4807" s="95" t="s">
        <v>9805</v>
      </c>
      <c r="B4807" s="96" t="s">
        <v>9806</v>
      </c>
      <c r="C4807" s="95" t="s">
        <v>992</v>
      </c>
      <c r="D4807" s="97">
        <f>VLOOKUP(A4807,emop0321!D:E,2,0)</f>
        <v>223.37</v>
      </c>
      <c r="E4807" s="98"/>
      <c r="F4807" s="98"/>
    </row>
    <row r="4808" ht="11.25" customHeight="1">
      <c r="A4808" s="95" t="s">
        <v>9807</v>
      </c>
      <c r="B4808" s="96" t="s">
        <v>9808</v>
      </c>
      <c r="C4808" s="95" t="s">
        <v>361</v>
      </c>
      <c r="D4808" s="97">
        <f>VLOOKUP(A4808,emop0321!D:E,2,0)</f>
        <v>79.3</v>
      </c>
      <c r="E4808" s="98"/>
      <c r="F4808" s="98"/>
    </row>
    <row r="4809" ht="11.25" customHeight="1">
      <c r="A4809" s="95" t="s">
        <v>9809</v>
      </c>
      <c r="B4809" s="96" t="s">
        <v>9810</v>
      </c>
      <c r="C4809" s="95" t="s">
        <v>361</v>
      </c>
      <c r="D4809" s="97">
        <f>VLOOKUP(A4809,emop0321!D:E,2,0)</f>
        <v>95.37</v>
      </c>
      <c r="E4809" s="98"/>
      <c r="F4809" s="98"/>
    </row>
    <row r="4810" ht="11.25" customHeight="1">
      <c r="A4810" s="95" t="s">
        <v>9811</v>
      </c>
      <c r="B4810" s="96" t="s">
        <v>9812</v>
      </c>
      <c r="C4810" s="95" t="s">
        <v>361</v>
      </c>
      <c r="D4810" s="97">
        <f>VLOOKUP(A4810,emop0321!D:E,2,0)</f>
        <v>111.67</v>
      </c>
      <c r="E4810" s="98"/>
      <c r="F4810" s="98"/>
    </row>
    <row r="4811" ht="11.25" customHeight="1">
      <c r="A4811" s="95" t="s">
        <v>9813</v>
      </c>
      <c r="B4811" s="96" t="s">
        <v>9814</v>
      </c>
      <c r="C4811" s="95" t="s">
        <v>282</v>
      </c>
      <c r="D4811" s="97">
        <f>VLOOKUP(A4811,emop0321!D:E,2,0)</f>
        <v>439.21</v>
      </c>
      <c r="E4811" s="98"/>
      <c r="F4811" s="98"/>
    </row>
    <row r="4812" ht="11.25" customHeight="1">
      <c r="A4812" s="95" t="s">
        <v>9815</v>
      </c>
      <c r="B4812" s="96" t="s">
        <v>9816</v>
      </c>
      <c r="C4812" s="95" t="s">
        <v>282</v>
      </c>
      <c r="D4812" s="97">
        <f>VLOOKUP(A4812,emop0321!D:E,2,0)</f>
        <v>1245.51</v>
      </c>
      <c r="E4812" s="98"/>
      <c r="F4812" s="98"/>
    </row>
    <row r="4813" ht="11.25" customHeight="1">
      <c r="A4813" s="95" t="s">
        <v>9817</v>
      </c>
      <c r="B4813" s="96" t="s">
        <v>9818</v>
      </c>
      <c r="C4813" s="95" t="s">
        <v>282</v>
      </c>
      <c r="D4813" s="97">
        <f>VLOOKUP(A4813,emop0321!D:E,2,0)</f>
        <v>1030.05</v>
      </c>
      <c r="E4813" s="98"/>
      <c r="F4813" s="98"/>
    </row>
    <row r="4814" ht="11.25" customHeight="1">
      <c r="A4814" s="95" t="s">
        <v>9819</v>
      </c>
      <c r="B4814" s="96" t="s">
        <v>9820</v>
      </c>
      <c r="C4814" s="95" t="s">
        <v>282</v>
      </c>
      <c r="D4814" s="97">
        <f>VLOOKUP(A4814,emop0321!D:E,2,0)</f>
        <v>1354.41</v>
      </c>
      <c r="E4814" s="98"/>
      <c r="F4814" s="98"/>
    </row>
    <row r="4815" ht="11.25" customHeight="1">
      <c r="A4815" s="95" t="s">
        <v>9821</v>
      </c>
      <c r="B4815" s="96" t="s">
        <v>9822</v>
      </c>
      <c r="C4815" s="95" t="s">
        <v>282</v>
      </c>
      <c r="D4815" s="97">
        <f>VLOOKUP(A4815,emop0321!D:E,2,0)</f>
        <v>902.75</v>
      </c>
      <c r="E4815" s="98"/>
      <c r="F4815" s="98"/>
    </row>
    <row r="4816" ht="11.25" customHeight="1">
      <c r="A4816" s="95" t="s">
        <v>9823</v>
      </c>
      <c r="B4816" s="96" t="s">
        <v>9824</v>
      </c>
      <c r="C4816" s="95" t="s">
        <v>282</v>
      </c>
      <c r="D4816" s="97">
        <f>VLOOKUP(A4816,emop0321!D:E,2,0)</f>
        <v>7323.88</v>
      </c>
      <c r="E4816" s="98"/>
      <c r="F4816" s="98"/>
    </row>
    <row r="4817" ht="11.25" customHeight="1">
      <c r="A4817" s="95" t="s">
        <v>9825</v>
      </c>
      <c r="B4817" s="96" t="s">
        <v>9826</v>
      </c>
      <c r="C4817" s="95" t="s">
        <v>282</v>
      </c>
      <c r="D4817" s="97">
        <f>VLOOKUP(A4817,emop0321!D:E,2,0)</f>
        <v>2192.63</v>
      </c>
      <c r="E4817" s="98"/>
      <c r="F4817" s="98"/>
    </row>
    <row r="4818" ht="11.25" customHeight="1">
      <c r="A4818" s="95" t="s">
        <v>9827</v>
      </c>
      <c r="B4818" s="96" t="s">
        <v>9828</v>
      </c>
      <c r="C4818" s="95" t="s">
        <v>282</v>
      </c>
      <c r="D4818" s="97">
        <f>VLOOKUP(A4818,emop0321!D:E,2,0)</f>
        <v>2420.8</v>
      </c>
      <c r="E4818" s="98"/>
      <c r="F4818" s="98"/>
    </row>
    <row r="4819" ht="11.25" customHeight="1">
      <c r="A4819" s="95" t="s">
        <v>9829</v>
      </c>
      <c r="B4819" s="96" t="s">
        <v>9830</v>
      </c>
      <c r="C4819" s="95" t="s">
        <v>282</v>
      </c>
      <c r="D4819" s="97">
        <f>VLOOKUP(A4819,emop0321!D:E,2,0)</f>
        <v>349.69</v>
      </c>
      <c r="E4819" s="98"/>
      <c r="F4819" s="98"/>
    </row>
    <row r="4820" ht="11.25" customHeight="1">
      <c r="A4820" s="95" t="s">
        <v>9831</v>
      </c>
      <c r="B4820" s="96" t="s">
        <v>9832</v>
      </c>
      <c r="C4820" s="95" t="s">
        <v>282</v>
      </c>
      <c r="D4820" s="97">
        <f>VLOOKUP(A4820,emop0321!D:E,2,0)</f>
        <v>716.5</v>
      </c>
      <c r="E4820" s="98"/>
      <c r="F4820" s="98"/>
    </row>
    <row r="4821" ht="11.25" customHeight="1">
      <c r="A4821" s="95" t="s">
        <v>9833</v>
      </c>
      <c r="B4821" s="96" t="s">
        <v>9834</v>
      </c>
      <c r="C4821" s="95" t="s">
        <v>282</v>
      </c>
      <c r="D4821" s="97">
        <f>VLOOKUP(A4821,emop0321!D:E,2,0)</f>
        <v>969.89</v>
      </c>
      <c r="E4821" s="98"/>
      <c r="F4821" s="98"/>
    </row>
    <row r="4822" ht="11.25" customHeight="1">
      <c r="A4822" s="95" t="s">
        <v>9835</v>
      </c>
      <c r="B4822" s="96" t="s">
        <v>9836</v>
      </c>
      <c r="C4822" s="95" t="s">
        <v>282</v>
      </c>
      <c r="D4822" s="97">
        <f>VLOOKUP(A4822,emop0321!D:E,2,0)</f>
        <v>2076</v>
      </c>
      <c r="E4822" s="98"/>
      <c r="F4822" s="98"/>
    </row>
    <row r="4823" ht="11.25" customHeight="1">
      <c r="A4823" s="95" t="s">
        <v>9837</v>
      </c>
      <c r="B4823" s="96" t="s">
        <v>9838</v>
      </c>
      <c r="C4823" s="95" t="s">
        <v>282</v>
      </c>
      <c r="D4823" s="97">
        <f>VLOOKUP(A4823,emop0321!D:E,2,0)</f>
        <v>2689.75</v>
      </c>
      <c r="E4823" s="98"/>
      <c r="F4823" s="98"/>
    </row>
    <row r="4824" ht="11.25" customHeight="1">
      <c r="A4824" s="95" t="s">
        <v>9839</v>
      </c>
      <c r="B4824" s="96" t="s">
        <v>9840</v>
      </c>
      <c r="C4824" s="95" t="s">
        <v>282</v>
      </c>
      <c r="D4824" s="97">
        <f>VLOOKUP(A4824,emop0321!D:E,2,0)</f>
        <v>821.37</v>
      </c>
      <c r="E4824" s="98"/>
      <c r="F4824" s="98"/>
    </row>
    <row r="4825" ht="11.25" customHeight="1">
      <c r="A4825" s="95" t="s">
        <v>9841</v>
      </c>
      <c r="B4825" s="96" t="s">
        <v>9842</v>
      </c>
      <c r="C4825" s="95" t="s">
        <v>282</v>
      </c>
      <c r="D4825" s="97">
        <f>VLOOKUP(A4825,emop0321!D:E,2,0)</f>
        <v>1660.06</v>
      </c>
      <c r="E4825" s="98"/>
      <c r="F4825" s="98"/>
    </row>
    <row r="4826" ht="11.25" customHeight="1">
      <c r="A4826" s="95" t="s">
        <v>9843</v>
      </c>
      <c r="B4826" s="96" t="s">
        <v>9844</v>
      </c>
      <c r="C4826" s="95" t="s">
        <v>282</v>
      </c>
      <c r="D4826" s="97">
        <f>VLOOKUP(A4826,emop0321!D:E,2,0)</f>
        <v>2120.38</v>
      </c>
      <c r="E4826" s="98"/>
      <c r="F4826" s="98"/>
    </row>
    <row r="4827" ht="11.25" customHeight="1">
      <c r="A4827" s="95" t="s">
        <v>9845</v>
      </c>
      <c r="B4827" s="96" t="s">
        <v>9846</v>
      </c>
      <c r="C4827" s="95" t="s">
        <v>282</v>
      </c>
      <c r="D4827" s="97">
        <f>VLOOKUP(A4827,emop0321!D:E,2,0)</f>
        <v>4589.52</v>
      </c>
      <c r="E4827" s="98"/>
      <c r="F4827" s="98"/>
    </row>
    <row r="4828" ht="11.25" customHeight="1">
      <c r="A4828" s="95" t="s">
        <v>9847</v>
      </c>
      <c r="B4828" s="96" t="s">
        <v>9848</v>
      </c>
      <c r="C4828" s="95" t="s">
        <v>282</v>
      </c>
      <c r="D4828" s="97">
        <f>VLOOKUP(A4828,emop0321!D:E,2,0)</f>
        <v>410.43</v>
      </c>
      <c r="E4828" s="98"/>
      <c r="F4828" s="98"/>
    </row>
    <row r="4829" ht="11.25" customHeight="1">
      <c r="A4829" s="95" t="s">
        <v>9849</v>
      </c>
      <c r="B4829" s="96" t="s">
        <v>9850</v>
      </c>
      <c r="C4829" s="95" t="s">
        <v>282</v>
      </c>
      <c r="D4829" s="97">
        <f>VLOOKUP(A4829,emop0321!D:E,2,0)</f>
        <v>480.91</v>
      </c>
      <c r="E4829" s="98"/>
      <c r="F4829" s="98"/>
    </row>
    <row r="4830" ht="11.25" customHeight="1">
      <c r="A4830" s="95" t="s">
        <v>9851</v>
      </c>
      <c r="B4830" s="96" t="s">
        <v>9852</v>
      </c>
      <c r="C4830" s="95" t="s">
        <v>282</v>
      </c>
      <c r="D4830" s="97">
        <f>VLOOKUP(A4830,emop0321!D:E,2,0)</f>
        <v>550.93</v>
      </c>
      <c r="E4830" s="98"/>
      <c r="F4830" s="98"/>
    </row>
    <row r="4831" ht="11.25" customHeight="1">
      <c r="A4831" s="95" t="s">
        <v>9853</v>
      </c>
      <c r="B4831" s="96" t="s">
        <v>9854</v>
      </c>
      <c r="C4831" s="95" t="s">
        <v>282</v>
      </c>
      <c r="D4831" s="97">
        <f>VLOOKUP(A4831,emop0321!D:E,2,0)</f>
        <v>709.8</v>
      </c>
      <c r="E4831" s="98"/>
      <c r="F4831" s="98"/>
    </row>
    <row r="4832" ht="11.25" customHeight="1">
      <c r="A4832" s="95" t="s">
        <v>9855</v>
      </c>
      <c r="B4832" s="96" t="s">
        <v>9856</v>
      </c>
      <c r="C4832" s="95" t="s">
        <v>282</v>
      </c>
      <c r="D4832" s="97">
        <f>VLOOKUP(A4832,emop0321!D:E,2,0)</f>
        <v>766.98</v>
      </c>
      <c r="E4832" s="98"/>
      <c r="F4832" s="98"/>
    </row>
    <row r="4833" ht="11.25" customHeight="1">
      <c r="A4833" s="95" t="s">
        <v>9857</v>
      </c>
      <c r="B4833" s="96" t="s">
        <v>9858</v>
      </c>
      <c r="C4833" s="95" t="s">
        <v>282</v>
      </c>
      <c r="D4833" s="97">
        <f>VLOOKUP(A4833,emop0321!D:E,2,0)</f>
        <v>950</v>
      </c>
      <c r="E4833" s="98"/>
      <c r="F4833" s="98"/>
    </row>
    <row r="4834" ht="11.25" customHeight="1">
      <c r="A4834" s="95" t="s">
        <v>9859</v>
      </c>
      <c r="B4834" s="96" t="s">
        <v>9860</v>
      </c>
      <c r="C4834" s="95" t="s">
        <v>282</v>
      </c>
      <c r="D4834" s="97">
        <f>VLOOKUP(A4834,emop0321!D:E,2,0)</f>
        <v>296</v>
      </c>
      <c r="E4834" s="98"/>
      <c r="F4834" s="98"/>
    </row>
    <row r="4835" ht="11.25" customHeight="1">
      <c r="A4835" s="95" t="s">
        <v>9861</v>
      </c>
      <c r="B4835" s="96" t="s">
        <v>9862</v>
      </c>
      <c r="C4835" s="95" t="s">
        <v>282</v>
      </c>
      <c r="D4835" s="97">
        <f>VLOOKUP(A4835,emop0321!D:E,2,0)</f>
        <v>175.2</v>
      </c>
      <c r="E4835" s="98"/>
      <c r="F4835" s="98"/>
    </row>
    <row r="4836" ht="11.25" customHeight="1">
      <c r="A4836" s="95" t="s">
        <v>9863</v>
      </c>
      <c r="B4836" s="96" t="s">
        <v>9864</v>
      </c>
      <c r="C4836" s="95" t="s">
        <v>3123</v>
      </c>
      <c r="D4836" s="97">
        <f>VLOOKUP(A4836,emop0321!D:E,2,0)</f>
        <v>56.22</v>
      </c>
      <c r="E4836" s="98"/>
      <c r="F4836" s="98"/>
    </row>
    <row r="4837" ht="11.25" customHeight="1">
      <c r="A4837" s="95" t="s">
        <v>9865</v>
      </c>
      <c r="B4837" s="96" t="s">
        <v>9866</v>
      </c>
      <c r="C4837" s="95" t="s">
        <v>282</v>
      </c>
      <c r="D4837" s="97">
        <f>VLOOKUP(A4837,emop0321!D:E,2,0)</f>
        <v>118.77</v>
      </c>
      <c r="E4837" s="98"/>
      <c r="F4837" s="98"/>
    </row>
    <row r="4838" ht="11.25" customHeight="1">
      <c r="A4838" s="95" t="s">
        <v>9867</v>
      </c>
      <c r="B4838" s="96" t="s">
        <v>9868</v>
      </c>
      <c r="C4838" s="95" t="s">
        <v>282</v>
      </c>
      <c r="D4838" s="97">
        <f>VLOOKUP(A4838,emop0321!D:E,2,0)</f>
        <v>41.22</v>
      </c>
      <c r="E4838" s="98"/>
      <c r="F4838" s="98"/>
    </row>
    <row r="4839" ht="11.25" customHeight="1">
      <c r="A4839" s="95" t="s">
        <v>9869</v>
      </c>
      <c r="B4839" s="96" t="s">
        <v>9870</v>
      </c>
      <c r="C4839" s="95" t="s">
        <v>282</v>
      </c>
      <c r="D4839" s="97">
        <f>VLOOKUP(A4839,emop0321!D:E,2,0)</f>
        <v>34.4</v>
      </c>
      <c r="E4839" s="98"/>
      <c r="F4839" s="98"/>
    </row>
    <row r="4840" ht="11.25" customHeight="1">
      <c r="A4840" s="95" t="s">
        <v>9871</v>
      </c>
      <c r="B4840" s="96" t="s">
        <v>9872</v>
      </c>
      <c r="C4840" s="95" t="s">
        <v>282</v>
      </c>
      <c r="D4840" s="97">
        <f>VLOOKUP(A4840,emop0321!D:E,2,0)</f>
        <v>79.16</v>
      </c>
      <c r="E4840" s="98"/>
      <c r="F4840" s="98"/>
    </row>
    <row r="4841" ht="11.25" customHeight="1">
      <c r="A4841" s="95" t="s">
        <v>9873</v>
      </c>
      <c r="B4841" s="96" t="s">
        <v>9874</v>
      </c>
      <c r="C4841" s="95" t="s">
        <v>282</v>
      </c>
      <c r="D4841" s="97">
        <f>VLOOKUP(A4841,emop0321!D:E,2,0)</f>
        <v>41.3</v>
      </c>
      <c r="E4841" s="98"/>
      <c r="F4841" s="98"/>
    </row>
    <row r="4842" ht="11.25" customHeight="1">
      <c r="A4842" s="95" t="s">
        <v>9875</v>
      </c>
      <c r="B4842" s="96" t="s">
        <v>9876</v>
      </c>
      <c r="C4842" s="95" t="s">
        <v>361</v>
      </c>
      <c r="D4842" s="97">
        <f>VLOOKUP(A4842,emop0321!D:E,2,0)</f>
        <v>121.4</v>
      </c>
      <c r="E4842" s="98"/>
      <c r="F4842" s="98"/>
    </row>
    <row r="4843" ht="11.25" customHeight="1">
      <c r="A4843" s="95" t="s">
        <v>9877</v>
      </c>
      <c r="B4843" s="96" t="s">
        <v>9878</v>
      </c>
      <c r="C4843" s="95" t="s">
        <v>514</v>
      </c>
      <c r="D4843" s="97">
        <f>VLOOKUP(A4843,emop0321!D:E,2,0)</f>
        <v>392.78</v>
      </c>
      <c r="E4843" s="98"/>
      <c r="F4843" s="98"/>
    </row>
    <row r="4844" ht="11.25" customHeight="1">
      <c r="A4844" s="95" t="s">
        <v>9879</v>
      </c>
      <c r="B4844" s="96" t="s">
        <v>9880</v>
      </c>
      <c r="C4844" s="95" t="s">
        <v>514</v>
      </c>
      <c r="D4844" s="97">
        <f>VLOOKUP(A4844,emop0321!D:E,2,0)</f>
        <v>479.04</v>
      </c>
      <c r="E4844" s="98"/>
      <c r="F4844" s="98"/>
    </row>
    <row r="4845" ht="11.25" customHeight="1">
      <c r="A4845" s="95" t="s">
        <v>9881</v>
      </c>
      <c r="B4845" s="96" t="s">
        <v>9882</v>
      </c>
      <c r="C4845" s="95" t="s">
        <v>361</v>
      </c>
      <c r="D4845" s="97">
        <f>VLOOKUP(A4845,emop0321!D:E,2,0)</f>
        <v>312.41</v>
      </c>
      <c r="E4845" s="98"/>
      <c r="F4845" s="98"/>
    </row>
    <row r="4846" ht="11.25" customHeight="1">
      <c r="A4846" s="95" t="s">
        <v>9883</v>
      </c>
      <c r="B4846" s="96" t="s">
        <v>9884</v>
      </c>
      <c r="C4846" s="95" t="s">
        <v>361</v>
      </c>
      <c r="D4846" s="97">
        <f>VLOOKUP(A4846,emop0321!D:E,2,0)</f>
        <v>92.54</v>
      </c>
      <c r="E4846" s="98"/>
      <c r="F4846" s="98"/>
    </row>
    <row r="4847" ht="11.25" customHeight="1">
      <c r="A4847" s="95" t="s">
        <v>9885</v>
      </c>
      <c r="B4847" s="96" t="s">
        <v>9886</v>
      </c>
      <c r="C4847" s="95" t="s">
        <v>361</v>
      </c>
      <c r="D4847" s="97">
        <f>VLOOKUP(A4847,emop0321!D:E,2,0)</f>
        <v>242.84</v>
      </c>
      <c r="E4847" s="98"/>
      <c r="F4847" s="98"/>
    </row>
    <row r="4848" ht="11.25" customHeight="1">
      <c r="A4848" s="95" t="s">
        <v>9887</v>
      </c>
      <c r="B4848" s="96" t="s">
        <v>9888</v>
      </c>
      <c r="C4848" s="95" t="s">
        <v>361</v>
      </c>
      <c r="D4848" s="97">
        <f>VLOOKUP(A4848,emop0321!D:E,2,0)</f>
        <v>348.22</v>
      </c>
      <c r="E4848" s="98"/>
      <c r="F4848" s="98"/>
    </row>
    <row r="4849" ht="11.25" customHeight="1">
      <c r="A4849" s="95" t="s">
        <v>9889</v>
      </c>
      <c r="B4849" s="96" t="s">
        <v>9890</v>
      </c>
      <c r="C4849" s="95" t="s">
        <v>361</v>
      </c>
      <c r="D4849" s="97">
        <f>VLOOKUP(A4849,emop0321!D:E,2,0)</f>
        <v>118.22</v>
      </c>
      <c r="E4849" s="98"/>
      <c r="F4849" s="98"/>
    </row>
    <row r="4850" ht="11.25" customHeight="1">
      <c r="A4850" s="95" t="s">
        <v>9891</v>
      </c>
      <c r="B4850" s="96" t="s">
        <v>9892</v>
      </c>
      <c r="C4850" s="95" t="s">
        <v>361</v>
      </c>
      <c r="D4850" s="97">
        <f>VLOOKUP(A4850,emop0321!D:E,2,0)</f>
        <v>292.24</v>
      </c>
      <c r="E4850" s="98"/>
      <c r="F4850" s="98"/>
    </row>
    <row r="4851" ht="11.25" customHeight="1">
      <c r="A4851" s="95" t="s">
        <v>9893</v>
      </c>
      <c r="B4851" s="96" t="s">
        <v>9894</v>
      </c>
      <c r="C4851" s="95" t="s">
        <v>361</v>
      </c>
      <c r="D4851" s="97">
        <f>VLOOKUP(A4851,emop0321!D:E,2,0)</f>
        <v>417.45</v>
      </c>
      <c r="E4851" s="98"/>
      <c r="F4851" s="98"/>
    </row>
    <row r="4852" ht="11.25" customHeight="1">
      <c r="A4852" s="95" t="s">
        <v>9895</v>
      </c>
      <c r="B4852" s="96" t="s">
        <v>9896</v>
      </c>
      <c r="C4852" s="95" t="s">
        <v>361</v>
      </c>
      <c r="D4852" s="97">
        <f>VLOOKUP(A4852,emop0321!D:E,2,0)</f>
        <v>137.96</v>
      </c>
      <c r="E4852" s="98"/>
      <c r="F4852" s="98"/>
    </row>
    <row r="4853" ht="11.25" customHeight="1">
      <c r="A4853" s="95" t="s">
        <v>9897</v>
      </c>
      <c r="B4853" s="96" t="s">
        <v>9898</v>
      </c>
      <c r="C4853" s="95" t="s">
        <v>361</v>
      </c>
      <c r="D4853" s="97">
        <f>VLOOKUP(A4853,emop0321!D:E,2,0)</f>
        <v>323.04</v>
      </c>
      <c r="E4853" s="98"/>
      <c r="F4853" s="98"/>
    </row>
    <row r="4854" ht="11.25" customHeight="1">
      <c r="A4854" s="95" t="s">
        <v>9899</v>
      </c>
      <c r="B4854" s="96" t="s">
        <v>9900</v>
      </c>
      <c r="C4854" s="95" t="s">
        <v>361</v>
      </c>
      <c r="D4854" s="97">
        <f>VLOOKUP(A4854,emop0321!D:E,2,0)</f>
        <v>464.32</v>
      </c>
      <c r="E4854" s="98"/>
      <c r="F4854" s="98"/>
    </row>
    <row r="4855" ht="11.25" customHeight="1">
      <c r="A4855" s="95" t="s">
        <v>9901</v>
      </c>
      <c r="B4855" s="96" t="s">
        <v>9902</v>
      </c>
      <c r="C4855" s="95" t="s">
        <v>361</v>
      </c>
      <c r="D4855" s="97">
        <f>VLOOKUP(A4855,emop0321!D:E,2,0)</f>
        <v>166.47</v>
      </c>
      <c r="E4855" s="98"/>
      <c r="F4855" s="98"/>
    </row>
    <row r="4856" ht="11.25" customHeight="1">
      <c r="A4856" s="95" t="s">
        <v>9903</v>
      </c>
      <c r="B4856" s="96" t="s">
        <v>9904</v>
      </c>
      <c r="C4856" s="95" t="s">
        <v>361</v>
      </c>
      <c r="D4856" s="97">
        <f>VLOOKUP(A4856,emop0321!D:E,2,0)</f>
        <v>377.95</v>
      </c>
      <c r="E4856" s="98"/>
      <c r="F4856" s="98"/>
    </row>
    <row r="4857" ht="11.25" customHeight="1">
      <c r="A4857" s="95" t="s">
        <v>9905</v>
      </c>
      <c r="B4857" s="96" t="s">
        <v>9906</v>
      </c>
      <c r="C4857" s="95" t="s">
        <v>361</v>
      </c>
      <c r="D4857" s="97">
        <f>VLOOKUP(A4857,emop0321!D:E,2,0)</f>
        <v>540.23</v>
      </c>
      <c r="E4857" s="98"/>
      <c r="F4857" s="98"/>
    </row>
    <row r="4858" ht="11.25" customHeight="1">
      <c r="A4858" s="95" t="s">
        <v>9907</v>
      </c>
      <c r="B4858" s="96" t="s">
        <v>9908</v>
      </c>
      <c r="C4858" s="95" t="s">
        <v>361</v>
      </c>
      <c r="D4858" s="97">
        <f>VLOOKUP(A4858,emop0321!D:E,2,0)</f>
        <v>185.89</v>
      </c>
      <c r="E4858" s="98"/>
      <c r="F4858" s="98"/>
    </row>
    <row r="4859" ht="11.25" customHeight="1">
      <c r="A4859" s="95" t="s">
        <v>9909</v>
      </c>
      <c r="B4859" s="96" t="s">
        <v>9910</v>
      </c>
      <c r="C4859" s="95" t="s">
        <v>361</v>
      </c>
      <c r="D4859" s="97">
        <f>VLOOKUP(A4859,emop0321!D:E,2,0)</f>
        <v>413.81</v>
      </c>
      <c r="E4859" s="98"/>
      <c r="F4859" s="98"/>
    </row>
    <row r="4860" ht="11.25" customHeight="1">
      <c r="A4860" s="95" t="s">
        <v>9911</v>
      </c>
      <c r="B4860" s="96" t="s">
        <v>9912</v>
      </c>
      <c r="C4860" s="95" t="s">
        <v>361</v>
      </c>
      <c r="D4860" s="97">
        <f>VLOOKUP(A4860,emop0321!D:E,2,0)</f>
        <v>587.68</v>
      </c>
      <c r="E4860" s="98"/>
      <c r="F4860" s="98"/>
    </row>
    <row r="4861" ht="11.25" customHeight="1">
      <c r="A4861" s="95" t="s">
        <v>9913</v>
      </c>
      <c r="B4861" s="96" t="s">
        <v>9914</v>
      </c>
      <c r="C4861" s="95" t="s">
        <v>361</v>
      </c>
      <c r="D4861" s="97">
        <f>VLOOKUP(A4861,emop0321!D:E,2,0)</f>
        <v>211.09</v>
      </c>
      <c r="E4861" s="98"/>
      <c r="F4861" s="98"/>
    </row>
    <row r="4862" ht="11.25" customHeight="1">
      <c r="A4862" s="95" t="s">
        <v>9915</v>
      </c>
      <c r="B4862" s="96" t="s">
        <v>9916</v>
      </c>
      <c r="C4862" s="95" t="s">
        <v>361</v>
      </c>
      <c r="D4862" s="97">
        <f>VLOOKUP(A4862,emop0321!D:E,2,0)</f>
        <v>456.21</v>
      </c>
      <c r="E4862" s="98"/>
      <c r="F4862" s="98"/>
    </row>
    <row r="4863" ht="11.25" customHeight="1">
      <c r="A4863" s="95" t="s">
        <v>9917</v>
      </c>
      <c r="B4863" s="96" t="s">
        <v>9918</v>
      </c>
      <c r="C4863" s="95" t="s">
        <v>361</v>
      </c>
      <c r="D4863" s="97">
        <f>VLOOKUP(A4863,emop0321!D:E,2,0)</f>
        <v>660.62</v>
      </c>
      <c r="E4863" s="98"/>
      <c r="F4863" s="98"/>
    </row>
    <row r="4864" ht="11.25" customHeight="1">
      <c r="A4864" s="95" t="s">
        <v>9919</v>
      </c>
      <c r="B4864" s="96" t="s">
        <v>9920</v>
      </c>
      <c r="C4864" s="95" t="s">
        <v>361</v>
      </c>
      <c r="D4864" s="97">
        <f>VLOOKUP(A4864,emop0321!D:E,2,0)</f>
        <v>45.28</v>
      </c>
      <c r="E4864" s="98"/>
      <c r="F4864" s="98"/>
    </row>
    <row r="4865" ht="11.25" customHeight="1">
      <c r="A4865" s="95" t="s">
        <v>9921</v>
      </c>
      <c r="B4865" s="96" t="s">
        <v>9922</v>
      </c>
      <c r="C4865" s="95" t="s">
        <v>361</v>
      </c>
      <c r="D4865" s="97">
        <f>VLOOKUP(A4865,emop0321!D:E,2,0)</f>
        <v>16.46</v>
      </c>
      <c r="E4865" s="98"/>
      <c r="F4865" s="98"/>
    </row>
    <row r="4866" ht="11.25" customHeight="1">
      <c r="A4866" s="95" t="s">
        <v>9923</v>
      </c>
      <c r="B4866" s="96" t="s">
        <v>9924</v>
      </c>
      <c r="C4866" s="95" t="s">
        <v>361</v>
      </c>
      <c r="D4866" s="97">
        <f>VLOOKUP(A4866,emop0321!D:E,2,0)</f>
        <v>47.52</v>
      </c>
      <c r="E4866" s="98"/>
      <c r="F4866" s="98"/>
    </row>
    <row r="4867" ht="11.25" customHeight="1">
      <c r="A4867" s="95" t="s">
        <v>9925</v>
      </c>
      <c r="B4867" s="96" t="s">
        <v>9926</v>
      </c>
      <c r="C4867" s="95" t="s">
        <v>361</v>
      </c>
      <c r="D4867" s="97">
        <f>VLOOKUP(A4867,emop0321!D:E,2,0)</f>
        <v>17.26</v>
      </c>
      <c r="E4867" s="98"/>
      <c r="F4867" s="98"/>
    </row>
    <row r="4868" ht="11.25" customHeight="1">
      <c r="A4868" s="95" t="s">
        <v>9927</v>
      </c>
      <c r="B4868" s="96" t="s">
        <v>9928</v>
      </c>
      <c r="C4868" s="95" t="s">
        <v>361</v>
      </c>
      <c r="D4868" s="97">
        <f>VLOOKUP(A4868,emop0321!D:E,2,0)</f>
        <v>49.76</v>
      </c>
      <c r="E4868" s="98"/>
      <c r="F4868" s="98"/>
    </row>
    <row r="4869" ht="11.25" customHeight="1">
      <c r="A4869" s="95" t="s">
        <v>9929</v>
      </c>
      <c r="B4869" s="96" t="s">
        <v>9930</v>
      </c>
      <c r="C4869" s="95" t="s">
        <v>361</v>
      </c>
      <c r="D4869" s="97">
        <f>VLOOKUP(A4869,emop0321!D:E,2,0)</f>
        <v>18.06</v>
      </c>
      <c r="E4869" s="98"/>
      <c r="F4869" s="98"/>
    </row>
    <row r="4870" ht="11.25" customHeight="1">
      <c r="A4870" s="95" t="s">
        <v>9931</v>
      </c>
      <c r="B4870" s="96" t="s">
        <v>9932</v>
      </c>
      <c r="C4870" s="95" t="s">
        <v>361</v>
      </c>
      <c r="D4870" s="97">
        <f>VLOOKUP(A4870,emop0321!D:E,2,0)</f>
        <v>53.86</v>
      </c>
      <c r="E4870" s="98"/>
      <c r="F4870" s="98"/>
    </row>
    <row r="4871" ht="11.25" customHeight="1">
      <c r="A4871" s="95" t="s">
        <v>9933</v>
      </c>
      <c r="B4871" s="96" t="s">
        <v>9934</v>
      </c>
      <c r="C4871" s="95" t="s">
        <v>361</v>
      </c>
      <c r="D4871" s="97">
        <f>VLOOKUP(A4871,emop0321!D:E,2,0)</f>
        <v>19.81</v>
      </c>
      <c r="E4871" s="98"/>
      <c r="F4871" s="98"/>
    </row>
    <row r="4872" ht="11.25" customHeight="1">
      <c r="A4872" s="95" t="s">
        <v>9935</v>
      </c>
      <c r="B4872" s="96" t="s">
        <v>9936</v>
      </c>
      <c r="C4872" s="95" t="s">
        <v>361</v>
      </c>
      <c r="D4872" s="97">
        <f>VLOOKUP(A4872,emop0321!D:E,2,0)</f>
        <v>68.55</v>
      </c>
      <c r="E4872" s="98"/>
      <c r="F4872" s="98"/>
    </row>
    <row r="4873" ht="11.25" customHeight="1">
      <c r="A4873" s="95" t="s">
        <v>9937</v>
      </c>
      <c r="B4873" s="96" t="s">
        <v>9938</v>
      </c>
      <c r="C4873" s="95" t="s">
        <v>361</v>
      </c>
      <c r="D4873" s="97">
        <f>VLOOKUP(A4873,emop0321!D:E,2,0)</f>
        <v>25.41</v>
      </c>
      <c r="E4873" s="98"/>
      <c r="F4873" s="98"/>
    </row>
    <row r="4874" ht="11.25" customHeight="1">
      <c r="A4874" s="95" t="s">
        <v>9939</v>
      </c>
      <c r="B4874" s="96" t="s">
        <v>9940</v>
      </c>
      <c r="C4874" s="95" t="s">
        <v>361</v>
      </c>
      <c r="D4874" s="97">
        <f>VLOOKUP(A4874,emop0321!D:E,2,0)</f>
        <v>84.67</v>
      </c>
      <c r="E4874" s="98"/>
      <c r="F4874" s="98"/>
    </row>
    <row r="4875" ht="11.25" customHeight="1">
      <c r="A4875" s="95" t="s">
        <v>9941</v>
      </c>
      <c r="B4875" s="96" t="s">
        <v>9942</v>
      </c>
      <c r="C4875" s="95" t="s">
        <v>361</v>
      </c>
      <c r="D4875" s="97">
        <f>VLOOKUP(A4875,emop0321!D:E,2,0)</f>
        <v>33.49</v>
      </c>
      <c r="E4875" s="98"/>
      <c r="F4875" s="98"/>
    </row>
    <row r="4876" ht="11.25" customHeight="1">
      <c r="A4876" s="95" t="s">
        <v>9943</v>
      </c>
      <c r="B4876" s="96" t="s">
        <v>9944</v>
      </c>
      <c r="C4876" s="95" t="s">
        <v>361</v>
      </c>
      <c r="D4876" s="97">
        <f>VLOOKUP(A4876,emop0321!D:E,2,0)</f>
        <v>87.2</v>
      </c>
      <c r="E4876" s="98"/>
      <c r="F4876" s="98"/>
    </row>
    <row r="4877" ht="11.25" customHeight="1">
      <c r="A4877" s="95" t="s">
        <v>9945</v>
      </c>
      <c r="B4877" s="96" t="s">
        <v>9946</v>
      </c>
      <c r="C4877" s="95" t="s">
        <v>361</v>
      </c>
      <c r="D4877" s="97">
        <f>VLOOKUP(A4877,emop0321!D:E,2,0)</f>
        <v>34.3</v>
      </c>
      <c r="E4877" s="98"/>
      <c r="F4877" s="98"/>
    </row>
    <row r="4878" ht="11.25" customHeight="1">
      <c r="A4878" s="95" t="s">
        <v>9947</v>
      </c>
      <c r="B4878" s="96" t="s">
        <v>9948</v>
      </c>
      <c r="C4878" s="95" t="s">
        <v>361</v>
      </c>
      <c r="D4878" s="97">
        <f>VLOOKUP(A4878,emop0321!D:E,2,0)</f>
        <v>90.36</v>
      </c>
      <c r="E4878" s="98"/>
      <c r="F4878" s="98"/>
    </row>
    <row r="4879" ht="11.25" customHeight="1">
      <c r="A4879" s="95" t="s">
        <v>9949</v>
      </c>
      <c r="B4879" s="96" t="s">
        <v>9950</v>
      </c>
      <c r="C4879" s="95" t="s">
        <v>361</v>
      </c>
      <c r="D4879" s="97">
        <f>VLOOKUP(A4879,emop0321!D:E,2,0)</f>
        <v>35.51</v>
      </c>
      <c r="E4879" s="98"/>
      <c r="F4879" s="98"/>
    </row>
    <row r="4880" ht="11.25" customHeight="1">
      <c r="A4880" s="95" t="s">
        <v>9951</v>
      </c>
      <c r="B4880" s="96" t="s">
        <v>9952</v>
      </c>
      <c r="C4880" s="95" t="s">
        <v>361</v>
      </c>
      <c r="D4880" s="97">
        <f>VLOOKUP(A4880,emop0321!D:E,2,0)</f>
        <v>112.53</v>
      </c>
      <c r="E4880" s="98"/>
      <c r="F4880" s="98"/>
    </row>
    <row r="4881" ht="11.25" customHeight="1">
      <c r="A4881" s="95" t="s">
        <v>9953</v>
      </c>
      <c r="B4881" s="96" t="s">
        <v>9954</v>
      </c>
      <c r="C4881" s="95" t="s">
        <v>361</v>
      </c>
      <c r="D4881" s="97">
        <f>VLOOKUP(A4881,emop0321!D:E,2,0)</f>
        <v>44.78</v>
      </c>
      <c r="E4881" s="98"/>
      <c r="F4881" s="98"/>
    </row>
    <row r="4882" ht="11.25" customHeight="1">
      <c r="A4882" s="95" t="s">
        <v>9955</v>
      </c>
      <c r="B4882" s="96" t="s">
        <v>9956</v>
      </c>
      <c r="C4882" s="95" t="s">
        <v>361</v>
      </c>
      <c r="D4882" s="97">
        <f>VLOOKUP(A4882,emop0321!D:E,2,0)</f>
        <v>175.68</v>
      </c>
      <c r="E4882" s="98"/>
      <c r="F4882" s="98"/>
    </row>
    <row r="4883" ht="11.25" customHeight="1">
      <c r="A4883" s="95" t="s">
        <v>9957</v>
      </c>
      <c r="B4883" s="96" t="s">
        <v>9958</v>
      </c>
      <c r="C4883" s="95" t="s">
        <v>361</v>
      </c>
      <c r="D4883" s="97">
        <f>VLOOKUP(A4883,emop0321!D:E,2,0)</f>
        <v>66.98</v>
      </c>
      <c r="E4883" s="98"/>
      <c r="F4883" s="98"/>
    </row>
    <row r="4884" ht="11.25" customHeight="1">
      <c r="A4884" s="95" t="s">
        <v>9959</v>
      </c>
      <c r="B4884" s="96" t="s">
        <v>9960</v>
      </c>
      <c r="C4884" s="95" t="s">
        <v>361</v>
      </c>
      <c r="D4884" s="97">
        <f>VLOOKUP(A4884,emop0321!D:E,2,0)</f>
        <v>306.46</v>
      </c>
      <c r="E4884" s="98"/>
      <c r="F4884" s="98"/>
    </row>
    <row r="4885" ht="11.25" customHeight="1">
      <c r="A4885" s="95" t="s">
        <v>9961</v>
      </c>
      <c r="B4885" s="96" t="s">
        <v>9962</v>
      </c>
      <c r="C4885" s="95" t="s">
        <v>361</v>
      </c>
      <c r="D4885" s="97">
        <f>VLOOKUP(A4885,emop0321!D:E,2,0)</f>
        <v>117.63</v>
      </c>
      <c r="E4885" s="98"/>
      <c r="F4885" s="98"/>
    </row>
    <row r="4886" ht="11.25" customHeight="1">
      <c r="A4886" s="95" t="s">
        <v>9963</v>
      </c>
      <c r="B4886" s="96" t="s">
        <v>9964</v>
      </c>
      <c r="C4886" s="95" t="s">
        <v>361</v>
      </c>
      <c r="D4886" s="97">
        <f>VLOOKUP(A4886,emop0321!D:E,2,0)</f>
        <v>276.74</v>
      </c>
      <c r="E4886" s="98"/>
      <c r="F4886" s="98"/>
    </row>
    <row r="4887" ht="11.25" customHeight="1">
      <c r="A4887" s="95" t="s">
        <v>9965</v>
      </c>
      <c r="B4887" s="96" t="s">
        <v>9966</v>
      </c>
      <c r="C4887" s="95" t="s">
        <v>361</v>
      </c>
      <c r="D4887" s="97">
        <f>VLOOKUP(A4887,emop0321!D:E,2,0)</f>
        <v>325.57</v>
      </c>
      <c r="E4887" s="98"/>
      <c r="F4887" s="98"/>
    </row>
    <row r="4888" ht="11.25" customHeight="1">
      <c r="A4888" s="95" t="s">
        <v>9967</v>
      </c>
      <c r="B4888" s="96" t="s">
        <v>9968</v>
      </c>
      <c r="C4888" s="95" t="s">
        <v>361</v>
      </c>
      <c r="D4888" s="97">
        <f>VLOOKUP(A4888,emop0321!D:E,2,0)</f>
        <v>465.73</v>
      </c>
      <c r="E4888" s="98"/>
      <c r="F4888" s="98"/>
    </row>
    <row r="4889" ht="11.25" customHeight="1">
      <c r="A4889" s="95" t="s">
        <v>9969</v>
      </c>
      <c r="B4889" s="96" t="s">
        <v>9970</v>
      </c>
      <c r="C4889" s="95" t="s">
        <v>361</v>
      </c>
      <c r="D4889" s="97">
        <f>VLOOKUP(A4889,emop0321!D:E,2,0)</f>
        <v>43.5</v>
      </c>
      <c r="E4889" s="98"/>
      <c r="F4889" s="98"/>
    </row>
    <row r="4890" ht="11.25" customHeight="1">
      <c r="A4890" s="95" t="s">
        <v>9971</v>
      </c>
      <c r="B4890" s="96" t="s">
        <v>9972</v>
      </c>
      <c r="C4890" s="95" t="s">
        <v>361</v>
      </c>
      <c r="D4890" s="97">
        <f>VLOOKUP(A4890,emop0321!D:E,2,0)</f>
        <v>56.4</v>
      </c>
      <c r="E4890" s="98"/>
      <c r="F4890" s="98"/>
    </row>
    <row r="4891" ht="11.25" customHeight="1">
      <c r="A4891" s="95" t="s">
        <v>9973</v>
      </c>
      <c r="B4891" s="96" t="s">
        <v>9974</v>
      </c>
      <c r="C4891" s="95" t="s">
        <v>361</v>
      </c>
      <c r="D4891" s="97">
        <f>VLOOKUP(A4891,emop0321!D:E,2,0)</f>
        <v>66.61</v>
      </c>
      <c r="E4891" s="98"/>
      <c r="F4891" s="98"/>
    </row>
    <row r="4892" ht="11.25" customHeight="1">
      <c r="A4892" s="95" t="s">
        <v>9975</v>
      </c>
      <c r="B4892" s="96" t="s">
        <v>9976</v>
      </c>
      <c r="C4892" s="95" t="s">
        <v>361</v>
      </c>
      <c r="D4892" s="97">
        <f>VLOOKUP(A4892,emop0321!D:E,2,0)</f>
        <v>82.37</v>
      </c>
      <c r="E4892" s="98"/>
      <c r="F4892" s="98"/>
    </row>
    <row r="4893" ht="11.25" customHeight="1">
      <c r="A4893" s="95" t="s">
        <v>9977</v>
      </c>
      <c r="B4893" s="96" t="s">
        <v>9978</v>
      </c>
      <c r="C4893" s="95" t="s">
        <v>361</v>
      </c>
      <c r="D4893" s="97">
        <f>VLOOKUP(A4893,emop0321!D:E,2,0)</f>
        <v>100.22</v>
      </c>
      <c r="E4893" s="98"/>
      <c r="F4893" s="98"/>
    </row>
    <row r="4894" ht="11.25" customHeight="1">
      <c r="A4894" s="95" t="s">
        <v>9979</v>
      </c>
      <c r="B4894" s="96" t="s">
        <v>9980</v>
      </c>
      <c r="C4894" s="95" t="s">
        <v>361</v>
      </c>
      <c r="D4894" s="97">
        <f>VLOOKUP(A4894,emop0321!D:E,2,0)</f>
        <v>133.43</v>
      </c>
      <c r="E4894" s="98"/>
      <c r="F4894" s="98"/>
    </row>
    <row r="4895" ht="11.25" customHeight="1">
      <c r="A4895" s="95" t="s">
        <v>9981</v>
      </c>
      <c r="B4895" s="96" t="s">
        <v>9982</v>
      </c>
      <c r="C4895" s="95" t="s">
        <v>361</v>
      </c>
      <c r="D4895" s="97">
        <f>VLOOKUP(A4895,emop0321!D:E,2,0)</f>
        <v>156.4</v>
      </c>
      <c r="E4895" s="98"/>
      <c r="F4895" s="98"/>
    </row>
    <row r="4896" ht="11.25" customHeight="1">
      <c r="A4896" s="95" t="s">
        <v>9983</v>
      </c>
      <c r="B4896" s="96" t="s">
        <v>9984</v>
      </c>
      <c r="C4896" s="95" t="s">
        <v>361</v>
      </c>
      <c r="D4896" s="97">
        <f>VLOOKUP(A4896,emop0321!D:E,2,0)</f>
        <v>267.6</v>
      </c>
      <c r="E4896" s="98"/>
      <c r="F4896" s="98"/>
    </row>
    <row r="4897" ht="11.25" customHeight="1">
      <c r="A4897" s="95" t="s">
        <v>9985</v>
      </c>
      <c r="B4897" s="96" t="s">
        <v>9986</v>
      </c>
      <c r="C4897" s="95" t="s">
        <v>361</v>
      </c>
      <c r="D4897" s="97">
        <f>VLOOKUP(A4897,emop0321!D:E,2,0)</f>
        <v>94.2</v>
      </c>
      <c r="E4897" s="98"/>
      <c r="F4897" s="98"/>
    </row>
    <row r="4898" ht="11.25" customHeight="1">
      <c r="A4898" s="95" t="s">
        <v>9987</v>
      </c>
      <c r="B4898" s="96" t="s">
        <v>9988</v>
      </c>
      <c r="C4898" s="95" t="s">
        <v>361</v>
      </c>
      <c r="D4898" s="97">
        <f>VLOOKUP(A4898,emop0321!D:E,2,0)</f>
        <v>127.7</v>
      </c>
      <c r="E4898" s="98"/>
      <c r="F4898" s="98"/>
    </row>
    <row r="4899" ht="11.25" customHeight="1">
      <c r="A4899" s="95" t="s">
        <v>9989</v>
      </c>
      <c r="B4899" s="96" t="s">
        <v>9990</v>
      </c>
      <c r="C4899" s="95" t="s">
        <v>361</v>
      </c>
      <c r="D4899" s="97">
        <f>VLOOKUP(A4899,emop0321!D:E,2,0)</f>
        <v>162.6</v>
      </c>
      <c r="E4899" s="98"/>
      <c r="F4899" s="98"/>
    </row>
    <row r="4900" ht="11.25" customHeight="1">
      <c r="A4900" s="95" t="s">
        <v>9991</v>
      </c>
      <c r="B4900" s="96" t="s">
        <v>9992</v>
      </c>
      <c r="C4900" s="95" t="s">
        <v>361</v>
      </c>
      <c r="D4900" s="97">
        <f>VLOOKUP(A4900,emop0321!D:E,2,0)</f>
        <v>197.2</v>
      </c>
      <c r="E4900" s="98"/>
      <c r="F4900" s="98"/>
    </row>
    <row r="4901" ht="11.25" customHeight="1">
      <c r="A4901" s="95" t="s">
        <v>9993</v>
      </c>
      <c r="B4901" s="96" t="s">
        <v>9994</v>
      </c>
      <c r="C4901" s="95" t="s">
        <v>361</v>
      </c>
      <c r="D4901" s="97">
        <f>VLOOKUP(A4901,emop0321!D:E,2,0)</f>
        <v>275.5</v>
      </c>
      <c r="E4901" s="98"/>
      <c r="F4901" s="98"/>
    </row>
    <row r="4902" ht="11.25" customHeight="1">
      <c r="A4902" s="95" t="s">
        <v>9995</v>
      </c>
      <c r="B4902" s="96" t="s">
        <v>9996</v>
      </c>
      <c r="C4902" s="95" t="s">
        <v>361</v>
      </c>
      <c r="D4902" s="97">
        <f>VLOOKUP(A4902,emop0321!D:E,2,0)</f>
        <v>391</v>
      </c>
      <c r="E4902" s="98"/>
      <c r="F4902" s="98"/>
    </row>
    <row r="4903" ht="11.25" customHeight="1">
      <c r="A4903" s="95" t="s">
        <v>9997</v>
      </c>
      <c r="B4903" s="96" t="s">
        <v>9998</v>
      </c>
      <c r="C4903" s="95" t="s">
        <v>361</v>
      </c>
      <c r="D4903" s="97">
        <f>VLOOKUP(A4903,emop0321!D:E,2,0)</f>
        <v>426</v>
      </c>
      <c r="E4903" s="98"/>
      <c r="F4903" s="98"/>
    </row>
    <row r="4904" ht="11.25" customHeight="1">
      <c r="A4904" s="95" t="s">
        <v>9999</v>
      </c>
      <c r="B4904" s="96" t="s">
        <v>10000</v>
      </c>
      <c r="C4904" s="95" t="s">
        <v>361</v>
      </c>
      <c r="D4904" s="97">
        <f>VLOOKUP(A4904,emop0321!D:E,2,0)</f>
        <v>560</v>
      </c>
      <c r="E4904" s="98"/>
      <c r="F4904" s="98"/>
    </row>
    <row r="4905" ht="11.25" customHeight="1">
      <c r="A4905" s="95" t="s">
        <v>10001</v>
      </c>
      <c r="B4905" s="96" t="s">
        <v>10002</v>
      </c>
      <c r="C4905" s="95" t="s">
        <v>361</v>
      </c>
      <c r="D4905" s="97">
        <f>VLOOKUP(A4905,emop0321!D:E,2,0)</f>
        <v>50</v>
      </c>
      <c r="E4905" s="98"/>
      <c r="F4905" s="98"/>
    </row>
    <row r="4906" ht="11.25" customHeight="1">
      <c r="A4906" s="95" t="s">
        <v>10003</v>
      </c>
      <c r="B4906" s="96" t="s">
        <v>10004</v>
      </c>
      <c r="C4906" s="95" t="s">
        <v>361</v>
      </c>
      <c r="D4906" s="97">
        <f>VLOOKUP(A4906,emop0321!D:E,2,0)</f>
        <v>52</v>
      </c>
      <c r="E4906" s="98"/>
      <c r="F4906" s="98"/>
    </row>
    <row r="4907" ht="11.25" customHeight="1">
      <c r="A4907" s="95" t="s">
        <v>10005</v>
      </c>
      <c r="B4907" s="96" t="s">
        <v>10006</v>
      </c>
      <c r="C4907" s="95" t="s">
        <v>361</v>
      </c>
      <c r="D4907" s="97">
        <f>VLOOKUP(A4907,emop0321!D:E,2,0)</f>
        <v>58</v>
      </c>
      <c r="E4907" s="98"/>
      <c r="F4907" s="98"/>
    </row>
    <row r="4908" ht="11.25" customHeight="1">
      <c r="A4908" s="95" t="s">
        <v>10007</v>
      </c>
      <c r="B4908" s="96" t="s">
        <v>10008</v>
      </c>
      <c r="C4908" s="95" t="s">
        <v>361</v>
      </c>
      <c r="D4908" s="97">
        <f>VLOOKUP(A4908,emop0321!D:E,2,0)</f>
        <v>58</v>
      </c>
      <c r="E4908" s="98"/>
      <c r="F4908" s="98"/>
    </row>
    <row r="4909" ht="11.25" customHeight="1">
      <c r="A4909" s="95" t="s">
        <v>10009</v>
      </c>
      <c r="B4909" s="96" t="s">
        <v>10010</v>
      </c>
      <c r="C4909" s="95" t="s">
        <v>361</v>
      </c>
      <c r="D4909" s="97">
        <f>VLOOKUP(A4909,emop0321!D:E,2,0)</f>
        <v>65</v>
      </c>
      <c r="E4909" s="98"/>
      <c r="F4909" s="98"/>
    </row>
    <row r="4910" ht="11.25" customHeight="1">
      <c r="A4910" s="95" t="s">
        <v>10011</v>
      </c>
      <c r="B4910" s="96" t="s">
        <v>10012</v>
      </c>
      <c r="C4910" s="95" t="s">
        <v>361</v>
      </c>
      <c r="D4910" s="97">
        <f>VLOOKUP(A4910,emop0321!D:E,2,0)</f>
        <v>77</v>
      </c>
      <c r="E4910" s="98"/>
      <c r="F4910" s="98"/>
    </row>
    <row r="4911" ht="11.25" customHeight="1">
      <c r="A4911" s="95" t="s">
        <v>10013</v>
      </c>
      <c r="B4911" s="96" t="s">
        <v>10014</v>
      </c>
      <c r="C4911" s="95" t="s">
        <v>361</v>
      </c>
      <c r="D4911" s="97">
        <f>VLOOKUP(A4911,emop0321!D:E,2,0)</f>
        <v>133.46</v>
      </c>
      <c r="E4911" s="98"/>
      <c r="F4911" s="98"/>
    </row>
    <row r="4912" ht="11.25" customHeight="1">
      <c r="A4912" s="95" t="s">
        <v>10015</v>
      </c>
      <c r="B4912" s="96" t="s">
        <v>10016</v>
      </c>
      <c r="C4912" s="95" t="s">
        <v>361</v>
      </c>
      <c r="D4912" s="97">
        <f>VLOOKUP(A4912,emop0321!D:E,2,0)</f>
        <v>139.2</v>
      </c>
      <c r="E4912" s="98"/>
      <c r="F4912" s="98"/>
    </row>
    <row r="4913" ht="11.25" customHeight="1">
      <c r="A4913" s="95" t="s">
        <v>10017</v>
      </c>
      <c r="B4913" s="96" t="s">
        <v>10018</v>
      </c>
      <c r="C4913" s="95" t="s">
        <v>282</v>
      </c>
      <c r="D4913" s="97">
        <f>VLOOKUP(A4913,emop0321!D:E,2,0)</f>
        <v>45</v>
      </c>
      <c r="E4913" s="98"/>
      <c r="F4913" s="98"/>
    </row>
    <row r="4914" ht="11.25" customHeight="1">
      <c r="A4914" s="95" t="s">
        <v>10019</v>
      </c>
      <c r="B4914" s="96" t="s">
        <v>10020</v>
      </c>
      <c r="C4914" s="95" t="s">
        <v>282</v>
      </c>
      <c r="D4914" s="97">
        <f>VLOOKUP(A4914,emop0321!D:E,2,0)</f>
        <v>52</v>
      </c>
      <c r="E4914" s="98"/>
      <c r="F4914" s="98"/>
    </row>
    <row r="4915" ht="11.25" customHeight="1">
      <c r="A4915" s="95" t="s">
        <v>10021</v>
      </c>
      <c r="B4915" s="96" t="s">
        <v>10022</v>
      </c>
      <c r="C4915" s="95" t="s">
        <v>282</v>
      </c>
      <c r="D4915" s="97">
        <f>VLOOKUP(A4915,emop0321!D:E,2,0)</f>
        <v>58</v>
      </c>
      <c r="E4915" s="98"/>
      <c r="F4915" s="98"/>
    </row>
    <row r="4916" ht="11.25" customHeight="1">
      <c r="A4916" s="95" t="s">
        <v>10023</v>
      </c>
      <c r="B4916" s="96" t="s">
        <v>10024</v>
      </c>
      <c r="C4916" s="95" t="s">
        <v>282</v>
      </c>
      <c r="D4916" s="97">
        <f>VLOOKUP(A4916,emop0321!D:E,2,0)</f>
        <v>58</v>
      </c>
      <c r="E4916" s="98"/>
      <c r="F4916" s="98"/>
    </row>
    <row r="4917" ht="11.25" customHeight="1">
      <c r="A4917" s="95" t="s">
        <v>10025</v>
      </c>
      <c r="B4917" s="96" t="s">
        <v>10026</v>
      </c>
      <c r="C4917" s="95" t="s">
        <v>282</v>
      </c>
      <c r="D4917" s="97">
        <f>VLOOKUP(A4917,emop0321!D:E,2,0)</f>
        <v>65</v>
      </c>
      <c r="E4917" s="98"/>
      <c r="F4917" s="98"/>
    </row>
    <row r="4918" ht="11.25" customHeight="1">
      <c r="A4918" s="95" t="s">
        <v>10027</v>
      </c>
      <c r="B4918" s="96" t="s">
        <v>10028</v>
      </c>
      <c r="C4918" s="95" t="s">
        <v>282</v>
      </c>
      <c r="D4918" s="97">
        <f>VLOOKUP(A4918,emop0321!D:E,2,0)</f>
        <v>77</v>
      </c>
      <c r="E4918" s="98"/>
      <c r="F4918" s="98"/>
    </row>
    <row r="4919" ht="11.25" customHeight="1">
      <c r="A4919" s="95" t="s">
        <v>10029</v>
      </c>
      <c r="B4919" s="96" t="s">
        <v>10030</v>
      </c>
      <c r="C4919" s="95" t="s">
        <v>282</v>
      </c>
      <c r="D4919" s="97">
        <f>VLOOKUP(A4919,emop0321!D:E,2,0)</f>
        <v>92.85</v>
      </c>
      <c r="E4919" s="98"/>
      <c r="F4919" s="98"/>
    </row>
    <row r="4920" ht="11.25" customHeight="1">
      <c r="A4920" s="95" t="s">
        <v>10031</v>
      </c>
      <c r="B4920" s="96" t="s">
        <v>10032</v>
      </c>
      <c r="C4920" s="95" t="s">
        <v>282</v>
      </c>
      <c r="D4920" s="97">
        <f>VLOOKUP(A4920,emop0321!D:E,2,0)</f>
        <v>97.5</v>
      </c>
      <c r="E4920" s="98"/>
      <c r="F4920" s="98"/>
    </row>
    <row r="4921" ht="11.25" customHeight="1">
      <c r="A4921" s="95" t="s">
        <v>10033</v>
      </c>
      <c r="B4921" s="96" t="s">
        <v>10034</v>
      </c>
      <c r="C4921" s="95" t="s">
        <v>361</v>
      </c>
      <c r="D4921" s="97">
        <f>VLOOKUP(A4921,emop0321!D:E,2,0)</f>
        <v>216.55</v>
      </c>
      <c r="E4921" s="98"/>
      <c r="F4921" s="98"/>
    </row>
    <row r="4922" ht="11.25" customHeight="1">
      <c r="A4922" s="95" t="s">
        <v>10035</v>
      </c>
      <c r="B4922" s="96" t="s">
        <v>10036</v>
      </c>
      <c r="C4922" s="95" t="s">
        <v>361</v>
      </c>
      <c r="D4922" s="97">
        <f>VLOOKUP(A4922,emop0321!D:E,2,0)</f>
        <v>235.47</v>
      </c>
      <c r="E4922" s="98"/>
      <c r="F4922" s="98"/>
    </row>
    <row r="4923" ht="11.25" customHeight="1">
      <c r="A4923" s="95" t="s">
        <v>10037</v>
      </c>
      <c r="B4923" s="96" t="s">
        <v>10038</v>
      </c>
      <c r="C4923" s="95" t="s">
        <v>361</v>
      </c>
      <c r="D4923" s="97">
        <f>VLOOKUP(A4923,emop0321!D:E,2,0)</f>
        <v>284.88</v>
      </c>
      <c r="E4923" s="98"/>
      <c r="F4923" s="98"/>
    </row>
    <row r="4924" ht="11.25" customHeight="1">
      <c r="A4924" s="95" t="s">
        <v>10039</v>
      </c>
      <c r="B4924" s="96" t="s">
        <v>10040</v>
      </c>
      <c r="C4924" s="95" t="s">
        <v>361</v>
      </c>
      <c r="D4924" s="97">
        <f>VLOOKUP(A4924,emop0321!D:E,2,0)</f>
        <v>336.7</v>
      </c>
      <c r="E4924" s="98"/>
      <c r="F4924" s="98"/>
    </row>
    <row r="4925" ht="11.25" customHeight="1">
      <c r="A4925" s="95" t="s">
        <v>10041</v>
      </c>
      <c r="B4925" s="96" t="s">
        <v>10042</v>
      </c>
      <c r="C4925" s="95" t="s">
        <v>361</v>
      </c>
      <c r="D4925" s="97">
        <f>VLOOKUP(A4925,emop0321!D:E,2,0)</f>
        <v>385.89</v>
      </c>
      <c r="E4925" s="98"/>
      <c r="F4925" s="98"/>
    </row>
    <row r="4926" ht="11.25" customHeight="1">
      <c r="A4926" s="95" t="s">
        <v>10043</v>
      </c>
      <c r="B4926" s="96" t="s">
        <v>10044</v>
      </c>
      <c r="C4926" s="95" t="s">
        <v>361</v>
      </c>
      <c r="D4926" s="97">
        <f>VLOOKUP(A4926,emop0321!D:E,2,0)</f>
        <v>220.55</v>
      </c>
      <c r="E4926" s="98"/>
      <c r="F4926" s="98"/>
    </row>
    <row r="4927" ht="11.25" customHeight="1">
      <c r="A4927" s="95" t="s">
        <v>10045</v>
      </c>
      <c r="B4927" s="96" t="s">
        <v>10046</v>
      </c>
      <c r="C4927" s="95" t="s">
        <v>361</v>
      </c>
      <c r="D4927" s="97">
        <f>VLOOKUP(A4927,emop0321!D:E,2,0)</f>
        <v>239.11</v>
      </c>
      <c r="E4927" s="98"/>
      <c r="F4927" s="98"/>
    </row>
    <row r="4928" ht="11.25" customHeight="1">
      <c r="A4928" s="95" t="s">
        <v>10047</v>
      </c>
      <c r="B4928" s="96" t="s">
        <v>10048</v>
      </c>
      <c r="C4928" s="95" t="s">
        <v>361</v>
      </c>
      <c r="D4928" s="97">
        <f>VLOOKUP(A4928,emop0321!D:E,2,0)</f>
        <v>288.8</v>
      </c>
      <c r="E4928" s="98"/>
      <c r="F4928" s="98"/>
    </row>
    <row r="4929" ht="11.25" customHeight="1">
      <c r="A4929" s="95" t="s">
        <v>10049</v>
      </c>
      <c r="B4929" s="96" t="s">
        <v>10050</v>
      </c>
      <c r="C4929" s="95" t="s">
        <v>361</v>
      </c>
      <c r="D4929" s="97">
        <f>VLOOKUP(A4929,emop0321!D:E,2,0)</f>
        <v>340.9</v>
      </c>
      <c r="E4929" s="98"/>
      <c r="F4929" s="98"/>
    </row>
    <row r="4930" ht="11.25" customHeight="1">
      <c r="A4930" s="95" t="s">
        <v>10051</v>
      </c>
      <c r="B4930" s="96" t="s">
        <v>10052</v>
      </c>
      <c r="C4930" s="95" t="s">
        <v>361</v>
      </c>
      <c r="D4930" s="97">
        <f>VLOOKUP(A4930,emop0321!D:E,2,0)</f>
        <v>385.4</v>
      </c>
      <c r="E4930" s="98"/>
      <c r="F4930" s="98"/>
    </row>
    <row r="4931" ht="11.25" customHeight="1">
      <c r="A4931" s="95" t="s">
        <v>10053</v>
      </c>
      <c r="B4931" s="96" t="s">
        <v>10054</v>
      </c>
      <c r="C4931" s="95" t="s">
        <v>361</v>
      </c>
      <c r="D4931" s="97">
        <f>VLOOKUP(A4931,emop0321!D:E,2,0)</f>
        <v>126.74</v>
      </c>
      <c r="E4931" s="98"/>
      <c r="F4931" s="98"/>
    </row>
    <row r="4932" ht="11.25" customHeight="1">
      <c r="A4932" s="95" t="s">
        <v>10055</v>
      </c>
      <c r="B4932" s="96" t="s">
        <v>10056</v>
      </c>
      <c r="C4932" s="95" t="s">
        <v>361</v>
      </c>
      <c r="D4932" s="97">
        <f>VLOOKUP(A4932,emop0321!D:E,2,0)</f>
        <v>136.99</v>
      </c>
      <c r="E4932" s="98"/>
      <c r="F4932" s="98"/>
    </row>
    <row r="4933" ht="11.25" customHeight="1">
      <c r="A4933" s="95" t="s">
        <v>10057</v>
      </c>
      <c r="B4933" s="96" t="s">
        <v>10058</v>
      </c>
      <c r="C4933" s="95" t="s">
        <v>361</v>
      </c>
      <c r="D4933" s="97">
        <f>VLOOKUP(A4933,emop0321!D:E,2,0)</f>
        <v>173</v>
      </c>
      <c r="E4933" s="98"/>
      <c r="F4933" s="98"/>
    </row>
    <row r="4934" ht="11.25" customHeight="1">
      <c r="A4934" s="95" t="s">
        <v>10059</v>
      </c>
      <c r="B4934" s="96" t="s">
        <v>10060</v>
      </c>
      <c r="C4934" s="95" t="s">
        <v>361</v>
      </c>
      <c r="D4934" s="97">
        <f>VLOOKUP(A4934,emop0321!D:E,2,0)</f>
        <v>204.06</v>
      </c>
      <c r="E4934" s="98"/>
      <c r="F4934" s="98"/>
    </row>
    <row r="4935" ht="11.25" customHeight="1">
      <c r="A4935" s="95" t="s">
        <v>10061</v>
      </c>
      <c r="B4935" s="96" t="s">
        <v>10062</v>
      </c>
      <c r="C4935" s="95" t="s">
        <v>361</v>
      </c>
      <c r="D4935" s="97">
        <f>VLOOKUP(A4935,emop0321!D:E,2,0)</f>
        <v>215.33</v>
      </c>
      <c r="E4935" s="98"/>
      <c r="F4935" s="98"/>
    </row>
    <row r="4936" ht="11.25" customHeight="1">
      <c r="A4936" s="95" t="s">
        <v>10063</v>
      </c>
      <c r="B4936" s="96" t="s">
        <v>10064</v>
      </c>
      <c r="C4936" s="95" t="s">
        <v>282</v>
      </c>
      <c r="D4936" s="97">
        <f>VLOOKUP(A4936,emop0321!D:E,2,0)</f>
        <v>216.55</v>
      </c>
      <c r="E4936" s="98"/>
      <c r="F4936" s="98"/>
    </row>
    <row r="4937" ht="11.25" customHeight="1">
      <c r="A4937" s="95" t="s">
        <v>10065</v>
      </c>
      <c r="B4937" s="96" t="s">
        <v>10066</v>
      </c>
      <c r="C4937" s="95" t="s">
        <v>282</v>
      </c>
      <c r="D4937" s="97">
        <f>VLOOKUP(A4937,emop0321!D:E,2,0)</f>
        <v>245.37</v>
      </c>
      <c r="E4937" s="98"/>
      <c r="F4937" s="98"/>
    </row>
    <row r="4938" ht="11.25" customHeight="1">
      <c r="A4938" s="95" t="s">
        <v>10067</v>
      </c>
      <c r="B4938" s="96" t="s">
        <v>10068</v>
      </c>
      <c r="C4938" s="95" t="s">
        <v>282</v>
      </c>
      <c r="D4938" s="97">
        <f>VLOOKUP(A4938,emop0321!D:E,2,0)</f>
        <v>301.86</v>
      </c>
      <c r="E4938" s="98"/>
      <c r="F4938" s="98"/>
    </row>
    <row r="4939" ht="11.25" customHeight="1">
      <c r="A4939" s="95" t="s">
        <v>10069</v>
      </c>
      <c r="B4939" s="96" t="s">
        <v>10070</v>
      </c>
      <c r="C4939" s="95" t="s">
        <v>282</v>
      </c>
      <c r="D4939" s="97">
        <f>VLOOKUP(A4939,emop0321!D:E,2,0)</f>
        <v>363.87</v>
      </c>
      <c r="E4939" s="98"/>
      <c r="F4939" s="98"/>
    </row>
    <row r="4940" ht="11.25" customHeight="1">
      <c r="A4940" s="95" t="s">
        <v>10071</v>
      </c>
      <c r="B4940" s="96" t="s">
        <v>10072</v>
      </c>
      <c r="C4940" s="95" t="s">
        <v>282</v>
      </c>
      <c r="D4940" s="97">
        <f>VLOOKUP(A4940,emop0321!D:E,2,0)</f>
        <v>433.9</v>
      </c>
      <c r="E4940" s="98"/>
      <c r="F4940" s="98"/>
    </row>
    <row r="4941" ht="11.25" customHeight="1">
      <c r="A4941" s="95" t="s">
        <v>10073</v>
      </c>
      <c r="B4941" s="96" t="s">
        <v>10074</v>
      </c>
      <c r="C4941" s="95" t="s">
        <v>361</v>
      </c>
      <c r="D4941" s="97">
        <f>VLOOKUP(A4941,emop0321!D:E,2,0)</f>
        <v>231.23</v>
      </c>
      <c r="E4941" s="98"/>
      <c r="F4941" s="98"/>
    </row>
    <row r="4942" ht="11.25" customHeight="1">
      <c r="A4942" s="95" t="s">
        <v>10075</v>
      </c>
      <c r="B4942" s="96" t="s">
        <v>10076</v>
      </c>
      <c r="C4942" s="95" t="s">
        <v>361</v>
      </c>
      <c r="D4942" s="97">
        <f>VLOOKUP(A4942,emop0321!D:E,2,0)</f>
        <v>300.6</v>
      </c>
      <c r="E4942" s="98"/>
      <c r="F4942" s="98"/>
    </row>
    <row r="4943" ht="11.25" customHeight="1">
      <c r="A4943" s="95" t="s">
        <v>10077</v>
      </c>
      <c r="B4943" s="96" t="s">
        <v>10078</v>
      </c>
      <c r="C4943" s="95" t="s">
        <v>361</v>
      </c>
      <c r="D4943" s="97">
        <f>VLOOKUP(A4943,emop0321!D:E,2,0)</f>
        <v>312.16</v>
      </c>
      <c r="E4943" s="98"/>
      <c r="F4943" s="98"/>
    </row>
    <row r="4944" ht="11.25" customHeight="1">
      <c r="A4944" s="95" t="s">
        <v>10079</v>
      </c>
      <c r="B4944" s="96" t="s">
        <v>10080</v>
      </c>
      <c r="C4944" s="95" t="s">
        <v>361</v>
      </c>
      <c r="D4944" s="97">
        <f>VLOOKUP(A4944,emop0321!D:E,2,0)</f>
        <v>254.35</v>
      </c>
      <c r="E4944" s="98"/>
      <c r="F4944" s="98"/>
    </row>
    <row r="4945" ht="11.25" customHeight="1">
      <c r="A4945" s="95" t="s">
        <v>10081</v>
      </c>
      <c r="B4945" s="96" t="s">
        <v>10082</v>
      </c>
      <c r="C4945" s="95" t="s">
        <v>361</v>
      </c>
      <c r="D4945" s="97">
        <f>VLOOKUP(A4945,emop0321!D:E,2,0)</f>
        <v>330.66</v>
      </c>
      <c r="E4945" s="98"/>
      <c r="F4945" s="98"/>
    </row>
    <row r="4946" ht="11.25" customHeight="1">
      <c r="A4946" s="95" t="s">
        <v>10083</v>
      </c>
      <c r="B4946" s="96" t="s">
        <v>10084</v>
      </c>
      <c r="C4946" s="95" t="s">
        <v>361</v>
      </c>
      <c r="D4946" s="97">
        <f>VLOOKUP(A4946,emop0321!D:E,2,0)</f>
        <v>343.38</v>
      </c>
      <c r="E4946" s="98"/>
      <c r="F4946" s="98"/>
    </row>
    <row r="4947" ht="11.25" customHeight="1">
      <c r="A4947" s="95" t="s">
        <v>10085</v>
      </c>
      <c r="B4947" s="96" t="s">
        <v>10086</v>
      </c>
      <c r="C4947" s="95" t="s">
        <v>361</v>
      </c>
      <c r="D4947" s="97">
        <f>VLOOKUP(A4947,emop0321!D:E,2,0)</f>
        <v>330.03</v>
      </c>
      <c r="E4947" s="98"/>
      <c r="F4947" s="98"/>
    </row>
    <row r="4948" ht="11.25" customHeight="1">
      <c r="A4948" s="95" t="s">
        <v>10087</v>
      </c>
      <c r="B4948" s="96" t="s">
        <v>10088</v>
      </c>
      <c r="C4948" s="95" t="s">
        <v>361</v>
      </c>
      <c r="D4948" s="97">
        <f>VLOOKUP(A4948,emop0321!D:E,2,0)</f>
        <v>429.04</v>
      </c>
      <c r="E4948" s="98"/>
      <c r="F4948" s="98"/>
    </row>
    <row r="4949" ht="11.25" customHeight="1">
      <c r="A4949" s="95" t="s">
        <v>10089</v>
      </c>
      <c r="B4949" s="96" t="s">
        <v>10090</v>
      </c>
      <c r="C4949" s="95" t="s">
        <v>361</v>
      </c>
      <c r="D4949" s="97">
        <f>VLOOKUP(A4949,emop0321!D:E,2,0)</f>
        <v>445.54</v>
      </c>
      <c r="E4949" s="98"/>
      <c r="F4949" s="98"/>
    </row>
    <row r="4950" ht="11.25" customHeight="1">
      <c r="A4950" s="95" t="s">
        <v>10091</v>
      </c>
      <c r="B4950" s="96" t="s">
        <v>10092</v>
      </c>
      <c r="C4950" s="95" t="s">
        <v>361</v>
      </c>
      <c r="D4950" s="97">
        <f>VLOOKUP(A4950,emop0321!D:E,2,0)</f>
        <v>363.04</v>
      </c>
      <c r="E4950" s="98"/>
      <c r="F4950" s="98"/>
    </row>
    <row r="4951" ht="11.25" customHeight="1">
      <c r="A4951" s="95" t="s">
        <v>10093</v>
      </c>
      <c r="B4951" s="96" t="s">
        <v>10094</v>
      </c>
      <c r="C4951" s="95" t="s">
        <v>361</v>
      </c>
      <c r="D4951" s="97">
        <f>VLOOKUP(A4951,emop0321!D:E,2,0)</f>
        <v>471.95</v>
      </c>
      <c r="E4951" s="98"/>
      <c r="F4951" s="98"/>
    </row>
    <row r="4952" ht="11.25" customHeight="1">
      <c r="A4952" s="95" t="s">
        <v>10095</v>
      </c>
      <c r="B4952" s="96" t="s">
        <v>10096</v>
      </c>
      <c r="C4952" s="95" t="s">
        <v>361</v>
      </c>
      <c r="D4952" s="97">
        <f>VLOOKUP(A4952,emop0321!D:E,2,0)</f>
        <v>490.1</v>
      </c>
      <c r="E4952" s="98"/>
      <c r="F4952" s="98"/>
    </row>
    <row r="4953" ht="11.25" customHeight="1">
      <c r="A4953" s="95" t="s">
        <v>10097</v>
      </c>
      <c r="B4953" s="96" t="s">
        <v>10098</v>
      </c>
      <c r="C4953" s="95" t="s">
        <v>361</v>
      </c>
      <c r="D4953" s="97">
        <f>VLOOKUP(A4953,emop0321!D:E,2,0)</f>
        <v>473.93</v>
      </c>
      <c r="E4953" s="98"/>
      <c r="F4953" s="98"/>
    </row>
    <row r="4954" ht="11.25" customHeight="1">
      <c r="A4954" s="95" t="s">
        <v>10099</v>
      </c>
      <c r="B4954" s="96" t="s">
        <v>10100</v>
      </c>
      <c r="C4954" s="95" t="s">
        <v>361</v>
      </c>
      <c r="D4954" s="97">
        <f>VLOOKUP(A4954,emop0321!D:E,2,0)</f>
        <v>616.11</v>
      </c>
      <c r="E4954" s="98"/>
      <c r="F4954" s="98"/>
    </row>
    <row r="4955" ht="11.25" customHeight="1">
      <c r="A4955" s="95" t="s">
        <v>10101</v>
      </c>
      <c r="B4955" s="96" t="s">
        <v>10102</v>
      </c>
      <c r="C4955" s="95" t="s">
        <v>361</v>
      </c>
      <c r="D4955" s="97">
        <f>VLOOKUP(A4955,emop0321!D:E,2,0)</f>
        <v>639.81</v>
      </c>
      <c r="E4955" s="98"/>
      <c r="F4955" s="98"/>
    </row>
    <row r="4956" ht="11.25" customHeight="1">
      <c r="A4956" s="95" t="s">
        <v>10103</v>
      </c>
      <c r="B4956" s="96" t="s">
        <v>10104</v>
      </c>
      <c r="C4956" s="95" t="s">
        <v>361</v>
      </c>
      <c r="D4956" s="97">
        <f>VLOOKUP(A4956,emop0321!D:E,2,0)</f>
        <v>521.32</v>
      </c>
      <c r="E4956" s="98"/>
      <c r="F4956" s="98"/>
    </row>
    <row r="4957" ht="11.25" customHeight="1">
      <c r="A4957" s="95" t="s">
        <v>10105</v>
      </c>
      <c r="B4957" s="96" t="s">
        <v>10106</v>
      </c>
      <c r="C4957" s="95" t="s">
        <v>361</v>
      </c>
      <c r="D4957" s="97">
        <f>VLOOKUP(A4957,emop0321!D:E,2,0)</f>
        <v>677.72</v>
      </c>
      <c r="E4957" s="98"/>
      <c r="F4957" s="98"/>
    </row>
    <row r="4958" ht="11.25" customHeight="1">
      <c r="A4958" s="95" t="s">
        <v>10107</v>
      </c>
      <c r="B4958" s="96" t="s">
        <v>10108</v>
      </c>
      <c r="C4958" s="95" t="s">
        <v>361</v>
      </c>
      <c r="D4958" s="97">
        <f>VLOOKUP(A4958,emop0321!D:E,2,0)</f>
        <v>703.79</v>
      </c>
      <c r="E4958" s="98"/>
      <c r="F4958" s="98"/>
    </row>
    <row r="4959" ht="11.25" customHeight="1">
      <c r="A4959" s="95" t="s">
        <v>10109</v>
      </c>
      <c r="B4959" s="96" t="s">
        <v>10110</v>
      </c>
      <c r="C4959" s="95" t="s">
        <v>361</v>
      </c>
      <c r="D4959" s="97">
        <f>VLOOKUP(A4959,emop0321!D:E,2,0)</f>
        <v>722.14</v>
      </c>
      <c r="E4959" s="98"/>
      <c r="F4959" s="98"/>
    </row>
    <row r="4960" ht="11.25" customHeight="1">
      <c r="A4960" s="95" t="s">
        <v>10111</v>
      </c>
      <c r="B4960" s="96" t="s">
        <v>10112</v>
      </c>
      <c r="C4960" s="95" t="s">
        <v>361</v>
      </c>
      <c r="D4960" s="97">
        <f>VLOOKUP(A4960,emop0321!D:E,2,0)</f>
        <v>938.78</v>
      </c>
      <c r="E4960" s="98"/>
      <c r="F4960" s="98"/>
    </row>
    <row r="4961" ht="11.25" customHeight="1">
      <c r="A4961" s="95" t="s">
        <v>10113</v>
      </c>
      <c r="B4961" s="96" t="s">
        <v>10114</v>
      </c>
      <c r="C4961" s="95" t="s">
        <v>361</v>
      </c>
      <c r="D4961" s="97">
        <f>VLOOKUP(A4961,emop0321!D:E,2,0)</f>
        <v>974.89</v>
      </c>
      <c r="E4961" s="98"/>
      <c r="F4961" s="98"/>
    </row>
    <row r="4962" ht="11.25" customHeight="1">
      <c r="A4962" s="95" t="s">
        <v>10115</v>
      </c>
      <c r="B4962" s="96" t="s">
        <v>10116</v>
      </c>
      <c r="C4962" s="95" t="s">
        <v>361</v>
      </c>
      <c r="D4962" s="97">
        <f>VLOOKUP(A4962,emop0321!D:E,2,0)</f>
        <v>794.35</v>
      </c>
      <c r="E4962" s="98"/>
      <c r="F4962" s="98"/>
    </row>
    <row r="4963" ht="11.25" customHeight="1">
      <c r="A4963" s="95" t="s">
        <v>10117</v>
      </c>
      <c r="B4963" s="96" t="s">
        <v>10118</v>
      </c>
      <c r="C4963" s="95" t="s">
        <v>361</v>
      </c>
      <c r="D4963" s="97">
        <f>VLOOKUP(A4963,emop0321!D:E,2,0)</f>
        <v>1032.66</v>
      </c>
      <c r="E4963" s="98"/>
      <c r="F4963" s="98"/>
    </row>
    <row r="4964" ht="11.25" customHeight="1">
      <c r="A4964" s="95" t="s">
        <v>10119</v>
      </c>
      <c r="B4964" s="96" t="s">
        <v>10120</v>
      </c>
      <c r="C4964" s="95" t="s">
        <v>361</v>
      </c>
      <c r="D4964" s="97">
        <f>VLOOKUP(A4964,emop0321!D:E,2,0)</f>
        <v>1072.38</v>
      </c>
      <c r="E4964" s="98"/>
      <c r="F4964" s="98"/>
    </row>
    <row r="4965" ht="11.25" customHeight="1">
      <c r="A4965" s="95" t="s">
        <v>10121</v>
      </c>
      <c r="B4965" s="96" t="s">
        <v>10122</v>
      </c>
      <c r="C4965" s="95" t="s">
        <v>361</v>
      </c>
      <c r="D4965" s="97">
        <f>VLOOKUP(A4965,emop0321!D:E,2,0)</f>
        <v>3905.28</v>
      </c>
      <c r="E4965" s="98"/>
      <c r="F4965" s="98"/>
    </row>
    <row r="4966" ht="11.25" customHeight="1">
      <c r="A4966" s="95" t="s">
        <v>10123</v>
      </c>
      <c r="B4966" s="96" t="s">
        <v>10124</v>
      </c>
      <c r="C4966" s="95" t="s">
        <v>361</v>
      </c>
      <c r="D4966" s="97">
        <f>VLOOKUP(A4966,emop0321!D:E,2,0)</f>
        <v>5467.4</v>
      </c>
      <c r="E4966" s="98"/>
      <c r="F4966" s="98"/>
    </row>
    <row r="4967" ht="11.25" customHeight="1">
      <c r="A4967" s="95" t="s">
        <v>10125</v>
      </c>
      <c r="B4967" s="96" t="s">
        <v>10126</v>
      </c>
      <c r="C4967" s="95" t="s">
        <v>361</v>
      </c>
      <c r="D4967" s="97">
        <f>VLOOKUP(A4967,emop0321!D:E,2,0)</f>
        <v>6053.19</v>
      </c>
      <c r="E4967" s="98"/>
      <c r="F4967" s="98"/>
    </row>
    <row r="4968" ht="11.25" customHeight="1">
      <c r="A4968" s="95" t="s">
        <v>10127</v>
      </c>
      <c r="B4968" s="96" t="s">
        <v>10128</v>
      </c>
      <c r="C4968" s="95" t="s">
        <v>361</v>
      </c>
      <c r="D4968" s="97">
        <f>VLOOKUP(A4968,emop0321!D:E,2,0)</f>
        <v>5076.87</v>
      </c>
      <c r="E4968" s="98"/>
      <c r="F4968" s="98"/>
    </row>
    <row r="4969" ht="11.25" customHeight="1">
      <c r="A4969" s="95" t="s">
        <v>10129</v>
      </c>
      <c r="B4969" s="96" t="s">
        <v>10130</v>
      </c>
      <c r="C4969" s="95" t="s">
        <v>361</v>
      </c>
      <c r="D4969" s="97">
        <f>VLOOKUP(A4969,emop0321!D:E,2,0)</f>
        <v>7107.62</v>
      </c>
      <c r="E4969" s="98"/>
      <c r="F4969" s="98"/>
    </row>
    <row r="4970" ht="11.25" customHeight="1">
      <c r="A4970" s="95" t="s">
        <v>10131</v>
      </c>
      <c r="B4970" s="96" t="s">
        <v>10132</v>
      </c>
      <c r="C4970" s="95" t="s">
        <v>361</v>
      </c>
      <c r="D4970" s="97">
        <f>VLOOKUP(A4970,emop0321!D:E,2,0)</f>
        <v>7869.15</v>
      </c>
      <c r="E4970" s="98"/>
      <c r="F4970" s="98"/>
    </row>
    <row r="4971" ht="11.25" customHeight="1">
      <c r="A4971" s="95" t="s">
        <v>10133</v>
      </c>
      <c r="B4971" s="96" t="s">
        <v>10134</v>
      </c>
      <c r="C4971" s="95" t="s">
        <v>361</v>
      </c>
      <c r="D4971" s="97">
        <f>VLOOKUP(A4971,emop0321!D:E,2,0)</f>
        <v>4547.53</v>
      </c>
      <c r="E4971" s="98"/>
      <c r="F4971" s="98"/>
    </row>
    <row r="4972" ht="11.25" customHeight="1">
      <c r="A4972" s="95" t="s">
        <v>10135</v>
      </c>
      <c r="B4972" s="96" t="s">
        <v>10136</v>
      </c>
      <c r="C4972" s="95" t="s">
        <v>361</v>
      </c>
      <c r="D4972" s="97">
        <f>VLOOKUP(A4972,emop0321!D:E,2,0)</f>
        <v>6366.54</v>
      </c>
      <c r="E4972" s="98"/>
      <c r="F4972" s="98"/>
    </row>
    <row r="4973" ht="11.25" customHeight="1">
      <c r="A4973" s="95" t="s">
        <v>10137</v>
      </c>
      <c r="B4973" s="96" t="s">
        <v>10138</v>
      </c>
      <c r="C4973" s="95" t="s">
        <v>361</v>
      </c>
      <c r="D4973" s="97">
        <f>VLOOKUP(A4973,emop0321!D:E,2,0)</f>
        <v>7048.67</v>
      </c>
      <c r="E4973" s="98"/>
      <c r="F4973" s="98"/>
    </row>
    <row r="4974" ht="11.25" customHeight="1">
      <c r="A4974" s="95" t="s">
        <v>10139</v>
      </c>
      <c r="B4974" s="96" t="s">
        <v>10140</v>
      </c>
      <c r="C4974" s="95" t="s">
        <v>361</v>
      </c>
      <c r="D4974" s="97">
        <f>VLOOKUP(A4974,emop0321!D:E,2,0)</f>
        <v>5911.79</v>
      </c>
      <c r="E4974" s="98"/>
      <c r="F4974" s="98"/>
    </row>
    <row r="4975" ht="11.25" customHeight="1">
      <c r="A4975" s="95" t="s">
        <v>10141</v>
      </c>
      <c r="B4975" s="96" t="s">
        <v>10142</v>
      </c>
      <c r="C4975" s="95" t="s">
        <v>361</v>
      </c>
      <c r="D4975" s="97">
        <f>VLOOKUP(A4975,emop0321!D:E,2,0)</f>
        <v>8276.51</v>
      </c>
      <c r="E4975" s="98"/>
      <c r="F4975" s="98"/>
    </row>
    <row r="4976" ht="11.25" customHeight="1">
      <c r="A4976" s="95" t="s">
        <v>10143</v>
      </c>
      <c r="B4976" s="96" t="s">
        <v>10144</v>
      </c>
      <c r="C4976" s="95" t="s">
        <v>361</v>
      </c>
      <c r="D4976" s="97">
        <f>VLOOKUP(A4976,emop0321!D:E,2,0)</f>
        <v>9163.28</v>
      </c>
      <c r="E4976" s="98"/>
      <c r="F4976" s="98"/>
    </row>
    <row r="4977" ht="11.25" customHeight="1">
      <c r="A4977" s="95" t="s">
        <v>10145</v>
      </c>
      <c r="B4977" s="96" t="s">
        <v>10146</v>
      </c>
      <c r="C4977" s="95" t="s">
        <v>361</v>
      </c>
      <c r="D4977" s="97">
        <f>VLOOKUP(A4977,emop0321!D:E,2,0)</f>
        <v>5350.04</v>
      </c>
      <c r="E4977" s="98"/>
      <c r="F4977" s="98"/>
    </row>
    <row r="4978" ht="11.25" customHeight="1">
      <c r="A4978" s="95" t="s">
        <v>10147</v>
      </c>
      <c r="B4978" s="96" t="s">
        <v>10148</v>
      </c>
      <c r="C4978" s="95" t="s">
        <v>361</v>
      </c>
      <c r="D4978" s="97">
        <f>VLOOKUP(A4978,emop0321!D:E,2,0)</f>
        <v>7490.05</v>
      </c>
      <c r="E4978" s="98"/>
      <c r="F4978" s="98"/>
    </row>
    <row r="4979" ht="11.25" customHeight="1">
      <c r="A4979" s="95" t="s">
        <v>10149</v>
      </c>
      <c r="B4979" s="96" t="s">
        <v>10150</v>
      </c>
      <c r="C4979" s="95" t="s">
        <v>361</v>
      </c>
      <c r="D4979" s="97">
        <f>VLOOKUP(A4979,emop0321!D:E,2,0)</f>
        <v>8292.56</v>
      </c>
      <c r="E4979" s="98"/>
      <c r="F4979" s="98"/>
    </row>
    <row r="4980" ht="11.25" customHeight="1">
      <c r="A4980" s="95" t="s">
        <v>10151</v>
      </c>
      <c r="B4980" s="96" t="s">
        <v>10152</v>
      </c>
      <c r="C4980" s="95" t="s">
        <v>361</v>
      </c>
      <c r="D4980" s="97">
        <f>VLOOKUP(A4980,emop0321!D:E,2,0)</f>
        <v>6955.05</v>
      </c>
      <c r="E4980" s="98"/>
      <c r="F4980" s="98"/>
    </row>
    <row r="4981" ht="11.25" customHeight="1">
      <c r="A4981" s="95" t="s">
        <v>10153</v>
      </c>
      <c r="B4981" s="96" t="s">
        <v>10154</v>
      </c>
      <c r="C4981" s="95" t="s">
        <v>361</v>
      </c>
      <c r="D4981" s="97">
        <f>VLOOKUP(A4981,emop0321!D:E,2,0)</f>
        <v>9737.07</v>
      </c>
      <c r="E4981" s="98"/>
      <c r="F4981" s="98"/>
    </row>
    <row r="4982" ht="11.25" customHeight="1">
      <c r="A4982" s="95" t="s">
        <v>10155</v>
      </c>
      <c r="B4982" s="96" t="s">
        <v>10156</v>
      </c>
      <c r="C4982" s="95" t="s">
        <v>361</v>
      </c>
      <c r="D4982" s="97">
        <f>VLOOKUP(A4982,emop0321!D:E,2,0)</f>
        <v>10780.33</v>
      </c>
      <c r="E4982" s="98"/>
      <c r="F4982" s="98"/>
    </row>
    <row r="4983" ht="11.25" customHeight="1">
      <c r="A4983" s="95" t="s">
        <v>10157</v>
      </c>
      <c r="B4983" s="96" t="s">
        <v>10158</v>
      </c>
      <c r="C4983" s="95" t="s">
        <v>10159</v>
      </c>
      <c r="D4983" s="97">
        <f>VLOOKUP(A4983,emop0321!D:E,2,0)</f>
        <v>5724.54</v>
      </c>
      <c r="E4983" s="98"/>
      <c r="F4983" s="98"/>
    </row>
    <row r="4984" ht="11.25" customHeight="1">
      <c r="A4984" s="95" t="s">
        <v>10160</v>
      </c>
      <c r="B4984" s="96" t="s">
        <v>10161</v>
      </c>
      <c r="C4984" s="95" t="s">
        <v>361</v>
      </c>
      <c r="D4984" s="97">
        <f>VLOOKUP(A4984,emop0321!D:E,2,0)</f>
        <v>8014.36</v>
      </c>
      <c r="E4984" s="98"/>
      <c r="F4984" s="98"/>
    </row>
    <row r="4985" ht="11.25" customHeight="1">
      <c r="A4985" s="95" t="s">
        <v>10162</v>
      </c>
      <c r="B4985" s="96" t="s">
        <v>10163</v>
      </c>
      <c r="C4985" s="95" t="s">
        <v>361</v>
      </c>
      <c r="D4985" s="97">
        <f>VLOOKUP(A4985,emop0321!D:E,2,0)</f>
        <v>8873.04</v>
      </c>
      <c r="E4985" s="98"/>
      <c r="F4985" s="98"/>
    </row>
    <row r="4986" ht="11.25" customHeight="1">
      <c r="A4986" s="95" t="s">
        <v>10164</v>
      </c>
      <c r="B4986" s="96" t="s">
        <v>10165</v>
      </c>
      <c r="C4986" s="95" t="s">
        <v>361</v>
      </c>
      <c r="D4986" s="97">
        <f>VLOOKUP(A4986,emop0321!D:E,2,0)</f>
        <v>7441.9</v>
      </c>
      <c r="E4986" s="98"/>
      <c r="F4986" s="98"/>
    </row>
    <row r="4987" ht="11.25" customHeight="1">
      <c r="A4987" s="95" t="s">
        <v>10166</v>
      </c>
      <c r="B4987" s="96" t="s">
        <v>10167</v>
      </c>
      <c r="C4987" s="95" t="s">
        <v>361</v>
      </c>
      <c r="D4987" s="97">
        <f>VLOOKUP(A4987,emop0321!D:E,2,0)</f>
        <v>10418.66</v>
      </c>
      <c r="E4987" s="98"/>
      <c r="F4987" s="98"/>
    </row>
    <row r="4988" ht="11.25" customHeight="1">
      <c r="A4988" s="95" t="s">
        <v>10168</v>
      </c>
      <c r="B4988" s="96" t="s">
        <v>10169</v>
      </c>
      <c r="C4988" s="95" t="s">
        <v>361</v>
      </c>
      <c r="D4988" s="97">
        <f>VLOOKUP(A4988,emop0321!D:E,2,0)</f>
        <v>11534.95</v>
      </c>
      <c r="E4988" s="98"/>
      <c r="F4988" s="98"/>
    </row>
    <row r="4989" ht="11.25" customHeight="1">
      <c r="A4989" s="95" t="s">
        <v>10170</v>
      </c>
      <c r="B4989" s="96" t="s">
        <v>10171</v>
      </c>
      <c r="C4989" s="95" t="s">
        <v>361</v>
      </c>
      <c r="D4989" s="97">
        <f>VLOOKUP(A4989,emop0321!D:E,2,0)</f>
        <v>6099.04</v>
      </c>
      <c r="E4989" s="98"/>
      <c r="F4989" s="98"/>
    </row>
    <row r="4990" ht="11.25" customHeight="1">
      <c r="A4990" s="95" t="s">
        <v>10172</v>
      </c>
      <c r="B4990" s="96" t="s">
        <v>10173</v>
      </c>
      <c r="C4990" s="95" t="s">
        <v>361</v>
      </c>
      <c r="D4990" s="97">
        <f>VLOOKUP(A4990,emop0321!D:E,2,0)</f>
        <v>8538.66</v>
      </c>
      <c r="E4990" s="98"/>
      <c r="F4990" s="98"/>
    </row>
    <row r="4991" ht="11.25" customHeight="1">
      <c r="A4991" s="95" t="s">
        <v>10174</v>
      </c>
      <c r="B4991" s="96" t="s">
        <v>10175</v>
      </c>
      <c r="C4991" s="95" t="s">
        <v>361</v>
      </c>
      <c r="D4991" s="97">
        <f>VLOOKUP(A4991,emop0321!D:E,2,0)</f>
        <v>9453.52</v>
      </c>
      <c r="E4991" s="98"/>
      <c r="F4991" s="98"/>
    </row>
    <row r="4992" ht="11.25" customHeight="1">
      <c r="A4992" s="95" t="s">
        <v>10176</v>
      </c>
      <c r="B4992" s="96" t="s">
        <v>10177</v>
      </c>
      <c r="C4992" s="95" t="s">
        <v>361</v>
      </c>
      <c r="D4992" s="97">
        <f>VLOOKUP(A4992,emop0321!D:E,2,0)</f>
        <v>7928.75</v>
      </c>
      <c r="E4992" s="98"/>
      <c r="F4992" s="98"/>
    </row>
    <row r="4993" ht="11.25" customHeight="1">
      <c r="A4993" s="95" t="s">
        <v>10178</v>
      </c>
      <c r="B4993" s="96" t="s">
        <v>10179</v>
      </c>
      <c r="C4993" s="95" t="s">
        <v>361</v>
      </c>
      <c r="D4993" s="97">
        <f>VLOOKUP(A4993,emop0321!D:E,2,0)</f>
        <v>11100.26</v>
      </c>
      <c r="E4993" s="98"/>
      <c r="F4993" s="98"/>
    </row>
    <row r="4994" ht="11.25" customHeight="1">
      <c r="A4994" s="95" t="s">
        <v>10180</v>
      </c>
      <c r="B4994" s="96" t="s">
        <v>10181</v>
      </c>
      <c r="C4994" s="95" t="s">
        <v>361</v>
      </c>
      <c r="D4994" s="97">
        <f>VLOOKUP(A4994,emop0321!D:E,2,0)</f>
        <v>12289.57</v>
      </c>
      <c r="E4994" s="98"/>
      <c r="F4994" s="98"/>
    </row>
    <row r="4995" ht="11.25" customHeight="1">
      <c r="A4995" s="95" t="s">
        <v>10182</v>
      </c>
      <c r="B4995" s="96" t="s">
        <v>10183</v>
      </c>
      <c r="C4995" s="95" t="s">
        <v>361</v>
      </c>
      <c r="D4995" s="97">
        <f>VLOOKUP(A4995,emop0321!D:E,2,0)</f>
        <v>6794.55</v>
      </c>
      <c r="E4995" s="98"/>
      <c r="F4995" s="98"/>
    </row>
    <row r="4996" ht="11.25" customHeight="1">
      <c r="A4996" s="95" t="s">
        <v>10184</v>
      </c>
      <c r="B4996" s="96" t="s">
        <v>10185</v>
      </c>
      <c r="C4996" s="95" t="s">
        <v>361</v>
      </c>
      <c r="D4996" s="97">
        <f>VLOOKUP(A4996,emop0321!D:E,2,0)</f>
        <v>9512.37</v>
      </c>
      <c r="E4996" s="98"/>
      <c r="F4996" s="98"/>
    </row>
    <row r="4997" ht="11.25" customHeight="1">
      <c r="A4997" s="95" t="s">
        <v>10186</v>
      </c>
      <c r="B4997" s="96" t="s">
        <v>10187</v>
      </c>
      <c r="C4997" s="95" t="s">
        <v>361</v>
      </c>
      <c r="D4997" s="97">
        <f>VLOOKUP(A4997,emop0321!D:E,2,0)</f>
        <v>10531.55</v>
      </c>
      <c r="E4997" s="98"/>
      <c r="F4997" s="98"/>
    </row>
    <row r="4998" ht="11.25" customHeight="1">
      <c r="A4998" s="95" t="s">
        <v>10188</v>
      </c>
      <c r="B4998" s="96" t="s">
        <v>10189</v>
      </c>
      <c r="C4998" s="95" t="s">
        <v>361</v>
      </c>
      <c r="D4998" s="97">
        <f>VLOOKUP(A4998,emop0321!D:E,2,0)</f>
        <v>8832.91</v>
      </c>
      <c r="E4998" s="98"/>
      <c r="F4998" s="98"/>
    </row>
    <row r="4999" ht="11.25" customHeight="1">
      <c r="A4999" s="95" t="s">
        <v>10190</v>
      </c>
      <c r="B4999" s="96" t="s">
        <v>10191</v>
      </c>
      <c r="C4999" s="95" t="s">
        <v>361</v>
      </c>
      <c r="D4999" s="97">
        <f>VLOOKUP(A4999,emop0321!D:E,2,0)</f>
        <v>12366.08</v>
      </c>
      <c r="E4999" s="98"/>
      <c r="F4999" s="98"/>
    </row>
    <row r="5000" ht="11.25" customHeight="1">
      <c r="A5000" s="95" t="s">
        <v>10192</v>
      </c>
      <c r="B5000" s="96" t="s">
        <v>10193</v>
      </c>
      <c r="C5000" s="95" t="s">
        <v>361</v>
      </c>
      <c r="D5000" s="97">
        <f>VLOOKUP(A5000,emop0321!D:E,2,0)</f>
        <v>13691.02</v>
      </c>
      <c r="E5000" s="98"/>
      <c r="F5000" s="98"/>
    </row>
    <row r="5001" ht="11.25" customHeight="1">
      <c r="A5001" s="95" t="s">
        <v>10194</v>
      </c>
      <c r="B5001" s="96" t="s">
        <v>10195</v>
      </c>
      <c r="C5001" s="95" t="s">
        <v>361</v>
      </c>
      <c r="D5001" s="97">
        <f>VLOOKUP(A5001,emop0321!D:E,2,0)</f>
        <v>7383.05</v>
      </c>
      <c r="E5001" s="98"/>
      <c r="F5001" s="98"/>
    </row>
    <row r="5002" ht="11.25" customHeight="1">
      <c r="A5002" s="95" t="s">
        <v>10196</v>
      </c>
      <c r="B5002" s="96" t="s">
        <v>10197</v>
      </c>
      <c r="C5002" s="95" t="s">
        <v>361</v>
      </c>
      <c r="D5002" s="97">
        <f>VLOOKUP(A5002,emop0321!D:E,2,0)</f>
        <v>10336.27</v>
      </c>
      <c r="E5002" s="98"/>
      <c r="F5002" s="98"/>
    </row>
    <row r="5003" ht="11.25" customHeight="1">
      <c r="A5003" s="95" t="s">
        <v>10198</v>
      </c>
      <c r="B5003" s="96" t="s">
        <v>10199</v>
      </c>
      <c r="C5003" s="95" t="s">
        <v>361</v>
      </c>
      <c r="D5003" s="97">
        <f>VLOOKUP(A5003,emop0321!D:E,2,0)</f>
        <v>11443.73</v>
      </c>
      <c r="E5003" s="98"/>
      <c r="F5003" s="98"/>
    </row>
    <row r="5004" ht="11.25" customHeight="1">
      <c r="A5004" s="95" t="s">
        <v>10200</v>
      </c>
      <c r="B5004" s="96" t="s">
        <v>10201</v>
      </c>
      <c r="C5004" s="95" t="s">
        <v>361</v>
      </c>
      <c r="D5004" s="97">
        <f>VLOOKUP(A5004,emop0321!D:E,2,0)</f>
        <v>9597.97</v>
      </c>
      <c r="E5004" s="98"/>
      <c r="F5004" s="98"/>
    </row>
    <row r="5005" ht="11.25" customHeight="1">
      <c r="A5005" s="95" t="s">
        <v>10202</v>
      </c>
      <c r="B5005" s="96" t="s">
        <v>10203</v>
      </c>
      <c r="C5005" s="95" t="s">
        <v>361</v>
      </c>
      <c r="D5005" s="97">
        <f>VLOOKUP(A5005,emop0321!D:E,2,0)</f>
        <v>13437.16</v>
      </c>
      <c r="E5005" s="98"/>
      <c r="F5005" s="98"/>
    </row>
    <row r="5006" ht="11.25" customHeight="1">
      <c r="A5006" s="95" t="s">
        <v>10204</v>
      </c>
      <c r="B5006" s="96" t="s">
        <v>10205</v>
      </c>
      <c r="C5006" s="95" t="s">
        <v>361</v>
      </c>
      <c r="D5006" s="97">
        <f>VLOOKUP(A5006,emop0321!D:E,2,0)</f>
        <v>14876.85</v>
      </c>
      <c r="E5006" s="98"/>
      <c r="F5006" s="98"/>
    </row>
    <row r="5007" ht="11.25" customHeight="1">
      <c r="A5007" s="95" t="s">
        <v>10206</v>
      </c>
      <c r="B5007" s="96" t="s">
        <v>10207</v>
      </c>
      <c r="C5007" s="95" t="s">
        <v>361</v>
      </c>
      <c r="D5007" s="97">
        <f>VLOOKUP(A5007,emop0321!D:E,2,0)</f>
        <v>7918.05</v>
      </c>
      <c r="E5007" s="98"/>
      <c r="F5007" s="98"/>
    </row>
    <row r="5008" ht="11.25" customHeight="1">
      <c r="A5008" s="95" t="s">
        <v>10208</v>
      </c>
      <c r="B5008" s="96" t="s">
        <v>10209</v>
      </c>
      <c r="C5008" s="95" t="s">
        <v>361</v>
      </c>
      <c r="D5008" s="97">
        <f>VLOOKUP(A5008,emop0321!D:E,2,0)</f>
        <v>11085.28</v>
      </c>
      <c r="E5008" s="98"/>
      <c r="F5008" s="98"/>
    </row>
    <row r="5009" ht="11.25" customHeight="1">
      <c r="A5009" s="95" t="s">
        <v>10210</v>
      </c>
      <c r="B5009" s="96" t="s">
        <v>10211</v>
      </c>
      <c r="C5009" s="95" t="s">
        <v>361</v>
      </c>
      <c r="D5009" s="97">
        <f>VLOOKUP(A5009,emop0321!D:E,2,0)</f>
        <v>12272.99</v>
      </c>
      <c r="E5009" s="98"/>
      <c r="F5009" s="98"/>
    </row>
    <row r="5010" ht="11.25" customHeight="1">
      <c r="A5010" s="95" t="s">
        <v>10212</v>
      </c>
      <c r="B5010" s="96" t="s">
        <v>10213</v>
      </c>
      <c r="C5010" s="95" t="s">
        <v>361</v>
      </c>
      <c r="D5010" s="97">
        <f>VLOOKUP(A5010,emop0321!D:E,2,0)</f>
        <v>10293.47</v>
      </c>
      <c r="E5010" s="98"/>
      <c r="F5010" s="98"/>
    </row>
    <row r="5011" ht="11.25" customHeight="1">
      <c r="A5011" s="95" t="s">
        <v>10214</v>
      </c>
      <c r="B5011" s="96" t="s">
        <v>10215</v>
      </c>
      <c r="C5011" s="95" t="s">
        <v>361</v>
      </c>
      <c r="D5011" s="97">
        <f>VLOOKUP(A5011,emop0321!D:E,2,0)</f>
        <v>14410.86</v>
      </c>
      <c r="E5011" s="98"/>
      <c r="F5011" s="98"/>
    </row>
    <row r="5012" ht="11.25" customHeight="1">
      <c r="A5012" s="95" t="s">
        <v>10216</v>
      </c>
      <c r="B5012" s="96" t="s">
        <v>10217</v>
      </c>
      <c r="C5012" s="95" t="s">
        <v>361</v>
      </c>
      <c r="D5012" s="97">
        <f>VLOOKUP(A5012,emop0321!D:E,2,0)</f>
        <v>15954.89</v>
      </c>
      <c r="E5012" s="98"/>
      <c r="F5012" s="98"/>
    </row>
    <row r="5013" ht="11.25" customHeight="1">
      <c r="A5013" s="95" t="s">
        <v>10218</v>
      </c>
      <c r="B5013" s="96" t="s">
        <v>10219</v>
      </c>
      <c r="C5013" s="95" t="s">
        <v>514</v>
      </c>
      <c r="D5013" s="97">
        <f>VLOOKUP(A5013,emop0321!D:E,2,0)</f>
        <v>1036.93</v>
      </c>
      <c r="E5013" s="98"/>
      <c r="F5013" s="98"/>
    </row>
    <row r="5014" ht="11.25" customHeight="1">
      <c r="A5014" s="95" t="s">
        <v>10220</v>
      </c>
      <c r="B5014" s="96" t="s">
        <v>10221</v>
      </c>
      <c r="C5014" s="95" t="s">
        <v>514</v>
      </c>
      <c r="D5014" s="97">
        <f>VLOOKUP(A5014,emop0321!D:E,2,0)</f>
        <v>1607.24</v>
      </c>
      <c r="E5014" s="98"/>
      <c r="F5014" s="98"/>
    </row>
    <row r="5015" ht="11.25" customHeight="1">
      <c r="A5015" s="95" t="s">
        <v>10222</v>
      </c>
      <c r="B5015" s="96" t="s">
        <v>10223</v>
      </c>
      <c r="C5015" s="95" t="s">
        <v>514</v>
      </c>
      <c r="D5015" s="97">
        <f>VLOOKUP(A5015,emop0321!D:E,2,0)</f>
        <v>1814.63</v>
      </c>
      <c r="E5015" s="98"/>
      <c r="F5015" s="98"/>
    </row>
    <row r="5016" ht="11.25" customHeight="1">
      <c r="A5016" s="95" t="s">
        <v>10224</v>
      </c>
      <c r="B5016" s="96" t="s">
        <v>10225</v>
      </c>
      <c r="C5016" s="95" t="s">
        <v>514</v>
      </c>
      <c r="D5016" s="97">
        <f>VLOOKUP(A5016,emop0321!D:E,2,0)</f>
        <v>1399.86</v>
      </c>
      <c r="E5016" s="98"/>
      <c r="F5016" s="98"/>
    </row>
    <row r="5017" ht="11.25" customHeight="1">
      <c r="A5017" s="95" t="s">
        <v>10226</v>
      </c>
      <c r="B5017" s="96" t="s">
        <v>10227</v>
      </c>
      <c r="C5017" s="95" t="s">
        <v>514</v>
      </c>
      <c r="D5017" s="97">
        <f>VLOOKUP(A5017,emop0321!D:E,2,0)</f>
        <v>2169.78</v>
      </c>
      <c r="E5017" s="98"/>
      <c r="F5017" s="98"/>
    </row>
    <row r="5018" ht="11.25" customHeight="1">
      <c r="A5018" s="95" t="s">
        <v>10228</v>
      </c>
      <c r="B5018" s="96" t="s">
        <v>10229</v>
      </c>
      <c r="C5018" s="95" t="s">
        <v>514</v>
      </c>
      <c r="D5018" s="97">
        <f>VLOOKUP(A5018,emop0321!D:E,2,0)</f>
        <v>2449.75</v>
      </c>
      <c r="E5018" s="98"/>
      <c r="F5018" s="98"/>
    </row>
    <row r="5019" ht="11.25" customHeight="1">
      <c r="A5019" s="95" t="s">
        <v>10230</v>
      </c>
      <c r="B5019" s="96" t="s">
        <v>10231</v>
      </c>
      <c r="C5019" s="95" t="s">
        <v>361</v>
      </c>
      <c r="D5019" s="97">
        <f>VLOOKUP(A5019,emop0321!D:E,2,0)</f>
        <v>173.6</v>
      </c>
      <c r="E5019" s="98"/>
      <c r="F5019" s="98"/>
    </row>
    <row r="5020" ht="11.25" customHeight="1">
      <c r="A5020" s="95" t="s">
        <v>10232</v>
      </c>
      <c r="B5020" s="96" t="s">
        <v>10233</v>
      </c>
      <c r="C5020" s="95" t="s">
        <v>361</v>
      </c>
      <c r="D5020" s="97">
        <f>VLOOKUP(A5020,emop0321!D:E,2,0)</f>
        <v>267.16</v>
      </c>
      <c r="E5020" s="98"/>
      <c r="F5020" s="98"/>
    </row>
    <row r="5021" ht="11.25" customHeight="1">
      <c r="A5021" s="95" t="s">
        <v>10234</v>
      </c>
      <c r="B5021" s="96" t="s">
        <v>10235</v>
      </c>
      <c r="C5021" s="95" t="s">
        <v>361</v>
      </c>
      <c r="D5021" s="97">
        <f>VLOOKUP(A5021,emop0321!D:E,2,0)</f>
        <v>200.15</v>
      </c>
      <c r="E5021" s="98"/>
      <c r="F5021" s="98"/>
    </row>
    <row r="5022" ht="11.25" customHeight="1">
      <c r="A5022" s="95" t="s">
        <v>10236</v>
      </c>
      <c r="B5022" s="96" t="s">
        <v>10237</v>
      </c>
      <c r="C5022" s="95" t="s">
        <v>361</v>
      </c>
      <c r="D5022" s="97">
        <f>VLOOKUP(A5022,emop0321!D:E,2,0)</f>
        <v>306.24</v>
      </c>
      <c r="E5022" s="98"/>
      <c r="F5022" s="98"/>
    </row>
    <row r="5023" ht="11.25" customHeight="1">
      <c r="A5023" s="95" t="s">
        <v>10238</v>
      </c>
      <c r="B5023" s="96" t="s">
        <v>10239</v>
      </c>
      <c r="C5023" s="95" t="s">
        <v>361</v>
      </c>
      <c r="D5023" s="97">
        <f>VLOOKUP(A5023,emop0321!D:E,2,0)</f>
        <v>227.72</v>
      </c>
      <c r="E5023" s="98"/>
      <c r="F5023" s="98"/>
    </row>
    <row r="5024" ht="11.25" customHeight="1">
      <c r="A5024" s="95" t="s">
        <v>10240</v>
      </c>
      <c r="B5024" s="96" t="s">
        <v>10241</v>
      </c>
      <c r="C5024" s="95" t="s">
        <v>361</v>
      </c>
      <c r="D5024" s="97">
        <f>VLOOKUP(A5024,emop0321!D:E,2,0)</f>
        <v>348.7</v>
      </c>
      <c r="E5024" s="98"/>
      <c r="F5024" s="98"/>
    </row>
    <row r="5025" ht="11.25" customHeight="1">
      <c r="A5025" s="95" t="s">
        <v>10242</v>
      </c>
      <c r="B5025" s="96" t="s">
        <v>10243</v>
      </c>
      <c r="C5025" s="95" t="s">
        <v>361</v>
      </c>
      <c r="D5025" s="97">
        <f>VLOOKUP(A5025,emop0321!D:E,2,0)</f>
        <v>288.65</v>
      </c>
      <c r="E5025" s="98"/>
      <c r="F5025" s="98"/>
    </row>
    <row r="5026" ht="11.25" customHeight="1">
      <c r="A5026" s="95" t="s">
        <v>10244</v>
      </c>
      <c r="B5026" s="96" t="s">
        <v>10245</v>
      </c>
      <c r="C5026" s="95" t="s">
        <v>361</v>
      </c>
      <c r="D5026" s="97">
        <f>VLOOKUP(A5026,emop0321!D:E,2,0)</f>
        <v>441.39</v>
      </c>
      <c r="E5026" s="98"/>
      <c r="F5026" s="98"/>
    </row>
    <row r="5027" ht="11.25" customHeight="1">
      <c r="A5027" s="95" t="s">
        <v>10246</v>
      </c>
      <c r="B5027" s="96" t="s">
        <v>10247</v>
      </c>
      <c r="C5027" s="95" t="s">
        <v>361</v>
      </c>
      <c r="D5027" s="97">
        <f>VLOOKUP(A5027,emop0321!D:E,2,0)</f>
        <v>356.05</v>
      </c>
      <c r="E5027" s="98"/>
      <c r="F5027" s="98"/>
    </row>
    <row r="5028" ht="11.25" customHeight="1">
      <c r="A5028" s="95" t="s">
        <v>10248</v>
      </c>
      <c r="B5028" s="96" t="s">
        <v>10249</v>
      </c>
      <c r="C5028" s="95" t="s">
        <v>361</v>
      </c>
      <c r="D5028" s="97">
        <f>VLOOKUP(A5028,emop0321!D:E,2,0)</f>
        <v>544.68</v>
      </c>
      <c r="E5028" s="98"/>
      <c r="F5028" s="98"/>
    </row>
    <row r="5029" ht="11.25" customHeight="1">
      <c r="A5029" s="95" t="s">
        <v>10250</v>
      </c>
      <c r="B5029" s="96" t="s">
        <v>10251</v>
      </c>
      <c r="C5029" s="95" t="s">
        <v>361</v>
      </c>
      <c r="D5029" s="97">
        <f>VLOOKUP(A5029,emop0321!D:E,2,0)</f>
        <v>243.04</v>
      </c>
      <c r="E5029" s="98"/>
      <c r="F5029" s="98"/>
    </row>
    <row r="5030" ht="11.25" customHeight="1">
      <c r="A5030" s="95" t="s">
        <v>10252</v>
      </c>
      <c r="B5030" s="96" t="s">
        <v>10253</v>
      </c>
      <c r="C5030" s="95" t="s">
        <v>361</v>
      </c>
      <c r="D5030" s="97">
        <f>VLOOKUP(A5030,emop0321!D:E,2,0)</f>
        <v>486.23</v>
      </c>
      <c r="E5030" s="98"/>
      <c r="F5030" s="98"/>
    </row>
    <row r="5031" ht="11.25" customHeight="1">
      <c r="A5031" s="95" t="s">
        <v>10254</v>
      </c>
      <c r="B5031" s="96" t="s">
        <v>10255</v>
      </c>
      <c r="C5031" s="95" t="s">
        <v>361</v>
      </c>
      <c r="D5031" s="97">
        <f>VLOOKUP(A5031,emop0321!D:E,2,0)</f>
        <v>280.21</v>
      </c>
      <c r="E5031" s="98"/>
      <c r="F5031" s="98"/>
    </row>
    <row r="5032" ht="11.25" customHeight="1">
      <c r="A5032" s="95" t="s">
        <v>10256</v>
      </c>
      <c r="B5032" s="96" t="s">
        <v>10257</v>
      </c>
      <c r="C5032" s="95" t="s">
        <v>361</v>
      </c>
      <c r="D5032" s="97">
        <f>VLOOKUP(A5032,emop0321!D:E,2,0)</f>
        <v>557.37</v>
      </c>
      <c r="E5032" s="98"/>
      <c r="F5032" s="98"/>
    </row>
    <row r="5033" ht="11.25" customHeight="1">
      <c r="A5033" s="95" t="s">
        <v>10258</v>
      </c>
      <c r="B5033" s="96" t="s">
        <v>10259</v>
      </c>
      <c r="C5033" s="95" t="s">
        <v>361</v>
      </c>
      <c r="D5033" s="97">
        <f>VLOOKUP(A5033,emop0321!D:E,2,0)</f>
        <v>318.81</v>
      </c>
      <c r="E5033" s="98"/>
      <c r="F5033" s="98"/>
    </row>
    <row r="5034" ht="11.25" customHeight="1">
      <c r="A5034" s="95" t="s">
        <v>10260</v>
      </c>
      <c r="B5034" s="96" t="s">
        <v>10261</v>
      </c>
      <c r="C5034" s="95" t="s">
        <v>361</v>
      </c>
      <c r="D5034" s="97">
        <f>VLOOKUP(A5034,emop0321!D:E,2,0)</f>
        <v>634.64</v>
      </c>
      <c r="E5034" s="98"/>
      <c r="F5034" s="98"/>
    </row>
    <row r="5035" ht="11.25" customHeight="1">
      <c r="A5035" s="95" t="s">
        <v>10262</v>
      </c>
      <c r="B5035" s="96" t="s">
        <v>10263</v>
      </c>
      <c r="C5035" s="95" t="s">
        <v>361</v>
      </c>
      <c r="D5035" s="97">
        <f>VLOOKUP(A5035,emop0321!D:E,2,0)</f>
        <v>404.11</v>
      </c>
      <c r="E5035" s="98"/>
      <c r="F5035" s="98"/>
    </row>
    <row r="5036" ht="11.25" customHeight="1">
      <c r="A5036" s="95" t="s">
        <v>10264</v>
      </c>
      <c r="B5036" s="96" t="s">
        <v>10265</v>
      </c>
      <c r="C5036" s="95" t="s">
        <v>361</v>
      </c>
      <c r="D5036" s="97">
        <f>VLOOKUP(A5036,emop0321!D:E,2,0)</f>
        <v>803.33</v>
      </c>
      <c r="E5036" s="98"/>
      <c r="F5036" s="98"/>
    </row>
    <row r="5037" ht="11.25" customHeight="1">
      <c r="A5037" s="95" t="s">
        <v>10266</v>
      </c>
      <c r="B5037" s="96" t="s">
        <v>10267</v>
      </c>
      <c r="C5037" s="95" t="s">
        <v>361</v>
      </c>
      <c r="D5037" s="97">
        <f>VLOOKUP(A5037,emop0321!D:E,2,0)</f>
        <v>498.47</v>
      </c>
      <c r="E5037" s="98"/>
      <c r="F5037" s="98"/>
    </row>
    <row r="5038" ht="11.25" customHeight="1">
      <c r="A5038" s="95" t="s">
        <v>10268</v>
      </c>
      <c r="B5038" s="96" t="s">
        <v>10269</v>
      </c>
      <c r="C5038" s="95" t="s">
        <v>361</v>
      </c>
      <c r="D5038" s="97">
        <f>VLOOKUP(A5038,emop0321!D:E,2,0)</f>
        <v>991.31</v>
      </c>
      <c r="E5038" s="98"/>
      <c r="F5038" s="98"/>
    </row>
    <row r="5039" ht="11.25" customHeight="1">
      <c r="A5039" s="95" t="s">
        <v>10270</v>
      </c>
      <c r="B5039" s="96" t="s">
        <v>10271</v>
      </c>
      <c r="C5039" s="95" t="s">
        <v>361</v>
      </c>
      <c r="D5039" s="97">
        <f>VLOOKUP(A5039,emop0321!D:E,2,0)</f>
        <v>269.08</v>
      </c>
      <c r="E5039" s="98"/>
      <c r="F5039" s="98"/>
    </row>
    <row r="5040" ht="11.25" customHeight="1">
      <c r="A5040" s="95" t="s">
        <v>10272</v>
      </c>
      <c r="B5040" s="96" t="s">
        <v>10273</v>
      </c>
      <c r="C5040" s="95" t="s">
        <v>361</v>
      </c>
      <c r="D5040" s="97">
        <f>VLOOKUP(A5040,emop0321!D:E,2,0)</f>
        <v>538.33</v>
      </c>
      <c r="E5040" s="98"/>
      <c r="F5040" s="98"/>
    </row>
    <row r="5041" ht="11.25" customHeight="1">
      <c r="A5041" s="95" t="s">
        <v>10274</v>
      </c>
      <c r="B5041" s="96" t="s">
        <v>10275</v>
      </c>
      <c r="C5041" s="95" t="s">
        <v>361</v>
      </c>
      <c r="D5041" s="97">
        <f>VLOOKUP(A5041,emop0321!D:E,2,0)</f>
        <v>310.23</v>
      </c>
      <c r="E5041" s="98"/>
      <c r="F5041" s="98"/>
    </row>
    <row r="5042" ht="11.25" customHeight="1">
      <c r="A5042" s="95" t="s">
        <v>10276</v>
      </c>
      <c r="B5042" s="96" t="s">
        <v>10277</v>
      </c>
      <c r="C5042" s="95" t="s">
        <v>361</v>
      </c>
      <c r="D5042" s="97">
        <f>VLOOKUP(A5042,emop0321!D:E,2,0)</f>
        <v>617.09</v>
      </c>
      <c r="E5042" s="98"/>
      <c r="F5042" s="98"/>
    </row>
    <row r="5043" ht="11.25" customHeight="1">
      <c r="A5043" s="95" t="s">
        <v>10278</v>
      </c>
      <c r="B5043" s="96" t="s">
        <v>10279</v>
      </c>
      <c r="C5043" s="95" t="s">
        <v>361</v>
      </c>
      <c r="D5043" s="97">
        <f>VLOOKUP(A5043,emop0321!D:E,2,0)</f>
        <v>352.97</v>
      </c>
      <c r="E5043" s="98"/>
      <c r="F5043" s="98"/>
    </row>
    <row r="5044" ht="11.25" customHeight="1">
      <c r="A5044" s="95" t="s">
        <v>10280</v>
      </c>
      <c r="B5044" s="96" t="s">
        <v>10281</v>
      </c>
      <c r="C5044" s="95" t="s">
        <v>361</v>
      </c>
      <c r="D5044" s="97">
        <f>VLOOKUP(A5044,emop0321!D:E,2,0)</f>
        <v>702.64</v>
      </c>
      <c r="E5044" s="98"/>
      <c r="F5044" s="98"/>
    </row>
    <row r="5045" ht="11.25" customHeight="1">
      <c r="A5045" s="95" t="s">
        <v>10282</v>
      </c>
      <c r="B5045" s="96" t="s">
        <v>10283</v>
      </c>
      <c r="C5045" s="95" t="s">
        <v>361</v>
      </c>
      <c r="D5045" s="97">
        <f>VLOOKUP(A5045,emop0321!D:E,2,0)</f>
        <v>447.41</v>
      </c>
      <c r="E5045" s="98"/>
      <c r="F5045" s="98"/>
    </row>
    <row r="5046" ht="11.25" customHeight="1">
      <c r="A5046" s="95" t="s">
        <v>10284</v>
      </c>
      <c r="B5046" s="96" t="s">
        <v>10285</v>
      </c>
      <c r="C5046" s="95" t="s">
        <v>361</v>
      </c>
      <c r="D5046" s="97">
        <f>VLOOKUP(A5046,emop0321!D:E,2,0)</f>
        <v>889.4</v>
      </c>
      <c r="E5046" s="98"/>
      <c r="F5046" s="98"/>
    </row>
    <row r="5047" ht="11.25" customHeight="1">
      <c r="A5047" s="95" t="s">
        <v>10286</v>
      </c>
      <c r="B5047" s="96" t="s">
        <v>10287</v>
      </c>
      <c r="C5047" s="95" t="s">
        <v>361</v>
      </c>
      <c r="D5047" s="97">
        <f>VLOOKUP(A5047,emop0321!D:E,2,0)</f>
        <v>551.88</v>
      </c>
      <c r="E5047" s="98"/>
      <c r="F5047" s="98"/>
    </row>
    <row r="5048" ht="11.25" customHeight="1">
      <c r="A5048" s="95" t="s">
        <v>10288</v>
      </c>
      <c r="B5048" s="96" t="s">
        <v>10289</v>
      </c>
      <c r="C5048" s="95" t="s">
        <v>361</v>
      </c>
      <c r="D5048" s="97">
        <f>VLOOKUP(A5048,emop0321!D:E,2,0)</f>
        <v>1097.53</v>
      </c>
      <c r="E5048" s="98"/>
      <c r="F5048" s="98"/>
    </row>
    <row r="5049" ht="11.25" customHeight="1">
      <c r="A5049" s="95" t="s">
        <v>10290</v>
      </c>
      <c r="B5049" s="96" t="s">
        <v>10291</v>
      </c>
      <c r="C5049" s="95" t="s">
        <v>514</v>
      </c>
      <c r="D5049" s="97">
        <f>VLOOKUP(A5049,emop0321!D:E,2,0)</f>
        <v>113.79</v>
      </c>
      <c r="E5049" s="98"/>
      <c r="F5049" s="98"/>
    </row>
    <row r="5050" ht="11.25" customHeight="1">
      <c r="A5050" s="95" t="s">
        <v>10292</v>
      </c>
      <c r="B5050" s="96" t="s">
        <v>10293</v>
      </c>
      <c r="C5050" s="95" t="s">
        <v>514</v>
      </c>
      <c r="D5050" s="97">
        <f>VLOOKUP(A5050,emop0321!D:E,2,0)</f>
        <v>220.62</v>
      </c>
      <c r="E5050" s="98"/>
      <c r="F5050" s="98"/>
    </row>
    <row r="5051" ht="11.25" customHeight="1">
      <c r="A5051" s="95" t="s">
        <v>10294</v>
      </c>
      <c r="B5051" s="96" t="s">
        <v>10295</v>
      </c>
      <c r="C5051" s="95" t="s">
        <v>514</v>
      </c>
      <c r="D5051" s="97">
        <f>VLOOKUP(A5051,emop0321!D:E,2,0)</f>
        <v>159.3</v>
      </c>
      <c r="E5051" s="98"/>
      <c r="F5051" s="98"/>
    </row>
    <row r="5052" ht="11.25" customHeight="1">
      <c r="A5052" s="95" t="s">
        <v>10296</v>
      </c>
      <c r="B5052" s="96" t="s">
        <v>10297</v>
      </c>
      <c r="C5052" s="95" t="s">
        <v>514</v>
      </c>
      <c r="D5052" s="97">
        <f>VLOOKUP(A5052,emop0321!D:E,2,0)</f>
        <v>401.53</v>
      </c>
      <c r="E5052" s="98"/>
      <c r="F5052" s="98"/>
    </row>
    <row r="5053" ht="11.25" customHeight="1">
      <c r="A5053" s="95" t="s">
        <v>10298</v>
      </c>
      <c r="B5053" s="96" t="s">
        <v>10299</v>
      </c>
      <c r="C5053" s="95" t="s">
        <v>514</v>
      </c>
      <c r="D5053" s="97">
        <f>VLOOKUP(A5053,emop0321!D:E,2,0)</f>
        <v>176.37</v>
      </c>
      <c r="E5053" s="98"/>
      <c r="F5053" s="98"/>
    </row>
    <row r="5054" ht="11.25" customHeight="1">
      <c r="A5054" s="95" t="s">
        <v>10300</v>
      </c>
      <c r="B5054" s="96" t="s">
        <v>10301</v>
      </c>
      <c r="C5054" s="95" t="s">
        <v>514</v>
      </c>
      <c r="D5054" s="97">
        <f>VLOOKUP(A5054,emop0321!D:E,2,0)</f>
        <v>444.56</v>
      </c>
      <c r="E5054" s="98"/>
      <c r="F5054" s="98"/>
    </row>
    <row r="5055" ht="11.25" customHeight="1">
      <c r="A5055" s="95" t="s">
        <v>10302</v>
      </c>
      <c r="B5055" s="96" t="s">
        <v>10303</v>
      </c>
      <c r="C5055" s="95" t="s">
        <v>361</v>
      </c>
      <c r="D5055" s="97">
        <f>VLOOKUP(A5055,emop0321!D:E,2,0)</f>
        <v>1574.66</v>
      </c>
      <c r="E5055" s="98"/>
      <c r="F5055" s="98"/>
    </row>
    <row r="5056" ht="11.25" customHeight="1">
      <c r="A5056" s="95" t="s">
        <v>10304</v>
      </c>
      <c r="B5056" s="96" t="s">
        <v>10305</v>
      </c>
      <c r="C5056" s="95" t="s">
        <v>361</v>
      </c>
      <c r="D5056" s="97">
        <f>VLOOKUP(A5056,emop0321!D:E,2,0)</f>
        <v>1889.59</v>
      </c>
      <c r="E5056" s="98"/>
      <c r="F5056" s="98"/>
    </row>
    <row r="5057" ht="11.25" customHeight="1">
      <c r="A5057" s="95" t="s">
        <v>10306</v>
      </c>
      <c r="B5057" s="96" t="s">
        <v>10307</v>
      </c>
      <c r="C5057" s="95" t="s">
        <v>361</v>
      </c>
      <c r="D5057" s="97">
        <f>VLOOKUP(A5057,emop0321!D:E,2,0)</f>
        <v>2204.52</v>
      </c>
      <c r="E5057" s="98"/>
      <c r="F5057" s="98"/>
    </row>
    <row r="5058" ht="11.25" customHeight="1">
      <c r="A5058" s="95" t="s">
        <v>10308</v>
      </c>
      <c r="B5058" s="96" t="s">
        <v>10309</v>
      </c>
      <c r="C5058" s="95" t="s">
        <v>361</v>
      </c>
      <c r="D5058" s="97">
        <f>VLOOKUP(A5058,emop0321!D:E,2,0)</f>
        <v>2361.99</v>
      </c>
      <c r="E5058" s="98"/>
      <c r="F5058" s="98"/>
    </row>
    <row r="5059" ht="11.25" customHeight="1">
      <c r="A5059" s="95" t="s">
        <v>10310</v>
      </c>
      <c r="B5059" s="96" t="s">
        <v>10311</v>
      </c>
      <c r="C5059" s="95" t="s">
        <v>361</v>
      </c>
      <c r="D5059" s="97">
        <f>VLOOKUP(A5059,emop0321!D:E,2,0)</f>
        <v>2519.45</v>
      </c>
      <c r="E5059" s="98"/>
      <c r="F5059" s="98"/>
    </row>
    <row r="5060" ht="11.25" customHeight="1">
      <c r="A5060" s="95" t="s">
        <v>10312</v>
      </c>
      <c r="B5060" s="96" t="s">
        <v>10313</v>
      </c>
      <c r="C5060" s="95" t="s">
        <v>361</v>
      </c>
      <c r="D5060" s="97">
        <f>VLOOKUP(A5060,emop0321!D:E,2,0)</f>
        <v>2834.38</v>
      </c>
      <c r="E5060" s="98"/>
      <c r="F5060" s="98"/>
    </row>
    <row r="5061" ht="11.25" customHeight="1">
      <c r="A5061" s="95" t="s">
        <v>10314</v>
      </c>
      <c r="B5061" s="96" t="s">
        <v>10315</v>
      </c>
      <c r="C5061" s="95" t="s">
        <v>361</v>
      </c>
      <c r="D5061" s="97">
        <f>VLOOKUP(A5061,emop0321!D:E,2,0)</f>
        <v>3149.32</v>
      </c>
      <c r="E5061" s="98"/>
      <c r="F5061" s="98"/>
    </row>
    <row r="5062" ht="11.25" customHeight="1">
      <c r="A5062" s="95" t="s">
        <v>10316</v>
      </c>
      <c r="B5062" s="96" t="s">
        <v>10317</v>
      </c>
      <c r="C5062" s="95" t="s">
        <v>361</v>
      </c>
      <c r="D5062" s="97">
        <f>VLOOKUP(A5062,emop0321!D:E,2,0)</f>
        <v>3464.25</v>
      </c>
      <c r="E5062" s="98"/>
      <c r="F5062" s="98"/>
    </row>
    <row r="5063" ht="11.25" customHeight="1">
      <c r="A5063" s="95" t="s">
        <v>10318</v>
      </c>
      <c r="B5063" s="96" t="s">
        <v>10319</v>
      </c>
      <c r="C5063" s="95" t="s">
        <v>514</v>
      </c>
      <c r="D5063" s="97">
        <f>VLOOKUP(A5063,emop0321!D:E,2,0)</f>
        <v>1001.66</v>
      </c>
      <c r="E5063" s="98"/>
      <c r="F5063" s="98"/>
    </row>
    <row r="5064" ht="11.25" customHeight="1">
      <c r="A5064" s="95" t="s">
        <v>10320</v>
      </c>
      <c r="B5064" s="96" t="s">
        <v>10321</v>
      </c>
      <c r="C5064" s="95" t="s">
        <v>282</v>
      </c>
      <c r="D5064" s="97">
        <f>VLOOKUP(A5064,emop0321!D:E,2,0)</f>
        <v>226.86</v>
      </c>
      <c r="E5064" s="98"/>
      <c r="F5064" s="98"/>
    </row>
    <row r="5065" ht="11.25" customHeight="1">
      <c r="A5065" s="95" t="s">
        <v>10322</v>
      </c>
      <c r="B5065" s="96" t="s">
        <v>10323</v>
      </c>
      <c r="C5065" s="95" t="s">
        <v>282</v>
      </c>
      <c r="D5065" s="97">
        <f>VLOOKUP(A5065,emop0321!D:E,2,0)</f>
        <v>218.79</v>
      </c>
      <c r="E5065" s="98"/>
      <c r="F5065" s="98"/>
    </row>
    <row r="5066" ht="11.25" customHeight="1">
      <c r="A5066" s="95" t="s">
        <v>10324</v>
      </c>
      <c r="B5066" s="96" t="s">
        <v>10325</v>
      </c>
      <c r="C5066" s="95" t="s">
        <v>282</v>
      </c>
      <c r="D5066" s="97">
        <f>VLOOKUP(A5066,emop0321!D:E,2,0)</f>
        <v>244.59</v>
      </c>
      <c r="E5066" s="98"/>
      <c r="F5066" s="98"/>
    </row>
    <row r="5067" ht="11.25" customHeight="1">
      <c r="A5067" s="95" t="s">
        <v>10326</v>
      </c>
      <c r="B5067" s="96" t="s">
        <v>10327</v>
      </c>
      <c r="C5067" s="95" t="s">
        <v>282</v>
      </c>
      <c r="D5067" s="97">
        <f>VLOOKUP(A5067,emop0321!D:E,2,0)</f>
        <v>476.82</v>
      </c>
      <c r="E5067" s="98"/>
      <c r="F5067" s="98"/>
    </row>
    <row r="5068" ht="11.25" customHeight="1">
      <c r="A5068" s="95" t="s">
        <v>10328</v>
      </c>
      <c r="B5068" s="96" t="s">
        <v>10329</v>
      </c>
      <c r="C5068" s="95" t="s">
        <v>282</v>
      </c>
      <c r="D5068" s="97">
        <f>VLOOKUP(A5068,emop0321!D:E,2,0)</f>
        <v>538.06</v>
      </c>
      <c r="E5068" s="98"/>
      <c r="F5068" s="98"/>
    </row>
    <row r="5069" ht="11.25" customHeight="1">
      <c r="A5069" s="95" t="s">
        <v>10330</v>
      </c>
      <c r="B5069" s="96" t="s">
        <v>10331</v>
      </c>
      <c r="C5069" s="95" t="s">
        <v>282</v>
      </c>
      <c r="D5069" s="97">
        <f>VLOOKUP(A5069,emop0321!D:E,2,0)</f>
        <v>252.96</v>
      </c>
      <c r="E5069" s="98"/>
      <c r="F5069" s="98"/>
    </row>
    <row r="5070" ht="11.25" customHeight="1">
      <c r="A5070" s="95" t="s">
        <v>10332</v>
      </c>
      <c r="B5070" s="96" t="s">
        <v>10333</v>
      </c>
      <c r="C5070" s="95" t="s">
        <v>282</v>
      </c>
      <c r="D5070" s="97">
        <f>VLOOKUP(A5070,emop0321!D:E,2,0)</f>
        <v>367.57</v>
      </c>
      <c r="E5070" s="98"/>
      <c r="F5070" s="98"/>
    </row>
    <row r="5071" ht="11.25" customHeight="1">
      <c r="A5071" s="95" t="s">
        <v>10334</v>
      </c>
      <c r="B5071" s="96" t="s">
        <v>10335</v>
      </c>
      <c r="C5071" s="95" t="s">
        <v>282</v>
      </c>
      <c r="D5071" s="97">
        <f>VLOOKUP(A5071,emop0321!D:E,2,0)</f>
        <v>628.35</v>
      </c>
      <c r="E5071" s="98"/>
      <c r="F5071" s="98"/>
    </row>
    <row r="5072" ht="11.25" customHeight="1">
      <c r="A5072" s="95" t="s">
        <v>10336</v>
      </c>
      <c r="B5072" s="96" t="s">
        <v>10337</v>
      </c>
      <c r="C5072" s="95" t="s">
        <v>282</v>
      </c>
      <c r="D5072" s="97">
        <f>VLOOKUP(A5072,emop0321!D:E,2,0)</f>
        <v>1212.35</v>
      </c>
      <c r="E5072" s="98"/>
      <c r="F5072" s="98"/>
    </row>
    <row r="5073" ht="11.25" customHeight="1">
      <c r="A5073" s="95" t="s">
        <v>10338</v>
      </c>
      <c r="B5073" s="96" t="s">
        <v>10339</v>
      </c>
      <c r="C5073" s="95" t="s">
        <v>282</v>
      </c>
      <c r="D5073" s="97">
        <f>VLOOKUP(A5073,emop0321!D:E,2,0)</f>
        <v>154.46</v>
      </c>
      <c r="E5073" s="98"/>
      <c r="F5073" s="98"/>
    </row>
    <row r="5074" ht="11.25" customHeight="1">
      <c r="A5074" s="95" t="s">
        <v>10340</v>
      </c>
      <c r="B5074" s="96" t="s">
        <v>10341</v>
      </c>
      <c r="C5074" s="95" t="s">
        <v>282</v>
      </c>
      <c r="D5074" s="97">
        <f>VLOOKUP(A5074,emop0321!D:E,2,0)</f>
        <v>272.45</v>
      </c>
      <c r="E5074" s="98"/>
      <c r="F5074" s="98"/>
    </row>
    <row r="5075" ht="11.25" customHeight="1">
      <c r="A5075" s="95" t="s">
        <v>10342</v>
      </c>
      <c r="B5075" s="96" t="s">
        <v>10343</v>
      </c>
      <c r="C5075" s="95" t="s">
        <v>282</v>
      </c>
      <c r="D5075" s="97">
        <f>VLOOKUP(A5075,emop0321!D:E,2,0)</f>
        <v>364.19</v>
      </c>
      <c r="E5075" s="98"/>
      <c r="F5075" s="98"/>
    </row>
    <row r="5076" ht="11.25" customHeight="1">
      <c r="A5076" s="95" t="s">
        <v>10344</v>
      </c>
      <c r="B5076" s="96" t="s">
        <v>10345</v>
      </c>
      <c r="C5076" s="95" t="s">
        <v>282</v>
      </c>
      <c r="D5076" s="97">
        <f>VLOOKUP(A5076,emop0321!D:E,2,0)</f>
        <v>157.95</v>
      </c>
      <c r="E5076" s="98"/>
      <c r="F5076" s="98"/>
    </row>
    <row r="5077" ht="11.25" customHeight="1">
      <c r="A5077" s="95" t="s">
        <v>10346</v>
      </c>
      <c r="B5077" s="96" t="s">
        <v>10347</v>
      </c>
      <c r="C5077" s="95" t="s">
        <v>282</v>
      </c>
      <c r="D5077" s="97">
        <f>VLOOKUP(A5077,emop0321!D:E,2,0)</f>
        <v>278.71</v>
      </c>
      <c r="E5077" s="98"/>
      <c r="F5077" s="98"/>
    </row>
    <row r="5078" ht="11.25" customHeight="1">
      <c r="A5078" s="95" t="s">
        <v>10348</v>
      </c>
      <c r="B5078" s="96" t="s">
        <v>10349</v>
      </c>
      <c r="C5078" s="95" t="s">
        <v>282</v>
      </c>
      <c r="D5078" s="97">
        <f>VLOOKUP(A5078,emop0321!D:E,2,0)</f>
        <v>373.24</v>
      </c>
      <c r="E5078" s="98"/>
      <c r="F5078" s="98"/>
    </row>
    <row r="5079" ht="11.25" customHeight="1">
      <c r="A5079" s="95" t="s">
        <v>10350</v>
      </c>
      <c r="B5079" s="96" t="s">
        <v>10351</v>
      </c>
      <c r="C5079" s="95" t="s">
        <v>282</v>
      </c>
      <c r="D5079" s="97">
        <f>VLOOKUP(A5079,emop0321!D:E,2,0)</f>
        <v>163.52</v>
      </c>
      <c r="E5079" s="98"/>
      <c r="F5079" s="98"/>
    </row>
    <row r="5080" ht="11.25" customHeight="1">
      <c r="A5080" s="95" t="s">
        <v>10352</v>
      </c>
      <c r="B5080" s="96" t="s">
        <v>10353</v>
      </c>
      <c r="C5080" s="95" t="s">
        <v>282</v>
      </c>
      <c r="D5080" s="97">
        <f>VLOOKUP(A5080,emop0321!D:E,2,0)</f>
        <v>281.85</v>
      </c>
      <c r="E5080" s="98"/>
      <c r="F5080" s="98"/>
    </row>
    <row r="5081" ht="11.25" customHeight="1">
      <c r="A5081" s="95" t="s">
        <v>10354</v>
      </c>
      <c r="B5081" s="96" t="s">
        <v>10355</v>
      </c>
      <c r="C5081" s="95" t="s">
        <v>282</v>
      </c>
      <c r="D5081" s="97">
        <f>VLOOKUP(A5081,emop0321!D:E,2,0)</f>
        <v>378.47</v>
      </c>
      <c r="E5081" s="98"/>
      <c r="F5081" s="98"/>
    </row>
    <row r="5082" ht="11.25" customHeight="1">
      <c r="A5082" s="95" t="s">
        <v>10356</v>
      </c>
      <c r="B5082" s="96" t="s">
        <v>10357</v>
      </c>
      <c r="C5082" s="95" t="s">
        <v>282</v>
      </c>
      <c r="D5082" s="97">
        <f>VLOOKUP(A5082,emop0321!D:E,2,0)</f>
        <v>238.25</v>
      </c>
      <c r="E5082" s="98"/>
      <c r="F5082" s="98"/>
    </row>
    <row r="5083" ht="11.25" customHeight="1">
      <c r="A5083" s="95" t="s">
        <v>10358</v>
      </c>
      <c r="B5083" s="96" t="s">
        <v>10359</v>
      </c>
      <c r="C5083" s="95" t="s">
        <v>282</v>
      </c>
      <c r="D5083" s="97">
        <f>VLOOKUP(A5083,emop0321!D:E,2,0)</f>
        <v>418.95</v>
      </c>
      <c r="E5083" s="98"/>
      <c r="F5083" s="98"/>
    </row>
    <row r="5084" ht="11.25" customHeight="1">
      <c r="A5084" s="95" t="s">
        <v>10360</v>
      </c>
      <c r="B5084" s="96" t="s">
        <v>10361</v>
      </c>
      <c r="C5084" s="95" t="s">
        <v>282</v>
      </c>
      <c r="D5084" s="97">
        <f>VLOOKUP(A5084,emop0321!D:E,2,0)</f>
        <v>559.52</v>
      </c>
      <c r="E5084" s="98"/>
      <c r="F5084" s="98"/>
    </row>
    <row r="5085" ht="11.25" customHeight="1">
      <c r="A5085" s="95" t="s">
        <v>10362</v>
      </c>
      <c r="B5085" s="96" t="s">
        <v>10363</v>
      </c>
      <c r="C5085" s="95" t="s">
        <v>282</v>
      </c>
      <c r="D5085" s="97">
        <f>VLOOKUP(A5085,emop0321!D:E,2,0)</f>
        <v>247.65</v>
      </c>
      <c r="E5085" s="98"/>
      <c r="F5085" s="98"/>
    </row>
    <row r="5086" ht="11.25" customHeight="1">
      <c r="A5086" s="95" t="s">
        <v>10364</v>
      </c>
      <c r="B5086" s="96" t="s">
        <v>10365</v>
      </c>
      <c r="C5086" s="95" t="s">
        <v>282</v>
      </c>
      <c r="D5086" s="97">
        <f>VLOOKUP(A5086,emop0321!D:E,2,0)</f>
        <v>430.09</v>
      </c>
      <c r="E5086" s="98"/>
      <c r="F5086" s="98"/>
    </row>
    <row r="5087" ht="11.25" customHeight="1">
      <c r="A5087" s="95" t="s">
        <v>10366</v>
      </c>
      <c r="B5087" s="96" t="s">
        <v>10367</v>
      </c>
      <c r="C5087" s="95" t="s">
        <v>282</v>
      </c>
      <c r="D5087" s="97">
        <f>VLOOKUP(A5087,emop0321!D:E,2,0)</f>
        <v>575.54</v>
      </c>
      <c r="E5087" s="98"/>
      <c r="F5087" s="98"/>
    </row>
    <row r="5088" ht="11.25" customHeight="1">
      <c r="A5088" s="95" t="s">
        <v>10368</v>
      </c>
      <c r="B5088" s="96" t="s">
        <v>10369</v>
      </c>
      <c r="C5088" s="95" t="s">
        <v>282</v>
      </c>
      <c r="D5088" s="97">
        <f>VLOOKUP(A5088,emop0321!D:E,2,0)</f>
        <v>254.62</v>
      </c>
      <c r="E5088" s="98"/>
      <c r="F5088" s="98"/>
    </row>
    <row r="5089" ht="11.25" customHeight="1">
      <c r="A5089" s="95" t="s">
        <v>10370</v>
      </c>
      <c r="B5089" s="96" t="s">
        <v>10371</v>
      </c>
      <c r="C5089" s="95" t="s">
        <v>282</v>
      </c>
      <c r="D5089" s="97">
        <f>VLOOKUP(A5089,emop0321!D:E,2,0)</f>
        <v>444.02</v>
      </c>
      <c r="E5089" s="98"/>
      <c r="F5089" s="98"/>
    </row>
    <row r="5090" ht="11.25" customHeight="1">
      <c r="A5090" s="95" t="s">
        <v>10372</v>
      </c>
      <c r="B5090" s="96" t="s">
        <v>10373</v>
      </c>
      <c r="C5090" s="95" t="s">
        <v>282</v>
      </c>
      <c r="D5090" s="97">
        <f>VLOOKUP(A5090,emop0321!D:E,2,0)</f>
        <v>605.49</v>
      </c>
      <c r="E5090" s="98"/>
      <c r="F5090" s="98"/>
    </row>
    <row r="5091" ht="11.25" customHeight="1">
      <c r="A5091" s="95" t="s">
        <v>10374</v>
      </c>
      <c r="B5091" s="96" t="s">
        <v>10375</v>
      </c>
      <c r="C5091" s="95" t="s">
        <v>282</v>
      </c>
      <c r="D5091" s="97">
        <f>VLOOKUP(A5091,emop0321!D:E,2,0)</f>
        <v>89.33</v>
      </c>
      <c r="E5091" s="98"/>
      <c r="F5091" s="98"/>
    </row>
    <row r="5092" ht="11.25" customHeight="1">
      <c r="A5092" s="95" t="s">
        <v>10376</v>
      </c>
      <c r="B5092" s="96" t="s">
        <v>10377</v>
      </c>
      <c r="C5092" s="95" t="s">
        <v>282</v>
      </c>
      <c r="D5092" s="97">
        <f>VLOOKUP(A5092,emop0321!D:E,2,0)</f>
        <v>120.6</v>
      </c>
      <c r="E5092" s="98"/>
      <c r="F5092" s="98"/>
    </row>
    <row r="5093" ht="11.25" customHeight="1">
      <c r="A5093" s="95" t="s">
        <v>10378</v>
      </c>
      <c r="B5093" s="96" t="s">
        <v>10379</v>
      </c>
      <c r="C5093" s="95" t="s">
        <v>282</v>
      </c>
      <c r="D5093" s="97">
        <f>VLOOKUP(A5093,emop0321!D:E,2,0)</f>
        <v>142.93</v>
      </c>
      <c r="E5093" s="98"/>
      <c r="F5093" s="98"/>
    </row>
    <row r="5094" ht="11.25" customHeight="1">
      <c r="A5094" s="95" t="s">
        <v>10380</v>
      </c>
      <c r="B5094" s="96" t="s">
        <v>10381</v>
      </c>
      <c r="C5094" s="95" t="s">
        <v>282</v>
      </c>
      <c r="D5094" s="97">
        <f>VLOOKUP(A5094,emop0321!D:E,2,0)</f>
        <v>151.86</v>
      </c>
      <c r="E5094" s="98"/>
      <c r="F5094" s="98"/>
    </row>
    <row r="5095" ht="11.25" customHeight="1">
      <c r="A5095" s="95" t="s">
        <v>10382</v>
      </c>
      <c r="B5095" s="96" t="s">
        <v>10383</v>
      </c>
      <c r="C5095" s="95" t="s">
        <v>282</v>
      </c>
      <c r="D5095" s="97">
        <f>VLOOKUP(A5095,emop0321!D:E,2,0)</f>
        <v>205.02</v>
      </c>
      <c r="E5095" s="98"/>
      <c r="F5095" s="98"/>
    </row>
    <row r="5096" ht="11.25" customHeight="1">
      <c r="A5096" s="95" t="s">
        <v>10384</v>
      </c>
      <c r="B5096" s="96" t="s">
        <v>10385</v>
      </c>
      <c r="C5096" s="95" t="s">
        <v>282</v>
      </c>
      <c r="D5096" s="97">
        <f>VLOOKUP(A5096,emop0321!D:E,2,0)</f>
        <v>242.99</v>
      </c>
      <c r="E5096" s="98"/>
      <c r="F5096" s="98"/>
    </row>
    <row r="5097" ht="11.25" customHeight="1">
      <c r="A5097" s="95" t="s">
        <v>10386</v>
      </c>
      <c r="B5097" s="96" t="s">
        <v>10387</v>
      </c>
      <c r="C5097" s="95" t="s">
        <v>3123</v>
      </c>
      <c r="D5097" s="97">
        <f>VLOOKUP(A5097,emop0321!D:E,2,0)</f>
        <v>12.77</v>
      </c>
      <c r="E5097" s="98"/>
      <c r="F5097" s="98"/>
    </row>
    <row r="5098" ht="11.25" customHeight="1">
      <c r="A5098" s="95" t="s">
        <v>10388</v>
      </c>
      <c r="B5098" s="96" t="s">
        <v>10389</v>
      </c>
      <c r="C5098" s="95" t="s">
        <v>282</v>
      </c>
      <c r="D5098" s="97">
        <f>VLOOKUP(A5098,emop0321!D:E,2,0)</f>
        <v>115.99</v>
      </c>
      <c r="E5098" s="98"/>
      <c r="F5098" s="98"/>
    </row>
    <row r="5099" ht="11.25" customHeight="1">
      <c r="A5099" s="95" t="s">
        <v>10390</v>
      </c>
      <c r="B5099" s="96" t="s">
        <v>10391</v>
      </c>
      <c r="C5099" s="95" t="s">
        <v>282</v>
      </c>
      <c r="D5099" s="97">
        <f>VLOOKUP(A5099,emop0321!D:E,2,0)</f>
        <v>150.79</v>
      </c>
      <c r="E5099" s="98"/>
      <c r="F5099" s="98"/>
    </row>
    <row r="5100" ht="11.25" customHeight="1">
      <c r="A5100" s="95" t="s">
        <v>10392</v>
      </c>
      <c r="B5100" s="96" t="s">
        <v>10393</v>
      </c>
      <c r="C5100" s="95" t="s">
        <v>282</v>
      </c>
      <c r="D5100" s="97">
        <f>VLOOKUP(A5100,emop0321!D:E,2,0)</f>
        <v>266.79</v>
      </c>
      <c r="E5100" s="98"/>
      <c r="F5100" s="98"/>
    </row>
    <row r="5101" ht="11.25" customHeight="1">
      <c r="A5101" s="95" t="s">
        <v>10394</v>
      </c>
      <c r="B5101" s="96" t="s">
        <v>10395</v>
      </c>
      <c r="C5101" s="95" t="s">
        <v>282</v>
      </c>
      <c r="D5101" s="97">
        <f>VLOOKUP(A5101,emop0321!D:E,2,0)</f>
        <v>313.19</v>
      </c>
      <c r="E5101" s="98"/>
      <c r="F5101" s="98"/>
    </row>
    <row r="5102" ht="11.25" customHeight="1">
      <c r="A5102" s="95" t="s">
        <v>10396</v>
      </c>
      <c r="B5102" s="96" t="s">
        <v>10397</v>
      </c>
      <c r="C5102" s="95" t="s">
        <v>282</v>
      </c>
      <c r="D5102" s="97">
        <f>VLOOKUP(A5102,emop0321!D:E,2,0)</f>
        <v>322.58</v>
      </c>
      <c r="E5102" s="98"/>
      <c r="F5102" s="98"/>
    </row>
    <row r="5103" ht="11.25" customHeight="1">
      <c r="A5103" s="95" t="s">
        <v>10398</v>
      </c>
      <c r="B5103" s="96" t="s">
        <v>10399</v>
      </c>
      <c r="C5103" s="95" t="s">
        <v>282</v>
      </c>
      <c r="D5103" s="97">
        <f>VLOOKUP(A5103,emop0321!D:E,2,0)</f>
        <v>483.87</v>
      </c>
      <c r="E5103" s="98"/>
      <c r="F5103" s="98"/>
    </row>
    <row r="5104" ht="11.25" customHeight="1">
      <c r="A5104" s="95" t="s">
        <v>10400</v>
      </c>
      <c r="B5104" s="96" t="s">
        <v>10401</v>
      </c>
      <c r="C5104" s="95" t="s">
        <v>282</v>
      </c>
      <c r="D5104" s="97">
        <f>VLOOKUP(A5104,emop0321!D:E,2,0)</f>
        <v>559.14</v>
      </c>
      <c r="E5104" s="98"/>
      <c r="F5104" s="98"/>
    </row>
    <row r="5105" ht="11.25" customHeight="1">
      <c r="A5105" s="95" t="s">
        <v>10402</v>
      </c>
      <c r="B5105" s="96" t="s">
        <v>10403</v>
      </c>
      <c r="C5105" s="95" t="s">
        <v>282</v>
      </c>
      <c r="D5105" s="97">
        <f>VLOOKUP(A5105,emop0321!D:E,2,0)</f>
        <v>645.16</v>
      </c>
      <c r="E5105" s="98"/>
      <c r="F5105" s="98"/>
    </row>
    <row r="5106" ht="11.25" customHeight="1">
      <c r="A5106" s="95" t="s">
        <v>10404</v>
      </c>
      <c r="B5106" s="96" t="s">
        <v>10405</v>
      </c>
      <c r="C5106" s="95" t="s">
        <v>282</v>
      </c>
      <c r="D5106" s="97">
        <f>VLOOKUP(A5106,emop0321!D:E,2,0)</f>
        <v>806.45</v>
      </c>
      <c r="E5106" s="98"/>
      <c r="F5106" s="98"/>
    </row>
    <row r="5107" ht="11.25" customHeight="1">
      <c r="A5107" s="95" t="s">
        <v>10406</v>
      </c>
      <c r="B5107" s="96" t="s">
        <v>10407</v>
      </c>
      <c r="C5107" s="95" t="s">
        <v>282</v>
      </c>
      <c r="D5107" s="97">
        <f>VLOOKUP(A5107,emop0321!D:E,2,0)</f>
        <v>1000</v>
      </c>
      <c r="E5107" s="98"/>
      <c r="F5107" s="98"/>
    </row>
    <row r="5108" ht="11.25" customHeight="1">
      <c r="A5108" s="95" t="s">
        <v>10408</v>
      </c>
      <c r="B5108" s="96" t="s">
        <v>10409</v>
      </c>
      <c r="C5108" s="95" t="s">
        <v>282</v>
      </c>
      <c r="D5108" s="97">
        <f>VLOOKUP(A5108,emop0321!D:E,2,0)</f>
        <v>122.83</v>
      </c>
      <c r="E5108" s="98"/>
      <c r="F5108" s="98"/>
    </row>
    <row r="5109" ht="11.25" customHeight="1">
      <c r="A5109" s="95" t="s">
        <v>10410</v>
      </c>
      <c r="B5109" s="96" t="s">
        <v>10411</v>
      </c>
      <c r="C5109" s="95" t="s">
        <v>282</v>
      </c>
      <c r="D5109" s="97">
        <f>VLOOKUP(A5109,emop0321!D:E,2,0)</f>
        <v>193.19</v>
      </c>
      <c r="E5109" s="98"/>
      <c r="F5109" s="98"/>
    </row>
    <row r="5110" ht="11.25" customHeight="1">
      <c r="A5110" s="95" t="s">
        <v>10412</v>
      </c>
      <c r="B5110" s="96" t="s">
        <v>10413</v>
      </c>
      <c r="C5110" s="95" t="s">
        <v>282</v>
      </c>
      <c r="D5110" s="97">
        <f>VLOOKUP(A5110,emop0321!D:E,2,0)</f>
        <v>210.52</v>
      </c>
      <c r="E5110" s="98"/>
      <c r="F5110" s="98"/>
    </row>
    <row r="5111" ht="11.25" customHeight="1">
      <c r="A5111" s="95" t="s">
        <v>10414</v>
      </c>
      <c r="B5111" s="96" t="s">
        <v>10415</v>
      </c>
      <c r="C5111" s="95" t="s">
        <v>282</v>
      </c>
      <c r="D5111" s="97">
        <f>VLOOKUP(A5111,emop0321!D:E,2,0)</f>
        <v>245.41</v>
      </c>
      <c r="E5111" s="98"/>
      <c r="F5111" s="98"/>
    </row>
    <row r="5112" ht="11.25" customHeight="1">
      <c r="A5112" s="95" t="s">
        <v>10416</v>
      </c>
      <c r="B5112" s="96" t="s">
        <v>10417</v>
      </c>
      <c r="C5112" s="95" t="s">
        <v>282</v>
      </c>
      <c r="D5112" s="97">
        <f>VLOOKUP(A5112,emop0321!D:E,2,0)</f>
        <v>263.16</v>
      </c>
      <c r="E5112" s="98"/>
      <c r="F5112" s="98"/>
    </row>
    <row r="5113" ht="11.25" customHeight="1">
      <c r="A5113" s="95" t="s">
        <v>10418</v>
      </c>
      <c r="B5113" s="96" t="s">
        <v>10419</v>
      </c>
      <c r="C5113" s="95" t="s">
        <v>282</v>
      </c>
      <c r="D5113" s="97">
        <f>VLOOKUP(A5113,emop0321!D:E,2,0)</f>
        <v>284.31</v>
      </c>
      <c r="E5113" s="98"/>
      <c r="F5113" s="98"/>
    </row>
    <row r="5114" ht="11.25" customHeight="1">
      <c r="A5114" s="95" t="s">
        <v>10420</v>
      </c>
      <c r="B5114" s="96" t="s">
        <v>10421</v>
      </c>
      <c r="C5114" s="95" t="s">
        <v>282</v>
      </c>
      <c r="D5114" s="97">
        <f>VLOOKUP(A5114,emop0321!D:E,2,0)</f>
        <v>147.33</v>
      </c>
      <c r="E5114" s="98"/>
      <c r="F5114" s="98"/>
    </row>
    <row r="5115" ht="11.25" customHeight="1">
      <c r="A5115" s="95" t="s">
        <v>10422</v>
      </c>
      <c r="B5115" s="96" t="s">
        <v>10423</v>
      </c>
      <c r="C5115" s="95" t="s">
        <v>282</v>
      </c>
      <c r="D5115" s="97">
        <f>VLOOKUP(A5115,emop0321!D:E,2,0)</f>
        <v>217.25</v>
      </c>
      <c r="E5115" s="98"/>
      <c r="F5115" s="98"/>
    </row>
    <row r="5116" ht="11.25" customHeight="1">
      <c r="A5116" s="95" t="s">
        <v>10424</v>
      </c>
      <c r="B5116" s="96" t="s">
        <v>10425</v>
      </c>
      <c r="C5116" s="95" t="s">
        <v>282</v>
      </c>
      <c r="D5116" s="97">
        <f>VLOOKUP(A5116,emop0321!D:E,2,0)</f>
        <v>123.78</v>
      </c>
      <c r="E5116" s="98"/>
      <c r="F5116" s="98"/>
    </row>
    <row r="5117" ht="11.25" customHeight="1">
      <c r="A5117" s="95" t="s">
        <v>10426</v>
      </c>
      <c r="B5117" s="96" t="s">
        <v>10427</v>
      </c>
      <c r="C5117" s="95" t="s">
        <v>282</v>
      </c>
      <c r="D5117" s="97">
        <f>VLOOKUP(A5117,emop0321!D:E,2,0)</f>
        <v>184.89</v>
      </c>
      <c r="E5117" s="98"/>
      <c r="F5117" s="98"/>
    </row>
    <row r="5118" ht="11.25" customHeight="1">
      <c r="A5118" s="95" t="s">
        <v>10428</v>
      </c>
      <c r="B5118" s="96" t="s">
        <v>10429</v>
      </c>
      <c r="C5118" s="95" t="s">
        <v>282</v>
      </c>
      <c r="D5118" s="97">
        <f>VLOOKUP(A5118,emop0321!D:E,2,0)</f>
        <v>262.47</v>
      </c>
      <c r="E5118" s="98"/>
      <c r="F5118" s="98"/>
    </row>
    <row r="5119" ht="11.25" customHeight="1">
      <c r="A5119" s="95" t="s">
        <v>10430</v>
      </c>
      <c r="B5119" s="96" t="s">
        <v>10431</v>
      </c>
      <c r="C5119" s="95" t="s">
        <v>361</v>
      </c>
      <c r="D5119" s="97">
        <f>VLOOKUP(A5119,emop0321!D:E,2,0)</f>
        <v>31.14</v>
      </c>
      <c r="E5119" s="98"/>
      <c r="F5119" s="98"/>
    </row>
    <row r="5120" ht="11.25" customHeight="1">
      <c r="A5120" s="95" t="s">
        <v>10432</v>
      </c>
      <c r="B5120" s="96" t="s">
        <v>10433</v>
      </c>
      <c r="C5120" s="95" t="s">
        <v>361</v>
      </c>
      <c r="D5120" s="97">
        <f>VLOOKUP(A5120,emop0321!D:E,2,0)</f>
        <v>27.46</v>
      </c>
      <c r="E5120" s="98"/>
      <c r="F5120" s="98"/>
    </row>
    <row r="5121" ht="11.25" customHeight="1">
      <c r="A5121" s="95" t="s">
        <v>10434</v>
      </c>
      <c r="B5121" s="96" t="s">
        <v>10435</v>
      </c>
      <c r="C5121" s="95" t="s">
        <v>3123</v>
      </c>
      <c r="D5121" s="97">
        <f>VLOOKUP(A5121,emop0321!D:E,2,0)</f>
        <v>6.87</v>
      </c>
      <c r="E5121" s="98"/>
      <c r="F5121" s="98"/>
    </row>
    <row r="5122" ht="11.25" customHeight="1">
      <c r="A5122" s="95" t="s">
        <v>10436</v>
      </c>
      <c r="B5122" s="96" t="s">
        <v>10437</v>
      </c>
      <c r="C5122" s="95" t="s">
        <v>3123</v>
      </c>
      <c r="D5122" s="97">
        <f>VLOOKUP(A5122,emop0321!D:E,2,0)</f>
        <v>6.73</v>
      </c>
      <c r="E5122" s="98"/>
      <c r="F5122" s="98"/>
    </row>
    <row r="5123" ht="11.25" customHeight="1">
      <c r="A5123" s="95" t="s">
        <v>10438</v>
      </c>
      <c r="B5123" s="96" t="s">
        <v>10439</v>
      </c>
      <c r="C5123" s="95" t="s">
        <v>3123</v>
      </c>
      <c r="D5123" s="97">
        <f>VLOOKUP(A5123,emop0321!D:E,2,0)</f>
        <v>18.44</v>
      </c>
      <c r="E5123" s="98"/>
      <c r="F5123" s="98"/>
    </row>
    <row r="5124" ht="11.25" customHeight="1">
      <c r="A5124" s="95" t="s">
        <v>10440</v>
      </c>
      <c r="B5124" s="96" t="s">
        <v>10441</v>
      </c>
      <c r="C5124" s="95" t="s">
        <v>3123</v>
      </c>
      <c r="D5124" s="97">
        <f>VLOOKUP(A5124,emop0321!D:E,2,0)</f>
        <v>16.06</v>
      </c>
      <c r="E5124" s="98"/>
      <c r="F5124" s="98"/>
    </row>
    <row r="5125" ht="11.25" customHeight="1">
      <c r="A5125" s="95" t="s">
        <v>10442</v>
      </c>
      <c r="B5125" s="96" t="s">
        <v>10443</v>
      </c>
      <c r="C5125" s="95" t="s">
        <v>3123</v>
      </c>
      <c r="D5125" s="97">
        <f>VLOOKUP(A5125,emop0321!D:E,2,0)</f>
        <v>4.36</v>
      </c>
      <c r="E5125" s="98"/>
      <c r="F5125" s="98"/>
    </row>
    <row r="5126" ht="11.25" customHeight="1">
      <c r="A5126" s="95" t="s">
        <v>10444</v>
      </c>
      <c r="B5126" s="96" t="s">
        <v>10445</v>
      </c>
      <c r="C5126" s="95" t="s">
        <v>3123</v>
      </c>
      <c r="D5126" s="97">
        <f>VLOOKUP(A5126,emop0321!D:E,2,0)</f>
        <v>4.45</v>
      </c>
      <c r="E5126" s="98"/>
      <c r="F5126" s="98"/>
    </row>
    <row r="5127" ht="11.25" customHeight="1">
      <c r="A5127" s="95" t="s">
        <v>10446</v>
      </c>
      <c r="B5127" s="96" t="s">
        <v>10447</v>
      </c>
      <c r="C5127" s="95" t="s">
        <v>3123</v>
      </c>
      <c r="D5127" s="97">
        <f>VLOOKUP(A5127,emop0321!D:E,2,0)</f>
        <v>4.36</v>
      </c>
      <c r="E5127" s="98"/>
      <c r="F5127" s="98"/>
    </row>
    <row r="5128" ht="11.25" customHeight="1">
      <c r="A5128" s="95" t="s">
        <v>10448</v>
      </c>
      <c r="B5128" s="96" t="s">
        <v>10449</v>
      </c>
      <c r="C5128" s="95" t="s">
        <v>3123</v>
      </c>
      <c r="D5128" s="97">
        <f>VLOOKUP(A5128,emop0321!D:E,2,0)</f>
        <v>2.51</v>
      </c>
      <c r="E5128" s="98"/>
      <c r="F5128" s="98"/>
    </row>
    <row r="5129" ht="11.25" customHeight="1">
      <c r="A5129" s="95" t="s">
        <v>10450</v>
      </c>
      <c r="B5129" s="96" t="s">
        <v>10451</v>
      </c>
      <c r="C5129" s="95" t="s">
        <v>3123</v>
      </c>
      <c r="D5129" s="97">
        <f>VLOOKUP(A5129,emop0321!D:E,2,0)</f>
        <v>8.3</v>
      </c>
      <c r="E5129" s="98"/>
      <c r="F5129" s="98"/>
    </row>
    <row r="5130" ht="11.25" customHeight="1">
      <c r="A5130" s="95" t="s">
        <v>10452</v>
      </c>
      <c r="B5130" s="96" t="s">
        <v>10453</v>
      </c>
      <c r="C5130" s="95" t="s">
        <v>3123</v>
      </c>
      <c r="D5130" s="97">
        <f>VLOOKUP(A5130,emop0321!D:E,2,0)</f>
        <v>11.65</v>
      </c>
      <c r="E5130" s="98"/>
      <c r="F5130" s="98"/>
    </row>
    <row r="5131" ht="11.25" customHeight="1">
      <c r="A5131" s="95" t="s">
        <v>10454</v>
      </c>
      <c r="B5131" s="96" t="s">
        <v>10455</v>
      </c>
      <c r="C5131" s="95" t="s">
        <v>3123</v>
      </c>
      <c r="D5131" s="97">
        <f>VLOOKUP(A5131,emop0321!D:E,2,0)</f>
        <v>15.14</v>
      </c>
      <c r="E5131" s="98"/>
      <c r="F5131" s="98"/>
    </row>
    <row r="5132" ht="11.25" customHeight="1">
      <c r="A5132" s="95" t="s">
        <v>10456</v>
      </c>
      <c r="B5132" s="96" t="s">
        <v>10457</v>
      </c>
      <c r="C5132" s="95" t="s">
        <v>282</v>
      </c>
      <c r="D5132" s="97">
        <f>VLOOKUP(A5132,emop0321!D:E,2,0)</f>
        <v>231.96</v>
      </c>
      <c r="E5132" s="98"/>
      <c r="F5132" s="98"/>
    </row>
    <row r="5133" ht="11.25" customHeight="1">
      <c r="A5133" s="95" t="s">
        <v>10458</v>
      </c>
      <c r="B5133" s="96" t="s">
        <v>10459</v>
      </c>
      <c r="C5133" s="95" t="s">
        <v>361</v>
      </c>
      <c r="D5133" s="97">
        <f>VLOOKUP(A5133,emop0321!D:E,2,0)</f>
        <v>61.08</v>
      </c>
      <c r="E5133" s="98"/>
      <c r="F5133" s="98"/>
    </row>
    <row r="5134" ht="11.25" customHeight="1">
      <c r="A5134" s="95" t="s">
        <v>10460</v>
      </c>
      <c r="B5134" s="96" t="s">
        <v>10461</v>
      </c>
      <c r="C5134" s="95" t="s">
        <v>361</v>
      </c>
      <c r="D5134" s="97">
        <f>VLOOKUP(A5134,emop0321!D:E,2,0)</f>
        <v>62.85</v>
      </c>
      <c r="E5134" s="98"/>
      <c r="F5134" s="98"/>
    </row>
    <row r="5135" ht="11.25" customHeight="1">
      <c r="A5135" s="95" t="s">
        <v>10462</v>
      </c>
      <c r="B5135" s="96" t="s">
        <v>10463</v>
      </c>
      <c r="C5135" s="95" t="s">
        <v>361</v>
      </c>
      <c r="D5135" s="97">
        <f>VLOOKUP(A5135,emop0321!D:E,2,0)</f>
        <v>95.83</v>
      </c>
      <c r="E5135" s="98"/>
      <c r="F5135" s="98"/>
    </row>
    <row r="5136" ht="11.25" customHeight="1">
      <c r="A5136" s="95" t="s">
        <v>10464</v>
      </c>
      <c r="B5136" s="96" t="s">
        <v>10465</v>
      </c>
      <c r="C5136" s="95" t="s">
        <v>361</v>
      </c>
      <c r="D5136" s="97">
        <f>VLOOKUP(A5136,emop0321!D:E,2,0)</f>
        <v>65.84</v>
      </c>
      <c r="E5136" s="98"/>
      <c r="F5136" s="98"/>
    </row>
    <row r="5137" ht="11.25" customHeight="1">
      <c r="A5137" s="95" t="s">
        <v>10466</v>
      </c>
      <c r="B5137" s="96" t="s">
        <v>10467</v>
      </c>
      <c r="C5137" s="95" t="s">
        <v>361</v>
      </c>
      <c r="D5137" s="97">
        <f>VLOOKUP(A5137,emop0321!D:E,2,0)</f>
        <v>83.89</v>
      </c>
      <c r="E5137" s="98"/>
      <c r="F5137" s="98"/>
    </row>
    <row r="5138" ht="11.25" customHeight="1">
      <c r="A5138" s="95" t="s">
        <v>10468</v>
      </c>
      <c r="B5138" s="96" t="s">
        <v>10469</v>
      </c>
      <c r="C5138" s="95" t="s">
        <v>361</v>
      </c>
      <c r="D5138" s="97">
        <f>VLOOKUP(A5138,emop0321!D:E,2,0)</f>
        <v>97.63</v>
      </c>
      <c r="E5138" s="98"/>
      <c r="F5138" s="98"/>
    </row>
    <row r="5139" ht="11.25" customHeight="1">
      <c r="A5139" s="95" t="s">
        <v>10470</v>
      </c>
      <c r="B5139" s="96" t="s">
        <v>10471</v>
      </c>
      <c r="C5139" s="95" t="s">
        <v>361</v>
      </c>
      <c r="D5139" s="97">
        <f>VLOOKUP(A5139,emop0321!D:E,2,0)</f>
        <v>51.35</v>
      </c>
      <c r="E5139" s="98"/>
      <c r="F5139" s="98"/>
    </row>
    <row r="5140" ht="11.25" customHeight="1">
      <c r="A5140" s="95" t="s">
        <v>10472</v>
      </c>
      <c r="B5140" s="96" t="s">
        <v>10473</v>
      </c>
      <c r="C5140" s="95" t="s">
        <v>361</v>
      </c>
      <c r="D5140" s="97">
        <f>VLOOKUP(A5140,emop0321!D:E,2,0)</f>
        <v>69.98</v>
      </c>
      <c r="E5140" s="98"/>
      <c r="F5140" s="98"/>
    </row>
    <row r="5141" ht="11.25" customHeight="1">
      <c r="A5141" s="95" t="s">
        <v>10474</v>
      </c>
      <c r="B5141" s="96" t="s">
        <v>10475</v>
      </c>
      <c r="C5141" s="95" t="s">
        <v>361</v>
      </c>
      <c r="D5141" s="97">
        <f>VLOOKUP(A5141,emop0321!D:E,2,0)</f>
        <v>89.1</v>
      </c>
      <c r="E5141" s="98"/>
      <c r="F5141" s="98"/>
    </row>
    <row r="5142" ht="11.25" customHeight="1">
      <c r="A5142" s="95" t="s">
        <v>10476</v>
      </c>
      <c r="B5142" s="96" t="s">
        <v>10477</v>
      </c>
      <c r="C5142" s="95" t="s">
        <v>361</v>
      </c>
      <c r="D5142" s="97">
        <f>VLOOKUP(A5142,emop0321!D:E,2,0)</f>
        <v>64.74</v>
      </c>
      <c r="E5142" s="98"/>
      <c r="F5142" s="98"/>
    </row>
    <row r="5143" ht="11.25" customHeight="1">
      <c r="A5143" s="95" t="s">
        <v>10478</v>
      </c>
      <c r="B5143" s="96" t="s">
        <v>10479</v>
      </c>
      <c r="C5143" s="95" t="s">
        <v>361</v>
      </c>
      <c r="D5143" s="97">
        <f>VLOOKUP(A5143,emop0321!D:E,2,0)</f>
        <v>86.13</v>
      </c>
      <c r="E5143" s="98"/>
      <c r="F5143" s="98"/>
    </row>
    <row r="5144" ht="11.25" customHeight="1">
      <c r="A5144" s="95" t="s">
        <v>10480</v>
      </c>
      <c r="B5144" s="96" t="s">
        <v>10481</v>
      </c>
      <c r="C5144" s="95" t="s">
        <v>361</v>
      </c>
      <c r="D5144" s="97">
        <f>VLOOKUP(A5144,emop0321!D:E,2,0)</f>
        <v>114.12</v>
      </c>
      <c r="E5144" s="98"/>
      <c r="F5144" s="98"/>
    </row>
    <row r="5145" ht="11.25" customHeight="1">
      <c r="A5145" s="95" t="s">
        <v>10482</v>
      </c>
      <c r="B5145" s="96" t="s">
        <v>10483</v>
      </c>
      <c r="C5145" s="95" t="s">
        <v>361</v>
      </c>
      <c r="D5145" s="97">
        <f>VLOOKUP(A5145,emop0321!D:E,2,0)</f>
        <v>118.86</v>
      </c>
      <c r="E5145" s="98"/>
      <c r="F5145" s="98"/>
    </row>
    <row r="5146" ht="11.25" customHeight="1">
      <c r="A5146" s="95" t="s">
        <v>10484</v>
      </c>
      <c r="B5146" s="96" t="s">
        <v>10485</v>
      </c>
      <c r="C5146" s="95" t="s">
        <v>361</v>
      </c>
      <c r="D5146" s="97">
        <f>VLOOKUP(A5146,emop0321!D:E,2,0)</f>
        <v>222.76</v>
      </c>
      <c r="E5146" s="98"/>
      <c r="F5146" s="98"/>
    </row>
    <row r="5147" ht="11.25" customHeight="1">
      <c r="A5147" s="95" t="s">
        <v>10486</v>
      </c>
      <c r="B5147" s="96" t="s">
        <v>10487</v>
      </c>
      <c r="C5147" s="95" t="s">
        <v>361</v>
      </c>
      <c r="D5147" s="97">
        <f>VLOOKUP(A5147,emop0321!D:E,2,0)</f>
        <v>312.85</v>
      </c>
      <c r="E5147" s="98"/>
      <c r="F5147" s="98"/>
    </row>
    <row r="5148" ht="11.25" customHeight="1">
      <c r="A5148" s="95" t="s">
        <v>10488</v>
      </c>
      <c r="B5148" s="96" t="s">
        <v>10489</v>
      </c>
      <c r="C5148" s="95" t="s">
        <v>992</v>
      </c>
      <c r="D5148" s="97">
        <f>VLOOKUP(A5148,emop0321!D:E,2,0)</f>
        <v>115.73</v>
      </c>
      <c r="E5148" s="98"/>
      <c r="F5148" s="98"/>
    </row>
    <row r="5149" ht="11.25" customHeight="1">
      <c r="A5149" s="95" t="s">
        <v>10490</v>
      </c>
      <c r="B5149" s="96" t="s">
        <v>10491</v>
      </c>
      <c r="C5149" s="95" t="s">
        <v>992</v>
      </c>
      <c r="D5149" s="97">
        <f>VLOOKUP(A5149,emop0321!D:E,2,0)</f>
        <v>827.1</v>
      </c>
      <c r="E5149" s="98"/>
      <c r="F5149" s="98"/>
    </row>
    <row r="5150" ht="11.25" customHeight="1">
      <c r="A5150" s="95" t="s">
        <v>10492</v>
      </c>
      <c r="B5150" s="96" t="s">
        <v>10493</v>
      </c>
      <c r="C5150" s="95" t="s">
        <v>992</v>
      </c>
      <c r="D5150" s="97">
        <f>VLOOKUP(A5150,emop0321!D:E,2,0)</f>
        <v>1009.17</v>
      </c>
      <c r="E5150" s="98"/>
      <c r="F5150" s="98"/>
    </row>
    <row r="5151" ht="11.25" customHeight="1">
      <c r="A5151" s="95" t="s">
        <v>10494</v>
      </c>
      <c r="B5151" s="96" t="s">
        <v>10495</v>
      </c>
      <c r="C5151" s="95" t="s">
        <v>992</v>
      </c>
      <c r="D5151" s="97">
        <f>VLOOKUP(A5151,emop0321!D:E,2,0)</f>
        <v>1654.2</v>
      </c>
      <c r="E5151" s="98"/>
      <c r="F5151" s="98"/>
    </row>
    <row r="5152" ht="11.25" customHeight="1">
      <c r="A5152" s="95" t="s">
        <v>10496</v>
      </c>
      <c r="B5152" s="96" t="s">
        <v>10497</v>
      </c>
      <c r="C5152" s="95" t="s">
        <v>992</v>
      </c>
      <c r="D5152" s="97">
        <f>VLOOKUP(A5152,emop0321!D:E,2,0)</f>
        <v>2231.72</v>
      </c>
      <c r="E5152" s="98"/>
      <c r="F5152" s="98"/>
    </row>
    <row r="5153" ht="11.25" customHeight="1">
      <c r="A5153" s="95" t="s">
        <v>10498</v>
      </c>
      <c r="B5153" s="96" t="s">
        <v>10499</v>
      </c>
      <c r="C5153" s="95" t="s">
        <v>3123</v>
      </c>
      <c r="D5153" s="97">
        <f>VLOOKUP(A5153,emop0321!D:E,2,0)</f>
        <v>11.99</v>
      </c>
      <c r="E5153" s="98"/>
      <c r="F5153" s="98"/>
    </row>
    <row r="5154" ht="11.25" customHeight="1">
      <c r="A5154" s="95" t="s">
        <v>10500</v>
      </c>
      <c r="B5154" s="96" t="s">
        <v>10501</v>
      </c>
      <c r="C5154" s="95" t="s">
        <v>675</v>
      </c>
      <c r="D5154" s="97">
        <f>VLOOKUP(A5154,emop0321!D:E,2,0)</f>
        <v>70.04</v>
      </c>
      <c r="E5154" s="98"/>
      <c r="F5154" s="98"/>
    </row>
    <row r="5155" ht="11.25" customHeight="1">
      <c r="A5155" s="95" t="s">
        <v>10502</v>
      </c>
      <c r="B5155" s="96" t="s">
        <v>10503</v>
      </c>
      <c r="C5155" s="95" t="s">
        <v>514</v>
      </c>
      <c r="D5155" s="97">
        <f>VLOOKUP(A5155,emop0321!D:E,2,0)</f>
        <v>246.82</v>
      </c>
      <c r="E5155" s="98"/>
      <c r="F5155" s="98"/>
    </row>
    <row r="5156" ht="11.25" customHeight="1">
      <c r="A5156" s="95" t="s">
        <v>10504</v>
      </c>
      <c r="B5156" s="96" t="s">
        <v>10505</v>
      </c>
      <c r="C5156" s="95" t="s">
        <v>514</v>
      </c>
      <c r="D5156" s="97">
        <f>VLOOKUP(A5156,emop0321!D:E,2,0)</f>
        <v>265.62</v>
      </c>
      <c r="E5156" s="98"/>
      <c r="F5156" s="98"/>
    </row>
    <row r="5157" ht="11.25" customHeight="1">
      <c r="A5157" s="95" t="s">
        <v>10506</v>
      </c>
      <c r="B5157" s="96" t="s">
        <v>10507</v>
      </c>
      <c r="C5157" s="95" t="s">
        <v>514</v>
      </c>
      <c r="D5157" s="97">
        <f>VLOOKUP(A5157,emop0321!D:E,2,0)</f>
        <v>286.25</v>
      </c>
      <c r="E5157" s="98"/>
      <c r="F5157" s="98"/>
    </row>
    <row r="5158" ht="11.25" customHeight="1">
      <c r="A5158" s="95" t="s">
        <v>10508</v>
      </c>
      <c r="B5158" s="96" t="s">
        <v>10509</v>
      </c>
      <c r="C5158" s="95" t="s">
        <v>514</v>
      </c>
      <c r="D5158" s="97">
        <f>VLOOKUP(A5158,emop0321!D:E,2,0)</f>
        <v>303.12</v>
      </c>
      <c r="E5158" s="98"/>
      <c r="F5158" s="98"/>
    </row>
    <row r="5159" ht="11.25" customHeight="1">
      <c r="A5159" s="95" t="s">
        <v>10510</v>
      </c>
      <c r="B5159" s="96" t="s">
        <v>10511</v>
      </c>
      <c r="C5159" s="95" t="s">
        <v>514</v>
      </c>
      <c r="D5159" s="97">
        <f>VLOOKUP(A5159,emop0321!D:E,2,0)</f>
        <v>328.02</v>
      </c>
      <c r="E5159" s="98"/>
      <c r="F5159" s="98"/>
    </row>
    <row r="5160" ht="11.25" customHeight="1">
      <c r="A5160" s="95" t="s">
        <v>10512</v>
      </c>
      <c r="B5160" s="96" t="s">
        <v>10513</v>
      </c>
      <c r="C5160" s="95" t="s">
        <v>514</v>
      </c>
      <c r="D5160" s="97">
        <f>VLOOKUP(A5160,emop0321!D:E,2,0)</f>
        <v>336.16</v>
      </c>
      <c r="E5160" s="98"/>
      <c r="F5160" s="98"/>
    </row>
    <row r="5161" ht="11.25" customHeight="1">
      <c r="A5161" s="95" t="s">
        <v>10514</v>
      </c>
      <c r="B5161" s="96" t="s">
        <v>10515</v>
      </c>
      <c r="C5161" s="95" t="s">
        <v>514</v>
      </c>
      <c r="D5161" s="97">
        <f>VLOOKUP(A5161,emop0321!D:E,2,0)</f>
        <v>339.81</v>
      </c>
      <c r="E5161" s="98"/>
      <c r="F5161" s="98"/>
    </row>
    <row r="5162" ht="11.25" customHeight="1">
      <c r="A5162" s="95" t="s">
        <v>10516</v>
      </c>
      <c r="B5162" s="96" t="s">
        <v>10517</v>
      </c>
      <c r="C5162" s="95" t="s">
        <v>514</v>
      </c>
      <c r="D5162" s="97">
        <f>VLOOKUP(A5162,emop0321!D:E,2,0)</f>
        <v>301.49</v>
      </c>
      <c r="E5162" s="98"/>
      <c r="F5162" s="98"/>
    </row>
    <row r="5163" ht="11.25" customHeight="1">
      <c r="A5163" s="95" t="s">
        <v>10518</v>
      </c>
      <c r="B5163" s="96" t="s">
        <v>10519</v>
      </c>
      <c r="C5163" s="95" t="s">
        <v>514</v>
      </c>
      <c r="D5163" s="97">
        <f>VLOOKUP(A5163,emop0321!D:E,2,0)</f>
        <v>726.37</v>
      </c>
      <c r="E5163" s="98"/>
      <c r="F5163" s="98"/>
    </row>
    <row r="5164" ht="11.25" customHeight="1">
      <c r="A5164" s="95" t="s">
        <v>10520</v>
      </c>
      <c r="B5164" s="96" t="s">
        <v>10521</v>
      </c>
      <c r="C5164" s="95" t="s">
        <v>514</v>
      </c>
      <c r="D5164" s="97">
        <f>VLOOKUP(A5164,emop0321!D:E,2,0)</f>
        <v>311.5</v>
      </c>
      <c r="E5164" s="98"/>
      <c r="F5164" s="98"/>
    </row>
    <row r="5165" ht="11.25" customHeight="1">
      <c r="A5165" s="95" t="s">
        <v>10522</v>
      </c>
      <c r="B5165" s="96" t="s">
        <v>10523</v>
      </c>
      <c r="C5165" s="95" t="s">
        <v>514</v>
      </c>
      <c r="D5165" s="97">
        <f>VLOOKUP(A5165,emop0321!D:E,2,0)</f>
        <v>208.53</v>
      </c>
      <c r="E5165" s="98"/>
      <c r="F5165" s="98"/>
    </row>
    <row r="5166" ht="11.25" customHeight="1">
      <c r="A5166" s="95" t="s">
        <v>10524</v>
      </c>
      <c r="B5166" s="96" t="s">
        <v>10525</v>
      </c>
      <c r="C5166" s="95" t="s">
        <v>514</v>
      </c>
      <c r="D5166" s="97">
        <f>VLOOKUP(A5166,emop0321!D:E,2,0)</f>
        <v>332.57</v>
      </c>
      <c r="E5166" s="98"/>
      <c r="F5166" s="98"/>
    </row>
    <row r="5167" ht="11.25" customHeight="1">
      <c r="A5167" s="95" t="s">
        <v>10526</v>
      </c>
      <c r="B5167" s="96" t="s">
        <v>10527</v>
      </c>
      <c r="C5167" s="95" t="s">
        <v>514</v>
      </c>
      <c r="D5167" s="97">
        <f>VLOOKUP(A5167,emop0321!D:E,2,0)</f>
        <v>393.62</v>
      </c>
      <c r="E5167" s="98"/>
      <c r="F5167" s="98"/>
    </row>
    <row r="5168" ht="11.25" customHeight="1">
      <c r="A5168" s="95" t="s">
        <v>10528</v>
      </c>
      <c r="B5168" s="96" t="s">
        <v>10529</v>
      </c>
      <c r="C5168" s="95" t="s">
        <v>514</v>
      </c>
      <c r="D5168" s="97">
        <f>VLOOKUP(A5168,emop0321!D:E,2,0)</f>
        <v>343.34</v>
      </c>
      <c r="E5168" s="98"/>
      <c r="F5168" s="98"/>
    </row>
    <row r="5169" ht="11.25" customHeight="1">
      <c r="A5169" s="95" t="s">
        <v>10530</v>
      </c>
      <c r="B5169" s="96" t="s">
        <v>10531</v>
      </c>
      <c r="C5169" s="95" t="s">
        <v>514</v>
      </c>
      <c r="D5169" s="97">
        <f>VLOOKUP(A5169,emop0321!D:E,2,0)</f>
        <v>370.63</v>
      </c>
      <c r="E5169" s="98"/>
      <c r="F5169" s="98"/>
    </row>
    <row r="5170" ht="11.25" customHeight="1">
      <c r="A5170" s="95" t="s">
        <v>10532</v>
      </c>
      <c r="B5170" s="96" t="s">
        <v>10533</v>
      </c>
      <c r="C5170" s="95" t="s">
        <v>514</v>
      </c>
      <c r="D5170" s="97">
        <f>VLOOKUP(A5170,emop0321!D:E,2,0)</f>
        <v>394.79</v>
      </c>
      <c r="E5170" s="98"/>
      <c r="F5170" s="98"/>
    </row>
    <row r="5171" ht="11.25" customHeight="1">
      <c r="A5171" s="95" t="s">
        <v>10534</v>
      </c>
      <c r="B5171" s="96" t="s">
        <v>10535</v>
      </c>
      <c r="C5171" s="95" t="s">
        <v>514</v>
      </c>
      <c r="D5171" s="97">
        <f>VLOOKUP(A5171,emop0321!D:E,2,0)</f>
        <v>112.06</v>
      </c>
      <c r="E5171" s="98"/>
      <c r="F5171" s="98"/>
    </row>
    <row r="5172" ht="11.25" customHeight="1">
      <c r="A5172" s="95" t="s">
        <v>10536</v>
      </c>
      <c r="B5172" s="96" t="s">
        <v>10537</v>
      </c>
      <c r="C5172" s="95" t="s">
        <v>514</v>
      </c>
      <c r="D5172" s="97">
        <f>VLOOKUP(A5172,emop0321!D:E,2,0)</f>
        <v>42.78</v>
      </c>
      <c r="E5172" s="98"/>
      <c r="F5172" s="98"/>
    </row>
    <row r="5173" ht="11.25" customHeight="1">
      <c r="A5173" s="95" t="s">
        <v>10538</v>
      </c>
      <c r="B5173" s="96" t="s">
        <v>10539</v>
      </c>
      <c r="C5173" s="95" t="s">
        <v>514</v>
      </c>
      <c r="D5173" s="97">
        <f>VLOOKUP(A5173,emop0321!D:E,2,0)</f>
        <v>52.9</v>
      </c>
      <c r="E5173" s="98"/>
      <c r="F5173" s="98"/>
    </row>
    <row r="5174" ht="11.25" customHeight="1">
      <c r="A5174" s="95" t="s">
        <v>10540</v>
      </c>
      <c r="B5174" s="96" t="s">
        <v>10541</v>
      </c>
      <c r="C5174" s="95" t="s">
        <v>514</v>
      </c>
      <c r="D5174" s="97">
        <f>VLOOKUP(A5174,emop0321!D:E,2,0)</f>
        <v>68.54</v>
      </c>
      <c r="E5174" s="98"/>
      <c r="F5174" s="98"/>
    </row>
    <row r="5175" ht="11.25" customHeight="1">
      <c r="A5175" s="95" t="s">
        <v>10542</v>
      </c>
      <c r="B5175" s="96" t="s">
        <v>10543</v>
      </c>
      <c r="C5175" s="95" t="s">
        <v>514</v>
      </c>
      <c r="D5175" s="97">
        <f>VLOOKUP(A5175,emop0321!D:E,2,0)</f>
        <v>82.37</v>
      </c>
      <c r="E5175" s="98"/>
      <c r="F5175" s="98"/>
    </row>
    <row r="5176" ht="11.25" customHeight="1">
      <c r="A5176" s="95" t="s">
        <v>10544</v>
      </c>
      <c r="B5176" s="96" t="s">
        <v>10545</v>
      </c>
      <c r="C5176" s="95" t="s">
        <v>514</v>
      </c>
      <c r="D5176" s="97">
        <f>VLOOKUP(A5176,emop0321!D:E,2,0)</f>
        <v>95.05</v>
      </c>
      <c r="E5176" s="98"/>
      <c r="F5176" s="98"/>
    </row>
    <row r="5177" ht="11.25" customHeight="1">
      <c r="A5177" s="95" t="s">
        <v>10546</v>
      </c>
      <c r="B5177" s="96" t="s">
        <v>10547</v>
      </c>
      <c r="C5177" s="95" t="s">
        <v>514</v>
      </c>
      <c r="D5177" s="97">
        <f>VLOOKUP(A5177,emop0321!D:E,2,0)</f>
        <v>38.23</v>
      </c>
      <c r="E5177" s="98"/>
      <c r="F5177" s="98"/>
    </row>
    <row r="5178" ht="11.25" customHeight="1">
      <c r="A5178" s="95" t="s">
        <v>10548</v>
      </c>
      <c r="B5178" s="96" t="s">
        <v>10549</v>
      </c>
      <c r="C5178" s="95" t="s">
        <v>514</v>
      </c>
      <c r="D5178" s="97">
        <f>VLOOKUP(A5178,emop0321!D:E,2,0)</f>
        <v>44.63</v>
      </c>
      <c r="E5178" s="98"/>
      <c r="F5178" s="98"/>
    </row>
    <row r="5179" ht="11.25" customHeight="1">
      <c r="A5179" s="95" t="s">
        <v>10550</v>
      </c>
      <c r="B5179" s="96" t="s">
        <v>10551</v>
      </c>
      <c r="C5179" s="95" t="s">
        <v>514</v>
      </c>
      <c r="D5179" s="97">
        <f>VLOOKUP(A5179,emop0321!D:E,2,0)</f>
        <v>80.2</v>
      </c>
      <c r="E5179" s="98"/>
      <c r="F5179" s="98"/>
    </row>
    <row r="5180" ht="11.25" customHeight="1">
      <c r="A5180" s="95" t="s">
        <v>10552</v>
      </c>
      <c r="B5180" s="96" t="s">
        <v>10553</v>
      </c>
      <c r="C5180" s="95" t="s">
        <v>514</v>
      </c>
      <c r="D5180" s="97">
        <f>VLOOKUP(A5180,emop0321!D:E,2,0)</f>
        <v>83.86</v>
      </c>
      <c r="E5180" s="98"/>
      <c r="F5180" s="98"/>
    </row>
    <row r="5181" ht="11.25" customHeight="1">
      <c r="A5181" s="95" t="s">
        <v>10554</v>
      </c>
      <c r="B5181" s="96" t="s">
        <v>10555</v>
      </c>
      <c r="C5181" s="95" t="s">
        <v>514</v>
      </c>
      <c r="D5181" s="97">
        <f>VLOOKUP(A5181,emop0321!D:E,2,0)</f>
        <v>102.05</v>
      </c>
      <c r="E5181" s="98"/>
      <c r="F5181" s="98"/>
    </row>
    <row r="5182" ht="11.25" customHeight="1">
      <c r="A5182" s="95" t="s">
        <v>10556</v>
      </c>
      <c r="B5182" s="96" t="s">
        <v>10557</v>
      </c>
      <c r="C5182" s="95" t="s">
        <v>514</v>
      </c>
      <c r="D5182" s="97">
        <f>VLOOKUP(A5182,emop0321!D:E,2,0)</f>
        <v>112.73</v>
      </c>
      <c r="E5182" s="98"/>
      <c r="F5182" s="98"/>
    </row>
    <row r="5183" ht="11.25" customHeight="1">
      <c r="A5183" s="95" t="s">
        <v>10558</v>
      </c>
      <c r="B5183" s="96" t="s">
        <v>10559</v>
      </c>
      <c r="C5183" s="95" t="s">
        <v>514</v>
      </c>
      <c r="D5183" s="97">
        <f>VLOOKUP(A5183,emop0321!D:E,2,0)</f>
        <v>149.07</v>
      </c>
      <c r="E5183" s="98"/>
      <c r="F5183" s="98"/>
    </row>
    <row r="5184" ht="11.25" customHeight="1">
      <c r="A5184" s="95" t="s">
        <v>10560</v>
      </c>
      <c r="B5184" s="96" t="s">
        <v>10561</v>
      </c>
      <c r="C5184" s="95" t="s">
        <v>514</v>
      </c>
      <c r="D5184" s="97">
        <f>VLOOKUP(A5184,emop0321!D:E,2,0)</f>
        <v>70.38</v>
      </c>
      <c r="E5184" s="98"/>
      <c r="F5184" s="98"/>
    </row>
    <row r="5185" ht="11.25" customHeight="1">
      <c r="A5185" s="95" t="s">
        <v>10562</v>
      </c>
      <c r="B5185" s="96" t="s">
        <v>10563</v>
      </c>
      <c r="C5185" s="95" t="s">
        <v>514</v>
      </c>
      <c r="D5185" s="97">
        <f>VLOOKUP(A5185,emop0321!D:E,2,0)</f>
        <v>81.69</v>
      </c>
      <c r="E5185" s="98"/>
      <c r="F5185" s="98"/>
    </row>
    <row r="5186" ht="11.25" customHeight="1">
      <c r="A5186" s="95" t="s">
        <v>10564</v>
      </c>
      <c r="B5186" s="96" t="s">
        <v>10565</v>
      </c>
      <c r="C5186" s="95" t="s">
        <v>514</v>
      </c>
      <c r="D5186" s="97">
        <f>VLOOKUP(A5186,emop0321!D:E,2,0)</f>
        <v>92.28</v>
      </c>
      <c r="E5186" s="98"/>
      <c r="F5186" s="98"/>
    </row>
    <row r="5187" ht="11.25" customHeight="1">
      <c r="A5187" s="95" t="s">
        <v>10566</v>
      </c>
      <c r="B5187" s="96" t="s">
        <v>10567</v>
      </c>
      <c r="C5187" s="95" t="s">
        <v>514</v>
      </c>
      <c r="D5187" s="97">
        <f>VLOOKUP(A5187,emop0321!D:E,2,0)</f>
        <v>102.83</v>
      </c>
      <c r="E5187" s="98"/>
      <c r="F5187" s="98"/>
    </row>
    <row r="5188" ht="11.25" customHeight="1">
      <c r="A5188" s="95" t="s">
        <v>10568</v>
      </c>
      <c r="B5188" s="96" t="s">
        <v>10569</v>
      </c>
      <c r="C5188" s="95" t="s">
        <v>514</v>
      </c>
      <c r="D5188" s="97">
        <f>VLOOKUP(A5188,emop0321!D:E,2,0)</f>
        <v>135.01</v>
      </c>
      <c r="E5188" s="98"/>
      <c r="F5188" s="98"/>
    </row>
    <row r="5189" ht="11.25" customHeight="1">
      <c r="A5189" s="95" t="s">
        <v>10570</v>
      </c>
      <c r="B5189" s="96" t="s">
        <v>10571</v>
      </c>
      <c r="C5189" s="95" t="s">
        <v>514</v>
      </c>
      <c r="D5189" s="97">
        <f>VLOOKUP(A5189,emop0321!D:E,2,0)</f>
        <v>61.01</v>
      </c>
      <c r="E5189" s="98"/>
      <c r="F5189" s="98"/>
    </row>
    <row r="5190" ht="11.25" customHeight="1">
      <c r="A5190" s="95" t="s">
        <v>10572</v>
      </c>
      <c r="B5190" s="96" t="s">
        <v>10573</v>
      </c>
      <c r="C5190" s="95" t="s">
        <v>514</v>
      </c>
      <c r="D5190" s="97">
        <f>VLOOKUP(A5190,emop0321!D:E,2,0)</f>
        <v>61.37</v>
      </c>
      <c r="E5190" s="98"/>
      <c r="F5190" s="98"/>
    </row>
    <row r="5191" ht="11.25" customHeight="1">
      <c r="A5191" s="95" t="s">
        <v>10574</v>
      </c>
      <c r="B5191" s="96" t="s">
        <v>10575</v>
      </c>
      <c r="C5191" s="95" t="s">
        <v>514</v>
      </c>
      <c r="D5191" s="97">
        <f>VLOOKUP(A5191,emop0321!D:E,2,0)</f>
        <v>61.92</v>
      </c>
      <c r="E5191" s="98"/>
      <c r="F5191" s="98"/>
    </row>
    <row r="5192" ht="11.25" customHeight="1">
      <c r="A5192" s="95" t="s">
        <v>10576</v>
      </c>
      <c r="B5192" s="96" t="s">
        <v>10577</v>
      </c>
      <c r="C5192" s="95" t="s">
        <v>514</v>
      </c>
      <c r="D5192" s="97">
        <f>VLOOKUP(A5192,emop0321!D:E,2,0)</f>
        <v>64.19</v>
      </c>
      <c r="E5192" s="98"/>
      <c r="F5192" s="98"/>
    </row>
    <row r="5193" ht="11.25" customHeight="1">
      <c r="A5193" s="95" t="s">
        <v>10578</v>
      </c>
      <c r="B5193" s="96" t="s">
        <v>10579</v>
      </c>
      <c r="C5193" s="95" t="s">
        <v>514</v>
      </c>
      <c r="D5193" s="97">
        <f>VLOOKUP(A5193,emop0321!D:E,2,0)</f>
        <v>74.04</v>
      </c>
      <c r="E5193" s="98"/>
      <c r="F5193" s="98"/>
    </row>
    <row r="5194" ht="11.25" customHeight="1">
      <c r="A5194" s="95" t="s">
        <v>10580</v>
      </c>
      <c r="B5194" s="96" t="s">
        <v>10581</v>
      </c>
      <c r="C5194" s="95" t="s">
        <v>10582</v>
      </c>
      <c r="D5194" s="97">
        <f>VLOOKUP(A5194,emop0321!D:E,2,0)</f>
        <v>5.76</v>
      </c>
      <c r="E5194" s="98"/>
      <c r="F5194" s="98"/>
    </row>
    <row r="5195" ht="11.25" customHeight="1">
      <c r="A5195" s="95" t="s">
        <v>10583</v>
      </c>
      <c r="B5195" s="96" t="s">
        <v>10584</v>
      </c>
      <c r="C5195" s="95" t="s">
        <v>10582</v>
      </c>
      <c r="D5195" s="97">
        <f>VLOOKUP(A5195,emop0321!D:E,2,0)</f>
        <v>3.69</v>
      </c>
      <c r="E5195" s="98"/>
      <c r="F5195" s="98"/>
    </row>
    <row r="5196" ht="11.25" customHeight="1">
      <c r="A5196" s="95" t="s">
        <v>10585</v>
      </c>
      <c r="B5196" s="96" t="s">
        <v>10586</v>
      </c>
      <c r="C5196" s="95" t="s">
        <v>514</v>
      </c>
      <c r="D5196" s="97">
        <f>VLOOKUP(A5196,emop0321!D:E,2,0)</f>
        <v>70.08</v>
      </c>
      <c r="E5196" s="98"/>
      <c r="F5196" s="98"/>
    </row>
    <row r="5197" ht="11.25" customHeight="1">
      <c r="A5197" s="95" t="s">
        <v>10587</v>
      </c>
      <c r="B5197" s="96" t="s">
        <v>10588</v>
      </c>
      <c r="C5197" s="95" t="s">
        <v>514</v>
      </c>
      <c r="D5197" s="97">
        <f>VLOOKUP(A5197,emop0321!D:E,2,0)</f>
        <v>70.48</v>
      </c>
      <c r="E5197" s="98"/>
      <c r="F5197" s="98"/>
    </row>
    <row r="5198" ht="11.25" customHeight="1">
      <c r="A5198" s="95" t="s">
        <v>10589</v>
      </c>
      <c r="B5198" s="96" t="s">
        <v>10590</v>
      </c>
      <c r="C5198" s="95" t="s">
        <v>514</v>
      </c>
      <c r="D5198" s="97">
        <f>VLOOKUP(A5198,emop0321!D:E,2,0)</f>
        <v>71.21</v>
      </c>
      <c r="E5198" s="98"/>
      <c r="F5198" s="98"/>
    </row>
    <row r="5199" ht="11.25" customHeight="1">
      <c r="A5199" s="95" t="s">
        <v>10591</v>
      </c>
      <c r="B5199" s="96" t="s">
        <v>10592</v>
      </c>
      <c r="C5199" s="95" t="s">
        <v>514</v>
      </c>
      <c r="D5199" s="97">
        <f>VLOOKUP(A5199,emop0321!D:E,2,0)</f>
        <v>73.73</v>
      </c>
      <c r="E5199" s="98"/>
      <c r="F5199" s="98"/>
    </row>
    <row r="5200" ht="11.25" customHeight="1">
      <c r="A5200" s="95" t="s">
        <v>10593</v>
      </c>
      <c r="B5200" s="96" t="s">
        <v>10594</v>
      </c>
      <c r="C5200" s="95" t="s">
        <v>514</v>
      </c>
      <c r="D5200" s="97">
        <f>VLOOKUP(A5200,emop0321!D:E,2,0)</f>
        <v>85.08</v>
      </c>
      <c r="E5200" s="98"/>
      <c r="F5200" s="98"/>
    </row>
    <row r="5201" ht="11.25" customHeight="1">
      <c r="A5201" s="95" t="s">
        <v>10595</v>
      </c>
      <c r="B5201" s="96" t="s">
        <v>10596</v>
      </c>
      <c r="C5201" s="95" t="s">
        <v>514</v>
      </c>
      <c r="D5201" s="97">
        <f>VLOOKUP(A5201,emop0321!D:E,2,0)</f>
        <v>122.67</v>
      </c>
      <c r="E5201" s="98"/>
      <c r="F5201" s="98"/>
    </row>
    <row r="5202" ht="11.25" customHeight="1">
      <c r="A5202" s="95" t="s">
        <v>55</v>
      </c>
      <c r="B5202" s="96" t="s">
        <v>10597</v>
      </c>
      <c r="C5202" s="95" t="s">
        <v>514</v>
      </c>
      <c r="D5202" s="97">
        <f>VLOOKUP(A5202,emop0321!D:E,2,0)</f>
        <v>417.41</v>
      </c>
      <c r="E5202" s="98"/>
      <c r="F5202" s="98"/>
    </row>
    <row r="5203" ht="11.25" customHeight="1">
      <c r="A5203" s="95" t="s">
        <v>10598</v>
      </c>
      <c r="B5203" s="96" t="s">
        <v>10599</v>
      </c>
      <c r="C5203" s="95" t="s">
        <v>514</v>
      </c>
      <c r="D5203" s="97">
        <f>VLOOKUP(A5203,emop0321!D:E,2,0)</f>
        <v>436.22</v>
      </c>
      <c r="E5203" s="98"/>
      <c r="F5203" s="98"/>
    </row>
    <row r="5204" ht="11.25" customHeight="1">
      <c r="A5204" s="95" t="s">
        <v>10600</v>
      </c>
      <c r="B5204" s="96" t="s">
        <v>10601</v>
      </c>
      <c r="C5204" s="95" t="s">
        <v>514</v>
      </c>
      <c r="D5204" s="97">
        <f>VLOOKUP(A5204,emop0321!D:E,2,0)</f>
        <v>456.85</v>
      </c>
      <c r="E5204" s="98"/>
      <c r="F5204" s="98"/>
    </row>
    <row r="5205" ht="11.25" customHeight="1">
      <c r="A5205" s="95" t="s">
        <v>10602</v>
      </c>
      <c r="B5205" s="96" t="s">
        <v>10603</v>
      </c>
      <c r="C5205" s="95" t="s">
        <v>514</v>
      </c>
      <c r="D5205" s="97">
        <f>VLOOKUP(A5205,emop0321!D:E,2,0)</f>
        <v>473.72</v>
      </c>
      <c r="E5205" s="98"/>
      <c r="F5205" s="98"/>
    </row>
    <row r="5206" ht="11.25" customHeight="1">
      <c r="A5206" s="95" t="s">
        <v>10604</v>
      </c>
      <c r="B5206" s="96" t="s">
        <v>10605</v>
      </c>
      <c r="C5206" s="95" t="s">
        <v>514</v>
      </c>
      <c r="D5206" s="97">
        <f>VLOOKUP(A5206,emop0321!D:E,2,0)</f>
        <v>498.62</v>
      </c>
      <c r="E5206" s="98"/>
      <c r="F5206" s="98"/>
    </row>
    <row r="5207" ht="11.25" customHeight="1">
      <c r="A5207" s="95" t="s">
        <v>10606</v>
      </c>
      <c r="B5207" s="96" t="s">
        <v>10607</v>
      </c>
      <c r="C5207" s="95" t="s">
        <v>514</v>
      </c>
      <c r="D5207" s="97">
        <f>VLOOKUP(A5207,emop0321!D:E,2,0)</f>
        <v>506.76</v>
      </c>
      <c r="E5207" s="98"/>
      <c r="F5207" s="98"/>
    </row>
    <row r="5208" ht="11.25" customHeight="1">
      <c r="A5208" s="95" t="s">
        <v>10608</v>
      </c>
      <c r="B5208" s="96" t="s">
        <v>10609</v>
      </c>
      <c r="C5208" s="95" t="s">
        <v>514</v>
      </c>
      <c r="D5208" s="97">
        <f>VLOOKUP(A5208,emop0321!D:E,2,0)</f>
        <v>510.41</v>
      </c>
      <c r="E5208" s="98"/>
      <c r="F5208" s="98"/>
    </row>
    <row r="5209" ht="11.25" customHeight="1">
      <c r="A5209" s="95" t="s">
        <v>10610</v>
      </c>
      <c r="B5209" s="96" t="s">
        <v>10611</v>
      </c>
      <c r="C5209" s="95" t="s">
        <v>514</v>
      </c>
      <c r="D5209" s="97">
        <f>VLOOKUP(A5209,emop0321!D:E,2,0)</f>
        <v>461.1</v>
      </c>
      <c r="E5209" s="98"/>
      <c r="F5209" s="98"/>
    </row>
    <row r="5210" ht="11.25" customHeight="1">
      <c r="A5210" s="95" t="s">
        <v>10612</v>
      </c>
      <c r="B5210" s="96" t="s">
        <v>10613</v>
      </c>
      <c r="C5210" s="95" t="s">
        <v>514</v>
      </c>
      <c r="D5210" s="97">
        <f>VLOOKUP(A5210,emop0321!D:E,2,0)</f>
        <v>360.4</v>
      </c>
      <c r="E5210" s="98"/>
      <c r="F5210" s="98"/>
    </row>
    <row r="5211" ht="11.25" customHeight="1">
      <c r="A5211" s="95" t="s">
        <v>10614</v>
      </c>
      <c r="B5211" s="96" t="s">
        <v>10615</v>
      </c>
      <c r="C5211" s="95" t="s">
        <v>514</v>
      </c>
      <c r="D5211" s="97">
        <f>VLOOKUP(A5211,emop0321!D:E,2,0)</f>
        <v>314.59</v>
      </c>
      <c r="E5211" s="98"/>
      <c r="F5211" s="98"/>
    </row>
    <row r="5212" ht="11.25" customHeight="1">
      <c r="A5212" s="95" t="s">
        <v>10616</v>
      </c>
      <c r="B5212" s="96" t="s">
        <v>10617</v>
      </c>
      <c r="C5212" s="95" t="s">
        <v>514</v>
      </c>
      <c r="D5212" s="97">
        <f>VLOOKUP(A5212,emop0321!D:E,2,0)</f>
        <v>355.09</v>
      </c>
      <c r="E5212" s="98"/>
      <c r="F5212" s="98"/>
    </row>
    <row r="5213" ht="11.25" customHeight="1">
      <c r="A5213" s="95" t="s">
        <v>10618</v>
      </c>
      <c r="B5213" s="96" t="s">
        <v>10619</v>
      </c>
      <c r="C5213" s="95" t="s">
        <v>992</v>
      </c>
      <c r="D5213" s="97">
        <f>VLOOKUP(A5213,emop0321!D:E,2,0)</f>
        <v>41.28</v>
      </c>
      <c r="E5213" s="98"/>
      <c r="F5213" s="98"/>
    </row>
    <row r="5214" ht="11.25" customHeight="1">
      <c r="A5214" s="95" t="s">
        <v>10620</v>
      </c>
      <c r="B5214" s="96" t="s">
        <v>10621</v>
      </c>
      <c r="C5214" s="95" t="s">
        <v>992</v>
      </c>
      <c r="D5214" s="97">
        <f>VLOOKUP(A5214,emop0321!D:E,2,0)</f>
        <v>42.41</v>
      </c>
      <c r="E5214" s="98"/>
      <c r="F5214" s="98"/>
    </row>
    <row r="5215" ht="11.25" customHeight="1">
      <c r="A5215" s="95" t="s">
        <v>10622</v>
      </c>
      <c r="B5215" s="96" t="s">
        <v>10623</v>
      </c>
      <c r="C5215" s="95" t="s">
        <v>992</v>
      </c>
      <c r="D5215" s="97">
        <f>VLOOKUP(A5215,emop0321!D:E,2,0)</f>
        <v>43.34</v>
      </c>
      <c r="E5215" s="98"/>
      <c r="F5215" s="98"/>
    </row>
    <row r="5216" ht="11.25" customHeight="1">
      <c r="A5216" s="95" t="s">
        <v>10624</v>
      </c>
      <c r="B5216" s="96" t="s">
        <v>10625</v>
      </c>
      <c r="C5216" s="95" t="s">
        <v>992</v>
      </c>
      <c r="D5216" s="97">
        <f>VLOOKUP(A5216,emop0321!D:E,2,0)</f>
        <v>44.71</v>
      </c>
      <c r="E5216" s="98"/>
      <c r="F5216" s="98"/>
    </row>
    <row r="5217" ht="11.25" customHeight="1">
      <c r="A5217" s="95" t="s">
        <v>10626</v>
      </c>
      <c r="B5217" s="96" t="s">
        <v>10627</v>
      </c>
      <c r="C5217" s="95" t="s">
        <v>992</v>
      </c>
      <c r="D5217" s="97">
        <f>VLOOKUP(A5217,emop0321!D:E,2,0)</f>
        <v>47.92</v>
      </c>
      <c r="E5217" s="98"/>
      <c r="F5217" s="98"/>
    </row>
    <row r="5218" ht="11.25" customHeight="1">
      <c r="A5218" s="95" t="s">
        <v>10628</v>
      </c>
      <c r="B5218" s="96" t="s">
        <v>10629</v>
      </c>
      <c r="C5218" s="95" t="s">
        <v>992</v>
      </c>
      <c r="D5218" s="97">
        <f>VLOOKUP(A5218,emop0321!D:E,2,0)</f>
        <v>49.57</v>
      </c>
      <c r="E5218" s="98"/>
      <c r="F5218" s="98"/>
    </row>
    <row r="5219" ht="11.25" customHeight="1">
      <c r="A5219" s="95" t="s">
        <v>10630</v>
      </c>
      <c r="B5219" s="96" t="s">
        <v>10631</v>
      </c>
      <c r="C5219" s="95" t="s">
        <v>992</v>
      </c>
      <c r="D5219" s="97">
        <f>VLOOKUP(A5219,emop0321!D:E,2,0)</f>
        <v>50.92</v>
      </c>
      <c r="E5219" s="98"/>
      <c r="F5219" s="98"/>
    </row>
    <row r="5220" ht="11.25" customHeight="1">
      <c r="A5220" s="95" t="s">
        <v>10632</v>
      </c>
      <c r="B5220" s="96" t="s">
        <v>10633</v>
      </c>
      <c r="C5220" s="95" t="s">
        <v>992</v>
      </c>
      <c r="D5220" s="97">
        <f>VLOOKUP(A5220,emop0321!D:E,2,0)</f>
        <v>52.91</v>
      </c>
      <c r="E5220" s="98"/>
      <c r="F5220" s="98"/>
    </row>
    <row r="5221" ht="11.25" customHeight="1">
      <c r="A5221" s="95" t="s">
        <v>10634</v>
      </c>
      <c r="B5221" s="96" t="s">
        <v>10635</v>
      </c>
      <c r="C5221" s="95" t="s">
        <v>992</v>
      </c>
      <c r="D5221" s="97">
        <f>VLOOKUP(A5221,emop0321!D:E,2,0)</f>
        <v>55.89</v>
      </c>
      <c r="E5221" s="98"/>
      <c r="F5221" s="98"/>
    </row>
    <row r="5222" ht="11.25" customHeight="1">
      <c r="A5222" s="95" t="s">
        <v>10636</v>
      </c>
      <c r="B5222" s="96" t="s">
        <v>10637</v>
      </c>
      <c r="C5222" s="95" t="s">
        <v>992</v>
      </c>
      <c r="D5222" s="97">
        <f>VLOOKUP(A5222,emop0321!D:E,2,0)</f>
        <v>58.16</v>
      </c>
      <c r="E5222" s="98"/>
      <c r="F5222" s="98"/>
    </row>
    <row r="5223" ht="11.25" customHeight="1">
      <c r="A5223" s="95" t="s">
        <v>10638</v>
      </c>
      <c r="B5223" s="96" t="s">
        <v>10639</v>
      </c>
      <c r="C5223" s="95" t="s">
        <v>992</v>
      </c>
      <c r="D5223" s="97">
        <f>VLOOKUP(A5223,emop0321!D:E,2,0)</f>
        <v>60.01</v>
      </c>
      <c r="E5223" s="98"/>
      <c r="F5223" s="98"/>
    </row>
    <row r="5224" ht="11.25" customHeight="1">
      <c r="A5224" s="95" t="s">
        <v>10640</v>
      </c>
      <c r="B5224" s="96" t="s">
        <v>10641</v>
      </c>
      <c r="C5224" s="95" t="s">
        <v>992</v>
      </c>
      <c r="D5224" s="97">
        <f>VLOOKUP(A5224,emop0321!D:E,2,0)</f>
        <v>62.75</v>
      </c>
      <c r="E5224" s="98"/>
      <c r="F5224" s="98"/>
    </row>
    <row r="5225" ht="11.25" customHeight="1">
      <c r="A5225" s="95" t="s">
        <v>10642</v>
      </c>
      <c r="B5225" s="96" t="s">
        <v>10643</v>
      </c>
      <c r="C5225" s="95" t="s">
        <v>992</v>
      </c>
      <c r="D5225" s="97">
        <f>VLOOKUP(A5225,emop0321!D:E,2,0)</f>
        <v>27</v>
      </c>
      <c r="E5225" s="98"/>
      <c r="F5225" s="98"/>
    </row>
    <row r="5226" ht="11.25" customHeight="1">
      <c r="A5226" s="95" t="s">
        <v>10644</v>
      </c>
      <c r="B5226" s="96" t="s">
        <v>10645</v>
      </c>
      <c r="C5226" s="95" t="s">
        <v>992</v>
      </c>
      <c r="D5226" s="97">
        <f>VLOOKUP(A5226,emop0321!D:E,2,0)</f>
        <v>213.75</v>
      </c>
      <c r="E5226" s="98"/>
      <c r="F5226" s="98"/>
    </row>
    <row r="5227" ht="11.25" customHeight="1">
      <c r="A5227" s="95" t="s">
        <v>10646</v>
      </c>
      <c r="B5227" s="96" t="s">
        <v>10647</v>
      </c>
      <c r="C5227" s="95" t="s">
        <v>992</v>
      </c>
      <c r="D5227" s="97">
        <f>VLOOKUP(A5227,emop0321!D:E,2,0)</f>
        <v>270</v>
      </c>
      <c r="E5227" s="98"/>
      <c r="F5227" s="98"/>
    </row>
    <row r="5228" ht="11.25" customHeight="1">
      <c r="A5228" s="95" t="s">
        <v>10648</v>
      </c>
      <c r="B5228" s="96" t="s">
        <v>10649</v>
      </c>
      <c r="C5228" s="95" t="s">
        <v>992</v>
      </c>
      <c r="D5228" s="97">
        <f>VLOOKUP(A5228,emop0321!D:E,2,0)</f>
        <v>49.22</v>
      </c>
      <c r="E5228" s="98"/>
      <c r="F5228" s="98"/>
    </row>
    <row r="5229" ht="11.25" customHeight="1">
      <c r="A5229" s="95" t="s">
        <v>10650</v>
      </c>
      <c r="B5229" s="96" t="s">
        <v>10651</v>
      </c>
      <c r="C5229" s="95" t="s">
        <v>992</v>
      </c>
      <c r="D5229" s="97">
        <f>VLOOKUP(A5229,emop0321!D:E,2,0)</f>
        <v>54.08</v>
      </c>
      <c r="E5229" s="98"/>
      <c r="F5229" s="98"/>
    </row>
    <row r="5230" ht="11.25" customHeight="1">
      <c r="A5230" s="95" t="s">
        <v>10652</v>
      </c>
      <c r="B5230" s="96" t="s">
        <v>10653</v>
      </c>
      <c r="C5230" s="95" t="s">
        <v>992</v>
      </c>
      <c r="D5230" s="97">
        <f>VLOOKUP(A5230,emop0321!D:E,2,0)</f>
        <v>60.51</v>
      </c>
      <c r="E5230" s="98"/>
      <c r="F5230" s="98"/>
    </row>
    <row r="5231" ht="11.25" customHeight="1">
      <c r="A5231" s="95" t="s">
        <v>10654</v>
      </c>
      <c r="B5231" s="96" t="s">
        <v>10655</v>
      </c>
      <c r="C5231" s="95" t="s">
        <v>992</v>
      </c>
      <c r="D5231" s="97">
        <f>VLOOKUP(A5231,emop0321!D:E,2,0)</f>
        <v>68.97</v>
      </c>
      <c r="E5231" s="98"/>
      <c r="F5231" s="98"/>
    </row>
    <row r="5232" ht="11.25" customHeight="1">
      <c r="A5232" s="95" t="s">
        <v>10656</v>
      </c>
      <c r="B5232" s="96" t="s">
        <v>10657</v>
      </c>
      <c r="C5232" s="95" t="s">
        <v>992</v>
      </c>
      <c r="D5232" s="97">
        <f>VLOOKUP(A5232,emop0321!D:E,2,0)</f>
        <v>89.5</v>
      </c>
      <c r="E5232" s="98"/>
      <c r="F5232" s="98"/>
    </row>
    <row r="5233" ht="11.25" customHeight="1">
      <c r="A5233" s="95" t="s">
        <v>10658</v>
      </c>
      <c r="B5233" s="96" t="s">
        <v>10659</v>
      </c>
      <c r="C5233" s="95" t="s">
        <v>992</v>
      </c>
      <c r="D5233" s="97">
        <f>VLOOKUP(A5233,emop0321!D:E,2,0)</f>
        <v>81.62</v>
      </c>
      <c r="E5233" s="98"/>
      <c r="F5233" s="98"/>
    </row>
    <row r="5234" ht="11.25" customHeight="1">
      <c r="A5234" s="95" t="s">
        <v>10660</v>
      </c>
      <c r="B5234" s="96" t="s">
        <v>10661</v>
      </c>
      <c r="C5234" s="95" t="s">
        <v>992</v>
      </c>
      <c r="D5234" s="97">
        <f>VLOOKUP(A5234,emop0321!D:E,2,0)</f>
        <v>52.05</v>
      </c>
      <c r="E5234" s="98"/>
      <c r="F5234" s="98"/>
    </row>
    <row r="5235" ht="11.25" customHeight="1">
      <c r="A5235" s="95" t="s">
        <v>10662</v>
      </c>
      <c r="B5235" s="96" t="s">
        <v>10663</v>
      </c>
      <c r="C5235" s="95" t="s">
        <v>992</v>
      </c>
      <c r="D5235" s="97">
        <f>VLOOKUP(A5235,emop0321!D:E,2,0)</f>
        <v>129.05</v>
      </c>
      <c r="E5235" s="98"/>
      <c r="F5235" s="98"/>
    </row>
    <row r="5236" ht="11.25" customHeight="1">
      <c r="A5236" s="95" t="s">
        <v>10664</v>
      </c>
      <c r="B5236" s="96" t="s">
        <v>10665</v>
      </c>
      <c r="C5236" s="95" t="s">
        <v>992</v>
      </c>
      <c r="D5236" s="97">
        <f>VLOOKUP(A5236,emop0321!D:E,2,0)</f>
        <v>102.48</v>
      </c>
      <c r="E5236" s="98"/>
      <c r="F5236" s="98"/>
    </row>
    <row r="5237" ht="11.25" customHeight="1">
      <c r="A5237" s="95" t="s">
        <v>10666</v>
      </c>
      <c r="B5237" s="96" t="s">
        <v>10667</v>
      </c>
      <c r="C5237" s="95" t="s">
        <v>992</v>
      </c>
      <c r="D5237" s="97">
        <f>VLOOKUP(A5237,emop0321!D:E,2,0)</f>
        <v>25.72</v>
      </c>
      <c r="E5237" s="98"/>
      <c r="F5237" s="98"/>
    </row>
    <row r="5238" ht="11.25" customHeight="1">
      <c r="A5238" s="95" t="s">
        <v>10668</v>
      </c>
      <c r="B5238" s="96" t="s">
        <v>10669</v>
      </c>
      <c r="C5238" s="95" t="s">
        <v>514</v>
      </c>
      <c r="D5238" s="97">
        <f>VLOOKUP(A5238,emop0321!D:E,2,0)</f>
        <v>42.85</v>
      </c>
      <c r="E5238" s="98"/>
      <c r="F5238" s="98"/>
    </row>
    <row r="5239" ht="11.25" customHeight="1">
      <c r="A5239" s="95" t="s">
        <v>10670</v>
      </c>
      <c r="B5239" s="96" t="s">
        <v>10671</v>
      </c>
      <c r="C5239" s="95" t="s">
        <v>514</v>
      </c>
      <c r="D5239" s="97">
        <f>VLOOKUP(A5239,emop0321!D:E,2,0)</f>
        <v>8.56</v>
      </c>
      <c r="E5239" s="98"/>
      <c r="F5239" s="98"/>
    </row>
    <row r="5240" ht="11.25" customHeight="1">
      <c r="A5240" s="95" t="s">
        <v>10672</v>
      </c>
      <c r="B5240" s="96" t="s">
        <v>10673</v>
      </c>
      <c r="C5240" s="95" t="s">
        <v>514</v>
      </c>
      <c r="D5240" s="97">
        <f>VLOOKUP(A5240,emop0321!D:E,2,0)</f>
        <v>10.92</v>
      </c>
      <c r="E5240" s="98"/>
      <c r="F5240" s="98"/>
    </row>
    <row r="5241" ht="11.25" customHeight="1">
      <c r="A5241" s="95" t="s">
        <v>10674</v>
      </c>
      <c r="B5241" s="96" t="s">
        <v>10675</v>
      </c>
      <c r="C5241" s="95" t="s">
        <v>514</v>
      </c>
      <c r="D5241" s="97">
        <f>VLOOKUP(A5241,emop0321!D:E,2,0)</f>
        <v>12.62</v>
      </c>
      <c r="E5241" s="98"/>
      <c r="F5241" s="98"/>
    </row>
    <row r="5242" ht="11.25" customHeight="1">
      <c r="A5242" s="95" t="s">
        <v>10676</v>
      </c>
      <c r="B5242" s="96" t="s">
        <v>10677</v>
      </c>
      <c r="C5242" s="95" t="s">
        <v>514</v>
      </c>
      <c r="D5242" s="97">
        <f>VLOOKUP(A5242,emop0321!D:E,2,0)</f>
        <v>16.82</v>
      </c>
      <c r="E5242" s="98"/>
      <c r="F5242" s="98"/>
    </row>
    <row r="5243" ht="11.25" customHeight="1">
      <c r="A5243" s="95" t="s">
        <v>10678</v>
      </c>
      <c r="B5243" s="96" t="s">
        <v>10679</v>
      </c>
      <c r="C5243" s="95" t="s">
        <v>992</v>
      </c>
      <c r="D5243" s="97">
        <f>VLOOKUP(A5243,emop0321!D:E,2,0)</f>
        <v>66.32</v>
      </c>
      <c r="E5243" s="98"/>
      <c r="F5243" s="98"/>
    </row>
    <row r="5244" ht="11.25" customHeight="1">
      <c r="A5244" s="95" t="s">
        <v>10680</v>
      </c>
      <c r="B5244" s="96" t="s">
        <v>10681</v>
      </c>
      <c r="C5244" s="95" t="s">
        <v>514</v>
      </c>
      <c r="D5244" s="97">
        <f>VLOOKUP(A5244,emop0321!D:E,2,0)</f>
        <v>1766.69</v>
      </c>
      <c r="E5244" s="98"/>
      <c r="F5244" s="98"/>
    </row>
    <row r="5245" ht="11.25" customHeight="1">
      <c r="A5245" s="95" t="s">
        <v>10682</v>
      </c>
      <c r="B5245" s="96" t="s">
        <v>10683</v>
      </c>
      <c r="C5245" s="95" t="s">
        <v>992</v>
      </c>
      <c r="D5245" s="97">
        <f>VLOOKUP(A5245,emop0321!D:E,2,0)</f>
        <v>116.63</v>
      </c>
      <c r="E5245" s="98"/>
      <c r="F5245" s="98"/>
    </row>
    <row r="5246" ht="11.25" customHeight="1">
      <c r="A5246" s="95" t="s">
        <v>10684</v>
      </c>
      <c r="B5246" s="96" t="s">
        <v>10685</v>
      </c>
      <c r="C5246" s="95" t="s">
        <v>992</v>
      </c>
      <c r="D5246" s="97">
        <f>VLOOKUP(A5246,emop0321!D:E,2,0)</f>
        <v>10.96</v>
      </c>
      <c r="E5246" s="98"/>
      <c r="F5246" s="98"/>
    </row>
    <row r="5247" ht="11.25" customHeight="1">
      <c r="A5247" s="95" t="s">
        <v>10686</v>
      </c>
      <c r="B5247" s="96" t="s">
        <v>10687</v>
      </c>
      <c r="C5247" s="95" t="s">
        <v>992</v>
      </c>
      <c r="D5247" s="97">
        <f>VLOOKUP(A5247,emop0321!D:E,2,0)</f>
        <v>10.2</v>
      </c>
      <c r="E5247" s="98"/>
      <c r="F5247" s="98"/>
    </row>
    <row r="5248" ht="11.25" customHeight="1">
      <c r="A5248" s="95" t="s">
        <v>10688</v>
      </c>
      <c r="B5248" s="96" t="s">
        <v>10689</v>
      </c>
      <c r="C5248" s="95" t="s">
        <v>992</v>
      </c>
      <c r="D5248" s="97">
        <f>VLOOKUP(A5248,emop0321!D:E,2,0)</f>
        <v>26.68</v>
      </c>
      <c r="E5248" s="98"/>
      <c r="F5248" s="98"/>
    </row>
    <row r="5249" ht="11.25" customHeight="1">
      <c r="A5249" s="95" t="s">
        <v>10690</v>
      </c>
      <c r="B5249" s="96" t="s">
        <v>10691</v>
      </c>
      <c r="C5249" s="95" t="s">
        <v>992</v>
      </c>
      <c r="D5249" s="97">
        <f>VLOOKUP(A5249,emop0321!D:E,2,0)</f>
        <v>23.81</v>
      </c>
      <c r="E5249" s="98"/>
      <c r="F5249" s="98"/>
    </row>
    <row r="5250" ht="11.25" customHeight="1">
      <c r="A5250" s="95" t="s">
        <v>10692</v>
      </c>
      <c r="B5250" s="96" t="s">
        <v>10693</v>
      </c>
      <c r="C5250" s="95" t="s">
        <v>992</v>
      </c>
      <c r="D5250" s="97">
        <f>VLOOKUP(A5250,emop0321!D:E,2,0)</f>
        <v>35.21</v>
      </c>
      <c r="E5250" s="98"/>
      <c r="F5250" s="98"/>
    </row>
    <row r="5251" ht="11.25" customHeight="1">
      <c r="A5251" s="95" t="s">
        <v>10694</v>
      </c>
      <c r="B5251" s="96" t="s">
        <v>10695</v>
      </c>
      <c r="C5251" s="95" t="s">
        <v>992</v>
      </c>
      <c r="D5251" s="97">
        <f>VLOOKUP(A5251,emop0321!D:E,2,0)</f>
        <v>31.96</v>
      </c>
      <c r="E5251" s="98"/>
      <c r="F5251" s="98"/>
    </row>
    <row r="5252" ht="11.25" customHeight="1">
      <c r="A5252" s="95" t="s">
        <v>10696</v>
      </c>
      <c r="B5252" s="96" t="s">
        <v>10697</v>
      </c>
      <c r="C5252" s="95" t="s">
        <v>992</v>
      </c>
      <c r="D5252" s="97">
        <f>VLOOKUP(A5252,emop0321!D:E,2,0)</f>
        <v>54.57</v>
      </c>
      <c r="E5252" s="98"/>
      <c r="F5252" s="98"/>
    </row>
    <row r="5253" ht="11.25" customHeight="1">
      <c r="A5253" s="95" t="s">
        <v>10698</v>
      </c>
      <c r="B5253" s="96" t="s">
        <v>10699</v>
      </c>
      <c r="C5253" s="95" t="s">
        <v>992</v>
      </c>
      <c r="D5253" s="97">
        <f>VLOOKUP(A5253,emop0321!D:E,2,0)</f>
        <v>49.73</v>
      </c>
      <c r="E5253" s="98"/>
      <c r="F5253" s="98"/>
    </row>
    <row r="5254" ht="11.25" customHeight="1">
      <c r="A5254" s="95" t="s">
        <v>10700</v>
      </c>
      <c r="B5254" s="96" t="s">
        <v>10701</v>
      </c>
      <c r="C5254" s="95" t="s">
        <v>992</v>
      </c>
      <c r="D5254" s="97">
        <f>VLOOKUP(A5254,emop0321!D:E,2,0)</f>
        <v>62.91</v>
      </c>
      <c r="E5254" s="98"/>
      <c r="F5254" s="98"/>
    </row>
    <row r="5255" ht="11.25" customHeight="1">
      <c r="A5255" s="95" t="s">
        <v>10702</v>
      </c>
      <c r="B5255" s="96" t="s">
        <v>10703</v>
      </c>
      <c r="C5255" s="95" t="s">
        <v>992</v>
      </c>
      <c r="D5255" s="97">
        <f>VLOOKUP(A5255,emop0321!D:E,2,0)</f>
        <v>57.35</v>
      </c>
      <c r="E5255" s="98"/>
      <c r="F5255" s="98"/>
    </row>
    <row r="5256" ht="11.25" customHeight="1">
      <c r="A5256" s="95" t="s">
        <v>10704</v>
      </c>
      <c r="B5256" s="96" t="s">
        <v>10705</v>
      </c>
      <c r="C5256" s="95" t="s">
        <v>361</v>
      </c>
      <c r="D5256" s="97">
        <f>VLOOKUP(A5256,emop0321!D:E,2,0)</f>
        <v>3</v>
      </c>
      <c r="E5256" s="98"/>
      <c r="F5256" s="98"/>
    </row>
    <row r="5257" ht="11.25" customHeight="1">
      <c r="A5257" s="95" t="s">
        <v>10706</v>
      </c>
      <c r="B5257" s="96" t="s">
        <v>10707</v>
      </c>
      <c r="C5257" s="95" t="s">
        <v>361</v>
      </c>
      <c r="D5257" s="97">
        <f>VLOOKUP(A5257,emop0321!D:E,2,0)</f>
        <v>73.49</v>
      </c>
      <c r="E5257" s="98"/>
      <c r="F5257" s="98"/>
    </row>
    <row r="5258" ht="11.25" customHeight="1">
      <c r="A5258" s="95" t="s">
        <v>10708</v>
      </c>
      <c r="B5258" s="96" t="s">
        <v>10709</v>
      </c>
      <c r="C5258" s="95" t="s">
        <v>992</v>
      </c>
      <c r="D5258" s="97">
        <f>VLOOKUP(A5258,emop0321!D:E,2,0)</f>
        <v>680.67</v>
      </c>
      <c r="E5258" s="98"/>
      <c r="F5258" s="98"/>
    </row>
    <row r="5259" ht="11.25" customHeight="1">
      <c r="A5259" s="95" t="s">
        <v>10710</v>
      </c>
      <c r="B5259" s="96" t="s">
        <v>10711</v>
      </c>
      <c r="C5259" s="95" t="s">
        <v>992</v>
      </c>
      <c r="D5259" s="97">
        <f>VLOOKUP(A5259,emop0321!D:E,2,0)</f>
        <v>67.57</v>
      </c>
      <c r="E5259" s="98"/>
      <c r="F5259" s="98"/>
    </row>
    <row r="5260" ht="11.25" customHeight="1">
      <c r="A5260" s="95" t="s">
        <v>10712</v>
      </c>
      <c r="B5260" s="96" t="s">
        <v>10713</v>
      </c>
      <c r="C5260" s="95" t="s">
        <v>992</v>
      </c>
      <c r="D5260" s="97">
        <f>VLOOKUP(A5260,emop0321!D:E,2,0)</f>
        <v>92.44</v>
      </c>
      <c r="E5260" s="98"/>
      <c r="F5260" s="98"/>
    </row>
    <row r="5261" ht="11.25" customHeight="1">
      <c r="A5261" s="95" t="s">
        <v>10714</v>
      </c>
      <c r="B5261" s="96" t="s">
        <v>10715</v>
      </c>
      <c r="C5261" s="95" t="s">
        <v>992</v>
      </c>
      <c r="D5261" s="97">
        <f>VLOOKUP(A5261,emop0321!D:E,2,0)</f>
        <v>151.86</v>
      </c>
      <c r="E5261" s="98"/>
      <c r="F5261" s="98"/>
    </row>
    <row r="5262" ht="11.25" customHeight="1">
      <c r="A5262" s="95" t="s">
        <v>10716</v>
      </c>
      <c r="B5262" s="96" t="s">
        <v>10717</v>
      </c>
      <c r="C5262" s="95" t="s">
        <v>992</v>
      </c>
      <c r="D5262" s="97">
        <f>VLOOKUP(A5262,emop0321!D:E,2,0)</f>
        <v>120.93</v>
      </c>
      <c r="E5262" s="98"/>
      <c r="F5262" s="98"/>
    </row>
    <row r="5263" ht="11.25" customHeight="1">
      <c r="A5263" s="95" t="s">
        <v>10718</v>
      </c>
      <c r="B5263" s="96" t="s">
        <v>10719</v>
      </c>
      <c r="C5263" s="95" t="s">
        <v>992</v>
      </c>
      <c r="D5263" s="97">
        <f>VLOOKUP(A5263,emop0321!D:E,2,0)</f>
        <v>53.14</v>
      </c>
      <c r="E5263" s="98"/>
      <c r="F5263" s="98"/>
    </row>
    <row r="5264" ht="11.25" customHeight="1">
      <c r="A5264" s="95" t="s">
        <v>10720</v>
      </c>
      <c r="B5264" s="96" t="s">
        <v>10721</v>
      </c>
      <c r="C5264" s="95" t="s">
        <v>992</v>
      </c>
      <c r="D5264" s="97">
        <f>VLOOKUP(A5264,emop0321!D:E,2,0)</f>
        <v>64.55</v>
      </c>
      <c r="E5264" s="98"/>
      <c r="F5264" s="98"/>
    </row>
    <row r="5265" ht="11.25" customHeight="1">
      <c r="A5265" s="95" t="s">
        <v>10722</v>
      </c>
      <c r="B5265" s="96" t="s">
        <v>10723</v>
      </c>
      <c r="C5265" s="95" t="s">
        <v>992</v>
      </c>
      <c r="D5265" s="97">
        <f>VLOOKUP(A5265,emop0321!D:E,2,0)</f>
        <v>84.53</v>
      </c>
      <c r="E5265" s="98"/>
      <c r="F5265" s="98"/>
    </row>
    <row r="5266" ht="11.25" customHeight="1">
      <c r="A5266" s="95" t="s">
        <v>10724</v>
      </c>
      <c r="B5266" s="96" t="s">
        <v>10725</v>
      </c>
      <c r="C5266" s="95" t="s">
        <v>361</v>
      </c>
      <c r="D5266" s="97">
        <f>VLOOKUP(A5266,emop0321!D:E,2,0)</f>
        <v>34.86</v>
      </c>
      <c r="E5266" s="98"/>
      <c r="F5266" s="98"/>
    </row>
    <row r="5267" ht="11.25" customHeight="1">
      <c r="A5267" s="95" t="s">
        <v>10726</v>
      </c>
      <c r="B5267" s="96" t="s">
        <v>10727</v>
      </c>
      <c r="C5267" s="95" t="s">
        <v>992</v>
      </c>
      <c r="D5267" s="97">
        <f>VLOOKUP(A5267,emop0321!D:E,2,0)</f>
        <v>225.1</v>
      </c>
      <c r="E5267" s="98"/>
      <c r="F5267" s="98"/>
    </row>
    <row r="5268" ht="11.25" customHeight="1">
      <c r="A5268" s="95" t="s">
        <v>10728</v>
      </c>
      <c r="B5268" s="96" t="s">
        <v>10729</v>
      </c>
      <c r="C5268" s="95" t="s">
        <v>992</v>
      </c>
      <c r="D5268" s="97">
        <f>VLOOKUP(A5268,emop0321!D:E,2,0)</f>
        <v>184.38</v>
      </c>
      <c r="E5268" s="98"/>
      <c r="F5268" s="98"/>
    </row>
    <row r="5269" ht="11.25" customHeight="1">
      <c r="A5269" s="95" t="s">
        <v>10730</v>
      </c>
      <c r="B5269" s="96" t="s">
        <v>10731</v>
      </c>
      <c r="C5269" s="95" t="s">
        <v>3123</v>
      </c>
      <c r="D5269" s="97">
        <f>VLOOKUP(A5269,emop0321!D:E,2,0)</f>
        <v>6.15</v>
      </c>
      <c r="E5269" s="98"/>
      <c r="F5269" s="98"/>
    </row>
    <row r="5270" ht="11.25" customHeight="1">
      <c r="A5270" s="95" t="s">
        <v>10732</v>
      </c>
      <c r="B5270" s="96" t="s">
        <v>10733</v>
      </c>
      <c r="C5270" s="95" t="s">
        <v>3123</v>
      </c>
      <c r="D5270" s="97">
        <f>VLOOKUP(A5270,emop0321!D:E,2,0)</f>
        <v>5.36</v>
      </c>
      <c r="E5270" s="98"/>
      <c r="F5270" s="98"/>
    </row>
    <row r="5271" ht="11.25" customHeight="1">
      <c r="A5271" s="95" t="s">
        <v>10734</v>
      </c>
      <c r="B5271" s="96" t="s">
        <v>10735</v>
      </c>
      <c r="C5271" s="95" t="s">
        <v>3123</v>
      </c>
      <c r="D5271" s="97">
        <f>VLOOKUP(A5271,emop0321!D:E,2,0)</f>
        <v>5.68</v>
      </c>
      <c r="E5271" s="98"/>
      <c r="F5271" s="98"/>
    </row>
    <row r="5272" ht="11.25" customHeight="1">
      <c r="A5272" s="95" t="s">
        <v>10736</v>
      </c>
      <c r="B5272" s="96" t="s">
        <v>10737</v>
      </c>
      <c r="C5272" s="95" t="s">
        <v>3123</v>
      </c>
      <c r="D5272" s="97">
        <f>VLOOKUP(A5272,emop0321!D:E,2,0)</f>
        <v>5.55</v>
      </c>
      <c r="E5272" s="98"/>
      <c r="F5272" s="98"/>
    </row>
    <row r="5273" ht="11.25" customHeight="1">
      <c r="A5273" s="95" t="s">
        <v>10738</v>
      </c>
      <c r="B5273" s="96" t="s">
        <v>10739</v>
      </c>
      <c r="C5273" s="95" t="s">
        <v>3123</v>
      </c>
      <c r="D5273" s="97">
        <f>VLOOKUP(A5273,emop0321!D:E,2,0)</f>
        <v>5.77</v>
      </c>
      <c r="E5273" s="98"/>
      <c r="F5273" s="98"/>
    </row>
    <row r="5274" ht="11.25" customHeight="1">
      <c r="A5274" s="95" t="s">
        <v>10740</v>
      </c>
      <c r="B5274" s="96" t="s">
        <v>10741</v>
      </c>
      <c r="C5274" s="95" t="s">
        <v>3123</v>
      </c>
      <c r="D5274" s="97">
        <f>VLOOKUP(A5274,emop0321!D:E,2,0)</f>
        <v>5.46</v>
      </c>
      <c r="E5274" s="98"/>
      <c r="F5274" s="98"/>
    </row>
    <row r="5275" ht="11.25" customHeight="1">
      <c r="A5275" s="95" t="s">
        <v>10742</v>
      </c>
      <c r="B5275" s="96" t="s">
        <v>10743</v>
      </c>
      <c r="C5275" s="95" t="s">
        <v>3123</v>
      </c>
      <c r="D5275" s="97">
        <f>VLOOKUP(A5275,emop0321!D:E,2,0)</f>
        <v>5.07</v>
      </c>
      <c r="E5275" s="98"/>
      <c r="F5275" s="98"/>
    </row>
    <row r="5276" ht="11.25" customHeight="1">
      <c r="A5276" s="95" t="s">
        <v>10744</v>
      </c>
      <c r="B5276" s="96" t="s">
        <v>10745</v>
      </c>
      <c r="C5276" s="95" t="s">
        <v>3123</v>
      </c>
      <c r="D5276" s="97">
        <f>VLOOKUP(A5276,emop0321!D:E,2,0)</f>
        <v>4.66</v>
      </c>
      <c r="E5276" s="98"/>
      <c r="F5276" s="98"/>
    </row>
    <row r="5277" ht="11.25" customHeight="1">
      <c r="A5277" s="95" t="s">
        <v>10746</v>
      </c>
      <c r="B5277" s="96" t="s">
        <v>10747</v>
      </c>
      <c r="C5277" s="95" t="s">
        <v>3123</v>
      </c>
      <c r="D5277" s="97">
        <f>VLOOKUP(A5277,emop0321!D:E,2,0)</f>
        <v>10.15</v>
      </c>
      <c r="E5277" s="98"/>
      <c r="F5277" s="98"/>
    </row>
    <row r="5278" ht="11.25" customHeight="1">
      <c r="A5278" s="95" t="s">
        <v>10748</v>
      </c>
      <c r="B5278" s="96" t="s">
        <v>10749</v>
      </c>
      <c r="C5278" s="95" t="s">
        <v>3123</v>
      </c>
      <c r="D5278" s="97">
        <f>VLOOKUP(A5278,emop0321!D:E,2,0)</f>
        <v>8.7</v>
      </c>
      <c r="E5278" s="98"/>
      <c r="F5278" s="98"/>
    </row>
    <row r="5279" ht="11.25" customHeight="1">
      <c r="A5279" s="95" t="s">
        <v>10750</v>
      </c>
      <c r="B5279" s="96" t="s">
        <v>10751</v>
      </c>
      <c r="C5279" s="95" t="s">
        <v>3123</v>
      </c>
      <c r="D5279" s="97">
        <f>VLOOKUP(A5279,emop0321!D:E,2,0)</f>
        <v>8.35</v>
      </c>
      <c r="E5279" s="98"/>
      <c r="F5279" s="98"/>
    </row>
    <row r="5280" ht="11.25" customHeight="1">
      <c r="A5280" s="95" t="s">
        <v>10752</v>
      </c>
      <c r="B5280" s="96" t="s">
        <v>10753</v>
      </c>
      <c r="C5280" s="95" t="s">
        <v>3123</v>
      </c>
      <c r="D5280" s="97">
        <f>VLOOKUP(A5280,emop0321!D:E,2,0)</f>
        <v>9.21</v>
      </c>
      <c r="E5280" s="98"/>
      <c r="F5280" s="98"/>
    </row>
    <row r="5281" ht="11.25" customHeight="1">
      <c r="A5281" s="95" t="s">
        <v>10754</v>
      </c>
      <c r="B5281" s="96" t="s">
        <v>10755</v>
      </c>
      <c r="C5281" s="95" t="s">
        <v>3123</v>
      </c>
      <c r="D5281" s="97">
        <f>VLOOKUP(A5281,emop0321!D:E,2,0)</f>
        <v>9.11</v>
      </c>
      <c r="E5281" s="98"/>
      <c r="F5281" s="98"/>
    </row>
    <row r="5282" ht="11.25" customHeight="1">
      <c r="A5282" s="95" t="s">
        <v>10756</v>
      </c>
      <c r="B5282" s="96" t="s">
        <v>10757</v>
      </c>
      <c r="C5282" s="95" t="s">
        <v>3123</v>
      </c>
      <c r="D5282" s="97">
        <f>VLOOKUP(A5282,emop0321!D:E,2,0)</f>
        <v>9.46</v>
      </c>
      <c r="E5282" s="98"/>
      <c r="F5282" s="98"/>
    </row>
    <row r="5283" ht="11.25" customHeight="1">
      <c r="A5283" s="95" t="s">
        <v>10758</v>
      </c>
      <c r="B5283" s="96" t="s">
        <v>10759</v>
      </c>
      <c r="C5283" s="95" t="s">
        <v>3123</v>
      </c>
      <c r="D5283" s="97">
        <f>VLOOKUP(A5283,emop0321!D:E,2,0)</f>
        <v>8.57</v>
      </c>
      <c r="E5283" s="98"/>
      <c r="F5283" s="98"/>
    </row>
    <row r="5284" ht="11.25" customHeight="1">
      <c r="A5284" s="95" t="s">
        <v>10760</v>
      </c>
      <c r="B5284" s="96" t="s">
        <v>10761</v>
      </c>
      <c r="C5284" s="95" t="s">
        <v>3123</v>
      </c>
      <c r="D5284" s="97">
        <f>VLOOKUP(A5284,emop0321!D:E,2,0)</f>
        <v>7.66</v>
      </c>
      <c r="E5284" s="98"/>
      <c r="F5284" s="98"/>
    </row>
    <row r="5285" ht="11.25" customHeight="1">
      <c r="A5285" s="95" t="s">
        <v>10762</v>
      </c>
      <c r="B5285" s="96" t="s">
        <v>10763</v>
      </c>
      <c r="C5285" s="95" t="s">
        <v>3123</v>
      </c>
      <c r="D5285" s="97">
        <f>VLOOKUP(A5285,emop0321!D:E,2,0)</f>
        <v>10.75</v>
      </c>
      <c r="E5285" s="98"/>
      <c r="F5285" s="98"/>
    </row>
    <row r="5286" ht="11.25" customHeight="1">
      <c r="A5286" s="95" t="s">
        <v>10764</v>
      </c>
      <c r="B5286" s="96" t="s">
        <v>10765</v>
      </c>
      <c r="C5286" s="95" t="s">
        <v>3123</v>
      </c>
      <c r="D5286" s="97">
        <f>VLOOKUP(A5286,emop0321!D:E,2,0)</f>
        <v>9.46</v>
      </c>
      <c r="E5286" s="98"/>
      <c r="F5286" s="98"/>
    </row>
    <row r="5287" ht="11.25" customHeight="1">
      <c r="A5287" s="95" t="s">
        <v>10766</v>
      </c>
      <c r="B5287" s="96" t="s">
        <v>10767</v>
      </c>
      <c r="C5287" s="95" t="s">
        <v>3123</v>
      </c>
      <c r="D5287" s="97">
        <f>VLOOKUP(A5287,emop0321!D:E,2,0)</f>
        <v>9.28</v>
      </c>
      <c r="E5287" s="98"/>
      <c r="F5287" s="98"/>
    </row>
    <row r="5288" ht="11.25" customHeight="1">
      <c r="A5288" s="95" t="s">
        <v>10768</v>
      </c>
      <c r="B5288" s="96" t="s">
        <v>10769</v>
      </c>
      <c r="C5288" s="95" t="s">
        <v>3123</v>
      </c>
      <c r="D5288" s="97">
        <f>VLOOKUP(A5288,emop0321!D:E,2,0)</f>
        <v>10.14</v>
      </c>
      <c r="E5288" s="98"/>
      <c r="F5288" s="98"/>
    </row>
    <row r="5289" ht="11.25" customHeight="1">
      <c r="A5289" s="95" t="s">
        <v>10770</v>
      </c>
      <c r="B5289" s="96" t="s">
        <v>10771</v>
      </c>
      <c r="C5289" s="95" t="s">
        <v>3123</v>
      </c>
      <c r="D5289" s="97">
        <f>VLOOKUP(A5289,emop0321!D:E,2,0)</f>
        <v>9.87</v>
      </c>
      <c r="E5289" s="98"/>
      <c r="F5289" s="98"/>
    </row>
    <row r="5290" ht="11.25" customHeight="1">
      <c r="A5290" s="95" t="s">
        <v>10772</v>
      </c>
      <c r="B5290" s="96" t="s">
        <v>10773</v>
      </c>
      <c r="C5290" s="95" t="s">
        <v>3123</v>
      </c>
      <c r="D5290" s="97">
        <f>VLOOKUP(A5290,emop0321!D:E,2,0)</f>
        <v>10.06</v>
      </c>
      <c r="E5290" s="98"/>
      <c r="F5290" s="98"/>
    </row>
    <row r="5291" ht="11.25" customHeight="1">
      <c r="A5291" s="95" t="s">
        <v>10774</v>
      </c>
      <c r="B5291" s="96" t="s">
        <v>10775</v>
      </c>
      <c r="C5291" s="95" t="s">
        <v>3123</v>
      </c>
      <c r="D5291" s="97">
        <f>VLOOKUP(A5291,emop0321!D:E,2,0)</f>
        <v>9.16</v>
      </c>
      <c r="E5291" s="98"/>
      <c r="F5291" s="98"/>
    </row>
    <row r="5292" ht="11.25" customHeight="1">
      <c r="A5292" s="95" t="s">
        <v>10776</v>
      </c>
      <c r="B5292" s="96" t="s">
        <v>10777</v>
      </c>
      <c r="C5292" s="95" t="s">
        <v>3123</v>
      </c>
      <c r="D5292" s="97">
        <f>VLOOKUP(A5292,emop0321!D:E,2,0)</f>
        <v>8.26</v>
      </c>
      <c r="E5292" s="98"/>
      <c r="F5292" s="98"/>
    </row>
    <row r="5293" ht="11.25" customHeight="1">
      <c r="A5293" s="95" t="s">
        <v>10778</v>
      </c>
      <c r="B5293" s="96" t="s">
        <v>10779</v>
      </c>
      <c r="C5293" s="95" t="s">
        <v>3123</v>
      </c>
      <c r="D5293" s="97">
        <f>VLOOKUP(A5293,emop0321!D:E,2,0)</f>
        <v>10.24</v>
      </c>
      <c r="E5293" s="98"/>
      <c r="F5293" s="98"/>
    </row>
    <row r="5294" ht="11.25" customHeight="1">
      <c r="A5294" s="95" t="s">
        <v>10780</v>
      </c>
      <c r="B5294" s="96" t="s">
        <v>10781</v>
      </c>
      <c r="C5294" s="95" t="s">
        <v>3123</v>
      </c>
      <c r="D5294" s="97">
        <f>VLOOKUP(A5294,emop0321!D:E,2,0)</f>
        <v>21.83</v>
      </c>
      <c r="E5294" s="98"/>
      <c r="F5294" s="98"/>
    </row>
    <row r="5295" ht="11.25" customHeight="1">
      <c r="A5295" s="95" t="s">
        <v>10782</v>
      </c>
      <c r="B5295" s="96" t="s">
        <v>10783</v>
      </c>
      <c r="C5295" s="95" t="s">
        <v>3123</v>
      </c>
      <c r="D5295" s="97">
        <f>VLOOKUP(A5295,emop0321!D:E,2,0)</f>
        <v>17.96</v>
      </c>
      <c r="E5295" s="98"/>
      <c r="F5295" s="98"/>
    </row>
    <row r="5296" ht="11.25" customHeight="1">
      <c r="A5296" s="95" t="s">
        <v>10784</v>
      </c>
      <c r="B5296" s="96" t="s">
        <v>10785</v>
      </c>
      <c r="C5296" s="95" t="s">
        <v>3123</v>
      </c>
      <c r="D5296" s="97">
        <f>VLOOKUP(A5296,emop0321!D:E,2,0)</f>
        <v>17.72</v>
      </c>
      <c r="E5296" s="98"/>
      <c r="F5296" s="98"/>
    </row>
    <row r="5297" ht="11.25" customHeight="1">
      <c r="A5297" s="95" t="s">
        <v>10786</v>
      </c>
      <c r="B5297" s="96" t="s">
        <v>10787</v>
      </c>
      <c r="C5297" s="95" t="s">
        <v>3123</v>
      </c>
      <c r="D5297" s="97">
        <f>VLOOKUP(A5297,emop0321!D:E,2,0)</f>
        <v>17.09</v>
      </c>
      <c r="E5297" s="98"/>
      <c r="F5297" s="98"/>
    </row>
    <row r="5298" ht="11.25" customHeight="1">
      <c r="A5298" s="95" t="s">
        <v>10788</v>
      </c>
      <c r="B5298" s="96" t="s">
        <v>10789</v>
      </c>
      <c r="C5298" s="95" t="s">
        <v>3123</v>
      </c>
      <c r="D5298" s="97">
        <f>VLOOKUP(A5298,emop0321!D:E,2,0)</f>
        <v>16.66</v>
      </c>
      <c r="E5298" s="98"/>
      <c r="F5298" s="98"/>
    </row>
    <row r="5299" ht="11.25" customHeight="1">
      <c r="A5299" s="95" t="s">
        <v>10790</v>
      </c>
      <c r="B5299" s="96" t="s">
        <v>10791</v>
      </c>
      <c r="C5299" s="95" t="s">
        <v>3123</v>
      </c>
      <c r="D5299" s="97">
        <f>VLOOKUP(A5299,emop0321!D:E,2,0)</f>
        <v>16.14</v>
      </c>
      <c r="E5299" s="98"/>
      <c r="F5299" s="98"/>
    </row>
    <row r="5300" ht="11.25" customHeight="1">
      <c r="A5300" s="95" t="s">
        <v>10792</v>
      </c>
      <c r="B5300" s="96" t="s">
        <v>10793</v>
      </c>
      <c r="C5300" s="95" t="s">
        <v>3123</v>
      </c>
      <c r="D5300" s="97">
        <f>VLOOKUP(A5300,emop0321!D:E,2,0)</f>
        <v>14.54</v>
      </c>
      <c r="E5300" s="98"/>
      <c r="F5300" s="98"/>
    </row>
    <row r="5301" ht="11.25" customHeight="1">
      <c r="A5301" s="95" t="s">
        <v>10794</v>
      </c>
      <c r="B5301" s="96" t="s">
        <v>10795</v>
      </c>
      <c r="C5301" s="95" t="s">
        <v>3123</v>
      </c>
      <c r="D5301" s="97">
        <f>VLOOKUP(A5301,emop0321!D:E,2,0)</f>
        <v>13.35</v>
      </c>
      <c r="E5301" s="98"/>
      <c r="F5301" s="98"/>
    </row>
    <row r="5302" ht="11.25" customHeight="1">
      <c r="A5302" s="95" t="s">
        <v>10796</v>
      </c>
      <c r="B5302" s="96" t="s">
        <v>10797</v>
      </c>
      <c r="C5302" s="95" t="s">
        <v>3123</v>
      </c>
      <c r="D5302" s="97">
        <f>VLOOKUP(A5302,emop0321!D:E,2,0)</f>
        <v>13.24</v>
      </c>
      <c r="E5302" s="98"/>
      <c r="F5302" s="98"/>
    </row>
    <row r="5303" ht="11.25" customHeight="1">
      <c r="A5303" s="95" t="s">
        <v>10798</v>
      </c>
      <c r="B5303" s="96" t="s">
        <v>10799</v>
      </c>
      <c r="C5303" s="95" t="s">
        <v>3123</v>
      </c>
      <c r="D5303" s="97">
        <f>VLOOKUP(A5303,emop0321!D:E,2,0)</f>
        <v>12.74</v>
      </c>
      <c r="E5303" s="98"/>
      <c r="F5303" s="98"/>
    </row>
    <row r="5304" ht="11.25" customHeight="1">
      <c r="A5304" s="95" t="s">
        <v>10800</v>
      </c>
      <c r="B5304" s="96" t="s">
        <v>10801</v>
      </c>
      <c r="C5304" s="95" t="s">
        <v>3123</v>
      </c>
      <c r="D5304" s="97">
        <f>VLOOKUP(A5304,emop0321!D:E,2,0)</f>
        <v>12.44</v>
      </c>
      <c r="E5304" s="98"/>
      <c r="F5304" s="98"/>
    </row>
    <row r="5305" ht="11.25" customHeight="1">
      <c r="A5305" s="95" t="s">
        <v>10802</v>
      </c>
      <c r="B5305" s="96" t="s">
        <v>10803</v>
      </c>
      <c r="C5305" s="95" t="s">
        <v>3123</v>
      </c>
      <c r="D5305" s="97">
        <f>VLOOKUP(A5305,emop0321!D:E,2,0)</f>
        <v>12.19</v>
      </c>
      <c r="E5305" s="98"/>
      <c r="F5305" s="98"/>
    </row>
    <row r="5306" ht="11.25" customHeight="1">
      <c r="A5306" s="95" t="s">
        <v>10804</v>
      </c>
      <c r="B5306" s="96" t="s">
        <v>10805</v>
      </c>
      <c r="C5306" s="95" t="s">
        <v>3123</v>
      </c>
      <c r="D5306" s="97">
        <f>VLOOKUP(A5306,emop0321!D:E,2,0)</f>
        <v>10.88</v>
      </c>
      <c r="E5306" s="98"/>
      <c r="F5306" s="98"/>
    </row>
    <row r="5307" ht="11.25" customHeight="1">
      <c r="A5307" s="95" t="s">
        <v>10806</v>
      </c>
      <c r="B5307" s="96" t="s">
        <v>10807</v>
      </c>
      <c r="C5307" s="95" t="s">
        <v>3123</v>
      </c>
      <c r="D5307" s="97">
        <f>VLOOKUP(A5307,emop0321!D:E,2,0)</f>
        <v>21.75</v>
      </c>
      <c r="E5307" s="98"/>
      <c r="F5307" s="98"/>
    </row>
    <row r="5308" ht="11.25" customHeight="1">
      <c r="A5308" s="95" t="s">
        <v>10808</v>
      </c>
      <c r="B5308" s="96" t="s">
        <v>10809</v>
      </c>
      <c r="C5308" s="95" t="s">
        <v>3123</v>
      </c>
      <c r="D5308" s="97">
        <f>VLOOKUP(A5308,emop0321!D:E,2,0)</f>
        <v>18.99</v>
      </c>
      <c r="E5308" s="98"/>
      <c r="F5308" s="98"/>
    </row>
    <row r="5309" ht="11.25" customHeight="1">
      <c r="A5309" s="95" t="s">
        <v>10810</v>
      </c>
      <c r="B5309" s="96" t="s">
        <v>10811</v>
      </c>
      <c r="C5309" s="95" t="s">
        <v>3123</v>
      </c>
      <c r="D5309" s="97">
        <f>VLOOKUP(A5309,emop0321!D:E,2,0)</f>
        <v>17.61</v>
      </c>
      <c r="E5309" s="98"/>
      <c r="F5309" s="98"/>
    </row>
    <row r="5310" ht="11.25" customHeight="1">
      <c r="A5310" s="95" t="s">
        <v>10812</v>
      </c>
      <c r="B5310" s="96" t="s">
        <v>10813</v>
      </c>
      <c r="C5310" s="95" t="s">
        <v>3123</v>
      </c>
      <c r="D5310" s="97">
        <f>VLOOKUP(A5310,emop0321!D:E,2,0)</f>
        <v>16.39</v>
      </c>
      <c r="E5310" s="98"/>
      <c r="F5310" s="98"/>
    </row>
    <row r="5311" ht="11.25" customHeight="1">
      <c r="A5311" s="95" t="s">
        <v>10814</v>
      </c>
      <c r="B5311" s="96" t="s">
        <v>10815</v>
      </c>
      <c r="C5311" s="95" t="s">
        <v>3123</v>
      </c>
      <c r="D5311" s="97">
        <f>VLOOKUP(A5311,emop0321!D:E,2,0)</f>
        <v>16.75</v>
      </c>
      <c r="E5311" s="98"/>
      <c r="F5311" s="98"/>
    </row>
    <row r="5312" ht="11.25" customHeight="1">
      <c r="A5312" s="95" t="s">
        <v>10816</v>
      </c>
      <c r="B5312" s="96" t="s">
        <v>10817</v>
      </c>
      <c r="C5312" s="95" t="s">
        <v>3123</v>
      </c>
      <c r="D5312" s="97">
        <f>VLOOKUP(A5312,emop0321!D:E,2,0)</f>
        <v>15.97</v>
      </c>
      <c r="E5312" s="98"/>
      <c r="F5312" s="98"/>
    </row>
    <row r="5313" ht="11.25" customHeight="1">
      <c r="A5313" s="95" t="s">
        <v>10818</v>
      </c>
      <c r="B5313" s="96" t="s">
        <v>10819</v>
      </c>
      <c r="C5313" s="95" t="s">
        <v>3123</v>
      </c>
      <c r="D5313" s="97">
        <f>VLOOKUP(A5313,emop0321!D:E,2,0)</f>
        <v>14.17</v>
      </c>
      <c r="E5313" s="98"/>
      <c r="F5313" s="98"/>
    </row>
    <row r="5314" ht="11.25" customHeight="1">
      <c r="A5314" s="95" t="s">
        <v>10820</v>
      </c>
      <c r="B5314" s="96" t="s">
        <v>10821</v>
      </c>
      <c r="C5314" s="95" t="s">
        <v>3123</v>
      </c>
      <c r="D5314" s="97">
        <f>VLOOKUP(A5314,emop0321!D:E,2,0)</f>
        <v>13.24</v>
      </c>
      <c r="E5314" s="98"/>
      <c r="F5314" s="98"/>
    </row>
    <row r="5315" ht="11.25" customHeight="1">
      <c r="A5315" s="95" t="s">
        <v>10822</v>
      </c>
      <c r="B5315" s="96" t="s">
        <v>10823</v>
      </c>
      <c r="C5315" s="95" t="s">
        <v>3123</v>
      </c>
      <c r="D5315" s="97">
        <f>VLOOKUP(A5315,emop0321!D:E,2,0)</f>
        <v>12.89</v>
      </c>
      <c r="E5315" s="98"/>
      <c r="F5315" s="98"/>
    </row>
    <row r="5316" ht="11.25" customHeight="1">
      <c r="A5316" s="95" t="s">
        <v>10824</v>
      </c>
      <c r="B5316" s="96" t="s">
        <v>10825</v>
      </c>
      <c r="C5316" s="95" t="s">
        <v>3123</v>
      </c>
      <c r="D5316" s="97">
        <f>VLOOKUP(A5316,emop0321!D:E,2,0)</f>
        <v>13.04</v>
      </c>
      <c r="E5316" s="98"/>
      <c r="F5316" s="98"/>
    </row>
    <row r="5317" ht="11.25" customHeight="1">
      <c r="A5317" s="95" t="s">
        <v>10826</v>
      </c>
      <c r="B5317" s="96" t="s">
        <v>10827</v>
      </c>
      <c r="C5317" s="95" t="s">
        <v>3123</v>
      </c>
      <c r="D5317" s="97">
        <f>VLOOKUP(A5317,emop0321!D:E,2,0)</f>
        <v>12.78</v>
      </c>
      <c r="E5317" s="98"/>
      <c r="F5317" s="98"/>
    </row>
    <row r="5318" ht="11.25" customHeight="1">
      <c r="A5318" s="95" t="s">
        <v>10828</v>
      </c>
      <c r="B5318" s="96" t="s">
        <v>10829</v>
      </c>
      <c r="C5318" s="95" t="s">
        <v>3123</v>
      </c>
      <c r="D5318" s="97">
        <f>VLOOKUP(A5318,emop0321!D:E,2,0)</f>
        <v>12.45</v>
      </c>
      <c r="E5318" s="98"/>
      <c r="F5318" s="98"/>
    </row>
    <row r="5319" ht="11.25" customHeight="1">
      <c r="A5319" s="95" t="s">
        <v>10830</v>
      </c>
      <c r="B5319" s="96" t="s">
        <v>10831</v>
      </c>
      <c r="C5319" s="95" t="s">
        <v>3123</v>
      </c>
      <c r="D5319" s="97">
        <f>VLOOKUP(A5319,emop0321!D:E,2,0)</f>
        <v>3.08</v>
      </c>
      <c r="E5319" s="98"/>
      <c r="F5319" s="98"/>
    </row>
    <row r="5320" ht="11.25" customHeight="1">
      <c r="A5320" s="95" t="s">
        <v>10832</v>
      </c>
      <c r="B5320" s="96" t="s">
        <v>10833</v>
      </c>
      <c r="C5320" s="95" t="s">
        <v>3123</v>
      </c>
      <c r="D5320" s="97">
        <f>VLOOKUP(A5320,emop0321!D:E,2,0)</f>
        <v>3.21</v>
      </c>
      <c r="E5320" s="98"/>
      <c r="F5320" s="98"/>
    </row>
    <row r="5321" ht="11.25" customHeight="1">
      <c r="A5321" s="95" t="s">
        <v>10834</v>
      </c>
      <c r="B5321" s="96" t="s">
        <v>10835</v>
      </c>
      <c r="C5321" s="95" t="s">
        <v>3123</v>
      </c>
      <c r="D5321" s="97">
        <f>VLOOKUP(A5321,emop0321!D:E,2,0)</f>
        <v>3.38</v>
      </c>
      <c r="E5321" s="98"/>
      <c r="F5321" s="98"/>
    </row>
    <row r="5322" ht="11.25" customHeight="1">
      <c r="A5322" s="95" t="s">
        <v>10836</v>
      </c>
      <c r="B5322" s="96" t="s">
        <v>10837</v>
      </c>
      <c r="C5322" s="95" t="s">
        <v>3123</v>
      </c>
      <c r="D5322" s="97">
        <f>VLOOKUP(A5322,emop0321!D:E,2,0)</f>
        <v>3.5</v>
      </c>
      <c r="E5322" s="98"/>
      <c r="F5322" s="98"/>
    </row>
    <row r="5323" ht="11.25" customHeight="1">
      <c r="A5323" s="95" t="s">
        <v>10838</v>
      </c>
      <c r="B5323" s="96" t="s">
        <v>10839</v>
      </c>
      <c r="C5323" s="95" t="s">
        <v>3123</v>
      </c>
      <c r="D5323" s="97">
        <f>VLOOKUP(A5323,emop0321!D:E,2,0)</f>
        <v>3.58</v>
      </c>
      <c r="E5323" s="98"/>
      <c r="F5323" s="98"/>
    </row>
    <row r="5324" ht="11.25" customHeight="1">
      <c r="A5324" s="95" t="s">
        <v>10840</v>
      </c>
      <c r="B5324" s="96" t="s">
        <v>10841</v>
      </c>
      <c r="C5324" s="95" t="s">
        <v>3123</v>
      </c>
      <c r="D5324" s="97">
        <f>VLOOKUP(A5324,emop0321!D:E,2,0)</f>
        <v>3.65</v>
      </c>
      <c r="E5324" s="98"/>
      <c r="F5324" s="98"/>
    </row>
    <row r="5325" ht="11.25" customHeight="1">
      <c r="A5325" s="95" t="s">
        <v>10842</v>
      </c>
      <c r="B5325" s="96" t="s">
        <v>10843</v>
      </c>
      <c r="C5325" s="95" t="s">
        <v>3123</v>
      </c>
      <c r="D5325" s="97">
        <f>VLOOKUP(A5325,emop0321!D:E,2,0)</f>
        <v>3.69</v>
      </c>
      <c r="E5325" s="98"/>
      <c r="F5325" s="98"/>
    </row>
    <row r="5326" ht="11.25" customHeight="1">
      <c r="A5326" s="95" t="s">
        <v>10844</v>
      </c>
      <c r="B5326" s="96" t="s">
        <v>10845</v>
      </c>
      <c r="C5326" s="95" t="s">
        <v>3123</v>
      </c>
      <c r="D5326" s="97">
        <f>VLOOKUP(A5326,emop0321!D:E,2,0)</f>
        <v>4.07</v>
      </c>
      <c r="E5326" s="98"/>
      <c r="F5326" s="98"/>
    </row>
    <row r="5327" ht="11.25" customHeight="1">
      <c r="A5327" s="95" t="s">
        <v>10846</v>
      </c>
      <c r="B5327" s="96" t="s">
        <v>10847</v>
      </c>
      <c r="C5327" s="95" t="s">
        <v>3123</v>
      </c>
      <c r="D5327" s="97">
        <f>VLOOKUP(A5327,emop0321!D:E,2,0)</f>
        <v>4.32</v>
      </c>
      <c r="E5327" s="98"/>
      <c r="F5327" s="98"/>
    </row>
    <row r="5328" ht="11.25" customHeight="1">
      <c r="A5328" s="95" t="s">
        <v>10848</v>
      </c>
      <c r="B5328" s="96" t="s">
        <v>10849</v>
      </c>
      <c r="C5328" s="95" t="s">
        <v>3123</v>
      </c>
      <c r="D5328" s="97">
        <f>VLOOKUP(A5328,emop0321!D:E,2,0)</f>
        <v>4.44</v>
      </c>
      <c r="E5328" s="98"/>
      <c r="F5328" s="98"/>
    </row>
    <row r="5329" ht="11.25" customHeight="1">
      <c r="A5329" s="95" t="s">
        <v>10850</v>
      </c>
      <c r="B5329" s="96" t="s">
        <v>10851</v>
      </c>
      <c r="C5329" s="95" t="s">
        <v>3123</v>
      </c>
      <c r="D5329" s="97">
        <f>VLOOKUP(A5329,emop0321!D:E,2,0)</f>
        <v>4.69</v>
      </c>
      <c r="E5329" s="98"/>
      <c r="F5329" s="98"/>
    </row>
    <row r="5330" ht="11.25" customHeight="1">
      <c r="A5330" s="95" t="s">
        <v>10852</v>
      </c>
      <c r="B5330" s="96" t="s">
        <v>10853</v>
      </c>
      <c r="C5330" s="95" t="s">
        <v>3123</v>
      </c>
      <c r="D5330" s="97">
        <f>VLOOKUP(A5330,emop0321!D:E,2,0)</f>
        <v>4.79</v>
      </c>
      <c r="E5330" s="98"/>
      <c r="F5330" s="98"/>
    </row>
    <row r="5331" ht="11.25" customHeight="1">
      <c r="A5331" s="95" t="s">
        <v>10854</v>
      </c>
      <c r="B5331" s="96" t="s">
        <v>10855</v>
      </c>
      <c r="C5331" s="95" t="s">
        <v>3123</v>
      </c>
      <c r="D5331" s="97">
        <f>VLOOKUP(A5331,emop0321!D:E,2,0)</f>
        <v>5.07</v>
      </c>
      <c r="E5331" s="98"/>
      <c r="F5331" s="98"/>
    </row>
    <row r="5332" ht="11.25" customHeight="1">
      <c r="A5332" s="95" t="s">
        <v>10856</v>
      </c>
      <c r="B5332" s="96" t="s">
        <v>10857</v>
      </c>
      <c r="C5332" s="95" t="s">
        <v>3123</v>
      </c>
      <c r="D5332" s="97">
        <f>VLOOKUP(A5332,emop0321!D:E,2,0)</f>
        <v>4</v>
      </c>
      <c r="E5332" s="98"/>
      <c r="F5332" s="98"/>
    </row>
    <row r="5333" ht="11.25" customHeight="1">
      <c r="A5333" s="95" t="s">
        <v>10858</v>
      </c>
      <c r="B5333" s="96" t="s">
        <v>10859</v>
      </c>
      <c r="C5333" s="95" t="s">
        <v>3123</v>
      </c>
      <c r="D5333" s="97">
        <f>VLOOKUP(A5333,emop0321!D:E,2,0)</f>
        <v>3.33</v>
      </c>
      <c r="E5333" s="98"/>
      <c r="F5333" s="98"/>
    </row>
    <row r="5334" ht="11.25" customHeight="1">
      <c r="A5334" s="95" t="s">
        <v>10860</v>
      </c>
      <c r="B5334" s="96" t="s">
        <v>10861</v>
      </c>
      <c r="C5334" s="95" t="s">
        <v>3123</v>
      </c>
      <c r="D5334" s="97">
        <f>VLOOKUP(A5334,emop0321!D:E,2,0)</f>
        <v>2.66</v>
      </c>
      <c r="E5334" s="98"/>
      <c r="F5334" s="98"/>
    </row>
    <row r="5335" ht="11.25" customHeight="1">
      <c r="A5335" s="95" t="s">
        <v>10862</v>
      </c>
      <c r="B5335" s="96" t="s">
        <v>10863</v>
      </c>
      <c r="C5335" s="95" t="s">
        <v>3123</v>
      </c>
      <c r="D5335" s="97">
        <f>VLOOKUP(A5335,emop0321!D:E,2,0)</f>
        <v>3.66</v>
      </c>
      <c r="E5335" s="98"/>
      <c r="F5335" s="98"/>
    </row>
    <row r="5336" ht="11.25" customHeight="1">
      <c r="A5336" s="95" t="s">
        <v>10864</v>
      </c>
      <c r="B5336" s="96" t="s">
        <v>10865</v>
      </c>
      <c r="C5336" s="95" t="s">
        <v>3123</v>
      </c>
      <c r="D5336" s="97">
        <f>VLOOKUP(A5336,emop0321!D:E,2,0)</f>
        <v>3.33</v>
      </c>
      <c r="E5336" s="98"/>
      <c r="F5336" s="98"/>
    </row>
    <row r="5337" ht="11.25" customHeight="1">
      <c r="A5337" s="95" t="s">
        <v>10866</v>
      </c>
      <c r="B5337" s="96" t="s">
        <v>10867</v>
      </c>
      <c r="C5337" s="95" t="s">
        <v>3123</v>
      </c>
      <c r="D5337" s="97">
        <f>VLOOKUP(A5337,emop0321!D:E,2,0)</f>
        <v>4</v>
      </c>
      <c r="E5337" s="98"/>
      <c r="F5337" s="98"/>
    </row>
    <row r="5338" ht="11.25" customHeight="1">
      <c r="A5338" s="95" t="s">
        <v>10868</v>
      </c>
      <c r="B5338" s="96" t="s">
        <v>10869</v>
      </c>
      <c r="C5338" s="95" t="s">
        <v>3123</v>
      </c>
      <c r="D5338" s="97">
        <f>VLOOKUP(A5338,emop0321!D:E,2,0)</f>
        <v>3.5</v>
      </c>
      <c r="E5338" s="98"/>
      <c r="F5338" s="98"/>
    </row>
    <row r="5339" ht="11.25" customHeight="1">
      <c r="A5339" s="95" t="s">
        <v>10870</v>
      </c>
      <c r="B5339" s="96" t="s">
        <v>10871</v>
      </c>
      <c r="C5339" s="95" t="s">
        <v>3123</v>
      </c>
      <c r="D5339" s="97">
        <f>VLOOKUP(A5339,emop0321!D:E,2,0)</f>
        <v>3</v>
      </c>
      <c r="E5339" s="98"/>
      <c r="F5339" s="98"/>
    </row>
    <row r="5340" ht="11.25" customHeight="1">
      <c r="A5340" s="95" t="s">
        <v>10872</v>
      </c>
      <c r="B5340" s="96" t="s">
        <v>10873</v>
      </c>
      <c r="C5340" s="95" t="s">
        <v>3123</v>
      </c>
      <c r="D5340" s="97">
        <f>VLOOKUP(A5340,emop0321!D:E,2,0)</f>
        <v>4.59</v>
      </c>
      <c r="E5340" s="98"/>
      <c r="F5340" s="98"/>
    </row>
    <row r="5341" ht="11.25" customHeight="1">
      <c r="A5341" s="95" t="s">
        <v>10874</v>
      </c>
      <c r="B5341" s="96" t="s">
        <v>10875</v>
      </c>
      <c r="C5341" s="95" t="s">
        <v>3123</v>
      </c>
      <c r="D5341" s="97">
        <f>VLOOKUP(A5341,emop0321!D:E,2,0)</f>
        <v>4.09</v>
      </c>
      <c r="E5341" s="98"/>
      <c r="F5341" s="98"/>
    </row>
    <row r="5342" ht="11.25" customHeight="1">
      <c r="A5342" s="95" t="s">
        <v>10876</v>
      </c>
      <c r="B5342" s="96" t="s">
        <v>10877</v>
      </c>
      <c r="C5342" s="95" t="s">
        <v>3123</v>
      </c>
      <c r="D5342" s="97">
        <f>VLOOKUP(A5342,emop0321!D:E,2,0)</f>
        <v>3.59</v>
      </c>
      <c r="E5342" s="98"/>
      <c r="F5342" s="98"/>
    </row>
    <row r="5343" ht="11.25" customHeight="1">
      <c r="A5343" s="95" t="s">
        <v>10878</v>
      </c>
      <c r="B5343" s="96" t="s">
        <v>10879</v>
      </c>
      <c r="C5343" s="95" t="s">
        <v>3123</v>
      </c>
      <c r="D5343" s="97">
        <f>VLOOKUP(A5343,emop0321!D:E,2,0)</f>
        <v>1.66</v>
      </c>
      <c r="E5343" s="98"/>
      <c r="F5343" s="98"/>
    </row>
    <row r="5344" ht="11.25" customHeight="1">
      <c r="A5344" s="95" t="s">
        <v>10880</v>
      </c>
      <c r="B5344" s="96" t="s">
        <v>10881</v>
      </c>
      <c r="C5344" s="95" t="s">
        <v>282</v>
      </c>
      <c r="D5344" s="97">
        <f>VLOOKUP(A5344,emop0321!D:E,2,0)</f>
        <v>344.94</v>
      </c>
      <c r="E5344" s="98"/>
      <c r="F5344" s="98"/>
    </row>
    <row r="5345" ht="11.25" customHeight="1">
      <c r="A5345" s="95" t="s">
        <v>10882</v>
      </c>
      <c r="B5345" s="96" t="s">
        <v>10883</v>
      </c>
      <c r="C5345" s="95" t="s">
        <v>282</v>
      </c>
      <c r="D5345" s="97">
        <f>VLOOKUP(A5345,emop0321!D:E,2,0)</f>
        <v>509.39</v>
      </c>
      <c r="E5345" s="98"/>
      <c r="F5345" s="98"/>
    </row>
    <row r="5346" ht="11.25" customHeight="1">
      <c r="A5346" s="95" t="s">
        <v>10884</v>
      </c>
      <c r="B5346" s="96" t="s">
        <v>10885</v>
      </c>
      <c r="C5346" s="95" t="s">
        <v>282</v>
      </c>
      <c r="D5346" s="97">
        <f>VLOOKUP(A5346,emop0321!D:E,2,0)</f>
        <v>556.77</v>
      </c>
      <c r="E5346" s="98"/>
      <c r="F5346" s="98"/>
    </row>
    <row r="5347" ht="11.25" customHeight="1">
      <c r="A5347" s="95" t="s">
        <v>10886</v>
      </c>
      <c r="B5347" s="96" t="s">
        <v>10887</v>
      </c>
      <c r="C5347" s="95" t="s">
        <v>282</v>
      </c>
      <c r="D5347" s="97">
        <f>VLOOKUP(A5347,emop0321!D:E,2,0)</f>
        <v>753.98</v>
      </c>
      <c r="E5347" s="98"/>
      <c r="F5347" s="98"/>
    </row>
    <row r="5348" ht="11.25" customHeight="1">
      <c r="A5348" s="95" t="s">
        <v>10888</v>
      </c>
      <c r="B5348" s="96" t="s">
        <v>10889</v>
      </c>
      <c r="C5348" s="95" t="s">
        <v>282</v>
      </c>
      <c r="D5348" s="97">
        <f>VLOOKUP(A5348,emop0321!D:E,2,0)</f>
        <v>888.1</v>
      </c>
      <c r="E5348" s="98"/>
      <c r="F5348" s="98"/>
    </row>
    <row r="5349" ht="11.25" customHeight="1">
      <c r="A5349" s="95" t="s">
        <v>10890</v>
      </c>
      <c r="B5349" s="96" t="s">
        <v>10891</v>
      </c>
      <c r="C5349" s="95" t="s">
        <v>282</v>
      </c>
      <c r="D5349" s="97">
        <f>VLOOKUP(A5349,emop0321!D:E,2,0)</f>
        <v>912.71</v>
      </c>
      <c r="E5349" s="98"/>
      <c r="F5349" s="98"/>
    </row>
    <row r="5350" ht="11.25" customHeight="1">
      <c r="A5350" s="95" t="s">
        <v>10892</v>
      </c>
      <c r="B5350" s="96" t="s">
        <v>10893</v>
      </c>
      <c r="C5350" s="95" t="s">
        <v>282</v>
      </c>
      <c r="D5350" s="97">
        <f>VLOOKUP(A5350,emop0321!D:E,2,0)</f>
        <v>952.87</v>
      </c>
      <c r="E5350" s="98"/>
      <c r="F5350" s="98"/>
    </row>
    <row r="5351" ht="11.25" customHeight="1">
      <c r="A5351" s="95" t="s">
        <v>10894</v>
      </c>
      <c r="B5351" s="96" t="s">
        <v>10895</v>
      </c>
      <c r="C5351" s="95" t="s">
        <v>282</v>
      </c>
      <c r="D5351" s="97">
        <f>VLOOKUP(A5351,emop0321!D:E,2,0)</f>
        <v>1277.41</v>
      </c>
      <c r="E5351" s="98"/>
      <c r="F5351" s="98"/>
    </row>
    <row r="5352" ht="11.25" customHeight="1">
      <c r="A5352" s="95" t="s">
        <v>10896</v>
      </c>
      <c r="B5352" s="96" t="s">
        <v>10897</v>
      </c>
      <c r="C5352" s="95" t="s">
        <v>282</v>
      </c>
      <c r="D5352" s="97">
        <f>VLOOKUP(A5352,emop0321!D:E,2,0)</f>
        <v>2244.24</v>
      </c>
      <c r="E5352" s="98"/>
      <c r="F5352" s="98"/>
    </row>
    <row r="5353" ht="11.25" customHeight="1">
      <c r="A5353" s="95" t="s">
        <v>10898</v>
      </c>
      <c r="B5353" s="96" t="s">
        <v>10899</v>
      </c>
      <c r="C5353" s="95" t="s">
        <v>282</v>
      </c>
      <c r="D5353" s="97">
        <f>VLOOKUP(A5353,emop0321!D:E,2,0)</f>
        <v>3229.06</v>
      </c>
      <c r="E5353" s="98"/>
      <c r="F5353" s="98"/>
    </row>
    <row r="5354" ht="11.25" customHeight="1">
      <c r="A5354" s="95" t="s">
        <v>10900</v>
      </c>
      <c r="B5354" s="96" t="s">
        <v>10901</v>
      </c>
      <c r="C5354" s="95" t="s">
        <v>282</v>
      </c>
      <c r="D5354" s="97">
        <f>VLOOKUP(A5354,emop0321!D:E,2,0)</f>
        <v>4494.55</v>
      </c>
      <c r="E5354" s="98"/>
      <c r="F5354" s="98"/>
    </row>
    <row r="5355" ht="11.25" customHeight="1">
      <c r="A5355" s="95" t="s">
        <v>10902</v>
      </c>
      <c r="B5355" s="96" t="s">
        <v>10903</v>
      </c>
      <c r="C5355" s="95" t="s">
        <v>282</v>
      </c>
      <c r="D5355" s="97">
        <f>VLOOKUP(A5355,emop0321!D:E,2,0)</f>
        <v>5457.67</v>
      </c>
      <c r="E5355" s="98"/>
      <c r="F5355" s="98"/>
    </row>
    <row r="5356" ht="11.25" customHeight="1">
      <c r="A5356" s="95" t="s">
        <v>10904</v>
      </c>
      <c r="B5356" s="96" t="s">
        <v>10905</v>
      </c>
      <c r="C5356" s="95" t="s">
        <v>282</v>
      </c>
      <c r="D5356" s="97">
        <f>VLOOKUP(A5356,emop0321!D:E,2,0)</f>
        <v>8038.46</v>
      </c>
      <c r="E5356" s="98"/>
      <c r="F5356" s="98"/>
    </row>
    <row r="5357" ht="11.25" customHeight="1">
      <c r="A5357" s="95" t="s">
        <v>10906</v>
      </c>
      <c r="B5357" s="96" t="s">
        <v>10907</v>
      </c>
      <c r="C5357" s="95" t="s">
        <v>282</v>
      </c>
      <c r="D5357" s="97">
        <f>VLOOKUP(A5357,emop0321!D:E,2,0)</f>
        <v>359.94</v>
      </c>
      <c r="E5357" s="98"/>
      <c r="F5357" s="98"/>
    </row>
    <row r="5358" ht="11.25" customHeight="1">
      <c r="A5358" s="95" t="s">
        <v>10908</v>
      </c>
      <c r="B5358" s="96" t="s">
        <v>10909</v>
      </c>
      <c r="C5358" s="95" t="s">
        <v>282</v>
      </c>
      <c r="D5358" s="97">
        <f>VLOOKUP(A5358,emop0321!D:E,2,0)</f>
        <v>519.39</v>
      </c>
      <c r="E5358" s="98"/>
      <c r="F5358" s="98"/>
    </row>
    <row r="5359" ht="11.25" customHeight="1">
      <c r="A5359" s="95" t="s">
        <v>10910</v>
      </c>
      <c r="B5359" s="96" t="s">
        <v>10911</v>
      </c>
      <c r="C5359" s="95" t="s">
        <v>282</v>
      </c>
      <c r="D5359" s="97">
        <f>VLOOKUP(A5359,emop0321!D:E,2,0)</f>
        <v>566.77</v>
      </c>
      <c r="E5359" s="98"/>
      <c r="F5359" s="98"/>
    </row>
    <row r="5360" ht="11.25" customHeight="1">
      <c r="A5360" s="95" t="s">
        <v>10912</v>
      </c>
      <c r="B5360" s="96" t="s">
        <v>10913</v>
      </c>
      <c r="C5360" s="95" t="s">
        <v>282</v>
      </c>
      <c r="D5360" s="97">
        <f>VLOOKUP(A5360,emop0321!D:E,2,0)</f>
        <v>803.98</v>
      </c>
      <c r="E5360" s="98"/>
      <c r="F5360" s="98"/>
    </row>
    <row r="5361" ht="11.25" customHeight="1">
      <c r="A5361" s="95" t="s">
        <v>10914</v>
      </c>
      <c r="B5361" s="96" t="s">
        <v>10915</v>
      </c>
      <c r="C5361" s="95" t="s">
        <v>282</v>
      </c>
      <c r="D5361" s="97">
        <f>VLOOKUP(A5361,emop0321!D:E,2,0)</f>
        <v>1044.7</v>
      </c>
      <c r="E5361" s="98"/>
      <c r="F5361" s="98"/>
    </row>
    <row r="5362" ht="11.25" customHeight="1">
      <c r="A5362" s="95" t="s">
        <v>10916</v>
      </c>
      <c r="B5362" s="96" t="s">
        <v>10917</v>
      </c>
      <c r="C5362" s="95" t="s">
        <v>282</v>
      </c>
      <c r="D5362" s="97">
        <f>VLOOKUP(A5362,emop0321!D:E,2,0)</f>
        <v>1065.91</v>
      </c>
      <c r="E5362" s="98"/>
      <c r="F5362" s="98"/>
    </row>
    <row r="5363" ht="11.25" customHeight="1">
      <c r="A5363" s="95" t="s">
        <v>10918</v>
      </c>
      <c r="B5363" s="96" t="s">
        <v>10919</v>
      </c>
      <c r="C5363" s="95" t="s">
        <v>282</v>
      </c>
      <c r="D5363" s="97">
        <f>VLOOKUP(A5363,emop0321!D:E,2,0)</f>
        <v>1097.57</v>
      </c>
      <c r="E5363" s="98"/>
      <c r="F5363" s="98"/>
    </row>
    <row r="5364" ht="11.25" customHeight="1">
      <c r="A5364" s="95" t="s">
        <v>10920</v>
      </c>
      <c r="B5364" s="96" t="s">
        <v>10921</v>
      </c>
      <c r="C5364" s="95" t="s">
        <v>282</v>
      </c>
      <c r="D5364" s="97">
        <f>VLOOKUP(A5364,emop0321!D:E,2,0)</f>
        <v>1746.51</v>
      </c>
      <c r="E5364" s="98"/>
      <c r="F5364" s="98"/>
    </row>
    <row r="5365" ht="11.25" customHeight="1">
      <c r="A5365" s="95" t="s">
        <v>10922</v>
      </c>
      <c r="B5365" s="96" t="s">
        <v>10923</v>
      </c>
      <c r="C5365" s="95" t="s">
        <v>282</v>
      </c>
      <c r="D5365" s="97">
        <f>VLOOKUP(A5365,emop0321!D:E,2,0)</f>
        <v>3144.62</v>
      </c>
      <c r="E5365" s="98"/>
      <c r="F5365" s="98"/>
    </row>
    <row r="5366" ht="11.25" customHeight="1">
      <c r="A5366" s="95" t="s">
        <v>10924</v>
      </c>
      <c r="B5366" s="96" t="s">
        <v>10925</v>
      </c>
      <c r="C5366" s="95" t="s">
        <v>282</v>
      </c>
      <c r="D5366" s="97">
        <f>VLOOKUP(A5366,emop0321!D:E,2,0)</f>
        <v>3858.86</v>
      </c>
      <c r="E5366" s="98"/>
      <c r="F5366" s="98"/>
    </row>
    <row r="5367" ht="11.25" customHeight="1">
      <c r="A5367" s="95" t="s">
        <v>10926</v>
      </c>
      <c r="B5367" s="96" t="s">
        <v>10927</v>
      </c>
      <c r="C5367" s="95" t="s">
        <v>282</v>
      </c>
      <c r="D5367" s="97">
        <f>VLOOKUP(A5367,emop0321!D:E,2,0)</f>
        <v>5735.72</v>
      </c>
      <c r="E5367" s="98"/>
      <c r="F5367" s="98"/>
    </row>
    <row r="5368" ht="11.25" customHeight="1">
      <c r="A5368" s="95" t="s">
        <v>10928</v>
      </c>
      <c r="B5368" s="96" t="s">
        <v>10929</v>
      </c>
      <c r="C5368" s="95" t="s">
        <v>282</v>
      </c>
      <c r="D5368" s="97">
        <f>VLOOKUP(A5368,emop0321!D:E,2,0)</f>
        <v>6390.37</v>
      </c>
      <c r="E5368" s="98"/>
      <c r="F5368" s="98"/>
    </row>
    <row r="5369" ht="11.25" customHeight="1">
      <c r="A5369" s="95" t="s">
        <v>10930</v>
      </c>
      <c r="B5369" s="96" t="s">
        <v>10931</v>
      </c>
      <c r="C5369" s="95" t="s">
        <v>282</v>
      </c>
      <c r="D5369" s="97">
        <f>VLOOKUP(A5369,emop0321!D:E,2,0)</f>
        <v>7538.96</v>
      </c>
      <c r="E5369" s="98"/>
      <c r="F5369" s="98"/>
    </row>
    <row r="5370" ht="11.25" customHeight="1">
      <c r="A5370" s="95" t="s">
        <v>10932</v>
      </c>
      <c r="B5370" s="96" t="s">
        <v>10933</v>
      </c>
      <c r="C5370" s="95" t="s">
        <v>514</v>
      </c>
      <c r="D5370" s="97">
        <f>VLOOKUP(A5370,emop0321!D:E,2,0)</f>
        <v>1635.02</v>
      </c>
      <c r="E5370" s="98"/>
      <c r="F5370" s="98"/>
    </row>
    <row r="5371" ht="11.25" customHeight="1">
      <c r="A5371" s="95" t="s">
        <v>10934</v>
      </c>
      <c r="B5371" s="96" t="s">
        <v>10935</v>
      </c>
      <c r="C5371" s="95" t="s">
        <v>361</v>
      </c>
      <c r="D5371" s="97">
        <f>VLOOKUP(A5371,emop0321!D:E,2,0)</f>
        <v>254.88</v>
      </c>
      <c r="E5371" s="98"/>
      <c r="F5371" s="98"/>
    </row>
    <row r="5372" ht="11.25" customHeight="1">
      <c r="A5372" s="95" t="s">
        <v>10936</v>
      </c>
      <c r="B5372" s="96" t="s">
        <v>10937</v>
      </c>
      <c r="C5372" s="95" t="s">
        <v>361</v>
      </c>
      <c r="D5372" s="97">
        <f>VLOOKUP(A5372,emop0321!D:E,2,0)</f>
        <v>24.37</v>
      </c>
      <c r="E5372" s="98"/>
      <c r="F5372" s="98"/>
    </row>
    <row r="5373" ht="11.25" customHeight="1">
      <c r="A5373" s="95" t="s">
        <v>10938</v>
      </c>
      <c r="B5373" s="96" t="s">
        <v>10939</v>
      </c>
      <c r="C5373" s="95" t="s">
        <v>992</v>
      </c>
      <c r="D5373" s="97">
        <f>VLOOKUP(A5373,emop0321!D:E,2,0)</f>
        <v>34.86</v>
      </c>
      <c r="E5373" s="98"/>
      <c r="F5373" s="98"/>
    </row>
    <row r="5374" ht="11.25" customHeight="1">
      <c r="A5374" s="95" t="s">
        <v>10940</v>
      </c>
      <c r="B5374" s="96" t="s">
        <v>10941</v>
      </c>
      <c r="C5374" s="95" t="s">
        <v>514</v>
      </c>
      <c r="D5374" s="97">
        <f>VLOOKUP(A5374,emop0321!D:E,2,0)</f>
        <v>1952.57</v>
      </c>
      <c r="E5374" s="98"/>
      <c r="F5374" s="98"/>
    </row>
    <row r="5375" ht="11.25" customHeight="1">
      <c r="A5375" s="95" t="s">
        <v>10942</v>
      </c>
      <c r="B5375" s="96" t="s">
        <v>10943</v>
      </c>
      <c r="C5375" s="95" t="s">
        <v>514</v>
      </c>
      <c r="D5375" s="97">
        <f>VLOOKUP(A5375,emop0321!D:E,2,0)</f>
        <v>1971.28</v>
      </c>
      <c r="E5375" s="98"/>
      <c r="F5375" s="98"/>
    </row>
    <row r="5376" ht="11.25" customHeight="1">
      <c r="A5376" s="95" t="s">
        <v>10944</v>
      </c>
      <c r="B5376" s="96" t="s">
        <v>10945</v>
      </c>
      <c r="C5376" s="95" t="s">
        <v>514</v>
      </c>
      <c r="D5376" s="97">
        <f>VLOOKUP(A5376,emop0321!D:E,2,0)</f>
        <v>1979.17</v>
      </c>
      <c r="E5376" s="98"/>
      <c r="F5376" s="98"/>
    </row>
    <row r="5377" ht="11.25" customHeight="1">
      <c r="A5377" s="95" t="s">
        <v>10946</v>
      </c>
      <c r="B5377" s="96" t="s">
        <v>10947</v>
      </c>
      <c r="C5377" s="95" t="s">
        <v>992</v>
      </c>
      <c r="D5377" s="97">
        <f>VLOOKUP(A5377,emop0321!D:E,2,0)</f>
        <v>143.77</v>
      </c>
      <c r="E5377" s="98"/>
      <c r="F5377" s="98"/>
    </row>
    <row r="5378" ht="11.25" customHeight="1">
      <c r="A5378" s="95" t="s">
        <v>10948</v>
      </c>
      <c r="B5378" s="96" t="s">
        <v>10949</v>
      </c>
      <c r="C5378" s="95" t="s">
        <v>992</v>
      </c>
      <c r="D5378" s="97">
        <f>VLOOKUP(A5378,emop0321!D:E,2,0)</f>
        <v>180.67</v>
      </c>
      <c r="E5378" s="98"/>
      <c r="F5378" s="98"/>
    </row>
    <row r="5379" ht="11.25" customHeight="1">
      <c r="A5379" s="95" t="s">
        <v>10950</v>
      </c>
      <c r="B5379" s="96" t="s">
        <v>10951</v>
      </c>
      <c r="C5379" s="95" t="s">
        <v>992</v>
      </c>
      <c r="D5379" s="97">
        <f>VLOOKUP(A5379,emop0321!D:E,2,0)</f>
        <v>165.76</v>
      </c>
      <c r="E5379" s="98"/>
      <c r="F5379" s="98"/>
    </row>
    <row r="5380" ht="11.25" customHeight="1">
      <c r="A5380" s="95" t="s">
        <v>10952</v>
      </c>
      <c r="B5380" s="96" t="s">
        <v>10953</v>
      </c>
      <c r="C5380" s="95" t="s">
        <v>992</v>
      </c>
      <c r="D5380" s="97">
        <f>VLOOKUP(A5380,emop0321!D:E,2,0)</f>
        <v>213.06</v>
      </c>
      <c r="E5380" s="98"/>
      <c r="F5380" s="98"/>
    </row>
    <row r="5381" ht="11.25" customHeight="1">
      <c r="A5381" s="95" t="s">
        <v>10954</v>
      </c>
      <c r="B5381" s="96" t="s">
        <v>10955</v>
      </c>
      <c r="C5381" s="95" t="s">
        <v>992</v>
      </c>
      <c r="D5381" s="97">
        <f>VLOOKUP(A5381,emop0321!D:E,2,0)</f>
        <v>195.99</v>
      </c>
      <c r="E5381" s="98"/>
      <c r="F5381" s="98"/>
    </row>
    <row r="5382" ht="11.25" customHeight="1">
      <c r="A5382" s="95" t="s">
        <v>10956</v>
      </c>
      <c r="B5382" s="96" t="s">
        <v>10957</v>
      </c>
      <c r="C5382" s="95" t="s">
        <v>992</v>
      </c>
      <c r="D5382" s="97">
        <f>VLOOKUP(A5382,emop0321!D:E,2,0)</f>
        <v>237.27</v>
      </c>
      <c r="E5382" s="98"/>
      <c r="F5382" s="98"/>
    </row>
    <row r="5383" ht="11.25" customHeight="1">
      <c r="A5383" s="95" t="s">
        <v>10958</v>
      </c>
      <c r="B5383" s="96" t="s">
        <v>10959</v>
      </c>
      <c r="C5383" s="95" t="s">
        <v>992</v>
      </c>
      <c r="D5383" s="97">
        <f>VLOOKUP(A5383,emop0321!D:E,2,0)</f>
        <v>563.38</v>
      </c>
      <c r="E5383" s="98"/>
      <c r="F5383" s="98"/>
    </row>
    <row r="5384" ht="11.25" customHeight="1">
      <c r="A5384" s="95" t="s">
        <v>10960</v>
      </c>
      <c r="B5384" s="96" t="s">
        <v>10961</v>
      </c>
      <c r="C5384" s="95" t="s">
        <v>992</v>
      </c>
      <c r="D5384" s="97">
        <f>VLOOKUP(A5384,emop0321!D:E,2,0)</f>
        <v>232.6</v>
      </c>
      <c r="E5384" s="98"/>
      <c r="F5384" s="98"/>
    </row>
    <row r="5385" ht="11.25" customHeight="1">
      <c r="A5385" s="95" t="s">
        <v>10962</v>
      </c>
      <c r="B5385" s="96" t="s">
        <v>10963</v>
      </c>
      <c r="C5385" s="95" t="s">
        <v>992</v>
      </c>
      <c r="D5385" s="97">
        <f>VLOOKUP(A5385,emop0321!D:E,2,0)</f>
        <v>563.4</v>
      </c>
      <c r="E5385" s="98"/>
      <c r="F5385" s="98"/>
    </row>
    <row r="5386" ht="11.25" customHeight="1">
      <c r="A5386" s="95" t="s">
        <v>10964</v>
      </c>
      <c r="B5386" s="96" t="s">
        <v>10965</v>
      </c>
      <c r="C5386" s="95" t="s">
        <v>992</v>
      </c>
      <c r="D5386" s="97">
        <f>VLOOKUP(A5386,emop0321!D:E,2,0)</f>
        <v>267.3</v>
      </c>
      <c r="E5386" s="98"/>
      <c r="F5386" s="98"/>
    </row>
    <row r="5387" ht="11.25" customHeight="1">
      <c r="A5387" s="95" t="s">
        <v>10966</v>
      </c>
      <c r="B5387" s="96" t="s">
        <v>10967</v>
      </c>
      <c r="C5387" s="95" t="s">
        <v>992</v>
      </c>
      <c r="D5387" s="97">
        <f>VLOOKUP(A5387,emop0321!D:E,2,0)</f>
        <v>605.06</v>
      </c>
      <c r="E5387" s="98"/>
      <c r="F5387" s="98"/>
    </row>
    <row r="5388" ht="11.25" customHeight="1">
      <c r="A5388" s="95" t="s">
        <v>10968</v>
      </c>
      <c r="B5388" s="96" t="s">
        <v>10969</v>
      </c>
      <c r="C5388" s="95" t="s">
        <v>514</v>
      </c>
      <c r="D5388" s="97">
        <f>VLOOKUP(A5388,emop0321!D:E,2,0)</f>
        <v>1986.8</v>
      </c>
      <c r="E5388" s="98"/>
      <c r="F5388" s="98"/>
    </row>
    <row r="5389" ht="11.25" customHeight="1">
      <c r="A5389" s="95" t="s">
        <v>58</v>
      </c>
      <c r="B5389" s="96" t="s">
        <v>10970</v>
      </c>
      <c r="C5389" s="95" t="s">
        <v>514</v>
      </c>
      <c r="D5389" s="97">
        <f>VLOOKUP(A5389,emop0321!D:E,2,0)</f>
        <v>2005.51</v>
      </c>
      <c r="E5389" s="98"/>
      <c r="F5389" s="98"/>
    </row>
    <row r="5390" ht="11.25" customHeight="1">
      <c r="A5390" s="95" t="s">
        <v>10971</v>
      </c>
      <c r="B5390" s="96" t="s">
        <v>10972</v>
      </c>
      <c r="C5390" s="95" t="s">
        <v>514</v>
      </c>
      <c r="D5390" s="97">
        <f>VLOOKUP(A5390,emop0321!D:E,2,0)</f>
        <v>2013.39</v>
      </c>
      <c r="E5390" s="98"/>
      <c r="F5390" s="98"/>
    </row>
    <row r="5391" ht="11.25" customHeight="1">
      <c r="A5391" s="95" t="s">
        <v>10973</v>
      </c>
      <c r="B5391" s="96" t="s">
        <v>10974</v>
      </c>
      <c r="C5391" s="95" t="s">
        <v>514</v>
      </c>
      <c r="D5391" s="97">
        <f>VLOOKUP(A5391,emop0321!D:E,2,0)</f>
        <v>2069.89</v>
      </c>
      <c r="E5391" s="98"/>
      <c r="F5391" s="98"/>
    </row>
    <row r="5392" ht="11.25" customHeight="1">
      <c r="A5392" s="95" t="s">
        <v>10975</v>
      </c>
      <c r="B5392" s="96" t="s">
        <v>10976</v>
      </c>
      <c r="C5392" s="95" t="s">
        <v>514</v>
      </c>
      <c r="D5392" s="97">
        <f>VLOOKUP(A5392,emop0321!D:E,2,0)</f>
        <v>2045.48</v>
      </c>
      <c r="E5392" s="98"/>
      <c r="F5392" s="98"/>
    </row>
    <row r="5393" ht="11.25" customHeight="1">
      <c r="A5393" s="95" t="s">
        <v>10977</v>
      </c>
      <c r="B5393" s="96" t="s">
        <v>10978</v>
      </c>
      <c r="C5393" s="95" t="s">
        <v>514</v>
      </c>
      <c r="D5393" s="97">
        <f>VLOOKUP(A5393,emop0321!D:E,2,0)</f>
        <v>2056.46</v>
      </c>
      <c r="E5393" s="98"/>
      <c r="F5393" s="98"/>
    </row>
    <row r="5394" ht="11.25" customHeight="1">
      <c r="A5394" s="95" t="s">
        <v>10979</v>
      </c>
      <c r="B5394" s="96" t="s">
        <v>10980</v>
      </c>
      <c r="C5394" s="95" t="s">
        <v>514</v>
      </c>
      <c r="D5394" s="97">
        <f>VLOOKUP(A5394,emop0321!D:E,2,0)</f>
        <v>1649.9</v>
      </c>
      <c r="E5394" s="98"/>
      <c r="F5394" s="98"/>
    </row>
    <row r="5395" ht="11.25" customHeight="1">
      <c r="A5395" s="95" t="s">
        <v>10981</v>
      </c>
      <c r="B5395" s="96" t="s">
        <v>10982</v>
      </c>
      <c r="C5395" s="95" t="s">
        <v>514</v>
      </c>
      <c r="D5395" s="97">
        <f>VLOOKUP(A5395,emop0321!D:E,2,0)</f>
        <v>1668.61</v>
      </c>
      <c r="E5395" s="98"/>
      <c r="F5395" s="98"/>
    </row>
    <row r="5396" ht="11.25" customHeight="1">
      <c r="A5396" s="95" t="s">
        <v>10983</v>
      </c>
      <c r="B5396" s="96" t="s">
        <v>10984</v>
      </c>
      <c r="C5396" s="95" t="s">
        <v>514</v>
      </c>
      <c r="D5396" s="97">
        <f>VLOOKUP(A5396,emop0321!D:E,2,0)</f>
        <v>1676.49</v>
      </c>
      <c r="E5396" s="98"/>
      <c r="F5396" s="98"/>
    </row>
    <row r="5397" ht="11.25" customHeight="1">
      <c r="A5397" s="95" t="s">
        <v>10985</v>
      </c>
      <c r="B5397" s="96" t="s">
        <v>10986</v>
      </c>
      <c r="C5397" s="95" t="s">
        <v>3123</v>
      </c>
      <c r="D5397" s="97">
        <f>VLOOKUP(A5397,emop0321!D:E,2,0)</f>
        <v>4.03</v>
      </c>
      <c r="E5397" s="98"/>
      <c r="F5397" s="98"/>
    </row>
    <row r="5398" ht="11.25" customHeight="1">
      <c r="A5398" s="95" t="s">
        <v>10987</v>
      </c>
      <c r="B5398" s="96" t="s">
        <v>10988</v>
      </c>
      <c r="C5398" s="95" t="s">
        <v>3123</v>
      </c>
      <c r="D5398" s="97">
        <f>VLOOKUP(A5398,emop0321!D:E,2,0)</f>
        <v>4.73</v>
      </c>
      <c r="E5398" s="98"/>
      <c r="F5398" s="98"/>
    </row>
    <row r="5399" ht="11.25" customHeight="1">
      <c r="A5399" s="95" t="s">
        <v>10989</v>
      </c>
      <c r="B5399" s="96" t="s">
        <v>10990</v>
      </c>
      <c r="C5399" s="95" t="s">
        <v>3123</v>
      </c>
      <c r="D5399" s="97">
        <f>VLOOKUP(A5399,emop0321!D:E,2,0)</f>
        <v>4.2</v>
      </c>
      <c r="E5399" s="98"/>
      <c r="F5399" s="98"/>
    </row>
    <row r="5400" ht="11.25" customHeight="1">
      <c r="A5400" s="95" t="s">
        <v>10991</v>
      </c>
      <c r="B5400" s="96" t="s">
        <v>10992</v>
      </c>
      <c r="C5400" s="95" t="s">
        <v>514</v>
      </c>
      <c r="D5400" s="97">
        <f>VLOOKUP(A5400,emop0321!D:E,2,0)</f>
        <v>2619.82</v>
      </c>
      <c r="E5400" s="98"/>
      <c r="F5400" s="98"/>
    </row>
    <row r="5401" ht="11.25" customHeight="1">
      <c r="A5401" s="95" t="s">
        <v>10993</v>
      </c>
      <c r="B5401" s="96" t="s">
        <v>10994</v>
      </c>
      <c r="C5401" s="95" t="s">
        <v>514</v>
      </c>
      <c r="D5401" s="97">
        <f>VLOOKUP(A5401,emop0321!D:E,2,0)</f>
        <v>2361.06</v>
      </c>
      <c r="E5401" s="98"/>
      <c r="F5401" s="98"/>
    </row>
    <row r="5402" ht="11.25" customHeight="1">
      <c r="A5402" s="95" t="s">
        <v>10995</v>
      </c>
      <c r="B5402" s="96" t="s">
        <v>10996</v>
      </c>
      <c r="C5402" s="95" t="s">
        <v>10997</v>
      </c>
      <c r="D5402" s="97">
        <f>VLOOKUP(A5402,emop0321!D:E,2,0)</f>
        <v>11.52</v>
      </c>
      <c r="E5402" s="98"/>
      <c r="F5402" s="98"/>
    </row>
    <row r="5403" ht="11.25" customHeight="1">
      <c r="A5403" s="95" t="s">
        <v>10998</v>
      </c>
      <c r="B5403" s="96" t="s">
        <v>10999</v>
      </c>
      <c r="C5403" s="95" t="s">
        <v>10997</v>
      </c>
      <c r="D5403" s="97">
        <f>VLOOKUP(A5403,emop0321!D:E,2,0)</f>
        <v>21.87</v>
      </c>
      <c r="E5403" s="98"/>
      <c r="F5403" s="98"/>
    </row>
    <row r="5404" ht="11.25" customHeight="1">
      <c r="A5404" s="95" t="s">
        <v>11000</v>
      </c>
      <c r="B5404" s="96" t="s">
        <v>11001</v>
      </c>
      <c r="C5404" s="95" t="s">
        <v>514</v>
      </c>
      <c r="D5404" s="97">
        <f>VLOOKUP(A5404,emop0321!D:E,2,0)</f>
        <v>57.4</v>
      </c>
      <c r="E5404" s="98"/>
      <c r="F5404" s="98"/>
    </row>
    <row r="5405" ht="11.25" customHeight="1">
      <c r="A5405" s="95" t="s">
        <v>11002</v>
      </c>
      <c r="B5405" s="96" t="s">
        <v>11003</v>
      </c>
      <c r="C5405" s="95" t="s">
        <v>3123</v>
      </c>
      <c r="D5405" s="97">
        <f>VLOOKUP(A5405,emop0321!D:E,2,0)</f>
        <v>12.15</v>
      </c>
      <c r="E5405" s="98"/>
      <c r="F5405" s="98"/>
    </row>
    <row r="5406" ht="11.25" customHeight="1">
      <c r="A5406" s="95" t="s">
        <v>11004</v>
      </c>
      <c r="B5406" s="96" t="s">
        <v>11005</v>
      </c>
      <c r="C5406" s="95" t="s">
        <v>675</v>
      </c>
      <c r="D5406" s="97">
        <f>VLOOKUP(A5406,emop0321!D:E,2,0)</f>
        <v>16787.71</v>
      </c>
      <c r="E5406" s="98"/>
      <c r="F5406" s="98"/>
    </row>
    <row r="5407" ht="11.25" customHeight="1">
      <c r="A5407" s="95" t="s">
        <v>11006</v>
      </c>
      <c r="B5407" s="96" t="s">
        <v>11007</v>
      </c>
      <c r="C5407" s="95" t="s">
        <v>992</v>
      </c>
      <c r="D5407" s="97">
        <f>VLOOKUP(A5407,emop0321!D:E,2,0)</f>
        <v>151.99</v>
      </c>
      <c r="E5407" s="98"/>
      <c r="F5407" s="98"/>
    </row>
    <row r="5408" ht="11.25" customHeight="1">
      <c r="A5408" s="95" t="s">
        <v>11008</v>
      </c>
      <c r="B5408" s="96" t="s">
        <v>11009</v>
      </c>
      <c r="C5408" s="95" t="s">
        <v>992</v>
      </c>
      <c r="D5408" s="97">
        <f>VLOOKUP(A5408,emop0321!D:E,2,0)</f>
        <v>164.67</v>
      </c>
      <c r="E5408" s="98"/>
      <c r="F5408" s="98"/>
    </row>
    <row r="5409" ht="11.25" customHeight="1">
      <c r="A5409" s="95" t="s">
        <v>11010</v>
      </c>
      <c r="B5409" s="96" t="s">
        <v>11011</v>
      </c>
      <c r="C5409" s="95" t="s">
        <v>992</v>
      </c>
      <c r="D5409" s="97">
        <f>VLOOKUP(A5409,emop0321!D:E,2,0)</f>
        <v>208.5</v>
      </c>
      <c r="E5409" s="98"/>
      <c r="F5409" s="98"/>
    </row>
    <row r="5410" ht="11.25" customHeight="1">
      <c r="A5410" s="95" t="s">
        <v>11012</v>
      </c>
      <c r="B5410" s="96" t="s">
        <v>11013</v>
      </c>
      <c r="C5410" s="95" t="s">
        <v>992</v>
      </c>
      <c r="D5410" s="97">
        <f>VLOOKUP(A5410,emop0321!D:E,2,0)</f>
        <v>267.47</v>
      </c>
      <c r="E5410" s="98"/>
      <c r="F5410" s="98"/>
    </row>
    <row r="5411" ht="11.25" customHeight="1">
      <c r="A5411" s="95" t="s">
        <v>11014</v>
      </c>
      <c r="B5411" s="96" t="s">
        <v>11015</v>
      </c>
      <c r="C5411" s="95" t="s">
        <v>3123</v>
      </c>
      <c r="D5411" s="97">
        <f>VLOOKUP(A5411,emop0321!D:E,2,0)</f>
        <v>11.46</v>
      </c>
      <c r="E5411" s="98"/>
      <c r="F5411" s="98"/>
    </row>
    <row r="5412" ht="11.25" customHeight="1">
      <c r="A5412" s="95" t="s">
        <v>11016</v>
      </c>
      <c r="B5412" s="96" t="s">
        <v>11017</v>
      </c>
      <c r="C5412" s="95" t="s">
        <v>3123</v>
      </c>
      <c r="D5412" s="97">
        <f>VLOOKUP(A5412,emop0321!D:E,2,0)</f>
        <v>8.48</v>
      </c>
      <c r="E5412" s="98"/>
      <c r="F5412" s="98"/>
    </row>
    <row r="5413" ht="11.25" customHeight="1">
      <c r="A5413" s="95" t="s">
        <v>11018</v>
      </c>
      <c r="B5413" s="96" t="s">
        <v>11019</v>
      </c>
      <c r="C5413" s="95" t="s">
        <v>3123</v>
      </c>
      <c r="D5413" s="97">
        <f>VLOOKUP(A5413,emop0321!D:E,2,0)</f>
        <v>11.12</v>
      </c>
      <c r="E5413" s="98"/>
      <c r="F5413" s="98"/>
    </row>
    <row r="5414" ht="11.25" customHeight="1">
      <c r="A5414" s="95" t="s">
        <v>11020</v>
      </c>
      <c r="B5414" s="96" t="s">
        <v>11021</v>
      </c>
      <c r="C5414" s="95" t="s">
        <v>3123</v>
      </c>
      <c r="D5414" s="97">
        <f>VLOOKUP(A5414,emop0321!D:E,2,0)</f>
        <v>18.64</v>
      </c>
      <c r="E5414" s="98"/>
      <c r="F5414" s="98"/>
    </row>
    <row r="5415" ht="11.25" customHeight="1">
      <c r="A5415" s="95" t="s">
        <v>11022</v>
      </c>
      <c r="B5415" s="96" t="s">
        <v>11023</v>
      </c>
      <c r="C5415" s="95" t="s">
        <v>992</v>
      </c>
      <c r="D5415" s="97">
        <f>VLOOKUP(A5415,emop0321!D:E,2,0)</f>
        <v>589.04</v>
      </c>
      <c r="E5415" s="98"/>
      <c r="F5415" s="98"/>
    </row>
    <row r="5416" ht="11.25" customHeight="1">
      <c r="A5416" s="95" t="s">
        <v>11024</v>
      </c>
      <c r="B5416" s="96" t="s">
        <v>11025</v>
      </c>
      <c r="C5416" s="95" t="s">
        <v>992</v>
      </c>
      <c r="D5416" s="97">
        <f>VLOOKUP(A5416,emop0321!D:E,2,0)</f>
        <v>335.12</v>
      </c>
      <c r="E5416" s="98"/>
      <c r="F5416" s="98"/>
    </row>
    <row r="5417" ht="11.25" customHeight="1">
      <c r="A5417" s="95" t="s">
        <v>11026</v>
      </c>
      <c r="B5417" s="96" t="s">
        <v>11027</v>
      </c>
      <c r="C5417" s="95" t="s">
        <v>992</v>
      </c>
      <c r="D5417" s="97">
        <f>VLOOKUP(A5417,emop0321!D:E,2,0)</f>
        <v>256.35</v>
      </c>
      <c r="E5417" s="98"/>
      <c r="F5417" s="98"/>
    </row>
    <row r="5418" ht="11.25" customHeight="1">
      <c r="A5418" s="95" t="s">
        <v>11028</v>
      </c>
      <c r="B5418" s="96" t="s">
        <v>11029</v>
      </c>
      <c r="C5418" s="95" t="s">
        <v>3123</v>
      </c>
      <c r="D5418" s="97">
        <f>VLOOKUP(A5418,emop0321!D:E,2,0)</f>
        <v>18.54</v>
      </c>
      <c r="E5418" s="98"/>
      <c r="F5418" s="98"/>
    </row>
    <row r="5419" ht="11.25" customHeight="1">
      <c r="A5419" s="95" t="s">
        <v>11030</v>
      </c>
      <c r="B5419" s="96" t="s">
        <v>11031</v>
      </c>
      <c r="C5419" s="95" t="s">
        <v>3123</v>
      </c>
      <c r="D5419" s="97">
        <f>VLOOKUP(A5419,emop0321!D:E,2,0)</f>
        <v>11.45</v>
      </c>
      <c r="E5419" s="98"/>
      <c r="F5419" s="98"/>
    </row>
    <row r="5420" ht="11.25" customHeight="1">
      <c r="A5420" s="95" t="s">
        <v>11032</v>
      </c>
      <c r="B5420" s="96" t="s">
        <v>11033</v>
      </c>
      <c r="C5420" s="95" t="s">
        <v>3123</v>
      </c>
      <c r="D5420" s="97">
        <f>VLOOKUP(A5420,emop0321!D:E,2,0)</f>
        <v>7.09</v>
      </c>
      <c r="E5420" s="98"/>
      <c r="F5420" s="98"/>
    </row>
    <row r="5421" ht="11.25" customHeight="1">
      <c r="A5421" s="95" t="s">
        <v>11034</v>
      </c>
      <c r="B5421" s="96" t="s">
        <v>11035</v>
      </c>
      <c r="C5421" s="95" t="s">
        <v>3123</v>
      </c>
      <c r="D5421" s="97">
        <f>VLOOKUP(A5421,emop0321!D:E,2,0)</f>
        <v>6.61</v>
      </c>
      <c r="E5421" s="98"/>
      <c r="F5421" s="98"/>
    </row>
    <row r="5422" ht="11.25" customHeight="1">
      <c r="A5422" s="95" t="s">
        <v>11036</v>
      </c>
      <c r="B5422" s="96" t="s">
        <v>11037</v>
      </c>
      <c r="C5422" s="95" t="s">
        <v>3123</v>
      </c>
      <c r="D5422" s="97">
        <f>VLOOKUP(A5422,emop0321!D:E,2,0)</f>
        <v>13.08</v>
      </c>
      <c r="E5422" s="98"/>
      <c r="F5422" s="98"/>
    </row>
    <row r="5423" ht="11.25" customHeight="1">
      <c r="A5423" s="95" t="s">
        <v>11038</v>
      </c>
      <c r="B5423" s="96" t="s">
        <v>11039</v>
      </c>
      <c r="C5423" s="95" t="s">
        <v>3123</v>
      </c>
      <c r="D5423" s="97">
        <f>VLOOKUP(A5423,emop0321!D:E,2,0)</f>
        <v>11.91</v>
      </c>
      <c r="E5423" s="98"/>
      <c r="F5423" s="98"/>
    </row>
    <row r="5424" ht="11.25" customHeight="1">
      <c r="A5424" s="95" t="s">
        <v>11040</v>
      </c>
      <c r="B5424" s="96" t="s">
        <v>11041</v>
      </c>
      <c r="C5424" s="95" t="s">
        <v>361</v>
      </c>
      <c r="D5424" s="97">
        <f>VLOOKUP(A5424,emop0321!D:E,2,0)</f>
        <v>111.11</v>
      </c>
      <c r="E5424" s="98"/>
      <c r="F5424" s="98"/>
    </row>
    <row r="5425" ht="11.25" customHeight="1">
      <c r="A5425" s="95" t="s">
        <v>11042</v>
      </c>
      <c r="B5425" s="96" t="s">
        <v>11043</v>
      </c>
      <c r="C5425" s="95" t="s">
        <v>361</v>
      </c>
      <c r="D5425" s="97">
        <f>VLOOKUP(A5425,emop0321!D:E,2,0)</f>
        <v>421.3</v>
      </c>
      <c r="E5425" s="98"/>
      <c r="F5425" s="98"/>
    </row>
    <row r="5426" ht="11.25" customHeight="1">
      <c r="A5426" s="95" t="s">
        <v>11044</v>
      </c>
      <c r="B5426" s="96" t="s">
        <v>11045</v>
      </c>
      <c r="C5426" s="95" t="s">
        <v>361</v>
      </c>
      <c r="D5426" s="97">
        <f>VLOOKUP(A5426,emop0321!D:E,2,0)</f>
        <v>118.61</v>
      </c>
      <c r="E5426" s="98"/>
      <c r="F5426" s="98"/>
    </row>
    <row r="5427" ht="11.25" customHeight="1">
      <c r="A5427" s="95" t="s">
        <v>11046</v>
      </c>
      <c r="B5427" s="96" t="s">
        <v>11047</v>
      </c>
      <c r="C5427" s="95" t="s">
        <v>361</v>
      </c>
      <c r="D5427" s="97">
        <f>VLOOKUP(A5427,emop0321!D:E,2,0)</f>
        <v>428.8</v>
      </c>
      <c r="E5427" s="98"/>
      <c r="F5427" s="98"/>
    </row>
    <row r="5428" ht="11.25" customHeight="1">
      <c r="A5428" s="95" t="s">
        <v>11048</v>
      </c>
      <c r="B5428" s="96" t="s">
        <v>11049</v>
      </c>
      <c r="C5428" s="95" t="s">
        <v>361</v>
      </c>
      <c r="D5428" s="97">
        <f>VLOOKUP(A5428,emop0321!D:E,2,0)</f>
        <v>133.63</v>
      </c>
      <c r="E5428" s="98"/>
      <c r="F5428" s="98"/>
    </row>
    <row r="5429" ht="11.25" customHeight="1">
      <c r="A5429" s="95" t="s">
        <v>11050</v>
      </c>
      <c r="B5429" s="96" t="s">
        <v>11051</v>
      </c>
      <c r="C5429" s="95" t="s">
        <v>361</v>
      </c>
      <c r="D5429" s="97">
        <f>VLOOKUP(A5429,emop0321!D:E,2,0)</f>
        <v>443.82</v>
      </c>
      <c r="E5429" s="98"/>
      <c r="F5429" s="98"/>
    </row>
    <row r="5430" ht="11.25" customHeight="1">
      <c r="A5430" s="95" t="s">
        <v>11052</v>
      </c>
      <c r="B5430" s="96" t="s">
        <v>11053</v>
      </c>
      <c r="C5430" s="95" t="s">
        <v>361</v>
      </c>
      <c r="D5430" s="97">
        <f>VLOOKUP(A5430,emop0321!D:E,2,0)</f>
        <v>156.15</v>
      </c>
      <c r="E5430" s="98"/>
      <c r="F5430" s="98"/>
    </row>
    <row r="5431" ht="11.25" customHeight="1">
      <c r="A5431" s="95" t="s">
        <v>11054</v>
      </c>
      <c r="B5431" s="96" t="s">
        <v>11055</v>
      </c>
      <c r="C5431" s="95" t="s">
        <v>361</v>
      </c>
      <c r="D5431" s="97">
        <f>VLOOKUP(A5431,emop0321!D:E,2,0)</f>
        <v>198.19</v>
      </c>
      <c r="E5431" s="98"/>
      <c r="F5431" s="98"/>
    </row>
    <row r="5432" ht="11.25" customHeight="1">
      <c r="A5432" s="95" t="s">
        <v>11056</v>
      </c>
      <c r="B5432" s="96" t="s">
        <v>11057</v>
      </c>
      <c r="C5432" s="95" t="s">
        <v>361</v>
      </c>
      <c r="D5432" s="97">
        <f>VLOOKUP(A5432,emop0321!D:E,2,0)</f>
        <v>97.59</v>
      </c>
      <c r="E5432" s="98"/>
      <c r="F5432" s="98"/>
    </row>
    <row r="5433" ht="11.25" customHeight="1">
      <c r="A5433" s="95" t="s">
        <v>11058</v>
      </c>
      <c r="B5433" s="96" t="s">
        <v>11059</v>
      </c>
      <c r="C5433" s="95" t="s">
        <v>361</v>
      </c>
      <c r="D5433" s="97">
        <f>VLOOKUP(A5433,emop0321!D:E,2,0)</f>
        <v>222.22</v>
      </c>
      <c r="E5433" s="98"/>
      <c r="F5433" s="98"/>
    </row>
    <row r="5434" ht="11.25" customHeight="1">
      <c r="A5434" s="95" t="s">
        <v>11060</v>
      </c>
      <c r="B5434" s="96" t="s">
        <v>11061</v>
      </c>
      <c r="C5434" s="95" t="s">
        <v>361</v>
      </c>
      <c r="D5434" s="97">
        <f>VLOOKUP(A5434,emop0321!D:E,2,0)</f>
        <v>208.7</v>
      </c>
      <c r="E5434" s="98"/>
      <c r="F5434" s="98"/>
    </row>
    <row r="5435" ht="11.25" customHeight="1">
      <c r="A5435" s="95" t="s">
        <v>11062</v>
      </c>
      <c r="B5435" s="96" t="s">
        <v>11063</v>
      </c>
      <c r="C5435" s="95" t="s">
        <v>361</v>
      </c>
      <c r="D5435" s="97">
        <f>VLOOKUP(A5435,emop0321!D:E,2,0)</f>
        <v>152.49</v>
      </c>
      <c r="E5435" s="98"/>
      <c r="F5435" s="98"/>
    </row>
    <row r="5436" ht="11.25" customHeight="1">
      <c r="A5436" s="95" t="s">
        <v>11064</v>
      </c>
      <c r="B5436" s="96" t="s">
        <v>11065</v>
      </c>
      <c r="C5436" s="95" t="s">
        <v>992</v>
      </c>
      <c r="D5436" s="97">
        <f>VLOOKUP(A5436,emop0321!D:E,2,0)</f>
        <v>23.27</v>
      </c>
      <c r="E5436" s="98"/>
      <c r="F5436" s="98"/>
    </row>
    <row r="5437" ht="11.25" customHeight="1">
      <c r="A5437" s="95" t="s">
        <v>11066</v>
      </c>
      <c r="B5437" s="96" t="s">
        <v>11067</v>
      </c>
      <c r="C5437" s="95" t="s">
        <v>992</v>
      </c>
      <c r="D5437" s="97">
        <f>VLOOKUP(A5437,emop0321!D:E,2,0)</f>
        <v>26.11</v>
      </c>
      <c r="E5437" s="98"/>
      <c r="F5437" s="98"/>
    </row>
    <row r="5438" ht="11.25" customHeight="1">
      <c r="A5438" s="95" t="s">
        <v>11068</v>
      </c>
      <c r="B5438" s="96" t="s">
        <v>11069</v>
      </c>
      <c r="C5438" s="95" t="s">
        <v>992</v>
      </c>
      <c r="D5438" s="97">
        <f>VLOOKUP(A5438,emop0321!D:E,2,0)</f>
        <v>28.69</v>
      </c>
      <c r="E5438" s="98"/>
      <c r="F5438" s="98"/>
    </row>
    <row r="5439" ht="11.25" customHeight="1">
      <c r="A5439" s="95" t="s">
        <v>11070</v>
      </c>
      <c r="B5439" s="96" t="s">
        <v>11071</v>
      </c>
      <c r="C5439" s="95" t="s">
        <v>992</v>
      </c>
      <c r="D5439" s="97">
        <f>VLOOKUP(A5439,emop0321!D:E,2,0)</f>
        <v>33.52</v>
      </c>
      <c r="E5439" s="98"/>
      <c r="F5439" s="98"/>
    </row>
    <row r="5440" ht="11.25" customHeight="1">
      <c r="A5440" s="95" t="s">
        <v>11072</v>
      </c>
      <c r="B5440" s="96" t="s">
        <v>11073</v>
      </c>
      <c r="C5440" s="95" t="s">
        <v>992</v>
      </c>
      <c r="D5440" s="97">
        <f>VLOOKUP(A5440,emop0321!D:E,2,0)</f>
        <v>49.04</v>
      </c>
      <c r="E5440" s="98"/>
      <c r="F5440" s="98"/>
    </row>
    <row r="5441" ht="11.25" customHeight="1">
      <c r="A5441" s="95" t="s">
        <v>11074</v>
      </c>
      <c r="B5441" s="96" t="s">
        <v>11075</v>
      </c>
      <c r="C5441" s="95" t="s">
        <v>992</v>
      </c>
      <c r="D5441" s="97">
        <f>VLOOKUP(A5441,emop0321!D:E,2,0)</f>
        <v>411.77</v>
      </c>
      <c r="E5441" s="98"/>
      <c r="F5441" s="98"/>
    </row>
    <row r="5442" ht="11.25" customHeight="1">
      <c r="A5442" s="95" t="s">
        <v>11076</v>
      </c>
      <c r="B5442" s="96" t="s">
        <v>11077</v>
      </c>
      <c r="C5442" s="95" t="s">
        <v>992</v>
      </c>
      <c r="D5442" s="97">
        <f>VLOOKUP(A5442,emop0321!D:E,2,0)</f>
        <v>403.43</v>
      </c>
      <c r="E5442" s="98"/>
      <c r="F5442" s="98"/>
    </row>
    <row r="5443" ht="11.25" customHeight="1">
      <c r="A5443" s="95" t="s">
        <v>11078</v>
      </c>
      <c r="B5443" s="96" t="s">
        <v>11079</v>
      </c>
      <c r="C5443" s="95" t="s">
        <v>992</v>
      </c>
      <c r="D5443" s="97">
        <f>VLOOKUP(A5443,emop0321!D:E,2,0)</f>
        <v>402.68</v>
      </c>
      <c r="E5443" s="98"/>
      <c r="F5443" s="98"/>
    </row>
    <row r="5444" ht="11.25" customHeight="1">
      <c r="A5444" s="95" t="s">
        <v>11080</v>
      </c>
      <c r="B5444" s="96" t="s">
        <v>11081</v>
      </c>
      <c r="C5444" s="95" t="s">
        <v>3123</v>
      </c>
      <c r="D5444" s="97">
        <f>VLOOKUP(A5444,emop0321!D:E,2,0)</f>
        <v>36.61</v>
      </c>
      <c r="E5444" s="98"/>
      <c r="F5444" s="98"/>
    </row>
    <row r="5445" ht="11.25" customHeight="1">
      <c r="A5445" s="95" t="s">
        <v>11082</v>
      </c>
      <c r="B5445" s="96" t="s">
        <v>11083</v>
      </c>
      <c r="C5445" s="95" t="s">
        <v>3123</v>
      </c>
      <c r="D5445" s="97">
        <f>VLOOKUP(A5445,emop0321!D:E,2,0)</f>
        <v>21.4</v>
      </c>
      <c r="E5445" s="98"/>
      <c r="F5445" s="98"/>
    </row>
    <row r="5446" ht="11.25" customHeight="1">
      <c r="A5446" s="95" t="s">
        <v>11084</v>
      </c>
      <c r="B5446" s="96" t="s">
        <v>11085</v>
      </c>
      <c r="C5446" s="95" t="s">
        <v>361</v>
      </c>
      <c r="D5446" s="97">
        <f>VLOOKUP(A5446,emop0321!D:E,2,0)</f>
        <v>79.31</v>
      </c>
      <c r="E5446" s="98"/>
      <c r="F5446" s="98"/>
    </row>
    <row r="5447" ht="11.25" customHeight="1">
      <c r="A5447" s="95" t="s">
        <v>11086</v>
      </c>
      <c r="B5447" s="96" t="s">
        <v>11087</v>
      </c>
      <c r="C5447" s="95" t="s">
        <v>361</v>
      </c>
      <c r="D5447" s="97">
        <f>VLOOKUP(A5447,emop0321!D:E,2,0)</f>
        <v>138.31</v>
      </c>
      <c r="E5447" s="98"/>
      <c r="F5447" s="98"/>
    </row>
    <row r="5448" ht="11.25" customHeight="1">
      <c r="A5448" s="95" t="s">
        <v>11088</v>
      </c>
      <c r="B5448" s="96" t="s">
        <v>11089</v>
      </c>
      <c r="C5448" s="95" t="s">
        <v>361</v>
      </c>
      <c r="D5448" s="97">
        <f>VLOOKUP(A5448,emop0321!D:E,2,0)</f>
        <v>61</v>
      </c>
      <c r="E5448" s="98"/>
      <c r="F5448" s="98"/>
    </row>
    <row r="5449" ht="11.25" customHeight="1">
      <c r="A5449" s="95" t="s">
        <v>11090</v>
      </c>
      <c r="B5449" s="96" t="s">
        <v>11091</v>
      </c>
      <c r="C5449" s="95" t="s">
        <v>361</v>
      </c>
      <c r="D5449" s="97">
        <f>VLOOKUP(A5449,emop0321!D:E,2,0)</f>
        <v>106.39</v>
      </c>
      <c r="E5449" s="98"/>
      <c r="F5449" s="98"/>
    </row>
    <row r="5450" ht="11.25" customHeight="1">
      <c r="A5450" s="95" t="s">
        <v>11092</v>
      </c>
      <c r="B5450" s="96" t="s">
        <v>11093</v>
      </c>
      <c r="C5450" s="95" t="s">
        <v>361</v>
      </c>
      <c r="D5450" s="97">
        <f>VLOOKUP(A5450,emop0321!D:E,2,0)</f>
        <v>51.85</v>
      </c>
      <c r="E5450" s="98"/>
      <c r="F5450" s="98"/>
    </row>
    <row r="5451" ht="11.25" customHeight="1">
      <c r="A5451" s="95" t="s">
        <v>11094</v>
      </c>
      <c r="B5451" s="96" t="s">
        <v>11095</v>
      </c>
      <c r="C5451" s="95" t="s">
        <v>361</v>
      </c>
      <c r="D5451" s="97">
        <f>VLOOKUP(A5451,emop0321!D:E,2,0)</f>
        <v>90.43</v>
      </c>
      <c r="E5451" s="98"/>
      <c r="F5451" s="98"/>
    </row>
    <row r="5452" ht="11.25" customHeight="1">
      <c r="A5452" s="95" t="s">
        <v>11096</v>
      </c>
      <c r="B5452" s="96" t="s">
        <v>11097</v>
      </c>
      <c r="C5452" s="95" t="s">
        <v>282</v>
      </c>
      <c r="D5452" s="97">
        <f>VLOOKUP(A5452,emop0321!D:E,2,0)</f>
        <v>20.58</v>
      </c>
      <c r="E5452" s="98"/>
      <c r="F5452" s="98"/>
    </row>
    <row r="5453" ht="11.25" customHeight="1">
      <c r="A5453" s="95" t="s">
        <v>11098</v>
      </c>
      <c r="B5453" s="96" t="s">
        <v>11099</v>
      </c>
      <c r="C5453" s="95" t="s">
        <v>361</v>
      </c>
      <c r="D5453" s="97">
        <f>VLOOKUP(A5453,emop0321!D:E,2,0)</f>
        <v>35.5</v>
      </c>
      <c r="E5453" s="98"/>
      <c r="F5453" s="98"/>
    </row>
    <row r="5454" ht="11.25" customHeight="1">
      <c r="A5454" s="95" t="s">
        <v>11100</v>
      </c>
      <c r="B5454" s="96" t="s">
        <v>11101</v>
      </c>
      <c r="C5454" s="95" t="s">
        <v>3123</v>
      </c>
      <c r="D5454" s="97">
        <f>VLOOKUP(A5454,emop0321!D:E,2,0)</f>
        <v>6.46</v>
      </c>
      <c r="E5454" s="98"/>
      <c r="F5454" s="98"/>
    </row>
    <row r="5455" ht="11.25" customHeight="1">
      <c r="A5455" s="95" t="s">
        <v>11102</v>
      </c>
      <c r="B5455" s="96" t="s">
        <v>11103</v>
      </c>
      <c r="C5455" s="95" t="s">
        <v>3123</v>
      </c>
      <c r="D5455" s="97">
        <f>VLOOKUP(A5455,emop0321!D:E,2,0)</f>
        <v>4.42</v>
      </c>
      <c r="E5455" s="98"/>
      <c r="F5455" s="98"/>
    </row>
    <row r="5456" ht="11.25" customHeight="1">
      <c r="A5456" s="95" t="s">
        <v>11104</v>
      </c>
      <c r="B5456" s="96" t="s">
        <v>11105</v>
      </c>
      <c r="C5456" s="95" t="s">
        <v>3123</v>
      </c>
      <c r="D5456" s="97">
        <f>VLOOKUP(A5456,emop0321!D:E,2,0)</f>
        <v>5.95</v>
      </c>
      <c r="E5456" s="98"/>
      <c r="F5456" s="98"/>
    </row>
    <row r="5457" ht="11.25" customHeight="1">
      <c r="A5457" s="95" t="s">
        <v>11106</v>
      </c>
      <c r="B5457" s="96" t="s">
        <v>11107</v>
      </c>
      <c r="C5457" s="95" t="s">
        <v>3123</v>
      </c>
      <c r="D5457" s="97">
        <f>VLOOKUP(A5457,emop0321!D:E,2,0)</f>
        <v>6.14</v>
      </c>
      <c r="E5457" s="98"/>
      <c r="F5457" s="98"/>
    </row>
    <row r="5458" ht="11.25" customHeight="1">
      <c r="A5458" s="95" t="s">
        <v>11108</v>
      </c>
      <c r="B5458" s="96" t="s">
        <v>11109</v>
      </c>
      <c r="C5458" s="95" t="s">
        <v>3123</v>
      </c>
      <c r="D5458" s="97">
        <f>VLOOKUP(A5458,emop0321!D:E,2,0)</f>
        <v>4.37</v>
      </c>
      <c r="E5458" s="98"/>
      <c r="F5458" s="98"/>
    </row>
    <row r="5459" ht="11.25" customHeight="1">
      <c r="A5459" s="95" t="s">
        <v>11110</v>
      </c>
      <c r="B5459" s="96" t="s">
        <v>11111</v>
      </c>
      <c r="C5459" s="95" t="s">
        <v>992</v>
      </c>
      <c r="D5459" s="99" t="str">
        <f>VLOOKUP(A5459,emop0321!D:E,2,0)</f>
        <v>#N/A</v>
      </c>
      <c r="E5459" s="98"/>
      <c r="F5459" s="98"/>
    </row>
    <row r="5460" ht="11.25" customHeight="1">
      <c r="A5460" s="95" t="s">
        <v>11112</v>
      </c>
      <c r="B5460" s="96" t="s">
        <v>11113</v>
      </c>
      <c r="C5460" s="95" t="s">
        <v>992</v>
      </c>
      <c r="D5460" s="99" t="str">
        <f>VLOOKUP(A5460,emop0321!D:E,2,0)</f>
        <v>#N/A</v>
      </c>
      <c r="E5460" s="98"/>
      <c r="F5460" s="98"/>
    </row>
    <row r="5461" ht="11.25" customHeight="1">
      <c r="A5461" s="95" t="s">
        <v>11114</v>
      </c>
      <c r="B5461" s="96" t="s">
        <v>11115</v>
      </c>
      <c r="C5461" s="95" t="s">
        <v>992</v>
      </c>
      <c r="D5461" s="99" t="str">
        <f>VLOOKUP(A5461,emop0321!D:E,2,0)</f>
        <v>#N/A</v>
      </c>
      <c r="E5461" s="98"/>
      <c r="F5461" s="98"/>
    </row>
    <row r="5462" ht="11.25" customHeight="1">
      <c r="A5462" s="95" t="s">
        <v>11116</v>
      </c>
      <c r="B5462" s="96" t="s">
        <v>11117</v>
      </c>
      <c r="C5462" s="95" t="s">
        <v>992</v>
      </c>
      <c r="D5462" s="99" t="str">
        <f>VLOOKUP(A5462,emop0321!D:E,2,0)</f>
        <v>#N/A</v>
      </c>
      <c r="E5462" s="98"/>
      <c r="F5462" s="98"/>
    </row>
    <row r="5463" ht="11.25" customHeight="1">
      <c r="A5463" s="95" t="s">
        <v>11118</v>
      </c>
      <c r="B5463" s="96" t="s">
        <v>11119</v>
      </c>
      <c r="C5463" s="95" t="s">
        <v>992</v>
      </c>
      <c r="D5463" s="99" t="str">
        <f>VLOOKUP(A5463,emop0321!D:E,2,0)</f>
        <v>#N/A</v>
      </c>
      <c r="E5463" s="98"/>
      <c r="F5463" s="98"/>
    </row>
    <row r="5464" ht="11.25" customHeight="1">
      <c r="A5464" s="95" t="s">
        <v>11120</v>
      </c>
      <c r="B5464" s="96" t="s">
        <v>11121</v>
      </c>
      <c r="C5464" s="95" t="s">
        <v>992</v>
      </c>
      <c r="D5464" s="99" t="str">
        <f>VLOOKUP(A5464,emop0321!D:E,2,0)</f>
        <v>#N/A</v>
      </c>
      <c r="E5464" s="98"/>
      <c r="F5464" s="98"/>
    </row>
    <row r="5465" ht="11.25" customHeight="1">
      <c r="A5465" s="95" t="s">
        <v>11122</v>
      </c>
      <c r="B5465" s="96" t="s">
        <v>11123</v>
      </c>
      <c r="C5465" s="95" t="s">
        <v>992</v>
      </c>
      <c r="D5465" s="99" t="str">
        <f>VLOOKUP(A5465,emop0321!D:E,2,0)</f>
        <v>#N/A</v>
      </c>
      <c r="E5465" s="98"/>
      <c r="F5465" s="98"/>
    </row>
    <row r="5466" ht="11.25" customHeight="1">
      <c r="A5466" s="95" t="s">
        <v>11124</v>
      </c>
      <c r="B5466" s="96" t="s">
        <v>11125</v>
      </c>
      <c r="C5466" s="95" t="s">
        <v>992</v>
      </c>
      <c r="D5466" s="99" t="str">
        <f>VLOOKUP(A5466,emop0321!D:E,2,0)</f>
        <v>#N/A</v>
      </c>
      <c r="E5466" s="98"/>
      <c r="F5466" s="98"/>
    </row>
    <row r="5467" ht="11.25" customHeight="1">
      <c r="A5467" s="95" t="s">
        <v>11126</v>
      </c>
      <c r="B5467" s="96" t="s">
        <v>11127</v>
      </c>
      <c r="C5467" s="95" t="s">
        <v>992</v>
      </c>
      <c r="D5467" s="99" t="str">
        <f>VLOOKUP(A5467,emop0321!D:E,2,0)</f>
        <v>#N/A</v>
      </c>
      <c r="E5467" s="98"/>
      <c r="F5467" s="98"/>
    </row>
    <row r="5468" ht="11.25" customHeight="1">
      <c r="A5468" s="95" t="s">
        <v>11128</v>
      </c>
      <c r="B5468" s="96" t="s">
        <v>11129</v>
      </c>
      <c r="C5468" s="95" t="s">
        <v>514</v>
      </c>
      <c r="D5468" s="97">
        <f>VLOOKUP(A5468,emop0321!D:E,2,0)</f>
        <v>1221.72</v>
      </c>
      <c r="E5468" s="98"/>
      <c r="F5468" s="98"/>
    </row>
    <row r="5469" ht="11.25" customHeight="1">
      <c r="A5469" s="95" t="s">
        <v>11130</v>
      </c>
      <c r="B5469" s="96" t="s">
        <v>11131</v>
      </c>
      <c r="C5469" s="95" t="s">
        <v>514</v>
      </c>
      <c r="D5469" s="97">
        <f>VLOOKUP(A5469,emop0321!D:E,2,0)</f>
        <v>977.38</v>
      </c>
      <c r="E5469" s="98"/>
      <c r="F5469" s="98"/>
    </row>
    <row r="5470" ht="11.25" customHeight="1">
      <c r="A5470" s="95" t="s">
        <v>11132</v>
      </c>
      <c r="B5470" s="96" t="s">
        <v>11133</v>
      </c>
      <c r="C5470" s="95" t="s">
        <v>514</v>
      </c>
      <c r="D5470" s="97">
        <f>VLOOKUP(A5470,emop0321!D:E,2,0)</f>
        <v>855.2</v>
      </c>
      <c r="E5470" s="98"/>
      <c r="F5470" s="98"/>
    </row>
    <row r="5471" ht="11.25" customHeight="1">
      <c r="A5471" s="95" t="s">
        <v>11134</v>
      </c>
      <c r="B5471" s="96" t="s">
        <v>11135</v>
      </c>
      <c r="C5471" s="95" t="s">
        <v>514</v>
      </c>
      <c r="D5471" s="97">
        <f>VLOOKUP(A5471,emop0321!D:E,2,0)</f>
        <v>684.16</v>
      </c>
      <c r="E5471" s="98"/>
      <c r="F5471" s="98"/>
    </row>
    <row r="5472" ht="11.25" customHeight="1">
      <c r="A5472" s="95" t="s">
        <v>11136</v>
      </c>
      <c r="B5472" s="96" t="s">
        <v>11137</v>
      </c>
      <c r="C5472" s="95" t="s">
        <v>514</v>
      </c>
      <c r="D5472" s="97">
        <f>VLOOKUP(A5472,emop0321!D:E,2,0)</f>
        <v>1551.54</v>
      </c>
      <c r="E5472" s="98"/>
      <c r="F5472" s="98"/>
    </row>
    <row r="5473" ht="11.25" customHeight="1">
      <c r="A5473" s="95" t="s">
        <v>11138</v>
      </c>
      <c r="B5473" s="96" t="s">
        <v>11139</v>
      </c>
      <c r="C5473" s="95" t="s">
        <v>514</v>
      </c>
      <c r="D5473" s="97">
        <f>VLOOKUP(A5473,emop0321!D:E,2,0)</f>
        <v>1241.23</v>
      </c>
      <c r="E5473" s="98"/>
      <c r="F5473" s="98"/>
    </row>
    <row r="5474" ht="11.25" customHeight="1">
      <c r="A5474" s="95" t="s">
        <v>11140</v>
      </c>
      <c r="B5474" s="96" t="s">
        <v>11141</v>
      </c>
      <c r="C5474" s="95" t="s">
        <v>514</v>
      </c>
      <c r="D5474" s="97">
        <f>VLOOKUP(A5474,emop0321!D:E,2,0)</f>
        <v>1086.08</v>
      </c>
      <c r="E5474" s="98"/>
      <c r="F5474" s="98"/>
    </row>
    <row r="5475" ht="11.25" customHeight="1">
      <c r="A5475" s="95" t="s">
        <v>11142</v>
      </c>
      <c r="B5475" s="96" t="s">
        <v>11143</v>
      </c>
      <c r="C5475" s="95" t="s">
        <v>514</v>
      </c>
      <c r="D5475" s="97">
        <f>VLOOKUP(A5475,emop0321!D:E,2,0)</f>
        <v>868.86</v>
      </c>
      <c r="E5475" s="98"/>
      <c r="F5475" s="98"/>
    </row>
    <row r="5476" ht="11.25" customHeight="1">
      <c r="A5476" s="95" t="s">
        <v>11144</v>
      </c>
      <c r="B5476" s="96" t="s">
        <v>11145</v>
      </c>
      <c r="C5476" s="95" t="s">
        <v>514</v>
      </c>
      <c r="D5476" s="97">
        <f>VLOOKUP(A5476,emop0321!D:E,2,0)</f>
        <v>375.85</v>
      </c>
      <c r="E5476" s="98"/>
      <c r="F5476" s="98"/>
    </row>
    <row r="5477" ht="11.25" customHeight="1">
      <c r="A5477" s="95" t="s">
        <v>11146</v>
      </c>
      <c r="B5477" s="96" t="s">
        <v>11147</v>
      </c>
      <c r="C5477" s="95" t="s">
        <v>514</v>
      </c>
      <c r="D5477" s="97">
        <f>VLOOKUP(A5477,emop0321!D:E,2,0)</f>
        <v>384.76</v>
      </c>
      <c r="E5477" s="98"/>
      <c r="F5477" s="98"/>
    </row>
    <row r="5478" ht="11.25" customHeight="1">
      <c r="A5478" s="95" t="s">
        <v>11148</v>
      </c>
      <c r="B5478" s="96" t="s">
        <v>11149</v>
      </c>
      <c r="C5478" s="95" t="s">
        <v>514</v>
      </c>
      <c r="D5478" s="97">
        <f>VLOOKUP(A5478,emop0321!D:E,2,0)</f>
        <v>394.58</v>
      </c>
      <c r="E5478" s="98"/>
      <c r="F5478" s="98"/>
    </row>
    <row r="5479" ht="11.25" customHeight="1">
      <c r="A5479" s="95" t="s">
        <v>11150</v>
      </c>
      <c r="B5479" s="96" t="s">
        <v>11151</v>
      </c>
      <c r="C5479" s="95" t="s">
        <v>514</v>
      </c>
      <c r="D5479" s="97">
        <f>VLOOKUP(A5479,emop0321!D:E,2,0)</f>
        <v>407.49</v>
      </c>
      <c r="E5479" s="98"/>
      <c r="F5479" s="98"/>
    </row>
    <row r="5480" ht="11.25" customHeight="1">
      <c r="A5480" s="95" t="s">
        <v>11152</v>
      </c>
      <c r="B5480" s="96" t="s">
        <v>11153</v>
      </c>
      <c r="C5480" s="95" t="s">
        <v>514</v>
      </c>
      <c r="D5480" s="97">
        <f>VLOOKUP(A5480,emop0321!D:E,2,0)</f>
        <v>422.6</v>
      </c>
      <c r="E5480" s="98"/>
      <c r="F5480" s="98"/>
    </row>
    <row r="5481" ht="11.25" customHeight="1">
      <c r="A5481" s="95" t="s">
        <v>11154</v>
      </c>
      <c r="B5481" s="96" t="s">
        <v>11155</v>
      </c>
      <c r="C5481" s="95" t="s">
        <v>514</v>
      </c>
      <c r="D5481" s="97">
        <f>VLOOKUP(A5481,emop0321!D:E,2,0)</f>
        <v>443.92</v>
      </c>
      <c r="E5481" s="98"/>
      <c r="F5481" s="98"/>
    </row>
    <row r="5482" ht="11.25" customHeight="1">
      <c r="A5482" s="95" t="s">
        <v>11156</v>
      </c>
      <c r="B5482" s="96" t="s">
        <v>11157</v>
      </c>
      <c r="C5482" s="95" t="s">
        <v>992</v>
      </c>
      <c r="D5482" s="97">
        <f>VLOOKUP(A5482,emop0321!D:E,2,0)</f>
        <v>51.3</v>
      </c>
      <c r="E5482" s="98"/>
      <c r="F5482" s="98"/>
    </row>
    <row r="5483" ht="11.25" customHeight="1">
      <c r="A5483" s="95" t="s">
        <v>11158</v>
      </c>
      <c r="B5483" s="96" t="s">
        <v>11159</v>
      </c>
      <c r="C5483" s="95" t="s">
        <v>992</v>
      </c>
      <c r="D5483" s="97">
        <f>VLOOKUP(A5483,emop0321!D:E,2,0)</f>
        <v>2.38</v>
      </c>
      <c r="E5483" s="98"/>
      <c r="F5483" s="98"/>
    </row>
    <row r="5484" ht="11.25" customHeight="1">
      <c r="A5484" s="95" t="s">
        <v>11160</v>
      </c>
      <c r="B5484" s="96" t="s">
        <v>11161</v>
      </c>
      <c r="C5484" s="95" t="s">
        <v>992</v>
      </c>
      <c r="D5484" s="97">
        <f>VLOOKUP(A5484,emop0321!D:E,2,0)</f>
        <v>10.13</v>
      </c>
      <c r="E5484" s="98"/>
      <c r="F5484" s="98"/>
    </row>
    <row r="5485" ht="11.25" customHeight="1">
      <c r="A5485" s="95" t="s">
        <v>11162</v>
      </c>
      <c r="B5485" s="96" t="s">
        <v>11163</v>
      </c>
      <c r="C5485" s="95" t="s">
        <v>992</v>
      </c>
      <c r="D5485" s="97">
        <f>VLOOKUP(A5485,emop0321!D:E,2,0)</f>
        <v>117.6</v>
      </c>
      <c r="E5485" s="98"/>
      <c r="F5485" s="98"/>
    </row>
    <row r="5486" ht="11.25" customHeight="1">
      <c r="A5486" s="95" t="s">
        <v>11164</v>
      </c>
      <c r="B5486" s="96" t="s">
        <v>11165</v>
      </c>
      <c r="C5486" s="95" t="s">
        <v>992</v>
      </c>
      <c r="D5486" s="97">
        <f>VLOOKUP(A5486,emop0321!D:E,2,0)</f>
        <v>116.55</v>
      </c>
      <c r="E5486" s="98"/>
      <c r="F5486" s="98"/>
    </row>
    <row r="5487" ht="11.25" customHeight="1">
      <c r="A5487" s="95" t="s">
        <v>11166</v>
      </c>
      <c r="B5487" s="96" t="s">
        <v>11167</v>
      </c>
      <c r="C5487" s="95" t="s">
        <v>992</v>
      </c>
      <c r="D5487" s="97">
        <f>VLOOKUP(A5487,emop0321!D:E,2,0)</f>
        <v>225.02</v>
      </c>
      <c r="E5487" s="98"/>
      <c r="F5487" s="98"/>
    </row>
    <row r="5488" ht="11.25" customHeight="1">
      <c r="A5488" s="95" t="s">
        <v>11168</v>
      </c>
      <c r="B5488" s="96" t="s">
        <v>11169</v>
      </c>
      <c r="C5488" s="95" t="s">
        <v>992</v>
      </c>
      <c r="D5488" s="97">
        <f>VLOOKUP(A5488,emop0321!D:E,2,0)</f>
        <v>553.48</v>
      </c>
      <c r="E5488" s="98"/>
      <c r="F5488" s="98"/>
    </row>
    <row r="5489" ht="11.25" customHeight="1">
      <c r="A5489" s="95" t="s">
        <v>11170</v>
      </c>
      <c r="B5489" s="96" t="s">
        <v>11171</v>
      </c>
      <c r="C5489" s="95" t="s">
        <v>992</v>
      </c>
      <c r="D5489" s="97">
        <f>VLOOKUP(A5489,emop0321!D:E,2,0)</f>
        <v>524.17</v>
      </c>
      <c r="E5489" s="98"/>
      <c r="F5489" s="98"/>
    </row>
    <row r="5490" ht="11.25" customHeight="1">
      <c r="A5490" s="95" t="s">
        <v>11172</v>
      </c>
      <c r="B5490" s="96" t="s">
        <v>11173</v>
      </c>
      <c r="C5490" s="95" t="s">
        <v>992</v>
      </c>
      <c r="D5490" s="97">
        <f>VLOOKUP(A5490,emop0321!D:E,2,0)</f>
        <v>40.68</v>
      </c>
      <c r="E5490" s="98"/>
      <c r="F5490" s="98"/>
    </row>
    <row r="5491" ht="11.25" customHeight="1">
      <c r="A5491" s="95" t="s">
        <v>11174</v>
      </c>
      <c r="B5491" s="96" t="s">
        <v>11175</v>
      </c>
      <c r="C5491" s="95" t="s">
        <v>992</v>
      </c>
      <c r="D5491" s="97">
        <f>VLOOKUP(A5491,emop0321!D:E,2,0)</f>
        <v>98.49</v>
      </c>
      <c r="E5491" s="98"/>
      <c r="F5491" s="98"/>
    </row>
    <row r="5492" ht="11.25" customHeight="1">
      <c r="A5492" s="95" t="s">
        <v>11176</v>
      </c>
      <c r="B5492" s="96" t="s">
        <v>11177</v>
      </c>
      <c r="C5492" s="95" t="s">
        <v>992</v>
      </c>
      <c r="D5492" s="97">
        <f>VLOOKUP(A5492,emop0321!D:E,2,0)</f>
        <v>99.14</v>
      </c>
      <c r="E5492" s="98"/>
      <c r="F5492" s="98"/>
    </row>
    <row r="5493" ht="11.25" customHeight="1">
      <c r="A5493" s="95" t="s">
        <v>11178</v>
      </c>
      <c r="B5493" s="96" t="s">
        <v>11179</v>
      </c>
      <c r="C5493" s="95" t="s">
        <v>992</v>
      </c>
      <c r="D5493" s="97">
        <f>VLOOKUP(A5493,emop0321!D:E,2,0)</f>
        <v>99.42</v>
      </c>
      <c r="E5493" s="98"/>
      <c r="F5493" s="98"/>
    </row>
    <row r="5494" ht="11.25" customHeight="1">
      <c r="A5494" s="95" t="s">
        <v>11180</v>
      </c>
      <c r="B5494" s="96" t="s">
        <v>11181</v>
      </c>
      <c r="C5494" s="95" t="s">
        <v>992</v>
      </c>
      <c r="D5494" s="97">
        <f>VLOOKUP(A5494,emop0321!D:E,2,0)</f>
        <v>96.47</v>
      </c>
      <c r="E5494" s="98"/>
      <c r="F5494" s="98"/>
    </row>
    <row r="5495" ht="11.25" customHeight="1">
      <c r="A5495" s="95" t="s">
        <v>11182</v>
      </c>
      <c r="B5495" s="96" t="s">
        <v>11183</v>
      </c>
      <c r="C5495" s="95" t="s">
        <v>992</v>
      </c>
      <c r="D5495" s="97">
        <f>VLOOKUP(A5495,emop0321!D:E,2,0)</f>
        <v>97.32</v>
      </c>
      <c r="E5495" s="98"/>
      <c r="F5495" s="98"/>
    </row>
    <row r="5496" ht="11.25" customHeight="1">
      <c r="A5496" s="95" t="s">
        <v>11184</v>
      </c>
      <c r="B5496" s="96" t="s">
        <v>11185</v>
      </c>
      <c r="C5496" s="95" t="s">
        <v>992</v>
      </c>
      <c r="D5496" s="97">
        <f>VLOOKUP(A5496,emop0321!D:E,2,0)</f>
        <v>97.67</v>
      </c>
      <c r="E5496" s="98"/>
      <c r="F5496" s="98"/>
    </row>
    <row r="5497" ht="11.25" customHeight="1">
      <c r="A5497" s="95" t="s">
        <v>11186</v>
      </c>
      <c r="B5497" s="96" t="s">
        <v>11187</v>
      </c>
      <c r="C5497" s="95" t="s">
        <v>992</v>
      </c>
      <c r="D5497" s="97">
        <f>VLOOKUP(A5497,emop0321!D:E,2,0)</f>
        <v>119.41</v>
      </c>
      <c r="E5497" s="98"/>
      <c r="F5497" s="98"/>
    </row>
    <row r="5498" ht="11.25" customHeight="1">
      <c r="A5498" s="95" t="s">
        <v>11188</v>
      </c>
      <c r="B5498" s="96" t="s">
        <v>11189</v>
      </c>
      <c r="C5498" s="95" t="s">
        <v>992</v>
      </c>
      <c r="D5498" s="97">
        <f>VLOOKUP(A5498,emop0321!D:E,2,0)</f>
        <v>120.25</v>
      </c>
      <c r="E5498" s="98"/>
      <c r="F5498" s="98"/>
    </row>
    <row r="5499" ht="11.25" customHeight="1">
      <c r="A5499" s="95" t="s">
        <v>11190</v>
      </c>
      <c r="B5499" s="96" t="s">
        <v>11191</v>
      </c>
      <c r="C5499" s="95" t="s">
        <v>992</v>
      </c>
      <c r="D5499" s="97">
        <f>VLOOKUP(A5499,emop0321!D:E,2,0)</f>
        <v>120.6</v>
      </c>
      <c r="E5499" s="98"/>
      <c r="F5499" s="98"/>
    </row>
    <row r="5500" ht="11.25" customHeight="1">
      <c r="A5500" s="95" t="s">
        <v>11192</v>
      </c>
      <c r="B5500" s="96" t="s">
        <v>11193</v>
      </c>
      <c r="C5500" s="95" t="s">
        <v>992</v>
      </c>
      <c r="D5500" s="97">
        <f>VLOOKUP(A5500,emop0321!D:E,2,0)</f>
        <v>125.59</v>
      </c>
      <c r="E5500" s="98"/>
      <c r="F5500" s="98"/>
    </row>
    <row r="5501" ht="11.25" customHeight="1">
      <c r="A5501" s="95" t="s">
        <v>11194</v>
      </c>
      <c r="B5501" s="96" t="s">
        <v>11195</v>
      </c>
      <c r="C5501" s="95" t="s">
        <v>992</v>
      </c>
      <c r="D5501" s="97">
        <f>VLOOKUP(A5501,emop0321!D:E,2,0)</f>
        <v>126.43</v>
      </c>
      <c r="E5501" s="98"/>
      <c r="F5501" s="98"/>
    </row>
    <row r="5502" ht="11.25" customHeight="1">
      <c r="A5502" s="95" t="s">
        <v>11196</v>
      </c>
      <c r="B5502" s="96" t="s">
        <v>11197</v>
      </c>
      <c r="C5502" s="95" t="s">
        <v>992</v>
      </c>
      <c r="D5502" s="97">
        <f>VLOOKUP(A5502,emop0321!D:E,2,0)</f>
        <v>126.79</v>
      </c>
      <c r="E5502" s="98"/>
      <c r="F5502" s="98"/>
    </row>
    <row r="5503" ht="11.25" customHeight="1">
      <c r="A5503" s="95" t="s">
        <v>11198</v>
      </c>
      <c r="B5503" s="96" t="s">
        <v>11199</v>
      </c>
      <c r="C5503" s="95" t="s">
        <v>992</v>
      </c>
      <c r="D5503" s="97">
        <f>VLOOKUP(A5503,emop0321!D:E,2,0)</f>
        <v>251.65</v>
      </c>
      <c r="E5503" s="98"/>
      <c r="F5503" s="98"/>
    </row>
    <row r="5504" ht="11.25" customHeight="1">
      <c r="A5504" s="95" t="s">
        <v>11200</v>
      </c>
      <c r="B5504" s="96" t="s">
        <v>11201</v>
      </c>
      <c r="C5504" s="95" t="s">
        <v>992</v>
      </c>
      <c r="D5504" s="97">
        <f>VLOOKUP(A5504,emop0321!D:E,2,0)</f>
        <v>138.8</v>
      </c>
      <c r="E5504" s="98"/>
      <c r="F5504" s="98"/>
    </row>
    <row r="5505" ht="11.25" customHeight="1">
      <c r="A5505" s="95" t="s">
        <v>11202</v>
      </c>
      <c r="B5505" s="96" t="s">
        <v>11203</v>
      </c>
      <c r="C5505" s="95" t="s">
        <v>992</v>
      </c>
      <c r="D5505" s="97">
        <f>VLOOKUP(A5505,emop0321!D:E,2,0)</f>
        <v>243.65</v>
      </c>
      <c r="E5505" s="98"/>
      <c r="F5505" s="98"/>
    </row>
    <row r="5506" ht="11.25" customHeight="1">
      <c r="A5506" s="95" t="s">
        <v>11204</v>
      </c>
      <c r="B5506" s="96" t="s">
        <v>11205</v>
      </c>
      <c r="C5506" s="95" t="s">
        <v>992</v>
      </c>
      <c r="D5506" s="97">
        <f>VLOOKUP(A5506,emop0321!D:E,2,0)</f>
        <v>130.8</v>
      </c>
      <c r="E5506" s="98"/>
      <c r="F5506" s="98"/>
    </row>
    <row r="5507" ht="11.25" customHeight="1">
      <c r="A5507" s="95" t="s">
        <v>11206</v>
      </c>
      <c r="B5507" s="96" t="s">
        <v>11207</v>
      </c>
      <c r="C5507" s="95" t="s">
        <v>992</v>
      </c>
      <c r="D5507" s="97">
        <f>VLOOKUP(A5507,emop0321!D:E,2,0)</f>
        <v>149.36</v>
      </c>
      <c r="E5507" s="98"/>
      <c r="F5507" s="98"/>
    </row>
    <row r="5508" ht="11.25" customHeight="1">
      <c r="A5508" s="95" t="s">
        <v>11208</v>
      </c>
      <c r="B5508" s="96" t="s">
        <v>11209</v>
      </c>
      <c r="C5508" s="95" t="s">
        <v>992</v>
      </c>
      <c r="D5508" s="97">
        <f>VLOOKUP(A5508,emop0321!D:E,2,0)</f>
        <v>106.67</v>
      </c>
      <c r="E5508" s="98"/>
      <c r="F5508" s="98"/>
    </row>
    <row r="5509" ht="11.25" customHeight="1">
      <c r="A5509" s="95" t="s">
        <v>11210</v>
      </c>
      <c r="B5509" s="96" t="s">
        <v>11211</v>
      </c>
      <c r="C5509" s="95" t="s">
        <v>992</v>
      </c>
      <c r="D5509" s="97">
        <f>VLOOKUP(A5509,emop0321!D:E,2,0)</f>
        <v>290.1</v>
      </c>
      <c r="E5509" s="98"/>
      <c r="F5509" s="98"/>
    </row>
    <row r="5510" ht="11.25" customHeight="1">
      <c r="A5510" s="95" t="s">
        <v>11212</v>
      </c>
      <c r="B5510" s="96" t="s">
        <v>11213</v>
      </c>
      <c r="C5510" s="95" t="s">
        <v>361</v>
      </c>
      <c r="D5510" s="97">
        <f>VLOOKUP(A5510,emop0321!D:E,2,0)</f>
        <v>157.36</v>
      </c>
      <c r="E5510" s="98"/>
      <c r="F5510" s="98"/>
    </row>
    <row r="5511" ht="11.25" customHeight="1">
      <c r="A5511" s="95" t="s">
        <v>11214</v>
      </c>
      <c r="B5511" s="96" t="s">
        <v>11215</v>
      </c>
      <c r="C5511" s="95" t="s">
        <v>361</v>
      </c>
      <c r="D5511" s="97">
        <f>VLOOKUP(A5511,emop0321!D:E,2,0)</f>
        <v>193.84</v>
      </c>
      <c r="E5511" s="98"/>
      <c r="F5511" s="98"/>
    </row>
    <row r="5512" ht="11.25" customHeight="1">
      <c r="A5512" s="95" t="s">
        <v>11216</v>
      </c>
      <c r="B5512" s="96" t="s">
        <v>11217</v>
      </c>
      <c r="C5512" s="95" t="s">
        <v>992</v>
      </c>
      <c r="D5512" s="97">
        <f>VLOOKUP(A5512,emop0321!D:E,2,0)</f>
        <v>12.68</v>
      </c>
      <c r="E5512" s="98"/>
      <c r="F5512" s="98"/>
    </row>
    <row r="5513" ht="11.25" customHeight="1">
      <c r="A5513" s="95" t="s">
        <v>11218</v>
      </c>
      <c r="B5513" s="96" t="s">
        <v>11219</v>
      </c>
      <c r="C5513" s="95" t="s">
        <v>992</v>
      </c>
      <c r="D5513" s="97">
        <f>VLOOKUP(A5513,emop0321!D:E,2,0)</f>
        <v>10.99</v>
      </c>
      <c r="E5513" s="98"/>
      <c r="F5513" s="98"/>
    </row>
    <row r="5514" ht="11.25" customHeight="1">
      <c r="A5514" s="95" t="s">
        <v>11220</v>
      </c>
      <c r="B5514" s="96" t="s">
        <v>11221</v>
      </c>
      <c r="C5514" s="95" t="s">
        <v>992</v>
      </c>
      <c r="D5514" s="97">
        <f>VLOOKUP(A5514,emop0321!D:E,2,0)</f>
        <v>71.86</v>
      </c>
      <c r="E5514" s="98"/>
      <c r="F5514" s="98"/>
    </row>
    <row r="5515" ht="11.25" customHeight="1">
      <c r="A5515" s="95" t="s">
        <v>11222</v>
      </c>
      <c r="B5515" s="96" t="s">
        <v>11223</v>
      </c>
      <c r="C5515" s="95" t="s">
        <v>992</v>
      </c>
      <c r="D5515" s="97">
        <f>VLOOKUP(A5515,emop0321!D:E,2,0)</f>
        <v>73.33</v>
      </c>
      <c r="E5515" s="98"/>
      <c r="F5515" s="98"/>
    </row>
    <row r="5516" ht="11.25" customHeight="1">
      <c r="A5516" s="95" t="s">
        <v>11224</v>
      </c>
      <c r="B5516" s="96" t="s">
        <v>11225</v>
      </c>
      <c r="C5516" s="95" t="s">
        <v>992</v>
      </c>
      <c r="D5516" s="97">
        <f>VLOOKUP(A5516,emop0321!D:E,2,0)</f>
        <v>86.95</v>
      </c>
      <c r="E5516" s="98"/>
      <c r="F5516" s="98"/>
    </row>
    <row r="5517" ht="11.25" customHeight="1">
      <c r="A5517" s="95" t="s">
        <v>11226</v>
      </c>
      <c r="B5517" s="96" t="s">
        <v>11227</v>
      </c>
      <c r="C5517" s="95" t="s">
        <v>992</v>
      </c>
      <c r="D5517" s="97">
        <f>VLOOKUP(A5517,emop0321!D:E,2,0)</f>
        <v>107.52</v>
      </c>
      <c r="E5517" s="98"/>
      <c r="F5517" s="98"/>
    </row>
    <row r="5518" ht="11.25" customHeight="1">
      <c r="A5518" s="95" t="s">
        <v>11228</v>
      </c>
      <c r="B5518" s="96" t="s">
        <v>11229</v>
      </c>
      <c r="C5518" s="95" t="s">
        <v>10997</v>
      </c>
      <c r="D5518" s="97">
        <f>VLOOKUP(A5518,emop0321!D:E,2,0)</f>
        <v>67.08</v>
      </c>
      <c r="E5518" s="98"/>
      <c r="F5518" s="98"/>
    </row>
    <row r="5519" ht="11.25" customHeight="1">
      <c r="A5519" s="95" t="s">
        <v>11230</v>
      </c>
      <c r="B5519" s="96" t="s">
        <v>11231</v>
      </c>
      <c r="C5519" s="95" t="s">
        <v>10997</v>
      </c>
      <c r="D5519" s="97">
        <f>VLOOKUP(A5519,emop0321!D:E,2,0)</f>
        <v>91.92</v>
      </c>
      <c r="E5519" s="98"/>
      <c r="F5519" s="98"/>
    </row>
    <row r="5520" ht="11.25" customHeight="1">
      <c r="A5520" s="95" t="s">
        <v>11232</v>
      </c>
      <c r="B5520" s="96" t="s">
        <v>11233</v>
      </c>
      <c r="C5520" s="95" t="s">
        <v>3123</v>
      </c>
      <c r="D5520" s="97">
        <f>VLOOKUP(A5520,emop0321!D:E,2,0)</f>
        <v>82.07</v>
      </c>
      <c r="E5520" s="98"/>
      <c r="F5520" s="98"/>
    </row>
    <row r="5521" ht="11.25" customHeight="1">
      <c r="A5521" s="95" t="s">
        <v>11234</v>
      </c>
      <c r="B5521" s="96" t="s">
        <v>11235</v>
      </c>
      <c r="C5521" s="95" t="s">
        <v>992</v>
      </c>
      <c r="D5521" s="97">
        <f>VLOOKUP(A5521,emop0321!D:E,2,0)</f>
        <v>10.49</v>
      </c>
      <c r="E5521" s="98"/>
      <c r="F5521" s="98"/>
    </row>
    <row r="5522" ht="11.25" customHeight="1">
      <c r="A5522" s="95" t="s">
        <v>11236</v>
      </c>
      <c r="B5522" s="96" t="s">
        <v>11237</v>
      </c>
      <c r="C5522" s="95" t="s">
        <v>282</v>
      </c>
      <c r="D5522" s="97">
        <f>VLOOKUP(A5522,emop0321!D:E,2,0)</f>
        <v>129480.27</v>
      </c>
      <c r="E5522" s="98"/>
      <c r="F5522" s="98"/>
    </row>
    <row r="5523" ht="11.25" customHeight="1">
      <c r="A5523" s="95" t="s">
        <v>11238</v>
      </c>
      <c r="B5523" s="96" t="s">
        <v>11239</v>
      </c>
      <c r="C5523" s="95" t="s">
        <v>992</v>
      </c>
      <c r="D5523" s="97">
        <f>VLOOKUP(A5523,emop0321!D:E,2,0)</f>
        <v>3306.13</v>
      </c>
      <c r="E5523" s="98"/>
      <c r="F5523" s="98"/>
    </row>
    <row r="5524" ht="11.25" customHeight="1">
      <c r="A5524" s="95" t="s">
        <v>11240</v>
      </c>
      <c r="B5524" s="96" t="s">
        <v>11241</v>
      </c>
      <c r="C5524" s="95" t="s">
        <v>992</v>
      </c>
      <c r="D5524" s="97">
        <f>VLOOKUP(A5524,emop0321!D:E,2,0)</f>
        <v>4254.74</v>
      </c>
      <c r="E5524" s="98"/>
      <c r="F5524" s="98"/>
    </row>
    <row r="5525" ht="11.25" customHeight="1">
      <c r="A5525" s="95" t="s">
        <v>11242</v>
      </c>
      <c r="B5525" s="96" t="s">
        <v>11243</v>
      </c>
      <c r="C5525" s="95" t="s">
        <v>992</v>
      </c>
      <c r="D5525" s="97">
        <f>VLOOKUP(A5525,emop0321!D:E,2,0)</f>
        <v>824.46</v>
      </c>
      <c r="E5525" s="98"/>
      <c r="F5525" s="98"/>
    </row>
    <row r="5526" ht="11.25" customHeight="1">
      <c r="A5526" s="95" t="s">
        <v>11244</v>
      </c>
      <c r="B5526" s="96" t="s">
        <v>11245</v>
      </c>
      <c r="C5526" s="95" t="s">
        <v>992</v>
      </c>
      <c r="D5526" s="97">
        <f>VLOOKUP(A5526,emop0321!D:E,2,0)</f>
        <v>893.97</v>
      </c>
      <c r="E5526" s="98"/>
      <c r="F5526" s="98"/>
    </row>
    <row r="5527" ht="11.25" customHeight="1">
      <c r="A5527" s="95" t="s">
        <v>11246</v>
      </c>
      <c r="B5527" s="96" t="s">
        <v>11247</v>
      </c>
      <c r="C5527" s="95" t="s">
        <v>361</v>
      </c>
      <c r="D5527" s="97">
        <f>VLOOKUP(A5527,emop0321!D:E,2,0)</f>
        <v>57.65</v>
      </c>
      <c r="E5527" s="98"/>
      <c r="F5527" s="98"/>
    </row>
    <row r="5528" ht="11.25" customHeight="1">
      <c r="A5528" s="95" t="s">
        <v>11248</v>
      </c>
      <c r="B5528" s="96" t="s">
        <v>11249</v>
      </c>
      <c r="C5528" s="95" t="s">
        <v>361</v>
      </c>
      <c r="D5528" s="97">
        <f>VLOOKUP(A5528,emop0321!D:E,2,0)</f>
        <v>69.22</v>
      </c>
      <c r="E5528" s="98"/>
      <c r="F5528" s="98"/>
    </row>
    <row r="5529" ht="11.25" customHeight="1">
      <c r="A5529" s="95" t="s">
        <v>11250</v>
      </c>
      <c r="B5529" s="96" t="s">
        <v>11251</v>
      </c>
      <c r="C5529" s="95" t="s">
        <v>361</v>
      </c>
      <c r="D5529" s="97">
        <f>VLOOKUP(A5529,emop0321!D:E,2,0)</f>
        <v>80.78</v>
      </c>
      <c r="E5529" s="98"/>
      <c r="F5529" s="98"/>
    </row>
    <row r="5530" ht="11.25" customHeight="1">
      <c r="A5530" s="95" t="s">
        <v>11252</v>
      </c>
      <c r="B5530" s="96" t="s">
        <v>11253</v>
      </c>
      <c r="C5530" s="95" t="s">
        <v>361</v>
      </c>
      <c r="D5530" s="97">
        <f>VLOOKUP(A5530,emop0321!D:E,2,0)</f>
        <v>92.35</v>
      </c>
      <c r="E5530" s="98"/>
      <c r="F5530" s="98"/>
    </row>
    <row r="5531" ht="11.25" customHeight="1">
      <c r="A5531" s="95" t="s">
        <v>11254</v>
      </c>
      <c r="B5531" s="96" t="s">
        <v>11255</v>
      </c>
      <c r="C5531" s="95" t="s">
        <v>361</v>
      </c>
      <c r="D5531" s="97">
        <f>VLOOKUP(A5531,emop0321!D:E,2,0)</f>
        <v>75.59</v>
      </c>
      <c r="E5531" s="98"/>
      <c r="F5531" s="98"/>
    </row>
    <row r="5532" ht="11.25" customHeight="1">
      <c r="A5532" s="95" t="s">
        <v>11256</v>
      </c>
      <c r="B5532" s="96" t="s">
        <v>11257</v>
      </c>
      <c r="C5532" s="95" t="s">
        <v>361</v>
      </c>
      <c r="D5532" s="97">
        <f>VLOOKUP(A5532,emop0321!D:E,2,0)</f>
        <v>98.28</v>
      </c>
      <c r="E5532" s="98"/>
      <c r="F5532" s="98"/>
    </row>
    <row r="5533" ht="11.25" customHeight="1">
      <c r="A5533" s="95" t="s">
        <v>11258</v>
      </c>
      <c r="B5533" s="96" t="s">
        <v>11259</v>
      </c>
      <c r="C5533" s="95" t="s">
        <v>361</v>
      </c>
      <c r="D5533" s="97">
        <f>VLOOKUP(A5533,emop0321!D:E,2,0)</f>
        <v>120.98</v>
      </c>
      <c r="E5533" s="98"/>
      <c r="F5533" s="98"/>
    </row>
    <row r="5534" ht="11.25" customHeight="1">
      <c r="A5534" s="95" t="s">
        <v>11260</v>
      </c>
      <c r="B5534" s="96" t="s">
        <v>11261</v>
      </c>
      <c r="C5534" s="95" t="s">
        <v>361</v>
      </c>
      <c r="D5534" s="97">
        <f>VLOOKUP(A5534,emop0321!D:E,2,0)</f>
        <v>143.67</v>
      </c>
      <c r="E5534" s="98"/>
      <c r="F5534" s="98"/>
    </row>
    <row r="5535" ht="11.25" customHeight="1">
      <c r="A5535" s="95" t="s">
        <v>11262</v>
      </c>
      <c r="B5535" s="96" t="s">
        <v>11263</v>
      </c>
      <c r="C5535" s="95" t="s">
        <v>361</v>
      </c>
      <c r="D5535" s="97">
        <f>VLOOKUP(A5535,emop0321!D:E,2,0)</f>
        <v>166.36</v>
      </c>
      <c r="E5535" s="98"/>
      <c r="F5535" s="98"/>
    </row>
    <row r="5536" ht="11.25" customHeight="1">
      <c r="A5536" s="95" t="s">
        <v>11264</v>
      </c>
      <c r="B5536" s="96" t="s">
        <v>11265</v>
      </c>
      <c r="C5536" s="95" t="s">
        <v>361</v>
      </c>
      <c r="D5536" s="97">
        <f>VLOOKUP(A5536,emop0321!D:E,2,0)</f>
        <v>67.46</v>
      </c>
      <c r="E5536" s="98"/>
      <c r="F5536" s="98"/>
    </row>
    <row r="5537" ht="11.25" customHeight="1">
      <c r="A5537" s="95" t="s">
        <v>11266</v>
      </c>
      <c r="B5537" s="96" t="s">
        <v>11267</v>
      </c>
      <c r="C5537" s="95" t="s">
        <v>361</v>
      </c>
      <c r="D5537" s="97">
        <f>VLOOKUP(A5537,emop0321!D:E,2,0)</f>
        <v>79.03</v>
      </c>
      <c r="E5537" s="98"/>
      <c r="F5537" s="98"/>
    </row>
    <row r="5538" ht="11.25" customHeight="1">
      <c r="A5538" s="95" t="s">
        <v>11268</v>
      </c>
      <c r="B5538" s="96" t="s">
        <v>11269</v>
      </c>
      <c r="C5538" s="95" t="s">
        <v>361</v>
      </c>
      <c r="D5538" s="97">
        <f>VLOOKUP(A5538,emop0321!D:E,2,0)</f>
        <v>90.6</v>
      </c>
      <c r="E5538" s="98"/>
      <c r="F5538" s="98"/>
    </row>
    <row r="5539" ht="11.25" customHeight="1">
      <c r="A5539" s="95" t="s">
        <v>11270</v>
      </c>
      <c r="B5539" s="96" t="s">
        <v>11271</v>
      </c>
      <c r="C5539" s="95" t="s">
        <v>361</v>
      </c>
      <c r="D5539" s="97">
        <f>VLOOKUP(A5539,emop0321!D:E,2,0)</f>
        <v>102.16</v>
      </c>
      <c r="E5539" s="98"/>
      <c r="F5539" s="98"/>
    </row>
    <row r="5540" ht="11.25" customHeight="1">
      <c r="A5540" s="95" t="s">
        <v>11272</v>
      </c>
      <c r="B5540" s="96" t="s">
        <v>11273</v>
      </c>
      <c r="C5540" s="95" t="s">
        <v>361</v>
      </c>
      <c r="D5540" s="97">
        <f>VLOOKUP(A5540,emop0321!D:E,2,0)</f>
        <v>126.74</v>
      </c>
      <c r="E5540" s="98"/>
      <c r="F5540" s="98"/>
    </row>
    <row r="5541" ht="11.25" customHeight="1">
      <c r="A5541" s="95" t="s">
        <v>11274</v>
      </c>
      <c r="B5541" s="96" t="s">
        <v>11275</v>
      </c>
      <c r="C5541" s="95" t="s">
        <v>361</v>
      </c>
      <c r="D5541" s="97">
        <f>VLOOKUP(A5541,emop0321!D:E,2,0)</f>
        <v>80.57</v>
      </c>
      <c r="E5541" s="98"/>
      <c r="F5541" s="98"/>
    </row>
    <row r="5542" ht="11.25" customHeight="1">
      <c r="A5542" s="95" t="s">
        <v>11276</v>
      </c>
      <c r="B5542" s="96" t="s">
        <v>11277</v>
      </c>
      <c r="C5542" s="95" t="s">
        <v>361</v>
      </c>
      <c r="D5542" s="97">
        <f>VLOOKUP(A5542,emop0321!D:E,2,0)</f>
        <v>103.26</v>
      </c>
      <c r="E5542" s="98"/>
      <c r="F5542" s="98"/>
    </row>
    <row r="5543" ht="11.25" customHeight="1">
      <c r="A5543" s="95" t="s">
        <v>11278</v>
      </c>
      <c r="B5543" s="96" t="s">
        <v>11279</v>
      </c>
      <c r="C5543" s="95" t="s">
        <v>361</v>
      </c>
      <c r="D5543" s="97">
        <f>VLOOKUP(A5543,emop0321!D:E,2,0)</f>
        <v>125.95</v>
      </c>
      <c r="E5543" s="98"/>
      <c r="F5543" s="98"/>
    </row>
    <row r="5544" ht="11.25" customHeight="1">
      <c r="A5544" s="95" t="s">
        <v>11280</v>
      </c>
      <c r="B5544" s="96" t="s">
        <v>11281</v>
      </c>
      <c r="C5544" s="95" t="s">
        <v>361</v>
      </c>
      <c r="D5544" s="97">
        <f>VLOOKUP(A5544,emop0321!D:E,2,0)</f>
        <v>153.48</v>
      </c>
      <c r="E5544" s="98"/>
      <c r="F5544" s="98"/>
    </row>
    <row r="5545" ht="11.25" customHeight="1">
      <c r="A5545" s="95" t="s">
        <v>11282</v>
      </c>
      <c r="B5545" s="96" t="s">
        <v>11283</v>
      </c>
      <c r="C5545" s="95" t="s">
        <v>361</v>
      </c>
      <c r="D5545" s="97">
        <f>VLOOKUP(A5545,emop0321!D:E,2,0)</f>
        <v>176.17</v>
      </c>
      <c r="E5545" s="98"/>
      <c r="F5545" s="98"/>
    </row>
    <row r="5546" ht="11.25" customHeight="1">
      <c r="A5546" s="95" t="s">
        <v>11284</v>
      </c>
      <c r="B5546" s="96" t="s">
        <v>11285</v>
      </c>
      <c r="C5546" s="95" t="s">
        <v>361</v>
      </c>
      <c r="D5546" s="97">
        <f>VLOOKUP(A5546,emop0321!D:E,2,0)</f>
        <v>117.68</v>
      </c>
      <c r="E5546" s="98"/>
      <c r="F5546" s="98"/>
    </row>
    <row r="5547" ht="11.25" customHeight="1">
      <c r="A5547" s="95" t="s">
        <v>11286</v>
      </c>
      <c r="B5547" s="96" t="s">
        <v>11287</v>
      </c>
      <c r="C5547" s="95" t="s">
        <v>361</v>
      </c>
      <c r="D5547" s="97">
        <f>VLOOKUP(A5547,emop0321!D:E,2,0)</f>
        <v>129.25</v>
      </c>
      <c r="E5547" s="98"/>
      <c r="F5547" s="98"/>
    </row>
    <row r="5548" ht="11.25" customHeight="1">
      <c r="A5548" s="95" t="s">
        <v>11288</v>
      </c>
      <c r="B5548" s="96" t="s">
        <v>11289</v>
      </c>
      <c r="C5548" s="95" t="s">
        <v>361</v>
      </c>
      <c r="D5548" s="97">
        <f>VLOOKUP(A5548,emop0321!D:E,2,0)</f>
        <v>140.81</v>
      </c>
      <c r="E5548" s="98"/>
      <c r="F5548" s="98"/>
    </row>
    <row r="5549" ht="11.25" customHeight="1">
      <c r="A5549" s="95" t="s">
        <v>11290</v>
      </c>
      <c r="B5549" s="96" t="s">
        <v>11291</v>
      </c>
      <c r="C5549" s="95" t="s">
        <v>361</v>
      </c>
      <c r="D5549" s="97">
        <f>VLOOKUP(A5549,emop0321!D:E,2,0)</f>
        <v>152.38</v>
      </c>
      <c r="E5549" s="98"/>
      <c r="F5549" s="98"/>
    </row>
    <row r="5550" ht="11.25" customHeight="1">
      <c r="A5550" s="95" t="s">
        <v>11292</v>
      </c>
      <c r="B5550" s="96" t="s">
        <v>11293</v>
      </c>
      <c r="C5550" s="95" t="s">
        <v>361</v>
      </c>
      <c r="D5550" s="97">
        <f>VLOOKUP(A5550,emop0321!D:E,2,0)</f>
        <v>176.96</v>
      </c>
      <c r="E5550" s="98"/>
      <c r="F5550" s="98"/>
    </row>
    <row r="5551" ht="11.25" customHeight="1">
      <c r="A5551" s="95" t="s">
        <v>11294</v>
      </c>
      <c r="B5551" s="96" t="s">
        <v>11295</v>
      </c>
      <c r="C5551" s="95" t="s">
        <v>361</v>
      </c>
      <c r="D5551" s="97">
        <f>VLOOKUP(A5551,emop0321!D:E,2,0)</f>
        <v>130.78</v>
      </c>
      <c r="E5551" s="98"/>
      <c r="F5551" s="98"/>
    </row>
    <row r="5552" ht="11.25" customHeight="1">
      <c r="A5552" s="95" t="s">
        <v>11296</v>
      </c>
      <c r="B5552" s="96" t="s">
        <v>11297</v>
      </c>
      <c r="C5552" s="95" t="s">
        <v>361</v>
      </c>
      <c r="D5552" s="97">
        <f>VLOOKUP(A5552,emop0321!D:E,2,0)</f>
        <v>153.48</v>
      </c>
      <c r="E5552" s="98"/>
      <c r="F5552" s="98"/>
    </row>
    <row r="5553" ht="11.25" customHeight="1">
      <c r="A5553" s="95" t="s">
        <v>11298</v>
      </c>
      <c r="B5553" s="96" t="s">
        <v>11299</v>
      </c>
      <c r="C5553" s="95" t="s">
        <v>361</v>
      </c>
      <c r="D5553" s="97">
        <f>VLOOKUP(A5553,emop0321!D:E,2,0)</f>
        <v>176.17</v>
      </c>
      <c r="E5553" s="98"/>
      <c r="F5553" s="98"/>
    </row>
    <row r="5554" ht="11.25" customHeight="1">
      <c r="A5554" s="95" t="s">
        <v>11300</v>
      </c>
      <c r="B5554" s="96" t="s">
        <v>11301</v>
      </c>
      <c r="C5554" s="95" t="s">
        <v>361</v>
      </c>
      <c r="D5554" s="97">
        <f>VLOOKUP(A5554,emop0321!D:E,2,0)</f>
        <v>215.78</v>
      </c>
      <c r="E5554" s="98"/>
      <c r="F5554" s="98"/>
    </row>
    <row r="5555" ht="11.25" customHeight="1">
      <c r="A5555" s="95" t="s">
        <v>11302</v>
      </c>
      <c r="B5555" s="96" t="s">
        <v>11303</v>
      </c>
      <c r="C5555" s="95" t="s">
        <v>361</v>
      </c>
      <c r="D5555" s="97">
        <f>VLOOKUP(A5555,emop0321!D:E,2,0)</f>
        <v>238.47</v>
      </c>
      <c r="E5555" s="98"/>
      <c r="F5555" s="98"/>
    </row>
    <row r="5556" ht="11.25" customHeight="1">
      <c r="A5556" s="95" t="s">
        <v>11304</v>
      </c>
      <c r="B5556" s="96" t="s">
        <v>11305</v>
      </c>
      <c r="C5556" s="95" t="s">
        <v>282</v>
      </c>
      <c r="D5556" s="97">
        <f>VLOOKUP(A5556,emop0321!D:E,2,0)</f>
        <v>2172.81</v>
      </c>
      <c r="E5556" s="98"/>
      <c r="F5556" s="98"/>
    </row>
    <row r="5557" ht="11.25" customHeight="1">
      <c r="A5557" s="95" t="s">
        <v>11306</v>
      </c>
      <c r="B5557" s="96" t="s">
        <v>11307</v>
      </c>
      <c r="C5557" s="95" t="s">
        <v>282</v>
      </c>
      <c r="D5557" s="97">
        <f>VLOOKUP(A5557,emop0321!D:E,2,0)</f>
        <v>2621.79</v>
      </c>
      <c r="E5557" s="98"/>
      <c r="F5557" s="98"/>
    </row>
    <row r="5558" ht="11.25" customHeight="1">
      <c r="A5558" s="95" t="s">
        <v>11308</v>
      </c>
      <c r="B5558" s="96" t="s">
        <v>11309</v>
      </c>
      <c r="C5558" s="95" t="s">
        <v>282</v>
      </c>
      <c r="D5558" s="97">
        <f>VLOOKUP(A5558,emop0321!D:E,2,0)</f>
        <v>3345.97</v>
      </c>
      <c r="E5558" s="98"/>
      <c r="F5558" s="98"/>
    </row>
    <row r="5559" ht="11.25" customHeight="1">
      <c r="A5559" s="95" t="s">
        <v>11310</v>
      </c>
      <c r="B5559" s="96" t="s">
        <v>11311</v>
      </c>
      <c r="C5559" s="95" t="s">
        <v>282</v>
      </c>
      <c r="D5559" s="97">
        <f>VLOOKUP(A5559,emop0321!D:E,2,0)</f>
        <v>3910.13</v>
      </c>
      <c r="E5559" s="98"/>
      <c r="F5559" s="98"/>
    </row>
    <row r="5560" ht="11.25" customHeight="1">
      <c r="A5560" s="95" t="s">
        <v>11312</v>
      </c>
      <c r="B5560" s="96" t="s">
        <v>11313</v>
      </c>
      <c r="C5560" s="95" t="s">
        <v>282</v>
      </c>
      <c r="D5560" s="97">
        <f>VLOOKUP(A5560,emop0321!D:E,2,0)</f>
        <v>4551.06</v>
      </c>
      <c r="E5560" s="98"/>
      <c r="F5560" s="98"/>
    </row>
    <row r="5561" ht="11.25" customHeight="1">
      <c r="A5561" s="95" t="s">
        <v>11314</v>
      </c>
      <c r="B5561" s="96" t="s">
        <v>11315</v>
      </c>
      <c r="C5561" s="95" t="s">
        <v>282</v>
      </c>
      <c r="D5561" s="97">
        <f>VLOOKUP(A5561,emop0321!D:E,2,0)</f>
        <v>702.81</v>
      </c>
      <c r="E5561" s="98"/>
      <c r="F5561" s="98"/>
    </row>
    <row r="5562" ht="11.25" customHeight="1">
      <c r="A5562" s="95" t="s">
        <v>11316</v>
      </c>
      <c r="B5562" s="96" t="s">
        <v>11317</v>
      </c>
      <c r="C5562" s="95" t="s">
        <v>282</v>
      </c>
      <c r="D5562" s="97">
        <f>VLOOKUP(A5562,emop0321!D:E,2,0)</f>
        <v>820.15</v>
      </c>
      <c r="E5562" s="98"/>
      <c r="F5562" s="98"/>
    </row>
    <row r="5563" ht="11.25" customHeight="1">
      <c r="A5563" s="95" t="s">
        <v>11318</v>
      </c>
      <c r="B5563" s="96" t="s">
        <v>11319</v>
      </c>
      <c r="C5563" s="95" t="s">
        <v>282</v>
      </c>
      <c r="D5563" s="97">
        <f>VLOOKUP(A5563,emop0321!D:E,2,0)</f>
        <v>1110.96</v>
      </c>
      <c r="E5563" s="98"/>
      <c r="F5563" s="98"/>
    </row>
    <row r="5564" ht="11.25" customHeight="1">
      <c r="A5564" s="95" t="s">
        <v>11320</v>
      </c>
      <c r="B5564" s="96" t="s">
        <v>11321</v>
      </c>
      <c r="C5564" s="95" t="s">
        <v>282</v>
      </c>
      <c r="D5564" s="97">
        <f>VLOOKUP(A5564,emop0321!D:E,2,0)</f>
        <v>2226.36</v>
      </c>
      <c r="E5564" s="98"/>
      <c r="F5564" s="98"/>
    </row>
    <row r="5565" ht="11.25" customHeight="1">
      <c r="A5565" s="95" t="s">
        <v>11322</v>
      </c>
      <c r="B5565" s="96" t="s">
        <v>11323</v>
      </c>
      <c r="C5565" s="95" t="s">
        <v>282</v>
      </c>
      <c r="D5565" s="97">
        <f>VLOOKUP(A5565,emop0321!D:E,2,0)</f>
        <v>2684.28</v>
      </c>
      <c r="E5565" s="98"/>
      <c r="F5565" s="98"/>
    </row>
    <row r="5566" ht="11.25" customHeight="1">
      <c r="A5566" s="95" t="s">
        <v>11324</v>
      </c>
      <c r="B5566" s="96" t="s">
        <v>11325</v>
      </c>
      <c r="C5566" s="95" t="s">
        <v>282</v>
      </c>
      <c r="D5566" s="97">
        <f>VLOOKUP(A5566,emop0321!D:E,2,0)</f>
        <v>3414.07</v>
      </c>
      <c r="E5566" s="98"/>
      <c r="F5566" s="98"/>
    </row>
    <row r="5567" ht="11.25" customHeight="1">
      <c r="A5567" s="95" t="s">
        <v>11326</v>
      </c>
      <c r="B5567" s="96" t="s">
        <v>11327</v>
      </c>
      <c r="C5567" s="95" t="s">
        <v>282</v>
      </c>
      <c r="D5567" s="97">
        <f>VLOOKUP(A5567,emop0321!D:E,2,0)</f>
        <v>4001.74</v>
      </c>
      <c r="E5567" s="98"/>
      <c r="F5567" s="98"/>
    </row>
    <row r="5568" ht="11.25" customHeight="1">
      <c r="A5568" s="95" t="s">
        <v>11328</v>
      </c>
      <c r="B5568" s="96" t="s">
        <v>11329</v>
      </c>
      <c r="C5568" s="95" t="s">
        <v>282</v>
      </c>
      <c r="D5568" s="97">
        <f>VLOOKUP(A5568,emop0321!D:E,2,0)</f>
        <v>4669.37</v>
      </c>
      <c r="E5568" s="98"/>
      <c r="F5568" s="98"/>
    </row>
    <row r="5569" ht="11.25" customHeight="1">
      <c r="A5569" s="95" t="s">
        <v>11330</v>
      </c>
      <c r="B5569" s="96" t="s">
        <v>11331</v>
      </c>
      <c r="C5569" s="95" t="s">
        <v>514</v>
      </c>
      <c r="D5569" s="97">
        <f>VLOOKUP(A5569,emop0321!D:E,2,0)</f>
        <v>225.89</v>
      </c>
      <c r="E5569" s="98"/>
      <c r="F5569" s="98"/>
    </row>
    <row r="5570" ht="11.25" customHeight="1">
      <c r="A5570" s="95" t="s">
        <v>11332</v>
      </c>
      <c r="B5570" s="96" t="s">
        <v>11333</v>
      </c>
      <c r="C5570" s="95" t="s">
        <v>514</v>
      </c>
      <c r="D5570" s="97">
        <f>VLOOKUP(A5570,emop0321!D:E,2,0)</f>
        <v>252.58</v>
      </c>
      <c r="E5570" s="98"/>
      <c r="F5570" s="98"/>
    </row>
    <row r="5571" ht="11.25" customHeight="1">
      <c r="A5571" s="95" t="s">
        <v>11334</v>
      </c>
      <c r="B5571" s="96" t="s">
        <v>11335</v>
      </c>
      <c r="C5571" s="95" t="s">
        <v>514</v>
      </c>
      <c r="D5571" s="97">
        <f>VLOOKUP(A5571,emop0321!D:E,2,0)</f>
        <v>261.93</v>
      </c>
      <c r="E5571" s="98"/>
      <c r="F5571" s="98"/>
    </row>
    <row r="5572" ht="11.25" customHeight="1">
      <c r="A5572" s="95" t="s">
        <v>11336</v>
      </c>
      <c r="B5572" s="96" t="s">
        <v>11337</v>
      </c>
      <c r="C5572" s="95" t="s">
        <v>514</v>
      </c>
      <c r="D5572" s="97">
        <f>VLOOKUP(A5572,emop0321!D:E,2,0)</f>
        <v>280.64</v>
      </c>
      <c r="E5572" s="98"/>
      <c r="F5572" s="98"/>
    </row>
    <row r="5573" ht="11.25" customHeight="1">
      <c r="A5573" s="95" t="s">
        <v>11338</v>
      </c>
      <c r="B5573" s="96" t="s">
        <v>11339</v>
      </c>
      <c r="C5573" s="95" t="s">
        <v>514</v>
      </c>
      <c r="D5573" s="97">
        <f>VLOOKUP(A5573,emop0321!D:E,2,0)</f>
        <v>288.53</v>
      </c>
      <c r="E5573" s="98"/>
      <c r="F5573" s="98"/>
    </row>
    <row r="5574" ht="11.25" customHeight="1">
      <c r="A5574" s="95" t="s">
        <v>11340</v>
      </c>
      <c r="B5574" s="96" t="s">
        <v>11341</v>
      </c>
      <c r="C5574" s="95" t="s">
        <v>514</v>
      </c>
      <c r="D5574" s="97">
        <f>VLOOKUP(A5574,emop0321!D:E,2,0)</f>
        <v>290.14</v>
      </c>
      <c r="E5574" s="98"/>
      <c r="F5574" s="98"/>
    </row>
    <row r="5575" ht="11.25" customHeight="1">
      <c r="A5575" s="95" t="s">
        <v>11342</v>
      </c>
      <c r="B5575" s="96" t="s">
        <v>11343</v>
      </c>
      <c r="C5575" s="95" t="s">
        <v>514</v>
      </c>
      <c r="D5575" s="97">
        <f>VLOOKUP(A5575,emop0321!D:E,2,0)</f>
        <v>299.35</v>
      </c>
      <c r="E5575" s="98"/>
      <c r="F5575" s="98"/>
    </row>
    <row r="5576" ht="11.25" customHeight="1">
      <c r="A5576" s="95" t="s">
        <v>11344</v>
      </c>
      <c r="B5576" s="96" t="s">
        <v>11345</v>
      </c>
      <c r="C5576" s="95" t="s">
        <v>514</v>
      </c>
      <c r="D5576" s="97">
        <f>VLOOKUP(A5576,emop0321!D:E,2,0)</f>
        <v>298.18</v>
      </c>
      <c r="E5576" s="98"/>
      <c r="F5576" s="98"/>
    </row>
    <row r="5577" ht="11.25" customHeight="1">
      <c r="A5577" s="95" t="s">
        <v>11346</v>
      </c>
      <c r="B5577" s="96" t="s">
        <v>11347</v>
      </c>
      <c r="C5577" s="95" t="s">
        <v>514</v>
      </c>
      <c r="D5577" s="97">
        <f>VLOOKUP(A5577,emop0321!D:E,2,0)</f>
        <v>475.97</v>
      </c>
      <c r="E5577" s="98"/>
      <c r="F5577" s="98"/>
    </row>
    <row r="5578" ht="11.25" customHeight="1">
      <c r="A5578" s="95" t="s">
        <v>11348</v>
      </c>
      <c r="B5578" s="96" t="s">
        <v>11349</v>
      </c>
      <c r="C5578" s="95" t="s">
        <v>514</v>
      </c>
      <c r="D5578" s="97">
        <f>VLOOKUP(A5578,emop0321!D:E,2,0)</f>
        <v>517.83</v>
      </c>
      <c r="E5578" s="98"/>
      <c r="F5578" s="98"/>
    </row>
    <row r="5579" ht="11.25" customHeight="1">
      <c r="A5579" s="95" t="s">
        <v>11350</v>
      </c>
      <c r="B5579" s="96" t="s">
        <v>11351</v>
      </c>
      <c r="C5579" s="95" t="s">
        <v>514</v>
      </c>
      <c r="D5579" s="97">
        <f>VLOOKUP(A5579,emop0321!D:E,2,0)</f>
        <v>545.11</v>
      </c>
      <c r="E5579" s="98"/>
      <c r="F5579" s="98"/>
    </row>
    <row r="5580" ht="11.25" customHeight="1">
      <c r="A5580" s="95" t="s">
        <v>11352</v>
      </c>
      <c r="B5580" s="96" t="s">
        <v>11353</v>
      </c>
      <c r="C5580" s="95" t="s">
        <v>514</v>
      </c>
      <c r="D5580" s="97">
        <f>VLOOKUP(A5580,emop0321!D:E,2,0)</f>
        <v>569.28</v>
      </c>
      <c r="E5580" s="98"/>
      <c r="F5580" s="98"/>
    </row>
    <row r="5581" ht="11.25" customHeight="1">
      <c r="A5581" s="95" t="s">
        <v>11354</v>
      </c>
      <c r="B5581" s="96" t="s">
        <v>11355</v>
      </c>
      <c r="C5581" s="95" t="s">
        <v>514</v>
      </c>
      <c r="D5581" s="97">
        <f>VLOOKUP(A5581,emop0321!D:E,2,0)</f>
        <v>28.06</v>
      </c>
      <c r="E5581" s="98"/>
      <c r="F5581" s="98"/>
    </row>
    <row r="5582" ht="11.25" customHeight="1">
      <c r="A5582" s="95" t="s">
        <v>11356</v>
      </c>
      <c r="B5582" s="96" t="s">
        <v>11357</v>
      </c>
      <c r="C5582" s="95" t="s">
        <v>361</v>
      </c>
      <c r="D5582" s="97">
        <f>VLOOKUP(A5582,emop0321!D:E,2,0)</f>
        <v>232.88</v>
      </c>
      <c r="E5582" s="98"/>
      <c r="F5582" s="98"/>
    </row>
    <row r="5583" ht="11.25" customHeight="1">
      <c r="A5583" s="95" t="s">
        <v>11358</v>
      </c>
      <c r="B5583" s="96" t="s">
        <v>11359</v>
      </c>
      <c r="C5583" s="95" t="s">
        <v>282</v>
      </c>
      <c r="D5583" s="97">
        <f>VLOOKUP(A5583,emop0321!D:E,2,0)</f>
        <v>1563.75</v>
      </c>
      <c r="E5583" s="98"/>
      <c r="F5583" s="98"/>
    </row>
    <row r="5584" ht="11.25" customHeight="1">
      <c r="A5584" s="95" t="s">
        <v>11360</v>
      </c>
      <c r="B5584" s="96" t="s">
        <v>11361</v>
      </c>
      <c r="C5584" s="95" t="s">
        <v>361</v>
      </c>
      <c r="D5584" s="97">
        <f>VLOOKUP(A5584,emop0321!D:E,2,0)</f>
        <v>242.77</v>
      </c>
      <c r="E5584" s="98"/>
      <c r="F5584" s="98"/>
    </row>
    <row r="5585" ht="11.25" customHeight="1">
      <c r="A5585" s="95" t="s">
        <v>11362</v>
      </c>
      <c r="B5585" s="96" t="s">
        <v>11363</v>
      </c>
      <c r="C5585" s="95" t="s">
        <v>361</v>
      </c>
      <c r="D5585" s="97">
        <f>VLOOKUP(A5585,emop0321!D:E,2,0)</f>
        <v>152.55</v>
      </c>
      <c r="E5585" s="98"/>
      <c r="F5585" s="98"/>
    </row>
    <row r="5586" ht="11.25" customHeight="1">
      <c r="A5586" s="95" t="s">
        <v>11364</v>
      </c>
      <c r="B5586" s="96" t="s">
        <v>11365</v>
      </c>
      <c r="C5586" s="95" t="s">
        <v>282</v>
      </c>
      <c r="D5586" s="97">
        <f>VLOOKUP(A5586,emop0321!D:E,2,0)</f>
        <v>1216.13</v>
      </c>
      <c r="E5586" s="98"/>
      <c r="F5586" s="98"/>
    </row>
    <row r="5587" ht="11.25" customHeight="1">
      <c r="A5587" s="95" t="s">
        <v>11366</v>
      </c>
      <c r="B5587" s="96" t="s">
        <v>11367</v>
      </c>
      <c r="C5587" s="95" t="s">
        <v>282</v>
      </c>
      <c r="D5587" s="97">
        <f>VLOOKUP(A5587,emop0321!D:E,2,0)</f>
        <v>323.87</v>
      </c>
      <c r="E5587" s="98"/>
      <c r="F5587" s="98"/>
    </row>
    <row r="5588" ht="11.25" customHeight="1">
      <c r="A5588" s="95" t="s">
        <v>11368</v>
      </c>
      <c r="B5588" s="96" t="s">
        <v>11369</v>
      </c>
      <c r="C5588" s="95" t="s">
        <v>514</v>
      </c>
      <c r="D5588" s="97">
        <f>VLOOKUP(A5588,emop0321!D:E,2,0)</f>
        <v>287.89</v>
      </c>
      <c r="E5588" s="98"/>
      <c r="F5588" s="98"/>
    </row>
    <row r="5589" ht="11.25" customHeight="1">
      <c r="A5589" s="95" t="s">
        <v>11370</v>
      </c>
      <c r="B5589" s="96" t="s">
        <v>11371</v>
      </c>
      <c r="C5589" s="95" t="s">
        <v>514</v>
      </c>
      <c r="D5589" s="97">
        <f>VLOOKUP(A5589,emop0321!D:E,2,0)</f>
        <v>314.58</v>
      </c>
      <c r="E5589" s="98"/>
      <c r="F5589" s="98"/>
    </row>
    <row r="5590" ht="11.25" customHeight="1">
      <c r="A5590" s="95" t="s">
        <v>11372</v>
      </c>
      <c r="B5590" s="96" t="s">
        <v>11373</v>
      </c>
      <c r="C5590" s="95" t="s">
        <v>514</v>
      </c>
      <c r="D5590" s="97">
        <f>VLOOKUP(A5590,emop0321!D:E,2,0)</f>
        <v>323.94</v>
      </c>
      <c r="E5590" s="98"/>
      <c r="F5590" s="98"/>
    </row>
    <row r="5591" ht="11.25" customHeight="1">
      <c r="A5591" s="95" t="s">
        <v>11374</v>
      </c>
      <c r="B5591" s="96" t="s">
        <v>11375</v>
      </c>
      <c r="C5591" s="95" t="s">
        <v>514</v>
      </c>
      <c r="D5591" s="97">
        <f>VLOOKUP(A5591,emop0321!D:E,2,0)</f>
        <v>342.65</v>
      </c>
      <c r="E5591" s="98"/>
      <c r="F5591" s="98"/>
    </row>
    <row r="5592" ht="11.25" customHeight="1">
      <c r="A5592" s="95" t="s">
        <v>11376</v>
      </c>
      <c r="B5592" s="96" t="s">
        <v>11377</v>
      </c>
      <c r="C5592" s="95" t="s">
        <v>514</v>
      </c>
      <c r="D5592" s="97">
        <f>VLOOKUP(A5592,emop0321!D:E,2,0)</f>
        <v>350.53</v>
      </c>
      <c r="E5592" s="98"/>
      <c r="F5592" s="98"/>
    </row>
    <row r="5593" ht="11.25" customHeight="1">
      <c r="A5593" s="95" t="s">
        <v>11378</v>
      </c>
      <c r="B5593" s="96" t="s">
        <v>11379</v>
      </c>
      <c r="C5593" s="95" t="s">
        <v>514</v>
      </c>
      <c r="D5593" s="97">
        <f>VLOOKUP(A5593,emop0321!D:E,2,0)</f>
        <v>352.14</v>
      </c>
      <c r="E5593" s="98"/>
      <c r="F5593" s="98"/>
    </row>
    <row r="5594" ht="11.25" customHeight="1">
      <c r="A5594" s="95" t="s">
        <v>11380</v>
      </c>
      <c r="B5594" s="96" t="s">
        <v>11381</v>
      </c>
      <c r="C5594" s="95" t="s">
        <v>514</v>
      </c>
      <c r="D5594" s="97">
        <f>VLOOKUP(A5594,emop0321!D:E,2,0)</f>
        <v>361.36</v>
      </c>
      <c r="E5594" s="98"/>
      <c r="F5594" s="98"/>
    </row>
    <row r="5595" ht="11.25" customHeight="1">
      <c r="A5595" s="95" t="s">
        <v>11382</v>
      </c>
      <c r="B5595" s="96" t="s">
        <v>11383</v>
      </c>
      <c r="C5595" s="95" t="s">
        <v>992</v>
      </c>
      <c r="D5595" s="97">
        <f>VLOOKUP(A5595,emop0321!D:E,2,0)</f>
        <v>141.7</v>
      </c>
      <c r="E5595" s="98"/>
      <c r="F5595" s="98"/>
    </row>
    <row r="5596" ht="11.25" customHeight="1">
      <c r="A5596" s="95" t="s">
        <v>11384</v>
      </c>
      <c r="B5596" s="96" t="s">
        <v>11385</v>
      </c>
      <c r="C5596" s="95" t="s">
        <v>992</v>
      </c>
      <c r="D5596" s="97">
        <f>VLOOKUP(A5596,emop0321!D:E,2,0)</f>
        <v>151.22</v>
      </c>
      <c r="E5596" s="98"/>
      <c r="F5596" s="98"/>
    </row>
    <row r="5597" ht="11.25" customHeight="1">
      <c r="A5597" s="95" t="s">
        <v>11386</v>
      </c>
      <c r="B5597" s="96" t="s">
        <v>11387</v>
      </c>
      <c r="C5597" s="95" t="s">
        <v>992</v>
      </c>
      <c r="D5597" s="97">
        <f>VLOOKUP(A5597,emop0321!D:E,2,0)</f>
        <v>160.74</v>
      </c>
      <c r="E5597" s="98"/>
      <c r="F5597" s="98"/>
    </row>
    <row r="5598" ht="11.25" customHeight="1">
      <c r="A5598" s="95" t="s">
        <v>11388</v>
      </c>
      <c r="B5598" s="96" t="s">
        <v>11389</v>
      </c>
      <c r="C5598" s="95" t="s">
        <v>11390</v>
      </c>
      <c r="D5598" s="97">
        <f>VLOOKUP(A5598,emop0321!D:E,2,0)</f>
        <v>8.25</v>
      </c>
      <c r="E5598" s="98"/>
      <c r="F5598" s="98"/>
    </row>
    <row r="5599" ht="11.25" customHeight="1">
      <c r="A5599" s="95" t="s">
        <v>11391</v>
      </c>
      <c r="B5599" s="96" t="s">
        <v>11392</v>
      </c>
      <c r="C5599" s="95" t="s">
        <v>3582</v>
      </c>
      <c r="D5599" s="97">
        <f>VLOOKUP(A5599,emop0321!D:E,2,0)</f>
        <v>1.65</v>
      </c>
      <c r="E5599" s="98"/>
      <c r="F5599" s="98"/>
    </row>
    <row r="5600" ht="11.25" customHeight="1">
      <c r="A5600" s="95" t="s">
        <v>11393</v>
      </c>
      <c r="B5600" s="96" t="s">
        <v>11394</v>
      </c>
      <c r="C5600" s="95" t="s">
        <v>11390</v>
      </c>
      <c r="D5600" s="97">
        <f>VLOOKUP(A5600,emop0321!D:E,2,0)</f>
        <v>4.5</v>
      </c>
      <c r="E5600" s="98"/>
      <c r="F5600" s="98"/>
    </row>
    <row r="5601" ht="11.25" customHeight="1">
      <c r="A5601" s="95" t="s">
        <v>11395</v>
      </c>
      <c r="B5601" s="96" t="s">
        <v>11396</v>
      </c>
      <c r="C5601" s="95" t="s">
        <v>514</v>
      </c>
      <c r="D5601" s="97">
        <f>VLOOKUP(A5601,emop0321!D:E,2,0)</f>
        <v>17.15</v>
      </c>
      <c r="E5601" s="98"/>
      <c r="F5601" s="98"/>
    </row>
    <row r="5602" ht="11.25" customHeight="1">
      <c r="A5602" s="95" t="s">
        <v>11397</v>
      </c>
      <c r="B5602" s="96" t="s">
        <v>11398</v>
      </c>
      <c r="C5602" s="95" t="s">
        <v>361</v>
      </c>
      <c r="D5602" s="97">
        <f>VLOOKUP(A5602,emop0321!D:E,2,0)</f>
        <v>3.99</v>
      </c>
      <c r="E5602" s="98"/>
      <c r="F5602" s="98"/>
    </row>
    <row r="5603" ht="11.25" customHeight="1">
      <c r="A5603" s="95" t="s">
        <v>11399</v>
      </c>
      <c r="B5603" s="96" t="s">
        <v>11400</v>
      </c>
      <c r="C5603" s="95" t="s">
        <v>514</v>
      </c>
      <c r="D5603" s="97">
        <f>VLOOKUP(A5603,emop0321!D:E,2,0)</f>
        <v>9.61</v>
      </c>
      <c r="E5603" s="98"/>
      <c r="F5603" s="98"/>
    </row>
    <row r="5604" ht="11.25" customHeight="1">
      <c r="A5604" s="95" t="s">
        <v>11401</v>
      </c>
      <c r="B5604" s="96" t="s">
        <v>11402</v>
      </c>
      <c r="C5604" s="95" t="s">
        <v>361</v>
      </c>
      <c r="D5604" s="97">
        <f>VLOOKUP(A5604,emop0321!D:E,2,0)</f>
        <v>13995.84</v>
      </c>
      <c r="E5604" s="98"/>
      <c r="F5604" s="98"/>
    </row>
    <row r="5605" ht="11.25" customHeight="1">
      <c r="A5605" s="95" t="s">
        <v>11403</v>
      </c>
      <c r="B5605" s="96" t="s">
        <v>11404</v>
      </c>
      <c r="C5605" s="95" t="s">
        <v>361</v>
      </c>
      <c r="D5605" s="97">
        <f>VLOOKUP(A5605,emop0321!D:E,2,0)</f>
        <v>26219.77</v>
      </c>
      <c r="E5605" s="98"/>
      <c r="F5605" s="98"/>
    </row>
    <row r="5606" ht="11.25" customHeight="1">
      <c r="A5606" s="95" t="s">
        <v>11405</v>
      </c>
      <c r="B5606" s="96" t="s">
        <v>11406</v>
      </c>
      <c r="C5606" s="95" t="s">
        <v>361</v>
      </c>
      <c r="D5606" s="97">
        <f>VLOOKUP(A5606,emop0321!D:E,2,0)</f>
        <v>15866.37</v>
      </c>
      <c r="E5606" s="98"/>
      <c r="F5606" s="98"/>
    </row>
    <row r="5607" ht="11.25" customHeight="1">
      <c r="A5607" s="95" t="s">
        <v>11407</v>
      </c>
      <c r="B5607" s="96" t="s">
        <v>11408</v>
      </c>
      <c r="C5607" s="95" t="s">
        <v>361</v>
      </c>
      <c r="D5607" s="97">
        <f>VLOOKUP(A5607,emop0321!D:E,2,0)</f>
        <v>29631.13</v>
      </c>
      <c r="E5607" s="98"/>
      <c r="F5607" s="98"/>
    </row>
    <row r="5608" ht="11.25" customHeight="1">
      <c r="A5608" s="95" t="s">
        <v>11409</v>
      </c>
      <c r="B5608" s="96" t="s">
        <v>11410</v>
      </c>
      <c r="C5608" s="95" t="s">
        <v>361</v>
      </c>
      <c r="D5608" s="97">
        <f>VLOOKUP(A5608,emop0321!D:E,2,0)</f>
        <v>33908.68</v>
      </c>
      <c r="E5608" s="98"/>
      <c r="F5608" s="98"/>
    </row>
    <row r="5609" ht="11.25" customHeight="1">
      <c r="A5609" s="95" t="s">
        <v>11411</v>
      </c>
      <c r="B5609" s="96" t="s">
        <v>11412</v>
      </c>
      <c r="C5609" s="95" t="s">
        <v>361</v>
      </c>
      <c r="D5609" s="97">
        <f>VLOOKUP(A5609,emop0321!D:E,2,0)</f>
        <v>29697.91</v>
      </c>
      <c r="E5609" s="98"/>
      <c r="F5609" s="98"/>
    </row>
    <row r="5610" ht="11.25" customHeight="1">
      <c r="A5610" s="95" t="s">
        <v>11413</v>
      </c>
      <c r="B5610" s="96" t="s">
        <v>11414</v>
      </c>
      <c r="C5610" s="95" t="s">
        <v>361</v>
      </c>
      <c r="D5610" s="97">
        <f>VLOOKUP(A5610,emop0321!D:E,2,0)</f>
        <v>34799.52</v>
      </c>
      <c r="E5610" s="98"/>
      <c r="F5610" s="98"/>
    </row>
    <row r="5611" ht="11.25" customHeight="1">
      <c r="A5611" s="95" t="s">
        <v>11415</v>
      </c>
      <c r="B5611" s="96" t="s">
        <v>11416</v>
      </c>
      <c r="C5611" s="95" t="s">
        <v>361</v>
      </c>
      <c r="D5611" s="97">
        <f>VLOOKUP(A5611,emop0321!D:E,2,0)</f>
        <v>39019.95</v>
      </c>
      <c r="E5611" s="98"/>
      <c r="F5611" s="98"/>
    </row>
    <row r="5612" ht="11.25" customHeight="1">
      <c r="A5612" s="95" t="s">
        <v>11417</v>
      </c>
      <c r="B5612" s="96" t="s">
        <v>11418</v>
      </c>
      <c r="C5612" s="95" t="s">
        <v>361</v>
      </c>
      <c r="D5612" s="97">
        <f>VLOOKUP(A5612,emop0321!D:E,2,0)</f>
        <v>6289.52</v>
      </c>
      <c r="E5612" s="98"/>
      <c r="F5612" s="98"/>
    </row>
    <row r="5613" ht="11.25" customHeight="1">
      <c r="A5613" s="95" t="s">
        <v>11419</v>
      </c>
      <c r="B5613" s="96" t="s">
        <v>11420</v>
      </c>
      <c r="C5613" s="95" t="s">
        <v>282</v>
      </c>
      <c r="D5613" s="97">
        <f>VLOOKUP(A5613,emop0321!D:E,2,0)</f>
        <v>10487.5</v>
      </c>
      <c r="E5613" s="98"/>
      <c r="F5613" s="98"/>
    </row>
    <row r="5614" ht="11.25" customHeight="1">
      <c r="A5614" s="95" t="s">
        <v>11421</v>
      </c>
      <c r="B5614" s="96" t="s">
        <v>11422</v>
      </c>
      <c r="C5614" s="95" t="s">
        <v>992</v>
      </c>
      <c r="D5614" s="97">
        <f>VLOOKUP(A5614,emop0321!D:E,2,0)</f>
        <v>428.31</v>
      </c>
      <c r="E5614" s="98"/>
      <c r="F5614" s="98"/>
    </row>
    <row r="5615" ht="11.25" customHeight="1">
      <c r="A5615" s="95" t="s">
        <v>11423</v>
      </c>
      <c r="B5615" s="96" t="s">
        <v>11424</v>
      </c>
      <c r="C5615" s="95" t="s">
        <v>992</v>
      </c>
      <c r="D5615" s="97">
        <f>VLOOKUP(A5615,emop0321!D:E,2,0)</f>
        <v>133.88</v>
      </c>
      <c r="E5615" s="98"/>
      <c r="F5615" s="98"/>
    </row>
    <row r="5616" ht="11.25" customHeight="1">
      <c r="A5616" s="95" t="s">
        <v>11425</v>
      </c>
      <c r="B5616" s="96" t="s">
        <v>11426</v>
      </c>
      <c r="C5616" s="95" t="s">
        <v>514</v>
      </c>
      <c r="D5616" s="97">
        <f>VLOOKUP(A5616,emop0321!D:E,2,0)</f>
        <v>278.99</v>
      </c>
      <c r="E5616" s="98"/>
      <c r="F5616" s="98"/>
    </row>
    <row r="5617" ht="11.25" customHeight="1">
      <c r="A5617" s="95" t="s">
        <v>11427</v>
      </c>
      <c r="B5617" s="96" t="s">
        <v>11428</v>
      </c>
      <c r="C5617" s="95" t="s">
        <v>514</v>
      </c>
      <c r="D5617" s="97">
        <f>VLOOKUP(A5617,emop0321!D:E,2,0)</f>
        <v>115.86</v>
      </c>
      <c r="E5617" s="98"/>
      <c r="F5617" s="98"/>
    </row>
    <row r="5618" ht="11.25" customHeight="1">
      <c r="A5618" s="95" t="s">
        <v>11429</v>
      </c>
      <c r="B5618" s="96" t="s">
        <v>11430</v>
      </c>
      <c r="C5618" s="95" t="s">
        <v>361</v>
      </c>
      <c r="D5618" s="97">
        <f>VLOOKUP(A5618,emop0321!D:E,2,0)</f>
        <v>54.52</v>
      </c>
      <c r="E5618" s="98"/>
      <c r="F5618" s="98"/>
    </row>
    <row r="5619" ht="11.25" customHeight="1">
      <c r="A5619" s="95" t="s">
        <v>11431</v>
      </c>
      <c r="B5619" s="96" t="s">
        <v>11432</v>
      </c>
      <c r="C5619" s="95" t="s">
        <v>3123</v>
      </c>
      <c r="D5619" s="97">
        <f>VLOOKUP(A5619,emop0321!D:E,2,0)</f>
        <v>39.56</v>
      </c>
      <c r="E5619" s="98"/>
      <c r="F5619" s="98"/>
    </row>
    <row r="5620" ht="11.25" customHeight="1">
      <c r="A5620" s="95" t="s">
        <v>11433</v>
      </c>
      <c r="B5620" s="96" t="s">
        <v>11434</v>
      </c>
      <c r="C5620" s="95" t="s">
        <v>3123</v>
      </c>
      <c r="D5620" s="97">
        <f>VLOOKUP(A5620,emop0321!D:E,2,0)</f>
        <v>101.11</v>
      </c>
      <c r="E5620" s="98"/>
      <c r="F5620" s="98"/>
    </row>
    <row r="5621" ht="11.25" customHeight="1">
      <c r="A5621" s="95" t="s">
        <v>11435</v>
      </c>
      <c r="B5621" s="96" t="s">
        <v>11436</v>
      </c>
      <c r="C5621" s="95" t="s">
        <v>3123</v>
      </c>
      <c r="D5621" s="97">
        <f>VLOOKUP(A5621,emop0321!D:E,2,0)</f>
        <v>23.63</v>
      </c>
      <c r="E5621" s="98"/>
      <c r="F5621" s="98"/>
    </row>
    <row r="5622" ht="11.25" customHeight="1">
      <c r="A5622" s="95" t="s">
        <v>11437</v>
      </c>
      <c r="B5622" s="96" t="s">
        <v>11438</v>
      </c>
      <c r="C5622" s="95" t="s">
        <v>992</v>
      </c>
      <c r="D5622" s="97">
        <f>VLOOKUP(A5622,emop0321!D:E,2,0)</f>
        <v>39.44</v>
      </c>
      <c r="E5622" s="98"/>
      <c r="F5622" s="98"/>
    </row>
    <row r="5623" ht="11.25" customHeight="1">
      <c r="A5623" s="95" t="s">
        <v>11439</v>
      </c>
      <c r="B5623" s="96" t="s">
        <v>11440</v>
      </c>
      <c r="C5623" s="95" t="s">
        <v>992</v>
      </c>
      <c r="D5623" s="97">
        <f>VLOOKUP(A5623,emop0321!D:E,2,0)</f>
        <v>441.68</v>
      </c>
      <c r="E5623" s="98"/>
      <c r="F5623" s="98"/>
    </row>
    <row r="5624" ht="11.25" customHeight="1">
      <c r="A5624" s="95" t="s">
        <v>11441</v>
      </c>
      <c r="B5624" s="96" t="s">
        <v>11442</v>
      </c>
      <c r="C5624" s="95" t="s">
        <v>361</v>
      </c>
      <c r="D5624" s="97">
        <f>VLOOKUP(A5624,emop0321!D:E,2,0)</f>
        <v>161.17</v>
      </c>
      <c r="E5624" s="98"/>
      <c r="F5624" s="98"/>
    </row>
    <row r="5625" ht="11.25" customHeight="1">
      <c r="A5625" s="95" t="s">
        <v>11443</v>
      </c>
      <c r="B5625" s="96" t="s">
        <v>11444</v>
      </c>
      <c r="C5625" s="95" t="s">
        <v>992</v>
      </c>
      <c r="D5625" s="97">
        <f>VLOOKUP(A5625,emop0321!D:E,2,0)</f>
        <v>63.32</v>
      </c>
      <c r="E5625" s="98"/>
      <c r="F5625" s="98"/>
    </row>
    <row r="5626" ht="11.25" customHeight="1">
      <c r="A5626" s="95" t="s">
        <v>11445</v>
      </c>
      <c r="B5626" s="96" t="s">
        <v>11446</v>
      </c>
      <c r="C5626" s="95" t="s">
        <v>514</v>
      </c>
      <c r="D5626" s="97">
        <f>VLOOKUP(A5626,emop0321!D:E,2,0)</f>
        <v>3296.72</v>
      </c>
      <c r="E5626" s="98"/>
      <c r="F5626" s="98"/>
    </row>
    <row r="5627" ht="11.25" customHeight="1">
      <c r="A5627" s="95" t="s">
        <v>11447</v>
      </c>
      <c r="B5627" s="96" t="s">
        <v>11448</v>
      </c>
      <c r="C5627" s="95" t="s">
        <v>514</v>
      </c>
      <c r="D5627" s="97">
        <f>VLOOKUP(A5627,emop0321!D:E,2,0)</f>
        <v>1648.98</v>
      </c>
      <c r="E5627" s="98"/>
      <c r="F5627" s="98"/>
    </row>
    <row r="5628" ht="11.25" customHeight="1">
      <c r="A5628" s="95" t="s">
        <v>11449</v>
      </c>
      <c r="B5628" s="96" t="s">
        <v>11450</v>
      </c>
      <c r="C5628" s="95" t="s">
        <v>992</v>
      </c>
      <c r="D5628" s="97">
        <f>VLOOKUP(A5628,emop0321!D:E,2,0)</f>
        <v>18.6</v>
      </c>
      <c r="E5628" s="98"/>
      <c r="F5628" s="98"/>
    </row>
    <row r="5629" ht="11.25" customHeight="1">
      <c r="A5629" s="95" t="s">
        <v>11451</v>
      </c>
      <c r="B5629" s="96" t="s">
        <v>11452</v>
      </c>
      <c r="C5629" s="95" t="s">
        <v>992</v>
      </c>
      <c r="D5629" s="97">
        <f>VLOOKUP(A5629,emop0321!D:E,2,0)</f>
        <v>8.84</v>
      </c>
      <c r="E5629" s="98"/>
      <c r="F5629" s="98"/>
    </row>
    <row r="5630" ht="11.25" customHeight="1">
      <c r="A5630" s="95" t="s">
        <v>11453</v>
      </c>
      <c r="B5630" s="96" t="s">
        <v>11454</v>
      </c>
      <c r="C5630" s="95" t="s">
        <v>282</v>
      </c>
      <c r="D5630" s="97">
        <f>VLOOKUP(A5630,emop0321!D:E,2,0)</f>
        <v>888.9</v>
      </c>
      <c r="E5630" s="98"/>
      <c r="F5630" s="98"/>
    </row>
    <row r="5631" ht="11.25" customHeight="1">
      <c r="A5631" s="95" t="s">
        <v>11455</v>
      </c>
      <c r="B5631" s="96" t="s">
        <v>11456</v>
      </c>
      <c r="C5631" s="95" t="s">
        <v>282</v>
      </c>
      <c r="D5631" s="97">
        <f>VLOOKUP(A5631,emop0321!D:E,2,0)</f>
        <v>499.97</v>
      </c>
      <c r="E5631" s="98"/>
      <c r="F5631" s="98"/>
    </row>
    <row r="5632" ht="11.25" customHeight="1">
      <c r="A5632" s="95" t="s">
        <v>11457</v>
      </c>
      <c r="B5632" s="96" t="s">
        <v>9880</v>
      </c>
      <c r="C5632" s="95" t="s">
        <v>514</v>
      </c>
      <c r="D5632" s="97">
        <f>VLOOKUP(A5632,emop0321!D:E,2,0)</f>
        <v>375.19</v>
      </c>
      <c r="E5632" s="98"/>
      <c r="F5632" s="98"/>
    </row>
    <row r="5633" ht="11.25" customHeight="1">
      <c r="A5633" s="95" t="s">
        <v>11458</v>
      </c>
      <c r="B5633" s="96" t="s">
        <v>9878</v>
      </c>
      <c r="C5633" s="95" t="s">
        <v>514</v>
      </c>
      <c r="D5633" s="97">
        <f>VLOOKUP(A5633,emop0321!D:E,2,0)</f>
        <v>457.06</v>
      </c>
      <c r="E5633" s="98"/>
      <c r="F5633" s="98"/>
    </row>
    <row r="5634" ht="11.25" customHeight="1">
      <c r="A5634" s="95" t="s">
        <v>11459</v>
      </c>
      <c r="B5634" s="96" t="s">
        <v>11460</v>
      </c>
      <c r="C5634" s="95" t="s">
        <v>514</v>
      </c>
      <c r="D5634" s="97">
        <f>VLOOKUP(A5634,emop0321!D:E,2,0)</f>
        <v>327.84</v>
      </c>
      <c r="E5634" s="98"/>
      <c r="F5634" s="98"/>
    </row>
    <row r="5635" ht="11.25" customHeight="1">
      <c r="A5635" s="95" t="s">
        <v>11461</v>
      </c>
      <c r="B5635" s="96" t="s">
        <v>11462</v>
      </c>
      <c r="C5635" s="95" t="s">
        <v>514</v>
      </c>
      <c r="D5635" s="97">
        <f>VLOOKUP(A5635,emop0321!D:E,2,0)</f>
        <v>405.03</v>
      </c>
      <c r="E5635" s="98"/>
      <c r="F5635" s="98"/>
    </row>
    <row r="5636" ht="11.25" customHeight="1">
      <c r="A5636" s="95" t="s">
        <v>11463</v>
      </c>
      <c r="B5636" s="96" t="s">
        <v>11464</v>
      </c>
      <c r="C5636" s="95" t="s">
        <v>514</v>
      </c>
      <c r="D5636" s="97">
        <f>VLOOKUP(A5636,emop0321!D:E,2,0)</f>
        <v>489.22</v>
      </c>
      <c r="E5636" s="98"/>
      <c r="F5636" s="98"/>
    </row>
    <row r="5637" ht="11.25" customHeight="1">
      <c r="A5637" s="95" t="s">
        <v>11465</v>
      </c>
      <c r="B5637" s="96" t="s">
        <v>11466</v>
      </c>
      <c r="C5637" s="95" t="s">
        <v>514</v>
      </c>
      <c r="D5637" s="97">
        <f>VLOOKUP(A5637,emop0321!D:E,2,0)</f>
        <v>575.52</v>
      </c>
      <c r="E5637" s="98"/>
      <c r="F5637" s="98"/>
    </row>
    <row r="5638" ht="11.25" customHeight="1">
      <c r="A5638" s="95" t="s">
        <v>11467</v>
      </c>
      <c r="B5638" s="96" t="s">
        <v>11468</v>
      </c>
      <c r="C5638" s="95" t="s">
        <v>992</v>
      </c>
      <c r="D5638" s="97">
        <f>VLOOKUP(A5638,emop0321!D:E,2,0)</f>
        <v>66.46</v>
      </c>
      <c r="E5638" s="98"/>
      <c r="F5638" s="98"/>
    </row>
    <row r="5639" ht="11.25" customHeight="1">
      <c r="A5639" s="95" t="s">
        <v>11469</v>
      </c>
      <c r="B5639" s="96" t="s">
        <v>11470</v>
      </c>
      <c r="C5639" s="95" t="s">
        <v>992</v>
      </c>
      <c r="D5639" s="97">
        <f>VLOOKUP(A5639,emop0321!D:E,2,0)</f>
        <v>132.93</v>
      </c>
      <c r="E5639" s="98"/>
      <c r="F5639" s="98"/>
    </row>
    <row r="5640" ht="11.25" customHeight="1">
      <c r="A5640" s="95" t="s">
        <v>11471</v>
      </c>
      <c r="B5640" s="96" t="s">
        <v>11472</v>
      </c>
      <c r="C5640" s="95" t="s">
        <v>514</v>
      </c>
      <c r="D5640" s="97">
        <f>VLOOKUP(A5640,emop0321!D:E,2,0)</f>
        <v>220.09</v>
      </c>
      <c r="E5640" s="98"/>
      <c r="F5640" s="98"/>
    </row>
    <row r="5641" ht="11.25" customHeight="1">
      <c r="A5641" s="95" t="s">
        <v>11473</v>
      </c>
      <c r="B5641" s="96" t="s">
        <v>11474</v>
      </c>
      <c r="C5641" s="95" t="s">
        <v>514</v>
      </c>
      <c r="D5641" s="97">
        <f>VLOOKUP(A5641,emop0321!D:E,2,0)</f>
        <v>281.51</v>
      </c>
      <c r="E5641" s="98"/>
      <c r="F5641" s="98"/>
    </row>
    <row r="5642" ht="11.25" customHeight="1">
      <c r="A5642" s="95" t="s">
        <v>11475</v>
      </c>
      <c r="B5642" s="96" t="s">
        <v>11476</v>
      </c>
      <c r="C5642" s="95" t="s">
        <v>514</v>
      </c>
      <c r="D5642" s="97">
        <f>VLOOKUP(A5642,emop0321!D:E,2,0)</f>
        <v>521.08</v>
      </c>
      <c r="E5642" s="98"/>
      <c r="F5642" s="98"/>
    </row>
    <row r="5643" ht="11.25" customHeight="1">
      <c r="A5643" s="95" t="s">
        <v>11477</v>
      </c>
      <c r="B5643" s="96" t="s">
        <v>11478</v>
      </c>
      <c r="C5643" s="95" t="s">
        <v>514</v>
      </c>
      <c r="D5643" s="97">
        <f>VLOOKUP(A5643,emop0321!D:E,2,0)</f>
        <v>621.11</v>
      </c>
      <c r="E5643" s="98"/>
      <c r="F5643" s="98"/>
    </row>
    <row r="5644" ht="11.25" customHeight="1">
      <c r="A5644" s="95" t="s">
        <v>11479</v>
      </c>
      <c r="B5644" s="96" t="s">
        <v>11480</v>
      </c>
      <c r="C5644" s="95" t="s">
        <v>514</v>
      </c>
      <c r="D5644" s="97">
        <f>VLOOKUP(A5644,emop0321!D:E,2,0)</f>
        <v>709.54</v>
      </c>
      <c r="E5644" s="98"/>
      <c r="F5644" s="98"/>
    </row>
    <row r="5645" ht="11.25" customHeight="1">
      <c r="A5645" s="95" t="s">
        <v>11481</v>
      </c>
      <c r="B5645" s="96" t="s">
        <v>11482</v>
      </c>
      <c r="C5645" s="95" t="s">
        <v>514</v>
      </c>
      <c r="D5645" s="97">
        <f>VLOOKUP(A5645,emop0321!D:E,2,0)</f>
        <v>842.91</v>
      </c>
      <c r="E5645" s="98"/>
      <c r="F5645" s="98"/>
    </row>
    <row r="5646" ht="11.25" customHeight="1">
      <c r="A5646" s="95" t="s">
        <v>11483</v>
      </c>
      <c r="B5646" s="96" t="s">
        <v>11484</v>
      </c>
      <c r="C5646" s="95" t="s">
        <v>992</v>
      </c>
      <c r="D5646" s="97">
        <f>VLOOKUP(A5646,emop0321!D:E,2,0)</f>
        <v>116.47</v>
      </c>
      <c r="E5646" s="98"/>
      <c r="F5646" s="98"/>
    </row>
    <row r="5647" ht="11.25" customHeight="1">
      <c r="A5647" s="95" t="s">
        <v>11485</v>
      </c>
      <c r="B5647" s="96" t="s">
        <v>11486</v>
      </c>
      <c r="C5647" s="95" t="s">
        <v>514</v>
      </c>
      <c r="D5647" s="97">
        <f>VLOOKUP(A5647,emop0321!D:E,2,0)</f>
        <v>1178.91</v>
      </c>
      <c r="E5647" s="98"/>
      <c r="F5647" s="98"/>
    </row>
    <row r="5648" ht="11.25" customHeight="1">
      <c r="A5648" s="95" t="s">
        <v>11487</v>
      </c>
      <c r="B5648" s="96" t="s">
        <v>11488</v>
      </c>
      <c r="C5648" s="95" t="s">
        <v>514</v>
      </c>
      <c r="D5648" s="97">
        <f>VLOOKUP(A5648,emop0321!D:E,2,0)</f>
        <v>1157.84</v>
      </c>
      <c r="E5648" s="98"/>
      <c r="F5648" s="98"/>
    </row>
    <row r="5649" ht="11.25" customHeight="1">
      <c r="A5649" s="95" t="s">
        <v>11489</v>
      </c>
      <c r="B5649" s="96" t="s">
        <v>11490</v>
      </c>
      <c r="C5649" s="95" t="s">
        <v>992</v>
      </c>
      <c r="D5649" s="97">
        <f>VLOOKUP(A5649,emop0321!D:E,2,0)</f>
        <v>223.66</v>
      </c>
      <c r="E5649" s="98"/>
      <c r="F5649" s="98"/>
    </row>
    <row r="5650" ht="11.25" customHeight="1">
      <c r="A5650" s="95" t="s">
        <v>11491</v>
      </c>
      <c r="B5650" s="96" t="s">
        <v>11492</v>
      </c>
      <c r="C5650" s="95" t="s">
        <v>992</v>
      </c>
      <c r="D5650" s="97">
        <f>VLOOKUP(A5650,emop0321!D:E,2,0)</f>
        <v>220.5</v>
      </c>
      <c r="E5650" s="98"/>
      <c r="F5650" s="98"/>
    </row>
    <row r="5651" ht="11.25" customHeight="1">
      <c r="A5651" s="95" t="s">
        <v>11493</v>
      </c>
      <c r="B5651" s="96" t="s">
        <v>11494</v>
      </c>
      <c r="C5651" s="95" t="s">
        <v>992</v>
      </c>
      <c r="D5651" s="97">
        <f>VLOOKUP(A5651,emop0321!D:E,2,0)</f>
        <v>243.85</v>
      </c>
      <c r="E5651" s="98"/>
      <c r="F5651" s="98"/>
    </row>
    <row r="5652" ht="11.25" customHeight="1">
      <c r="A5652" s="95" t="s">
        <v>11495</v>
      </c>
      <c r="B5652" s="96" t="s">
        <v>11496</v>
      </c>
      <c r="C5652" s="95" t="s">
        <v>992</v>
      </c>
      <c r="D5652" s="97">
        <f>VLOOKUP(A5652,emop0321!D:E,2,0)</f>
        <v>271.62</v>
      </c>
      <c r="E5652" s="98"/>
      <c r="F5652" s="98"/>
    </row>
    <row r="5653" ht="11.25" customHeight="1">
      <c r="A5653" s="95" t="s">
        <v>11497</v>
      </c>
      <c r="B5653" s="96" t="s">
        <v>11498</v>
      </c>
      <c r="C5653" s="95" t="s">
        <v>992</v>
      </c>
      <c r="D5653" s="97">
        <f>VLOOKUP(A5653,emop0321!D:E,2,0)</f>
        <v>299.59</v>
      </c>
      <c r="E5653" s="98"/>
      <c r="F5653" s="98"/>
    </row>
    <row r="5654" ht="11.25" customHeight="1">
      <c r="A5654" s="95" t="s">
        <v>11499</v>
      </c>
      <c r="B5654" s="96" t="s">
        <v>11500</v>
      </c>
      <c r="C5654" s="95" t="s">
        <v>992</v>
      </c>
      <c r="D5654" s="97">
        <f>VLOOKUP(A5654,emop0321!D:E,2,0)</f>
        <v>115.78</v>
      </c>
      <c r="E5654" s="98"/>
      <c r="F5654" s="98"/>
    </row>
    <row r="5655" ht="11.25" customHeight="1">
      <c r="A5655" s="95" t="s">
        <v>11501</v>
      </c>
      <c r="B5655" s="96" t="s">
        <v>11502</v>
      </c>
      <c r="C5655" s="95" t="s">
        <v>992</v>
      </c>
      <c r="D5655" s="97">
        <f>VLOOKUP(A5655,emop0321!D:E,2,0)</f>
        <v>113.68</v>
      </c>
      <c r="E5655" s="98"/>
      <c r="F5655" s="98"/>
    </row>
    <row r="5656" ht="11.25" customHeight="1">
      <c r="A5656" s="95" t="s">
        <v>11503</v>
      </c>
      <c r="B5656" s="96" t="s">
        <v>11504</v>
      </c>
      <c r="C5656" s="95" t="s">
        <v>992</v>
      </c>
      <c r="D5656" s="97">
        <f>VLOOKUP(A5656,emop0321!D:E,2,0)</f>
        <v>124.12</v>
      </c>
      <c r="E5656" s="98"/>
      <c r="F5656" s="98"/>
    </row>
    <row r="5657" ht="11.25" customHeight="1">
      <c r="A5657" s="95" t="s">
        <v>11505</v>
      </c>
      <c r="B5657" s="96" t="s">
        <v>11506</v>
      </c>
      <c r="C5657" s="95" t="s">
        <v>992</v>
      </c>
      <c r="D5657" s="97">
        <f>VLOOKUP(A5657,emop0321!D:E,2,0)</f>
        <v>141.21</v>
      </c>
      <c r="E5657" s="98"/>
      <c r="F5657" s="98"/>
    </row>
    <row r="5658" ht="11.25" customHeight="1">
      <c r="A5658" s="95" t="s">
        <v>11507</v>
      </c>
      <c r="B5658" s="96" t="s">
        <v>11508</v>
      </c>
      <c r="C5658" s="95" t="s">
        <v>992</v>
      </c>
      <c r="D5658" s="97">
        <f>VLOOKUP(A5658,emop0321!D:E,2,0)</f>
        <v>156.47</v>
      </c>
      <c r="E5658" s="98"/>
      <c r="F5658" s="98"/>
    </row>
    <row r="5659" ht="11.25" customHeight="1">
      <c r="A5659" s="95" t="s">
        <v>11509</v>
      </c>
      <c r="B5659" s="96" t="s">
        <v>11510</v>
      </c>
      <c r="C5659" s="95" t="s">
        <v>992</v>
      </c>
      <c r="D5659" s="97">
        <f>VLOOKUP(A5659,emop0321!D:E,2,0)</f>
        <v>124.76</v>
      </c>
      <c r="E5659" s="98"/>
      <c r="F5659" s="98"/>
    </row>
    <row r="5660" ht="11.25" customHeight="1">
      <c r="A5660" s="95" t="s">
        <v>11511</v>
      </c>
      <c r="B5660" s="96" t="s">
        <v>11512</v>
      </c>
      <c r="C5660" s="95" t="s">
        <v>992</v>
      </c>
      <c r="D5660" s="97">
        <f>VLOOKUP(A5660,emop0321!D:E,2,0)</f>
        <v>245.8</v>
      </c>
      <c r="E5660" s="98"/>
      <c r="F5660" s="98"/>
    </row>
    <row r="5661" ht="11.25" customHeight="1">
      <c r="A5661" s="95" t="s">
        <v>11513</v>
      </c>
      <c r="B5661" s="96" t="s">
        <v>11514</v>
      </c>
      <c r="C5661" s="95" t="s">
        <v>992</v>
      </c>
      <c r="D5661" s="97">
        <f>VLOOKUP(A5661,emop0321!D:E,2,0)</f>
        <v>270.36</v>
      </c>
      <c r="E5661" s="98"/>
      <c r="F5661" s="98"/>
    </row>
    <row r="5662" ht="11.25" customHeight="1">
      <c r="A5662" s="95" t="s">
        <v>11515</v>
      </c>
      <c r="B5662" s="96" t="s">
        <v>11516</v>
      </c>
      <c r="C5662" s="95" t="s">
        <v>361</v>
      </c>
      <c r="D5662" s="97">
        <f>VLOOKUP(A5662,emop0321!D:E,2,0)</f>
        <v>47.91</v>
      </c>
      <c r="E5662" s="98"/>
      <c r="F5662" s="98"/>
    </row>
    <row r="5663" ht="11.25" customHeight="1">
      <c r="A5663" s="95" t="s">
        <v>11517</v>
      </c>
      <c r="B5663" s="96" t="s">
        <v>11518</v>
      </c>
      <c r="C5663" s="95" t="s">
        <v>361</v>
      </c>
      <c r="D5663" s="97">
        <f>VLOOKUP(A5663,emop0321!D:E,2,0)</f>
        <v>27.95</v>
      </c>
      <c r="E5663" s="98"/>
      <c r="F5663" s="98"/>
    </row>
    <row r="5664" ht="11.25" customHeight="1">
      <c r="A5664" s="95" t="s">
        <v>11519</v>
      </c>
      <c r="B5664" s="96" t="s">
        <v>11520</v>
      </c>
      <c r="C5664" s="95" t="s">
        <v>514</v>
      </c>
      <c r="D5664" s="97">
        <f>VLOOKUP(A5664,emop0321!D:E,2,0)</f>
        <v>668.43</v>
      </c>
      <c r="E5664" s="98"/>
      <c r="F5664" s="98"/>
    </row>
    <row r="5665" ht="11.25" customHeight="1">
      <c r="A5665" s="95" t="s">
        <v>11521</v>
      </c>
      <c r="B5665" s="96" t="s">
        <v>11522</v>
      </c>
      <c r="C5665" s="95" t="s">
        <v>992</v>
      </c>
      <c r="D5665" s="97">
        <f>VLOOKUP(A5665,emop0321!D:E,2,0)</f>
        <v>99.04</v>
      </c>
      <c r="E5665" s="98"/>
      <c r="F5665" s="98"/>
    </row>
    <row r="5666" ht="11.25" customHeight="1">
      <c r="A5666" s="95" t="s">
        <v>11523</v>
      </c>
      <c r="B5666" s="96" t="s">
        <v>11524</v>
      </c>
      <c r="C5666" s="95" t="s">
        <v>992</v>
      </c>
      <c r="D5666" s="97">
        <f>VLOOKUP(A5666,emop0321!D:E,2,0)</f>
        <v>96.41</v>
      </c>
      <c r="E5666" s="98"/>
      <c r="F5666" s="98"/>
    </row>
    <row r="5667" ht="11.25" customHeight="1">
      <c r="A5667" s="95" t="s">
        <v>11525</v>
      </c>
      <c r="B5667" s="96" t="s">
        <v>11526</v>
      </c>
      <c r="C5667" s="95" t="s">
        <v>992</v>
      </c>
      <c r="D5667" s="97">
        <f>VLOOKUP(A5667,emop0321!D:E,2,0)</f>
        <v>111.47</v>
      </c>
      <c r="E5667" s="98"/>
      <c r="F5667" s="98"/>
    </row>
    <row r="5668" ht="11.25" customHeight="1">
      <c r="A5668" s="95" t="s">
        <v>11527</v>
      </c>
      <c r="B5668" s="96" t="s">
        <v>11528</v>
      </c>
      <c r="C5668" s="95" t="s">
        <v>992</v>
      </c>
      <c r="D5668" s="97">
        <f>VLOOKUP(A5668,emop0321!D:E,2,0)</f>
        <v>136.81</v>
      </c>
      <c r="E5668" s="98"/>
      <c r="F5668" s="98"/>
    </row>
    <row r="5669" ht="11.25" customHeight="1">
      <c r="A5669" s="95" t="s">
        <v>11529</v>
      </c>
      <c r="B5669" s="96" t="s">
        <v>11530</v>
      </c>
      <c r="C5669" s="95" t="s">
        <v>992</v>
      </c>
      <c r="D5669" s="97">
        <f>VLOOKUP(A5669,emop0321!D:E,2,0)</f>
        <v>158.7</v>
      </c>
      <c r="E5669" s="98"/>
      <c r="F5669" s="98"/>
    </row>
    <row r="5670" ht="11.25" customHeight="1">
      <c r="A5670" s="95" t="s">
        <v>11529</v>
      </c>
      <c r="B5670" s="96" t="s">
        <v>11531</v>
      </c>
      <c r="C5670" s="95" t="s">
        <v>992</v>
      </c>
      <c r="D5670" s="97">
        <f>VLOOKUP(A5670,emop0321!D:E,2,0)</f>
        <v>158.7</v>
      </c>
      <c r="E5670" s="98"/>
      <c r="F5670" s="98"/>
    </row>
    <row r="5671" ht="11.25" customHeight="1">
      <c r="A5671" s="95" t="s">
        <v>11532</v>
      </c>
      <c r="B5671" s="96" t="s">
        <v>11533</v>
      </c>
      <c r="C5671" s="95" t="s">
        <v>992</v>
      </c>
      <c r="D5671" s="97">
        <f>VLOOKUP(A5671,emop0321!D:E,2,0)</f>
        <v>48.67</v>
      </c>
      <c r="E5671" s="98"/>
      <c r="F5671" s="98"/>
    </row>
    <row r="5672" ht="11.25" customHeight="1">
      <c r="A5672" s="95" t="s">
        <v>11534</v>
      </c>
      <c r="B5672" s="96" t="s">
        <v>11535</v>
      </c>
      <c r="C5672" s="95" t="s">
        <v>992</v>
      </c>
      <c r="D5672" s="97">
        <f>VLOOKUP(A5672,emop0321!D:E,2,0)</f>
        <v>56.24</v>
      </c>
      <c r="E5672" s="98"/>
      <c r="F5672" s="98"/>
    </row>
    <row r="5673" ht="11.25" customHeight="1">
      <c r="A5673" s="95" t="s">
        <v>11536</v>
      </c>
      <c r="B5673" s="96" t="s">
        <v>11537</v>
      </c>
      <c r="C5673" s="95" t="s">
        <v>992</v>
      </c>
      <c r="D5673" s="97">
        <f>VLOOKUP(A5673,emop0321!D:E,2,0)</f>
        <v>72.43</v>
      </c>
      <c r="E5673" s="98"/>
      <c r="F5673" s="98"/>
    </row>
    <row r="5674" ht="11.25" customHeight="1">
      <c r="A5674" s="95" t="s">
        <v>11538</v>
      </c>
      <c r="B5674" s="96" t="s">
        <v>11539</v>
      </c>
      <c r="C5674" s="95" t="s">
        <v>992</v>
      </c>
      <c r="D5674" s="97">
        <f>VLOOKUP(A5674,emop0321!D:E,2,0)</f>
        <v>84.1</v>
      </c>
      <c r="E5674" s="98"/>
      <c r="F5674" s="98"/>
    </row>
    <row r="5675" ht="11.25" customHeight="1">
      <c r="A5675" s="95" t="s">
        <v>11540</v>
      </c>
      <c r="B5675" s="96" t="s">
        <v>11541</v>
      </c>
      <c r="C5675" s="95" t="s">
        <v>992</v>
      </c>
      <c r="D5675" s="97">
        <f>VLOOKUP(A5675,emop0321!D:E,2,0)</f>
        <v>83.95</v>
      </c>
      <c r="E5675" s="98"/>
      <c r="F5675" s="98"/>
    </row>
    <row r="5676" ht="11.25" customHeight="1">
      <c r="A5676" s="95" t="s">
        <v>11542</v>
      </c>
      <c r="B5676" s="96" t="s">
        <v>11543</v>
      </c>
      <c r="C5676" s="95" t="s">
        <v>992</v>
      </c>
      <c r="D5676" s="97">
        <f>VLOOKUP(A5676,emop0321!D:E,2,0)</f>
        <v>81.85</v>
      </c>
      <c r="E5676" s="98"/>
      <c r="F5676" s="98"/>
    </row>
    <row r="5677" ht="11.25" customHeight="1">
      <c r="A5677" s="95" t="s">
        <v>11544</v>
      </c>
      <c r="B5677" s="96" t="s">
        <v>11545</v>
      </c>
      <c r="C5677" s="95" t="s">
        <v>992</v>
      </c>
      <c r="D5677" s="97">
        <f>VLOOKUP(A5677,emop0321!D:E,2,0)</f>
        <v>91.27</v>
      </c>
      <c r="E5677" s="98"/>
      <c r="F5677" s="98"/>
    </row>
    <row r="5678" ht="11.25" customHeight="1">
      <c r="A5678" s="95" t="s">
        <v>11546</v>
      </c>
      <c r="B5678" s="96" t="s">
        <v>11547</v>
      </c>
      <c r="C5678" s="95" t="s">
        <v>992</v>
      </c>
      <c r="D5678" s="97">
        <f>VLOOKUP(A5678,emop0321!D:E,2,0)</f>
        <v>111.13</v>
      </c>
      <c r="E5678" s="98"/>
      <c r="F5678" s="98"/>
    </row>
    <row r="5679" ht="11.25" customHeight="1">
      <c r="A5679" s="95" t="s">
        <v>11548</v>
      </c>
      <c r="B5679" s="96" t="s">
        <v>11549</v>
      </c>
      <c r="C5679" s="95" t="s">
        <v>992</v>
      </c>
      <c r="D5679" s="97">
        <f>VLOOKUP(A5679,emop0321!D:E,2,0)</f>
        <v>124.47</v>
      </c>
      <c r="E5679" s="98"/>
      <c r="F5679" s="98"/>
    </row>
    <row r="5680" ht="11.25" customHeight="1">
      <c r="A5680" s="95" t="s">
        <v>11550</v>
      </c>
      <c r="B5680" s="96" t="s">
        <v>11551</v>
      </c>
      <c r="C5680" s="95" t="s">
        <v>992</v>
      </c>
      <c r="D5680" s="97">
        <f>VLOOKUP(A5680,emop0321!D:E,2,0)</f>
        <v>42.24</v>
      </c>
      <c r="E5680" s="98"/>
      <c r="F5680" s="98"/>
    </row>
    <row r="5681" ht="11.25" customHeight="1">
      <c r="A5681" s="95" t="s">
        <v>11552</v>
      </c>
      <c r="B5681" s="96" t="s">
        <v>11553</v>
      </c>
      <c r="C5681" s="95" t="s">
        <v>992</v>
      </c>
      <c r="D5681" s="97">
        <f>VLOOKUP(A5681,emop0321!D:E,2,0)</f>
        <v>41.32</v>
      </c>
      <c r="E5681" s="98"/>
      <c r="F5681" s="98"/>
    </row>
    <row r="5682" ht="11.25" customHeight="1">
      <c r="A5682" s="95" t="s">
        <v>11554</v>
      </c>
      <c r="B5682" s="96" t="s">
        <v>11555</v>
      </c>
      <c r="C5682" s="95" t="s">
        <v>992</v>
      </c>
      <c r="D5682" s="97">
        <f>VLOOKUP(A5682,emop0321!D:E,2,0)</f>
        <v>47.77</v>
      </c>
      <c r="E5682" s="98"/>
      <c r="F5682" s="98"/>
    </row>
    <row r="5683" ht="11.25" customHeight="1">
      <c r="A5683" s="95" t="s">
        <v>63</v>
      </c>
      <c r="B5683" s="96" t="s">
        <v>11556</v>
      </c>
      <c r="C5683" s="95" t="s">
        <v>992</v>
      </c>
      <c r="D5683" s="97">
        <f>VLOOKUP(A5683,emop0321!D:E,2,0)</f>
        <v>58.11</v>
      </c>
      <c r="E5683" s="98"/>
      <c r="F5683" s="98"/>
    </row>
    <row r="5684" ht="11.25" customHeight="1">
      <c r="A5684" s="95" t="s">
        <v>11557</v>
      </c>
      <c r="B5684" s="96" t="s">
        <v>11558</v>
      </c>
      <c r="C5684" s="95" t="s">
        <v>992</v>
      </c>
      <c r="D5684" s="97">
        <f>VLOOKUP(A5684,emop0321!D:E,2,0)</f>
        <v>65.78</v>
      </c>
      <c r="E5684" s="98"/>
      <c r="F5684" s="98"/>
    </row>
    <row r="5685" ht="11.25" customHeight="1">
      <c r="A5685" s="95" t="s">
        <v>11559</v>
      </c>
      <c r="B5685" s="96" t="s">
        <v>11560</v>
      </c>
      <c r="C5685" s="95" t="s">
        <v>992</v>
      </c>
      <c r="D5685" s="97">
        <f>VLOOKUP(A5685,emop0321!D:E,2,0)</f>
        <v>104.24</v>
      </c>
      <c r="E5685" s="98"/>
      <c r="F5685" s="98"/>
    </row>
    <row r="5686" ht="11.25" customHeight="1">
      <c r="A5686" s="95" t="s">
        <v>11561</v>
      </c>
      <c r="B5686" s="96" t="s">
        <v>11562</v>
      </c>
      <c r="C5686" s="95" t="s">
        <v>992</v>
      </c>
      <c r="D5686" s="97">
        <f>VLOOKUP(A5686,emop0321!D:E,2,0)</f>
        <v>101.61</v>
      </c>
      <c r="E5686" s="98"/>
      <c r="F5686" s="98"/>
    </row>
    <row r="5687" ht="11.25" customHeight="1">
      <c r="A5687" s="95" t="s">
        <v>11563</v>
      </c>
      <c r="B5687" s="96" t="s">
        <v>11564</v>
      </c>
      <c r="C5687" s="95" t="s">
        <v>992</v>
      </c>
      <c r="D5687" s="97">
        <f>VLOOKUP(A5687,emop0321!D:E,2,0)</f>
        <v>116.67</v>
      </c>
      <c r="E5687" s="98"/>
      <c r="F5687" s="98"/>
    </row>
    <row r="5688" ht="11.25" customHeight="1">
      <c r="A5688" s="95" t="s">
        <v>11565</v>
      </c>
      <c r="B5688" s="96" t="s">
        <v>11566</v>
      </c>
      <c r="C5688" s="95" t="s">
        <v>992</v>
      </c>
      <c r="D5688" s="97">
        <f>VLOOKUP(A5688,emop0321!D:E,2,0)</f>
        <v>142.01</v>
      </c>
      <c r="E5688" s="98"/>
      <c r="F5688" s="98"/>
    </row>
    <row r="5689" ht="11.25" customHeight="1">
      <c r="A5689" s="95" t="s">
        <v>11567</v>
      </c>
      <c r="B5689" s="96" t="s">
        <v>11568</v>
      </c>
      <c r="C5689" s="95" t="s">
        <v>992</v>
      </c>
      <c r="D5689" s="97">
        <f>VLOOKUP(A5689,emop0321!D:E,2,0)</f>
        <v>163.91</v>
      </c>
      <c r="E5689" s="98"/>
      <c r="F5689" s="98"/>
    </row>
    <row r="5690" ht="11.25" customHeight="1">
      <c r="A5690" s="95" t="s">
        <v>11569</v>
      </c>
      <c r="B5690" s="96" t="s">
        <v>11570</v>
      </c>
      <c r="C5690" s="95" t="s">
        <v>992</v>
      </c>
      <c r="D5690" s="97">
        <f>VLOOKUP(A5690,emop0321!D:E,2,0)</f>
        <v>51.89</v>
      </c>
      <c r="E5690" s="98"/>
      <c r="F5690" s="98"/>
    </row>
    <row r="5691" ht="11.25" customHeight="1">
      <c r="A5691" s="95" t="s">
        <v>11571</v>
      </c>
      <c r="B5691" s="96" t="s">
        <v>11572</v>
      </c>
      <c r="C5691" s="95" t="s">
        <v>992</v>
      </c>
      <c r="D5691" s="97">
        <f>VLOOKUP(A5691,emop0321!D:E,2,0)</f>
        <v>50.17</v>
      </c>
      <c r="E5691" s="98"/>
      <c r="F5691" s="98"/>
    </row>
    <row r="5692" ht="11.25" customHeight="1">
      <c r="A5692" s="95" t="s">
        <v>11573</v>
      </c>
      <c r="B5692" s="96" t="s">
        <v>11574</v>
      </c>
      <c r="C5692" s="95" t="s">
        <v>992</v>
      </c>
      <c r="D5692" s="97">
        <f>VLOOKUP(A5692,emop0321!D:E,2,0)</f>
        <v>57.74</v>
      </c>
      <c r="E5692" s="98"/>
      <c r="F5692" s="98"/>
    </row>
    <row r="5693" ht="11.25" customHeight="1">
      <c r="A5693" s="95" t="s">
        <v>11575</v>
      </c>
      <c r="B5693" s="96" t="s">
        <v>11576</v>
      </c>
      <c r="C5693" s="95" t="s">
        <v>992</v>
      </c>
      <c r="D5693" s="97">
        <f>VLOOKUP(A5693,emop0321!D:E,2,0)</f>
        <v>73.93</v>
      </c>
      <c r="E5693" s="98"/>
      <c r="F5693" s="98"/>
    </row>
    <row r="5694" ht="11.25" customHeight="1">
      <c r="A5694" s="95" t="s">
        <v>11577</v>
      </c>
      <c r="B5694" s="96" t="s">
        <v>11578</v>
      </c>
      <c r="C5694" s="95" t="s">
        <v>992</v>
      </c>
      <c r="D5694" s="97">
        <f>VLOOKUP(A5694,emop0321!D:E,2,0)</f>
        <v>85.6</v>
      </c>
      <c r="E5694" s="98"/>
      <c r="F5694" s="98"/>
    </row>
    <row r="5695" ht="11.25" customHeight="1">
      <c r="A5695" s="95" t="s">
        <v>11579</v>
      </c>
      <c r="B5695" s="96" t="s">
        <v>11580</v>
      </c>
      <c r="C5695" s="95" t="s">
        <v>992</v>
      </c>
      <c r="D5695" s="97">
        <f>VLOOKUP(A5695,emop0321!D:E,2,0)</f>
        <v>87.2</v>
      </c>
      <c r="E5695" s="98"/>
      <c r="F5695" s="98"/>
    </row>
    <row r="5696" ht="11.25" customHeight="1">
      <c r="A5696" s="95" t="s">
        <v>11581</v>
      </c>
      <c r="B5696" s="96" t="s">
        <v>11582</v>
      </c>
      <c r="C5696" s="95" t="s">
        <v>992</v>
      </c>
      <c r="D5696" s="97">
        <f>VLOOKUP(A5696,emop0321!D:E,2,0)</f>
        <v>85.1</v>
      </c>
      <c r="E5696" s="98"/>
      <c r="F5696" s="98"/>
    </row>
    <row r="5697" ht="11.25" customHeight="1">
      <c r="A5697" s="95" t="s">
        <v>11583</v>
      </c>
      <c r="B5697" s="96" t="s">
        <v>11584</v>
      </c>
      <c r="C5697" s="95" t="s">
        <v>992</v>
      </c>
      <c r="D5697" s="97">
        <f>VLOOKUP(A5697,emop0321!D:E,2,0)</f>
        <v>94.53</v>
      </c>
      <c r="E5697" s="98"/>
      <c r="F5697" s="98"/>
    </row>
    <row r="5698" ht="11.25" customHeight="1">
      <c r="A5698" s="95" t="s">
        <v>11585</v>
      </c>
      <c r="B5698" s="96" t="s">
        <v>11586</v>
      </c>
      <c r="C5698" s="95" t="s">
        <v>992</v>
      </c>
      <c r="D5698" s="97">
        <f>VLOOKUP(A5698,emop0321!D:E,2,0)</f>
        <v>114.38</v>
      </c>
      <c r="E5698" s="98"/>
      <c r="F5698" s="98"/>
    </row>
    <row r="5699" ht="11.25" customHeight="1">
      <c r="A5699" s="95" t="s">
        <v>11587</v>
      </c>
      <c r="B5699" s="96" t="s">
        <v>11588</v>
      </c>
      <c r="C5699" s="95" t="s">
        <v>992</v>
      </c>
      <c r="D5699" s="97">
        <f>VLOOKUP(A5699,emop0321!D:E,2,0)</f>
        <v>127.72</v>
      </c>
      <c r="E5699" s="98"/>
      <c r="F5699" s="98"/>
    </row>
    <row r="5700" ht="11.25" customHeight="1">
      <c r="A5700" s="95" t="s">
        <v>11589</v>
      </c>
      <c r="B5700" s="96" t="s">
        <v>11590</v>
      </c>
      <c r="C5700" s="95" t="s">
        <v>992</v>
      </c>
      <c r="D5700" s="97">
        <f>VLOOKUP(A5700,emop0321!D:E,2,0)</f>
        <v>43.24</v>
      </c>
      <c r="E5700" s="98"/>
      <c r="F5700" s="98"/>
    </row>
    <row r="5701" ht="11.25" customHeight="1">
      <c r="A5701" s="95" t="s">
        <v>11591</v>
      </c>
      <c r="B5701" s="96" t="s">
        <v>11592</v>
      </c>
      <c r="C5701" s="95" t="s">
        <v>992</v>
      </c>
      <c r="D5701" s="97">
        <f>VLOOKUP(A5701,emop0321!D:E,2,0)</f>
        <v>42.32</v>
      </c>
      <c r="E5701" s="98"/>
      <c r="F5701" s="98"/>
    </row>
    <row r="5702" ht="11.25" customHeight="1">
      <c r="A5702" s="95" t="s">
        <v>11593</v>
      </c>
      <c r="B5702" s="96" t="s">
        <v>11594</v>
      </c>
      <c r="C5702" s="95" t="s">
        <v>992</v>
      </c>
      <c r="D5702" s="97">
        <f>VLOOKUP(A5702,emop0321!D:E,2,0)</f>
        <v>48.87</v>
      </c>
      <c r="E5702" s="98"/>
      <c r="F5702" s="98"/>
    </row>
    <row r="5703" ht="11.25" customHeight="1">
      <c r="A5703" s="95" t="s">
        <v>11595</v>
      </c>
      <c r="B5703" s="96" t="s">
        <v>11596</v>
      </c>
      <c r="C5703" s="95" t="s">
        <v>992</v>
      </c>
      <c r="D5703" s="97">
        <f>VLOOKUP(A5703,emop0321!D:E,2,0)</f>
        <v>59.21</v>
      </c>
      <c r="E5703" s="98"/>
      <c r="F5703" s="98"/>
    </row>
    <row r="5704" ht="11.25" customHeight="1">
      <c r="A5704" s="95" t="s">
        <v>11597</v>
      </c>
      <c r="B5704" s="96" t="s">
        <v>11598</v>
      </c>
      <c r="C5704" s="95" t="s">
        <v>992</v>
      </c>
      <c r="D5704" s="97">
        <f>VLOOKUP(A5704,emop0321!D:E,2,0)</f>
        <v>66.88</v>
      </c>
      <c r="E5704" s="98"/>
      <c r="F5704" s="98"/>
    </row>
    <row r="5705" ht="11.25" customHeight="1">
      <c r="A5705" s="95" t="s">
        <v>11599</v>
      </c>
      <c r="B5705" s="96" t="s">
        <v>11600</v>
      </c>
      <c r="C5705" s="95" t="s">
        <v>992</v>
      </c>
      <c r="D5705" s="97">
        <f>VLOOKUP(A5705,emop0321!D:E,2,0)</f>
        <v>429.3</v>
      </c>
      <c r="E5705" s="98"/>
      <c r="F5705" s="98"/>
    </row>
    <row r="5706" ht="11.25" customHeight="1">
      <c r="A5706" s="95" t="s">
        <v>11601</v>
      </c>
      <c r="B5706" s="96" t="s">
        <v>11602</v>
      </c>
      <c r="C5706" s="95" t="s">
        <v>992</v>
      </c>
      <c r="D5706" s="97">
        <f>VLOOKUP(A5706,emop0321!D:E,2,0)</f>
        <v>49.47</v>
      </c>
      <c r="E5706" s="98"/>
      <c r="F5706" s="98"/>
    </row>
    <row r="5707" ht="11.25" customHeight="1">
      <c r="A5707" s="95" t="s">
        <v>11603</v>
      </c>
      <c r="B5707" s="96" t="s">
        <v>11604</v>
      </c>
      <c r="C5707" s="95" t="s">
        <v>992</v>
      </c>
      <c r="D5707" s="97">
        <f>VLOOKUP(A5707,emop0321!D:E,2,0)</f>
        <v>56.14</v>
      </c>
      <c r="E5707" s="98"/>
      <c r="F5707" s="98"/>
    </row>
    <row r="5708" ht="11.25" customHeight="1">
      <c r="A5708" s="95" t="s">
        <v>11605</v>
      </c>
      <c r="B5708" s="96" t="s">
        <v>11606</v>
      </c>
      <c r="C5708" s="95" t="s">
        <v>992</v>
      </c>
      <c r="D5708" s="97">
        <f>VLOOKUP(A5708,emop0321!D:E,2,0)</f>
        <v>71.14</v>
      </c>
      <c r="E5708" s="98"/>
      <c r="F5708" s="98"/>
    </row>
    <row r="5709" ht="11.25" customHeight="1">
      <c r="A5709" s="95" t="s">
        <v>11607</v>
      </c>
      <c r="B5709" s="96" t="s">
        <v>11608</v>
      </c>
      <c r="C5709" s="95" t="s">
        <v>992</v>
      </c>
      <c r="D5709" s="97">
        <f>VLOOKUP(A5709,emop0321!D:E,2,0)</f>
        <v>72.81</v>
      </c>
      <c r="E5709" s="98"/>
      <c r="F5709" s="98"/>
    </row>
    <row r="5710" ht="11.25" customHeight="1">
      <c r="A5710" s="95" t="s">
        <v>11609</v>
      </c>
      <c r="B5710" s="96" t="s">
        <v>11610</v>
      </c>
      <c r="C5710" s="95" t="s">
        <v>992</v>
      </c>
      <c r="D5710" s="97">
        <f>VLOOKUP(A5710,emop0321!D:E,2,0)</f>
        <v>61.75</v>
      </c>
      <c r="E5710" s="98"/>
      <c r="F5710" s="98"/>
    </row>
    <row r="5711" ht="11.25" customHeight="1">
      <c r="A5711" s="95" t="s">
        <v>11611</v>
      </c>
      <c r="B5711" s="96" t="s">
        <v>11612</v>
      </c>
      <c r="C5711" s="95" t="s">
        <v>992</v>
      </c>
      <c r="D5711" s="97">
        <f>VLOOKUP(A5711,emop0321!D:E,2,0)</f>
        <v>64.08</v>
      </c>
      <c r="E5711" s="98"/>
      <c r="F5711" s="98"/>
    </row>
    <row r="5712" ht="11.25" customHeight="1">
      <c r="A5712" s="95" t="s">
        <v>11613</v>
      </c>
      <c r="B5712" s="96" t="s">
        <v>11614</v>
      </c>
      <c r="C5712" s="95" t="s">
        <v>992</v>
      </c>
      <c r="D5712" s="97">
        <f>VLOOKUP(A5712,emop0321!D:E,2,0)</f>
        <v>71.75</v>
      </c>
      <c r="E5712" s="98"/>
      <c r="F5712" s="98"/>
    </row>
    <row r="5713" ht="11.25" customHeight="1">
      <c r="A5713" s="95" t="s">
        <v>11615</v>
      </c>
      <c r="B5713" s="96" t="s">
        <v>11616</v>
      </c>
      <c r="C5713" s="95" t="s">
        <v>992</v>
      </c>
      <c r="D5713" s="97">
        <f>VLOOKUP(A5713,emop0321!D:E,2,0)</f>
        <v>76.75</v>
      </c>
      <c r="E5713" s="98"/>
      <c r="F5713" s="98"/>
    </row>
    <row r="5714" ht="11.25" customHeight="1">
      <c r="A5714" s="95" t="s">
        <v>11617</v>
      </c>
      <c r="B5714" s="96" t="s">
        <v>11618</v>
      </c>
      <c r="C5714" s="95" t="s">
        <v>992</v>
      </c>
      <c r="D5714" s="97">
        <f>VLOOKUP(A5714,emop0321!D:E,2,0)</f>
        <v>83.47</v>
      </c>
      <c r="E5714" s="98"/>
      <c r="F5714" s="98"/>
    </row>
    <row r="5715" ht="11.25" customHeight="1">
      <c r="A5715" s="95" t="s">
        <v>11619</v>
      </c>
      <c r="B5715" s="96" t="s">
        <v>11620</v>
      </c>
      <c r="C5715" s="95" t="s">
        <v>992</v>
      </c>
      <c r="D5715" s="97">
        <f>VLOOKUP(A5715,emop0321!D:E,2,0)</f>
        <v>86.81</v>
      </c>
      <c r="E5715" s="98"/>
      <c r="F5715" s="98"/>
    </row>
    <row r="5716" ht="11.25" customHeight="1">
      <c r="A5716" s="95" t="s">
        <v>11621</v>
      </c>
      <c r="B5716" s="96" t="s">
        <v>11622</v>
      </c>
      <c r="C5716" s="95" t="s">
        <v>992</v>
      </c>
      <c r="D5716" s="97">
        <f>VLOOKUP(A5716,emop0321!D:E,2,0)</f>
        <v>96.81</v>
      </c>
      <c r="E5716" s="98"/>
      <c r="F5716" s="98"/>
    </row>
    <row r="5717" ht="11.25" customHeight="1">
      <c r="A5717" s="95" t="s">
        <v>11623</v>
      </c>
      <c r="B5717" s="96" t="s">
        <v>11624</v>
      </c>
      <c r="C5717" s="95" t="s">
        <v>992</v>
      </c>
      <c r="D5717" s="97">
        <f>VLOOKUP(A5717,emop0321!D:E,2,0)</f>
        <v>103.48</v>
      </c>
      <c r="E5717" s="98"/>
      <c r="F5717" s="98"/>
    </row>
    <row r="5718" ht="11.25" customHeight="1">
      <c r="A5718" s="95" t="s">
        <v>11625</v>
      </c>
      <c r="B5718" s="96" t="s">
        <v>11626</v>
      </c>
      <c r="C5718" s="95" t="s">
        <v>992</v>
      </c>
      <c r="D5718" s="97">
        <f>VLOOKUP(A5718,emop0321!D:E,2,0)</f>
        <v>49.63</v>
      </c>
      <c r="E5718" s="98"/>
      <c r="F5718" s="98"/>
    </row>
    <row r="5719" ht="11.25" customHeight="1">
      <c r="A5719" s="95" t="s">
        <v>11627</v>
      </c>
      <c r="B5719" s="96" t="s">
        <v>11628</v>
      </c>
      <c r="C5719" s="95" t="s">
        <v>992</v>
      </c>
      <c r="D5719" s="97">
        <f>VLOOKUP(A5719,emop0321!D:E,2,0)</f>
        <v>56.3</v>
      </c>
      <c r="E5719" s="98"/>
      <c r="F5719" s="98"/>
    </row>
    <row r="5720" ht="11.25" customHeight="1">
      <c r="A5720" s="95" t="s">
        <v>11629</v>
      </c>
      <c r="B5720" s="96" t="s">
        <v>11630</v>
      </c>
      <c r="C5720" s="95" t="s">
        <v>992</v>
      </c>
      <c r="D5720" s="97">
        <f>VLOOKUP(A5720,emop0321!D:E,2,0)</f>
        <v>71.3</v>
      </c>
      <c r="E5720" s="98"/>
      <c r="F5720" s="98"/>
    </row>
    <row r="5721" ht="11.25" customHeight="1">
      <c r="A5721" s="95" t="s">
        <v>11631</v>
      </c>
      <c r="B5721" s="96" t="s">
        <v>11632</v>
      </c>
      <c r="C5721" s="95" t="s">
        <v>992</v>
      </c>
      <c r="D5721" s="97">
        <f>VLOOKUP(A5721,emop0321!D:E,2,0)</f>
        <v>72.97</v>
      </c>
      <c r="E5721" s="98"/>
      <c r="F5721" s="98"/>
    </row>
    <row r="5722" ht="11.25" customHeight="1">
      <c r="A5722" s="95" t="s">
        <v>11633</v>
      </c>
      <c r="B5722" s="96" t="s">
        <v>11634</v>
      </c>
      <c r="C5722" s="95" t="s">
        <v>992</v>
      </c>
      <c r="D5722" s="97">
        <f>VLOOKUP(A5722,emop0321!D:E,2,0)</f>
        <v>61.99</v>
      </c>
      <c r="E5722" s="98"/>
      <c r="F5722" s="98"/>
    </row>
    <row r="5723" ht="11.25" customHeight="1">
      <c r="A5723" s="95" t="s">
        <v>11635</v>
      </c>
      <c r="B5723" s="96" t="s">
        <v>11636</v>
      </c>
      <c r="C5723" s="95" t="s">
        <v>992</v>
      </c>
      <c r="D5723" s="97">
        <f>VLOOKUP(A5723,emop0321!D:E,2,0)</f>
        <v>64.33</v>
      </c>
      <c r="E5723" s="98"/>
      <c r="F5723" s="98"/>
    </row>
    <row r="5724" ht="11.25" customHeight="1">
      <c r="A5724" s="95" t="s">
        <v>11637</v>
      </c>
      <c r="B5724" s="96" t="s">
        <v>11638</v>
      </c>
      <c r="C5724" s="95" t="s">
        <v>992</v>
      </c>
      <c r="D5724" s="97">
        <f>VLOOKUP(A5724,emop0321!D:E,2,0)</f>
        <v>71.99</v>
      </c>
      <c r="E5724" s="98"/>
      <c r="F5724" s="98"/>
    </row>
    <row r="5725" ht="11.25" customHeight="1">
      <c r="A5725" s="95" t="s">
        <v>11639</v>
      </c>
      <c r="B5725" s="96" t="s">
        <v>11640</v>
      </c>
      <c r="C5725" s="95" t="s">
        <v>992</v>
      </c>
      <c r="D5725" s="97">
        <f>VLOOKUP(A5725,emop0321!D:E,2,0)</f>
        <v>76.99</v>
      </c>
      <c r="E5725" s="98"/>
      <c r="F5725" s="98"/>
    </row>
    <row r="5726" ht="11.25" customHeight="1">
      <c r="A5726" s="95" t="s">
        <v>11641</v>
      </c>
      <c r="B5726" s="96" t="s">
        <v>11642</v>
      </c>
      <c r="C5726" s="95" t="s">
        <v>992</v>
      </c>
      <c r="D5726" s="97">
        <f>VLOOKUP(A5726,emop0321!D:E,2,0)</f>
        <v>83.65</v>
      </c>
      <c r="E5726" s="98"/>
      <c r="F5726" s="98"/>
    </row>
    <row r="5727" ht="11.25" customHeight="1">
      <c r="A5727" s="95" t="s">
        <v>11643</v>
      </c>
      <c r="B5727" s="96" t="s">
        <v>11644</v>
      </c>
      <c r="C5727" s="95" t="s">
        <v>992</v>
      </c>
      <c r="D5727" s="97">
        <f>VLOOKUP(A5727,emop0321!D:E,2,0)</f>
        <v>86.98</v>
      </c>
      <c r="E5727" s="98"/>
      <c r="F5727" s="98"/>
    </row>
    <row r="5728" ht="11.25" customHeight="1">
      <c r="A5728" s="95" t="s">
        <v>11645</v>
      </c>
      <c r="B5728" s="96" t="s">
        <v>11646</v>
      </c>
      <c r="C5728" s="95" t="s">
        <v>992</v>
      </c>
      <c r="D5728" s="97">
        <f>VLOOKUP(A5728,emop0321!D:E,2,0)</f>
        <v>96.99</v>
      </c>
      <c r="E5728" s="98"/>
      <c r="F5728" s="98"/>
    </row>
    <row r="5729" ht="11.25" customHeight="1">
      <c r="A5729" s="95" t="s">
        <v>11647</v>
      </c>
      <c r="B5729" s="96" t="s">
        <v>11648</v>
      </c>
      <c r="C5729" s="95" t="s">
        <v>992</v>
      </c>
      <c r="D5729" s="97">
        <f>VLOOKUP(A5729,emop0321!D:E,2,0)</f>
        <v>103.65</v>
      </c>
      <c r="E5729" s="98"/>
      <c r="F5729" s="98"/>
    </row>
    <row r="5730" ht="11.25" customHeight="1">
      <c r="A5730" s="95" t="s">
        <v>11649</v>
      </c>
      <c r="B5730" s="96" t="s">
        <v>11650</v>
      </c>
      <c r="C5730" s="95" t="s">
        <v>992</v>
      </c>
      <c r="D5730" s="97">
        <f>VLOOKUP(A5730,emop0321!D:E,2,0)</f>
        <v>67.93</v>
      </c>
      <c r="E5730" s="98"/>
      <c r="F5730" s="98"/>
    </row>
    <row r="5731" ht="11.25" customHeight="1">
      <c r="A5731" s="95" t="s">
        <v>11651</v>
      </c>
      <c r="B5731" s="96" t="s">
        <v>11652</v>
      </c>
      <c r="C5731" s="95" t="s">
        <v>992</v>
      </c>
      <c r="D5731" s="97">
        <f>VLOOKUP(A5731,emop0321!D:E,2,0)</f>
        <v>112.16</v>
      </c>
      <c r="E5731" s="98"/>
      <c r="F5731" s="98"/>
    </row>
    <row r="5732" ht="11.25" customHeight="1">
      <c r="A5732" s="95" t="s">
        <v>11653</v>
      </c>
      <c r="B5732" s="96" t="s">
        <v>11654</v>
      </c>
      <c r="C5732" s="95" t="s">
        <v>992</v>
      </c>
      <c r="D5732" s="97">
        <f>VLOOKUP(A5732,emop0321!D:E,2,0)</f>
        <v>118.83</v>
      </c>
      <c r="E5732" s="98"/>
      <c r="F5732" s="98"/>
    </row>
    <row r="5733" ht="11.25" customHeight="1">
      <c r="A5733" s="95" t="s">
        <v>11655</v>
      </c>
      <c r="B5733" s="96" t="s">
        <v>11656</v>
      </c>
      <c r="C5733" s="95" t="s">
        <v>992</v>
      </c>
      <c r="D5733" s="97">
        <f>VLOOKUP(A5733,emop0321!D:E,2,0)</f>
        <v>63.71</v>
      </c>
      <c r="E5733" s="98"/>
      <c r="F5733" s="98"/>
    </row>
    <row r="5734" ht="11.25" customHeight="1">
      <c r="A5734" s="95" t="s">
        <v>11657</v>
      </c>
      <c r="B5734" s="96" t="s">
        <v>11658</v>
      </c>
      <c r="C5734" s="95" t="s">
        <v>992</v>
      </c>
      <c r="D5734" s="97">
        <f>VLOOKUP(A5734,emop0321!D:E,2,0)</f>
        <v>66.05</v>
      </c>
      <c r="E5734" s="98"/>
      <c r="F5734" s="98"/>
    </row>
    <row r="5735" ht="11.25" customHeight="1">
      <c r="A5735" s="95" t="s">
        <v>11659</v>
      </c>
      <c r="B5735" s="96" t="s">
        <v>11660</v>
      </c>
      <c r="C5735" s="95" t="s">
        <v>992</v>
      </c>
      <c r="D5735" s="97">
        <f>VLOOKUP(A5735,emop0321!D:E,2,0)</f>
        <v>73.72</v>
      </c>
      <c r="E5735" s="98"/>
      <c r="F5735" s="98"/>
    </row>
    <row r="5736" ht="11.25" customHeight="1">
      <c r="A5736" s="95" t="s">
        <v>11661</v>
      </c>
      <c r="B5736" s="96" t="s">
        <v>11662</v>
      </c>
      <c r="C5736" s="95" t="s">
        <v>992</v>
      </c>
      <c r="D5736" s="97">
        <f>VLOOKUP(A5736,emop0321!D:E,2,0)</f>
        <v>78.72</v>
      </c>
      <c r="E5736" s="98"/>
      <c r="F5736" s="98"/>
    </row>
    <row r="5737" ht="11.25" customHeight="1">
      <c r="A5737" s="95" t="s">
        <v>11663</v>
      </c>
      <c r="B5737" s="96" t="s">
        <v>11664</v>
      </c>
      <c r="C5737" s="95" t="s">
        <v>992</v>
      </c>
      <c r="D5737" s="97">
        <f>VLOOKUP(A5737,emop0321!D:E,2,0)</f>
        <v>64.49</v>
      </c>
      <c r="E5737" s="98"/>
      <c r="F5737" s="98"/>
    </row>
    <row r="5738" ht="11.25" customHeight="1">
      <c r="A5738" s="95" t="s">
        <v>11665</v>
      </c>
      <c r="B5738" s="96" t="s">
        <v>11666</v>
      </c>
      <c r="C5738" s="95" t="s">
        <v>992</v>
      </c>
      <c r="D5738" s="97">
        <f>VLOOKUP(A5738,emop0321!D:E,2,0)</f>
        <v>66.82</v>
      </c>
      <c r="E5738" s="98"/>
      <c r="F5738" s="98"/>
    </row>
    <row r="5739" ht="11.25" customHeight="1">
      <c r="A5739" s="95" t="s">
        <v>11667</v>
      </c>
      <c r="B5739" s="96" t="s">
        <v>11668</v>
      </c>
      <c r="C5739" s="95" t="s">
        <v>992</v>
      </c>
      <c r="D5739" s="97">
        <f>VLOOKUP(A5739,emop0321!D:E,2,0)</f>
        <v>74.49</v>
      </c>
      <c r="E5739" s="98"/>
      <c r="F5739" s="98"/>
    </row>
    <row r="5740" ht="11.25" customHeight="1">
      <c r="A5740" s="95" t="s">
        <v>11669</v>
      </c>
      <c r="B5740" s="96" t="s">
        <v>11670</v>
      </c>
      <c r="C5740" s="95" t="s">
        <v>992</v>
      </c>
      <c r="D5740" s="97">
        <f>VLOOKUP(A5740,emop0321!D:E,2,0)</f>
        <v>79.49</v>
      </c>
      <c r="E5740" s="98"/>
      <c r="F5740" s="98"/>
    </row>
    <row r="5741" ht="11.25" customHeight="1">
      <c r="A5741" s="95" t="s">
        <v>11671</v>
      </c>
      <c r="B5741" s="96" t="s">
        <v>11672</v>
      </c>
      <c r="C5741" s="95" t="s">
        <v>992</v>
      </c>
      <c r="D5741" s="97">
        <f>VLOOKUP(A5741,emop0321!D:E,2,0)</f>
        <v>177.68</v>
      </c>
      <c r="E5741" s="98"/>
      <c r="F5741" s="98"/>
    </row>
    <row r="5742" ht="11.25" customHeight="1">
      <c r="A5742" s="95" t="s">
        <v>11673</v>
      </c>
      <c r="B5742" s="96" t="s">
        <v>11674</v>
      </c>
      <c r="C5742" s="95" t="s">
        <v>992</v>
      </c>
      <c r="D5742" s="97">
        <f>VLOOKUP(A5742,emop0321!D:E,2,0)</f>
        <v>183.02</v>
      </c>
      <c r="E5742" s="98"/>
      <c r="F5742" s="98"/>
    </row>
    <row r="5743" ht="11.25" customHeight="1">
      <c r="A5743" s="95" t="s">
        <v>11675</v>
      </c>
      <c r="B5743" s="96" t="s">
        <v>11676</v>
      </c>
      <c r="C5743" s="95" t="s">
        <v>992</v>
      </c>
      <c r="D5743" s="97">
        <f>VLOOKUP(A5743,emop0321!D:E,2,0)</f>
        <v>139.79</v>
      </c>
      <c r="E5743" s="98"/>
      <c r="F5743" s="98"/>
    </row>
    <row r="5744" ht="11.25" customHeight="1">
      <c r="A5744" s="95" t="s">
        <v>11677</v>
      </c>
      <c r="B5744" s="96" t="s">
        <v>11678</v>
      </c>
      <c r="C5744" s="95" t="s">
        <v>992</v>
      </c>
      <c r="D5744" s="97">
        <f>VLOOKUP(A5744,emop0321!D:E,2,0)</f>
        <v>222.38</v>
      </c>
      <c r="E5744" s="98"/>
      <c r="F5744" s="98"/>
    </row>
    <row r="5745" ht="11.25" customHeight="1">
      <c r="A5745" s="95" t="s">
        <v>11679</v>
      </c>
      <c r="B5745" s="96" t="s">
        <v>11680</v>
      </c>
      <c r="C5745" s="95" t="s">
        <v>992</v>
      </c>
      <c r="D5745" s="97">
        <f>VLOOKUP(A5745,emop0321!D:E,2,0)</f>
        <v>219.58</v>
      </c>
      <c r="E5745" s="98"/>
      <c r="F5745" s="98"/>
    </row>
    <row r="5746" ht="11.25" customHeight="1">
      <c r="A5746" s="95" t="s">
        <v>11681</v>
      </c>
      <c r="B5746" s="96" t="s">
        <v>11682</v>
      </c>
      <c r="C5746" s="95" t="s">
        <v>992</v>
      </c>
      <c r="D5746" s="97">
        <f>VLOOKUP(A5746,emop0321!D:E,2,0)</f>
        <v>317.49</v>
      </c>
      <c r="E5746" s="98"/>
      <c r="F5746" s="98"/>
    </row>
    <row r="5747" ht="11.25" customHeight="1">
      <c r="A5747" s="95" t="s">
        <v>11683</v>
      </c>
      <c r="B5747" s="96" t="s">
        <v>11684</v>
      </c>
      <c r="C5747" s="95" t="s">
        <v>992</v>
      </c>
      <c r="D5747" s="97">
        <f>VLOOKUP(A5747,emop0321!D:E,2,0)</f>
        <v>273.39</v>
      </c>
      <c r="E5747" s="98"/>
      <c r="F5747" s="98"/>
    </row>
    <row r="5748" ht="11.25" customHeight="1">
      <c r="A5748" s="95" t="s">
        <v>11685</v>
      </c>
      <c r="B5748" s="96" t="s">
        <v>11686</v>
      </c>
      <c r="C5748" s="95" t="s">
        <v>992</v>
      </c>
      <c r="D5748" s="97">
        <f>VLOOKUP(A5748,emop0321!D:E,2,0)</f>
        <v>130.81</v>
      </c>
      <c r="E5748" s="98"/>
      <c r="F5748" s="98"/>
    </row>
    <row r="5749" ht="11.25" customHeight="1">
      <c r="A5749" s="95" t="s">
        <v>11687</v>
      </c>
      <c r="B5749" s="96" t="s">
        <v>11688</v>
      </c>
      <c r="C5749" s="95" t="s">
        <v>992</v>
      </c>
      <c r="D5749" s="97">
        <f>VLOOKUP(A5749,emop0321!D:E,2,0)</f>
        <v>167.8</v>
      </c>
      <c r="E5749" s="98"/>
      <c r="F5749" s="98"/>
    </row>
    <row r="5750" ht="11.25" customHeight="1">
      <c r="A5750" s="95" t="s">
        <v>11689</v>
      </c>
      <c r="B5750" s="96" t="s">
        <v>11690</v>
      </c>
      <c r="C5750" s="95" t="s">
        <v>992</v>
      </c>
      <c r="D5750" s="97">
        <f>VLOOKUP(A5750,emop0321!D:E,2,0)</f>
        <v>1253.12</v>
      </c>
      <c r="E5750" s="98"/>
      <c r="F5750" s="98"/>
    </row>
    <row r="5751" ht="11.25" customHeight="1">
      <c r="A5751" s="95" t="s">
        <v>11691</v>
      </c>
      <c r="B5751" s="96" t="s">
        <v>11692</v>
      </c>
      <c r="C5751" s="95" t="s">
        <v>992</v>
      </c>
      <c r="D5751" s="97">
        <f>VLOOKUP(A5751,emop0321!D:E,2,0)</f>
        <v>1148.92</v>
      </c>
      <c r="E5751" s="98"/>
      <c r="F5751" s="98"/>
    </row>
    <row r="5752" ht="11.25" customHeight="1">
      <c r="A5752" s="95" t="s">
        <v>11693</v>
      </c>
      <c r="B5752" s="96" t="s">
        <v>11694</v>
      </c>
      <c r="C5752" s="95" t="s">
        <v>992</v>
      </c>
      <c r="D5752" s="97">
        <f>VLOOKUP(A5752,emop0321!D:E,2,0)</f>
        <v>738.45</v>
      </c>
      <c r="E5752" s="98"/>
      <c r="F5752" s="98"/>
    </row>
    <row r="5753" ht="11.25" customHeight="1">
      <c r="A5753" s="95" t="s">
        <v>11695</v>
      </c>
      <c r="B5753" s="96" t="s">
        <v>11696</v>
      </c>
      <c r="C5753" s="95" t="s">
        <v>992</v>
      </c>
      <c r="D5753" s="97">
        <f>VLOOKUP(A5753,emop0321!D:E,2,0)</f>
        <v>461.4</v>
      </c>
      <c r="E5753" s="98"/>
      <c r="F5753" s="98"/>
    </row>
    <row r="5754" ht="11.25" customHeight="1">
      <c r="A5754" s="95" t="s">
        <v>11697</v>
      </c>
      <c r="B5754" s="96" t="s">
        <v>11698</v>
      </c>
      <c r="C5754" s="95" t="s">
        <v>992</v>
      </c>
      <c r="D5754" s="97">
        <f>VLOOKUP(A5754,emop0321!D:E,2,0)</f>
        <v>52.81</v>
      </c>
      <c r="E5754" s="98"/>
      <c r="F5754" s="98"/>
    </row>
    <row r="5755" ht="11.25" customHeight="1">
      <c r="A5755" s="95" t="s">
        <v>11699</v>
      </c>
      <c r="B5755" s="96" t="s">
        <v>11700</v>
      </c>
      <c r="C5755" s="95" t="s">
        <v>992</v>
      </c>
      <c r="D5755" s="97">
        <f>VLOOKUP(A5755,emop0321!D:E,2,0)</f>
        <v>104.42</v>
      </c>
      <c r="E5755" s="98"/>
      <c r="F5755" s="98"/>
    </row>
    <row r="5756" ht="11.25" customHeight="1">
      <c r="A5756" s="95" t="s">
        <v>11701</v>
      </c>
      <c r="B5756" s="96" t="s">
        <v>11702</v>
      </c>
      <c r="C5756" s="95" t="s">
        <v>992</v>
      </c>
      <c r="D5756" s="97">
        <f>VLOOKUP(A5756,emop0321!D:E,2,0)</f>
        <v>79.07</v>
      </c>
      <c r="E5756" s="98"/>
      <c r="F5756" s="98"/>
    </row>
    <row r="5757" ht="11.25" customHeight="1">
      <c r="A5757" s="95" t="s">
        <v>11703</v>
      </c>
      <c r="B5757" s="96" t="s">
        <v>11704</v>
      </c>
      <c r="C5757" s="95" t="s">
        <v>992</v>
      </c>
      <c r="D5757" s="97">
        <f>VLOOKUP(A5757,emop0321!D:E,2,0)</f>
        <v>195.19</v>
      </c>
      <c r="E5757" s="98"/>
      <c r="F5757" s="98"/>
    </row>
    <row r="5758" ht="11.25" customHeight="1">
      <c r="A5758" s="95" t="s">
        <v>11705</v>
      </c>
      <c r="B5758" s="96" t="s">
        <v>11706</v>
      </c>
      <c r="C5758" s="95" t="s">
        <v>992</v>
      </c>
      <c r="D5758" s="97">
        <f>VLOOKUP(A5758,emop0321!D:E,2,0)</f>
        <v>216.74</v>
      </c>
      <c r="E5758" s="98"/>
      <c r="F5758" s="98"/>
    </row>
    <row r="5759" ht="11.25" customHeight="1">
      <c r="A5759" s="95" t="s">
        <v>11707</v>
      </c>
      <c r="B5759" s="96" t="s">
        <v>11708</v>
      </c>
      <c r="C5759" s="95" t="s">
        <v>992</v>
      </c>
      <c r="D5759" s="97">
        <f>VLOOKUP(A5759,emop0321!D:E,2,0)</f>
        <v>329.62</v>
      </c>
      <c r="E5759" s="98"/>
      <c r="F5759" s="98"/>
    </row>
    <row r="5760" ht="11.25" customHeight="1">
      <c r="A5760" s="95" t="s">
        <v>11709</v>
      </c>
      <c r="B5760" s="96" t="s">
        <v>11710</v>
      </c>
      <c r="C5760" s="95" t="s">
        <v>992</v>
      </c>
      <c r="D5760" s="97">
        <f>VLOOKUP(A5760,emop0321!D:E,2,0)</f>
        <v>344</v>
      </c>
      <c r="E5760" s="98"/>
      <c r="F5760" s="98"/>
    </row>
    <row r="5761" ht="11.25" customHeight="1">
      <c r="A5761" s="95" t="s">
        <v>11711</v>
      </c>
      <c r="B5761" s="96" t="s">
        <v>11712</v>
      </c>
      <c r="C5761" s="95" t="s">
        <v>992</v>
      </c>
      <c r="D5761" s="97">
        <f>VLOOKUP(A5761,emop0321!D:E,2,0)</f>
        <v>161.75</v>
      </c>
      <c r="E5761" s="98"/>
      <c r="F5761" s="98"/>
    </row>
    <row r="5762" ht="11.25" customHeight="1">
      <c r="A5762" s="95" t="s">
        <v>11713</v>
      </c>
      <c r="B5762" s="96" t="s">
        <v>11714</v>
      </c>
      <c r="C5762" s="95" t="s">
        <v>992</v>
      </c>
      <c r="D5762" s="97">
        <f>VLOOKUP(A5762,emop0321!D:E,2,0)</f>
        <v>110</v>
      </c>
      <c r="E5762" s="98"/>
      <c r="F5762" s="98"/>
    </row>
    <row r="5763" ht="11.25" customHeight="1">
      <c r="A5763" s="95" t="s">
        <v>11715</v>
      </c>
      <c r="B5763" s="96" t="s">
        <v>11716</v>
      </c>
      <c r="C5763" s="95" t="s">
        <v>992</v>
      </c>
      <c r="D5763" s="97">
        <f>VLOOKUP(A5763,emop0321!D:E,2,0)</f>
        <v>146.2</v>
      </c>
      <c r="E5763" s="98"/>
      <c r="F5763" s="98"/>
    </row>
    <row r="5764" ht="11.25" customHeight="1">
      <c r="A5764" s="95" t="s">
        <v>11717</v>
      </c>
      <c r="B5764" s="96" t="s">
        <v>11718</v>
      </c>
      <c r="C5764" s="95" t="s">
        <v>992</v>
      </c>
      <c r="D5764" s="97">
        <f>VLOOKUP(A5764,emop0321!D:E,2,0)</f>
        <v>197.22</v>
      </c>
      <c r="E5764" s="98"/>
      <c r="F5764" s="98"/>
    </row>
    <row r="5765" ht="11.25" customHeight="1">
      <c r="A5765" s="95" t="s">
        <v>11719</v>
      </c>
      <c r="B5765" s="96" t="s">
        <v>11720</v>
      </c>
      <c r="C5765" s="95" t="s">
        <v>992</v>
      </c>
      <c r="D5765" s="97">
        <f>VLOOKUP(A5765,emop0321!D:E,2,0)</f>
        <v>197.22</v>
      </c>
      <c r="E5765" s="98"/>
      <c r="F5765" s="98"/>
    </row>
    <row r="5766" ht="11.25" customHeight="1">
      <c r="A5766" s="95" t="s">
        <v>11721</v>
      </c>
      <c r="B5766" s="96" t="s">
        <v>11722</v>
      </c>
      <c r="C5766" s="95" t="s">
        <v>992</v>
      </c>
      <c r="D5766" s="97">
        <f>VLOOKUP(A5766,emop0321!D:E,2,0)</f>
        <v>96.99</v>
      </c>
      <c r="E5766" s="98"/>
      <c r="F5766" s="98"/>
    </row>
    <row r="5767" ht="11.25" customHeight="1">
      <c r="A5767" s="95" t="s">
        <v>11723</v>
      </c>
      <c r="B5767" s="96" t="s">
        <v>11724</v>
      </c>
      <c r="C5767" s="95" t="s">
        <v>992</v>
      </c>
      <c r="D5767" s="97">
        <f>VLOOKUP(A5767,emop0321!D:E,2,0)</f>
        <v>122.22</v>
      </c>
      <c r="E5767" s="98"/>
      <c r="F5767" s="98"/>
    </row>
    <row r="5768" ht="11.25" customHeight="1">
      <c r="A5768" s="95" t="s">
        <v>11725</v>
      </c>
      <c r="B5768" s="96" t="s">
        <v>11726</v>
      </c>
      <c r="C5768" s="95" t="s">
        <v>992</v>
      </c>
      <c r="D5768" s="97">
        <f>VLOOKUP(A5768,emop0321!D:E,2,0)</f>
        <v>161.11</v>
      </c>
      <c r="E5768" s="98"/>
      <c r="F5768" s="98"/>
    </row>
    <row r="5769" ht="11.25" customHeight="1">
      <c r="A5769" s="95" t="s">
        <v>11727</v>
      </c>
      <c r="B5769" s="96" t="s">
        <v>11728</v>
      </c>
      <c r="C5769" s="95" t="s">
        <v>992</v>
      </c>
      <c r="D5769" s="97">
        <f>VLOOKUP(A5769,emop0321!D:E,2,0)</f>
        <v>161.11</v>
      </c>
      <c r="E5769" s="98"/>
      <c r="F5769" s="98"/>
    </row>
    <row r="5770" ht="11.25" customHeight="1">
      <c r="A5770" s="95" t="s">
        <v>11729</v>
      </c>
      <c r="B5770" s="96" t="s">
        <v>11730</v>
      </c>
      <c r="C5770" s="95" t="s">
        <v>992</v>
      </c>
      <c r="D5770" s="97">
        <f>VLOOKUP(A5770,emop0321!D:E,2,0)</f>
        <v>134.25</v>
      </c>
      <c r="E5770" s="98"/>
      <c r="F5770" s="98"/>
    </row>
    <row r="5771" ht="11.25" customHeight="1">
      <c r="A5771" s="95" t="s">
        <v>11731</v>
      </c>
      <c r="B5771" s="96" t="s">
        <v>11732</v>
      </c>
      <c r="C5771" s="95" t="s">
        <v>992</v>
      </c>
      <c r="D5771" s="97">
        <f>VLOOKUP(A5771,emop0321!D:E,2,0)</f>
        <v>176.85</v>
      </c>
      <c r="E5771" s="98"/>
      <c r="F5771" s="98"/>
    </row>
    <row r="5772" ht="11.25" customHeight="1">
      <c r="A5772" s="95" t="s">
        <v>11733</v>
      </c>
      <c r="B5772" s="96" t="s">
        <v>11734</v>
      </c>
      <c r="C5772" s="95" t="s">
        <v>992</v>
      </c>
      <c r="D5772" s="97">
        <f>VLOOKUP(A5772,emop0321!D:E,2,0)</f>
        <v>215.74</v>
      </c>
      <c r="E5772" s="98"/>
      <c r="F5772" s="98"/>
    </row>
    <row r="5773" ht="11.25" customHeight="1">
      <c r="A5773" s="95" t="s">
        <v>11735</v>
      </c>
      <c r="B5773" s="96" t="s">
        <v>11736</v>
      </c>
      <c r="C5773" s="95" t="s">
        <v>992</v>
      </c>
      <c r="D5773" s="97">
        <f>VLOOKUP(A5773,emop0321!D:E,2,0)</f>
        <v>215.74</v>
      </c>
      <c r="E5773" s="98"/>
      <c r="F5773" s="98"/>
    </row>
    <row r="5774" ht="11.25" customHeight="1">
      <c r="A5774" s="95" t="s">
        <v>11737</v>
      </c>
      <c r="B5774" s="96" t="s">
        <v>11738</v>
      </c>
      <c r="C5774" s="95" t="s">
        <v>992</v>
      </c>
      <c r="D5774" s="97">
        <f>VLOOKUP(A5774,emop0321!D:E,2,0)</f>
        <v>122.45</v>
      </c>
      <c r="E5774" s="98"/>
      <c r="F5774" s="98"/>
    </row>
    <row r="5775" ht="11.25" customHeight="1">
      <c r="A5775" s="95" t="s">
        <v>11739</v>
      </c>
      <c r="B5775" s="96" t="s">
        <v>11740</v>
      </c>
      <c r="C5775" s="95" t="s">
        <v>992</v>
      </c>
      <c r="D5775" s="97">
        <f>VLOOKUP(A5775,emop0321!D:E,2,0)</f>
        <v>142.59</v>
      </c>
      <c r="E5775" s="98"/>
      <c r="F5775" s="98"/>
    </row>
    <row r="5776" ht="11.25" customHeight="1">
      <c r="A5776" s="95" t="s">
        <v>11741</v>
      </c>
      <c r="B5776" s="96" t="s">
        <v>11742</v>
      </c>
      <c r="C5776" s="95" t="s">
        <v>992</v>
      </c>
      <c r="D5776" s="97">
        <f>VLOOKUP(A5776,emop0321!D:E,2,0)</f>
        <v>171.29</v>
      </c>
      <c r="E5776" s="98"/>
      <c r="F5776" s="98"/>
    </row>
    <row r="5777" ht="11.25" customHeight="1">
      <c r="A5777" s="95" t="s">
        <v>11743</v>
      </c>
      <c r="B5777" s="96" t="s">
        <v>11744</v>
      </c>
      <c r="C5777" s="95" t="s">
        <v>992</v>
      </c>
      <c r="D5777" s="97">
        <f>VLOOKUP(A5777,emop0321!D:E,2,0)</f>
        <v>171.29</v>
      </c>
      <c r="E5777" s="98"/>
      <c r="F5777" s="98"/>
    </row>
    <row r="5778" ht="11.25" customHeight="1">
      <c r="A5778" s="95" t="s">
        <v>11745</v>
      </c>
      <c r="B5778" s="96" t="s">
        <v>11746</v>
      </c>
      <c r="C5778" s="95" t="s">
        <v>992</v>
      </c>
      <c r="D5778" s="97">
        <f>VLOOKUP(A5778,emop0321!D:E,2,0)</f>
        <v>134.25</v>
      </c>
      <c r="E5778" s="98"/>
      <c r="F5778" s="98"/>
    </row>
    <row r="5779" ht="11.25" customHeight="1">
      <c r="A5779" s="95" t="s">
        <v>11747</v>
      </c>
      <c r="B5779" s="96" t="s">
        <v>11748</v>
      </c>
      <c r="C5779" s="95" t="s">
        <v>992</v>
      </c>
      <c r="D5779" s="97">
        <f>VLOOKUP(A5779,emop0321!D:E,2,0)</f>
        <v>161.11</v>
      </c>
      <c r="E5779" s="98"/>
      <c r="F5779" s="98"/>
    </row>
    <row r="5780" ht="11.25" customHeight="1">
      <c r="A5780" s="95" t="s">
        <v>11749</v>
      </c>
      <c r="B5780" s="96" t="s">
        <v>11750</v>
      </c>
      <c r="C5780" s="95" t="s">
        <v>992</v>
      </c>
      <c r="D5780" s="97">
        <f>VLOOKUP(A5780,emop0321!D:E,2,0)</f>
        <v>182.4</v>
      </c>
      <c r="E5780" s="98"/>
      <c r="F5780" s="98"/>
    </row>
    <row r="5781" ht="11.25" customHeight="1">
      <c r="A5781" s="95" t="s">
        <v>11751</v>
      </c>
      <c r="B5781" s="96" t="s">
        <v>11752</v>
      </c>
      <c r="C5781" s="95" t="s">
        <v>992</v>
      </c>
      <c r="D5781" s="97">
        <f>VLOOKUP(A5781,emop0321!D:E,2,0)</f>
        <v>182.4</v>
      </c>
      <c r="E5781" s="98"/>
      <c r="F5781" s="98"/>
    </row>
    <row r="5782" ht="11.25" customHeight="1">
      <c r="A5782" s="95" t="s">
        <v>11753</v>
      </c>
      <c r="B5782" s="96" t="s">
        <v>11754</v>
      </c>
      <c r="C5782" s="95" t="s">
        <v>992</v>
      </c>
      <c r="D5782" s="97">
        <f>VLOOKUP(A5782,emop0321!D:E,2,0)</f>
        <v>122.45</v>
      </c>
      <c r="E5782" s="98"/>
      <c r="F5782" s="98"/>
    </row>
    <row r="5783" ht="11.25" customHeight="1">
      <c r="A5783" s="95" t="s">
        <v>11755</v>
      </c>
      <c r="B5783" s="96" t="s">
        <v>11756</v>
      </c>
      <c r="C5783" s="95" t="s">
        <v>992</v>
      </c>
      <c r="D5783" s="97">
        <f>VLOOKUP(A5783,emop0321!D:E,2,0)</f>
        <v>136.11</v>
      </c>
      <c r="E5783" s="98"/>
      <c r="F5783" s="98"/>
    </row>
    <row r="5784" ht="11.25" customHeight="1">
      <c r="A5784" s="95" t="s">
        <v>11757</v>
      </c>
      <c r="B5784" s="96" t="s">
        <v>11758</v>
      </c>
      <c r="C5784" s="95" t="s">
        <v>992</v>
      </c>
      <c r="D5784" s="97">
        <f>VLOOKUP(A5784,emop0321!D:E,2,0)</f>
        <v>173.14</v>
      </c>
      <c r="E5784" s="98"/>
      <c r="F5784" s="98"/>
    </row>
    <row r="5785" ht="11.25" customHeight="1">
      <c r="A5785" s="95" t="s">
        <v>11759</v>
      </c>
      <c r="B5785" s="96" t="s">
        <v>11760</v>
      </c>
      <c r="C5785" s="95" t="s">
        <v>992</v>
      </c>
      <c r="D5785" s="97">
        <f>VLOOKUP(A5785,emop0321!D:E,2,0)</f>
        <v>173.14</v>
      </c>
      <c r="E5785" s="98"/>
      <c r="F5785" s="98"/>
    </row>
    <row r="5786" ht="11.25" customHeight="1">
      <c r="A5786" s="95" t="s">
        <v>11761</v>
      </c>
      <c r="B5786" s="96" t="s">
        <v>11762</v>
      </c>
      <c r="C5786" s="95" t="s">
        <v>992</v>
      </c>
      <c r="D5786" s="97">
        <f>VLOOKUP(A5786,emop0321!D:E,2,0)</f>
        <v>54.88</v>
      </c>
      <c r="E5786" s="98"/>
      <c r="F5786" s="98"/>
    </row>
    <row r="5787" ht="11.25" customHeight="1">
      <c r="A5787" s="95" t="s">
        <v>11763</v>
      </c>
      <c r="B5787" s="96" t="s">
        <v>11764</v>
      </c>
      <c r="C5787" s="95" t="s">
        <v>992</v>
      </c>
      <c r="D5787" s="97">
        <f>VLOOKUP(A5787,emop0321!D:E,2,0)</f>
        <v>65.31</v>
      </c>
      <c r="E5787" s="98"/>
      <c r="F5787" s="98"/>
    </row>
    <row r="5788" ht="11.25" customHeight="1">
      <c r="A5788" s="95" t="s">
        <v>11765</v>
      </c>
      <c r="B5788" s="96" t="s">
        <v>11766</v>
      </c>
      <c r="C5788" s="95" t="s">
        <v>992</v>
      </c>
      <c r="D5788" s="97">
        <f>VLOOKUP(A5788,emop0321!D:E,2,0)</f>
        <v>56.45</v>
      </c>
      <c r="E5788" s="98"/>
      <c r="F5788" s="98"/>
    </row>
    <row r="5789" ht="11.25" customHeight="1">
      <c r="A5789" s="95" t="s">
        <v>11767</v>
      </c>
      <c r="B5789" s="96" t="s">
        <v>11768</v>
      </c>
      <c r="C5789" s="95" t="s">
        <v>992</v>
      </c>
      <c r="D5789" s="97">
        <f>VLOOKUP(A5789,emop0321!D:E,2,0)</f>
        <v>66.88</v>
      </c>
      <c r="E5789" s="98"/>
      <c r="F5789" s="98"/>
    </row>
    <row r="5790" ht="11.25" customHeight="1">
      <c r="A5790" s="95" t="s">
        <v>11769</v>
      </c>
      <c r="B5790" s="96" t="s">
        <v>11770</v>
      </c>
      <c r="C5790" s="95" t="s">
        <v>992</v>
      </c>
      <c r="D5790" s="97">
        <f>VLOOKUP(A5790,emop0321!D:E,2,0)</f>
        <v>88.56</v>
      </c>
      <c r="E5790" s="98"/>
      <c r="F5790" s="98"/>
    </row>
    <row r="5791" ht="11.25" customHeight="1">
      <c r="A5791" s="95" t="s">
        <v>11771</v>
      </c>
      <c r="B5791" s="96" t="s">
        <v>11772</v>
      </c>
      <c r="C5791" s="95" t="s">
        <v>992</v>
      </c>
      <c r="D5791" s="97">
        <f>VLOOKUP(A5791,emop0321!D:E,2,0)</f>
        <v>98.99</v>
      </c>
      <c r="E5791" s="98"/>
      <c r="F5791" s="98"/>
    </row>
    <row r="5792" ht="11.25" customHeight="1">
      <c r="A5792" s="95" t="s">
        <v>11773</v>
      </c>
      <c r="B5792" s="96" t="s">
        <v>11774</v>
      </c>
      <c r="C5792" s="95" t="s">
        <v>992</v>
      </c>
      <c r="D5792" s="97">
        <f>VLOOKUP(A5792,emop0321!D:E,2,0)</f>
        <v>90.43</v>
      </c>
      <c r="E5792" s="98"/>
      <c r="F5792" s="98"/>
    </row>
    <row r="5793" ht="11.25" customHeight="1">
      <c r="A5793" s="95" t="s">
        <v>11775</v>
      </c>
      <c r="B5793" s="96" t="s">
        <v>11776</v>
      </c>
      <c r="C5793" s="95" t="s">
        <v>992</v>
      </c>
      <c r="D5793" s="97">
        <f>VLOOKUP(A5793,emop0321!D:E,2,0)</f>
        <v>100.86</v>
      </c>
      <c r="E5793" s="98"/>
      <c r="F5793" s="98"/>
    </row>
    <row r="5794" ht="11.25" customHeight="1">
      <c r="A5794" s="95" t="s">
        <v>11777</v>
      </c>
      <c r="B5794" s="96" t="s">
        <v>11778</v>
      </c>
      <c r="C5794" s="95" t="s">
        <v>992</v>
      </c>
      <c r="D5794" s="97">
        <f>VLOOKUP(A5794,emop0321!D:E,2,0)</f>
        <v>62.02</v>
      </c>
      <c r="E5794" s="98"/>
      <c r="F5794" s="98"/>
    </row>
    <row r="5795" ht="11.25" customHeight="1">
      <c r="A5795" s="95" t="s">
        <v>11779</v>
      </c>
      <c r="B5795" s="96" t="s">
        <v>11780</v>
      </c>
      <c r="C5795" s="95" t="s">
        <v>992</v>
      </c>
      <c r="D5795" s="97">
        <f>VLOOKUP(A5795,emop0321!D:E,2,0)</f>
        <v>72.45</v>
      </c>
      <c r="E5795" s="98"/>
      <c r="F5795" s="98"/>
    </row>
    <row r="5796" ht="11.25" customHeight="1">
      <c r="A5796" s="95" t="s">
        <v>11781</v>
      </c>
      <c r="B5796" s="96" t="s">
        <v>11782</v>
      </c>
      <c r="C5796" s="95" t="s">
        <v>992</v>
      </c>
      <c r="D5796" s="97">
        <f>VLOOKUP(A5796,emop0321!D:E,2,0)</f>
        <v>71.22</v>
      </c>
      <c r="E5796" s="98"/>
      <c r="F5796" s="98"/>
    </row>
    <row r="5797" ht="11.25" customHeight="1">
      <c r="A5797" s="95" t="s">
        <v>11783</v>
      </c>
      <c r="B5797" s="96" t="s">
        <v>11784</v>
      </c>
      <c r="C5797" s="95" t="s">
        <v>992</v>
      </c>
      <c r="D5797" s="97">
        <f>VLOOKUP(A5797,emop0321!D:E,2,0)</f>
        <v>81.65</v>
      </c>
      <c r="E5797" s="98"/>
      <c r="F5797" s="98"/>
    </row>
    <row r="5798" ht="11.25" customHeight="1">
      <c r="A5798" s="95" t="s">
        <v>11785</v>
      </c>
      <c r="B5798" s="96" t="s">
        <v>11786</v>
      </c>
      <c r="C5798" s="95" t="s">
        <v>992</v>
      </c>
      <c r="D5798" s="97">
        <f>VLOOKUP(A5798,emop0321!D:E,2,0)</f>
        <v>66.9</v>
      </c>
      <c r="E5798" s="98"/>
      <c r="F5798" s="98"/>
    </row>
    <row r="5799" ht="11.25" customHeight="1">
      <c r="A5799" s="95" t="s">
        <v>11787</v>
      </c>
      <c r="B5799" s="96" t="s">
        <v>11788</v>
      </c>
      <c r="C5799" s="95" t="s">
        <v>992</v>
      </c>
      <c r="D5799" s="97">
        <f>VLOOKUP(A5799,emop0321!D:E,2,0)</f>
        <v>77.33</v>
      </c>
      <c r="E5799" s="98"/>
      <c r="F5799" s="98"/>
    </row>
    <row r="5800" ht="11.25" customHeight="1">
      <c r="A5800" s="95" t="s">
        <v>11789</v>
      </c>
      <c r="B5800" s="96" t="s">
        <v>11790</v>
      </c>
      <c r="C5800" s="95" t="s">
        <v>992</v>
      </c>
      <c r="D5800" s="97">
        <f>VLOOKUP(A5800,emop0321!D:E,2,0)</f>
        <v>70.07</v>
      </c>
      <c r="E5800" s="98"/>
      <c r="F5800" s="98"/>
    </row>
    <row r="5801" ht="11.25" customHeight="1">
      <c r="A5801" s="95" t="s">
        <v>11791</v>
      </c>
      <c r="B5801" s="96" t="s">
        <v>11792</v>
      </c>
      <c r="C5801" s="95" t="s">
        <v>992</v>
      </c>
      <c r="D5801" s="97">
        <f>VLOOKUP(A5801,emop0321!D:E,2,0)</f>
        <v>80.5</v>
      </c>
      <c r="E5801" s="98"/>
      <c r="F5801" s="98"/>
    </row>
    <row r="5802" ht="11.25" customHeight="1">
      <c r="A5802" s="95" t="s">
        <v>11793</v>
      </c>
      <c r="B5802" s="96" t="s">
        <v>11794</v>
      </c>
      <c r="C5802" s="95" t="s">
        <v>992</v>
      </c>
      <c r="D5802" s="97">
        <f>VLOOKUP(A5802,emop0321!D:E,2,0)</f>
        <v>281.09</v>
      </c>
      <c r="E5802" s="98"/>
      <c r="F5802" s="98"/>
    </row>
    <row r="5803" ht="11.25" customHeight="1">
      <c r="A5803" s="95" t="s">
        <v>11795</v>
      </c>
      <c r="B5803" s="96" t="s">
        <v>11796</v>
      </c>
      <c r="C5803" s="95" t="s">
        <v>992</v>
      </c>
      <c r="D5803" s="97">
        <f>VLOOKUP(A5803,emop0321!D:E,2,0)</f>
        <v>445.69</v>
      </c>
      <c r="E5803" s="98"/>
      <c r="F5803" s="98"/>
    </row>
    <row r="5804" ht="11.25" customHeight="1">
      <c r="A5804" s="95" t="s">
        <v>11797</v>
      </c>
      <c r="B5804" s="96" t="s">
        <v>11798</v>
      </c>
      <c r="C5804" s="95" t="s">
        <v>992</v>
      </c>
      <c r="D5804" s="97">
        <f>VLOOKUP(A5804,emop0321!D:E,2,0)</f>
        <v>157.95</v>
      </c>
      <c r="E5804" s="98"/>
      <c r="F5804" s="98"/>
    </row>
    <row r="5805" ht="11.25" customHeight="1">
      <c r="A5805" s="95" t="s">
        <v>11799</v>
      </c>
      <c r="B5805" s="96" t="s">
        <v>11800</v>
      </c>
      <c r="C5805" s="95" t="s">
        <v>992</v>
      </c>
      <c r="D5805" s="97">
        <f>VLOOKUP(A5805,emop0321!D:E,2,0)</f>
        <v>276.36</v>
      </c>
      <c r="E5805" s="98"/>
      <c r="F5805" s="98"/>
    </row>
    <row r="5806" ht="11.25" customHeight="1">
      <c r="A5806" s="95" t="s">
        <v>11801</v>
      </c>
      <c r="B5806" s="96" t="s">
        <v>11802</v>
      </c>
      <c r="C5806" s="95" t="s">
        <v>992</v>
      </c>
      <c r="D5806" s="97">
        <f>VLOOKUP(A5806,emop0321!D:E,2,0)</f>
        <v>287.64</v>
      </c>
      <c r="E5806" s="98"/>
      <c r="F5806" s="98"/>
    </row>
    <row r="5807" ht="11.25" customHeight="1">
      <c r="A5807" s="95" t="s">
        <v>133</v>
      </c>
      <c r="B5807" s="96" t="s">
        <v>11803</v>
      </c>
      <c r="C5807" s="95" t="s">
        <v>992</v>
      </c>
      <c r="D5807" s="97">
        <f>VLOOKUP(A5807,emop0321!D:E,2,0)</f>
        <v>283.8</v>
      </c>
      <c r="E5807" s="98"/>
      <c r="F5807" s="98"/>
    </row>
    <row r="5808" ht="11.25" customHeight="1">
      <c r="A5808" s="95" t="s">
        <v>11804</v>
      </c>
      <c r="B5808" s="96" t="s">
        <v>11805</v>
      </c>
      <c r="C5808" s="95" t="s">
        <v>992</v>
      </c>
      <c r="D5808" s="97">
        <f>VLOOKUP(A5808,emop0321!D:E,2,0)</f>
        <v>310.98</v>
      </c>
      <c r="E5808" s="98"/>
      <c r="F5808" s="98"/>
    </row>
    <row r="5809" ht="11.25" customHeight="1">
      <c r="A5809" s="95" t="s">
        <v>11806</v>
      </c>
      <c r="B5809" s="96" t="s">
        <v>11807</v>
      </c>
      <c r="C5809" s="95" t="s">
        <v>992</v>
      </c>
      <c r="D5809" s="97">
        <f>VLOOKUP(A5809,emop0321!D:E,2,0)</f>
        <v>171.69</v>
      </c>
      <c r="E5809" s="98"/>
      <c r="F5809" s="98"/>
    </row>
    <row r="5810" ht="11.25" customHeight="1">
      <c r="A5810" s="95" t="s">
        <v>130</v>
      </c>
      <c r="B5810" s="96" t="s">
        <v>11808</v>
      </c>
      <c r="C5810" s="95" t="s">
        <v>992</v>
      </c>
      <c r="D5810" s="97">
        <f>VLOOKUP(A5810,emop0321!D:E,2,0)</f>
        <v>414.66</v>
      </c>
      <c r="E5810" s="98"/>
      <c r="F5810" s="98"/>
    </row>
    <row r="5811" ht="11.25" customHeight="1">
      <c r="A5811" s="95" t="s">
        <v>11809</v>
      </c>
      <c r="B5811" s="96" t="s">
        <v>11810</v>
      </c>
      <c r="C5811" s="95" t="s">
        <v>992</v>
      </c>
      <c r="D5811" s="97">
        <f>VLOOKUP(A5811,emop0321!D:E,2,0)</f>
        <v>142.58</v>
      </c>
      <c r="E5811" s="98"/>
      <c r="F5811" s="98"/>
    </row>
    <row r="5812" ht="11.25" customHeight="1">
      <c r="A5812" s="95" t="s">
        <v>11811</v>
      </c>
      <c r="B5812" s="96" t="s">
        <v>11812</v>
      </c>
      <c r="C5812" s="95" t="s">
        <v>992</v>
      </c>
      <c r="D5812" s="97">
        <f>VLOOKUP(A5812,emop0321!D:E,2,0)</f>
        <v>18.95</v>
      </c>
      <c r="E5812" s="98"/>
      <c r="F5812" s="98"/>
    </row>
    <row r="5813" ht="11.25" customHeight="1">
      <c r="A5813" s="95" t="s">
        <v>11813</v>
      </c>
      <c r="B5813" s="96" t="s">
        <v>11814</v>
      </c>
      <c r="C5813" s="95" t="s">
        <v>992</v>
      </c>
      <c r="D5813" s="97">
        <f>VLOOKUP(A5813,emop0321!D:E,2,0)</f>
        <v>148.93</v>
      </c>
      <c r="E5813" s="98"/>
      <c r="F5813" s="98"/>
    </row>
    <row r="5814" ht="11.25" customHeight="1">
      <c r="A5814" s="95" t="s">
        <v>11815</v>
      </c>
      <c r="B5814" s="96" t="s">
        <v>11816</v>
      </c>
      <c r="C5814" s="95" t="s">
        <v>992</v>
      </c>
      <c r="D5814" s="97">
        <f>VLOOKUP(A5814,emop0321!D:E,2,0)</f>
        <v>77.73</v>
      </c>
      <c r="E5814" s="98"/>
      <c r="F5814" s="98"/>
    </row>
    <row r="5815" ht="11.25" customHeight="1">
      <c r="A5815" s="95" t="s">
        <v>11817</v>
      </c>
      <c r="B5815" s="96" t="s">
        <v>11818</v>
      </c>
      <c r="C5815" s="95" t="s">
        <v>361</v>
      </c>
      <c r="D5815" s="97">
        <f>VLOOKUP(A5815,emop0321!D:E,2,0)</f>
        <v>23.5</v>
      </c>
      <c r="E5815" s="98"/>
      <c r="F5815" s="98"/>
    </row>
    <row r="5816" ht="11.25" customHeight="1">
      <c r="A5816" s="95" t="s">
        <v>11819</v>
      </c>
      <c r="B5816" s="96" t="s">
        <v>11820</v>
      </c>
      <c r="C5816" s="95" t="s">
        <v>361</v>
      </c>
      <c r="D5816" s="97">
        <f>VLOOKUP(A5816,emop0321!D:E,2,0)</f>
        <v>18.16</v>
      </c>
      <c r="E5816" s="98"/>
      <c r="F5816" s="98"/>
    </row>
    <row r="5817" ht="11.25" customHeight="1">
      <c r="A5817" s="95" t="s">
        <v>11821</v>
      </c>
      <c r="B5817" s="96" t="s">
        <v>11822</v>
      </c>
      <c r="C5817" s="95" t="s">
        <v>992</v>
      </c>
      <c r="D5817" s="97">
        <f>VLOOKUP(A5817,emop0321!D:E,2,0)</f>
        <v>104.04</v>
      </c>
      <c r="E5817" s="98"/>
      <c r="F5817" s="98"/>
    </row>
    <row r="5818" ht="11.25" customHeight="1">
      <c r="A5818" s="95" t="s">
        <v>11823</v>
      </c>
      <c r="B5818" s="96" t="s">
        <v>11824</v>
      </c>
      <c r="C5818" s="95" t="s">
        <v>992</v>
      </c>
      <c r="D5818" s="97">
        <f>VLOOKUP(A5818,emop0321!D:E,2,0)</f>
        <v>99.27</v>
      </c>
      <c r="E5818" s="98"/>
      <c r="F5818" s="98"/>
    </row>
    <row r="5819" ht="11.25" customHeight="1">
      <c r="A5819" s="95" t="s">
        <v>11825</v>
      </c>
      <c r="B5819" s="96" t="s">
        <v>11826</v>
      </c>
      <c r="C5819" s="95" t="s">
        <v>992</v>
      </c>
      <c r="D5819" s="97">
        <f>VLOOKUP(A5819,emop0321!D:E,2,0)</f>
        <v>5.09</v>
      </c>
      <c r="E5819" s="98"/>
      <c r="F5819" s="98"/>
    </row>
    <row r="5820" ht="11.25" customHeight="1">
      <c r="A5820" s="95" t="s">
        <v>11827</v>
      </c>
      <c r="B5820" s="96" t="s">
        <v>11828</v>
      </c>
      <c r="C5820" s="95" t="s">
        <v>992</v>
      </c>
      <c r="D5820" s="97">
        <f>VLOOKUP(A5820,emop0321!D:E,2,0)</f>
        <v>10.48</v>
      </c>
      <c r="E5820" s="98"/>
      <c r="F5820" s="98"/>
    </row>
    <row r="5821" ht="11.25" customHeight="1">
      <c r="A5821" s="95" t="s">
        <v>11829</v>
      </c>
      <c r="B5821" s="96" t="s">
        <v>11830</v>
      </c>
      <c r="C5821" s="95" t="s">
        <v>992</v>
      </c>
      <c r="D5821" s="97">
        <f>VLOOKUP(A5821,emop0321!D:E,2,0)</f>
        <v>4.15</v>
      </c>
      <c r="E5821" s="98"/>
      <c r="F5821" s="98"/>
    </row>
    <row r="5822" ht="11.25" customHeight="1">
      <c r="A5822" s="95" t="s">
        <v>11831</v>
      </c>
      <c r="B5822" s="96" t="s">
        <v>11832</v>
      </c>
      <c r="C5822" s="95" t="s">
        <v>992</v>
      </c>
      <c r="D5822" s="97">
        <f>VLOOKUP(A5822,emop0321!D:E,2,0)</f>
        <v>9.84</v>
      </c>
      <c r="E5822" s="98"/>
      <c r="F5822" s="98"/>
    </row>
    <row r="5823" ht="11.25" customHeight="1">
      <c r="A5823" s="95" t="s">
        <v>11833</v>
      </c>
      <c r="B5823" s="96" t="s">
        <v>11834</v>
      </c>
      <c r="C5823" s="95" t="s">
        <v>992</v>
      </c>
      <c r="D5823" s="97">
        <f>VLOOKUP(A5823,emop0321!D:E,2,0)</f>
        <v>25.79</v>
      </c>
      <c r="E5823" s="98"/>
      <c r="F5823" s="98"/>
    </row>
    <row r="5824" ht="11.25" customHeight="1">
      <c r="A5824" s="95" t="s">
        <v>11835</v>
      </c>
      <c r="B5824" s="96" t="s">
        <v>11836</v>
      </c>
      <c r="C5824" s="95" t="s">
        <v>992</v>
      </c>
      <c r="D5824" s="97">
        <f>VLOOKUP(A5824,emop0321!D:E,2,0)</f>
        <v>25.25</v>
      </c>
      <c r="E5824" s="98"/>
      <c r="F5824" s="98"/>
    </row>
    <row r="5825" ht="11.25" customHeight="1">
      <c r="A5825" s="95" t="s">
        <v>11837</v>
      </c>
      <c r="B5825" s="96" t="s">
        <v>11838</v>
      </c>
      <c r="C5825" s="95" t="s">
        <v>992</v>
      </c>
      <c r="D5825" s="97">
        <f>VLOOKUP(A5825,emop0321!D:E,2,0)</f>
        <v>24.43</v>
      </c>
      <c r="E5825" s="98"/>
      <c r="F5825" s="98"/>
    </row>
    <row r="5826" ht="11.25" customHeight="1">
      <c r="A5826" s="95" t="s">
        <v>11839</v>
      </c>
      <c r="B5826" s="96" t="s">
        <v>11840</v>
      </c>
      <c r="C5826" s="95" t="s">
        <v>992</v>
      </c>
      <c r="D5826" s="97">
        <f>VLOOKUP(A5826,emop0321!D:E,2,0)</f>
        <v>26.91</v>
      </c>
      <c r="E5826" s="98"/>
      <c r="F5826" s="98"/>
    </row>
    <row r="5827" ht="11.25" customHeight="1">
      <c r="A5827" s="95" t="s">
        <v>11841</v>
      </c>
      <c r="B5827" s="96" t="s">
        <v>11842</v>
      </c>
      <c r="C5827" s="95" t="s">
        <v>992</v>
      </c>
      <c r="D5827" s="97">
        <f>VLOOKUP(A5827,emop0321!D:E,2,0)</f>
        <v>24.08</v>
      </c>
      <c r="E5827" s="98"/>
      <c r="F5827" s="98"/>
    </row>
    <row r="5828" ht="11.25" customHeight="1">
      <c r="A5828" s="95" t="s">
        <v>11843</v>
      </c>
      <c r="B5828" s="96" t="s">
        <v>11844</v>
      </c>
      <c r="C5828" s="95" t="s">
        <v>992</v>
      </c>
      <c r="D5828" s="97">
        <f>VLOOKUP(A5828,emop0321!D:E,2,0)</f>
        <v>33.34</v>
      </c>
      <c r="E5828" s="98"/>
      <c r="F5828" s="98"/>
    </row>
    <row r="5829" ht="11.25" customHeight="1">
      <c r="A5829" s="95" t="s">
        <v>11845</v>
      </c>
      <c r="B5829" s="96" t="s">
        <v>11846</v>
      </c>
      <c r="C5829" s="95" t="s">
        <v>992</v>
      </c>
      <c r="D5829" s="97">
        <f>VLOOKUP(A5829,emop0321!D:E,2,0)</f>
        <v>23.94</v>
      </c>
      <c r="E5829" s="98"/>
      <c r="F5829" s="98"/>
    </row>
    <row r="5830" ht="11.25" customHeight="1">
      <c r="A5830" s="95" t="s">
        <v>11847</v>
      </c>
      <c r="B5830" s="96" t="s">
        <v>11848</v>
      </c>
      <c r="C5830" s="95" t="s">
        <v>992</v>
      </c>
      <c r="D5830" s="97">
        <f>VLOOKUP(A5830,emop0321!D:E,2,0)</f>
        <v>18.84</v>
      </c>
      <c r="E5830" s="98"/>
      <c r="F5830" s="98"/>
    </row>
    <row r="5831" ht="11.25" customHeight="1">
      <c r="A5831" s="95" t="s">
        <v>11849</v>
      </c>
      <c r="B5831" s="96" t="s">
        <v>11850</v>
      </c>
      <c r="C5831" s="95" t="s">
        <v>992</v>
      </c>
      <c r="D5831" s="97">
        <f>VLOOKUP(A5831,emop0321!D:E,2,0)</f>
        <v>25.78</v>
      </c>
      <c r="E5831" s="98"/>
      <c r="F5831" s="98"/>
    </row>
    <row r="5832" ht="11.25" customHeight="1">
      <c r="A5832" s="95" t="s">
        <v>11851</v>
      </c>
      <c r="B5832" s="96" t="s">
        <v>11852</v>
      </c>
      <c r="C5832" s="95" t="s">
        <v>992</v>
      </c>
      <c r="D5832" s="97">
        <f>VLOOKUP(A5832,emop0321!D:E,2,0)</f>
        <v>20.68</v>
      </c>
      <c r="E5832" s="98"/>
      <c r="F5832" s="98"/>
    </row>
    <row r="5833" ht="11.25" customHeight="1">
      <c r="A5833" s="95" t="s">
        <v>11853</v>
      </c>
      <c r="B5833" s="96" t="s">
        <v>11854</v>
      </c>
      <c r="C5833" s="95" t="s">
        <v>992</v>
      </c>
      <c r="D5833" s="97">
        <f>VLOOKUP(A5833,emop0321!D:E,2,0)</f>
        <v>32.89</v>
      </c>
      <c r="E5833" s="98"/>
      <c r="F5833" s="98"/>
    </row>
    <row r="5834" ht="11.25" customHeight="1">
      <c r="A5834" s="95" t="s">
        <v>11855</v>
      </c>
      <c r="B5834" s="96" t="s">
        <v>11856</v>
      </c>
      <c r="C5834" s="95" t="s">
        <v>992</v>
      </c>
      <c r="D5834" s="97">
        <f>VLOOKUP(A5834,emop0321!D:E,2,0)</f>
        <v>29.86</v>
      </c>
      <c r="E5834" s="98"/>
      <c r="F5834" s="98"/>
    </row>
    <row r="5835" ht="11.25" customHeight="1">
      <c r="A5835" s="95" t="s">
        <v>11857</v>
      </c>
      <c r="B5835" s="96" t="s">
        <v>11858</v>
      </c>
      <c r="C5835" s="95" t="s">
        <v>992</v>
      </c>
      <c r="D5835" s="97">
        <f>VLOOKUP(A5835,emop0321!D:E,2,0)</f>
        <v>29</v>
      </c>
      <c r="E5835" s="98"/>
      <c r="F5835" s="98"/>
    </row>
    <row r="5836" ht="11.25" customHeight="1">
      <c r="A5836" s="95" t="s">
        <v>71</v>
      </c>
      <c r="B5836" s="96" t="s">
        <v>11859</v>
      </c>
      <c r="C5836" s="95" t="s">
        <v>992</v>
      </c>
      <c r="D5836" s="97">
        <f>VLOOKUP(A5836,emop0321!D:E,2,0)</f>
        <v>25.9</v>
      </c>
      <c r="E5836" s="98"/>
      <c r="F5836" s="98"/>
    </row>
    <row r="5837" ht="11.25" customHeight="1">
      <c r="A5837" s="95" t="s">
        <v>11860</v>
      </c>
      <c r="B5837" s="96" t="s">
        <v>11861</v>
      </c>
      <c r="C5837" s="95" t="s">
        <v>992</v>
      </c>
      <c r="D5837" s="97">
        <f>VLOOKUP(A5837,emop0321!D:E,2,0)</f>
        <v>14.99</v>
      </c>
      <c r="E5837" s="98"/>
      <c r="F5837" s="98"/>
    </row>
    <row r="5838" ht="11.25" customHeight="1">
      <c r="A5838" s="95" t="s">
        <v>11862</v>
      </c>
      <c r="B5838" s="96" t="s">
        <v>11863</v>
      </c>
      <c r="C5838" s="95" t="s">
        <v>992</v>
      </c>
      <c r="D5838" s="97">
        <f>VLOOKUP(A5838,emop0321!D:E,2,0)</f>
        <v>20.24</v>
      </c>
      <c r="E5838" s="98"/>
      <c r="F5838" s="98"/>
    </row>
    <row r="5839" ht="11.25" customHeight="1">
      <c r="A5839" s="95" t="s">
        <v>11864</v>
      </c>
      <c r="B5839" s="96" t="s">
        <v>11865</v>
      </c>
      <c r="C5839" s="95" t="s">
        <v>992</v>
      </c>
      <c r="D5839" s="97">
        <f>VLOOKUP(A5839,emop0321!D:E,2,0)</f>
        <v>16.07</v>
      </c>
      <c r="E5839" s="98"/>
      <c r="F5839" s="98"/>
    </row>
    <row r="5840" ht="11.25" customHeight="1">
      <c r="A5840" s="95" t="s">
        <v>11866</v>
      </c>
      <c r="B5840" s="96" t="s">
        <v>11867</v>
      </c>
      <c r="C5840" s="95" t="s">
        <v>992</v>
      </c>
      <c r="D5840" s="97">
        <f>VLOOKUP(A5840,emop0321!D:E,2,0)</f>
        <v>11.9</v>
      </c>
      <c r="E5840" s="98"/>
      <c r="F5840" s="98"/>
    </row>
    <row r="5841" ht="11.25" customHeight="1">
      <c r="A5841" s="95" t="s">
        <v>11868</v>
      </c>
      <c r="B5841" s="96" t="s">
        <v>11869</v>
      </c>
      <c r="C5841" s="95" t="s">
        <v>992</v>
      </c>
      <c r="D5841" s="97">
        <f>VLOOKUP(A5841,emop0321!D:E,2,0)</f>
        <v>30.99</v>
      </c>
      <c r="E5841" s="98"/>
      <c r="F5841" s="98"/>
    </row>
    <row r="5842" ht="11.25" customHeight="1">
      <c r="A5842" s="95" t="s">
        <v>11870</v>
      </c>
      <c r="B5842" s="96" t="s">
        <v>11871</v>
      </c>
      <c r="C5842" s="95" t="s">
        <v>992</v>
      </c>
      <c r="D5842" s="97">
        <f>VLOOKUP(A5842,emop0321!D:E,2,0)</f>
        <v>27.25</v>
      </c>
      <c r="E5842" s="98"/>
      <c r="F5842" s="98"/>
    </row>
    <row r="5843" ht="11.25" customHeight="1">
      <c r="A5843" s="95" t="s">
        <v>11872</v>
      </c>
      <c r="B5843" s="96" t="s">
        <v>11873</v>
      </c>
      <c r="C5843" s="95" t="s">
        <v>992</v>
      </c>
      <c r="D5843" s="97">
        <f>VLOOKUP(A5843,emop0321!D:E,2,0)</f>
        <v>30.19</v>
      </c>
      <c r="E5843" s="98"/>
      <c r="F5843" s="98"/>
    </row>
    <row r="5844" ht="11.25" customHeight="1">
      <c r="A5844" s="95" t="s">
        <v>11874</v>
      </c>
      <c r="B5844" s="96" t="s">
        <v>11875</v>
      </c>
      <c r="C5844" s="95" t="s">
        <v>992</v>
      </c>
      <c r="D5844" s="97">
        <f>VLOOKUP(A5844,emop0321!D:E,2,0)</f>
        <v>26.86</v>
      </c>
      <c r="E5844" s="98"/>
      <c r="F5844" s="98"/>
    </row>
    <row r="5845" ht="11.25" customHeight="1">
      <c r="A5845" s="95" t="s">
        <v>77</v>
      </c>
      <c r="B5845" s="96" t="s">
        <v>11876</v>
      </c>
      <c r="C5845" s="95" t="s">
        <v>992</v>
      </c>
      <c r="D5845" s="97">
        <f>VLOOKUP(A5845,emop0321!D:E,2,0)</f>
        <v>26.09</v>
      </c>
      <c r="E5845" s="98"/>
      <c r="F5845" s="98"/>
    </row>
    <row r="5846" ht="11.25" customHeight="1">
      <c r="A5846" s="95" t="s">
        <v>11877</v>
      </c>
      <c r="B5846" s="96" t="s">
        <v>11878</v>
      </c>
      <c r="C5846" s="95" t="s">
        <v>992</v>
      </c>
      <c r="D5846" s="97">
        <f>VLOOKUP(A5846,emop0321!D:E,2,0)</f>
        <v>23.08</v>
      </c>
      <c r="E5846" s="98"/>
      <c r="F5846" s="98"/>
    </row>
    <row r="5847" ht="11.25" customHeight="1">
      <c r="A5847" s="95" t="s">
        <v>11879</v>
      </c>
      <c r="B5847" s="96" t="s">
        <v>11880</v>
      </c>
      <c r="C5847" s="95" t="s">
        <v>992</v>
      </c>
      <c r="D5847" s="97">
        <f>VLOOKUP(A5847,emop0321!D:E,2,0)</f>
        <v>29.33</v>
      </c>
      <c r="E5847" s="98"/>
      <c r="F5847" s="98"/>
    </row>
    <row r="5848" ht="11.25" customHeight="1">
      <c r="A5848" s="95" t="s">
        <v>11881</v>
      </c>
      <c r="B5848" s="96" t="s">
        <v>11882</v>
      </c>
      <c r="C5848" s="95" t="s">
        <v>992</v>
      </c>
      <c r="D5848" s="97">
        <f>VLOOKUP(A5848,emop0321!D:E,2,0)</f>
        <v>37.33</v>
      </c>
      <c r="E5848" s="98"/>
      <c r="F5848" s="98"/>
    </row>
    <row r="5849" ht="11.25" customHeight="1">
      <c r="A5849" s="95" t="s">
        <v>11883</v>
      </c>
      <c r="B5849" s="96" t="s">
        <v>11884</v>
      </c>
      <c r="C5849" s="95" t="s">
        <v>992</v>
      </c>
      <c r="D5849" s="97">
        <f>VLOOKUP(A5849,emop0321!D:E,2,0)</f>
        <v>42.43</v>
      </c>
      <c r="E5849" s="98"/>
      <c r="F5849" s="98"/>
    </row>
    <row r="5850" ht="11.25" customHeight="1">
      <c r="A5850" s="95" t="s">
        <v>11885</v>
      </c>
      <c r="B5850" s="96" t="s">
        <v>11886</v>
      </c>
      <c r="C5850" s="95" t="s">
        <v>992</v>
      </c>
      <c r="D5850" s="97">
        <f>VLOOKUP(A5850,emop0321!D:E,2,0)</f>
        <v>24.01</v>
      </c>
      <c r="E5850" s="98"/>
      <c r="F5850" s="98"/>
    </row>
    <row r="5851" ht="11.25" customHeight="1">
      <c r="A5851" s="95" t="s">
        <v>11887</v>
      </c>
      <c r="B5851" s="96" t="s">
        <v>11888</v>
      </c>
      <c r="C5851" s="95" t="s">
        <v>992</v>
      </c>
      <c r="D5851" s="97">
        <f>VLOOKUP(A5851,emop0321!D:E,2,0)</f>
        <v>40.24</v>
      </c>
      <c r="E5851" s="98"/>
      <c r="F5851" s="98"/>
    </row>
    <row r="5852" ht="11.25" customHeight="1">
      <c r="A5852" s="95" t="s">
        <v>11889</v>
      </c>
      <c r="B5852" s="96" t="s">
        <v>11890</v>
      </c>
      <c r="C5852" s="95" t="s">
        <v>992</v>
      </c>
      <c r="D5852" s="97">
        <f>VLOOKUP(A5852,emop0321!D:E,2,0)</f>
        <v>38.13</v>
      </c>
      <c r="E5852" s="98"/>
      <c r="F5852" s="98"/>
    </row>
    <row r="5853" ht="11.25" customHeight="1">
      <c r="A5853" s="95" t="s">
        <v>11891</v>
      </c>
      <c r="B5853" s="96" t="s">
        <v>11892</v>
      </c>
      <c r="C5853" s="95" t="s">
        <v>992</v>
      </c>
      <c r="D5853" s="97">
        <f>VLOOKUP(A5853,emop0321!D:E,2,0)</f>
        <v>47.47</v>
      </c>
      <c r="E5853" s="98"/>
      <c r="F5853" s="98"/>
    </row>
    <row r="5854" ht="11.25" customHeight="1">
      <c r="A5854" s="95" t="s">
        <v>11893</v>
      </c>
      <c r="B5854" s="96" t="s">
        <v>11894</v>
      </c>
      <c r="C5854" s="95" t="s">
        <v>992</v>
      </c>
      <c r="D5854" s="97">
        <f>VLOOKUP(A5854,emop0321!D:E,2,0)</f>
        <v>46.21</v>
      </c>
      <c r="E5854" s="98"/>
      <c r="F5854" s="98"/>
    </row>
    <row r="5855" ht="11.25" customHeight="1">
      <c r="A5855" s="95" t="s">
        <v>11895</v>
      </c>
      <c r="B5855" s="96" t="s">
        <v>11896</v>
      </c>
      <c r="C5855" s="95" t="s">
        <v>992</v>
      </c>
      <c r="D5855" s="97">
        <f>VLOOKUP(A5855,emop0321!D:E,2,0)</f>
        <v>42.44</v>
      </c>
      <c r="E5855" s="98"/>
      <c r="F5855" s="98"/>
    </row>
    <row r="5856" ht="11.25" customHeight="1">
      <c r="A5856" s="95" t="s">
        <v>11897</v>
      </c>
      <c r="B5856" s="96" t="s">
        <v>11898</v>
      </c>
      <c r="C5856" s="95" t="s">
        <v>992</v>
      </c>
      <c r="D5856" s="97">
        <f>VLOOKUP(A5856,emop0321!D:E,2,0)</f>
        <v>44.79</v>
      </c>
      <c r="E5856" s="98"/>
      <c r="F5856" s="98"/>
    </row>
    <row r="5857" ht="11.25" customHeight="1">
      <c r="A5857" s="95" t="s">
        <v>11899</v>
      </c>
      <c r="B5857" s="96" t="s">
        <v>11900</v>
      </c>
      <c r="C5857" s="95" t="s">
        <v>992</v>
      </c>
      <c r="D5857" s="97">
        <f>VLOOKUP(A5857,emop0321!D:E,2,0)</f>
        <v>43.8</v>
      </c>
      <c r="E5857" s="98"/>
      <c r="F5857" s="98"/>
    </row>
    <row r="5858" ht="11.25" customHeight="1">
      <c r="A5858" s="95" t="s">
        <v>11901</v>
      </c>
      <c r="B5858" s="96" t="s">
        <v>11902</v>
      </c>
      <c r="C5858" s="95" t="s">
        <v>992</v>
      </c>
      <c r="D5858" s="97">
        <f>VLOOKUP(A5858,emop0321!D:E,2,0)</f>
        <v>40.96</v>
      </c>
      <c r="E5858" s="98"/>
      <c r="F5858" s="98"/>
    </row>
    <row r="5859" ht="11.25" customHeight="1">
      <c r="A5859" s="95" t="s">
        <v>11903</v>
      </c>
      <c r="B5859" s="96" t="s">
        <v>11904</v>
      </c>
      <c r="C5859" s="95" t="s">
        <v>992</v>
      </c>
      <c r="D5859" s="97">
        <f>VLOOKUP(A5859,emop0321!D:E,2,0)</f>
        <v>35.76</v>
      </c>
      <c r="E5859" s="98"/>
      <c r="F5859" s="98"/>
    </row>
    <row r="5860" ht="11.25" customHeight="1">
      <c r="A5860" s="95" t="s">
        <v>11905</v>
      </c>
      <c r="B5860" s="96" t="s">
        <v>11906</v>
      </c>
      <c r="C5860" s="95" t="s">
        <v>992</v>
      </c>
      <c r="D5860" s="97">
        <f>VLOOKUP(A5860,emop0321!D:E,2,0)</f>
        <v>15.92</v>
      </c>
      <c r="E5860" s="98"/>
      <c r="F5860" s="98"/>
    </row>
    <row r="5861" ht="11.25" customHeight="1">
      <c r="A5861" s="95" t="s">
        <v>11907</v>
      </c>
      <c r="B5861" s="96" t="s">
        <v>11908</v>
      </c>
      <c r="C5861" s="95" t="s">
        <v>992</v>
      </c>
      <c r="D5861" s="97">
        <f>VLOOKUP(A5861,emop0321!D:E,2,0)</f>
        <v>17.16</v>
      </c>
      <c r="E5861" s="98"/>
      <c r="F5861" s="98"/>
    </row>
    <row r="5862" ht="11.25" customHeight="1">
      <c r="A5862" s="95" t="s">
        <v>11909</v>
      </c>
      <c r="B5862" s="96" t="s">
        <v>11910</v>
      </c>
      <c r="C5862" s="95" t="s">
        <v>992</v>
      </c>
      <c r="D5862" s="97">
        <f>VLOOKUP(A5862,emop0321!D:E,2,0)</f>
        <v>20.54</v>
      </c>
      <c r="E5862" s="98"/>
      <c r="F5862" s="98"/>
    </row>
    <row r="5863" ht="11.25" customHeight="1">
      <c r="A5863" s="95" t="s">
        <v>11911</v>
      </c>
      <c r="B5863" s="96" t="s">
        <v>11912</v>
      </c>
      <c r="C5863" s="95" t="s">
        <v>992</v>
      </c>
      <c r="D5863" s="97">
        <f>VLOOKUP(A5863,emop0321!D:E,2,0)</f>
        <v>17.66</v>
      </c>
      <c r="E5863" s="98"/>
      <c r="F5863" s="98"/>
    </row>
    <row r="5864" ht="11.25" customHeight="1">
      <c r="A5864" s="95" t="s">
        <v>11913</v>
      </c>
      <c r="B5864" s="96" t="s">
        <v>11914</v>
      </c>
      <c r="C5864" s="95" t="s">
        <v>992</v>
      </c>
      <c r="D5864" s="97">
        <f>VLOOKUP(A5864,emop0321!D:E,2,0)</f>
        <v>22.37</v>
      </c>
      <c r="E5864" s="98"/>
      <c r="F5864" s="98"/>
    </row>
    <row r="5865" ht="11.25" customHeight="1">
      <c r="A5865" s="95" t="s">
        <v>11915</v>
      </c>
      <c r="B5865" s="96" t="s">
        <v>11916</v>
      </c>
      <c r="C5865" s="95" t="s">
        <v>992</v>
      </c>
      <c r="D5865" s="97">
        <f>VLOOKUP(A5865,emop0321!D:E,2,0)</f>
        <v>19.42</v>
      </c>
      <c r="E5865" s="98"/>
      <c r="F5865" s="98"/>
    </row>
    <row r="5866" ht="11.25" customHeight="1">
      <c r="A5866" s="95" t="s">
        <v>11917</v>
      </c>
      <c r="B5866" s="96" t="s">
        <v>11918</v>
      </c>
      <c r="C5866" s="95" t="s">
        <v>992</v>
      </c>
      <c r="D5866" s="97">
        <f>VLOOKUP(A5866,emop0321!D:E,2,0)</f>
        <v>36.32</v>
      </c>
      <c r="E5866" s="98"/>
      <c r="F5866" s="98"/>
    </row>
    <row r="5867" ht="11.25" customHeight="1">
      <c r="A5867" s="95" t="s">
        <v>11919</v>
      </c>
      <c r="B5867" s="96" t="s">
        <v>11920</v>
      </c>
      <c r="C5867" s="95" t="s">
        <v>992</v>
      </c>
      <c r="D5867" s="97">
        <f>VLOOKUP(A5867,emop0321!D:E,2,0)</f>
        <v>42.48</v>
      </c>
      <c r="E5867" s="98"/>
      <c r="F5867" s="98"/>
    </row>
    <row r="5868" ht="11.25" customHeight="1">
      <c r="A5868" s="95" t="s">
        <v>11921</v>
      </c>
      <c r="B5868" s="96" t="s">
        <v>11922</v>
      </c>
      <c r="C5868" s="95" t="s">
        <v>361</v>
      </c>
      <c r="D5868" s="97">
        <f>VLOOKUP(A5868,emop0321!D:E,2,0)</f>
        <v>13.23</v>
      </c>
      <c r="E5868" s="98"/>
      <c r="F5868" s="98"/>
    </row>
    <row r="5869" ht="11.25" customHeight="1">
      <c r="A5869" s="95" t="s">
        <v>11923</v>
      </c>
      <c r="B5869" s="96" t="s">
        <v>11924</v>
      </c>
      <c r="C5869" s="95" t="s">
        <v>361</v>
      </c>
      <c r="D5869" s="97">
        <f>VLOOKUP(A5869,emop0321!D:E,2,0)</f>
        <v>14.02</v>
      </c>
      <c r="E5869" s="98"/>
      <c r="F5869" s="98"/>
    </row>
    <row r="5870" ht="11.25" customHeight="1">
      <c r="A5870" s="95" t="s">
        <v>11925</v>
      </c>
      <c r="B5870" s="96" t="s">
        <v>11926</v>
      </c>
      <c r="C5870" s="95" t="s">
        <v>361</v>
      </c>
      <c r="D5870" s="97">
        <f>VLOOKUP(A5870,emop0321!D:E,2,0)</f>
        <v>13.93</v>
      </c>
      <c r="E5870" s="98"/>
      <c r="F5870" s="98"/>
    </row>
    <row r="5871" ht="11.25" customHeight="1">
      <c r="A5871" s="95" t="s">
        <v>11927</v>
      </c>
      <c r="B5871" s="96" t="s">
        <v>11928</v>
      </c>
      <c r="C5871" s="95" t="s">
        <v>514</v>
      </c>
      <c r="D5871" s="97">
        <f>VLOOKUP(A5871,emop0321!D:E,2,0)</f>
        <v>802.2</v>
      </c>
      <c r="E5871" s="98"/>
      <c r="F5871" s="98"/>
    </row>
    <row r="5872" ht="11.25" customHeight="1">
      <c r="A5872" s="95" t="s">
        <v>11929</v>
      </c>
      <c r="B5872" s="96" t="s">
        <v>11930</v>
      </c>
      <c r="C5872" s="95" t="s">
        <v>514</v>
      </c>
      <c r="D5872" s="97">
        <f>VLOOKUP(A5872,emop0321!D:E,2,0)</f>
        <v>745.8</v>
      </c>
      <c r="E5872" s="98"/>
      <c r="F5872" s="98"/>
    </row>
    <row r="5873" ht="11.25" customHeight="1">
      <c r="A5873" s="95" t="s">
        <v>11931</v>
      </c>
      <c r="B5873" s="96" t="s">
        <v>11932</v>
      </c>
      <c r="C5873" s="95" t="s">
        <v>992</v>
      </c>
      <c r="D5873" s="97">
        <f>VLOOKUP(A5873,emop0321!D:E,2,0)</f>
        <v>9.69</v>
      </c>
      <c r="E5873" s="98"/>
      <c r="F5873" s="98"/>
    </row>
    <row r="5874" ht="11.25" customHeight="1">
      <c r="A5874" s="95" t="s">
        <v>11933</v>
      </c>
      <c r="B5874" s="96" t="s">
        <v>11934</v>
      </c>
      <c r="C5874" s="95" t="s">
        <v>992</v>
      </c>
      <c r="D5874" s="97">
        <f>VLOOKUP(A5874,emop0321!D:E,2,0)</f>
        <v>27.48</v>
      </c>
      <c r="E5874" s="98"/>
      <c r="F5874" s="98"/>
    </row>
    <row r="5875" ht="11.25" customHeight="1">
      <c r="A5875" s="95" t="s">
        <v>11935</v>
      </c>
      <c r="B5875" s="96" t="s">
        <v>11936</v>
      </c>
      <c r="C5875" s="95" t="s">
        <v>992</v>
      </c>
      <c r="D5875" s="97">
        <f>VLOOKUP(A5875,emop0321!D:E,2,0)</f>
        <v>51.32</v>
      </c>
      <c r="E5875" s="98"/>
      <c r="F5875" s="98"/>
    </row>
    <row r="5876" ht="11.25" customHeight="1">
      <c r="A5876" s="95" t="s">
        <v>11937</v>
      </c>
      <c r="B5876" s="96" t="s">
        <v>11938</v>
      </c>
      <c r="C5876" s="95" t="s">
        <v>992</v>
      </c>
      <c r="D5876" s="97">
        <f>VLOOKUP(A5876,emop0321!D:E,2,0)</f>
        <v>164.99</v>
      </c>
      <c r="E5876" s="98"/>
      <c r="F5876" s="98"/>
    </row>
    <row r="5877" ht="11.25" customHeight="1">
      <c r="A5877" s="95" t="s">
        <v>11939</v>
      </c>
      <c r="B5877" s="96" t="s">
        <v>11940</v>
      </c>
      <c r="C5877" s="95" t="s">
        <v>992</v>
      </c>
      <c r="D5877" s="97">
        <f>VLOOKUP(A5877,emop0321!D:E,2,0)</f>
        <v>230.76</v>
      </c>
      <c r="E5877" s="98"/>
      <c r="F5877" s="98"/>
    </row>
    <row r="5878" ht="11.25" customHeight="1">
      <c r="A5878" s="95" t="s">
        <v>11941</v>
      </c>
      <c r="B5878" s="96" t="s">
        <v>11942</v>
      </c>
      <c r="C5878" s="95" t="s">
        <v>992</v>
      </c>
      <c r="D5878" s="97">
        <f>VLOOKUP(A5878,emop0321!D:E,2,0)</f>
        <v>128.48</v>
      </c>
      <c r="E5878" s="98"/>
      <c r="F5878" s="98"/>
    </row>
    <row r="5879" ht="11.25" customHeight="1">
      <c r="A5879" s="95" t="s">
        <v>11943</v>
      </c>
      <c r="B5879" s="96" t="s">
        <v>11944</v>
      </c>
      <c r="C5879" s="95" t="s">
        <v>992</v>
      </c>
      <c r="D5879" s="97">
        <f>VLOOKUP(A5879,emop0321!D:E,2,0)</f>
        <v>203.71</v>
      </c>
      <c r="E5879" s="98"/>
      <c r="F5879" s="98"/>
    </row>
    <row r="5880" ht="11.25" customHeight="1">
      <c r="A5880" s="95" t="s">
        <v>11945</v>
      </c>
      <c r="B5880" s="96" t="s">
        <v>11946</v>
      </c>
      <c r="C5880" s="95" t="s">
        <v>992</v>
      </c>
      <c r="D5880" s="97">
        <f>VLOOKUP(A5880,emop0321!D:E,2,0)</f>
        <v>117.22</v>
      </c>
      <c r="E5880" s="98"/>
      <c r="F5880" s="98"/>
    </row>
    <row r="5881" ht="11.25" customHeight="1">
      <c r="A5881" s="95" t="s">
        <v>11947</v>
      </c>
      <c r="B5881" s="96" t="s">
        <v>11948</v>
      </c>
      <c r="C5881" s="95" t="s">
        <v>992</v>
      </c>
      <c r="D5881" s="97">
        <f>VLOOKUP(A5881,emop0321!D:E,2,0)</f>
        <v>127.63</v>
      </c>
      <c r="E5881" s="98"/>
      <c r="F5881" s="98"/>
    </row>
    <row r="5882" ht="11.25" customHeight="1">
      <c r="A5882" s="95" t="s">
        <v>11949</v>
      </c>
      <c r="B5882" s="96" t="s">
        <v>11950</v>
      </c>
      <c r="C5882" s="95" t="s">
        <v>992</v>
      </c>
      <c r="D5882" s="97">
        <f>VLOOKUP(A5882,emop0321!D:E,2,0)</f>
        <v>117.53</v>
      </c>
      <c r="E5882" s="98"/>
      <c r="F5882" s="98"/>
    </row>
    <row r="5883" ht="11.25" customHeight="1">
      <c r="A5883" s="95" t="s">
        <v>11951</v>
      </c>
      <c r="B5883" s="96" t="s">
        <v>11952</v>
      </c>
      <c r="C5883" s="95" t="s">
        <v>992</v>
      </c>
      <c r="D5883" s="97">
        <f>VLOOKUP(A5883,emop0321!D:E,2,0)</f>
        <v>89.18</v>
      </c>
      <c r="E5883" s="98"/>
      <c r="F5883" s="98"/>
    </row>
    <row r="5884" ht="11.25" customHeight="1">
      <c r="A5884" s="95" t="s">
        <v>11953</v>
      </c>
      <c r="B5884" s="96" t="s">
        <v>11954</v>
      </c>
      <c r="C5884" s="95" t="s">
        <v>992</v>
      </c>
      <c r="D5884" s="97">
        <f>VLOOKUP(A5884,emop0321!D:E,2,0)</f>
        <v>68.18</v>
      </c>
      <c r="E5884" s="98"/>
      <c r="F5884" s="98"/>
    </row>
    <row r="5885" ht="11.25" customHeight="1">
      <c r="A5885" s="95" t="s">
        <v>11955</v>
      </c>
      <c r="B5885" s="96" t="s">
        <v>11956</v>
      </c>
      <c r="C5885" s="95" t="s">
        <v>992</v>
      </c>
      <c r="D5885" s="97">
        <f>VLOOKUP(A5885,emop0321!D:E,2,0)</f>
        <v>215.27</v>
      </c>
      <c r="E5885" s="98"/>
      <c r="F5885" s="98"/>
    </row>
    <row r="5886" ht="11.25" customHeight="1">
      <c r="A5886" s="95" t="s">
        <v>11957</v>
      </c>
      <c r="B5886" s="96" t="s">
        <v>11958</v>
      </c>
      <c r="C5886" s="95" t="s">
        <v>992</v>
      </c>
      <c r="D5886" s="97">
        <f>VLOOKUP(A5886,emop0321!D:E,2,0)</f>
        <v>176.34</v>
      </c>
      <c r="E5886" s="98"/>
      <c r="F5886" s="98"/>
    </row>
    <row r="5887" ht="11.25" customHeight="1">
      <c r="A5887" s="95" t="s">
        <v>11959</v>
      </c>
      <c r="B5887" s="96" t="s">
        <v>11960</v>
      </c>
      <c r="C5887" s="95" t="s">
        <v>992</v>
      </c>
      <c r="D5887" s="97">
        <f>VLOOKUP(A5887,emop0321!D:E,2,0)</f>
        <v>222.87</v>
      </c>
      <c r="E5887" s="98"/>
      <c r="F5887" s="98"/>
    </row>
    <row r="5888" ht="11.25" customHeight="1">
      <c r="A5888" s="95" t="s">
        <v>11961</v>
      </c>
      <c r="B5888" s="96" t="s">
        <v>11962</v>
      </c>
      <c r="C5888" s="95" t="s">
        <v>992</v>
      </c>
      <c r="D5888" s="97">
        <f>VLOOKUP(A5888,emop0321!D:E,2,0)</f>
        <v>183.94</v>
      </c>
      <c r="E5888" s="98"/>
      <c r="F5888" s="98"/>
    </row>
    <row r="5889" ht="11.25" customHeight="1">
      <c r="A5889" s="95" t="s">
        <v>11963</v>
      </c>
      <c r="B5889" s="96" t="s">
        <v>11964</v>
      </c>
      <c r="C5889" s="95" t="s">
        <v>992</v>
      </c>
      <c r="D5889" s="97">
        <f>VLOOKUP(A5889,emop0321!D:E,2,0)</f>
        <v>180.19</v>
      </c>
      <c r="E5889" s="98"/>
      <c r="F5889" s="98"/>
    </row>
    <row r="5890" ht="11.25" customHeight="1">
      <c r="A5890" s="95" t="s">
        <v>11965</v>
      </c>
      <c r="B5890" s="96" t="s">
        <v>11966</v>
      </c>
      <c r="C5890" s="95" t="s">
        <v>992</v>
      </c>
      <c r="D5890" s="97">
        <f>VLOOKUP(A5890,emop0321!D:E,2,0)</f>
        <v>141.26</v>
      </c>
      <c r="E5890" s="98"/>
      <c r="F5890" s="98"/>
    </row>
    <row r="5891" ht="11.25" customHeight="1">
      <c r="A5891" s="95" t="s">
        <v>11967</v>
      </c>
      <c r="B5891" s="96" t="s">
        <v>11968</v>
      </c>
      <c r="C5891" s="95" t="s">
        <v>992</v>
      </c>
      <c r="D5891" s="97">
        <f>VLOOKUP(A5891,emop0321!D:E,2,0)</f>
        <v>279.88</v>
      </c>
      <c r="E5891" s="98"/>
      <c r="F5891" s="98"/>
    </row>
    <row r="5892" ht="11.25" customHeight="1">
      <c r="A5892" s="95" t="s">
        <v>11969</v>
      </c>
      <c r="B5892" s="96" t="s">
        <v>11970</v>
      </c>
      <c r="C5892" s="95" t="s">
        <v>992</v>
      </c>
      <c r="D5892" s="97">
        <f>VLOOKUP(A5892,emop0321!D:E,2,0)</f>
        <v>240.96</v>
      </c>
      <c r="E5892" s="98"/>
      <c r="F5892" s="98"/>
    </row>
    <row r="5893" ht="11.25" customHeight="1">
      <c r="A5893" s="95" t="s">
        <v>11971</v>
      </c>
      <c r="B5893" s="96" t="s">
        <v>11972</v>
      </c>
      <c r="C5893" s="95" t="s">
        <v>992</v>
      </c>
      <c r="D5893" s="97">
        <f>VLOOKUP(A5893,emop0321!D:E,2,0)</f>
        <v>37.12</v>
      </c>
      <c r="E5893" s="98"/>
      <c r="F5893" s="98"/>
    </row>
    <row r="5894" ht="11.25" customHeight="1">
      <c r="A5894" s="95" t="s">
        <v>11973</v>
      </c>
      <c r="B5894" s="96" t="s">
        <v>11974</v>
      </c>
      <c r="C5894" s="95" t="s">
        <v>992</v>
      </c>
      <c r="D5894" s="97">
        <f>VLOOKUP(A5894,emop0321!D:E,2,0)</f>
        <v>69.47</v>
      </c>
      <c r="E5894" s="98"/>
      <c r="F5894" s="98"/>
    </row>
    <row r="5895" ht="11.25" customHeight="1">
      <c r="A5895" s="95" t="s">
        <v>11975</v>
      </c>
      <c r="B5895" s="96" t="s">
        <v>11976</v>
      </c>
      <c r="C5895" s="95" t="s">
        <v>992</v>
      </c>
      <c r="D5895" s="97">
        <f>VLOOKUP(A5895,emop0321!D:E,2,0)</f>
        <v>73.27</v>
      </c>
      <c r="E5895" s="98"/>
      <c r="F5895" s="98"/>
    </row>
    <row r="5896" ht="11.25" customHeight="1">
      <c r="A5896" s="95" t="s">
        <v>11977</v>
      </c>
      <c r="B5896" s="96" t="s">
        <v>11978</v>
      </c>
      <c r="C5896" s="95" t="s">
        <v>992</v>
      </c>
      <c r="D5896" s="97">
        <f>VLOOKUP(A5896,emop0321!D:E,2,0)</f>
        <v>2.01</v>
      </c>
      <c r="E5896" s="98"/>
      <c r="F5896" s="98"/>
    </row>
    <row r="5897" ht="11.25" customHeight="1">
      <c r="A5897" s="95" t="s">
        <v>11979</v>
      </c>
      <c r="B5897" s="96" t="s">
        <v>11980</v>
      </c>
      <c r="C5897" s="95" t="s">
        <v>992</v>
      </c>
      <c r="D5897" s="97">
        <f>VLOOKUP(A5897,emop0321!D:E,2,0)</f>
        <v>58.07</v>
      </c>
      <c r="E5897" s="98"/>
      <c r="F5897" s="98"/>
    </row>
    <row r="5898" ht="11.25" customHeight="1">
      <c r="A5898" s="95" t="s">
        <v>95</v>
      </c>
      <c r="B5898" s="96" t="s">
        <v>11981</v>
      </c>
      <c r="C5898" s="95" t="s">
        <v>992</v>
      </c>
      <c r="D5898" s="97">
        <f>VLOOKUP(A5898,emop0321!D:E,2,0)</f>
        <v>63.17</v>
      </c>
      <c r="E5898" s="98"/>
      <c r="F5898" s="98"/>
    </row>
    <row r="5899" ht="11.25" customHeight="1">
      <c r="A5899" s="95" t="s">
        <v>11982</v>
      </c>
      <c r="B5899" s="96" t="s">
        <v>11983</v>
      </c>
      <c r="C5899" s="95" t="s">
        <v>992</v>
      </c>
      <c r="D5899" s="97">
        <f>VLOOKUP(A5899,emop0321!D:E,2,0)</f>
        <v>34.82</v>
      </c>
      <c r="E5899" s="98"/>
      <c r="F5899" s="98"/>
    </row>
    <row r="5900" ht="11.25" customHeight="1">
      <c r="A5900" s="95" t="s">
        <v>80</v>
      </c>
      <c r="B5900" s="96" t="s">
        <v>11984</v>
      </c>
      <c r="C5900" s="95" t="s">
        <v>361</v>
      </c>
      <c r="D5900" s="97">
        <f>VLOOKUP(A5900,emop0321!D:E,2,0)</f>
        <v>35.34</v>
      </c>
      <c r="E5900" s="98"/>
      <c r="F5900" s="98"/>
    </row>
    <row r="5901" ht="11.25" customHeight="1">
      <c r="A5901" s="95" t="s">
        <v>11985</v>
      </c>
      <c r="B5901" s="96" t="s">
        <v>11986</v>
      </c>
      <c r="C5901" s="95" t="s">
        <v>361</v>
      </c>
      <c r="D5901" s="97">
        <f>VLOOKUP(A5901,emop0321!D:E,2,0)</f>
        <v>36.92</v>
      </c>
      <c r="E5901" s="98"/>
      <c r="F5901" s="98"/>
    </row>
    <row r="5902" ht="11.25" customHeight="1">
      <c r="A5902" s="95" t="s">
        <v>11987</v>
      </c>
      <c r="B5902" s="96" t="s">
        <v>11988</v>
      </c>
      <c r="C5902" s="95" t="s">
        <v>992</v>
      </c>
      <c r="D5902" s="97">
        <f>VLOOKUP(A5902,emop0321!D:E,2,0)</f>
        <v>22.74</v>
      </c>
      <c r="E5902" s="98"/>
      <c r="F5902" s="98"/>
    </row>
    <row r="5903" ht="11.25" customHeight="1">
      <c r="A5903" s="95" t="s">
        <v>11989</v>
      </c>
      <c r="B5903" s="96" t="s">
        <v>11990</v>
      </c>
      <c r="C5903" s="95" t="s">
        <v>992</v>
      </c>
      <c r="D5903" s="97">
        <f>VLOOKUP(A5903,emop0321!D:E,2,0)</f>
        <v>88.17</v>
      </c>
      <c r="E5903" s="98"/>
      <c r="F5903" s="98"/>
    </row>
    <row r="5904" ht="11.25" customHeight="1">
      <c r="A5904" s="95" t="s">
        <v>11991</v>
      </c>
      <c r="B5904" s="96" t="s">
        <v>11992</v>
      </c>
      <c r="C5904" s="95" t="s">
        <v>992</v>
      </c>
      <c r="D5904" s="97">
        <f>VLOOKUP(A5904,emop0321!D:E,2,0)</f>
        <v>55.82</v>
      </c>
      <c r="E5904" s="98"/>
      <c r="F5904" s="98"/>
    </row>
    <row r="5905" ht="11.25" customHeight="1">
      <c r="A5905" s="95" t="s">
        <v>11993</v>
      </c>
      <c r="B5905" s="96" t="s">
        <v>11994</v>
      </c>
      <c r="C5905" s="95" t="s">
        <v>992</v>
      </c>
      <c r="D5905" s="97">
        <f>VLOOKUP(A5905,emop0321!D:E,2,0)</f>
        <v>81.87</v>
      </c>
      <c r="E5905" s="98"/>
      <c r="F5905" s="98"/>
    </row>
    <row r="5906" ht="11.25" customHeight="1">
      <c r="A5906" s="95" t="s">
        <v>11995</v>
      </c>
      <c r="B5906" s="96" t="s">
        <v>11996</v>
      </c>
      <c r="C5906" s="95" t="s">
        <v>992</v>
      </c>
      <c r="D5906" s="97">
        <f>VLOOKUP(A5906,emop0321!D:E,2,0)</f>
        <v>175.34</v>
      </c>
      <c r="E5906" s="98"/>
      <c r="F5906" s="98"/>
    </row>
    <row r="5907" ht="11.25" customHeight="1">
      <c r="A5907" s="95" t="s">
        <v>11997</v>
      </c>
      <c r="B5907" s="96" t="s">
        <v>11998</v>
      </c>
      <c r="C5907" s="95" t="s">
        <v>992</v>
      </c>
      <c r="D5907" s="97">
        <f>VLOOKUP(A5907,emop0321!D:E,2,0)</f>
        <v>171.48</v>
      </c>
      <c r="E5907" s="98"/>
      <c r="F5907" s="98"/>
    </row>
    <row r="5908" ht="11.25" customHeight="1">
      <c r="A5908" s="95" t="s">
        <v>11999</v>
      </c>
      <c r="B5908" s="96" t="s">
        <v>12000</v>
      </c>
      <c r="C5908" s="95" t="s">
        <v>992</v>
      </c>
      <c r="D5908" s="97">
        <f>VLOOKUP(A5908,emop0321!D:E,2,0)</f>
        <v>128.54</v>
      </c>
      <c r="E5908" s="98"/>
      <c r="F5908" s="98"/>
    </row>
    <row r="5909" ht="11.25" customHeight="1">
      <c r="A5909" s="95" t="s">
        <v>12001</v>
      </c>
      <c r="B5909" s="96" t="s">
        <v>12002</v>
      </c>
      <c r="C5909" s="95" t="s">
        <v>992</v>
      </c>
      <c r="D5909" s="97">
        <f>VLOOKUP(A5909,emop0321!D:E,2,0)</f>
        <v>122.25</v>
      </c>
      <c r="E5909" s="98"/>
      <c r="F5909" s="98"/>
    </row>
    <row r="5910" ht="11.25" customHeight="1">
      <c r="A5910" s="95" t="s">
        <v>12003</v>
      </c>
      <c r="B5910" s="96" t="s">
        <v>12004</v>
      </c>
      <c r="C5910" s="95" t="s">
        <v>992</v>
      </c>
      <c r="D5910" s="97">
        <f>VLOOKUP(A5910,emop0321!D:E,2,0)</f>
        <v>90.7</v>
      </c>
      <c r="E5910" s="98"/>
      <c r="F5910" s="98"/>
    </row>
    <row r="5911" ht="11.25" customHeight="1">
      <c r="A5911" s="95" t="s">
        <v>86</v>
      </c>
      <c r="B5911" s="96" t="s">
        <v>12005</v>
      </c>
      <c r="C5911" s="95" t="s">
        <v>992</v>
      </c>
      <c r="D5911" s="97">
        <f>VLOOKUP(A5911,emop0321!D:E,2,0)</f>
        <v>72.21</v>
      </c>
      <c r="E5911" s="98"/>
      <c r="F5911" s="98"/>
    </row>
    <row r="5912" ht="11.25" customHeight="1">
      <c r="A5912" s="95" t="s">
        <v>12006</v>
      </c>
      <c r="B5912" s="96" t="s">
        <v>12007</v>
      </c>
      <c r="C5912" s="95" t="s">
        <v>992</v>
      </c>
      <c r="D5912" s="97">
        <f>VLOOKUP(A5912,emop0321!D:E,2,0)</f>
        <v>93.31</v>
      </c>
      <c r="E5912" s="98"/>
      <c r="F5912" s="98"/>
    </row>
    <row r="5913" ht="11.25" customHeight="1">
      <c r="A5913" s="95" t="s">
        <v>12008</v>
      </c>
      <c r="B5913" s="96" t="s">
        <v>12009</v>
      </c>
      <c r="C5913" s="95" t="s">
        <v>992</v>
      </c>
      <c r="D5913" s="97">
        <f>VLOOKUP(A5913,emop0321!D:E,2,0)</f>
        <v>130.32</v>
      </c>
      <c r="E5913" s="98"/>
      <c r="F5913" s="98"/>
    </row>
    <row r="5914" ht="11.25" customHeight="1">
      <c r="A5914" s="95" t="s">
        <v>12010</v>
      </c>
      <c r="B5914" s="96" t="s">
        <v>12011</v>
      </c>
      <c r="C5914" s="95" t="s">
        <v>992</v>
      </c>
      <c r="D5914" s="97">
        <f>VLOOKUP(A5914,emop0321!D:E,2,0)</f>
        <v>118.51</v>
      </c>
      <c r="E5914" s="98"/>
      <c r="F5914" s="98"/>
    </row>
    <row r="5915" ht="11.25" customHeight="1">
      <c r="A5915" s="95" t="s">
        <v>12012</v>
      </c>
      <c r="B5915" s="96" t="s">
        <v>12013</v>
      </c>
      <c r="C5915" s="95" t="s">
        <v>992</v>
      </c>
      <c r="D5915" s="97">
        <f>VLOOKUP(A5915,emop0321!D:E,2,0)</f>
        <v>117.19</v>
      </c>
      <c r="E5915" s="98"/>
      <c r="F5915" s="98"/>
    </row>
    <row r="5916" ht="11.25" customHeight="1">
      <c r="A5916" s="95" t="s">
        <v>12014</v>
      </c>
      <c r="B5916" s="96" t="s">
        <v>12015</v>
      </c>
      <c r="C5916" s="95" t="s">
        <v>992</v>
      </c>
      <c r="D5916" s="97">
        <f>VLOOKUP(A5916,emop0321!D:E,2,0)</f>
        <v>105.38</v>
      </c>
      <c r="E5916" s="98"/>
      <c r="F5916" s="98"/>
    </row>
    <row r="5917" ht="11.25" customHeight="1">
      <c r="A5917" s="95" t="s">
        <v>12016</v>
      </c>
      <c r="B5917" s="96" t="s">
        <v>12017</v>
      </c>
      <c r="C5917" s="95" t="s">
        <v>992</v>
      </c>
      <c r="D5917" s="97">
        <f>VLOOKUP(A5917,emop0321!D:E,2,0)</f>
        <v>120.82</v>
      </c>
      <c r="E5917" s="98"/>
      <c r="F5917" s="98"/>
    </row>
    <row r="5918" ht="11.25" customHeight="1">
      <c r="A5918" s="95" t="s">
        <v>12018</v>
      </c>
      <c r="B5918" s="96" t="s">
        <v>12019</v>
      </c>
      <c r="C5918" s="95" t="s">
        <v>992</v>
      </c>
      <c r="D5918" s="97">
        <f>VLOOKUP(A5918,emop0321!D:E,2,0)</f>
        <v>109.01</v>
      </c>
      <c r="E5918" s="98"/>
      <c r="F5918" s="98"/>
    </row>
    <row r="5919" ht="11.25" customHeight="1">
      <c r="A5919" s="95" t="s">
        <v>12020</v>
      </c>
      <c r="B5919" s="96" t="s">
        <v>12021</v>
      </c>
      <c r="C5919" s="95" t="s">
        <v>992</v>
      </c>
      <c r="D5919" s="97">
        <f>VLOOKUP(A5919,emop0321!D:E,2,0)</f>
        <v>91.39</v>
      </c>
      <c r="E5919" s="98"/>
      <c r="F5919" s="98"/>
    </row>
    <row r="5920" ht="11.25" customHeight="1">
      <c r="A5920" s="95" t="s">
        <v>92</v>
      </c>
      <c r="B5920" s="96" t="s">
        <v>12022</v>
      </c>
      <c r="C5920" s="95" t="s">
        <v>992</v>
      </c>
      <c r="D5920" s="97">
        <f>VLOOKUP(A5920,emop0321!D:E,2,0)</f>
        <v>81.29</v>
      </c>
      <c r="E5920" s="98"/>
      <c r="F5920" s="98"/>
    </row>
    <row r="5921" ht="11.25" customHeight="1">
      <c r="A5921" s="95" t="s">
        <v>12023</v>
      </c>
      <c r="B5921" s="96" t="s">
        <v>12024</v>
      </c>
      <c r="C5921" s="95" t="s">
        <v>992</v>
      </c>
      <c r="D5921" s="97">
        <f>VLOOKUP(A5921,emop0321!D:E,2,0)</f>
        <v>52.94</v>
      </c>
      <c r="E5921" s="98"/>
      <c r="F5921" s="98"/>
    </row>
    <row r="5922" ht="11.25" customHeight="1">
      <c r="A5922" s="95" t="s">
        <v>12025</v>
      </c>
      <c r="B5922" s="96" t="s">
        <v>12026</v>
      </c>
      <c r="C5922" s="95" t="s">
        <v>992</v>
      </c>
      <c r="D5922" s="97">
        <f>VLOOKUP(A5922,emop0321!D:E,2,0)</f>
        <v>264.18</v>
      </c>
      <c r="E5922" s="98"/>
      <c r="F5922" s="98"/>
    </row>
    <row r="5923" ht="11.25" customHeight="1">
      <c r="A5923" s="95" t="s">
        <v>12027</v>
      </c>
      <c r="B5923" s="96" t="s">
        <v>12028</v>
      </c>
      <c r="C5923" s="95" t="s">
        <v>992</v>
      </c>
      <c r="D5923" s="97">
        <f>VLOOKUP(A5923,emop0321!D:E,2,0)</f>
        <v>332.89</v>
      </c>
      <c r="E5923" s="98"/>
      <c r="F5923" s="98"/>
    </row>
    <row r="5924" ht="11.25" customHeight="1">
      <c r="A5924" s="95" t="s">
        <v>12029</v>
      </c>
      <c r="B5924" s="96" t="s">
        <v>12030</v>
      </c>
      <c r="C5924" s="95" t="s">
        <v>992</v>
      </c>
      <c r="D5924" s="97">
        <f>VLOOKUP(A5924,emop0321!D:E,2,0)</f>
        <v>365.97</v>
      </c>
      <c r="E5924" s="98"/>
      <c r="F5924" s="98"/>
    </row>
    <row r="5925" ht="11.25" customHeight="1">
      <c r="A5925" s="95" t="s">
        <v>12031</v>
      </c>
      <c r="B5925" s="96" t="s">
        <v>12032</v>
      </c>
      <c r="C5925" s="95" t="s">
        <v>992</v>
      </c>
      <c r="D5925" s="97">
        <f>VLOOKUP(A5925,emop0321!D:E,2,0)</f>
        <v>468.02</v>
      </c>
      <c r="E5925" s="98"/>
      <c r="F5925" s="98"/>
    </row>
    <row r="5926" ht="11.25" customHeight="1">
      <c r="A5926" s="95" t="s">
        <v>12033</v>
      </c>
      <c r="B5926" s="96" t="s">
        <v>12034</v>
      </c>
      <c r="C5926" s="95" t="s">
        <v>992</v>
      </c>
      <c r="D5926" s="97">
        <f>VLOOKUP(A5926,emop0321!D:E,2,0)</f>
        <v>192.12</v>
      </c>
      <c r="E5926" s="98"/>
      <c r="F5926" s="98"/>
    </row>
    <row r="5927" ht="11.25" customHeight="1">
      <c r="A5927" s="95" t="s">
        <v>12035</v>
      </c>
      <c r="B5927" s="96" t="s">
        <v>12036</v>
      </c>
      <c r="C5927" s="95" t="s">
        <v>992</v>
      </c>
      <c r="D5927" s="97">
        <f>VLOOKUP(A5927,emop0321!D:E,2,0)</f>
        <v>181.29</v>
      </c>
      <c r="E5927" s="98"/>
      <c r="F5927" s="98"/>
    </row>
    <row r="5928" ht="11.25" customHeight="1">
      <c r="A5928" s="95" t="s">
        <v>12037</v>
      </c>
      <c r="B5928" s="96" t="s">
        <v>12038</v>
      </c>
      <c r="C5928" s="95" t="s">
        <v>361</v>
      </c>
      <c r="D5928" s="97">
        <f>VLOOKUP(A5928,emop0321!D:E,2,0)</f>
        <v>35.57</v>
      </c>
      <c r="E5928" s="98"/>
      <c r="F5928" s="98"/>
    </row>
    <row r="5929" ht="11.25" customHeight="1">
      <c r="A5929" s="95" t="s">
        <v>12039</v>
      </c>
      <c r="B5929" s="96" t="s">
        <v>12040</v>
      </c>
      <c r="C5929" s="95" t="s">
        <v>361</v>
      </c>
      <c r="D5929" s="97">
        <f>VLOOKUP(A5929,emop0321!D:E,2,0)</f>
        <v>30.78</v>
      </c>
      <c r="E5929" s="98"/>
      <c r="F5929" s="98"/>
    </row>
    <row r="5930" ht="11.25" customHeight="1">
      <c r="A5930" s="95" t="s">
        <v>12039</v>
      </c>
      <c r="B5930" s="96" t="s">
        <v>12041</v>
      </c>
      <c r="C5930" s="95" t="s">
        <v>992</v>
      </c>
      <c r="D5930" s="97">
        <f>VLOOKUP(A5930,emop0321!D:E,2,0)</f>
        <v>30.78</v>
      </c>
      <c r="E5930" s="98"/>
      <c r="F5930" s="98"/>
    </row>
    <row r="5931" ht="11.25" customHeight="1">
      <c r="A5931" s="95" t="s">
        <v>12042</v>
      </c>
      <c r="B5931" s="96" t="s">
        <v>12043</v>
      </c>
      <c r="C5931" s="95" t="s">
        <v>992</v>
      </c>
      <c r="D5931" s="97">
        <f>VLOOKUP(A5931,emop0321!D:E,2,0)</f>
        <v>234.16</v>
      </c>
      <c r="E5931" s="98"/>
      <c r="F5931" s="98"/>
    </row>
    <row r="5932" ht="11.25" customHeight="1">
      <c r="A5932" s="95" t="s">
        <v>12044</v>
      </c>
      <c r="B5932" s="96" t="s">
        <v>12045</v>
      </c>
      <c r="C5932" s="95" t="s">
        <v>992</v>
      </c>
      <c r="D5932" s="97">
        <f>VLOOKUP(A5932,emop0321!D:E,2,0)</f>
        <v>228.32</v>
      </c>
      <c r="E5932" s="98"/>
      <c r="F5932" s="98"/>
    </row>
    <row r="5933" ht="11.25" customHeight="1">
      <c r="A5933" s="95" t="s">
        <v>12046</v>
      </c>
      <c r="B5933" s="96" t="s">
        <v>12047</v>
      </c>
      <c r="C5933" s="95" t="s">
        <v>992</v>
      </c>
      <c r="D5933" s="97">
        <f>VLOOKUP(A5933,emop0321!D:E,2,0)</f>
        <v>217.49</v>
      </c>
      <c r="E5933" s="98"/>
      <c r="F5933" s="98"/>
    </row>
    <row r="5934" ht="11.25" customHeight="1">
      <c r="A5934" s="95" t="s">
        <v>12048</v>
      </c>
      <c r="B5934" s="96" t="s">
        <v>12049</v>
      </c>
      <c r="C5934" s="95" t="s">
        <v>361</v>
      </c>
      <c r="D5934" s="97">
        <f>VLOOKUP(A5934,emop0321!D:E,2,0)</f>
        <v>59.17</v>
      </c>
      <c r="E5934" s="98"/>
      <c r="F5934" s="98"/>
    </row>
    <row r="5935" ht="11.25" customHeight="1">
      <c r="A5935" s="95" t="s">
        <v>12050</v>
      </c>
      <c r="B5935" s="96" t="s">
        <v>12051</v>
      </c>
      <c r="C5935" s="95" t="s">
        <v>361</v>
      </c>
      <c r="D5935" s="97">
        <f>VLOOKUP(A5935,emop0321!D:E,2,0)</f>
        <v>63.95</v>
      </c>
      <c r="E5935" s="98"/>
      <c r="F5935" s="98"/>
    </row>
    <row r="5936" ht="11.25" customHeight="1">
      <c r="A5936" s="95" t="s">
        <v>12052</v>
      </c>
      <c r="B5936" s="96" t="s">
        <v>12053</v>
      </c>
      <c r="C5936" s="95" t="s">
        <v>361</v>
      </c>
      <c r="D5936" s="97">
        <f>VLOOKUP(A5936,emop0321!D:E,2,0)</f>
        <v>81.52</v>
      </c>
      <c r="E5936" s="98"/>
      <c r="F5936" s="98"/>
    </row>
    <row r="5937" ht="11.25" customHeight="1">
      <c r="A5937" s="95" t="s">
        <v>12054</v>
      </c>
      <c r="B5937" s="96" t="s">
        <v>12055</v>
      </c>
      <c r="C5937" s="95" t="s">
        <v>361</v>
      </c>
      <c r="D5937" s="97">
        <f>VLOOKUP(A5937,emop0321!D:E,2,0)</f>
        <v>28.39</v>
      </c>
      <c r="E5937" s="98"/>
      <c r="F5937" s="98"/>
    </row>
    <row r="5938" ht="11.25" customHeight="1">
      <c r="A5938" s="95" t="s">
        <v>12056</v>
      </c>
      <c r="B5938" s="96" t="s">
        <v>12057</v>
      </c>
      <c r="C5938" s="95" t="s">
        <v>361</v>
      </c>
      <c r="D5938" s="97">
        <f>VLOOKUP(A5938,emop0321!D:E,2,0)</f>
        <v>52.18</v>
      </c>
      <c r="E5938" s="98"/>
      <c r="F5938" s="98"/>
    </row>
    <row r="5939" ht="11.25" customHeight="1">
      <c r="A5939" s="95" t="s">
        <v>12058</v>
      </c>
      <c r="B5939" s="96" t="s">
        <v>12059</v>
      </c>
      <c r="C5939" s="95" t="s">
        <v>361</v>
      </c>
      <c r="D5939" s="97">
        <f>VLOOKUP(A5939,emop0321!D:E,2,0)</f>
        <v>80.13</v>
      </c>
      <c r="E5939" s="98"/>
      <c r="F5939" s="98"/>
    </row>
    <row r="5940" ht="11.25" customHeight="1">
      <c r="A5940" s="95" t="s">
        <v>12060</v>
      </c>
      <c r="B5940" s="96" t="s">
        <v>12061</v>
      </c>
      <c r="C5940" s="95" t="s">
        <v>992</v>
      </c>
      <c r="D5940" s="97">
        <f>VLOOKUP(A5940,emop0321!D:E,2,0)</f>
        <v>339.46</v>
      </c>
      <c r="E5940" s="98"/>
      <c r="F5940" s="98"/>
    </row>
    <row r="5941" ht="11.25" customHeight="1">
      <c r="A5941" s="95" t="s">
        <v>12062</v>
      </c>
      <c r="B5941" s="96" t="s">
        <v>12063</v>
      </c>
      <c r="C5941" s="95" t="s">
        <v>992</v>
      </c>
      <c r="D5941" s="97">
        <f>VLOOKUP(A5941,emop0321!D:E,2,0)</f>
        <v>324.2</v>
      </c>
      <c r="E5941" s="98"/>
      <c r="F5941" s="98"/>
    </row>
    <row r="5942" ht="11.25" customHeight="1">
      <c r="A5942" s="95" t="s">
        <v>12064</v>
      </c>
      <c r="B5942" s="96" t="s">
        <v>12065</v>
      </c>
      <c r="C5942" s="95" t="s">
        <v>992</v>
      </c>
      <c r="D5942" s="97">
        <f>VLOOKUP(A5942,emop0321!D:E,2,0)</f>
        <v>353.31</v>
      </c>
      <c r="E5942" s="98"/>
      <c r="F5942" s="98"/>
    </row>
    <row r="5943" ht="11.25" customHeight="1">
      <c r="A5943" s="95" t="s">
        <v>12066</v>
      </c>
      <c r="B5943" s="96" t="s">
        <v>12067</v>
      </c>
      <c r="C5943" s="95" t="s">
        <v>992</v>
      </c>
      <c r="D5943" s="97">
        <f>VLOOKUP(A5943,emop0321!D:E,2,0)</f>
        <v>334.31</v>
      </c>
      <c r="E5943" s="98"/>
      <c r="F5943" s="98"/>
    </row>
    <row r="5944" ht="11.25" customHeight="1">
      <c r="A5944" s="95" t="s">
        <v>12068</v>
      </c>
      <c r="B5944" s="96" t="s">
        <v>12069</v>
      </c>
      <c r="C5944" s="95" t="s">
        <v>992</v>
      </c>
      <c r="D5944" s="97">
        <f>VLOOKUP(A5944,emop0321!D:E,2,0)</f>
        <v>326.06</v>
      </c>
      <c r="E5944" s="98"/>
      <c r="F5944" s="98"/>
    </row>
    <row r="5945" ht="11.25" customHeight="1">
      <c r="A5945" s="95" t="s">
        <v>12070</v>
      </c>
      <c r="B5945" s="96" t="s">
        <v>12071</v>
      </c>
      <c r="C5945" s="95" t="s">
        <v>992</v>
      </c>
      <c r="D5945" s="97">
        <f>VLOOKUP(A5945,emop0321!D:E,2,0)</f>
        <v>305.97</v>
      </c>
      <c r="E5945" s="98"/>
      <c r="F5945" s="98"/>
    </row>
    <row r="5946" ht="11.25" customHeight="1">
      <c r="A5946" s="95" t="s">
        <v>12072</v>
      </c>
      <c r="B5946" s="96" t="s">
        <v>12073</v>
      </c>
      <c r="C5946" s="95" t="s">
        <v>992</v>
      </c>
      <c r="D5946" s="97">
        <f>VLOOKUP(A5946,emop0321!D:E,2,0)</f>
        <v>310.95</v>
      </c>
      <c r="E5946" s="98"/>
      <c r="F5946" s="98"/>
    </row>
    <row r="5947" ht="11.25" customHeight="1">
      <c r="A5947" s="95" t="s">
        <v>12074</v>
      </c>
      <c r="B5947" s="96" t="s">
        <v>12075</v>
      </c>
      <c r="C5947" s="95" t="s">
        <v>992</v>
      </c>
      <c r="D5947" s="97">
        <f>VLOOKUP(A5947,emop0321!D:E,2,0)</f>
        <v>299.2</v>
      </c>
      <c r="E5947" s="98"/>
      <c r="F5947" s="98"/>
    </row>
    <row r="5948" ht="11.25" customHeight="1">
      <c r="A5948" s="95" t="s">
        <v>12076</v>
      </c>
      <c r="B5948" s="96" t="s">
        <v>12077</v>
      </c>
      <c r="C5948" s="95" t="s">
        <v>361</v>
      </c>
      <c r="D5948" s="97">
        <f>VLOOKUP(A5948,emop0321!D:E,2,0)</f>
        <v>53.58</v>
      </c>
      <c r="E5948" s="98"/>
      <c r="F5948" s="98"/>
    </row>
    <row r="5949" ht="11.25" customHeight="1">
      <c r="A5949" s="95" t="s">
        <v>12078</v>
      </c>
      <c r="B5949" s="96" t="s">
        <v>12079</v>
      </c>
      <c r="C5949" s="95" t="s">
        <v>992</v>
      </c>
      <c r="D5949" s="97">
        <f>VLOOKUP(A5949,emop0321!D:E,2,0)</f>
        <v>329.56</v>
      </c>
      <c r="E5949" s="98"/>
      <c r="F5949" s="98"/>
    </row>
    <row r="5950" ht="11.25" customHeight="1">
      <c r="A5950" s="95" t="s">
        <v>12080</v>
      </c>
      <c r="B5950" s="96" t="s">
        <v>12081</v>
      </c>
      <c r="C5950" s="95" t="s">
        <v>992</v>
      </c>
      <c r="D5950" s="97">
        <f>VLOOKUP(A5950,emop0321!D:E,2,0)</f>
        <v>353.31</v>
      </c>
      <c r="E5950" s="98"/>
      <c r="F5950" s="98"/>
    </row>
    <row r="5951" ht="11.25" customHeight="1">
      <c r="A5951" s="95" t="s">
        <v>12082</v>
      </c>
      <c r="B5951" s="96" t="s">
        <v>12083</v>
      </c>
      <c r="C5951" s="95" t="s">
        <v>992</v>
      </c>
      <c r="D5951" s="97">
        <f>VLOOKUP(A5951,emop0321!D:E,2,0)</f>
        <v>566.46</v>
      </c>
      <c r="E5951" s="98"/>
      <c r="F5951" s="98"/>
    </row>
    <row r="5952" ht="11.25" customHeight="1">
      <c r="A5952" s="95" t="s">
        <v>12084</v>
      </c>
      <c r="B5952" s="96" t="s">
        <v>12085</v>
      </c>
      <c r="C5952" s="95" t="s">
        <v>992</v>
      </c>
      <c r="D5952" s="97">
        <f>VLOOKUP(A5952,emop0321!D:E,2,0)</f>
        <v>750.29</v>
      </c>
      <c r="E5952" s="98"/>
      <c r="F5952" s="98"/>
    </row>
    <row r="5953" ht="11.25" customHeight="1">
      <c r="A5953" s="95" t="s">
        <v>12086</v>
      </c>
      <c r="B5953" s="96" t="s">
        <v>12087</v>
      </c>
      <c r="C5953" s="95" t="s">
        <v>992</v>
      </c>
      <c r="D5953" s="97">
        <f>VLOOKUP(A5953,emop0321!D:E,2,0)</f>
        <v>766.96</v>
      </c>
      <c r="E5953" s="98"/>
      <c r="F5953" s="98"/>
    </row>
    <row r="5954" ht="11.25" customHeight="1">
      <c r="A5954" s="95" t="s">
        <v>12088</v>
      </c>
      <c r="B5954" s="96" t="s">
        <v>12089</v>
      </c>
      <c r="C5954" s="95" t="s">
        <v>992</v>
      </c>
      <c r="D5954" s="97">
        <f>VLOOKUP(A5954,emop0321!D:E,2,0)</f>
        <v>104.26</v>
      </c>
      <c r="E5954" s="98"/>
      <c r="F5954" s="98"/>
    </row>
    <row r="5955" ht="11.25" customHeight="1">
      <c r="A5955" s="95" t="s">
        <v>12090</v>
      </c>
      <c r="B5955" s="96" t="s">
        <v>12091</v>
      </c>
      <c r="C5955" s="95" t="s">
        <v>992</v>
      </c>
      <c r="D5955" s="97">
        <f>VLOOKUP(A5955,emop0321!D:E,2,0)</f>
        <v>1250</v>
      </c>
      <c r="E5955" s="98"/>
      <c r="F5955" s="98"/>
    </row>
    <row r="5956" ht="11.25" customHeight="1">
      <c r="A5956" s="95" t="s">
        <v>12092</v>
      </c>
      <c r="B5956" s="96" t="s">
        <v>12093</v>
      </c>
      <c r="C5956" s="95" t="s">
        <v>992</v>
      </c>
      <c r="D5956" s="97">
        <f>VLOOKUP(A5956,emop0321!D:E,2,0)</f>
        <v>1190.51</v>
      </c>
      <c r="E5956" s="98"/>
      <c r="F5956" s="98"/>
    </row>
    <row r="5957" ht="11.25" customHeight="1">
      <c r="A5957" s="95" t="s">
        <v>12094</v>
      </c>
      <c r="B5957" s="96" t="s">
        <v>12095</v>
      </c>
      <c r="C5957" s="95" t="s">
        <v>992</v>
      </c>
      <c r="D5957" s="97">
        <f>VLOOKUP(A5957,emop0321!D:E,2,0)</f>
        <v>25.1</v>
      </c>
      <c r="E5957" s="98"/>
      <c r="F5957" s="98"/>
    </row>
    <row r="5958" ht="11.25" customHeight="1">
      <c r="A5958" s="95" t="s">
        <v>12096</v>
      </c>
      <c r="B5958" s="96" t="s">
        <v>12097</v>
      </c>
      <c r="C5958" s="95" t="s">
        <v>992</v>
      </c>
      <c r="D5958" s="97">
        <f>VLOOKUP(A5958,emop0321!D:E,2,0)</f>
        <v>1164.7</v>
      </c>
      <c r="E5958" s="98"/>
      <c r="F5958" s="98"/>
    </row>
    <row r="5959" ht="11.25" customHeight="1">
      <c r="A5959" s="95" t="s">
        <v>12098</v>
      </c>
      <c r="B5959" s="96" t="s">
        <v>12099</v>
      </c>
      <c r="C5959" s="95" t="s">
        <v>992</v>
      </c>
      <c r="D5959" s="97">
        <f>VLOOKUP(A5959,emop0321!D:E,2,0)</f>
        <v>177.87</v>
      </c>
      <c r="E5959" s="98"/>
      <c r="F5959" s="98"/>
    </row>
    <row r="5960" ht="11.25" customHeight="1">
      <c r="A5960" s="95" t="s">
        <v>12100</v>
      </c>
      <c r="B5960" s="96" t="s">
        <v>12101</v>
      </c>
      <c r="C5960" s="95" t="s">
        <v>992</v>
      </c>
      <c r="D5960" s="97">
        <f>VLOOKUP(A5960,emop0321!D:E,2,0)</f>
        <v>420</v>
      </c>
      <c r="E5960" s="98"/>
      <c r="F5960" s="98"/>
    </row>
    <row r="5961" ht="11.25" customHeight="1">
      <c r="A5961" s="95" t="s">
        <v>12102</v>
      </c>
      <c r="B5961" s="96" t="s">
        <v>12103</v>
      </c>
      <c r="C5961" s="95" t="s">
        <v>992</v>
      </c>
      <c r="D5961" s="97">
        <f>VLOOKUP(A5961,emop0321!D:E,2,0)</f>
        <v>420</v>
      </c>
      <c r="E5961" s="98"/>
      <c r="F5961" s="98"/>
    </row>
    <row r="5962" ht="11.25" customHeight="1">
      <c r="A5962" s="95" t="s">
        <v>12104</v>
      </c>
      <c r="B5962" s="96" t="s">
        <v>12105</v>
      </c>
      <c r="C5962" s="95" t="s">
        <v>992</v>
      </c>
      <c r="D5962" s="97">
        <f>VLOOKUP(A5962,emop0321!D:E,2,0)</f>
        <v>121.75</v>
      </c>
      <c r="E5962" s="98"/>
      <c r="F5962" s="98"/>
    </row>
    <row r="5963" ht="11.25" customHeight="1">
      <c r="A5963" s="95" t="s">
        <v>12106</v>
      </c>
      <c r="B5963" s="96" t="s">
        <v>12107</v>
      </c>
      <c r="C5963" s="95" t="s">
        <v>992</v>
      </c>
      <c r="D5963" s="97">
        <f>VLOOKUP(A5963,emop0321!D:E,2,0)</f>
        <v>134.28</v>
      </c>
      <c r="E5963" s="98"/>
      <c r="F5963" s="98"/>
    </row>
    <row r="5964" ht="11.25" customHeight="1">
      <c r="A5964" s="95" t="s">
        <v>12108</v>
      </c>
      <c r="B5964" s="96" t="s">
        <v>12109</v>
      </c>
      <c r="C5964" s="95" t="s">
        <v>992</v>
      </c>
      <c r="D5964" s="97">
        <f>VLOOKUP(A5964,emop0321!D:E,2,0)</f>
        <v>69.29</v>
      </c>
      <c r="E5964" s="98"/>
      <c r="F5964" s="98"/>
    </row>
    <row r="5965" ht="11.25" customHeight="1">
      <c r="A5965" s="95" t="s">
        <v>12110</v>
      </c>
      <c r="B5965" s="96" t="s">
        <v>12111</v>
      </c>
      <c r="C5965" s="95" t="s">
        <v>992</v>
      </c>
      <c r="D5965" s="97">
        <f>VLOOKUP(A5965,emop0321!D:E,2,0)</f>
        <v>47.7</v>
      </c>
      <c r="E5965" s="98"/>
      <c r="F5965" s="98"/>
    </row>
    <row r="5966" ht="11.25" customHeight="1">
      <c r="A5966" s="95" t="s">
        <v>12112</v>
      </c>
      <c r="B5966" s="96" t="s">
        <v>12113</v>
      </c>
      <c r="C5966" s="95" t="s">
        <v>992</v>
      </c>
      <c r="D5966" s="97">
        <f>VLOOKUP(A5966,emop0321!D:E,2,0)</f>
        <v>55.32</v>
      </c>
      <c r="E5966" s="98"/>
      <c r="F5966" s="98"/>
    </row>
    <row r="5967" ht="11.25" customHeight="1">
      <c r="A5967" s="95" t="s">
        <v>136</v>
      </c>
      <c r="B5967" s="96" t="s">
        <v>12114</v>
      </c>
      <c r="C5967" s="95" t="s">
        <v>992</v>
      </c>
      <c r="D5967" s="97">
        <f>VLOOKUP(A5967,emop0321!D:E,2,0)</f>
        <v>40.07</v>
      </c>
      <c r="E5967" s="98"/>
      <c r="F5967" s="98"/>
    </row>
    <row r="5968" ht="11.25" customHeight="1">
      <c r="A5968" s="95" t="s">
        <v>12115</v>
      </c>
      <c r="B5968" s="96" t="s">
        <v>12116</v>
      </c>
      <c r="C5968" s="95" t="s">
        <v>992</v>
      </c>
      <c r="D5968" s="97">
        <f>VLOOKUP(A5968,emop0321!D:E,2,0)</f>
        <v>43.98</v>
      </c>
      <c r="E5968" s="98"/>
      <c r="F5968" s="98"/>
    </row>
    <row r="5969" ht="11.25" customHeight="1">
      <c r="A5969" s="95" t="s">
        <v>12117</v>
      </c>
      <c r="B5969" s="96" t="s">
        <v>12118</v>
      </c>
      <c r="C5969" s="95" t="s">
        <v>992</v>
      </c>
      <c r="D5969" s="97">
        <f>VLOOKUP(A5969,emop0321!D:E,2,0)</f>
        <v>50</v>
      </c>
      <c r="E5969" s="98"/>
      <c r="F5969" s="98"/>
    </row>
    <row r="5970" ht="11.25" customHeight="1">
      <c r="A5970" s="95" t="s">
        <v>12119</v>
      </c>
      <c r="B5970" s="96" t="s">
        <v>12120</v>
      </c>
      <c r="C5970" s="95" t="s">
        <v>992</v>
      </c>
      <c r="D5970" s="97">
        <f>VLOOKUP(A5970,emop0321!D:E,2,0)</f>
        <v>128.63</v>
      </c>
      <c r="E5970" s="98"/>
      <c r="F5970" s="98"/>
    </row>
    <row r="5971" ht="11.25" customHeight="1">
      <c r="A5971" s="95" t="s">
        <v>12121</v>
      </c>
      <c r="B5971" s="96" t="s">
        <v>12122</v>
      </c>
      <c r="C5971" s="95" t="s">
        <v>992</v>
      </c>
      <c r="D5971" s="97">
        <f>VLOOKUP(A5971,emop0321!D:E,2,0)</f>
        <v>87.96</v>
      </c>
      <c r="E5971" s="98"/>
      <c r="F5971" s="98"/>
    </row>
    <row r="5972" ht="11.25" customHeight="1">
      <c r="A5972" s="95" t="s">
        <v>12123</v>
      </c>
      <c r="B5972" s="96" t="s">
        <v>12124</v>
      </c>
      <c r="C5972" s="95" t="s">
        <v>992</v>
      </c>
      <c r="D5972" s="97">
        <f>VLOOKUP(A5972,emop0321!D:E,2,0)</f>
        <v>244.09</v>
      </c>
      <c r="E5972" s="98"/>
      <c r="F5972" s="98"/>
    </row>
    <row r="5973" ht="11.25" customHeight="1">
      <c r="A5973" s="95" t="s">
        <v>12125</v>
      </c>
      <c r="B5973" s="96" t="s">
        <v>12126</v>
      </c>
      <c r="C5973" s="95" t="s">
        <v>992</v>
      </c>
      <c r="D5973" s="97">
        <f>VLOOKUP(A5973,emop0321!D:E,2,0)</f>
        <v>78.08</v>
      </c>
      <c r="E5973" s="98"/>
      <c r="F5973" s="98"/>
    </row>
    <row r="5974" ht="11.25" customHeight="1">
      <c r="A5974" s="95" t="s">
        <v>12127</v>
      </c>
      <c r="B5974" s="96" t="s">
        <v>12128</v>
      </c>
      <c r="C5974" s="95" t="s">
        <v>992</v>
      </c>
      <c r="D5974" s="97">
        <f>VLOOKUP(A5974,emop0321!D:E,2,0)</f>
        <v>111.09</v>
      </c>
      <c r="E5974" s="98"/>
      <c r="F5974" s="98"/>
    </row>
    <row r="5975" ht="11.25" customHeight="1">
      <c r="A5975" s="95" t="s">
        <v>12129</v>
      </c>
      <c r="B5975" s="96" t="s">
        <v>12130</v>
      </c>
      <c r="C5975" s="95" t="s">
        <v>992</v>
      </c>
      <c r="D5975" s="97">
        <f>VLOOKUP(A5975,emop0321!D:E,2,0)</f>
        <v>65.99</v>
      </c>
      <c r="E5975" s="98"/>
      <c r="F5975" s="98"/>
    </row>
    <row r="5976" ht="11.25" customHeight="1">
      <c r="A5976" s="95" t="s">
        <v>12131</v>
      </c>
      <c r="B5976" s="96" t="s">
        <v>12132</v>
      </c>
      <c r="C5976" s="95" t="s">
        <v>992</v>
      </c>
      <c r="D5976" s="97">
        <f>VLOOKUP(A5976,emop0321!D:E,2,0)</f>
        <v>86.44</v>
      </c>
      <c r="E5976" s="98"/>
      <c r="F5976" s="98"/>
    </row>
    <row r="5977" ht="11.25" customHeight="1">
      <c r="A5977" s="95" t="s">
        <v>12133</v>
      </c>
      <c r="B5977" s="96" t="s">
        <v>12134</v>
      </c>
      <c r="C5977" s="95" t="s">
        <v>992</v>
      </c>
      <c r="D5977" s="97">
        <f>VLOOKUP(A5977,emop0321!D:E,2,0)</f>
        <v>96.87</v>
      </c>
      <c r="E5977" s="98"/>
      <c r="F5977" s="98"/>
    </row>
    <row r="5978" ht="11.25" customHeight="1">
      <c r="A5978" s="95" t="s">
        <v>12135</v>
      </c>
      <c r="B5978" s="96" t="s">
        <v>12136</v>
      </c>
      <c r="C5978" s="95" t="s">
        <v>992</v>
      </c>
      <c r="D5978" s="97">
        <f>VLOOKUP(A5978,emop0321!D:E,2,0)</f>
        <v>64.96</v>
      </c>
      <c r="E5978" s="98"/>
      <c r="F5978" s="98"/>
    </row>
    <row r="5979" ht="11.25" customHeight="1">
      <c r="A5979" s="95" t="s">
        <v>12137</v>
      </c>
      <c r="B5979" s="96" t="s">
        <v>12138</v>
      </c>
      <c r="C5979" s="95" t="s">
        <v>992</v>
      </c>
      <c r="D5979" s="97">
        <f>VLOOKUP(A5979,emop0321!D:E,2,0)</f>
        <v>75.39</v>
      </c>
      <c r="E5979" s="98"/>
      <c r="F5979" s="98"/>
    </row>
    <row r="5980" ht="11.25" customHeight="1">
      <c r="A5980" s="95" t="s">
        <v>12139</v>
      </c>
      <c r="B5980" s="96" t="s">
        <v>12140</v>
      </c>
      <c r="C5980" s="95" t="s">
        <v>992</v>
      </c>
      <c r="D5980" s="97">
        <f>VLOOKUP(A5980,emop0321!D:E,2,0)</f>
        <v>52.23</v>
      </c>
      <c r="E5980" s="98"/>
      <c r="F5980" s="98"/>
    </row>
    <row r="5981" ht="11.25" customHeight="1">
      <c r="A5981" s="95" t="s">
        <v>12141</v>
      </c>
      <c r="B5981" s="96" t="s">
        <v>12142</v>
      </c>
      <c r="C5981" s="95" t="s">
        <v>992</v>
      </c>
      <c r="D5981" s="97">
        <f>VLOOKUP(A5981,emop0321!D:E,2,0)</f>
        <v>62.66</v>
      </c>
      <c r="E5981" s="98"/>
      <c r="F5981" s="98"/>
    </row>
    <row r="5982" ht="11.25" customHeight="1">
      <c r="A5982" s="95" t="s">
        <v>12143</v>
      </c>
      <c r="B5982" s="96" t="s">
        <v>12144</v>
      </c>
      <c r="C5982" s="95" t="s">
        <v>992</v>
      </c>
      <c r="D5982" s="97">
        <f>VLOOKUP(A5982,emop0321!D:E,2,0)</f>
        <v>64.99</v>
      </c>
      <c r="E5982" s="98"/>
      <c r="F5982" s="98"/>
    </row>
    <row r="5983" ht="11.25" customHeight="1">
      <c r="A5983" s="95" t="s">
        <v>12145</v>
      </c>
      <c r="B5983" s="96" t="s">
        <v>12146</v>
      </c>
      <c r="C5983" s="95" t="s">
        <v>992</v>
      </c>
      <c r="D5983" s="97">
        <f>VLOOKUP(A5983,emop0321!D:E,2,0)</f>
        <v>75.42</v>
      </c>
      <c r="E5983" s="98"/>
      <c r="F5983" s="98"/>
    </row>
    <row r="5984" ht="11.25" customHeight="1">
      <c r="A5984" s="95" t="s">
        <v>12147</v>
      </c>
      <c r="B5984" s="96" t="s">
        <v>12148</v>
      </c>
      <c r="C5984" s="95" t="s">
        <v>992</v>
      </c>
      <c r="D5984" s="97">
        <f>VLOOKUP(A5984,emop0321!D:E,2,0)</f>
        <v>101.89</v>
      </c>
      <c r="E5984" s="98"/>
      <c r="F5984" s="98"/>
    </row>
    <row r="5985" ht="11.25" customHeight="1">
      <c r="A5985" s="95" t="s">
        <v>12149</v>
      </c>
      <c r="B5985" s="96" t="s">
        <v>12150</v>
      </c>
      <c r="C5985" s="95" t="s">
        <v>992</v>
      </c>
      <c r="D5985" s="97">
        <f>VLOOKUP(A5985,emop0321!D:E,2,0)</f>
        <v>37.53</v>
      </c>
      <c r="E5985" s="98"/>
      <c r="F5985" s="98"/>
    </row>
    <row r="5986" ht="11.25" customHeight="1">
      <c r="A5986" s="95" t="s">
        <v>12151</v>
      </c>
      <c r="B5986" s="96" t="s">
        <v>12152</v>
      </c>
      <c r="C5986" s="95" t="s">
        <v>992</v>
      </c>
      <c r="D5986" s="97">
        <f>VLOOKUP(A5986,emop0321!D:E,2,0)</f>
        <v>40.62</v>
      </c>
      <c r="E5986" s="98"/>
      <c r="F5986" s="98"/>
    </row>
    <row r="5987" ht="11.25" customHeight="1">
      <c r="A5987" s="95" t="s">
        <v>12153</v>
      </c>
      <c r="B5987" s="96" t="s">
        <v>12154</v>
      </c>
      <c r="C5987" s="95" t="s">
        <v>992</v>
      </c>
      <c r="D5987" s="97">
        <f>VLOOKUP(A5987,emop0321!D:E,2,0)</f>
        <v>43.1</v>
      </c>
      <c r="E5987" s="98"/>
      <c r="F5987" s="98"/>
    </row>
    <row r="5988" ht="11.25" customHeight="1">
      <c r="A5988" s="95" t="s">
        <v>12155</v>
      </c>
      <c r="B5988" s="96" t="s">
        <v>12156</v>
      </c>
      <c r="C5988" s="95" t="s">
        <v>992</v>
      </c>
      <c r="D5988" s="97">
        <f>VLOOKUP(A5988,emop0321!D:E,2,0)</f>
        <v>116.43</v>
      </c>
      <c r="E5988" s="98"/>
      <c r="F5988" s="98"/>
    </row>
    <row r="5989" ht="11.25" customHeight="1">
      <c r="A5989" s="95" t="s">
        <v>12157</v>
      </c>
      <c r="B5989" s="96" t="s">
        <v>12158</v>
      </c>
      <c r="C5989" s="95" t="s">
        <v>992</v>
      </c>
      <c r="D5989" s="97">
        <f>VLOOKUP(A5989,emop0321!D:E,2,0)</f>
        <v>126.23</v>
      </c>
      <c r="E5989" s="98"/>
      <c r="F5989" s="98"/>
    </row>
    <row r="5990" ht="11.25" customHeight="1">
      <c r="A5990" s="95" t="s">
        <v>12159</v>
      </c>
      <c r="B5990" s="96" t="s">
        <v>12160</v>
      </c>
      <c r="C5990" s="95" t="s">
        <v>992</v>
      </c>
      <c r="D5990" s="97">
        <f>VLOOKUP(A5990,emop0321!D:E,2,0)</f>
        <v>73.38</v>
      </c>
      <c r="E5990" s="98"/>
      <c r="F5990" s="98"/>
    </row>
    <row r="5991" ht="11.25" customHeight="1">
      <c r="A5991" s="95" t="s">
        <v>12161</v>
      </c>
      <c r="B5991" s="96" t="s">
        <v>12162</v>
      </c>
      <c r="C5991" s="95" t="s">
        <v>992</v>
      </c>
      <c r="D5991" s="97">
        <f>VLOOKUP(A5991,emop0321!D:E,2,0)</f>
        <v>60.22</v>
      </c>
      <c r="E5991" s="98"/>
      <c r="F5991" s="98"/>
    </row>
    <row r="5992" ht="11.25" customHeight="1">
      <c r="A5992" s="95" t="s">
        <v>12163</v>
      </c>
      <c r="B5992" s="96" t="s">
        <v>12164</v>
      </c>
      <c r="C5992" s="95" t="s">
        <v>992</v>
      </c>
      <c r="D5992" s="97">
        <f>VLOOKUP(A5992,emop0321!D:E,2,0)</f>
        <v>88.96</v>
      </c>
      <c r="E5992" s="98"/>
      <c r="F5992" s="98"/>
    </row>
    <row r="5993" ht="11.25" customHeight="1">
      <c r="A5993" s="95" t="s">
        <v>12165</v>
      </c>
      <c r="B5993" s="96" t="s">
        <v>12166</v>
      </c>
      <c r="C5993" s="95" t="s">
        <v>992</v>
      </c>
      <c r="D5993" s="97">
        <f>VLOOKUP(A5993,emop0321!D:E,2,0)</f>
        <v>72.97</v>
      </c>
      <c r="E5993" s="98"/>
      <c r="F5993" s="98"/>
    </row>
    <row r="5994" ht="11.25" customHeight="1">
      <c r="A5994" s="95" t="s">
        <v>12167</v>
      </c>
      <c r="B5994" s="96" t="s">
        <v>12168</v>
      </c>
      <c r="C5994" s="95" t="s">
        <v>992</v>
      </c>
      <c r="D5994" s="97">
        <f>VLOOKUP(A5994,emop0321!D:E,2,0)</f>
        <v>154.76</v>
      </c>
      <c r="E5994" s="98"/>
      <c r="F5994" s="98"/>
    </row>
    <row r="5995" ht="11.25" customHeight="1">
      <c r="A5995" s="95" t="s">
        <v>12169</v>
      </c>
      <c r="B5995" s="96" t="s">
        <v>12170</v>
      </c>
      <c r="C5995" s="95" t="s">
        <v>992</v>
      </c>
      <c r="D5995" s="97">
        <f>VLOOKUP(A5995,emop0321!D:E,2,0)</f>
        <v>84</v>
      </c>
      <c r="E5995" s="98"/>
      <c r="F5995" s="98"/>
    </row>
    <row r="5996" ht="11.25" customHeight="1">
      <c r="A5996" s="95" t="s">
        <v>12171</v>
      </c>
      <c r="B5996" s="96" t="s">
        <v>12172</v>
      </c>
      <c r="C5996" s="95" t="s">
        <v>992</v>
      </c>
      <c r="D5996" s="97">
        <f>VLOOKUP(A5996,emop0321!D:E,2,0)</f>
        <v>27.08</v>
      </c>
      <c r="E5996" s="98"/>
      <c r="F5996" s="98"/>
    </row>
    <row r="5997" ht="11.25" customHeight="1">
      <c r="A5997" s="95" t="s">
        <v>12173</v>
      </c>
      <c r="B5997" s="96" t="s">
        <v>12174</v>
      </c>
      <c r="C5997" s="95" t="s">
        <v>992</v>
      </c>
      <c r="D5997" s="97">
        <f>VLOOKUP(A5997,emop0321!D:E,2,0)</f>
        <v>30.17</v>
      </c>
      <c r="E5997" s="98"/>
      <c r="F5997" s="98"/>
    </row>
    <row r="5998" ht="11.25" customHeight="1">
      <c r="A5998" s="95" t="s">
        <v>12175</v>
      </c>
      <c r="B5998" s="96" t="s">
        <v>12176</v>
      </c>
      <c r="C5998" s="95" t="s">
        <v>992</v>
      </c>
      <c r="D5998" s="97">
        <f>VLOOKUP(A5998,emop0321!D:E,2,0)</f>
        <v>30.52</v>
      </c>
      <c r="E5998" s="98"/>
      <c r="F5998" s="98"/>
    </row>
    <row r="5999" ht="11.25" customHeight="1">
      <c r="A5999" s="95" t="s">
        <v>12177</v>
      </c>
      <c r="B5999" s="96" t="s">
        <v>12178</v>
      </c>
      <c r="C5999" s="95" t="s">
        <v>992</v>
      </c>
      <c r="D5999" s="97">
        <f>VLOOKUP(A5999,emop0321!D:E,2,0)</f>
        <v>39.72</v>
      </c>
      <c r="E5999" s="98"/>
      <c r="F5999" s="98"/>
    </row>
    <row r="6000" ht="11.25" customHeight="1">
      <c r="A6000" s="95" t="s">
        <v>12179</v>
      </c>
      <c r="B6000" s="96" t="s">
        <v>12180</v>
      </c>
      <c r="C6000" s="95" t="s">
        <v>992</v>
      </c>
      <c r="D6000" s="97">
        <f>VLOOKUP(A6000,emop0321!D:E,2,0)</f>
        <v>50.15</v>
      </c>
      <c r="E6000" s="98"/>
      <c r="F6000" s="98"/>
    </row>
    <row r="6001" ht="11.25" customHeight="1">
      <c r="A6001" s="95" t="s">
        <v>12181</v>
      </c>
      <c r="B6001" s="96" t="s">
        <v>12182</v>
      </c>
      <c r="C6001" s="95" t="s">
        <v>992</v>
      </c>
      <c r="D6001" s="97">
        <f>VLOOKUP(A6001,emop0321!D:E,2,0)</f>
        <v>42.8</v>
      </c>
      <c r="E6001" s="98"/>
      <c r="F6001" s="98"/>
    </row>
    <row r="6002" ht="11.25" customHeight="1">
      <c r="A6002" s="95" t="s">
        <v>12183</v>
      </c>
      <c r="B6002" s="96" t="s">
        <v>12184</v>
      </c>
      <c r="C6002" s="95" t="s">
        <v>992</v>
      </c>
      <c r="D6002" s="97">
        <f>VLOOKUP(A6002,emop0321!D:E,2,0)</f>
        <v>53.23</v>
      </c>
      <c r="E6002" s="98"/>
      <c r="F6002" s="98"/>
    </row>
    <row r="6003" ht="11.25" customHeight="1">
      <c r="A6003" s="95" t="s">
        <v>12185</v>
      </c>
      <c r="B6003" s="96" t="s">
        <v>12186</v>
      </c>
      <c r="C6003" s="95" t="s">
        <v>992</v>
      </c>
      <c r="D6003" s="97">
        <f>VLOOKUP(A6003,emop0321!D:E,2,0)</f>
        <v>43.15</v>
      </c>
      <c r="E6003" s="98"/>
      <c r="F6003" s="98"/>
    </row>
    <row r="6004" ht="11.25" customHeight="1">
      <c r="A6004" s="95" t="s">
        <v>12187</v>
      </c>
      <c r="B6004" s="96" t="s">
        <v>12188</v>
      </c>
      <c r="C6004" s="95" t="s">
        <v>992</v>
      </c>
      <c r="D6004" s="97">
        <f>VLOOKUP(A6004,emop0321!D:E,2,0)</f>
        <v>53.58</v>
      </c>
      <c r="E6004" s="98"/>
      <c r="F6004" s="98"/>
    </row>
    <row r="6005" ht="11.25" customHeight="1">
      <c r="A6005" s="95" t="s">
        <v>12189</v>
      </c>
      <c r="B6005" s="96" t="s">
        <v>12190</v>
      </c>
      <c r="C6005" s="95" t="s">
        <v>992</v>
      </c>
      <c r="D6005" s="97">
        <f>VLOOKUP(A6005,emop0321!D:E,2,0)</f>
        <v>40.88</v>
      </c>
      <c r="E6005" s="98"/>
      <c r="F6005" s="98"/>
    </row>
    <row r="6006" ht="11.25" customHeight="1">
      <c r="A6006" s="95" t="s">
        <v>12191</v>
      </c>
      <c r="B6006" s="96" t="s">
        <v>12192</v>
      </c>
      <c r="C6006" s="95" t="s">
        <v>992</v>
      </c>
      <c r="D6006" s="97">
        <f>VLOOKUP(A6006,emop0321!D:E,2,0)</f>
        <v>51.31</v>
      </c>
      <c r="E6006" s="98"/>
      <c r="F6006" s="98"/>
    </row>
    <row r="6007" ht="11.25" customHeight="1">
      <c r="A6007" s="95" t="s">
        <v>12193</v>
      </c>
      <c r="B6007" s="96" t="s">
        <v>12194</v>
      </c>
      <c r="C6007" s="95" t="s">
        <v>992</v>
      </c>
      <c r="D6007" s="97">
        <f>VLOOKUP(A6007,emop0321!D:E,2,0)</f>
        <v>43.97</v>
      </c>
      <c r="E6007" s="98"/>
      <c r="F6007" s="98"/>
    </row>
    <row r="6008" ht="11.25" customHeight="1">
      <c r="A6008" s="95" t="s">
        <v>12195</v>
      </c>
      <c r="B6008" s="96" t="s">
        <v>12196</v>
      </c>
      <c r="C6008" s="95" t="s">
        <v>992</v>
      </c>
      <c r="D6008" s="97">
        <f>VLOOKUP(A6008,emop0321!D:E,2,0)</f>
        <v>54.4</v>
      </c>
      <c r="E6008" s="98"/>
      <c r="F6008" s="98"/>
    </row>
    <row r="6009" ht="11.25" customHeight="1">
      <c r="A6009" s="95" t="s">
        <v>12197</v>
      </c>
      <c r="B6009" s="96" t="s">
        <v>12198</v>
      </c>
      <c r="C6009" s="95" t="s">
        <v>992</v>
      </c>
      <c r="D6009" s="97">
        <f>VLOOKUP(A6009,emop0321!D:E,2,0)</f>
        <v>44.31</v>
      </c>
      <c r="E6009" s="98"/>
      <c r="F6009" s="98"/>
    </row>
    <row r="6010" ht="11.25" customHeight="1">
      <c r="A6010" s="95" t="s">
        <v>12199</v>
      </c>
      <c r="B6010" s="96" t="s">
        <v>12200</v>
      </c>
      <c r="C6010" s="95" t="s">
        <v>992</v>
      </c>
      <c r="D6010" s="97">
        <f>VLOOKUP(A6010,emop0321!D:E,2,0)</f>
        <v>54.74</v>
      </c>
      <c r="E6010" s="98"/>
      <c r="F6010" s="98"/>
    </row>
    <row r="6011" ht="11.25" customHeight="1">
      <c r="A6011" s="95" t="s">
        <v>12201</v>
      </c>
      <c r="B6011" s="96" t="s">
        <v>12202</v>
      </c>
      <c r="C6011" s="95" t="s">
        <v>992</v>
      </c>
      <c r="D6011" s="97">
        <f>VLOOKUP(A6011,emop0321!D:E,2,0)</f>
        <v>42.44</v>
      </c>
      <c r="E6011" s="98"/>
      <c r="F6011" s="98"/>
    </row>
    <row r="6012" ht="11.25" customHeight="1">
      <c r="A6012" s="95" t="s">
        <v>12203</v>
      </c>
      <c r="B6012" s="96" t="s">
        <v>12204</v>
      </c>
      <c r="C6012" s="95" t="s">
        <v>992</v>
      </c>
      <c r="D6012" s="97">
        <f>VLOOKUP(A6012,emop0321!D:E,2,0)</f>
        <v>52.88</v>
      </c>
      <c r="E6012" s="98"/>
      <c r="F6012" s="98"/>
    </row>
    <row r="6013" ht="11.25" customHeight="1">
      <c r="A6013" s="95" t="s">
        <v>12205</v>
      </c>
      <c r="B6013" s="96" t="s">
        <v>12206</v>
      </c>
      <c r="C6013" s="95" t="s">
        <v>992</v>
      </c>
      <c r="D6013" s="97">
        <f>VLOOKUP(A6013,emop0321!D:E,2,0)</f>
        <v>45.53</v>
      </c>
      <c r="E6013" s="98"/>
      <c r="F6013" s="98"/>
    </row>
    <row r="6014" ht="11.25" customHeight="1">
      <c r="A6014" s="95" t="s">
        <v>12207</v>
      </c>
      <c r="B6014" s="96" t="s">
        <v>12208</v>
      </c>
      <c r="C6014" s="95" t="s">
        <v>992</v>
      </c>
      <c r="D6014" s="97">
        <f>VLOOKUP(A6014,emop0321!D:E,2,0)</f>
        <v>55.96</v>
      </c>
      <c r="E6014" s="98"/>
      <c r="F6014" s="98"/>
    </row>
    <row r="6015" ht="11.25" customHeight="1">
      <c r="A6015" s="95" t="s">
        <v>12209</v>
      </c>
      <c r="B6015" s="96" t="s">
        <v>12210</v>
      </c>
      <c r="C6015" s="95" t="s">
        <v>992</v>
      </c>
      <c r="D6015" s="97">
        <f>VLOOKUP(A6015,emop0321!D:E,2,0)</f>
        <v>45.88</v>
      </c>
      <c r="E6015" s="98"/>
      <c r="F6015" s="98"/>
    </row>
    <row r="6016" ht="11.25" customHeight="1">
      <c r="A6016" s="95" t="s">
        <v>12211</v>
      </c>
      <c r="B6016" s="96" t="s">
        <v>12212</v>
      </c>
      <c r="C6016" s="95" t="s">
        <v>992</v>
      </c>
      <c r="D6016" s="97">
        <f>VLOOKUP(A6016,emop0321!D:E,2,0)</f>
        <v>56.31</v>
      </c>
      <c r="E6016" s="98"/>
      <c r="F6016" s="98"/>
    </row>
    <row r="6017" ht="11.25" customHeight="1">
      <c r="A6017" s="95" t="s">
        <v>12213</v>
      </c>
      <c r="B6017" s="96" t="s">
        <v>12214</v>
      </c>
      <c r="C6017" s="95" t="s">
        <v>992</v>
      </c>
      <c r="D6017" s="97">
        <f>VLOOKUP(A6017,emop0321!D:E,2,0)</f>
        <v>44.31</v>
      </c>
      <c r="E6017" s="98"/>
      <c r="F6017" s="98"/>
    </row>
    <row r="6018" ht="11.25" customHeight="1">
      <c r="A6018" s="95" t="s">
        <v>12215</v>
      </c>
      <c r="B6018" s="96" t="s">
        <v>12216</v>
      </c>
      <c r="C6018" s="95" t="s">
        <v>992</v>
      </c>
      <c r="D6018" s="97">
        <f>VLOOKUP(A6018,emop0321!D:E,2,0)</f>
        <v>54.74</v>
      </c>
      <c r="E6018" s="98"/>
      <c r="F6018" s="98"/>
    </row>
    <row r="6019" ht="11.25" customHeight="1">
      <c r="A6019" s="95" t="s">
        <v>12217</v>
      </c>
      <c r="B6019" s="96" t="s">
        <v>12218</v>
      </c>
      <c r="C6019" s="95" t="s">
        <v>992</v>
      </c>
      <c r="D6019" s="97">
        <f>VLOOKUP(A6019,emop0321!D:E,2,0)</f>
        <v>47.4</v>
      </c>
      <c r="E6019" s="98"/>
      <c r="F6019" s="98"/>
    </row>
    <row r="6020" ht="11.25" customHeight="1">
      <c r="A6020" s="95" t="s">
        <v>12219</v>
      </c>
      <c r="B6020" s="96" t="s">
        <v>12220</v>
      </c>
      <c r="C6020" s="95" t="s">
        <v>992</v>
      </c>
      <c r="D6020" s="97">
        <f>VLOOKUP(A6020,emop0321!D:E,2,0)</f>
        <v>57.83</v>
      </c>
      <c r="E6020" s="98"/>
      <c r="F6020" s="98"/>
    </row>
    <row r="6021" ht="11.25" customHeight="1">
      <c r="A6021" s="95" t="s">
        <v>12221</v>
      </c>
      <c r="B6021" s="96" t="s">
        <v>12222</v>
      </c>
      <c r="C6021" s="95" t="s">
        <v>992</v>
      </c>
      <c r="D6021" s="97">
        <f>VLOOKUP(A6021,emop0321!D:E,2,0)</f>
        <v>47.75</v>
      </c>
      <c r="E6021" s="98"/>
      <c r="F6021" s="98"/>
    </row>
    <row r="6022" ht="11.25" customHeight="1">
      <c r="A6022" s="95" t="s">
        <v>12223</v>
      </c>
      <c r="B6022" s="96" t="s">
        <v>12224</v>
      </c>
      <c r="C6022" s="95" t="s">
        <v>992</v>
      </c>
      <c r="D6022" s="97">
        <f>VLOOKUP(A6022,emop0321!D:E,2,0)</f>
        <v>58.18</v>
      </c>
      <c r="E6022" s="98"/>
      <c r="F6022" s="98"/>
    </row>
    <row r="6023" ht="11.25" customHeight="1">
      <c r="A6023" s="95" t="s">
        <v>12225</v>
      </c>
      <c r="B6023" s="96" t="s">
        <v>12226</v>
      </c>
      <c r="C6023" s="95" t="s">
        <v>992</v>
      </c>
      <c r="D6023" s="97">
        <f>VLOOKUP(A6023,emop0321!D:E,2,0)</f>
        <v>35.25</v>
      </c>
      <c r="E6023" s="98"/>
      <c r="F6023" s="98"/>
    </row>
    <row r="6024" ht="11.25" customHeight="1">
      <c r="A6024" s="95" t="s">
        <v>12227</v>
      </c>
      <c r="B6024" s="96" t="s">
        <v>12228</v>
      </c>
      <c r="C6024" s="95" t="s">
        <v>992</v>
      </c>
      <c r="D6024" s="97">
        <f>VLOOKUP(A6024,emop0321!D:E,2,0)</f>
        <v>45.68</v>
      </c>
      <c r="E6024" s="98"/>
      <c r="F6024" s="98"/>
    </row>
    <row r="6025" ht="11.25" customHeight="1">
      <c r="A6025" s="95" t="s">
        <v>12229</v>
      </c>
      <c r="B6025" s="96" t="s">
        <v>12230</v>
      </c>
      <c r="C6025" s="95" t="s">
        <v>992</v>
      </c>
      <c r="D6025" s="97">
        <f>VLOOKUP(A6025,emop0321!D:E,2,0)</f>
        <v>38.34</v>
      </c>
      <c r="E6025" s="98"/>
      <c r="F6025" s="98"/>
    </row>
    <row r="6026" ht="11.25" customHeight="1">
      <c r="A6026" s="95" t="s">
        <v>12231</v>
      </c>
      <c r="B6026" s="96" t="s">
        <v>12232</v>
      </c>
      <c r="C6026" s="95" t="s">
        <v>992</v>
      </c>
      <c r="D6026" s="97">
        <f>VLOOKUP(A6026,emop0321!D:E,2,0)</f>
        <v>48.77</v>
      </c>
      <c r="E6026" s="98"/>
      <c r="F6026" s="98"/>
    </row>
    <row r="6027" ht="11.25" customHeight="1">
      <c r="A6027" s="95" t="s">
        <v>12233</v>
      </c>
      <c r="B6027" s="96" t="s">
        <v>12234</v>
      </c>
      <c r="C6027" s="95" t="s">
        <v>992</v>
      </c>
      <c r="D6027" s="97">
        <f>VLOOKUP(A6027,emop0321!D:E,2,0)</f>
        <v>38.68</v>
      </c>
      <c r="E6027" s="98"/>
      <c r="F6027" s="98"/>
    </row>
    <row r="6028" ht="11.25" customHeight="1">
      <c r="A6028" s="95" t="s">
        <v>12235</v>
      </c>
      <c r="B6028" s="96" t="s">
        <v>12236</v>
      </c>
      <c r="C6028" s="95" t="s">
        <v>992</v>
      </c>
      <c r="D6028" s="97">
        <f>VLOOKUP(A6028,emop0321!D:E,2,0)</f>
        <v>49.11</v>
      </c>
      <c r="E6028" s="98"/>
      <c r="F6028" s="98"/>
    </row>
    <row r="6029" ht="11.25" customHeight="1">
      <c r="A6029" s="95" t="s">
        <v>12237</v>
      </c>
      <c r="B6029" s="96" t="s">
        <v>12238</v>
      </c>
      <c r="C6029" s="95" t="s">
        <v>992</v>
      </c>
      <c r="D6029" s="97">
        <f>VLOOKUP(A6029,emop0321!D:E,2,0)</f>
        <v>36.81</v>
      </c>
      <c r="E6029" s="98"/>
      <c r="F6029" s="98"/>
    </row>
    <row r="6030" ht="11.25" customHeight="1">
      <c r="A6030" s="95" t="s">
        <v>12239</v>
      </c>
      <c r="B6030" s="96" t="s">
        <v>12240</v>
      </c>
      <c r="C6030" s="95" t="s">
        <v>992</v>
      </c>
      <c r="D6030" s="97">
        <f>VLOOKUP(A6030,emop0321!D:E,2,0)</f>
        <v>47.24</v>
      </c>
      <c r="E6030" s="98"/>
      <c r="F6030" s="98"/>
    </row>
    <row r="6031" ht="11.25" customHeight="1">
      <c r="A6031" s="95" t="s">
        <v>12241</v>
      </c>
      <c r="B6031" s="96" t="s">
        <v>12242</v>
      </c>
      <c r="C6031" s="95" t="s">
        <v>992</v>
      </c>
      <c r="D6031" s="97">
        <f>VLOOKUP(A6031,emop0321!D:E,2,0)</f>
        <v>39.9</v>
      </c>
      <c r="E6031" s="98"/>
      <c r="F6031" s="98"/>
    </row>
    <row r="6032" ht="11.25" customHeight="1">
      <c r="A6032" s="95" t="s">
        <v>12243</v>
      </c>
      <c r="B6032" s="96" t="s">
        <v>12244</v>
      </c>
      <c r="C6032" s="95" t="s">
        <v>992</v>
      </c>
      <c r="D6032" s="97">
        <f>VLOOKUP(A6032,emop0321!D:E,2,0)</f>
        <v>50.33</v>
      </c>
      <c r="E6032" s="98"/>
      <c r="F6032" s="98"/>
    </row>
    <row r="6033" ht="11.25" customHeight="1">
      <c r="A6033" s="95" t="s">
        <v>12245</v>
      </c>
      <c r="B6033" s="96" t="s">
        <v>12246</v>
      </c>
      <c r="C6033" s="95" t="s">
        <v>992</v>
      </c>
      <c r="D6033" s="97">
        <f>VLOOKUP(A6033,emop0321!D:E,2,0)</f>
        <v>40.25</v>
      </c>
      <c r="E6033" s="98"/>
      <c r="F6033" s="98"/>
    </row>
    <row r="6034" ht="11.25" customHeight="1">
      <c r="A6034" s="95" t="s">
        <v>12247</v>
      </c>
      <c r="B6034" s="96" t="s">
        <v>12248</v>
      </c>
      <c r="C6034" s="95" t="s">
        <v>992</v>
      </c>
      <c r="D6034" s="97">
        <f>VLOOKUP(A6034,emop0321!D:E,2,0)</f>
        <v>50.68</v>
      </c>
      <c r="E6034" s="98"/>
      <c r="F6034" s="98"/>
    </row>
    <row r="6035" ht="11.25" customHeight="1">
      <c r="A6035" s="95" t="s">
        <v>12249</v>
      </c>
      <c r="B6035" s="96" t="s">
        <v>12250</v>
      </c>
      <c r="C6035" s="95" t="s">
        <v>992</v>
      </c>
      <c r="D6035" s="97">
        <f>VLOOKUP(A6035,emop0321!D:E,2,0)</f>
        <v>38.68</v>
      </c>
      <c r="E6035" s="98"/>
      <c r="F6035" s="98"/>
    </row>
    <row r="6036" ht="11.25" customHeight="1">
      <c r="A6036" s="95" t="s">
        <v>12251</v>
      </c>
      <c r="B6036" s="96" t="s">
        <v>12252</v>
      </c>
      <c r="C6036" s="95" t="s">
        <v>992</v>
      </c>
      <c r="D6036" s="97">
        <f>VLOOKUP(A6036,emop0321!D:E,2,0)</f>
        <v>49.11</v>
      </c>
      <c r="E6036" s="98"/>
      <c r="F6036" s="98"/>
    </row>
    <row r="6037" ht="11.25" customHeight="1">
      <c r="A6037" s="95" t="s">
        <v>12253</v>
      </c>
      <c r="B6037" s="96" t="s">
        <v>12254</v>
      </c>
      <c r="C6037" s="95" t="s">
        <v>992</v>
      </c>
      <c r="D6037" s="97">
        <f>VLOOKUP(A6037,emop0321!D:E,2,0)</f>
        <v>41.77</v>
      </c>
      <c r="E6037" s="98"/>
      <c r="F6037" s="98"/>
    </row>
    <row r="6038" ht="11.25" customHeight="1">
      <c r="A6038" s="95" t="s">
        <v>12255</v>
      </c>
      <c r="B6038" s="96" t="s">
        <v>12256</v>
      </c>
      <c r="C6038" s="95" t="s">
        <v>992</v>
      </c>
      <c r="D6038" s="97">
        <f>VLOOKUP(A6038,emop0321!D:E,2,0)</f>
        <v>52.2</v>
      </c>
      <c r="E6038" s="98"/>
      <c r="F6038" s="98"/>
    </row>
    <row r="6039" ht="11.25" customHeight="1">
      <c r="A6039" s="95" t="s">
        <v>12257</v>
      </c>
      <c r="B6039" s="96" t="s">
        <v>12258</v>
      </c>
      <c r="C6039" s="95" t="s">
        <v>992</v>
      </c>
      <c r="D6039" s="97">
        <f>VLOOKUP(A6039,emop0321!D:E,2,0)</f>
        <v>42.12</v>
      </c>
      <c r="E6039" s="98"/>
      <c r="F6039" s="98"/>
    </row>
    <row r="6040" ht="11.25" customHeight="1">
      <c r="A6040" s="95" t="s">
        <v>12259</v>
      </c>
      <c r="B6040" s="96" t="s">
        <v>12260</v>
      </c>
      <c r="C6040" s="95" t="s">
        <v>992</v>
      </c>
      <c r="D6040" s="97">
        <f>VLOOKUP(A6040,emop0321!D:E,2,0)</f>
        <v>52.55</v>
      </c>
      <c r="E6040" s="98"/>
      <c r="F6040" s="98"/>
    </row>
    <row r="6041" ht="11.25" customHeight="1">
      <c r="A6041" s="95" t="s">
        <v>12261</v>
      </c>
      <c r="B6041" s="96" t="s">
        <v>12262</v>
      </c>
      <c r="C6041" s="95" t="s">
        <v>992</v>
      </c>
      <c r="D6041" s="97">
        <f>VLOOKUP(A6041,emop0321!D:E,2,0)</f>
        <v>48.97</v>
      </c>
      <c r="E6041" s="98"/>
      <c r="F6041" s="98"/>
    </row>
    <row r="6042" ht="11.25" customHeight="1">
      <c r="A6042" s="95" t="s">
        <v>12263</v>
      </c>
      <c r="B6042" s="96" t="s">
        <v>12264</v>
      </c>
      <c r="C6042" s="95" t="s">
        <v>992</v>
      </c>
      <c r="D6042" s="97">
        <f>VLOOKUP(A6042,emop0321!D:E,2,0)</f>
        <v>59.4</v>
      </c>
      <c r="E6042" s="98"/>
      <c r="F6042" s="98"/>
    </row>
    <row r="6043" ht="11.25" customHeight="1">
      <c r="A6043" s="95" t="s">
        <v>12265</v>
      </c>
      <c r="B6043" s="96" t="s">
        <v>12266</v>
      </c>
      <c r="C6043" s="95" t="s">
        <v>992</v>
      </c>
      <c r="D6043" s="97">
        <f>VLOOKUP(A6043,emop0321!D:E,2,0)</f>
        <v>55.15</v>
      </c>
      <c r="E6043" s="98"/>
      <c r="F6043" s="98"/>
    </row>
    <row r="6044" ht="11.25" customHeight="1">
      <c r="A6044" s="95" t="s">
        <v>12267</v>
      </c>
      <c r="B6044" s="96" t="s">
        <v>12268</v>
      </c>
      <c r="C6044" s="95" t="s">
        <v>992</v>
      </c>
      <c r="D6044" s="97">
        <f>VLOOKUP(A6044,emop0321!D:E,2,0)</f>
        <v>65.58</v>
      </c>
      <c r="E6044" s="98"/>
      <c r="F6044" s="98"/>
    </row>
    <row r="6045" ht="11.25" customHeight="1">
      <c r="A6045" s="95" t="s">
        <v>12269</v>
      </c>
      <c r="B6045" s="96" t="s">
        <v>12270</v>
      </c>
      <c r="C6045" s="95" t="s">
        <v>992</v>
      </c>
      <c r="D6045" s="97">
        <f>VLOOKUP(A6045,emop0321!D:E,2,0)</f>
        <v>55.84</v>
      </c>
      <c r="E6045" s="98"/>
      <c r="F6045" s="98"/>
    </row>
    <row r="6046" ht="11.25" customHeight="1">
      <c r="A6046" s="95" t="s">
        <v>12271</v>
      </c>
      <c r="B6046" s="96" t="s">
        <v>12272</v>
      </c>
      <c r="C6046" s="95" t="s">
        <v>992</v>
      </c>
      <c r="D6046" s="97">
        <f>VLOOKUP(A6046,emop0321!D:E,2,0)</f>
        <v>66.27</v>
      </c>
      <c r="E6046" s="98"/>
      <c r="F6046" s="98"/>
    </row>
    <row r="6047" ht="11.25" customHeight="1">
      <c r="A6047" s="95" t="s">
        <v>12273</v>
      </c>
      <c r="B6047" s="96" t="s">
        <v>12274</v>
      </c>
      <c r="C6047" s="95" t="s">
        <v>992</v>
      </c>
      <c r="D6047" s="97">
        <f>VLOOKUP(A6047,emop0321!D:E,2,0)</f>
        <v>50.54</v>
      </c>
      <c r="E6047" s="98"/>
      <c r="F6047" s="98"/>
    </row>
    <row r="6048" ht="11.25" customHeight="1">
      <c r="A6048" s="95" t="s">
        <v>12275</v>
      </c>
      <c r="B6048" s="96" t="s">
        <v>12276</v>
      </c>
      <c r="C6048" s="95" t="s">
        <v>992</v>
      </c>
      <c r="D6048" s="97">
        <f>VLOOKUP(A6048,emop0321!D:E,2,0)</f>
        <v>60.97</v>
      </c>
      <c r="E6048" s="98"/>
      <c r="F6048" s="98"/>
    </row>
    <row r="6049" ht="11.25" customHeight="1">
      <c r="A6049" s="95" t="s">
        <v>12277</v>
      </c>
      <c r="B6049" s="96" t="s">
        <v>12278</v>
      </c>
      <c r="C6049" s="95" t="s">
        <v>992</v>
      </c>
      <c r="D6049" s="97">
        <f>VLOOKUP(A6049,emop0321!D:E,2,0)</f>
        <v>56.71</v>
      </c>
      <c r="E6049" s="98"/>
      <c r="F6049" s="98"/>
    </row>
    <row r="6050" ht="11.25" customHeight="1">
      <c r="A6050" s="95" t="s">
        <v>12279</v>
      </c>
      <c r="B6050" s="96" t="s">
        <v>12280</v>
      </c>
      <c r="C6050" s="95" t="s">
        <v>992</v>
      </c>
      <c r="D6050" s="97">
        <f>VLOOKUP(A6050,emop0321!D:E,2,0)</f>
        <v>67.14</v>
      </c>
      <c r="E6050" s="98"/>
      <c r="F6050" s="98"/>
    </row>
    <row r="6051" ht="11.25" customHeight="1">
      <c r="A6051" s="95" t="s">
        <v>12281</v>
      </c>
      <c r="B6051" s="96" t="s">
        <v>12282</v>
      </c>
      <c r="C6051" s="95" t="s">
        <v>992</v>
      </c>
      <c r="D6051" s="97">
        <f>VLOOKUP(A6051,emop0321!D:E,2,0)</f>
        <v>57.4</v>
      </c>
      <c r="E6051" s="98"/>
      <c r="F6051" s="98"/>
    </row>
    <row r="6052" ht="11.25" customHeight="1">
      <c r="A6052" s="95" t="s">
        <v>12283</v>
      </c>
      <c r="B6052" s="96" t="s">
        <v>12284</v>
      </c>
      <c r="C6052" s="95" t="s">
        <v>992</v>
      </c>
      <c r="D6052" s="97">
        <f>VLOOKUP(A6052,emop0321!D:E,2,0)</f>
        <v>67.84</v>
      </c>
      <c r="E6052" s="98"/>
      <c r="F6052" s="98"/>
    </row>
    <row r="6053" ht="11.25" customHeight="1">
      <c r="A6053" s="95" t="s">
        <v>12285</v>
      </c>
      <c r="B6053" s="96" t="s">
        <v>12286</v>
      </c>
      <c r="C6053" s="95" t="s">
        <v>992</v>
      </c>
      <c r="D6053" s="97">
        <f>VLOOKUP(A6053,emop0321!D:E,2,0)</f>
        <v>52.41</v>
      </c>
      <c r="E6053" s="98"/>
      <c r="F6053" s="98"/>
    </row>
    <row r="6054" ht="11.25" customHeight="1">
      <c r="A6054" s="95" t="s">
        <v>12287</v>
      </c>
      <c r="B6054" s="96" t="s">
        <v>12288</v>
      </c>
      <c r="C6054" s="95" t="s">
        <v>992</v>
      </c>
      <c r="D6054" s="97">
        <f>VLOOKUP(A6054,emop0321!D:E,2,0)</f>
        <v>62.84</v>
      </c>
      <c r="E6054" s="98"/>
      <c r="F6054" s="98"/>
    </row>
    <row r="6055" ht="11.25" customHeight="1">
      <c r="A6055" s="95" t="s">
        <v>12289</v>
      </c>
      <c r="B6055" s="96" t="s">
        <v>12290</v>
      </c>
      <c r="C6055" s="95" t="s">
        <v>992</v>
      </c>
      <c r="D6055" s="97">
        <f>VLOOKUP(A6055,emop0321!D:E,2,0)</f>
        <v>58.58</v>
      </c>
      <c r="E6055" s="98"/>
      <c r="F6055" s="98"/>
    </row>
    <row r="6056" ht="11.25" customHeight="1">
      <c r="A6056" s="95" t="s">
        <v>12291</v>
      </c>
      <c r="B6056" s="96" t="s">
        <v>12292</v>
      </c>
      <c r="C6056" s="95" t="s">
        <v>992</v>
      </c>
      <c r="D6056" s="97">
        <f>VLOOKUP(A6056,emop0321!D:E,2,0)</f>
        <v>69.01</v>
      </c>
      <c r="E6056" s="98"/>
      <c r="F6056" s="98"/>
    </row>
    <row r="6057" ht="11.25" customHeight="1">
      <c r="A6057" s="95" t="s">
        <v>12293</v>
      </c>
      <c r="B6057" s="96" t="s">
        <v>12294</v>
      </c>
      <c r="C6057" s="95" t="s">
        <v>992</v>
      </c>
      <c r="D6057" s="97">
        <f>VLOOKUP(A6057,emop0321!D:E,2,0)</f>
        <v>59.27</v>
      </c>
      <c r="E6057" s="98"/>
      <c r="F6057" s="98"/>
    </row>
    <row r="6058" ht="11.25" customHeight="1">
      <c r="A6058" s="95" t="s">
        <v>12295</v>
      </c>
      <c r="B6058" s="96" t="s">
        <v>12296</v>
      </c>
      <c r="C6058" s="95" t="s">
        <v>992</v>
      </c>
      <c r="D6058" s="97">
        <f>VLOOKUP(A6058,emop0321!D:E,2,0)</f>
        <v>69.7</v>
      </c>
      <c r="E6058" s="98"/>
      <c r="F6058" s="98"/>
    </row>
    <row r="6059" ht="11.25" customHeight="1">
      <c r="A6059" s="95" t="s">
        <v>12297</v>
      </c>
      <c r="B6059" s="96" t="s">
        <v>12298</v>
      </c>
      <c r="C6059" s="95" t="s">
        <v>992</v>
      </c>
      <c r="D6059" s="97">
        <f>VLOOKUP(A6059,emop0321!D:E,2,0)</f>
        <v>44.81</v>
      </c>
      <c r="E6059" s="98"/>
      <c r="F6059" s="98"/>
    </row>
    <row r="6060" ht="11.25" customHeight="1">
      <c r="A6060" s="95" t="s">
        <v>12299</v>
      </c>
      <c r="B6060" s="96" t="s">
        <v>12300</v>
      </c>
      <c r="C6060" s="95" t="s">
        <v>992</v>
      </c>
      <c r="D6060" s="97">
        <f>VLOOKUP(A6060,emop0321!D:E,2,0)</f>
        <v>138.19</v>
      </c>
      <c r="E6060" s="98"/>
      <c r="F6060" s="98"/>
    </row>
    <row r="6061" ht="11.25" customHeight="1">
      <c r="A6061" s="95" t="s">
        <v>12301</v>
      </c>
      <c r="B6061" s="96" t="s">
        <v>12302</v>
      </c>
      <c r="C6061" s="95" t="s">
        <v>992</v>
      </c>
      <c r="D6061" s="97">
        <f>VLOOKUP(A6061,emop0321!D:E,2,0)</f>
        <v>805.55</v>
      </c>
      <c r="E6061" s="98"/>
      <c r="F6061" s="98"/>
    </row>
    <row r="6062" ht="11.25" customHeight="1">
      <c r="A6062" s="95" t="s">
        <v>12303</v>
      </c>
      <c r="B6062" s="96" t="s">
        <v>12304</v>
      </c>
      <c r="C6062" s="95" t="s">
        <v>992</v>
      </c>
      <c r="D6062" s="97">
        <f>VLOOKUP(A6062,emop0321!D:E,2,0)</f>
        <v>85.73</v>
      </c>
      <c r="E6062" s="98"/>
      <c r="F6062" s="98"/>
    </row>
    <row r="6063" ht="11.25" customHeight="1">
      <c r="A6063" s="95" t="s">
        <v>12305</v>
      </c>
      <c r="B6063" s="96" t="s">
        <v>12306</v>
      </c>
      <c r="C6063" s="95" t="s">
        <v>992</v>
      </c>
      <c r="D6063" s="97">
        <f>VLOOKUP(A6063,emop0321!D:E,2,0)</f>
        <v>89.78</v>
      </c>
      <c r="E6063" s="98"/>
      <c r="F6063" s="98"/>
    </row>
    <row r="6064" ht="11.25" customHeight="1">
      <c r="A6064" s="95" t="s">
        <v>12307</v>
      </c>
      <c r="B6064" s="96" t="s">
        <v>12308</v>
      </c>
      <c r="C6064" s="95" t="s">
        <v>992</v>
      </c>
      <c r="D6064" s="97">
        <f>VLOOKUP(A6064,emop0321!D:E,2,0)</f>
        <v>116.54</v>
      </c>
      <c r="E6064" s="98"/>
      <c r="F6064" s="98"/>
    </row>
    <row r="6065" ht="11.25" customHeight="1">
      <c r="A6065" s="95" t="s">
        <v>12309</v>
      </c>
      <c r="B6065" s="96" t="s">
        <v>12310</v>
      </c>
      <c r="C6065" s="95" t="s">
        <v>992</v>
      </c>
      <c r="D6065" s="97">
        <f>VLOOKUP(A6065,emop0321!D:E,2,0)</f>
        <v>143.3</v>
      </c>
      <c r="E6065" s="98"/>
      <c r="F6065" s="98"/>
    </row>
    <row r="6066" ht="11.25" customHeight="1">
      <c r="A6066" s="95" t="s">
        <v>12311</v>
      </c>
      <c r="B6066" s="96" t="s">
        <v>12312</v>
      </c>
      <c r="C6066" s="95" t="s">
        <v>361</v>
      </c>
      <c r="D6066" s="97">
        <f>VLOOKUP(A6066,emop0321!D:E,2,0)</f>
        <v>163.26</v>
      </c>
      <c r="E6066" s="98"/>
      <c r="F6066" s="98"/>
    </row>
    <row r="6067" ht="11.25" customHeight="1">
      <c r="A6067" s="95" t="s">
        <v>12313</v>
      </c>
      <c r="B6067" s="96" t="s">
        <v>12314</v>
      </c>
      <c r="C6067" s="95" t="s">
        <v>361</v>
      </c>
      <c r="D6067" s="97">
        <f>VLOOKUP(A6067,emop0321!D:E,2,0)</f>
        <v>134.04</v>
      </c>
      <c r="E6067" s="98"/>
      <c r="F6067" s="98"/>
    </row>
    <row r="6068" ht="11.25" customHeight="1">
      <c r="A6068" s="95" t="s">
        <v>12315</v>
      </c>
      <c r="B6068" s="96" t="s">
        <v>12316</v>
      </c>
      <c r="C6068" s="95" t="s">
        <v>361</v>
      </c>
      <c r="D6068" s="97">
        <f>VLOOKUP(A6068,emop0321!D:E,2,0)</f>
        <v>134.04</v>
      </c>
      <c r="E6068" s="98"/>
      <c r="F6068" s="98"/>
    </row>
    <row r="6069" ht="11.25" customHeight="1">
      <c r="A6069" s="95" t="s">
        <v>12317</v>
      </c>
      <c r="B6069" s="96" t="s">
        <v>12318</v>
      </c>
      <c r="C6069" s="95" t="s">
        <v>361</v>
      </c>
      <c r="D6069" s="97">
        <f>VLOOKUP(A6069,emop0321!D:E,2,0)</f>
        <v>110.57</v>
      </c>
      <c r="E6069" s="98"/>
      <c r="F6069" s="98"/>
    </row>
    <row r="6070" ht="11.25" customHeight="1">
      <c r="A6070" s="95" t="s">
        <v>12319</v>
      </c>
      <c r="B6070" s="96" t="s">
        <v>12320</v>
      </c>
      <c r="C6070" s="95" t="s">
        <v>992</v>
      </c>
      <c r="D6070" s="97">
        <f>VLOOKUP(A6070,emop0321!D:E,2,0)</f>
        <v>165.06</v>
      </c>
      <c r="E6070" s="98"/>
      <c r="F6070" s="98"/>
    </row>
    <row r="6071" ht="11.25" customHeight="1">
      <c r="A6071" s="95" t="s">
        <v>12321</v>
      </c>
      <c r="B6071" s="96" t="s">
        <v>12322</v>
      </c>
      <c r="C6071" s="95" t="s">
        <v>992</v>
      </c>
      <c r="D6071" s="97">
        <f>VLOOKUP(A6071,emop0321!D:E,2,0)</f>
        <v>31.54</v>
      </c>
      <c r="E6071" s="98"/>
      <c r="F6071" s="98"/>
    </row>
    <row r="6072" ht="11.25" customHeight="1">
      <c r="A6072" s="95" t="s">
        <v>12323</v>
      </c>
      <c r="B6072" s="96" t="s">
        <v>12324</v>
      </c>
      <c r="C6072" s="95" t="s">
        <v>992</v>
      </c>
      <c r="D6072" s="97">
        <f>VLOOKUP(A6072,emop0321!D:E,2,0)</f>
        <v>28.88</v>
      </c>
      <c r="E6072" s="98"/>
      <c r="F6072" s="98"/>
    </row>
    <row r="6073" ht="11.25" customHeight="1">
      <c r="A6073" s="95" t="s">
        <v>12325</v>
      </c>
      <c r="B6073" s="96" t="s">
        <v>12326</v>
      </c>
      <c r="C6073" s="95" t="s">
        <v>992</v>
      </c>
      <c r="D6073" s="97">
        <f>VLOOKUP(A6073,emop0321!D:E,2,0)</f>
        <v>43.65</v>
      </c>
      <c r="E6073" s="98"/>
      <c r="F6073" s="98"/>
    </row>
    <row r="6074" ht="11.25" customHeight="1">
      <c r="A6074" s="95" t="s">
        <v>12327</v>
      </c>
      <c r="B6074" s="96" t="s">
        <v>12328</v>
      </c>
      <c r="C6074" s="95" t="s">
        <v>992</v>
      </c>
      <c r="D6074" s="97">
        <f>VLOOKUP(A6074,emop0321!D:E,2,0)</f>
        <v>46.76</v>
      </c>
      <c r="E6074" s="98"/>
      <c r="F6074" s="98"/>
    </row>
    <row r="6075" ht="11.25" customHeight="1">
      <c r="A6075" s="95" t="s">
        <v>12329</v>
      </c>
      <c r="B6075" s="96" t="s">
        <v>12330</v>
      </c>
      <c r="C6075" s="95" t="s">
        <v>992</v>
      </c>
      <c r="D6075" s="97">
        <f>VLOOKUP(A6075,emop0321!D:E,2,0)</f>
        <v>41.97</v>
      </c>
      <c r="E6075" s="98"/>
      <c r="F6075" s="98"/>
    </row>
    <row r="6076" ht="11.25" customHeight="1">
      <c r="A6076" s="95" t="s">
        <v>12331</v>
      </c>
      <c r="B6076" s="96" t="s">
        <v>12332</v>
      </c>
      <c r="C6076" s="95" t="s">
        <v>992</v>
      </c>
      <c r="D6076" s="97">
        <f>VLOOKUP(A6076,emop0321!D:E,2,0)</f>
        <v>38.68</v>
      </c>
      <c r="E6076" s="98"/>
      <c r="F6076" s="98"/>
    </row>
    <row r="6077" ht="11.25" customHeight="1">
      <c r="A6077" s="95" t="s">
        <v>12333</v>
      </c>
      <c r="B6077" s="96" t="s">
        <v>12334</v>
      </c>
      <c r="C6077" s="95" t="s">
        <v>361</v>
      </c>
      <c r="D6077" s="97">
        <f>VLOOKUP(A6077,emop0321!D:E,2,0)</f>
        <v>14.78</v>
      </c>
      <c r="E6077" s="98"/>
      <c r="F6077" s="98"/>
    </row>
    <row r="6078" ht="11.25" customHeight="1">
      <c r="A6078" s="95" t="s">
        <v>12335</v>
      </c>
      <c r="B6078" s="96" t="s">
        <v>12336</v>
      </c>
      <c r="C6078" s="95" t="s">
        <v>361</v>
      </c>
      <c r="D6078" s="97">
        <f>VLOOKUP(A6078,emop0321!D:E,2,0)</f>
        <v>21.38</v>
      </c>
      <c r="E6078" s="98"/>
      <c r="F6078" s="98"/>
    </row>
    <row r="6079" ht="11.25" customHeight="1">
      <c r="A6079" s="95" t="s">
        <v>12337</v>
      </c>
      <c r="B6079" s="96" t="s">
        <v>12338</v>
      </c>
      <c r="C6079" s="95" t="s">
        <v>361</v>
      </c>
      <c r="D6079" s="97">
        <f>VLOOKUP(A6079,emop0321!D:E,2,0)</f>
        <v>11.92</v>
      </c>
      <c r="E6079" s="98"/>
      <c r="F6079" s="98"/>
    </row>
    <row r="6080" ht="11.25" customHeight="1">
      <c r="A6080" s="95" t="s">
        <v>12339</v>
      </c>
      <c r="B6080" s="96" t="s">
        <v>12340</v>
      </c>
      <c r="C6080" s="95" t="s">
        <v>992</v>
      </c>
      <c r="D6080" s="97">
        <f>VLOOKUP(A6080,emop0321!D:E,2,0)</f>
        <v>28.83</v>
      </c>
      <c r="E6080" s="98"/>
      <c r="F6080" s="98"/>
    </row>
    <row r="6081" ht="11.25" customHeight="1">
      <c r="A6081" s="95" t="s">
        <v>12341</v>
      </c>
      <c r="B6081" s="96" t="s">
        <v>12342</v>
      </c>
      <c r="C6081" s="95" t="s">
        <v>992</v>
      </c>
      <c r="D6081" s="97">
        <f>VLOOKUP(A6081,emop0321!D:E,2,0)</f>
        <v>50.44</v>
      </c>
      <c r="E6081" s="98"/>
      <c r="F6081" s="98"/>
    </row>
    <row r="6082" ht="11.25" customHeight="1">
      <c r="A6082" s="95" t="s">
        <v>12343</v>
      </c>
      <c r="B6082" s="96" t="s">
        <v>12344</v>
      </c>
      <c r="C6082" s="95" t="s">
        <v>361</v>
      </c>
      <c r="D6082" s="97">
        <f>VLOOKUP(A6082,emop0321!D:E,2,0)</f>
        <v>12.68</v>
      </c>
      <c r="E6082" s="98"/>
      <c r="F6082" s="98"/>
    </row>
    <row r="6083" ht="11.25" customHeight="1">
      <c r="A6083" s="95" t="s">
        <v>12345</v>
      </c>
      <c r="B6083" s="96" t="s">
        <v>12346</v>
      </c>
      <c r="C6083" s="95" t="s">
        <v>361</v>
      </c>
      <c r="D6083" s="97">
        <f>VLOOKUP(A6083,emop0321!D:E,2,0)</f>
        <v>14.08</v>
      </c>
      <c r="E6083" s="98"/>
      <c r="F6083" s="98"/>
    </row>
    <row r="6084" ht="11.25" customHeight="1">
      <c r="A6084" s="95" t="s">
        <v>12347</v>
      </c>
      <c r="B6084" s="96" t="s">
        <v>12348</v>
      </c>
      <c r="C6084" s="95" t="s">
        <v>361</v>
      </c>
      <c r="D6084" s="97">
        <f>VLOOKUP(A6084,emop0321!D:E,2,0)</f>
        <v>23.49</v>
      </c>
      <c r="E6084" s="98"/>
      <c r="F6084" s="98"/>
    </row>
    <row r="6085" ht="11.25" customHeight="1">
      <c r="A6085" s="95" t="s">
        <v>12349</v>
      </c>
      <c r="B6085" s="96" t="s">
        <v>12350</v>
      </c>
      <c r="C6085" s="95" t="s">
        <v>992</v>
      </c>
      <c r="D6085" s="97">
        <f>VLOOKUP(A6085,emop0321!D:E,2,0)</f>
        <v>14.99</v>
      </c>
      <c r="E6085" s="98"/>
      <c r="F6085" s="98"/>
    </row>
    <row r="6086" ht="11.25" customHeight="1">
      <c r="A6086" s="95" t="s">
        <v>12351</v>
      </c>
      <c r="B6086" s="96" t="s">
        <v>12352</v>
      </c>
      <c r="C6086" s="95" t="s">
        <v>992</v>
      </c>
      <c r="D6086" s="97">
        <f>VLOOKUP(A6086,emop0321!D:E,2,0)</f>
        <v>18.32</v>
      </c>
      <c r="E6086" s="98"/>
      <c r="F6086" s="98"/>
    </row>
    <row r="6087" ht="11.25" customHeight="1">
      <c r="A6087" s="95" t="s">
        <v>12353</v>
      </c>
      <c r="B6087" s="96" t="s">
        <v>12354</v>
      </c>
      <c r="C6087" s="95" t="s">
        <v>992</v>
      </c>
      <c r="D6087" s="97">
        <f>VLOOKUP(A6087,emop0321!D:E,2,0)</f>
        <v>21.65</v>
      </c>
      <c r="E6087" s="98"/>
      <c r="F6087" s="98"/>
    </row>
    <row r="6088" ht="11.25" customHeight="1">
      <c r="A6088" s="95" t="s">
        <v>68</v>
      </c>
      <c r="B6088" s="96" t="s">
        <v>12355</v>
      </c>
      <c r="C6088" s="95" t="s">
        <v>992</v>
      </c>
      <c r="D6088" s="97">
        <f>VLOOKUP(A6088,emop0321!D:E,2,0)</f>
        <v>24.98</v>
      </c>
      <c r="E6088" s="98"/>
      <c r="F6088" s="98"/>
    </row>
    <row r="6089" ht="11.25" customHeight="1">
      <c r="A6089" s="95" t="s">
        <v>12356</v>
      </c>
      <c r="B6089" s="96" t="s">
        <v>12357</v>
      </c>
      <c r="C6089" s="95" t="s">
        <v>992</v>
      </c>
      <c r="D6089" s="97">
        <f>VLOOKUP(A6089,emop0321!D:E,2,0)</f>
        <v>28.3</v>
      </c>
      <c r="E6089" s="98"/>
      <c r="F6089" s="98"/>
    </row>
    <row r="6090" ht="11.25" customHeight="1">
      <c r="A6090" s="95" t="s">
        <v>12358</v>
      </c>
      <c r="B6090" s="96" t="s">
        <v>12359</v>
      </c>
      <c r="C6090" s="95" t="s">
        <v>992</v>
      </c>
      <c r="D6090" s="97">
        <f>VLOOKUP(A6090,emop0321!D:E,2,0)</f>
        <v>31.63</v>
      </c>
      <c r="E6090" s="98"/>
      <c r="F6090" s="98"/>
    </row>
    <row r="6091" ht="11.25" customHeight="1">
      <c r="A6091" s="95" t="s">
        <v>12360</v>
      </c>
      <c r="B6091" s="96" t="s">
        <v>12361</v>
      </c>
      <c r="C6091" s="95" t="s">
        <v>992</v>
      </c>
      <c r="D6091" s="97">
        <f>VLOOKUP(A6091,emop0321!D:E,2,0)</f>
        <v>34.96</v>
      </c>
      <c r="E6091" s="98"/>
      <c r="F6091" s="98"/>
    </row>
    <row r="6092" ht="11.25" customHeight="1">
      <c r="A6092" s="95" t="s">
        <v>12362</v>
      </c>
      <c r="B6092" s="96" t="s">
        <v>12363</v>
      </c>
      <c r="C6092" s="95" t="s">
        <v>992</v>
      </c>
      <c r="D6092" s="97">
        <f>VLOOKUP(A6092,emop0321!D:E,2,0)</f>
        <v>41.62</v>
      </c>
      <c r="E6092" s="98"/>
      <c r="F6092" s="98"/>
    </row>
    <row r="6093" ht="11.25" customHeight="1">
      <c r="A6093" s="95" t="s">
        <v>12364</v>
      </c>
      <c r="B6093" s="96" t="s">
        <v>12365</v>
      </c>
      <c r="C6093" s="95" t="s">
        <v>992</v>
      </c>
      <c r="D6093" s="97">
        <f>VLOOKUP(A6093,emop0321!D:E,2,0)</f>
        <v>48.28</v>
      </c>
      <c r="E6093" s="98"/>
      <c r="F6093" s="98"/>
    </row>
    <row r="6094" ht="11.25" customHeight="1">
      <c r="A6094" s="95" t="s">
        <v>12366</v>
      </c>
      <c r="B6094" s="96" t="s">
        <v>12367</v>
      </c>
      <c r="C6094" s="95" t="s">
        <v>992</v>
      </c>
      <c r="D6094" s="97">
        <f>VLOOKUP(A6094,emop0321!D:E,2,0)</f>
        <v>51.61</v>
      </c>
      <c r="E6094" s="98"/>
      <c r="F6094" s="98"/>
    </row>
    <row r="6095" ht="11.25" customHeight="1">
      <c r="A6095" s="95" t="s">
        <v>12368</v>
      </c>
      <c r="B6095" s="96" t="s">
        <v>12369</v>
      </c>
      <c r="C6095" s="95" t="s">
        <v>992</v>
      </c>
      <c r="D6095" s="97">
        <f>VLOOKUP(A6095,emop0321!D:E,2,0)</f>
        <v>61.6</v>
      </c>
      <c r="E6095" s="98"/>
      <c r="F6095" s="98"/>
    </row>
    <row r="6096" ht="11.25" customHeight="1">
      <c r="A6096" s="95" t="s">
        <v>12370</v>
      </c>
      <c r="B6096" s="96" t="s">
        <v>12371</v>
      </c>
      <c r="C6096" s="95" t="s">
        <v>992</v>
      </c>
      <c r="D6096" s="97">
        <f>VLOOKUP(A6096,emop0321!D:E,2,0)</f>
        <v>43.91</v>
      </c>
      <c r="E6096" s="98"/>
      <c r="F6096" s="98"/>
    </row>
    <row r="6097" ht="11.25" customHeight="1">
      <c r="A6097" s="95" t="s">
        <v>12372</v>
      </c>
      <c r="B6097" s="96" t="s">
        <v>12373</v>
      </c>
      <c r="C6097" s="95" t="s">
        <v>992</v>
      </c>
      <c r="D6097" s="97">
        <f>VLOOKUP(A6097,emop0321!D:E,2,0)</f>
        <v>74.15</v>
      </c>
      <c r="E6097" s="98"/>
      <c r="F6097" s="98"/>
    </row>
    <row r="6098" ht="11.25" customHeight="1">
      <c r="A6098" s="95" t="s">
        <v>12374</v>
      </c>
      <c r="B6098" s="96" t="s">
        <v>12375</v>
      </c>
      <c r="C6098" s="95" t="s">
        <v>992</v>
      </c>
      <c r="D6098" s="97">
        <f>VLOOKUP(A6098,emop0321!D:E,2,0)</f>
        <v>82.1</v>
      </c>
      <c r="E6098" s="98"/>
      <c r="F6098" s="98"/>
    </row>
    <row r="6099" ht="11.25" customHeight="1">
      <c r="A6099" s="95" t="s">
        <v>12376</v>
      </c>
      <c r="B6099" s="96" t="s">
        <v>12377</v>
      </c>
      <c r="C6099" s="95" t="s">
        <v>992</v>
      </c>
      <c r="D6099" s="97">
        <f>VLOOKUP(A6099,emop0321!D:E,2,0)</f>
        <v>8.86</v>
      </c>
      <c r="E6099" s="98"/>
      <c r="F6099" s="98"/>
    </row>
    <row r="6100" ht="11.25" customHeight="1">
      <c r="A6100" s="95" t="s">
        <v>12378</v>
      </c>
      <c r="B6100" s="96" t="s">
        <v>12379</v>
      </c>
      <c r="C6100" s="95" t="s">
        <v>992</v>
      </c>
      <c r="D6100" s="97">
        <f>VLOOKUP(A6100,emop0321!D:E,2,0)</f>
        <v>56.8</v>
      </c>
      <c r="E6100" s="98"/>
      <c r="F6100" s="98"/>
    </row>
    <row r="6101" ht="11.25" customHeight="1">
      <c r="A6101" s="95" t="s">
        <v>12380</v>
      </c>
      <c r="B6101" s="96" t="s">
        <v>12381</v>
      </c>
      <c r="C6101" s="95" t="s">
        <v>992</v>
      </c>
      <c r="D6101" s="97">
        <f>VLOOKUP(A6101,emop0321!D:E,2,0)</f>
        <v>54.69</v>
      </c>
      <c r="E6101" s="98"/>
      <c r="F6101" s="98"/>
    </row>
    <row r="6102" ht="11.25" customHeight="1">
      <c r="A6102" s="95" t="s">
        <v>12382</v>
      </c>
      <c r="B6102" s="96" t="s">
        <v>12383</v>
      </c>
      <c r="C6102" s="95" t="s">
        <v>992</v>
      </c>
      <c r="D6102" s="97">
        <f>VLOOKUP(A6102,emop0321!D:E,2,0)</f>
        <v>46.54</v>
      </c>
      <c r="E6102" s="98"/>
      <c r="F6102" s="98"/>
    </row>
    <row r="6103" ht="11.25" customHeight="1">
      <c r="A6103" s="95" t="s">
        <v>12384</v>
      </c>
      <c r="B6103" s="96" t="s">
        <v>12385</v>
      </c>
      <c r="C6103" s="95" t="s">
        <v>992</v>
      </c>
      <c r="D6103" s="97">
        <f>VLOOKUP(A6103,emop0321!D:E,2,0)</f>
        <v>31.66</v>
      </c>
      <c r="E6103" s="98"/>
      <c r="F6103" s="98"/>
    </row>
    <row r="6104" ht="11.25" customHeight="1">
      <c r="A6104" s="95" t="s">
        <v>12386</v>
      </c>
      <c r="B6104" s="96" t="s">
        <v>12387</v>
      </c>
      <c r="C6104" s="95" t="s">
        <v>992</v>
      </c>
      <c r="D6104" s="97">
        <f>VLOOKUP(A6104,emop0321!D:E,2,0)</f>
        <v>86.37</v>
      </c>
      <c r="E6104" s="98"/>
      <c r="F6104" s="98"/>
    </row>
    <row r="6105" ht="11.25" customHeight="1">
      <c r="A6105" s="95" t="s">
        <v>12388</v>
      </c>
      <c r="B6105" s="96" t="s">
        <v>12389</v>
      </c>
      <c r="C6105" s="95" t="s">
        <v>992</v>
      </c>
      <c r="D6105" s="97">
        <f>VLOOKUP(A6105,emop0321!D:E,2,0)</f>
        <v>83.17</v>
      </c>
      <c r="E6105" s="98"/>
      <c r="F6105" s="98"/>
    </row>
    <row r="6106" ht="11.25" customHeight="1">
      <c r="A6106" s="95" t="s">
        <v>12390</v>
      </c>
      <c r="B6106" s="96" t="s">
        <v>12391</v>
      </c>
      <c r="C6106" s="95" t="s">
        <v>992</v>
      </c>
      <c r="D6106" s="97">
        <f>VLOOKUP(A6106,emop0321!D:E,2,0)</f>
        <v>86.37</v>
      </c>
      <c r="E6106" s="98"/>
      <c r="F6106" s="98"/>
    </row>
    <row r="6107" ht="11.25" customHeight="1">
      <c r="A6107" s="95" t="s">
        <v>12392</v>
      </c>
      <c r="B6107" s="96" t="s">
        <v>12393</v>
      </c>
      <c r="C6107" s="95" t="s">
        <v>992</v>
      </c>
      <c r="D6107" s="97">
        <f>VLOOKUP(A6107,emop0321!D:E,2,0)</f>
        <v>83.17</v>
      </c>
      <c r="E6107" s="98"/>
      <c r="F6107" s="98"/>
    </row>
    <row r="6108" ht="11.25" customHeight="1">
      <c r="A6108" s="95" t="s">
        <v>12394</v>
      </c>
      <c r="B6108" s="96" t="s">
        <v>12395</v>
      </c>
      <c r="C6108" s="95" t="s">
        <v>992</v>
      </c>
      <c r="D6108" s="97">
        <f>VLOOKUP(A6108,emop0321!D:E,2,0)</f>
        <v>43.65</v>
      </c>
      <c r="E6108" s="98"/>
      <c r="F6108" s="98"/>
    </row>
    <row r="6109" ht="11.25" customHeight="1">
      <c r="A6109" s="95" t="s">
        <v>12396</v>
      </c>
      <c r="B6109" s="96" t="s">
        <v>12397</v>
      </c>
      <c r="C6109" s="95" t="s">
        <v>361</v>
      </c>
      <c r="D6109" s="97">
        <f>VLOOKUP(A6109,emop0321!D:E,2,0)</f>
        <v>22.12</v>
      </c>
      <c r="E6109" s="98"/>
      <c r="F6109" s="98"/>
    </row>
    <row r="6110" ht="11.25" customHeight="1">
      <c r="A6110" s="95" t="s">
        <v>12398</v>
      </c>
      <c r="B6110" s="96" t="s">
        <v>12399</v>
      </c>
      <c r="C6110" s="95" t="s">
        <v>361</v>
      </c>
      <c r="D6110" s="97">
        <f>VLOOKUP(A6110,emop0321!D:E,2,0)</f>
        <v>54.29</v>
      </c>
      <c r="E6110" s="98"/>
      <c r="F6110" s="98"/>
    </row>
    <row r="6111" ht="11.25" customHeight="1">
      <c r="A6111" s="95" t="s">
        <v>12400</v>
      </c>
      <c r="B6111" s="96" t="s">
        <v>12401</v>
      </c>
      <c r="C6111" s="95" t="s">
        <v>361</v>
      </c>
      <c r="D6111" s="97">
        <f>VLOOKUP(A6111,emop0321!D:E,2,0)</f>
        <v>16.68</v>
      </c>
      <c r="E6111" s="98"/>
      <c r="F6111" s="98"/>
    </row>
    <row r="6112" ht="11.25" customHeight="1">
      <c r="A6112" s="95" t="s">
        <v>12402</v>
      </c>
      <c r="B6112" s="96" t="s">
        <v>12403</v>
      </c>
      <c r="C6112" s="95" t="s">
        <v>361</v>
      </c>
      <c r="D6112" s="97">
        <f>VLOOKUP(A6112,emop0321!D:E,2,0)</f>
        <v>19.82</v>
      </c>
      <c r="E6112" s="98"/>
      <c r="F6112" s="98"/>
    </row>
    <row r="6113" ht="11.25" customHeight="1">
      <c r="A6113" s="95" t="s">
        <v>12404</v>
      </c>
      <c r="B6113" s="96" t="s">
        <v>12405</v>
      </c>
      <c r="C6113" s="95" t="s">
        <v>361</v>
      </c>
      <c r="D6113" s="97">
        <f>VLOOKUP(A6113,emop0321!D:E,2,0)</f>
        <v>26.75</v>
      </c>
      <c r="E6113" s="98"/>
      <c r="F6113" s="98"/>
    </row>
    <row r="6114" ht="11.25" customHeight="1">
      <c r="A6114" s="95" t="s">
        <v>12406</v>
      </c>
      <c r="B6114" s="96" t="s">
        <v>12407</v>
      </c>
      <c r="C6114" s="95" t="s">
        <v>361</v>
      </c>
      <c r="D6114" s="97">
        <f>VLOOKUP(A6114,emop0321!D:E,2,0)</f>
        <v>45.86</v>
      </c>
      <c r="E6114" s="98"/>
      <c r="F6114" s="98"/>
    </row>
    <row r="6115" ht="11.25" customHeight="1">
      <c r="A6115" s="95" t="s">
        <v>12408</v>
      </c>
      <c r="B6115" s="96" t="s">
        <v>12409</v>
      </c>
      <c r="C6115" s="95" t="s">
        <v>361</v>
      </c>
      <c r="D6115" s="97">
        <f>VLOOKUP(A6115,emop0321!D:E,2,0)</f>
        <v>23.12</v>
      </c>
      <c r="E6115" s="98"/>
      <c r="F6115" s="98"/>
    </row>
    <row r="6116" ht="11.25" customHeight="1">
      <c r="A6116" s="95" t="s">
        <v>12410</v>
      </c>
      <c r="B6116" s="96" t="s">
        <v>12411</v>
      </c>
      <c r="C6116" s="95" t="s">
        <v>992</v>
      </c>
      <c r="D6116" s="97">
        <f>VLOOKUP(A6116,emop0321!D:E,2,0)</f>
        <v>74.81</v>
      </c>
      <c r="E6116" s="98"/>
      <c r="F6116" s="98"/>
    </row>
    <row r="6117" ht="11.25" customHeight="1">
      <c r="A6117" s="95" t="s">
        <v>12412</v>
      </c>
      <c r="B6117" s="96" t="s">
        <v>12413</v>
      </c>
      <c r="C6117" s="95" t="s">
        <v>992</v>
      </c>
      <c r="D6117" s="97">
        <f>VLOOKUP(A6117,emop0321!D:E,2,0)</f>
        <v>78.82</v>
      </c>
      <c r="E6117" s="98"/>
      <c r="F6117" s="98"/>
    </row>
    <row r="6118" ht="11.25" customHeight="1">
      <c r="A6118" s="95" t="s">
        <v>12414</v>
      </c>
      <c r="B6118" s="96" t="s">
        <v>12415</v>
      </c>
      <c r="C6118" s="95" t="s">
        <v>992</v>
      </c>
      <c r="D6118" s="97">
        <f>VLOOKUP(A6118,emop0321!D:E,2,0)</f>
        <v>92.06</v>
      </c>
      <c r="E6118" s="98"/>
      <c r="F6118" s="98"/>
    </row>
    <row r="6119" ht="11.25" customHeight="1">
      <c r="A6119" s="95" t="s">
        <v>12416</v>
      </c>
      <c r="B6119" s="96" t="s">
        <v>12417</v>
      </c>
      <c r="C6119" s="95" t="s">
        <v>992</v>
      </c>
      <c r="D6119" s="97">
        <f>VLOOKUP(A6119,emop0321!D:E,2,0)</f>
        <v>96.06</v>
      </c>
      <c r="E6119" s="98"/>
      <c r="F6119" s="98"/>
    </row>
    <row r="6120" ht="11.25" customHeight="1">
      <c r="A6120" s="95" t="s">
        <v>12418</v>
      </c>
      <c r="B6120" s="96" t="s">
        <v>12419</v>
      </c>
      <c r="C6120" s="95" t="s">
        <v>992</v>
      </c>
      <c r="D6120" s="97">
        <f>VLOOKUP(A6120,emop0321!D:E,2,0)</f>
        <v>136.85</v>
      </c>
      <c r="E6120" s="98"/>
      <c r="F6120" s="98"/>
    </row>
    <row r="6121" ht="11.25" customHeight="1">
      <c r="A6121" s="95" t="s">
        <v>12420</v>
      </c>
      <c r="B6121" s="96" t="s">
        <v>12421</v>
      </c>
      <c r="C6121" s="95" t="s">
        <v>992</v>
      </c>
      <c r="D6121" s="97">
        <f>VLOOKUP(A6121,emop0321!D:E,2,0)</f>
        <v>140.85</v>
      </c>
      <c r="E6121" s="98"/>
      <c r="F6121" s="98"/>
    </row>
    <row r="6122" ht="11.25" customHeight="1">
      <c r="A6122" s="95" t="s">
        <v>12422</v>
      </c>
      <c r="B6122" s="96" t="s">
        <v>12423</v>
      </c>
      <c r="C6122" s="95" t="s">
        <v>992</v>
      </c>
      <c r="D6122" s="97">
        <f>VLOOKUP(A6122,emop0321!D:E,2,0)</f>
        <v>62.08</v>
      </c>
      <c r="E6122" s="98"/>
      <c r="F6122" s="98"/>
    </row>
    <row r="6123" ht="11.25" customHeight="1">
      <c r="A6123" s="95" t="s">
        <v>83</v>
      </c>
      <c r="B6123" s="96" t="s">
        <v>12424</v>
      </c>
      <c r="C6123" s="95" t="s">
        <v>992</v>
      </c>
      <c r="D6123" s="97">
        <f>VLOOKUP(A6123,emop0321!D:E,2,0)</f>
        <v>66.09</v>
      </c>
      <c r="E6123" s="98"/>
      <c r="F6123" s="98"/>
    </row>
    <row r="6124" ht="11.25" customHeight="1">
      <c r="A6124" s="95" t="s">
        <v>12425</v>
      </c>
      <c r="B6124" s="96" t="s">
        <v>12426</v>
      </c>
      <c r="C6124" s="95" t="s">
        <v>992</v>
      </c>
      <c r="D6124" s="97">
        <f>VLOOKUP(A6124,emop0321!D:E,2,0)</f>
        <v>52.62</v>
      </c>
      <c r="E6124" s="98"/>
      <c r="F6124" s="98"/>
    </row>
    <row r="6125" ht="11.25" customHeight="1">
      <c r="A6125" s="95" t="s">
        <v>12427</v>
      </c>
      <c r="B6125" s="96" t="s">
        <v>12428</v>
      </c>
      <c r="C6125" s="95" t="s">
        <v>992</v>
      </c>
      <c r="D6125" s="97">
        <f>VLOOKUP(A6125,emop0321!D:E,2,0)</f>
        <v>59.59</v>
      </c>
      <c r="E6125" s="98"/>
      <c r="F6125" s="98"/>
    </row>
    <row r="6126" ht="11.25" customHeight="1">
      <c r="A6126" s="95" t="s">
        <v>12429</v>
      </c>
      <c r="B6126" s="96" t="s">
        <v>12430</v>
      </c>
      <c r="C6126" s="95" t="s">
        <v>361</v>
      </c>
      <c r="D6126" s="97">
        <f>VLOOKUP(A6126,emop0321!D:E,2,0)</f>
        <v>29.61</v>
      </c>
      <c r="E6126" s="98"/>
      <c r="F6126" s="98"/>
    </row>
    <row r="6127" ht="11.25" customHeight="1">
      <c r="A6127" s="95" t="s">
        <v>89</v>
      </c>
      <c r="B6127" s="96" t="s">
        <v>12431</v>
      </c>
      <c r="C6127" s="95" t="s">
        <v>361</v>
      </c>
      <c r="D6127" s="97">
        <f>VLOOKUP(A6127,emop0321!D:E,2,0)</f>
        <v>29.59</v>
      </c>
      <c r="E6127" s="98"/>
      <c r="F6127" s="98"/>
    </row>
    <row r="6128" ht="11.25" customHeight="1">
      <c r="A6128" s="95" t="s">
        <v>12432</v>
      </c>
      <c r="B6128" s="96" t="s">
        <v>12433</v>
      </c>
      <c r="C6128" s="95" t="s">
        <v>361</v>
      </c>
      <c r="D6128" s="97">
        <f>VLOOKUP(A6128,emop0321!D:E,2,0)</f>
        <v>33.9</v>
      </c>
      <c r="E6128" s="98"/>
      <c r="F6128" s="98"/>
    </row>
    <row r="6129" ht="11.25" customHeight="1">
      <c r="A6129" s="95" t="s">
        <v>12434</v>
      </c>
      <c r="B6129" s="96" t="s">
        <v>12435</v>
      </c>
      <c r="C6129" s="95" t="s">
        <v>361</v>
      </c>
      <c r="D6129" s="97">
        <f>VLOOKUP(A6129,emop0321!D:E,2,0)</f>
        <v>34.06</v>
      </c>
      <c r="E6129" s="98"/>
      <c r="F6129" s="98"/>
    </row>
    <row r="6130" ht="11.25" customHeight="1">
      <c r="A6130" s="95" t="s">
        <v>12436</v>
      </c>
      <c r="B6130" s="96" t="s">
        <v>12437</v>
      </c>
      <c r="C6130" s="95" t="s">
        <v>992</v>
      </c>
      <c r="D6130" s="97">
        <f>VLOOKUP(A6130,emop0321!D:E,2,0)</f>
        <v>53.32</v>
      </c>
      <c r="E6130" s="98"/>
      <c r="F6130" s="98"/>
    </row>
    <row r="6131" ht="11.25" customHeight="1">
      <c r="A6131" s="95" t="s">
        <v>12438</v>
      </c>
      <c r="B6131" s="96" t="s">
        <v>12439</v>
      </c>
      <c r="C6131" s="95" t="s">
        <v>992</v>
      </c>
      <c r="D6131" s="97">
        <f>VLOOKUP(A6131,emop0321!D:E,2,0)</f>
        <v>156.84</v>
      </c>
      <c r="E6131" s="98"/>
      <c r="F6131" s="98"/>
    </row>
    <row r="6132" ht="11.25" customHeight="1">
      <c r="A6132" s="95" t="s">
        <v>12440</v>
      </c>
      <c r="B6132" s="96" t="s">
        <v>12441</v>
      </c>
      <c r="C6132" s="95" t="s">
        <v>992</v>
      </c>
      <c r="D6132" s="97">
        <f>VLOOKUP(A6132,emop0321!D:E,2,0)</f>
        <v>167.1</v>
      </c>
      <c r="E6132" s="98"/>
      <c r="F6132" s="98"/>
    </row>
    <row r="6133" ht="11.25" customHeight="1">
      <c r="A6133" s="95" t="s">
        <v>12442</v>
      </c>
      <c r="B6133" s="96" t="s">
        <v>12443</v>
      </c>
      <c r="C6133" s="95" t="s">
        <v>992</v>
      </c>
      <c r="D6133" s="97">
        <f>VLOOKUP(A6133,emop0321!D:E,2,0)</f>
        <v>148.6</v>
      </c>
      <c r="E6133" s="98"/>
      <c r="F6133" s="98"/>
    </row>
    <row r="6134" ht="11.25" customHeight="1">
      <c r="A6134" s="95" t="s">
        <v>12444</v>
      </c>
      <c r="B6134" s="96" t="s">
        <v>12445</v>
      </c>
      <c r="C6134" s="95" t="s">
        <v>361</v>
      </c>
      <c r="D6134" s="97">
        <f>VLOOKUP(A6134,emop0321!D:E,2,0)</f>
        <v>37.01</v>
      </c>
      <c r="E6134" s="98"/>
      <c r="F6134" s="98"/>
    </row>
    <row r="6135" ht="11.25" customHeight="1">
      <c r="A6135" s="95" t="s">
        <v>12446</v>
      </c>
      <c r="B6135" s="96" t="s">
        <v>12447</v>
      </c>
      <c r="C6135" s="95" t="s">
        <v>361</v>
      </c>
      <c r="D6135" s="97">
        <f>VLOOKUP(A6135,emop0321!D:E,2,0)</f>
        <v>36.9</v>
      </c>
      <c r="E6135" s="98"/>
      <c r="F6135" s="98"/>
    </row>
    <row r="6136" ht="11.25" customHeight="1">
      <c r="A6136" s="95" t="s">
        <v>12448</v>
      </c>
      <c r="B6136" s="96" t="s">
        <v>12449</v>
      </c>
      <c r="C6136" s="95" t="s">
        <v>992</v>
      </c>
      <c r="D6136" s="97">
        <f>VLOOKUP(A6136,emop0321!D:E,2,0)</f>
        <v>110.88</v>
      </c>
      <c r="E6136" s="98"/>
      <c r="F6136" s="98"/>
    </row>
    <row r="6137" ht="11.25" customHeight="1">
      <c r="A6137" s="95" t="s">
        <v>12450</v>
      </c>
      <c r="B6137" s="96" t="s">
        <v>12451</v>
      </c>
      <c r="C6137" s="95" t="s">
        <v>992</v>
      </c>
      <c r="D6137" s="97">
        <f>VLOOKUP(A6137,emop0321!D:E,2,0)</f>
        <v>100.61</v>
      </c>
      <c r="E6137" s="98"/>
      <c r="F6137" s="98"/>
    </row>
    <row r="6138" ht="11.25" customHeight="1">
      <c r="A6138" s="95" t="s">
        <v>12452</v>
      </c>
      <c r="B6138" s="96" t="s">
        <v>12453</v>
      </c>
      <c r="C6138" s="95" t="s">
        <v>992</v>
      </c>
      <c r="D6138" s="97">
        <f>VLOOKUP(A6138,emop0321!D:E,2,0)</f>
        <v>92.38</v>
      </c>
      <c r="E6138" s="98"/>
      <c r="F6138" s="98"/>
    </row>
    <row r="6139" ht="11.25" customHeight="1">
      <c r="A6139" s="95" t="s">
        <v>12454</v>
      </c>
      <c r="B6139" s="96" t="s">
        <v>12455</v>
      </c>
      <c r="C6139" s="95" t="s">
        <v>992</v>
      </c>
      <c r="D6139" s="97">
        <f>VLOOKUP(A6139,emop0321!D:E,2,0)</f>
        <v>121.69</v>
      </c>
      <c r="E6139" s="98"/>
      <c r="F6139" s="98"/>
    </row>
    <row r="6140" ht="11.25" customHeight="1">
      <c r="A6140" s="95" t="s">
        <v>12456</v>
      </c>
      <c r="B6140" s="96" t="s">
        <v>12457</v>
      </c>
      <c r="C6140" s="95" t="s">
        <v>992</v>
      </c>
      <c r="D6140" s="97">
        <f>VLOOKUP(A6140,emop0321!D:E,2,0)</f>
        <v>103.19</v>
      </c>
      <c r="E6140" s="98"/>
      <c r="F6140" s="98"/>
    </row>
    <row r="6141" ht="11.25" customHeight="1">
      <c r="A6141" s="95" t="s">
        <v>12458</v>
      </c>
      <c r="B6141" s="96" t="s">
        <v>12459</v>
      </c>
      <c r="C6141" s="95" t="s">
        <v>992</v>
      </c>
      <c r="D6141" s="97">
        <f>VLOOKUP(A6141,emop0321!D:E,2,0)</f>
        <v>121.69</v>
      </c>
      <c r="E6141" s="98"/>
      <c r="F6141" s="98"/>
    </row>
    <row r="6142" ht="11.25" customHeight="1">
      <c r="A6142" s="95" t="s">
        <v>12460</v>
      </c>
      <c r="B6142" s="96" t="s">
        <v>12461</v>
      </c>
      <c r="C6142" s="95" t="s">
        <v>992</v>
      </c>
      <c r="D6142" s="97">
        <f>VLOOKUP(A6142,emop0321!D:E,2,0)</f>
        <v>103.19</v>
      </c>
      <c r="E6142" s="98"/>
      <c r="F6142" s="98"/>
    </row>
    <row r="6143" ht="11.25" customHeight="1">
      <c r="A6143" s="95" t="s">
        <v>12462</v>
      </c>
      <c r="B6143" s="96" t="s">
        <v>12463</v>
      </c>
      <c r="C6143" s="95" t="s">
        <v>992</v>
      </c>
      <c r="D6143" s="97">
        <f>VLOOKUP(A6143,emop0321!D:E,2,0)</f>
        <v>127.48</v>
      </c>
      <c r="E6143" s="98"/>
      <c r="F6143" s="98"/>
    </row>
    <row r="6144" ht="11.25" customHeight="1">
      <c r="A6144" s="95" t="s">
        <v>12464</v>
      </c>
      <c r="B6144" s="96" t="s">
        <v>12465</v>
      </c>
      <c r="C6144" s="95" t="s">
        <v>992</v>
      </c>
      <c r="D6144" s="97">
        <f>VLOOKUP(A6144,emop0321!D:E,2,0)</f>
        <v>291.75</v>
      </c>
      <c r="E6144" s="98"/>
      <c r="F6144" s="98"/>
    </row>
    <row r="6145" ht="11.25" customHeight="1">
      <c r="A6145" s="95" t="s">
        <v>12466</v>
      </c>
      <c r="B6145" s="96" t="s">
        <v>12467</v>
      </c>
      <c r="C6145" s="95" t="s">
        <v>992</v>
      </c>
      <c r="D6145" s="97">
        <f>VLOOKUP(A6145,emop0321!D:E,2,0)</f>
        <v>356.85</v>
      </c>
      <c r="E6145" s="98"/>
      <c r="F6145" s="98"/>
    </row>
    <row r="6146" ht="11.25" customHeight="1">
      <c r="A6146" s="95" t="s">
        <v>12468</v>
      </c>
      <c r="B6146" s="96" t="s">
        <v>12469</v>
      </c>
      <c r="C6146" s="95" t="s">
        <v>992</v>
      </c>
      <c r="D6146" s="97">
        <f>VLOOKUP(A6146,emop0321!D:E,2,0)</f>
        <v>274.58</v>
      </c>
      <c r="E6146" s="98"/>
      <c r="F6146" s="98"/>
    </row>
    <row r="6147" ht="11.25" customHeight="1">
      <c r="A6147" s="95" t="s">
        <v>12470</v>
      </c>
      <c r="B6147" s="96" t="s">
        <v>12471</v>
      </c>
      <c r="C6147" s="95" t="s">
        <v>992</v>
      </c>
      <c r="D6147" s="97">
        <f>VLOOKUP(A6147,emop0321!D:E,2,0)</f>
        <v>339.68</v>
      </c>
      <c r="E6147" s="98"/>
      <c r="F6147" s="98"/>
    </row>
    <row r="6148" ht="11.25" customHeight="1">
      <c r="A6148" s="95" t="s">
        <v>12472</v>
      </c>
      <c r="B6148" s="96" t="s">
        <v>12473</v>
      </c>
      <c r="C6148" s="95" t="s">
        <v>361</v>
      </c>
      <c r="D6148" s="97">
        <f>VLOOKUP(A6148,emop0321!D:E,2,0)</f>
        <v>44.26</v>
      </c>
      <c r="E6148" s="98"/>
      <c r="F6148" s="98"/>
    </row>
    <row r="6149" ht="11.25" customHeight="1">
      <c r="A6149" s="95" t="s">
        <v>12474</v>
      </c>
      <c r="B6149" s="96" t="s">
        <v>12475</v>
      </c>
      <c r="C6149" s="95" t="s">
        <v>361</v>
      </c>
      <c r="D6149" s="97">
        <f>VLOOKUP(A6149,emop0321!D:E,2,0)</f>
        <v>41.58</v>
      </c>
      <c r="E6149" s="98"/>
      <c r="F6149" s="98"/>
    </row>
    <row r="6150" ht="11.25" customHeight="1">
      <c r="A6150" s="95" t="s">
        <v>12476</v>
      </c>
      <c r="B6150" s="96" t="s">
        <v>12477</v>
      </c>
      <c r="C6150" s="95" t="s">
        <v>361</v>
      </c>
      <c r="D6150" s="97">
        <f>VLOOKUP(A6150,emop0321!D:E,2,0)</f>
        <v>53.19</v>
      </c>
      <c r="E6150" s="98"/>
      <c r="F6150" s="98"/>
    </row>
    <row r="6151" ht="11.25" customHeight="1">
      <c r="A6151" s="95" t="s">
        <v>12478</v>
      </c>
      <c r="B6151" s="96" t="s">
        <v>12479</v>
      </c>
      <c r="C6151" s="95" t="s">
        <v>361</v>
      </c>
      <c r="D6151" s="97">
        <f>VLOOKUP(A6151,emop0321!D:E,2,0)</f>
        <v>50.43</v>
      </c>
      <c r="E6151" s="98"/>
      <c r="F6151" s="98"/>
    </row>
    <row r="6152" ht="11.25" customHeight="1">
      <c r="A6152" s="95" t="s">
        <v>12480</v>
      </c>
      <c r="B6152" s="96" t="s">
        <v>12481</v>
      </c>
      <c r="C6152" s="95" t="s">
        <v>361</v>
      </c>
      <c r="D6152" s="97">
        <f>VLOOKUP(A6152,emop0321!D:E,2,0)</f>
        <v>58.72</v>
      </c>
      <c r="E6152" s="98"/>
      <c r="F6152" s="98"/>
    </row>
    <row r="6153" ht="11.25" customHeight="1">
      <c r="A6153" s="95" t="s">
        <v>12482</v>
      </c>
      <c r="B6153" s="96" t="s">
        <v>12483</v>
      </c>
      <c r="C6153" s="95" t="s">
        <v>361</v>
      </c>
      <c r="D6153" s="97">
        <f>VLOOKUP(A6153,emop0321!D:E,2,0)</f>
        <v>55.63</v>
      </c>
      <c r="E6153" s="98"/>
      <c r="F6153" s="98"/>
    </row>
    <row r="6154" ht="11.25" customHeight="1">
      <c r="A6154" s="95" t="s">
        <v>12484</v>
      </c>
      <c r="B6154" s="96" t="s">
        <v>12485</v>
      </c>
      <c r="C6154" s="95" t="s">
        <v>361</v>
      </c>
      <c r="D6154" s="97">
        <f>VLOOKUP(A6154,emop0321!D:E,2,0)</f>
        <v>86.43</v>
      </c>
      <c r="E6154" s="98"/>
      <c r="F6154" s="98"/>
    </row>
    <row r="6155" ht="11.25" customHeight="1">
      <c r="A6155" s="95" t="s">
        <v>12486</v>
      </c>
      <c r="B6155" s="96" t="s">
        <v>12487</v>
      </c>
      <c r="C6155" s="95" t="s">
        <v>361</v>
      </c>
      <c r="D6155" s="97">
        <f>VLOOKUP(A6155,emop0321!D:E,2,0)</f>
        <v>81.63</v>
      </c>
      <c r="E6155" s="98"/>
      <c r="F6155" s="98"/>
    </row>
    <row r="6156" ht="11.25" customHeight="1">
      <c r="A6156" s="95" t="s">
        <v>12488</v>
      </c>
      <c r="B6156" s="96" t="s">
        <v>12489</v>
      </c>
      <c r="C6156" s="95" t="s">
        <v>361</v>
      </c>
      <c r="D6156" s="97">
        <f>VLOOKUP(A6156,emop0321!D:E,2,0)</f>
        <v>143.19</v>
      </c>
      <c r="E6156" s="98"/>
      <c r="F6156" s="98"/>
    </row>
    <row r="6157" ht="11.25" customHeight="1">
      <c r="A6157" s="95" t="s">
        <v>12490</v>
      </c>
      <c r="B6157" s="96" t="s">
        <v>12491</v>
      </c>
      <c r="C6157" s="95" t="s">
        <v>361</v>
      </c>
      <c r="D6157" s="97">
        <f>VLOOKUP(A6157,emop0321!D:E,2,0)</f>
        <v>133.63</v>
      </c>
      <c r="E6157" s="98"/>
      <c r="F6157" s="98"/>
    </row>
    <row r="6158" ht="11.25" customHeight="1">
      <c r="A6158" s="95" t="s">
        <v>12492</v>
      </c>
      <c r="B6158" s="96" t="s">
        <v>12493</v>
      </c>
      <c r="C6158" s="95" t="s">
        <v>361</v>
      </c>
      <c r="D6158" s="97">
        <f>VLOOKUP(A6158,emop0321!D:E,2,0)</f>
        <v>53.76</v>
      </c>
      <c r="E6158" s="98"/>
      <c r="F6158" s="98"/>
    </row>
    <row r="6159" ht="11.25" customHeight="1">
      <c r="A6159" s="95" t="s">
        <v>12494</v>
      </c>
      <c r="B6159" s="96" t="s">
        <v>12495</v>
      </c>
      <c r="C6159" s="95" t="s">
        <v>361</v>
      </c>
      <c r="D6159" s="97">
        <f>VLOOKUP(A6159,emop0321!D:E,2,0)</f>
        <v>49.67</v>
      </c>
      <c r="E6159" s="98"/>
      <c r="F6159" s="98"/>
    </row>
    <row r="6160" ht="11.25" customHeight="1">
      <c r="A6160" s="95" t="s">
        <v>12496</v>
      </c>
      <c r="B6160" s="96" t="s">
        <v>12497</v>
      </c>
      <c r="C6160" s="95" t="s">
        <v>361</v>
      </c>
      <c r="D6160" s="97">
        <f>VLOOKUP(A6160,emop0321!D:E,2,0)</f>
        <v>111.33</v>
      </c>
      <c r="E6160" s="98"/>
      <c r="F6160" s="98"/>
    </row>
    <row r="6161" ht="11.25" customHeight="1">
      <c r="A6161" s="95" t="s">
        <v>12498</v>
      </c>
      <c r="B6161" s="96" t="s">
        <v>12499</v>
      </c>
      <c r="C6161" s="95" t="s">
        <v>361</v>
      </c>
      <c r="D6161" s="97">
        <f>VLOOKUP(A6161,emop0321!D:E,2,0)</f>
        <v>106.07</v>
      </c>
      <c r="E6161" s="98"/>
      <c r="F6161" s="98"/>
    </row>
    <row r="6162" ht="11.25" customHeight="1">
      <c r="A6162" s="95" t="s">
        <v>12500</v>
      </c>
      <c r="B6162" s="96" t="s">
        <v>12501</v>
      </c>
      <c r="C6162" s="95" t="s">
        <v>361</v>
      </c>
      <c r="D6162" s="97">
        <f>VLOOKUP(A6162,emop0321!D:E,2,0)</f>
        <v>114.84</v>
      </c>
      <c r="E6162" s="98"/>
      <c r="F6162" s="98"/>
    </row>
    <row r="6163" ht="11.25" customHeight="1">
      <c r="A6163" s="95" t="s">
        <v>12502</v>
      </c>
      <c r="B6163" s="96" t="s">
        <v>12503</v>
      </c>
      <c r="C6163" s="95" t="s">
        <v>361</v>
      </c>
      <c r="D6163" s="97">
        <f>VLOOKUP(A6163,emop0321!D:E,2,0)</f>
        <v>108.67</v>
      </c>
      <c r="E6163" s="98"/>
      <c r="F6163" s="98"/>
    </row>
    <row r="6164" ht="11.25" customHeight="1">
      <c r="A6164" s="95" t="s">
        <v>12504</v>
      </c>
      <c r="B6164" s="96" t="s">
        <v>12505</v>
      </c>
      <c r="C6164" s="95" t="s">
        <v>992</v>
      </c>
      <c r="D6164" s="97">
        <f>VLOOKUP(A6164,emop0321!D:E,2,0)</f>
        <v>239.09</v>
      </c>
      <c r="E6164" s="98"/>
      <c r="F6164" s="98"/>
    </row>
    <row r="6165" ht="11.25" customHeight="1">
      <c r="A6165" s="95" t="s">
        <v>12506</v>
      </c>
      <c r="B6165" s="96" t="s">
        <v>12507</v>
      </c>
      <c r="C6165" s="95" t="s">
        <v>992</v>
      </c>
      <c r="D6165" s="97">
        <f>VLOOKUP(A6165,emop0321!D:E,2,0)</f>
        <v>224.18</v>
      </c>
      <c r="E6165" s="98"/>
      <c r="F6165" s="98"/>
    </row>
    <row r="6166" ht="11.25" customHeight="1">
      <c r="A6166" s="95" t="s">
        <v>12508</v>
      </c>
      <c r="B6166" s="96" t="s">
        <v>12509</v>
      </c>
      <c r="C6166" s="95" t="s">
        <v>992</v>
      </c>
      <c r="D6166" s="97">
        <f>VLOOKUP(A6166,emop0321!D:E,2,0)</f>
        <v>249.15</v>
      </c>
      <c r="E6166" s="98"/>
      <c r="F6166" s="98"/>
    </row>
    <row r="6167" ht="11.25" customHeight="1">
      <c r="A6167" s="95" t="s">
        <v>12510</v>
      </c>
      <c r="B6167" s="96" t="s">
        <v>12511</v>
      </c>
      <c r="C6167" s="95" t="s">
        <v>361</v>
      </c>
      <c r="D6167" s="97">
        <f>VLOOKUP(A6167,emop0321!D:E,2,0)</f>
        <v>39.97</v>
      </c>
      <c r="E6167" s="98"/>
      <c r="F6167" s="98"/>
    </row>
    <row r="6168" ht="11.25" customHeight="1">
      <c r="A6168" s="95" t="s">
        <v>12512</v>
      </c>
      <c r="B6168" s="96" t="s">
        <v>12513</v>
      </c>
      <c r="C6168" s="95" t="s">
        <v>361</v>
      </c>
      <c r="D6168" s="97">
        <f>VLOOKUP(A6168,emop0321!D:E,2,0)</f>
        <v>38.35</v>
      </c>
      <c r="E6168" s="98"/>
      <c r="F6168" s="98"/>
    </row>
    <row r="6169" ht="11.25" customHeight="1">
      <c r="A6169" s="95" t="s">
        <v>12514</v>
      </c>
      <c r="B6169" s="96" t="s">
        <v>12515</v>
      </c>
      <c r="C6169" s="95" t="s">
        <v>361</v>
      </c>
      <c r="D6169" s="97">
        <f>VLOOKUP(A6169,emop0321!D:E,2,0)</f>
        <v>70.42</v>
      </c>
      <c r="E6169" s="98"/>
      <c r="F6169" s="98"/>
    </row>
    <row r="6170" ht="11.25" customHeight="1">
      <c r="A6170" s="95" t="s">
        <v>12516</v>
      </c>
      <c r="B6170" s="96" t="s">
        <v>12517</v>
      </c>
      <c r="C6170" s="95" t="s">
        <v>361</v>
      </c>
      <c r="D6170" s="97">
        <f>VLOOKUP(A6170,emop0321!D:E,2,0)</f>
        <v>65.11</v>
      </c>
      <c r="E6170" s="98"/>
      <c r="F6170" s="98"/>
    </row>
    <row r="6171" ht="11.25" customHeight="1">
      <c r="A6171" s="95" t="s">
        <v>12518</v>
      </c>
      <c r="B6171" s="96" t="s">
        <v>12519</v>
      </c>
      <c r="C6171" s="95" t="s">
        <v>361</v>
      </c>
      <c r="D6171" s="97">
        <f>VLOOKUP(A6171,emop0321!D:E,2,0)</f>
        <v>37.3</v>
      </c>
      <c r="E6171" s="98"/>
      <c r="F6171" s="98"/>
    </row>
    <row r="6172" ht="11.25" customHeight="1">
      <c r="A6172" s="95" t="s">
        <v>12520</v>
      </c>
      <c r="B6172" s="96" t="s">
        <v>12521</v>
      </c>
      <c r="C6172" s="95" t="s">
        <v>361</v>
      </c>
      <c r="D6172" s="97">
        <f>VLOOKUP(A6172,emop0321!D:E,2,0)</f>
        <v>32.5</v>
      </c>
      <c r="E6172" s="98"/>
      <c r="F6172" s="98"/>
    </row>
    <row r="6173" ht="11.25" customHeight="1">
      <c r="A6173" s="95" t="s">
        <v>12522</v>
      </c>
      <c r="B6173" s="96" t="s">
        <v>12523</v>
      </c>
      <c r="C6173" s="95" t="s">
        <v>361</v>
      </c>
      <c r="D6173" s="97">
        <f>VLOOKUP(A6173,emop0321!D:E,2,0)</f>
        <v>40.04</v>
      </c>
      <c r="E6173" s="98"/>
      <c r="F6173" s="98"/>
    </row>
    <row r="6174" ht="11.25" customHeight="1">
      <c r="A6174" s="95" t="s">
        <v>12524</v>
      </c>
      <c r="B6174" s="96" t="s">
        <v>12525</v>
      </c>
      <c r="C6174" s="95" t="s">
        <v>361</v>
      </c>
      <c r="D6174" s="97">
        <f>VLOOKUP(A6174,emop0321!D:E,2,0)</f>
        <v>36.87</v>
      </c>
      <c r="E6174" s="98"/>
      <c r="F6174" s="98"/>
    </row>
    <row r="6175" ht="11.25" customHeight="1">
      <c r="A6175" s="95" t="s">
        <v>12526</v>
      </c>
      <c r="B6175" s="96" t="s">
        <v>12527</v>
      </c>
      <c r="C6175" s="95" t="s">
        <v>361</v>
      </c>
      <c r="D6175" s="97">
        <f>VLOOKUP(A6175,emop0321!D:E,2,0)</f>
        <v>64.57</v>
      </c>
      <c r="E6175" s="98"/>
      <c r="F6175" s="98"/>
    </row>
    <row r="6176" ht="11.25" customHeight="1">
      <c r="A6176" s="95" t="s">
        <v>12528</v>
      </c>
      <c r="B6176" s="96" t="s">
        <v>12529</v>
      </c>
      <c r="C6176" s="95" t="s">
        <v>361</v>
      </c>
      <c r="D6176" s="97">
        <f>VLOOKUP(A6176,emop0321!D:E,2,0)</f>
        <v>61.21</v>
      </c>
      <c r="E6176" s="98"/>
      <c r="F6176" s="98"/>
    </row>
    <row r="6177" ht="11.25" customHeight="1">
      <c r="A6177" s="95" t="s">
        <v>12530</v>
      </c>
      <c r="B6177" s="96" t="s">
        <v>12531</v>
      </c>
      <c r="C6177" s="95" t="s">
        <v>361</v>
      </c>
      <c r="D6177" s="97">
        <f>VLOOKUP(A6177,emop0321!D:E,2,0)</f>
        <v>39.82</v>
      </c>
      <c r="E6177" s="98"/>
      <c r="F6177" s="98"/>
    </row>
    <row r="6178" ht="11.25" customHeight="1">
      <c r="A6178" s="95" t="s">
        <v>12532</v>
      </c>
      <c r="B6178" s="96" t="s">
        <v>12533</v>
      </c>
      <c r="C6178" s="95" t="s">
        <v>361</v>
      </c>
      <c r="D6178" s="97">
        <f>VLOOKUP(A6178,emop0321!D:E,2,0)</f>
        <v>37.46</v>
      </c>
      <c r="E6178" s="98"/>
      <c r="F6178" s="98"/>
    </row>
    <row r="6179" ht="11.25" customHeight="1">
      <c r="A6179" s="95" t="s">
        <v>74</v>
      </c>
      <c r="B6179" s="96" t="s">
        <v>12534</v>
      </c>
      <c r="C6179" s="95" t="s">
        <v>361</v>
      </c>
      <c r="D6179" s="97">
        <f>VLOOKUP(A6179,emop0321!D:E,2,0)</f>
        <v>48.93</v>
      </c>
      <c r="E6179" s="98"/>
      <c r="F6179" s="98"/>
    </row>
    <row r="6180" ht="11.25" customHeight="1">
      <c r="A6180" s="95" t="s">
        <v>12535</v>
      </c>
      <c r="B6180" s="96" t="s">
        <v>12536</v>
      </c>
      <c r="C6180" s="95" t="s">
        <v>361</v>
      </c>
      <c r="D6180" s="97">
        <f>VLOOKUP(A6180,emop0321!D:E,2,0)</f>
        <v>46.19</v>
      </c>
      <c r="E6180" s="98"/>
      <c r="F6180" s="98"/>
    </row>
    <row r="6181" ht="11.25" customHeight="1">
      <c r="A6181" s="95" t="s">
        <v>12537</v>
      </c>
      <c r="B6181" s="96" t="s">
        <v>12538</v>
      </c>
      <c r="C6181" s="95" t="s">
        <v>361</v>
      </c>
      <c r="D6181" s="97">
        <f>VLOOKUP(A6181,emop0321!D:E,2,0)</f>
        <v>60.3</v>
      </c>
      <c r="E6181" s="98"/>
      <c r="F6181" s="98"/>
    </row>
    <row r="6182" ht="11.25" customHeight="1">
      <c r="A6182" s="95" t="s">
        <v>12539</v>
      </c>
      <c r="B6182" s="96" t="s">
        <v>12540</v>
      </c>
      <c r="C6182" s="95" t="s">
        <v>361</v>
      </c>
      <c r="D6182" s="97">
        <f>VLOOKUP(A6182,emop0321!D:E,2,0)</f>
        <v>55.76</v>
      </c>
      <c r="E6182" s="98"/>
      <c r="F6182" s="98"/>
    </row>
    <row r="6183" ht="11.25" customHeight="1">
      <c r="A6183" s="95" t="s">
        <v>12541</v>
      </c>
      <c r="B6183" s="96" t="s">
        <v>12542</v>
      </c>
      <c r="C6183" s="95" t="s">
        <v>992</v>
      </c>
      <c r="D6183" s="97">
        <f>VLOOKUP(A6183,emop0321!D:E,2,0)</f>
        <v>525.8</v>
      </c>
      <c r="E6183" s="98"/>
      <c r="F6183" s="98"/>
    </row>
    <row r="6184" ht="11.25" customHeight="1">
      <c r="A6184" s="95" t="s">
        <v>12543</v>
      </c>
      <c r="B6184" s="96" t="s">
        <v>12544</v>
      </c>
      <c r="C6184" s="95" t="s">
        <v>992</v>
      </c>
      <c r="D6184" s="97">
        <f>VLOOKUP(A6184,emop0321!D:E,2,0)</f>
        <v>507.68</v>
      </c>
      <c r="E6184" s="98"/>
      <c r="F6184" s="98"/>
    </row>
    <row r="6185" ht="11.25" customHeight="1">
      <c r="A6185" s="95" t="s">
        <v>12545</v>
      </c>
      <c r="B6185" s="96" t="s">
        <v>12546</v>
      </c>
      <c r="C6185" s="95" t="s">
        <v>992</v>
      </c>
      <c r="D6185" s="97">
        <f>VLOOKUP(A6185,emop0321!D:E,2,0)</f>
        <v>702.2</v>
      </c>
      <c r="E6185" s="98"/>
      <c r="F6185" s="98"/>
    </row>
    <row r="6186" ht="11.25" customHeight="1">
      <c r="A6186" s="95" t="s">
        <v>12547</v>
      </c>
      <c r="B6186" s="96" t="s">
        <v>12548</v>
      </c>
      <c r="C6186" s="95" t="s">
        <v>992</v>
      </c>
      <c r="D6186" s="97">
        <f>VLOOKUP(A6186,emop0321!D:E,2,0)</f>
        <v>684.08</v>
      </c>
      <c r="E6186" s="98"/>
      <c r="F6186" s="98"/>
    </row>
    <row r="6187" ht="11.25" customHeight="1">
      <c r="A6187" s="95" t="s">
        <v>12549</v>
      </c>
      <c r="B6187" s="96" t="s">
        <v>12550</v>
      </c>
      <c r="C6187" s="95" t="s">
        <v>361</v>
      </c>
      <c r="D6187" s="97">
        <f>VLOOKUP(A6187,emop0321!D:E,2,0)</f>
        <v>68.32</v>
      </c>
      <c r="E6187" s="98"/>
      <c r="F6187" s="98"/>
    </row>
    <row r="6188" ht="11.25" customHeight="1">
      <c r="A6188" s="95" t="s">
        <v>12551</v>
      </c>
      <c r="B6188" s="96" t="s">
        <v>12552</v>
      </c>
      <c r="C6188" s="95" t="s">
        <v>361</v>
      </c>
      <c r="D6188" s="97">
        <f>VLOOKUP(A6188,emop0321!D:E,2,0)</f>
        <v>66</v>
      </c>
      <c r="E6188" s="98"/>
      <c r="F6188" s="98"/>
    </row>
    <row r="6189" ht="11.25" customHeight="1">
      <c r="A6189" s="95" t="s">
        <v>12553</v>
      </c>
      <c r="B6189" s="96" t="s">
        <v>12554</v>
      </c>
      <c r="C6189" s="95" t="s">
        <v>361</v>
      </c>
      <c r="D6189" s="97">
        <f>VLOOKUP(A6189,emop0321!D:E,2,0)</f>
        <v>99</v>
      </c>
      <c r="E6189" s="98"/>
      <c r="F6189" s="98"/>
    </row>
    <row r="6190" ht="11.25" customHeight="1">
      <c r="A6190" s="95" t="s">
        <v>12555</v>
      </c>
      <c r="B6190" s="96" t="s">
        <v>12556</v>
      </c>
      <c r="C6190" s="95" t="s">
        <v>361</v>
      </c>
      <c r="D6190" s="97">
        <f>VLOOKUP(A6190,emop0321!D:E,2,0)</f>
        <v>96.35</v>
      </c>
      <c r="E6190" s="98"/>
      <c r="F6190" s="98"/>
    </row>
    <row r="6191" ht="11.25" customHeight="1">
      <c r="A6191" s="95" t="s">
        <v>12557</v>
      </c>
      <c r="B6191" s="96" t="s">
        <v>12558</v>
      </c>
      <c r="C6191" s="95" t="s">
        <v>361</v>
      </c>
      <c r="D6191" s="97">
        <f>VLOOKUP(A6191,emop0321!D:E,2,0)</f>
        <v>111.26</v>
      </c>
      <c r="E6191" s="98"/>
      <c r="F6191" s="98"/>
    </row>
    <row r="6192" ht="11.25" customHeight="1">
      <c r="A6192" s="95" t="s">
        <v>12559</v>
      </c>
      <c r="B6192" s="96" t="s">
        <v>12560</v>
      </c>
      <c r="C6192" s="95" t="s">
        <v>361</v>
      </c>
      <c r="D6192" s="97">
        <f>VLOOKUP(A6192,emop0321!D:E,2,0)</f>
        <v>108.11</v>
      </c>
      <c r="E6192" s="98"/>
      <c r="F6192" s="98"/>
    </row>
    <row r="6193" ht="11.25" customHeight="1">
      <c r="A6193" s="95" t="s">
        <v>12561</v>
      </c>
      <c r="B6193" s="96" t="s">
        <v>12562</v>
      </c>
      <c r="C6193" s="95" t="s">
        <v>361</v>
      </c>
      <c r="D6193" s="97">
        <f>VLOOKUP(A6193,emop0321!D:E,2,0)</f>
        <v>171.95</v>
      </c>
      <c r="E6193" s="98"/>
      <c r="F6193" s="98"/>
    </row>
    <row r="6194" ht="11.25" customHeight="1">
      <c r="A6194" s="95" t="s">
        <v>12563</v>
      </c>
      <c r="B6194" s="96" t="s">
        <v>12564</v>
      </c>
      <c r="C6194" s="95" t="s">
        <v>361</v>
      </c>
      <c r="D6194" s="97">
        <f>VLOOKUP(A6194,emop0321!D:E,2,0)</f>
        <v>166.91</v>
      </c>
      <c r="E6194" s="98"/>
      <c r="F6194" s="98"/>
    </row>
    <row r="6195" ht="11.25" customHeight="1">
      <c r="A6195" s="95" t="s">
        <v>12565</v>
      </c>
      <c r="B6195" s="96" t="s">
        <v>12566</v>
      </c>
      <c r="C6195" s="95" t="s">
        <v>361</v>
      </c>
      <c r="D6195" s="97">
        <f>VLOOKUP(A6195,emop0321!D:E,2,0)</f>
        <v>93.91</v>
      </c>
      <c r="E6195" s="98"/>
      <c r="F6195" s="98"/>
    </row>
    <row r="6196" ht="11.25" customHeight="1">
      <c r="A6196" s="95" t="s">
        <v>12567</v>
      </c>
      <c r="B6196" s="96" t="s">
        <v>12568</v>
      </c>
      <c r="C6196" s="95" t="s">
        <v>361</v>
      </c>
      <c r="D6196" s="97">
        <f>VLOOKUP(A6196,emop0321!D:E,2,0)</f>
        <v>89.63</v>
      </c>
      <c r="E6196" s="98"/>
      <c r="F6196" s="98"/>
    </row>
    <row r="6197" ht="11.25" customHeight="1">
      <c r="A6197" s="95" t="s">
        <v>12569</v>
      </c>
      <c r="B6197" s="96" t="s">
        <v>12570</v>
      </c>
      <c r="C6197" s="95" t="s">
        <v>361</v>
      </c>
      <c r="D6197" s="97">
        <f>VLOOKUP(A6197,emop0321!D:E,2,0)</f>
        <v>209.63</v>
      </c>
      <c r="E6197" s="98"/>
      <c r="F6197" s="98"/>
    </row>
    <row r="6198" ht="11.25" customHeight="1">
      <c r="A6198" s="95" t="s">
        <v>12571</v>
      </c>
      <c r="B6198" s="96" t="s">
        <v>12572</v>
      </c>
      <c r="C6198" s="95" t="s">
        <v>361</v>
      </c>
      <c r="D6198" s="97">
        <f>VLOOKUP(A6198,emop0321!D:E,2,0)</f>
        <v>203.77</v>
      </c>
      <c r="E6198" s="98"/>
      <c r="F6198" s="98"/>
    </row>
    <row r="6199" ht="11.25" customHeight="1">
      <c r="A6199" s="95" t="s">
        <v>12573</v>
      </c>
      <c r="B6199" s="96" t="s">
        <v>12574</v>
      </c>
      <c r="C6199" s="95" t="s">
        <v>361</v>
      </c>
      <c r="D6199" s="97">
        <f>VLOOKUP(A6199,emop0321!D:E,2,0)</f>
        <v>216.1</v>
      </c>
      <c r="E6199" s="98"/>
      <c r="F6199" s="98"/>
    </row>
    <row r="6200" ht="11.25" customHeight="1">
      <c r="A6200" s="95" t="s">
        <v>12575</v>
      </c>
      <c r="B6200" s="96" t="s">
        <v>12576</v>
      </c>
      <c r="C6200" s="95" t="s">
        <v>361</v>
      </c>
      <c r="D6200" s="97">
        <f>VLOOKUP(A6200,emop0321!D:E,2,0)</f>
        <v>209.65</v>
      </c>
      <c r="E6200" s="98"/>
      <c r="F6200" s="98"/>
    </row>
    <row r="6201" ht="11.25" customHeight="1">
      <c r="A6201" s="95" t="s">
        <v>12577</v>
      </c>
      <c r="B6201" s="96" t="s">
        <v>12578</v>
      </c>
      <c r="C6201" s="95" t="s">
        <v>992</v>
      </c>
      <c r="D6201" s="97">
        <f>VLOOKUP(A6201,emop0321!D:E,2,0)</f>
        <v>147.38</v>
      </c>
      <c r="E6201" s="98"/>
      <c r="F6201" s="98"/>
    </row>
    <row r="6202" ht="11.25" customHeight="1">
      <c r="A6202" s="95" t="s">
        <v>12579</v>
      </c>
      <c r="B6202" s="96" t="s">
        <v>12580</v>
      </c>
      <c r="C6202" s="95" t="s">
        <v>992</v>
      </c>
      <c r="D6202" s="97">
        <f>VLOOKUP(A6202,emop0321!D:E,2,0)</f>
        <v>138.16</v>
      </c>
      <c r="E6202" s="98"/>
      <c r="F6202" s="98"/>
    </row>
    <row r="6203" ht="11.25" customHeight="1">
      <c r="A6203" s="95" t="s">
        <v>12581</v>
      </c>
      <c r="B6203" s="96" t="s">
        <v>12582</v>
      </c>
      <c r="C6203" s="95" t="s">
        <v>992</v>
      </c>
      <c r="D6203" s="97">
        <f>VLOOKUP(A6203,emop0321!D:E,2,0)</f>
        <v>111.99</v>
      </c>
      <c r="E6203" s="98"/>
      <c r="F6203" s="98"/>
    </row>
    <row r="6204" ht="11.25" customHeight="1">
      <c r="A6204" s="95" t="s">
        <v>12583</v>
      </c>
      <c r="B6204" s="96" t="s">
        <v>12584</v>
      </c>
      <c r="C6204" s="95" t="s">
        <v>992</v>
      </c>
      <c r="D6204" s="97">
        <f>VLOOKUP(A6204,emop0321!D:E,2,0)</f>
        <v>102.78</v>
      </c>
      <c r="E6204" s="98"/>
      <c r="F6204" s="98"/>
    </row>
    <row r="6205" ht="11.25" customHeight="1">
      <c r="A6205" s="95" t="s">
        <v>12585</v>
      </c>
      <c r="B6205" s="96" t="s">
        <v>12586</v>
      </c>
      <c r="C6205" s="95" t="s">
        <v>361</v>
      </c>
      <c r="D6205" s="97">
        <f>VLOOKUP(A6205,emop0321!D:E,2,0)</f>
        <v>36.1</v>
      </c>
      <c r="E6205" s="98"/>
      <c r="F6205" s="98"/>
    </row>
    <row r="6206" ht="11.25" customHeight="1">
      <c r="A6206" s="95" t="s">
        <v>12587</v>
      </c>
      <c r="B6206" s="96" t="s">
        <v>12588</v>
      </c>
      <c r="C6206" s="95" t="s">
        <v>361</v>
      </c>
      <c r="D6206" s="97">
        <f>VLOOKUP(A6206,emop0321!D:E,2,0)</f>
        <v>30.78</v>
      </c>
      <c r="E6206" s="98"/>
      <c r="F6206" s="98"/>
    </row>
    <row r="6207" ht="11.25" customHeight="1">
      <c r="A6207" s="95" t="s">
        <v>12589</v>
      </c>
      <c r="B6207" s="96" t="s">
        <v>12590</v>
      </c>
      <c r="C6207" s="95" t="s">
        <v>361</v>
      </c>
      <c r="D6207" s="97">
        <f>VLOOKUP(A6207,emop0321!D:E,2,0)</f>
        <v>43.43</v>
      </c>
      <c r="E6207" s="98"/>
      <c r="F6207" s="98"/>
    </row>
    <row r="6208" ht="11.25" customHeight="1">
      <c r="A6208" s="95" t="s">
        <v>12591</v>
      </c>
      <c r="B6208" s="96" t="s">
        <v>12592</v>
      </c>
      <c r="C6208" s="95" t="s">
        <v>361</v>
      </c>
      <c r="D6208" s="97">
        <f>VLOOKUP(A6208,emop0321!D:E,2,0)</f>
        <v>36.86</v>
      </c>
      <c r="E6208" s="98"/>
      <c r="F6208" s="98"/>
    </row>
    <row r="6209" ht="11.25" customHeight="1">
      <c r="A6209" s="95" t="s">
        <v>12593</v>
      </c>
      <c r="B6209" s="96" t="s">
        <v>12594</v>
      </c>
      <c r="C6209" s="95" t="s">
        <v>361</v>
      </c>
      <c r="D6209" s="97">
        <f>VLOOKUP(A6209,emop0321!D:E,2,0)</f>
        <v>30.53</v>
      </c>
      <c r="E6209" s="98"/>
      <c r="F6209" s="98"/>
    </row>
    <row r="6210" ht="11.25" customHeight="1">
      <c r="A6210" s="95" t="s">
        <v>12595</v>
      </c>
      <c r="B6210" s="96" t="s">
        <v>12596</v>
      </c>
      <c r="C6210" s="95" t="s">
        <v>361</v>
      </c>
      <c r="D6210" s="97">
        <f>VLOOKUP(A6210,emop0321!D:E,2,0)</f>
        <v>18.55</v>
      </c>
      <c r="E6210" s="98"/>
      <c r="F6210" s="98"/>
    </row>
    <row r="6211" ht="11.25" customHeight="1">
      <c r="A6211" s="95" t="s">
        <v>12597</v>
      </c>
      <c r="B6211" s="96" t="s">
        <v>12598</v>
      </c>
      <c r="C6211" s="95" t="s">
        <v>361</v>
      </c>
      <c r="D6211" s="97">
        <f>VLOOKUP(A6211,emop0321!D:E,2,0)</f>
        <v>42.08</v>
      </c>
      <c r="E6211" s="98"/>
      <c r="F6211" s="98"/>
    </row>
    <row r="6212" ht="11.25" customHeight="1">
      <c r="A6212" s="95" t="s">
        <v>12599</v>
      </c>
      <c r="B6212" s="96" t="s">
        <v>12600</v>
      </c>
      <c r="C6212" s="95" t="s">
        <v>361</v>
      </c>
      <c r="D6212" s="97">
        <f>VLOOKUP(A6212,emop0321!D:E,2,0)</f>
        <v>36.09</v>
      </c>
      <c r="E6212" s="98"/>
      <c r="F6212" s="98"/>
    </row>
    <row r="6213" ht="11.25" customHeight="1">
      <c r="A6213" s="95" t="s">
        <v>12601</v>
      </c>
      <c r="B6213" s="96" t="s">
        <v>12602</v>
      </c>
      <c r="C6213" s="95" t="s">
        <v>361</v>
      </c>
      <c r="D6213" s="97">
        <f>VLOOKUP(A6213,emop0321!D:E,2,0)</f>
        <v>50.49</v>
      </c>
      <c r="E6213" s="98"/>
      <c r="F6213" s="98"/>
    </row>
    <row r="6214" ht="11.25" customHeight="1">
      <c r="A6214" s="95" t="s">
        <v>12603</v>
      </c>
      <c r="B6214" s="96" t="s">
        <v>12604</v>
      </c>
      <c r="C6214" s="95" t="s">
        <v>361</v>
      </c>
      <c r="D6214" s="97">
        <f>VLOOKUP(A6214,emop0321!D:E,2,0)</f>
        <v>47.32</v>
      </c>
      <c r="E6214" s="98"/>
      <c r="F6214" s="98"/>
    </row>
    <row r="6215" ht="11.25" customHeight="1">
      <c r="A6215" s="95" t="s">
        <v>12605</v>
      </c>
      <c r="B6215" s="96" t="s">
        <v>12606</v>
      </c>
      <c r="C6215" s="95" t="s">
        <v>361</v>
      </c>
      <c r="D6215" s="97">
        <f>VLOOKUP(A6215,emop0321!D:E,2,0)</f>
        <v>56.14</v>
      </c>
      <c r="E6215" s="98"/>
      <c r="F6215" s="98"/>
    </row>
    <row r="6216" ht="11.25" customHeight="1">
      <c r="A6216" s="95" t="s">
        <v>12607</v>
      </c>
      <c r="B6216" s="96" t="s">
        <v>12608</v>
      </c>
      <c r="C6216" s="95" t="s">
        <v>361</v>
      </c>
      <c r="D6216" s="97">
        <f>VLOOKUP(A6216,emop0321!D:E,2,0)</f>
        <v>48.05</v>
      </c>
      <c r="E6216" s="98"/>
      <c r="F6216" s="98"/>
    </row>
    <row r="6217" ht="11.25" customHeight="1">
      <c r="A6217" s="95" t="s">
        <v>12609</v>
      </c>
      <c r="B6217" s="96" t="s">
        <v>12610</v>
      </c>
      <c r="C6217" s="95" t="s">
        <v>361</v>
      </c>
      <c r="D6217" s="97">
        <f>VLOOKUP(A6217,emop0321!D:E,2,0)</f>
        <v>20.38</v>
      </c>
      <c r="E6217" s="98"/>
      <c r="F6217" s="98"/>
    </row>
    <row r="6218" ht="11.25" customHeight="1">
      <c r="A6218" s="95" t="s">
        <v>12611</v>
      </c>
      <c r="B6218" s="96" t="s">
        <v>12612</v>
      </c>
      <c r="C6218" s="95" t="s">
        <v>361</v>
      </c>
      <c r="D6218" s="97">
        <f>VLOOKUP(A6218,emop0321!D:E,2,0)</f>
        <v>17.73</v>
      </c>
      <c r="E6218" s="98"/>
      <c r="F6218" s="98"/>
    </row>
    <row r="6219" ht="11.25" customHeight="1">
      <c r="A6219" s="95" t="s">
        <v>12613</v>
      </c>
      <c r="B6219" s="96" t="s">
        <v>12614</v>
      </c>
      <c r="C6219" s="95" t="s">
        <v>361</v>
      </c>
      <c r="D6219" s="97">
        <f>VLOOKUP(A6219,emop0321!D:E,2,0)</f>
        <v>23.88</v>
      </c>
      <c r="E6219" s="98"/>
      <c r="F6219" s="98"/>
    </row>
    <row r="6220" ht="11.25" customHeight="1">
      <c r="A6220" s="95" t="s">
        <v>12615</v>
      </c>
      <c r="B6220" s="96" t="s">
        <v>12616</v>
      </c>
      <c r="C6220" s="95" t="s">
        <v>361</v>
      </c>
      <c r="D6220" s="97">
        <f>VLOOKUP(A6220,emop0321!D:E,2,0)</f>
        <v>20.78</v>
      </c>
      <c r="E6220" s="98"/>
      <c r="F6220" s="98"/>
    </row>
    <row r="6221" ht="11.25" customHeight="1">
      <c r="A6221" s="95" t="s">
        <v>12617</v>
      </c>
      <c r="B6221" s="96" t="s">
        <v>12618</v>
      </c>
      <c r="C6221" s="95" t="s">
        <v>361</v>
      </c>
      <c r="D6221" s="97">
        <f>VLOOKUP(A6221,emop0321!D:E,2,0)</f>
        <v>53.16</v>
      </c>
      <c r="E6221" s="98"/>
      <c r="F6221" s="98"/>
    </row>
    <row r="6222" ht="11.25" customHeight="1">
      <c r="A6222" s="95" t="s">
        <v>12619</v>
      </c>
      <c r="B6222" s="96" t="s">
        <v>12620</v>
      </c>
      <c r="C6222" s="95" t="s">
        <v>361</v>
      </c>
      <c r="D6222" s="97">
        <f>VLOOKUP(A6222,emop0321!D:E,2,0)</f>
        <v>48.05</v>
      </c>
      <c r="E6222" s="98"/>
      <c r="F6222" s="98"/>
    </row>
    <row r="6223" ht="11.25" customHeight="1">
      <c r="A6223" s="95" t="s">
        <v>12621</v>
      </c>
      <c r="B6223" s="96" t="s">
        <v>12622</v>
      </c>
      <c r="C6223" s="95" t="s">
        <v>992</v>
      </c>
      <c r="D6223" s="97">
        <f>VLOOKUP(A6223,emop0321!D:E,2,0)</f>
        <v>150.64</v>
      </c>
      <c r="E6223" s="98"/>
      <c r="F6223" s="98"/>
    </row>
    <row r="6224" ht="11.25" customHeight="1">
      <c r="A6224" s="95" t="s">
        <v>12623</v>
      </c>
      <c r="B6224" s="96" t="s">
        <v>12624</v>
      </c>
      <c r="C6224" s="95" t="s">
        <v>992</v>
      </c>
      <c r="D6224" s="97">
        <f>VLOOKUP(A6224,emop0321!D:E,2,0)</f>
        <v>111.44</v>
      </c>
      <c r="E6224" s="98"/>
      <c r="F6224" s="98"/>
    </row>
    <row r="6225" ht="11.25" customHeight="1">
      <c r="A6225" s="95" t="s">
        <v>12625</v>
      </c>
      <c r="B6225" s="96" t="s">
        <v>12626</v>
      </c>
      <c r="C6225" s="95" t="s">
        <v>992</v>
      </c>
      <c r="D6225" s="97">
        <f>VLOOKUP(A6225,emop0321!D:E,2,0)</f>
        <v>245</v>
      </c>
      <c r="E6225" s="98"/>
      <c r="F6225" s="98"/>
    </row>
    <row r="6226" ht="11.25" customHeight="1">
      <c r="A6226" s="95" t="s">
        <v>12627</v>
      </c>
      <c r="B6226" s="96" t="s">
        <v>12628</v>
      </c>
      <c r="C6226" s="95" t="s">
        <v>992</v>
      </c>
      <c r="D6226" s="97">
        <f>VLOOKUP(A6226,emop0321!D:E,2,0)</f>
        <v>211.84</v>
      </c>
      <c r="E6226" s="98"/>
      <c r="F6226" s="98"/>
    </row>
    <row r="6227" ht="11.25" customHeight="1">
      <c r="A6227" s="95" t="s">
        <v>12629</v>
      </c>
      <c r="B6227" s="96" t="s">
        <v>12630</v>
      </c>
      <c r="C6227" s="95" t="s">
        <v>992</v>
      </c>
      <c r="D6227" s="97">
        <f>VLOOKUP(A6227,emop0321!D:E,2,0)</f>
        <v>277.33</v>
      </c>
      <c r="E6227" s="98"/>
      <c r="F6227" s="98"/>
    </row>
    <row r="6228" ht="11.25" customHeight="1">
      <c r="A6228" s="95" t="s">
        <v>12631</v>
      </c>
      <c r="B6228" s="96" t="s">
        <v>12632</v>
      </c>
      <c r="C6228" s="95" t="s">
        <v>992</v>
      </c>
      <c r="D6228" s="97">
        <f>VLOOKUP(A6228,emop0321!D:E,2,0)</f>
        <v>245.18</v>
      </c>
      <c r="E6228" s="98"/>
      <c r="F6228" s="98"/>
    </row>
    <row r="6229" ht="11.25" customHeight="1">
      <c r="A6229" s="95" t="s">
        <v>12633</v>
      </c>
      <c r="B6229" s="96" t="s">
        <v>12634</v>
      </c>
      <c r="C6229" s="95" t="s">
        <v>992</v>
      </c>
      <c r="D6229" s="97">
        <f>VLOOKUP(A6229,emop0321!D:E,2,0)</f>
        <v>318.48</v>
      </c>
      <c r="E6229" s="98"/>
      <c r="F6229" s="98"/>
    </row>
    <row r="6230" ht="11.25" customHeight="1">
      <c r="A6230" s="95" t="s">
        <v>12635</v>
      </c>
      <c r="B6230" s="96" t="s">
        <v>12636</v>
      </c>
      <c r="C6230" s="95" t="s">
        <v>992</v>
      </c>
      <c r="D6230" s="97">
        <f>VLOOKUP(A6230,emop0321!D:E,2,0)</f>
        <v>285.32</v>
      </c>
      <c r="E6230" s="98"/>
      <c r="F6230" s="98"/>
    </row>
    <row r="6231" ht="11.25" customHeight="1">
      <c r="A6231" s="95" t="s">
        <v>12637</v>
      </c>
      <c r="B6231" s="96" t="s">
        <v>12638</v>
      </c>
      <c r="C6231" s="95" t="s">
        <v>992</v>
      </c>
      <c r="D6231" s="97">
        <f>VLOOKUP(A6231,emop0321!D:E,2,0)</f>
        <v>266.67</v>
      </c>
      <c r="E6231" s="98"/>
      <c r="F6231" s="98"/>
    </row>
    <row r="6232" ht="11.25" customHeight="1">
      <c r="A6232" s="95" t="s">
        <v>12639</v>
      </c>
      <c r="B6232" s="96" t="s">
        <v>12640</v>
      </c>
      <c r="C6232" s="95" t="s">
        <v>992</v>
      </c>
      <c r="D6232" s="97">
        <f>VLOOKUP(A6232,emop0321!D:E,2,0)</f>
        <v>233.5</v>
      </c>
      <c r="E6232" s="98"/>
      <c r="F6232" s="98"/>
    </row>
    <row r="6233" ht="11.25" customHeight="1">
      <c r="A6233" s="95" t="s">
        <v>12641</v>
      </c>
      <c r="B6233" s="96" t="s">
        <v>12642</v>
      </c>
      <c r="C6233" s="95" t="s">
        <v>992</v>
      </c>
      <c r="D6233" s="97">
        <f>VLOOKUP(A6233,emop0321!D:E,2,0)</f>
        <v>186.26</v>
      </c>
      <c r="E6233" s="98"/>
      <c r="F6233" s="98"/>
    </row>
    <row r="6234" ht="11.25" customHeight="1">
      <c r="A6234" s="95" t="s">
        <v>12643</v>
      </c>
      <c r="B6234" s="96" t="s">
        <v>12644</v>
      </c>
      <c r="C6234" s="95" t="s">
        <v>992</v>
      </c>
      <c r="D6234" s="97">
        <f>VLOOKUP(A6234,emop0321!D:E,2,0)</f>
        <v>153.1</v>
      </c>
      <c r="E6234" s="98"/>
      <c r="F6234" s="98"/>
    </row>
    <row r="6235" ht="11.25" customHeight="1">
      <c r="A6235" s="95" t="s">
        <v>12645</v>
      </c>
      <c r="B6235" s="96" t="s">
        <v>12646</v>
      </c>
      <c r="C6235" s="95" t="s">
        <v>992</v>
      </c>
      <c r="D6235" s="97">
        <f>VLOOKUP(A6235,emop0321!D:E,2,0)</f>
        <v>127.62</v>
      </c>
      <c r="E6235" s="98"/>
      <c r="F6235" s="98"/>
    </row>
    <row r="6236" ht="11.25" customHeight="1">
      <c r="A6236" s="95" t="s">
        <v>12647</v>
      </c>
      <c r="B6236" s="96" t="s">
        <v>12648</v>
      </c>
      <c r="C6236" s="95" t="s">
        <v>992</v>
      </c>
      <c r="D6236" s="97">
        <f>VLOOKUP(A6236,emop0321!D:E,2,0)</f>
        <v>94.45</v>
      </c>
      <c r="E6236" s="98"/>
      <c r="F6236" s="98"/>
    </row>
    <row r="6237" ht="11.25" customHeight="1">
      <c r="A6237" s="95" t="s">
        <v>12649</v>
      </c>
      <c r="B6237" s="96" t="s">
        <v>12650</v>
      </c>
      <c r="C6237" s="95" t="s">
        <v>992</v>
      </c>
      <c r="D6237" s="97">
        <f>VLOOKUP(A6237,emop0321!D:E,2,0)</f>
        <v>181.73</v>
      </c>
      <c r="E6237" s="98"/>
      <c r="F6237" s="98"/>
    </row>
    <row r="6238" ht="11.25" customHeight="1">
      <c r="A6238" s="95" t="s">
        <v>12651</v>
      </c>
      <c r="B6238" s="96" t="s">
        <v>12652</v>
      </c>
      <c r="C6238" s="95" t="s">
        <v>992</v>
      </c>
      <c r="D6238" s="97">
        <f>VLOOKUP(A6238,emop0321!D:E,2,0)</f>
        <v>157.04</v>
      </c>
      <c r="E6238" s="98"/>
      <c r="F6238" s="98"/>
    </row>
    <row r="6239" ht="11.25" customHeight="1">
      <c r="A6239" s="95" t="s">
        <v>12653</v>
      </c>
      <c r="B6239" s="96" t="s">
        <v>12654</v>
      </c>
      <c r="C6239" s="95" t="s">
        <v>992</v>
      </c>
      <c r="D6239" s="97">
        <f>VLOOKUP(A6239,emop0321!D:E,2,0)</f>
        <v>48.16</v>
      </c>
      <c r="E6239" s="98"/>
      <c r="F6239" s="98"/>
    </row>
    <row r="6240" ht="11.25" customHeight="1">
      <c r="A6240" s="95" t="s">
        <v>12655</v>
      </c>
      <c r="B6240" s="96" t="s">
        <v>12656</v>
      </c>
      <c r="C6240" s="95" t="s">
        <v>992</v>
      </c>
      <c r="D6240" s="97">
        <f>VLOOKUP(A6240,emop0321!D:E,2,0)</f>
        <v>48.96</v>
      </c>
      <c r="E6240" s="98"/>
      <c r="F6240" s="98"/>
    </row>
    <row r="6241" ht="11.25" customHeight="1">
      <c r="A6241" s="95" t="s">
        <v>12657</v>
      </c>
      <c r="B6241" s="96" t="s">
        <v>12658</v>
      </c>
      <c r="C6241" s="95" t="s">
        <v>992</v>
      </c>
      <c r="D6241" s="97">
        <f>VLOOKUP(A6241,emop0321!D:E,2,0)</f>
        <v>56.35</v>
      </c>
      <c r="E6241" s="98"/>
      <c r="F6241" s="98"/>
    </row>
    <row r="6242" ht="11.25" customHeight="1">
      <c r="A6242" s="95" t="s">
        <v>12659</v>
      </c>
      <c r="B6242" s="96" t="s">
        <v>12660</v>
      </c>
      <c r="C6242" s="95" t="s">
        <v>992</v>
      </c>
      <c r="D6242" s="97">
        <f>VLOOKUP(A6242,emop0321!D:E,2,0)</f>
        <v>68.38</v>
      </c>
      <c r="E6242" s="98"/>
      <c r="F6242" s="98"/>
    </row>
    <row r="6243" ht="11.25" customHeight="1">
      <c r="A6243" s="95" t="s">
        <v>12661</v>
      </c>
      <c r="B6243" s="96" t="s">
        <v>12662</v>
      </c>
      <c r="C6243" s="95" t="s">
        <v>992</v>
      </c>
      <c r="D6243" s="97">
        <f>VLOOKUP(A6243,emop0321!D:E,2,0)</f>
        <v>58.92</v>
      </c>
      <c r="E6243" s="98"/>
      <c r="F6243" s="98"/>
    </row>
    <row r="6244" ht="11.25" customHeight="1">
      <c r="A6244" s="95" t="s">
        <v>12663</v>
      </c>
      <c r="B6244" s="96" t="s">
        <v>12664</v>
      </c>
      <c r="C6244" s="95" t="s">
        <v>992</v>
      </c>
      <c r="D6244" s="97">
        <f>VLOOKUP(A6244,emop0321!D:E,2,0)</f>
        <v>69.58</v>
      </c>
      <c r="E6244" s="98"/>
      <c r="F6244" s="98"/>
    </row>
    <row r="6245" ht="11.25" customHeight="1">
      <c r="A6245" s="95" t="s">
        <v>12665</v>
      </c>
      <c r="B6245" s="96" t="s">
        <v>12666</v>
      </c>
      <c r="C6245" s="95" t="s">
        <v>992</v>
      </c>
      <c r="D6245" s="97">
        <f>VLOOKUP(A6245,emop0321!D:E,2,0)</f>
        <v>63.45</v>
      </c>
      <c r="E6245" s="98"/>
      <c r="F6245" s="98"/>
    </row>
    <row r="6246" ht="11.25" customHeight="1">
      <c r="A6246" s="95" t="s">
        <v>12667</v>
      </c>
      <c r="B6246" s="96" t="s">
        <v>12668</v>
      </c>
      <c r="C6246" s="95" t="s">
        <v>992</v>
      </c>
      <c r="D6246" s="97">
        <f>VLOOKUP(A6246,emop0321!D:E,2,0)</f>
        <v>65.82</v>
      </c>
      <c r="E6246" s="98"/>
      <c r="F6246" s="98"/>
    </row>
    <row r="6247" ht="11.25" customHeight="1">
      <c r="A6247" s="95" t="s">
        <v>12669</v>
      </c>
      <c r="B6247" s="96" t="s">
        <v>12670</v>
      </c>
      <c r="C6247" s="95" t="s">
        <v>992</v>
      </c>
      <c r="D6247" s="97">
        <f>VLOOKUP(A6247,emop0321!D:E,2,0)</f>
        <v>45.44</v>
      </c>
      <c r="E6247" s="98"/>
      <c r="F6247" s="98"/>
    </row>
    <row r="6248" ht="11.25" customHeight="1">
      <c r="A6248" s="95" t="s">
        <v>12671</v>
      </c>
      <c r="B6248" s="96" t="s">
        <v>12672</v>
      </c>
      <c r="C6248" s="95" t="s">
        <v>992</v>
      </c>
      <c r="D6248" s="97">
        <f>VLOOKUP(A6248,emop0321!D:E,2,0)</f>
        <v>43.33</v>
      </c>
      <c r="E6248" s="98"/>
      <c r="F6248" s="98"/>
    </row>
    <row r="6249" ht="11.25" customHeight="1">
      <c r="A6249" s="95" t="s">
        <v>12673</v>
      </c>
      <c r="B6249" s="96" t="s">
        <v>12674</v>
      </c>
      <c r="C6249" s="95" t="s">
        <v>992</v>
      </c>
      <c r="D6249" s="97">
        <f>VLOOKUP(A6249,emop0321!D:E,2,0)</f>
        <v>42.9</v>
      </c>
      <c r="E6249" s="98"/>
      <c r="F6249" s="98"/>
    </row>
    <row r="6250" ht="11.25" customHeight="1">
      <c r="A6250" s="95" t="s">
        <v>12675</v>
      </c>
      <c r="B6250" s="96" t="s">
        <v>12676</v>
      </c>
      <c r="C6250" s="95" t="s">
        <v>992</v>
      </c>
      <c r="D6250" s="97">
        <f>VLOOKUP(A6250,emop0321!D:E,2,0)</f>
        <v>48.66</v>
      </c>
      <c r="E6250" s="98"/>
      <c r="F6250" s="98"/>
    </row>
    <row r="6251" ht="11.25" customHeight="1">
      <c r="A6251" s="95" t="s">
        <v>12677</v>
      </c>
      <c r="B6251" s="96" t="s">
        <v>12678</v>
      </c>
      <c r="C6251" s="95" t="s">
        <v>992</v>
      </c>
      <c r="D6251" s="97">
        <f>VLOOKUP(A6251,emop0321!D:E,2,0)</f>
        <v>57.29</v>
      </c>
      <c r="E6251" s="98"/>
      <c r="F6251" s="98"/>
    </row>
    <row r="6252" ht="11.25" customHeight="1">
      <c r="A6252" s="95" t="s">
        <v>12679</v>
      </c>
      <c r="B6252" s="96" t="s">
        <v>12680</v>
      </c>
      <c r="C6252" s="95" t="s">
        <v>992</v>
      </c>
      <c r="D6252" s="97">
        <f>VLOOKUP(A6252,emop0321!D:E,2,0)</f>
        <v>24.17</v>
      </c>
      <c r="E6252" s="98"/>
      <c r="F6252" s="98"/>
    </row>
    <row r="6253" ht="11.25" customHeight="1">
      <c r="A6253" s="95" t="s">
        <v>12681</v>
      </c>
      <c r="B6253" s="96" t="s">
        <v>12682</v>
      </c>
      <c r="C6253" s="95" t="s">
        <v>992</v>
      </c>
      <c r="D6253" s="97">
        <f>VLOOKUP(A6253,emop0321!D:E,2,0)</f>
        <v>80.2</v>
      </c>
      <c r="E6253" s="98"/>
      <c r="F6253" s="98"/>
    </row>
    <row r="6254" ht="11.25" customHeight="1">
      <c r="A6254" s="95" t="s">
        <v>12683</v>
      </c>
      <c r="B6254" s="96" t="s">
        <v>12684</v>
      </c>
      <c r="C6254" s="95" t="s">
        <v>992</v>
      </c>
      <c r="D6254" s="97">
        <f>VLOOKUP(A6254,emop0321!D:E,2,0)</f>
        <v>61.46</v>
      </c>
      <c r="E6254" s="98"/>
      <c r="F6254" s="98"/>
    </row>
    <row r="6255" ht="11.25" customHeight="1">
      <c r="A6255" s="95" t="s">
        <v>12685</v>
      </c>
      <c r="B6255" s="96" t="s">
        <v>12686</v>
      </c>
      <c r="C6255" s="95" t="s">
        <v>992</v>
      </c>
      <c r="D6255" s="97">
        <f>VLOOKUP(A6255,emop0321!D:E,2,0)</f>
        <v>105.23</v>
      </c>
      <c r="E6255" s="98"/>
      <c r="F6255" s="98"/>
    </row>
    <row r="6256" ht="11.25" customHeight="1">
      <c r="A6256" s="95" t="s">
        <v>12687</v>
      </c>
      <c r="B6256" s="96" t="s">
        <v>12688</v>
      </c>
      <c r="C6256" s="95" t="s">
        <v>992</v>
      </c>
      <c r="D6256" s="97">
        <f>VLOOKUP(A6256,emop0321!D:E,2,0)</f>
        <v>87.75</v>
      </c>
      <c r="E6256" s="98"/>
      <c r="F6256" s="98"/>
    </row>
    <row r="6257" ht="11.25" customHeight="1">
      <c r="A6257" s="95" t="s">
        <v>12689</v>
      </c>
      <c r="B6257" s="96" t="s">
        <v>12690</v>
      </c>
      <c r="C6257" s="95" t="s">
        <v>992</v>
      </c>
      <c r="D6257" s="97">
        <f>VLOOKUP(A6257,emop0321!D:E,2,0)</f>
        <v>94.82</v>
      </c>
      <c r="E6257" s="98"/>
      <c r="F6257" s="98"/>
    </row>
    <row r="6258" ht="11.25" customHeight="1">
      <c r="A6258" s="95" t="s">
        <v>12691</v>
      </c>
      <c r="B6258" s="96" t="s">
        <v>12692</v>
      </c>
      <c r="C6258" s="95" t="s">
        <v>992</v>
      </c>
      <c r="D6258" s="97">
        <f>VLOOKUP(A6258,emop0321!D:E,2,0)</f>
        <v>79.98</v>
      </c>
      <c r="E6258" s="98"/>
      <c r="F6258" s="98"/>
    </row>
    <row r="6259" ht="11.25" customHeight="1">
      <c r="A6259" s="95" t="s">
        <v>12693</v>
      </c>
      <c r="B6259" s="96" t="s">
        <v>12694</v>
      </c>
      <c r="C6259" s="95" t="s">
        <v>992</v>
      </c>
      <c r="D6259" s="97">
        <f>VLOOKUP(A6259,emop0321!D:E,2,0)</f>
        <v>110.2</v>
      </c>
      <c r="E6259" s="98"/>
      <c r="F6259" s="98"/>
    </row>
    <row r="6260" ht="11.25" customHeight="1">
      <c r="A6260" s="95" t="s">
        <v>12695</v>
      </c>
      <c r="B6260" s="96" t="s">
        <v>12696</v>
      </c>
      <c r="C6260" s="95" t="s">
        <v>992</v>
      </c>
      <c r="D6260" s="97">
        <f>VLOOKUP(A6260,emop0321!D:E,2,0)</f>
        <v>95.82</v>
      </c>
      <c r="E6260" s="98"/>
      <c r="F6260" s="98"/>
    </row>
    <row r="6261" ht="11.25" customHeight="1">
      <c r="A6261" s="95" t="s">
        <v>12697</v>
      </c>
      <c r="B6261" s="96" t="s">
        <v>12698</v>
      </c>
      <c r="C6261" s="95" t="s">
        <v>992</v>
      </c>
      <c r="D6261" s="97">
        <f>VLOOKUP(A6261,emop0321!D:E,2,0)</f>
        <v>27.06</v>
      </c>
      <c r="E6261" s="98"/>
      <c r="F6261" s="98"/>
    </row>
    <row r="6262" ht="11.25" customHeight="1">
      <c r="A6262" s="95" t="s">
        <v>12699</v>
      </c>
      <c r="B6262" s="96" t="s">
        <v>12700</v>
      </c>
      <c r="C6262" s="95" t="s">
        <v>992</v>
      </c>
      <c r="D6262" s="97">
        <f>VLOOKUP(A6262,emop0321!D:E,2,0)</f>
        <v>33.73</v>
      </c>
      <c r="E6262" s="98"/>
      <c r="F6262" s="98"/>
    </row>
    <row r="6263" ht="11.25" customHeight="1">
      <c r="A6263" s="95" t="s">
        <v>12701</v>
      </c>
      <c r="B6263" s="96" t="s">
        <v>12702</v>
      </c>
      <c r="C6263" s="95" t="s">
        <v>992</v>
      </c>
      <c r="D6263" s="97">
        <f>VLOOKUP(A6263,emop0321!D:E,2,0)</f>
        <v>58.88</v>
      </c>
      <c r="E6263" s="98"/>
      <c r="F6263" s="98"/>
    </row>
    <row r="6264" ht="11.25" customHeight="1">
      <c r="A6264" s="95" t="s">
        <v>12703</v>
      </c>
      <c r="B6264" s="96" t="s">
        <v>12704</v>
      </c>
      <c r="C6264" s="95" t="s">
        <v>992</v>
      </c>
      <c r="D6264" s="97">
        <f>VLOOKUP(A6264,emop0321!D:E,2,0)</f>
        <v>63.78</v>
      </c>
      <c r="E6264" s="98"/>
      <c r="F6264" s="98"/>
    </row>
    <row r="6265" ht="11.25" customHeight="1">
      <c r="A6265" s="95" t="s">
        <v>12705</v>
      </c>
      <c r="B6265" s="96" t="s">
        <v>12706</v>
      </c>
      <c r="C6265" s="95" t="s">
        <v>992</v>
      </c>
      <c r="D6265" s="97">
        <f>VLOOKUP(A6265,emop0321!D:E,2,0)</f>
        <v>54.98</v>
      </c>
      <c r="E6265" s="98"/>
      <c r="F6265" s="98"/>
    </row>
    <row r="6266" ht="11.25" customHeight="1">
      <c r="A6266" s="95" t="s">
        <v>12707</v>
      </c>
      <c r="B6266" s="96" t="s">
        <v>12708</v>
      </c>
      <c r="C6266" s="95" t="s">
        <v>992</v>
      </c>
      <c r="D6266" s="97">
        <f>VLOOKUP(A6266,emop0321!D:E,2,0)</f>
        <v>60.71</v>
      </c>
      <c r="E6266" s="98"/>
      <c r="F6266" s="98"/>
    </row>
    <row r="6267" ht="11.25" customHeight="1">
      <c r="A6267" s="95" t="s">
        <v>12709</v>
      </c>
      <c r="B6267" s="96" t="s">
        <v>12710</v>
      </c>
      <c r="C6267" s="95" t="s">
        <v>361</v>
      </c>
      <c r="D6267" s="97">
        <f>VLOOKUP(A6267,emop0321!D:E,2,0)</f>
        <v>19.78</v>
      </c>
      <c r="E6267" s="98"/>
      <c r="F6267" s="98"/>
    </row>
    <row r="6268" ht="11.25" customHeight="1">
      <c r="A6268" s="95" t="s">
        <v>12711</v>
      </c>
      <c r="B6268" s="96" t="s">
        <v>12712</v>
      </c>
      <c r="C6268" s="95" t="s">
        <v>361</v>
      </c>
      <c r="D6268" s="97">
        <f>VLOOKUP(A6268,emop0321!D:E,2,0)</f>
        <v>20.11</v>
      </c>
      <c r="E6268" s="98"/>
      <c r="F6268" s="98"/>
    </row>
    <row r="6269" ht="11.25" customHeight="1">
      <c r="A6269" s="95" t="s">
        <v>12713</v>
      </c>
      <c r="B6269" s="96" t="s">
        <v>12714</v>
      </c>
      <c r="C6269" s="95" t="s">
        <v>361</v>
      </c>
      <c r="D6269" s="97">
        <f>VLOOKUP(A6269,emop0321!D:E,2,0)</f>
        <v>51.21</v>
      </c>
      <c r="E6269" s="98"/>
      <c r="F6269" s="98"/>
    </row>
    <row r="6270" ht="11.25" customHeight="1">
      <c r="A6270" s="95" t="s">
        <v>12715</v>
      </c>
      <c r="B6270" s="96" t="s">
        <v>12716</v>
      </c>
      <c r="C6270" s="95" t="s">
        <v>361</v>
      </c>
      <c r="D6270" s="97">
        <f>VLOOKUP(A6270,emop0321!D:E,2,0)</f>
        <v>51.93</v>
      </c>
      <c r="E6270" s="98"/>
      <c r="F6270" s="98"/>
    </row>
    <row r="6271" ht="11.25" customHeight="1">
      <c r="A6271" s="95" t="s">
        <v>12717</v>
      </c>
      <c r="B6271" s="96" t="s">
        <v>12718</v>
      </c>
      <c r="C6271" s="95" t="s">
        <v>992</v>
      </c>
      <c r="D6271" s="97">
        <f>VLOOKUP(A6271,emop0321!D:E,2,0)</f>
        <v>128.03</v>
      </c>
      <c r="E6271" s="98"/>
      <c r="F6271" s="98"/>
    </row>
    <row r="6272" ht="11.25" customHeight="1">
      <c r="A6272" s="95" t="s">
        <v>12719</v>
      </c>
      <c r="B6272" s="96" t="s">
        <v>12720</v>
      </c>
      <c r="C6272" s="95" t="s">
        <v>992</v>
      </c>
      <c r="D6272" s="97">
        <f>VLOOKUP(A6272,emop0321!D:E,2,0)</f>
        <v>148.87</v>
      </c>
      <c r="E6272" s="98"/>
      <c r="F6272" s="98"/>
    </row>
    <row r="6273" ht="11.25" customHeight="1">
      <c r="A6273" s="95" t="s">
        <v>12721</v>
      </c>
      <c r="B6273" s="96" t="s">
        <v>12722</v>
      </c>
      <c r="C6273" s="95" t="s">
        <v>992</v>
      </c>
      <c r="D6273" s="97">
        <f>VLOOKUP(A6273,emop0321!D:E,2,0)</f>
        <v>87.94</v>
      </c>
      <c r="E6273" s="98"/>
      <c r="F6273" s="98"/>
    </row>
    <row r="6274" ht="11.25" customHeight="1">
      <c r="A6274" s="95" t="s">
        <v>12723</v>
      </c>
      <c r="B6274" s="96" t="s">
        <v>12724</v>
      </c>
      <c r="C6274" s="95" t="s">
        <v>992</v>
      </c>
      <c r="D6274" s="97">
        <f>VLOOKUP(A6274,emop0321!D:E,2,0)</f>
        <v>72.69</v>
      </c>
      <c r="E6274" s="98"/>
      <c r="F6274" s="98"/>
    </row>
    <row r="6275" ht="11.25" customHeight="1">
      <c r="A6275" s="95" t="s">
        <v>12725</v>
      </c>
      <c r="B6275" s="96" t="s">
        <v>12726</v>
      </c>
      <c r="C6275" s="95" t="s">
        <v>361</v>
      </c>
      <c r="D6275" s="97">
        <f>VLOOKUP(A6275,emop0321!D:E,2,0)</f>
        <v>6.72</v>
      </c>
      <c r="E6275" s="98"/>
      <c r="F6275" s="98"/>
    </row>
    <row r="6276" ht="11.25" customHeight="1">
      <c r="A6276" s="95" t="s">
        <v>12727</v>
      </c>
      <c r="B6276" s="96" t="s">
        <v>12728</v>
      </c>
      <c r="C6276" s="95" t="s">
        <v>361</v>
      </c>
      <c r="D6276" s="97">
        <f>VLOOKUP(A6276,emop0321!D:E,2,0)</f>
        <v>7.12</v>
      </c>
      <c r="E6276" s="98"/>
      <c r="F6276" s="98"/>
    </row>
    <row r="6277" ht="11.25" customHeight="1">
      <c r="A6277" s="95" t="s">
        <v>12729</v>
      </c>
      <c r="B6277" s="96" t="s">
        <v>12730</v>
      </c>
      <c r="C6277" s="95" t="s">
        <v>361</v>
      </c>
      <c r="D6277" s="97">
        <f>VLOOKUP(A6277,emop0321!D:E,2,0)</f>
        <v>13.47</v>
      </c>
      <c r="E6277" s="98"/>
      <c r="F6277" s="98"/>
    </row>
    <row r="6278" ht="11.25" customHeight="1">
      <c r="A6278" s="95" t="s">
        <v>12731</v>
      </c>
      <c r="B6278" s="96" t="s">
        <v>12732</v>
      </c>
      <c r="C6278" s="95" t="s">
        <v>361</v>
      </c>
      <c r="D6278" s="97">
        <f>VLOOKUP(A6278,emop0321!D:E,2,0)</f>
        <v>10.88</v>
      </c>
      <c r="E6278" s="98"/>
      <c r="F6278" s="98"/>
    </row>
    <row r="6279" ht="11.25" customHeight="1">
      <c r="A6279" s="95" t="s">
        <v>12733</v>
      </c>
      <c r="B6279" s="96" t="s">
        <v>12734</v>
      </c>
      <c r="C6279" s="95" t="s">
        <v>361</v>
      </c>
      <c r="D6279" s="97">
        <f>VLOOKUP(A6279,emop0321!D:E,2,0)</f>
        <v>25.84</v>
      </c>
      <c r="E6279" s="98"/>
      <c r="F6279" s="98"/>
    </row>
    <row r="6280" ht="11.25" customHeight="1">
      <c r="A6280" s="95" t="s">
        <v>12735</v>
      </c>
      <c r="B6280" s="96" t="s">
        <v>12736</v>
      </c>
      <c r="C6280" s="95" t="s">
        <v>361</v>
      </c>
      <c r="D6280" s="97">
        <f>VLOOKUP(A6280,emop0321!D:E,2,0)</f>
        <v>18.94</v>
      </c>
      <c r="E6280" s="98"/>
      <c r="F6280" s="98"/>
    </row>
    <row r="6281" ht="11.25" customHeight="1">
      <c r="A6281" s="95" t="s">
        <v>12737</v>
      </c>
      <c r="B6281" s="96" t="s">
        <v>12738</v>
      </c>
      <c r="C6281" s="95" t="s">
        <v>361</v>
      </c>
      <c r="D6281" s="97">
        <f>VLOOKUP(A6281,emop0321!D:E,2,0)</f>
        <v>13.74</v>
      </c>
      <c r="E6281" s="98"/>
      <c r="F6281" s="98"/>
    </row>
    <row r="6282" ht="11.25" customHeight="1">
      <c r="A6282" s="95" t="s">
        <v>12739</v>
      </c>
      <c r="B6282" s="96" t="s">
        <v>12740</v>
      </c>
      <c r="C6282" s="95" t="s">
        <v>361</v>
      </c>
      <c r="D6282" s="97">
        <f>VLOOKUP(A6282,emop0321!D:E,2,0)</f>
        <v>13.98</v>
      </c>
      <c r="E6282" s="98"/>
      <c r="F6282" s="98"/>
    </row>
    <row r="6283" ht="11.25" customHeight="1">
      <c r="A6283" s="95" t="s">
        <v>12741</v>
      </c>
      <c r="B6283" s="96" t="s">
        <v>12742</v>
      </c>
      <c r="C6283" s="95" t="s">
        <v>992</v>
      </c>
      <c r="D6283" s="97">
        <f>VLOOKUP(A6283,emop0321!D:E,2,0)</f>
        <v>73.88</v>
      </c>
      <c r="E6283" s="98"/>
      <c r="F6283" s="98"/>
    </row>
    <row r="6284" ht="11.25" customHeight="1">
      <c r="A6284" s="95" t="s">
        <v>12743</v>
      </c>
      <c r="B6284" s="96" t="s">
        <v>12744</v>
      </c>
      <c r="C6284" s="95" t="s">
        <v>992</v>
      </c>
      <c r="D6284" s="97">
        <f>VLOOKUP(A6284,emop0321!D:E,2,0)</f>
        <v>73.88</v>
      </c>
      <c r="E6284" s="98"/>
      <c r="F6284" s="98"/>
    </row>
    <row r="6285" ht="11.25" customHeight="1">
      <c r="A6285" s="95" t="s">
        <v>12745</v>
      </c>
      <c r="B6285" s="96" t="s">
        <v>12746</v>
      </c>
      <c r="C6285" s="95" t="s">
        <v>992</v>
      </c>
      <c r="D6285" s="97">
        <f>VLOOKUP(A6285,emop0321!D:E,2,0)</f>
        <v>82.06</v>
      </c>
      <c r="E6285" s="98"/>
      <c r="F6285" s="98"/>
    </row>
    <row r="6286" ht="11.25" customHeight="1">
      <c r="A6286" s="95" t="s">
        <v>12747</v>
      </c>
      <c r="B6286" s="96" t="s">
        <v>12748</v>
      </c>
      <c r="C6286" s="95" t="s">
        <v>361</v>
      </c>
      <c r="D6286" s="97">
        <f>VLOOKUP(A6286,emop0321!D:E,2,0)</f>
        <v>31.1</v>
      </c>
      <c r="E6286" s="98"/>
      <c r="F6286" s="98"/>
    </row>
    <row r="6287" ht="11.25" customHeight="1">
      <c r="A6287" s="95" t="s">
        <v>12749</v>
      </c>
      <c r="B6287" s="96" t="s">
        <v>12750</v>
      </c>
      <c r="C6287" s="95" t="s">
        <v>361</v>
      </c>
      <c r="D6287" s="97">
        <f>VLOOKUP(A6287,emop0321!D:E,2,0)</f>
        <v>33.75</v>
      </c>
      <c r="E6287" s="98"/>
      <c r="F6287" s="98"/>
    </row>
    <row r="6288" ht="11.25" customHeight="1">
      <c r="A6288" s="95" t="s">
        <v>12751</v>
      </c>
      <c r="B6288" s="96" t="s">
        <v>12752</v>
      </c>
      <c r="C6288" s="95" t="s">
        <v>361</v>
      </c>
      <c r="D6288" s="97">
        <f>VLOOKUP(A6288,emop0321!D:E,2,0)</f>
        <v>33.75</v>
      </c>
      <c r="E6288" s="98"/>
      <c r="F6288" s="98"/>
    </row>
    <row r="6289" ht="11.25" customHeight="1">
      <c r="A6289" s="95" t="s">
        <v>12753</v>
      </c>
      <c r="B6289" s="96" t="s">
        <v>12754</v>
      </c>
      <c r="C6289" s="95" t="s">
        <v>361</v>
      </c>
      <c r="D6289" s="97">
        <f>VLOOKUP(A6289,emop0321!D:E,2,0)</f>
        <v>73.98</v>
      </c>
      <c r="E6289" s="98"/>
      <c r="F6289" s="98"/>
    </row>
    <row r="6290" ht="11.25" customHeight="1">
      <c r="A6290" s="95" t="s">
        <v>12755</v>
      </c>
      <c r="B6290" s="96" t="s">
        <v>12756</v>
      </c>
      <c r="C6290" s="95" t="s">
        <v>361</v>
      </c>
      <c r="D6290" s="97">
        <f>VLOOKUP(A6290,emop0321!D:E,2,0)</f>
        <v>73.98</v>
      </c>
      <c r="E6290" s="98"/>
      <c r="F6290" s="98"/>
    </row>
    <row r="6291" ht="11.25" customHeight="1">
      <c r="A6291" s="95" t="s">
        <v>12757</v>
      </c>
      <c r="B6291" s="96" t="s">
        <v>12758</v>
      </c>
      <c r="C6291" s="95" t="s">
        <v>361</v>
      </c>
      <c r="D6291" s="97">
        <f>VLOOKUP(A6291,emop0321!D:E,2,0)</f>
        <v>73.98</v>
      </c>
      <c r="E6291" s="98"/>
      <c r="F6291" s="98"/>
    </row>
    <row r="6292" ht="11.25" customHeight="1">
      <c r="A6292" s="95" t="s">
        <v>12759</v>
      </c>
      <c r="B6292" s="96" t="s">
        <v>12760</v>
      </c>
      <c r="C6292" s="95" t="s">
        <v>992</v>
      </c>
      <c r="D6292" s="97">
        <f>VLOOKUP(A6292,emop0321!D:E,2,0)</f>
        <v>240.55</v>
      </c>
      <c r="E6292" s="98"/>
      <c r="F6292" s="98"/>
    </row>
    <row r="6293" ht="11.25" customHeight="1">
      <c r="A6293" s="95" t="s">
        <v>12761</v>
      </c>
      <c r="B6293" s="96" t="s">
        <v>12762</v>
      </c>
      <c r="C6293" s="95" t="s">
        <v>992</v>
      </c>
      <c r="D6293" s="97">
        <f>VLOOKUP(A6293,emop0321!D:E,2,0)</f>
        <v>124.72</v>
      </c>
      <c r="E6293" s="98"/>
      <c r="F6293" s="98"/>
    </row>
    <row r="6294" ht="11.25" customHeight="1">
      <c r="A6294" s="95" t="s">
        <v>12763</v>
      </c>
      <c r="B6294" s="96" t="s">
        <v>12764</v>
      </c>
      <c r="C6294" s="95" t="s">
        <v>992</v>
      </c>
      <c r="D6294" s="97">
        <f>VLOOKUP(A6294,emop0321!D:E,2,0)</f>
        <v>149.52</v>
      </c>
      <c r="E6294" s="98"/>
      <c r="F6294" s="98"/>
    </row>
    <row r="6295" ht="11.25" customHeight="1">
      <c r="A6295" s="95" t="s">
        <v>12765</v>
      </c>
      <c r="B6295" s="96" t="s">
        <v>12766</v>
      </c>
      <c r="C6295" s="95" t="s">
        <v>992</v>
      </c>
      <c r="D6295" s="97">
        <f>VLOOKUP(A6295,emop0321!D:E,2,0)</f>
        <v>113.2</v>
      </c>
      <c r="E6295" s="98"/>
      <c r="F6295" s="98"/>
    </row>
    <row r="6296" ht="11.25" customHeight="1">
      <c r="A6296" s="95" t="s">
        <v>12767</v>
      </c>
      <c r="B6296" s="96" t="s">
        <v>12768</v>
      </c>
      <c r="C6296" s="95" t="s">
        <v>361</v>
      </c>
      <c r="D6296" s="97">
        <f>VLOOKUP(A6296,emop0321!D:E,2,0)</f>
        <v>63.94</v>
      </c>
      <c r="E6296" s="98"/>
      <c r="F6296" s="98"/>
    </row>
    <row r="6297" ht="11.25" customHeight="1">
      <c r="A6297" s="95" t="s">
        <v>12769</v>
      </c>
      <c r="B6297" s="96" t="s">
        <v>12770</v>
      </c>
      <c r="C6297" s="95" t="s">
        <v>361</v>
      </c>
      <c r="D6297" s="97">
        <f>VLOOKUP(A6297,emop0321!D:E,2,0)</f>
        <v>42.25</v>
      </c>
      <c r="E6297" s="98"/>
      <c r="F6297" s="98"/>
    </row>
    <row r="6298" ht="11.25" customHeight="1">
      <c r="A6298" s="95" t="s">
        <v>12771</v>
      </c>
      <c r="B6298" s="96" t="s">
        <v>12772</v>
      </c>
      <c r="C6298" s="95" t="s">
        <v>992</v>
      </c>
      <c r="D6298" s="97">
        <f>VLOOKUP(A6298,emop0321!D:E,2,0)</f>
        <v>95</v>
      </c>
      <c r="E6298" s="98"/>
      <c r="F6298" s="98"/>
    </row>
    <row r="6299" ht="11.25" customHeight="1">
      <c r="A6299" s="95" t="s">
        <v>12773</v>
      </c>
      <c r="B6299" s="96" t="s">
        <v>12774</v>
      </c>
      <c r="C6299" s="95" t="s">
        <v>992</v>
      </c>
      <c r="D6299" s="97">
        <f>VLOOKUP(A6299,emop0321!D:E,2,0)</f>
        <v>103.09</v>
      </c>
      <c r="E6299" s="98"/>
      <c r="F6299" s="98"/>
    </row>
    <row r="6300" ht="11.25" customHeight="1">
      <c r="A6300" s="95" t="s">
        <v>12775</v>
      </c>
      <c r="B6300" s="96" t="s">
        <v>12776</v>
      </c>
      <c r="C6300" s="95" t="s">
        <v>992</v>
      </c>
      <c r="D6300" s="97">
        <f>VLOOKUP(A6300,emop0321!D:E,2,0)</f>
        <v>82.83</v>
      </c>
      <c r="E6300" s="98"/>
      <c r="F6300" s="98"/>
    </row>
    <row r="6301" ht="11.25" customHeight="1">
      <c r="A6301" s="95" t="s">
        <v>12777</v>
      </c>
      <c r="B6301" s="96" t="s">
        <v>12778</v>
      </c>
      <c r="C6301" s="95" t="s">
        <v>992</v>
      </c>
      <c r="D6301" s="97">
        <f>VLOOKUP(A6301,emop0321!D:E,2,0)</f>
        <v>96.26</v>
      </c>
      <c r="E6301" s="98"/>
      <c r="F6301" s="98"/>
    </row>
    <row r="6302" ht="11.25" customHeight="1">
      <c r="A6302" s="95" t="s">
        <v>12779</v>
      </c>
      <c r="B6302" s="96" t="s">
        <v>12780</v>
      </c>
      <c r="C6302" s="95" t="s">
        <v>992</v>
      </c>
      <c r="D6302" s="97">
        <f>VLOOKUP(A6302,emop0321!D:E,2,0)</f>
        <v>144.95</v>
      </c>
      <c r="E6302" s="98"/>
      <c r="F6302" s="98"/>
    </row>
    <row r="6303" ht="11.25" customHeight="1">
      <c r="A6303" s="95" t="s">
        <v>12781</v>
      </c>
      <c r="B6303" s="96" t="s">
        <v>12782</v>
      </c>
      <c r="C6303" s="95" t="s">
        <v>992</v>
      </c>
      <c r="D6303" s="97">
        <f>VLOOKUP(A6303,emop0321!D:E,2,0)</f>
        <v>172.96</v>
      </c>
      <c r="E6303" s="98"/>
      <c r="F6303" s="98"/>
    </row>
    <row r="6304" ht="11.25" customHeight="1">
      <c r="A6304" s="95" t="s">
        <v>12783</v>
      </c>
      <c r="B6304" s="96" t="s">
        <v>12784</v>
      </c>
      <c r="C6304" s="95" t="s">
        <v>992</v>
      </c>
      <c r="D6304" s="97">
        <f>VLOOKUP(A6304,emop0321!D:E,2,0)</f>
        <v>134.8</v>
      </c>
      <c r="E6304" s="98"/>
      <c r="F6304" s="98"/>
    </row>
    <row r="6305" ht="11.25" customHeight="1">
      <c r="A6305" s="95" t="s">
        <v>12785</v>
      </c>
      <c r="B6305" s="96" t="s">
        <v>12786</v>
      </c>
      <c r="C6305" s="95" t="s">
        <v>992</v>
      </c>
      <c r="D6305" s="97">
        <f>VLOOKUP(A6305,emop0321!D:E,2,0)</f>
        <v>177.04</v>
      </c>
      <c r="E6305" s="98"/>
      <c r="F6305" s="98"/>
    </row>
    <row r="6306" ht="11.25" customHeight="1">
      <c r="A6306" s="95" t="s">
        <v>12787</v>
      </c>
      <c r="B6306" s="96" t="s">
        <v>12788</v>
      </c>
      <c r="C6306" s="95" t="s">
        <v>361</v>
      </c>
      <c r="D6306" s="97">
        <f>VLOOKUP(A6306,emop0321!D:E,2,0)</f>
        <v>19.62</v>
      </c>
      <c r="E6306" s="98"/>
      <c r="F6306" s="98"/>
    </row>
    <row r="6307" ht="11.25" customHeight="1">
      <c r="A6307" s="95" t="s">
        <v>12789</v>
      </c>
      <c r="B6307" s="96" t="s">
        <v>12790</v>
      </c>
      <c r="C6307" s="95" t="s">
        <v>361</v>
      </c>
      <c r="D6307" s="97">
        <f>VLOOKUP(A6307,emop0321!D:E,2,0)</f>
        <v>14.65</v>
      </c>
      <c r="E6307" s="98"/>
      <c r="F6307" s="98"/>
    </row>
    <row r="6308" ht="11.25" customHeight="1">
      <c r="A6308" s="95" t="s">
        <v>12791</v>
      </c>
      <c r="B6308" s="96" t="s">
        <v>12792</v>
      </c>
      <c r="C6308" s="95" t="s">
        <v>361</v>
      </c>
      <c r="D6308" s="97">
        <f>VLOOKUP(A6308,emop0321!D:E,2,0)</f>
        <v>21.39</v>
      </c>
      <c r="E6308" s="98"/>
      <c r="F6308" s="98"/>
    </row>
    <row r="6309" ht="11.25" customHeight="1">
      <c r="A6309" s="95" t="s">
        <v>12793</v>
      </c>
      <c r="B6309" s="96" t="s">
        <v>12794</v>
      </c>
      <c r="C6309" s="95" t="s">
        <v>361</v>
      </c>
      <c r="D6309" s="97">
        <f>VLOOKUP(A6309,emop0321!D:E,2,0)</f>
        <v>30.82</v>
      </c>
      <c r="E6309" s="98"/>
      <c r="F6309" s="98"/>
    </row>
    <row r="6310" ht="11.25" customHeight="1">
      <c r="A6310" s="95" t="s">
        <v>12795</v>
      </c>
      <c r="B6310" s="96" t="s">
        <v>12796</v>
      </c>
      <c r="C6310" s="95" t="s">
        <v>361</v>
      </c>
      <c r="D6310" s="97">
        <f>VLOOKUP(A6310,emop0321!D:E,2,0)</f>
        <v>8.35</v>
      </c>
      <c r="E6310" s="98"/>
      <c r="F6310" s="98"/>
    </row>
    <row r="6311" ht="11.25" customHeight="1">
      <c r="A6311" s="95" t="s">
        <v>12797</v>
      </c>
      <c r="B6311" s="96" t="s">
        <v>12798</v>
      </c>
      <c r="C6311" s="95" t="s">
        <v>992</v>
      </c>
      <c r="D6311" s="97">
        <f>VLOOKUP(A6311,emop0321!D:E,2,0)</f>
        <v>29.53</v>
      </c>
      <c r="E6311" s="98"/>
      <c r="F6311" s="98"/>
    </row>
    <row r="6312" ht="11.25" customHeight="1">
      <c r="A6312" s="95" t="s">
        <v>12799</v>
      </c>
      <c r="B6312" s="96" t="s">
        <v>12800</v>
      </c>
      <c r="C6312" s="95" t="s">
        <v>992</v>
      </c>
      <c r="D6312" s="97">
        <f>VLOOKUP(A6312,emop0321!D:E,2,0)</f>
        <v>106.87</v>
      </c>
      <c r="E6312" s="98"/>
      <c r="F6312" s="98"/>
    </row>
    <row r="6313" ht="11.25" customHeight="1">
      <c r="A6313" s="95" t="s">
        <v>12801</v>
      </c>
      <c r="B6313" s="96" t="s">
        <v>12802</v>
      </c>
      <c r="C6313" s="95" t="s">
        <v>992</v>
      </c>
      <c r="D6313" s="97">
        <f>VLOOKUP(A6313,emop0321!D:E,2,0)</f>
        <v>152.2</v>
      </c>
      <c r="E6313" s="98"/>
      <c r="F6313" s="98"/>
    </row>
    <row r="6314" ht="11.25" customHeight="1">
      <c r="A6314" s="95" t="s">
        <v>12803</v>
      </c>
      <c r="B6314" s="96" t="s">
        <v>12804</v>
      </c>
      <c r="C6314" s="95" t="s">
        <v>992</v>
      </c>
      <c r="D6314" s="97">
        <f>VLOOKUP(A6314,emop0321!D:E,2,0)</f>
        <v>76.18</v>
      </c>
      <c r="E6314" s="98"/>
      <c r="F6314" s="98"/>
    </row>
    <row r="6315" ht="11.25" customHeight="1">
      <c r="A6315" s="95" t="s">
        <v>12805</v>
      </c>
      <c r="B6315" s="96" t="s">
        <v>12806</v>
      </c>
      <c r="C6315" s="95" t="s">
        <v>992</v>
      </c>
      <c r="D6315" s="97">
        <f>VLOOKUP(A6315,emop0321!D:E,2,0)</f>
        <v>189.47</v>
      </c>
      <c r="E6315" s="98"/>
      <c r="F6315" s="98"/>
    </row>
    <row r="6316" ht="11.25" customHeight="1">
      <c r="A6316" s="95" t="s">
        <v>12807</v>
      </c>
      <c r="B6316" s="96" t="s">
        <v>12808</v>
      </c>
      <c r="C6316" s="95" t="s">
        <v>992</v>
      </c>
      <c r="D6316" s="97">
        <f>VLOOKUP(A6316,emop0321!D:E,2,0)</f>
        <v>47.86</v>
      </c>
      <c r="E6316" s="98"/>
      <c r="F6316" s="98"/>
    </row>
    <row r="6317" ht="11.25" customHeight="1">
      <c r="A6317" s="95" t="s">
        <v>12809</v>
      </c>
      <c r="B6317" s="96" t="s">
        <v>12810</v>
      </c>
      <c r="C6317" s="95" t="s">
        <v>992</v>
      </c>
      <c r="D6317" s="97">
        <f>VLOOKUP(A6317,emop0321!D:E,2,0)</f>
        <v>63.89</v>
      </c>
      <c r="E6317" s="98"/>
      <c r="F6317" s="98"/>
    </row>
    <row r="6318" ht="11.25" customHeight="1">
      <c r="A6318" s="95" t="s">
        <v>12811</v>
      </c>
      <c r="B6318" s="96" t="s">
        <v>12812</v>
      </c>
      <c r="C6318" s="95" t="s">
        <v>992</v>
      </c>
      <c r="D6318" s="97">
        <f>VLOOKUP(A6318,emop0321!D:E,2,0)</f>
        <v>139</v>
      </c>
      <c r="E6318" s="98"/>
      <c r="F6318" s="98"/>
    </row>
    <row r="6319" ht="11.25" customHeight="1">
      <c r="A6319" s="95" t="s">
        <v>12813</v>
      </c>
      <c r="B6319" s="96" t="s">
        <v>12814</v>
      </c>
      <c r="C6319" s="95" t="s">
        <v>992</v>
      </c>
      <c r="D6319" s="97">
        <f>VLOOKUP(A6319,emop0321!D:E,2,0)</f>
        <v>268.78</v>
      </c>
      <c r="E6319" s="98"/>
      <c r="F6319" s="98"/>
    </row>
    <row r="6320" ht="11.25" customHeight="1">
      <c r="A6320" s="95" t="s">
        <v>12815</v>
      </c>
      <c r="B6320" s="96" t="s">
        <v>12816</v>
      </c>
      <c r="C6320" s="95" t="s">
        <v>992</v>
      </c>
      <c r="D6320" s="97">
        <f>VLOOKUP(A6320,emop0321!D:E,2,0)</f>
        <v>212.88</v>
      </c>
      <c r="E6320" s="98"/>
      <c r="F6320" s="98"/>
    </row>
    <row r="6321" ht="11.25" customHeight="1">
      <c r="A6321" s="95" t="s">
        <v>12817</v>
      </c>
      <c r="B6321" s="96" t="s">
        <v>12818</v>
      </c>
      <c r="C6321" s="95" t="s">
        <v>361</v>
      </c>
      <c r="D6321" s="97">
        <f>VLOOKUP(A6321,emop0321!D:E,2,0)</f>
        <v>20.51</v>
      </c>
      <c r="E6321" s="98"/>
      <c r="F6321" s="98"/>
    </row>
    <row r="6322" ht="11.25" customHeight="1">
      <c r="A6322" s="95" t="s">
        <v>12819</v>
      </c>
      <c r="B6322" s="96" t="s">
        <v>12820</v>
      </c>
      <c r="C6322" s="95" t="s">
        <v>361</v>
      </c>
      <c r="D6322" s="97">
        <f>VLOOKUP(A6322,emop0321!D:E,2,0)</f>
        <v>33.88</v>
      </c>
      <c r="E6322" s="98"/>
      <c r="F6322" s="98"/>
    </row>
    <row r="6323" ht="11.25" customHeight="1">
      <c r="A6323" s="95" t="s">
        <v>12821</v>
      </c>
      <c r="B6323" s="96" t="s">
        <v>12822</v>
      </c>
      <c r="C6323" s="95" t="s">
        <v>361</v>
      </c>
      <c r="D6323" s="97">
        <f>VLOOKUP(A6323,emop0321!D:E,2,0)</f>
        <v>15.58</v>
      </c>
      <c r="E6323" s="98"/>
      <c r="F6323" s="98"/>
    </row>
    <row r="6324" ht="11.25" customHeight="1">
      <c r="A6324" s="95" t="s">
        <v>12823</v>
      </c>
      <c r="B6324" s="96" t="s">
        <v>12824</v>
      </c>
      <c r="C6324" s="95" t="s">
        <v>361</v>
      </c>
      <c r="D6324" s="97">
        <f>VLOOKUP(A6324,emop0321!D:E,2,0)</f>
        <v>16.12</v>
      </c>
      <c r="E6324" s="98"/>
      <c r="F6324" s="98"/>
    </row>
    <row r="6325" ht="11.25" customHeight="1">
      <c r="A6325" s="95" t="s">
        <v>12825</v>
      </c>
      <c r="B6325" s="96" t="s">
        <v>12826</v>
      </c>
      <c r="C6325" s="95" t="s">
        <v>361</v>
      </c>
      <c r="D6325" s="97">
        <f>VLOOKUP(A6325,emop0321!D:E,2,0)</f>
        <v>21.58</v>
      </c>
      <c r="E6325" s="98"/>
      <c r="F6325" s="98"/>
    </row>
    <row r="6326" ht="11.25" customHeight="1">
      <c r="A6326" s="95" t="s">
        <v>12827</v>
      </c>
      <c r="B6326" s="96" t="s">
        <v>12828</v>
      </c>
      <c r="C6326" s="95" t="s">
        <v>992</v>
      </c>
      <c r="D6326" s="97">
        <f>VLOOKUP(A6326,emop0321!D:E,2,0)</f>
        <v>93.9</v>
      </c>
      <c r="E6326" s="98"/>
      <c r="F6326" s="98"/>
    </row>
    <row r="6327" ht="11.25" customHeight="1">
      <c r="A6327" s="95" t="s">
        <v>12829</v>
      </c>
      <c r="B6327" s="96" t="s">
        <v>12830</v>
      </c>
      <c r="C6327" s="95" t="s">
        <v>992</v>
      </c>
      <c r="D6327" s="97">
        <f>VLOOKUP(A6327,emop0321!D:E,2,0)</f>
        <v>105.3</v>
      </c>
      <c r="E6327" s="98"/>
      <c r="F6327" s="98"/>
    </row>
    <row r="6328" ht="11.25" customHeight="1">
      <c r="A6328" s="95" t="s">
        <v>12831</v>
      </c>
      <c r="B6328" s="96" t="s">
        <v>12832</v>
      </c>
      <c r="C6328" s="95" t="s">
        <v>992</v>
      </c>
      <c r="D6328" s="97">
        <f>VLOOKUP(A6328,emop0321!D:E,2,0)</f>
        <v>51.97</v>
      </c>
      <c r="E6328" s="98"/>
      <c r="F6328" s="98"/>
    </row>
    <row r="6329" ht="11.25" customHeight="1">
      <c r="A6329" s="95" t="s">
        <v>12833</v>
      </c>
      <c r="B6329" s="96" t="s">
        <v>12834</v>
      </c>
      <c r="C6329" s="95" t="s">
        <v>992</v>
      </c>
      <c r="D6329" s="97">
        <f>VLOOKUP(A6329,emop0321!D:E,2,0)</f>
        <v>79.89</v>
      </c>
      <c r="E6329" s="98"/>
      <c r="F6329" s="98"/>
    </row>
    <row r="6330" ht="11.25" customHeight="1">
      <c r="A6330" s="95" t="s">
        <v>12835</v>
      </c>
      <c r="B6330" s="96" t="s">
        <v>12836</v>
      </c>
      <c r="C6330" s="95" t="s">
        <v>992</v>
      </c>
      <c r="D6330" s="97">
        <f>VLOOKUP(A6330,emop0321!D:E,2,0)</f>
        <v>113.04</v>
      </c>
      <c r="E6330" s="98"/>
      <c r="F6330" s="98"/>
    </row>
    <row r="6331" ht="11.25" customHeight="1">
      <c r="A6331" s="95" t="s">
        <v>12837</v>
      </c>
      <c r="B6331" s="96" t="s">
        <v>12838</v>
      </c>
      <c r="C6331" s="95" t="s">
        <v>992</v>
      </c>
      <c r="D6331" s="97">
        <f>VLOOKUP(A6331,emop0321!D:E,2,0)</f>
        <v>109.94</v>
      </c>
      <c r="E6331" s="98"/>
      <c r="F6331" s="98"/>
    </row>
    <row r="6332" ht="11.25" customHeight="1">
      <c r="A6332" s="95" t="s">
        <v>12839</v>
      </c>
      <c r="B6332" s="96" t="s">
        <v>12840</v>
      </c>
      <c r="C6332" s="95" t="s">
        <v>992</v>
      </c>
      <c r="D6332" s="97">
        <f>VLOOKUP(A6332,emop0321!D:E,2,0)</f>
        <v>93.9</v>
      </c>
      <c r="E6332" s="98"/>
      <c r="F6332" s="98"/>
    </row>
    <row r="6333" ht="11.25" customHeight="1">
      <c r="A6333" s="95" t="s">
        <v>12841</v>
      </c>
      <c r="B6333" s="96" t="s">
        <v>12842</v>
      </c>
      <c r="C6333" s="95" t="s">
        <v>992</v>
      </c>
      <c r="D6333" s="97">
        <f>VLOOKUP(A6333,emop0321!D:E,2,0)</f>
        <v>75.3</v>
      </c>
      <c r="E6333" s="98"/>
      <c r="F6333" s="98"/>
    </row>
    <row r="6334" ht="11.25" customHeight="1">
      <c r="A6334" s="95" t="s">
        <v>12843</v>
      </c>
      <c r="B6334" s="96" t="s">
        <v>12844</v>
      </c>
      <c r="C6334" s="95" t="s">
        <v>992</v>
      </c>
      <c r="D6334" s="97">
        <f>VLOOKUP(A6334,emop0321!D:E,2,0)</f>
        <v>160.71</v>
      </c>
      <c r="E6334" s="98"/>
      <c r="F6334" s="98"/>
    </row>
    <row r="6335" ht="11.25" customHeight="1">
      <c r="A6335" s="95" t="s">
        <v>12845</v>
      </c>
      <c r="B6335" s="96" t="s">
        <v>12846</v>
      </c>
      <c r="C6335" s="95" t="s">
        <v>992</v>
      </c>
      <c r="D6335" s="97">
        <f>VLOOKUP(A6335,emop0321!D:E,2,0)</f>
        <v>151.29</v>
      </c>
      <c r="E6335" s="98"/>
      <c r="F6335" s="98"/>
    </row>
    <row r="6336" ht="11.25" customHeight="1">
      <c r="A6336" s="95" t="s">
        <v>12847</v>
      </c>
      <c r="B6336" s="96" t="s">
        <v>12848</v>
      </c>
      <c r="C6336" s="95" t="s">
        <v>992</v>
      </c>
      <c r="D6336" s="97">
        <f>VLOOKUP(A6336,emop0321!D:E,2,0)</f>
        <v>142.9</v>
      </c>
      <c r="E6336" s="98"/>
      <c r="F6336" s="98"/>
    </row>
    <row r="6337" ht="11.25" customHeight="1">
      <c r="A6337" s="95" t="s">
        <v>12849</v>
      </c>
      <c r="B6337" s="96" t="s">
        <v>12850</v>
      </c>
      <c r="C6337" s="95" t="s">
        <v>992</v>
      </c>
      <c r="D6337" s="97">
        <f>VLOOKUP(A6337,emop0321!D:E,2,0)</f>
        <v>132.39</v>
      </c>
      <c r="E6337" s="98"/>
      <c r="F6337" s="98"/>
    </row>
    <row r="6338" ht="11.25" customHeight="1">
      <c r="A6338" s="95" t="s">
        <v>12851</v>
      </c>
      <c r="B6338" s="96" t="s">
        <v>12852</v>
      </c>
      <c r="C6338" s="95" t="s">
        <v>992</v>
      </c>
      <c r="D6338" s="97">
        <f>VLOOKUP(A6338,emop0321!D:E,2,0)</f>
        <v>61.05</v>
      </c>
      <c r="E6338" s="98"/>
      <c r="F6338" s="98"/>
    </row>
    <row r="6339" ht="11.25" customHeight="1">
      <c r="A6339" s="95" t="s">
        <v>12853</v>
      </c>
      <c r="B6339" s="96" t="s">
        <v>12854</v>
      </c>
      <c r="C6339" s="95" t="s">
        <v>992</v>
      </c>
      <c r="D6339" s="97">
        <f>VLOOKUP(A6339,emop0321!D:E,2,0)</f>
        <v>51.63</v>
      </c>
      <c r="E6339" s="98"/>
      <c r="F6339" s="98"/>
    </row>
    <row r="6340" ht="11.25" customHeight="1">
      <c r="A6340" s="95" t="s">
        <v>12855</v>
      </c>
      <c r="B6340" s="96" t="s">
        <v>12856</v>
      </c>
      <c r="C6340" s="95" t="s">
        <v>992</v>
      </c>
      <c r="D6340" s="97">
        <f>VLOOKUP(A6340,emop0321!D:E,2,0)</f>
        <v>64.39</v>
      </c>
      <c r="E6340" s="98"/>
      <c r="F6340" s="98"/>
    </row>
    <row r="6341" ht="11.25" customHeight="1">
      <c r="A6341" s="95" t="s">
        <v>12857</v>
      </c>
      <c r="B6341" s="96" t="s">
        <v>12858</v>
      </c>
      <c r="C6341" s="95" t="s">
        <v>992</v>
      </c>
      <c r="D6341" s="97">
        <f>VLOOKUP(A6341,emop0321!D:E,2,0)</f>
        <v>54.97</v>
      </c>
      <c r="E6341" s="98"/>
      <c r="F6341" s="98"/>
    </row>
    <row r="6342" ht="11.25" customHeight="1">
      <c r="A6342" s="95" t="s">
        <v>12859</v>
      </c>
      <c r="B6342" s="96" t="s">
        <v>12860</v>
      </c>
      <c r="C6342" s="95" t="s">
        <v>992</v>
      </c>
      <c r="D6342" s="97">
        <f>VLOOKUP(A6342,emop0321!D:E,2,0)</f>
        <v>67.77</v>
      </c>
      <c r="E6342" s="98"/>
      <c r="F6342" s="98"/>
    </row>
    <row r="6343" ht="11.25" customHeight="1">
      <c r="A6343" s="95" t="s">
        <v>12861</v>
      </c>
      <c r="B6343" s="96" t="s">
        <v>12862</v>
      </c>
      <c r="C6343" s="95" t="s">
        <v>992</v>
      </c>
      <c r="D6343" s="97">
        <f>VLOOKUP(A6343,emop0321!D:E,2,0)</f>
        <v>58.35</v>
      </c>
      <c r="E6343" s="98"/>
      <c r="F6343" s="98"/>
    </row>
    <row r="6344" ht="11.25" customHeight="1">
      <c r="A6344" s="95" t="s">
        <v>12863</v>
      </c>
      <c r="B6344" s="96" t="s">
        <v>12864</v>
      </c>
      <c r="C6344" s="95" t="s">
        <v>361</v>
      </c>
      <c r="D6344" s="97">
        <f>VLOOKUP(A6344,emop0321!D:E,2,0)</f>
        <v>24.61</v>
      </c>
      <c r="E6344" s="98"/>
      <c r="F6344" s="98"/>
    </row>
    <row r="6345" ht="11.25" customHeight="1">
      <c r="A6345" s="95" t="s">
        <v>12865</v>
      </c>
      <c r="B6345" s="96" t="s">
        <v>12866</v>
      </c>
      <c r="C6345" s="95" t="s">
        <v>361</v>
      </c>
      <c r="D6345" s="97">
        <f>VLOOKUP(A6345,emop0321!D:E,2,0)</f>
        <v>23.15</v>
      </c>
      <c r="E6345" s="98"/>
      <c r="F6345" s="98"/>
    </row>
    <row r="6346" ht="11.25" customHeight="1">
      <c r="A6346" s="95" t="s">
        <v>12867</v>
      </c>
      <c r="B6346" s="96" t="s">
        <v>12868</v>
      </c>
      <c r="C6346" s="95" t="s">
        <v>361</v>
      </c>
      <c r="D6346" s="97">
        <f>VLOOKUP(A6346,emop0321!D:E,2,0)</f>
        <v>27.13</v>
      </c>
      <c r="E6346" s="98"/>
      <c r="F6346" s="98"/>
    </row>
    <row r="6347" ht="11.25" customHeight="1">
      <c r="A6347" s="95" t="s">
        <v>12869</v>
      </c>
      <c r="B6347" s="96" t="s">
        <v>12870</v>
      </c>
      <c r="C6347" s="95" t="s">
        <v>361</v>
      </c>
      <c r="D6347" s="97">
        <f>VLOOKUP(A6347,emop0321!D:E,2,0)</f>
        <v>26.12</v>
      </c>
      <c r="E6347" s="98"/>
      <c r="F6347" s="98"/>
    </row>
    <row r="6348" ht="11.25" customHeight="1">
      <c r="A6348" s="95" t="s">
        <v>12871</v>
      </c>
      <c r="B6348" s="96" t="s">
        <v>12872</v>
      </c>
      <c r="C6348" s="95" t="s">
        <v>992</v>
      </c>
      <c r="D6348" s="97">
        <f>VLOOKUP(A6348,emop0321!D:E,2,0)</f>
        <v>52.68</v>
      </c>
      <c r="E6348" s="98"/>
      <c r="F6348" s="98"/>
    </row>
    <row r="6349" ht="11.25" customHeight="1">
      <c r="A6349" s="95" t="s">
        <v>12873</v>
      </c>
      <c r="B6349" s="96" t="s">
        <v>12874</v>
      </c>
      <c r="C6349" s="95" t="s">
        <v>992</v>
      </c>
      <c r="D6349" s="97">
        <f>VLOOKUP(A6349,emop0321!D:E,2,0)</f>
        <v>97.65</v>
      </c>
      <c r="E6349" s="98"/>
      <c r="F6349" s="98"/>
    </row>
    <row r="6350" ht="11.25" customHeight="1">
      <c r="A6350" s="95" t="s">
        <v>12875</v>
      </c>
      <c r="B6350" s="96" t="s">
        <v>12876</v>
      </c>
      <c r="C6350" s="95" t="s">
        <v>361</v>
      </c>
      <c r="D6350" s="97">
        <f>VLOOKUP(A6350,emop0321!D:E,2,0)</f>
        <v>40.73</v>
      </c>
      <c r="E6350" s="98"/>
      <c r="F6350" s="98"/>
    </row>
    <row r="6351" ht="11.25" customHeight="1">
      <c r="A6351" s="95" t="s">
        <v>12877</v>
      </c>
      <c r="B6351" s="96" t="s">
        <v>12878</v>
      </c>
      <c r="C6351" s="95" t="s">
        <v>361</v>
      </c>
      <c r="D6351" s="97">
        <f>VLOOKUP(A6351,emop0321!D:E,2,0)</f>
        <v>63.3</v>
      </c>
      <c r="E6351" s="98"/>
      <c r="F6351" s="98"/>
    </row>
    <row r="6352" ht="11.25" customHeight="1">
      <c r="A6352" s="95" t="s">
        <v>12879</v>
      </c>
      <c r="B6352" s="96" t="s">
        <v>12880</v>
      </c>
      <c r="C6352" s="95" t="s">
        <v>992</v>
      </c>
      <c r="D6352" s="97">
        <f>VLOOKUP(A6352,emop0321!D:E,2,0)</f>
        <v>93.1</v>
      </c>
      <c r="E6352" s="98"/>
      <c r="F6352" s="98"/>
    </row>
    <row r="6353" ht="11.25" customHeight="1">
      <c r="A6353" s="95" t="s">
        <v>12881</v>
      </c>
      <c r="B6353" s="96" t="s">
        <v>12882</v>
      </c>
      <c r="C6353" s="95" t="s">
        <v>992</v>
      </c>
      <c r="D6353" s="97">
        <f>VLOOKUP(A6353,emop0321!D:E,2,0)</f>
        <v>93.1</v>
      </c>
      <c r="E6353" s="98"/>
      <c r="F6353" s="98"/>
    </row>
    <row r="6354" ht="11.25" customHeight="1">
      <c r="A6354" s="95" t="s">
        <v>12883</v>
      </c>
      <c r="B6354" s="96" t="s">
        <v>12884</v>
      </c>
      <c r="C6354" s="95" t="s">
        <v>992</v>
      </c>
      <c r="D6354" s="97">
        <f>VLOOKUP(A6354,emop0321!D:E,2,0)</f>
        <v>380.89</v>
      </c>
      <c r="E6354" s="98"/>
      <c r="F6354" s="98"/>
    </row>
    <row r="6355" ht="11.25" customHeight="1">
      <c r="A6355" s="95" t="s">
        <v>12885</v>
      </c>
      <c r="B6355" s="96" t="s">
        <v>12886</v>
      </c>
      <c r="C6355" s="95" t="s">
        <v>992</v>
      </c>
      <c r="D6355" s="97">
        <f>VLOOKUP(A6355,emop0321!D:E,2,0)</f>
        <v>671.05</v>
      </c>
      <c r="E6355" s="98"/>
      <c r="F6355" s="98"/>
    </row>
    <row r="6356" ht="11.25" customHeight="1">
      <c r="A6356" s="95" t="s">
        <v>12887</v>
      </c>
      <c r="B6356" s="96" t="s">
        <v>12888</v>
      </c>
      <c r="C6356" s="95" t="s">
        <v>992</v>
      </c>
      <c r="D6356" s="97">
        <f>VLOOKUP(A6356,emop0321!D:E,2,0)</f>
        <v>310.54</v>
      </c>
      <c r="E6356" s="98"/>
      <c r="F6356" s="98"/>
    </row>
    <row r="6357" ht="11.25" customHeight="1">
      <c r="A6357" s="95" t="s">
        <v>12889</v>
      </c>
      <c r="B6357" s="96" t="s">
        <v>12890</v>
      </c>
      <c r="C6357" s="95" t="s">
        <v>992</v>
      </c>
      <c r="D6357" s="97">
        <f>VLOOKUP(A6357,emop0321!D:E,2,0)</f>
        <v>471.25</v>
      </c>
      <c r="E6357" s="98"/>
      <c r="F6357" s="98"/>
    </row>
    <row r="6358" ht="11.25" customHeight="1">
      <c r="A6358" s="95" t="s">
        <v>12891</v>
      </c>
      <c r="B6358" s="96" t="s">
        <v>12892</v>
      </c>
      <c r="C6358" s="95" t="s">
        <v>992</v>
      </c>
      <c r="D6358" s="99" t="str">
        <f>VLOOKUP(A6358,emop0321!D:E,2,0)</f>
        <v>#N/A</v>
      </c>
      <c r="E6358" s="98"/>
      <c r="F6358" s="98"/>
    </row>
    <row r="6359" ht="11.25" customHeight="1">
      <c r="A6359" s="95" t="s">
        <v>12893</v>
      </c>
      <c r="B6359" s="96" t="s">
        <v>12894</v>
      </c>
      <c r="C6359" s="95" t="s">
        <v>992</v>
      </c>
      <c r="D6359" s="97">
        <f>VLOOKUP(A6359,emop0321!D:E,2,0)</f>
        <v>348.97</v>
      </c>
      <c r="E6359" s="98"/>
      <c r="F6359" s="98"/>
    </row>
    <row r="6360" ht="11.25" customHeight="1">
      <c r="A6360" s="95" t="s">
        <v>12895</v>
      </c>
      <c r="B6360" s="96" t="s">
        <v>12896</v>
      </c>
      <c r="C6360" s="95" t="s">
        <v>992</v>
      </c>
      <c r="D6360" s="99" t="str">
        <f>VLOOKUP(A6360,emop0321!D:E,2,0)</f>
        <v>#N/A</v>
      </c>
      <c r="E6360" s="98"/>
      <c r="F6360" s="98"/>
    </row>
    <row r="6361" ht="11.25" customHeight="1">
      <c r="A6361" s="95" t="s">
        <v>12897</v>
      </c>
      <c r="B6361" s="96" t="s">
        <v>12898</v>
      </c>
      <c r="C6361" s="95" t="s">
        <v>992</v>
      </c>
      <c r="D6361" s="97">
        <f>VLOOKUP(A6361,emop0321!D:E,2,0)</f>
        <v>119.86</v>
      </c>
      <c r="E6361" s="98"/>
      <c r="F6361" s="98"/>
    </row>
    <row r="6362" ht="11.25" customHeight="1">
      <c r="A6362" s="95" t="s">
        <v>12899</v>
      </c>
      <c r="B6362" s="96" t="s">
        <v>12900</v>
      </c>
      <c r="C6362" s="95" t="s">
        <v>992</v>
      </c>
      <c r="D6362" s="97">
        <f>VLOOKUP(A6362,emop0321!D:E,2,0)</f>
        <v>119.86</v>
      </c>
      <c r="E6362" s="98"/>
      <c r="F6362" s="98"/>
    </row>
    <row r="6363" ht="11.25" customHeight="1">
      <c r="A6363" s="95" t="s">
        <v>12901</v>
      </c>
      <c r="B6363" s="96" t="s">
        <v>12902</v>
      </c>
      <c r="C6363" s="95" t="s">
        <v>992</v>
      </c>
      <c r="D6363" s="97">
        <f>VLOOKUP(A6363,emop0321!D:E,2,0)</f>
        <v>107.75</v>
      </c>
      <c r="E6363" s="98"/>
      <c r="F6363" s="98"/>
    </row>
    <row r="6364" ht="11.25" customHeight="1">
      <c r="A6364" s="95" t="s">
        <v>12903</v>
      </c>
      <c r="B6364" s="96" t="s">
        <v>12904</v>
      </c>
      <c r="C6364" s="95" t="s">
        <v>992</v>
      </c>
      <c r="D6364" s="97">
        <f>VLOOKUP(A6364,emop0321!D:E,2,0)</f>
        <v>111</v>
      </c>
      <c r="E6364" s="98"/>
      <c r="F6364" s="98"/>
    </row>
    <row r="6365" ht="11.25" customHeight="1">
      <c r="A6365" s="95" t="s">
        <v>12905</v>
      </c>
      <c r="B6365" s="96" t="s">
        <v>12906</v>
      </c>
      <c r="C6365" s="95" t="s">
        <v>992</v>
      </c>
      <c r="D6365" s="97">
        <f>VLOOKUP(A6365,emop0321!D:E,2,0)</f>
        <v>81.89</v>
      </c>
      <c r="E6365" s="98"/>
      <c r="F6365" s="98"/>
    </row>
    <row r="6366" ht="11.25" customHeight="1">
      <c r="A6366" s="95" t="s">
        <v>12907</v>
      </c>
      <c r="B6366" s="96" t="s">
        <v>12908</v>
      </c>
      <c r="C6366" s="95" t="s">
        <v>992</v>
      </c>
      <c r="D6366" s="97">
        <f>VLOOKUP(A6366,emop0321!D:E,2,0)</f>
        <v>99.68</v>
      </c>
      <c r="E6366" s="98"/>
      <c r="F6366" s="98"/>
    </row>
    <row r="6367" ht="11.25" customHeight="1">
      <c r="A6367" s="95" t="s">
        <v>12909</v>
      </c>
      <c r="B6367" s="96" t="s">
        <v>12910</v>
      </c>
      <c r="C6367" s="95" t="s">
        <v>282</v>
      </c>
      <c r="D6367" s="97">
        <f>VLOOKUP(A6367,emop0321!D:E,2,0)</f>
        <v>631.36</v>
      </c>
      <c r="E6367" s="98"/>
      <c r="F6367" s="98"/>
    </row>
    <row r="6368" ht="11.25" customHeight="1">
      <c r="A6368" s="95" t="s">
        <v>12911</v>
      </c>
      <c r="B6368" s="96" t="s">
        <v>12912</v>
      </c>
      <c r="C6368" s="95" t="s">
        <v>282</v>
      </c>
      <c r="D6368" s="97">
        <f>VLOOKUP(A6368,emop0321!D:E,2,0)</f>
        <v>3651.14</v>
      </c>
      <c r="E6368" s="98"/>
      <c r="F6368" s="98"/>
    </row>
    <row r="6369" ht="11.25" customHeight="1">
      <c r="A6369" s="95" t="s">
        <v>12913</v>
      </c>
      <c r="B6369" s="96" t="s">
        <v>12914</v>
      </c>
      <c r="C6369" s="95" t="s">
        <v>282</v>
      </c>
      <c r="D6369" s="97">
        <f>VLOOKUP(A6369,emop0321!D:E,2,0)</f>
        <v>918.82</v>
      </c>
      <c r="E6369" s="98"/>
      <c r="F6369" s="98"/>
    </row>
    <row r="6370" ht="11.25" customHeight="1">
      <c r="A6370" s="95" t="s">
        <v>12915</v>
      </c>
      <c r="B6370" s="96" t="s">
        <v>12916</v>
      </c>
      <c r="C6370" s="95" t="s">
        <v>282</v>
      </c>
      <c r="D6370" s="97">
        <f>VLOOKUP(A6370,emop0321!D:E,2,0)</f>
        <v>2825.55</v>
      </c>
      <c r="E6370" s="98"/>
      <c r="F6370" s="98"/>
    </row>
    <row r="6371" ht="11.25" customHeight="1">
      <c r="A6371" s="95" t="s">
        <v>12917</v>
      </c>
      <c r="B6371" s="96" t="s">
        <v>12918</v>
      </c>
      <c r="C6371" s="95" t="s">
        <v>282</v>
      </c>
      <c r="D6371" s="97">
        <f>VLOOKUP(A6371,emop0321!D:E,2,0)</f>
        <v>438.5</v>
      </c>
      <c r="E6371" s="98"/>
      <c r="F6371" s="98"/>
    </row>
    <row r="6372" ht="11.25" customHeight="1">
      <c r="A6372" s="95" t="s">
        <v>12919</v>
      </c>
      <c r="B6372" s="96" t="s">
        <v>12920</v>
      </c>
      <c r="C6372" s="95" t="s">
        <v>282</v>
      </c>
      <c r="D6372" s="97">
        <f>VLOOKUP(A6372,emop0321!D:E,2,0)</f>
        <v>991.94</v>
      </c>
      <c r="E6372" s="98"/>
      <c r="F6372" s="98"/>
    </row>
    <row r="6373" ht="11.25" customHeight="1">
      <c r="A6373" s="95" t="s">
        <v>12921</v>
      </c>
      <c r="B6373" s="96" t="s">
        <v>12922</v>
      </c>
      <c r="C6373" s="95" t="s">
        <v>282</v>
      </c>
      <c r="D6373" s="97">
        <f>VLOOKUP(A6373,emop0321!D:E,2,0)</f>
        <v>974.92</v>
      </c>
      <c r="E6373" s="98"/>
      <c r="F6373" s="98"/>
    </row>
    <row r="6374" ht="11.25" customHeight="1">
      <c r="A6374" s="95" t="s">
        <v>12923</v>
      </c>
      <c r="B6374" s="96" t="s">
        <v>12924</v>
      </c>
      <c r="C6374" s="95" t="s">
        <v>282</v>
      </c>
      <c r="D6374" s="97">
        <f>VLOOKUP(A6374,emop0321!D:E,2,0)</f>
        <v>957.55</v>
      </c>
      <c r="E6374" s="98"/>
      <c r="F6374" s="98"/>
    </row>
    <row r="6375" ht="11.25" customHeight="1">
      <c r="A6375" s="95" t="s">
        <v>12925</v>
      </c>
      <c r="B6375" s="96" t="s">
        <v>12926</v>
      </c>
      <c r="C6375" s="95" t="s">
        <v>282</v>
      </c>
      <c r="D6375" s="97">
        <f>VLOOKUP(A6375,emop0321!D:E,2,0)</f>
        <v>1239.99</v>
      </c>
      <c r="E6375" s="98"/>
      <c r="F6375" s="98"/>
    </row>
    <row r="6376" ht="11.25" customHeight="1">
      <c r="A6376" s="95" t="s">
        <v>12927</v>
      </c>
      <c r="B6376" s="96" t="s">
        <v>12928</v>
      </c>
      <c r="C6376" s="95" t="s">
        <v>282</v>
      </c>
      <c r="D6376" s="97">
        <f>VLOOKUP(A6376,emop0321!D:E,2,0)</f>
        <v>1205.07</v>
      </c>
      <c r="E6376" s="98"/>
      <c r="F6376" s="98"/>
    </row>
    <row r="6377" ht="11.25" customHeight="1">
      <c r="A6377" s="95" t="s">
        <v>12929</v>
      </c>
      <c r="B6377" s="96" t="s">
        <v>12930</v>
      </c>
      <c r="C6377" s="95" t="s">
        <v>282</v>
      </c>
      <c r="D6377" s="97">
        <f>VLOOKUP(A6377,emop0321!D:E,2,0)</f>
        <v>1863.15</v>
      </c>
      <c r="E6377" s="98"/>
      <c r="F6377" s="98"/>
    </row>
    <row r="6378" ht="11.25" customHeight="1">
      <c r="A6378" s="95" t="s">
        <v>12931</v>
      </c>
      <c r="B6378" s="96" t="s">
        <v>12932</v>
      </c>
      <c r="C6378" s="95" t="s">
        <v>282</v>
      </c>
      <c r="D6378" s="97">
        <f>VLOOKUP(A6378,emop0321!D:E,2,0)</f>
        <v>164.94</v>
      </c>
      <c r="E6378" s="98"/>
      <c r="F6378" s="98"/>
    </row>
    <row r="6379" ht="11.25" customHeight="1">
      <c r="A6379" s="95" t="s">
        <v>12933</v>
      </c>
      <c r="B6379" s="96" t="s">
        <v>12934</v>
      </c>
      <c r="C6379" s="95" t="s">
        <v>282</v>
      </c>
      <c r="D6379" s="97">
        <f>VLOOKUP(A6379,emop0321!D:E,2,0)</f>
        <v>126.5</v>
      </c>
      <c r="E6379" s="98"/>
      <c r="F6379" s="98"/>
    </row>
    <row r="6380" ht="11.25" customHeight="1">
      <c r="A6380" s="95" t="s">
        <v>12935</v>
      </c>
      <c r="B6380" s="96" t="s">
        <v>12936</v>
      </c>
      <c r="C6380" s="95" t="s">
        <v>282</v>
      </c>
      <c r="D6380" s="97">
        <f>VLOOKUP(A6380,emop0321!D:E,2,0)</f>
        <v>142.73</v>
      </c>
      <c r="E6380" s="98"/>
      <c r="F6380" s="98"/>
    </row>
    <row r="6381" ht="11.25" customHeight="1">
      <c r="A6381" s="95" t="s">
        <v>12937</v>
      </c>
      <c r="B6381" s="96" t="s">
        <v>12938</v>
      </c>
      <c r="C6381" s="95" t="s">
        <v>282</v>
      </c>
      <c r="D6381" s="97">
        <f>VLOOKUP(A6381,emop0321!D:E,2,0)</f>
        <v>210.11</v>
      </c>
      <c r="E6381" s="98"/>
      <c r="F6381" s="98"/>
    </row>
    <row r="6382" ht="11.25" customHeight="1">
      <c r="A6382" s="95" t="s">
        <v>12939</v>
      </c>
      <c r="B6382" s="96" t="s">
        <v>12940</v>
      </c>
      <c r="C6382" s="95" t="s">
        <v>282</v>
      </c>
      <c r="D6382" s="97">
        <f>VLOOKUP(A6382,emop0321!D:E,2,0)</f>
        <v>2680.82</v>
      </c>
      <c r="E6382" s="98"/>
      <c r="F6382" s="98"/>
    </row>
    <row r="6383" ht="11.25" customHeight="1">
      <c r="A6383" s="95" t="s">
        <v>12941</v>
      </c>
      <c r="B6383" s="96" t="s">
        <v>12942</v>
      </c>
      <c r="C6383" s="95" t="s">
        <v>282</v>
      </c>
      <c r="D6383" s="97">
        <f>VLOOKUP(A6383,emop0321!D:E,2,0)</f>
        <v>4350.52</v>
      </c>
      <c r="E6383" s="98"/>
      <c r="F6383" s="98"/>
    </row>
    <row r="6384" ht="11.25" customHeight="1">
      <c r="A6384" s="95" t="s">
        <v>12943</v>
      </c>
      <c r="B6384" s="96" t="s">
        <v>12944</v>
      </c>
      <c r="C6384" s="95" t="s">
        <v>992</v>
      </c>
      <c r="D6384" s="97">
        <f>VLOOKUP(A6384,emop0321!D:E,2,0)</f>
        <v>264.13</v>
      </c>
      <c r="E6384" s="98"/>
      <c r="F6384" s="98"/>
    </row>
    <row r="6385" ht="11.25" customHeight="1">
      <c r="A6385" s="95" t="s">
        <v>12945</v>
      </c>
      <c r="B6385" s="96" t="s">
        <v>12946</v>
      </c>
      <c r="C6385" s="95" t="s">
        <v>992</v>
      </c>
      <c r="D6385" s="97">
        <f>VLOOKUP(A6385,emop0321!D:E,2,0)</f>
        <v>289.57</v>
      </c>
      <c r="E6385" s="98"/>
      <c r="F6385" s="98"/>
    </row>
    <row r="6386" ht="11.25" customHeight="1">
      <c r="A6386" s="95" t="s">
        <v>12947</v>
      </c>
      <c r="B6386" s="96" t="s">
        <v>12948</v>
      </c>
      <c r="C6386" s="95" t="s">
        <v>992</v>
      </c>
      <c r="D6386" s="97">
        <f>VLOOKUP(A6386,emop0321!D:E,2,0)</f>
        <v>137.12</v>
      </c>
      <c r="E6386" s="98"/>
      <c r="F6386" s="98"/>
    </row>
    <row r="6387" ht="11.25" customHeight="1">
      <c r="A6387" s="95" t="s">
        <v>12949</v>
      </c>
      <c r="B6387" s="96" t="s">
        <v>12950</v>
      </c>
      <c r="C6387" s="95" t="s">
        <v>992</v>
      </c>
      <c r="D6387" s="97">
        <f>VLOOKUP(A6387,emop0321!D:E,2,0)</f>
        <v>154.23</v>
      </c>
      <c r="E6387" s="98"/>
      <c r="F6387" s="98"/>
    </row>
    <row r="6388" ht="11.25" customHeight="1">
      <c r="A6388" s="95" t="s">
        <v>12951</v>
      </c>
      <c r="B6388" s="96" t="s">
        <v>12952</v>
      </c>
      <c r="C6388" s="95" t="s">
        <v>992</v>
      </c>
      <c r="D6388" s="97">
        <f>VLOOKUP(A6388,emop0321!D:E,2,0)</f>
        <v>152.49</v>
      </c>
      <c r="E6388" s="98"/>
      <c r="F6388" s="98"/>
    </row>
    <row r="6389" ht="11.25" customHeight="1">
      <c r="A6389" s="95" t="s">
        <v>12953</v>
      </c>
      <c r="B6389" s="96" t="s">
        <v>12954</v>
      </c>
      <c r="C6389" s="95" t="s">
        <v>992</v>
      </c>
      <c r="D6389" s="97">
        <f>VLOOKUP(A6389,emop0321!D:E,2,0)</f>
        <v>209.11</v>
      </c>
      <c r="E6389" s="98"/>
      <c r="F6389" s="98"/>
    </row>
    <row r="6390" ht="11.25" customHeight="1">
      <c r="A6390" s="95" t="s">
        <v>12955</v>
      </c>
      <c r="B6390" s="96" t="s">
        <v>12956</v>
      </c>
      <c r="C6390" s="95" t="s">
        <v>992</v>
      </c>
      <c r="D6390" s="97">
        <f>VLOOKUP(A6390,emop0321!D:E,2,0)</f>
        <v>550</v>
      </c>
      <c r="E6390" s="98"/>
      <c r="F6390" s="98"/>
    </row>
    <row r="6391" ht="11.25" customHeight="1">
      <c r="A6391" s="95" t="s">
        <v>12957</v>
      </c>
      <c r="B6391" s="96" t="s">
        <v>12958</v>
      </c>
      <c r="C6391" s="95" t="s">
        <v>992</v>
      </c>
      <c r="D6391" s="97">
        <f>VLOOKUP(A6391,emop0321!D:E,2,0)</f>
        <v>170</v>
      </c>
      <c r="E6391" s="98"/>
      <c r="F6391" s="98"/>
    </row>
    <row r="6392" ht="11.25" customHeight="1">
      <c r="A6392" s="95" t="s">
        <v>12959</v>
      </c>
      <c r="B6392" s="96" t="s">
        <v>12960</v>
      </c>
      <c r="C6392" s="95" t="s">
        <v>992</v>
      </c>
      <c r="D6392" s="97">
        <f>VLOOKUP(A6392,emop0321!D:E,2,0)</f>
        <v>1090.66</v>
      </c>
      <c r="E6392" s="98"/>
      <c r="F6392" s="98"/>
    </row>
    <row r="6393" ht="11.25" customHeight="1">
      <c r="A6393" s="95" t="s">
        <v>12961</v>
      </c>
      <c r="B6393" s="96" t="s">
        <v>12962</v>
      </c>
      <c r="C6393" s="95" t="s">
        <v>992</v>
      </c>
      <c r="D6393" s="97">
        <f>VLOOKUP(A6393,emop0321!D:E,2,0)</f>
        <v>1129.57</v>
      </c>
      <c r="E6393" s="98"/>
      <c r="F6393" s="98"/>
    </row>
    <row r="6394" ht="11.25" customHeight="1">
      <c r="A6394" s="95" t="s">
        <v>12963</v>
      </c>
      <c r="B6394" s="96" t="s">
        <v>12964</v>
      </c>
      <c r="C6394" s="95" t="s">
        <v>992</v>
      </c>
      <c r="D6394" s="97">
        <f>VLOOKUP(A6394,emop0321!D:E,2,0)</f>
        <v>1173.48</v>
      </c>
      <c r="E6394" s="98"/>
      <c r="F6394" s="98"/>
    </row>
    <row r="6395" ht="11.25" customHeight="1">
      <c r="A6395" s="95" t="s">
        <v>12965</v>
      </c>
      <c r="B6395" s="96" t="s">
        <v>12966</v>
      </c>
      <c r="C6395" s="95" t="s">
        <v>992</v>
      </c>
      <c r="D6395" s="97">
        <f>VLOOKUP(A6395,emop0321!D:E,2,0)</f>
        <v>888.1</v>
      </c>
      <c r="E6395" s="98"/>
      <c r="F6395" s="98"/>
    </row>
    <row r="6396" ht="11.25" customHeight="1">
      <c r="A6396" s="95" t="s">
        <v>12967</v>
      </c>
      <c r="B6396" s="96" t="s">
        <v>12968</v>
      </c>
      <c r="C6396" s="95" t="s">
        <v>992</v>
      </c>
      <c r="D6396" s="97">
        <f>VLOOKUP(A6396,emop0321!D:E,2,0)</f>
        <v>549.04</v>
      </c>
      <c r="E6396" s="98"/>
      <c r="F6396" s="98"/>
    </row>
    <row r="6397" ht="11.25" customHeight="1">
      <c r="A6397" s="95" t="s">
        <v>12969</v>
      </c>
      <c r="B6397" s="96" t="s">
        <v>12970</v>
      </c>
      <c r="C6397" s="95" t="s">
        <v>992</v>
      </c>
      <c r="D6397" s="97">
        <f>VLOOKUP(A6397,emop0321!D:E,2,0)</f>
        <v>696.31</v>
      </c>
      <c r="E6397" s="98"/>
      <c r="F6397" s="98"/>
    </row>
    <row r="6398" ht="11.25" customHeight="1">
      <c r="A6398" s="95" t="s">
        <v>12971</v>
      </c>
      <c r="B6398" s="96" t="s">
        <v>12972</v>
      </c>
      <c r="C6398" s="95" t="s">
        <v>992</v>
      </c>
      <c r="D6398" s="97">
        <f>VLOOKUP(A6398,emop0321!D:E,2,0)</f>
        <v>2135.73</v>
      </c>
      <c r="E6398" s="98"/>
      <c r="F6398" s="98"/>
    </row>
    <row r="6399" ht="11.25" customHeight="1">
      <c r="A6399" s="95" t="s">
        <v>12973</v>
      </c>
      <c r="B6399" s="96" t="s">
        <v>12974</v>
      </c>
      <c r="C6399" s="95" t="s">
        <v>992</v>
      </c>
      <c r="D6399" s="97">
        <f>VLOOKUP(A6399,emop0321!D:E,2,0)</f>
        <v>829.53</v>
      </c>
      <c r="E6399" s="98"/>
      <c r="F6399" s="98"/>
    </row>
    <row r="6400" ht="11.25" customHeight="1">
      <c r="A6400" s="95" t="s">
        <v>12975</v>
      </c>
      <c r="B6400" s="96" t="s">
        <v>12976</v>
      </c>
      <c r="C6400" s="95" t="s">
        <v>992</v>
      </c>
      <c r="D6400" s="97">
        <f>VLOOKUP(A6400,emop0321!D:E,2,0)</f>
        <v>1439.28</v>
      </c>
      <c r="E6400" s="98"/>
      <c r="F6400" s="98"/>
    </row>
    <row r="6401" ht="11.25" customHeight="1">
      <c r="A6401" s="95" t="s">
        <v>12977</v>
      </c>
      <c r="B6401" s="96" t="s">
        <v>12978</v>
      </c>
      <c r="C6401" s="95" t="s">
        <v>992</v>
      </c>
      <c r="D6401" s="97">
        <f>VLOOKUP(A6401,emop0321!D:E,2,0)</f>
        <v>495.47</v>
      </c>
      <c r="E6401" s="98"/>
      <c r="F6401" s="98"/>
    </row>
    <row r="6402" ht="11.25" customHeight="1">
      <c r="A6402" s="95" t="s">
        <v>12979</v>
      </c>
      <c r="B6402" s="96" t="s">
        <v>12980</v>
      </c>
      <c r="C6402" s="95" t="s">
        <v>992</v>
      </c>
      <c r="D6402" s="97">
        <f>VLOOKUP(A6402,emop0321!D:E,2,0)</f>
        <v>511.67</v>
      </c>
      <c r="E6402" s="98"/>
      <c r="F6402" s="98"/>
    </row>
    <row r="6403" ht="11.25" customHeight="1">
      <c r="A6403" s="95" t="s">
        <v>12981</v>
      </c>
      <c r="B6403" s="96" t="s">
        <v>12982</v>
      </c>
      <c r="C6403" s="95" t="s">
        <v>282</v>
      </c>
      <c r="D6403" s="97">
        <f>VLOOKUP(A6403,emop0321!D:E,2,0)</f>
        <v>127.55</v>
      </c>
      <c r="E6403" s="98"/>
      <c r="F6403" s="98"/>
    </row>
    <row r="6404" ht="11.25" customHeight="1">
      <c r="A6404" s="95" t="s">
        <v>12983</v>
      </c>
      <c r="B6404" s="96" t="s">
        <v>12984</v>
      </c>
      <c r="C6404" s="95" t="s">
        <v>282</v>
      </c>
      <c r="D6404" s="97">
        <f>VLOOKUP(A6404,emop0321!D:E,2,0)</f>
        <v>742.61</v>
      </c>
      <c r="E6404" s="98"/>
      <c r="F6404" s="98"/>
    </row>
    <row r="6405" ht="11.25" customHeight="1">
      <c r="A6405" s="95" t="s">
        <v>12985</v>
      </c>
      <c r="B6405" s="96" t="s">
        <v>12986</v>
      </c>
      <c r="C6405" s="95" t="s">
        <v>282</v>
      </c>
      <c r="D6405" s="97">
        <f>VLOOKUP(A6405,emop0321!D:E,2,0)</f>
        <v>828.54</v>
      </c>
      <c r="E6405" s="98"/>
      <c r="F6405" s="98"/>
    </row>
    <row r="6406" ht="11.25" customHeight="1">
      <c r="A6406" s="95" t="s">
        <v>12987</v>
      </c>
      <c r="B6406" s="96" t="s">
        <v>12988</v>
      </c>
      <c r="C6406" s="95" t="s">
        <v>282</v>
      </c>
      <c r="D6406" s="97">
        <f>VLOOKUP(A6406,emop0321!D:E,2,0)</f>
        <v>850.02</v>
      </c>
      <c r="E6406" s="98"/>
      <c r="F6406" s="98"/>
    </row>
    <row r="6407" ht="11.25" customHeight="1">
      <c r="A6407" s="95" t="s">
        <v>12989</v>
      </c>
      <c r="B6407" s="96" t="s">
        <v>12990</v>
      </c>
      <c r="C6407" s="95" t="s">
        <v>282</v>
      </c>
      <c r="D6407" s="97">
        <f>VLOOKUP(A6407,emop0321!D:E,2,0)</f>
        <v>597.6</v>
      </c>
      <c r="E6407" s="98"/>
      <c r="F6407" s="98"/>
    </row>
    <row r="6408" ht="11.25" customHeight="1">
      <c r="A6408" s="95" t="s">
        <v>12991</v>
      </c>
      <c r="B6408" s="96" t="s">
        <v>12992</v>
      </c>
      <c r="C6408" s="95" t="s">
        <v>282</v>
      </c>
      <c r="D6408" s="97">
        <f>VLOOKUP(A6408,emop0321!D:E,2,0)</f>
        <v>613.71</v>
      </c>
      <c r="E6408" s="98"/>
      <c r="F6408" s="98"/>
    </row>
    <row r="6409" ht="11.25" customHeight="1">
      <c r="A6409" s="95" t="s">
        <v>12993</v>
      </c>
      <c r="B6409" s="96" t="s">
        <v>12994</v>
      </c>
      <c r="C6409" s="95" t="s">
        <v>282</v>
      </c>
      <c r="D6409" s="97">
        <f>VLOOKUP(A6409,emop0321!D:E,2,0)</f>
        <v>683.53</v>
      </c>
      <c r="E6409" s="98"/>
      <c r="F6409" s="98"/>
    </row>
    <row r="6410" ht="11.25" customHeight="1">
      <c r="A6410" s="95" t="s">
        <v>12995</v>
      </c>
      <c r="B6410" s="96" t="s">
        <v>12996</v>
      </c>
      <c r="C6410" s="95" t="s">
        <v>992</v>
      </c>
      <c r="D6410" s="97">
        <f>VLOOKUP(A6410,emop0321!D:E,2,0)</f>
        <v>1037.76</v>
      </c>
      <c r="E6410" s="98"/>
      <c r="F6410" s="98"/>
    </row>
    <row r="6411" ht="11.25" customHeight="1">
      <c r="A6411" s="95" t="s">
        <v>12997</v>
      </c>
      <c r="B6411" s="96" t="s">
        <v>12998</v>
      </c>
      <c r="C6411" s="95" t="s">
        <v>992</v>
      </c>
      <c r="D6411" s="97">
        <f>VLOOKUP(A6411,emop0321!D:E,2,0)</f>
        <v>1023.57</v>
      </c>
      <c r="E6411" s="98"/>
      <c r="F6411" s="98"/>
    </row>
    <row r="6412" ht="11.25" customHeight="1">
      <c r="A6412" s="95" t="s">
        <v>12999</v>
      </c>
      <c r="B6412" s="96" t="s">
        <v>13000</v>
      </c>
      <c r="C6412" s="95" t="s">
        <v>992</v>
      </c>
      <c r="D6412" s="97">
        <f>VLOOKUP(A6412,emop0321!D:E,2,0)</f>
        <v>1235.1</v>
      </c>
      <c r="E6412" s="98"/>
      <c r="F6412" s="98"/>
    </row>
    <row r="6413" ht="11.25" customHeight="1">
      <c r="A6413" s="95" t="s">
        <v>13001</v>
      </c>
      <c r="B6413" s="96" t="s">
        <v>13002</v>
      </c>
      <c r="C6413" s="95" t="s">
        <v>992</v>
      </c>
      <c r="D6413" s="97">
        <f>VLOOKUP(A6413,emop0321!D:E,2,0)</f>
        <v>1646.72</v>
      </c>
      <c r="E6413" s="98"/>
      <c r="F6413" s="98"/>
    </row>
    <row r="6414" ht="11.25" customHeight="1">
      <c r="A6414" s="95" t="s">
        <v>13003</v>
      </c>
      <c r="B6414" s="96" t="s">
        <v>13004</v>
      </c>
      <c r="C6414" s="95" t="s">
        <v>992</v>
      </c>
      <c r="D6414" s="97">
        <f>VLOOKUP(A6414,emop0321!D:E,2,0)</f>
        <v>1583.18</v>
      </c>
      <c r="E6414" s="98"/>
      <c r="F6414" s="98"/>
    </row>
    <row r="6415" ht="11.25" customHeight="1">
      <c r="A6415" s="95" t="s">
        <v>244</v>
      </c>
      <c r="B6415" s="96" t="s">
        <v>13005</v>
      </c>
      <c r="C6415" s="95" t="s">
        <v>992</v>
      </c>
      <c r="D6415" s="97">
        <f>VLOOKUP(A6415,emop0321!D:E,2,0)</f>
        <v>1012.98</v>
      </c>
      <c r="E6415" s="98"/>
      <c r="F6415" s="98"/>
    </row>
    <row r="6416" ht="11.25" customHeight="1">
      <c r="A6416" s="95" t="s">
        <v>13006</v>
      </c>
      <c r="B6416" s="96" t="s">
        <v>13007</v>
      </c>
      <c r="C6416" s="95" t="s">
        <v>992</v>
      </c>
      <c r="D6416" s="97">
        <f>VLOOKUP(A6416,emop0321!D:E,2,0)</f>
        <v>563.59</v>
      </c>
      <c r="E6416" s="98"/>
      <c r="F6416" s="98"/>
    </row>
    <row r="6417" ht="11.25" customHeight="1">
      <c r="A6417" s="95" t="s">
        <v>13008</v>
      </c>
      <c r="B6417" s="96" t="s">
        <v>13009</v>
      </c>
      <c r="C6417" s="95" t="s">
        <v>992</v>
      </c>
      <c r="D6417" s="97">
        <f>VLOOKUP(A6417,emop0321!D:E,2,0)</f>
        <v>525.43</v>
      </c>
      <c r="E6417" s="98"/>
      <c r="F6417" s="98"/>
    </row>
    <row r="6418" ht="11.25" customHeight="1">
      <c r="A6418" s="95" t="s">
        <v>13010</v>
      </c>
      <c r="B6418" s="96" t="s">
        <v>13011</v>
      </c>
      <c r="C6418" s="95" t="s">
        <v>282</v>
      </c>
      <c r="D6418" s="97">
        <f>VLOOKUP(A6418,emop0321!D:E,2,0)</f>
        <v>3990.58</v>
      </c>
      <c r="E6418" s="98"/>
      <c r="F6418" s="98"/>
    </row>
    <row r="6419" ht="11.25" customHeight="1">
      <c r="A6419" s="95" t="s">
        <v>13012</v>
      </c>
      <c r="B6419" s="96" t="s">
        <v>13013</v>
      </c>
      <c r="C6419" s="95" t="s">
        <v>992</v>
      </c>
      <c r="D6419" s="97">
        <f>VLOOKUP(A6419,emop0321!D:E,2,0)</f>
        <v>669.84</v>
      </c>
      <c r="E6419" s="98"/>
      <c r="F6419" s="98"/>
    </row>
    <row r="6420" ht="11.25" customHeight="1">
      <c r="A6420" s="95" t="s">
        <v>13014</v>
      </c>
      <c r="B6420" s="96" t="s">
        <v>13015</v>
      </c>
      <c r="C6420" s="95" t="s">
        <v>282</v>
      </c>
      <c r="D6420" s="97">
        <f>VLOOKUP(A6420,emop0321!D:E,2,0)</f>
        <v>1615.17</v>
      </c>
      <c r="E6420" s="98"/>
      <c r="F6420" s="98"/>
    </row>
    <row r="6421" ht="11.25" customHeight="1">
      <c r="A6421" s="95" t="s">
        <v>13016</v>
      </c>
      <c r="B6421" s="96" t="s">
        <v>13017</v>
      </c>
      <c r="C6421" s="95" t="s">
        <v>282</v>
      </c>
      <c r="D6421" s="97">
        <f>VLOOKUP(A6421,emop0321!D:E,2,0)</f>
        <v>2114.65</v>
      </c>
      <c r="E6421" s="98"/>
      <c r="F6421" s="98"/>
    </row>
    <row r="6422" ht="11.25" customHeight="1">
      <c r="A6422" s="95" t="s">
        <v>13018</v>
      </c>
      <c r="B6422" s="96" t="s">
        <v>13019</v>
      </c>
      <c r="C6422" s="95" t="s">
        <v>282</v>
      </c>
      <c r="D6422" s="97">
        <f>VLOOKUP(A6422,emop0321!D:E,2,0)</f>
        <v>2092.03</v>
      </c>
      <c r="E6422" s="98"/>
      <c r="F6422" s="98"/>
    </row>
    <row r="6423" ht="11.25" customHeight="1">
      <c r="A6423" s="95" t="s">
        <v>13020</v>
      </c>
      <c r="B6423" s="96" t="s">
        <v>13021</v>
      </c>
      <c r="C6423" s="95" t="s">
        <v>282</v>
      </c>
      <c r="D6423" s="97">
        <f>VLOOKUP(A6423,emop0321!D:E,2,0)</f>
        <v>2752.21</v>
      </c>
      <c r="E6423" s="98"/>
      <c r="F6423" s="98"/>
    </row>
    <row r="6424" ht="11.25" customHeight="1">
      <c r="A6424" s="95" t="s">
        <v>13022</v>
      </c>
      <c r="B6424" s="96" t="s">
        <v>13023</v>
      </c>
      <c r="C6424" s="95" t="s">
        <v>282</v>
      </c>
      <c r="D6424" s="97">
        <f>VLOOKUP(A6424,emop0321!D:E,2,0)</f>
        <v>2954.76</v>
      </c>
      <c r="E6424" s="98"/>
      <c r="F6424" s="98"/>
    </row>
    <row r="6425" ht="11.25" customHeight="1">
      <c r="A6425" s="95" t="s">
        <v>13024</v>
      </c>
      <c r="B6425" s="96" t="s">
        <v>13025</v>
      </c>
      <c r="C6425" s="95" t="s">
        <v>992</v>
      </c>
      <c r="D6425" s="97">
        <f>VLOOKUP(A6425,emop0321!D:E,2,0)</f>
        <v>597.09</v>
      </c>
      <c r="E6425" s="98"/>
      <c r="F6425" s="98"/>
    </row>
    <row r="6426" ht="11.25" customHeight="1">
      <c r="A6426" s="95" t="s">
        <v>13026</v>
      </c>
      <c r="B6426" s="96" t="s">
        <v>13027</v>
      </c>
      <c r="C6426" s="95" t="s">
        <v>282</v>
      </c>
      <c r="D6426" s="97">
        <f>VLOOKUP(A6426,emop0321!D:E,2,0)</f>
        <v>7115.16</v>
      </c>
      <c r="E6426" s="98"/>
      <c r="F6426" s="98"/>
    </row>
    <row r="6427" ht="11.25" customHeight="1">
      <c r="A6427" s="95" t="s">
        <v>13028</v>
      </c>
      <c r="B6427" s="96" t="s">
        <v>13029</v>
      </c>
      <c r="C6427" s="95" t="s">
        <v>282</v>
      </c>
      <c r="D6427" s="97">
        <f>VLOOKUP(A6427,emop0321!D:E,2,0)</f>
        <v>5023.82</v>
      </c>
      <c r="E6427" s="98"/>
      <c r="F6427" s="98"/>
    </row>
    <row r="6428" ht="11.25" customHeight="1">
      <c r="A6428" s="95" t="s">
        <v>139</v>
      </c>
      <c r="B6428" s="96" t="s">
        <v>13030</v>
      </c>
      <c r="C6428" s="95" t="s">
        <v>992</v>
      </c>
      <c r="D6428" s="97">
        <f>VLOOKUP(A6428,emop0321!D:E,2,0)</f>
        <v>757.06</v>
      </c>
      <c r="E6428" s="98"/>
      <c r="F6428" s="98"/>
    </row>
    <row r="6429" ht="11.25" customHeight="1">
      <c r="A6429" s="95" t="s">
        <v>13031</v>
      </c>
      <c r="B6429" s="96" t="s">
        <v>13032</v>
      </c>
      <c r="C6429" s="95" t="s">
        <v>992</v>
      </c>
      <c r="D6429" s="97">
        <f>VLOOKUP(A6429,emop0321!D:E,2,0)</f>
        <v>1062.13</v>
      </c>
      <c r="E6429" s="98"/>
      <c r="F6429" s="98"/>
    </row>
    <row r="6430" ht="11.25" customHeight="1">
      <c r="A6430" s="95" t="s">
        <v>13033</v>
      </c>
      <c r="B6430" s="96" t="s">
        <v>13034</v>
      </c>
      <c r="C6430" s="95" t="s">
        <v>992</v>
      </c>
      <c r="D6430" s="97">
        <f>VLOOKUP(A6430,emop0321!D:E,2,0)</f>
        <v>562.91</v>
      </c>
      <c r="E6430" s="98"/>
      <c r="F6430" s="98"/>
    </row>
    <row r="6431" ht="11.25" customHeight="1">
      <c r="A6431" s="95" t="s">
        <v>13035</v>
      </c>
      <c r="B6431" s="96" t="s">
        <v>13036</v>
      </c>
      <c r="C6431" s="95" t="s">
        <v>992</v>
      </c>
      <c r="D6431" s="97">
        <f>VLOOKUP(A6431,emop0321!D:E,2,0)</f>
        <v>980.24</v>
      </c>
      <c r="E6431" s="98"/>
      <c r="F6431" s="98"/>
    </row>
    <row r="6432" ht="11.25" customHeight="1">
      <c r="A6432" s="95" t="s">
        <v>13037</v>
      </c>
      <c r="B6432" s="96" t="s">
        <v>13038</v>
      </c>
      <c r="C6432" s="95" t="s">
        <v>282</v>
      </c>
      <c r="D6432" s="97">
        <f>VLOOKUP(A6432,emop0321!D:E,2,0)</f>
        <v>426.17</v>
      </c>
      <c r="E6432" s="98"/>
      <c r="F6432" s="98"/>
    </row>
    <row r="6433" ht="11.25" customHeight="1">
      <c r="A6433" s="95" t="s">
        <v>13039</v>
      </c>
      <c r="B6433" s="96" t="s">
        <v>13040</v>
      </c>
      <c r="C6433" s="95" t="s">
        <v>282</v>
      </c>
      <c r="D6433" s="97">
        <f>VLOOKUP(A6433,emop0321!D:E,2,0)</f>
        <v>478.23</v>
      </c>
      <c r="E6433" s="98"/>
      <c r="F6433" s="98"/>
    </row>
    <row r="6434" ht="11.25" customHeight="1">
      <c r="A6434" s="95" t="s">
        <v>13041</v>
      </c>
      <c r="B6434" s="96" t="s">
        <v>13042</v>
      </c>
      <c r="C6434" s="95" t="s">
        <v>992</v>
      </c>
      <c r="D6434" s="97">
        <f>VLOOKUP(A6434,emop0321!D:E,2,0)</f>
        <v>469.6</v>
      </c>
      <c r="E6434" s="98"/>
      <c r="F6434" s="98"/>
    </row>
    <row r="6435" ht="11.25" customHeight="1">
      <c r="A6435" s="95" t="s">
        <v>13043</v>
      </c>
      <c r="B6435" s="96" t="s">
        <v>13044</v>
      </c>
      <c r="C6435" s="95" t="s">
        <v>992</v>
      </c>
      <c r="D6435" s="97">
        <f>VLOOKUP(A6435,emop0321!D:E,2,0)</f>
        <v>938.67</v>
      </c>
      <c r="E6435" s="98"/>
      <c r="F6435" s="98"/>
    </row>
    <row r="6436" ht="11.25" customHeight="1">
      <c r="A6436" s="95" t="s">
        <v>13045</v>
      </c>
      <c r="B6436" s="96" t="s">
        <v>13046</v>
      </c>
      <c r="C6436" s="95" t="s">
        <v>992</v>
      </c>
      <c r="D6436" s="97">
        <f>VLOOKUP(A6436,emop0321!D:E,2,0)</f>
        <v>575.15</v>
      </c>
      <c r="E6436" s="98"/>
      <c r="F6436" s="98"/>
    </row>
    <row r="6437" ht="11.25" customHeight="1">
      <c r="A6437" s="95" t="s">
        <v>13047</v>
      </c>
      <c r="B6437" s="96" t="s">
        <v>13048</v>
      </c>
      <c r="C6437" s="95" t="s">
        <v>282</v>
      </c>
      <c r="D6437" s="97">
        <f>VLOOKUP(A6437,emop0321!D:E,2,0)</f>
        <v>917.89</v>
      </c>
      <c r="E6437" s="98"/>
      <c r="F6437" s="98"/>
    </row>
    <row r="6438" ht="11.25" customHeight="1">
      <c r="A6438" s="95" t="s">
        <v>13049</v>
      </c>
      <c r="B6438" s="96" t="s">
        <v>13050</v>
      </c>
      <c r="C6438" s="95" t="s">
        <v>992</v>
      </c>
      <c r="D6438" s="97">
        <f>VLOOKUP(A6438,emop0321!D:E,2,0)</f>
        <v>694.34</v>
      </c>
      <c r="E6438" s="98"/>
      <c r="F6438" s="98"/>
    </row>
    <row r="6439" ht="11.25" customHeight="1">
      <c r="A6439" s="95" t="s">
        <v>13051</v>
      </c>
      <c r="B6439" s="96" t="s">
        <v>13052</v>
      </c>
      <c r="C6439" s="95" t="s">
        <v>992</v>
      </c>
      <c r="D6439" s="97">
        <f>VLOOKUP(A6439,emop0321!D:E,2,0)</f>
        <v>519.72</v>
      </c>
      <c r="E6439" s="98"/>
      <c r="F6439" s="98"/>
    </row>
    <row r="6440" ht="11.25" customHeight="1">
      <c r="A6440" s="95" t="s">
        <v>13053</v>
      </c>
      <c r="B6440" s="96" t="s">
        <v>13054</v>
      </c>
      <c r="C6440" s="95" t="s">
        <v>992</v>
      </c>
      <c r="D6440" s="97">
        <f>VLOOKUP(A6440,emop0321!D:E,2,0)</f>
        <v>601.26</v>
      </c>
      <c r="E6440" s="98"/>
      <c r="F6440" s="98"/>
    </row>
    <row r="6441" ht="11.25" customHeight="1">
      <c r="A6441" s="95" t="s">
        <v>13055</v>
      </c>
      <c r="B6441" s="96" t="s">
        <v>13056</v>
      </c>
      <c r="C6441" s="95" t="s">
        <v>992</v>
      </c>
      <c r="D6441" s="97">
        <f>VLOOKUP(A6441,emop0321!D:E,2,0)</f>
        <v>462.43</v>
      </c>
      <c r="E6441" s="98"/>
      <c r="F6441" s="98"/>
    </row>
    <row r="6442" ht="11.25" customHeight="1">
      <c r="A6442" s="95" t="s">
        <v>13057</v>
      </c>
      <c r="B6442" s="96" t="s">
        <v>13058</v>
      </c>
      <c r="C6442" s="95" t="s">
        <v>361</v>
      </c>
      <c r="D6442" s="97">
        <f>VLOOKUP(A6442,emop0321!D:E,2,0)</f>
        <v>694.34</v>
      </c>
      <c r="E6442" s="98"/>
      <c r="F6442" s="98"/>
    </row>
    <row r="6443" ht="11.25" customHeight="1">
      <c r="A6443" s="95" t="s">
        <v>13059</v>
      </c>
      <c r="B6443" s="96" t="s">
        <v>13060</v>
      </c>
      <c r="C6443" s="95" t="s">
        <v>361</v>
      </c>
      <c r="D6443" s="97">
        <f>VLOOKUP(A6443,emop0321!D:E,2,0)</f>
        <v>265.35</v>
      </c>
      <c r="E6443" s="98"/>
      <c r="F6443" s="98"/>
    </row>
    <row r="6444" ht="11.25" customHeight="1">
      <c r="A6444" s="95" t="s">
        <v>13061</v>
      </c>
      <c r="B6444" s="96" t="s">
        <v>13062</v>
      </c>
      <c r="C6444" s="95" t="s">
        <v>992</v>
      </c>
      <c r="D6444" s="97">
        <f>VLOOKUP(A6444,emop0321!D:E,2,0)</f>
        <v>1292.21</v>
      </c>
      <c r="E6444" s="98"/>
      <c r="F6444" s="98"/>
    </row>
    <row r="6445" ht="11.25" customHeight="1">
      <c r="A6445" s="95" t="s">
        <v>13063</v>
      </c>
      <c r="B6445" s="96" t="s">
        <v>13064</v>
      </c>
      <c r="C6445" s="95" t="s">
        <v>992</v>
      </c>
      <c r="D6445" s="97">
        <f>VLOOKUP(A6445,emop0321!D:E,2,0)</f>
        <v>855.95</v>
      </c>
      <c r="E6445" s="98"/>
      <c r="F6445" s="98"/>
    </row>
    <row r="6446" ht="11.25" customHeight="1">
      <c r="A6446" s="95" t="s">
        <v>13065</v>
      </c>
      <c r="B6446" s="96" t="s">
        <v>13066</v>
      </c>
      <c r="C6446" s="95" t="s">
        <v>992</v>
      </c>
      <c r="D6446" s="97">
        <f>VLOOKUP(A6446,emop0321!D:E,2,0)</f>
        <v>449.88</v>
      </c>
      <c r="E6446" s="98"/>
      <c r="F6446" s="98"/>
    </row>
    <row r="6447" ht="11.25" customHeight="1">
      <c r="A6447" s="95" t="s">
        <v>247</v>
      </c>
      <c r="B6447" s="96" t="s">
        <v>13067</v>
      </c>
      <c r="C6447" s="95" t="s">
        <v>992</v>
      </c>
      <c r="D6447" s="97">
        <f>VLOOKUP(A6447,emop0321!D:E,2,0)</f>
        <v>685.07</v>
      </c>
      <c r="E6447" s="98"/>
      <c r="F6447" s="98"/>
    </row>
    <row r="6448" ht="11.25" customHeight="1">
      <c r="A6448" s="95" t="s">
        <v>13068</v>
      </c>
      <c r="B6448" s="96" t="s">
        <v>13069</v>
      </c>
      <c r="C6448" s="95" t="s">
        <v>282</v>
      </c>
      <c r="D6448" s="97">
        <f>VLOOKUP(A6448,emop0321!D:E,2,0)</f>
        <v>1402.62</v>
      </c>
      <c r="E6448" s="98"/>
      <c r="F6448" s="98"/>
    </row>
    <row r="6449" ht="11.25" customHeight="1">
      <c r="A6449" s="95" t="s">
        <v>13070</v>
      </c>
      <c r="B6449" s="96" t="s">
        <v>13071</v>
      </c>
      <c r="C6449" s="95" t="s">
        <v>282</v>
      </c>
      <c r="D6449" s="97">
        <f>VLOOKUP(A6449,emop0321!D:E,2,0)</f>
        <v>1116.29</v>
      </c>
      <c r="E6449" s="98"/>
      <c r="F6449" s="98"/>
    </row>
    <row r="6450" ht="11.25" customHeight="1">
      <c r="A6450" s="95" t="s">
        <v>13072</v>
      </c>
      <c r="B6450" s="96" t="s">
        <v>13073</v>
      </c>
      <c r="C6450" s="95" t="s">
        <v>282</v>
      </c>
      <c r="D6450" s="97">
        <f>VLOOKUP(A6450,emop0321!D:E,2,0)</f>
        <v>1651.68</v>
      </c>
      <c r="E6450" s="98"/>
      <c r="F6450" s="98"/>
    </row>
    <row r="6451" ht="11.25" customHeight="1">
      <c r="A6451" s="95" t="s">
        <v>13074</v>
      </c>
      <c r="B6451" s="96" t="s">
        <v>13075</v>
      </c>
      <c r="C6451" s="95" t="s">
        <v>361</v>
      </c>
      <c r="D6451" s="97">
        <f>VLOOKUP(A6451,emop0321!D:E,2,0)</f>
        <v>473.55</v>
      </c>
      <c r="E6451" s="98"/>
      <c r="F6451" s="98"/>
    </row>
    <row r="6452" ht="11.25" customHeight="1">
      <c r="A6452" s="95" t="s">
        <v>13076</v>
      </c>
      <c r="B6452" s="96" t="s">
        <v>13077</v>
      </c>
      <c r="C6452" s="95" t="s">
        <v>361</v>
      </c>
      <c r="D6452" s="97">
        <f>VLOOKUP(A6452,emop0321!D:E,2,0)</f>
        <v>473.91</v>
      </c>
      <c r="E6452" s="98"/>
      <c r="F6452" s="98"/>
    </row>
    <row r="6453" ht="11.25" customHeight="1">
      <c r="A6453" s="95" t="s">
        <v>13078</v>
      </c>
      <c r="B6453" s="96" t="s">
        <v>13079</v>
      </c>
      <c r="C6453" s="95" t="s">
        <v>361</v>
      </c>
      <c r="D6453" s="97">
        <f>VLOOKUP(A6453,emop0321!D:E,2,0)</f>
        <v>648.3</v>
      </c>
      <c r="E6453" s="98"/>
      <c r="F6453" s="98"/>
    </row>
    <row r="6454" ht="11.25" customHeight="1">
      <c r="A6454" s="95" t="s">
        <v>13080</v>
      </c>
      <c r="B6454" s="96" t="s">
        <v>13081</v>
      </c>
      <c r="C6454" s="95" t="s">
        <v>361</v>
      </c>
      <c r="D6454" s="97">
        <f>VLOOKUP(A6454,emop0321!D:E,2,0)</f>
        <v>560.48</v>
      </c>
      <c r="E6454" s="98"/>
      <c r="F6454" s="98"/>
    </row>
    <row r="6455" ht="11.25" customHeight="1">
      <c r="A6455" s="95" t="s">
        <v>13082</v>
      </c>
      <c r="B6455" s="96" t="s">
        <v>13083</v>
      </c>
      <c r="C6455" s="95" t="s">
        <v>282</v>
      </c>
      <c r="D6455" s="97">
        <f>VLOOKUP(A6455,emop0321!D:E,2,0)</f>
        <v>496.1</v>
      </c>
      <c r="E6455" s="98"/>
      <c r="F6455" s="98"/>
    </row>
    <row r="6456" ht="11.25" customHeight="1">
      <c r="A6456" s="95" t="s">
        <v>13084</v>
      </c>
      <c r="B6456" s="96" t="s">
        <v>13085</v>
      </c>
      <c r="C6456" s="95" t="s">
        <v>282</v>
      </c>
      <c r="D6456" s="97">
        <f>VLOOKUP(A6456,emop0321!D:E,2,0)</f>
        <v>866.44</v>
      </c>
      <c r="E6456" s="98"/>
      <c r="F6456" s="98"/>
    </row>
    <row r="6457" ht="11.25" customHeight="1">
      <c r="A6457" s="95" t="s">
        <v>13086</v>
      </c>
      <c r="B6457" s="96" t="s">
        <v>13087</v>
      </c>
      <c r="C6457" s="95" t="s">
        <v>282</v>
      </c>
      <c r="D6457" s="97">
        <f>VLOOKUP(A6457,emop0321!D:E,2,0)</f>
        <v>3492.5</v>
      </c>
      <c r="E6457" s="98"/>
      <c r="F6457" s="98"/>
    </row>
    <row r="6458" ht="11.25" customHeight="1">
      <c r="A6458" s="95" t="s">
        <v>13088</v>
      </c>
      <c r="B6458" s="96" t="s">
        <v>13089</v>
      </c>
      <c r="C6458" s="95" t="s">
        <v>282</v>
      </c>
      <c r="D6458" s="97">
        <f>VLOOKUP(A6458,emop0321!D:E,2,0)</f>
        <v>1780.41</v>
      </c>
      <c r="E6458" s="98"/>
      <c r="F6458" s="98"/>
    </row>
    <row r="6459" ht="11.25" customHeight="1">
      <c r="A6459" s="95" t="s">
        <v>13090</v>
      </c>
      <c r="B6459" s="96" t="s">
        <v>13091</v>
      </c>
      <c r="C6459" s="95" t="s">
        <v>282</v>
      </c>
      <c r="D6459" s="97">
        <f>VLOOKUP(A6459,emop0321!D:E,2,0)</f>
        <v>1350.93</v>
      </c>
      <c r="E6459" s="98"/>
      <c r="F6459" s="98"/>
    </row>
    <row r="6460" ht="11.25" customHeight="1">
      <c r="A6460" s="95" t="s">
        <v>13092</v>
      </c>
      <c r="B6460" s="96" t="s">
        <v>13093</v>
      </c>
      <c r="C6460" s="95" t="s">
        <v>282</v>
      </c>
      <c r="D6460" s="97">
        <f>VLOOKUP(A6460,emop0321!D:E,2,0)</f>
        <v>2044.07</v>
      </c>
      <c r="E6460" s="98"/>
      <c r="F6460" s="98"/>
    </row>
    <row r="6461" ht="11.25" customHeight="1">
      <c r="A6461" s="95" t="s">
        <v>13094</v>
      </c>
      <c r="B6461" s="96" t="s">
        <v>13095</v>
      </c>
      <c r="C6461" s="95" t="s">
        <v>361</v>
      </c>
      <c r="D6461" s="97">
        <f>VLOOKUP(A6461,emop0321!D:E,2,0)</f>
        <v>376.01</v>
      </c>
      <c r="E6461" s="98"/>
      <c r="F6461" s="98"/>
    </row>
    <row r="6462" ht="11.25" customHeight="1">
      <c r="A6462" s="95" t="s">
        <v>13096</v>
      </c>
      <c r="B6462" s="96" t="s">
        <v>13097</v>
      </c>
      <c r="C6462" s="95" t="s">
        <v>992</v>
      </c>
      <c r="D6462" s="97">
        <f>VLOOKUP(A6462,emop0321!D:E,2,0)</f>
        <v>348.91</v>
      </c>
      <c r="E6462" s="98"/>
      <c r="F6462" s="98"/>
    </row>
    <row r="6463" ht="11.25" customHeight="1">
      <c r="A6463" s="95" t="s">
        <v>13098</v>
      </c>
      <c r="B6463" s="96" t="s">
        <v>13099</v>
      </c>
      <c r="C6463" s="95" t="s">
        <v>992</v>
      </c>
      <c r="D6463" s="97">
        <f>VLOOKUP(A6463,emop0321!D:E,2,0)</f>
        <v>94.27</v>
      </c>
      <c r="E6463" s="98"/>
      <c r="F6463" s="98"/>
    </row>
    <row r="6464" ht="11.25" customHeight="1">
      <c r="A6464" s="95" t="s">
        <v>13100</v>
      </c>
      <c r="B6464" s="96" t="s">
        <v>13101</v>
      </c>
      <c r="C6464" s="95" t="s">
        <v>992</v>
      </c>
      <c r="D6464" s="97">
        <f>VLOOKUP(A6464,emop0321!D:E,2,0)</f>
        <v>99.97</v>
      </c>
      <c r="E6464" s="98"/>
      <c r="F6464" s="98"/>
    </row>
    <row r="6465" ht="11.25" customHeight="1">
      <c r="A6465" s="95" t="s">
        <v>13102</v>
      </c>
      <c r="B6465" s="96" t="s">
        <v>13103</v>
      </c>
      <c r="C6465" s="95" t="s">
        <v>992</v>
      </c>
      <c r="D6465" s="97">
        <f>VLOOKUP(A6465,emop0321!D:E,2,0)</f>
        <v>134.61</v>
      </c>
      <c r="E6465" s="98"/>
      <c r="F6465" s="98"/>
    </row>
    <row r="6466" ht="11.25" customHeight="1">
      <c r="A6466" s="95" t="s">
        <v>13104</v>
      </c>
      <c r="B6466" s="96" t="s">
        <v>13105</v>
      </c>
      <c r="C6466" s="95" t="s">
        <v>992</v>
      </c>
      <c r="D6466" s="97">
        <f>VLOOKUP(A6466,emop0321!D:E,2,0)</f>
        <v>145.45</v>
      </c>
      <c r="E6466" s="98"/>
      <c r="F6466" s="98"/>
    </row>
    <row r="6467" ht="11.25" customHeight="1">
      <c r="A6467" s="95" t="s">
        <v>13106</v>
      </c>
      <c r="B6467" s="96" t="s">
        <v>13107</v>
      </c>
      <c r="C6467" s="95" t="s">
        <v>361</v>
      </c>
      <c r="D6467" s="97">
        <f>VLOOKUP(A6467,emop0321!D:E,2,0)</f>
        <v>677.79</v>
      </c>
      <c r="E6467" s="98"/>
      <c r="F6467" s="98"/>
    </row>
    <row r="6468" ht="11.25" customHeight="1">
      <c r="A6468" s="95" t="s">
        <v>13108</v>
      </c>
      <c r="B6468" s="96" t="s">
        <v>13109</v>
      </c>
      <c r="C6468" s="95" t="s">
        <v>361</v>
      </c>
      <c r="D6468" s="97">
        <f>VLOOKUP(A6468,emop0321!D:E,2,0)</f>
        <v>837.27</v>
      </c>
      <c r="E6468" s="98"/>
      <c r="F6468" s="98"/>
    </row>
    <row r="6469" ht="11.25" customHeight="1">
      <c r="A6469" s="95" t="s">
        <v>13110</v>
      </c>
      <c r="B6469" s="96" t="s">
        <v>13111</v>
      </c>
      <c r="C6469" s="95" t="s">
        <v>361</v>
      </c>
      <c r="D6469" s="97">
        <f>VLOOKUP(A6469,emop0321!D:E,2,0)</f>
        <v>577.3</v>
      </c>
      <c r="E6469" s="98"/>
      <c r="F6469" s="98"/>
    </row>
    <row r="6470" ht="11.25" customHeight="1">
      <c r="A6470" s="95" t="s">
        <v>13112</v>
      </c>
      <c r="B6470" s="96" t="s">
        <v>13113</v>
      </c>
      <c r="C6470" s="95" t="s">
        <v>361</v>
      </c>
      <c r="D6470" s="97">
        <f>VLOOKUP(A6470,emop0321!D:E,2,0)</f>
        <v>286.88</v>
      </c>
      <c r="E6470" s="98"/>
      <c r="F6470" s="98"/>
    </row>
    <row r="6471" ht="11.25" customHeight="1">
      <c r="A6471" s="95" t="s">
        <v>13114</v>
      </c>
      <c r="B6471" s="96" t="s">
        <v>13115</v>
      </c>
      <c r="C6471" s="95" t="s">
        <v>361</v>
      </c>
      <c r="D6471" s="97">
        <f>VLOOKUP(A6471,emop0321!D:E,2,0)</f>
        <v>338.43</v>
      </c>
      <c r="E6471" s="98"/>
      <c r="F6471" s="98"/>
    </row>
    <row r="6472" ht="11.25" customHeight="1">
      <c r="A6472" s="95" t="s">
        <v>13116</v>
      </c>
      <c r="B6472" s="96" t="s">
        <v>13117</v>
      </c>
      <c r="C6472" s="95" t="s">
        <v>282</v>
      </c>
      <c r="D6472" s="97">
        <f>VLOOKUP(A6472,emop0321!D:E,2,0)</f>
        <v>367.35</v>
      </c>
      <c r="E6472" s="98"/>
      <c r="F6472" s="98"/>
    </row>
    <row r="6473" ht="11.25" customHeight="1">
      <c r="A6473" s="95" t="s">
        <v>13118</v>
      </c>
      <c r="B6473" s="96" t="s">
        <v>13119</v>
      </c>
      <c r="C6473" s="95" t="s">
        <v>361</v>
      </c>
      <c r="D6473" s="97">
        <f>VLOOKUP(A6473,emop0321!D:E,2,0)</f>
        <v>256.13</v>
      </c>
      <c r="E6473" s="98"/>
      <c r="F6473" s="98"/>
    </row>
    <row r="6474" ht="11.25" customHeight="1">
      <c r="A6474" s="95" t="s">
        <v>13120</v>
      </c>
      <c r="B6474" s="96" t="s">
        <v>13121</v>
      </c>
      <c r="C6474" s="95" t="s">
        <v>361</v>
      </c>
      <c r="D6474" s="97">
        <f>VLOOKUP(A6474,emop0321!D:E,2,0)</f>
        <v>262.96</v>
      </c>
      <c r="E6474" s="98"/>
      <c r="F6474" s="98"/>
    </row>
    <row r="6475" ht="11.25" customHeight="1">
      <c r="A6475" s="95" t="s">
        <v>13122</v>
      </c>
      <c r="B6475" s="96" t="s">
        <v>13123</v>
      </c>
      <c r="C6475" s="95" t="s">
        <v>282</v>
      </c>
      <c r="D6475" s="97">
        <f>VLOOKUP(A6475,emop0321!D:E,2,0)</f>
        <v>997.97</v>
      </c>
      <c r="E6475" s="98"/>
      <c r="F6475" s="98"/>
    </row>
    <row r="6476" ht="11.25" customHeight="1">
      <c r="A6476" s="95" t="s">
        <v>13124</v>
      </c>
      <c r="B6476" s="96" t="s">
        <v>13125</v>
      </c>
      <c r="C6476" s="95" t="s">
        <v>282</v>
      </c>
      <c r="D6476" s="97">
        <f>VLOOKUP(A6476,emop0321!D:E,2,0)</f>
        <v>1111.38</v>
      </c>
      <c r="E6476" s="98"/>
      <c r="F6476" s="98"/>
    </row>
    <row r="6477" ht="11.25" customHeight="1">
      <c r="A6477" s="95" t="s">
        <v>13126</v>
      </c>
      <c r="B6477" s="96" t="s">
        <v>13127</v>
      </c>
      <c r="C6477" s="95" t="s">
        <v>361</v>
      </c>
      <c r="D6477" s="97">
        <f>VLOOKUP(A6477,emop0321!D:E,2,0)</f>
        <v>107.49</v>
      </c>
      <c r="E6477" s="98"/>
      <c r="F6477" s="98"/>
    </row>
    <row r="6478" ht="11.25" customHeight="1">
      <c r="A6478" s="95" t="s">
        <v>13128</v>
      </c>
      <c r="B6478" s="96" t="s">
        <v>13129</v>
      </c>
      <c r="C6478" s="95" t="s">
        <v>361</v>
      </c>
      <c r="D6478" s="97">
        <f>VLOOKUP(A6478,emop0321!D:E,2,0)</f>
        <v>405.73</v>
      </c>
      <c r="E6478" s="98"/>
      <c r="F6478" s="98"/>
    </row>
    <row r="6479" ht="11.25" customHeight="1">
      <c r="A6479" s="95" t="s">
        <v>13130</v>
      </c>
      <c r="B6479" s="96" t="s">
        <v>13131</v>
      </c>
      <c r="C6479" s="95" t="s">
        <v>992</v>
      </c>
      <c r="D6479" s="97">
        <f>VLOOKUP(A6479,emop0321!D:E,2,0)</f>
        <v>493.82</v>
      </c>
      <c r="E6479" s="98"/>
      <c r="F6479" s="98"/>
    </row>
    <row r="6480" ht="11.25" customHeight="1">
      <c r="A6480" s="95" t="s">
        <v>13132</v>
      </c>
      <c r="B6480" s="96" t="s">
        <v>13133</v>
      </c>
      <c r="C6480" s="95" t="s">
        <v>992</v>
      </c>
      <c r="D6480" s="97">
        <f>VLOOKUP(A6480,emop0321!D:E,2,0)</f>
        <v>505.91</v>
      </c>
      <c r="E6480" s="98"/>
      <c r="F6480" s="98"/>
    </row>
    <row r="6481" ht="11.25" customHeight="1">
      <c r="A6481" s="95" t="s">
        <v>13134</v>
      </c>
      <c r="B6481" s="96" t="s">
        <v>13135</v>
      </c>
      <c r="C6481" s="95" t="s">
        <v>992</v>
      </c>
      <c r="D6481" s="97">
        <f>VLOOKUP(A6481,emop0321!D:E,2,0)</f>
        <v>494.29</v>
      </c>
      <c r="E6481" s="98"/>
      <c r="F6481" s="98"/>
    </row>
    <row r="6482" ht="11.25" customHeight="1">
      <c r="A6482" s="95" t="s">
        <v>13136</v>
      </c>
      <c r="B6482" s="96" t="s">
        <v>13137</v>
      </c>
      <c r="C6482" s="95" t="s">
        <v>361</v>
      </c>
      <c r="D6482" s="97">
        <f>VLOOKUP(A6482,emop0321!D:E,2,0)</f>
        <v>73.76</v>
      </c>
      <c r="E6482" s="98"/>
      <c r="F6482" s="98"/>
    </row>
    <row r="6483" ht="11.25" customHeight="1">
      <c r="A6483" s="95" t="s">
        <v>13138</v>
      </c>
      <c r="B6483" s="96" t="s">
        <v>13139</v>
      </c>
      <c r="C6483" s="95" t="s">
        <v>361</v>
      </c>
      <c r="D6483" s="97">
        <f>VLOOKUP(A6483,emop0321!D:E,2,0)</f>
        <v>34.56</v>
      </c>
      <c r="E6483" s="98"/>
      <c r="F6483" s="98"/>
    </row>
    <row r="6484" ht="11.25" customHeight="1">
      <c r="A6484" s="95" t="s">
        <v>13140</v>
      </c>
      <c r="B6484" s="96" t="s">
        <v>13141</v>
      </c>
      <c r="C6484" s="95" t="s">
        <v>361</v>
      </c>
      <c r="D6484" s="97">
        <f>VLOOKUP(A6484,emop0321!D:E,2,0)</f>
        <v>22.89</v>
      </c>
      <c r="E6484" s="98"/>
      <c r="F6484" s="98"/>
    </row>
    <row r="6485" ht="11.25" customHeight="1">
      <c r="A6485" s="95" t="s">
        <v>13142</v>
      </c>
      <c r="B6485" s="96" t="s">
        <v>13143</v>
      </c>
      <c r="C6485" s="95" t="s">
        <v>361</v>
      </c>
      <c r="D6485" s="97">
        <f>VLOOKUP(A6485,emop0321!D:E,2,0)</f>
        <v>18.28</v>
      </c>
      <c r="E6485" s="98"/>
      <c r="F6485" s="98"/>
    </row>
    <row r="6486" ht="11.25" customHeight="1">
      <c r="A6486" s="95" t="s">
        <v>13144</v>
      </c>
      <c r="B6486" s="96" t="s">
        <v>13145</v>
      </c>
      <c r="C6486" s="95" t="s">
        <v>361</v>
      </c>
      <c r="D6486" s="97">
        <f>VLOOKUP(A6486,emop0321!D:E,2,0)</f>
        <v>73.23</v>
      </c>
      <c r="E6486" s="98"/>
      <c r="F6486" s="98"/>
    </row>
    <row r="6487" ht="11.25" customHeight="1">
      <c r="A6487" s="95" t="s">
        <v>13146</v>
      </c>
      <c r="B6487" s="96" t="s">
        <v>13147</v>
      </c>
      <c r="C6487" s="95" t="s">
        <v>361</v>
      </c>
      <c r="D6487" s="97">
        <f>VLOOKUP(A6487,emop0321!D:E,2,0)</f>
        <v>26.43</v>
      </c>
      <c r="E6487" s="98"/>
      <c r="F6487" s="98"/>
    </row>
    <row r="6488" ht="11.25" customHeight="1">
      <c r="A6488" s="95" t="s">
        <v>13148</v>
      </c>
      <c r="B6488" s="96" t="s">
        <v>13149</v>
      </c>
      <c r="C6488" s="95" t="s">
        <v>361</v>
      </c>
      <c r="D6488" s="97">
        <f>VLOOKUP(A6488,emop0321!D:E,2,0)</f>
        <v>384.48</v>
      </c>
      <c r="E6488" s="98"/>
      <c r="F6488" s="98"/>
    </row>
    <row r="6489" ht="11.25" customHeight="1">
      <c r="A6489" s="95" t="s">
        <v>13150</v>
      </c>
      <c r="B6489" s="96" t="s">
        <v>13151</v>
      </c>
      <c r="C6489" s="95" t="s">
        <v>282</v>
      </c>
      <c r="D6489" s="97">
        <f>VLOOKUP(A6489,emop0321!D:E,2,0)</f>
        <v>506.93</v>
      </c>
      <c r="E6489" s="98"/>
      <c r="F6489" s="98"/>
    </row>
    <row r="6490" ht="11.25" customHeight="1">
      <c r="A6490" s="95" t="s">
        <v>13152</v>
      </c>
      <c r="B6490" s="96" t="s">
        <v>13153</v>
      </c>
      <c r="C6490" s="95" t="s">
        <v>282</v>
      </c>
      <c r="D6490" s="97">
        <f>VLOOKUP(A6490,emop0321!D:E,2,0)</f>
        <v>352.86</v>
      </c>
      <c r="E6490" s="98"/>
      <c r="F6490" s="98"/>
    </row>
    <row r="6491" ht="11.25" customHeight="1">
      <c r="A6491" s="95" t="s">
        <v>13154</v>
      </c>
      <c r="B6491" s="96" t="s">
        <v>13155</v>
      </c>
      <c r="C6491" s="95" t="s">
        <v>361</v>
      </c>
      <c r="D6491" s="97">
        <f>VLOOKUP(A6491,emop0321!D:E,2,0)</f>
        <v>45.3</v>
      </c>
      <c r="E6491" s="98"/>
      <c r="F6491" s="98"/>
    </row>
    <row r="6492" ht="11.25" customHeight="1">
      <c r="A6492" s="95" t="s">
        <v>13156</v>
      </c>
      <c r="B6492" s="96" t="s">
        <v>13157</v>
      </c>
      <c r="C6492" s="95" t="s">
        <v>361</v>
      </c>
      <c r="D6492" s="97">
        <f>VLOOKUP(A6492,emop0321!D:E,2,0)</f>
        <v>40.65</v>
      </c>
      <c r="E6492" s="98"/>
      <c r="F6492" s="98"/>
    </row>
    <row r="6493" ht="11.25" customHeight="1">
      <c r="A6493" s="95" t="s">
        <v>13158</v>
      </c>
      <c r="B6493" s="96" t="s">
        <v>13159</v>
      </c>
      <c r="C6493" s="95" t="s">
        <v>361</v>
      </c>
      <c r="D6493" s="97">
        <f>VLOOKUP(A6493,emop0321!D:E,2,0)</f>
        <v>36</v>
      </c>
      <c r="E6493" s="98"/>
      <c r="F6493" s="98"/>
    </row>
    <row r="6494" ht="11.25" customHeight="1">
      <c r="A6494" s="95" t="s">
        <v>13160</v>
      </c>
      <c r="B6494" s="96" t="s">
        <v>13161</v>
      </c>
      <c r="C6494" s="95" t="s">
        <v>282</v>
      </c>
      <c r="D6494" s="97">
        <f>VLOOKUP(A6494,emop0321!D:E,2,0)</f>
        <v>214.56</v>
      </c>
      <c r="E6494" s="98"/>
      <c r="F6494" s="98"/>
    </row>
    <row r="6495" ht="11.25" customHeight="1">
      <c r="A6495" s="95" t="s">
        <v>13162</v>
      </c>
      <c r="B6495" s="96" t="s">
        <v>13163</v>
      </c>
      <c r="C6495" s="95" t="s">
        <v>361</v>
      </c>
      <c r="D6495" s="97">
        <f>VLOOKUP(A6495,emop0321!D:E,2,0)</f>
        <v>36.25</v>
      </c>
      <c r="E6495" s="98"/>
      <c r="F6495" s="98"/>
    </row>
    <row r="6496" ht="11.25" customHeight="1">
      <c r="A6496" s="95" t="s">
        <v>13164</v>
      </c>
      <c r="B6496" s="96" t="s">
        <v>13165</v>
      </c>
      <c r="C6496" s="95" t="s">
        <v>282</v>
      </c>
      <c r="D6496" s="97">
        <f>VLOOKUP(A6496,emop0321!D:E,2,0)</f>
        <v>495.98</v>
      </c>
      <c r="E6496" s="98"/>
      <c r="F6496" s="98"/>
    </row>
    <row r="6497" ht="11.25" customHeight="1">
      <c r="A6497" s="95" t="s">
        <v>13166</v>
      </c>
      <c r="B6497" s="96" t="s">
        <v>13167</v>
      </c>
      <c r="C6497" s="95" t="s">
        <v>282</v>
      </c>
      <c r="D6497" s="97">
        <f>VLOOKUP(A6497,emop0321!D:E,2,0)</f>
        <v>1023.22</v>
      </c>
      <c r="E6497" s="98"/>
      <c r="F6497" s="98"/>
    </row>
    <row r="6498" ht="11.25" customHeight="1">
      <c r="A6498" s="95" t="s">
        <v>13168</v>
      </c>
      <c r="B6498" s="96" t="s">
        <v>13169</v>
      </c>
      <c r="C6498" s="95" t="s">
        <v>282</v>
      </c>
      <c r="D6498" s="97">
        <f>VLOOKUP(A6498,emop0321!D:E,2,0)</f>
        <v>649</v>
      </c>
      <c r="E6498" s="98"/>
      <c r="F6498" s="98"/>
    </row>
    <row r="6499" ht="11.25" customHeight="1">
      <c r="A6499" s="95" t="s">
        <v>13170</v>
      </c>
      <c r="B6499" s="96" t="s">
        <v>13171</v>
      </c>
      <c r="C6499" s="95" t="s">
        <v>282</v>
      </c>
      <c r="D6499" s="97">
        <f>VLOOKUP(A6499,emop0321!D:E,2,0)</f>
        <v>257.46</v>
      </c>
      <c r="E6499" s="98"/>
      <c r="F6499" s="98"/>
    </row>
    <row r="6500" ht="11.25" customHeight="1">
      <c r="A6500" s="95" t="s">
        <v>13172</v>
      </c>
      <c r="B6500" s="96" t="s">
        <v>13173</v>
      </c>
      <c r="C6500" s="95" t="s">
        <v>282</v>
      </c>
      <c r="D6500" s="97">
        <f>VLOOKUP(A6500,emop0321!D:E,2,0)</f>
        <v>55.66</v>
      </c>
      <c r="E6500" s="98"/>
      <c r="F6500" s="98"/>
    </row>
    <row r="6501" ht="11.25" customHeight="1">
      <c r="A6501" s="95" t="s">
        <v>13174</v>
      </c>
      <c r="B6501" s="96" t="s">
        <v>13175</v>
      </c>
      <c r="C6501" s="95" t="s">
        <v>282</v>
      </c>
      <c r="D6501" s="97">
        <f>VLOOKUP(A6501,emop0321!D:E,2,0)</f>
        <v>8.78</v>
      </c>
      <c r="E6501" s="98"/>
      <c r="F6501" s="98"/>
    </row>
    <row r="6502" ht="11.25" customHeight="1">
      <c r="A6502" s="95" t="s">
        <v>13176</v>
      </c>
      <c r="B6502" s="96" t="s">
        <v>13177</v>
      </c>
      <c r="C6502" s="95" t="s">
        <v>282</v>
      </c>
      <c r="D6502" s="97">
        <f>VLOOKUP(A6502,emop0321!D:E,2,0)</f>
        <v>479.85</v>
      </c>
      <c r="E6502" s="98"/>
      <c r="F6502" s="98"/>
    </row>
    <row r="6503" ht="11.25" customHeight="1">
      <c r="A6503" s="95" t="s">
        <v>13178</v>
      </c>
      <c r="B6503" s="96" t="s">
        <v>13179</v>
      </c>
      <c r="C6503" s="95" t="s">
        <v>282</v>
      </c>
      <c r="D6503" s="97">
        <f>VLOOKUP(A6503,emop0321!D:E,2,0)</f>
        <v>534.6</v>
      </c>
      <c r="E6503" s="98"/>
      <c r="F6503" s="98"/>
    </row>
    <row r="6504" ht="11.25" customHeight="1">
      <c r="A6504" s="95" t="s">
        <v>13180</v>
      </c>
      <c r="B6504" s="96" t="s">
        <v>13181</v>
      </c>
      <c r="C6504" s="95" t="s">
        <v>282</v>
      </c>
      <c r="D6504" s="97">
        <f>VLOOKUP(A6504,emop0321!D:E,2,0)</f>
        <v>1161.42</v>
      </c>
      <c r="E6504" s="98"/>
      <c r="F6504" s="98"/>
    </row>
    <row r="6505" ht="11.25" customHeight="1">
      <c r="A6505" s="95" t="s">
        <v>13182</v>
      </c>
      <c r="B6505" s="96" t="s">
        <v>13183</v>
      </c>
      <c r="C6505" s="95" t="s">
        <v>282</v>
      </c>
      <c r="D6505" s="97">
        <f>VLOOKUP(A6505,emop0321!D:E,2,0)</f>
        <v>532.29</v>
      </c>
      <c r="E6505" s="98"/>
      <c r="F6505" s="98"/>
    </row>
    <row r="6506" ht="11.25" customHeight="1">
      <c r="A6506" s="95" t="s">
        <v>13184</v>
      </c>
      <c r="B6506" s="96" t="s">
        <v>13185</v>
      </c>
      <c r="C6506" s="95" t="s">
        <v>282</v>
      </c>
      <c r="D6506" s="97">
        <f>VLOOKUP(A6506,emop0321!D:E,2,0)</f>
        <v>475.42</v>
      </c>
      <c r="E6506" s="98"/>
      <c r="F6506" s="98"/>
    </row>
    <row r="6507" ht="11.25" customHeight="1">
      <c r="A6507" s="95" t="s">
        <v>13186</v>
      </c>
      <c r="B6507" s="96" t="s">
        <v>13187</v>
      </c>
      <c r="C6507" s="95" t="s">
        <v>282</v>
      </c>
      <c r="D6507" s="97">
        <f>VLOOKUP(A6507,emop0321!D:E,2,0)</f>
        <v>466.27</v>
      </c>
      <c r="E6507" s="98"/>
      <c r="F6507" s="98"/>
    </row>
    <row r="6508" ht="11.25" customHeight="1">
      <c r="A6508" s="95" t="s">
        <v>13188</v>
      </c>
      <c r="B6508" s="96" t="s">
        <v>13189</v>
      </c>
      <c r="C6508" s="95" t="s">
        <v>282</v>
      </c>
      <c r="D6508" s="97">
        <f>VLOOKUP(A6508,emop0321!D:E,2,0)</f>
        <v>584.59</v>
      </c>
      <c r="E6508" s="98"/>
      <c r="F6508" s="98"/>
    </row>
    <row r="6509" ht="11.25" customHeight="1">
      <c r="A6509" s="95" t="s">
        <v>13190</v>
      </c>
      <c r="B6509" s="96" t="s">
        <v>13191</v>
      </c>
      <c r="C6509" s="95" t="s">
        <v>282</v>
      </c>
      <c r="D6509" s="97">
        <f>VLOOKUP(A6509,emop0321!D:E,2,0)</f>
        <v>1224.2</v>
      </c>
      <c r="E6509" s="98"/>
      <c r="F6509" s="98"/>
    </row>
    <row r="6510" ht="11.25" customHeight="1">
      <c r="A6510" s="95" t="s">
        <v>13192</v>
      </c>
      <c r="B6510" s="96" t="s">
        <v>13193</v>
      </c>
      <c r="C6510" s="95" t="s">
        <v>282</v>
      </c>
      <c r="D6510" s="97">
        <f>VLOOKUP(A6510,emop0321!D:E,2,0)</f>
        <v>1268.76</v>
      </c>
      <c r="E6510" s="98"/>
      <c r="F6510" s="98"/>
    </row>
    <row r="6511" ht="11.25" customHeight="1">
      <c r="A6511" s="95" t="s">
        <v>13194</v>
      </c>
      <c r="B6511" s="96" t="s">
        <v>13195</v>
      </c>
      <c r="C6511" s="95" t="s">
        <v>282</v>
      </c>
      <c r="D6511" s="97">
        <f>VLOOKUP(A6511,emop0321!D:E,2,0)</f>
        <v>475.41</v>
      </c>
      <c r="E6511" s="98"/>
      <c r="F6511" s="98"/>
    </row>
    <row r="6512" ht="11.25" customHeight="1">
      <c r="A6512" s="95" t="s">
        <v>13196</v>
      </c>
      <c r="B6512" s="96" t="s">
        <v>13197</v>
      </c>
      <c r="C6512" s="95" t="s">
        <v>282</v>
      </c>
      <c r="D6512" s="97">
        <f>VLOOKUP(A6512,emop0321!D:E,2,0)</f>
        <v>494.63</v>
      </c>
      <c r="E6512" s="98"/>
      <c r="F6512" s="98"/>
    </row>
    <row r="6513" ht="11.25" customHeight="1">
      <c r="A6513" s="95" t="s">
        <v>13198</v>
      </c>
      <c r="B6513" s="96" t="s">
        <v>13199</v>
      </c>
      <c r="C6513" s="95" t="s">
        <v>282</v>
      </c>
      <c r="D6513" s="97">
        <f>VLOOKUP(A6513,emop0321!D:E,2,0)</f>
        <v>121.47</v>
      </c>
      <c r="E6513" s="98"/>
      <c r="F6513" s="98"/>
    </row>
    <row r="6514" ht="11.25" customHeight="1">
      <c r="A6514" s="95" t="s">
        <v>13200</v>
      </c>
      <c r="B6514" s="96" t="s">
        <v>13201</v>
      </c>
      <c r="C6514" s="95" t="s">
        <v>282</v>
      </c>
      <c r="D6514" s="97">
        <f>VLOOKUP(A6514,emop0321!D:E,2,0)</f>
        <v>165.49</v>
      </c>
      <c r="E6514" s="98"/>
      <c r="F6514" s="98"/>
    </row>
    <row r="6515" ht="11.25" customHeight="1">
      <c r="A6515" s="95" t="s">
        <v>13202</v>
      </c>
      <c r="B6515" s="96" t="s">
        <v>13203</v>
      </c>
      <c r="C6515" s="95" t="s">
        <v>282</v>
      </c>
      <c r="D6515" s="97">
        <f>VLOOKUP(A6515,emop0321!D:E,2,0)</f>
        <v>198</v>
      </c>
      <c r="E6515" s="98"/>
      <c r="F6515" s="98"/>
    </row>
    <row r="6516" ht="11.25" customHeight="1">
      <c r="A6516" s="95" t="s">
        <v>13204</v>
      </c>
      <c r="B6516" s="96" t="s">
        <v>13205</v>
      </c>
      <c r="C6516" s="95" t="s">
        <v>282</v>
      </c>
      <c r="D6516" s="97">
        <f>VLOOKUP(A6516,emop0321!D:E,2,0)</f>
        <v>221.23</v>
      </c>
      <c r="E6516" s="98"/>
      <c r="F6516" s="98"/>
    </row>
    <row r="6517" ht="11.25" customHeight="1">
      <c r="A6517" s="95" t="s">
        <v>13206</v>
      </c>
      <c r="B6517" s="96" t="s">
        <v>13207</v>
      </c>
      <c r="C6517" s="95" t="s">
        <v>282</v>
      </c>
      <c r="D6517" s="97">
        <f>VLOOKUP(A6517,emop0321!D:E,2,0)</f>
        <v>270.94</v>
      </c>
      <c r="E6517" s="98"/>
      <c r="F6517" s="98"/>
    </row>
    <row r="6518" ht="11.25" customHeight="1">
      <c r="A6518" s="95" t="s">
        <v>13208</v>
      </c>
      <c r="B6518" s="96" t="s">
        <v>13209</v>
      </c>
      <c r="C6518" s="95" t="s">
        <v>282</v>
      </c>
      <c r="D6518" s="97">
        <f>VLOOKUP(A6518,emop0321!D:E,2,0)</f>
        <v>303.17</v>
      </c>
      <c r="E6518" s="98"/>
      <c r="F6518" s="98"/>
    </row>
    <row r="6519" ht="11.25" customHeight="1">
      <c r="A6519" s="95" t="s">
        <v>13210</v>
      </c>
      <c r="B6519" s="96" t="s">
        <v>13211</v>
      </c>
      <c r="C6519" s="95" t="s">
        <v>282</v>
      </c>
      <c r="D6519" s="97">
        <f>VLOOKUP(A6519,emop0321!D:E,2,0)</f>
        <v>237.33</v>
      </c>
      <c r="E6519" s="98"/>
      <c r="F6519" s="98"/>
    </row>
    <row r="6520" ht="11.25" customHeight="1">
      <c r="A6520" s="95" t="s">
        <v>13212</v>
      </c>
      <c r="B6520" s="96" t="s">
        <v>13213</v>
      </c>
      <c r="C6520" s="95" t="s">
        <v>282</v>
      </c>
      <c r="D6520" s="97">
        <f>VLOOKUP(A6520,emop0321!D:E,2,0)</f>
        <v>391.93</v>
      </c>
      <c r="E6520" s="98"/>
      <c r="F6520" s="98"/>
    </row>
    <row r="6521" ht="11.25" customHeight="1">
      <c r="A6521" s="95" t="s">
        <v>13214</v>
      </c>
      <c r="B6521" s="96" t="s">
        <v>13215</v>
      </c>
      <c r="C6521" s="95" t="s">
        <v>282</v>
      </c>
      <c r="D6521" s="97">
        <f>VLOOKUP(A6521,emop0321!D:E,2,0)</f>
        <v>453.05</v>
      </c>
      <c r="E6521" s="98"/>
      <c r="F6521" s="98"/>
    </row>
    <row r="6522" ht="11.25" customHeight="1">
      <c r="A6522" s="95" t="s">
        <v>13216</v>
      </c>
      <c r="B6522" s="96" t="s">
        <v>13217</v>
      </c>
      <c r="C6522" s="95" t="s">
        <v>282</v>
      </c>
      <c r="D6522" s="97">
        <f>VLOOKUP(A6522,emop0321!D:E,2,0)</f>
        <v>428.7</v>
      </c>
      <c r="E6522" s="98"/>
      <c r="F6522" s="98"/>
    </row>
    <row r="6523" ht="11.25" customHeight="1">
      <c r="A6523" s="95" t="s">
        <v>13218</v>
      </c>
      <c r="B6523" s="96" t="s">
        <v>13219</v>
      </c>
      <c r="C6523" s="95" t="s">
        <v>282</v>
      </c>
      <c r="D6523" s="97">
        <f>VLOOKUP(A6523,emop0321!D:E,2,0)</f>
        <v>387.68</v>
      </c>
      <c r="E6523" s="98"/>
      <c r="F6523" s="98"/>
    </row>
    <row r="6524" ht="11.25" customHeight="1">
      <c r="A6524" s="95" t="s">
        <v>13220</v>
      </c>
      <c r="B6524" s="96" t="s">
        <v>13221</v>
      </c>
      <c r="C6524" s="95" t="s">
        <v>282</v>
      </c>
      <c r="D6524" s="97">
        <f>VLOOKUP(A6524,emop0321!D:E,2,0)</f>
        <v>453.52</v>
      </c>
      <c r="E6524" s="98"/>
      <c r="F6524" s="98"/>
    </row>
    <row r="6525" ht="11.25" customHeight="1">
      <c r="A6525" s="95" t="s">
        <v>13222</v>
      </c>
      <c r="B6525" s="96" t="s">
        <v>13223</v>
      </c>
      <c r="C6525" s="95" t="s">
        <v>282</v>
      </c>
      <c r="D6525" s="97">
        <f>VLOOKUP(A6525,emop0321!D:E,2,0)</f>
        <v>159.54</v>
      </c>
      <c r="E6525" s="98"/>
      <c r="F6525" s="98"/>
    </row>
    <row r="6526" ht="11.25" customHeight="1">
      <c r="A6526" s="95" t="s">
        <v>13224</v>
      </c>
      <c r="B6526" s="96" t="s">
        <v>13225</v>
      </c>
      <c r="C6526" s="95" t="s">
        <v>282</v>
      </c>
      <c r="D6526" s="97">
        <f>VLOOKUP(A6526,emop0321!D:E,2,0)</f>
        <v>187.94</v>
      </c>
      <c r="E6526" s="98"/>
      <c r="F6526" s="98"/>
    </row>
    <row r="6527" ht="11.25" customHeight="1">
      <c r="A6527" s="95" t="s">
        <v>13226</v>
      </c>
      <c r="B6527" s="96" t="s">
        <v>13227</v>
      </c>
      <c r="C6527" s="95" t="s">
        <v>282</v>
      </c>
      <c r="D6527" s="97">
        <f>VLOOKUP(A6527,emop0321!D:E,2,0)</f>
        <v>243.05</v>
      </c>
      <c r="E6527" s="98"/>
      <c r="F6527" s="98"/>
    </row>
    <row r="6528" ht="11.25" customHeight="1">
      <c r="A6528" s="95" t="s">
        <v>13228</v>
      </c>
      <c r="B6528" s="96" t="s">
        <v>13229</v>
      </c>
      <c r="C6528" s="95" t="s">
        <v>282</v>
      </c>
      <c r="D6528" s="97">
        <f>VLOOKUP(A6528,emop0321!D:E,2,0)</f>
        <v>446.94</v>
      </c>
      <c r="E6528" s="98"/>
      <c r="F6528" s="98"/>
    </row>
    <row r="6529" ht="11.25" customHeight="1">
      <c r="A6529" s="95" t="s">
        <v>13230</v>
      </c>
      <c r="B6529" s="96" t="s">
        <v>13231</v>
      </c>
      <c r="C6529" s="95" t="s">
        <v>282</v>
      </c>
      <c r="D6529" s="97">
        <f>VLOOKUP(A6529,emop0321!D:E,2,0)</f>
        <v>341.56</v>
      </c>
      <c r="E6529" s="98"/>
      <c r="F6529" s="98"/>
    </row>
    <row r="6530" ht="11.25" customHeight="1">
      <c r="A6530" s="95" t="s">
        <v>13232</v>
      </c>
      <c r="B6530" s="96" t="s">
        <v>13233</v>
      </c>
      <c r="C6530" s="95" t="s">
        <v>282</v>
      </c>
      <c r="D6530" s="97">
        <f>VLOOKUP(A6530,emop0321!D:E,2,0)</f>
        <v>285.12</v>
      </c>
      <c r="E6530" s="98"/>
      <c r="F6530" s="98"/>
    </row>
    <row r="6531" ht="11.25" customHeight="1">
      <c r="A6531" s="95" t="s">
        <v>13234</v>
      </c>
      <c r="B6531" s="96" t="s">
        <v>13235</v>
      </c>
      <c r="C6531" s="95" t="s">
        <v>282</v>
      </c>
      <c r="D6531" s="97">
        <f>VLOOKUP(A6531,emop0321!D:E,2,0)</f>
        <v>338.27</v>
      </c>
      <c r="E6531" s="98"/>
      <c r="F6531" s="98"/>
    </row>
    <row r="6532" ht="11.25" customHeight="1">
      <c r="A6532" s="95" t="s">
        <v>13236</v>
      </c>
      <c r="B6532" s="96" t="s">
        <v>13237</v>
      </c>
      <c r="C6532" s="95" t="s">
        <v>282</v>
      </c>
      <c r="D6532" s="97">
        <f>VLOOKUP(A6532,emop0321!D:E,2,0)</f>
        <v>556.34</v>
      </c>
      <c r="E6532" s="98"/>
      <c r="F6532" s="98"/>
    </row>
    <row r="6533" ht="11.25" customHeight="1">
      <c r="A6533" s="95" t="s">
        <v>13238</v>
      </c>
      <c r="B6533" s="96" t="s">
        <v>13239</v>
      </c>
      <c r="C6533" s="95" t="s">
        <v>282</v>
      </c>
      <c r="D6533" s="97">
        <f>VLOOKUP(A6533,emop0321!D:E,2,0)</f>
        <v>614.41</v>
      </c>
      <c r="E6533" s="98"/>
      <c r="F6533" s="98"/>
    </row>
    <row r="6534" ht="11.25" customHeight="1">
      <c r="A6534" s="95" t="s">
        <v>13240</v>
      </c>
      <c r="B6534" s="96" t="s">
        <v>13241</v>
      </c>
      <c r="C6534" s="95" t="s">
        <v>282</v>
      </c>
      <c r="D6534" s="97">
        <f>VLOOKUP(A6534,emop0321!D:E,2,0)</f>
        <v>158.55</v>
      </c>
      <c r="E6534" s="98"/>
      <c r="F6534" s="98"/>
    </row>
    <row r="6535" ht="11.25" customHeight="1">
      <c r="A6535" s="95" t="s">
        <v>13242</v>
      </c>
      <c r="B6535" s="96" t="s">
        <v>13243</v>
      </c>
      <c r="C6535" s="95" t="s">
        <v>282</v>
      </c>
      <c r="D6535" s="97">
        <f>VLOOKUP(A6535,emop0321!D:E,2,0)</f>
        <v>223.51</v>
      </c>
      <c r="E6535" s="98"/>
      <c r="F6535" s="98"/>
    </row>
    <row r="6536" ht="11.25" customHeight="1">
      <c r="A6536" s="95" t="s">
        <v>13244</v>
      </c>
      <c r="B6536" s="96" t="s">
        <v>13245</v>
      </c>
      <c r="C6536" s="95" t="s">
        <v>282</v>
      </c>
      <c r="D6536" s="97">
        <f>VLOOKUP(A6536,emop0321!D:E,2,0)</f>
        <v>475.92</v>
      </c>
      <c r="E6536" s="98"/>
      <c r="F6536" s="98"/>
    </row>
    <row r="6537" ht="11.25" customHeight="1">
      <c r="A6537" s="95" t="s">
        <v>13246</v>
      </c>
      <c r="B6537" s="96" t="s">
        <v>13247</v>
      </c>
      <c r="C6537" s="95" t="s">
        <v>282</v>
      </c>
      <c r="D6537" s="97">
        <f>VLOOKUP(A6537,emop0321!D:E,2,0)</f>
        <v>332.46</v>
      </c>
      <c r="E6537" s="98"/>
      <c r="F6537" s="98"/>
    </row>
    <row r="6538" ht="11.25" customHeight="1">
      <c r="A6538" s="95" t="s">
        <v>13248</v>
      </c>
      <c r="B6538" s="96" t="s">
        <v>13249</v>
      </c>
      <c r="C6538" s="95" t="s">
        <v>282</v>
      </c>
      <c r="D6538" s="97">
        <f>VLOOKUP(A6538,emop0321!D:E,2,0)</f>
        <v>499.12</v>
      </c>
      <c r="E6538" s="98"/>
      <c r="F6538" s="98"/>
    </row>
    <row r="6539" ht="11.25" customHeight="1">
      <c r="A6539" s="95" t="s">
        <v>13250</v>
      </c>
      <c r="B6539" s="96" t="s">
        <v>13251</v>
      </c>
      <c r="C6539" s="95" t="s">
        <v>282</v>
      </c>
      <c r="D6539" s="97">
        <f>VLOOKUP(A6539,emop0321!D:E,2,0)</f>
        <v>1272.19</v>
      </c>
      <c r="E6539" s="98"/>
      <c r="F6539" s="98"/>
    </row>
    <row r="6540" ht="11.25" customHeight="1">
      <c r="A6540" s="95" t="s">
        <v>13252</v>
      </c>
      <c r="B6540" s="96" t="s">
        <v>13253</v>
      </c>
      <c r="C6540" s="95" t="s">
        <v>282</v>
      </c>
      <c r="D6540" s="97">
        <f>VLOOKUP(A6540,emop0321!D:E,2,0)</f>
        <v>760.73</v>
      </c>
      <c r="E6540" s="98"/>
      <c r="F6540" s="98"/>
    </row>
    <row r="6541" ht="11.25" customHeight="1">
      <c r="A6541" s="95" t="s">
        <v>13254</v>
      </c>
      <c r="B6541" s="96" t="s">
        <v>13255</v>
      </c>
      <c r="C6541" s="95" t="s">
        <v>282</v>
      </c>
      <c r="D6541" s="97">
        <f>VLOOKUP(A6541,emop0321!D:E,2,0)</f>
        <v>518.47</v>
      </c>
      <c r="E6541" s="98"/>
      <c r="F6541" s="98"/>
    </row>
    <row r="6542" ht="11.25" customHeight="1">
      <c r="A6542" s="95" t="s">
        <v>13256</v>
      </c>
      <c r="B6542" s="96" t="s">
        <v>13257</v>
      </c>
      <c r="C6542" s="95" t="s">
        <v>282</v>
      </c>
      <c r="D6542" s="97">
        <f>VLOOKUP(A6542,emop0321!D:E,2,0)</f>
        <v>425.07</v>
      </c>
      <c r="E6542" s="98"/>
      <c r="F6542" s="98"/>
    </row>
    <row r="6543" ht="11.25" customHeight="1">
      <c r="A6543" s="95" t="s">
        <v>13258</v>
      </c>
      <c r="B6543" s="96" t="s">
        <v>13259</v>
      </c>
      <c r="C6543" s="95" t="s">
        <v>282</v>
      </c>
      <c r="D6543" s="97">
        <f>VLOOKUP(A6543,emop0321!D:E,2,0)</f>
        <v>813.16</v>
      </c>
      <c r="E6543" s="98"/>
      <c r="F6543" s="98"/>
    </row>
    <row r="6544" ht="11.25" customHeight="1">
      <c r="A6544" s="95" t="s">
        <v>13260</v>
      </c>
      <c r="B6544" s="96" t="s">
        <v>13261</v>
      </c>
      <c r="C6544" s="95" t="s">
        <v>282</v>
      </c>
      <c r="D6544" s="97">
        <f>VLOOKUP(A6544,emop0321!D:E,2,0)</f>
        <v>534.45</v>
      </c>
      <c r="E6544" s="98"/>
      <c r="F6544" s="98"/>
    </row>
    <row r="6545" ht="11.25" customHeight="1">
      <c r="A6545" s="95" t="s">
        <v>13262</v>
      </c>
      <c r="B6545" s="96" t="s">
        <v>13263</v>
      </c>
      <c r="C6545" s="95" t="s">
        <v>282</v>
      </c>
      <c r="D6545" s="97">
        <f>VLOOKUP(A6545,emop0321!D:E,2,0)</f>
        <v>4382.47</v>
      </c>
      <c r="E6545" s="98"/>
      <c r="F6545" s="98"/>
    </row>
    <row r="6546" ht="11.25" customHeight="1">
      <c r="A6546" s="95" t="s">
        <v>13264</v>
      </c>
      <c r="B6546" s="96" t="s">
        <v>13265</v>
      </c>
      <c r="C6546" s="95" t="s">
        <v>282</v>
      </c>
      <c r="D6546" s="97">
        <f>VLOOKUP(A6546,emop0321!D:E,2,0)</f>
        <v>4612.93</v>
      </c>
      <c r="E6546" s="98"/>
      <c r="F6546" s="98"/>
    </row>
    <row r="6547" ht="11.25" customHeight="1">
      <c r="A6547" s="95" t="s">
        <v>13266</v>
      </c>
      <c r="B6547" s="96" t="s">
        <v>13267</v>
      </c>
      <c r="C6547" s="95" t="s">
        <v>282</v>
      </c>
      <c r="D6547" s="97">
        <f>VLOOKUP(A6547,emop0321!D:E,2,0)</f>
        <v>5424.47</v>
      </c>
      <c r="E6547" s="98"/>
      <c r="F6547" s="98"/>
    </row>
    <row r="6548" ht="11.25" customHeight="1">
      <c r="A6548" s="95" t="s">
        <v>13268</v>
      </c>
      <c r="B6548" s="96" t="s">
        <v>13269</v>
      </c>
      <c r="C6548" s="95" t="s">
        <v>282</v>
      </c>
      <c r="D6548" s="97">
        <f>VLOOKUP(A6548,emop0321!D:E,2,0)</f>
        <v>5614.81</v>
      </c>
      <c r="E6548" s="98"/>
      <c r="F6548" s="98"/>
    </row>
    <row r="6549" ht="11.25" customHeight="1">
      <c r="A6549" s="95" t="s">
        <v>13270</v>
      </c>
      <c r="B6549" s="96" t="s">
        <v>13271</v>
      </c>
      <c r="C6549" s="95" t="s">
        <v>282</v>
      </c>
      <c r="D6549" s="97">
        <f>VLOOKUP(A6549,emop0321!D:E,2,0)</f>
        <v>7618.57</v>
      </c>
      <c r="E6549" s="98"/>
      <c r="F6549" s="98"/>
    </row>
    <row r="6550" ht="11.25" customHeight="1">
      <c r="A6550" s="95" t="s">
        <v>13272</v>
      </c>
      <c r="B6550" s="96" t="s">
        <v>13273</v>
      </c>
      <c r="C6550" s="95" t="s">
        <v>282</v>
      </c>
      <c r="D6550" s="97">
        <f>VLOOKUP(A6550,emop0321!D:E,2,0)</f>
        <v>8620.45</v>
      </c>
      <c r="E6550" s="98"/>
      <c r="F6550" s="98"/>
    </row>
    <row r="6551" ht="11.25" customHeight="1">
      <c r="A6551" s="95" t="s">
        <v>13274</v>
      </c>
      <c r="B6551" s="96" t="s">
        <v>13275</v>
      </c>
      <c r="C6551" s="95" t="s">
        <v>282</v>
      </c>
      <c r="D6551" s="97">
        <f>VLOOKUP(A6551,emop0321!D:E,2,0)</f>
        <v>9622.33</v>
      </c>
      <c r="E6551" s="98"/>
      <c r="F6551" s="98"/>
    </row>
    <row r="6552" ht="11.25" customHeight="1">
      <c r="A6552" s="95" t="s">
        <v>13276</v>
      </c>
      <c r="B6552" s="96" t="s">
        <v>13277</v>
      </c>
      <c r="C6552" s="95" t="s">
        <v>282</v>
      </c>
      <c r="D6552" s="97">
        <f>VLOOKUP(A6552,emop0321!D:E,2,0)</f>
        <v>10624.21</v>
      </c>
      <c r="E6552" s="98"/>
      <c r="F6552" s="98"/>
    </row>
    <row r="6553" ht="11.25" customHeight="1">
      <c r="A6553" s="95" t="s">
        <v>13278</v>
      </c>
      <c r="B6553" s="96" t="s">
        <v>13279</v>
      </c>
      <c r="C6553" s="95" t="s">
        <v>282</v>
      </c>
      <c r="D6553" s="97">
        <f>VLOOKUP(A6553,emop0321!D:E,2,0)</f>
        <v>4888.47</v>
      </c>
      <c r="E6553" s="98"/>
      <c r="F6553" s="98"/>
    </row>
    <row r="6554" ht="11.25" customHeight="1">
      <c r="A6554" s="95" t="s">
        <v>13280</v>
      </c>
      <c r="B6554" s="96" t="s">
        <v>13281</v>
      </c>
      <c r="C6554" s="95" t="s">
        <v>282</v>
      </c>
      <c r="D6554" s="97">
        <f>VLOOKUP(A6554,emop0321!D:E,2,0)</f>
        <v>4904.47</v>
      </c>
      <c r="E6554" s="98"/>
      <c r="F6554" s="98"/>
    </row>
    <row r="6555" ht="11.25" customHeight="1">
      <c r="A6555" s="95" t="s">
        <v>13282</v>
      </c>
      <c r="B6555" s="96" t="s">
        <v>13283</v>
      </c>
      <c r="C6555" s="95" t="s">
        <v>282</v>
      </c>
      <c r="D6555" s="97">
        <f>VLOOKUP(A6555,emop0321!D:E,2,0)</f>
        <v>5404.47</v>
      </c>
      <c r="E6555" s="98"/>
      <c r="F6555" s="98"/>
    </row>
    <row r="6556" ht="11.25" customHeight="1">
      <c r="A6556" s="95" t="s">
        <v>13284</v>
      </c>
      <c r="B6556" s="96" t="s">
        <v>13285</v>
      </c>
      <c r="C6556" s="95" t="s">
        <v>282</v>
      </c>
      <c r="D6556" s="97">
        <f>VLOOKUP(A6556,emop0321!D:E,2,0)</f>
        <v>5904.47</v>
      </c>
      <c r="E6556" s="98"/>
      <c r="F6556" s="98"/>
    </row>
    <row r="6557" ht="11.25" customHeight="1">
      <c r="A6557" s="95" t="s">
        <v>13286</v>
      </c>
      <c r="B6557" s="96" t="s">
        <v>13287</v>
      </c>
      <c r="C6557" s="95" t="s">
        <v>282</v>
      </c>
      <c r="D6557" s="97">
        <f>VLOOKUP(A6557,emop0321!D:E,2,0)</f>
        <v>8004.47</v>
      </c>
      <c r="E6557" s="98"/>
      <c r="F6557" s="98"/>
    </row>
    <row r="6558" ht="11.25" customHeight="1">
      <c r="A6558" s="95" t="s">
        <v>13288</v>
      </c>
      <c r="B6558" s="96" t="s">
        <v>13289</v>
      </c>
      <c r="C6558" s="95" t="s">
        <v>282</v>
      </c>
      <c r="D6558" s="97">
        <f>VLOOKUP(A6558,emop0321!D:E,2,0)</f>
        <v>9004.47</v>
      </c>
      <c r="E6558" s="98"/>
      <c r="F6558" s="98"/>
    </row>
    <row r="6559" ht="11.25" customHeight="1">
      <c r="A6559" s="95" t="s">
        <v>13290</v>
      </c>
      <c r="B6559" s="96" t="s">
        <v>13291</v>
      </c>
      <c r="C6559" s="95" t="s">
        <v>282</v>
      </c>
      <c r="D6559" s="97">
        <f>VLOOKUP(A6559,emop0321!D:E,2,0)</f>
        <v>10054.47</v>
      </c>
      <c r="E6559" s="98"/>
      <c r="F6559" s="98"/>
    </row>
    <row r="6560" ht="11.25" customHeight="1">
      <c r="A6560" s="95" t="s">
        <v>13292</v>
      </c>
      <c r="B6560" s="96" t="s">
        <v>13293</v>
      </c>
      <c r="C6560" s="95" t="s">
        <v>282</v>
      </c>
      <c r="D6560" s="97">
        <f>VLOOKUP(A6560,emop0321!D:E,2,0)</f>
        <v>11094.47</v>
      </c>
      <c r="E6560" s="98"/>
      <c r="F6560" s="98"/>
    </row>
    <row r="6561" ht="11.25" customHeight="1">
      <c r="A6561" s="95" t="s">
        <v>13294</v>
      </c>
      <c r="B6561" s="96" t="s">
        <v>13295</v>
      </c>
      <c r="C6561" s="95" t="s">
        <v>992</v>
      </c>
      <c r="D6561" s="97">
        <f>VLOOKUP(A6561,emop0321!D:E,2,0)</f>
        <v>457.89</v>
      </c>
      <c r="E6561" s="98"/>
      <c r="F6561" s="98"/>
    </row>
    <row r="6562" ht="11.25" customHeight="1">
      <c r="A6562" s="95" t="s">
        <v>13296</v>
      </c>
      <c r="B6562" s="96" t="s">
        <v>13297</v>
      </c>
      <c r="C6562" s="95" t="s">
        <v>992</v>
      </c>
      <c r="D6562" s="97">
        <f>VLOOKUP(A6562,emop0321!D:E,2,0)</f>
        <v>526.58</v>
      </c>
      <c r="E6562" s="98"/>
      <c r="F6562" s="98"/>
    </row>
    <row r="6563" ht="11.25" customHeight="1">
      <c r="A6563" s="95" t="s">
        <v>13298</v>
      </c>
      <c r="B6563" s="96" t="s">
        <v>13299</v>
      </c>
      <c r="C6563" s="95" t="s">
        <v>992</v>
      </c>
      <c r="D6563" s="97">
        <f>VLOOKUP(A6563,emop0321!D:E,2,0)</f>
        <v>467.77</v>
      </c>
      <c r="E6563" s="98"/>
      <c r="F6563" s="98"/>
    </row>
    <row r="6564" ht="11.25" customHeight="1">
      <c r="A6564" s="95" t="s">
        <v>13300</v>
      </c>
      <c r="B6564" s="96" t="s">
        <v>13301</v>
      </c>
      <c r="C6564" s="95" t="s">
        <v>992</v>
      </c>
      <c r="D6564" s="97">
        <f>VLOOKUP(A6564,emop0321!D:E,2,0)</f>
        <v>537.94</v>
      </c>
      <c r="E6564" s="98"/>
      <c r="F6564" s="98"/>
    </row>
    <row r="6565" ht="11.25" customHeight="1">
      <c r="A6565" s="95" t="s">
        <v>13302</v>
      </c>
      <c r="B6565" s="96" t="s">
        <v>13303</v>
      </c>
      <c r="C6565" s="95" t="s">
        <v>992</v>
      </c>
      <c r="D6565" s="97">
        <f>VLOOKUP(A6565,emop0321!D:E,2,0)</f>
        <v>413.94</v>
      </c>
      <c r="E6565" s="98"/>
      <c r="F6565" s="98"/>
    </row>
    <row r="6566" ht="11.25" customHeight="1">
      <c r="A6566" s="95" t="s">
        <v>13304</v>
      </c>
      <c r="B6566" s="96" t="s">
        <v>13305</v>
      </c>
      <c r="C6566" s="95" t="s">
        <v>992</v>
      </c>
      <c r="D6566" s="97">
        <f>VLOOKUP(A6566,emop0321!D:E,2,0)</f>
        <v>476.03</v>
      </c>
      <c r="E6566" s="98"/>
      <c r="F6566" s="98"/>
    </row>
    <row r="6567" ht="11.25" customHeight="1">
      <c r="A6567" s="95" t="s">
        <v>13306</v>
      </c>
      <c r="B6567" s="96" t="s">
        <v>13307</v>
      </c>
      <c r="C6567" s="95" t="s">
        <v>992</v>
      </c>
      <c r="D6567" s="97">
        <f>VLOOKUP(A6567,emop0321!D:E,2,0)</f>
        <v>462.76</v>
      </c>
      <c r="E6567" s="98"/>
      <c r="F6567" s="98"/>
    </row>
    <row r="6568" ht="11.25" customHeight="1">
      <c r="A6568" s="95" t="s">
        <v>13308</v>
      </c>
      <c r="B6568" s="96" t="s">
        <v>13309</v>
      </c>
      <c r="C6568" s="95" t="s">
        <v>992</v>
      </c>
      <c r="D6568" s="97">
        <f>VLOOKUP(A6568,emop0321!D:E,2,0)</f>
        <v>532.17</v>
      </c>
      <c r="E6568" s="98"/>
      <c r="F6568" s="98"/>
    </row>
    <row r="6569" ht="11.25" customHeight="1">
      <c r="A6569" s="95" t="s">
        <v>13310</v>
      </c>
      <c r="B6569" s="96" t="s">
        <v>13311</v>
      </c>
      <c r="C6569" s="95" t="s">
        <v>992</v>
      </c>
      <c r="D6569" s="97">
        <f>VLOOKUP(A6569,emop0321!D:E,2,0)</f>
        <v>577.07</v>
      </c>
      <c r="E6569" s="98"/>
      <c r="F6569" s="98"/>
    </row>
    <row r="6570" ht="11.25" customHeight="1">
      <c r="A6570" s="95" t="s">
        <v>13312</v>
      </c>
      <c r="B6570" s="96" t="s">
        <v>13313</v>
      </c>
      <c r="C6570" s="95" t="s">
        <v>992</v>
      </c>
      <c r="D6570" s="97">
        <f>VLOOKUP(A6570,emop0321!D:E,2,0)</f>
        <v>663.63</v>
      </c>
      <c r="E6570" s="98"/>
      <c r="F6570" s="98"/>
    </row>
    <row r="6571" ht="11.25" customHeight="1">
      <c r="A6571" s="95" t="s">
        <v>13314</v>
      </c>
      <c r="B6571" s="96" t="s">
        <v>13315</v>
      </c>
      <c r="C6571" s="95" t="s">
        <v>992</v>
      </c>
      <c r="D6571" s="97">
        <f>VLOOKUP(A6571,emop0321!D:E,2,0)</f>
        <v>572.94</v>
      </c>
      <c r="E6571" s="98"/>
      <c r="F6571" s="98"/>
    </row>
    <row r="6572" ht="11.25" customHeight="1">
      <c r="A6572" s="95" t="s">
        <v>13316</v>
      </c>
      <c r="B6572" s="96" t="s">
        <v>13317</v>
      </c>
      <c r="C6572" s="95" t="s">
        <v>992</v>
      </c>
      <c r="D6572" s="97">
        <f>VLOOKUP(A6572,emop0321!D:E,2,0)</f>
        <v>658.88</v>
      </c>
      <c r="E6572" s="98"/>
      <c r="F6572" s="98"/>
    </row>
    <row r="6573" ht="11.25" customHeight="1">
      <c r="A6573" s="95" t="s">
        <v>13318</v>
      </c>
      <c r="B6573" s="96" t="s">
        <v>13319</v>
      </c>
      <c r="C6573" s="95" t="s">
        <v>992</v>
      </c>
      <c r="D6573" s="97">
        <f>VLOOKUP(A6573,emop0321!D:E,2,0)</f>
        <v>394.75</v>
      </c>
      <c r="E6573" s="98"/>
      <c r="F6573" s="98"/>
    </row>
    <row r="6574" ht="11.25" customHeight="1">
      <c r="A6574" s="95" t="s">
        <v>13320</v>
      </c>
      <c r="B6574" s="96" t="s">
        <v>13321</v>
      </c>
      <c r="C6574" s="95" t="s">
        <v>992</v>
      </c>
      <c r="D6574" s="97">
        <f>VLOOKUP(A6574,emop0321!D:E,2,0)</f>
        <v>453.96</v>
      </c>
      <c r="E6574" s="98"/>
      <c r="F6574" s="98"/>
    </row>
    <row r="6575" ht="11.25" customHeight="1">
      <c r="A6575" s="95" t="s">
        <v>13320</v>
      </c>
      <c r="B6575" s="96" t="s">
        <v>13322</v>
      </c>
      <c r="C6575" s="95" t="s">
        <v>992</v>
      </c>
      <c r="D6575" s="97">
        <f>VLOOKUP(A6575,emop0321!D:E,2,0)</f>
        <v>453.96</v>
      </c>
      <c r="E6575" s="98"/>
      <c r="F6575" s="98"/>
    </row>
    <row r="6576" ht="11.25" customHeight="1">
      <c r="A6576" s="95" t="s">
        <v>13323</v>
      </c>
      <c r="B6576" s="96" t="s">
        <v>13324</v>
      </c>
      <c r="C6576" s="95" t="s">
        <v>992</v>
      </c>
      <c r="D6576" s="97">
        <f>VLOOKUP(A6576,emop0321!D:E,2,0)</f>
        <v>533.24</v>
      </c>
      <c r="E6576" s="98"/>
      <c r="F6576" s="98"/>
    </row>
    <row r="6577" ht="11.25" customHeight="1">
      <c r="A6577" s="95" t="s">
        <v>13325</v>
      </c>
      <c r="B6577" s="96" t="s">
        <v>13326</v>
      </c>
      <c r="C6577" s="95" t="s">
        <v>992</v>
      </c>
      <c r="D6577" s="97">
        <f>VLOOKUP(A6577,emop0321!D:E,2,0)</f>
        <v>628.31</v>
      </c>
      <c r="E6577" s="98"/>
      <c r="F6577" s="98"/>
    </row>
    <row r="6578" ht="11.25" customHeight="1">
      <c r="A6578" s="95" t="s">
        <v>13327</v>
      </c>
      <c r="B6578" s="96" t="s">
        <v>13328</v>
      </c>
      <c r="C6578" s="95" t="s">
        <v>992</v>
      </c>
      <c r="D6578" s="97">
        <f>VLOOKUP(A6578,emop0321!D:E,2,0)</f>
        <v>722.56</v>
      </c>
      <c r="E6578" s="98"/>
      <c r="F6578" s="98"/>
    </row>
    <row r="6579" ht="11.25" customHeight="1">
      <c r="A6579" s="95" t="s">
        <v>13329</v>
      </c>
      <c r="B6579" s="96" t="s">
        <v>13330</v>
      </c>
      <c r="C6579" s="95" t="s">
        <v>992</v>
      </c>
      <c r="D6579" s="97">
        <f>VLOOKUP(A6579,emop0321!D:E,2,0)</f>
        <v>524.27</v>
      </c>
      <c r="E6579" s="98"/>
      <c r="F6579" s="98"/>
    </row>
    <row r="6580" ht="11.25" customHeight="1">
      <c r="A6580" s="95" t="s">
        <v>13331</v>
      </c>
      <c r="B6580" s="96" t="s">
        <v>13332</v>
      </c>
      <c r="C6580" s="95" t="s">
        <v>992</v>
      </c>
      <c r="D6580" s="97">
        <f>VLOOKUP(A6580,emop0321!D:E,2,0)</f>
        <v>602.91</v>
      </c>
      <c r="E6580" s="98"/>
      <c r="F6580" s="98"/>
    </row>
    <row r="6581" ht="11.25" customHeight="1">
      <c r="A6581" s="95" t="s">
        <v>13333</v>
      </c>
      <c r="B6581" s="96" t="s">
        <v>13334</v>
      </c>
      <c r="C6581" s="95" t="s">
        <v>992</v>
      </c>
      <c r="D6581" s="97">
        <f>VLOOKUP(A6581,emop0321!D:E,2,0)</f>
        <v>759.53</v>
      </c>
      <c r="E6581" s="98"/>
      <c r="F6581" s="98"/>
    </row>
    <row r="6582" ht="11.25" customHeight="1">
      <c r="A6582" s="95" t="s">
        <v>13335</v>
      </c>
      <c r="B6582" s="96" t="s">
        <v>13336</v>
      </c>
      <c r="C6582" s="95" t="s">
        <v>992</v>
      </c>
      <c r="D6582" s="97">
        <f>VLOOKUP(A6582,emop0321!D:E,2,0)</f>
        <v>873.46</v>
      </c>
      <c r="E6582" s="98"/>
      <c r="F6582" s="98"/>
    </row>
    <row r="6583" ht="11.25" customHeight="1">
      <c r="A6583" s="95" t="s">
        <v>13337</v>
      </c>
      <c r="B6583" s="96" t="s">
        <v>13338</v>
      </c>
      <c r="C6583" s="95" t="s">
        <v>992</v>
      </c>
      <c r="D6583" s="97">
        <f>VLOOKUP(A6583,emop0321!D:E,2,0)</f>
        <v>832.25</v>
      </c>
      <c r="E6583" s="98"/>
      <c r="F6583" s="98"/>
    </row>
    <row r="6584" ht="11.25" customHeight="1">
      <c r="A6584" s="95" t="s">
        <v>13339</v>
      </c>
      <c r="B6584" s="96" t="s">
        <v>13340</v>
      </c>
      <c r="C6584" s="95" t="s">
        <v>992</v>
      </c>
      <c r="D6584" s="97">
        <f>VLOOKUP(A6584,emop0321!D:E,2,0)</f>
        <v>956.66</v>
      </c>
      <c r="E6584" s="98"/>
      <c r="F6584" s="98"/>
    </row>
    <row r="6585" ht="11.25" customHeight="1">
      <c r="A6585" s="95" t="s">
        <v>13341</v>
      </c>
      <c r="B6585" s="96" t="s">
        <v>13342</v>
      </c>
      <c r="C6585" s="95" t="s">
        <v>992</v>
      </c>
      <c r="D6585" s="97">
        <f>VLOOKUP(A6585,emop0321!D:E,2,0)</f>
        <v>759.53</v>
      </c>
      <c r="E6585" s="98"/>
      <c r="F6585" s="98"/>
    </row>
    <row r="6586" ht="11.25" customHeight="1">
      <c r="A6586" s="95" t="s">
        <v>13343</v>
      </c>
      <c r="B6586" s="96" t="s">
        <v>13344</v>
      </c>
      <c r="C6586" s="95" t="s">
        <v>992</v>
      </c>
      <c r="D6586" s="97">
        <f>VLOOKUP(A6586,emop0321!D:E,2,0)</f>
        <v>873.46</v>
      </c>
      <c r="E6586" s="98"/>
      <c r="F6586" s="98"/>
    </row>
    <row r="6587" ht="11.25" customHeight="1">
      <c r="A6587" s="95" t="s">
        <v>13345</v>
      </c>
      <c r="B6587" s="96" t="s">
        <v>13346</v>
      </c>
      <c r="C6587" s="95" t="s">
        <v>992</v>
      </c>
      <c r="D6587" s="97">
        <f>VLOOKUP(A6587,emop0321!D:E,2,0)</f>
        <v>440.19</v>
      </c>
      <c r="E6587" s="98"/>
      <c r="F6587" s="98"/>
    </row>
    <row r="6588" ht="11.25" customHeight="1">
      <c r="A6588" s="95" t="s">
        <v>13347</v>
      </c>
      <c r="B6588" s="96" t="s">
        <v>13348</v>
      </c>
      <c r="C6588" s="95" t="s">
        <v>992</v>
      </c>
      <c r="D6588" s="97">
        <f>VLOOKUP(A6588,emop0321!D:E,2,0)</f>
        <v>506.22</v>
      </c>
      <c r="E6588" s="98"/>
      <c r="F6588" s="98"/>
    </row>
    <row r="6589" ht="11.25" customHeight="1">
      <c r="A6589" s="95" t="s">
        <v>13349</v>
      </c>
      <c r="B6589" s="96" t="s">
        <v>13350</v>
      </c>
      <c r="C6589" s="95" t="s">
        <v>992</v>
      </c>
      <c r="D6589" s="97">
        <f>VLOOKUP(A6589,emop0321!D:E,2,0)</f>
        <v>741.09</v>
      </c>
      <c r="E6589" s="98"/>
      <c r="F6589" s="98"/>
    </row>
    <row r="6590" ht="11.25" customHeight="1">
      <c r="A6590" s="95" t="s">
        <v>13351</v>
      </c>
      <c r="B6590" s="96" t="s">
        <v>13352</v>
      </c>
      <c r="C6590" s="95" t="s">
        <v>992</v>
      </c>
      <c r="D6590" s="97">
        <f>VLOOKUP(A6590,emop0321!D:E,2,0)</f>
        <v>852.26</v>
      </c>
      <c r="E6590" s="98"/>
      <c r="F6590" s="98"/>
    </row>
    <row r="6591" ht="11.25" customHeight="1">
      <c r="A6591" s="95" t="s">
        <v>13353</v>
      </c>
      <c r="B6591" s="96" t="s">
        <v>13354</v>
      </c>
      <c r="C6591" s="95" t="s">
        <v>992</v>
      </c>
      <c r="D6591" s="97">
        <f>VLOOKUP(A6591,emop0321!D:E,2,0)</f>
        <v>493.29</v>
      </c>
      <c r="E6591" s="98"/>
      <c r="F6591" s="98"/>
    </row>
    <row r="6592" ht="11.25" customHeight="1">
      <c r="A6592" s="95" t="s">
        <v>13355</v>
      </c>
      <c r="B6592" s="96" t="s">
        <v>13356</v>
      </c>
      <c r="C6592" s="95" t="s">
        <v>992</v>
      </c>
      <c r="D6592" s="97">
        <f>VLOOKUP(A6592,emop0321!D:E,2,0)</f>
        <v>567.29</v>
      </c>
      <c r="E6592" s="98"/>
      <c r="F6592" s="98"/>
    </row>
    <row r="6593" ht="11.25" customHeight="1">
      <c r="A6593" s="95" t="s">
        <v>13357</v>
      </c>
      <c r="B6593" s="96" t="s">
        <v>13358</v>
      </c>
      <c r="C6593" s="95" t="s">
        <v>992</v>
      </c>
      <c r="D6593" s="97">
        <f>VLOOKUP(A6593,emop0321!D:E,2,0)</f>
        <v>334.57</v>
      </c>
      <c r="E6593" s="98"/>
      <c r="F6593" s="98"/>
    </row>
    <row r="6594" ht="11.25" customHeight="1">
      <c r="A6594" s="95" t="s">
        <v>13359</v>
      </c>
      <c r="B6594" s="96" t="s">
        <v>13360</v>
      </c>
      <c r="C6594" s="95" t="s">
        <v>992</v>
      </c>
      <c r="D6594" s="97">
        <f>VLOOKUP(A6594,emop0321!D:E,2,0)</f>
        <v>384.75</v>
      </c>
      <c r="E6594" s="98"/>
      <c r="F6594" s="98"/>
    </row>
    <row r="6595" ht="11.25" customHeight="1">
      <c r="A6595" s="95" t="s">
        <v>13361</v>
      </c>
      <c r="B6595" s="96" t="s">
        <v>13362</v>
      </c>
      <c r="C6595" s="95" t="s">
        <v>361</v>
      </c>
      <c r="D6595" s="97">
        <f>VLOOKUP(A6595,emop0321!D:E,2,0)</f>
        <v>22.79</v>
      </c>
      <c r="E6595" s="98"/>
      <c r="F6595" s="98"/>
    </row>
    <row r="6596" ht="11.25" customHeight="1">
      <c r="A6596" s="95" t="s">
        <v>13363</v>
      </c>
      <c r="B6596" s="96" t="s">
        <v>13364</v>
      </c>
      <c r="C6596" s="95" t="s">
        <v>992</v>
      </c>
      <c r="D6596" s="97">
        <f>VLOOKUP(A6596,emop0321!D:E,2,0)</f>
        <v>1100.09</v>
      </c>
      <c r="E6596" s="98"/>
      <c r="F6596" s="98"/>
    </row>
    <row r="6597" ht="11.25" customHeight="1">
      <c r="A6597" s="95" t="s">
        <v>13365</v>
      </c>
      <c r="B6597" s="96" t="s">
        <v>13366</v>
      </c>
      <c r="C6597" s="95" t="s">
        <v>992</v>
      </c>
      <c r="D6597" s="97">
        <f>VLOOKUP(A6597,emop0321!D:E,2,0)</f>
        <v>1265.11</v>
      </c>
      <c r="E6597" s="98"/>
      <c r="F6597" s="98"/>
    </row>
    <row r="6598" ht="11.25" customHeight="1">
      <c r="A6598" s="95" t="s">
        <v>13367</v>
      </c>
      <c r="B6598" s="96" t="s">
        <v>13368</v>
      </c>
      <c r="C6598" s="95" t="s">
        <v>992</v>
      </c>
      <c r="D6598" s="97">
        <f>VLOOKUP(A6598,emop0321!D:E,2,0)</f>
        <v>1047.58</v>
      </c>
      <c r="E6598" s="98"/>
      <c r="F6598" s="98"/>
    </row>
    <row r="6599" ht="11.25" customHeight="1">
      <c r="A6599" s="95" t="s">
        <v>13369</v>
      </c>
      <c r="B6599" s="96" t="s">
        <v>13370</v>
      </c>
      <c r="C6599" s="95" t="s">
        <v>992</v>
      </c>
      <c r="D6599" s="97">
        <f>VLOOKUP(A6599,emop0321!D:E,2,0)</f>
        <v>1204.72</v>
      </c>
      <c r="E6599" s="98"/>
      <c r="F6599" s="98"/>
    </row>
    <row r="6600" ht="11.25" customHeight="1">
      <c r="A6600" s="95" t="s">
        <v>13371</v>
      </c>
      <c r="B6600" s="96" t="s">
        <v>13372</v>
      </c>
      <c r="C6600" s="95" t="s">
        <v>992</v>
      </c>
      <c r="D6600" s="97">
        <f>VLOOKUP(A6600,emop0321!D:E,2,0)</f>
        <v>1155.26</v>
      </c>
      <c r="E6600" s="98"/>
      <c r="F6600" s="98"/>
    </row>
    <row r="6601" ht="11.25" customHeight="1">
      <c r="A6601" s="95" t="s">
        <v>13373</v>
      </c>
      <c r="B6601" s="96" t="s">
        <v>13374</v>
      </c>
      <c r="C6601" s="95" t="s">
        <v>992</v>
      </c>
      <c r="D6601" s="97">
        <f>VLOOKUP(A6601,emop0321!D:E,2,0)</f>
        <v>1328.55</v>
      </c>
      <c r="E6601" s="98"/>
      <c r="F6601" s="98"/>
    </row>
    <row r="6602" ht="11.25" customHeight="1">
      <c r="A6602" s="95" t="s">
        <v>13375</v>
      </c>
      <c r="B6602" s="96" t="s">
        <v>13376</v>
      </c>
      <c r="C6602" s="95" t="s">
        <v>992</v>
      </c>
      <c r="D6602" s="97">
        <f>VLOOKUP(A6602,emop0321!D:E,2,0)</f>
        <v>1316.92</v>
      </c>
      <c r="E6602" s="98"/>
      <c r="F6602" s="98"/>
    </row>
    <row r="6603" ht="11.25" customHeight="1">
      <c r="A6603" s="95" t="s">
        <v>13377</v>
      </c>
      <c r="B6603" s="96" t="s">
        <v>13378</v>
      </c>
      <c r="C6603" s="95" t="s">
        <v>992</v>
      </c>
      <c r="D6603" s="97">
        <f>VLOOKUP(A6603,emop0321!D:E,2,0)</f>
        <v>1514.46</v>
      </c>
      <c r="E6603" s="98"/>
      <c r="F6603" s="98"/>
    </row>
    <row r="6604" ht="11.25" customHeight="1">
      <c r="A6604" s="95" t="s">
        <v>124</v>
      </c>
      <c r="B6604" s="96" t="s">
        <v>13379</v>
      </c>
      <c r="C6604" s="95" t="s">
        <v>992</v>
      </c>
      <c r="D6604" s="97">
        <f>VLOOKUP(A6604,emop0321!D:E,2,0)</f>
        <v>1129.59</v>
      </c>
      <c r="E6604" s="98"/>
      <c r="F6604" s="98"/>
    </row>
    <row r="6605" ht="11.25" customHeight="1">
      <c r="A6605" s="95" t="s">
        <v>13380</v>
      </c>
      <c r="B6605" s="96" t="s">
        <v>13381</v>
      </c>
      <c r="C6605" s="95" t="s">
        <v>992</v>
      </c>
      <c r="D6605" s="97">
        <f>VLOOKUP(A6605,emop0321!D:E,2,0)</f>
        <v>1299.03</v>
      </c>
      <c r="E6605" s="98"/>
      <c r="F6605" s="98"/>
    </row>
    <row r="6606" ht="11.25" customHeight="1">
      <c r="A6606" s="95" t="s">
        <v>13382</v>
      </c>
      <c r="B6606" s="96" t="s">
        <v>13383</v>
      </c>
      <c r="C6606" s="95" t="s">
        <v>992</v>
      </c>
      <c r="D6606" s="97">
        <f>VLOOKUP(A6606,emop0321!D:E,2,0)</f>
        <v>1129.59</v>
      </c>
      <c r="E6606" s="98"/>
      <c r="F6606" s="98"/>
    </row>
    <row r="6607" ht="11.25" customHeight="1">
      <c r="A6607" s="95" t="s">
        <v>13384</v>
      </c>
      <c r="B6607" s="96" t="s">
        <v>13385</v>
      </c>
      <c r="C6607" s="95" t="s">
        <v>992</v>
      </c>
      <c r="D6607" s="97">
        <f>VLOOKUP(A6607,emop0321!D:E,2,0)</f>
        <v>1299.03</v>
      </c>
      <c r="E6607" s="98"/>
      <c r="F6607" s="98"/>
    </row>
    <row r="6608" ht="11.25" customHeight="1">
      <c r="A6608" s="95" t="s">
        <v>13386</v>
      </c>
      <c r="B6608" s="96" t="s">
        <v>13387</v>
      </c>
      <c r="C6608" s="95" t="s">
        <v>282</v>
      </c>
      <c r="D6608" s="97">
        <f>VLOOKUP(A6608,emop0321!D:E,2,0)</f>
        <v>164.14</v>
      </c>
      <c r="E6608" s="98"/>
      <c r="F6608" s="98"/>
    </row>
    <row r="6609" ht="11.25" customHeight="1">
      <c r="A6609" s="95" t="s">
        <v>13388</v>
      </c>
      <c r="B6609" s="96" t="s">
        <v>13389</v>
      </c>
      <c r="C6609" s="95" t="s">
        <v>992</v>
      </c>
      <c r="D6609" s="97">
        <f>VLOOKUP(A6609,emop0321!D:E,2,0)</f>
        <v>454.01</v>
      </c>
      <c r="E6609" s="98"/>
      <c r="F6609" s="98"/>
    </row>
    <row r="6610" ht="11.25" customHeight="1">
      <c r="A6610" s="95" t="s">
        <v>13390</v>
      </c>
      <c r="B6610" s="96" t="s">
        <v>13391</v>
      </c>
      <c r="C6610" s="95" t="s">
        <v>282</v>
      </c>
      <c r="D6610" s="97">
        <f>VLOOKUP(A6610,emop0321!D:E,2,0)</f>
        <v>628.92</v>
      </c>
      <c r="E6610" s="98"/>
      <c r="F6610" s="98"/>
    </row>
    <row r="6611" ht="11.25" customHeight="1">
      <c r="A6611" s="95" t="s">
        <v>13392</v>
      </c>
      <c r="B6611" s="96" t="s">
        <v>13393</v>
      </c>
      <c r="C6611" s="95" t="s">
        <v>361</v>
      </c>
      <c r="D6611" s="97">
        <f>VLOOKUP(A6611,emop0321!D:E,2,0)</f>
        <v>39.33</v>
      </c>
      <c r="E6611" s="98"/>
      <c r="F6611" s="98"/>
    </row>
    <row r="6612" ht="11.25" customHeight="1">
      <c r="A6612" s="95" t="s">
        <v>13394</v>
      </c>
      <c r="B6612" s="96" t="s">
        <v>13395</v>
      </c>
      <c r="C6612" s="95" t="s">
        <v>361</v>
      </c>
      <c r="D6612" s="97">
        <f>VLOOKUP(A6612,emop0321!D:E,2,0)</f>
        <v>23.9</v>
      </c>
      <c r="E6612" s="98"/>
      <c r="F6612" s="98"/>
    </row>
    <row r="6613" ht="11.25" customHeight="1">
      <c r="A6613" s="95" t="s">
        <v>13396</v>
      </c>
      <c r="B6613" s="96" t="s">
        <v>13397</v>
      </c>
      <c r="C6613" s="95" t="s">
        <v>361</v>
      </c>
      <c r="D6613" s="97">
        <f>VLOOKUP(A6613,emop0321!D:E,2,0)</f>
        <v>27.21</v>
      </c>
      <c r="E6613" s="98"/>
      <c r="F6613" s="98"/>
    </row>
    <row r="6614" ht="11.25" customHeight="1">
      <c r="A6614" s="95" t="s">
        <v>13398</v>
      </c>
      <c r="B6614" s="96" t="s">
        <v>13399</v>
      </c>
      <c r="C6614" s="95" t="s">
        <v>992</v>
      </c>
      <c r="D6614" s="97">
        <f>VLOOKUP(A6614,emop0321!D:E,2,0)</f>
        <v>102.9</v>
      </c>
      <c r="E6614" s="98"/>
      <c r="F6614" s="98"/>
    </row>
    <row r="6615" ht="11.25" customHeight="1">
      <c r="A6615" s="95" t="s">
        <v>13400</v>
      </c>
      <c r="B6615" s="96" t="s">
        <v>13401</v>
      </c>
      <c r="C6615" s="95" t="s">
        <v>992</v>
      </c>
      <c r="D6615" s="97">
        <f>VLOOKUP(A6615,emop0321!D:E,2,0)</f>
        <v>723.74</v>
      </c>
      <c r="E6615" s="98"/>
      <c r="F6615" s="98"/>
    </row>
    <row r="6616" ht="11.25" customHeight="1">
      <c r="A6616" s="95" t="s">
        <v>13402</v>
      </c>
      <c r="B6616" s="96" t="s">
        <v>13403</v>
      </c>
      <c r="C6616" s="95" t="s">
        <v>992</v>
      </c>
      <c r="D6616" s="97">
        <f>VLOOKUP(A6616,emop0321!D:E,2,0)</f>
        <v>56.39</v>
      </c>
      <c r="E6616" s="98"/>
      <c r="F6616" s="98"/>
    </row>
    <row r="6617" ht="11.25" customHeight="1">
      <c r="A6617" s="95" t="s">
        <v>13404</v>
      </c>
      <c r="B6617" s="96" t="s">
        <v>13405</v>
      </c>
      <c r="C6617" s="95" t="s">
        <v>992</v>
      </c>
      <c r="D6617" s="97">
        <f>VLOOKUP(A6617,emop0321!D:E,2,0)</f>
        <v>69.2</v>
      </c>
      <c r="E6617" s="98"/>
      <c r="F6617" s="98"/>
    </row>
    <row r="6618" ht="11.25" customHeight="1">
      <c r="A6618" s="95" t="s">
        <v>13406</v>
      </c>
      <c r="B6618" s="96" t="s">
        <v>13407</v>
      </c>
      <c r="C6618" s="95" t="s">
        <v>992</v>
      </c>
      <c r="D6618" s="97">
        <f>VLOOKUP(A6618,emop0321!D:E,2,0)</f>
        <v>88.17</v>
      </c>
      <c r="E6618" s="98"/>
      <c r="F6618" s="98"/>
    </row>
    <row r="6619" ht="11.25" customHeight="1">
      <c r="A6619" s="95" t="s">
        <v>13408</v>
      </c>
      <c r="B6619" s="96" t="s">
        <v>13409</v>
      </c>
      <c r="C6619" s="95" t="s">
        <v>992</v>
      </c>
      <c r="D6619" s="97">
        <f>VLOOKUP(A6619,emop0321!D:E,2,0)</f>
        <v>113.5</v>
      </c>
      <c r="E6619" s="98"/>
      <c r="F6619" s="98"/>
    </row>
    <row r="6620" ht="11.25" customHeight="1">
      <c r="A6620" s="95" t="s">
        <v>13410</v>
      </c>
      <c r="B6620" s="96" t="s">
        <v>13411</v>
      </c>
      <c r="C6620" s="95" t="s">
        <v>992</v>
      </c>
      <c r="D6620" s="97">
        <f>VLOOKUP(A6620,emop0321!D:E,2,0)</f>
        <v>202.67</v>
      </c>
      <c r="E6620" s="98"/>
      <c r="F6620" s="98"/>
    </row>
    <row r="6621" ht="11.25" customHeight="1">
      <c r="A6621" s="95" t="s">
        <v>13412</v>
      </c>
      <c r="B6621" s="96" t="s">
        <v>13413</v>
      </c>
      <c r="C6621" s="95" t="s">
        <v>992</v>
      </c>
      <c r="D6621" s="97">
        <f>VLOOKUP(A6621,emop0321!D:E,2,0)</f>
        <v>81.93</v>
      </c>
      <c r="E6621" s="98"/>
      <c r="F6621" s="98"/>
    </row>
    <row r="6622" ht="11.25" customHeight="1">
      <c r="A6622" s="95" t="s">
        <v>13414</v>
      </c>
      <c r="B6622" s="96" t="s">
        <v>13415</v>
      </c>
      <c r="C6622" s="95" t="s">
        <v>992</v>
      </c>
      <c r="D6622" s="97">
        <f>VLOOKUP(A6622,emop0321!D:E,2,0)</f>
        <v>75.5</v>
      </c>
      <c r="E6622" s="98"/>
      <c r="F6622" s="98"/>
    </row>
    <row r="6623" ht="11.25" customHeight="1">
      <c r="A6623" s="95" t="s">
        <v>13416</v>
      </c>
      <c r="B6623" s="96" t="s">
        <v>13417</v>
      </c>
      <c r="C6623" s="95" t="s">
        <v>992</v>
      </c>
      <c r="D6623" s="97">
        <f>VLOOKUP(A6623,emop0321!D:E,2,0)</f>
        <v>292.56</v>
      </c>
      <c r="E6623" s="98"/>
      <c r="F6623" s="98"/>
    </row>
    <row r="6624" ht="11.25" customHeight="1">
      <c r="A6624" s="95" t="s">
        <v>13418</v>
      </c>
      <c r="B6624" s="96" t="s">
        <v>13419</v>
      </c>
      <c r="C6624" s="95" t="s">
        <v>992</v>
      </c>
      <c r="D6624" s="97">
        <f>VLOOKUP(A6624,emop0321!D:E,2,0)</f>
        <v>264.2</v>
      </c>
      <c r="E6624" s="98"/>
      <c r="F6624" s="98"/>
    </row>
    <row r="6625" ht="11.25" customHeight="1">
      <c r="A6625" s="95" t="s">
        <v>13420</v>
      </c>
      <c r="B6625" s="96" t="s">
        <v>13421</v>
      </c>
      <c r="C6625" s="95" t="s">
        <v>992</v>
      </c>
      <c r="D6625" s="97">
        <f>VLOOKUP(A6625,emop0321!D:E,2,0)</f>
        <v>184.4</v>
      </c>
      <c r="E6625" s="98"/>
      <c r="F6625" s="98"/>
    </row>
    <row r="6626" ht="11.25" customHeight="1">
      <c r="A6626" s="95" t="s">
        <v>13422</v>
      </c>
      <c r="B6626" s="96" t="s">
        <v>13423</v>
      </c>
      <c r="C6626" s="95" t="s">
        <v>992</v>
      </c>
      <c r="D6626" s="97">
        <f>VLOOKUP(A6626,emop0321!D:E,2,0)</f>
        <v>124.5</v>
      </c>
      <c r="E6626" s="98"/>
      <c r="F6626" s="98"/>
    </row>
    <row r="6627" ht="11.25" customHeight="1">
      <c r="A6627" s="95" t="s">
        <v>13424</v>
      </c>
      <c r="B6627" s="96" t="s">
        <v>13425</v>
      </c>
      <c r="C6627" s="95" t="s">
        <v>992</v>
      </c>
      <c r="D6627" s="97">
        <f>VLOOKUP(A6627,emop0321!D:E,2,0)</f>
        <v>97.5</v>
      </c>
      <c r="E6627" s="98"/>
      <c r="F6627" s="98"/>
    </row>
    <row r="6628" ht="11.25" customHeight="1">
      <c r="A6628" s="95" t="s">
        <v>13426</v>
      </c>
      <c r="B6628" s="96" t="s">
        <v>13427</v>
      </c>
      <c r="C6628" s="95" t="s">
        <v>992</v>
      </c>
      <c r="D6628" s="97">
        <f>VLOOKUP(A6628,emop0321!D:E,2,0)</f>
        <v>253.2</v>
      </c>
      <c r="E6628" s="98"/>
      <c r="F6628" s="98"/>
    </row>
    <row r="6629" ht="11.25" customHeight="1">
      <c r="A6629" s="95" t="s">
        <v>13428</v>
      </c>
      <c r="B6629" s="96" t="s">
        <v>13429</v>
      </c>
      <c r="C6629" s="95" t="s">
        <v>992</v>
      </c>
      <c r="D6629" s="97">
        <f>VLOOKUP(A6629,emop0321!D:E,2,0)</f>
        <v>392.97</v>
      </c>
      <c r="E6629" s="98"/>
      <c r="F6629" s="98"/>
    </row>
    <row r="6630" ht="11.25" customHeight="1">
      <c r="A6630" s="95" t="s">
        <v>217</v>
      </c>
      <c r="B6630" s="96" t="s">
        <v>13430</v>
      </c>
      <c r="C6630" s="95" t="s">
        <v>992</v>
      </c>
      <c r="D6630" s="97">
        <f>VLOOKUP(A6630,emop0321!D:E,2,0)</f>
        <v>246.11</v>
      </c>
      <c r="E6630" s="98"/>
      <c r="F6630" s="98"/>
    </row>
    <row r="6631" ht="11.25" customHeight="1">
      <c r="A6631" s="95" t="s">
        <v>118</v>
      </c>
      <c r="B6631" s="96" t="s">
        <v>13431</v>
      </c>
      <c r="C6631" s="95" t="s">
        <v>992</v>
      </c>
      <c r="D6631" s="97">
        <f>VLOOKUP(A6631,emop0321!D:E,2,0)</f>
        <v>400.06</v>
      </c>
      <c r="E6631" s="98"/>
      <c r="F6631" s="98"/>
    </row>
    <row r="6632" ht="11.25" customHeight="1">
      <c r="A6632" s="95" t="s">
        <v>13432</v>
      </c>
      <c r="B6632" s="96" t="s">
        <v>13433</v>
      </c>
      <c r="C6632" s="95" t="s">
        <v>992</v>
      </c>
      <c r="D6632" s="97">
        <f>VLOOKUP(A6632,emop0321!D:E,2,0)</f>
        <v>260.66</v>
      </c>
      <c r="E6632" s="98"/>
      <c r="F6632" s="98"/>
    </row>
    <row r="6633" ht="11.25" customHeight="1">
      <c r="A6633" s="95" t="s">
        <v>13434</v>
      </c>
      <c r="B6633" s="96" t="s">
        <v>13435</v>
      </c>
      <c r="C6633" s="95" t="s">
        <v>282</v>
      </c>
      <c r="D6633" s="97">
        <f>VLOOKUP(A6633,emop0321!D:E,2,0)</f>
        <v>870.39</v>
      </c>
      <c r="E6633" s="98"/>
      <c r="F6633" s="98"/>
    </row>
    <row r="6634" ht="11.25" customHeight="1">
      <c r="A6634" s="95" t="s">
        <v>13436</v>
      </c>
      <c r="B6634" s="96" t="s">
        <v>13437</v>
      </c>
      <c r="C6634" s="95" t="s">
        <v>282</v>
      </c>
      <c r="D6634" s="97">
        <f>VLOOKUP(A6634,emop0321!D:E,2,0)</f>
        <v>1921.7</v>
      </c>
      <c r="E6634" s="98"/>
      <c r="F6634" s="98"/>
    </row>
    <row r="6635" ht="11.25" customHeight="1">
      <c r="A6635" s="95" t="s">
        <v>13438</v>
      </c>
      <c r="B6635" s="96" t="s">
        <v>13439</v>
      </c>
      <c r="C6635" s="95" t="s">
        <v>282</v>
      </c>
      <c r="D6635" s="97">
        <f>VLOOKUP(A6635,emop0321!D:E,2,0)</f>
        <v>10093.4</v>
      </c>
      <c r="E6635" s="98"/>
      <c r="F6635" s="98"/>
    </row>
    <row r="6636" ht="11.25" customHeight="1">
      <c r="A6636" s="95" t="s">
        <v>13440</v>
      </c>
      <c r="B6636" s="96" t="s">
        <v>13441</v>
      </c>
      <c r="C6636" s="95" t="s">
        <v>992</v>
      </c>
      <c r="D6636" s="97">
        <f>VLOOKUP(A6636,emop0321!D:E,2,0)</f>
        <v>33.03</v>
      </c>
      <c r="E6636" s="98"/>
      <c r="F6636" s="98"/>
    </row>
    <row r="6637" ht="11.25" customHeight="1">
      <c r="A6637" s="95" t="s">
        <v>13442</v>
      </c>
      <c r="B6637" s="96" t="s">
        <v>13443</v>
      </c>
      <c r="C6637" s="95" t="s">
        <v>992</v>
      </c>
      <c r="D6637" s="97">
        <f>VLOOKUP(A6637,emop0321!D:E,2,0)</f>
        <v>18.55</v>
      </c>
      <c r="E6637" s="98"/>
      <c r="F6637" s="98"/>
    </row>
    <row r="6638" ht="11.25" customHeight="1">
      <c r="A6638" s="95" t="s">
        <v>13444</v>
      </c>
      <c r="B6638" s="96" t="s">
        <v>13445</v>
      </c>
      <c r="C6638" s="95" t="s">
        <v>992</v>
      </c>
      <c r="D6638" s="97">
        <f>VLOOKUP(A6638,emop0321!D:E,2,0)</f>
        <v>150.17</v>
      </c>
      <c r="E6638" s="98"/>
      <c r="F6638" s="98"/>
    </row>
    <row r="6639" ht="11.25" customHeight="1">
      <c r="A6639" s="95" t="s">
        <v>13446</v>
      </c>
      <c r="B6639" s="96" t="s">
        <v>13447</v>
      </c>
      <c r="C6639" s="95" t="s">
        <v>992</v>
      </c>
      <c r="D6639" s="97">
        <f>VLOOKUP(A6639,emop0321!D:E,2,0)</f>
        <v>283.92</v>
      </c>
      <c r="E6639" s="98"/>
      <c r="F6639" s="98"/>
    </row>
    <row r="6640" ht="11.25" customHeight="1">
      <c r="A6640" s="95" t="s">
        <v>13448</v>
      </c>
      <c r="B6640" s="96" t="s">
        <v>13449</v>
      </c>
      <c r="C6640" s="95" t="s">
        <v>992</v>
      </c>
      <c r="D6640" s="97">
        <f>VLOOKUP(A6640,emop0321!D:E,2,0)</f>
        <v>337.67</v>
      </c>
      <c r="E6640" s="98"/>
      <c r="F6640" s="98"/>
    </row>
    <row r="6641" ht="11.25" customHeight="1">
      <c r="A6641" s="95" t="s">
        <v>13450</v>
      </c>
      <c r="B6641" s="96" t="s">
        <v>13451</v>
      </c>
      <c r="C6641" s="95" t="s">
        <v>992</v>
      </c>
      <c r="D6641" s="97">
        <f>VLOOKUP(A6641,emop0321!D:E,2,0)</f>
        <v>407.53</v>
      </c>
      <c r="E6641" s="98"/>
      <c r="F6641" s="98"/>
    </row>
    <row r="6642" ht="11.25" customHeight="1">
      <c r="A6642" s="95" t="s">
        <v>13452</v>
      </c>
      <c r="B6642" s="96" t="s">
        <v>13453</v>
      </c>
      <c r="C6642" s="95" t="s">
        <v>282</v>
      </c>
      <c r="D6642" s="97">
        <f>VLOOKUP(A6642,emop0321!D:E,2,0)</f>
        <v>519.67</v>
      </c>
      <c r="E6642" s="98"/>
      <c r="F6642" s="98"/>
    </row>
    <row r="6643" ht="11.25" customHeight="1">
      <c r="A6643" s="95" t="s">
        <v>100</v>
      </c>
      <c r="B6643" s="96" t="s">
        <v>13454</v>
      </c>
      <c r="C6643" s="95" t="s">
        <v>282</v>
      </c>
      <c r="D6643" s="97">
        <f>VLOOKUP(A6643,emop0321!D:E,2,0)</f>
        <v>509.79</v>
      </c>
      <c r="E6643" s="98"/>
      <c r="F6643" s="98"/>
    </row>
    <row r="6644" ht="11.25" customHeight="1">
      <c r="A6644" s="95" t="s">
        <v>13455</v>
      </c>
      <c r="B6644" s="96" t="s">
        <v>13456</v>
      </c>
      <c r="C6644" s="95" t="s">
        <v>282</v>
      </c>
      <c r="D6644" s="97">
        <f>VLOOKUP(A6644,emop0321!D:E,2,0)</f>
        <v>469.55</v>
      </c>
      <c r="E6644" s="98"/>
      <c r="F6644" s="98"/>
    </row>
    <row r="6645" ht="11.25" customHeight="1">
      <c r="A6645" s="95" t="s">
        <v>13457</v>
      </c>
      <c r="B6645" s="96" t="s">
        <v>13458</v>
      </c>
      <c r="C6645" s="95" t="s">
        <v>282</v>
      </c>
      <c r="D6645" s="97">
        <f>VLOOKUP(A6645,emop0321!D:E,2,0)</f>
        <v>464.72</v>
      </c>
      <c r="E6645" s="98"/>
      <c r="F6645" s="98"/>
    </row>
    <row r="6646" ht="11.25" customHeight="1">
      <c r="A6646" s="95" t="s">
        <v>13459</v>
      </c>
      <c r="B6646" s="96" t="s">
        <v>13460</v>
      </c>
      <c r="C6646" s="95" t="s">
        <v>282</v>
      </c>
      <c r="D6646" s="97">
        <f>VLOOKUP(A6646,emop0321!D:E,2,0)</f>
        <v>461.64</v>
      </c>
      <c r="E6646" s="98"/>
      <c r="F6646" s="98"/>
    </row>
    <row r="6647" ht="11.25" customHeight="1">
      <c r="A6647" s="95" t="s">
        <v>13461</v>
      </c>
      <c r="B6647" s="96" t="s">
        <v>13462</v>
      </c>
      <c r="C6647" s="95" t="s">
        <v>282</v>
      </c>
      <c r="D6647" s="97">
        <f>VLOOKUP(A6647,emop0321!D:E,2,0)</f>
        <v>728.66</v>
      </c>
      <c r="E6647" s="98"/>
      <c r="F6647" s="98"/>
    </row>
    <row r="6648" ht="11.25" customHeight="1">
      <c r="A6648" s="95" t="s">
        <v>13463</v>
      </c>
      <c r="B6648" s="96" t="s">
        <v>13464</v>
      </c>
      <c r="C6648" s="95" t="s">
        <v>282</v>
      </c>
      <c r="D6648" s="97">
        <f>VLOOKUP(A6648,emop0321!D:E,2,0)</f>
        <v>225.09</v>
      </c>
      <c r="E6648" s="98"/>
      <c r="F6648" s="98"/>
    </row>
    <row r="6649" ht="11.25" customHeight="1">
      <c r="A6649" s="95" t="s">
        <v>13465</v>
      </c>
      <c r="B6649" s="96" t="s">
        <v>13466</v>
      </c>
      <c r="C6649" s="95" t="s">
        <v>282</v>
      </c>
      <c r="D6649" s="97">
        <f>VLOOKUP(A6649,emop0321!D:E,2,0)</f>
        <v>225.09</v>
      </c>
      <c r="E6649" s="98"/>
      <c r="F6649" s="98"/>
    </row>
    <row r="6650" ht="11.25" customHeight="1">
      <c r="A6650" s="95" t="s">
        <v>13467</v>
      </c>
      <c r="B6650" s="96" t="s">
        <v>13468</v>
      </c>
      <c r="C6650" s="95" t="s">
        <v>282</v>
      </c>
      <c r="D6650" s="97">
        <f>VLOOKUP(A6650,emop0321!D:E,2,0)</f>
        <v>226.84</v>
      </c>
      <c r="E6650" s="98"/>
      <c r="F6650" s="98"/>
    </row>
    <row r="6651" ht="11.25" customHeight="1">
      <c r="A6651" s="95" t="s">
        <v>13469</v>
      </c>
      <c r="B6651" s="96" t="s">
        <v>13470</v>
      </c>
      <c r="C6651" s="95" t="s">
        <v>282</v>
      </c>
      <c r="D6651" s="97">
        <f>VLOOKUP(A6651,emop0321!D:E,2,0)</f>
        <v>263.99</v>
      </c>
      <c r="E6651" s="98"/>
      <c r="F6651" s="98"/>
    </row>
    <row r="6652" ht="11.25" customHeight="1">
      <c r="A6652" s="95" t="s">
        <v>13471</v>
      </c>
      <c r="B6652" s="96" t="s">
        <v>13472</v>
      </c>
      <c r="C6652" s="95" t="s">
        <v>282</v>
      </c>
      <c r="D6652" s="97">
        <f>VLOOKUP(A6652,emop0321!D:E,2,0)</f>
        <v>270.79</v>
      </c>
      <c r="E6652" s="98"/>
      <c r="F6652" s="98"/>
    </row>
    <row r="6653" ht="11.25" customHeight="1">
      <c r="A6653" s="95" t="s">
        <v>13473</v>
      </c>
      <c r="B6653" s="96" t="s">
        <v>13474</v>
      </c>
      <c r="C6653" s="95" t="s">
        <v>282</v>
      </c>
      <c r="D6653" s="97">
        <f>VLOOKUP(A6653,emop0321!D:E,2,0)</f>
        <v>673.7</v>
      </c>
      <c r="E6653" s="98"/>
      <c r="F6653" s="98"/>
    </row>
    <row r="6654" ht="11.25" customHeight="1">
      <c r="A6654" s="95" t="s">
        <v>13475</v>
      </c>
      <c r="B6654" s="96" t="s">
        <v>13476</v>
      </c>
      <c r="C6654" s="95" t="s">
        <v>282</v>
      </c>
      <c r="D6654" s="97">
        <f>VLOOKUP(A6654,emop0321!D:E,2,0)</f>
        <v>652</v>
      </c>
      <c r="E6654" s="98"/>
      <c r="F6654" s="98"/>
    </row>
    <row r="6655" ht="11.25" customHeight="1">
      <c r="A6655" s="95" t="s">
        <v>13477</v>
      </c>
      <c r="B6655" s="96" t="s">
        <v>13478</v>
      </c>
      <c r="C6655" s="95" t="s">
        <v>282</v>
      </c>
      <c r="D6655" s="97">
        <f>VLOOKUP(A6655,emop0321!D:E,2,0)</f>
        <v>619.56</v>
      </c>
      <c r="E6655" s="98"/>
      <c r="F6655" s="98"/>
    </row>
    <row r="6656" ht="11.25" customHeight="1">
      <c r="A6656" s="95" t="s">
        <v>13479</v>
      </c>
      <c r="B6656" s="96" t="s">
        <v>13480</v>
      </c>
      <c r="C6656" s="95" t="s">
        <v>282</v>
      </c>
      <c r="D6656" s="97">
        <f>VLOOKUP(A6656,emop0321!D:E,2,0)</f>
        <v>618.95</v>
      </c>
      <c r="E6656" s="98"/>
      <c r="F6656" s="98"/>
    </row>
    <row r="6657" ht="11.25" customHeight="1">
      <c r="A6657" s="95" t="s">
        <v>13481</v>
      </c>
      <c r="B6657" s="96" t="s">
        <v>13482</v>
      </c>
      <c r="C6657" s="95" t="s">
        <v>282</v>
      </c>
      <c r="D6657" s="97">
        <f>VLOOKUP(A6657,emop0321!D:E,2,0)</f>
        <v>598.58</v>
      </c>
      <c r="E6657" s="98"/>
      <c r="F6657" s="98"/>
    </row>
    <row r="6658" ht="11.25" customHeight="1">
      <c r="A6658" s="95" t="s">
        <v>13483</v>
      </c>
      <c r="B6658" s="96" t="s">
        <v>13484</v>
      </c>
      <c r="C6658" s="95" t="s">
        <v>282</v>
      </c>
      <c r="D6658" s="97">
        <f>VLOOKUP(A6658,emop0321!D:E,2,0)</f>
        <v>431.79</v>
      </c>
      <c r="E6658" s="98"/>
      <c r="F6658" s="98"/>
    </row>
    <row r="6659" ht="11.25" customHeight="1">
      <c r="A6659" s="95" t="s">
        <v>13485</v>
      </c>
      <c r="B6659" s="96" t="s">
        <v>13486</v>
      </c>
      <c r="C6659" s="95" t="s">
        <v>282</v>
      </c>
      <c r="D6659" s="97">
        <f>VLOOKUP(A6659,emop0321!D:E,2,0)</f>
        <v>413.17</v>
      </c>
      <c r="E6659" s="98"/>
      <c r="F6659" s="98"/>
    </row>
    <row r="6660" ht="11.25" customHeight="1">
      <c r="A6660" s="95" t="s">
        <v>13487</v>
      </c>
      <c r="B6660" s="96" t="s">
        <v>13488</v>
      </c>
      <c r="C6660" s="95" t="s">
        <v>282</v>
      </c>
      <c r="D6660" s="97">
        <f>VLOOKUP(A6660,emop0321!D:E,2,0)</f>
        <v>383.81</v>
      </c>
      <c r="E6660" s="98"/>
      <c r="F6660" s="98"/>
    </row>
    <row r="6661" ht="11.25" customHeight="1">
      <c r="A6661" s="95" t="s">
        <v>13489</v>
      </c>
      <c r="B6661" s="96" t="s">
        <v>13490</v>
      </c>
      <c r="C6661" s="95" t="s">
        <v>282</v>
      </c>
      <c r="D6661" s="97">
        <f>VLOOKUP(A6661,emop0321!D:E,2,0)</f>
        <v>685.2</v>
      </c>
      <c r="E6661" s="98"/>
      <c r="F6661" s="98"/>
    </row>
    <row r="6662" ht="11.25" customHeight="1">
      <c r="A6662" s="95" t="s">
        <v>13491</v>
      </c>
      <c r="B6662" s="96" t="s">
        <v>13492</v>
      </c>
      <c r="C6662" s="95" t="s">
        <v>282</v>
      </c>
      <c r="D6662" s="97">
        <f>VLOOKUP(A6662,emop0321!D:E,2,0)</f>
        <v>672.62</v>
      </c>
      <c r="E6662" s="98"/>
      <c r="F6662" s="98"/>
    </row>
    <row r="6663" ht="11.25" customHeight="1">
      <c r="A6663" s="95" t="s">
        <v>13493</v>
      </c>
      <c r="B6663" s="96" t="s">
        <v>13494</v>
      </c>
      <c r="C6663" s="95" t="s">
        <v>282</v>
      </c>
      <c r="D6663" s="97">
        <f>VLOOKUP(A6663,emop0321!D:E,2,0)</f>
        <v>660.35</v>
      </c>
      <c r="E6663" s="98"/>
      <c r="F6663" s="98"/>
    </row>
    <row r="6664" ht="11.25" customHeight="1">
      <c r="A6664" s="95" t="s">
        <v>13495</v>
      </c>
      <c r="B6664" s="96" t="s">
        <v>13496</v>
      </c>
      <c r="C6664" s="95" t="s">
        <v>282</v>
      </c>
      <c r="D6664" s="97">
        <f>VLOOKUP(A6664,emop0321!D:E,2,0)</f>
        <v>443.29</v>
      </c>
      <c r="E6664" s="98"/>
      <c r="F6664" s="98"/>
    </row>
    <row r="6665" ht="11.25" customHeight="1">
      <c r="A6665" s="95" t="s">
        <v>13497</v>
      </c>
      <c r="B6665" s="96" t="s">
        <v>13498</v>
      </c>
      <c r="C6665" s="95" t="s">
        <v>282</v>
      </c>
      <c r="D6665" s="97">
        <f>VLOOKUP(A6665,emop0321!D:E,2,0)</f>
        <v>433.79</v>
      </c>
      <c r="E6665" s="98"/>
      <c r="F6665" s="98"/>
    </row>
    <row r="6666" ht="11.25" customHeight="1">
      <c r="A6666" s="95" t="s">
        <v>13499</v>
      </c>
      <c r="B6666" s="96" t="s">
        <v>13500</v>
      </c>
      <c r="C6666" s="95" t="s">
        <v>282</v>
      </c>
      <c r="D6666" s="97">
        <f>VLOOKUP(A6666,emop0321!D:E,2,0)</f>
        <v>424.6</v>
      </c>
      <c r="E6666" s="98"/>
      <c r="F6666" s="98"/>
    </row>
    <row r="6667" ht="11.25" customHeight="1">
      <c r="A6667" s="95" t="s">
        <v>13501</v>
      </c>
      <c r="B6667" s="96" t="s">
        <v>13502</v>
      </c>
      <c r="C6667" s="95" t="s">
        <v>282</v>
      </c>
      <c r="D6667" s="97">
        <f>VLOOKUP(A6667,emop0321!D:E,2,0)</f>
        <v>560.78</v>
      </c>
      <c r="E6667" s="98"/>
      <c r="F6667" s="98"/>
    </row>
    <row r="6668" ht="11.25" customHeight="1">
      <c r="A6668" s="95" t="s">
        <v>13503</v>
      </c>
      <c r="B6668" s="96" t="s">
        <v>13504</v>
      </c>
      <c r="C6668" s="95" t="s">
        <v>282</v>
      </c>
      <c r="D6668" s="97">
        <f>VLOOKUP(A6668,emop0321!D:E,2,0)</f>
        <v>622.98</v>
      </c>
      <c r="E6668" s="98"/>
      <c r="F6668" s="98"/>
    </row>
    <row r="6669" ht="11.25" customHeight="1">
      <c r="A6669" s="95" t="s">
        <v>13505</v>
      </c>
      <c r="B6669" s="96" t="s">
        <v>13506</v>
      </c>
      <c r="C6669" s="95" t="s">
        <v>282</v>
      </c>
      <c r="D6669" s="97">
        <f>VLOOKUP(A6669,emop0321!D:E,2,0)</f>
        <v>602.23</v>
      </c>
      <c r="E6669" s="98"/>
      <c r="F6669" s="98"/>
    </row>
    <row r="6670" ht="11.25" customHeight="1">
      <c r="A6670" s="95" t="s">
        <v>13507</v>
      </c>
      <c r="B6670" s="96" t="s">
        <v>13508</v>
      </c>
      <c r="C6670" s="95" t="s">
        <v>282</v>
      </c>
      <c r="D6670" s="97">
        <f>VLOOKUP(A6670,emop0321!D:E,2,0)</f>
        <v>570.75</v>
      </c>
      <c r="E6670" s="98"/>
      <c r="F6670" s="98"/>
    </row>
    <row r="6671" ht="11.25" customHeight="1">
      <c r="A6671" s="95" t="s">
        <v>13509</v>
      </c>
      <c r="B6671" s="96" t="s">
        <v>13510</v>
      </c>
      <c r="C6671" s="95" t="s">
        <v>282</v>
      </c>
      <c r="D6671" s="97">
        <f>VLOOKUP(A6671,emop0321!D:E,2,0)</f>
        <v>431.79</v>
      </c>
      <c r="E6671" s="98"/>
      <c r="F6671" s="98"/>
    </row>
    <row r="6672" ht="11.25" customHeight="1">
      <c r="A6672" s="95" t="s">
        <v>13511</v>
      </c>
      <c r="B6672" s="96" t="s">
        <v>13512</v>
      </c>
      <c r="C6672" s="95" t="s">
        <v>282</v>
      </c>
      <c r="D6672" s="97">
        <f>VLOOKUP(A6672,emop0321!D:E,2,0)</f>
        <v>413.17</v>
      </c>
      <c r="E6672" s="98"/>
      <c r="F6672" s="98"/>
    </row>
    <row r="6673" ht="11.25" customHeight="1">
      <c r="A6673" s="95" t="s">
        <v>13513</v>
      </c>
      <c r="B6673" s="96" t="s">
        <v>13514</v>
      </c>
      <c r="C6673" s="95" t="s">
        <v>282</v>
      </c>
      <c r="D6673" s="97">
        <f>VLOOKUP(A6673,emop0321!D:E,2,0)</f>
        <v>383.81</v>
      </c>
      <c r="E6673" s="98"/>
      <c r="F6673" s="98"/>
    </row>
    <row r="6674" ht="11.25" customHeight="1">
      <c r="A6674" s="95" t="s">
        <v>13515</v>
      </c>
      <c r="B6674" s="96" t="s">
        <v>13516</v>
      </c>
      <c r="C6674" s="95" t="s">
        <v>282</v>
      </c>
      <c r="D6674" s="97">
        <f>VLOOKUP(A6674,emop0321!D:E,2,0)</f>
        <v>238.48</v>
      </c>
      <c r="E6674" s="98"/>
      <c r="F6674" s="98"/>
    </row>
    <row r="6675" ht="11.25" customHeight="1">
      <c r="A6675" s="95" t="s">
        <v>13517</v>
      </c>
      <c r="B6675" s="96" t="s">
        <v>13518</v>
      </c>
      <c r="C6675" s="95" t="s">
        <v>282</v>
      </c>
      <c r="D6675" s="97">
        <f>VLOOKUP(A6675,emop0321!D:E,2,0)</f>
        <v>229.15</v>
      </c>
      <c r="E6675" s="98"/>
      <c r="F6675" s="98"/>
    </row>
    <row r="6676" ht="11.25" customHeight="1">
      <c r="A6676" s="95" t="s">
        <v>13519</v>
      </c>
      <c r="B6676" s="96" t="s">
        <v>13520</v>
      </c>
      <c r="C6676" s="95" t="s">
        <v>282</v>
      </c>
      <c r="D6676" s="97">
        <f>VLOOKUP(A6676,emop0321!D:E,2,0)</f>
        <v>216.99</v>
      </c>
      <c r="E6676" s="98"/>
      <c r="F6676" s="98"/>
    </row>
    <row r="6677" ht="11.25" customHeight="1">
      <c r="A6677" s="95" t="s">
        <v>13521</v>
      </c>
      <c r="B6677" s="96" t="s">
        <v>13522</v>
      </c>
      <c r="C6677" s="95" t="s">
        <v>282</v>
      </c>
      <c r="D6677" s="97">
        <f>VLOOKUP(A6677,emop0321!D:E,2,0)</f>
        <v>306.27</v>
      </c>
      <c r="E6677" s="98"/>
      <c r="F6677" s="98"/>
    </row>
    <row r="6678" ht="11.25" customHeight="1">
      <c r="A6678" s="95" t="s">
        <v>13523</v>
      </c>
      <c r="B6678" s="96" t="s">
        <v>13524</v>
      </c>
      <c r="C6678" s="95" t="s">
        <v>282</v>
      </c>
      <c r="D6678" s="97">
        <f>VLOOKUP(A6678,emop0321!D:E,2,0)</f>
        <v>295.68</v>
      </c>
      <c r="E6678" s="98"/>
      <c r="F6678" s="98"/>
    </row>
    <row r="6679" ht="11.25" customHeight="1">
      <c r="A6679" s="95" t="s">
        <v>13525</v>
      </c>
      <c r="B6679" s="96" t="s">
        <v>13526</v>
      </c>
      <c r="C6679" s="95" t="s">
        <v>282</v>
      </c>
      <c r="D6679" s="97">
        <f>VLOOKUP(A6679,emop0321!D:E,2,0)</f>
        <v>350.39</v>
      </c>
      <c r="E6679" s="98"/>
      <c r="F6679" s="98"/>
    </row>
    <row r="6680" ht="11.25" customHeight="1">
      <c r="A6680" s="95" t="s">
        <v>13527</v>
      </c>
      <c r="B6680" s="96" t="s">
        <v>13528</v>
      </c>
      <c r="C6680" s="95" t="s">
        <v>282</v>
      </c>
      <c r="D6680" s="97">
        <f>VLOOKUP(A6680,emop0321!D:E,2,0)</f>
        <v>987</v>
      </c>
      <c r="E6680" s="98"/>
      <c r="F6680" s="98"/>
    </row>
    <row r="6681" ht="11.25" customHeight="1">
      <c r="A6681" s="95" t="s">
        <v>13529</v>
      </c>
      <c r="B6681" s="96" t="s">
        <v>13530</v>
      </c>
      <c r="C6681" s="95" t="s">
        <v>282</v>
      </c>
      <c r="D6681" s="97">
        <f>VLOOKUP(A6681,emop0321!D:E,2,0)</f>
        <v>947.91</v>
      </c>
      <c r="E6681" s="98"/>
      <c r="F6681" s="98"/>
    </row>
    <row r="6682" ht="11.25" customHeight="1">
      <c r="A6682" s="95" t="s">
        <v>13531</v>
      </c>
      <c r="B6682" s="96" t="s">
        <v>13532</v>
      </c>
      <c r="C6682" s="95" t="s">
        <v>282</v>
      </c>
      <c r="D6682" s="97">
        <f>VLOOKUP(A6682,emop0321!D:E,2,0)</f>
        <v>1171.02</v>
      </c>
      <c r="E6682" s="98"/>
      <c r="F6682" s="98"/>
    </row>
    <row r="6683" ht="11.25" customHeight="1">
      <c r="A6683" s="95" t="s">
        <v>13533</v>
      </c>
      <c r="B6683" s="96" t="s">
        <v>13534</v>
      </c>
      <c r="C6683" s="95" t="s">
        <v>282</v>
      </c>
      <c r="D6683" s="97">
        <f>VLOOKUP(A6683,emop0321!D:E,2,0)</f>
        <v>1128.79</v>
      </c>
      <c r="E6683" s="98"/>
      <c r="F6683" s="98"/>
    </row>
    <row r="6684" ht="11.25" customHeight="1">
      <c r="A6684" s="95" t="s">
        <v>13535</v>
      </c>
      <c r="B6684" s="96" t="s">
        <v>13536</v>
      </c>
      <c r="C6684" s="95" t="s">
        <v>282</v>
      </c>
      <c r="D6684" s="97">
        <f>VLOOKUP(A6684,emop0321!D:E,2,0)</f>
        <v>1107.95</v>
      </c>
      <c r="E6684" s="98"/>
      <c r="F6684" s="98"/>
    </row>
    <row r="6685" ht="11.25" customHeight="1">
      <c r="A6685" s="95" t="s">
        <v>13537</v>
      </c>
      <c r="B6685" s="96" t="s">
        <v>13538</v>
      </c>
      <c r="C6685" s="95" t="s">
        <v>282</v>
      </c>
      <c r="D6685" s="97">
        <f>VLOOKUP(A6685,emop0321!D:E,2,0)</f>
        <v>1891.98</v>
      </c>
      <c r="E6685" s="98"/>
      <c r="F6685" s="98"/>
    </row>
    <row r="6686" ht="11.25" customHeight="1">
      <c r="A6686" s="95" t="s">
        <v>13539</v>
      </c>
      <c r="B6686" s="96" t="s">
        <v>13540</v>
      </c>
      <c r="C6686" s="95" t="s">
        <v>282</v>
      </c>
      <c r="D6686" s="97">
        <f>VLOOKUP(A6686,emop0321!D:E,2,0)</f>
        <v>1933.66</v>
      </c>
      <c r="E6686" s="98"/>
      <c r="F6686" s="98"/>
    </row>
    <row r="6687" ht="11.25" customHeight="1">
      <c r="A6687" s="95" t="s">
        <v>13541</v>
      </c>
      <c r="B6687" s="96" t="s">
        <v>13542</v>
      </c>
      <c r="C6687" s="95" t="s">
        <v>282</v>
      </c>
      <c r="D6687" s="97">
        <f>VLOOKUP(A6687,emop0321!D:E,2,0)</f>
        <v>2743.21</v>
      </c>
      <c r="E6687" s="98"/>
      <c r="F6687" s="98"/>
    </row>
    <row r="6688" ht="11.25" customHeight="1">
      <c r="A6688" s="95" t="s">
        <v>13543</v>
      </c>
      <c r="B6688" s="96" t="s">
        <v>13544</v>
      </c>
      <c r="C6688" s="95" t="s">
        <v>282</v>
      </c>
      <c r="D6688" s="97">
        <f>VLOOKUP(A6688,emop0321!D:E,2,0)</f>
        <v>745.09</v>
      </c>
      <c r="E6688" s="98"/>
      <c r="F6688" s="98"/>
    </row>
    <row r="6689" ht="11.25" customHeight="1">
      <c r="A6689" s="95" t="s">
        <v>13545</v>
      </c>
      <c r="B6689" s="96" t="s">
        <v>13546</v>
      </c>
      <c r="C6689" s="95" t="s">
        <v>282</v>
      </c>
      <c r="D6689" s="97">
        <f>VLOOKUP(A6689,emop0321!D:E,2,0)</f>
        <v>694.46</v>
      </c>
      <c r="E6689" s="98"/>
      <c r="F6689" s="98"/>
    </row>
    <row r="6690" ht="11.25" customHeight="1">
      <c r="A6690" s="95" t="s">
        <v>13547</v>
      </c>
      <c r="B6690" s="96" t="s">
        <v>13548</v>
      </c>
      <c r="C6690" s="95" t="s">
        <v>282</v>
      </c>
      <c r="D6690" s="97">
        <f>VLOOKUP(A6690,emop0321!D:E,2,0)</f>
        <v>729.65</v>
      </c>
      <c r="E6690" s="98"/>
      <c r="F6690" s="98"/>
    </row>
    <row r="6691" ht="11.25" customHeight="1">
      <c r="A6691" s="95" t="s">
        <v>13549</v>
      </c>
      <c r="B6691" s="96" t="s">
        <v>13550</v>
      </c>
      <c r="C6691" s="95" t="s">
        <v>282</v>
      </c>
      <c r="D6691" s="97">
        <f>VLOOKUP(A6691,emop0321!D:E,2,0)</f>
        <v>725.97</v>
      </c>
      <c r="E6691" s="98"/>
      <c r="F6691" s="98"/>
    </row>
    <row r="6692" ht="11.25" customHeight="1">
      <c r="A6692" s="95" t="s">
        <v>13551</v>
      </c>
      <c r="B6692" s="96" t="s">
        <v>13552</v>
      </c>
      <c r="C6692" s="95" t="s">
        <v>282</v>
      </c>
      <c r="D6692" s="97">
        <f>VLOOKUP(A6692,emop0321!D:E,2,0)</f>
        <v>722.29</v>
      </c>
      <c r="E6692" s="98"/>
      <c r="F6692" s="98"/>
    </row>
    <row r="6693" ht="11.25" customHeight="1">
      <c r="A6693" s="95" t="s">
        <v>13553</v>
      </c>
      <c r="B6693" s="96" t="s">
        <v>13554</v>
      </c>
      <c r="C6693" s="95" t="s">
        <v>282</v>
      </c>
      <c r="D6693" s="97">
        <f>VLOOKUP(A6693,emop0321!D:E,2,0)</f>
        <v>979.52</v>
      </c>
      <c r="E6693" s="98"/>
      <c r="F6693" s="98"/>
    </row>
    <row r="6694" ht="11.25" customHeight="1">
      <c r="A6694" s="95" t="s">
        <v>13555</v>
      </c>
      <c r="B6694" s="96" t="s">
        <v>13556</v>
      </c>
      <c r="C6694" s="95" t="s">
        <v>282</v>
      </c>
      <c r="D6694" s="97">
        <f>VLOOKUP(A6694,emop0321!D:E,2,0)</f>
        <v>967.29</v>
      </c>
      <c r="E6694" s="98"/>
      <c r="F6694" s="98"/>
    </row>
    <row r="6695" ht="11.25" customHeight="1">
      <c r="A6695" s="95" t="s">
        <v>13557</v>
      </c>
      <c r="B6695" s="96" t="s">
        <v>13558</v>
      </c>
      <c r="C6695" s="95" t="s">
        <v>282</v>
      </c>
      <c r="D6695" s="97">
        <f>VLOOKUP(A6695,emop0321!D:E,2,0)</f>
        <v>1915.67</v>
      </c>
      <c r="E6695" s="98"/>
      <c r="F6695" s="98"/>
    </row>
    <row r="6696" ht="11.25" customHeight="1">
      <c r="A6696" s="95" t="s">
        <v>13559</v>
      </c>
      <c r="B6696" s="96" t="s">
        <v>13560</v>
      </c>
      <c r="C6696" s="95" t="s">
        <v>282</v>
      </c>
      <c r="D6696" s="97">
        <f>VLOOKUP(A6696,emop0321!D:E,2,0)</f>
        <v>5440.05</v>
      </c>
      <c r="E6696" s="98"/>
      <c r="F6696" s="98"/>
    </row>
    <row r="6697" ht="11.25" customHeight="1">
      <c r="A6697" s="95" t="s">
        <v>13561</v>
      </c>
      <c r="B6697" s="96" t="s">
        <v>13562</v>
      </c>
      <c r="C6697" s="95" t="s">
        <v>282</v>
      </c>
      <c r="D6697" s="97">
        <f>VLOOKUP(A6697,emop0321!D:E,2,0)</f>
        <v>1394.87</v>
      </c>
      <c r="E6697" s="98"/>
      <c r="F6697" s="98"/>
    </row>
    <row r="6698" ht="11.25" customHeight="1">
      <c r="A6698" s="95" t="s">
        <v>13563</v>
      </c>
      <c r="B6698" s="96" t="s">
        <v>13564</v>
      </c>
      <c r="C6698" s="95" t="s">
        <v>282</v>
      </c>
      <c r="D6698" s="97">
        <f>VLOOKUP(A6698,emop0321!D:E,2,0)</f>
        <v>536.7</v>
      </c>
      <c r="E6698" s="98"/>
      <c r="F6698" s="98"/>
    </row>
    <row r="6699" ht="11.25" customHeight="1">
      <c r="A6699" s="95" t="s">
        <v>13565</v>
      </c>
      <c r="B6699" s="96" t="s">
        <v>13566</v>
      </c>
      <c r="C6699" s="95" t="s">
        <v>282</v>
      </c>
      <c r="D6699" s="97">
        <f>VLOOKUP(A6699,emop0321!D:E,2,0)</f>
        <v>756.93</v>
      </c>
      <c r="E6699" s="98"/>
      <c r="F6699" s="98"/>
    </row>
    <row r="6700" ht="11.25" customHeight="1">
      <c r="A6700" s="95" t="s">
        <v>13567</v>
      </c>
      <c r="B6700" s="96" t="s">
        <v>13568</v>
      </c>
      <c r="C6700" s="95" t="s">
        <v>282</v>
      </c>
      <c r="D6700" s="97">
        <f>VLOOKUP(A6700,emop0321!D:E,2,0)</f>
        <v>763.09</v>
      </c>
      <c r="E6700" s="98"/>
      <c r="F6700" s="98"/>
    </row>
    <row r="6701" ht="11.25" customHeight="1">
      <c r="A6701" s="95" t="s">
        <v>13569</v>
      </c>
      <c r="B6701" s="96" t="s">
        <v>13570</v>
      </c>
      <c r="C6701" s="95" t="s">
        <v>282</v>
      </c>
      <c r="D6701" s="97">
        <f>VLOOKUP(A6701,emop0321!D:E,2,0)</f>
        <v>769.68</v>
      </c>
      <c r="E6701" s="98"/>
      <c r="F6701" s="98"/>
    </row>
    <row r="6702" ht="11.25" customHeight="1">
      <c r="A6702" s="95" t="s">
        <v>13571</v>
      </c>
      <c r="B6702" s="96" t="s">
        <v>13572</v>
      </c>
      <c r="C6702" s="95" t="s">
        <v>282</v>
      </c>
      <c r="D6702" s="97">
        <f>VLOOKUP(A6702,emop0321!D:E,2,0)</f>
        <v>772.76</v>
      </c>
      <c r="E6702" s="98"/>
      <c r="F6702" s="98"/>
    </row>
    <row r="6703" ht="11.25" customHeight="1">
      <c r="A6703" s="95" t="s">
        <v>13573</v>
      </c>
      <c r="B6703" s="96" t="s">
        <v>13574</v>
      </c>
      <c r="C6703" s="95" t="s">
        <v>282</v>
      </c>
      <c r="D6703" s="97">
        <f>VLOOKUP(A6703,emop0321!D:E,2,0)</f>
        <v>1061.52</v>
      </c>
      <c r="E6703" s="98"/>
      <c r="F6703" s="98"/>
    </row>
    <row r="6704" ht="11.25" customHeight="1">
      <c r="A6704" s="95" t="s">
        <v>13575</v>
      </c>
      <c r="B6704" s="96" t="s">
        <v>13576</v>
      </c>
      <c r="C6704" s="95" t="s">
        <v>282</v>
      </c>
      <c r="D6704" s="97">
        <f>VLOOKUP(A6704,emop0321!D:E,2,0)</f>
        <v>679.12</v>
      </c>
      <c r="E6704" s="98"/>
      <c r="F6704" s="98"/>
    </row>
    <row r="6705" ht="11.25" customHeight="1">
      <c r="A6705" s="95" t="s">
        <v>13577</v>
      </c>
      <c r="B6705" s="96" t="s">
        <v>13578</v>
      </c>
      <c r="C6705" s="95" t="s">
        <v>282</v>
      </c>
      <c r="D6705" s="97">
        <f>VLOOKUP(A6705,emop0321!D:E,2,0)</f>
        <v>391.79</v>
      </c>
      <c r="E6705" s="98"/>
      <c r="F6705" s="98"/>
    </row>
    <row r="6706" ht="11.25" customHeight="1">
      <c r="A6706" s="95" t="s">
        <v>13579</v>
      </c>
      <c r="B6706" s="96" t="s">
        <v>13580</v>
      </c>
      <c r="C6706" s="95" t="s">
        <v>282</v>
      </c>
      <c r="D6706" s="97">
        <f>VLOOKUP(A6706,emop0321!D:E,2,0)</f>
        <v>575.57</v>
      </c>
      <c r="E6706" s="98"/>
      <c r="F6706" s="98"/>
    </row>
    <row r="6707" ht="11.25" customHeight="1">
      <c r="A6707" s="95" t="s">
        <v>13581</v>
      </c>
      <c r="B6707" s="96" t="s">
        <v>13582</v>
      </c>
      <c r="C6707" s="95" t="s">
        <v>282</v>
      </c>
      <c r="D6707" s="97">
        <f>VLOOKUP(A6707,emop0321!D:E,2,0)</f>
        <v>1476.96</v>
      </c>
      <c r="E6707" s="98"/>
      <c r="F6707" s="98"/>
    </row>
    <row r="6708" ht="11.25" customHeight="1">
      <c r="A6708" s="95" t="s">
        <v>13583</v>
      </c>
      <c r="B6708" s="96" t="s">
        <v>13584</v>
      </c>
      <c r="C6708" s="95" t="s">
        <v>282</v>
      </c>
      <c r="D6708" s="97">
        <f>VLOOKUP(A6708,emop0321!D:E,2,0)</f>
        <v>883.43</v>
      </c>
      <c r="E6708" s="98"/>
      <c r="F6708" s="98"/>
    </row>
    <row r="6709" ht="11.25" customHeight="1">
      <c r="A6709" s="95" t="s">
        <v>13585</v>
      </c>
      <c r="B6709" s="96" t="s">
        <v>13586</v>
      </c>
      <c r="C6709" s="95" t="s">
        <v>282</v>
      </c>
      <c r="D6709" s="97">
        <f>VLOOKUP(A6709,emop0321!D:E,2,0)</f>
        <v>904.77</v>
      </c>
      <c r="E6709" s="98"/>
      <c r="F6709" s="98"/>
    </row>
    <row r="6710" ht="11.25" customHeight="1">
      <c r="A6710" s="95" t="s">
        <v>13587</v>
      </c>
      <c r="B6710" s="96" t="s">
        <v>13588</v>
      </c>
      <c r="C6710" s="95" t="s">
        <v>282</v>
      </c>
      <c r="D6710" s="97">
        <f>VLOOKUP(A6710,emop0321!D:E,2,0)</f>
        <v>961.51</v>
      </c>
      <c r="E6710" s="98"/>
      <c r="F6710" s="98"/>
    </row>
    <row r="6711" ht="11.25" customHeight="1">
      <c r="A6711" s="95" t="s">
        <v>13589</v>
      </c>
      <c r="B6711" s="96" t="s">
        <v>13590</v>
      </c>
      <c r="C6711" s="95" t="s">
        <v>282</v>
      </c>
      <c r="D6711" s="97">
        <f>VLOOKUP(A6711,emop0321!D:E,2,0)</f>
        <v>466.84</v>
      </c>
      <c r="E6711" s="98"/>
      <c r="F6711" s="98"/>
    </row>
    <row r="6712" ht="11.25" customHeight="1">
      <c r="A6712" s="95" t="s">
        <v>13591</v>
      </c>
      <c r="B6712" s="96" t="s">
        <v>13592</v>
      </c>
      <c r="C6712" s="95" t="s">
        <v>282</v>
      </c>
      <c r="D6712" s="97">
        <f>VLOOKUP(A6712,emop0321!D:E,2,0)</f>
        <v>453.26</v>
      </c>
      <c r="E6712" s="98"/>
      <c r="F6712" s="98"/>
    </row>
    <row r="6713" ht="11.25" customHeight="1">
      <c r="A6713" s="95" t="s">
        <v>13593</v>
      </c>
      <c r="B6713" s="96" t="s">
        <v>13594</v>
      </c>
      <c r="C6713" s="95" t="s">
        <v>282</v>
      </c>
      <c r="D6713" s="97">
        <f>VLOOKUP(A6713,emop0321!D:E,2,0)</f>
        <v>450.21</v>
      </c>
      <c r="E6713" s="98"/>
      <c r="F6713" s="98"/>
    </row>
    <row r="6714" ht="11.25" customHeight="1">
      <c r="A6714" s="95" t="s">
        <v>13595</v>
      </c>
      <c r="B6714" s="96" t="s">
        <v>13596</v>
      </c>
      <c r="C6714" s="95" t="s">
        <v>992</v>
      </c>
      <c r="D6714" s="99" t="str">
        <f>VLOOKUP(A6714,emop0321!D:E,2,0)</f>
        <v>#N/A</v>
      </c>
      <c r="E6714" s="98"/>
      <c r="F6714" s="98"/>
    </row>
    <row r="6715" ht="11.25" customHeight="1">
      <c r="A6715" s="95" t="s">
        <v>13597</v>
      </c>
      <c r="B6715" s="96" t="s">
        <v>13598</v>
      </c>
      <c r="C6715" s="95" t="s">
        <v>282</v>
      </c>
      <c r="D6715" s="99" t="str">
        <f>VLOOKUP(A6715,emop0321!D:E,2,0)</f>
        <v>#N/A</v>
      </c>
      <c r="E6715" s="98"/>
      <c r="F6715" s="98"/>
    </row>
    <row r="6716" ht="11.25" customHeight="1">
      <c r="A6716" s="95" t="s">
        <v>13599</v>
      </c>
      <c r="B6716" s="96" t="s">
        <v>13600</v>
      </c>
      <c r="C6716" s="95" t="s">
        <v>992</v>
      </c>
      <c r="D6716" s="97">
        <f>VLOOKUP(A6716,emop0321!D:E,2,0)</f>
        <v>1650.41</v>
      </c>
      <c r="E6716" s="98"/>
      <c r="F6716" s="98"/>
    </row>
    <row r="6717" ht="11.25" customHeight="1">
      <c r="A6717" s="95" t="s">
        <v>13601</v>
      </c>
      <c r="B6717" s="96" t="s">
        <v>13602</v>
      </c>
      <c r="C6717" s="95" t="s">
        <v>282</v>
      </c>
      <c r="D6717" s="97">
        <f>VLOOKUP(A6717,emop0321!D:E,2,0)</f>
        <v>1025.62</v>
      </c>
      <c r="E6717" s="98"/>
      <c r="F6717" s="98"/>
    </row>
    <row r="6718" ht="11.25" customHeight="1">
      <c r="A6718" s="95" t="s">
        <v>13603</v>
      </c>
      <c r="B6718" s="96" t="s">
        <v>13604</v>
      </c>
      <c r="C6718" s="95" t="s">
        <v>282</v>
      </c>
      <c r="D6718" s="97">
        <f>VLOOKUP(A6718,emop0321!D:E,2,0)</f>
        <v>1046.14</v>
      </c>
      <c r="E6718" s="98"/>
      <c r="F6718" s="98"/>
    </row>
    <row r="6719" ht="11.25" customHeight="1">
      <c r="A6719" s="95" t="s">
        <v>13605</v>
      </c>
      <c r="B6719" s="96" t="s">
        <v>13606</v>
      </c>
      <c r="C6719" s="95" t="s">
        <v>282</v>
      </c>
      <c r="D6719" s="97">
        <f>VLOOKUP(A6719,emop0321!D:E,2,0)</f>
        <v>1211.22</v>
      </c>
      <c r="E6719" s="98"/>
      <c r="F6719" s="98"/>
    </row>
    <row r="6720" ht="11.25" customHeight="1">
      <c r="A6720" s="95" t="s">
        <v>13607</v>
      </c>
      <c r="B6720" s="96" t="s">
        <v>13608</v>
      </c>
      <c r="C6720" s="95" t="s">
        <v>282</v>
      </c>
      <c r="D6720" s="97">
        <f>VLOOKUP(A6720,emop0321!D:E,2,0)</f>
        <v>1502.73</v>
      </c>
      <c r="E6720" s="98"/>
      <c r="F6720" s="98"/>
    </row>
    <row r="6721" ht="11.25" customHeight="1">
      <c r="A6721" s="95" t="s">
        <v>13609</v>
      </c>
      <c r="B6721" s="96" t="s">
        <v>13610</v>
      </c>
      <c r="C6721" s="95" t="s">
        <v>282</v>
      </c>
      <c r="D6721" s="97">
        <f>VLOOKUP(A6721,emop0321!D:E,2,0)</f>
        <v>1040.73</v>
      </c>
      <c r="E6721" s="98"/>
      <c r="F6721" s="98"/>
    </row>
    <row r="6722" ht="11.25" customHeight="1">
      <c r="A6722" s="95" t="s">
        <v>13611</v>
      </c>
      <c r="B6722" s="96" t="s">
        <v>13612</v>
      </c>
      <c r="C6722" s="95" t="s">
        <v>282</v>
      </c>
      <c r="D6722" s="97">
        <f>VLOOKUP(A6722,emop0321!D:E,2,0)</f>
        <v>836.44</v>
      </c>
      <c r="E6722" s="98"/>
      <c r="F6722" s="98"/>
    </row>
    <row r="6723" ht="11.25" customHeight="1">
      <c r="A6723" s="95" t="s">
        <v>13613</v>
      </c>
      <c r="B6723" s="96" t="s">
        <v>13614</v>
      </c>
      <c r="C6723" s="95" t="s">
        <v>282</v>
      </c>
      <c r="D6723" s="97">
        <f>VLOOKUP(A6723,emop0321!D:E,2,0)</f>
        <v>1014.83</v>
      </c>
      <c r="E6723" s="98"/>
      <c r="F6723" s="98"/>
    </row>
    <row r="6724" ht="11.25" customHeight="1">
      <c r="A6724" s="95" t="s">
        <v>13615</v>
      </c>
      <c r="B6724" s="96" t="s">
        <v>13616</v>
      </c>
      <c r="C6724" s="95" t="s">
        <v>282</v>
      </c>
      <c r="D6724" s="97">
        <f>VLOOKUP(A6724,emop0321!D:E,2,0)</f>
        <v>1565.38</v>
      </c>
      <c r="E6724" s="98"/>
      <c r="F6724" s="98"/>
    </row>
    <row r="6725" ht="11.25" customHeight="1">
      <c r="A6725" s="95" t="s">
        <v>13617</v>
      </c>
      <c r="B6725" s="96" t="s">
        <v>13618</v>
      </c>
      <c r="C6725" s="95" t="s">
        <v>282</v>
      </c>
      <c r="D6725" s="97">
        <f>VLOOKUP(A6725,emop0321!D:E,2,0)</f>
        <v>2023.01</v>
      </c>
      <c r="E6725" s="98"/>
      <c r="F6725" s="98"/>
    </row>
    <row r="6726" ht="11.25" customHeight="1">
      <c r="A6726" s="95" t="s">
        <v>13619</v>
      </c>
      <c r="B6726" s="96" t="s">
        <v>13620</v>
      </c>
      <c r="C6726" s="95" t="s">
        <v>282</v>
      </c>
      <c r="D6726" s="97">
        <f>VLOOKUP(A6726,emop0321!D:E,2,0)</f>
        <v>1377.98</v>
      </c>
      <c r="E6726" s="98"/>
      <c r="F6726" s="98"/>
    </row>
    <row r="6727" ht="11.25" customHeight="1">
      <c r="A6727" s="95" t="s">
        <v>13621</v>
      </c>
      <c r="B6727" s="96" t="s">
        <v>13622</v>
      </c>
      <c r="C6727" s="95" t="s">
        <v>282</v>
      </c>
      <c r="D6727" s="97">
        <f>VLOOKUP(A6727,emop0321!D:E,2,0)</f>
        <v>1569.98</v>
      </c>
      <c r="E6727" s="98"/>
      <c r="F6727" s="98"/>
    </row>
    <row r="6728" ht="11.25" customHeight="1">
      <c r="A6728" s="95" t="s">
        <v>13623</v>
      </c>
      <c r="B6728" s="96" t="s">
        <v>13624</v>
      </c>
      <c r="C6728" s="95" t="s">
        <v>282</v>
      </c>
      <c r="D6728" s="97">
        <f>VLOOKUP(A6728,emop0321!D:E,2,0)</f>
        <v>1975.63</v>
      </c>
      <c r="E6728" s="98"/>
      <c r="F6728" s="98"/>
    </row>
    <row r="6729" ht="11.25" customHeight="1">
      <c r="A6729" s="95" t="s">
        <v>13625</v>
      </c>
      <c r="B6729" s="96" t="s">
        <v>13626</v>
      </c>
      <c r="C6729" s="95" t="s">
        <v>282</v>
      </c>
      <c r="D6729" s="97">
        <f>VLOOKUP(A6729,emop0321!D:E,2,0)</f>
        <v>2922.45</v>
      </c>
      <c r="E6729" s="98"/>
      <c r="F6729" s="98"/>
    </row>
    <row r="6730" ht="11.25" customHeight="1">
      <c r="A6730" s="95" t="s">
        <v>13627</v>
      </c>
      <c r="B6730" s="96" t="s">
        <v>13628</v>
      </c>
      <c r="C6730" s="95" t="s">
        <v>282</v>
      </c>
      <c r="D6730" s="97">
        <f>VLOOKUP(A6730,emop0321!D:E,2,0)</f>
        <v>908.77</v>
      </c>
      <c r="E6730" s="98"/>
      <c r="F6730" s="98"/>
    </row>
    <row r="6731" ht="11.25" customHeight="1">
      <c r="A6731" s="95" t="s">
        <v>13629</v>
      </c>
      <c r="B6731" s="96" t="s">
        <v>13630</v>
      </c>
      <c r="C6731" s="95" t="s">
        <v>361</v>
      </c>
      <c r="D6731" s="97">
        <f>VLOOKUP(A6731,emop0321!D:E,2,0)</f>
        <v>146.04</v>
      </c>
      <c r="E6731" s="98"/>
      <c r="F6731" s="98"/>
    </row>
    <row r="6732" ht="11.25" customHeight="1">
      <c r="A6732" s="95" t="s">
        <v>13631</v>
      </c>
      <c r="B6732" s="96" t="s">
        <v>13632</v>
      </c>
      <c r="C6732" s="95" t="s">
        <v>992</v>
      </c>
      <c r="D6732" s="97">
        <f>VLOOKUP(A6732,emop0321!D:E,2,0)</f>
        <v>264.31</v>
      </c>
      <c r="E6732" s="98"/>
      <c r="F6732" s="98"/>
    </row>
    <row r="6733" ht="11.25" customHeight="1">
      <c r="A6733" s="95" t="s">
        <v>13633</v>
      </c>
      <c r="B6733" s="96" t="s">
        <v>13634</v>
      </c>
      <c r="C6733" s="95" t="s">
        <v>992</v>
      </c>
      <c r="D6733" s="97">
        <f>VLOOKUP(A6733,emop0321!D:E,2,0)</f>
        <v>441.92</v>
      </c>
      <c r="E6733" s="98"/>
      <c r="F6733" s="98"/>
    </row>
    <row r="6734" ht="11.25" customHeight="1">
      <c r="A6734" s="95" t="s">
        <v>13635</v>
      </c>
      <c r="B6734" s="96" t="s">
        <v>13636</v>
      </c>
      <c r="C6734" s="95" t="s">
        <v>282</v>
      </c>
      <c r="D6734" s="97">
        <f>VLOOKUP(A6734,emop0321!D:E,2,0)</f>
        <v>135.33</v>
      </c>
      <c r="E6734" s="98"/>
      <c r="F6734" s="98"/>
    </row>
    <row r="6735" ht="11.25" customHeight="1">
      <c r="A6735" s="95" t="s">
        <v>13637</v>
      </c>
      <c r="B6735" s="96" t="s">
        <v>13638</v>
      </c>
      <c r="C6735" s="95" t="s">
        <v>992</v>
      </c>
      <c r="D6735" s="97">
        <f>VLOOKUP(A6735,emop0321!D:E,2,0)</f>
        <v>247.18</v>
      </c>
      <c r="E6735" s="98"/>
      <c r="F6735" s="98"/>
    </row>
    <row r="6736" ht="11.25" customHeight="1">
      <c r="A6736" s="95" t="s">
        <v>13639</v>
      </c>
      <c r="B6736" s="96" t="s">
        <v>13640</v>
      </c>
      <c r="C6736" s="95" t="s">
        <v>992</v>
      </c>
      <c r="D6736" s="97">
        <f>VLOOKUP(A6736,emop0321!D:E,2,0)</f>
        <v>203.37</v>
      </c>
      <c r="E6736" s="98"/>
      <c r="F6736" s="98"/>
    </row>
    <row r="6737" ht="11.25" customHeight="1">
      <c r="A6737" s="95" t="s">
        <v>13641</v>
      </c>
      <c r="B6737" s="96" t="s">
        <v>13642</v>
      </c>
      <c r="C6737" s="95" t="s">
        <v>282</v>
      </c>
      <c r="D6737" s="97">
        <f>VLOOKUP(A6737,emop0321!D:E,2,0)</f>
        <v>1339.42</v>
      </c>
      <c r="E6737" s="98"/>
      <c r="F6737" s="98"/>
    </row>
    <row r="6738" ht="11.25" customHeight="1">
      <c r="A6738" s="95" t="s">
        <v>13643</v>
      </c>
      <c r="B6738" s="96" t="s">
        <v>13644</v>
      </c>
      <c r="C6738" s="95" t="s">
        <v>282</v>
      </c>
      <c r="D6738" s="97">
        <f>VLOOKUP(A6738,emop0321!D:E,2,0)</f>
        <v>1560.91</v>
      </c>
      <c r="E6738" s="98"/>
      <c r="F6738" s="98"/>
    </row>
    <row r="6739" ht="11.25" customHeight="1">
      <c r="A6739" s="95" t="s">
        <v>13645</v>
      </c>
      <c r="B6739" s="96" t="s">
        <v>13646</v>
      </c>
      <c r="C6739" s="95" t="s">
        <v>282</v>
      </c>
      <c r="D6739" s="97">
        <f>VLOOKUP(A6739,emop0321!D:E,2,0)</f>
        <v>899.53</v>
      </c>
      <c r="E6739" s="98"/>
      <c r="F6739" s="98"/>
    </row>
    <row r="6740" ht="11.25" customHeight="1">
      <c r="A6740" s="95" t="s">
        <v>13647</v>
      </c>
      <c r="B6740" s="96" t="s">
        <v>13648</v>
      </c>
      <c r="C6740" s="95" t="s">
        <v>361</v>
      </c>
      <c r="D6740" s="97">
        <f>VLOOKUP(A6740,emop0321!D:E,2,0)</f>
        <v>71.45</v>
      </c>
      <c r="E6740" s="98"/>
      <c r="F6740" s="98"/>
    </row>
    <row r="6741" ht="11.25" customHeight="1">
      <c r="A6741" s="95" t="s">
        <v>13649</v>
      </c>
      <c r="B6741" s="96" t="s">
        <v>13650</v>
      </c>
      <c r="C6741" s="95" t="s">
        <v>361</v>
      </c>
      <c r="D6741" s="97">
        <f>VLOOKUP(A6741,emop0321!D:E,2,0)</f>
        <v>78.85</v>
      </c>
      <c r="E6741" s="98"/>
      <c r="F6741" s="98"/>
    </row>
    <row r="6742" ht="11.25" customHeight="1">
      <c r="A6742" s="95" t="s">
        <v>13651</v>
      </c>
      <c r="B6742" s="96" t="s">
        <v>13652</v>
      </c>
      <c r="C6742" s="95" t="s">
        <v>361</v>
      </c>
      <c r="D6742" s="97">
        <f>VLOOKUP(A6742,emop0321!D:E,2,0)</f>
        <v>86</v>
      </c>
      <c r="E6742" s="98"/>
      <c r="F6742" s="98"/>
    </row>
    <row r="6743" ht="11.25" customHeight="1">
      <c r="A6743" s="95" t="s">
        <v>13653</v>
      </c>
      <c r="B6743" s="96" t="s">
        <v>13654</v>
      </c>
      <c r="C6743" s="95" t="s">
        <v>361</v>
      </c>
      <c r="D6743" s="97">
        <f>VLOOKUP(A6743,emop0321!D:E,2,0)</f>
        <v>61.97</v>
      </c>
      <c r="E6743" s="98"/>
      <c r="F6743" s="98"/>
    </row>
    <row r="6744" ht="11.25" customHeight="1">
      <c r="A6744" s="95" t="s">
        <v>13655</v>
      </c>
      <c r="B6744" s="96" t="s">
        <v>13656</v>
      </c>
      <c r="C6744" s="95" t="s">
        <v>361</v>
      </c>
      <c r="D6744" s="97">
        <f>VLOOKUP(A6744,emop0321!D:E,2,0)</f>
        <v>62.27</v>
      </c>
      <c r="E6744" s="98"/>
      <c r="F6744" s="98"/>
    </row>
    <row r="6745" ht="11.25" customHeight="1">
      <c r="A6745" s="95" t="s">
        <v>13657</v>
      </c>
      <c r="B6745" s="96" t="s">
        <v>13658</v>
      </c>
      <c r="C6745" s="95" t="s">
        <v>361</v>
      </c>
      <c r="D6745" s="97">
        <f>VLOOKUP(A6745,emop0321!D:E,2,0)</f>
        <v>18.8</v>
      </c>
      <c r="E6745" s="98"/>
      <c r="F6745" s="98"/>
    </row>
    <row r="6746" ht="11.25" customHeight="1">
      <c r="A6746" s="95" t="s">
        <v>13659</v>
      </c>
      <c r="B6746" s="96" t="s">
        <v>13660</v>
      </c>
      <c r="C6746" s="95" t="s">
        <v>361</v>
      </c>
      <c r="D6746" s="97">
        <f>VLOOKUP(A6746,emop0321!D:E,2,0)</f>
        <v>36.88</v>
      </c>
      <c r="E6746" s="98"/>
      <c r="F6746" s="98"/>
    </row>
    <row r="6747" ht="11.25" customHeight="1">
      <c r="A6747" s="95" t="s">
        <v>13661</v>
      </c>
      <c r="B6747" s="96" t="s">
        <v>13662</v>
      </c>
      <c r="C6747" s="95" t="s">
        <v>361</v>
      </c>
      <c r="D6747" s="97">
        <f>VLOOKUP(A6747,emop0321!D:E,2,0)</f>
        <v>39.26</v>
      </c>
      <c r="E6747" s="98"/>
      <c r="F6747" s="98"/>
    </row>
    <row r="6748" ht="11.25" customHeight="1">
      <c r="A6748" s="95" t="s">
        <v>13663</v>
      </c>
      <c r="B6748" s="96" t="s">
        <v>13664</v>
      </c>
      <c r="C6748" s="95" t="s">
        <v>361</v>
      </c>
      <c r="D6748" s="97">
        <f>VLOOKUP(A6748,emop0321!D:E,2,0)</f>
        <v>31.8</v>
      </c>
      <c r="E6748" s="98"/>
      <c r="F6748" s="98"/>
    </row>
    <row r="6749" ht="11.25" customHeight="1">
      <c r="A6749" s="95" t="s">
        <v>13665</v>
      </c>
      <c r="B6749" s="96" t="s">
        <v>13666</v>
      </c>
      <c r="C6749" s="95" t="s">
        <v>361</v>
      </c>
      <c r="D6749" s="97">
        <f>VLOOKUP(A6749,emop0321!D:E,2,0)</f>
        <v>8.12</v>
      </c>
      <c r="E6749" s="98"/>
      <c r="F6749" s="98"/>
    </row>
    <row r="6750" ht="11.25" customHeight="1">
      <c r="A6750" s="95" t="s">
        <v>13667</v>
      </c>
      <c r="B6750" s="96" t="s">
        <v>13668</v>
      </c>
      <c r="C6750" s="95" t="s">
        <v>361</v>
      </c>
      <c r="D6750" s="97">
        <f>VLOOKUP(A6750,emop0321!D:E,2,0)</f>
        <v>46.28</v>
      </c>
      <c r="E6750" s="98"/>
      <c r="F6750" s="98"/>
    </row>
    <row r="6751" ht="11.25" customHeight="1">
      <c r="A6751" s="95" t="s">
        <v>13669</v>
      </c>
      <c r="B6751" s="96" t="s">
        <v>13670</v>
      </c>
      <c r="C6751" s="95" t="s">
        <v>361</v>
      </c>
      <c r="D6751" s="97">
        <f>VLOOKUP(A6751,emop0321!D:E,2,0)</f>
        <v>57.62</v>
      </c>
      <c r="E6751" s="98"/>
      <c r="F6751" s="98"/>
    </row>
    <row r="6752" ht="11.25" customHeight="1">
      <c r="A6752" s="95" t="s">
        <v>13671</v>
      </c>
      <c r="B6752" s="96" t="s">
        <v>13672</v>
      </c>
      <c r="C6752" s="95" t="s">
        <v>992</v>
      </c>
      <c r="D6752" s="97">
        <f>VLOOKUP(A6752,emop0321!D:E,2,0)</f>
        <v>574.72</v>
      </c>
      <c r="E6752" s="98"/>
      <c r="F6752" s="98"/>
    </row>
    <row r="6753" ht="11.25" customHeight="1">
      <c r="A6753" s="95" t="s">
        <v>13673</v>
      </c>
      <c r="B6753" s="96" t="s">
        <v>13674</v>
      </c>
      <c r="C6753" s="95" t="s">
        <v>992</v>
      </c>
      <c r="D6753" s="97">
        <f>VLOOKUP(A6753,emop0321!D:E,2,0)</f>
        <v>766.72</v>
      </c>
      <c r="E6753" s="98"/>
      <c r="F6753" s="98"/>
    </row>
    <row r="6754" ht="11.25" customHeight="1">
      <c r="A6754" s="95" t="s">
        <v>13675</v>
      </c>
      <c r="B6754" s="96" t="s">
        <v>13676</v>
      </c>
      <c r="C6754" s="95" t="s">
        <v>992</v>
      </c>
      <c r="D6754" s="97">
        <f>VLOOKUP(A6754,emop0321!D:E,2,0)</f>
        <v>670.72</v>
      </c>
      <c r="E6754" s="98"/>
      <c r="F6754" s="98"/>
    </row>
    <row r="6755" ht="11.25" customHeight="1">
      <c r="A6755" s="95" t="s">
        <v>121</v>
      </c>
      <c r="B6755" s="96" t="s">
        <v>13677</v>
      </c>
      <c r="C6755" s="95" t="s">
        <v>992</v>
      </c>
      <c r="D6755" s="97">
        <f>VLOOKUP(A6755,emop0321!D:E,2,0)</f>
        <v>748.61</v>
      </c>
      <c r="E6755" s="98"/>
      <c r="F6755" s="98"/>
    </row>
    <row r="6756" ht="11.25" customHeight="1">
      <c r="A6756" s="95" t="s">
        <v>13678</v>
      </c>
      <c r="B6756" s="96" t="s">
        <v>13679</v>
      </c>
      <c r="C6756" s="95" t="s">
        <v>992</v>
      </c>
      <c r="D6756" s="97">
        <f>VLOOKUP(A6756,emop0321!D:E,2,0)</f>
        <v>508.61</v>
      </c>
      <c r="E6756" s="98"/>
      <c r="F6756" s="98"/>
    </row>
    <row r="6757" ht="11.25" customHeight="1">
      <c r="A6757" s="95" t="s">
        <v>13680</v>
      </c>
      <c r="B6757" s="96" t="s">
        <v>13681</v>
      </c>
      <c r="C6757" s="95" t="s">
        <v>992</v>
      </c>
      <c r="D6757" s="97">
        <f>VLOOKUP(A6757,emop0321!D:E,2,0)</f>
        <v>706.82</v>
      </c>
      <c r="E6757" s="98"/>
      <c r="F6757" s="98"/>
    </row>
    <row r="6758" ht="11.25" customHeight="1">
      <c r="A6758" s="95" t="s">
        <v>13682</v>
      </c>
      <c r="B6758" s="96" t="s">
        <v>13683</v>
      </c>
      <c r="C6758" s="95" t="s">
        <v>992</v>
      </c>
      <c r="D6758" s="97">
        <f>VLOOKUP(A6758,emop0321!D:E,2,0)</f>
        <v>458.11</v>
      </c>
      <c r="E6758" s="98"/>
      <c r="F6758" s="98"/>
    </row>
    <row r="6759" ht="11.25" customHeight="1">
      <c r="A6759" s="95" t="s">
        <v>13684</v>
      </c>
      <c r="B6759" s="96" t="s">
        <v>13685</v>
      </c>
      <c r="C6759" s="95" t="s">
        <v>992</v>
      </c>
      <c r="D6759" s="97">
        <f>VLOOKUP(A6759,emop0321!D:E,2,0)</f>
        <v>1521.25</v>
      </c>
      <c r="E6759" s="98"/>
      <c r="F6759" s="98"/>
    </row>
    <row r="6760" ht="11.25" customHeight="1">
      <c r="A6760" s="95" t="s">
        <v>13686</v>
      </c>
      <c r="B6760" s="96" t="s">
        <v>13687</v>
      </c>
      <c r="C6760" s="95" t="s">
        <v>992</v>
      </c>
      <c r="D6760" s="97">
        <f>VLOOKUP(A6760,emop0321!D:E,2,0)</f>
        <v>389.19</v>
      </c>
      <c r="E6760" s="98"/>
      <c r="F6760" s="98"/>
    </row>
    <row r="6761" ht="11.25" customHeight="1">
      <c r="A6761" s="95" t="s">
        <v>13688</v>
      </c>
      <c r="B6761" s="96" t="s">
        <v>13689</v>
      </c>
      <c r="C6761" s="95" t="s">
        <v>361</v>
      </c>
      <c r="D6761" s="97">
        <f>VLOOKUP(A6761,emop0321!D:E,2,0)</f>
        <v>14.9</v>
      </c>
      <c r="E6761" s="98"/>
      <c r="F6761" s="98"/>
    </row>
    <row r="6762" ht="11.25" customHeight="1">
      <c r="A6762" s="95" t="s">
        <v>13690</v>
      </c>
      <c r="B6762" s="96" t="s">
        <v>13691</v>
      </c>
      <c r="C6762" s="95" t="s">
        <v>361</v>
      </c>
      <c r="D6762" s="97">
        <f>VLOOKUP(A6762,emop0321!D:E,2,0)</f>
        <v>22.2</v>
      </c>
      <c r="E6762" s="98"/>
      <c r="F6762" s="98"/>
    </row>
    <row r="6763" ht="11.25" customHeight="1">
      <c r="A6763" s="95" t="s">
        <v>13692</v>
      </c>
      <c r="B6763" s="96" t="s">
        <v>13693</v>
      </c>
      <c r="C6763" s="95" t="s">
        <v>361</v>
      </c>
      <c r="D6763" s="97">
        <f>VLOOKUP(A6763,emop0321!D:E,2,0)</f>
        <v>28.9</v>
      </c>
      <c r="E6763" s="98"/>
      <c r="F6763" s="98"/>
    </row>
    <row r="6764" ht="11.25" customHeight="1">
      <c r="A6764" s="95" t="s">
        <v>13694</v>
      </c>
      <c r="B6764" s="96" t="s">
        <v>13695</v>
      </c>
      <c r="C6764" s="95" t="s">
        <v>992</v>
      </c>
      <c r="D6764" s="97">
        <f>VLOOKUP(A6764,emop0321!D:E,2,0)</f>
        <v>20.24</v>
      </c>
      <c r="E6764" s="98"/>
      <c r="F6764" s="98"/>
    </row>
    <row r="6765" ht="11.25" customHeight="1">
      <c r="A6765" s="95" t="s">
        <v>13696</v>
      </c>
      <c r="B6765" s="96" t="s">
        <v>13697</v>
      </c>
      <c r="C6765" s="95" t="s">
        <v>992</v>
      </c>
      <c r="D6765" s="97">
        <f>VLOOKUP(A6765,emop0321!D:E,2,0)</f>
        <v>26.63</v>
      </c>
      <c r="E6765" s="98"/>
      <c r="F6765" s="98"/>
    </row>
    <row r="6766" ht="11.25" customHeight="1">
      <c r="A6766" s="95" t="s">
        <v>13698</v>
      </c>
      <c r="B6766" s="96" t="s">
        <v>13699</v>
      </c>
      <c r="C6766" s="95" t="s">
        <v>992</v>
      </c>
      <c r="D6766" s="97">
        <f>VLOOKUP(A6766,emop0321!D:E,2,0)</f>
        <v>38.15</v>
      </c>
      <c r="E6766" s="98"/>
      <c r="F6766" s="98"/>
    </row>
    <row r="6767" ht="11.25" customHeight="1">
      <c r="A6767" s="95" t="s">
        <v>13700</v>
      </c>
      <c r="B6767" s="96" t="s">
        <v>13701</v>
      </c>
      <c r="C6767" s="95" t="s">
        <v>992</v>
      </c>
      <c r="D6767" s="97">
        <f>VLOOKUP(A6767,emop0321!D:E,2,0)</f>
        <v>60.61</v>
      </c>
      <c r="E6767" s="98"/>
      <c r="F6767" s="98"/>
    </row>
    <row r="6768" ht="11.25" customHeight="1">
      <c r="A6768" s="95" t="s">
        <v>13702</v>
      </c>
      <c r="B6768" s="96" t="s">
        <v>13703</v>
      </c>
      <c r="C6768" s="95" t="s">
        <v>992</v>
      </c>
      <c r="D6768" s="97">
        <f>VLOOKUP(A6768,emop0321!D:E,2,0)</f>
        <v>65.98</v>
      </c>
      <c r="E6768" s="98"/>
      <c r="F6768" s="98"/>
    </row>
    <row r="6769" ht="11.25" customHeight="1">
      <c r="A6769" s="95" t="s">
        <v>13704</v>
      </c>
      <c r="B6769" s="96" t="s">
        <v>13705</v>
      </c>
      <c r="C6769" s="95" t="s">
        <v>992</v>
      </c>
      <c r="D6769" s="97">
        <f>VLOOKUP(A6769,emop0321!D:E,2,0)</f>
        <v>36.5</v>
      </c>
      <c r="E6769" s="98"/>
      <c r="F6769" s="98"/>
    </row>
    <row r="6770" ht="11.25" customHeight="1">
      <c r="A6770" s="95" t="s">
        <v>13706</v>
      </c>
      <c r="B6770" s="96" t="s">
        <v>13707</v>
      </c>
      <c r="C6770" s="95" t="s">
        <v>992</v>
      </c>
      <c r="D6770" s="97">
        <f>VLOOKUP(A6770,emop0321!D:E,2,0)</f>
        <v>42.33</v>
      </c>
      <c r="E6770" s="98"/>
      <c r="F6770" s="98"/>
    </row>
    <row r="6771" ht="11.25" customHeight="1">
      <c r="A6771" s="95" t="s">
        <v>13708</v>
      </c>
      <c r="B6771" s="96" t="s">
        <v>13709</v>
      </c>
      <c r="C6771" s="95" t="s">
        <v>282</v>
      </c>
      <c r="D6771" s="97">
        <f>VLOOKUP(A6771,emop0321!D:E,2,0)</f>
        <v>28.5</v>
      </c>
      <c r="E6771" s="98"/>
      <c r="F6771" s="98"/>
    </row>
    <row r="6772" ht="11.25" customHeight="1">
      <c r="A6772" s="95" t="s">
        <v>13710</v>
      </c>
      <c r="B6772" s="96" t="s">
        <v>13711</v>
      </c>
      <c r="C6772" s="95" t="s">
        <v>361</v>
      </c>
      <c r="D6772" s="97">
        <f>VLOOKUP(A6772,emop0321!D:E,2,0)</f>
        <v>11.96</v>
      </c>
      <c r="E6772" s="98"/>
      <c r="F6772" s="98"/>
    </row>
    <row r="6773" ht="11.25" customHeight="1">
      <c r="A6773" s="95" t="s">
        <v>13712</v>
      </c>
      <c r="B6773" s="96" t="s">
        <v>13713</v>
      </c>
      <c r="C6773" s="95" t="s">
        <v>361</v>
      </c>
      <c r="D6773" s="97">
        <f>VLOOKUP(A6773,emop0321!D:E,2,0)</f>
        <v>14.93</v>
      </c>
      <c r="E6773" s="98"/>
      <c r="F6773" s="98"/>
    </row>
    <row r="6774" ht="11.25" customHeight="1">
      <c r="A6774" s="95" t="s">
        <v>13714</v>
      </c>
      <c r="B6774" s="96" t="s">
        <v>13715</v>
      </c>
      <c r="C6774" s="95" t="s">
        <v>361</v>
      </c>
      <c r="D6774" s="97">
        <f>VLOOKUP(A6774,emop0321!D:E,2,0)</f>
        <v>41.81</v>
      </c>
      <c r="E6774" s="98"/>
      <c r="F6774" s="98"/>
    </row>
    <row r="6775" ht="11.25" customHeight="1">
      <c r="A6775" s="95" t="s">
        <v>13716</v>
      </c>
      <c r="B6775" s="96" t="s">
        <v>13717</v>
      </c>
      <c r="C6775" s="95" t="s">
        <v>361</v>
      </c>
      <c r="D6775" s="97">
        <f>VLOOKUP(A6775,emop0321!D:E,2,0)</f>
        <v>52.87</v>
      </c>
      <c r="E6775" s="98"/>
      <c r="F6775" s="98"/>
    </row>
    <row r="6776" ht="11.25" customHeight="1">
      <c r="A6776" s="95" t="s">
        <v>13718</v>
      </c>
      <c r="B6776" s="96" t="s">
        <v>13719</v>
      </c>
      <c r="C6776" s="95" t="s">
        <v>282</v>
      </c>
      <c r="D6776" s="97">
        <f>VLOOKUP(A6776,emop0321!D:E,2,0)</f>
        <v>557.89</v>
      </c>
      <c r="E6776" s="98"/>
      <c r="F6776" s="98"/>
    </row>
    <row r="6777" ht="11.25" customHeight="1">
      <c r="A6777" s="95" t="s">
        <v>13720</v>
      </c>
      <c r="B6777" s="96" t="s">
        <v>13721</v>
      </c>
      <c r="C6777" s="95" t="s">
        <v>282</v>
      </c>
      <c r="D6777" s="97">
        <f>VLOOKUP(A6777,emop0321!D:E,2,0)</f>
        <v>181.95</v>
      </c>
      <c r="E6777" s="98"/>
      <c r="F6777" s="98"/>
    </row>
    <row r="6778" ht="11.25" customHeight="1">
      <c r="A6778" s="95" t="s">
        <v>13722</v>
      </c>
      <c r="B6778" s="96" t="s">
        <v>13723</v>
      </c>
      <c r="C6778" s="95" t="s">
        <v>282</v>
      </c>
      <c r="D6778" s="97">
        <f>VLOOKUP(A6778,emop0321!D:E,2,0)</f>
        <v>175.62</v>
      </c>
      <c r="E6778" s="98"/>
      <c r="F6778" s="98"/>
    </row>
    <row r="6779" ht="11.25" customHeight="1">
      <c r="A6779" s="95" t="s">
        <v>13724</v>
      </c>
      <c r="B6779" s="96" t="s">
        <v>13725</v>
      </c>
      <c r="C6779" s="95" t="s">
        <v>282</v>
      </c>
      <c r="D6779" s="97">
        <f>VLOOKUP(A6779,emop0321!D:E,2,0)</f>
        <v>509.29</v>
      </c>
      <c r="E6779" s="98"/>
      <c r="F6779" s="98"/>
    </row>
    <row r="6780" ht="11.25" customHeight="1">
      <c r="A6780" s="95" t="s">
        <v>13726</v>
      </c>
      <c r="B6780" s="96" t="s">
        <v>13727</v>
      </c>
      <c r="C6780" s="95" t="s">
        <v>282</v>
      </c>
      <c r="D6780" s="97">
        <f>VLOOKUP(A6780,emop0321!D:E,2,0)</f>
        <v>366.47</v>
      </c>
      <c r="E6780" s="98"/>
      <c r="F6780" s="98"/>
    </row>
    <row r="6781" ht="11.25" customHeight="1">
      <c r="A6781" s="95" t="s">
        <v>13728</v>
      </c>
      <c r="B6781" s="96" t="s">
        <v>13729</v>
      </c>
      <c r="C6781" s="95" t="s">
        <v>282</v>
      </c>
      <c r="D6781" s="97">
        <f>VLOOKUP(A6781,emop0321!D:E,2,0)</f>
        <v>128.45</v>
      </c>
      <c r="E6781" s="98"/>
      <c r="F6781" s="98"/>
    </row>
    <row r="6782" ht="11.25" customHeight="1">
      <c r="A6782" s="95" t="s">
        <v>112</v>
      </c>
      <c r="B6782" s="96" t="s">
        <v>13730</v>
      </c>
      <c r="C6782" s="95" t="s">
        <v>282</v>
      </c>
      <c r="D6782" s="97">
        <f>VLOOKUP(A6782,emop0321!D:E,2,0)</f>
        <v>171.81</v>
      </c>
      <c r="E6782" s="98"/>
      <c r="F6782" s="98"/>
    </row>
    <row r="6783" ht="11.25" customHeight="1">
      <c r="A6783" s="95" t="s">
        <v>241</v>
      </c>
      <c r="B6783" s="96" t="s">
        <v>13731</v>
      </c>
      <c r="C6783" s="95" t="s">
        <v>282</v>
      </c>
      <c r="D6783" s="97">
        <f>VLOOKUP(A6783,emop0321!D:E,2,0)</f>
        <v>148.38</v>
      </c>
      <c r="E6783" s="98"/>
      <c r="F6783" s="98"/>
    </row>
    <row r="6784" ht="11.25" customHeight="1">
      <c r="A6784" s="95" t="s">
        <v>13732</v>
      </c>
      <c r="B6784" s="96" t="s">
        <v>13733</v>
      </c>
      <c r="C6784" s="95" t="s">
        <v>282</v>
      </c>
      <c r="D6784" s="97">
        <f>VLOOKUP(A6784,emop0321!D:E,2,0)</f>
        <v>241.28</v>
      </c>
      <c r="E6784" s="98"/>
      <c r="F6784" s="98"/>
    </row>
    <row r="6785" ht="11.25" customHeight="1">
      <c r="A6785" s="95" t="s">
        <v>13734</v>
      </c>
      <c r="B6785" s="96" t="s">
        <v>13735</v>
      </c>
      <c r="C6785" s="95" t="s">
        <v>282</v>
      </c>
      <c r="D6785" s="97">
        <f>VLOOKUP(A6785,emop0321!D:E,2,0)</f>
        <v>61.18</v>
      </c>
      <c r="E6785" s="98"/>
      <c r="F6785" s="98"/>
    </row>
    <row r="6786" ht="11.25" customHeight="1">
      <c r="A6786" s="95" t="s">
        <v>13736</v>
      </c>
      <c r="B6786" s="96" t="s">
        <v>13737</v>
      </c>
      <c r="C6786" s="95" t="s">
        <v>282</v>
      </c>
      <c r="D6786" s="97">
        <f>VLOOKUP(A6786,emop0321!D:E,2,0)</f>
        <v>452.53</v>
      </c>
      <c r="E6786" s="98"/>
      <c r="F6786" s="98"/>
    </row>
    <row r="6787" ht="11.25" customHeight="1">
      <c r="A6787" s="95" t="s">
        <v>13738</v>
      </c>
      <c r="B6787" s="96" t="s">
        <v>13739</v>
      </c>
      <c r="C6787" s="95" t="s">
        <v>282</v>
      </c>
      <c r="D6787" s="97">
        <f>VLOOKUP(A6787,emop0321!D:E,2,0)</f>
        <v>320.19</v>
      </c>
      <c r="E6787" s="98"/>
      <c r="F6787" s="98"/>
    </row>
    <row r="6788" ht="11.25" customHeight="1">
      <c r="A6788" s="95" t="s">
        <v>13740</v>
      </c>
      <c r="B6788" s="96" t="s">
        <v>13741</v>
      </c>
      <c r="C6788" s="95" t="s">
        <v>282</v>
      </c>
      <c r="D6788" s="97">
        <f>VLOOKUP(A6788,emop0321!D:E,2,0)</f>
        <v>77.12</v>
      </c>
      <c r="E6788" s="98"/>
      <c r="F6788" s="98"/>
    </row>
    <row r="6789" ht="11.25" customHeight="1">
      <c r="A6789" s="95" t="s">
        <v>13742</v>
      </c>
      <c r="B6789" s="96" t="s">
        <v>13743</v>
      </c>
      <c r="C6789" s="95" t="s">
        <v>282</v>
      </c>
      <c r="D6789" s="97">
        <f>VLOOKUP(A6789,emop0321!D:E,2,0)</f>
        <v>241.28</v>
      </c>
      <c r="E6789" s="98"/>
      <c r="F6789" s="98"/>
    </row>
    <row r="6790" ht="11.25" customHeight="1">
      <c r="A6790" s="95" t="s">
        <v>13744</v>
      </c>
      <c r="B6790" s="96" t="s">
        <v>13745</v>
      </c>
      <c r="C6790" s="95" t="s">
        <v>282</v>
      </c>
      <c r="D6790" s="97">
        <f>VLOOKUP(A6790,emop0321!D:E,2,0)</f>
        <v>112.18</v>
      </c>
      <c r="E6790" s="98"/>
      <c r="F6790" s="98"/>
    </row>
    <row r="6791" ht="11.25" customHeight="1">
      <c r="A6791" s="95" t="s">
        <v>13746</v>
      </c>
      <c r="B6791" s="96" t="s">
        <v>13747</v>
      </c>
      <c r="C6791" s="95" t="s">
        <v>282</v>
      </c>
      <c r="D6791" s="97">
        <f>VLOOKUP(A6791,emop0321!D:E,2,0)</f>
        <v>46.05</v>
      </c>
      <c r="E6791" s="98"/>
      <c r="F6791" s="98"/>
    </row>
    <row r="6792" ht="11.25" customHeight="1">
      <c r="A6792" s="95" t="s">
        <v>13748</v>
      </c>
      <c r="B6792" s="96" t="s">
        <v>13749</v>
      </c>
      <c r="C6792" s="95" t="s">
        <v>282</v>
      </c>
      <c r="D6792" s="97">
        <f>VLOOKUP(A6792,emop0321!D:E,2,0)</f>
        <v>49.86</v>
      </c>
      <c r="E6792" s="98"/>
      <c r="F6792" s="98"/>
    </row>
    <row r="6793" ht="11.25" customHeight="1">
      <c r="A6793" s="95" t="s">
        <v>13750</v>
      </c>
      <c r="B6793" s="96" t="s">
        <v>13751</v>
      </c>
      <c r="C6793" s="95" t="s">
        <v>282</v>
      </c>
      <c r="D6793" s="97">
        <f>VLOOKUP(A6793,emop0321!D:E,2,0)</f>
        <v>66.24</v>
      </c>
      <c r="E6793" s="98"/>
      <c r="F6793" s="98"/>
    </row>
    <row r="6794" ht="11.25" customHeight="1">
      <c r="A6794" s="95" t="s">
        <v>13752</v>
      </c>
      <c r="B6794" s="96" t="s">
        <v>13753</v>
      </c>
      <c r="C6794" s="95" t="s">
        <v>282</v>
      </c>
      <c r="D6794" s="97">
        <f>VLOOKUP(A6794,emop0321!D:E,2,0)</f>
        <v>345.52</v>
      </c>
      <c r="E6794" s="98"/>
      <c r="F6794" s="98"/>
    </row>
    <row r="6795" ht="11.25" customHeight="1">
      <c r="A6795" s="95" t="s">
        <v>13754</v>
      </c>
      <c r="B6795" s="96" t="s">
        <v>13755</v>
      </c>
      <c r="C6795" s="95" t="s">
        <v>282</v>
      </c>
      <c r="D6795" s="97">
        <f>VLOOKUP(A6795,emop0321!D:E,2,0)</f>
        <v>373.45</v>
      </c>
      <c r="E6795" s="98"/>
      <c r="F6795" s="98"/>
    </row>
    <row r="6796" ht="11.25" customHeight="1">
      <c r="A6796" s="95" t="s">
        <v>13756</v>
      </c>
      <c r="B6796" s="96" t="s">
        <v>13757</v>
      </c>
      <c r="C6796" s="95" t="s">
        <v>282</v>
      </c>
      <c r="D6796" s="97">
        <f>VLOOKUP(A6796,emop0321!D:E,2,0)</f>
        <v>657.39</v>
      </c>
      <c r="E6796" s="98"/>
      <c r="F6796" s="98"/>
    </row>
    <row r="6797" ht="11.25" customHeight="1">
      <c r="A6797" s="95" t="s">
        <v>13758</v>
      </c>
      <c r="B6797" s="96" t="s">
        <v>13759</v>
      </c>
      <c r="C6797" s="95" t="s">
        <v>282</v>
      </c>
      <c r="D6797" s="97">
        <f>VLOOKUP(A6797,emop0321!D:E,2,0)</f>
        <v>694.91</v>
      </c>
      <c r="E6797" s="98"/>
      <c r="F6797" s="98"/>
    </row>
    <row r="6798" ht="11.25" customHeight="1">
      <c r="A6798" s="95" t="s">
        <v>13760</v>
      </c>
      <c r="B6798" s="96" t="s">
        <v>13761</v>
      </c>
      <c r="C6798" s="95" t="s">
        <v>282</v>
      </c>
      <c r="D6798" s="97">
        <f>VLOOKUP(A6798,emop0321!D:E,2,0)</f>
        <v>851.76</v>
      </c>
      <c r="E6798" s="98"/>
      <c r="F6798" s="98"/>
    </row>
    <row r="6799" ht="11.25" customHeight="1">
      <c r="A6799" s="95" t="s">
        <v>13762</v>
      </c>
      <c r="B6799" s="96" t="s">
        <v>13763</v>
      </c>
      <c r="C6799" s="95" t="s">
        <v>282</v>
      </c>
      <c r="D6799" s="97">
        <f>VLOOKUP(A6799,emop0321!D:E,2,0)</f>
        <v>27.3</v>
      </c>
      <c r="E6799" s="98"/>
      <c r="F6799" s="98"/>
    </row>
    <row r="6800" ht="11.25" customHeight="1">
      <c r="A6800" s="95" t="s">
        <v>13764</v>
      </c>
      <c r="B6800" s="96" t="s">
        <v>13765</v>
      </c>
      <c r="C6800" s="95" t="s">
        <v>282</v>
      </c>
      <c r="D6800" s="97">
        <f>VLOOKUP(A6800,emop0321!D:E,2,0)</f>
        <v>79.97</v>
      </c>
      <c r="E6800" s="98"/>
      <c r="F6800" s="98"/>
    </row>
    <row r="6801" ht="11.25" customHeight="1">
      <c r="A6801" s="95" t="s">
        <v>13766</v>
      </c>
      <c r="B6801" s="96" t="s">
        <v>13767</v>
      </c>
      <c r="C6801" s="95" t="s">
        <v>282</v>
      </c>
      <c r="D6801" s="97">
        <f>VLOOKUP(A6801,emop0321!D:E,2,0)</f>
        <v>93.3</v>
      </c>
      <c r="E6801" s="98"/>
      <c r="F6801" s="98"/>
    </row>
    <row r="6802" ht="11.25" customHeight="1">
      <c r="A6802" s="95" t="s">
        <v>13768</v>
      </c>
      <c r="B6802" s="96" t="s">
        <v>13769</v>
      </c>
      <c r="C6802" s="95" t="s">
        <v>282</v>
      </c>
      <c r="D6802" s="97">
        <f>VLOOKUP(A6802,emop0321!D:E,2,0)</f>
        <v>32.96</v>
      </c>
      <c r="E6802" s="98"/>
      <c r="F6802" s="98"/>
    </row>
    <row r="6803" ht="11.25" customHeight="1">
      <c r="A6803" s="95" t="s">
        <v>13770</v>
      </c>
      <c r="B6803" s="96" t="s">
        <v>13771</v>
      </c>
      <c r="C6803" s="95" t="s">
        <v>282</v>
      </c>
      <c r="D6803" s="97">
        <f>VLOOKUP(A6803,emop0321!D:E,2,0)</f>
        <v>229.34</v>
      </c>
      <c r="E6803" s="98"/>
      <c r="F6803" s="98"/>
    </row>
    <row r="6804" ht="11.25" customHeight="1">
      <c r="A6804" s="95" t="s">
        <v>13772</v>
      </c>
      <c r="B6804" s="96" t="s">
        <v>13773</v>
      </c>
      <c r="C6804" s="95" t="s">
        <v>282</v>
      </c>
      <c r="D6804" s="97">
        <f>VLOOKUP(A6804,emop0321!D:E,2,0)</f>
        <v>31.87</v>
      </c>
      <c r="E6804" s="98"/>
      <c r="F6804" s="98"/>
    </row>
    <row r="6805" ht="11.25" customHeight="1">
      <c r="A6805" s="95" t="s">
        <v>142</v>
      </c>
      <c r="B6805" s="96" t="s">
        <v>13774</v>
      </c>
      <c r="C6805" s="95" t="s">
        <v>282</v>
      </c>
      <c r="D6805" s="97">
        <f>VLOOKUP(A6805,emop0321!D:E,2,0)</f>
        <v>116.47</v>
      </c>
      <c r="E6805" s="98"/>
      <c r="F6805" s="98"/>
    </row>
    <row r="6806" ht="11.25" customHeight="1">
      <c r="A6806" s="95" t="s">
        <v>13775</v>
      </c>
      <c r="B6806" s="96" t="s">
        <v>13776</v>
      </c>
      <c r="C6806" s="95" t="s">
        <v>282</v>
      </c>
      <c r="D6806" s="97">
        <f>VLOOKUP(A6806,emop0321!D:E,2,0)</f>
        <v>206.6</v>
      </c>
      <c r="E6806" s="98"/>
      <c r="F6806" s="98"/>
    </row>
    <row r="6807" ht="11.25" customHeight="1">
      <c r="A6807" s="95" t="s">
        <v>13777</v>
      </c>
      <c r="B6807" s="96" t="s">
        <v>13778</v>
      </c>
      <c r="C6807" s="95" t="s">
        <v>282</v>
      </c>
      <c r="D6807" s="97">
        <f>VLOOKUP(A6807,emop0321!D:E,2,0)</f>
        <v>328.93</v>
      </c>
      <c r="E6807" s="98"/>
      <c r="F6807" s="98"/>
    </row>
    <row r="6808" ht="11.25" customHeight="1">
      <c r="A6808" s="95" t="s">
        <v>13779</v>
      </c>
      <c r="B6808" s="96" t="s">
        <v>13780</v>
      </c>
      <c r="C6808" s="95" t="s">
        <v>282</v>
      </c>
      <c r="D6808" s="97">
        <f>VLOOKUP(A6808,emop0321!D:E,2,0)</f>
        <v>146.04</v>
      </c>
      <c r="E6808" s="98"/>
      <c r="F6808" s="98"/>
    </row>
    <row r="6809" ht="11.25" customHeight="1">
      <c r="A6809" s="95" t="s">
        <v>115</v>
      </c>
      <c r="B6809" s="96" t="s">
        <v>13781</v>
      </c>
      <c r="C6809" s="95" t="s">
        <v>282</v>
      </c>
      <c r="D6809" s="97">
        <f>VLOOKUP(A6809,emop0321!D:E,2,0)</f>
        <v>182.83</v>
      </c>
      <c r="E6809" s="98"/>
      <c r="F6809" s="98"/>
    </row>
    <row r="6810" ht="11.25" customHeight="1">
      <c r="A6810" s="95" t="s">
        <v>13782</v>
      </c>
      <c r="B6810" s="96" t="s">
        <v>13783</v>
      </c>
      <c r="C6810" s="95" t="s">
        <v>282</v>
      </c>
      <c r="D6810" s="97">
        <f>VLOOKUP(A6810,emop0321!D:E,2,0)</f>
        <v>244.73</v>
      </c>
      <c r="E6810" s="98"/>
      <c r="F6810" s="98"/>
    </row>
    <row r="6811" ht="11.25" customHeight="1">
      <c r="A6811" s="95" t="s">
        <v>13784</v>
      </c>
      <c r="B6811" s="96" t="s">
        <v>13785</v>
      </c>
      <c r="C6811" s="95" t="s">
        <v>282</v>
      </c>
      <c r="D6811" s="97">
        <f>VLOOKUP(A6811,emop0321!D:E,2,0)</f>
        <v>404.6</v>
      </c>
      <c r="E6811" s="98"/>
      <c r="F6811" s="98"/>
    </row>
    <row r="6812" ht="11.25" customHeight="1">
      <c r="A6812" s="95" t="s">
        <v>13786</v>
      </c>
      <c r="B6812" s="96" t="s">
        <v>13787</v>
      </c>
      <c r="C6812" s="95" t="s">
        <v>282</v>
      </c>
      <c r="D6812" s="97">
        <f>VLOOKUP(A6812,emop0321!D:E,2,0)</f>
        <v>534.23</v>
      </c>
      <c r="E6812" s="98"/>
      <c r="F6812" s="98"/>
    </row>
    <row r="6813" ht="11.25" customHeight="1">
      <c r="A6813" s="95" t="s">
        <v>13788</v>
      </c>
      <c r="B6813" s="96" t="s">
        <v>13789</v>
      </c>
      <c r="C6813" s="95" t="s">
        <v>282</v>
      </c>
      <c r="D6813" s="97">
        <f>VLOOKUP(A6813,emop0321!D:E,2,0)</f>
        <v>861.27</v>
      </c>
      <c r="E6813" s="98"/>
      <c r="F6813" s="98"/>
    </row>
    <row r="6814" ht="11.25" customHeight="1">
      <c r="A6814" s="95" t="s">
        <v>13790</v>
      </c>
      <c r="B6814" s="96" t="s">
        <v>13791</v>
      </c>
      <c r="C6814" s="95" t="s">
        <v>282</v>
      </c>
      <c r="D6814" s="97">
        <f>VLOOKUP(A6814,emop0321!D:E,2,0)</f>
        <v>195.69</v>
      </c>
      <c r="E6814" s="98"/>
      <c r="F6814" s="98"/>
    </row>
    <row r="6815" ht="11.25" customHeight="1">
      <c r="A6815" s="95" t="s">
        <v>13792</v>
      </c>
      <c r="B6815" s="96" t="s">
        <v>13793</v>
      </c>
      <c r="C6815" s="95" t="s">
        <v>282</v>
      </c>
      <c r="D6815" s="97">
        <f>VLOOKUP(A6815,emop0321!D:E,2,0)</f>
        <v>117.64</v>
      </c>
      <c r="E6815" s="98"/>
      <c r="F6815" s="98"/>
    </row>
    <row r="6816" ht="11.25" customHeight="1">
      <c r="A6816" s="95" t="s">
        <v>127</v>
      </c>
      <c r="B6816" s="96" t="s">
        <v>13794</v>
      </c>
      <c r="C6816" s="95" t="s">
        <v>282</v>
      </c>
      <c r="D6816" s="97">
        <f>VLOOKUP(A6816,emop0321!D:E,2,0)</f>
        <v>170.36</v>
      </c>
      <c r="E6816" s="98"/>
      <c r="F6816" s="98"/>
    </row>
    <row r="6817" ht="11.25" customHeight="1">
      <c r="A6817" s="95" t="s">
        <v>13795</v>
      </c>
      <c r="B6817" s="96" t="s">
        <v>13796</v>
      </c>
      <c r="C6817" s="95" t="s">
        <v>282</v>
      </c>
      <c r="D6817" s="97">
        <f>VLOOKUP(A6817,emop0321!D:E,2,0)</f>
        <v>308.79</v>
      </c>
      <c r="E6817" s="98"/>
      <c r="F6817" s="98"/>
    </row>
    <row r="6818" ht="11.25" customHeight="1">
      <c r="A6818" s="95" t="s">
        <v>13797</v>
      </c>
      <c r="B6818" s="96" t="s">
        <v>13798</v>
      </c>
      <c r="C6818" s="95" t="s">
        <v>282</v>
      </c>
      <c r="D6818" s="97">
        <f>VLOOKUP(A6818,emop0321!D:E,2,0)</f>
        <v>162.12</v>
      </c>
      <c r="E6818" s="98"/>
      <c r="F6818" s="98"/>
    </row>
    <row r="6819" ht="11.25" customHeight="1">
      <c r="A6819" s="95" t="s">
        <v>13799</v>
      </c>
      <c r="B6819" s="96" t="s">
        <v>13800</v>
      </c>
      <c r="C6819" s="95" t="s">
        <v>282</v>
      </c>
      <c r="D6819" s="97">
        <f>VLOOKUP(A6819,emop0321!D:E,2,0)</f>
        <v>162.12</v>
      </c>
      <c r="E6819" s="98"/>
      <c r="F6819" s="98"/>
    </row>
    <row r="6820" ht="11.25" customHeight="1">
      <c r="A6820" s="95" t="s">
        <v>13801</v>
      </c>
      <c r="B6820" s="96" t="s">
        <v>13802</v>
      </c>
      <c r="C6820" s="95" t="s">
        <v>282</v>
      </c>
      <c r="D6820" s="97">
        <f>VLOOKUP(A6820,emop0321!D:E,2,0)</f>
        <v>25.46</v>
      </c>
      <c r="E6820" s="98"/>
      <c r="F6820" s="98"/>
    </row>
    <row r="6821" ht="11.25" customHeight="1">
      <c r="A6821" s="95" t="s">
        <v>13803</v>
      </c>
      <c r="B6821" s="96" t="s">
        <v>13804</v>
      </c>
      <c r="C6821" s="95" t="s">
        <v>282</v>
      </c>
      <c r="D6821" s="97">
        <f>VLOOKUP(A6821,emop0321!D:E,2,0)</f>
        <v>231.59</v>
      </c>
      <c r="E6821" s="98"/>
      <c r="F6821" s="98"/>
    </row>
    <row r="6822" ht="11.25" customHeight="1">
      <c r="A6822" s="95" t="s">
        <v>13805</v>
      </c>
      <c r="B6822" s="96" t="s">
        <v>13806</v>
      </c>
      <c r="C6822" s="95" t="s">
        <v>282</v>
      </c>
      <c r="D6822" s="97">
        <f>VLOOKUP(A6822,emop0321!D:E,2,0)</f>
        <v>25.46</v>
      </c>
      <c r="E6822" s="98"/>
      <c r="F6822" s="98"/>
    </row>
    <row r="6823" ht="11.25" customHeight="1">
      <c r="A6823" s="95" t="s">
        <v>13807</v>
      </c>
      <c r="B6823" s="96" t="s">
        <v>13808</v>
      </c>
      <c r="C6823" s="95" t="s">
        <v>282</v>
      </c>
      <c r="D6823" s="97">
        <f>VLOOKUP(A6823,emop0321!D:E,2,0)</f>
        <v>231.59</v>
      </c>
      <c r="E6823" s="98"/>
      <c r="F6823" s="98"/>
    </row>
    <row r="6824" ht="11.25" customHeight="1">
      <c r="A6824" s="95" t="s">
        <v>13809</v>
      </c>
      <c r="B6824" s="96" t="s">
        <v>13810</v>
      </c>
      <c r="C6824" s="95" t="s">
        <v>282</v>
      </c>
      <c r="D6824" s="97">
        <f>VLOOKUP(A6824,emop0321!D:E,2,0)</f>
        <v>101.2</v>
      </c>
      <c r="E6824" s="98"/>
      <c r="F6824" s="98"/>
    </row>
    <row r="6825" ht="11.25" customHeight="1">
      <c r="A6825" s="95" t="s">
        <v>13811</v>
      </c>
      <c r="B6825" s="96" t="s">
        <v>13812</v>
      </c>
      <c r="C6825" s="95" t="s">
        <v>282</v>
      </c>
      <c r="D6825" s="97">
        <f>VLOOKUP(A6825,emop0321!D:E,2,0)</f>
        <v>22.4</v>
      </c>
      <c r="E6825" s="98"/>
      <c r="F6825" s="98"/>
    </row>
    <row r="6826" ht="11.25" customHeight="1">
      <c r="A6826" s="95" t="s">
        <v>13813</v>
      </c>
      <c r="B6826" s="96" t="s">
        <v>13814</v>
      </c>
      <c r="C6826" s="95" t="s">
        <v>282</v>
      </c>
      <c r="D6826" s="97">
        <f>VLOOKUP(A6826,emop0321!D:E,2,0)</f>
        <v>6.58</v>
      </c>
      <c r="E6826" s="98"/>
      <c r="F6826" s="98"/>
    </row>
    <row r="6827" ht="11.25" customHeight="1">
      <c r="A6827" s="95" t="s">
        <v>13815</v>
      </c>
      <c r="B6827" s="96" t="s">
        <v>13816</v>
      </c>
      <c r="C6827" s="95" t="s">
        <v>282</v>
      </c>
      <c r="D6827" s="97">
        <f>VLOOKUP(A6827,emop0321!D:E,2,0)</f>
        <v>8.29</v>
      </c>
      <c r="E6827" s="98"/>
      <c r="F6827" s="98"/>
    </row>
    <row r="6828" ht="11.25" customHeight="1">
      <c r="A6828" s="95" t="s">
        <v>13817</v>
      </c>
      <c r="B6828" s="96" t="s">
        <v>13818</v>
      </c>
      <c r="C6828" s="95" t="s">
        <v>282</v>
      </c>
      <c r="D6828" s="97">
        <f>VLOOKUP(A6828,emop0321!D:E,2,0)</f>
        <v>151</v>
      </c>
      <c r="E6828" s="98"/>
      <c r="F6828" s="98"/>
    </row>
    <row r="6829" ht="11.25" customHeight="1">
      <c r="A6829" s="95" t="s">
        <v>13819</v>
      </c>
      <c r="B6829" s="96" t="s">
        <v>13820</v>
      </c>
      <c r="C6829" s="95" t="s">
        <v>282</v>
      </c>
      <c r="D6829" s="97">
        <f>VLOOKUP(A6829,emop0321!D:E,2,0)</f>
        <v>31.21</v>
      </c>
      <c r="E6829" s="98"/>
      <c r="F6829" s="98"/>
    </row>
    <row r="6830" ht="11.25" customHeight="1">
      <c r="A6830" s="95" t="s">
        <v>13821</v>
      </c>
      <c r="B6830" s="96" t="s">
        <v>13822</v>
      </c>
      <c r="C6830" s="95" t="s">
        <v>282</v>
      </c>
      <c r="D6830" s="97">
        <f>VLOOKUP(A6830,emop0321!D:E,2,0)</f>
        <v>58.53</v>
      </c>
      <c r="E6830" s="98"/>
      <c r="F6830" s="98"/>
    </row>
    <row r="6831" ht="11.25" customHeight="1">
      <c r="A6831" s="95" t="s">
        <v>13823</v>
      </c>
      <c r="B6831" s="96" t="s">
        <v>13824</v>
      </c>
      <c r="C6831" s="95" t="s">
        <v>282</v>
      </c>
      <c r="D6831" s="97">
        <f>VLOOKUP(A6831,emop0321!D:E,2,0)</f>
        <v>10.15</v>
      </c>
      <c r="E6831" s="98"/>
      <c r="F6831" s="98"/>
    </row>
    <row r="6832" ht="11.25" customHeight="1">
      <c r="A6832" s="95" t="s">
        <v>13825</v>
      </c>
      <c r="B6832" s="96" t="s">
        <v>13826</v>
      </c>
      <c r="C6832" s="95" t="s">
        <v>282</v>
      </c>
      <c r="D6832" s="97">
        <f>VLOOKUP(A6832,emop0321!D:E,2,0)</f>
        <v>14.17</v>
      </c>
      <c r="E6832" s="98"/>
      <c r="F6832" s="98"/>
    </row>
    <row r="6833" ht="11.25" customHeight="1">
      <c r="A6833" s="95" t="s">
        <v>13827</v>
      </c>
      <c r="B6833" s="96" t="s">
        <v>13828</v>
      </c>
      <c r="C6833" s="95" t="s">
        <v>361</v>
      </c>
      <c r="D6833" s="97">
        <f>VLOOKUP(A6833,emop0321!D:E,2,0)</f>
        <v>9.84</v>
      </c>
      <c r="E6833" s="98"/>
      <c r="F6833" s="98"/>
    </row>
    <row r="6834" ht="11.25" customHeight="1">
      <c r="A6834" s="95" t="s">
        <v>13829</v>
      </c>
      <c r="B6834" s="96" t="s">
        <v>13830</v>
      </c>
      <c r="C6834" s="95" t="s">
        <v>282</v>
      </c>
      <c r="D6834" s="97">
        <f>VLOOKUP(A6834,emop0321!D:E,2,0)</f>
        <v>38.01</v>
      </c>
      <c r="E6834" s="98"/>
      <c r="F6834" s="98"/>
    </row>
    <row r="6835" ht="11.25" customHeight="1">
      <c r="A6835" s="95" t="s">
        <v>13831</v>
      </c>
      <c r="B6835" s="96" t="s">
        <v>13832</v>
      </c>
      <c r="C6835" s="95" t="s">
        <v>361</v>
      </c>
      <c r="D6835" s="97">
        <f>VLOOKUP(A6835,emop0321!D:E,2,0)</f>
        <v>11.52</v>
      </c>
      <c r="E6835" s="98"/>
      <c r="F6835" s="98"/>
    </row>
    <row r="6836" ht="11.25" customHeight="1">
      <c r="A6836" s="95" t="s">
        <v>13833</v>
      </c>
      <c r="B6836" s="96" t="s">
        <v>13834</v>
      </c>
      <c r="C6836" s="95" t="s">
        <v>282</v>
      </c>
      <c r="D6836" s="97">
        <f>VLOOKUP(A6836,emop0321!D:E,2,0)</f>
        <v>18.16</v>
      </c>
      <c r="E6836" s="98"/>
      <c r="F6836" s="98"/>
    </row>
    <row r="6837" ht="11.25" customHeight="1">
      <c r="A6837" s="95" t="s">
        <v>13835</v>
      </c>
      <c r="B6837" s="96" t="s">
        <v>13836</v>
      </c>
      <c r="C6837" s="95" t="s">
        <v>282</v>
      </c>
      <c r="D6837" s="97">
        <f>VLOOKUP(A6837,emop0321!D:E,2,0)</f>
        <v>2.54</v>
      </c>
      <c r="E6837" s="98"/>
      <c r="F6837" s="98"/>
    </row>
    <row r="6838" ht="11.25" customHeight="1">
      <c r="A6838" s="95" t="s">
        <v>13837</v>
      </c>
      <c r="B6838" s="96" t="s">
        <v>13838</v>
      </c>
      <c r="C6838" s="95" t="s">
        <v>282</v>
      </c>
      <c r="D6838" s="97">
        <f>VLOOKUP(A6838,emop0321!D:E,2,0)</f>
        <v>2.97</v>
      </c>
      <c r="E6838" s="98"/>
      <c r="F6838" s="98"/>
    </row>
    <row r="6839" ht="11.25" customHeight="1">
      <c r="A6839" s="95" t="s">
        <v>13839</v>
      </c>
      <c r="B6839" s="96" t="s">
        <v>13840</v>
      </c>
      <c r="C6839" s="95" t="s">
        <v>282</v>
      </c>
      <c r="D6839" s="97">
        <f>VLOOKUP(A6839,emop0321!D:E,2,0)</f>
        <v>7.07</v>
      </c>
      <c r="E6839" s="98"/>
      <c r="F6839" s="98"/>
    </row>
    <row r="6840" ht="11.25" customHeight="1">
      <c r="A6840" s="95" t="s">
        <v>13841</v>
      </c>
      <c r="B6840" s="96" t="s">
        <v>13842</v>
      </c>
      <c r="C6840" s="95" t="s">
        <v>282</v>
      </c>
      <c r="D6840" s="97">
        <f>VLOOKUP(A6840,emop0321!D:E,2,0)</f>
        <v>35.5</v>
      </c>
      <c r="E6840" s="98"/>
      <c r="F6840" s="98"/>
    </row>
    <row r="6841" ht="11.25" customHeight="1">
      <c r="A6841" s="95" t="s">
        <v>13843</v>
      </c>
      <c r="B6841" s="96" t="s">
        <v>13844</v>
      </c>
      <c r="C6841" s="95" t="s">
        <v>282</v>
      </c>
      <c r="D6841" s="97">
        <f>VLOOKUP(A6841,emop0321!D:E,2,0)</f>
        <v>4.5</v>
      </c>
      <c r="E6841" s="98"/>
      <c r="F6841" s="98"/>
    </row>
    <row r="6842" ht="11.25" customHeight="1">
      <c r="A6842" s="95" t="s">
        <v>13845</v>
      </c>
      <c r="B6842" s="96" t="s">
        <v>13846</v>
      </c>
      <c r="C6842" s="95" t="s">
        <v>282</v>
      </c>
      <c r="D6842" s="97">
        <f>VLOOKUP(A6842,emop0321!D:E,2,0)</f>
        <v>44.7</v>
      </c>
      <c r="E6842" s="98"/>
      <c r="F6842" s="98"/>
    </row>
    <row r="6843" ht="11.25" customHeight="1">
      <c r="A6843" s="95" t="s">
        <v>13847</v>
      </c>
      <c r="B6843" s="96" t="s">
        <v>13848</v>
      </c>
      <c r="C6843" s="95" t="s">
        <v>282</v>
      </c>
      <c r="D6843" s="97">
        <f>VLOOKUP(A6843,emop0321!D:E,2,0)</f>
        <v>2.7</v>
      </c>
      <c r="E6843" s="98"/>
      <c r="F6843" s="98"/>
    </row>
    <row r="6844" ht="11.25" customHeight="1">
      <c r="A6844" s="95" t="s">
        <v>13849</v>
      </c>
      <c r="B6844" s="96" t="s">
        <v>13850</v>
      </c>
      <c r="C6844" s="95" t="s">
        <v>282</v>
      </c>
      <c r="D6844" s="97">
        <f>VLOOKUP(A6844,emop0321!D:E,2,0)</f>
        <v>6.38</v>
      </c>
      <c r="E6844" s="98"/>
      <c r="F6844" s="98"/>
    </row>
    <row r="6845" ht="11.25" customHeight="1">
      <c r="A6845" s="95" t="s">
        <v>13851</v>
      </c>
      <c r="B6845" s="96" t="s">
        <v>13852</v>
      </c>
      <c r="C6845" s="95" t="s">
        <v>282</v>
      </c>
      <c r="D6845" s="97">
        <f>VLOOKUP(A6845,emop0321!D:E,2,0)</f>
        <v>49.13</v>
      </c>
      <c r="E6845" s="98"/>
      <c r="F6845" s="98"/>
    </row>
    <row r="6846" ht="11.25" customHeight="1">
      <c r="A6846" s="95" t="s">
        <v>13853</v>
      </c>
      <c r="B6846" s="96" t="s">
        <v>13854</v>
      </c>
      <c r="C6846" s="95" t="s">
        <v>282</v>
      </c>
      <c r="D6846" s="97">
        <f>VLOOKUP(A6846,emop0321!D:E,2,0)</f>
        <v>36.36</v>
      </c>
      <c r="E6846" s="98"/>
      <c r="F6846" s="98"/>
    </row>
    <row r="6847" ht="11.25" customHeight="1">
      <c r="A6847" s="95" t="s">
        <v>13855</v>
      </c>
      <c r="B6847" s="96" t="s">
        <v>13856</v>
      </c>
      <c r="C6847" s="95" t="s">
        <v>282</v>
      </c>
      <c r="D6847" s="97">
        <f>VLOOKUP(A6847,emop0321!D:E,2,0)</f>
        <v>102.37</v>
      </c>
      <c r="E6847" s="98"/>
      <c r="F6847" s="98"/>
    </row>
    <row r="6848" ht="11.25" customHeight="1">
      <c r="A6848" s="95" t="s">
        <v>13857</v>
      </c>
      <c r="B6848" s="96" t="s">
        <v>13858</v>
      </c>
      <c r="C6848" s="95" t="s">
        <v>282</v>
      </c>
      <c r="D6848" s="97">
        <f>VLOOKUP(A6848,emop0321!D:E,2,0)</f>
        <v>10.48</v>
      </c>
      <c r="E6848" s="98"/>
      <c r="F6848" s="98"/>
    </row>
    <row r="6849" ht="11.25" customHeight="1">
      <c r="A6849" s="95" t="s">
        <v>13859</v>
      </c>
      <c r="B6849" s="96" t="s">
        <v>13860</v>
      </c>
      <c r="C6849" s="95" t="s">
        <v>282</v>
      </c>
      <c r="D6849" s="97">
        <f>VLOOKUP(A6849,emop0321!D:E,2,0)</f>
        <v>36.9</v>
      </c>
      <c r="E6849" s="98"/>
      <c r="F6849" s="98"/>
    </row>
    <row r="6850" ht="11.25" customHeight="1">
      <c r="A6850" s="95" t="s">
        <v>13861</v>
      </c>
      <c r="B6850" s="96" t="s">
        <v>13862</v>
      </c>
      <c r="C6850" s="95" t="s">
        <v>282</v>
      </c>
      <c r="D6850" s="97">
        <f>VLOOKUP(A6850,emop0321!D:E,2,0)</f>
        <v>63.92</v>
      </c>
      <c r="E6850" s="98"/>
      <c r="F6850" s="98"/>
    </row>
    <row r="6851" ht="11.25" customHeight="1">
      <c r="A6851" s="95" t="s">
        <v>13863</v>
      </c>
      <c r="B6851" s="96" t="s">
        <v>13864</v>
      </c>
      <c r="C6851" s="95" t="s">
        <v>282</v>
      </c>
      <c r="D6851" s="97">
        <f>VLOOKUP(A6851,emop0321!D:E,2,0)</f>
        <v>4.06</v>
      </c>
      <c r="E6851" s="98"/>
      <c r="F6851" s="98"/>
    </row>
    <row r="6852" ht="11.25" customHeight="1">
      <c r="A6852" s="95" t="s">
        <v>13865</v>
      </c>
      <c r="B6852" s="96" t="s">
        <v>13866</v>
      </c>
      <c r="C6852" s="95" t="s">
        <v>282</v>
      </c>
      <c r="D6852" s="97">
        <f>VLOOKUP(A6852,emop0321!D:E,2,0)</f>
        <v>6.08</v>
      </c>
      <c r="E6852" s="98"/>
      <c r="F6852" s="98"/>
    </row>
    <row r="6853" ht="11.25" customHeight="1">
      <c r="A6853" s="95" t="s">
        <v>13867</v>
      </c>
      <c r="B6853" s="96" t="s">
        <v>13868</v>
      </c>
      <c r="C6853" s="95" t="s">
        <v>282</v>
      </c>
      <c r="D6853" s="97">
        <f>VLOOKUP(A6853,emop0321!D:E,2,0)</f>
        <v>62.65</v>
      </c>
      <c r="E6853" s="98"/>
      <c r="F6853" s="98"/>
    </row>
    <row r="6854" ht="11.25" customHeight="1">
      <c r="A6854" s="95" t="s">
        <v>13869</v>
      </c>
      <c r="B6854" s="96" t="s">
        <v>13870</v>
      </c>
      <c r="C6854" s="95" t="s">
        <v>282</v>
      </c>
      <c r="D6854" s="97">
        <f>VLOOKUP(A6854,emop0321!D:E,2,0)</f>
        <v>18.81</v>
      </c>
      <c r="E6854" s="98"/>
      <c r="F6854" s="98"/>
    </row>
    <row r="6855" ht="11.25" customHeight="1">
      <c r="A6855" s="95" t="s">
        <v>13871</v>
      </c>
      <c r="B6855" s="96" t="s">
        <v>13872</v>
      </c>
      <c r="C6855" s="95" t="s">
        <v>282</v>
      </c>
      <c r="D6855" s="97">
        <f>VLOOKUP(A6855,emop0321!D:E,2,0)</f>
        <v>190.14</v>
      </c>
      <c r="E6855" s="98"/>
      <c r="F6855" s="98"/>
    </row>
    <row r="6856" ht="11.25" customHeight="1">
      <c r="A6856" s="95" t="s">
        <v>13873</v>
      </c>
      <c r="B6856" s="96" t="s">
        <v>13874</v>
      </c>
      <c r="C6856" s="95" t="s">
        <v>282</v>
      </c>
      <c r="D6856" s="97">
        <f>VLOOKUP(A6856,emop0321!D:E,2,0)</f>
        <v>151.94</v>
      </c>
      <c r="E6856" s="98"/>
      <c r="F6856" s="98"/>
    </row>
    <row r="6857" ht="11.25" customHeight="1">
      <c r="A6857" s="95" t="s">
        <v>13875</v>
      </c>
      <c r="B6857" s="96" t="s">
        <v>13876</v>
      </c>
      <c r="C6857" s="95" t="s">
        <v>282</v>
      </c>
      <c r="D6857" s="97">
        <f>VLOOKUP(A6857,emop0321!D:E,2,0)</f>
        <v>216.49</v>
      </c>
      <c r="E6857" s="98"/>
      <c r="F6857" s="98"/>
    </row>
    <row r="6858" ht="11.25" customHeight="1">
      <c r="A6858" s="95" t="s">
        <v>13877</v>
      </c>
      <c r="B6858" s="96" t="s">
        <v>13878</v>
      </c>
      <c r="C6858" s="95" t="s">
        <v>282</v>
      </c>
      <c r="D6858" s="97">
        <f>VLOOKUP(A6858,emop0321!D:E,2,0)</f>
        <v>6.49</v>
      </c>
      <c r="E6858" s="98"/>
      <c r="F6858" s="98"/>
    </row>
    <row r="6859" ht="11.25" customHeight="1">
      <c r="A6859" s="95" t="s">
        <v>13879</v>
      </c>
      <c r="B6859" s="96" t="s">
        <v>13880</v>
      </c>
      <c r="C6859" s="95" t="s">
        <v>282</v>
      </c>
      <c r="D6859" s="97">
        <f>VLOOKUP(A6859,emop0321!D:E,2,0)</f>
        <v>28.69</v>
      </c>
      <c r="E6859" s="98"/>
      <c r="F6859" s="98"/>
    </row>
    <row r="6860" ht="11.25" customHeight="1">
      <c r="A6860" s="95" t="s">
        <v>13881</v>
      </c>
      <c r="B6860" s="96" t="s">
        <v>13882</v>
      </c>
      <c r="C6860" s="95" t="s">
        <v>282</v>
      </c>
      <c r="D6860" s="97">
        <f>VLOOKUP(A6860,emop0321!D:E,2,0)</f>
        <v>28</v>
      </c>
      <c r="E6860" s="98"/>
      <c r="F6860" s="98"/>
    </row>
    <row r="6861" ht="11.25" customHeight="1">
      <c r="A6861" s="95" t="s">
        <v>13883</v>
      </c>
      <c r="B6861" s="96" t="s">
        <v>13884</v>
      </c>
      <c r="C6861" s="95" t="s">
        <v>282</v>
      </c>
      <c r="D6861" s="97">
        <f>VLOOKUP(A6861,emop0321!D:E,2,0)</f>
        <v>16.37</v>
      </c>
      <c r="E6861" s="98"/>
      <c r="F6861" s="98"/>
    </row>
    <row r="6862" ht="11.25" customHeight="1">
      <c r="A6862" s="95" t="s">
        <v>13885</v>
      </c>
      <c r="B6862" s="96" t="s">
        <v>13886</v>
      </c>
      <c r="C6862" s="95" t="s">
        <v>282</v>
      </c>
      <c r="D6862" s="97">
        <f>VLOOKUP(A6862,emop0321!D:E,2,0)</f>
        <v>38.11</v>
      </c>
      <c r="E6862" s="98"/>
      <c r="F6862" s="98"/>
    </row>
    <row r="6863" ht="11.25" customHeight="1">
      <c r="A6863" s="95" t="s">
        <v>13887</v>
      </c>
      <c r="B6863" s="96" t="s">
        <v>13888</v>
      </c>
      <c r="C6863" s="95" t="s">
        <v>282</v>
      </c>
      <c r="D6863" s="97">
        <f>VLOOKUP(A6863,emop0321!D:E,2,0)</f>
        <v>27.01</v>
      </c>
      <c r="E6863" s="98"/>
      <c r="F6863" s="98"/>
    </row>
    <row r="6864" ht="11.25" customHeight="1">
      <c r="A6864" s="95" t="s">
        <v>13889</v>
      </c>
      <c r="B6864" s="96" t="s">
        <v>13890</v>
      </c>
      <c r="C6864" s="95" t="s">
        <v>282</v>
      </c>
      <c r="D6864" s="97">
        <f>VLOOKUP(A6864,emop0321!D:E,2,0)</f>
        <v>5.69</v>
      </c>
      <c r="E6864" s="98"/>
      <c r="F6864" s="98"/>
    </row>
    <row r="6865" ht="11.25" customHeight="1">
      <c r="A6865" s="95" t="s">
        <v>13891</v>
      </c>
      <c r="B6865" s="96" t="s">
        <v>13892</v>
      </c>
      <c r="C6865" s="95" t="s">
        <v>282</v>
      </c>
      <c r="D6865" s="97">
        <f>VLOOKUP(A6865,emop0321!D:E,2,0)</f>
        <v>174.4</v>
      </c>
      <c r="E6865" s="98"/>
      <c r="F6865" s="98"/>
    </row>
    <row r="6866" ht="11.25" customHeight="1">
      <c r="A6866" s="95" t="s">
        <v>13893</v>
      </c>
      <c r="B6866" s="96" t="s">
        <v>13894</v>
      </c>
      <c r="C6866" s="95" t="s">
        <v>282</v>
      </c>
      <c r="D6866" s="97">
        <f>VLOOKUP(A6866,emop0321!D:E,2,0)</f>
        <v>1.75</v>
      </c>
      <c r="E6866" s="98"/>
      <c r="F6866" s="98"/>
    </row>
    <row r="6867" ht="11.25" customHeight="1">
      <c r="A6867" s="95" t="s">
        <v>13895</v>
      </c>
      <c r="B6867" s="96" t="s">
        <v>13896</v>
      </c>
      <c r="C6867" s="95" t="s">
        <v>282</v>
      </c>
      <c r="D6867" s="97">
        <f>VLOOKUP(A6867,emop0321!D:E,2,0)</f>
        <v>17.61</v>
      </c>
      <c r="E6867" s="98"/>
      <c r="F6867" s="98"/>
    </row>
    <row r="6868" ht="11.25" customHeight="1">
      <c r="A6868" s="95" t="s">
        <v>13897</v>
      </c>
      <c r="B6868" s="96" t="s">
        <v>13898</v>
      </c>
      <c r="C6868" s="95" t="s">
        <v>282</v>
      </c>
      <c r="D6868" s="97">
        <f>VLOOKUP(A6868,emop0321!D:E,2,0)</f>
        <v>5.22</v>
      </c>
      <c r="E6868" s="98"/>
      <c r="F6868" s="98"/>
    </row>
    <row r="6869" ht="11.25" customHeight="1">
      <c r="A6869" s="95" t="s">
        <v>13899</v>
      </c>
      <c r="B6869" s="96" t="s">
        <v>13900</v>
      </c>
      <c r="C6869" s="95" t="s">
        <v>282</v>
      </c>
      <c r="D6869" s="97">
        <f>VLOOKUP(A6869,emop0321!D:E,2,0)</f>
        <v>19.9</v>
      </c>
      <c r="E6869" s="98"/>
      <c r="F6869" s="98"/>
    </row>
    <row r="6870" ht="11.25" customHeight="1">
      <c r="A6870" s="95" t="s">
        <v>13901</v>
      </c>
      <c r="B6870" s="96" t="s">
        <v>13902</v>
      </c>
      <c r="C6870" s="95" t="s">
        <v>282</v>
      </c>
      <c r="D6870" s="97">
        <f>VLOOKUP(A6870,emop0321!D:E,2,0)</f>
        <v>34.43</v>
      </c>
      <c r="E6870" s="98"/>
      <c r="F6870" s="98"/>
    </row>
    <row r="6871" ht="11.25" customHeight="1">
      <c r="A6871" s="95" t="s">
        <v>13903</v>
      </c>
      <c r="B6871" s="96" t="s">
        <v>13904</v>
      </c>
      <c r="C6871" s="95" t="s">
        <v>282</v>
      </c>
      <c r="D6871" s="97">
        <f>VLOOKUP(A6871,emop0321!D:E,2,0)</f>
        <v>46.25</v>
      </c>
      <c r="E6871" s="98"/>
      <c r="F6871" s="98"/>
    </row>
    <row r="6872" ht="11.25" customHeight="1">
      <c r="A6872" s="95" t="s">
        <v>13905</v>
      </c>
      <c r="B6872" s="96" t="s">
        <v>13906</v>
      </c>
      <c r="C6872" s="95" t="s">
        <v>282</v>
      </c>
      <c r="D6872" s="97">
        <f>VLOOKUP(A6872,emop0321!D:E,2,0)</f>
        <v>44.04</v>
      </c>
      <c r="E6872" s="98"/>
      <c r="F6872" s="98"/>
    </row>
    <row r="6873" ht="11.25" customHeight="1">
      <c r="A6873" s="95" t="s">
        <v>13907</v>
      </c>
      <c r="B6873" s="96" t="s">
        <v>13908</v>
      </c>
      <c r="C6873" s="95" t="s">
        <v>282</v>
      </c>
      <c r="D6873" s="97">
        <f>VLOOKUP(A6873,emop0321!D:E,2,0)</f>
        <v>12.45</v>
      </c>
      <c r="E6873" s="98"/>
      <c r="F6873" s="98"/>
    </row>
    <row r="6874" ht="11.25" customHeight="1">
      <c r="A6874" s="95" t="s">
        <v>13909</v>
      </c>
      <c r="B6874" s="96" t="s">
        <v>13910</v>
      </c>
      <c r="C6874" s="95" t="s">
        <v>282</v>
      </c>
      <c r="D6874" s="97">
        <f>VLOOKUP(A6874,emop0321!D:E,2,0)</f>
        <v>79.01</v>
      </c>
      <c r="E6874" s="98"/>
      <c r="F6874" s="98"/>
    </row>
    <row r="6875" ht="11.25" customHeight="1">
      <c r="A6875" s="95" t="s">
        <v>13911</v>
      </c>
      <c r="B6875" s="96" t="s">
        <v>13912</v>
      </c>
      <c r="C6875" s="95" t="s">
        <v>282</v>
      </c>
      <c r="D6875" s="97">
        <f>VLOOKUP(A6875,emop0321!D:E,2,0)</f>
        <v>11.94</v>
      </c>
      <c r="E6875" s="98"/>
      <c r="F6875" s="98"/>
    </row>
    <row r="6876" ht="11.25" customHeight="1">
      <c r="A6876" s="95" t="s">
        <v>13913</v>
      </c>
      <c r="B6876" s="96" t="s">
        <v>13914</v>
      </c>
      <c r="C6876" s="95" t="s">
        <v>282</v>
      </c>
      <c r="D6876" s="97">
        <f>VLOOKUP(A6876,emop0321!D:E,2,0)</f>
        <v>19.46</v>
      </c>
      <c r="E6876" s="98"/>
      <c r="F6876" s="98"/>
    </row>
    <row r="6877" ht="11.25" customHeight="1">
      <c r="A6877" s="95" t="s">
        <v>13915</v>
      </c>
      <c r="B6877" s="96" t="s">
        <v>13916</v>
      </c>
      <c r="C6877" s="95" t="s">
        <v>282</v>
      </c>
      <c r="D6877" s="97">
        <f>VLOOKUP(A6877,emop0321!D:E,2,0)</f>
        <v>25.65</v>
      </c>
      <c r="E6877" s="98"/>
      <c r="F6877" s="98"/>
    </row>
    <row r="6878" ht="11.25" customHeight="1">
      <c r="A6878" s="95" t="s">
        <v>13917</v>
      </c>
      <c r="B6878" s="96" t="s">
        <v>13918</v>
      </c>
      <c r="C6878" s="95" t="s">
        <v>282</v>
      </c>
      <c r="D6878" s="97">
        <f>VLOOKUP(A6878,emop0321!D:E,2,0)</f>
        <v>13.06</v>
      </c>
      <c r="E6878" s="98"/>
      <c r="F6878" s="98"/>
    </row>
    <row r="6879" ht="11.25" customHeight="1">
      <c r="A6879" s="95" t="s">
        <v>13919</v>
      </c>
      <c r="B6879" s="96" t="s">
        <v>13920</v>
      </c>
      <c r="C6879" s="95" t="s">
        <v>282</v>
      </c>
      <c r="D6879" s="97">
        <f>VLOOKUP(A6879,emop0321!D:E,2,0)</f>
        <v>6.92</v>
      </c>
      <c r="E6879" s="98"/>
      <c r="F6879" s="98"/>
    </row>
    <row r="6880" ht="11.25" customHeight="1">
      <c r="A6880" s="95" t="s">
        <v>13921</v>
      </c>
      <c r="B6880" s="96" t="s">
        <v>13922</v>
      </c>
      <c r="C6880" s="95" t="s">
        <v>282</v>
      </c>
      <c r="D6880" s="97">
        <f>VLOOKUP(A6880,emop0321!D:E,2,0)</f>
        <v>4.05</v>
      </c>
      <c r="E6880" s="98"/>
      <c r="F6880" s="98"/>
    </row>
    <row r="6881" ht="11.25" customHeight="1">
      <c r="A6881" s="95" t="s">
        <v>13923</v>
      </c>
      <c r="B6881" s="96" t="s">
        <v>13924</v>
      </c>
      <c r="C6881" s="95" t="s">
        <v>282</v>
      </c>
      <c r="D6881" s="97">
        <f>VLOOKUP(A6881,emop0321!D:E,2,0)</f>
        <v>0.77</v>
      </c>
      <c r="E6881" s="98"/>
      <c r="F6881" s="98"/>
    </row>
    <row r="6882" ht="11.25" customHeight="1">
      <c r="A6882" s="95" t="s">
        <v>13925</v>
      </c>
      <c r="B6882" s="96" t="s">
        <v>13926</v>
      </c>
      <c r="C6882" s="95" t="s">
        <v>282</v>
      </c>
      <c r="D6882" s="97">
        <f>VLOOKUP(A6882,emop0321!D:E,2,0)</f>
        <v>20.67</v>
      </c>
      <c r="E6882" s="98"/>
      <c r="F6882" s="98"/>
    </row>
    <row r="6883" ht="11.25" customHeight="1">
      <c r="A6883" s="95" t="s">
        <v>13927</v>
      </c>
      <c r="B6883" s="96" t="s">
        <v>13928</v>
      </c>
      <c r="C6883" s="95" t="s">
        <v>282</v>
      </c>
      <c r="D6883" s="97">
        <f>VLOOKUP(A6883,emop0321!D:E,2,0)</f>
        <v>79.21</v>
      </c>
      <c r="E6883" s="98"/>
      <c r="F6883" s="98"/>
    </row>
    <row r="6884" ht="11.25" customHeight="1">
      <c r="A6884" s="95" t="s">
        <v>13929</v>
      </c>
      <c r="B6884" s="96" t="s">
        <v>13930</v>
      </c>
      <c r="C6884" s="95" t="s">
        <v>282</v>
      </c>
      <c r="D6884" s="97">
        <f>VLOOKUP(A6884,emop0321!D:E,2,0)</f>
        <v>355.96</v>
      </c>
      <c r="E6884" s="98"/>
      <c r="F6884" s="98"/>
    </row>
    <row r="6885" ht="11.25" customHeight="1">
      <c r="A6885" s="95" t="s">
        <v>13931</v>
      </c>
      <c r="B6885" s="96" t="s">
        <v>13932</v>
      </c>
      <c r="C6885" s="95" t="s">
        <v>282</v>
      </c>
      <c r="D6885" s="97">
        <f>VLOOKUP(A6885,emop0321!D:E,2,0)</f>
        <v>867.53</v>
      </c>
      <c r="E6885" s="98"/>
      <c r="F6885" s="98"/>
    </row>
    <row r="6886" ht="11.25" customHeight="1">
      <c r="A6886" s="95" t="s">
        <v>13933</v>
      </c>
      <c r="B6886" s="96" t="s">
        <v>13934</v>
      </c>
      <c r="C6886" s="95" t="s">
        <v>282</v>
      </c>
      <c r="D6886" s="97">
        <f>VLOOKUP(A6886,emop0321!D:E,2,0)</f>
        <v>715.06</v>
      </c>
      <c r="E6886" s="98"/>
      <c r="F6886" s="98"/>
    </row>
    <row r="6887" ht="11.25" customHeight="1">
      <c r="A6887" s="95" t="s">
        <v>13935</v>
      </c>
      <c r="B6887" s="96" t="s">
        <v>13936</v>
      </c>
      <c r="C6887" s="95" t="s">
        <v>282</v>
      </c>
      <c r="D6887" s="97">
        <f>VLOOKUP(A6887,emop0321!D:E,2,0)</f>
        <v>1062.38</v>
      </c>
      <c r="E6887" s="98"/>
      <c r="F6887" s="98"/>
    </row>
    <row r="6888" ht="11.25" customHeight="1">
      <c r="A6888" s="95" t="s">
        <v>13937</v>
      </c>
      <c r="B6888" s="96" t="s">
        <v>13938</v>
      </c>
      <c r="C6888" s="95" t="s">
        <v>282</v>
      </c>
      <c r="D6888" s="97">
        <f>VLOOKUP(A6888,emop0321!D:E,2,0)</f>
        <v>1065.76</v>
      </c>
      <c r="E6888" s="98"/>
      <c r="F6888" s="98"/>
    </row>
    <row r="6889" ht="11.25" customHeight="1">
      <c r="A6889" s="95" t="s">
        <v>13939</v>
      </c>
      <c r="B6889" s="96" t="s">
        <v>13940</v>
      </c>
      <c r="C6889" s="95" t="s">
        <v>282</v>
      </c>
      <c r="D6889" s="97">
        <f>VLOOKUP(A6889,emop0321!D:E,2,0)</f>
        <v>1348.13</v>
      </c>
      <c r="E6889" s="98"/>
      <c r="F6889" s="98"/>
    </row>
    <row r="6890" ht="11.25" customHeight="1">
      <c r="A6890" s="95" t="s">
        <v>13941</v>
      </c>
      <c r="B6890" s="96" t="s">
        <v>13942</v>
      </c>
      <c r="C6890" s="95" t="s">
        <v>282</v>
      </c>
      <c r="D6890" s="97">
        <f>VLOOKUP(A6890,emop0321!D:E,2,0)</f>
        <v>2042.77</v>
      </c>
      <c r="E6890" s="98"/>
      <c r="F6890" s="98"/>
    </row>
    <row r="6891" ht="11.25" customHeight="1">
      <c r="A6891" s="95" t="s">
        <v>13943</v>
      </c>
      <c r="B6891" s="96" t="s">
        <v>13944</v>
      </c>
      <c r="C6891" s="95" t="s">
        <v>282</v>
      </c>
      <c r="D6891" s="97">
        <f>VLOOKUP(A6891,emop0321!D:E,2,0)</f>
        <v>2049.53</v>
      </c>
      <c r="E6891" s="98"/>
      <c r="F6891" s="98"/>
    </row>
    <row r="6892" ht="11.25" customHeight="1">
      <c r="A6892" s="95" t="s">
        <v>13945</v>
      </c>
      <c r="B6892" s="96" t="s">
        <v>13946</v>
      </c>
      <c r="C6892" s="95" t="s">
        <v>282</v>
      </c>
      <c r="D6892" s="97">
        <f>VLOOKUP(A6892,emop0321!D:E,2,0)</f>
        <v>637.84</v>
      </c>
      <c r="E6892" s="98"/>
      <c r="F6892" s="98"/>
    </row>
    <row r="6893" ht="11.25" customHeight="1">
      <c r="A6893" s="95" t="s">
        <v>13947</v>
      </c>
      <c r="B6893" s="96" t="s">
        <v>13948</v>
      </c>
      <c r="C6893" s="95" t="s">
        <v>992</v>
      </c>
      <c r="D6893" s="97">
        <f>VLOOKUP(A6893,emop0321!D:E,2,0)</f>
        <v>2364.58</v>
      </c>
      <c r="E6893" s="98"/>
      <c r="F6893" s="98"/>
    </row>
    <row r="6894" ht="11.25" customHeight="1">
      <c r="A6894" s="95" t="s">
        <v>13949</v>
      </c>
      <c r="B6894" s="96" t="s">
        <v>13950</v>
      </c>
      <c r="C6894" s="95" t="s">
        <v>992</v>
      </c>
      <c r="D6894" s="97">
        <f>VLOOKUP(A6894,emop0321!D:E,2,0)</f>
        <v>1892.2</v>
      </c>
      <c r="E6894" s="98"/>
      <c r="F6894" s="98"/>
    </row>
    <row r="6895" ht="11.25" customHeight="1">
      <c r="A6895" s="95" t="s">
        <v>13951</v>
      </c>
      <c r="B6895" s="96" t="s">
        <v>13952</v>
      </c>
      <c r="C6895" s="95" t="s">
        <v>992</v>
      </c>
      <c r="D6895" s="97">
        <f>VLOOKUP(A6895,emop0321!D:E,2,0)</f>
        <v>1814.05</v>
      </c>
      <c r="E6895" s="98"/>
      <c r="F6895" s="98"/>
    </row>
    <row r="6896" ht="11.25" customHeight="1">
      <c r="A6896" s="95" t="s">
        <v>13953</v>
      </c>
      <c r="B6896" s="96" t="s">
        <v>13954</v>
      </c>
      <c r="C6896" s="95" t="s">
        <v>282</v>
      </c>
      <c r="D6896" s="97">
        <f>VLOOKUP(A6896,emop0321!D:E,2,0)</f>
        <v>592.26</v>
      </c>
      <c r="E6896" s="98"/>
      <c r="F6896" s="98"/>
    </row>
    <row r="6897" ht="11.25" customHeight="1">
      <c r="A6897" s="95" t="s">
        <v>13955</v>
      </c>
      <c r="B6897" s="96" t="s">
        <v>13956</v>
      </c>
      <c r="C6897" s="95" t="s">
        <v>361</v>
      </c>
      <c r="D6897" s="97">
        <f>VLOOKUP(A6897,emop0321!D:E,2,0)</f>
        <v>152.26</v>
      </c>
      <c r="E6897" s="98"/>
      <c r="F6897" s="98"/>
    </row>
    <row r="6898" ht="11.25" customHeight="1">
      <c r="A6898" s="95" t="s">
        <v>13957</v>
      </c>
      <c r="B6898" s="96" t="s">
        <v>13958</v>
      </c>
      <c r="C6898" s="95" t="s">
        <v>361</v>
      </c>
      <c r="D6898" s="97">
        <f>VLOOKUP(A6898,emop0321!D:E,2,0)</f>
        <v>177.62</v>
      </c>
      <c r="E6898" s="98"/>
      <c r="F6898" s="98"/>
    </row>
    <row r="6899" ht="11.25" customHeight="1">
      <c r="A6899" s="95" t="s">
        <v>13959</v>
      </c>
      <c r="B6899" s="96" t="s">
        <v>13960</v>
      </c>
      <c r="C6899" s="95" t="s">
        <v>361</v>
      </c>
      <c r="D6899" s="97">
        <f>VLOOKUP(A6899,emop0321!D:E,2,0)</f>
        <v>202.73</v>
      </c>
      <c r="E6899" s="98"/>
      <c r="F6899" s="98"/>
    </row>
    <row r="6900" ht="11.25" customHeight="1">
      <c r="A6900" s="95" t="s">
        <v>13961</v>
      </c>
      <c r="B6900" s="96" t="s">
        <v>13962</v>
      </c>
      <c r="C6900" s="95" t="s">
        <v>282</v>
      </c>
      <c r="D6900" s="97">
        <f>VLOOKUP(A6900,emop0321!D:E,2,0)</f>
        <v>1481.21</v>
      </c>
      <c r="E6900" s="98"/>
      <c r="F6900" s="98"/>
    </row>
    <row r="6901" ht="11.25" customHeight="1">
      <c r="A6901" s="95" t="s">
        <v>13963</v>
      </c>
      <c r="B6901" s="96" t="s">
        <v>13964</v>
      </c>
      <c r="C6901" s="95" t="s">
        <v>282</v>
      </c>
      <c r="D6901" s="97">
        <f>VLOOKUP(A6901,emop0321!D:E,2,0)</f>
        <v>1603.46</v>
      </c>
      <c r="E6901" s="98"/>
      <c r="F6901" s="98"/>
    </row>
    <row r="6902" ht="11.25" customHeight="1">
      <c r="A6902" s="95" t="s">
        <v>13965</v>
      </c>
      <c r="B6902" s="96" t="s">
        <v>13966</v>
      </c>
      <c r="C6902" s="95" t="s">
        <v>282</v>
      </c>
      <c r="D6902" s="97">
        <f>VLOOKUP(A6902,emop0321!D:E,2,0)</f>
        <v>488.71</v>
      </c>
      <c r="E6902" s="98"/>
      <c r="F6902" s="98"/>
    </row>
    <row r="6903" ht="11.25" customHeight="1">
      <c r="A6903" s="95" t="s">
        <v>13967</v>
      </c>
      <c r="B6903" s="96" t="s">
        <v>13968</v>
      </c>
      <c r="C6903" s="95" t="s">
        <v>282</v>
      </c>
      <c r="D6903" s="97">
        <f>VLOOKUP(A6903,emop0321!D:E,2,0)</f>
        <v>624.36</v>
      </c>
      <c r="E6903" s="98"/>
      <c r="F6903" s="98"/>
    </row>
    <row r="6904" ht="11.25" customHeight="1">
      <c r="A6904" s="95" t="s">
        <v>13969</v>
      </c>
      <c r="B6904" s="96" t="s">
        <v>13970</v>
      </c>
      <c r="C6904" s="95" t="s">
        <v>282</v>
      </c>
      <c r="D6904" s="97">
        <f>VLOOKUP(A6904,emop0321!D:E,2,0)</f>
        <v>970.05</v>
      </c>
      <c r="E6904" s="98"/>
      <c r="F6904" s="98"/>
    </row>
    <row r="6905" ht="11.25" customHeight="1">
      <c r="A6905" s="95" t="s">
        <v>13971</v>
      </c>
      <c r="B6905" s="96" t="s">
        <v>13972</v>
      </c>
      <c r="C6905" s="95" t="s">
        <v>282</v>
      </c>
      <c r="D6905" s="97">
        <f>VLOOKUP(A6905,emop0321!D:E,2,0)</f>
        <v>971.8</v>
      </c>
      <c r="E6905" s="98"/>
      <c r="F6905" s="98"/>
    </row>
    <row r="6906" ht="11.25" customHeight="1">
      <c r="A6906" s="95" t="s">
        <v>13973</v>
      </c>
      <c r="B6906" s="96" t="s">
        <v>13974</v>
      </c>
      <c r="C6906" s="95" t="s">
        <v>282</v>
      </c>
      <c r="D6906" s="97">
        <f>VLOOKUP(A6906,emop0321!D:E,2,0)</f>
        <v>46.83</v>
      </c>
      <c r="E6906" s="98"/>
      <c r="F6906" s="98"/>
    </row>
    <row r="6907" ht="11.25" customHeight="1">
      <c r="A6907" s="95" t="s">
        <v>13975</v>
      </c>
      <c r="B6907" s="96" t="s">
        <v>13976</v>
      </c>
      <c r="C6907" s="95" t="s">
        <v>282</v>
      </c>
      <c r="D6907" s="97">
        <f>VLOOKUP(A6907,emop0321!D:E,2,0)</f>
        <v>42.67</v>
      </c>
      <c r="E6907" s="98"/>
      <c r="F6907" s="98"/>
    </row>
    <row r="6908" ht="11.25" customHeight="1">
      <c r="A6908" s="95" t="s">
        <v>13977</v>
      </c>
      <c r="B6908" s="96" t="s">
        <v>13978</v>
      </c>
      <c r="C6908" s="95" t="s">
        <v>282</v>
      </c>
      <c r="D6908" s="97">
        <f>VLOOKUP(A6908,emop0321!D:E,2,0)</f>
        <v>38.71</v>
      </c>
      <c r="E6908" s="98"/>
      <c r="F6908" s="98"/>
    </row>
    <row r="6909" ht="11.25" customHeight="1">
      <c r="A6909" s="95" t="s">
        <v>13979</v>
      </c>
      <c r="B6909" s="96" t="s">
        <v>13980</v>
      </c>
      <c r="C6909" s="95" t="s">
        <v>282</v>
      </c>
      <c r="D6909" s="97">
        <f>VLOOKUP(A6909,emop0321!D:E,2,0)</f>
        <v>18.73</v>
      </c>
      <c r="E6909" s="98"/>
      <c r="F6909" s="98"/>
    </row>
    <row r="6910" ht="11.25" customHeight="1">
      <c r="A6910" s="95" t="s">
        <v>13981</v>
      </c>
      <c r="B6910" s="96" t="s">
        <v>13982</v>
      </c>
      <c r="C6910" s="95" t="s">
        <v>282</v>
      </c>
      <c r="D6910" s="97">
        <f>VLOOKUP(A6910,emop0321!D:E,2,0)</f>
        <v>17.06</v>
      </c>
      <c r="E6910" s="98"/>
      <c r="F6910" s="98"/>
    </row>
    <row r="6911" ht="11.25" customHeight="1">
      <c r="A6911" s="95" t="s">
        <v>13983</v>
      </c>
      <c r="B6911" s="96" t="s">
        <v>13984</v>
      </c>
      <c r="C6911" s="95" t="s">
        <v>282</v>
      </c>
      <c r="D6911" s="97">
        <f>VLOOKUP(A6911,emop0321!D:E,2,0)</f>
        <v>15.4</v>
      </c>
      <c r="E6911" s="98"/>
      <c r="F6911" s="98"/>
    </row>
    <row r="6912" ht="11.25" customHeight="1">
      <c r="A6912" s="95" t="s">
        <v>13985</v>
      </c>
      <c r="B6912" s="96" t="s">
        <v>13986</v>
      </c>
      <c r="C6912" s="95" t="s">
        <v>282</v>
      </c>
      <c r="D6912" s="97">
        <f>VLOOKUP(A6912,emop0321!D:E,2,0)</f>
        <v>15.61</v>
      </c>
      <c r="E6912" s="98"/>
      <c r="F6912" s="98"/>
    </row>
    <row r="6913" ht="11.25" customHeight="1">
      <c r="A6913" s="95" t="s">
        <v>13987</v>
      </c>
      <c r="B6913" s="96" t="s">
        <v>13988</v>
      </c>
      <c r="C6913" s="95" t="s">
        <v>282</v>
      </c>
      <c r="D6913" s="97">
        <f>VLOOKUP(A6913,emop0321!D:E,2,0)</f>
        <v>12.48</v>
      </c>
      <c r="E6913" s="98"/>
      <c r="F6913" s="98"/>
    </row>
    <row r="6914" ht="11.25" customHeight="1">
      <c r="A6914" s="95" t="s">
        <v>13989</v>
      </c>
      <c r="B6914" s="96" t="s">
        <v>13990</v>
      </c>
      <c r="C6914" s="95" t="s">
        <v>282</v>
      </c>
      <c r="D6914" s="97">
        <f>VLOOKUP(A6914,emop0321!D:E,2,0)</f>
        <v>9.36</v>
      </c>
      <c r="E6914" s="98"/>
      <c r="F6914" s="98"/>
    </row>
    <row r="6915" ht="11.25" customHeight="1">
      <c r="A6915" s="95" t="s">
        <v>13991</v>
      </c>
      <c r="B6915" s="96" t="s">
        <v>13992</v>
      </c>
      <c r="C6915" s="95" t="s">
        <v>282</v>
      </c>
      <c r="D6915" s="97">
        <f>VLOOKUP(A6915,emop0321!D:E,2,0)</f>
        <v>7.28</v>
      </c>
      <c r="E6915" s="98"/>
      <c r="F6915" s="98"/>
    </row>
    <row r="6916" ht="11.25" customHeight="1">
      <c r="A6916" s="95" t="s">
        <v>13993</v>
      </c>
      <c r="B6916" s="96" t="s">
        <v>13994</v>
      </c>
      <c r="C6916" s="95" t="s">
        <v>282</v>
      </c>
      <c r="D6916" s="97">
        <f>VLOOKUP(A6916,emop0321!D:E,2,0)</f>
        <v>6.24</v>
      </c>
      <c r="E6916" s="98"/>
      <c r="F6916" s="98"/>
    </row>
    <row r="6917" ht="11.25" customHeight="1">
      <c r="A6917" s="95" t="s">
        <v>13995</v>
      </c>
      <c r="B6917" s="96" t="s">
        <v>13996</v>
      </c>
      <c r="C6917" s="95" t="s">
        <v>282</v>
      </c>
      <c r="D6917" s="97">
        <f>VLOOKUP(A6917,emop0321!D:E,2,0)</f>
        <v>5.2</v>
      </c>
      <c r="E6917" s="98"/>
      <c r="F6917" s="98"/>
    </row>
    <row r="6918" ht="11.25" customHeight="1">
      <c r="A6918" s="95" t="s">
        <v>13997</v>
      </c>
      <c r="B6918" s="96" t="s">
        <v>13998</v>
      </c>
      <c r="C6918" s="95" t="s">
        <v>282</v>
      </c>
      <c r="D6918" s="97">
        <f>VLOOKUP(A6918,emop0321!D:E,2,0)</f>
        <v>10.4</v>
      </c>
      <c r="E6918" s="98"/>
      <c r="F6918" s="98"/>
    </row>
    <row r="6919" ht="11.25" customHeight="1">
      <c r="A6919" s="95" t="s">
        <v>13999</v>
      </c>
      <c r="B6919" s="96" t="s">
        <v>14000</v>
      </c>
      <c r="C6919" s="95" t="s">
        <v>282</v>
      </c>
      <c r="D6919" s="97">
        <f>VLOOKUP(A6919,emop0321!D:E,2,0)</f>
        <v>46.83</v>
      </c>
      <c r="E6919" s="98"/>
      <c r="F6919" s="98"/>
    </row>
    <row r="6920" ht="11.25" customHeight="1">
      <c r="A6920" s="95" t="s">
        <v>14001</v>
      </c>
      <c r="B6920" s="96" t="s">
        <v>14002</v>
      </c>
      <c r="C6920" s="95" t="s">
        <v>282</v>
      </c>
      <c r="D6920" s="97">
        <f>VLOOKUP(A6920,emop0321!D:E,2,0)</f>
        <v>35.38</v>
      </c>
      <c r="E6920" s="98"/>
      <c r="F6920" s="98"/>
    </row>
    <row r="6921" ht="11.25" customHeight="1">
      <c r="A6921" s="95" t="s">
        <v>14003</v>
      </c>
      <c r="B6921" s="96" t="s">
        <v>14004</v>
      </c>
      <c r="C6921" s="95" t="s">
        <v>282</v>
      </c>
      <c r="D6921" s="97">
        <f>VLOOKUP(A6921,emop0321!D:E,2,0)</f>
        <v>72.85</v>
      </c>
      <c r="E6921" s="98"/>
      <c r="F6921" s="98"/>
    </row>
    <row r="6922" ht="11.25" customHeight="1">
      <c r="A6922" s="95" t="s">
        <v>14005</v>
      </c>
      <c r="B6922" s="96" t="s">
        <v>14006</v>
      </c>
      <c r="C6922" s="95" t="s">
        <v>282</v>
      </c>
      <c r="D6922" s="97">
        <f>VLOOKUP(A6922,emop0321!D:E,2,0)</f>
        <v>5.2</v>
      </c>
      <c r="E6922" s="98"/>
      <c r="F6922" s="98"/>
    </row>
    <row r="6923" ht="11.25" customHeight="1">
      <c r="A6923" s="95" t="s">
        <v>14007</v>
      </c>
      <c r="B6923" s="96" t="s">
        <v>14008</v>
      </c>
      <c r="C6923" s="95" t="s">
        <v>282</v>
      </c>
      <c r="D6923" s="97">
        <f>VLOOKUP(A6923,emop0321!D:E,2,0)</f>
        <v>6.24</v>
      </c>
      <c r="E6923" s="98"/>
      <c r="F6923" s="98"/>
    </row>
    <row r="6924" ht="11.25" customHeight="1">
      <c r="A6924" s="95" t="s">
        <v>14009</v>
      </c>
      <c r="B6924" s="96" t="s">
        <v>14010</v>
      </c>
      <c r="C6924" s="95" t="s">
        <v>282</v>
      </c>
      <c r="D6924" s="97">
        <f>VLOOKUP(A6924,emop0321!D:E,2,0)</f>
        <v>4.16</v>
      </c>
      <c r="E6924" s="98"/>
      <c r="F6924" s="98"/>
    </row>
    <row r="6925" ht="11.25" customHeight="1">
      <c r="A6925" s="95" t="s">
        <v>14011</v>
      </c>
      <c r="B6925" s="96" t="s">
        <v>14012</v>
      </c>
      <c r="C6925" s="95" t="s">
        <v>282</v>
      </c>
      <c r="D6925" s="97">
        <f>VLOOKUP(A6925,emop0321!D:E,2,0)</f>
        <v>20.81</v>
      </c>
      <c r="E6925" s="98"/>
      <c r="F6925" s="98"/>
    </row>
    <row r="6926" ht="11.25" customHeight="1">
      <c r="A6926" s="95" t="s">
        <v>145</v>
      </c>
      <c r="B6926" s="96" t="s">
        <v>14013</v>
      </c>
      <c r="C6926" s="95" t="s">
        <v>282</v>
      </c>
      <c r="D6926" s="97">
        <f>VLOOKUP(A6926,emop0321!D:E,2,0)</f>
        <v>41.63</v>
      </c>
      <c r="E6926" s="98"/>
      <c r="F6926" s="98"/>
    </row>
    <row r="6927" ht="11.25" customHeight="1">
      <c r="A6927" s="95" t="s">
        <v>14014</v>
      </c>
      <c r="B6927" s="96" t="s">
        <v>14015</v>
      </c>
      <c r="C6927" s="95" t="s">
        <v>282</v>
      </c>
      <c r="D6927" s="97">
        <f>VLOOKUP(A6927,emop0321!D:E,2,0)</f>
        <v>20.81</v>
      </c>
      <c r="E6927" s="98"/>
      <c r="F6927" s="98"/>
    </row>
    <row r="6928" ht="11.25" customHeight="1">
      <c r="A6928" s="95" t="s">
        <v>14016</v>
      </c>
      <c r="B6928" s="96" t="s">
        <v>14017</v>
      </c>
      <c r="C6928" s="95" t="s">
        <v>282</v>
      </c>
      <c r="D6928" s="97">
        <f>VLOOKUP(A6928,emop0321!D:E,2,0)</f>
        <v>20.81</v>
      </c>
      <c r="E6928" s="98"/>
      <c r="F6928" s="98"/>
    </row>
    <row r="6929" ht="11.25" customHeight="1">
      <c r="A6929" s="95" t="s">
        <v>14018</v>
      </c>
      <c r="B6929" s="96" t="s">
        <v>14019</v>
      </c>
      <c r="C6929" s="95" t="s">
        <v>282</v>
      </c>
      <c r="D6929" s="97">
        <f>VLOOKUP(A6929,emop0321!D:E,2,0)</f>
        <v>1088.44</v>
      </c>
      <c r="E6929" s="98"/>
      <c r="F6929" s="98"/>
    </row>
    <row r="6930" ht="11.25" customHeight="1">
      <c r="A6930" s="95" t="s">
        <v>14020</v>
      </c>
      <c r="B6930" s="96" t="s">
        <v>14021</v>
      </c>
      <c r="C6930" s="95" t="s">
        <v>282</v>
      </c>
      <c r="D6930" s="97">
        <f>VLOOKUP(A6930,emop0321!D:E,2,0)</f>
        <v>1021.27</v>
      </c>
      <c r="E6930" s="98"/>
      <c r="F6930" s="98"/>
    </row>
    <row r="6931" ht="11.25" customHeight="1">
      <c r="A6931" s="95" t="s">
        <v>14022</v>
      </c>
      <c r="B6931" s="96" t="s">
        <v>14023</v>
      </c>
      <c r="C6931" s="95" t="s">
        <v>282</v>
      </c>
      <c r="D6931" s="97">
        <f>VLOOKUP(A6931,emop0321!D:E,2,0)</f>
        <v>180.52</v>
      </c>
      <c r="E6931" s="98"/>
      <c r="F6931" s="98"/>
    </row>
    <row r="6932" ht="11.25" customHeight="1">
      <c r="A6932" s="95" t="s">
        <v>14024</v>
      </c>
      <c r="B6932" s="96" t="s">
        <v>14025</v>
      </c>
      <c r="C6932" s="95" t="s">
        <v>282</v>
      </c>
      <c r="D6932" s="97">
        <f>VLOOKUP(A6932,emop0321!D:E,2,0)</f>
        <v>212.6</v>
      </c>
      <c r="E6932" s="98"/>
      <c r="F6932" s="98"/>
    </row>
    <row r="6933" ht="11.25" customHeight="1">
      <c r="A6933" s="95" t="s">
        <v>14026</v>
      </c>
      <c r="B6933" s="96" t="s">
        <v>14027</v>
      </c>
      <c r="C6933" s="95" t="s">
        <v>282</v>
      </c>
      <c r="D6933" s="97">
        <f>VLOOKUP(A6933,emop0321!D:E,2,0)</f>
        <v>268.49</v>
      </c>
      <c r="E6933" s="98"/>
      <c r="F6933" s="98"/>
    </row>
    <row r="6934" ht="11.25" customHeight="1">
      <c r="A6934" s="95" t="s">
        <v>14028</v>
      </c>
      <c r="B6934" s="96" t="s">
        <v>14029</v>
      </c>
      <c r="C6934" s="95" t="s">
        <v>282</v>
      </c>
      <c r="D6934" s="97">
        <f>VLOOKUP(A6934,emop0321!D:E,2,0)</f>
        <v>439.42</v>
      </c>
      <c r="E6934" s="98"/>
      <c r="F6934" s="98"/>
    </row>
    <row r="6935" ht="11.25" customHeight="1">
      <c r="A6935" s="95" t="s">
        <v>14030</v>
      </c>
      <c r="B6935" s="96" t="s">
        <v>14031</v>
      </c>
      <c r="C6935" s="95" t="s">
        <v>282</v>
      </c>
      <c r="D6935" s="97">
        <f>VLOOKUP(A6935,emop0321!D:E,2,0)</f>
        <v>369.13</v>
      </c>
      <c r="E6935" s="98"/>
      <c r="F6935" s="98"/>
    </row>
    <row r="6936" ht="11.25" customHeight="1">
      <c r="A6936" s="95" t="s">
        <v>14032</v>
      </c>
      <c r="B6936" s="96" t="s">
        <v>14033</v>
      </c>
      <c r="C6936" s="95" t="s">
        <v>282</v>
      </c>
      <c r="D6936" s="97">
        <f>VLOOKUP(A6936,emop0321!D:E,2,0)</f>
        <v>1160.59</v>
      </c>
      <c r="E6936" s="98"/>
      <c r="F6936" s="98"/>
    </row>
    <row r="6937" ht="11.25" customHeight="1">
      <c r="A6937" s="95" t="s">
        <v>14034</v>
      </c>
      <c r="B6937" s="96" t="s">
        <v>14035</v>
      </c>
      <c r="C6937" s="95" t="s">
        <v>282</v>
      </c>
      <c r="D6937" s="97">
        <f>VLOOKUP(A6937,emop0321!D:E,2,0)</f>
        <v>1329.23</v>
      </c>
      <c r="E6937" s="98"/>
      <c r="F6937" s="98"/>
    </row>
    <row r="6938" ht="11.25" customHeight="1">
      <c r="A6938" s="95" t="s">
        <v>14036</v>
      </c>
      <c r="B6938" s="96" t="s">
        <v>14037</v>
      </c>
      <c r="C6938" s="95" t="s">
        <v>282</v>
      </c>
      <c r="D6938" s="97">
        <f>VLOOKUP(A6938,emop0321!D:E,2,0)</f>
        <v>896.23</v>
      </c>
      <c r="E6938" s="98"/>
      <c r="F6938" s="98"/>
    </row>
    <row r="6939" ht="11.25" customHeight="1">
      <c r="A6939" s="95" t="s">
        <v>14038</v>
      </c>
      <c r="B6939" s="96" t="s">
        <v>14039</v>
      </c>
      <c r="C6939" s="95" t="s">
        <v>282</v>
      </c>
      <c r="D6939" s="97">
        <f>VLOOKUP(A6939,emop0321!D:E,2,0)</f>
        <v>356.24</v>
      </c>
      <c r="E6939" s="98"/>
      <c r="F6939" s="98"/>
    </row>
    <row r="6940" ht="11.25" customHeight="1">
      <c r="A6940" s="95" t="s">
        <v>14040</v>
      </c>
      <c r="B6940" s="96" t="s">
        <v>14041</v>
      </c>
      <c r="C6940" s="95" t="s">
        <v>282</v>
      </c>
      <c r="D6940" s="97">
        <f>VLOOKUP(A6940,emop0321!D:E,2,0)</f>
        <v>284.79</v>
      </c>
      <c r="E6940" s="98"/>
      <c r="F6940" s="98"/>
    </row>
    <row r="6941" ht="11.25" customHeight="1">
      <c r="A6941" s="95" t="s">
        <v>14042</v>
      </c>
      <c r="B6941" s="96" t="s">
        <v>14043</v>
      </c>
      <c r="C6941" s="95" t="s">
        <v>282</v>
      </c>
      <c r="D6941" s="97">
        <f>VLOOKUP(A6941,emop0321!D:E,2,0)</f>
        <v>1019.39</v>
      </c>
      <c r="E6941" s="98"/>
      <c r="F6941" s="98"/>
    </row>
    <row r="6942" ht="11.25" customHeight="1">
      <c r="A6942" s="95" t="s">
        <v>14044</v>
      </c>
      <c r="B6942" s="96" t="s">
        <v>14045</v>
      </c>
      <c r="C6942" s="95" t="s">
        <v>282</v>
      </c>
      <c r="D6942" s="97">
        <f>VLOOKUP(A6942,emop0321!D:E,2,0)</f>
        <v>1150.59</v>
      </c>
      <c r="E6942" s="98"/>
      <c r="F6942" s="98"/>
    </row>
    <row r="6943" ht="11.25" customHeight="1">
      <c r="A6943" s="95" t="s">
        <v>14046</v>
      </c>
      <c r="B6943" s="96" t="s">
        <v>14047</v>
      </c>
      <c r="C6943" s="95" t="s">
        <v>282</v>
      </c>
      <c r="D6943" s="97">
        <f>VLOOKUP(A6943,emop0321!D:E,2,0)</f>
        <v>3298.5</v>
      </c>
      <c r="E6943" s="98"/>
      <c r="F6943" s="98"/>
    </row>
    <row r="6944" ht="11.25" customHeight="1">
      <c r="A6944" s="95" t="s">
        <v>14048</v>
      </c>
      <c r="B6944" s="96" t="s">
        <v>14049</v>
      </c>
      <c r="C6944" s="95" t="s">
        <v>282</v>
      </c>
      <c r="D6944" s="97">
        <f>VLOOKUP(A6944,emop0321!D:E,2,0)</f>
        <v>1901.15</v>
      </c>
      <c r="E6944" s="98"/>
      <c r="F6944" s="98"/>
    </row>
    <row r="6945" ht="11.25" customHeight="1">
      <c r="A6945" s="95" t="s">
        <v>14050</v>
      </c>
      <c r="B6945" s="96" t="s">
        <v>14051</v>
      </c>
      <c r="C6945" s="95" t="s">
        <v>282</v>
      </c>
      <c r="D6945" s="97">
        <f>VLOOKUP(A6945,emop0321!D:E,2,0)</f>
        <v>2031.66</v>
      </c>
      <c r="E6945" s="98"/>
      <c r="F6945" s="98"/>
    </row>
    <row r="6946" ht="11.25" customHeight="1">
      <c r="A6946" s="95" t="s">
        <v>14052</v>
      </c>
      <c r="B6946" s="96" t="s">
        <v>14053</v>
      </c>
      <c r="C6946" s="95" t="s">
        <v>282</v>
      </c>
      <c r="D6946" s="97">
        <f>VLOOKUP(A6946,emop0321!D:E,2,0)</f>
        <v>1220.37</v>
      </c>
      <c r="E6946" s="98"/>
      <c r="F6946" s="98"/>
    </row>
    <row r="6947" ht="11.25" customHeight="1">
      <c r="A6947" s="95" t="s">
        <v>14054</v>
      </c>
      <c r="B6947" s="96" t="s">
        <v>14055</v>
      </c>
      <c r="C6947" s="95" t="s">
        <v>282</v>
      </c>
      <c r="D6947" s="97">
        <f>VLOOKUP(A6947,emop0321!D:E,2,0)</f>
        <v>4040.69</v>
      </c>
      <c r="E6947" s="98"/>
      <c r="F6947" s="98"/>
    </row>
    <row r="6948" ht="11.25" customHeight="1">
      <c r="A6948" s="95" t="s">
        <v>14056</v>
      </c>
      <c r="B6948" s="96" t="s">
        <v>14057</v>
      </c>
      <c r="C6948" s="95" t="s">
        <v>282</v>
      </c>
      <c r="D6948" s="97">
        <f>VLOOKUP(A6948,emop0321!D:E,2,0)</f>
        <v>522.22</v>
      </c>
      <c r="E6948" s="98"/>
      <c r="F6948" s="98"/>
    </row>
    <row r="6949" ht="11.25" customHeight="1">
      <c r="A6949" s="95" t="s">
        <v>14058</v>
      </c>
      <c r="B6949" s="96" t="s">
        <v>14059</v>
      </c>
      <c r="C6949" s="95" t="s">
        <v>282</v>
      </c>
      <c r="D6949" s="97">
        <f>VLOOKUP(A6949,emop0321!D:E,2,0)</f>
        <v>908.34</v>
      </c>
      <c r="E6949" s="98"/>
      <c r="F6949" s="98"/>
    </row>
    <row r="6950" ht="11.25" customHeight="1">
      <c r="A6950" s="95" t="s">
        <v>14060</v>
      </c>
      <c r="B6950" s="96" t="s">
        <v>14061</v>
      </c>
      <c r="C6950" s="95" t="s">
        <v>282</v>
      </c>
      <c r="D6950" s="97">
        <f>VLOOKUP(A6950,emop0321!D:E,2,0)</f>
        <v>544.41</v>
      </c>
      <c r="E6950" s="98"/>
      <c r="F6950" s="98"/>
    </row>
    <row r="6951" ht="11.25" customHeight="1">
      <c r="A6951" s="95" t="s">
        <v>14062</v>
      </c>
      <c r="B6951" s="96" t="s">
        <v>14063</v>
      </c>
      <c r="C6951" s="95" t="s">
        <v>282</v>
      </c>
      <c r="D6951" s="97">
        <f>VLOOKUP(A6951,emop0321!D:E,2,0)</f>
        <v>630.52</v>
      </c>
      <c r="E6951" s="98"/>
      <c r="F6951" s="98"/>
    </row>
    <row r="6952" ht="11.25" customHeight="1">
      <c r="A6952" s="95" t="s">
        <v>14064</v>
      </c>
      <c r="B6952" s="96" t="s">
        <v>14065</v>
      </c>
      <c r="C6952" s="95" t="s">
        <v>282</v>
      </c>
      <c r="D6952" s="97">
        <f>VLOOKUP(A6952,emop0321!D:E,2,0)</f>
        <v>716.92</v>
      </c>
      <c r="E6952" s="98"/>
      <c r="F6952" s="98"/>
    </row>
    <row r="6953" ht="11.25" customHeight="1">
      <c r="A6953" s="95" t="s">
        <v>14066</v>
      </c>
      <c r="B6953" s="96" t="s">
        <v>14067</v>
      </c>
      <c r="C6953" s="95" t="s">
        <v>282</v>
      </c>
      <c r="D6953" s="97">
        <f>VLOOKUP(A6953,emop0321!D:E,2,0)</f>
        <v>853.32</v>
      </c>
      <c r="E6953" s="98"/>
      <c r="F6953" s="98"/>
    </row>
    <row r="6954" ht="11.25" customHeight="1">
      <c r="A6954" s="95" t="s">
        <v>14068</v>
      </c>
      <c r="B6954" s="96" t="s">
        <v>14069</v>
      </c>
      <c r="C6954" s="95" t="s">
        <v>282</v>
      </c>
      <c r="D6954" s="97">
        <f>VLOOKUP(A6954,emop0321!D:E,2,0)</f>
        <v>588.91</v>
      </c>
      <c r="E6954" s="98"/>
      <c r="F6954" s="98"/>
    </row>
    <row r="6955" ht="11.25" customHeight="1">
      <c r="A6955" s="95" t="s">
        <v>14070</v>
      </c>
      <c r="B6955" s="96" t="s">
        <v>14071</v>
      </c>
      <c r="C6955" s="95" t="s">
        <v>282</v>
      </c>
      <c r="D6955" s="97">
        <f>VLOOKUP(A6955,emop0321!D:E,2,0)</f>
        <v>713.35</v>
      </c>
      <c r="E6955" s="98"/>
      <c r="F6955" s="98"/>
    </row>
    <row r="6956" ht="11.25" customHeight="1">
      <c r="A6956" s="95" t="s">
        <v>14072</v>
      </c>
      <c r="B6956" s="96" t="s">
        <v>14073</v>
      </c>
      <c r="C6956" s="95" t="s">
        <v>282</v>
      </c>
      <c r="D6956" s="97">
        <f>VLOOKUP(A6956,emop0321!D:E,2,0)</f>
        <v>93.57</v>
      </c>
      <c r="E6956" s="98"/>
      <c r="F6956" s="98"/>
    </row>
    <row r="6957" ht="11.25" customHeight="1">
      <c r="A6957" s="95" t="s">
        <v>14074</v>
      </c>
      <c r="B6957" s="96" t="s">
        <v>14075</v>
      </c>
      <c r="C6957" s="95" t="s">
        <v>282</v>
      </c>
      <c r="D6957" s="97">
        <f>VLOOKUP(A6957,emop0321!D:E,2,0)</f>
        <v>108.1</v>
      </c>
      <c r="E6957" s="98"/>
      <c r="F6957" s="98"/>
    </row>
    <row r="6958" ht="11.25" customHeight="1">
      <c r="A6958" s="95" t="s">
        <v>14076</v>
      </c>
      <c r="B6958" s="96" t="s">
        <v>14077</v>
      </c>
      <c r="C6958" s="95" t="s">
        <v>282</v>
      </c>
      <c r="D6958" s="97">
        <f>VLOOKUP(A6958,emop0321!D:E,2,0)</f>
        <v>361.9</v>
      </c>
      <c r="E6958" s="98"/>
      <c r="F6958" s="98"/>
    </row>
    <row r="6959" ht="11.25" customHeight="1">
      <c r="A6959" s="95" t="s">
        <v>14078</v>
      </c>
      <c r="B6959" s="96" t="s">
        <v>14079</v>
      </c>
      <c r="C6959" s="95" t="s">
        <v>282</v>
      </c>
      <c r="D6959" s="97">
        <f>VLOOKUP(A6959,emop0321!D:E,2,0)</f>
        <v>41.3</v>
      </c>
      <c r="E6959" s="98"/>
      <c r="F6959" s="98"/>
    </row>
    <row r="6960" ht="11.25" customHeight="1">
      <c r="A6960" s="95" t="s">
        <v>14080</v>
      </c>
      <c r="B6960" s="96" t="s">
        <v>14081</v>
      </c>
      <c r="C6960" s="95" t="s">
        <v>282</v>
      </c>
      <c r="D6960" s="97">
        <f>VLOOKUP(A6960,emop0321!D:E,2,0)</f>
        <v>57.16</v>
      </c>
      <c r="E6960" s="98"/>
      <c r="F6960" s="98"/>
    </row>
    <row r="6961" ht="11.25" customHeight="1">
      <c r="A6961" s="95" t="s">
        <v>14082</v>
      </c>
      <c r="B6961" s="96" t="s">
        <v>14083</v>
      </c>
      <c r="C6961" s="95" t="s">
        <v>282</v>
      </c>
      <c r="D6961" s="97">
        <f>VLOOKUP(A6961,emop0321!D:E,2,0)</f>
        <v>78.64</v>
      </c>
      <c r="E6961" s="98"/>
      <c r="F6961" s="98"/>
    </row>
    <row r="6962" ht="11.25" customHeight="1">
      <c r="A6962" s="95" t="s">
        <v>14084</v>
      </c>
      <c r="B6962" s="96" t="s">
        <v>14085</v>
      </c>
      <c r="C6962" s="95" t="s">
        <v>282</v>
      </c>
      <c r="D6962" s="97">
        <f>VLOOKUP(A6962,emop0321!D:E,2,0)</f>
        <v>110.09</v>
      </c>
      <c r="E6962" s="98"/>
      <c r="F6962" s="98"/>
    </row>
    <row r="6963" ht="11.25" customHeight="1">
      <c r="A6963" s="95" t="s">
        <v>14086</v>
      </c>
      <c r="B6963" s="96" t="s">
        <v>14087</v>
      </c>
      <c r="C6963" s="95" t="s">
        <v>282</v>
      </c>
      <c r="D6963" s="97">
        <f>VLOOKUP(A6963,emop0321!D:E,2,0)</f>
        <v>169.6</v>
      </c>
      <c r="E6963" s="98"/>
      <c r="F6963" s="98"/>
    </row>
    <row r="6964" ht="11.25" customHeight="1">
      <c r="A6964" s="95" t="s">
        <v>14088</v>
      </c>
      <c r="B6964" s="96" t="s">
        <v>14089</v>
      </c>
      <c r="C6964" s="95" t="s">
        <v>282</v>
      </c>
      <c r="D6964" s="97">
        <f>VLOOKUP(A6964,emop0321!D:E,2,0)</f>
        <v>274.77</v>
      </c>
      <c r="E6964" s="98"/>
      <c r="F6964" s="98"/>
    </row>
    <row r="6965" ht="11.25" customHeight="1">
      <c r="A6965" s="95" t="s">
        <v>14090</v>
      </c>
      <c r="B6965" s="96" t="s">
        <v>14091</v>
      </c>
      <c r="C6965" s="95" t="s">
        <v>282</v>
      </c>
      <c r="D6965" s="97">
        <f>VLOOKUP(A6965,emop0321!D:E,2,0)</f>
        <v>1317.95</v>
      </c>
      <c r="E6965" s="98"/>
      <c r="F6965" s="98"/>
    </row>
    <row r="6966" ht="11.25" customHeight="1">
      <c r="A6966" s="95" t="s">
        <v>14092</v>
      </c>
      <c r="B6966" s="96" t="s">
        <v>14093</v>
      </c>
      <c r="C6966" s="95" t="s">
        <v>282</v>
      </c>
      <c r="D6966" s="97">
        <f>VLOOKUP(A6966,emop0321!D:E,2,0)</f>
        <v>1629.48</v>
      </c>
      <c r="E6966" s="98"/>
      <c r="F6966" s="98"/>
    </row>
    <row r="6967" ht="11.25" customHeight="1">
      <c r="A6967" s="95" t="s">
        <v>14094</v>
      </c>
      <c r="B6967" s="96" t="s">
        <v>14095</v>
      </c>
      <c r="C6967" s="95" t="s">
        <v>282</v>
      </c>
      <c r="D6967" s="97">
        <f>VLOOKUP(A6967,emop0321!D:E,2,0)</f>
        <v>1801.62</v>
      </c>
      <c r="E6967" s="98"/>
      <c r="F6967" s="98"/>
    </row>
    <row r="6968" ht="11.25" customHeight="1">
      <c r="A6968" s="95" t="s">
        <v>14096</v>
      </c>
      <c r="B6968" s="96" t="s">
        <v>14097</v>
      </c>
      <c r="C6968" s="95" t="s">
        <v>282</v>
      </c>
      <c r="D6968" s="97">
        <f>VLOOKUP(A6968,emop0321!D:E,2,0)</f>
        <v>1913.15</v>
      </c>
      <c r="E6968" s="98"/>
      <c r="F6968" s="98"/>
    </row>
    <row r="6969" ht="11.25" customHeight="1">
      <c r="A6969" s="95" t="s">
        <v>14098</v>
      </c>
      <c r="B6969" s="96" t="s">
        <v>14099</v>
      </c>
      <c r="C6969" s="95" t="s">
        <v>282</v>
      </c>
      <c r="D6969" s="97">
        <f>VLOOKUP(A6969,emop0321!D:E,2,0)</f>
        <v>1980.26</v>
      </c>
      <c r="E6969" s="98"/>
      <c r="F6969" s="98"/>
    </row>
    <row r="6970" ht="11.25" customHeight="1">
      <c r="A6970" s="95" t="s">
        <v>14100</v>
      </c>
      <c r="B6970" s="96" t="s">
        <v>14101</v>
      </c>
      <c r="C6970" s="95" t="s">
        <v>282</v>
      </c>
      <c r="D6970" s="97">
        <f>VLOOKUP(A6970,emop0321!D:E,2,0)</f>
        <v>2130.03</v>
      </c>
      <c r="E6970" s="98"/>
      <c r="F6970" s="98"/>
    </row>
    <row r="6971" ht="11.25" customHeight="1">
      <c r="A6971" s="95" t="s">
        <v>14102</v>
      </c>
      <c r="B6971" s="96" t="s">
        <v>14103</v>
      </c>
      <c r="C6971" s="95" t="s">
        <v>282</v>
      </c>
      <c r="D6971" s="97">
        <f>VLOOKUP(A6971,emop0321!D:E,2,0)</f>
        <v>2352.03</v>
      </c>
      <c r="E6971" s="98"/>
      <c r="F6971" s="98"/>
    </row>
    <row r="6972" ht="11.25" customHeight="1">
      <c r="A6972" s="95" t="s">
        <v>14104</v>
      </c>
      <c r="B6972" s="96" t="s">
        <v>14105</v>
      </c>
      <c r="C6972" s="95" t="s">
        <v>282</v>
      </c>
      <c r="D6972" s="97">
        <f>VLOOKUP(A6972,emop0321!D:E,2,0)</f>
        <v>2721.27</v>
      </c>
      <c r="E6972" s="98"/>
      <c r="F6972" s="98"/>
    </row>
    <row r="6973" ht="11.25" customHeight="1">
      <c r="A6973" s="95" t="s">
        <v>14106</v>
      </c>
      <c r="B6973" s="96" t="s">
        <v>14107</v>
      </c>
      <c r="C6973" s="95" t="s">
        <v>282</v>
      </c>
      <c r="D6973" s="97">
        <f>VLOOKUP(A6973,emop0321!D:E,2,0)</f>
        <v>2913.24</v>
      </c>
      <c r="E6973" s="98"/>
      <c r="F6973" s="98"/>
    </row>
    <row r="6974" ht="11.25" customHeight="1">
      <c r="A6974" s="95" t="s">
        <v>14108</v>
      </c>
      <c r="B6974" s="96" t="s">
        <v>14109</v>
      </c>
      <c r="C6974" s="95" t="s">
        <v>282</v>
      </c>
      <c r="D6974" s="97">
        <f>VLOOKUP(A6974,emop0321!D:E,2,0)</f>
        <v>184.5</v>
      </c>
      <c r="E6974" s="98"/>
      <c r="F6974" s="98"/>
    </row>
    <row r="6975" ht="11.25" customHeight="1">
      <c r="A6975" s="95" t="s">
        <v>14110</v>
      </c>
      <c r="B6975" s="96" t="s">
        <v>14111</v>
      </c>
      <c r="C6975" s="95" t="s">
        <v>282</v>
      </c>
      <c r="D6975" s="97">
        <f>VLOOKUP(A6975,emop0321!D:E,2,0)</f>
        <v>334.24</v>
      </c>
      <c r="E6975" s="98"/>
      <c r="F6975" s="98"/>
    </row>
    <row r="6976" ht="11.25" customHeight="1">
      <c r="A6976" s="95" t="s">
        <v>14112</v>
      </c>
      <c r="B6976" s="96" t="s">
        <v>14113</v>
      </c>
      <c r="C6976" s="95" t="s">
        <v>282</v>
      </c>
      <c r="D6976" s="97">
        <f>VLOOKUP(A6976,emop0321!D:E,2,0)</f>
        <v>1119.96</v>
      </c>
      <c r="E6976" s="98"/>
      <c r="F6976" s="98"/>
    </row>
    <row r="6977" ht="11.25" customHeight="1">
      <c r="A6977" s="95" t="s">
        <v>14114</v>
      </c>
      <c r="B6977" s="96" t="s">
        <v>14115</v>
      </c>
      <c r="C6977" s="95" t="s">
        <v>282</v>
      </c>
      <c r="D6977" s="97">
        <f>VLOOKUP(A6977,emop0321!D:E,2,0)</f>
        <v>2097.91</v>
      </c>
      <c r="E6977" s="98"/>
      <c r="F6977" s="98"/>
    </row>
    <row r="6978" ht="11.25" customHeight="1">
      <c r="A6978" s="95" t="s">
        <v>14116</v>
      </c>
      <c r="B6978" s="96" t="s">
        <v>14117</v>
      </c>
      <c r="C6978" s="95" t="s">
        <v>282</v>
      </c>
      <c r="D6978" s="97">
        <f>VLOOKUP(A6978,emop0321!D:E,2,0)</f>
        <v>250.83</v>
      </c>
      <c r="E6978" s="98"/>
      <c r="F6978" s="98"/>
    </row>
    <row r="6979" ht="11.25" customHeight="1">
      <c r="A6979" s="95" t="s">
        <v>14118</v>
      </c>
      <c r="B6979" s="96" t="s">
        <v>14119</v>
      </c>
      <c r="C6979" s="95" t="s">
        <v>282</v>
      </c>
      <c r="D6979" s="97">
        <f>VLOOKUP(A6979,emop0321!D:E,2,0)</f>
        <v>189.84</v>
      </c>
      <c r="E6979" s="98"/>
      <c r="F6979" s="98"/>
    </row>
    <row r="6980" ht="11.25" customHeight="1">
      <c r="A6980" s="95" t="s">
        <v>14120</v>
      </c>
      <c r="B6980" s="96" t="s">
        <v>14121</v>
      </c>
      <c r="C6980" s="95" t="s">
        <v>282</v>
      </c>
      <c r="D6980" s="97">
        <f>VLOOKUP(A6980,emop0321!D:E,2,0)</f>
        <v>145.22</v>
      </c>
      <c r="E6980" s="98"/>
      <c r="F6980" s="98"/>
    </row>
    <row r="6981" ht="11.25" customHeight="1">
      <c r="A6981" s="95" t="s">
        <v>14122</v>
      </c>
      <c r="B6981" s="96" t="s">
        <v>14123</v>
      </c>
      <c r="C6981" s="95" t="s">
        <v>282</v>
      </c>
      <c r="D6981" s="97">
        <f>VLOOKUP(A6981,emop0321!D:E,2,0)</f>
        <v>1216.1</v>
      </c>
      <c r="E6981" s="98"/>
      <c r="F6981" s="98"/>
    </row>
    <row r="6982" ht="11.25" customHeight="1">
      <c r="A6982" s="95" t="s">
        <v>14124</v>
      </c>
      <c r="B6982" s="96" t="s">
        <v>14125</v>
      </c>
      <c r="C6982" s="95" t="s">
        <v>282</v>
      </c>
      <c r="D6982" s="97">
        <f>VLOOKUP(A6982,emop0321!D:E,2,0)</f>
        <v>169.6</v>
      </c>
      <c r="E6982" s="98"/>
      <c r="F6982" s="98"/>
    </row>
    <row r="6983" ht="11.25" customHeight="1">
      <c r="A6983" s="95" t="s">
        <v>14126</v>
      </c>
      <c r="B6983" s="96" t="s">
        <v>14127</v>
      </c>
      <c r="C6983" s="95" t="s">
        <v>282</v>
      </c>
      <c r="D6983" s="97">
        <f>VLOOKUP(A6983,emop0321!D:E,2,0)</f>
        <v>274.96</v>
      </c>
      <c r="E6983" s="98"/>
      <c r="F6983" s="98"/>
    </row>
    <row r="6984" ht="11.25" customHeight="1">
      <c r="A6984" s="95" t="s">
        <v>14128</v>
      </c>
      <c r="B6984" s="96" t="s">
        <v>14129</v>
      </c>
      <c r="C6984" s="95" t="s">
        <v>282</v>
      </c>
      <c r="D6984" s="97">
        <f>VLOOKUP(A6984,emop0321!D:E,2,0)</f>
        <v>3372.97</v>
      </c>
      <c r="E6984" s="98"/>
      <c r="F6984" s="98"/>
    </row>
    <row r="6985" ht="11.25" customHeight="1">
      <c r="A6985" s="95" t="s">
        <v>14130</v>
      </c>
      <c r="B6985" s="96" t="s">
        <v>14131</v>
      </c>
      <c r="C6985" s="95" t="s">
        <v>282</v>
      </c>
      <c r="D6985" s="97">
        <f>VLOOKUP(A6985,emop0321!D:E,2,0)</f>
        <v>3880.59</v>
      </c>
      <c r="E6985" s="98"/>
      <c r="F6985" s="98"/>
    </row>
    <row r="6986" ht="11.25" customHeight="1">
      <c r="A6986" s="95" t="s">
        <v>14132</v>
      </c>
      <c r="B6986" s="96" t="s">
        <v>14133</v>
      </c>
      <c r="C6986" s="95" t="s">
        <v>282</v>
      </c>
      <c r="D6986" s="97">
        <f>VLOOKUP(A6986,emop0321!D:E,2,0)</f>
        <v>5231.99</v>
      </c>
      <c r="E6986" s="98"/>
      <c r="F6986" s="98"/>
    </row>
    <row r="6987" ht="11.25" customHeight="1">
      <c r="A6987" s="95" t="s">
        <v>14134</v>
      </c>
      <c r="B6987" s="96" t="s">
        <v>14135</v>
      </c>
      <c r="C6987" s="95" t="s">
        <v>282</v>
      </c>
      <c r="D6987" s="97">
        <f>VLOOKUP(A6987,emop0321!D:E,2,0)</f>
        <v>5790.02</v>
      </c>
      <c r="E6987" s="98"/>
      <c r="F6987" s="98"/>
    </row>
    <row r="6988" ht="11.25" customHeight="1">
      <c r="A6988" s="95" t="s">
        <v>14136</v>
      </c>
      <c r="B6988" s="96" t="s">
        <v>14137</v>
      </c>
      <c r="C6988" s="95" t="s">
        <v>282</v>
      </c>
      <c r="D6988" s="97">
        <f>VLOOKUP(A6988,emop0321!D:E,2,0)</f>
        <v>5814.88</v>
      </c>
      <c r="E6988" s="98"/>
      <c r="F6988" s="98"/>
    </row>
    <row r="6989" ht="11.25" customHeight="1">
      <c r="A6989" s="95" t="s">
        <v>14138</v>
      </c>
      <c r="B6989" s="96" t="s">
        <v>14139</v>
      </c>
      <c r="C6989" s="95" t="s">
        <v>282</v>
      </c>
      <c r="D6989" s="97">
        <f>VLOOKUP(A6989,emop0321!D:E,2,0)</f>
        <v>8900.59</v>
      </c>
      <c r="E6989" s="98"/>
      <c r="F6989" s="98"/>
    </row>
    <row r="6990" ht="11.25" customHeight="1">
      <c r="A6990" s="95" t="s">
        <v>14140</v>
      </c>
      <c r="B6990" s="96" t="s">
        <v>14141</v>
      </c>
      <c r="C6990" s="95" t="s">
        <v>282</v>
      </c>
      <c r="D6990" s="97">
        <f>VLOOKUP(A6990,emop0321!D:E,2,0)</f>
        <v>7589.87</v>
      </c>
      <c r="E6990" s="98"/>
      <c r="F6990" s="98"/>
    </row>
    <row r="6991" ht="11.25" customHeight="1">
      <c r="A6991" s="95" t="s">
        <v>14142</v>
      </c>
      <c r="B6991" s="96" t="s">
        <v>14143</v>
      </c>
      <c r="C6991" s="95" t="s">
        <v>282</v>
      </c>
      <c r="D6991" s="97">
        <f>VLOOKUP(A6991,emop0321!D:E,2,0)</f>
        <v>6387.91</v>
      </c>
      <c r="E6991" s="98"/>
      <c r="F6991" s="98"/>
    </row>
    <row r="6992" ht="11.25" customHeight="1">
      <c r="A6992" s="95" t="s">
        <v>14144</v>
      </c>
      <c r="B6992" s="96" t="s">
        <v>14145</v>
      </c>
      <c r="C6992" s="95" t="s">
        <v>282</v>
      </c>
      <c r="D6992" s="97">
        <f>VLOOKUP(A6992,emop0321!D:E,2,0)</f>
        <v>10281.86</v>
      </c>
      <c r="E6992" s="98"/>
      <c r="F6992" s="98"/>
    </row>
    <row r="6993" ht="11.25" customHeight="1">
      <c r="A6993" s="95" t="s">
        <v>14146</v>
      </c>
      <c r="B6993" s="96" t="s">
        <v>14147</v>
      </c>
      <c r="C6993" s="95" t="s">
        <v>282</v>
      </c>
      <c r="D6993" s="97">
        <f>VLOOKUP(A6993,emop0321!D:E,2,0)</f>
        <v>8821.95</v>
      </c>
      <c r="E6993" s="98"/>
      <c r="F6993" s="98"/>
    </row>
    <row r="6994" ht="11.25" customHeight="1">
      <c r="A6994" s="95" t="s">
        <v>14148</v>
      </c>
      <c r="B6994" s="96" t="s">
        <v>14149</v>
      </c>
      <c r="C6994" s="95" t="s">
        <v>282</v>
      </c>
      <c r="D6994" s="97">
        <f>VLOOKUP(A6994,emop0321!D:E,2,0)</f>
        <v>8987.89</v>
      </c>
      <c r="E6994" s="98"/>
      <c r="F6994" s="98"/>
    </row>
    <row r="6995" ht="11.25" customHeight="1">
      <c r="A6995" s="95" t="s">
        <v>14150</v>
      </c>
      <c r="B6995" s="96" t="s">
        <v>14151</v>
      </c>
      <c r="C6995" s="95" t="s">
        <v>282</v>
      </c>
      <c r="D6995" s="97">
        <f>VLOOKUP(A6995,emop0321!D:E,2,0)</f>
        <v>11140.57</v>
      </c>
      <c r="E6995" s="98"/>
      <c r="F6995" s="98"/>
    </row>
    <row r="6996" ht="11.25" customHeight="1">
      <c r="A6996" s="95" t="s">
        <v>14152</v>
      </c>
      <c r="B6996" s="96" t="s">
        <v>14153</v>
      </c>
      <c r="C6996" s="95" t="s">
        <v>282</v>
      </c>
      <c r="D6996" s="97">
        <f>VLOOKUP(A6996,emop0321!D:E,2,0)</f>
        <v>10516.81</v>
      </c>
      <c r="E6996" s="98"/>
      <c r="F6996" s="98"/>
    </row>
    <row r="6997" ht="11.25" customHeight="1">
      <c r="A6997" s="95" t="s">
        <v>14154</v>
      </c>
      <c r="B6997" s="96" t="s">
        <v>14155</v>
      </c>
      <c r="C6997" s="95" t="s">
        <v>282</v>
      </c>
      <c r="D6997" s="97">
        <f>VLOOKUP(A6997,emop0321!D:E,2,0)</f>
        <v>12476.7</v>
      </c>
      <c r="E6997" s="98"/>
      <c r="F6997" s="98"/>
    </row>
    <row r="6998" ht="11.25" customHeight="1">
      <c r="A6998" s="95" t="s">
        <v>14156</v>
      </c>
      <c r="B6998" s="96" t="s">
        <v>14157</v>
      </c>
      <c r="C6998" s="95" t="s">
        <v>282</v>
      </c>
      <c r="D6998" s="97">
        <f>VLOOKUP(A6998,emop0321!D:E,2,0)</f>
        <v>10930.9</v>
      </c>
      <c r="E6998" s="98"/>
      <c r="F6998" s="98"/>
    </row>
    <row r="6999" ht="11.25" customHeight="1">
      <c r="A6999" s="95" t="s">
        <v>14158</v>
      </c>
      <c r="B6999" s="96" t="s">
        <v>14159</v>
      </c>
      <c r="C6999" s="95" t="s">
        <v>282</v>
      </c>
      <c r="D6999" s="97">
        <f>VLOOKUP(A6999,emop0321!D:E,2,0)</f>
        <v>14674.13</v>
      </c>
      <c r="E6999" s="98"/>
      <c r="F6999" s="98"/>
    </row>
    <row r="7000" ht="11.25" customHeight="1">
      <c r="A7000" s="95" t="s">
        <v>14160</v>
      </c>
      <c r="B7000" s="96" t="s">
        <v>14161</v>
      </c>
      <c r="C7000" s="95" t="s">
        <v>282</v>
      </c>
      <c r="D7000" s="97">
        <f>VLOOKUP(A7000,emop0321!D:E,2,0)</f>
        <v>13532.82</v>
      </c>
      <c r="E7000" s="98"/>
      <c r="F7000" s="98"/>
    </row>
    <row r="7001" ht="11.25" customHeight="1">
      <c r="A7001" s="95" t="s">
        <v>14162</v>
      </c>
      <c r="B7001" s="96" t="s">
        <v>14163</v>
      </c>
      <c r="C7001" s="95" t="s">
        <v>282</v>
      </c>
      <c r="D7001" s="97">
        <f>VLOOKUP(A7001,emop0321!D:E,2,0)</f>
        <v>16095.41</v>
      </c>
      <c r="E7001" s="98"/>
      <c r="F7001" s="98"/>
    </row>
    <row r="7002" ht="11.25" customHeight="1">
      <c r="A7002" s="95" t="s">
        <v>14164</v>
      </c>
      <c r="B7002" s="96" t="s">
        <v>14165</v>
      </c>
      <c r="C7002" s="95" t="s">
        <v>282</v>
      </c>
      <c r="D7002" s="97">
        <f>VLOOKUP(A7002,emop0321!D:E,2,0)</f>
        <v>17613.84</v>
      </c>
      <c r="E7002" s="98"/>
      <c r="F7002" s="98"/>
    </row>
    <row r="7003" ht="11.25" customHeight="1">
      <c r="A7003" s="95" t="s">
        <v>14166</v>
      </c>
      <c r="B7003" s="96" t="s">
        <v>14167</v>
      </c>
      <c r="C7003" s="95" t="s">
        <v>282</v>
      </c>
      <c r="D7003" s="97">
        <f>VLOOKUP(A7003,emop0321!D:E,2,0)</f>
        <v>19248.82</v>
      </c>
      <c r="E7003" s="98"/>
      <c r="F7003" s="98"/>
    </row>
    <row r="7004" ht="11.25" customHeight="1">
      <c r="A7004" s="95" t="s">
        <v>14168</v>
      </c>
      <c r="B7004" s="96" t="s">
        <v>14169</v>
      </c>
      <c r="C7004" s="95" t="s">
        <v>282</v>
      </c>
      <c r="D7004" s="97">
        <f>VLOOKUP(A7004,emop0321!D:E,2,0)</f>
        <v>20670.09</v>
      </c>
      <c r="E7004" s="98"/>
      <c r="F7004" s="98"/>
    </row>
    <row r="7005" ht="11.25" customHeight="1">
      <c r="A7005" s="95" t="s">
        <v>14170</v>
      </c>
      <c r="B7005" s="96" t="s">
        <v>14171</v>
      </c>
      <c r="C7005" s="95" t="s">
        <v>282</v>
      </c>
      <c r="D7005" s="97">
        <f>VLOOKUP(A7005,emop0321!D:E,2,0)</f>
        <v>831.76</v>
      </c>
      <c r="E7005" s="98"/>
      <c r="F7005" s="98"/>
    </row>
    <row r="7006" ht="11.25" customHeight="1">
      <c r="A7006" s="95" t="s">
        <v>14172</v>
      </c>
      <c r="B7006" s="96" t="s">
        <v>14173</v>
      </c>
      <c r="C7006" s="95" t="s">
        <v>282</v>
      </c>
      <c r="D7006" s="97">
        <f>VLOOKUP(A7006,emop0321!D:E,2,0)</f>
        <v>964.94</v>
      </c>
      <c r="E7006" s="98"/>
      <c r="F7006" s="98"/>
    </row>
    <row r="7007" ht="11.25" customHeight="1">
      <c r="A7007" s="95" t="s">
        <v>14174</v>
      </c>
      <c r="B7007" s="96" t="s">
        <v>14175</v>
      </c>
      <c r="C7007" s="95" t="s">
        <v>282</v>
      </c>
      <c r="D7007" s="97">
        <f>VLOOKUP(A7007,emop0321!D:E,2,0)</f>
        <v>1118.35</v>
      </c>
      <c r="E7007" s="98"/>
      <c r="F7007" s="98"/>
    </row>
    <row r="7008" ht="11.25" customHeight="1">
      <c r="A7008" s="95" t="s">
        <v>14176</v>
      </c>
      <c r="B7008" s="96" t="s">
        <v>14177</v>
      </c>
      <c r="C7008" s="95" t="s">
        <v>282</v>
      </c>
      <c r="D7008" s="97">
        <f>VLOOKUP(A7008,emop0321!D:E,2,0)</f>
        <v>1573.23</v>
      </c>
      <c r="E7008" s="98"/>
      <c r="F7008" s="98"/>
    </row>
    <row r="7009" ht="11.25" customHeight="1">
      <c r="A7009" s="95" t="s">
        <v>14178</v>
      </c>
      <c r="B7009" s="96" t="s">
        <v>14179</v>
      </c>
      <c r="C7009" s="95" t="s">
        <v>282</v>
      </c>
      <c r="D7009" s="97">
        <f>VLOOKUP(A7009,emop0321!D:E,2,0)</f>
        <v>1478.93</v>
      </c>
      <c r="E7009" s="98"/>
      <c r="F7009" s="98"/>
    </row>
    <row r="7010" ht="11.25" customHeight="1">
      <c r="A7010" s="95" t="s">
        <v>14180</v>
      </c>
      <c r="B7010" s="96" t="s">
        <v>14181</v>
      </c>
      <c r="C7010" s="95" t="s">
        <v>282</v>
      </c>
      <c r="D7010" s="97">
        <f>VLOOKUP(A7010,emop0321!D:E,2,0)</f>
        <v>1866.77</v>
      </c>
      <c r="E7010" s="98"/>
      <c r="F7010" s="98"/>
    </row>
    <row r="7011" ht="11.25" customHeight="1">
      <c r="A7011" s="95" t="s">
        <v>14182</v>
      </c>
      <c r="B7011" s="96" t="s">
        <v>14183</v>
      </c>
      <c r="C7011" s="95" t="s">
        <v>282</v>
      </c>
      <c r="D7011" s="97">
        <f>VLOOKUP(A7011,emop0321!D:E,2,0)</f>
        <v>2019.73</v>
      </c>
      <c r="E7011" s="98"/>
      <c r="F7011" s="98"/>
    </row>
    <row r="7012" ht="11.25" customHeight="1">
      <c r="A7012" s="95" t="s">
        <v>14184</v>
      </c>
      <c r="B7012" s="96" t="s">
        <v>14185</v>
      </c>
      <c r="C7012" s="95" t="s">
        <v>282</v>
      </c>
      <c r="D7012" s="97">
        <f>VLOOKUP(A7012,emop0321!D:E,2,0)</f>
        <v>2553.65</v>
      </c>
      <c r="E7012" s="98"/>
      <c r="F7012" s="98"/>
    </row>
    <row r="7013" ht="11.25" customHeight="1">
      <c r="A7013" s="95" t="s">
        <v>14186</v>
      </c>
      <c r="B7013" s="96" t="s">
        <v>14187</v>
      </c>
      <c r="C7013" s="95" t="s">
        <v>282</v>
      </c>
      <c r="D7013" s="97">
        <f>VLOOKUP(A7013,emop0321!D:E,2,0)</f>
        <v>2410.46</v>
      </c>
      <c r="E7013" s="98"/>
      <c r="F7013" s="98"/>
    </row>
    <row r="7014" ht="11.25" customHeight="1">
      <c r="A7014" s="95" t="s">
        <v>14188</v>
      </c>
      <c r="B7014" s="96" t="s">
        <v>14189</v>
      </c>
      <c r="C7014" s="95" t="s">
        <v>282</v>
      </c>
      <c r="D7014" s="97">
        <f>VLOOKUP(A7014,emop0321!D:E,2,0)</f>
        <v>2373.76</v>
      </c>
      <c r="E7014" s="98"/>
      <c r="F7014" s="98"/>
    </row>
    <row r="7015" ht="11.25" customHeight="1">
      <c r="A7015" s="95" t="s">
        <v>14190</v>
      </c>
      <c r="B7015" s="96" t="s">
        <v>14191</v>
      </c>
      <c r="C7015" s="95" t="s">
        <v>282</v>
      </c>
      <c r="D7015" s="97">
        <f>VLOOKUP(A7015,emop0321!D:E,2,0)</f>
        <v>2808.73</v>
      </c>
      <c r="E7015" s="98"/>
      <c r="F7015" s="98"/>
    </row>
    <row r="7016" ht="11.25" customHeight="1">
      <c r="A7016" s="95" t="s">
        <v>14192</v>
      </c>
      <c r="B7016" s="96" t="s">
        <v>14193</v>
      </c>
      <c r="C7016" s="95" t="s">
        <v>282</v>
      </c>
      <c r="D7016" s="97">
        <f>VLOOKUP(A7016,emop0321!D:E,2,0)</f>
        <v>2790.17</v>
      </c>
      <c r="E7016" s="98"/>
      <c r="F7016" s="98"/>
    </row>
    <row r="7017" ht="11.25" customHeight="1">
      <c r="A7017" s="95" t="s">
        <v>14194</v>
      </c>
      <c r="B7017" s="96" t="s">
        <v>14195</v>
      </c>
      <c r="C7017" s="95" t="s">
        <v>282</v>
      </c>
      <c r="D7017" s="97">
        <f>VLOOKUP(A7017,emop0321!D:E,2,0)</f>
        <v>2732.94</v>
      </c>
      <c r="E7017" s="98"/>
      <c r="F7017" s="98"/>
    </row>
    <row r="7018" ht="11.25" customHeight="1">
      <c r="A7018" s="95" t="s">
        <v>14196</v>
      </c>
      <c r="B7018" s="96" t="s">
        <v>14197</v>
      </c>
      <c r="C7018" s="95" t="s">
        <v>282</v>
      </c>
      <c r="D7018" s="97">
        <f>VLOOKUP(A7018,emop0321!D:E,2,0)</f>
        <v>3102.27</v>
      </c>
      <c r="E7018" s="98"/>
      <c r="F7018" s="98"/>
    </row>
    <row r="7019" ht="11.25" customHeight="1">
      <c r="A7019" s="95" t="s">
        <v>14198</v>
      </c>
      <c r="B7019" s="96" t="s">
        <v>14199</v>
      </c>
      <c r="C7019" s="95" t="s">
        <v>282</v>
      </c>
      <c r="D7019" s="97">
        <f>VLOOKUP(A7019,emop0321!D:E,2,0)</f>
        <v>3536.59</v>
      </c>
      <c r="E7019" s="98"/>
      <c r="F7019" s="98"/>
    </row>
    <row r="7020" ht="11.25" customHeight="1">
      <c r="A7020" s="95" t="s">
        <v>14200</v>
      </c>
      <c r="B7020" s="96" t="s">
        <v>14201</v>
      </c>
      <c r="C7020" s="95" t="s">
        <v>282</v>
      </c>
      <c r="D7020" s="97">
        <f>VLOOKUP(A7020,emop0321!D:E,2,0)</f>
        <v>3168.59</v>
      </c>
      <c r="E7020" s="98"/>
      <c r="F7020" s="98"/>
    </row>
    <row r="7021" ht="11.25" customHeight="1">
      <c r="A7021" s="95" t="s">
        <v>14202</v>
      </c>
      <c r="B7021" s="96" t="s">
        <v>14203</v>
      </c>
      <c r="C7021" s="95" t="s">
        <v>282</v>
      </c>
      <c r="D7021" s="97">
        <f>VLOOKUP(A7021,emop0321!D:E,2,0)</f>
        <v>3624.55</v>
      </c>
      <c r="E7021" s="98"/>
      <c r="F7021" s="98"/>
    </row>
    <row r="7022" ht="11.25" customHeight="1">
      <c r="A7022" s="95" t="s">
        <v>14204</v>
      </c>
      <c r="B7022" s="96" t="s">
        <v>14205</v>
      </c>
      <c r="C7022" s="95" t="s">
        <v>282</v>
      </c>
      <c r="D7022" s="97">
        <f>VLOOKUP(A7022,emop0321!D:E,2,0)</f>
        <v>4018.27</v>
      </c>
      <c r="E7022" s="98"/>
      <c r="F7022" s="98"/>
    </row>
    <row r="7023" ht="11.25" customHeight="1">
      <c r="A7023" s="95" t="s">
        <v>14206</v>
      </c>
      <c r="B7023" s="96" t="s">
        <v>14207</v>
      </c>
      <c r="C7023" s="95" t="s">
        <v>282</v>
      </c>
      <c r="D7023" s="97">
        <f>VLOOKUP(A7023,emop0321!D:E,2,0)</f>
        <v>3909.82</v>
      </c>
      <c r="E7023" s="98"/>
      <c r="F7023" s="98"/>
    </row>
    <row r="7024" ht="11.25" customHeight="1">
      <c r="A7024" s="95" t="s">
        <v>14208</v>
      </c>
      <c r="B7024" s="96" t="s">
        <v>14209</v>
      </c>
      <c r="C7024" s="95" t="s">
        <v>282</v>
      </c>
      <c r="D7024" s="97">
        <f>VLOOKUP(A7024,emop0321!D:E,2,0)</f>
        <v>3735.99</v>
      </c>
      <c r="E7024" s="98"/>
      <c r="F7024" s="98"/>
    </row>
    <row r="7025" ht="11.25" customHeight="1">
      <c r="A7025" s="95" t="s">
        <v>14210</v>
      </c>
      <c r="B7025" s="96" t="s">
        <v>14211</v>
      </c>
      <c r="C7025" s="95" t="s">
        <v>282</v>
      </c>
      <c r="D7025" s="97">
        <f>VLOOKUP(A7025,emop0321!D:E,2,0)</f>
        <v>4283.02</v>
      </c>
      <c r="E7025" s="98"/>
      <c r="F7025" s="98"/>
    </row>
    <row r="7026" ht="11.25" customHeight="1">
      <c r="A7026" s="95" t="s">
        <v>14212</v>
      </c>
      <c r="B7026" s="96" t="s">
        <v>14213</v>
      </c>
      <c r="C7026" s="95" t="s">
        <v>282</v>
      </c>
      <c r="D7026" s="97">
        <f>VLOOKUP(A7026,emop0321!D:E,2,0)</f>
        <v>3903.28</v>
      </c>
      <c r="E7026" s="98"/>
      <c r="F7026" s="98"/>
    </row>
    <row r="7027" ht="11.25" customHeight="1">
      <c r="A7027" s="95" t="s">
        <v>14214</v>
      </c>
      <c r="B7027" s="96" t="s">
        <v>14215</v>
      </c>
      <c r="C7027" s="95" t="s">
        <v>282</v>
      </c>
      <c r="D7027" s="97">
        <f>VLOOKUP(A7027,emop0321!D:E,2,0)</f>
        <v>5651.31</v>
      </c>
      <c r="E7027" s="98"/>
      <c r="F7027" s="98"/>
    </row>
    <row r="7028" ht="11.25" customHeight="1">
      <c r="A7028" s="95" t="s">
        <v>14216</v>
      </c>
      <c r="B7028" s="96" t="s">
        <v>14217</v>
      </c>
      <c r="C7028" s="95" t="s">
        <v>282</v>
      </c>
      <c r="D7028" s="97">
        <f>VLOOKUP(A7028,emop0321!D:E,2,0)</f>
        <v>5384.67</v>
      </c>
      <c r="E7028" s="98"/>
      <c r="F7028" s="98"/>
    </row>
    <row r="7029" ht="11.25" customHeight="1">
      <c r="A7029" s="95" t="s">
        <v>14218</v>
      </c>
      <c r="B7029" s="96" t="s">
        <v>14219</v>
      </c>
      <c r="C7029" s="95" t="s">
        <v>282</v>
      </c>
      <c r="D7029" s="97">
        <f>VLOOKUP(A7029,emop0321!D:E,2,0)</f>
        <v>4869.68</v>
      </c>
      <c r="E7029" s="98"/>
      <c r="F7029" s="98"/>
    </row>
    <row r="7030" ht="11.25" customHeight="1">
      <c r="A7030" s="95" t="s">
        <v>14220</v>
      </c>
      <c r="B7030" s="96" t="s">
        <v>14221</v>
      </c>
      <c r="C7030" s="95" t="s">
        <v>282</v>
      </c>
      <c r="D7030" s="97">
        <f>VLOOKUP(A7030,emop0321!D:E,2,0)</f>
        <v>6097.1</v>
      </c>
      <c r="E7030" s="98"/>
      <c r="F7030" s="98"/>
    </row>
    <row r="7031" ht="11.25" customHeight="1">
      <c r="A7031" s="95" t="s">
        <v>14222</v>
      </c>
      <c r="B7031" s="96" t="s">
        <v>14223</v>
      </c>
      <c r="C7031" s="95" t="s">
        <v>282</v>
      </c>
      <c r="D7031" s="97">
        <f>VLOOKUP(A7031,emop0321!D:E,2,0)</f>
        <v>5544.2</v>
      </c>
      <c r="E7031" s="98"/>
      <c r="F7031" s="98"/>
    </row>
    <row r="7032" ht="11.25" customHeight="1">
      <c r="A7032" s="95" t="s">
        <v>14224</v>
      </c>
      <c r="B7032" s="96" t="s">
        <v>14225</v>
      </c>
      <c r="C7032" s="95" t="s">
        <v>282</v>
      </c>
      <c r="D7032" s="97">
        <f>VLOOKUP(A7032,emop0321!D:E,2,0)</f>
        <v>6495.86</v>
      </c>
      <c r="E7032" s="98"/>
      <c r="F7032" s="98"/>
    </row>
    <row r="7033" ht="11.25" customHeight="1">
      <c r="A7033" s="95" t="s">
        <v>14226</v>
      </c>
      <c r="B7033" s="96" t="s">
        <v>14227</v>
      </c>
      <c r="C7033" s="95" t="s">
        <v>282</v>
      </c>
      <c r="D7033" s="97">
        <f>VLOOKUP(A7033,emop0321!D:E,2,0)</f>
        <v>8201.37</v>
      </c>
      <c r="E7033" s="98"/>
      <c r="F7033" s="98"/>
    </row>
    <row r="7034" ht="11.25" customHeight="1">
      <c r="A7034" s="95" t="s">
        <v>14228</v>
      </c>
      <c r="B7034" s="96" t="s">
        <v>14229</v>
      </c>
      <c r="C7034" s="95" t="s">
        <v>282</v>
      </c>
      <c r="D7034" s="97">
        <f>VLOOKUP(A7034,emop0321!D:E,2,0)</f>
        <v>7329.52</v>
      </c>
      <c r="E7034" s="98"/>
      <c r="F7034" s="98"/>
    </row>
    <row r="7035" ht="11.25" customHeight="1">
      <c r="A7035" s="95" t="s">
        <v>14230</v>
      </c>
      <c r="B7035" s="96" t="s">
        <v>14231</v>
      </c>
      <c r="C7035" s="95" t="s">
        <v>282</v>
      </c>
      <c r="D7035" s="97">
        <f>VLOOKUP(A7035,emop0321!D:E,2,0)</f>
        <v>8744.7</v>
      </c>
      <c r="E7035" s="98"/>
      <c r="F7035" s="98"/>
    </row>
    <row r="7036" ht="11.25" customHeight="1">
      <c r="A7036" s="95" t="s">
        <v>14232</v>
      </c>
      <c r="B7036" s="96" t="s">
        <v>14233</v>
      </c>
      <c r="C7036" s="95" t="s">
        <v>282</v>
      </c>
      <c r="D7036" s="97">
        <f>VLOOKUP(A7036,emop0321!D:E,2,0)</f>
        <v>9592.14</v>
      </c>
      <c r="E7036" s="98"/>
      <c r="F7036" s="98"/>
    </row>
    <row r="7037" ht="11.25" customHeight="1">
      <c r="A7037" s="95" t="s">
        <v>14234</v>
      </c>
      <c r="B7037" s="96" t="s">
        <v>14235</v>
      </c>
      <c r="C7037" s="95" t="s">
        <v>282</v>
      </c>
      <c r="D7037" s="97">
        <f>VLOOKUP(A7037,emop0321!D:E,2,0)</f>
        <v>10965.67</v>
      </c>
      <c r="E7037" s="98"/>
      <c r="F7037" s="98"/>
    </row>
    <row r="7038" ht="11.25" customHeight="1">
      <c r="A7038" s="95" t="s">
        <v>14236</v>
      </c>
      <c r="B7038" s="96" t="s">
        <v>14237</v>
      </c>
      <c r="C7038" s="95" t="s">
        <v>282</v>
      </c>
      <c r="D7038" s="97">
        <f>VLOOKUP(A7038,emop0321!D:E,2,0)</f>
        <v>11354.51</v>
      </c>
      <c r="E7038" s="98"/>
      <c r="F7038" s="98"/>
    </row>
    <row r="7039" ht="11.25" customHeight="1">
      <c r="A7039" s="95" t="s">
        <v>14238</v>
      </c>
      <c r="B7039" s="96" t="s">
        <v>14239</v>
      </c>
      <c r="C7039" s="95" t="s">
        <v>282</v>
      </c>
      <c r="D7039" s="97">
        <f>VLOOKUP(A7039,emop0321!D:E,2,0)</f>
        <v>13097.84</v>
      </c>
      <c r="E7039" s="98"/>
      <c r="F7039" s="98"/>
    </row>
    <row r="7040" ht="11.25" customHeight="1">
      <c r="A7040" s="95" t="s">
        <v>14240</v>
      </c>
      <c r="B7040" s="96" t="s">
        <v>14241</v>
      </c>
      <c r="C7040" s="95" t="s">
        <v>282</v>
      </c>
      <c r="D7040" s="97">
        <f>VLOOKUP(A7040,emop0321!D:E,2,0)</f>
        <v>15229.82</v>
      </c>
      <c r="E7040" s="98"/>
      <c r="F7040" s="98"/>
    </row>
    <row r="7041" ht="11.25" customHeight="1">
      <c r="A7041" s="95" t="s">
        <v>14242</v>
      </c>
      <c r="B7041" s="96" t="s">
        <v>14243</v>
      </c>
      <c r="C7041" s="95" t="s">
        <v>282</v>
      </c>
      <c r="D7041" s="97">
        <f>VLOOKUP(A7041,emop0321!D:E,2,0)</f>
        <v>17361.82</v>
      </c>
      <c r="E7041" s="98"/>
      <c r="F7041" s="98"/>
    </row>
    <row r="7042" ht="11.25" customHeight="1">
      <c r="A7042" s="95" t="s">
        <v>14244</v>
      </c>
      <c r="B7042" s="96" t="s">
        <v>14245</v>
      </c>
      <c r="C7042" s="95" t="s">
        <v>282</v>
      </c>
      <c r="D7042" s="97">
        <f>VLOOKUP(A7042,emop0321!D:E,2,0)</f>
        <v>19493.8</v>
      </c>
      <c r="E7042" s="98"/>
      <c r="F7042" s="98"/>
    </row>
    <row r="7043" ht="11.25" customHeight="1">
      <c r="A7043" s="95" t="s">
        <v>14246</v>
      </c>
      <c r="B7043" s="96" t="s">
        <v>14247</v>
      </c>
      <c r="C7043" s="95" t="s">
        <v>282</v>
      </c>
      <c r="D7043" s="97">
        <f>VLOOKUP(A7043,emop0321!D:E,2,0)</f>
        <v>21625.77</v>
      </c>
      <c r="E7043" s="98"/>
      <c r="F7043" s="98"/>
    </row>
    <row r="7044" ht="11.25" customHeight="1">
      <c r="A7044" s="95" t="s">
        <v>14248</v>
      </c>
      <c r="B7044" s="96" t="s">
        <v>14249</v>
      </c>
      <c r="C7044" s="95" t="s">
        <v>282</v>
      </c>
      <c r="D7044" s="97">
        <f>VLOOKUP(A7044,emop0321!D:E,2,0)</f>
        <v>23757.75</v>
      </c>
      <c r="E7044" s="98"/>
      <c r="F7044" s="98"/>
    </row>
    <row r="7045" ht="11.25" customHeight="1">
      <c r="A7045" s="95" t="s">
        <v>14250</v>
      </c>
      <c r="B7045" s="96" t="s">
        <v>14251</v>
      </c>
      <c r="C7045" s="95" t="s">
        <v>282</v>
      </c>
      <c r="D7045" s="97">
        <f>VLOOKUP(A7045,emop0321!D:E,2,0)</f>
        <v>1028.94</v>
      </c>
      <c r="E7045" s="98"/>
      <c r="F7045" s="98"/>
    </row>
    <row r="7046" ht="11.25" customHeight="1">
      <c r="A7046" s="95" t="s">
        <v>14252</v>
      </c>
      <c r="B7046" s="96" t="s">
        <v>14253</v>
      </c>
      <c r="C7046" s="95" t="s">
        <v>282</v>
      </c>
      <c r="D7046" s="97">
        <f>VLOOKUP(A7046,emop0321!D:E,2,0)</f>
        <v>1741.23</v>
      </c>
      <c r="E7046" s="98"/>
      <c r="F7046" s="98"/>
    </row>
    <row r="7047" ht="11.25" customHeight="1">
      <c r="A7047" s="95" t="s">
        <v>14254</v>
      </c>
      <c r="B7047" s="96" t="s">
        <v>14255</v>
      </c>
      <c r="C7047" s="95" t="s">
        <v>282</v>
      </c>
      <c r="D7047" s="97">
        <f>VLOOKUP(A7047,emop0321!D:E,2,0)</f>
        <v>2682.97</v>
      </c>
      <c r="E7047" s="98"/>
      <c r="F7047" s="98"/>
    </row>
    <row r="7048" ht="11.25" customHeight="1">
      <c r="A7048" s="95" t="s">
        <v>14256</v>
      </c>
      <c r="B7048" s="96" t="s">
        <v>14257</v>
      </c>
      <c r="C7048" s="95" t="s">
        <v>282</v>
      </c>
      <c r="D7048" s="97">
        <f>VLOOKUP(A7048,emop0321!D:E,2,0)</f>
        <v>3356.59</v>
      </c>
      <c r="E7048" s="98"/>
      <c r="F7048" s="98"/>
    </row>
    <row r="7049" ht="11.25" customHeight="1">
      <c r="A7049" s="95" t="s">
        <v>14258</v>
      </c>
      <c r="B7049" s="96" t="s">
        <v>14259</v>
      </c>
      <c r="C7049" s="95" t="s">
        <v>282</v>
      </c>
      <c r="D7049" s="97">
        <f>VLOOKUP(A7049,emop0321!D:E,2,0)</f>
        <v>6418.78</v>
      </c>
      <c r="E7049" s="98"/>
      <c r="F7049" s="98"/>
    </row>
    <row r="7050" ht="11.25" customHeight="1">
      <c r="A7050" s="95" t="s">
        <v>14260</v>
      </c>
      <c r="B7050" s="96" t="s">
        <v>14261</v>
      </c>
      <c r="C7050" s="95" t="s">
        <v>282</v>
      </c>
      <c r="D7050" s="97">
        <f>VLOOKUP(A7050,emop0321!D:E,2,0)</f>
        <v>684.76</v>
      </c>
      <c r="E7050" s="98"/>
      <c r="F7050" s="98"/>
    </row>
    <row r="7051" ht="11.25" customHeight="1">
      <c r="A7051" s="95" t="s">
        <v>14262</v>
      </c>
      <c r="B7051" s="96" t="s">
        <v>14263</v>
      </c>
      <c r="C7051" s="95" t="s">
        <v>282</v>
      </c>
      <c r="D7051" s="97">
        <f>VLOOKUP(A7051,emop0321!D:E,2,0)</f>
        <v>867.94</v>
      </c>
      <c r="E7051" s="98"/>
      <c r="F7051" s="98"/>
    </row>
    <row r="7052" ht="11.25" customHeight="1">
      <c r="A7052" s="95" t="s">
        <v>14264</v>
      </c>
      <c r="B7052" s="96" t="s">
        <v>14265</v>
      </c>
      <c r="C7052" s="95" t="s">
        <v>282</v>
      </c>
      <c r="D7052" s="97">
        <f>VLOOKUP(A7052,emop0321!D:E,2,0)</f>
        <v>1052.35</v>
      </c>
      <c r="E7052" s="98"/>
      <c r="F7052" s="98"/>
    </row>
    <row r="7053" ht="11.25" customHeight="1">
      <c r="A7053" s="95" t="s">
        <v>14266</v>
      </c>
      <c r="B7053" s="96" t="s">
        <v>14267</v>
      </c>
      <c r="C7053" s="95" t="s">
        <v>282</v>
      </c>
      <c r="D7053" s="97">
        <f>VLOOKUP(A7053,emop0321!D:E,2,0)</f>
        <v>1469.23</v>
      </c>
      <c r="E7053" s="98"/>
      <c r="F7053" s="98"/>
    </row>
    <row r="7054" ht="11.25" customHeight="1">
      <c r="A7054" s="95" t="s">
        <v>14268</v>
      </c>
      <c r="B7054" s="96" t="s">
        <v>14269</v>
      </c>
      <c r="C7054" s="95" t="s">
        <v>282</v>
      </c>
      <c r="D7054" s="97">
        <f>VLOOKUP(A7054,emop0321!D:E,2,0)</f>
        <v>1421.93</v>
      </c>
      <c r="E7054" s="98"/>
      <c r="F7054" s="98"/>
    </row>
    <row r="7055" ht="11.25" customHeight="1">
      <c r="A7055" s="95" t="s">
        <v>14270</v>
      </c>
      <c r="B7055" s="96" t="s">
        <v>14271</v>
      </c>
      <c r="C7055" s="95" t="s">
        <v>282</v>
      </c>
      <c r="D7055" s="97">
        <f>VLOOKUP(A7055,emop0321!D:E,2,0)</f>
        <v>1762.77</v>
      </c>
      <c r="E7055" s="98"/>
      <c r="F7055" s="98"/>
    </row>
    <row r="7056" ht="11.25" customHeight="1">
      <c r="A7056" s="95" t="s">
        <v>14272</v>
      </c>
      <c r="B7056" s="96" t="s">
        <v>14273</v>
      </c>
      <c r="C7056" s="95" t="s">
        <v>282</v>
      </c>
      <c r="D7056" s="97">
        <f>VLOOKUP(A7056,emop0321!D:E,2,0)</f>
        <v>1962.73</v>
      </c>
      <c r="E7056" s="98"/>
      <c r="F7056" s="98"/>
    </row>
    <row r="7057" ht="11.25" customHeight="1">
      <c r="A7057" s="95" t="s">
        <v>14274</v>
      </c>
      <c r="B7057" s="96" t="s">
        <v>14275</v>
      </c>
      <c r="C7057" s="95" t="s">
        <v>282</v>
      </c>
      <c r="D7057" s="97">
        <f>VLOOKUP(A7057,emop0321!D:E,2,0)</f>
        <v>2350.65</v>
      </c>
      <c r="E7057" s="98"/>
      <c r="F7057" s="98"/>
    </row>
    <row r="7058" ht="11.25" customHeight="1">
      <c r="A7058" s="95" t="s">
        <v>14276</v>
      </c>
      <c r="B7058" s="96" t="s">
        <v>14277</v>
      </c>
      <c r="C7058" s="95" t="s">
        <v>282</v>
      </c>
      <c r="D7058" s="97">
        <f>VLOOKUP(A7058,emop0321!D:E,2,0)</f>
        <v>2260.46</v>
      </c>
      <c r="E7058" s="98"/>
      <c r="F7058" s="98"/>
    </row>
    <row r="7059" ht="11.25" customHeight="1">
      <c r="A7059" s="95" t="s">
        <v>14278</v>
      </c>
      <c r="B7059" s="96" t="s">
        <v>14279</v>
      </c>
      <c r="C7059" s="95" t="s">
        <v>282</v>
      </c>
      <c r="D7059" s="97">
        <f>VLOOKUP(A7059,emop0321!D:E,2,0)</f>
        <v>2376.35</v>
      </c>
      <c r="E7059" s="98"/>
      <c r="F7059" s="98"/>
    </row>
    <row r="7060" ht="11.25" customHeight="1">
      <c r="A7060" s="95" t="s">
        <v>14280</v>
      </c>
      <c r="B7060" s="96" t="s">
        <v>14281</v>
      </c>
      <c r="C7060" s="95" t="s">
        <v>282</v>
      </c>
      <c r="D7060" s="97">
        <f>VLOOKUP(A7060,emop0321!D:E,2,0)</f>
        <v>2704.73</v>
      </c>
      <c r="E7060" s="98"/>
      <c r="F7060" s="98"/>
    </row>
    <row r="7061" ht="11.25" customHeight="1">
      <c r="A7061" s="95" t="s">
        <v>14282</v>
      </c>
      <c r="B7061" s="96" t="s">
        <v>14283</v>
      </c>
      <c r="C7061" s="95" t="s">
        <v>282</v>
      </c>
      <c r="D7061" s="97">
        <f>VLOOKUP(A7061,emop0321!D:E,2,0)</f>
        <v>2640.17</v>
      </c>
      <c r="E7061" s="98"/>
      <c r="F7061" s="98"/>
    </row>
    <row r="7062" ht="11.25" customHeight="1">
      <c r="A7062" s="95" t="s">
        <v>14284</v>
      </c>
      <c r="B7062" s="96" t="s">
        <v>14285</v>
      </c>
      <c r="C7062" s="95" t="s">
        <v>282</v>
      </c>
      <c r="D7062" s="97">
        <f>VLOOKUP(A7062,emop0321!D:E,2,0)</f>
        <v>2732.94</v>
      </c>
      <c r="E7062" s="98"/>
      <c r="F7062" s="98"/>
    </row>
    <row r="7063" ht="11.25" customHeight="1">
      <c r="A7063" s="95" t="s">
        <v>14286</v>
      </c>
      <c r="B7063" s="96" t="s">
        <v>14287</v>
      </c>
      <c r="C7063" s="95" t="s">
        <v>282</v>
      </c>
      <c r="D7063" s="97">
        <f>VLOOKUP(A7063,emop0321!D:E,2,0)</f>
        <v>2999.27</v>
      </c>
      <c r="E7063" s="98"/>
      <c r="F7063" s="98"/>
    </row>
    <row r="7064" ht="11.25" customHeight="1">
      <c r="A7064" s="95" t="s">
        <v>14288</v>
      </c>
      <c r="B7064" s="96" t="s">
        <v>14289</v>
      </c>
      <c r="C7064" s="95" t="s">
        <v>282</v>
      </c>
      <c r="D7064" s="97">
        <f>VLOOKUP(A7064,emop0321!D:E,2,0)</f>
        <v>3386.59</v>
      </c>
      <c r="E7064" s="98"/>
      <c r="F7064" s="98"/>
    </row>
    <row r="7065" ht="11.25" customHeight="1">
      <c r="A7065" s="95" t="s">
        <v>14290</v>
      </c>
      <c r="B7065" s="96" t="s">
        <v>14291</v>
      </c>
      <c r="C7065" s="95" t="s">
        <v>282</v>
      </c>
      <c r="D7065" s="97">
        <f>VLOOKUP(A7065,emop0321!D:E,2,0)</f>
        <v>2937.59</v>
      </c>
      <c r="E7065" s="98"/>
      <c r="F7065" s="98"/>
    </row>
    <row r="7066" ht="11.25" customHeight="1">
      <c r="A7066" s="95" t="s">
        <v>14292</v>
      </c>
      <c r="B7066" s="96" t="s">
        <v>14293</v>
      </c>
      <c r="C7066" s="95" t="s">
        <v>282</v>
      </c>
      <c r="D7066" s="97">
        <f>VLOOKUP(A7066,emop0321!D:E,2,0)</f>
        <v>3624.55</v>
      </c>
      <c r="E7066" s="98"/>
      <c r="F7066" s="98"/>
    </row>
    <row r="7067" ht="11.25" customHeight="1">
      <c r="A7067" s="95" t="s">
        <v>14294</v>
      </c>
      <c r="B7067" s="96" t="s">
        <v>14295</v>
      </c>
      <c r="C7067" s="95" t="s">
        <v>282</v>
      </c>
      <c r="D7067" s="97">
        <f>VLOOKUP(A7067,emop0321!D:E,2,0)</f>
        <v>3914.27</v>
      </c>
      <c r="E7067" s="98"/>
      <c r="F7067" s="98"/>
    </row>
    <row r="7068" ht="11.25" customHeight="1">
      <c r="A7068" s="95" t="s">
        <v>14296</v>
      </c>
      <c r="B7068" s="96" t="s">
        <v>14297</v>
      </c>
      <c r="C7068" s="95" t="s">
        <v>282</v>
      </c>
      <c r="D7068" s="97">
        <f>VLOOKUP(A7068,emop0321!D:E,2,0)</f>
        <v>3758.82</v>
      </c>
      <c r="E7068" s="98"/>
      <c r="F7068" s="98"/>
    </row>
    <row r="7069" ht="11.25" customHeight="1">
      <c r="A7069" s="95" t="s">
        <v>14298</v>
      </c>
      <c r="B7069" s="96" t="s">
        <v>14299</v>
      </c>
      <c r="C7069" s="95" t="s">
        <v>282</v>
      </c>
      <c r="D7069" s="97">
        <f>VLOOKUP(A7069,emop0321!D:E,2,0)</f>
        <v>3504.99</v>
      </c>
      <c r="E7069" s="98"/>
      <c r="F7069" s="98"/>
    </row>
    <row r="7070" ht="11.25" customHeight="1">
      <c r="A7070" s="95" t="s">
        <v>14300</v>
      </c>
      <c r="B7070" s="96" t="s">
        <v>14301</v>
      </c>
      <c r="C7070" s="95" t="s">
        <v>282</v>
      </c>
      <c r="D7070" s="97">
        <f>VLOOKUP(A7070,emop0321!D:E,2,0)</f>
        <v>4133.02</v>
      </c>
      <c r="E7070" s="98"/>
      <c r="F7070" s="98"/>
    </row>
    <row r="7071" ht="11.25" customHeight="1">
      <c r="A7071" s="95" t="s">
        <v>14302</v>
      </c>
      <c r="B7071" s="96" t="s">
        <v>14303</v>
      </c>
      <c r="C7071" s="95" t="s">
        <v>282</v>
      </c>
      <c r="D7071" s="97">
        <f>VLOOKUP(A7071,emop0321!D:E,2,0)</f>
        <v>4072.28</v>
      </c>
      <c r="E7071" s="98"/>
      <c r="F7071" s="98"/>
    </row>
    <row r="7072" ht="11.25" customHeight="1">
      <c r="A7072" s="95" t="s">
        <v>14304</v>
      </c>
      <c r="B7072" s="96" t="s">
        <v>14305</v>
      </c>
      <c r="C7072" s="95" t="s">
        <v>282</v>
      </c>
      <c r="D7072" s="97">
        <f>VLOOKUP(A7072,emop0321!D:E,2,0)</f>
        <v>5348.31</v>
      </c>
      <c r="E7072" s="98"/>
      <c r="F7072" s="98"/>
    </row>
    <row r="7073" ht="11.25" customHeight="1">
      <c r="A7073" s="95" t="s">
        <v>14306</v>
      </c>
      <c r="B7073" s="96" t="s">
        <v>14307</v>
      </c>
      <c r="C7073" s="95" t="s">
        <v>282</v>
      </c>
      <c r="D7073" s="97">
        <f>VLOOKUP(A7073,emop0321!D:E,2,0)</f>
        <v>5201.67</v>
      </c>
      <c r="E7073" s="98"/>
      <c r="F7073" s="98"/>
    </row>
    <row r="7074" ht="11.25" customHeight="1">
      <c r="A7074" s="95" t="s">
        <v>14308</v>
      </c>
      <c r="B7074" s="96" t="s">
        <v>14309</v>
      </c>
      <c r="C7074" s="95" t="s">
        <v>282</v>
      </c>
      <c r="D7074" s="97">
        <f>VLOOKUP(A7074,emop0321!D:E,2,0)</f>
        <v>4638.68</v>
      </c>
      <c r="E7074" s="98"/>
      <c r="F7074" s="98"/>
    </row>
    <row r="7075" ht="11.25" customHeight="1">
      <c r="A7075" s="95" t="s">
        <v>14310</v>
      </c>
      <c r="B7075" s="96" t="s">
        <v>14311</v>
      </c>
      <c r="C7075" s="95" t="s">
        <v>282</v>
      </c>
      <c r="D7075" s="97">
        <f>VLOOKUP(A7075,emop0321!D:E,2,0)</f>
        <v>5914.1</v>
      </c>
      <c r="E7075" s="98"/>
      <c r="F7075" s="98"/>
    </row>
    <row r="7076" ht="11.25" customHeight="1">
      <c r="A7076" s="95" t="s">
        <v>14312</v>
      </c>
      <c r="B7076" s="96" t="s">
        <v>14313</v>
      </c>
      <c r="C7076" s="95" t="s">
        <v>282</v>
      </c>
      <c r="D7076" s="97">
        <f>VLOOKUP(A7076,emop0321!D:E,2,0)</f>
        <v>5313.2</v>
      </c>
      <c r="E7076" s="98"/>
      <c r="F7076" s="98"/>
    </row>
    <row r="7077" ht="11.25" customHeight="1">
      <c r="A7077" s="95" t="s">
        <v>14314</v>
      </c>
      <c r="B7077" s="96" t="s">
        <v>14315</v>
      </c>
      <c r="C7077" s="95" t="s">
        <v>282</v>
      </c>
      <c r="D7077" s="97">
        <f>VLOOKUP(A7077,emop0321!D:E,2,0)</f>
        <v>6264.86</v>
      </c>
      <c r="E7077" s="98"/>
      <c r="F7077" s="98"/>
    </row>
    <row r="7078" ht="11.25" customHeight="1">
      <c r="A7078" s="95" t="s">
        <v>14316</v>
      </c>
      <c r="B7078" s="96" t="s">
        <v>14317</v>
      </c>
      <c r="C7078" s="95" t="s">
        <v>282</v>
      </c>
      <c r="D7078" s="97">
        <f>VLOOKUP(A7078,emop0321!D:E,2,0)</f>
        <v>8051.37</v>
      </c>
      <c r="E7078" s="98"/>
      <c r="F7078" s="98"/>
    </row>
    <row r="7079" ht="11.25" customHeight="1">
      <c r="A7079" s="95" t="s">
        <v>14318</v>
      </c>
      <c r="B7079" s="96" t="s">
        <v>14319</v>
      </c>
      <c r="C7079" s="95" t="s">
        <v>282</v>
      </c>
      <c r="D7079" s="97">
        <f>VLOOKUP(A7079,emop0321!D:E,2,0)</f>
        <v>7098.52</v>
      </c>
      <c r="E7079" s="98"/>
      <c r="F7079" s="98"/>
    </row>
    <row r="7080" ht="11.25" customHeight="1">
      <c r="A7080" s="95" t="s">
        <v>14320</v>
      </c>
      <c r="B7080" s="96" t="s">
        <v>14321</v>
      </c>
      <c r="C7080" s="95" t="s">
        <v>282</v>
      </c>
      <c r="D7080" s="97">
        <f>VLOOKUP(A7080,emop0321!D:E,2,0)</f>
        <v>8249.7</v>
      </c>
      <c r="E7080" s="98"/>
      <c r="F7080" s="98"/>
    </row>
    <row r="7081" ht="11.25" customHeight="1">
      <c r="A7081" s="95" t="s">
        <v>14322</v>
      </c>
      <c r="B7081" s="96" t="s">
        <v>14323</v>
      </c>
      <c r="C7081" s="95" t="s">
        <v>282</v>
      </c>
      <c r="D7081" s="97">
        <f>VLOOKUP(A7081,emop0321!D:E,2,0)</f>
        <v>9383.14</v>
      </c>
      <c r="E7081" s="98"/>
      <c r="F7081" s="98"/>
    </row>
    <row r="7082" ht="11.25" customHeight="1">
      <c r="A7082" s="95" t="s">
        <v>14324</v>
      </c>
      <c r="B7082" s="96" t="s">
        <v>14325</v>
      </c>
      <c r="C7082" s="95" t="s">
        <v>282</v>
      </c>
      <c r="D7082" s="97">
        <f>VLOOKUP(A7082,emop0321!D:E,2,0)</f>
        <v>10645.67</v>
      </c>
      <c r="E7082" s="98"/>
      <c r="F7082" s="98"/>
    </row>
    <row r="7083" ht="11.25" customHeight="1">
      <c r="A7083" s="95" t="s">
        <v>14326</v>
      </c>
      <c r="B7083" s="96" t="s">
        <v>14327</v>
      </c>
      <c r="C7083" s="95" t="s">
        <v>282</v>
      </c>
      <c r="D7083" s="97">
        <f>VLOOKUP(A7083,emop0321!D:E,2,0)</f>
        <v>11560.51</v>
      </c>
      <c r="E7083" s="98"/>
      <c r="F7083" s="98"/>
    </row>
    <row r="7084" ht="11.25" customHeight="1">
      <c r="A7084" s="95" t="s">
        <v>14328</v>
      </c>
      <c r="B7084" s="96" t="s">
        <v>14329</v>
      </c>
      <c r="C7084" s="95" t="s">
        <v>282</v>
      </c>
      <c r="D7084" s="97">
        <f>VLOOKUP(A7084,emop0321!D:E,2,0)</f>
        <v>12501.84</v>
      </c>
      <c r="E7084" s="98"/>
      <c r="F7084" s="98"/>
    </row>
    <row r="7085" ht="11.25" customHeight="1">
      <c r="A7085" s="95" t="s">
        <v>14330</v>
      </c>
      <c r="B7085" s="96" t="s">
        <v>14331</v>
      </c>
      <c r="C7085" s="95" t="s">
        <v>282</v>
      </c>
      <c r="D7085" s="97">
        <f>VLOOKUP(A7085,emop0321!D:E,2,0)</f>
        <v>14627.82</v>
      </c>
      <c r="E7085" s="98"/>
      <c r="F7085" s="98"/>
    </row>
    <row r="7086" ht="11.25" customHeight="1">
      <c r="A7086" s="95" t="s">
        <v>14332</v>
      </c>
      <c r="B7086" s="96" t="s">
        <v>14333</v>
      </c>
      <c r="C7086" s="95" t="s">
        <v>282</v>
      </c>
      <c r="D7086" s="97">
        <f>VLOOKUP(A7086,emop0321!D:E,2,0)</f>
        <v>16753.82</v>
      </c>
      <c r="E7086" s="98"/>
      <c r="F7086" s="98"/>
    </row>
    <row r="7087" ht="11.25" customHeight="1">
      <c r="A7087" s="95" t="s">
        <v>14334</v>
      </c>
      <c r="B7087" s="96" t="s">
        <v>14335</v>
      </c>
      <c r="C7087" s="95" t="s">
        <v>282</v>
      </c>
      <c r="D7087" s="97">
        <f>VLOOKUP(A7087,emop0321!D:E,2,0)</f>
        <v>18879.8</v>
      </c>
      <c r="E7087" s="98"/>
      <c r="F7087" s="98"/>
    </row>
    <row r="7088" ht="11.25" customHeight="1">
      <c r="A7088" s="95" t="s">
        <v>14336</v>
      </c>
      <c r="B7088" s="96" t="s">
        <v>14337</v>
      </c>
      <c r="C7088" s="95" t="s">
        <v>282</v>
      </c>
      <c r="D7088" s="97">
        <f>VLOOKUP(A7088,emop0321!D:E,2,0)</f>
        <v>21005.77</v>
      </c>
      <c r="E7088" s="98"/>
      <c r="F7088" s="98"/>
    </row>
    <row r="7089" ht="11.25" customHeight="1">
      <c r="A7089" s="95" t="s">
        <v>14338</v>
      </c>
      <c r="B7089" s="96" t="s">
        <v>14339</v>
      </c>
      <c r="C7089" s="95" t="s">
        <v>282</v>
      </c>
      <c r="D7089" s="97">
        <f>VLOOKUP(A7089,emop0321!D:E,2,0)</f>
        <v>23131.75</v>
      </c>
      <c r="E7089" s="98"/>
      <c r="F7089" s="98"/>
    </row>
    <row r="7090" ht="11.25" customHeight="1">
      <c r="A7090" s="95" t="s">
        <v>14340</v>
      </c>
      <c r="B7090" s="96" t="s">
        <v>14341</v>
      </c>
      <c r="C7090" s="95" t="s">
        <v>361</v>
      </c>
      <c r="D7090" s="97">
        <f>VLOOKUP(A7090,emop0321!D:E,2,0)</f>
        <v>35.56</v>
      </c>
      <c r="E7090" s="98"/>
      <c r="F7090" s="98"/>
    </row>
    <row r="7091" ht="11.25" customHeight="1">
      <c r="A7091" s="95" t="s">
        <v>14342</v>
      </c>
      <c r="B7091" s="96" t="s">
        <v>14343</v>
      </c>
      <c r="C7091" s="95" t="s">
        <v>361</v>
      </c>
      <c r="D7091" s="97">
        <f>VLOOKUP(A7091,emop0321!D:E,2,0)</f>
        <v>47.19</v>
      </c>
      <c r="E7091" s="98"/>
      <c r="F7091" s="98"/>
    </row>
    <row r="7092" ht="11.25" customHeight="1">
      <c r="A7092" s="95" t="s">
        <v>14344</v>
      </c>
      <c r="B7092" s="96" t="s">
        <v>14345</v>
      </c>
      <c r="C7092" s="95" t="s">
        <v>361</v>
      </c>
      <c r="D7092" s="97">
        <f>VLOOKUP(A7092,emop0321!D:E,2,0)</f>
        <v>64.52</v>
      </c>
      <c r="E7092" s="98"/>
      <c r="F7092" s="98"/>
    </row>
    <row r="7093" ht="11.25" customHeight="1">
      <c r="A7093" s="95" t="s">
        <v>14346</v>
      </c>
      <c r="B7093" s="96" t="s">
        <v>14347</v>
      </c>
      <c r="C7093" s="95" t="s">
        <v>361</v>
      </c>
      <c r="D7093" s="97">
        <f>VLOOKUP(A7093,emop0321!D:E,2,0)</f>
        <v>73.69</v>
      </c>
      <c r="E7093" s="98"/>
      <c r="F7093" s="98"/>
    </row>
    <row r="7094" ht="11.25" customHeight="1">
      <c r="A7094" s="95" t="s">
        <v>14348</v>
      </c>
      <c r="B7094" s="96" t="s">
        <v>14349</v>
      </c>
      <c r="C7094" s="95" t="s">
        <v>361</v>
      </c>
      <c r="D7094" s="97">
        <f>VLOOKUP(A7094,emop0321!D:E,2,0)</f>
        <v>97.65</v>
      </c>
      <c r="E7094" s="98"/>
      <c r="F7094" s="98"/>
    </row>
    <row r="7095" ht="11.25" customHeight="1">
      <c r="A7095" s="95" t="s">
        <v>14350</v>
      </c>
      <c r="B7095" s="96" t="s">
        <v>14351</v>
      </c>
      <c r="C7095" s="95" t="s">
        <v>361</v>
      </c>
      <c r="D7095" s="97">
        <f>VLOOKUP(A7095,emop0321!D:E,2,0)</f>
        <v>122.49</v>
      </c>
      <c r="E7095" s="98"/>
      <c r="F7095" s="98"/>
    </row>
    <row r="7096" ht="11.25" customHeight="1">
      <c r="A7096" s="95" t="s">
        <v>14352</v>
      </c>
      <c r="B7096" s="96" t="s">
        <v>14353</v>
      </c>
      <c r="C7096" s="95" t="s">
        <v>282</v>
      </c>
      <c r="D7096" s="97">
        <f>VLOOKUP(A7096,emop0321!D:E,2,0)</f>
        <v>825.9</v>
      </c>
      <c r="E7096" s="98"/>
      <c r="F7096" s="98"/>
    </row>
    <row r="7097" ht="11.25" customHeight="1">
      <c r="A7097" s="95" t="s">
        <v>14354</v>
      </c>
      <c r="B7097" s="96" t="s">
        <v>14355</v>
      </c>
      <c r="C7097" s="95" t="s">
        <v>282</v>
      </c>
      <c r="D7097" s="97">
        <f>VLOOKUP(A7097,emop0321!D:E,2,0)</f>
        <v>1061.2</v>
      </c>
      <c r="E7097" s="98"/>
      <c r="F7097" s="98"/>
    </row>
    <row r="7098" ht="11.25" customHeight="1">
      <c r="A7098" s="95" t="s">
        <v>14356</v>
      </c>
      <c r="B7098" s="96" t="s">
        <v>14357</v>
      </c>
      <c r="C7098" s="95" t="s">
        <v>282</v>
      </c>
      <c r="D7098" s="97">
        <f>VLOOKUP(A7098,emop0321!D:E,2,0)</f>
        <v>441.66</v>
      </c>
      <c r="E7098" s="98"/>
      <c r="F7098" s="98"/>
    </row>
    <row r="7099" ht="11.25" customHeight="1">
      <c r="A7099" s="95" t="s">
        <v>14358</v>
      </c>
      <c r="B7099" s="96" t="s">
        <v>14359</v>
      </c>
      <c r="C7099" s="95" t="s">
        <v>282</v>
      </c>
      <c r="D7099" s="97">
        <f>VLOOKUP(A7099,emop0321!D:E,2,0)</f>
        <v>714.36</v>
      </c>
      <c r="E7099" s="98"/>
      <c r="F7099" s="98"/>
    </row>
    <row r="7100" ht="11.25" customHeight="1">
      <c r="A7100" s="95" t="s">
        <v>14360</v>
      </c>
      <c r="B7100" s="96" t="s">
        <v>14361</v>
      </c>
      <c r="C7100" s="95" t="s">
        <v>282</v>
      </c>
      <c r="D7100" s="97">
        <f>VLOOKUP(A7100,emop0321!D:E,2,0)</f>
        <v>17.85</v>
      </c>
      <c r="E7100" s="98"/>
      <c r="F7100" s="98"/>
    </row>
    <row r="7101" ht="11.25" customHeight="1">
      <c r="A7101" s="95" t="s">
        <v>14362</v>
      </c>
      <c r="B7101" s="96" t="s">
        <v>14363</v>
      </c>
      <c r="C7101" s="95" t="s">
        <v>282</v>
      </c>
      <c r="D7101" s="97">
        <f>VLOOKUP(A7101,emop0321!D:E,2,0)</f>
        <v>14.76</v>
      </c>
      <c r="E7101" s="98"/>
      <c r="F7101" s="98"/>
    </row>
    <row r="7102" ht="11.25" customHeight="1">
      <c r="A7102" s="95" t="s">
        <v>14364</v>
      </c>
      <c r="B7102" s="96" t="s">
        <v>14365</v>
      </c>
      <c r="C7102" s="95" t="s">
        <v>282</v>
      </c>
      <c r="D7102" s="97">
        <f>VLOOKUP(A7102,emop0321!D:E,2,0)</f>
        <v>20.4</v>
      </c>
      <c r="E7102" s="98"/>
      <c r="F7102" s="98"/>
    </row>
    <row r="7103" ht="11.25" customHeight="1">
      <c r="A7103" s="95" t="s">
        <v>14366</v>
      </c>
      <c r="B7103" s="96" t="s">
        <v>14367</v>
      </c>
      <c r="C7103" s="95" t="s">
        <v>282</v>
      </c>
      <c r="D7103" s="97">
        <f>VLOOKUP(A7103,emop0321!D:E,2,0)</f>
        <v>29.39</v>
      </c>
      <c r="E7103" s="98"/>
      <c r="F7103" s="98"/>
    </row>
    <row r="7104" ht="11.25" customHeight="1">
      <c r="A7104" s="95" t="s">
        <v>14368</v>
      </c>
      <c r="B7104" s="96" t="s">
        <v>14369</v>
      </c>
      <c r="C7104" s="95" t="s">
        <v>282</v>
      </c>
      <c r="D7104" s="97">
        <f>VLOOKUP(A7104,emop0321!D:E,2,0)</f>
        <v>23.3</v>
      </c>
      <c r="E7104" s="98"/>
      <c r="F7104" s="98"/>
    </row>
    <row r="7105" ht="11.25" customHeight="1">
      <c r="A7105" s="95" t="s">
        <v>14370</v>
      </c>
      <c r="B7105" s="96" t="s">
        <v>14371</v>
      </c>
      <c r="C7105" s="95" t="s">
        <v>282</v>
      </c>
      <c r="D7105" s="97">
        <f>VLOOKUP(A7105,emop0321!D:E,2,0)</f>
        <v>39.77</v>
      </c>
      <c r="E7105" s="98"/>
      <c r="F7105" s="98"/>
    </row>
    <row r="7106" ht="11.25" customHeight="1">
      <c r="A7106" s="95" t="s">
        <v>14372</v>
      </c>
      <c r="B7106" s="96" t="s">
        <v>14373</v>
      </c>
      <c r="C7106" s="95" t="s">
        <v>282</v>
      </c>
      <c r="D7106" s="97">
        <f>VLOOKUP(A7106,emop0321!D:E,2,0)</f>
        <v>17</v>
      </c>
      <c r="E7106" s="98"/>
      <c r="F7106" s="98"/>
    </row>
    <row r="7107" ht="11.25" customHeight="1">
      <c r="A7107" s="95" t="s">
        <v>14374</v>
      </c>
      <c r="B7107" s="96" t="s">
        <v>14375</v>
      </c>
      <c r="C7107" s="95" t="s">
        <v>282</v>
      </c>
      <c r="D7107" s="97">
        <f>VLOOKUP(A7107,emop0321!D:E,2,0)</f>
        <v>17.66</v>
      </c>
      <c r="E7107" s="98"/>
      <c r="F7107" s="98"/>
    </row>
    <row r="7108" ht="11.25" customHeight="1">
      <c r="A7108" s="95" t="s">
        <v>253</v>
      </c>
      <c r="B7108" s="96" t="s">
        <v>14376</v>
      </c>
      <c r="C7108" s="95" t="s">
        <v>282</v>
      </c>
      <c r="D7108" s="97">
        <f>VLOOKUP(A7108,emop0321!D:E,2,0)</f>
        <v>190.01</v>
      </c>
      <c r="E7108" s="98"/>
      <c r="F7108" s="98"/>
    </row>
    <row r="7109" ht="11.25" customHeight="1">
      <c r="A7109" s="95" t="s">
        <v>14377</v>
      </c>
      <c r="B7109" s="96" t="s">
        <v>14378</v>
      </c>
      <c r="C7109" s="95" t="s">
        <v>282</v>
      </c>
      <c r="D7109" s="97">
        <f>VLOOKUP(A7109,emop0321!D:E,2,0)</f>
        <v>245.11</v>
      </c>
      <c r="E7109" s="98"/>
      <c r="F7109" s="98"/>
    </row>
    <row r="7110" ht="11.25" customHeight="1">
      <c r="A7110" s="95" t="s">
        <v>14379</v>
      </c>
      <c r="B7110" s="96" t="s">
        <v>14380</v>
      </c>
      <c r="C7110" s="95" t="s">
        <v>282</v>
      </c>
      <c r="D7110" s="97">
        <f>VLOOKUP(A7110,emop0321!D:E,2,0)</f>
        <v>131.9</v>
      </c>
      <c r="E7110" s="98"/>
      <c r="F7110" s="98"/>
    </row>
    <row r="7111" ht="11.25" customHeight="1">
      <c r="A7111" s="95" t="s">
        <v>14381</v>
      </c>
      <c r="B7111" s="96" t="s">
        <v>14382</v>
      </c>
      <c r="C7111" s="95" t="s">
        <v>282</v>
      </c>
      <c r="D7111" s="97">
        <f>VLOOKUP(A7111,emop0321!D:E,2,0)</f>
        <v>118.46</v>
      </c>
      <c r="E7111" s="98"/>
      <c r="F7111" s="98"/>
    </row>
    <row r="7112" ht="11.25" customHeight="1">
      <c r="A7112" s="95" t="s">
        <v>14383</v>
      </c>
      <c r="B7112" s="96" t="s">
        <v>14384</v>
      </c>
      <c r="C7112" s="95" t="s">
        <v>282</v>
      </c>
      <c r="D7112" s="97">
        <f>VLOOKUP(A7112,emop0321!D:E,2,0)</f>
        <v>102.43</v>
      </c>
      <c r="E7112" s="98"/>
      <c r="F7112" s="98"/>
    </row>
    <row r="7113" ht="11.25" customHeight="1">
      <c r="A7113" s="95" t="s">
        <v>14385</v>
      </c>
      <c r="B7113" s="96" t="s">
        <v>14386</v>
      </c>
      <c r="C7113" s="95" t="s">
        <v>361</v>
      </c>
      <c r="D7113" s="97">
        <f>VLOOKUP(A7113,emop0321!D:E,2,0)</f>
        <v>7.6</v>
      </c>
      <c r="E7113" s="98"/>
      <c r="F7113" s="98"/>
    </row>
    <row r="7114" ht="11.25" customHeight="1">
      <c r="A7114" s="95" t="s">
        <v>14387</v>
      </c>
      <c r="B7114" s="96" t="s">
        <v>14388</v>
      </c>
      <c r="C7114" s="95" t="s">
        <v>361</v>
      </c>
      <c r="D7114" s="97">
        <f>VLOOKUP(A7114,emop0321!D:E,2,0)</f>
        <v>9.44</v>
      </c>
      <c r="E7114" s="98"/>
      <c r="F7114" s="98"/>
    </row>
    <row r="7115" ht="11.25" customHeight="1">
      <c r="A7115" s="95" t="s">
        <v>14389</v>
      </c>
      <c r="B7115" s="96" t="s">
        <v>14390</v>
      </c>
      <c r="C7115" s="95" t="s">
        <v>361</v>
      </c>
      <c r="D7115" s="97">
        <f>VLOOKUP(A7115,emop0321!D:E,2,0)</f>
        <v>12.68</v>
      </c>
      <c r="E7115" s="98"/>
      <c r="F7115" s="98"/>
    </row>
    <row r="7116" ht="11.25" customHeight="1">
      <c r="A7116" s="95" t="s">
        <v>14391</v>
      </c>
      <c r="B7116" s="96" t="s">
        <v>14392</v>
      </c>
      <c r="C7116" s="95" t="s">
        <v>361</v>
      </c>
      <c r="D7116" s="97">
        <f>VLOOKUP(A7116,emop0321!D:E,2,0)</f>
        <v>15.24</v>
      </c>
      <c r="E7116" s="98"/>
      <c r="F7116" s="98"/>
    </row>
    <row r="7117" ht="11.25" customHeight="1">
      <c r="A7117" s="95" t="s">
        <v>14393</v>
      </c>
      <c r="B7117" s="96" t="s">
        <v>14394</v>
      </c>
      <c r="C7117" s="95" t="s">
        <v>361</v>
      </c>
      <c r="D7117" s="97">
        <f>VLOOKUP(A7117,emop0321!D:E,2,0)</f>
        <v>19.79</v>
      </c>
      <c r="E7117" s="98"/>
      <c r="F7117" s="98"/>
    </row>
    <row r="7118" ht="11.25" customHeight="1">
      <c r="A7118" s="95" t="s">
        <v>14395</v>
      </c>
      <c r="B7118" s="96" t="s">
        <v>14396</v>
      </c>
      <c r="C7118" s="95" t="s">
        <v>361</v>
      </c>
      <c r="D7118" s="97">
        <f>VLOOKUP(A7118,emop0321!D:E,2,0)</f>
        <v>24.28</v>
      </c>
      <c r="E7118" s="98"/>
      <c r="F7118" s="98"/>
    </row>
    <row r="7119" ht="11.25" customHeight="1">
      <c r="A7119" s="95" t="s">
        <v>14397</v>
      </c>
      <c r="B7119" s="96" t="s">
        <v>14398</v>
      </c>
      <c r="C7119" s="95" t="s">
        <v>361</v>
      </c>
      <c r="D7119" s="97">
        <f>VLOOKUP(A7119,emop0321!D:E,2,0)</f>
        <v>30.45</v>
      </c>
      <c r="E7119" s="98"/>
      <c r="F7119" s="98"/>
    </row>
    <row r="7120" ht="11.25" customHeight="1">
      <c r="A7120" s="95" t="s">
        <v>14399</v>
      </c>
      <c r="B7120" s="96" t="s">
        <v>14400</v>
      </c>
      <c r="C7120" s="95" t="s">
        <v>361</v>
      </c>
      <c r="D7120" s="97">
        <f>VLOOKUP(A7120,emop0321!D:E,2,0)</f>
        <v>46.7</v>
      </c>
      <c r="E7120" s="98"/>
      <c r="F7120" s="98"/>
    </row>
    <row r="7121" ht="11.25" customHeight="1">
      <c r="A7121" s="95" t="s">
        <v>14401</v>
      </c>
      <c r="B7121" s="96" t="s">
        <v>14402</v>
      </c>
      <c r="C7121" s="95" t="s">
        <v>361</v>
      </c>
      <c r="D7121" s="97">
        <f>VLOOKUP(A7121,emop0321!D:E,2,0)</f>
        <v>55.48</v>
      </c>
      <c r="E7121" s="98"/>
      <c r="F7121" s="98"/>
    </row>
    <row r="7122" ht="11.25" customHeight="1">
      <c r="A7122" s="95" t="s">
        <v>14403</v>
      </c>
      <c r="B7122" s="96" t="s">
        <v>14404</v>
      </c>
      <c r="C7122" s="95" t="s">
        <v>282</v>
      </c>
      <c r="D7122" s="97">
        <f>VLOOKUP(A7122,emop0321!D:E,2,0)</f>
        <v>11.34</v>
      </c>
      <c r="E7122" s="98"/>
      <c r="F7122" s="98"/>
    </row>
    <row r="7123" ht="11.25" customHeight="1">
      <c r="A7123" s="95" t="s">
        <v>14405</v>
      </c>
      <c r="B7123" s="96" t="s">
        <v>14406</v>
      </c>
      <c r="C7123" s="95" t="s">
        <v>282</v>
      </c>
      <c r="D7123" s="97">
        <f>VLOOKUP(A7123,emop0321!D:E,2,0)</f>
        <v>17.82</v>
      </c>
      <c r="E7123" s="98"/>
      <c r="F7123" s="98"/>
    </row>
    <row r="7124" ht="11.25" customHeight="1">
      <c r="A7124" s="95" t="s">
        <v>14407</v>
      </c>
      <c r="B7124" s="96" t="s">
        <v>14408</v>
      </c>
      <c r="C7124" s="95" t="s">
        <v>282</v>
      </c>
      <c r="D7124" s="97">
        <f>VLOOKUP(A7124,emop0321!D:E,2,0)</f>
        <v>19.44</v>
      </c>
      <c r="E7124" s="98"/>
      <c r="F7124" s="98"/>
    </row>
    <row r="7125" ht="11.25" customHeight="1">
      <c r="A7125" s="95" t="s">
        <v>14409</v>
      </c>
      <c r="B7125" s="96" t="s">
        <v>14410</v>
      </c>
      <c r="C7125" s="95" t="s">
        <v>282</v>
      </c>
      <c r="D7125" s="97">
        <f>VLOOKUP(A7125,emop0321!D:E,2,0)</f>
        <v>29.16</v>
      </c>
      <c r="E7125" s="98"/>
      <c r="F7125" s="98"/>
    </row>
    <row r="7126" ht="11.25" customHeight="1">
      <c r="A7126" s="95" t="s">
        <v>14411</v>
      </c>
      <c r="B7126" s="96" t="s">
        <v>14412</v>
      </c>
      <c r="C7126" s="95" t="s">
        <v>282</v>
      </c>
      <c r="D7126" s="97">
        <f>VLOOKUP(A7126,emop0321!D:E,2,0)</f>
        <v>32.41</v>
      </c>
      <c r="E7126" s="98"/>
      <c r="F7126" s="98"/>
    </row>
    <row r="7127" ht="11.25" customHeight="1">
      <c r="A7127" s="95" t="s">
        <v>14413</v>
      </c>
      <c r="B7127" s="96" t="s">
        <v>14414</v>
      </c>
      <c r="C7127" s="95" t="s">
        <v>282</v>
      </c>
      <c r="D7127" s="97">
        <f>VLOOKUP(A7127,emop0321!D:E,2,0)</f>
        <v>48.61</v>
      </c>
      <c r="E7127" s="98"/>
      <c r="F7127" s="98"/>
    </row>
    <row r="7128" ht="11.25" customHeight="1">
      <c r="A7128" s="95" t="s">
        <v>14415</v>
      </c>
      <c r="B7128" s="96" t="s">
        <v>14416</v>
      </c>
      <c r="C7128" s="95" t="s">
        <v>282</v>
      </c>
      <c r="D7128" s="97">
        <f>VLOOKUP(A7128,emop0321!D:E,2,0)</f>
        <v>39.24</v>
      </c>
      <c r="E7128" s="98"/>
      <c r="F7128" s="98"/>
    </row>
    <row r="7129" ht="11.25" customHeight="1">
      <c r="A7129" s="95" t="s">
        <v>14417</v>
      </c>
      <c r="B7129" s="96" t="s">
        <v>14418</v>
      </c>
      <c r="C7129" s="95" t="s">
        <v>282</v>
      </c>
      <c r="D7129" s="97">
        <f>VLOOKUP(A7129,emop0321!D:E,2,0)</f>
        <v>58.87</v>
      </c>
      <c r="E7129" s="98"/>
      <c r="F7129" s="98"/>
    </row>
    <row r="7130" ht="11.25" customHeight="1">
      <c r="A7130" s="95" t="s">
        <v>14419</v>
      </c>
      <c r="B7130" s="96" t="s">
        <v>14420</v>
      </c>
      <c r="C7130" s="95" t="s">
        <v>282</v>
      </c>
      <c r="D7130" s="97">
        <f>VLOOKUP(A7130,emop0321!D:E,2,0)</f>
        <v>53.85</v>
      </c>
      <c r="E7130" s="98"/>
      <c r="F7130" s="98"/>
    </row>
    <row r="7131" ht="11.25" customHeight="1">
      <c r="A7131" s="95" t="s">
        <v>14421</v>
      </c>
      <c r="B7131" s="96" t="s">
        <v>14422</v>
      </c>
      <c r="C7131" s="95" t="s">
        <v>282</v>
      </c>
      <c r="D7131" s="97">
        <f>VLOOKUP(A7131,emop0321!D:E,2,0)</f>
        <v>88.86</v>
      </c>
      <c r="E7131" s="98"/>
      <c r="F7131" s="98"/>
    </row>
    <row r="7132" ht="11.25" customHeight="1">
      <c r="A7132" s="95" t="s">
        <v>14423</v>
      </c>
      <c r="B7132" s="96" t="s">
        <v>14424</v>
      </c>
      <c r="C7132" s="95" t="s">
        <v>282</v>
      </c>
      <c r="D7132" s="97">
        <f>VLOOKUP(A7132,emop0321!D:E,2,0)</f>
        <v>65</v>
      </c>
      <c r="E7132" s="98"/>
      <c r="F7132" s="98"/>
    </row>
    <row r="7133" ht="11.25" customHeight="1">
      <c r="A7133" s="95" t="s">
        <v>14425</v>
      </c>
      <c r="B7133" s="96" t="s">
        <v>14426</v>
      </c>
      <c r="C7133" s="95" t="s">
        <v>282</v>
      </c>
      <c r="D7133" s="97">
        <f>VLOOKUP(A7133,emop0321!D:E,2,0)</f>
        <v>94</v>
      </c>
      <c r="E7133" s="98"/>
      <c r="F7133" s="98"/>
    </row>
    <row r="7134" ht="11.25" customHeight="1">
      <c r="A7134" s="95" t="s">
        <v>14427</v>
      </c>
      <c r="B7134" s="96" t="s">
        <v>14428</v>
      </c>
      <c r="C7134" s="95" t="s">
        <v>282</v>
      </c>
      <c r="D7134" s="97">
        <f>VLOOKUP(A7134,emop0321!D:E,2,0)</f>
        <v>26.06</v>
      </c>
      <c r="E7134" s="98"/>
      <c r="F7134" s="98"/>
    </row>
    <row r="7135" ht="11.25" customHeight="1">
      <c r="A7135" s="95" t="s">
        <v>14429</v>
      </c>
      <c r="B7135" s="96" t="s">
        <v>14430</v>
      </c>
      <c r="C7135" s="95" t="s">
        <v>282</v>
      </c>
      <c r="D7135" s="97">
        <f>VLOOKUP(A7135,emop0321!D:E,2,0)</f>
        <v>9.99</v>
      </c>
      <c r="E7135" s="98"/>
      <c r="F7135" s="98"/>
    </row>
    <row r="7136" ht="11.25" customHeight="1">
      <c r="A7136" s="95" t="s">
        <v>14431</v>
      </c>
      <c r="B7136" s="96" t="s">
        <v>14432</v>
      </c>
      <c r="C7136" s="95" t="s">
        <v>282</v>
      </c>
      <c r="D7136" s="97">
        <f>VLOOKUP(A7136,emop0321!D:E,2,0)</f>
        <v>10.67</v>
      </c>
      <c r="E7136" s="98"/>
      <c r="F7136" s="98"/>
    </row>
    <row r="7137" ht="11.25" customHeight="1">
      <c r="A7137" s="95" t="s">
        <v>14433</v>
      </c>
      <c r="B7137" s="96" t="s">
        <v>14434</v>
      </c>
      <c r="C7137" s="95" t="s">
        <v>282</v>
      </c>
      <c r="D7137" s="97">
        <f>VLOOKUP(A7137,emop0321!D:E,2,0)</f>
        <v>10.83</v>
      </c>
      <c r="E7137" s="98"/>
      <c r="F7137" s="98"/>
    </row>
    <row r="7138" ht="11.25" customHeight="1">
      <c r="A7138" s="95" t="s">
        <v>14435</v>
      </c>
      <c r="B7138" s="96" t="s">
        <v>14436</v>
      </c>
      <c r="C7138" s="95" t="s">
        <v>282</v>
      </c>
      <c r="D7138" s="97">
        <f>VLOOKUP(A7138,emop0321!D:E,2,0)</f>
        <v>11.95</v>
      </c>
      <c r="E7138" s="98"/>
      <c r="F7138" s="98"/>
    </row>
    <row r="7139" ht="11.25" customHeight="1">
      <c r="A7139" s="95" t="s">
        <v>14437</v>
      </c>
      <c r="B7139" s="96" t="s">
        <v>14438</v>
      </c>
      <c r="C7139" s="95" t="s">
        <v>282</v>
      </c>
      <c r="D7139" s="97">
        <f>VLOOKUP(A7139,emop0321!D:E,2,0)</f>
        <v>47.81</v>
      </c>
      <c r="E7139" s="98"/>
      <c r="F7139" s="98"/>
    </row>
    <row r="7140" ht="11.25" customHeight="1">
      <c r="A7140" s="95" t="s">
        <v>14439</v>
      </c>
      <c r="B7140" s="96" t="s">
        <v>14440</v>
      </c>
      <c r="C7140" s="95" t="s">
        <v>282</v>
      </c>
      <c r="D7140" s="97">
        <f>VLOOKUP(A7140,emop0321!D:E,2,0)</f>
        <v>38.77</v>
      </c>
      <c r="E7140" s="98"/>
      <c r="F7140" s="98"/>
    </row>
    <row r="7141" ht="11.25" customHeight="1">
      <c r="A7141" s="95" t="s">
        <v>14441</v>
      </c>
      <c r="B7141" s="96" t="s">
        <v>14442</v>
      </c>
      <c r="C7141" s="95" t="s">
        <v>282</v>
      </c>
      <c r="D7141" s="97">
        <f>VLOOKUP(A7141,emop0321!D:E,2,0)</f>
        <v>19.44</v>
      </c>
      <c r="E7141" s="98"/>
      <c r="F7141" s="98"/>
    </row>
    <row r="7142" ht="11.25" customHeight="1">
      <c r="A7142" s="95" t="s">
        <v>14443</v>
      </c>
      <c r="B7142" s="96" t="s">
        <v>14444</v>
      </c>
      <c r="C7142" s="95" t="s">
        <v>282</v>
      </c>
      <c r="D7142" s="97">
        <f>VLOOKUP(A7142,emop0321!D:E,2,0)</f>
        <v>28.33</v>
      </c>
      <c r="E7142" s="98"/>
      <c r="F7142" s="98"/>
    </row>
    <row r="7143" ht="11.25" customHeight="1">
      <c r="A7143" s="95" t="s">
        <v>14445</v>
      </c>
      <c r="B7143" s="96" t="s">
        <v>14446</v>
      </c>
      <c r="C7143" s="95" t="s">
        <v>282</v>
      </c>
      <c r="D7143" s="97">
        <f>VLOOKUP(A7143,emop0321!D:E,2,0)</f>
        <v>23.04</v>
      </c>
      <c r="E7143" s="98"/>
      <c r="F7143" s="98"/>
    </row>
    <row r="7144" ht="11.25" customHeight="1">
      <c r="A7144" s="95" t="s">
        <v>14447</v>
      </c>
      <c r="B7144" s="96" t="s">
        <v>14448</v>
      </c>
      <c r="C7144" s="95" t="s">
        <v>282</v>
      </c>
      <c r="D7144" s="97">
        <f>VLOOKUP(A7144,emop0321!D:E,2,0)</f>
        <v>5.89</v>
      </c>
      <c r="E7144" s="98"/>
      <c r="F7144" s="98"/>
    </row>
    <row r="7145" ht="11.25" customHeight="1">
      <c r="A7145" s="95" t="s">
        <v>14449</v>
      </c>
      <c r="B7145" s="96" t="s">
        <v>14450</v>
      </c>
      <c r="C7145" s="95" t="s">
        <v>282</v>
      </c>
      <c r="D7145" s="97">
        <f>VLOOKUP(A7145,emop0321!D:E,2,0)</f>
        <v>5.94</v>
      </c>
      <c r="E7145" s="98"/>
      <c r="F7145" s="98"/>
    </row>
    <row r="7146" ht="11.25" customHeight="1">
      <c r="A7146" s="95" t="s">
        <v>14451</v>
      </c>
      <c r="B7146" s="96" t="s">
        <v>14452</v>
      </c>
      <c r="C7146" s="95" t="s">
        <v>282</v>
      </c>
      <c r="D7146" s="97">
        <f>VLOOKUP(A7146,emop0321!D:E,2,0)</f>
        <v>6.22</v>
      </c>
      <c r="E7146" s="98"/>
      <c r="F7146" s="98"/>
    </row>
    <row r="7147" ht="11.25" customHeight="1">
      <c r="A7147" s="95" t="s">
        <v>14453</v>
      </c>
      <c r="B7147" s="96" t="s">
        <v>14454</v>
      </c>
      <c r="C7147" s="95" t="s">
        <v>282</v>
      </c>
      <c r="D7147" s="97">
        <f>VLOOKUP(A7147,emop0321!D:E,2,0)</f>
        <v>6.51</v>
      </c>
      <c r="E7147" s="98"/>
      <c r="F7147" s="98"/>
    </row>
    <row r="7148" ht="11.25" customHeight="1">
      <c r="A7148" s="95" t="s">
        <v>14455</v>
      </c>
      <c r="B7148" s="96" t="s">
        <v>14456</v>
      </c>
      <c r="C7148" s="95" t="s">
        <v>282</v>
      </c>
      <c r="D7148" s="97">
        <f>VLOOKUP(A7148,emop0321!D:E,2,0)</f>
        <v>6.61</v>
      </c>
      <c r="E7148" s="98"/>
      <c r="F7148" s="98"/>
    </row>
    <row r="7149" ht="11.25" customHeight="1">
      <c r="A7149" s="95" t="s">
        <v>14457</v>
      </c>
      <c r="B7149" s="96" t="s">
        <v>14458</v>
      </c>
      <c r="C7149" s="95" t="s">
        <v>282</v>
      </c>
      <c r="D7149" s="97">
        <f>VLOOKUP(A7149,emop0321!D:E,2,0)</f>
        <v>7.05</v>
      </c>
      <c r="E7149" s="98"/>
      <c r="F7149" s="98"/>
    </row>
    <row r="7150" ht="11.25" customHeight="1">
      <c r="A7150" s="95" t="s">
        <v>14459</v>
      </c>
      <c r="B7150" s="96" t="s">
        <v>14460</v>
      </c>
      <c r="C7150" s="95" t="s">
        <v>282</v>
      </c>
      <c r="D7150" s="97">
        <f>VLOOKUP(A7150,emop0321!D:E,2,0)</f>
        <v>7.55</v>
      </c>
      <c r="E7150" s="98"/>
      <c r="F7150" s="98"/>
    </row>
    <row r="7151" ht="11.25" customHeight="1">
      <c r="A7151" s="95" t="s">
        <v>14461</v>
      </c>
      <c r="B7151" s="96" t="s">
        <v>14462</v>
      </c>
      <c r="C7151" s="95" t="s">
        <v>282</v>
      </c>
      <c r="D7151" s="97">
        <f>VLOOKUP(A7151,emop0321!D:E,2,0)</f>
        <v>7.91</v>
      </c>
      <c r="E7151" s="98"/>
      <c r="F7151" s="98"/>
    </row>
    <row r="7152" ht="11.25" customHeight="1">
      <c r="A7152" s="95" t="s">
        <v>14463</v>
      </c>
      <c r="B7152" s="96" t="s">
        <v>14464</v>
      </c>
      <c r="C7152" s="95" t="s">
        <v>282</v>
      </c>
      <c r="D7152" s="97">
        <f>VLOOKUP(A7152,emop0321!D:E,2,0)</f>
        <v>8.81</v>
      </c>
      <c r="E7152" s="98"/>
      <c r="F7152" s="98"/>
    </row>
    <row r="7153" ht="11.25" customHeight="1">
      <c r="A7153" s="95" t="s">
        <v>14465</v>
      </c>
      <c r="B7153" s="96" t="s">
        <v>14466</v>
      </c>
      <c r="C7153" s="95" t="s">
        <v>282</v>
      </c>
      <c r="D7153" s="97">
        <f>VLOOKUP(A7153,emop0321!D:E,2,0)</f>
        <v>167.9</v>
      </c>
      <c r="E7153" s="98"/>
      <c r="F7153" s="98"/>
    </row>
    <row r="7154" ht="11.25" customHeight="1">
      <c r="A7154" s="95" t="s">
        <v>14467</v>
      </c>
      <c r="B7154" s="96" t="s">
        <v>14468</v>
      </c>
      <c r="C7154" s="95" t="s">
        <v>282</v>
      </c>
      <c r="D7154" s="97">
        <f>VLOOKUP(A7154,emop0321!D:E,2,0)</f>
        <v>40.44</v>
      </c>
      <c r="E7154" s="98"/>
      <c r="F7154" s="98"/>
    </row>
    <row r="7155" ht="11.25" customHeight="1">
      <c r="A7155" s="95" t="s">
        <v>14469</v>
      </c>
      <c r="B7155" s="96" t="s">
        <v>14470</v>
      </c>
      <c r="C7155" s="95" t="s">
        <v>282</v>
      </c>
      <c r="D7155" s="97">
        <f>VLOOKUP(A7155,emop0321!D:E,2,0)</f>
        <v>113.21</v>
      </c>
      <c r="E7155" s="98"/>
      <c r="F7155" s="98"/>
    </row>
    <row r="7156" ht="11.25" customHeight="1">
      <c r="A7156" s="95" t="s">
        <v>14471</v>
      </c>
      <c r="B7156" s="96" t="s">
        <v>14472</v>
      </c>
      <c r="C7156" s="95" t="s">
        <v>282</v>
      </c>
      <c r="D7156" s="97">
        <f>VLOOKUP(A7156,emop0321!D:E,2,0)</f>
        <v>129.02</v>
      </c>
      <c r="E7156" s="98"/>
      <c r="F7156" s="98"/>
    </row>
    <row r="7157" ht="11.25" customHeight="1">
      <c r="A7157" s="95" t="s">
        <v>14473</v>
      </c>
      <c r="B7157" s="96" t="s">
        <v>14474</v>
      </c>
      <c r="C7157" s="95" t="s">
        <v>361</v>
      </c>
      <c r="D7157" s="97">
        <f>VLOOKUP(A7157,emop0321!D:E,2,0)</f>
        <v>21</v>
      </c>
      <c r="E7157" s="98"/>
      <c r="F7157" s="98"/>
    </row>
    <row r="7158" ht="11.25" customHeight="1">
      <c r="A7158" s="95" t="s">
        <v>14475</v>
      </c>
      <c r="B7158" s="96" t="s">
        <v>14476</v>
      </c>
      <c r="C7158" s="95" t="s">
        <v>361</v>
      </c>
      <c r="D7158" s="97">
        <f>VLOOKUP(A7158,emop0321!D:E,2,0)</f>
        <v>28</v>
      </c>
      <c r="E7158" s="98"/>
      <c r="F7158" s="98"/>
    </row>
    <row r="7159" ht="11.25" customHeight="1">
      <c r="A7159" s="95" t="s">
        <v>14477</v>
      </c>
      <c r="B7159" s="96" t="s">
        <v>14478</v>
      </c>
      <c r="C7159" s="95" t="s">
        <v>282</v>
      </c>
      <c r="D7159" s="97">
        <f>VLOOKUP(A7159,emop0321!D:E,2,0)</f>
        <v>32.83</v>
      </c>
      <c r="E7159" s="98"/>
      <c r="F7159" s="98"/>
    </row>
    <row r="7160" ht="11.25" customHeight="1">
      <c r="A7160" s="95" t="s">
        <v>14479</v>
      </c>
      <c r="B7160" s="96" t="s">
        <v>14480</v>
      </c>
      <c r="C7160" s="95" t="s">
        <v>282</v>
      </c>
      <c r="D7160" s="97">
        <f>VLOOKUP(A7160,emop0321!D:E,2,0)</f>
        <v>37.21</v>
      </c>
      <c r="E7160" s="98"/>
      <c r="F7160" s="98"/>
    </row>
    <row r="7161" ht="11.25" customHeight="1">
      <c r="A7161" s="95" t="s">
        <v>14481</v>
      </c>
      <c r="B7161" s="96" t="s">
        <v>14482</v>
      </c>
      <c r="C7161" s="95" t="s">
        <v>282</v>
      </c>
      <c r="D7161" s="97">
        <f>VLOOKUP(A7161,emop0321!D:E,2,0)</f>
        <v>22.52</v>
      </c>
      <c r="E7161" s="98"/>
      <c r="F7161" s="98"/>
    </row>
    <row r="7162" ht="11.25" customHeight="1">
      <c r="A7162" s="95" t="s">
        <v>14483</v>
      </c>
      <c r="B7162" s="96" t="s">
        <v>14484</v>
      </c>
      <c r="C7162" s="95" t="s">
        <v>282</v>
      </c>
      <c r="D7162" s="97">
        <f>VLOOKUP(A7162,emop0321!D:E,2,0)</f>
        <v>28.85</v>
      </c>
      <c r="E7162" s="98"/>
      <c r="F7162" s="98"/>
    </row>
    <row r="7163" ht="11.25" customHeight="1">
      <c r="A7163" s="95" t="s">
        <v>14485</v>
      </c>
      <c r="B7163" s="96" t="s">
        <v>14486</v>
      </c>
      <c r="C7163" s="95" t="s">
        <v>361</v>
      </c>
      <c r="D7163" s="97">
        <f>VLOOKUP(A7163,emop0321!D:E,2,0)</f>
        <v>29</v>
      </c>
      <c r="E7163" s="98"/>
      <c r="F7163" s="98"/>
    </row>
    <row r="7164" ht="11.25" customHeight="1">
      <c r="A7164" s="95" t="s">
        <v>14487</v>
      </c>
      <c r="B7164" s="96" t="s">
        <v>14488</v>
      </c>
      <c r="C7164" s="95" t="s">
        <v>361</v>
      </c>
      <c r="D7164" s="97">
        <f>VLOOKUP(A7164,emop0321!D:E,2,0)</f>
        <v>36.98</v>
      </c>
      <c r="E7164" s="98"/>
      <c r="F7164" s="98"/>
    </row>
    <row r="7165" ht="11.25" customHeight="1">
      <c r="A7165" s="95" t="s">
        <v>14489</v>
      </c>
      <c r="B7165" s="96" t="s">
        <v>14490</v>
      </c>
      <c r="C7165" s="95" t="s">
        <v>14491</v>
      </c>
      <c r="D7165" s="97">
        <f>VLOOKUP(A7165,emop0321!D:E,2,0)</f>
        <v>46.11</v>
      </c>
      <c r="E7165" s="98"/>
      <c r="F7165" s="98"/>
    </row>
    <row r="7166" ht="11.25" customHeight="1">
      <c r="A7166" s="95" t="s">
        <v>14492</v>
      </c>
      <c r="B7166" s="96" t="s">
        <v>14493</v>
      </c>
      <c r="C7166" s="95" t="s">
        <v>361</v>
      </c>
      <c r="D7166" s="97">
        <f>VLOOKUP(A7166,emop0321!D:E,2,0)</f>
        <v>59.07</v>
      </c>
      <c r="E7166" s="98"/>
      <c r="F7166" s="98"/>
    </row>
    <row r="7167" ht="11.25" customHeight="1">
      <c r="A7167" s="95" t="s">
        <v>14494</v>
      </c>
      <c r="B7167" s="96" t="s">
        <v>14495</v>
      </c>
      <c r="C7167" s="95" t="s">
        <v>361</v>
      </c>
      <c r="D7167" s="97">
        <f>VLOOKUP(A7167,emop0321!D:E,2,0)</f>
        <v>67.27</v>
      </c>
      <c r="E7167" s="98"/>
      <c r="F7167" s="98"/>
    </row>
    <row r="7168" ht="11.25" customHeight="1">
      <c r="A7168" s="95" t="s">
        <v>14496</v>
      </c>
      <c r="B7168" s="96" t="s">
        <v>14497</v>
      </c>
      <c r="C7168" s="95" t="s">
        <v>361</v>
      </c>
      <c r="D7168" s="97">
        <f>VLOOKUP(A7168,emop0321!D:E,2,0)</f>
        <v>100.42</v>
      </c>
      <c r="E7168" s="98"/>
      <c r="F7168" s="98"/>
    </row>
    <row r="7169" ht="11.25" customHeight="1">
      <c r="A7169" s="95" t="s">
        <v>14498</v>
      </c>
      <c r="B7169" s="96" t="s">
        <v>14499</v>
      </c>
      <c r="C7169" s="95" t="s">
        <v>361</v>
      </c>
      <c r="D7169" s="97">
        <f>VLOOKUP(A7169,emop0321!D:E,2,0)</f>
        <v>123.28</v>
      </c>
      <c r="E7169" s="98"/>
      <c r="F7169" s="98"/>
    </row>
    <row r="7170" ht="11.25" customHeight="1">
      <c r="A7170" s="95" t="s">
        <v>14500</v>
      </c>
      <c r="B7170" s="96" t="s">
        <v>14501</v>
      </c>
      <c r="C7170" s="95" t="s">
        <v>361</v>
      </c>
      <c r="D7170" s="97">
        <f>VLOOKUP(A7170,emop0321!D:E,2,0)</f>
        <v>143.56</v>
      </c>
      <c r="E7170" s="98"/>
      <c r="F7170" s="98"/>
    </row>
    <row r="7171" ht="11.25" customHeight="1">
      <c r="A7171" s="95" t="s">
        <v>14502</v>
      </c>
      <c r="B7171" s="96" t="s">
        <v>14503</v>
      </c>
      <c r="C7171" s="95" t="s">
        <v>361</v>
      </c>
      <c r="D7171" s="97">
        <f>VLOOKUP(A7171,emop0321!D:E,2,0)</f>
        <v>197.41</v>
      </c>
      <c r="E7171" s="98"/>
      <c r="F7171" s="98"/>
    </row>
    <row r="7172" ht="11.25" customHeight="1">
      <c r="A7172" s="95" t="s">
        <v>14504</v>
      </c>
      <c r="B7172" s="96" t="s">
        <v>14505</v>
      </c>
      <c r="C7172" s="95" t="s">
        <v>361</v>
      </c>
      <c r="D7172" s="97">
        <f>VLOOKUP(A7172,emop0321!D:E,2,0)</f>
        <v>289.04</v>
      </c>
      <c r="E7172" s="98"/>
      <c r="F7172" s="98"/>
    </row>
    <row r="7173" ht="11.25" customHeight="1">
      <c r="A7173" s="95" t="s">
        <v>14506</v>
      </c>
      <c r="B7173" s="96" t="s">
        <v>14507</v>
      </c>
      <c r="C7173" s="95" t="s">
        <v>361</v>
      </c>
      <c r="D7173" s="97">
        <f>VLOOKUP(A7173,emop0321!D:E,2,0)</f>
        <v>331.6</v>
      </c>
      <c r="E7173" s="98"/>
      <c r="F7173" s="98"/>
    </row>
    <row r="7174" ht="11.25" customHeight="1">
      <c r="A7174" s="95" t="s">
        <v>14508</v>
      </c>
      <c r="B7174" s="96" t="s">
        <v>14509</v>
      </c>
      <c r="C7174" s="95" t="s">
        <v>361</v>
      </c>
      <c r="D7174" s="97">
        <f>VLOOKUP(A7174,emop0321!D:E,2,0)</f>
        <v>140.78</v>
      </c>
      <c r="E7174" s="98"/>
      <c r="F7174" s="98"/>
    </row>
    <row r="7175" ht="11.25" customHeight="1">
      <c r="A7175" s="95" t="s">
        <v>14510</v>
      </c>
      <c r="B7175" s="96" t="s">
        <v>14511</v>
      </c>
      <c r="C7175" s="95" t="s">
        <v>361</v>
      </c>
      <c r="D7175" s="97">
        <f>VLOOKUP(A7175,emop0321!D:E,2,0)</f>
        <v>132.51</v>
      </c>
      <c r="E7175" s="98"/>
      <c r="F7175" s="98"/>
    </row>
    <row r="7176" ht="11.25" customHeight="1">
      <c r="A7176" s="95" t="s">
        <v>14512</v>
      </c>
      <c r="B7176" s="96" t="s">
        <v>14513</v>
      </c>
      <c r="C7176" s="95" t="s">
        <v>282</v>
      </c>
      <c r="D7176" s="97">
        <f>VLOOKUP(A7176,emop0321!D:E,2,0)</f>
        <v>537.86</v>
      </c>
      <c r="E7176" s="98"/>
      <c r="F7176" s="98"/>
    </row>
    <row r="7177" ht="11.25" customHeight="1">
      <c r="A7177" s="95" t="s">
        <v>14514</v>
      </c>
      <c r="B7177" s="96" t="s">
        <v>14515</v>
      </c>
      <c r="C7177" s="95" t="s">
        <v>282</v>
      </c>
      <c r="D7177" s="97">
        <f>VLOOKUP(A7177,emop0321!D:E,2,0)</f>
        <v>745.09</v>
      </c>
      <c r="E7177" s="98"/>
      <c r="F7177" s="98"/>
    </row>
    <row r="7178" ht="11.25" customHeight="1">
      <c r="A7178" s="95" t="s">
        <v>14516</v>
      </c>
      <c r="B7178" s="96" t="s">
        <v>14517</v>
      </c>
      <c r="C7178" s="95" t="s">
        <v>282</v>
      </c>
      <c r="D7178" s="97">
        <f>VLOOKUP(A7178,emop0321!D:E,2,0)</f>
        <v>1498.18</v>
      </c>
      <c r="E7178" s="98"/>
      <c r="F7178" s="98"/>
    </row>
    <row r="7179" ht="11.25" customHeight="1">
      <c r="A7179" s="95" t="s">
        <v>14518</v>
      </c>
      <c r="B7179" s="96" t="s">
        <v>14519</v>
      </c>
      <c r="C7179" s="95" t="s">
        <v>282</v>
      </c>
      <c r="D7179" s="97">
        <f>VLOOKUP(A7179,emop0321!D:E,2,0)</f>
        <v>2155.61</v>
      </c>
      <c r="E7179" s="98"/>
      <c r="F7179" s="98"/>
    </row>
    <row r="7180" ht="11.25" customHeight="1">
      <c r="A7180" s="95" t="s">
        <v>14520</v>
      </c>
      <c r="B7180" s="96" t="s">
        <v>14521</v>
      </c>
      <c r="C7180" s="95" t="s">
        <v>282</v>
      </c>
      <c r="D7180" s="97">
        <f>VLOOKUP(A7180,emop0321!D:E,2,0)</f>
        <v>3189.8</v>
      </c>
      <c r="E7180" s="98"/>
      <c r="F7180" s="98"/>
    </row>
    <row r="7181" ht="11.25" customHeight="1">
      <c r="A7181" s="95" t="s">
        <v>14522</v>
      </c>
      <c r="B7181" s="96" t="s">
        <v>14523</v>
      </c>
      <c r="C7181" s="95" t="s">
        <v>361</v>
      </c>
      <c r="D7181" s="97">
        <f>VLOOKUP(A7181,emop0321!D:E,2,0)</f>
        <v>17.26</v>
      </c>
      <c r="E7181" s="98"/>
      <c r="F7181" s="98"/>
    </row>
    <row r="7182" ht="11.25" customHeight="1">
      <c r="A7182" s="95" t="s">
        <v>14524</v>
      </c>
      <c r="B7182" s="96" t="s">
        <v>14525</v>
      </c>
      <c r="C7182" s="95" t="s">
        <v>361</v>
      </c>
      <c r="D7182" s="97">
        <f>VLOOKUP(A7182,emop0321!D:E,2,0)</f>
        <v>21.6</v>
      </c>
      <c r="E7182" s="98"/>
      <c r="F7182" s="98"/>
    </row>
    <row r="7183" ht="11.25" customHeight="1">
      <c r="A7183" s="95" t="s">
        <v>14526</v>
      </c>
      <c r="B7183" s="96" t="s">
        <v>14527</v>
      </c>
      <c r="C7183" s="95" t="s">
        <v>361</v>
      </c>
      <c r="D7183" s="97">
        <f>VLOOKUP(A7183,emop0321!D:E,2,0)</f>
        <v>27.88</v>
      </c>
      <c r="E7183" s="98"/>
      <c r="F7183" s="98"/>
    </row>
    <row r="7184" ht="11.25" customHeight="1">
      <c r="A7184" s="95" t="s">
        <v>14528</v>
      </c>
      <c r="B7184" s="96" t="s">
        <v>14529</v>
      </c>
      <c r="C7184" s="95" t="s">
        <v>361</v>
      </c>
      <c r="D7184" s="97">
        <f>VLOOKUP(A7184,emop0321!D:E,2,0)</f>
        <v>29.93</v>
      </c>
      <c r="E7184" s="98"/>
      <c r="F7184" s="98"/>
    </row>
    <row r="7185" ht="11.25" customHeight="1">
      <c r="A7185" s="95" t="s">
        <v>14530</v>
      </c>
      <c r="B7185" s="96" t="s">
        <v>14531</v>
      </c>
      <c r="C7185" s="95" t="s">
        <v>361</v>
      </c>
      <c r="D7185" s="97">
        <f>VLOOKUP(A7185,emop0321!D:E,2,0)</f>
        <v>39.66</v>
      </c>
      <c r="E7185" s="98"/>
      <c r="F7185" s="98"/>
    </row>
    <row r="7186" ht="11.25" customHeight="1">
      <c r="A7186" s="95" t="s">
        <v>14532</v>
      </c>
      <c r="B7186" s="96" t="s">
        <v>14533</v>
      </c>
      <c r="C7186" s="95" t="s">
        <v>361</v>
      </c>
      <c r="D7186" s="97">
        <f>VLOOKUP(A7186,emop0321!D:E,2,0)</f>
        <v>63.8</v>
      </c>
      <c r="E7186" s="98"/>
      <c r="F7186" s="98"/>
    </row>
    <row r="7187" ht="11.25" customHeight="1">
      <c r="A7187" s="95" t="s">
        <v>14534</v>
      </c>
      <c r="B7187" s="96" t="s">
        <v>14535</v>
      </c>
      <c r="C7187" s="95" t="s">
        <v>282</v>
      </c>
      <c r="D7187" s="97">
        <f>VLOOKUP(A7187,emop0321!D:E,2,0)</f>
        <v>198.76</v>
      </c>
      <c r="E7187" s="98"/>
      <c r="F7187" s="98"/>
    </row>
    <row r="7188" ht="11.25" customHeight="1">
      <c r="A7188" s="95" t="s">
        <v>156</v>
      </c>
      <c r="B7188" s="96" t="s">
        <v>14536</v>
      </c>
      <c r="C7188" s="95" t="s">
        <v>282</v>
      </c>
      <c r="D7188" s="97">
        <f>VLOOKUP(A7188,emop0321!D:E,2,0)</f>
        <v>367.94</v>
      </c>
      <c r="E7188" s="98"/>
      <c r="F7188" s="98"/>
    </row>
    <row r="7189" ht="11.25" customHeight="1">
      <c r="A7189" s="95" t="s">
        <v>14537</v>
      </c>
      <c r="B7189" s="96" t="s">
        <v>14538</v>
      </c>
      <c r="C7189" s="95" t="s">
        <v>282</v>
      </c>
      <c r="D7189" s="97">
        <f>VLOOKUP(A7189,emop0321!D:E,2,0)</f>
        <v>156.57</v>
      </c>
      <c r="E7189" s="98"/>
      <c r="F7189" s="98"/>
    </row>
    <row r="7190" ht="11.25" customHeight="1">
      <c r="A7190" s="95" t="s">
        <v>14539</v>
      </c>
      <c r="B7190" s="96" t="s">
        <v>14540</v>
      </c>
      <c r="C7190" s="95" t="s">
        <v>282</v>
      </c>
      <c r="D7190" s="97">
        <f>VLOOKUP(A7190,emop0321!D:E,2,0)</f>
        <v>146.52</v>
      </c>
      <c r="E7190" s="98"/>
      <c r="F7190" s="98"/>
    </row>
    <row r="7191" ht="11.25" customHeight="1">
      <c r="A7191" s="95" t="s">
        <v>14541</v>
      </c>
      <c r="B7191" s="96" t="s">
        <v>14542</v>
      </c>
      <c r="C7191" s="95" t="s">
        <v>282</v>
      </c>
      <c r="D7191" s="97">
        <f>VLOOKUP(A7191,emop0321!D:E,2,0)</f>
        <v>296.25</v>
      </c>
      <c r="E7191" s="98"/>
      <c r="F7191" s="98"/>
    </row>
    <row r="7192" ht="11.25" customHeight="1">
      <c r="A7192" s="95" t="s">
        <v>14543</v>
      </c>
      <c r="B7192" s="96" t="s">
        <v>14544</v>
      </c>
      <c r="C7192" s="95" t="s">
        <v>282</v>
      </c>
      <c r="D7192" s="97">
        <f>VLOOKUP(A7192,emop0321!D:E,2,0)</f>
        <v>251.69</v>
      </c>
      <c r="E7192" s="98"/>
      <c r="F7192" s="98"/>
    </row>
    <row r="7193" ht="11.25" customHeight="1">
      <c r="A7193" s="95" t="s">
        <v>14545</v>
      </c>
      <c r="B7193" s="96" t="s">
        <v>14546</v>
      </c>
      <c r="C7193" s="95" t="s">
        <v>282</v>
      </c>
      <c r="D7193" s="97">
        <f>VLOOKUP(A7193,emop0321!D:E,2,0)</f>
        <v>250.43</v>
      </c>
      <c r="E7193" s="98"/>
      <c r="F7193" s="98"/>
    </row>
    <row r="7194" ht="11.25" customHeight="1">
      <c r="A7194" s="95" t="s">
        <v>14547</v>
      </c>
      <c r="B7194" s="96" t="s">
        <v>14548</v>
      </c>
      <c r="C7194" s="95" t="s">
        <v>282</v>
      </c>
      <c r="D7194" s="97">
        <f>VLOOKUP(A7194,emop0321!D:E,2,0)</f>
        <v>131.44</v>
      </c>
      <c r="E7194" s="98"/>
      <c r="F7194" s="98"/>
    </row>
    <row r="7195" ht="11.25" customHeight="1">
      <c r="A7195" s="95" t="s">
        <v>14549</v>
      </c>
      <c r="B7195" s="96" t="s">
        <v>14550</v>
      </c>
      <c r="C7195" s="95" t="s">
        <v>282</v>
      </c>
      <c r="D7195" s="97">
        <f>VLOOKUP(A7195,emop0321!D:E,2,0)</f>
        <v>230.18</v>
      </c>
      <c r="E7195" s="98"/>
      <c r="F7195" s="98"/>
    </row>
    <row r="7196" ht="11.25" customHeight="1">
      <c r="A7196" s="95" t="s">
        <v>14551</v>
      </c>
      <c r="B7196" s="96" t="s">
        <v>14552</v>
      </c>
      <c r="C7196" s="95" t="s">
        <v>282</v>
      </c>
      <c r="D7196" s="97">
        <f>VLOOKUP(A7196,emop0321!D:E,2,0)</f>
        <v>304.25</v>
      </c>
      <c r="E7196" s="98"/>
      <c r="F7196" s="98"/>
    </row>
    <row r="7197" ht="11.25" customHeight="1">
      <c r="A7197" s="95" t="s">
        <v>106</v>
      </c>
      <c r="B7197" s="96" t="s">
        <v>14553</v>
      </c>
      <c r="C7197" s="95" t="s">
        <v>282</v>
      </c>
      <c r="D7197" s="97">
        <f>VLOOKUP(A7197,emop0321!D:E,2,0)</f>
        <v>296.7</v>
      </c>
      <c r="E7197" s="98"/>
      <c r="F7197" s="98"/>
    </row>
    <row r="7198" ht="11.25" customHeight="1">
      <c r="A7198" s="95" t="s">
        <v>14554</v>
      </c>
      <c r="B7198" s="96" t="s">
        <v>14555</v>
      </c>
      <c r="C7198" s="95" t="s">
        <v>282</v>
      </c>
      <c r="D7198" s="97">
        <f>VLOOKUP(A7198,emop0321!D:E,2,0)</f>
        <v>153.76</v>
      </c>
      <c r="E7198" s="98"/>
      <c r="F7198" s="98"/>
    </row>
    <row r="7199" ht="11.25" customHeight="1">
      <c r="A7199" s="95" t="s">
        <v>14556</v>
      </c>
      <c r="B7199" s="96" t="s">
        <v>14557</v>
      </c>
      <c r="C7199" s="95" t="s">
        <v>282</v>
      </c>
      <c r="D7199" s="97">
        <f>VLOOKUP(A7199,emop0321!D:E,2,0)</f>
        <v>195.17</v>
      </c>
      <c r="E7199" s="98"/>
      <c r="F7199" s="98"/>
    </row>
    <row r="7200" ht="11.25" customHeight="1">
      <c r="A7200" s="95" t="s">
        <v>14558</v>
      </c>
      <c r="B7200" s="96" t="s">
        <v>14559</v>
      </c>
      <c r="C7200" s="95" t="s">
        <v>282</v>
      </c>
      <c r="D7200" s="97">
        <f>VLOOKUP(A7200,emop0321!D:E,2,0)</f>
        <v>130.38</v>
      </c>
      <c r="E7200" s="98"/>
      <c r="F7200" s="98"/>
    </row>
    <row r="7201" ht="11.25" customHeight="1">
      <c r="A7201" s="95" t="s">
        <v>14560</v>
      </c>
      <c r="B7201" s="96" t="s">
        <v>14561</v>
      </c>
      <c r="C7201" s="95" t="s">
        <v>282</v>
      </c>
      <c r="D7201" s="97">
        <f>VLOOKUP(A7201,emop0321!D:E,2,0)</f>
        <v>148.23</v>
      </c>
      <c r="E7201" s="98"/>
      <c r="F7201" s="98"/>
    </row>
    <row r="7202" ht="11.25" customHeight="1">
      <c r="A7202" s="95" t="s">
        <v>14562</v>
      </c>
      <c r="B7202" s="96" t="s">
        <v>14563</v>
      </c>
      <c r="C7202" s="95" t="s">
        <v>282</v>
      </c>
      <c r="D7202" s="97">
        <f>VLOOKUP(A7202,emop0321!D:E,2,0)</f>
        <v>216.51</v>
      </c>
      <c r="E7202" s="98"/>
      <c r="F7202" s="98"/>
    </row>
    <row r="7203" ht="11.25" customHeight="1">
      <c r="A7203" s="95" t="s">
        <v>14564</v>
      </c>
      <c r="B7203" s="96" t="s">
        <v>14565</v>
      </c>
      <c r="C7203" s="95" t="s">
        <v>282</v>
      </c>
      <c r="D7203" s="97">
        <f>VLOOKUP(A7203,emop0321!D:E,2,0)</f>
        <v>312.56</v>
      </c>
      <c r="E7203" s="98"/>
      <c r="F7203" s="98"/>
    </row>
    <row r="7204" ht="11.25" customHeight="1">
      <c r="A7204" s="95" t="s">
        <v>14566</v>
      </c>
      <c r="B7204" s="96" t="s">
        <v>14567</v>
      </c>
      <c r="C7204" s="95" t="s">
        <v>282</v>
      </c>
      <c r="D7204" s="97">
        <f>VLOOKUP(A7204,emop0321!D:E,2,0)</f>
        <v>150.73</v>
      </c>
      <c r="E7204" s="98"/>
      <c r="F7204" s="98"/>
    </row>
    <row r="7205" ht="11.25" customHeight="1">
      <c r="A7205" s="95" t="s">
        <v>14568</v>
      </c>
      <c r="B7205" s="96" t="s">
        <v>14569</v>
      </c>
      <c r="C7205" s="95" t="s">
        <v>282</v>
      </c>
      <c r="D7205" s="97">
        <f>VLOOKUP(A7205,emop0321!D:E,2,0)</f>
        <v>37.31</v>
      </c>
      <c r="E7205" s="98"/>
      <c r="F7205" s="98"/>
    </row>
    <row r="7206" ht="11.25" customHeight="1">
      <c r="A7206" s="95" t="s">
        <v>14570</v>
      </c>
      <c r="B7206" s="96" t="s">
        <v>14571</v>
      </c>
      <c r="C7206" s="95" t="s">
        <v>282</v>
      </c>
      <c r="D7206" s="97">
        <f>VLOOKUP(A7206,emop0321!D:E,2,0)</f>
        <v>176.04</v>
      </c>
      <c r="E7206" s="98"/>
      <c r="F7206" s="98"/>
    </row>
    <row r="7207" ht="11.25" customHeight="1">
      <c r="A7207" s="95" t="s">
        <v>14572</v>
      </c>
      <c r="B7207" s="96" t="s">
        <v>14573</v>
      </c>
      <c r="C7207" s="95" t="s">
        <v>282</v>
      </c>
      <c r="D7207" s="97">
        <f>VLOOKUP(A7207,emop0321!D:E,2,0)</f>
        <v>186.37</v>
      </c>
      <c r="E7207" s="98"/>
      <c r="F7207" s="98"/>
    </row>
    <row r="7208" ht="11.25" customHeight="1">
      <c r="A7208" s="95" t="s">
        <v>14574</v>
      </c>
      <c r="B7208" s="96" t="s">
        <v>14575</v>
      </c>
      <c r="C7208" s="95" t="s">
        <v>282</v>
      </c>
      <c r="D7208" s="97">
        <f>VLOOKUP(A7208,emop0321!D:E,2,0)</f>
        <v>16.73</v>
      </c>
      <c r="E7208" s="98"/>
      <c r="F7208" s="98"/>
    </row>
    <row r="7209" ht="11.25" customHeight="1">
      <c r="A7209" s="95" t="s">
        <v>14576</v>
      </c>
      <c r="B7209" s="96" t="s">
        <v>14577</v>
      </c>
      <c r="C7209" s="95" t="s">
        <v>282</v>
      </c>
      <c r="D7209" s="97">
        <f>VLOOKUP(A7209,emop0321!D:E,2,0)</f>
        <v>132.49</v>
      </c>
      <c r="E7209" s="98"/>
      <c r="F7209" s="98"/>
    </row>
    <row r="7210" ht="11.25" customHeight="1">
      <c r="A7210" s="95" t="s">
        <v>14578</v>
      </c>
      <c r="B7210" s="96" t="s">
        <v>14579</v>
      </c>
      <c r="C7210" s="95" t="s">
        <v>282</v>
      </c>
      <c r="D7210" s="97">
        <f>VLOOKUP(A7210,emop0321!D:E,2,0)</f>
        <v>323.62</v>
      </c>
      <c r="E7210" s="98"/>
      <c r="F7210" s="98"/>
    </row>
    <row r="7211" ht="11.25" customHeight="1">
      <c r="A7211" s="95" t="s">
        <v>14580</v>
      </c>
      <c r="B7211" s="96" t="s">
        <v>14581</v>
      </c>
      <c r="C7211" s="95" t="s">
        <v>282</v>
      </c>
      <c r="D7211" s="97">
        <f>VLOOKUP(A7211,emop0321!D:E,2,0)</f>
        <v>276.01</v>
      </c>
      <c r="E7211" s="98"/>
      <c r="F7211" s="98"/>
    </row>
    <row r="7212" ht="11.25" customHeight="1">
      <c r="A7212" s="95" t="s">
        <v>14582</v>
      </c>
      <c r="B7212" s="96" t="s">
        <v>14583</v>
      </c>
      <c r="C7212" s="95" t="s">
        <v>282</v>
      </c>
      <c r="D7212" s="97">
        <f>VLOOKUP(A7212,emop0321!D:E,2,0)</f>
        <v>287.38</v>
      </c>
      <c r="E7212" s="98"/>
      <c r="F7212" s="98"/>
    </row>
    <row r="7213" ht="11.25" customHeight="1">
      <c r="A7213" s="95" t="s">
        <v>14584</v>
      </c>
      <c r="B7213" s="96" t="s">
        <v>14585</v>
      </c>
      <c r="C7213" s="95" t="s">
        <v>282</v>
      </c>
      <c r="D7213" s="97">
        <f>VLOOKUP(A7213,emop0321!D:E,2,0)</f>
        <v>306.95</v>
      </c>
      <c r="E7213" s="98"/>
      <c r="F7213" s="98"/>
    </row>
    <row r="7214" ht="11.25" customHeight="1">
      <c r="A7214" s="95" t="s">
        <v>14586</v>
      </c>
      <c r="B7214" s="96" t="s">
        <v>14587</v>
      </c>
      <c r="C7214" s="95" t="s">
        <v>282</v>
      </c>
      <c r="D7214" s="97">
        <f>VLOOKUP(A7214,emop0321!D:E,2,0)</f>
        <v>270.71</v>
      </c>
      <c r="E7214" s="98"/>
      <c r="F7214" s="98"/>
    </row>
    <row r="7215" ht="11.25" customHeight="1">
      <c r="A7215" s="95" t="s">
        <v>153</v>
      </c>
      <c r="B7215" s="96" t="s">
        <v>14588</v>
      </c>
      <c r="C7215" s="95" t="s">
        <v>282</v>
      </c>
      <c r="D7215" s="97">
        <f>VLOOKUP(A7215,emop0321!D:E,2,0)</f>
        <v>261.35</v>
      </c>
      <c r="E7215" s="98"/>
      <c r="F7215" s="98"/>
    </row>
    <row r="7216" ht="11.25" customHeight="1">
      <c r="A7216" s="95" t="s">
        <v>14589</v>
      </c>
      <c r="B7216" s="96" t="s">
        <v>14590</v>
      </c>
      <c r="C7216" s="95" t="s">
        <v>282</v>
      </c>
      <c r="D7216" s="97">
        <f>VLOOKUP(A7216,emop0321!D:E,2,0)</f>
        <v>283.53</v>
      </c>
      <c r="E7216" s="98"/>
      <c r="F7216" s="98"/>
    </row>
    <row r="7217" ht="11.25" customHeight="1">
      <c r="A7217" s="95" t="s">
        <v>14591</v>
      </c>
      <c r="B7217" s="96" t="s">
        <v>14592</v>
      </c>
      <c r="C7217" s="95" t="s">
        <v>282</v>
      </c>
      <c r="D7217" s="97">
        <f>VLOOKUP(A7217,emop0321!D:E,2,0)</f>
        <v>258.09</v>
      </c>
      <c r="E7217" s="98"/>
      <c r="F7217" s="98"/>
    </row>
    <row r="7218" ht="11.25" customHeight="1">
      <c r="A7218" s="95" t="s">
        <v>14593</v>
      </c>
      <c r="B7218" s="96" t="s">
        <v>14594</v>
      </c>
      <c r="C7218" s="95" t="s">
        <v>282</v>
      </c>
      <c r="D7218" s="97">
        <f>VLOOKUP(A7218,emop0321!D:E,2,0)</f>
        <v>248.73</v>
      </c>
      <c r="E7218" s="98"/>
      <c r="F7218" s="98"/>
    </row>
    <row r="7219" ht="11.25" customHeight="1">
      <c r="A7219" s="95" t="s">
        <v>14595</v>
      </c>
      <c r="B7219" s="96" t="s">
        <v>14596</v>
      </c>
      <c r="C7219" s="95" t="s">
        <v>282</v>
      </c>
      <c r="D7219" s="97">
        <f>VLOOKUP(A7219,emop0321!D:E,2,0)</f>
        <v>273.53</v>
      </c>
      <c r="E7219" s="98"/>
      <c r="F7219" s="98"/>
    </row>
    <row r="7220" ht="11.25" customHeight="1">
      <c r="A7220" s="95" t="s">
        <v>14597</v>
      </c>
      <c r="B7220" s="96" t="s">
        <v>14598</v>
      </c>
      <c r="C7220" s="95" t="s">
        <v>282</v>
      </c>
      <c r="D7220" s="97">
        <f>VLOOKUP(A7220,emop0321!D:E,2,0)</f>
        <v>241.42</v>
      </c>
      <c r="E7220" s="98"/>
      <c r="F7220" s="98"/>
    </row>
    <row r="7221" ht="11.25" customHeight="1">
      <c r="A7221" s="95" t="s">
        <v>14599</v>
      </c>
      <c r="B7221" s="96" t="s">
        <v>14600</v>
      </c>
      <c r="C7221" s="95" t="s">
        <v>282</v>
      </c>
      <c r="D7221" s="97">
        <f>VLOOKUP(A7221,emop0321!D:E,2,0)</f>
        <v>232.06</v>
      </c>
      <c r="E7221" s="98"/>
      <c r="F7221" s="98"/>
    </row>
    <row r="7222" ht="11.25" customHeight="1">
      <c r="A7222" s="95" t="s">
        <v>14601</v>
      </c>
      <c r="B7222" s="96" t="s">
        <v>14602</v>
      </c>
      <c r="C7222" s="95" t="s">
        <v>282</v>
      </c>
      <c r="D7222" s="97">
        <f>VLOOKUP(A7222,emop0321!D:E,2,0)</f>
        <v>211.6</v>
      </c>
      <c r="E7222" s="98"/>
      <c r="F7222" s="98"/>
    </row>
    <row r="7223" ht="11.25" customHeight="1">
      <c r="A7223" s="95" t="s">
        <v>14603</v>
      </c>
      <c r="B7223" s="96" t="s">
        <v>14604</v>
      </c>
      <c r="C7223" s="95" t="s">
        <v>282</v>
      </c>
      <c r="D7223" s="97">
        <f>VLOOKUP(A7223,emop0321!D:E,2,0)</f>
        <v>181.43</v>
      </c>
      <c r="E7223" s="98"/>
      <c r="F7223" s="98"/>
    </row>
    <row r="7224" ht="11.25" customHeight="1">
      <c r="A7224" s="95" t="s">
        <v>14605</v>
      </c>
      <c r="B7224" s="96" t="s">
        <v>14606</v>
      </c>
      <c r="C7224" s="95" t="s">
        <v>282</v>
      </c>
      <c r="D7224" s="97">
        <f>VLOOKUP(A7224,emop0321!D:E,2,0)</f>
        <v>126.63</v>
      </c>
      <c r="E7224" s="98"/>
      <c r="F7224" s="98"/>
    </row>
    <row r="7225" ht="11.25" customHeight="1">
      <c r="A7225" s="95" t="s">
        <v>14607</v>
      </c>
      <c r="B7225" s="96" t="s">
        <v>14608</v>
      </c>
      <c r="C7225" s="95" t="s">
        <v>282</v>
      </c>
      <c r="D7225" s="97">
        <f>VLOOKUP(A7225,emop0321!D:E,2,0)</f>
        <v>166.97</v>
      </c>
      <c r="E7225" s="98"/>
      <c r="F7225" s="98"/>
    </row>
    <row r="7226" ht="11.25" customHeight="1">
      <c r="A7226" s="95" t="s">
        <v>14609</v>
      </c>
      <c r="B7226" s="96" t="s">
        <v>14610</v>
      </c>
      <c r="C7226" s="95" t="s">
        <v>282</v>
      </c>
      <c r="D7226" s="97">
        <f>VLOOKUP(A7226,emop0321!D:E,2,0)</f>
        <v>47.77</v>
      </c>
      <c r="E7226" s="98"/>
      <c r="F7226" s="98"/>
    </row>
    <row r="7227" ht="11.25" customHeight="1">
      <c r="A7227" s="95" t="s">
        <v>14611</v>
      </c>
      <c r="B7227" s="96" t="s">
        <v>14612</v>
      </c>
      <c r="C7227" s="95" t="s">
        <v>282</v>
      </c>
      <c r="D7227" s="97">
        <f>VLOOKUP(A7227,emop0321!D:E,2,0)</f>
        <v>185.7</v>
      </c>
      <c r="E7227" s="98"/>
      <c r="F7227" s="98"/>
    </row>
    <row r="7228" ht="11.25" customHeight="1">
      <c r="A7228" s="95" t="s">
        <v>14613</v>
      </c>
      <c r="B7228" s="96" t="s">
        <v>14614</v>
      </c>
      <c r="C7228" s="95" t="s">
        <v>282</v>
      </c>
      <c r="D7228" s="97">
        <f>VLOOKUP(A7228,emop0321!D:E,2,0)</f>
        <v>107.07</v>
      </c>
      <c r="E7228" s="98"/>
      <c r="F7228" s="98"/>
    </row>
    <row r="7229" ht="11.25" customHeight="1">
      <c r="A7229" s="95" t="s">
        <v>14615</v>
      </c>
      <c r="B7229" s="96" t="s">
        <v>14616</v>
      </c>
      <c r="C7229" s="95" t="s">
        <v>282</v>
      </c>
      <c r="D7229" s="97">
        <f>VLOOKUP(A7229,emop0321!D:E,2,0)</f>
        <v>110.68</v>
      </c>
      <c r="E7229" s="98"/>
      <c r="F7229" s="98"/>
    </row>
    <row r="7230" ht="11.25" customHeight="1">
      <c r="A7230" s="95" t="s">
        <v>14617</v>
      </c>
      <c r="B7230" s="96" t="s">
        <v>14618</v>
      </c>
      <c r="C7230" s="95" t="s">
        <v>282</v>
      </c>
      <c r="D7230" s="97">
        <f>VLOOKUP(A7230,emop0321!D:E,2,0)</f>
        <v>66.11</v>
      </c>
      <c r="E7230" s="98"/>
      <c r="F7230" s="98"/>
    </row>
    <row r="7231" ht="11.25" customHeight="1">
      <c r="A7231" s="95" t="s">
        <v>14619</v>
      </c>
      <c r="B7231" s="96" t="s">
        <v>14620</v>
      </c>
      <c r="C7231" s="95" t="s">
        <v>282</v>
      </c>
      <c r="D7231" s="97">
        <f>VLOOKUP(A7231,emop0321!D:E,2,0)</f>
        <v>41.27</v>
      </c>
      <c r="E7231" s="98"/>
      <c r="F7231" s="98"/>
    </row>
    <row r="7232" ht="11.25" customHeight="1">
      <c r="A7232" s="95" t="s">
        <v>14621</v>
      </c>
      <c r="B7232" s="96" t="s">
        <v>14622</v>
      </c>
      <c r="C7232" s="95" t="s">
        <v>361</v>
      </c>
      <c r="D7232" s="97">
        <f>VLOOKUP(A7232,emop0321!D:E,2,0)</f>
        <v>148.35</v>
      </c>
      <c r="E7232" s="98"/>
      <c r="F7232" s="98"/>
    </row>
    <row r="7233" ht="11.25" customHeight="1">
      <c r="A7233" s="95" t="s">
        <v>14623</v>
      </c>
      <c r="B7233" s="96" t="s">
        <v>14624</v>
      </c>
      <c r="C7233" s="95" t="s">
        <v>361</v>
      </c>
      <c r="D7233" s="97">
        <f>VLOOKUP(A7233,emop0321!D:E,2,0)</f>
        <v>83.82</v>
      </c>
      <c r="E7233" s="98"/>
      <c r="F7233" s="98"/>
    </row>
    <row r="7234" ht="11.25" customHeight="1">
      <c r="A7234" s="95" t="s">
        <v>14625</v>
      </c>
      <c r="B7234" s="96" t="s">
        <v>14626</v>
      </c>
      <c r="C7234" s="95" t="s">
        <v>361</v>
      </c>
      <c r="D7234" s="97">
        <f>VLOOKUP(A7234,emop0321!D:E,2,0)</f>
        <v>51.97</v>
      </c>
      <c r="E7234" s="98"/>
      <c r="F7234" s="98"/>
    </row>
    <row r="7235" ht="11.25" customHeight="1">
      <c r="A7235" s="95" t="s">
        <v>14627</v>
      </c>
      <c r="B7235" s="96" t="s">
        <v>14628</v>
      </c>
      <c r="C7235" s="95" t="s">
        <v>361</v>
      </c>
      <c r="D7235" s="97">
        <f>VLOOKUP(A7235,emop0321!D:E,2,0)</f>
        <v>26.24</v>
      </c>
      <c r="E7235" s="98"/>
      <c r="F7235" s="98"/>
    </row>
    <row r="7236" ht="11.25" customHeight="1">
      <c r="A7236" s="95" t="s">
        <v>14629</v>
      </c>
      <c r="B7236" s="96" t="s">
        <v>14630</v>
      </c>
      <c r="C7236" s="95" t="s">
        <v>361</v>
      </c>
      <c r="D7236" s="97">
        <f>VLOOKUP(A7236,emop0321!D:E,2,0)</f>
        <v>21.16</v>
      </c>
      <c r="E7236" s="98"/>
      <c r="F7236" s="98"/>
    </row>
    <row r="7237" ht="11.25" customHeight="1">
      <c r="A7237" s="95" t="s">
        <v>14631</v>
      </c>
      <c r="B7237" s="96" t="s">
        <v>14632</v>
      </c>
      <c r="C7237" s="95" t="s">
        <v>361</v>
      </c>
      <c r="D7237" s="97">
        <f>VLOOKUP(A7237,emop0321!D:E,2,0)</f>
        <v>164.85</v>
      </c>
      <c r="E7237" s="98"/>
      <c r="F7237" s="98"/>
    </row>
    <row r="7238" ht="11.25" customHeight="1">
      <c r="A7238" s="95" t="s">
        <v>14633</v>
      </c>
      <c r="B7238" s="96" t="s">
        <v>14634</v>
      </c>
      <c r="C7238" s="95" t="s">
        <v>361</v>
      </c>
      <c r="D7238" s="97">
        <f>VLOOKUP(A7238,emop0321!D:E,2,0)</f>
        <v>99.25</v>
      </c>
      <c r="E7238" s="98"/>
      <c r="F7238" s="98"/>
    </row>
    <row r="7239" ht="11.25" customHeight="1">
      <c r="A7239" s="95" t="s">
        <v>14635</v>
      </c>
      <c r="B7239" s="96" t="s">
        <v>14636</v>
      </c>
      <c r="C7239" s="95" t="s">
        <v>361</v>
      </c>
      <c r="D7239" s="97">
        <f>VLOOKUP(A7239,emop0321!D:E,2,0)</f>
        <v>53.08</v>
      </c>
      <c r="E7239" s="98"/>
      <c r="F7239" s="98"/>
    </row>
    <row r="7240" ht="11.25" customHeight="1">
      <c r="A7240" s="95" t="s">
        <v>14637</v>
      </c>
      <c r="B7240" s="96" t="s">
        <v>14638</v>
      </c>
      <c r="C7240" s="95" t="s">
        <v>282</v>
      </c>
      <c r="D7240" s="97">
        <f>VLOOKUP(A7240,emop0321!D:E,2,0)</f>
        <v>250.59</v>
      </c>
      <c r="E7240" s="98"/>
      <c r="F7240" s="98"/>
    </row>
    <row r="7241" ht="11.25" customHeight="1">
      <c r="A7241" s="95" t="s">
        <v>14639</v>
      </c>
      <c r="B7241" s="96" t="s">
        <v>14640</v>
      </c>
      <c r="C7241" s="95" t="s">
        <v>282</v>
      </c>
      <c r="D7241" s="97">
        <f>VLOOKUP(A7241,emop0321!D:E,2,0)</f>
        <v>324.91</v>
      </c>
      <c r="E7241" s="98"/>
      <c r="F7241" s="98"/>
    </row>
    <row r="7242" ht="11.25" customHeight="1">
      <c r="A7242" s="95" t="s">
        <v>14641</v>
      </c>
      <c r="B7242" s="96" t="s">
        <v>14642</v>
      </c>
      <c r="C7242" s="95" t="s">
        <v>282</v>
      </c>
      <c r="D7242" s="97">
        <f>VLOOKUP(A7242,emop0321!D:E,2,0)</f>
        <v>281.34</v>
      </c>
      <c r="E7242" s="98"/>
      <c r="F7242" s="98"/>
    </row>
    <row r="7243" ht="11.25" customHeight="1">
      <c r="A7243" s="95" t="s">
        <v>14643</v>
      </c>
      <c r="B7243" s="96" t="s">
        <v>14644</v>
      </c>
      <c r="C7243" s="95" t="s">
        <v>361</v>
      </c>
      <c r="D7243" s="97">
        <f>VLOOKUP(A7243,emop0321!D:E,2,0)</f>
        <v>5.46</v>
      </c>
      <c r="E7243" s="98"/>
      <c r="F7243" s="98"/>
    </row>
    <row r="7244" ht="11.25" customHeight="1">
      <c r="A7244" s="95" t="s">
        <v>14645</v>
      </c>
      <c r="B7244" s="96" t="s">
        <v>14646</v>
      </c>
      <c r="C7244" s="95" t="s">
        <v>282</v>
      </c>
      <c r="D7244" s="97">
        <f>VLOOKUP(A7244,emop0321!D:E,2,0)</f>
        <v>2.61</v>
      </c>
      <c r="E7244" s="98"/>
      <c r="F7244" s="98"/>
    </row>
    <row r="7245" ht="11.25" customHeight="1">
      <c r="A7245" s="95" t="s">
        <v>14647</v>
      </c>
      <c r="B7245" s="96" t="s">
        <v>14648</v>
      </c>
      <c r="C7245" s="95" t="s">
        <v>282</v>
      </c>
      <c r="D7245" s="97">
        <f>VLOOKUP(A7245,emop0321!D:E,2,0)</f>
        <v>9.9</v>
      </c>
      <c r="E7245" s="98"/>
      <c r="F7245" s="98"/>
    </row>
    <row r="7246" ht="11.25" customHeight="1">
      <c r="A7246" s="95" t="s">
        <v>14649</v>
      </c>
      <c r="B7246" s="96" t="s">
        <v>14650</v>
      </c>
      <c r="C7246" s="95" t="s">
        <v>282</v>
      </c>
      <c r="D7246" s="97">
        <f>VLOOKUP(A7246,emop0321!D:E,2,0)</f>
        <v>3.59</v>
      </c>
      <c r="E7246" s="98"/>
      <c r="F7246" s="98"/>
    </row>
    <row r="7247" ht="11.25" customHeight="1">
      <c r="A7247" s="95" t="s">
        <v>14651</v>
      </c>
      <c r="B7247" s="96" t="s">
        <v>14652</v>
      </c>
      <c r="C7247" s="95" t="s">
        <v>282</v>
      </c>
      <c r="D7247" s="97">
        <f>VLOOKUP(A7247,emop0321!D:E,2,0)</f>
        <v>5.63</v>
      </c>
      <c r="E7247" s="98"/>
      <c r="F7247" s="98"/>
    </row>
    <row r="7248" ht="11.25" customHeight="1">
      <c r="A7248" s="95" t="s">
        <v>14653</v>
      </c>
      <c r="B7248" s="96" t="s">
        <v>14654</v>
      </c>
      <c r="C7248" s="95" t="s">
        <v>282</v>
      </c>
      <c r="D7248" s="97">
        <f>VLOOKUP(A7248,emop0321!D:E,2,0)</f>
        <v>21.72</v>
      </c>
      <c r="E7248" s="98"/>
      <c r="F7248" s="98"/>
    </row>
    <row r="7249" ht="11.25" customHeight="1">
      <c r="A7249" s="95" t="s">
        <v>14655</v>
      </c>
      <c r="B7249" s="96" t="s">
        <v>14656</v>
      </c>
      <c r="C7249" s="95" t="s">
        <v>282</v>
      </c>
      <c r="D7249" s="97">
        <f>VLOOKUP(A7249,emop0321!D:E,2,0)</f>
        <v>17.76</v>
      </c>
      <c r="E7249" s="98"/>
      <c r="F7249" s="98"/>
    </row>
    <row r="7250" ht="11.25" customHeight="1">
      <c r="A7250" s="95" t="s">
        <v>14657</v>
      </c>
      <c r="B7250" s="96" t="s">
        <v>14658</v>
      </c>
      <c r="C7250" s="95" t="s">
        <v>282</v>
      </c>
      <c r="D7250" s="97">
        <f>VLOOKUP(A7250,emop0321!D:E,2,0)</f>
        <v>14.69</v>
      </c>
      <c r="E7250" s="98"/>
      <c r="F7250" s="98"/>
    </row>
    <row r="7251" ht="11.25" customHeight="1">
      <c r="A7251" s="95" t="s">
        <v>14659</v>
      </c>
      <c r="B7251" s="96" t="s">
        <v>14660</v>
      </c>
      <c r="C7251" s="95" t="s">
        <v>361</v>
      </c>
      <c r="D7251" s="97">
        <f>VLOOKUP(A7251,emop0321!D:E,2,0)</f>
        <v>103.39</v>
      </c>
      <c r="E7251" s="98"/>
      <c r="F7251" s="98"/>
    </row>
    <row r="7252" ht="11.25" customHeight="1">
      <c r="A7252" s="95" t="s">
        <v>14661</v>
      </c>
      <c r="B7252" s="96" t="s">
        <v>14662</v>
      </c>
      <c r="C7252" s="95" t="s">
        <v>361</v>
      </c>
      <c r="D7252" s="97">
        <f>VLOOKUP(A7252,emop0321!D:E,2,0)</f>
        <v>143.59</v>
      </c>
      <c r="E7252" s="98"/>
      <c r="F7252" s="98"/>
    </row>
    <row r="7253" ht="11.25" customHeight="1">
      <c r="A7253" s="95" t="s">
        <v>14663</v>
      </c>
      <c r="B7253" s="96" t="s">
        <v>14664</v>
      </c>
      <c r="C7253" s="95" t="s">
        <v>282</v>
      </c>
      <c r="D7253" s="97">
        <f>VLOOKUP(A7253,emop0321!D:E,2,0)</f>
        <v>64.29</v>
      </c>
      <c r="E7253" s="98"/>
      <c r="F7253" s="98"/>
    </row>
    <row r="7254" ht="11.25" customHeight="1">
      <c r="A7254" s="95" t="s">
        <v>14665</v>
      </c>
      <c r="B7254" s="96" t="s">
        <v>14666</v>
      </c>
      <c r="C7254" s="95" t="s">
        <v>282</v>
      </c>
      <c r="D7254" s="97">
        <f>VLOOKUP(A7254,emop0321!D:E,2,0)</f>
        <v>101.86</v>
      </c>
      <c r="E7254" s="98"/>
      <c r="F7254" s="98"/>
    </row>
    <row r="7255" ht="11.25" customHeight="1">
      <c r="A7255" s="95" t="s">
        <v>14667</v>
      </c>
      <c r="B7255" s="96" t="s">
        <v>14668</v>
      </c>
      <c r="C7255" s="95" t="s">
        <v>282</v>
      </c>
      <c r="D7255" s="97">
        <f>VLOOKUP(A7255,emop0321!D:E,2,0)</f>
        <v>29.66</v>
      </c>
      <c r="E7255" s="98"/>
      <c r="F7255" s="98"/>
    </row>
    <row r="7256" ht="11.25" customHeight="1">
      <c r="A7256" s="95" t="s">
        <v>14669</v>
      </c>
      <c r="B7256" s="96" t="s">
        <v>14670</v>
      </c>
      <c r="C7256" s="95" t="s">
        <v>282</v>
      </c>
      <c r="D7256" s="97">
        <f>VLOOKUP(A7256,emop0321!D:E,2,0)</f>
        <v>3.07</v>
      </c>
      <c r="E7256" s="98"/>
      <c r="F7256" s="98"/>
    </row>
    <row r="7257" ht="11.25" customHeight="1">
      <c r="A7257" s="95" t="s">
        <v>14671</v>
      </c>
      <c r="B7257" s="96" t="s">
        <v>14672</v>
      </c>
      <c r="C7257" s="95" t="s">
        <v>282</v>
      </c>
      <c r="D7257" s="97">
        <f>VLOOKUP(A7257,emop0321!D:E,2,0)</f>
        <v>4.05</v>
      </c>
      <c r="E7257" s="98"/>
      <c r="F7257" s="98"/>
    </row>
    <row r="7258" ht="11.25" customHeight="1">
      <c r="A7258" s="95" t="s">
        <v>14673</v>
      </c>
      <c r="B7258" s="96" t="s">
        <v>14674</v>
      </c>
      <c r="C7258" s="95" t="s">
        <v>282</v>
      </c>
      <c r="D7258" s="97">
        <f>VLOOKUP(A7258,emop0321!D:E,2,0)</f>
        <v>6.08</v>
      </c>
      <c r="E7258" s="98"/>
      <c r="F7258" s="98"/>
    </row>
    <row r="7259" ht="11.25" customHeight="1">
      <c r="A7259" s="95" t="s">
        <v>14675</v>
      </c>
      <c r="B7259" s="96" t="s">
        <v>14676</v>
      </c>
      <c r="C7259" s="95" t="s">
        <v>282</v>
      </c>
      <c r="D7259" s="97">
        <f>VLOOKUP(A7259,emop0321!D:E,2,0)</f>
        <v>8.05</v>
      </c>
      <c r="E7259" s="98"/>
      <c r="F7259" s="98"/>
    </row>
    <row r="7260" ht="11.25" customHeight="1">
      <c r="A7260" s="95" t="s">
        <v>14677</v>
      </c>
      <c r="B7260" s="96" t="s">
        <v>14678</v>
      </c>
      <c r="C7260" s="95" t="s">
        <v>282</v>
      </c>
      <c r="D7260" s="97">
        <f>VLOOKUP(A7260,emop0321!D:E,2,0)</f>
        <v>15.79</v>
      </c>
      <c r="E7260" s="98"/>
      <c r="F7260" s="98"/>
    </row>
    <row r="7261" ht="11.25" customHeight="1">
      <c r="A7261" s="95" t="s">
        <v>14679</v>
      </c>
      <c r="B7261" s="96" t="s">
        <v>14680</v>
      </c>
      <c r="C7261" s="95" t="s">
        <v>282</v>
      </c>
      <c r="D7261" s="97">
        <f>VLOOKUP(A7261,emop0321!D:E,2,0)</f>
        <v>291.4</v>
      </c>
      <c r="E7261" s="98"/>
      <c r="F7261" s="98"/>
    </row>
    <row r="7262" ht="11.25" customHeight="1">
      <c r="A7262" s="95" t="s">
        <v>14681</v>
      </c>
      <c r="B7262" s="96" t="s">
        <v>14682</v>
      </c>
      <c r="C7262" s="95" t="s">
        <v>282</v>
      </c>
      <c r="D7262" s="97">
        <f>VLOOKUP(A7262,emop0321!D:E,2,0)</f>
        <v>454.87</v>
      </c>
      <c r="E7262" s="98"/>
      <c r="F7262" s="98"/>
    </row>
    <row r="7263" ht="11.25" customHeight="1">
      <c r="A7263" s="95" t="s">
        <v>14683</v>
      </c>
      <c r="B7263" s="96" t="s">
        <v>14684</v>
      </c>
      <c r="C7263" s="95" t="s">
        <v>282</v>
      </c>
      <c r="D7263" s="97">
        <f>VLOOKUP(A7263,emop0321!D:E,2,0)</f>
        <v>247.62</v>
      </c>
      <c r="E7263" s="98"/>
      <c r="F7263" s="98"/>
    </row>
    <row r="7264" ht="11.25" customHeight="1">
      <c r="A7264" s="95" t="s">
        <v>14685</v>
      </c>
      <c r="B7264" s="96" t="s">
        <v>14686</v>
      </c>
      <c r="C7264" s="95" t="s">
        <v>282</v>
      </c>
      <c r="D7264" s="97">
        <f>VLOOKUP(A7264,emop0321!D:E,2,0)</f>
        <v>288.27</v>
      </c>
      <c r="E7264" s="98"/>
      <c r="F7264" s="98"/>
    </row>
    <row r="7265" ht="11.25" customHeight="1">
      <c r="A7265" s="95" t="s">
        <v>14687</v>
      </c>
      <c r="B7265" s="96" t="s">
        <v>14688</v>
      </c>
      <c r="C7265" s="95" t="s">
        <v>282</v>
      </c>
      <c r="D7265" s="97">
        <f>VLOOKUP(A7265,emop0321!D:E,2,0)</f>
        <v>325.08</v>
      </c>
      <c r="E7265" s="98"/>
      <c r="F7265" s="98"/>
    </row>
    <row r="7266" ht="11.25" customHeight="1">
      <c r="A7266" s="95" t="s">
        <v>14689</v>
      </c>
      <c r="B7266" s="96" t="s">
        <v>14690</v>
      </c>
      <c r="C7266" s="95" t="s">
        <v>282</v>
      </c>
      <c r="D7266" s="97">
        <f>VLOOKUP(A7266,emop0321!D:E,2,0)</f>
        <v>297.08</v>
      </c>
      <c r="E7266" s="98"/>
      <c r="F7266" s="98"/>
    </row>
    <row r="7267" ht="11.25" customHeight="1">
      <c r="A7267" s="95" t="s">
        <v>14691</v>
      </c>
      <c r="B7267" s="96" t="s">
        <v>14692</v>
      </c>
      <c r="C7267" s="95" t="s">
        <v>282</v>
      </c>
      <c r="D7267" s="97">
        <f>VLOOKUP(A7267,emop0321!D:E,2,0)</f>
        <v>295.27</v>
      </c>
      <c r="E7267" s="98"/>
      <c r="F7267" s="98"/>
    </row>
    <row r="7268" ht="11.25" customHeight="1">
      <c r="A7268" s="95" t="s">
        <v>14693</v>
      </c>
      <c r="B7268" s="96" t="s">
        <v>14694</v>
      </c>
      <c r="C7268" s="95" t="s">
        <v>361</v>
      </c>
      <c r="D7268" s="97">
        <f>VLOOKUP(A7268,emop0321!D:E,2,0)</f>
        <v>75.44</v>
      </c>
      <c r="E7268" s="98"/>
      <c r="F7268" s="98"/>
    </row>
    <row r="7269" ht="11.25" customHeight="1">
      <c r="A7269" s="95" t="s">
        <v>14695</v>
      </c>
      <c r="B7269" s="96" t="s">
        <v>14696</v>
      </c>
      <c r="C7269" s="95" t="s">
        <v>361</v>
      </c>
      <c r="D7269" s="97">
        <f>VLOOKUP(A7269,emop0321!D:E,2,0)</f>
        <v>109.06</v>
      </c>
      <c r="E7269" s="98"/>
      <c r="F7269" s="98"/>
    </row>
    <row r="7270" ht="11.25" customHeight="1">
      <c r="A7270" s="95" t="s">
        <v>14697</v>
      </c>
      <c r="B7270" s="96" t="s">
        <v>14698</v>
      </c>
      <c r="C7270" s="95" t="s">
        <v>361</v>
      </c>
      <c r="D7270" s="97">
        <f>VLOOKUP(A7270,emop0321!D:E,2,0)</f>
        <v>137.89</v>
      </c>
      <c r="E7270" s="98"/>
      <c r="F7270" s="98"/>
    </row>
    <row r="7271" ht="11.25" customHeight="1">
      <c r="A7271" s="95" t="s">
        <v>14699</v>
      </c>
      <c r="B7271" s="96" t="s">
        <v>14700</v>
      </c>
      <c r="C7271" s="95" t="s">
        <v>361</v>
      </c>
      <c r="D7271" s="97">
        <f>VLOOKUP(A7271,emop0321!D:E,2,0)</f>
        <v>180.8</v>
      </c>
      <c r="E7271" s="98"/>
      <c r="F7271" s="98"/>
    </row>
    <row r="7272" ht="11.25" customHeight="1">
      <c r="A7272" s="95" t="s">
        <v>14701</v>
      </c>
      <c r="B7272" s="96" t="s">
        <v>14702</v>
      </c>
      <c r="C7272" s="95" t="s">
        <v>361</v>
      </c>
      <c r="D7272" s="97">
        <f>VLOOKUP(A7272,emop0321!D:E,2,0)</f>
        <v>263.02</v>
      </c>
      <c r="E7272" s="98"/>
      <c r="F7272" s="98"/>
    </row>
    <row r="7273" ht="11.25" customHeight="1">
      <c r="A7273" s="95" t="s">
        <v>14703</v>
      </c>
      <c r="B7273" s="96" t="s">
        <v>14704</v>
      </c>
      <c r="C7273" s="95" t="s">
        <v>282</v>
      </c>
      <c r="D7273" s="97">
        <f>VLOOKUP(A7273,emop0321!D:E,2,0)</f>
        <v>413.52</v>
      </c>
      <c r="E7273" s="98"/>
      <c r="F7273" s="98"/>
    </row>
    <row r="7274" ht="11.25" customHeight="1">
      <c r="A7274" s="95" t="s">
        <v>14705</v>
      </c>
      <c r="B7274" s="96" t="s">
        <v>14706</v>
      </c>
      <c r="C7274" s="95" t="s">
        <v>282</v>
      </c>
      <c r="D7274" s="97">
        <f>VLOOKUP(A7274,emop0321!D:E,2,0)</f>
        <v>456.4</v>
      </c>
      <c r="E7274" s="98"/>
      <c r="F7274" s="98"/>
    </row>
    <row r="7275" ht="11.25" customHeight="1">
      <c r="A7275" s="95" t="s">
        <v>14707</v>
      </c>
      <c r="B7275" s="96" t="s">
        <v>14708</v>
      </c>
      <c r="C7275" s="95" t="s">
        <v>282</v>
      </c>
      <c r="D7275" s="97">
        <f>VLOOKUP(A7275,emop0321!D:E,2,0)</f>
        <v>870.81</v>
      </c>
      <c r="E7275" s="98"/>
      <c r="F7275" s="98"/>
    </row>
    <row r="7276" ht="11.25" customHeight="1">
      <c r="A7276" s="95" t="s">
        <v>14709</v>
      </c>
      <c r="B7276" s="96" t="s">
        <v>14710</v>
      </c>
      <c r="C7276" s="95" t="s">
        <v>282</v>
      </c>
      <c r="D7276" s="97">
        <f>VLOOKUP(A7276,emop0321!D:E,2,0)</f>
        <v>1458.9</v>
      </c>
      <c r="E7276" s="98"/>
      <c r="F7276" s="98"/>
    </row>
    <row r="7277" ht="11.25" customHeight="1">
      <c r="A7277" s="95" t="s">
        <v>14711</v>
      </c>
      <c r="B7277" s="96" t="s">
        <v>14712</v>
      </c>
      <c r="C7277" s="95" t="s">
        <v>282</v>
      </c>
      <c r="D7277" s="97">
        <f>VLOOKUP(A7277,emop0321!D:E,2,0)</f>
        <v>944.44</v>
      </c>
      <c r="E7277" s="98"/>
      <c r="F7277" s="98"/>
    </row>
    <row r="7278" ht="11.25" customHeight="1">
      <c r="A7278" s="95" t="s">
        <v>14713</v>
      </c>
      <c r="B7278" s="96" t="s">
        <v>14714</v>
      </c>
      <c r="C7278" s="95" t="s">
        <v>282</v>
      </c>
      <c r="D7278" s="97">
        <f>VLOOKUP(A7278,emop0321!D:E,2,0)</f>
        <v>1600.66</v>
      </c>
      <c r="E7278" s="98"/>
      <c r="F7278" s="98"/>
    </row>
    <row r="7279" ht="11.25" customHeight="1">
      <c r="A7279" s="95" t="s">
        <v>14715</v>
      </c>
      <c r="B7279" s="96" t="s">
        <v>14716</v>
      </c>
      <c r="C7279" s="95" t="s">
        <v>282</v>
      </c>
      <c r="D7279" s="97">
        <f>VLOOKUP(A7279,emop0321!D:E,2,0)</f>
        <v>1665.95</v>
      </c>
      <c r="E7279" s="98"/>
      <c r="F7279" s="98"/>
    </row>
    <row r="7280" ht="11.25" customHeight="1">
      <c r="A7280" s="95" t="s">
        <v>14717</v>
      </c>
      <c r="B7280" s="96" t="s">
        <v>14718</v>
      </c>
      <c r="C7280" s="95" t="s">
        <v>282</v>
      </c>
      <c r="D7280" s="97">
        <f>VLOOKUP(A7280,emop0321!D:E,2,0)</f>
        <v>2037.44</v>
      </c>
      <c r="E7280" s="98"/>
      <c r="F7280" s="98"/>
    </row>
    <row r="7281" ht="11.25" customHeight="1">
      <c r="A7281" s="95" t="s">
        <v>14719</v>
      </c>
      <c r="B7281" s="96" t="s">
        <v>14720</v>
      </c>
      <c r="C7281" s="95" t="s">
        <v>282</v>
      </c>
      <c r="D7281" s="97">
        <f>VLOOKUP(A7281,emop0321!D:E,2,0)</f>
        <v>2706.59</v>
      </c>
      <c r="E7281" s="98"/>
      <c r="F7281" s="98"/>
    </row>
    <row r="7282" ht="11.25" customHeight="1">
      <c r="A7282" s="95" t="s">
        <v>14721</v>
      </c>
      <c r="B7282" s="96" t="s">
        <v>14722</v>
      </c>
      <c r="C7282" s="95" t="s">
        <v>282</v>
      </c>
      <c r="D7282" s="97">
        <f>VLOOKUP(A7282,emop0321!D:E,2,0)</f>
        <v>2801.24</v>
      </c>
      <c r="E7282" s="98"/>
      <c r="F7282" s="98"/>
    </row>
    <row r="7283" ht="11.25" customHeight="1">
      <c r="A7283" s="95" t="s">
        <v>14723</v>
      </c>
      <c r="B7283" s="96" t="s">
        <v>14724</v>
      </c>
      <c r="C7283" s="95" t="s">
        <v>3123</v>
      </c>
      <c r="D7283" s="97">
        <f>VLOOKUP(A7283,emop0321!D:E,2,0)</f>
        <v>34.5</v>
      </c>
      <c r="E7283" s="98"/>
      <c r="F7283" s="98"/>
    </row>
    <row r="7284" ht="11.25" customHeight="1">
      <c r="A7284" s="95" t="s">
        <v>14725</v>
      </c>
      <c r="B7284" s="96" t="s">
        <v>14726</v>
      </c>
      <c r="C7284" s="95" t="s">
        <v>361</v>
      </c>
      <c r="D7284" s="97">
        <f>VLOOKUP(A7284,emop0321!D:E,2,0)</f>
        <v>153.57</v>
      </c>
      <c r="E7284" s="98"/>
      <c r="F7284" s="98"/>
    </row>
    <row r="7285" ht="11.25" customHeight="1">
      <c r="A7285" s="95" t="s">
        <v>14727</v>
      </c>
      <c r="B7285" s="96" t="s">
        <v>14728</v>
      </c>
      <c r="C7285" s="95" t="s">
        <v>361</v>
      </c>
      <c r="D7285" s="97">
        <f>VLOOKUP(A7285,emop0321!D:E,2,0)</f>
        <v>218.37</v>
      </c>
      <c r="E7285" s="98"/>
      <c r="F7285" s="98"/>
    </row>
    <row r="7286" ht="11.25" customHeight="1">
      <c r="A7286" s="95" t="s">
        <v>14729</v>
      </c>
      <c r="B7286" s="96" t="s">
        <v>14730</v>
      </c>
      <c r="C7286" s="95" t="s">
        <v>3123</v>
      </c>
      <c r="D7286" s="97">
        <f>VLOOKUP(A7286,emop0321!D:E,2,0)</f>
        <v>34.87</v>
      </c>
      <c r="E7286" s="98"/>
      <c r="F7286" s="98"/>
    </row>
    <row r="7287" ht="11.25" customHeight="1">
      <c r="A7287" s="95" t="s">
        <v>14731</v>
      </c>
      <c r="B7287" s="96" t="s">
        <v>14732</v>
      </c>
      <c r="C7287" s="95" t="s">
        <v>3123</v>
      </c>
      <c r="D7287" s="97">
        <f>VLOOKUP(A7287,emop0321!D:E,2,0)</f>
        <v>22.7</v>
      </c>
      <c r="E7287" s="98"/>
      <c r="F7287" s="98"/>
    </row>
    <row r="7288" ht="11.25" customHeight="1">
      <c r="A7288" s="95" t="s">
        <v>14733</v>
      </c>
      <c r="B7288" s="96" t="s">
        <v>14734</v>
      </c>
      <c r="C7288" s="95" t="s">
        <v>3123</v>
      </c>
      <c r="D7288" s="97">
        <f>VLOOKUP(A7288,emop0321!D:E,2,0)</f>
        <v>35.36</v>
      </c>
      <c r="E7288" s="98"/>
      <c r="F7288" s="98"/>
    </row>
    <row r="7289" ht="11.25" customHeight="1">
      <c r="A7289" s="95" t="s">
        <v>14735</v>
      </c>
      <c r="B7289" s="96" t="s">
        <v>14736</v>
      </c>
      <c r="C7289" s="95" t="s">
        <v>282</v>
      </c>
      <c r="D7289" s="97">
        <f>VLOOKUP(A7289,emop0321!D:E,2,0)</f>
        <v>1012.5</v>
      </c>
      <c r="E7289" s="98"/>
      <c r="F7289" s="98"/>
    </row>
    <row r="7290" ht="11.25" customHeight="1">
      <c r="A7290" s="95" t="s">
        <v>14737</v>
      </c>
      <c r="B7290" s="96" t="s">
        <v>14738</v>
      </c>
      <c r="C7290" s="95" t="s">
        <v>282</v>
      </c>
      <c r="D7290" s="97">
        <f>VLOOKUP(A7290,emop0321!D:E,2,0)</f>
        <v>1005.84</v>
      </c>
      <c r="E7290" s="98"/>
      <c r="F7290" s="98"/>
    </row>
    <row r="7291" ht="11.25" customHeight="1">
      <c r="A7291" s="95" t="s">
        <v>14739</v>
      </c>
      <c r="B7291" s="96" t="s">
        <v>14740</v>
      </c>
      <c r="C7291" s="95" t="s">
        <v>282</v>
      </c>
      <c r="D7291" s="97">
        <f>VLOOKUP(A7291,emop0321!D:E,2,0)</f>
        <v>191.86</v>
      </c>
      <c r="E7291" s="98"/>
      <c r="F7291" s="98"/>
    </row>
    <row r="7292" ht="11.25" customHeight="1">
      <c r="A7292" s="95" t="s">
        <v>14741</v>
      </c>
      <c r="B7292" s="96" t="s">
        <v>14742</v>
      </c>
      <c r="C7292" s="95" t="s">
        <v>282</v>
      </c>
      <c r="D7292" s="97">
        <f>VLOOKUP(A7292,emop0321!D:E,2,0)</f>
        <v>382.76</v>
      </c>
      <c r="E7292" s="98"/>
      <c r="F7292" s="98"/>
    </row>
    <row r="7293" ht="11.25" customHeight="1">
      <c r="A7293" s="95" t="s">
        <v>14743</v>
      </c>
      <c r="B7293" s="96" t="s">
        <v>14744</v>
      </c>
      <c r="C7293" s="95" t="s">
        <v>282</v>
      </c>
      <c r="D7293" s="97">
        <f>VLOOKUP(A7293,emop0321!D:E,2,0)</f>
        <v>5811.13</v>
      </c>
      <c r="E7293" s="98"/>
      <c r="F7293" s="98"/>
    </row>
    <row r="7294" ht="11.25" customHeight="1">
      <c r="A7294" s="95" t="s">
        <v>14745</v>
      </c>
      <c r="B7294" s="96" t="s">
        <v>14746</v>
      </c>
      <c r="C7294" s="95" t="s">
        <v>282</v>
      </c>
      <c r="D7294" s="97">
        <f>VLOOKUP(A7294,emop0321!D:E,2,0)</f>
        <v>803.13</v>
      </c>
      <c r="E7294" s="98"/>
      <c r="F7294" s="98"/>
    </row>
    <row r="7295" ht="11.25" customHeight="1">
      <c r="A7295" s="95" t="s">
        <v>14747</v>
      </c>
      <c r="B7295" s="96" t="s">
        <v>14748</v>
      </c>
      <c r="C7295" s="95" t="s">
        <v>282</v>
      </c>
      <c r="D7295" s="97">
        <f>VLOOKUP(A7295,emop0321!D:E,2,0)</f>
        <v>1118.63</v>
      </c>
      <c r="E7295" s="98"/>
      <c r="F7295" s="98"/>
    </row>
    <row r="7296" ht="11.25" customHeight="1">
      <c r="A7296" s="95" t="s">
        <v>14749</v>
      </c>
      <c r="B7296" s="96" t="s">
        <v>14750</v>
      </c>
      <c r="C7296" s="95" t="s">
        <v>282</v>
      </c>
      <c r="D7296" s="97">
        <f>VLOOKUP(A7296,emop0321!D:E,2,0)</f>
        <v>78.8</v>
      </c>
      <c r="E7296" s="98"/>
      <c r="F7296" s="98"/>
    </row>
    <row r="7297" ht="11.25" customHeight="1">
      <c r="A7297" s="95" t="s">
        <v>14751</v>
      </c>
      <c r="B7297" s="96" t="s">
        <v>14752</v>
      </c>
      <c r="C7297" s="95" t="s">
        <v>282</v>
      </c>
      <c r="D7297" s="97">
        <f>VLOOKUP(A7297,emop0321!D:E,2,0)</f>
        <v>56.86</v>
      </c>
      <c r="E7297" s="98"/>
      <c r="F7297" s="98"/>
    </row>
    <row r="7298" ht="11.25" customHeight="1">
      <c r="A7298" s="95" t="s">
        <v>14753</v>
      </c>
      <c r="B7298" s="96" t="s">
        <v>14754</v>
      </c>
      <c r="C7298" s="95" t="s">
        <v>282</v>
      </c>
      <c r="D7298" s="97">
        <f>VLOOKUP(A7298,emop0321!D:E,2,0)</f>
        <v>51.71</v>
      </c>
      <c r="E7298" s="98"/>
      <c r="F7298" s="98"/>
    </row>
    <row r="7299" ht="11.25" customHeight="1">
      <c r="A7299" s="95" t="s">
        <v>14755</v>
      </c>
      <c r="B7299" s="96" t="s">
        <v>14756</v>
      </c>
      <c r="C7299" s="95" t="s">
        <v>282</v>
      </c>
      <c r="D7299" s="97">
        <f>VLOOKUP(A7299,emop0321!D:E,2,0)</f>
        <v>43.25</v>
      </c>
      <c r="E7299" s="98"/>
      <c r="F7299" s="98"/>
    </row>
    <row r="7300" ht="11.25" customHeight="1">
      <c r="A7300" s="95" t="s">
        <v>14757</v>
      </c>
      <c r="B7300" s="96" t="s">
        <v>14758</v>
      </c>
      <c r="C7300" s="95" t="s">
        <v>282</v>
      </c>
      <c r="D7300" s="97">
        <f>VLOOKUP(A7300,emop0321!D:E,2,0)</f>
        <v>1145.07</v>
      </c>
      <c r="E7300" s="98"/>
      <c r="F7300" s="98"/>
    </row>
    <row r="7301" ht="11.25" customHeight="1">
      <c r="A7301" s="95" t="s">
        <v>14759</v>
      </c>
      <c r="B7301" s="96" t="s">
        <v>14760</v>
      </c>
      <c r="C7301" s="95" t="s">
        <v>282</v>
      </c>
      <c r="D7301" s="97">
        <f>VLOOKUP(A7301,emop0321!D:E,2,0)</f>
        <v>22.19</v>
      </c>
      <c r="E7301" s="98"/>
      <c r="F7301" s="98"/>
    </row>
    <row r="7302" ht="11.25" customHeight="1">
      <c r="A7302" s="95" t="s">
        <v>14761</v>
      </c>
      <c r="B7302" s="96" t="s">
        <v>14762</v>
      </c>
      <c r="C7302" s="95" t="s">
        <v>282</v>
      </c>
      <c r="D7302" s="97">
        <f>VLOOKUP(A7302,emop0321!D:E,2,0)</f>
        <v>28.93</v>
      </c>
      <c r="E7302" s="98"/>
      <c r="F7302" s="98"/>
    </row>
    <row r="7303" ht="11.25" customHeight="1">
      <c r="A7303" s="95" t="s">
        <v>14763</v>
      </c>
      <c r="B7303" s="96" t="s">
        <v>14764</v>
      </c>
      <c r="C7303" s="95" t="s">
        <v>282</v>
      </c>
      <c r="D7303" s="97">
        <f>VLOOKUP(A7303,emop0321!D:E,2,0)</f>
        <v>11.74</v>
      </c>
      <c r="E7303" s="98"/>
      <c r="F7303" s="98"/>
    </row>
    <row r="7304" ht="11.25" customHeight="1">
      <c r="A7304" s="95" t="s">
        <v>14765</v>
      </c>
      <c r="B7304" s="96" t="s">
        <v>14766</v>
      </c>
      <c r="C7304" s="95" t="s">
        <v>282</v>
      </c>
      <c r="D7304" s="97">
        <f>VLOOKUP(A7304,emop0321!D:E,2,0)</f>
        <v>45968.36</v>
      </c>
      <c r="E7304" s="98"/>
      <c r="F7304" s="98"/>
    </row>
    <row r="7305" ht="11.25" customHeight="1">
      <c r="A7305" s="95" t="s">
        <v>14767</v>
      </c>
      <c r="B7305" s="96" t="s">
        <v>14768</v>
      </c>
      <c r="C7305" s="95" t="s">
        <v>282</v>
      </c>
      <c r="D7305" s="97">
        <f>VLOOKUP(A7305,emop0321!D:E,2,0)</f>
        <v>1495.56</v>
      </c>
      <c r="E7305" s="98"/>
      <c r="F7305" s="98"/>
    </row>
    <row r="7306" ht="11.25" customHeight="1">
      <c r="A7306" s="95" t="s">
        <v>14769</v>
      </c>
      <c r="B7306" s="96" t="s">
        <v>14770</v>
      </c>
      <c r="C7306" s="95" t="s">
        <v>282</v>
      </c>
      <c r="D7306" s="97">
        <f>VLOOKUP(A7306,emop0321!D:E,2,0)</f>
        <v>929.71</v>
      </c>
      <c r="E7306" s="98"/>
      <c r="F7306" s="98"/>
    </row>
    <row r="7307" ht="11.25" customHeight="1">
      <c r="A7307" s="95" t="s">
        <v>14771</v>
      </c>
      <c r="B7307" s="96" t="s">
        <v>14772</v>
      </c>
      <c r="C7307" s="95" t="s">
        <v>282</v>
      </c>
      <c r="D7307" s="97">
        <f>VLOOKUP(A7307,emop0321!D:E,2,0)</f>
        <v>2721.34</v>
      </c>
      <c r="E7307" s="98"/>
      <c r="F7307" s="98"/>
    </row>
    <row r="7308" ht="11.25" customHeight="1">
      <c r="A7308" s="95" t="s">
        <v>14773</v>
      </c>
      <c r="B7308" s="96" t="s">
        <v>14774</v>
      </c>
      <c r="C7308" s="95" t="s">
        <v>282</v>
      </c>
      <c r="D7308" s="97">
        <f>VLOOKUP(A7308,emop0321!D:E,2,0)</f>
        <v>1859.38</v>
      </c>
      <c r="E7308" s="98"/>
      <c r="F7308" s="98"/>
    </row>
    <row r="7309" ht="11.25" customHeight="1">
      <c r="A7309" s="95" t="s">
        <v>14775</v>
      </c>
      <c r="B7309" s="96" t="s">
        <v>14776</v>
      </c>
      <c r="C7309" s="95" t="s">
        <v>282</v>
      </c>
      <c r="D7309" s="97">
        <f>VLOOKUP(A7309,emop0321!D:E,2,0)</f>
        <v>203.94</v>
      </c>
      <c r="E7309" s="98"/>
      <c r="F7309" s="98"/>
    </row>
    <row r="7310" ht="11.25" customHeight="1">
      <c r="A7310" s="95" t="s">
        <v>14777</v>
      </c>
      <c r="B7310" s="96" t="s">
        <v>14778</v>
      </c>
      <c r="C7310" s="95" t="s">
        <v>282</v>
      </c>
      <c r="D7310" s="97">
        <f>VLOOKUP(A7310,emop0321!D:E,2,0)</f>
        <v>250.93</v>
      </c>
      <c r="E7310" s="98"/>
      <c r="F7310" s="98"/>
    </row>
    <row r="7311" ht="11.25" customHeight="1">
      <c r="A7311" s="95" t="s">
        <v>14779</v>
      </c>
      <c r="B7311" s="96" t="s">
        <v>14780</v>
      </c>
      <c r="C7311" s="95" t="s">
        <v>361</v>
      </c>
      <c r="D7311" s="97">
        <f>VLOOKUP(A7311,emop0321!D:E,2,0)</f>
        <v>73.83</v>
      </c>
      <c r="E7311" s="98"/>
      <c r="F7311" s="98"/>
    </row>
    <row r="7312" ht="11.25" customHeight="1">
      <c r="A7312" s="95" t="s">
        <v>14781</v>
      </c>
      <c r="B7312" s="96" t="s">
        <v>14782</v>
      </c>
      <c r="C7312" s="95" t="s">
        <v>282</v>
      </c>
      <c r="D7312" s="97">
        <f>VLOOKUP(A7312,emop0321!D:E,2,0)</f>
        <v>28.66</v>
      </c>
      <c r="E7312" s="98"/>
      <c r="F7312" s="98"/>
    </row>
    <row r="7313" ht="11.25" customHeight="1">
      <c r="A7313" s="95" t="s">
        <v>14783</v>
      </c>
      <c r="B7313" s="96" t="s">
        <v>14784</v>
      </c>
      <c r="C7313" s="95" t="s">
        <v>282</v>
      </c>
      <c r="D7313" s="97">
        <f>VLOOKUP(A7313,emop0321!D:E,2,0)</f>
        <v>93.42</v>
      </c>
      <c r="E7313" s="98"/>
      <c r="F7313" s="98"/>
    </row>
    <row r="7314" ht="11.25" customHeight="1">
      <c r="A7314" s="95" t="s">
        <v>14785</v>
      </c>
      <c r="B7314" s="96" t="s">
        <v>14786</v>
      </c>
      <c r="C7314" s="95" t="s">
        <v>282</v>
      </c>
      <c r="D7314" s="97">
        <f>VLOOKUP(A7314,emop0321!D:E,2,0)</f>
        <v>1034.72</v>
      </c>
      <c r="E7314" s="98"/>
      <c r="F7314" s="98"/>
    </row>
    <row r="7315" ht="11.25" customHeight="1">
      <c r="A7315" s="95" t="s">
        <v>14787</v>
      </c>
      <c r="B7315" s="96" t="s">
        <v>14788</v>
      </c>
      <c r="C7315" s="95" t="s">
        <v>282</v>
      </c>
      <c r="D7315" s="97">
        <f>VLOOKUP(A7315,emop0321!D:E,2,0)</f>
        <v>398.38</v>
      </c>
      <c r="E7315" s="98"/>
      <c r="F7315" s="98"/>
    </row>
    <row r="7316" ht="11.25" customHeight="1">
      <c r="A7316" s="95" t="s">
        <v>14789</v>
      </c>
      <c r="B7316" s="96" t="s">
        <v>14790</v>
      </c>
      <c r="C7316" s="95" t="s">
        <v>282</v>
      </c>
      <c r="D7316" s="97">
        <f>VLOOKUP(A7316,emop0321!D:E,2,0)</f>
        <v>249.64</v>
      </c>
      <c r="E7316" s="98"/>
      <c r="F7316" s="98"/>
    </row>
    <row r="7317" ht="11.25" customHeight="1">
      <c r="A7317" s="95" t="s">
        <v>14791</v>
      </c>
      <c r="B7317" s="96" t="s">
        <v>14792</v>
      </c>
      <c r="C7317" s="95" t="s">
        <v>282</v>
      </c>
      <c r="D7317" s="97">
        <f>VLOOKUP(A7317,emop0321!D:E,2,0)</f>
        <v>534.71</v>
      </c>
      <c r="E7317" s="98"/>
      <c r="F7317" s="98"/>
    </row>
    <row r="7318" ht="11.25" customHeight="1">
      <c r="A7318" s="95" t="s">
        <v>14793</v>
      </c>
      <c r="B7318" s="96" t="s">
        <v>14794</v>
      </c>
      <c r="C7318" s="95" t="s">
        <v>282</v>
      </c>
      <c r="D7318" s="97">
        <f>VLOOKUP(A7318,emop0321!D:E,2,0)</f>
        <v>85.51</v>
      </c>
      <c r="E7318" s="98"/>
      <c r="F7318" s="98"/>
    </row>
    <row r="7319" ht="11.25" customHeight="1">
      <c r="A7319" s="95" t="s">
        <v>14795</v>
      </c>
      <c r="B7319" s="96" t="s">
        <v>14796</v>
      </c>
      <c r="C7319" s="95" t="s">
        <v>282</v>
      </c>
      <c r="D7319" s="97">
        <f>VLOOKUP(A7319,emop0321!D:E,2,0)</f>
        <v>96.81</v>
      </c>
      <c r="E7319" s="98"/>
      <c r="F7319" s="98"/>
    </row>
    <row r="7320" ht="11.25" customHeight="1">
      <c r="A7320" s="95" t="s">
        <v>14797</v>
      </c>
      <c r="B7320" s="96" t="s">
        <v>14798</v>
      </c>
      <c r="C7320" s="95" t="s">
        <v>282</v>
      </c>
      <c r="D7320" s="97">
        <f>VLOOKUP(A7320,emop0321!D:E,2,0)</f>
        <v>131.36</v>
      </c>
      <c r="E7320" s="98"/>
      <c r="F7320" s="98"/>
    </row>
    <row r="7321" ht="11.25" customHeight="1">
      <c r="A7321" s="95" t="s">
        <v>14799</v>
      </c>
      <c r="B7321" s="96" t="s">
        <v>14800</v>
      </c>
      <c r="C7321" s="95" t="s">
        <v>282</v>
      </c>
      <c r="D7321" s="97">
        <f>VLOOKUP(A7321,emop0321!D:E,2,0)</f>
        <v>280.17</v>
      </c>
      <c r="E7321" s="98"/>
      <c r="F7321" s="98"/>
    </row>
    <row r="7322" ht="11.25" customHeight="1">
      <c r="A7322" s="95" t="s">
        <v>14801</v>
      </c>
      <c r="B7322" s="96" t="s">
        <v>14802</v>
      </c>
      <c r="C7322" s="95" t="s">
        <v>282</v>
      </c>
      <c r="D7322" s="97">
        <f>VLOOKUP(A7322,emop0321!D:E,2,0)</f>
        <v>296.48</v>
      </c>
      <c r="E7322" s="98"/>
      <c r="F7322" s="98"/>
    </row>
    <row r="7323" ht="11.25" customHeight="1">
      <c r="A7323" s="95" t="s">
        <v>14803</v>
      </c>
      <c r="B7323" s="96" t="s">
        <v>14804</v>
      </c>
      <c r="C7323" s="95" t="s">
        <v>282</v>
      </c>
      <c r="D7323" s="97">
        <f>VLOOKUP(A7323,emop0321!D:E,2,0)</f>
        <v>426.31</v>
      </c>
      <c r="E7323" s="98"/>
      <c r="F7323" s="98"/>
    </row>
    <row r="7324" ht="11.25" customHeight="1">
      <c r="A7324" s="95" t="s">
        <v>14805</v>
      </c>
      <c r="B7324" s="96" t="s">
        <v>14806</v>
      </c>
      <c r="C7324" s="95" t="s">
        <v>282</v>
      </c>
      <c r="D7324" s="97">
        <f>VLOOKUP(A7324,emop0321!D:E,2,0)</f>
        <v>454.95</v>
      </c>
      <c r="E7324" s="98"/>
      <c r="F7324" s="98"/>
    </row>
    <row r="7325" ht="11.25" customHeight="1">
      <c r="A7325" s="95" t="s">
        <v>14807</v>
      </c>
      <c r="B7325" s="96" t="s">
        <v>14808</v>
      </c>
      <c r="C7325" s="95" t="s">
        <v>282</v>
      </c>
      <c r="D7325" s="97">
        <f>VLOOKUP(A7325,emop0321!D:E,2,0)</f>
        <v>587.38</v>
      </c>
      <c r="E7325" s="98"/>
      <c r="F7325" s="98"/>
    </row>
    <row r="7326" ht="11.25" customHeight="1">
      <c r="A7326" s="95" t="s">
        <v>14809</v>
      </c>
      <c r="B7326" s="96" t="s">
        <v>14810</v>
      </c>
      <c r="C7326" s="95" t="s">
        <v>282</v>
      </c>
      <c r="D7326" s="97">
        <f>VLOOKUP(A7326,emop0321!D:E,2,0)</f>
        <v>737.51</v>
      </c>
      <c r="E7326" s="98"/>
      <c r="F7326" s="98"/>
    </row>
    <row r="7327" ht="11.25" customHeight="1">
      <c r="A7327" s="95" t="s">
        <v>14811</v>
      </c>
      <c r="B7327" s="96" t="s">
        <v>14812</v>
      </c>
      <c r="C7327" s="95" t="s">
        <v>282</v>
      </c>
      <c r="D7327" s="97">
        <f>VLOOKUP(A7327,emop0321!D:E,2,0)</f>
        <v>92.18</v>
      </c>
      <c r="E7327" s="98"/>
      <c r="F7327" s="98"/>
    </row>
    <row r="7328" ht="11.25" customHeight="1">
      <c r="A7328" s="95" t="s">
        <v>14813</v>
      </c>
      <c r="B7328" s="96" t="s">
        <v>14814</v>
      </c>
      <c r="C7328" s="95" t="s">
        <v>282</v>
      </c>
      <c r="D7328" s="97">
        <f>VLOOKUP(A7328,emop0321!D:E,2,0)</f>
        <v>103.48</v>
      </c>
      <c r="E7328" s="98"/>
      <c r="F7328" s="98"/>
    </row>
    <row r="7329" ht="11.25" customHeight="1">
      <c r="A7329" s="95" t="s">
        <v>14815</v>
      </c>
      <c r="B7329" s="96" t="s">
        <v>14816</v>
      </c>
      <c r="C7329" s="95" t="s">
        <v>282</v>
      </c>
      <c r="D7329" s="97">
        <f>VLOOKUP(A7329,emop0321!D:E,2,0)</f>
        <v>139.7</v>
      </c>
      <c r="E7329" s="98"/>
      <c r="F7329" s="98"/>
    </row>
    <row r="7330" ht="11.25" customHeight="1">
      <c r="A7330" s="95" t="s">
        <v>14817</v>
      </c>
      <c r="B7330" s="96" t="s">
        <v>14818</v>
      </c>
      <c r="C7330" s="95" t="s">
        <v>282</v>
      </c>
      <c r="D7330" s="97">
        <f>VLOOKUP(A7330,emop0321!D:E,2,0)</f>
        <v>276.06</v>
      </c>
      <c r="E7330" s="98"/>
      <c r="F7330" s="98"/>
    </row>
    <row r="7331" ht="11.25" customHeight="1">
      <c r="A7331" s="95" t="s">
        <v>14819</v>
      </c>
      <c r="B7331" s="96" t="s">
        <v>14820</v>
      </c>
      <c r="C7331" s="95" t="s">
        <v>282</v>
      </c>
      <c r="D7331" s="97">
        <f>VLOOKUP(A7331,emop0321!D:E,2,0)</f>
        <v>318.47</v>
      </c>
      <c r="E7331" s="98"/>
      <c r="F7331" s="98"/>
    </row>
    <row r="7332" ht="11.25" customHeight="1">
      <c r="A7332" s="95" t="s">
        <v>14821</v>
      </c>
      <c r="B7332" s="96" t="s">
        <v>14822</v>
      </c>
      <c r="C7332" s="95" t="s">
        <v>282</v>
      </c>
      <c r="D7332" s="97">
        <f>VLOOKUP(A7332,emop0321!D:E,2,0)</f>
        <v>422.35</v>
      </c>
      <c r="E7332" s="98"/>
      <c r="F7332" s="98"/>
    </row>
    <row r="7333" ht="11.25" customHeight="1">
      <c r="A7333" s="95" t="s">
        <v>14823</v>
      </c>
      <c r="B7333" s="96" t="s">
        <v>14824</v>
      </c>
      <c r="C7333" s="95" t="s">
        <v>282</v>
      </c>
      <c r="D7333" s="97">
        <f>VLOOKUP(A7333,emop0321!D:E,2,0)</f>
        <v>482.25</v>
      </c>
      <c r="E7333" s="98"/>
      <c r="F7333" s="98"/>
    </row>
    <row r="7334" ht="11.25" customHeight="1">
      <c r="A7334" s="95" t="s">
        <v>14825</v>
      </c>
      <c r="B7334" s="96" t="s">
        <v>14826</v>
      </c>
      <c r="C7334" s="95" t="s">
        <v>282</v>
      </c>
      <c r="D7334" s="97">
        <f>VLOOKUP(A7334,emop0321!D:E,2,0)</f>
        <v>673.48</v>
      </c>
      <c r="E7334" s="98"/>
      <c r="F7334" s="98"/>
    </row>
    <row r="7335" ht="11.25" customHeight="1">
      <c r="A7335" s="95" t="s">
        <v>14827</v>
      </c>
      <c r="B7335" s="96" t="s">
        <v>14828</v>
      </c>
      <c r="C7335" s="95" t="s">
        <v>282</v>
      </c>
      <c r="D7335" s="97">
        <f>VLOOKUP(A7335,emop0321!D:E,2,0)</f>
        <v>794.24</v>
      </c>
      <c r="E7335" s="98"/>
      <c r="F7335" s="98"/>
    </row>
    <row r="7336" ht="11.25" customHeight="1">
      <c r="A7336" s="95" t="s">
        <v>14829</v>
      </c>
      <c r="B7336" s="96" t="s">
        <v>14830</v>
      </c>
      <c r="C7336" s="95" t="s">
        <v>282</v>
      </c>
      <c r="D7336" s="97">
        <f>VLOOKUP(A7336,emop0321!D:E,2,0)</f>
        <v>96.46</v>
      </c>
      <c r="E7336" s="98"/>
      <c r="F7336" s="98"/>
    </row>
    <row r="7337" ht="11.25" customHeight="1">
      <c r="A7337" s="95" t="s">
        <v>14831</v>
      </c>
      <c r="B7337" s="96" t="s">
        <v>14832</v>
      </c>
      <c r="C7337" s="95" t="s">
        <v>282</v>
      </c>
      <c r="D7337" s="97">
        <f>VLOOKUP(A7337,emop0321!D:E,2,0)</f>
        <v>96.52</v>
      </c>
      <c r="E7337" s="98"/>
      <c r="F7337" s="98"/>
    </row>
    <row r="7338" ht="11.25" customHeight="1">
      <c r="A7338" s="95" t="s">
        <v>14833</v>
      </c>
      <c r="B7338" s="96" t="s">
        <v>14834</v>
      </c>
      <c r="C7338" s="95" t="s">
        <v>282</v>
      </c>
      <c r="D7338" s="97">
        <f>VLOOKUP(A7338,emop0321!D:E,2,0)</f>
        <v>97.54</v>
      </c>
      <c r="E7338" s="98"/>
      <c r="F7338" s="98"/>
    </row>
    <row r="7339" ht="11.25" customHeight="1">
      <c r="A7339" s="95" t="s">
        <v>14835</v>
      </c>
      <c r="B7339" s="96" t="s">
        <v>14836</v>
      </c>
      <c r="C7339" s="95" t="s">
        <v>282</v>
      </c>
      <c r="D7339" s="97">
        <f>VLOOKUP(A7339,emop0321!D:E,2,0)</f>
        <v>90.12</v>
      </c>
      <c r="E7339" s="98"/>
      <c r="F7339" s="98"/>
    </row>
    <row r="7340" ht="11.25" customHeight="1">
      <c r="A7340" s="95" t="s">
        <v>14837</v>
      </c>
      <c r="B7340" s="96" t="s">
        <v>14838</v>
      </c>
      <c r="C7340" s="95" t="s">
        <v>282</v>
      </c>
      <c r="D7340" s="97">
        <f>VLOOKUP(A7340,emop0321!D:E,2,0)</f>
        <v>103.26</v>
      </c>
      <c r="E7340" s="98"/>
      <c r="F7340" s="98"/>
    </row>
    <row r="7341" ht="11.25" customHeight="1">
      <c r="A7341" s="95" t="s">
        <v>14839</v>
      </c>
      <c r="B7341" s="96" t="s">
        <v>14840</v>
      </c>
      <c r="C7341" s="95" t="s">
        <v>282</v>
      </c>
      <c r="D7341" s="97">
        <f>VLOOKUP(A7341,emop0321!D:E,2,0)</f>
        <v>128.91</v>
      </c>
      <c r="E7341" s="98"/>
      <c r="F7341" s="98"/>
    </row>
    <row r="7342" ht="11.25" customHeight="1">
      <c r="A7342" s="95" t="s">
        <v>14841</v>
      </c>
      <c r="B7342" s="96" t="s">
        <v>14842</v>
      </c>
      <c r="C7342" s="95" t="s">
        <v>282</v>
      </c>
      <c r="D7342" s="97">
        <f>VLOOKUP(A7342,emop0321!D:E,2,0)</f>
        <v>134.26</v>
      </c>
      <c r="E7342" s="98"/>
      <c r="F7342" s="98"/>
    </row>
    <row r="7343" ht="11.25" customHeight="1">
      <c r="A7343" s="95" t="s">
        <v>14843</v>
      </c>
      <c r="B7343" s="96" t="s">
        <v>14844</v>
      </c>
      <c r="C7343" s="95" t="s">
        <v>282</v>
      </c>
      <c r="D7343" s="97">
        <f>VLOOKUP(A7343,emop0321!D:E,2,0)</f>
        <v>175.26</v>
      </c>
      <c r="E7343" s="98"/>
      <c r="F7343" s="98"/>
    </row>
    <row r="7344" ht="11.25" customHeight="1">
      <c r="A7344" s="95" t="s">
        <v>14845</v>
      </c>
      <c r="B7344" s="96" t="s">
        <v>14846</v>
      </c>
      <c r="C7344" s="95" t="s">
        <v>282</v>
      </c>
      <c r="D7344" s="97">
        <f>VLOOKUP(A7344,emop0321!D:E,2,0)</f>
        <v>267.81</v>
      </c>
      <c r="E7344" s="98"/>
      <c r="F7344" s="98"/>
    </row>
    <row r="7345" ht="11.25" customHeight="1">
      <c r="A7345" s="95" t="s">
        <v>14847</v>
      </c>
      <c r="B7345" s="96" t="s">
        <v>14848</v>
      </c>
      <c r="C7345" s="95" t="s">
        <v>282</v>
      </c>
      <c r="D7345" s="97">
        <f>VLOOKUP(A7345,emop0321!D:E,2,0)</f>
        <v>1150.26</v>
      </c>
      <c r="E7345" s="98"/>
      <c r="F7345" s="98"/>
    </row>
    <row r="7346" ht="11.25" customHeight="1">
      <c r="A7346" s="95" t="s">
        <v>14849</v>
      </c>
      <c r="B7346" s="96" t="s">
        <v>14850</v>
      </c>
      <c r="C7346" s="95" t="s">
        <v>282</v>
      </c>
      <c r="D7346" s="97">
        <f>VLOOKUP(A7346,emop0321!D:E,2,0)</f>
        <v>22.65</v>
      </c>
      <c r="E7346" s="98"/>
      <c r="F7346" s="98"/>
    </row>
    <row r="7347" ht="11.25" customHeight="1">
      <c r="A7347" s="95" t="s">
        <v>14851</v>
      </c>
      <c r="B7347" s="96" t="s">
        <v>14852</v>
      </c>
      <c r="C7347" s="95" t="s">
        <v>282</v>
      </c>
      <c r="D7347" s="97">
        <f>VLOOKUP(A7347,emop0321!D:E,2,0)</f>
        <v>22.65</v>
      </c>
      <c r="E7347" s="98"/>
      <c r="F7347" s="98"/>
    </row>
    <row r="7348" ht="11.25" customHeight="1">
      <c r="A7348" s="95" t="s">
        <v>14853</v>
      </c>
      <c r="B7348" s="96" t="s">
        <v>14854</v>
      </c>
      <c r="C7348" s="95" t="s">
        <v>282</v>
      </c>
      <c r="D7348" s="97">
        <f>VLOOKUP(A7348,emop0321!D:E,2,0)</f>
        <v>22.65</v>
      </c>
      <c r="E7348" s="98"/>
      <c r="F7348" s="98"/>
    </row>
    <row r="7349" ht="11.25" customHeight="1">
      <c r="A7349" s="95" t="s">
        <v>14855</v>
      </c>
      <c r="B7349" s="96" t="s">
        <v>14856</v>
      </c>
      <c r="C7349" s="95" t="s">
        <v>282</v>
      </c>
      <c r="D7349" s="97">
        <f>VLOOKUP(A7349,emop0321!D:E,2,0)</f>
        <v>24.66</v>
      </c>
      <c r="E7349" s="98"/>
      <c r="F7349" s="98"/>
    </row>
    <row r="7350" ht="11.25" customHeight="1">
      <c r="A7350" s="95" t="s">
        <v>14857</v>
      </c>
      <c r="B7350" s="96" t="s">
        <v>14858</v>
      </c>
      <c r="C7350" s="95" t="s">
        <v>282</v>
      </c>
      <c r="D7350" s="97">
        <f>VLOOKUP(A7350,emop0321!D:E,2,0)</f>
        <v>26.54</v>
      </c>
      <c r="E7350" s="98"/>
      <c r="F7350" s="98"/>
    </row>
    <row r="7351" ht="11.25" customHeight="1">
      <c r="A7351" s="95" t="s">
        <v>14859</v>
      </c>
      <c r="B7351" s="96" t="s">
        <v>14860</v>
      </c>
      <c r="C7351" s="95" t="s">
        <v>282</v>
      </c>
      <c r="D7351" s="97">
        <f>VLOOKUP(A7351,emop0321!D:E,2,0)</f>
        <v>20.23</v>
      </c>
      <c r="E7351" s="98"/>
      <c r="F7351" s="98"/>
    </row>
    <row r="7352" ht="11.25" customHeight="1">
      <c r="A7352" s="95" t="s">
        <v>14861</v>
      </c>
      <c r="B7352" s="96" t="s">
        <v>14862</v>
      </c>
      <c r="C7352" s="95" t="s">
        <v>282</v>
      </c>
      <c r="D7352" s="97">
        <f>VLOOKUP(A7352,emop0321!D:E,2,0)</f>
        <v>49.48</v>
      </c>
      <c r="E7352" s="98"/>
      <c r="F7352" s="98"/>
    </row>
    <row r="7353" ht="11.25" customHeight="1">
      <c r="A7353" s="95" t="s">
        <v>14863</v>
      </c>
      <c r="B7353" s="96" t="s">
        <v>14864</v>
      </c>
      <c r="C7353" s="95" t="s">
        <v>282</v>
      </c>
      <c r="D7353" s="97">
        <f>VLOOKUP(A7353,emop0321!D:E,2,0)</f>
        <v>6.09</v>
      </c>
      <c r="E7353" s="98"/>
      <c r="F7353" s="98"/>
    </row>
    <row r="7354" ht="11.25" customHeight="1">
      <c r="A7354" s="95" t="s">
        <v>14865</v>
      </c>
      <c r="B7354" s="96" t="s">
        <v>14866</v>
      </c>
      <c r="C7354" s="95" t="s">
        <v>282</v>
      </c>
      <c r="D7354" s="97">
        <f>VLOOKUP(A7354,emop0321!D:E,2,0)</f>
        <v>7.19</v>
      </c>
      <c r="E7354" s="98"/>
      <c r="F7354" s="98"/>
    </row>
    <row r="7355" ht="11.25" customHeight="1">
      <c r="A7355" s="95" t="s">
        <v>14867</v>
      </c>
      <c r="B7355" s="96" t="s">
        <v>14868</v>
      </c>
      <c r="C7355" s="95" t="s">
        <v>282</v>
      </c>
      <c r="D7355" s="97">
        <f>VLOOKUP(A7355,emop0321!D:E,2,0)</f>
        <v>50.76</v>
      </c>
      <c r="E7355" s="98"/>
      <c r="F7355" s="98"/>
    </row>
    <row r="7356" ht="11.25" customHeight="1">
      <c r="A7356" s="95" t="s">
        <v>14869</v>
      </c>
      <c r="B7356" s="96" t="s">
        <v>14870</v>
      </c>
      <c r="C7356" s="95" t="s">
        <v>282</v>
      </c>
      <c r="D7356" s="97">
        <f>VLOOKUP(A7356,emop0321!D:E,2,0)</f>
        <v>90.86</v>
      </c>
      <c r="E7356" s="98"/>
      <c r="F7356" s="98"/>
    </row>
    <row r="7357" ht="11.25" customHeight="1">
      <c r="A7357" s="95" t="s">
        <v>14871</v>
      </c>
      <c r="B7357" s="96" t="s">
        <v>14872</v>
      </c>
      <c r="C7357" s="95" t="s">
        <v>282</v>
      </c>
      <c r="D7357" s="97">
        <f>VLOOKUP(A7357,emop0321!D:E,2,0)</f>
        <v>246.41</v>
      </c>
      <c r="E7357" s="98"/>
      <c r="F7357" s="98"/>
    </row>
    <row r="7358" ht="11.25" customHeight="1">
      <c r="A7358" s="95" t="s">
        <v>14873</v>
      </c>
      <c r="B7358" s="96" t="s">
        <v>14874</v>
      </c>
      <c r="C7358" s="95" t="s">
        <v>282</v>
      </c>
      <c r="D7358" s="97">
        <f>VLOOKUP(A7358,emop0321!D:E,2,0)</f>
        <v>246.41</v>
      </c>
      <c r="E7358" s="98"/>
      <c r="F7358" s="98"/>
    </row>
    <row r="7359" ht="11.25" customHeight="1">
      <c r="A7359" s="95" t="s">
        <v>14875</v>
      </c>
      <c r="B7359" s="96" t="s">
        <v>14876</v>
      </c>
      <c r="C7359" s="95" t="s">
        <v>282</v>
      </c>
      <c r="D7359" s="97">
        <f>VLOOKUP(A7359,emop0321!D:E,2,0)</f>
        <v>24.26</v>
      </c>
      <c r="E7359" s="98"/>
      <c r="F7359" s="98"/>
    </row>
    <row r="7360" ht="11.25" customHeight="1">
      <c r="A7360" s="95" t="s">
        <v>14877</v>
      </c>
      <c r="B7360" s="96" t="s">
        <v>14878</v>
      </c>
      <c r="C7360" s="95" t="s">
        <v>282</v>
      </c>
      <c r="D7360" s="97">
        <f>VLOOKUP(A7360,emop0321!D:E,2,0)</f>
        <v>45.85</v>
      </c>
      <c r="E7360" s="98"/>
      <c r="F7360" s="98"/>
    </row>
    <row r="7361" ht="11.25" customHeight="1">
      <c r="A7361" s="95" t="s">
        <v>14879</v>
      </c>
      <c r="B7361" s="96" t="s">
        <v>14880</v>
      </c>
      <c r="C7361" s="95" t="s">
        <v>282</v>
      </c>
      <c r="D7361" s="97">
        <f>VLOOKUP(A7361,emop0321!D:E,2,0)</f>
        <v>45.85</v>
      </c>
      <c r="E7361" s="98"/>
      <c r="F7361" s="98"/>
    </row>
    <row r="7362" ht="11.25" customHeight="1">
      <c r="A7362" s="95" t="s">
        <v>14881</v>
      </c>
      <c r="B7362" s="96" t="s">
        <v>14882</v>
      </c>
      <c r="C7362" s="95" t="s">
        <v>282</v>
      </c>
      <c r="D7362" s="97">
        <f>VLOOKUP(A7362,emop0321!D:E,2,0)</f>
        <v>71.03</v>
      </c>
      <c r="E7362" s="98"/>
      <c r="F7362" s="98"/>
    </row>
    <row r="7363" ht="11.25" customHeight="1">
      <c r="A7363" s="95" t="s">
        <v>14883</v>
      </c>
      <c r="B7363" s="96" t="s">
        <v>14884</v>
      </c>
      <c r="C7363" s="95" t="s">
        <v>282</v>
      </c>
      <c r="D7363" s="97">
        <f>VLOOKUP(A7363,emop0321!D:E,2,0)</f>
        <v>11.36</v>
      </c>
      <c r="E7363" s="98"/>
      <c r="F7363" s="98"/>
    </row>
    <row r="7364" ht="11.25" customHeight="1">
      <c r="A7364" s="95" t="s">
        <v>14885</v>
      </c>
      <c r="B7364" s="96" t="s">
        <v>14886</v>
      </c>
      <c r="C7364" s="95" t="s">
        <v>282</v>
      </c>
      <c r="D7364" s="97">
        <f>VLOOKUP(A7364,emop0321!D:E,2,0)</f>
        <v>12.22</v>
      </c>
      <c r="E7364" s="98"/>
      <c r="F7364" s="98"/>
    </row>
    <row r="7365" ht="11.25" customHeight="1">
      <c r="A7365" s="95" t="s">
        <v>14887</v>
      </c>
      <c r="B7365" s="96" t="s">
        <v>14888</v>
      </c>
      <c r="C7365" s="95" t="s">
        <v>282</v>
      </c>
      <c r="D7365" s="97">
        <f>VLOOKUP(A7365,emop0321!D:E,2,0)</f>
        <v>12.35</v>
      </c>
      <c r="E7365" s="98"/>
      <c r="F7365" s="98"/>
    </row>
    <row r="7366" ht="11.25" customHeight="1">
      <c r="A7366" s="95" t="s">
        <v>14889</v>
      </c>
      <c r="B7366" s="96" t="s">
        <v>14890</v>
      </c>
      <c r="C7366" s="95" t="s">
        <v>282</v>
      </c>
      <c r="D7366" s="97">
        <f>VLOOKUP(A7366,emop0321!D:E,2,0)</f>
        <v>34.03</v>
      </c>
      <c r="E7366" s="98"/>
      <c r="F7366" s="98"/>
    </row>
    <row r="7367" ht="11.25" customHeight="1">
      <c r="A7367" s="95" t="s">
        <v>14891</v>
      </c>
      <c r="B7367" s="96" t="s">
        <v>14892</v>
      </c>
      <c r="C7367" s="95" t="s">
        <v>282</v>
      </c>
      <c r="D7367" s="97">
        <f>VLOOKUP(A7367,emop0321!D:E,2,0)</f>
        <v>30.13</v>
      </c>
      <c r="E7367" s="98"/>
      <c r="F7367" s="98"/>
    </row>
    <row r="7368" ht="11.25" customHeight="1">
      <c r="A7368" s="95" t="s">
        <v>14893</v>
      </c>
      <c r="B7368" s="96" t="s">
        <v>14894</v>
      </c>
      <c r="C7368" s="95" t="s">
        <v>282</v>
      </c>
      <c r="D7368" s="97">
        <f>VLOOKUP(A7368,emop0321!D:E,2,0)</f>
        <v>32.75</v>
      </c>
      <c r="E7368" s="98"/>
      <c r="F7368" s="98"/>
    </row>
    <row r="7369" ht="11.25" customHeight="1">
      <c r="A7369" s="95" t="s">
        <v>14895</v>
      </c>
      <c r="B7369" s="96" t="s">
        <v>14896</v>
      </c>
      <c r="C7369" s="95" t="s">
        <v>282</v>
      </c>
      <c r="D7369" s="97">
        <f>VLOOKUP(A7369,emop0321!D:E,2,0)</f>
        <v>44.75</v>
      </c>
      <c r="E7369" s="98"/>
      <c r="F7369" s="98"/>
    </row>
    <row r="7370" ht="11.25" customHeight="1">
      <c r="A7370" s="95" t="s">
        <v>14897</v>
      </c>
      <c r="B7370" s="96" t="s">
        <v>14898</v>
      </c>
      <c r="C7370" s="95" t="s">
        <v>282</v>
      </c>
      <c r="D7370" s="97">
        <f>VLOOKUP(A7370,emop0321!D:E,2,0)</f>
        <v>83.89</v>
      </c>
      <c r="E7370" s="98"/>
      <c r="F7370" s="98"/>
    </row>
    <row r="7371" ht="11.25" customHeight="1">
      <c r="A7371" s="95" t="s">
        <v>14899</v>
      </c>
      <c r="B7371" s="96" t="s">
        <v>14900</v>
      </c>
      <c r="C7371" s="95" t="s">
        <v>282</v>
      </c>
      <c r="D7371" s="97">
        <f>VLOOKUP(A7371,emop0321!D:E,2,0)</f>
        <v>41.67</v>
      </c>
      <c r="E7371" s="98"/>
      <c r="F7371" s="98"/>
    </row>
    <row r="7372" ht="11.25" customHeight="1">
      <c r="A7372" s="95" t="s">
        <v>14901</v>
      </c>
      <c r="B7372" s="96" t="s">
        <v>14902</v>
      </c>
      <c r="C7372" s="95" t="s">
        <v>282</v>
      </c>
      <c r="D7372" s="97">
        <f>VLOOKUP(A7372,emop0321!D:E,2,0)</f>
        <v>50.33</v>
      </c>
      <c r="E7372" s="98"/>
      <c r="F7372" s="98"/>
    </row>
    <row r="7373" ht="11.25" customHeight="1">
      <c r="A7373" s="95" t="s">
        <v>14903</v>
      </c>
      <c r="B7373" s="96" t="s">
        <v>14904</v>
      </c>
      <c r="C7373" s="95" t="s">
        <v>282</v>
      </c>
      <c r="D7373" s="97">
        <f>VLOOKUP(A7373,emop0321!D:E,2,0)</f>
        <v>53.41</v>
      </c>
      <c r="E7373" s="98"/>
      <c r="F7373" s="98"/>
    </row>
    <row r="7374" ht="11.25" customHeight="1">
      <c r="A7374" s="95" t="s">
        <v>14905</v>
      </c>
      <c r="B7374" s="96" t="s">
        <v>14906</v>
      </c>
      <c r="C7374" s="95" t="s">
        <v>282</v>
      </c>
      <c r="D7374" s="97">
        <f>VLOOKUP(A7374,emop0321!D:E,2,0)</f>
        <v>115.84</v>
      </c>
      <c r="E7374" s="98"/>
      <c r="F7374" s="98"/>
    </row>
    <row r="7375" ht="11.25" customHeight="1">
      <c r="A7375" s="95" t="s">
        <v>14907</v>
      </c>
      <c r="B7375" s="96" t="s">
        <v>14908</v>
      </c>
      <c r="C7375" s="95" t="s">
        <v>282</v>
      </c>
      <c r="D7375" s="97">
        <f>VLOOKUP(A7375,emop0321!D:E,2,0)</f>
        <v>307.11</v>
      </c>
      <c r="E7375" s="98"/>
      <c r="F7375" s="98"/>
    </row>
    <row r="7376" ht="11.25" customHeight="1">
      <c r="A7376" s="95" t="s">
        <v>14909</v>
      </c>
      <c r="B7376" s="96" t="s">
        <v>14910</v>
      </c>
      <c r="C7376" s="95" t="s">
        <v>282</v>
      </c>
      <c r="D7376" s="97">
        <f>VLOOKUP(A7376,emop0321!D:E,2,0)</f>
        <v>313.9</v>
      </c>
      <c r="E7376" s="98"/>
      <c r="F7376" s="98"/>
    </row>
    <row r="7377" ht="11.25" customHeight="1">
      <c r="A7377" s="95" t="s">
        <v>14911</v>
      </c>
      <c r="B7377" s="96" t="s">
        <v>14912</v>
      </c>
      <c r="C7377" s="95" t="s">
        <v>282</v>
      </c>
      <c r="D7377" s="97">
        <f>VLOOKUP(A7377,emop0321!D:E,2,0)</f>
        <v>335.85</v>
      </c>
      <c r="E7377" s="98"/>
      <c r="F7377" s="98"/>
    </row>
    <row r="7378" ht="11.25" customHeight="1">
      <c r="A7378" s="95" t="s">
        <v>14913</v>
      </c>
      <c r="B7378" s="96" t="s">
        <v>14914</v>
      </c>
      <c r="C7378" s="95" t="s">
        <v>282</v>
      </c>
      <c r="D7378" s="97">
        <f>VLOOKUP(A7378,emop0321!D:E,2,0)</f>
        <v>799.35</v>
      </c>
      <c r="E7378" s="98"/>
      <c r="F7378" s="98"/>
    </row>
    <row r="7379" ht="11.25" customHeight="1">
      <c r="A7379" s="95" t="s">
        <v>14915</v>
      </c>
      <c r="B7379" s="96" t="s">
        <v>14916</v>
      </c>
      <c r="C7379" s="95" t="s">
        <v>282</v>
      </c>
      <c r="D7379" s="97">
        <f>VLOOKUP(A7379,emop0321!D:E,2,0)</f>
        <v>1413.95</v>
      </c>
      <c r="E7379" s="98"/>
      <c r="F7379" s="98"/>
    </row>
    <row r="7380" ht="11.25" customHeight="1">
      <c r="A7380" s="95" t="s">
        <v>14917</v>
      </c>
      <c r="B7380" s="96" t="s">
        <v>14918</v>
      </c>
      <c r="C7380" s="95" t="s">
        <v>282</v>
      </c>
      <c r="D7380" s="97">
        <f>VLOOKUP(A7380,emop0321!D:E,2,0)</f>
        <v>1627.5</v>
      </c>
      <c r="E7380" s="98"/>
      <c r="F7380" s="98"/>
    </row>
    <row r="7381" ht="11.25" customHeight="1">
      <c r="A7381" s="95" t="s">
        <v>14919</v>
      </c>
      <c r="B7381" s="96" t="s">
        <v>14920</v>
      </c>
      <c r="C7381" s="95" t="s">
        <v>282</v>
      </c>
      <c r="D7381" s="97">
        <f>VLOOKUP(A7381,emop0321!D:E,2,0)</f>
        <v>1972.33</v>
      </c>
      <c r="E7381" s="98"/>
      <c r="F7381" s="98"/>
    </row>
    <row r="7382" ht="11.25" customHeight="1">
      <c r="A7382" s="95" t="s">
        <v>14921</v>
      </c>
      <c r="B7382" s="96" t="s">
        <v>14922</v>
      </c>
      <c r="C7382" s="95" t="s">
        <v>282</v>
      </c>
      <c r="D7382" s="97">
        <f>VLOOKUP(A7382,emop0321!D:E,2,0)</f>
        <v>52.72</v>
      </c>
      <c r="E7382" s="98"/>
      <c r="F7382" s="98"/>
    </row>
    <row r="7383" ht="11.25" customHeight="1">
      <c r="A7383" s="95" t="s">
        <v>14923</v>
      </c>
      <c r="B7383" s="96" t="s">
        <v>14924</v>
      </c>
      <c r="C7383" s="95" t="s">
        <v>282</v>
      </c>
      <c r="D7383" s="97">
        <f>VLOOKUP(A7383,emop0321!D:E,2,0)</f>
        <v>63.52</v>
      </c>
      <c r="E7383" s="98"/>
      <c r="F7383" s="98"/>
    </row>
    <row r="7384" ht="11.25" customHeight="1">
      <c r="A7384" s="95" t="s">
        <v>14925</v>
      </c>
      <c r="B7384" s="96" t="s">
        <v>14926</v>
      </c>
      <c r="C7384" s="95" t="s">
        <v>282</v>
      </c>
      <c r="D7384" s="97">
        <f>VLOOKUP(A7384,emop0321!D:E,2,0)</f>
        <v>159.74</v>
      </c>
      <c r="E7384" s="98"/>
      <c r="F7384" s="98"/>
    </row>
    <row r="7385" ht="11.25" customHeight="1">
      <c r="A7385" s="95" t="s">
        <v>14927</v>
      </c>
      <c r="B7385" s="96" t="s">
        <v>14928</v>
      </c>
      <c r="C7385" s="95" t="s">
        <v>282</v>
      </c>
      <c r="D7385" s="97">
        <f>VLOOKUP(A7385,emop0321!D:E,2,0)</f>
        <v>45</v>
      </c>
      <c r="E7385" s="98"/>
      <c r="F7385" s="98"/>
    </row>
    <row r="7386" ht="11.25" customHeight="1">
      <c r="A7386" s="95" t="s">
        <v>14929</v>
      </c>
      <c r="B7386" s="96" t="s">
        <v>14930</v>
      </c>
      <c r="C7386" s="95" t="s">
        <v>282</v>
      </c>
      <c r="D7386" s="97">
        <f>VLOOKUP(A7386,emop0321!D:E,2,0)</f>
        <v>58.44</v>
      </c>
      <c r="E7386" s="98"/>
      <c r="F7386" s="98"/>
    </row>
    <row r="7387" ht="11.25" customHeight="1">
      <c r="A7387" s="95" t="s">
        <v>14931</v>
      </c>
      <c r="B7387" s="96" t="s">
        <v>14932</v>
      </c>
      <c r="C7387" s="95" t="s">
        <v>282</v>
      </c>
      <c r="D7387" s="97">
        <f>VLOOKUP(A7387,emop0321!D:E,2,0)</f>
        <v>176.21</v>
      </c>
      <c r="E7387" s="98"/>
      <c r="F7387" s="98"/>
    </row>
    <row r="7388" ht="11.25" customHeight="1">
      <c r="A7388" s="95" t="s">
        <v>14933</v>
      </c>
      <c r="B7388" s="96" t="s">
        <v>14934</v>
      </c>
      <c r="C7388" s="95" t="s">
        <v>282</v>
      </c>
      <c r="D7388" s="97">
        <f>VLOOKUP(A7388,emop0321!D:E,2,0)</f>
        <v>248.33</v>
      </c>
      <c r="E7388" s="98"/>
      <c r="F7388" s="98"/>
    </row>
    <row r="7389" ht="11.25" customHeight="1">
      <c r="A7389" s="95" t="s">
        <v>14935</v>
      </c>
      <c r="B7389" s="96" t="s">
        <v>14936</v>
      </c>
      <c r="C7389" s="95" t="s">
        <v>282</v>
      </c>
      <c r="D7389" s="97">
        <f>VLOOKUP(A7389,emop0321!D:E,2,0)</f>
        <v>382.66</v>
      </c>
      <c r="E7389" s="98"/>
      <c r="F7389" s="98"/>
    </row>
    <row r="7390" ht="11.25" customHeight="1">
      <c r="A7390" s="95" t="s">
        <v>14937</v>
      </c>
      <c r="B7390" s="96" t="s">
        <v>14938</v>
      </c>
      <c r="C7390" s="95" t="s">
        <v>282</v>
      </c>
      <c r="D7390" s="97">
        <f>VLOOKUP(A7390,emop0321!D:E,2,0)</f>
        <v>519.33</v>
      </c>
      <c r="E7390" s="98"/>
      <c r="F7390" s="98"/>
    </row>
    <row r="7391" ht="11.25" customHeight="1">
      <c r="A7391" s="95" t="s">
        <v>14939</v>
      </c>
      <c r="B7391" s="96" t="s">
        <v>14940</v>
      </c>
      <c r="C7391" s="95" t="s">
        <v>282</v>
      </c>
      <c r="D7391" s="97">
        <f>VLOOKUP(A7391,emop0321!D:E,2,0)</f>
        <v>1566.33</v>
      </c>
      <c r="E7391" s="98"/>
      <c r="F7391" s="98"/>
    </row>
    <row r="7392" ht="11.25" customHeight="1">
      <c r="A7392" s="95" t="s">
        <v>14941</v>
      </c>
      <c r="B7392" s="96" t="s">
        <v>14942</v>
      </c>
      <c r="C7392" s="95" t="s">
        <v>282</v>
      </c>
      <c r="D7392" s="97">
        <f>VLOOKUP(A7392,emop0321!D:E,2,0)</f>
        <v>2083.33</v>
      </c>
      <c r="E7392" s="98"/>
      <c r="F7392" s="98"/>
    </row>
    <row r="7393" ht="11.25" customHeight="1">
      <c r="A7393" s="95" t="s">
        <v>14943</v>
      </c>
      <c r="B7393" s="96" t="s">
        <v>14944</v>
      </c>
      <c r="C7393" s="95" t="s">
        <v>282</v>
      </c>
      <c r="D7393" s="97">
        <f>VLOOKUP(A7393,emop0321!D:E,2,0)</f>
        <v>2888.33</v>
      </c>
      <c r="E7393" s="98"/>
      <c r="F7393" s="98"/>
    </row>
    <row r="7394" ht="11.25" customHeight="1">
      <c r="A7394" s="95" t="s">
        <v>14945</v>
      </c>
      <c r="B7394" s="96" t="s">
        <v>14946</v>
      </c>
      <c r="C7394" s="95" t="s">
        <v>282</v>
      </c>
      <c r="D7394" s="97">
        <f>VLOOKUP(A7394,emop0321!D:E,2,0)</f>
        <v>205.66</v>
      </c>
      <c r="E7394" s="98"/>
      <c r="F7394" s="98"/>
    </row>
    <row r="7395" ht="11.25" customHeight="1">
      <c r="A7395" s="95" t="s">
        <v>14947</v>
      </c>
      <c r="B7395" s="96" t="s">
        <v>14948</v>
      </c>
      <c r="C7395" s="95" t="s">
        <v>282</v>
      </c>
      <c r="D7395" s="97">
        <f>VLOOKUP(A7395,emop0321!D:E,2,0)</f>
        <v>285.31</v>
      </c>
      <c r="E7395" s="98"/>
      <c r="F7395" s="98"/>
    </row>
    <row r="7396" ht="11.25" customHeight="1">
      <c r="A7396" s="95" t="s">
        <v>14949</v>
      </c>
      <c r="B7396" s="96" t="s">
        <v>14950</v>
      </c>
      <c r="C7396" s="95" t="s">
        <v>282</v>
      </c>
      <c r="D7396" s="97">
        <f>VLOOKUP(A7396,emop0321!D:E,2,0)</f>
        <v>299.49</v>
      </c>
      <c r="E7396" s="98"/>
      <c r="F7396" s="98"/>
    </row>
    <row r="7397" ht="11.25" customHeight="1">
      <c r="A7397" s="95" t="s">
        <v>14951</v>
      </c>
      <c r="B7397" s="96" t="s">
        <v>14952</v>
      </c>
      <c r="C7397" s="95" t="s">
        <v>282</v>
      </c>
      <c r="D7397" s="97">
        <f>VLOOKUP(A7397,emop0321!D:E,2,0)</f>
        <v>94.95</v>
      </c>
      <c r="E7397" s="98"/>
      <c r="F7397" s="98"/>
    </row>
    <row r="7398" ht="11.25" customHeight="1">
      <c r="A7398" s="95" t="s">
        <v>14953</v>
      </c>
      <c r="B7398" s="96" t="s">
        <v>14954</v>
      </c>
      <c r="C7398" s="95" t="s">
        <v>282</v>
      </c>
      <c r="D7398" s="97">
        <f>VLOOKUP(A7398,emop0321!D:E,2,0)</f>
        <v>102.5</v>
      </c>
      <c r="E7398" s="98"/>
      <c r="F7398" s="98"/>
    </row>
    <row r="7399" ht="11.25" customHeight="1">
      <c r="A7399" s="95" t="s">
        <v>14955</v>
      </c>
      <c r="B7399" s="96" t="s">
        <v>14956</v>
      </c>
      <c r="C7399" s="95" t="s">
        <v>282</v>
      </c>
      <c r="D7399" s="97">
        <f>VLOOKUP(A7399,emop0321!D:E,2,0)</f>
        <v>149.05</v>
      </c>
      <c r="E7399" s="98"/>
      <c r="F7399" s="98"/>
    </row>
    <row r="7400" ht="11.25" customHeight="1">
      <c r="A7400" s="95" t="s">
        <v>14957</v>
      </c>
      <c r="B7400" s="96" t="s">
        <v>14958</v>
      </c>
      <c r="C7400" s="95" t="s">
        <v>282</v>
      </c>
      <c r="D7400" s="97">
        <f>VLOOKUP(A7400,emop0321!D:E,2,0)</f>
        <v>168.15</v>
      </c>
      <c r="E7400" s="98"/>
      <c r="F7400" s="98"/>
    </row>
    <row r="7401" ht="11.25" customHeight="1">
      <c r="A7401" s="95" t="s">
        <v>14959</v>
      </c>
      <c r="B7401" s="96" t="s">
        <v>14960</v>
      </c>
      <c r="C7401" s="95" t="s">
        <v>361</v>
      </c>
      <c r="D7401" s="97">
        <f>VLOOKUP(A7401,emop0321!D:E,2,0)</f>
        <v>1.81</v>
      </c>
      <c r="E7401" s="98"/>
      <c r="F7401" s="98"/>
    </row>
    <row r="7402" ht="11.25" customHeight="1">
      <c r="A7402" s="95" t="s">
        <v>14961</v>
      </c>
      <c r="B7402" s="96" t="s">
        <v>14962</v>
      </c>
      <c r="C7402" s="95" t="s">
        <v>361</v>
      </c>
      <c r="D7402" s="97">
        <f>VLOOKUP(A7402,emop0321!D:E,2,0)</f>
        <v>2.45</v>
      </c>
      <c r="E7402" s="98"/>
      <c r="F7402" s="98"/>
    </row>
    <row r="7403" ht="11.25" customHeight="1">
      <c r="A7403" s="95" t="s">
        <v>14963</v>
      </c>
      <c r="B7403" s="96" t="s">
        <v>14964</v>
      </c>
      <c r="C7403" s="95" t="s">
        <v>361</v>
      </c>
      <c r="D7403" s="97">
        <f>VLOOKUP(A7403,emop0321!D:E,2,0)</f>
        <v>3.34</v>
      </c>
      <c r="E7403" s="98"/>
      <c r="F7403" s="98"/>
    </row>
    <row r="7404" ht="11.25" customHeight="1">
      <c r="A7404" s="95" t="s">
        <v>14965</v>
      </c>
      <c r="B7404" s="96" t="s">
        <v>14966</v>
      </c>
      <c r="C7404" s="95" t="s">
        <v>361</v>
      </c>
      <c r="D7404" s="97">
        <f>VLOOKUP(A7404,emop0321!D:E,2,0)</f>
        <v>4.71</v>
      </c>
      <c r="E7404" s="98"/>
      <c r="F7404" s="98"/>
    </row>
    <row r="7405" ht="11.25" customHeight="1">
      <c r="A7405" s="95" t="s">
        <v>14967</v>
      </c>
      <c r="B7405" s="96" t="s">
        <v>14968</v>
      </c>
      <c r="C7405" s="95" t="s">
        <v>361</v>
      </c>
      <c r="D7405" s="97">
        <f>VLOOKUP(A7405,emop0321!D:E,2,0)</f>
        <v>6.53</v>
      </c>
      <c r="E7405" s="98"/>
      <c r="F7405" s="98"/>
    </row>
    <row r="7406" ht="11.25" customHeight="1">
      <c r="A7406" s="95" t="s">
        <v>14969</v>
      </c>
      <c r="B7406" s="96" t="s">
        <v>14970</v>
      </c>
      <c r="C7406" s="95" t="s">
        <v>361</v>
      </c>
      <c r="D7406" s="97">
        <f>VLOOKUP(A7406,emop0321!D:E,2,0)</f>
        <v>9.72</v>
      </c>
      <c r="E7406" s="98"/>
      <c r="F7406" s="98"/>
    </row>
    <row r="7407" ht="11.25" customHeight="1">
      <c r="A7407" s="95" t="s">
        <v>14971</v>
      </c>
      <c r="B7407" s="96" t="s">
        <v>14972</v>
      </c>
      <c r="C7407" s="95" t="s">
        <v>361</v>
      </c>
      <c r="D7407" s="97">
        <f>VLOOKUP(A7407,emop0321!D:E,2,0)</f>
        <v>2.3</v>
      </c>
      <c r="E7407" s="98"/>
      <c r="F7407" s="98"/>
    </row>
    <row r="7408" ht="11.25" customHeight="1">
      <c r="A7408" s="95" t="s">
        <v>14973</v>
      </c>
      <c r="B7408" s="96" t="s">
        <v>14974</v>
      </c>
      <c r="C7408" s="95" t="s">
        <v>361</v>
      </c>
      <c r="D7408" s="97">
        <f>VLOOKUP(A7408,emop0321!D:E,2,0)</f>
        <v>3.2</v>
      </c>
      <c r="E7408" s="98"/>
      <c r="F7408" s="98"/>
    </row>
    <row r="7409" ht="11.25" customHeight="1">
      <c r="A7409" s="95" t="s">
        <v>14975</v>
      </c>
      <c r="B7409" s="96" t="s">
        <v>14976</v>
      </c>
      <c r="C7409" s="95" t="s">
        <v>361</v>
      </c>
      <c r="D7409" s="97">
        <f>VLOOKUP(A7409,emop0321!D:E,2,0)</f>
        <v>4.59</v>
      </c>
      <c r="E7409" s="98"/>
      <c r="F7409" s="98"/>
    </row>
    <row r="7410" ht="11.25" customHeight="1">
      <c r="A7410" s="95" t="s">
        <v>14977</v>
      </c>
      <c r="B7410" s="96" t="s">
        <v>14978</v>
      </c>
      <c r="C7410" s="95" t="s">
        <v>361</v>
      </c>
      <c r="D7410" s="97">
        <f>VLOOKUP(A7410,emop0321!D:E,2,0)</f>
        <v>6.11</v>
      </c>
      <c r="E7410" s="98"/>
      <c r="F7410" s="98"/>
    </row>
    <row r="7411" ht="11.25" customHeight="1">
      <c r="A7411" s="95" t="s">
        <v>14979</v>
      </c>
      <c r="B7411" s="96" t="s">
        <v>14980</v>
      </c>
      <c r="C7411" s="95" t="s">
        <v>361</v>
      </c>
      <c r="D7411" s="97">
        <f>VLOOKUP(A7411,emop0321!D:E,2,0)</f>
        <v>9.05</v>
      </c>
      <c r="E7411" s="98"/>
      <c r="F7411" s="98"/>
    </row>
    <row r="7412" ht="11.25" customHeight="1">
      <c r="A7412" s="95" t="s">
        <v>14981</v>
      </c>
      <c r="B7412" s="96" t="s">
        <v>14982</v>
      </c>
      <c r="C7412" s="95" t="s">
        <v>361</v>
      </c>
      <c r="D7412" s="97">
        <f>VLOOKUP(A7412,emop0321!D:E,2,0)</f>
        <v>12.98</v>
      </c>
      <c r="E7412" s="98"/>
      <c r="F7412" s="98"/>
    </row>
    <row r="7413" ht="11.25" customHeight="1">
      <c r="A7413" s="95" t="s">
        <v>14983</v>
      </c>
      <c r="B7413" s="96" t="s">
        <v>14984</v>
      </c>
      <c r="C7413" s="95" t="s">
        <v>361</v>
      </c>
      <c r="D7413" s="97">
        <f>VLOOKUP(A7413,emop0321!D:E,2,0)</f>
        <v>19.06</v>
      </c>
      <c r="E7413" s="98"/>
      <c r="F7413" s="98"/>
    </row>
    <row r="7414" ht="11.25" customHeight="1">
      <c r="A7414" s="95" t="s">
        <v>14985</v>
      </c>
      <c r="B7414" s="96" t="s">
        <v>14986</v>
      </c>
      <c r="C7414" s="95" t="s">
        <v>361</v>
      </c>
      <c r="D7414" s="97">
        <f>VLOOKUP(A7414,emop0321!D:E,2,0)</f>
        <v>26.59</v>
      </c>
      <c r="E7414" s="98"/>
      <c r="F7414" s="98"/>
    </row>
    <row r="7415" ht="11.25" customHeight="1">
      <c r="A7415" s="95" t="s">
        <v>14987</v>
      </c>
      <c r="B7415" s="96" t="s">
        <v>14988</v>
      </c>
      <c r="C7415" s="95" t="s">
        <v>361</v>
      </c>
      <c r="D7415" s="97">
        <f>VLOOKUP(A7415,emop0321!D:E,2,0)</f>
        <v>40.86</v>
      </c>
      <c r="E7415" s="98"/>
      <c r="F7415" s="98"/>
    </row>
    <row r="7416" ht="11.25" customHeight="1">
      <c r="A7416" s="95" t="s">
        <v>14989</v>
      </c>
      <c r="B7416" s="96" t="s">
        <v>14990</v>
      </c>
      <c r="C7416" s="95" t="s">
        <v>361</v>
      </c>
      <c r="D7416" s="97">
        <f>VLOOKUP(A7416,emop0321!D:E,2,0)</f>
        <v>57.44</v>
      </c>
      <c r="E7416" s="98"/>
      <c r="F7416" s="98"/>
    </row>
    <row r="7417" ht="11.25" customHeight="1">
      <c r="A7417" s="95" t="s">
        <v>14991</v>
      </c>
      <c r="B7417" s="96" t="s">
        <v>14992</v>
      </c>
      <c r="C7417" s="95" t="s">
        <v>361</v>
      </c>
      <c r="D7417" s="97">
        <f>VLOOKUP(A7417,emop0321!D:E,2,0)</f>
        <v>73.55</v>
      </c>
      <c r="E7417" s="98"/>
      <c r="F7417" s="98"/>
    </row>
    <row r="7418" ht="11.25" customHeight="1">
      <c r="A7418" s="95" t="s">
        <v>14993</v>
      </c>
      <c r="B7418" s="96" t="s">
        <v>14994</v>
      </c>
      <c r="C7418" s="95" t="s">
        <v>361</v>
      </c>
      <c r="D7418" s="97">
        <f>VLOOKUP(A7418,emop0321!D:E,2,0)</f>
        <v>93.04</v>
      </c>
      <c r="E7418" s="98"/>
      <c r="F7418" s="98"/>
    </row>
    <row r="7419" ht="11.25" customHeight="1">
      <c r="A7419" s="95" t="s">
        <v>14995</v>
      </c>
      <c r="B7419" s="96" t="s">
        <v>14996</v>
      </c>
      <c r="C7419" s="95" t="s">
        <v>361</v>
      </c>
      <c r="D7419" s="97">
        <f>VLOOKUP(A7419,emop0321!D:E,2,0)</f>
        <v>112.72</v>
      </c>
      <c r="E7419" s="98"/>
      <c r="F7419" s="98"/>
    </row>
    <row r="7420" ht="11.25" customHeight="1">
      <c r="A7420" s="95" t="s">
        <v>14997</v>
      </c>
      <c r="B7420" s="96" t="s">
        <v>14998</v>
      </c>
      <c r="C7420" s="95" t="s">
        <v>361</v>
      </c>
      <c r="D7420" s="97">
        <f>VLOOKUP(A7420,emop0321!D:E,2,0)</f>
        <v>136.66</v>
      </c>
      <c r="E7420" s="98"/>
      <c r="F7420" s="98"/>
    </row>
    <row r="7421" ht="11.25" customHeight="1">
      <c r="A7421" s="95" t="s">
        <v>14999</v>
      </c>
      <c r="B7421" s="96" t="s">
        <v>15000</v>
      </c>
      <c r="C7421" s="95" t="s">
        <v>361</v>
      </c>
      <c r="D7421" s="97">
        <f>VLOOKUP(A7421,emop0321!D:E,2,0)</f>
        <v>177.17</v>
      </c>
      <c r="E7421" s="98"/>
      <c r="F7421" s="98"/>
    </row>
    <row r="7422" ht="11.25" customHeight="1">
      <c r="A7422" s="95" t="s">
        <v>15001</v>
      </c>
      <c r="B7422" s="96" t="s">
        <v>15002</v>
      </c>
      <c r="C7422" s="95" t="s">
        <v>361</v>
      </c>
      <c r="D7422" s="97">
        <f>VLOOKUP(A7422,emop0321!D:E,2,0)</f>
        <v>183.97</v>
      </c>
      <c r="E7422" s="98"/>
      <c r="F7422" s="98"/>
    </row>
    <row r="7423" ht="11.25" customHeight="1">
      <c r="A7423" s="95" t="s">
        <v>15003</v>
      </c>
      <c r="B7423" s="96" t="s">
        <v>15004</v>
      </c>
      <c r="C7423" s="95" t="s">
        <v>361</v>
      </c>
      <c r="D7423" s="97">
        <f>VLOOKUP(A7423,emop0321!D:E,2,0)</f>
        <v>5.39</v>
      </c>
      <c r="E7423" s="98"/>
      <c r="F7423" s="98"/>
    </row>
    <row r="7424" ht="11.25" customHeight="1">
      <c r="A7424" s="95" t="s">
        <v>15005</v>
      </c>
      <c r="B7424" s="96" t="s">
        <v>15006</v>
      </c>
      <c r="C7424" s="95" t="s">
        <v>361</v>
      </c>
      <c r="D7424" s="97">
        <f>VLOOKUP(A7424,emop0321!D:E,2,0)</f>
        <v>7.09</v>
      </c>
      <c r="E7424" s="98"/>
      <c r="F7424" s="98"/>
    </row>
    <row r="7425" ht="11.25" customHeight="1">
      <c r="A7425" s="95" t="s">
        <v>15007</v>
      </c>
      <c r="B7425" s="96" t="s">
        <v>15008</v>
      </c>
      <c r="C7425" s="95" t="s">
        <v>361</v>
      </c>
      <c r="D7425" s="97">
        <f>VLOOKUP(A7425,emop0321!D:E,2,0)</f>
        <v>8.92</v>
      </c>
      <c r="E7425" s="98"/>
      <c r="F7425" s="98"/>
    </row>
    <row r="7426" ht="11.25" customHeight="1">
      <c r="A7426" s="95" t="s">
        <v>15009</v>
      </c>
      <c r="B7426" s="96" t="s">
        <v>15010</v>
      </c>
      <c r="C7426" s="95" t="s">
        <v>361</v>
      </c>
      <c r="D7426" s="97">
        <f>VLOOKUP(A7426,emop0321!D:E,2,0)</f>
        <v>11.86</v>
      </c>
      <c r="E7426" s="98"/>
      <c r="F7426" s="98"/>
    </row>
    <row r="7427" ht="11.25" customHeight="1">
      <c r="A7427" s="95" t="s">
        <v>15011</v>
      </c>
      <c r="B7427" s="96" t="s">
        <v>15012</v>
      </c>
      <c r="C7427" s="95" t="s">
        <v>361</v>
      </c>
      <c r="D7427" s="97">
        <f>VLOOKUP(A7427,emop0321!D:E,2,0)</f>
        <v>18.94</v>
      </c>
      <c r="E7427" s="98"/>
      <c r="F7427" s="98"/>
    </row>
    <row r="7428" ht="11.25" customHeight="1">
      <c r="A7428" s="95" t="s">
        <v>15013</v>
      </c>
      <c r="B7428" s="96" t="s">
        <v>15014</v>
      </c>
      <c r="C7428" s="95" t="s">
        <v>361</v>
      </c>
      <c r="D7428" s="97">
        <f>VLOOKUP(A7428,emop0321!D:E,2,0)</f>
        <v>27.76</v>
      </c>
      <c r="E7428" s="98"/>
      <c r="F7428" s="98"/>
    </row>
    <row r="7429" ht="11.25" customHeight="1">
      <c r="A7429" s="95" t="s">
        <v>15015</v>
      </c>
      <c r="B7429" s="96" t="s">
        <v>15016</v>
      </c>
      <c r="C7429" s="95" t="s">
        <v>361</v>
      </c>
      <c r="D7429" s="97">
        <f>VLOOKUP(A7429,emop0321!D:E,2,0)</f>
        <v>44.48</v>
      </c>
      <c r="E7429" s="98"/>
      <c r="F7429" s="98"/>
    </row>
    <row r="7430" ht="11.25" customHeight="1">
      <c r="A7430" s="95" t="s">
        <v>15017</v>
      </c>
      <c r="B7430" s="96" t="s">
        <v>15018</v>
      </c>
      <c r="C7430" s="95" t="s">
        <v>361</v>
      </c>
      <c r="D7430" s="97">
        <f>VLOOKUP(A7430,emop0321!D:E,2,0)</f>
        <v>65.08</v>
      </c>
      <c r="E7430" s="98"/>
      <c r="F7430" s="98"/>
    </row>
    <row r="7431" ht="11.25" customHeight="1">
      <c r="A7431" s="95" t="s">
        <v>15019</v>
      </c>
      <c r="B7431" s="96" t="s">
        <v>15020</v>
      </c>
      <c r="C7431" s="95" t="s">
        <v>361</v>
      </c>
      <c r="D7431" s="97">
        <f>VLOOKUP(A7431,emop0321!D:E,2,0)</f>
        <v>2.78</v>
      </c>
      <c r="E7431" s="98"/>
      <c r="F7431" s="98"/>
    </row>
    <row r="7432" ht="11.25" customHeight="1">
      <c r="A7432" s="95" t="s">
        <v>15021</v>
      </c>
      <c r="B7432" s="96" t="s">
        <v>15022</v>
      </c>
      <c r="C7432" s="95" t="s">
        <v>361</v>
      </c>
      <c r="D7432" s="97">
        <f>VLOOKUP(A7432,emop0321!D:E,2,0)</f>
        <v>3.86</v>
      </c>
      <c r="E7432" s="98"/>
      <c r="F7432" s="98"/>
    </row>
    <row r="7433" ht="11.25" customHeight="1">
      <c r="A7433" s="95" t="s">
        <v>15023</v>
      </c>
      <c r="B7433" s="96" t="s">
        <v>15024</v>
      </c>
      <c r="C7433" s="95" t="s">
        <v>361</v>
      </c>
      <c r="D7433" s="97">
        <f>VLOOKUP(A7433,emop0321!D:E,2,0)</f>
        <v>5.15</v>
      </c>
      <c r="E7433" s="98"/>
      <c r="F7433" s="98"/>
    </row>
    <row r="7434" ht="11.25" customHeight="1">
      <c r="A7434" s="95" t="s">
        <v>15025</v>
      </c>
      <c r="B7434" s="96" t="s">
        <v>15026</v>
      </c>
      <c r="C7434" s="95" t="s">
        <v>361</v>
      </c>
      <c r="D7434" s="97">
        <f>VLOOKUP(A7434,emop0321!D:E,2,0)</f>
        <v>7.04</v>
      </c>
      <c r="E7434" s="98"/>
      <c r="F7434" s="98"/>
    </row>
    <row r="7435" ht="11.25" customHeight="1">
      <c r="A7435" s="95" t="s">
        <v>15027</v>
      </c>
      <c r="B7435" s="96" t="s">
        <v>15028</v>
      </c>
      <c r="C7435" s="95" t="s">
        <v>361</v>
      </c>
      <c r="D7435" s="97">
        <f>VLOOKUP(A7435,emop0321!D:E,2,0)</f>
        <v>9.2</v>
      </c>
      <c r="E7435" s="98"/>
      <c r="F7435" s="98"/>
    </row>
    <row r="7436" ht="11.25" customHeight="1">
      <c r="A7436" s="95" t="s">
        <v>15029</v>
      </c>
      <c r="B7436" s="96" t="s">
        <v>15030</v>
      </c>
      <c r="C7436" s="95" t="s">
        <v>361</v>
      </c>
      <c r="D7436" s="97">
        <f>VLOOKUP(A7436,emop0321!D:E,2,0)</f>
        <v>13.65</v>
      </c>
      <c r="E7436" s="98"/>
      <c r="F7436" s="98"/>
    </row>
    <row r="7437" ht="11.25" customHeight="1">
      <c r="A7437" s="95" t="s">
        <v>15031</v>
      </c>
      <c r="B7437" s="96" t="s">
        <v>15032</v>
      </c>
      <c r="C7437" s="95" t="s">
        <v>361</v>
      </c>
      <c r="D7437" s="97">
        <f>VLOOKUP(A7437,emop0321!D:E,2,0)</f>
        <v>20.01</v>
      </c>
      <c r="E7437" s="98"/>
      <c r="F7437" s="98"/>
    </row>
    <row r="7438" ht="11.25" customHeight="1">
      <c r="A7438" s="95" t="s">
        <v>15033</v>
      </c>
      <c r="B7438" s="96" t="s">
        <v>15034</v>
      </c>
      <c r="C7438" s="95" t="s">
        <v>361</v>
      </c>
      <c r="D7438" s="97">
        <f>VLOOKUP(A7438,emop0321!D:E,2,0)</f>
        <v>28.04</v>
      </c>
      <c r="E7438" s="98"/>
      <c r="F7438" s="98"/>
    </row>
    <row r="7439" ht="11.25" customHeight="1">
      <c r="A7439" s="95" t="s">
        <v>15035</v>
      </c>
      <c r="B7439" s="96" t="s">
        <v>15036</v>
      </c>
      <c r="C7439" s="95" t="s">
        <v>361</v>
      </c>
      <c r="D7439" s="97">
        <f>VLOOKUP(A7439,emop0321!D:E,2,0)</f>
        <v>39.37</v>
      </c>
      <c r="E7439" s="98"/>
      <c r="F7439" s="98"/>
    </row>
    <row r="7440" ht="11.25" customHeight="1">
      <c r="A7440" s="95" t="s">
        <v>15037</v>
      </c>
      <c r="B7440" s="96" t="s">
        <v>15038</v>
      </c>
      <c r="C7440" s="95" t="s">
        <v>361</v>
      </c>
      <c r="D7440" s="97">
        <f>VLOOKUP(A7440,emop0321!D:E,2,0)</f>
        <v>54.01</v>
      </c>
      <c r="E7440" s="98"/>
      <c r="F7440" s="98"/>
    </row>
    <row r="7441" ht="11.25" customHeight="1">
      <c r="A7441" s="95" t="s">
        <v>15039</v>
      </c>
      <c r="B7441" s="96" t="s">
        <v>15040</v>
      </c>
      <c r="C7441" s="95" t="s">
        <v>361</v>
      </c>
      <c r="D7441" s="97">
        <f>VLOOKUP(A7441,emop0321!D:E,2,0)</f>
        <v>70.71</v>
      </c>
      <c r="E7441" s="98"/>
      <c r="F7441" s="98"/>
    </row>
    <row r="7442" ht="11.25" customHeight="1">
      <c r="A7442" s="95" t="s">
        <v>15041</v>
      </c>
      <c r="B7442" s="96" t="s">
        <v>15042</v>
      </c>
      <c r="C7442" s="95" t="s">
        <v>361</v>
      </c>
      <c r="D7442" s="97">
        <f>VLOOKUP(A7442,emop0321!D:E,2,0)</f>
        <v>92.02</v>
      </c>
      <c r="E7442" s="98"/>
      <c r="F7442" s="98"/>
    </row>
    <row r="7443" ht="11.25" customHeight="1">
      <c r="A7443" s="95" t="s">
        <v>15043</v>
      </c>
      <c r="B7443" s="96" t="s">
        <v>15044</v>
      </c>
      <c r="C7443" s="95" t="s">
        <v>361</v>
      </c>
      <c r="D7443" s="97">
        <f>VLOOKUP(A7443,emop0321!D:E,2,0)</f>
        <v>112.18</v>
      </c>
      <c r="E7443" s="98"/>
      <c r="F7443" s="98"/>
    </row>
    <row r="7444" ht="11.25" customHeight="1">
      <c r="A7444" s="95" t="s">
        <v>15045</v>
      </c>
      <c r="B7444" s="96" t="s">
        <v>15046</v>
      </c>
      <c r="C7444" s="95" t="s">
        <v>361</v>
      </c>
      <c r="D7444" s="97">
        <f>VLOOKUP(A7444,emop0321!D:E,2,0)</f>
        <v>134.44</v>
      </c>
      <c r="E7444" s="98"/>
      <c r="F7444" s="98"/>
    </row>
    <row r="7445" ht="11.25" customHeight="1">
      <c r="A7445" s="95" t="s">
        <v>15047</v>
      </c>
      <c r="B7445" s="96" t="s">
        <v>15048</v>
      </c>
      <c r="C7445" s="95" t="s">
        <v>361</v>
      </c>
      <c r="D7445" s="97">
        <f>VLOOKUP(A7445,emop0321!D:E,2,0)</f>
        <v>177.92</v>
      </c>
      <c r="E7445" s="98"/>
      <c r="F7445" s="98"/>
    </row>
    <row r="7446" ht="11.25" customHeight="1">
      <c r="A7446" s="95" t="s">
        <v>15049</v>
      </c>
      <c r="B7446" s="96" t="s">
        <v>15050</v>
      </c>
      <c r="C7446" s="95" t="s">
        <v>361</v>
      </c>
      <c r="D7446" s="97">
        <f>VLOOKUP(A7446,emop0321!D:E,2,0)</f>
        <v>2.73</v>
      </c>
      <c r="E7446" s="98"/>
      <c r="F7446" s="98"/>
    </row>
    <row r="7447" ht="11.25" customHeight="1">
      <c r="A7447" s="95" t="s">
        <v>15051</v>
      </c>
      <c r="B7447" s="96" t="s">
        <v>15052</v>
      </c>
      <c r="C7447" s="95" t="s">
        <v>361</v>
      </c>
      <c r="D7447" s="97">
        <f>VLOOKUP(A7447,emop0321!D:E,2,0)</f>
        <v>3.76</v>
      </c>
      <c r="E7447" s="98"/>
      <c r="F7447" s="98"/>
    </row>
    <row r="7448" ht="11.25" customHeight="1">
      <c r="A7448" s="95" t="s">
        <v>15053</v>
      </c>
      <c r="B7448" s="96" t="s">
        <v>15054</v>
      </c>
      <c r="C7448" s="95" t="s">
        <v>361</v>
      </c>
      <c r="D7448" s="97">
        <f>VLOOKUP(A7448,emop0321!D:E,2,0)</f>
        <v>5.05</v>
      </c>
      <c r="E7448" s="98"/>
      <c r="F7448" s="98"/>
    </row>
    <row r="7449" ht="11.25" customHeight="1">
      <c r="A7449" s="95" t="s">
        <v>15055</v>
      </c>
      <c r="B7449" s="96" t="s">
        <v>15056</v>
      </c>
      <c r="C7449" s="95" t="s">
        <v>361</v>
      </c>
      <c r="D7449" s="97">
        <f>VLOOKUP(A7449,emop0321!D:E,2,0)</f>
        <v>6.6</v>
      </c>
      <c r="E7449" s="98"/>
      <c r="F7449" s="98"/>
    </row>
    <row r="7450" ht="11.25" customHeight="1">
      <c r="A7450" s="95" t="s">
        <v>15057</v>
      </c>
      <c r="B7450" s="96" t="s">
        <v>15058</v>
      </c>
      <c r="C7450" s="95" t="s">
        <v>361</v>
      </c>
      <c r="D7450" s="97">
        <f>VLOOKUP(A7450,emop0321!D:E,2,0)</f>
        <v>9.39</v>
      </c>
      <c r="E7450" s="98"/>
      <c r="F7450" s="98"/>
    </row>
    <row r="7451" ht="11.25" customHeight="1">
      <c r="A7451" s="95" t="s">
        <v>15059</v>
      </c>
      <c r="B7451" s="96" t="s">
        <v>15060</v>
      </c>
      <c r="C7451" s="95" t="s">
        <v>361</v>
      </c>
      <c r="D7451" s="97">
        <f>VLOOKUP(A7451,emop0321!D:E,2,0)</f>
        <v>13.34</v>
      </c>
      <c r="E7451" s="98"/>
      <c r="F7451" s="98"/>
    </row>
    <row r="7452" ht="11.25" customHeight="1">
      <c r="A7452" s="95" t="s">
        <v>15061</v>
      </c>
      <c r="B7452" s="96" t="s">
        <v>15062</v>
      </c>
      <c r="C7452" s="95" t="s">
        <v>361</v>
      </c>
      <c r="D7452" s="97">
        <f>VLOOKUP(A7452,emop0321!D:E,2,0)</f>
        <v>19.56</v>
      </c>
      <c r="E7452" s="98"/>
      <c r="F7452" s="98"/>
    </row>
    <row r="7453" ht="11.25" customHeight="1">
      <c r="A7453" s="95" t="s">
        <v>15063</v>
      </c>
      <c r="B7453" s="96" t="s">
        <v>15064</v>
      </c>
      <c r="C7453" s="95" t="s">
        <v>361</v>
      </c>
      <c r="D7453" s="97">
        <f>VLOOKUP(A7453,emop0321!D:E,2,0)</f>
        <v>27.46</v>
      </c>
      <c r="E7453" s="98"/>
      <c r="F7453" s="98"/>
    </row>
    <row r="7454" ht="11.25" customHeight="1">
      <c r="A7454" s="95" t="s">
        <v>15065</v>
      </c>
      <c r="B7454" s="96" t="s">
        <v>15066</v>
      </c>
      <c r="C7454" s="95" t="s">
        <v>361</v>
      </c>
      <c r="D7454" s="97">
        <f>VLOOKUP(A7454,emop0321!D:E,2,0)</f>
        <v>38.57</v>
      </c>
      <c r="E7454" s="98"/>
      <c r="F7454" s="98"/>
    </row>
    <row r="7455" ht="11.25" customHeight="1">
      <c r="A7455" s="95" t="s">
        <v>15067</v>
      </c>
      <c r="B7455" s="96" t="s">
        <v>15068</v>
      </c>
      <c r="C7455" s="95" t="s">
        <v>361</v>
      </c>
      <c r="D7455" s="97">
        <f>VLOOKUP(A7455,emop0321!D:E,2,0)</f>
        <v>54.07</v>
      </c>
      <c r="E7455" s="98"/>
      <c r="F7455" s="98"/>
    </row>
    <row r="7456" ht="11.25" customHeight="1">
      <c r="A7456" s="95" t="s">
        <v>15069</v>
      </c>
      <c r="B7456" s="96" t="s">
        <v>15070</v>
      </c>
      <c r="C7456" s="95" t="s">
        <v>361</v>
      </c>
      <c r="D7456" s="97">
        <f>VLOOKUP(A7456,emop0321!D:E,2,0)</f>
        <v>70.22</v>
      </c>
      <c r="E7456" s="98"/>
      <c r="F7456" s="98"/>
    </row>
    <row r="7457" ht="11.25" customHeight="1">
      <c r="A7457" s="95" t="s">
        <v>15071</v>
      </c>
      <c r="B7457" s="96" t="s">
        <v>15072</v>
      </c>
      <c r="C7457" s="95" t="s">
        <v>361</v>
      </c>
      <c r="D7457" s="97">
        <f>VLOOKUP(A7457,emop0321!D:E,2,0)</f>
        <v>87.26</v>
      </c>
      <c r="E7457" s="98"/>
      <c r="F7457" s="98"/>
    </row>
    <row r="7458" ht="11.25" customHeight="1">
      <c r="A7458" s="95" t="s">
        <v>15073</v>
      </c>
      <c r="B7458" s="96" t="s">
        <v>15074</v>
      </c>
      <c r="C7458" s="95" t="s">
        <v>361</v>
      </c>
      <c r="D7458" s="97">
        <f>VLOOKUP(A7458,emop0321!D:E,2,0)</f>
        <v>108.36</v>
      </c>
      <c r="E7458" s="98"/>
      <c r="F7458" s="98"/>
    </row>
    <row r="7459" ht="11.25" customHeight="1">
      <c r="A7459" s="95" t="s">
        <v>15075</v>
      </c>
      <c r="B7459" s="96" t="s">
        <v>15076</v>
      </c>
      <c r="C7459" s="95" t="s">
        <v>361</v>
      </c>
      <c r="D7459" s="97">
        <f>VLOOKUP(A7459,emop0321!D:E,2,0)</f>
        <v>126.73</v>
      </c>
      <c r="E7459" s="98"/>
      <c r="F7459" s="98"/>
    </row>
    <row r="7460" ht="11.25" customHeight="1">
      <c r="A7460" s="95" t="s">
        <v>15077</v>
      </c>
      <c r="B7460" s="96" t="s">
        <v>15078</v>
      </c>
      <c r="C7460" s="95" t="s">
        <v>361</v>
      </c>
      <c r="D7460" s="97">
        <f>VLOOKUP(A7460,emop0321!D:E,2,0)</f>
        <v>168.11</v>
      </c>
      <c r="E7460" s="98"/>
      <c r="F7460" s="98"/>
    </row>
    <row r="7461" ht="11.25" customHeight="1">
      <c r="A7461" s="95" t="s">
        <v>15079</v>
      </c>
      <c r="B7461" s="96" t="s">
        <v>15080</v>
      </c>
      <c r="C7461" s="95" t="s">
        <v>361</v>
      </c>
      <c r="D7461" s="97">
        <f>VLOOKUP(A7461,emop0321!D:E,2,0)</f>
        <v>211.94</v>
      </c>
      <c r="E7461" s="98"/>
      <c r="F7461" s="98"/>
    </row>
    <row r="7462" ht="11.25" customHeight="1">
      <c r="A7462" s="95" t="s">
        <v>15081</v>
      </c>
      <c r="B7462" s="96" t="s">
        <v>15082</v>
      </c>
      <c r="C7462" s="95" t="s">
        <v>361</v>
      </c>
      <c r="D7462" s="97">
        <f>VLOOKUP(A7462,emop0321!D:E,2,0)</f>
        <v>3.92</v>
      </c>
      <c r="E7462" s="98"/>
      <c r="F7462" s="98"/>
    </row>
    <row r="7463" ht="11.25" customHeight="1">
      <c r="A7463" s="95" t="s">
        <v>15083</v>
      </c>
      <c r="B7463" s="96" t="s">
        <v>15084</v>
      </c>
      <c r="C7463" s="95" t="s">
        <v>361</v>
      </c>
      <c r="D7463" s="97">
        <f>VLOOKUP(A7463,emop0321!D:E,2,0)</f>
        <v>5.6</v>
      </c>
      <c r="E7463" s="98"/>
      <c r="F7463" s="98"/>
    </row>
    <row r="7464" ht="11.25" customHeight="1">
      <c r="A7464" s="95" t="s">
        <v>15085</v>
      </c>
      <c r="B7464" s="96" t="s">
        <v>15086</v>
      </c>
      <c r="C7464" s="95" t="s">
        <v>361</v>
      </c>
      <c r="D7464" s="97">
        <f>VLOOKUP(A7464,emop0321!D:E,2,0)</f>
        <v>8.6</v>
      </c>
      <c r="E7464" s="98"/>
      <c r="F7464" s="98"/>
    </row>
    <row r="7465" ht="11.25" customHeight="1">
      <c r="A7465" s="95" t="s">
        <v>15087</v>
      </c>
      <c r="B7465" s="96" t="s">
        <v>15088</v>
      </c>
      <c r="C7465" s="95" t="s">
        <v>361</v>
      </c>
      <c r="D7465" s="97">
        <f>VLOOKUP(A7465,emop0321!D:E,2,0)</f>
        <v>3.11</v>
      </c>
      <c r="E7465" s="98"/>
      <c r="F7465" s="98"/>
    </row>
    <row r="7466" ht="11.25" customHeight="1">
      <c r="A7466" s="95" t="s">
        <v>15089</v>
      </c>
      <c r="B7466" s="96" t="s">
        <v>15090</v>
      </c>
      <c r="C7466" s="95" t="s">
        <v>361</v>
      </c>
      <c r="D7466" s="97">
        <f>VLOOKUP(A7466,emop0321!D:E,2,0)</f>
        <v>3.63</v>
      </c>
      <c r="E7466" s="98"/>
      <c r="F7466" s="98"/>
    </row>
    <row r="7467" ht="11.25" customHeight="1">
      <c r="A7467" s="95" t="s">
        <v>15091</v>
      </c>
      <c r="B7467" s="96" t="s">
        <v>15092</v>
      </c>
      <c r="C7467" s="95" t="s">
        <v>361</v>
      </c>
      <c r="D7467" s="97">
        <f>VLOOKUP(A7467,emop0321!D:E,2,0)</f>
        <v>38.58</v>
      </c>
      <c r="E7467" s="98"/>
      <c r="F7467" s="98"/>
    </row>
    <row r="7468" ht="11.25" customHeight="1">
      <c r="A7468" s="95" t="s">
        <v>15093</v>
      </c>
      <c r="B7468" s="96" t="s">
        <v>15094</v>
      </c>
      <c r="C7468" s="95" t="s">
        <v>361</v>
      </c>
      <c r="D7468" s="97">
        <f>VLOOKUP(A7468,emop0321!D:E,2,0)</f>
        <v>48.55</v>
      </c>
      <c r="E7468" s="98"/>
      <c r="F7468" s="98"/>
    </row>
    <row r="7469" ht="11.25" customHeight="1">
      <c r="A7469" s="95" t="s">
        <v>15095</v>
      </c>
      <c r="B7469" s="96" t="s">
        <v>15096</v>
      </c>
      <c r="C7469" s="95" t="s">
        <v>361</v>
      </c>
      <c r="D7469" s="97">
        <f>VLOOKUP(A7469,emop0321!D:E,2,0)</f>
        <v>62.8</v>
      </c>
      <c r="E7469" s="98"/>
      <c r="F7469" s="98"/>
    </row>
    <row r="7470" ht="11.25" customHeight="1">
      <c r="A7470" s="95" t="s">
        <v>15097</v>
      </c>
      <c r="B7470" s="96" t="s">
        <v>15098</v>
      </c>
      <c r="C7470" s="95" t="s">
        <v>361</v>
      </c>
      <c r="D7470" s="97">
        <f>VLOOKUP(A7470,emop0321!D:E,2,0)</f>
        <v>83.24</v>
      </c>
      <c r="E7470" s="98"/>
      <c r="F7470" s="98"/>
    </row>
    <row r="7471" ht="11.25" customHeight="1">
      <c r="A7471" s="95" t="s">
        <v>15099</v>
      </c>
      <c r="B7471" s="96" t="s">
        <v>15100</v>
      </c>
      <c r="C7471" s="95" t="s">
        <v>361</v>
      </c>
      <c r="D7471" s="97">
        <f>VLOOKUP(A7471,emop0321!D:E,2,0)</f>
        <v>22.4</v>
      </c>
      <c r="E7471" s="98"/>
      <c r="F7471" s="98"/>
    </row>
    <row r="7472" ht="11.25" customHeight="1">
      <c r="A7472" s="95" t="s">
        <v>15101</v>
      </c>
      <c r="B7472" s="96" t="s">
        <v>15102</v>
      </c>
      <c r="C7472" s="95" t="s">
        <v>361</v>
      </c>
      <c r="D7472" s="97">
        <f>VLOOKUP(A7472,emop0321!D:E,2,0)</f>
        <v>28.22</v>
      </c>
      <c r="E7472" s="98"/>
      <c r="F7472" s="98"/>
    </row>
    <row r="7473" ht="11.25" customHeight="1">
      <c r="A7473" s="95" t="s">
        <v>15103</v>
      </c>
      <c r="B7473" s="96" t="s">
        <v>15104</v>
      </c>
      <c r="C7473" s="95" t="s">
        <v>361</v>
      </c>
      <c r="D7473" s="97">
        <f>VLOOKUP(A7473,emop0321!D:E,2,0)</f>
        <v>34.38</v>
      </c>
      <c r="E7473" s="98"/>
      <c r="F7473" s="98"/>
    </row>
    <row r="7474" ht="11.25" customHeight="1">
      <c r="A7474" s="95" t="s">
        <v>15105</v>
      </c>
      <c r="B7474" s="96" t="s">
        <v>15106</v>
      </c>
      <c r="C7474" s="95" t="s">
        <v>361</v>
      </c>
      <c r="D7474" s="97">
        <f>VLOOKUP(A7474,emop0321!D:E,2,0)</f>
        <v>41.21</v>
      </c>
      <c r="E7474" s="98"/>
      <c r="F7474" s="98"/>
    </row>
    <row r="7475" ht="11.25" customHeight="1">
      <c r="A7475" s="95" t="s">
        <v>15107</v>
      </c>
      <c r="B7475" s="96" t="s">
        <v>15108</v>
      </c>
      <c r="C7475" s="95" t="s">
        <v>361</v>
      </c>
      <c r="D7475" s="97">
        <f>VLOOKUP(A7475,emop0321!D:E,2,0)</f>
        <v>0.95</v>
      </c>
      <c r="E7475" s="98"/>
      <c r="F7475" s="98"/>
    </row>
    <row r="7476" ht="11.25" customHeight="1">
      <c r="A7476" s="95" t="s">
        <v>15109</v>
      </c>
      <c r="B7476" s="96" t="s">
        <v>15110</v>
      </c>
      <c r="C7476" s="95" t="s">
        <v>361</v>
      </c>
      <c r="D7476" s="97">
        <f>VLOOKUP(A7476,emop0321!D:E,2,0)</f>
        <v>1.37</v>
      </c>
      <c r="E7476" s="98"/>
      <c r="F7476" s="98"/>
    </row>
    <row r="7477" ht="11.25" customHeight="1">
      <c r="A7477" s="95" t="s">
        <v>15111</v>
      </c>
      <c r="B7477" s="96" t="s">
        <v>15112</v>
      </c>
      <c r="C7477" s="95" t="s">
        <v>361</v>
      </c>
      <c r="D7477" s="97">
        <f>VLOOKUP(A7477,emop0321!D:E,2,0)</f>
        <v>2.1</v>
      </c>
      <c r="E7477" s="98"/>
      <c r="F7477" s="98"/>
    </row>
    <row r="7478" ht="11.25" customHeight="1">
      <c r="A7478" s="95" t="s">
        <v>15113</v>
      </c>
      <c r="B7478" s="96" t="s">
        <v>15114</v>
      </c>
      <c r="C7478" s="95" t="s">
        <v>361</v>
      </c>
      <c r="D7478" s="97">
        <f>VLOOKUP(A7478,emop0321!D:E,2,0)</f>
        <v>3.19</v>
      </c>
      <c r="E7478" s="98"/>
      <c r="F7478" s="98"/>
    </row>
    <row r="7479" ht="11.25" customHeight="1">
      <c r="A7479" s="95" t="s">
        <v>15115</v>
      </c>
      <c r="B7479" s="96" t="s">
        <v>15116</v>
      </c>
      <c r="C7479" s="95" t="s">
        <v>361</v>
      </c>
      <c r="D7479" s="97">
        <f>VLOOKUP(A7479,emop0321!D:E,2,0)</f>
        <v>4.89</v>
      </c>
      <c r="E7479" s="98"/>
      <c r="F7479" s="98"/>
    </row>
    <row r="7480" ht="11.25" customHeight="1">
      <c r="A7480" s="95" t="s">
        <v>15117</v>
      </c>
      <c r="B7480" s="96" t="s">
        <v>15118</v>
      </c>
      <c r="C7480" s="95" t="s">
        <v>361</v>
      </c>
      <c r="D7480" s="97">
        <f>VLOOKUP(A7480,emop0321!D:E,2,0)</f>
        <v>7.62</v>
      </c>
      <c r="E7480" s="98"/>
      <c r="F7480" s="98"/>
    </row>
    <row r="7481" ht="11.25" customHeight="1">
      <c r="A7481" s="95" t="s">
        <v>15119</v>
      </c>
      <c r="B7481" s="96" t="s">
        <v>15120</v>
      </c>
      <c r="C7481" s="95" t="s">
        <v>361</v>
      </c>
      <c r="D7481" s="97">
        <f>VLOOKUP(A7481,emop0321!D:E,2,0)</f>
        <v>12.24</v>
      </c>
      <c r="E7481" s="98"/>
      <c r="F7481" s="98"/>
    </row>
    <row r="7482" ht="11.25" customHeight="1">
      <c r="A7482" s="95" t="s">
        <v>15121</v>
      </c>
      <c r="B7482" s="96" t="s">
        <v>15122</v>
      </c>
      <c r="C7482" s="95" t="s">
        <v>361</v>
      </c>
      <c r="D7482" s="97">
        <f>VLOOKUP(A7482,emop0321!D:E,2,0)</f>
        <v>19.75</v>
      </c>
      <c r="E7482" s="98"/>
      <c r="F7482" s="98"/>
    </row>
    <row r="7483" ht="11.25" customHeight="1">
      <c r="A7483" s="95" t="s">
        <v>15123</v>
      </c>
      <c r="B7483" s="96" t="s">
        <v>15124</v>
      </c>
      <c r="C7483" s="95" t="s">
        <v>361</v>
      </c>
      <c r="D7483" s="97">
        <f>VLOOKUP(A7483,emop0321!D:E,2,0)</f>
        <v>26.58</v>
      </c>
      <c r="E7483" s="98"/>
      <c r="F7483" s="98"/>
    </row>
    <row r="7484" ht="11.25" customHeight="1">
      <c r="A7484" s="95" t="s">
        <v>15125</v>
      </c>
      <c r="B7484" s="96" t="s">
        <v>15126</v>
      </c>
      <c r="C7484" s="95" t="s">
        <v>361</v>
      </c>
      <c r="D7484" s="97">
        <f>VLOOKUP(A7484,emop0321!D:E,2,0)</f>
        <v>37.6</v>
      </c>
      <c r="E7484" s="98"/>
      <c r="F7484" s="98"/>
    </row>
    <row r="7485" ht="11.25" customHeight="1">
      <c r="A7485" s="95" t="s">
        <v>15127</v>
      </c>
      <c r="B7485" s="96" t="s">
        <v>15128</v>
      </c>
      <c r="C7485" s="95" t="s">
        <v>361</v>
      </c>
      <c r="D7485" s="97">
        <f>VLOOKUP(A7485,emop0321!D:E,2,0)</f>
        <v>49.77</v>
      </c>
      <c r="E7485" s="98"/>
      <c r="F7485" s="98"/>
    </row>
    <row r="7486" ht="11.25" customHeight="1">
      <c r="A7486" s="95" t="s">
        <v>15129</v>
      </c>
      <c r="B7486" s="96" t="s">
        <v>15130</v>
      </c>
      <c r="C7486" s="95" t="s">
        <v>361</v>
      </c>
      <c r="D7486" s="97">
        <f>VLOOKUP(A7486,emop0321!D:E,2,0)</f>
        <v>68.09</v>
      </c>
      <c r="E7486" s="98"/>
      <c r="F7486" s="98"/>
    </row>
    <row r="7487" ht="11.25" customHeight="1">
      <c r="A7487" s="95" t="s">
        <v>15131</v>
      </c>
      <c r="B7487" s="96" t="s">
        <v>15132</v>
      </c>
      <c r="C7487" s="95" t="s">
        <v>361</v>
      </c>
      <c r="D7487" s="97">
        <f>VLOOKUP(A7487,emop0321!D:E,2,0)</f>
        <v>1.11</v>
      </c>
      <c r="E7487" s="98"/>
      <c r="F7487" s="98"/>
    </row>
    <row r="7488" ht="11.25" customHeight="1">
      <c r="A7488" s="95" t="s">
        <v>15133</v>
      </c>
      <c r="B7488" s="96" t="s">
        <v>15134</v>
      </c>
      <c r="C7488" s="95" t="s">
        <v>361</v>
      </c>
      <c r="D7488" s="97">
        <f>VLOOKUP(A7488,emop0321!D:E,2,0)</f>
        <v>2.12</v>
      </c>
      <c r="E7488" s="98"/>
      <c r="F7488" s="98"/>
    </row>
    <row r="7489" ht="11.25" customHeight="1">
      <c r="A7489" s="95" t="s">
        <v>15135</v>
      </c>
      <c r="B7489" s="96" t="s">
        <v>15136</v>
      </c>
      <c r="C7489" s="95" t="s">
        <v>361</v>
      </c>
      <c r="D7489" s="97">
        <f>VLOOKUP(A7489,emop0321!D:E,2,0)</f>
        <v>9.03</v>
      </c>
      <c r="E7489" s="98"/>
      <c r="F7489" s="98"/>
    </row>
    <row r="7490" ht="11.25" customHeight="1">
      <c r="A7490" s="95" t="s">
        <v>15137</v>
      </c>
      <c r="B7490" s="96" t="s">
        <v>15138</v>
      </c>
      <c r="C7490" s="95" t="s">
        <v>361</v>
      </c>
      <c r="D7490" s="97">
        <f>VLOOKUP(A7490,emop0321!D:E,2,0)</f>
        <v>13.87</v>
      </c>
      <c r="E7490" s="98"/>
      <c r="F7490" s="98"/>
    </row>
    <row r="7491" ht="11.25" customHeight="1">
      <c r="A7491" s="95" t="s">
        <v>15139</v>
      </c>
      <c r="B7491" s="96" t="s">
        <v>15140</v>
      </c>
      <c r="C7491" s="95" t="s">
        <v>361</v>
      </c>
      <c r="D7491" s="97">
        <f>VLOOKUP(A7491,emop0321!D:E,2,0)</f>
        <v>19.26</v>
      </c>
      <c r="E7491" s="98"/>
      <c r="F7491" s="98"/>
    </row>
    <row r="7492" ht="11.25" customHeight="1">
      <c r="A7492" s="95" t="s">
        <v>15141</v>
      </c>
      <c r="B7492" s="96" t="s">
        <v>15142</v>
      </c>
      <c r="C7492" s="95" t="s">
        <v>361</v>
      </c>
      <c r="D7492" s="97">
        <f>VLOOKUP(A7492,emop0321!D:E,2,0)</f>
        <v>34.15</v>
      </c>
      <c r="E7492" s="98"/>
      <c r="F7492" s="98"/>
    </row>
    <row r="7493" ht="11.25" customHeight="1">
      <c r="A7493" s="95" t="s">
        <v>15143</v>
      </c>
      <c r="B7493" s="96" t="s">
        <v>15144</v>
      </c>
      <c r="C7493" s="95" t="s">
        <v>361</v>
      </c>
      <c r="D7493" s="97">
        <f>VLOOKUP(A7493,emop0321!D:E,2,0)</f>
        <v>54.92</v>
      </c>
      <c r="E7493" s="98"/>
      <c r="F7493" s="98"/>
    </row>
    <row r="7494" ht="11.25" customHeight="1">
      <c r="A7494" s="95" t="s">
        <v>15145</v>
      </c>
      <c r="B7494" s="96" t="s">
        <v>15146</v>
      </c>
      <c r="C7494" s="95" t="s">
        <v>361</v>
      </c>
      <c r="D7494" s="97">
        <f>VLOOKUP(A7494,emop0321!D:E,2,0)</f>
        <v>6.06</v>
      </c>
      <c r="E7494" s="98"/>
      <c r="F7494" s="98"/>
    </row>
    <row r="7495" ht="11.25" customHeight="1">
      <c r="A7495" s="95" t="s">
        <v>15147</v>
      </c>
      <c r="B7495" s="96" t="s">
        <v>15148</v>
      </c>
      <c r="C7495" s="95" t="s">
        <v>361</v>
      </c>
      <c r="D7495" s="97">
        <f>VLOOKUP(A7495,emop0321!D:E,2,0)</f>
        <v>9.88</v>
      </c>
      <c r="E7495" s="98"/>
      <c r="F7495" s="98"/>
    </row>
    <row r="7496" ht="11.25" customHeight="1">
      <c r="A7496" s="95" t="s">
        <v>15149</v>
      </c>
      <c r="B7496" s="96" t="s">
        <v>15150</v>
      </c>
      <c r="C7496" s="95" t="s">
        <v>361</v>
      </c>
      <c r="D7496" s="97">
        <f>VLOOKUP(A7496,emop0321!D:E,2,0)</f>
        <v>16.94</v>
      </c>
      <c r="E7496" s="98"/>
      <c r="F7496" s="98"/>
    </row>
    <row r="7497" ht="11.25" customHeight="1">
      <c r="A7497" s="95" t="s">
        <v>15151</v>
      </c>
      <c r="B7497" s="96" t="s">
        <v>15152</v>
      </c>
      <c r="C7497" s="95" t="s">
        <v>361</v>
      </c>
      <c r="D7497" s="97">
        <f>VLOOKUP(A7497,emop0321!D:E,2,0)</f>
        <v>28.69</v>
      </c>
      <c r="E7497" s="98"/>
      <c r="F7497" s="98"/>
    </row>
    <row r="7498" ht="11.25" customHeight="1">
      <c r="A7498" s="95" t="s">
        <v>15153</v>
      </c>
      <c r="B7498" s="96" t="s">
        <v>15154</v>
      </c>
      <c r="C7498" s="95" t="s">
        <v>361</v>
      </c>
      <c r="D7498" s="97">
        <f>VLOOKUP(A7498,emop0321!D:E,2,0)</f>
        <v>51.55</v>
      </c>
      <c r="E7498" s="98"/>
      <c r="F7498" s="98"/>
    </row>
    <row r="7499" ht="11.25" customHeight="1">
      <c r="A7499" s="95" t="s">
        <v>15155</v>
      </c>
      <c r="B7499" s="96" t="s">
        <v>15156</v>
      </c>
      <c r="C7499" s="95" t="s">
        <v>361</v>
      </c>
      <c r="D7499" s="97">
        <f>VLOOKUP(A7499,emop0321!D:E,2,0)</f>
        <v>61.1</v>
      </c>
      <c r="E7499" s="98"/>
      <c r="F7499" s="98"/>
    </row>
    <row r="7500" ht="11.25" customHeight="1">
      <c r="A7500" s="95" t="s">
        <v>15157</v>
      </c>
      <c r="B7500" s="96" t="s">
        <v>15158</v>
      </c>
      <c r="C7500" s="95" t="s">
        <v>361</v>
      </c>
      <c r="D7500" s="97">
        <f>VLOOKUP(A7500,emop0321!D:E,2,0)</f>
        <v>132.06</v>
      </c>
      <c r="E7500" s="98"/>
      <c r="F7500" s="98"/>
    </row>
    <row r="7501" ht="11.25" customHeight="1">
      <c r="A7501" s="95" t="s">
        <v>15159</v>
      </c>
      <c r="B7501" s="96" t="s">
        <v>15160</v>
      </c>
      <c r="C7501" s="95" t="s">
        <v>361</v>
      </c>
      <c r="D7501" s="97">
        <f>VLOOKUP(A7501,emop0321!D:E,2,0)</f>
        <v>175.38</v>
      </c>
      <c r="E7501" s="98"/>
      <c r="F7501" s="98"/>
    </row>
    <row r="7502" ht="11.25" customHeight="1">
      <c r="A7502" s="95" t="s">
        <v>15161</v>
      </c>
      <c r="B7502" s="96" t="s">
        <v>15162</v>
      </c>
      <c r="C7502" s="95" t="s">
        <v>361</v>
      </c>
      <c r="D7502" s="97">
        <f>VLOOKUP(A7502,emop0321!D:E,2,0)</f>
        <v>2.66</v>
      </c>
      <c r="E7502" s="98"/>
      <c r="F7502" s="98"/>
    </row>
    <row r="7503" ht="11.25" customHeight="1">
      <c r="A7503" s="95" t="s">
        <v>15163</v>
      </c>
      <c r="B7503" s="96" t="s">
        <v>15164</v>
      </c>
      <c r="C7503" s="95" t="s">
        <v>361</v>
      </c>
      <c r="D7503" s="97">
        <f>VLOOKUP(A7503,emop0321!D:E,2,0)</f>
        <v>3.69</v>
      </c>
      <c r="E7503" s="98"/>
      <c r="F7503" s="98"/>
    </row>
    <row r="7504" ht="11.25" customHeight="1">
      <c r="A7504" s="95" t="s">
        <v>15165</v>
      </c>
      <c r="B7504" s="96" t="s">
        <v>15166</v>
      </c>
      <c r="C7504" s="95" t="s">
        <v>361</v>
      </c>
      <c r="D7504" s="97">
        <f>VLOOKUP(A7504,emop0321!D:E,2,0)</f>
        <v>4.86</v>
      </c>
      <c r="E7504" s="98"/>
      <c r="F7504" s="98"/>
    </row>
    <row r="7505" ht="11.25" customHeight="1">
      <c r="A7505" s="95" t="s">
        <v>15167</v>
      </c>
      <c r="B7505" s="96" t="s">
        <v>15168</v>
      </c>
      <c r="C7505" s="95" t="s">
        <v>361</v>
      </c>
      <c r="D7505" s="97">
        <f>VLOOKUP(A7505,emop0321!D:E,2,0)</f>
        <v>5.19</v>
      </c>
      <c r="E7505" s="98"/>
      <c r="F7505" s="98"/>
    </row>
    <row r="7506" ht="11.25" customHeight="1">
      <c r="A7506" s="95" t="s">
        <v>15169</v>
      </c>
      <c r="B7506" s="96" t="s">
        <v>15170</v>
      </c>
      <c r="C7506" s="95" t="s">
        <v>361</v>
      </c>
      <c r="D7506" s="97">
        <f>VLOOKUP(A7506,emop0321!D:E,2,0)</f>
        <v>3.43</v>
      </c>
      <c r="E7506" s="98"/>
      <c r="F7506" s="98"/>
    </row>
    <row r="7507" ht="11.25" customHeight="1">
      <c r="A7507" s="95" t="s">
        <v>15171</v>
      </c>
      <c r="B7507" s="96" t="s">
        <v>15172</v>
      </c>
      <c r="C7507" s="95" t="s">
        <v>361</v>
      </c>
      <c r="D7507" s="97">
        <f>VLOOKUP(A7507,emop0321!D:E,2,0)</f>
        <v>5.08</v>
      </c>
      <c r="E7507" s="98"/>
      <c r="F7507" s="98"/>
    </row>
    <row r="7508" ht="11.25" customHeight="1">
      <c r="A7508" s="95" t="s">
        <v>15173</v>
      </c>
      <c r="B7508" s="96" t="s">
        <v>15174</v>
      </c>
      <c r="C7508" s="95" t="s">
        <v>361</v>
      </c>
      <c r="D7508" s="97">
        <f>VLOOKUP(A7508,emop0321!D:E,2,0)</f>
        <v>6.57</v>
      </c>
      <c r="E7508" s="98"/>
      <c r="F7508" s="98"/>
    </row>
    <row r="7509" ht="11.25" customHeight="1">
      <c r="A7509" s="95" t="s">
        <v>15175</v>
      </c>
      <c r="B7509" s="96" t="s">
        <v>15176</v>
      </c>
      <c r="C7509" s="95" t="s">
        <v>361</v>
      </c>
      <c r="D7509" s="97">
        <f>VLOOKUP(A7509,emop0321!D:E,2,0)</f>
        <v>7.14</v>
      </c>
      <c r="E7509" s="98"/>
      <c r="F7509" s="98"/>
    </row>
    <row r="7510" ht="11.25" customHeight="1">
      <c r="A7510" s="95" t="s">
        <v>15177</v>
      </c>
      <c r="B7510" s="96" t="s">
        <v>15178</v>
      </c>
      <c r="C7510" s="95" t="s">
        <v>361</v>
      </c>
      <c r="D7510" s="97">
        <f>VLOOKUP(A7510,emop0321!D:E,2,0)</f>
        <v>1.07</v>
      </c>
      <c r="E7510" s="98"/>
      <c r="F7510" s="98"/>
    </row>
    <row r="7511" ht="11.25" customHeight="1">
      <c r="A7511" s="95" t="s">
        <v>15179</v>
      </c>
      <c r="B7511" s="96" t="s">
        <v>15180</v>
      </c>
      <c r="C7511" s="95" t="s">
        <v>361</v>
      </c>
      <c r="D7511" s="97">
        <f>VLOOKUP(A7511,emop0321!D:E,2,0)</f>
        <v>1.97</v>
      </c>
      <c r="E7511" s="98"/>
      <c r="F7511" s="98"/>
    </row>
    <row r="7512" ht="11.25" customHeight="1">
      <c r="A7512" s="95" t="s">
        <v>15181</v>
      </c>
      <c r="B7512" s="96" t="s">
        <v>15182</v>
      </c>
      <c r="C7512" s="95" t="s">
        <v>361</v>
      </c>
      <c r="D7512" s="97">
        <f>VLOOKUP(A7512,emop0321!D:E,2,0)</f>
        <v>3.02</v>
      </c>
      <c r="E7512" s="98"/>
      <c r="F7512" s="98"/>
    </row>
    <row r="7513" ht="11.25" customHeight="1">
      <c r="A7513" s="95" t="s">
        <v>15183</v>
      </c>
      <c r="B7513" s="96" t="s">
        <v>15184</v>
      </c>
      <c r="C7513" s="95" t="s">
        <v>361</v>
      </c>
      <c r="D7513" s="97">
        <f>VLOOKUP(A7513,emop0321!D:E,2,0)</f>
        <v>3.34</v>
      </c>
      <c r="E7513" s="98"/>
      <c r="F7513" s="98"/>
    </row>
    <row r="7514" ht="11.25" customHeight="1">
      <c r="A7514" s="95" t="s">
        <v>15185</v>
      </c>
      <c r="B7514" s="96" t="s">
        <v>15186</v>
      </c>
      <c r="C7514" s="95" t="s">
        <v>361</v>
      </c>
      <c r="D7514" s="97">
        <f>VLOOKUP(A7514,emop0321!D:E,2,0)</f>
        <v>60.66</v>
      </c>
      <c r="E7514" s="98"/>
      <c r="F7514" s="98"/>
    </row>
    <row r="7515" ht="11.25" customHeight="1">
      <c r="A7515" s="95" t="s">
        <v>15187</v>
      </c>
      <c r="B7515" s="96" t="s">
        <v>15188</v>
      </c>
      <c r="C7515" s="95" t="s">
        <v>361</v>
      </c>
      <c r="D7515" s="97">
        <f>VLOOKUP(A7515,emop0321!D:E,2,0)</f>
        <v>100.94</v>
      </c>
      <c r="E7515" s="98"/>
      <c r="F7515" s="98"/>
    </row>
    <row r="7516" ht="11.25" customHeight="1">
      <c r="A7516" s="95" t="s">
        <v>15189</v>
      </c>
      <c r="B7516" s="96" t="s">
        <v>15190</v>
      </c>
      <c r="C7516" s="95" t="s">
        <v>282</v>
      </c>
      <c r="D7516" s="97">
        <f>VLOOKUP(A7516,emop0321!D:E,2,0)</f>
        <v>1558.75</v>
      </c>
      <c r="E7516" s="98"/>
      <c r="F7516" s="98"/>
    </row>
    <row r="7517" ht="11.25" customHeight="1">
      <c r="A7517" s="95" t="s">
        <v>15191</v>
      </c>
      <c r="B7517" s="96" t="s">
        <v>15192</v>
      </c>
      <c r="C7517" s="95" t="s">
        <v>282</v>
      </c>
      <c r="D7517" s="97">
        <f>VLOOKUP(A7517,emop0321!D:E,2,0)</f>
        <v>1703.56</v>
      </c>
      <c r="E7517" s="98"/>
      <c r="F7517" s="98"/>
    </row>
    <row r="7518" ht="11.25" customHeight="1">
      <c r="A7518" s="95" t="s">
        <v>15193</v>
      </c>
      <c r="B7518" s="96" t="s">
        <v>15194</v>
      </c>
      <c r="C7518" s="95" t="s">
        <v>282</v>
      </c>
      <c r="D7518" s="97">
        <f>VLOOKUP(A7518,emop0321!D:E,2,0)</f>
        <v>2453.2</v>
      </c>
      <c r="E7518" s="98"/>
      <c r="F7518" s="98"/>
    </row>
    <row r="7519" ht="11.25" customHeight="1">
      <c r="A7519" s="95" t="s">
        <v>15195</v>
      </c>
      <c r="B7519" s="96" t="s">
        <v>15196</v>
      </c>
      <c r="C7519" s="95" t="s">
        <v>282</v>
      </c>
      <c r="D7519" s="97">
        <f>VLOOKUP(A7519,emop0321!D:E,2,0)</f>
        <v>4703.28</v>
      </c>
      <c r="E7519" s="98"/>
      <c r="F7519" s="98"/>
    </row>
    <row r="7520" ht="11.25" customHeight="1">
      <c r="A7520" s="95" t="s">
        <v>15197</v>
      </c>
      <c r="B7520" s="96" t="s">
        <v>15198</v>
      </c>
      <c r="C7520" s="95" t="s">
        <v>282</v>
      </c>
      <c r="D7520" s="97">
        <f>VLOOKUP(A7520,emop0321!D:E,2,0)</f>
        <v>931.45</v>
      </c>
      <c r="E7520" s="98"/>
      <c r="F7520" s="98"/>
    </row>
    <row r="7521" ht="11.25" customHeight="1">
      <c r="A7521" s="95" t="s">
        <v>15199</v>
      </c>
      <c r="B7521" s="96" t="s">
        <v>15200</v>
      </c>
      <c r="C7521" s="95" t="s">
        <v>282</v>
      </c>
      <c r="D7521" s="97">
        <f>VLOOKUP(A7521,emop0321!D:E,2,0)</f>
        <v>1168.4</v>
      </c>
      <c r="E7521" s="98"/>
      <c r="F7521" s="98"/>
    </row>
    <row r="7522" ht="11.25" customHeight="1">
      <c r="A7522" s="95" t="s">
        <v>15201</v>
      </c>
      <c r="B7522" s="96" t="s">
        <v>15202</v>
      </c>
      <c r="C7522" s="95" t="s">
        <v>282</v>
      </c>
      <c r="D7522" s="97">
        <f>VLOOKUP(A7522,emop0321!D:E,2,0)</f>
        <v>1240.29</v>
      </c>
      <c r="E7522" s="98"/>
      <c r="F7522" s="98"/>
    </row>
    <row r="7523" ht="11.25" customHeight="1">
      <c r="A7523" s="95" t="s">
        <v>15203</v>
      </c>
      <c r="B7523" s="96" t="s">
        <v>15204</v>
      </c>
      <c r="C7523" s="95" t="s">
        <v>282</v>
      </c>
      <c r="D7523" s="97">
        <f>VLOOKUP(A7523,emop0321!D:E,2,0)</f>
        <v>2837.07</v>
      </c>
      <c r="E7523" s="98"/>
      <c r="F7523" s="98"/>
    </row>
    <row r="7524" ht="11.25" customHeight="1">
      <c r="A7524" s="95" t="s">
        <v>15205</v>
      </c>
      <c r="B7524" s="96" t="s">
        <v>15206</v>
      </c>
      <c r="C7524" s="95" t="s">
        <v>282</v>
      </c>
      <c r="D7524" s="97">
        <f>VLOOKUP(A7524,emop0321!D:E,2,0)</f>
        <v>14280.02</v>
      </c>
      <c r="E7524" s="98"/>
      <c r="F7524" s="98"/>
    </row>
    <row r="7525" ht="11.25" customHeight="1">
      <c r="A7525" s="95" t="s">
        <v>15207</v>
      </c>
      <c r="B7525" s="96" t="s">
        <v>15208</v>
      </c>
      <c r="C7525" s="95" t="s">
        <v>282</v>
      </c>
      <c r="D7525" s="97">
        <f>VLOOKUP(A7525,emop0321!D:E,2,0)</f>
        <v>16191.03</v>
      </c>
      <c r="E7525" s="98"/>
      <c r="F7525" s="98"/>
    </row>
    <row r="7526" ht="11.25" customHeight="1">
      <c r="A7526" s="95" t="s">
        <v>15209</v>
      </c>
      <c r="B7526" s="96" t="s">
        <v>15210</v>
      </c>
      <c r="C7526" s="95" t="s">
        <v>282</v>
      </c>
      <c r="D7526" s="97">
        <f>VLOOKUP(A7526,emop0321!D:E,2,0)</f>
        <v>18697.01</v>
      </c>
      <c r="E7526" s="98"/>
      <c r="F7526" s="98"/>
    </row>
    <row r="7527" ht="11.25" customHeight="1">
      <c r="A7527" s="95" t="s">
        <v>15211</v>
      </c>
      <c r="B7527" s="96" t="s">
        <v>15212</v>
      </c>
      <c r="C7527" s="95" t="s">
        <v>282</v>
      </c>
      <c r="D7527" s="97">
        <f>VLOOKUP(A7527,emop0321!D:E,2,0)</f>
        <v>23375.13</v>
      </c>
      <c r="E7527" s="98"/>
      <c r="F7527" s="98"/>
    </row>
    <row r="7528" ht="11.25" customHeight="1">
      <c r="A7528" s="95" t="s">
        <v>15213</v>
      </c>
      <c r="B7528" s="96" t="s">
        <v>15214</v>
      </c>
      <c r="C7528" s="95" t="s">
        <v>282</v>
      </c>
      <c r="D7528" s="97">
        <f>VLOOKUP(A7528,emop0321!D:E,2,0)</f>
        <v>25308.82</v>
      </c>
      <c r="E7528" s="98"/>
      <c r="F7528" s="98"/>
    </row>
    <row r="7529" ht="11.25" customHeight="1">
      <c r="A7529" s="95" t="s">
        <v>15215</v>
      </c>
      <c r="B7529" s="96" t="s">
        <v>15216</v>
      </c>
      <c r="C7529" s="95" t="s">
        <v>282</v>
      </c>
      <c r="D7529" s="97">
        <f>VLOOKUP(A7529,emop0321!D:E,2,0)</f>
        <v>24220.39</v>
      </c>
      <c r="E7529" s="98"/>
      <c r="F7529" s="98"/>
    </row>
    <row r="7530" ht="11.25" customHeight="1">
      <c r="A7530" s="95" t="s">
        <v>15217</v>
      </c>
      <c r="B7530" s="96" t="s">
        <v>15218</v>
      </c>
      <c r="C7530" s="95" t="s">
        <v>282</v>
      </c>
      <c r="D7530" s="97">
        <f>VLOOKUP(A7530,emop0321!D:E,2,0)</f>
        <v>28505.88</v>
      </c>
      <c r="E7530" s="98"/>
      <c r="F7530" s="98"/>
    </row>
    <row r="7531" ht="11.25" customHeight="1">
      <c r="A7531" s="95" t="s">
        <v>15219</v>
      </c>
      <c r="B7531" s="96" t="s">
        <v>15220</v>
      </c>
      <c r="C7531" s="95" t="s">
        <v>282</v>
      </c>
      <c r="D7531" s="97">
        <f>VLOOKUP(A7531,emop0321!D:E,2,0)</f>
        <v>30620.37</v>
      </c>
      <c r="E7531" s="98"/>
      <c r="F7531" s="98"/>
    </row>
    <row r="7532" ht="11.25" customHeight="1">
      <c r="A7532" s="95" t="s">
        <v>15221</v>
      </c>
      <c r="B7532" s="96" t="s">
        <v>15222</v>
      </c>
      <c r="C7532" s="95" t="s">
        <v>282</v>
      </c>
      <c r="D7532" s="97">
        <f>VLOOKUP(A7532,emop0321!D:E,2,0)</f>
        <v>39253.27</v>
      </c>
      <c r="E7532" s="98"/>
      <c r="F7532" s="98"/>
    </row>
    <row r="7533" ht="11.25" customHeight="1">
      <c r="A7533" s="95" t="s">
        <v>15223</v>
      </c>
      <c r="B7533" s="96" t="s">
        <v>15224</v>
      </c>
      <c r="C7533" s="95" t="s">
        <v>282</v>
      </c>
      <c r="D7533" s="97">
        <f>VLOOKUP(A7533,emop0321!D:E,2,0)</f>
        <v>43095.9</v>
      </c>
      <c r="E7533" s="98"/>
      <c r="F7533" s="98"/>
    </row>
    <row r="7534" ht="11.25" customHeight="1">
      <c r="A7534" s="95" t="s">
        <v>15225</v>
      </c>
      <c r="B7534" s="96" t="s">
        <v>15226</v>
      </c>
      <c r="C7534" s="95" t="s">
        <v>282</v>
      </c>
      <c r="D7534" s="97">
        <f>VLOOKUP(A7534,emop0321!D:E,2,0)</f>
        <v>2350.27</v>
      </c>
      <c r="E7534" s="98"/>
      <c r="F7534" s="98"/>
    </row>
    <row r="7535" ht="11.25" customHeight="1">
      <c r="A7535" s="95" t="s">
        <v>15227</v>
      </c>
      <c r="B7535" s="96" t="s">
        <v>15228</v>
      </c>
      <c r="C7535" s="95" t="s">
        <v>282</v>
      </c>
      <c r="D7535" s="97">
        <f>VLOOKUP(A7535,emop0321!D:E,2,0)</f>
        <v>2552.77</v>
      </c>
      <c r="E7535" s="98"/>
      <c r="F7535" s="98"/>
    </row>
    <row r="7536" ht="11.25" customHeight="1">
      <c r="A7536" s="95" t="s">
        <v>15229</v>
      </c>
      <c r="B7536" s="96" t="s">
        <v>15230</v>
      </c>
      <c r="C7536" s="95" t="s">
        <v>282</v>
      </c>
      <c r="D7536" s="97">
        <f>VLOOKUP(A7536,emop0321!D:E,2,0)</f>
        <v>2622.53</v>
      </c>
      <c r="E7536" s="98"/>
      <c r="F7536" s="98"/>
    </row>
    <row r="7537" ht="11.25" customHeight="1">
      <c r="A7537" s="95" t="s">
        <v>15231</v>
      </c>
      <c r="B7537" s="96" t="s">
        <v>15232</v>
      </c>
      <c r="C7537" s="95" t="s">
        <v>282</v>
      </c>
      <c r="D7537" s="97">
        <f>VLOOKUP(A7537,emop0321!D:E,2,0)</f>
        <v>4044.21</v>
      </c>
      <c r="E7537" s="98"/>
      <c r="F7537" s="98"/>
    </row>
    <row r="7538" ht="11.25" customHeight="1">
      <c r="A7538" s="95" t="s">
        <v>15233</v>
      </c>
      <c r="B7538" s="96" t="s">
        <v>15234</v>
      </c>
      <c r="C7538" s="95" t="s">
        <v>282</v>
      </c>
      <c r="D7538" s="97">
        <f>VLOOKUP(A7538,emop0321!D:E,2,0)</f>
        <v>15428.95</v>
      </c>
      <c r="E7538" s="98"/>
      <c r="F7538" s="98"/>
    </row>
    <row r="7539" ht="11.25" customHeight="1">
      <c r="A7539" s="95" t="s">
        <v>15235</v>
      </c>
      <c r="B7539" s="96" t="s">
        <v>15236</v>
      </c>
      <c r="C7539" s="95" t="s">
        <v>282</v>
      </c>
      <c r="D7539" s="97">
        <f>VLOOKUP(A7539,emop0321!D:E,2,0)</f>
        <v>17681.91</v>
      </c>
      <c r="E7539" s="98"/>
      <c r="F7539" s="98"/>
    </row>
    <row r="7540" ht="11.25" customHeight="1">
      <c r="A7540" s="95" t="s">
        <v>15237</v>
      </c>
      <c r="B7540" s="96" t="s">
        <v>15238</v>
      </c>
      <c r="C7540" s="95" t="s">
        <v>282</v>
      </c>
      <c r="D7540" s="97">
        <f>VLOOKUP(A7540,emop0321!D:E,2,0)</f>
        <v>22315.83</v>
      </c>
      <c r="E7540" s="98"/>
      <c r="F7540" s="98"/>
    </row>
    <row r="7541" ht="11.25" customHeight="1">
      <c r="A7541" s="95" t="s">
        <v>15239</v>
      </c>
      <c r="B7541" s="96" t="s">
        <v>15240</v>
      </c>
      <c r="C7541" s="95" t="s">
        <v>282</v>
      </c>
      <c r="D7541" s="97">
        <f>VLOOKUP(A7541,emop0321!D:E,2,0)</f>
        <v>23762.87</v>
      </c>
      <c r="E7541" s="98"/>
      <c r="F7541" s="98"/>
    </row>
    <row r="7542" ht="11.25" customHeight="1">
      <c r="A7542" s="95" t="s">
        <v>15241</v>
      </c>
      <c r="B7542" s="96" t="s">
        <v>15242</v>
      </c>
      <c r="C7542" s="95" t="s">
        <v>282</v>
      </c>
      <c r="D7542" s="97">
        <f>VLOOKUP(A7542,emop0321!D:E,2,0)</f>
        <v>27140.07</v>
      </c>
      <c r="E7542" s="98"/>
      <c r="F7542" s="98"/>
    </row>
    <row r="7543" ht="11.25" customHeight="1">
      <c r="A7543" s="95" t="s">
        <v>15243</v>
      </c>
      <c r="B7543" s="96" t="s">
        <v>15244</v>
      </c>
      <c r="C7543" s="95" t="s">
        <v>282</v>
      </c>
      <c r="D7543" s="97">
        <f>VLOOKUP(A7543,emop0321!D:E,2,0)</f>
        <v>12031.97</v>
      </c>
      <c r="E7543" s="98"/>
      <c r="F7543" s="98"/>
    </row>
    <row r="7544" ht="11.25" customHeight="1">
      <c r="A7544" s="95" t="s">
        <v>15245</v>
      </c>
      <c r="B7544" s="96" t="s">
        <v>15246</v>
      </c>
      <c r="C7544" s="95" t="s">
        <v>282</v>
      </c>
      <c r="D7544" s="97">
        <f>VLOOKUP(A7544,emop0321!D:E,2,0)</f>
        <v>12924.26</v>
      </c>
      <c r="E7544" s="98"/>
      <c r="F7544" s="98"/>
    </row>
    <row r="7545" ht="11.25" customHeight="1">
      <c r="A7545" s="95" t="s">
        <v>15247</v>
      </c>
      <c r="B7545" s="96" t="s">
        <v>15248</v>
      </c>
      <c r="C7545" s="95" t="s">
        <v>282</v>
      </c>
      <c r="D7545" s="97">
        <f>VLOOKUP(A7545,emop0321!D:E,2,0)</f>
        <v>14541.19</v>
      </c>
      <c r="E7545" s="98"/>
      <c r="F7545" s="98"/>
    </row>
    <row r="7546" ht="11.25" customHeight="1">
      <c r="A7546" s="95" t="s">
        <v>15249</v>
      </c>
      <c r="B7546" s="96" t="s">
        <v>15250</v>
      </c>
      <c r="C7546" s="95" t="s">
        <v>282</v>
      </c>
      <c r="D7546" s="97">
        <f>VLOOKUP(A7546,emop0321!D:E,2,0)</f>
        <v>16533.93</v>
      </c>
      <c r="E7546" s="98"/>
      <c r="F7546" s="98"/>
    </row>
    <row r="7547" ht="11.25" customHeight="1">
      <c r="A7547" s="95" t="s">
        <v>15251</v>
      </c>
      <c r="B7547" s="96" t="s">
        <v>15252</v>
      </c>
      <c r="C7547" s="95" t="s">
        <v>282</v>
      </c>
      <c r="D7547" s="97">
        <f>VLOOKUP(A7547,emop0321!D:E,2,0)</f>
        <v>18937.34</v>
      </c>
      <c r="E7547" s="98"/>
      <c r="F7547" s="98"/>
    </row>
    <row r="7548" ht="11.25" customHeight="1">
      <c r="A7548" s="95" t="s">
        <v>15253</v>
      </c>
      <c r="B7548" s="96" t="s">
        <v>15254</v>
      </c>
      <c r="C7548" s="95" t="s">
        <v>282</v>
      </c>
      <c r="D7548" s="97">
        <f>VLOOKUP(A7548,emop0321!D:E,2,0)</f>
        <v>37846.57</v>
      </c>
      <c r="E7548" s="98"/>
      <c r="F7548" s="98"/>
    </row>
    <row r="7549" ht="11.25" customHeight="1">
      <c r="A7549" s="95" t="s">
        <v>15255</v>
      </c>
      <c r="B7549" s="96" t="s">
        <v>15256</v>
      </c>
      <c r="C7549" s="95" t="s">
        <v>282</v>
      </c>
      <c r="D7549" s="97">
        <f>VLOOKUP(A7549,emop0321!D:E,2,0)</f>
        <v>25722.54</v>
      </c>
      <c r="E7549" s="98"/>
      <c r="F7549" s="98"/>
    </row>
    <row r="7550" ht="11.25" customHeight="1">
      <c r="A7550" s="95" t="s">
        <v>15257</v>
      </c>
      <c r="B7550" s="96" t="s">
        <v>15258</v>
      </c>
      <c r="C7550" s="95" t="s">
        <v>15259</v>
      </c>
      <c r="D7550" s="97">
        <f>VLOOKUP(A7550,emop0321!D:E,2,0)</f>
        <v>21.75</v>
      </c>
      <c r="E7550" s="98"/>
      <c r="F7550" s="98"/>
    </row>
    <row r="7551" ht="11.25" customHeight="1">
      <c r="A7551" s="95" t="s">
        <v>15260</v>
      </c>
      <c r="B7551" s="96" t="s">
        <v>15261</v>
      </c>
      <c r="C7551" s="95" t="s">
        <v>361</v>
      </c>
      <c r="D7551" s="97">
        <f>VLOOKUP(A7551,emop0321!D:E,2,0)</f>
        <v>88.66</v>
      </c>
      <c r="E7551" s="98"/>
      <c r="F7551" s="98"/>
    </row>
    <row r="7552" ht="11.25" customHeight="1">
      <c r="A7552" s="95" t="s">
        <v>15262</v>
      </c>
      <c r="B7552" s="96" t="s">
        <v>15263</v>
      </c>
      <c r="C7552" s="95" t="s">
        <v>361</v>
      </c>
      <c r="D7552" s="97">
        <f>VLOOKUP(A7552,emop0321!D:E,2,0)</f>
        <v>101.52</v>
      </c>
      <c r="E7552" s="98"/>
      <c r="F7552" s="98"/>
    </row>
    <row r="7553" ht="11.25" customHeight="1">
      <c r="A7553" s="95" t="s">
        <v>15264</v>
      </c>
      <c r="B7553" s="96" t="s">
        <v>15265</v>
      </c>
      <c r="C7553" s="95" t="s">
        <v>361</v>
      </c>
      <c r="D7553" s="97">
        <f>VLOOKUP(A7553,emop0321!D:E,2,0)</f>
        <v>124.76</v>
      </c>
      <c r="E7553" s="98"/>
      <c r="F7553" s="98"/>
    </row>
    <row r="7554" ht="11.25" customHeight="1">
      <c r="A7554" s="95" t="s">
        <v>15266</v>
      </c>
      <c r="B7554" s="96" t="s">
        <v>15267</v>
      </c>
      <c r="C7554" s="95" t="s">
        <v>361</v>
      </c>
      <c r="D7554" s="97">
        <f>VLOOKUP(A7554,emop0321!D:E,2,0)</f>
        <v>172.46</v>
      </c>
      <c r="E7554" s="98"/>
      <c r="F7554" s="98"/>
    </row>
    <row r="7555" ht="11.25" customHeight="1">
      <c r="A7555" s="95" t="s">
        <v>15268</v>
      </c>
      <c r="B7555" s="96" t="s">
        <v>15269</v>
      </c>
      <c r="C7555" s="95" t="s">
        <v>361</v>
      </c>
      <c r="D7555" s="97">
        <f>VLOOKUP(A7555,emop0321!D:E,2,0)</f>
        <v>198.74</v>
      </c>
      <c r="E7555" s="98"/>
      <c r="F7555" s="98"/>
    </row>
    <row r="7556" ht="11.25" customHeight="1">
      <c r="A7556" s="95" t="s">
        <v>15270</v>
      </c>
      <c r="B7556" s="96" t="s">
        <v>15271</v>
      </c>
      <c r="C7556" s="95" t="s">
        <v>361</v>
      </c>
      <c r="D7556" s="97">
        <f>VLOOKUP(A7556,emop0321!D:E,2,0)</f>
        <v>256.55</v>
      </c>
      <c r="E7556" s="98"/>
      <c r="F7556" s="98"/>
    </row>
    <row r="7557" ht="11.25" customHeight="1">
      <c r="A7557" s="95" t="s">
        <v>15272</v>
      </c>
      <c r="B7557" s="96" t="s">
        <v>15273</v>
      </c>
      <c r="C7557" s="95" t="s">
        <v>361</v>
      </c>
      <c r="D7557" s="97">
        <f>VLOOKUP(A7557,emop0321!D:E,2,0)</f>
        <v>309.26</v>
      </c>
      <c r="E7557" s="98"/>
      <c r="F7557" s="98"/>
    </row>
    <row r="7558" ht="11.25" customHeight="1">
      <c r="A7558" s="95" t="s">
        <v>15274</v>
      </c>
      <c r="B7558" s="96" t="s">
        <v>15275</v>
      </c>
      <c r="C7558" s="95" t="s">
        <v>282</v>
      </c>
      <c r="D7558" s="97">
        <f>VLOOKUP(A7558,emop0321!D:E,2,0)</f>
        <v>2196.01</v>
      </c>
      <c r="E7558" s="98"/>
      <c r="F7558" s="98"/>
    </row>
    <row r="7559" ht="11.25" customHeight="1">
      <c r="A7559" s="95" t="s">
        <v>15276</v>
      </c>
      <c r="B7559" s="96" t="s">
        <v>15277</v>
      </c>
      <c r="C7559" s="95" t="s">
        <v>282</v>
      </c>
      <c r="D7559" s="97">
        <f>VLOOKUP(A7559,emop0321!D:E,2,0)</f>
        <v>2527.97</v>
      </c>
      <c r="E7559" s="98"/>
      <c r="F7559" s="98"/>
    </row>
    <row r="7560" ht="11.25" customHeight="1">
      <c r="A7560" s="95" t="s">
        <v>15278</v>
      </c>
      <c r="B7560" s="96" t="s">
        <v>15279</v>
      </c>
      <c r="C7560" s="95" t="s">
        <v>282</v>
      </c>
      <c r="D7560" s="97">
        <f>VLOOKUP(A7560,emop0321!D:E,2,0)</f>
        <v>2627.97</v>
      </c>
      <c r="E7560" s="98"/>
      <c r="F7560" s="98"/>
    </row>
    <row r="7561" ht="11.25" customHeight="1">
      <c r="A7561" s="95" t="s">
        <v>15280</v>
      </c>
      <c r="B7561" s="96" t="s">
        <v>15281</v>
      </c>
      <c r="C7561" s="95" t="s">
        <v>282</v>
      </c>
      <c r="D7561" s="97">
        <f>VLOOKUP(A7561,emop0321!D:E,2,0)</f>
        <v>2959.87</v>
      </c>
      <c r="E7561" s="98"/>
      <c r="F7561" s="98"/>
    </row>
    <row r="7562" ht="11.25" customHeight="1">
      <c r="A7562" s="95" t="s">
        <v>15282</v>
      </c>
      <c r="B7562" s="96" t="s">
        <v>15283</v>
      </c>
      <c r="C7562" s="95" t="s">
        <v>282</v>
      </c>
      <c r="D7562" s="97">
        <f>VLOOKUP(A7562,emop0321!D:E,2,0)</f>
        <v>3059.87</v>
      </c>
      <c r="E7562" s="98"/>
      <c r="F7562" s="98"/>
    </row>
    <row r="7563" ht="11.25" customHeight="1">
      <c r="A7563" s="95" t="s">
        <v>15284</v>
      </c>
      <c r="B7563" s="96" t="s">
        <v>15285</v>
      </c>
      <c r="C7563" s="95" t="s">
        <v>282</v>
      </c>
      <c r="D7563" s="97">
        <f>VLOOKUP(A7563,emop0321!D:E,2,0)</f>
        <v>3491.9</v>
      </c>
      <c r="E7563" s="98"/>
      <c r="F7563" s="98"/>
    </row>
    <row r="7564" ht="11.25" customHeight="1">
      <c r="A7564" s="95" t="s">
        <v>15286</v>
      </c>
      <c r="B7564" s="96" t="s">
        <v>15287</v>
      </c>
      <c r="C7564" s="95" t="s">
        <v>282</v>
      </c>
      <c r="D7564" s="97">
        <f>VLOOKUP(A7564,emop0321!D:E,2,0)</f>
        <v>3692.18</v>
      </c>
      <c r="E7564" s="98"/>
      <c r="F7564" s="98"/>
    </row>
    <row r="7565" ht="11.25" customHeight="1">
      <c r="A7565" s="95" t="s">
        <v>15288</v>
      </c>
      <c r="B7565" s="96" t="s">
        <v>15289</v>
      </c>
      <c r="C7565" s="95" t="s">
        <v>282</v>
      </c>
      <c r="D7565" s="97">
        <f>VLOOKUP(A7565,emop0321!D:E,2,0)</f>
        <v>267.55</v>
      </c>
      <c r="E7565" s="98"/>
      <c r="F7565" s="98"/>
    </row>
    <row r="7566" ht="11.25" customHeight="1">
      <c r="A7566" s="95" t="s">
        <v>15290</v>
      </c>
      <c r="B7566" s="96" t="s">
        <v>15291</v>
      </c>
      <c r="C7566" s="95" t="s">
        <v>282</v>
      </c>
      <c r="D7566" s="97">
        <f>VLOOKUP(A7566,emop0321!D:E,2,0)</f>
        <v>209.12</v>
      </c>
      <c r="E7566" s="98"/>
      <c r="F7566" s="98"/>
    </row>
    <row r="7567" ht="11.25" customHeight="1">
      <c r="A7567" s="95" t="s">
        <v>15292</v>
      </c>
      <c r="B7567" s="96" t="s">
        <v>15293</v>
      </c>
      <c r="C7567" s="95" t="s">
        <v>282</v>
      </c>
      <c r="D7567" s="97">
        <f>VLOOKUP(A7567,emop0321!D:E,2,0)</f>
        <v>330.88</v>
      </c>
      <c r="E7567" s="98"/>
      <c r="F7567" s="98"/>
    </row>
    <row r="7568" ht="11.25" customHeight="1">
      <c r="A7568" s="95" t="s">
        <v>15294</v>
      </c>
      <c r="B7568" s="96" t="s">
        <v>15295</v>
      </c>
      <c r="C7568" s="95" t="s">
        <v>282</v>
      </c>
      <c r="D7568" s="97">
        <f>VLOOKUP(A7568,emop0321!D:E,2,0)</f>
        <v>206.94</v>
      </c>
      <c r="E7568" s="98"/>
      <c r="F7568" s="98"/>
    </row>
    <row r="7569" ht="11.25" customHeight="1">
      <c r="A7569" s="95" t="s">
        <v>15296</v>
      </c>
      <c r="B7569" s="96" t="s">
        <v>15297</v>
      </c>
      <c r="C7569" s="95" t="s">
        <v>282</v>
      </c>
      <c r="D7569" s="97">
        <f>VLOOKUP(A7569,emop0321!D:E,2,0)</f>
        <v>183.2</v>
      </c>
      <c r="E7569" s="98"/>
      <c r="F7569" s="98"/>
    </row>
    <row r="7570" ht="11.25" customHeight="1">
      <c r="A7570" s="95" t="s">
        <v>15298</v>
      </c>
      <c r="B7570" s="96" t="s">
        <v>15299</v>
      </c>
      <c r="C7570" s="95" t="s">
        <v>282</v>
      </c>
      <c r="D7570" s="97">
        <f>VLOOKUP(A7570,emop0321!D:E,2,0)</f>
        <v>290.51</v>
      </c>
      <c r="E7570" s="98"/>
      <c r="F7570" s="98"/>
    </row>
    <row r="7571" ht="11.25" customHeight="1">
      <c r="A7571" s="95" t="s">
        <v>15300</v>
      </c>
      <c r="B7571" s="96" t="s">
        <v>15301</v>
      </c>
      <c r="C7571" s="95" t="s">
        <v>282</v>
      </c>
      <c r="D7571" s="97">
        <f>VLOOKUP(A7571,emop0321!D:E,2,0)</f>
        <v>510.49</v>
      </c>
      <c r="E7571" s="98"/>
      <c r="F7571" s="98"/>
    </row>
    <row r="7572" ht="11.25" customHeight="1">
      <c r="A7572" s="95" t="s">
        <v>15302</v>
      </c>
      <c r="B7572" s="96" t="s">
        <v>15303</v>
      </c>
      <c r="C7572" s="95" t="s">
        <v>282</v>
      </c>
      <c r="D7572" s="97">
        <f>VLOOKUP(A7572,emop0321!D:E,2,0)</f>
        <v>365.06</v>
      </c>
      <c r="E7572" s="98"/>
      <c r="F7572" s="98"/>
    </row>
    <row r="7573" ht="11.25" customHeight="1">
      <c r="A7573" s="95" t="s">
        <v>15304</v>
      </c>
      <c r="B7573" s="96" t="s">
        <v>15305</v>
      </c>
      <c r="C7573" s="95" t="s">
        <v>282</v>
      </c>
      <c r="D7573" s="97">
        <f>VLOOKUP(A7573,emop0321!D:E,2,0)</f>
        <v>499.69</v>
      </c>
      <c r="E7573" s="98"/>
      <c r="F7573" s="98"/>
    </row>
    <row r="7574" ht="11.25" customHeight="1">
      <c r="A7574" s="95" t="s">
        <v>15306</v>
      </c>
      <c r="B7574" s="96" t="s">
        <v>15307</v>
      </c>
      <c r="C7574" s="95" t="s">
        <v>282</v>
      </c>
      <c r="D7574" s="97">
        <f>VLOOKUP(A7574,emop0321!D:E,2,0)</f>
        <v>393.99</v>
      </c>
      <c r="E7574" s="98"/>
      <c r="F7574" s="98"/>
    </row>
    <row r="7575" ht="11.25" customHeight="1">
      <c r="A7575" s="95" t="s">
        <v>15308</v>
      </c>
      <c r="B7575" s="96" t="s">
        <v>15309</v>
      </c>
      <c r="C7575" s="95" t="s">
        <v>282</v>
      </c>
      <c r="D7575" s="97">
        <f>VLOOKUP(A7575,emop0321!D:E,2,0)</f>
        <v>335.3</v>
      </c>
      <c r="E7575" s="98"/>
      <c r="F7575" s="98"/>
    </row>
    <row r="7576" ht="11.25" customHeight="1">
      <c r="A7576" s="95" t="s">
        <v>15310</v>
      </c>
      <c r="B7576" s="96" t="s">
        <v>15311</v>
      </c>
      <c r="C7576" s="95" t="s">
        <v>282</v>
      </c>
      <c r="D7576" s="97">
        <f>VLOOKUP(A7576,emop0321!D:E,2,0)</f>
        <v>484.79</v>
      </c>
      <c r="E7576" s="98"/>
      <c r="F7576" s="98"/>
    </row>
    <row r="7577" ht="11.25" customHeight="1">
      <c r="A7577" s="95" t="s">
        <v>15312</v>
      </c>
      <c r="B7577" s="96" t="s">
        <v>15313</v>
      </c>
      <c r="C7577" s="95" t="s">
        <v>282</v>
      </c>
      <c r="D7577" s="97">
        <f>VLOOKUP(A7577,emop0321!D:E,2,0)</f>
        <v>654.51</v>
      </c>
      <c r="E7577" s="98"/>
      <c r="F7577" s="98"/>
    </row>
    <row r="7578" ht="11.25" customHeight="1">
      <c r="A7578" s="95" t="s">
        <v>15314</v>
      </c>
      <c r="B7578" s="96" t="s">
        <v>15315</v>
      </c>
      <c r="C7578" s="95" t="s">
        <v>282</v>
      </c>
      <c r="D7578" s="97">
        <f>VLOOKUP(A7578,emop0321!D:E,2,0)</f>
        <v>480.08</v>
      </c>
      <c r="E7578" s="98"/>
      <c r="F7578" s="98"/>
    </row>
    <row r="7579" ht="11.25" customHeight="1">
      <c r="A7579" s="95" t="s">
        <v>15316</v>
      </c>
      <c r="B7579" s="96" t="s">
        <v>15317</v>
      </c>
      <c r="C7579" s="95" t="s">
        <v>282</v>
      </c>
      <c r="D7579" s="97">
        <f>VLOOKUP(A7579,emop0321!D:E,2,0)</f>
        <v>694.76</v>
      </c>
      <c r="E7579" s="98"/>
      <c r="F7579" s="98"/>
    </row>
    <row r="7580" ht="11.25" customHeight="1">
      <c r="A7580" s="95" t="s">
        <v>15318</v>
      </c>
      <c r="B7580" s="96" t="s">
        <v>15319</v>
      </c>
      <c r="C7580" s="95" t="s">
        <v>282</v>
      </c>
      <c r="D7580" s="97">
        <f>VLOOKUP(A7580,emop0321!D:E,2,0)</f>
        <v>511.8</v>
      </c>
      <c r="E7580" s="98"/>
      <c r="F7580" s="98"/>
    </row>
    <row r="7581" ht="11.25" customHeight="1">
      <c r="A7581" s="95" t="s">
        <v>15320</v>
      </c>
      <c r="B7581" s="96" t="s">
        <v>15321</v>
      </c>
      <c r="C7581" s="95" t="s">
        <v>282</v>
      </c>
      <c r="D7581" s="97">
        <f>VLOOKUP(A7581,emop0321!D:E,2,0)</f>
        <v>441.46</v>
      </c>
      <c r="E7581" s="98"/>
      <c r="F7581" s="98"/>
    </row>
    <row r="7582" ht="11.25" customHeight="1">
      <c r="A7582" s="95" t="s">
        <v>15322</v>
      </c>
      <c r="B7582" s="96" t="s">
        <v>15323</v>
      </c>
      <c r="C7582" s="95" t="s">
        <v>282</v>
      </c>
      <c r="D7582" s="97">
        <f>VLOOKUP(A7582,emop0321!D:E,2,0)</f>
        <v>672.26</v>
      </c>
      <c r="E7582" s="98"/>
      <c r="F7582" s="98"/>
    </row>
    <row r="7583" ht="11.25" customHeight="1">
      <c r="A7583" s="95" t="s">
        <v>15324</v>
      </c>
      <c r="B7583" s="96" t="s">
        <v>15325</v>
      </c>
      <c r="C7583" s="95" t="s">
        <v>282</v>
      </c>
      <c r="D7583" s="97">
        <f>VLOOKUP(A7583,emop0321!D:E,2,0)</f>
        <v>709.68</v>
      </c>
      <c r="E7583" s="98"/>
      <c r="F7583" s="98"/>
    </row>
    <row r="7584" ht="11.25" customHeight="1">
      <c r="A7584" s="95" t="s">
        <v>15326</v>
      </c>
      <c r="B7584" s="96" t="s">
        <v>15327</v>
      </c>
      <c r="C7584" s="95" t="s">
        <v>282</v>
      </c>
      <c r="D7584" s="97">
        <f>VLOOKUP(A7584,emop0321!D:E,2,0)</f>
        <v>508.11</v>
      </c>
      <c r="E7584" s="98"/>
      <c r="F7584" s="98"/>
    </row>
    <row r="7585" ht="11.25" customHeight="1">
      <c r="A7585" s="95" t="s">
        <v>15328</v>
      </c>
      <c r="B7585" s="96" t="s">
        <v>15329</v>
      </c>
      <c r="C7585" s="95" t="s">
        <v>282</v>
      </c>
      <c r="D7585" s="97">
        <f>VLOOKUP(A7585,emop0321!D:E,2,0)</f>
        <v>799.49</v>
      </c>
      <c r="E7585" s="98"/>
      <c r="F7585" s="98"/>
    </row>
    <row r="7586" ht="11.25" customHeight="1">
      <c r="A7586" s="95" t="s">
        <v>15330</v>
      </c>
      <c r="B7586" s="96" t="s">
        <v>15331</v>
      </c>
      <c r="C7586" s="95" t="s">
        <v>282</v>
      </c>
      <c r="D7586" s="97">
        <f>VLOOKUP(A7586,emop0321!D:E,2,0)</f>
        <v>560.96</v>
      </c>
      <c r="E7586" s="98"/>
      <c r="F7586" s="98"/>
    </row>
    <row r="7587" ht="11.25" customHeight="1">
      <c r="A7587" s="95" t="s">
        <v>15332</v>
      </c>
      <c r="B7587" s="96" t="s">
        <v>15333</v>
      </c>
      <c r="C7587" s="95" t="s">
        <v>282</v>
      </c>
      <c r="D7587" s="97">
        <f>VLOOKUP(A7587,emop0321!D:E,2,0)</f>
        <v>480.82</v>
      </c>
      <c r="E7587" s="98"/>
      <c r="F7587" s="98"/>
    </row>
    <row r="7588" ht="11.25" customHeight="1">
      <c r="A7588" s="95" t="s">
        <v>15334</v>
      </c>
      <c r="B7588" s="96" t="s">
        <v>15335</v>
      </c>
      <c r="C7588" s="95" t="s">
        <v>282</v>
      </c>
      <c r="D7588" s="97">
        <f>VLOOKUP(A7588,emop0321!D:E,2,0)</f>
        <v>776.13</v>
      </c>
      <c r="E7588" s="98"/>
      <c r="F7588" s="98"/>
    </row>
    <row r="7589" ht="11.25" customHeight="1">
      <c r="A7589" s="95" t="s">
        <v>15336</v>
      </c>
      <c r="B7589" s="96" t="s">
        <v>15337</v>
      </c>
      <c r="C7589" s="95" t="s">
        <v>282</v>
      </c>
      <c r="D7589" s="97">
        <f>VLOOKUP(A7589,emop0321!D:E,2,0)</f>
        <v>804.29</v>
      </c>
      <c r="E7589" s="98"/>
      <c r="F7589" s="98"/>
    </row>
    <row r="7590" ht="11.25" customHeight="1">
      <c r="A7590" s="95" t="s">
        <v>15338</v>
      </c>
      <c r="B7590" s="96" t="s">
        <v>15339</v>
      </c>
      <c r="C7590" s="95" t="s">
        <v>282</v>
      </c>
      <c r="D7590" s="97">
        <f>VLOOKUP(A7590,emop0321!D:E,2,0)</f>
        <v>577.63</v>
      </c>
      <c r="E7590" s="98"/>
      <c r="F7590" s="98"/>
    </row>
    <row r="7591" ht="11.25" customHeight="1">
      <c r="A7591" s="95" t="s">
        <v>15340</v>
      </c>
      <c r="B7591" s="96" t="s">
        <v>15341</v>
      </c>
      <c r="C7591" s="95" t="s">
        <v>282</v>
      </c>
      <c r="D7591" s="97">
        <f>VLOOKUP(A7591,emop0321!D:E,2,0)</f>
        <v>924.59</v>
      </c>
      <c r="E7591" s="98"/>
      <c r="F7591" s="98"/>
    </row>
    <row r="7592" ht="11.25" customHeight="1">
      <c r="A7592" s="95" t="s">
        <v>15342</v>
      </c>
      <c r="B7592" s="96" t="s">
        <v>15343</v>
      </c>
      <c r="C7592" s="95" t="s">
        <v>282</v>
      </c>
      <c r="D7592" s="97">
        <f>VLOOKUP(A7592,emop0321!D:E,2,0)</f>
        <v>629.89</v>
      </c>
      <c r="E7592" s="98"/>
      <c r="F7592" s="98"/>
    </row>
    <row r="7593" ht="11.25" customHeight="1">
      <c r="A7593" s="95" t="s">
        <v>15344</v>
      </c>
      <c r="B7593" s="96" t="s">
        <v>15345</v>
      </c>
      <c r="C7593" s="95" t="s">
        <v>282</v>
      </c>
      <c r="D7593" s="97">
        <f>VLOOKUP(A7593,emop0321!D:E,2,0)</f>
        <v>542.02</v>
      </c>
      <c r="E7593" s="98"/>
      <c r="F7593" s="98"/>
    </row>
    <row r="7594" ht="11.25" customHeight="1">
      <c r="A7594" s="95" t="s">
        <v>15346</v>
      </c>
      <c r="B7594" s="96" t="s">
        <v>15347</v>
      </c>
      <c r="C7594" s="95" t="s">
        <v>282</v>
      </c>
      <c r="D7594" s="97">
        <f>VLOOKUP(A7594,emop0321!D:E,2,0)</f>
        <v>893.7</v>
      </c>
      <c r="E7594" s="98"/>
      <c r="F7594" s="98"/>
    </row>
    <row r="7595" ht="11.25" customHeight="1">
      <c r="A7595" s="95" t="s">
        <v>15348</v>
      </c>
      <c r="B7595" s="96" t="s">
        <v>15349</v>
      </c>
      <c r="C7595" s="95" t="s">
        <v>282</v>
      </c>
      <c r="D7595" s="97">
        <f>VLOOKUP(A7595,emop0321!D:E,2,0)</f>
        <v>924.18</v>
      </c>
      <c r="E7595" s="98"/>
      <c r="F7595" s="98"/>
    </row>
    <row r="7596" ht="11.25" customHeight="1">
      <c r="A7596" s="95" t="s">
        <v>15350</v>
      </c>
      <c r="B7596" s="96" t="s">
        <v>15351</v>
      </c>
      <c r="C7596" s="95" t="s">
        <v>282</v>
      </c>
      <c r="D7596" s="97">
        <f>VLOOKUP(A7596,emop0321!D:E,2,0)</f>
        <v>668.53</v>
      </c>
      <c r="E7596" s="98"/>
      <c r="F7596" s="98"/>
    </row>
    <row r="7597" ht="11.25" customHeight="1">
      <c r="A7597" s="95" t="s">
        <v>15352</v>
      </c>
      <c r="B7597" s="96" t="s">
        <v>15353</v>
      </c>
      <c r="C7597" s="95" t="s">
        <v>282</v>
      </c>
      <c r="D7597" s="97">
        <f>VLOOKUP(A7597,emop0321!D:E,2,0)</f>
        <v>1071.05</v>
      </c>
      <c r="E7597" s="98"/>
      <c r="F7597" s="98"/>
    </row>
    <row r="7598" ht="11.25" customHeight="1">
      <c r="A7598" s="95" t="s">
        <v>15354</v>
      </c>
      <c r="B7598" s="96" t="s">
        <v>15355</v>
      </c>
      <c r="C7598" s="95" t="s">
        <v>282</v>
      </c>
      <c r="D7598" s="97">
        <f>VLOOKUP(A7598,emop0321!D:E,2,0)</f>
        <v>727.72</v>
      </c>
      <c r="E7598" s="98"/>
      <c r="F7598" s="98"/>
    </row>
    <row r="7599" ht="11.25" customHeight="1">
      <c r="A7599" s="95" t="s">
        <v>15356</v>
      </c>
      <c r="B7599" s="96" t="s">
        <v>15357</v>
      </c>
      <c r="C7599" s="95" t="s">
        <v>282</v>
      </c>
      <c r="D7599" s="97">
        <f>VLOOKUP(A7599,emop0321!D:E,2,0)</f>
        <v>628.2</v>
      </c>
      <c r="E7599" s="98"/>
      <c r="F7599" s="98"/>
    </row>
    <row r="7600" ht="11.25" customHeight="1">
      <c r="A7600" s="95" t="s">
        <v>15358</v>
      </c>
      <c r="B7600" s="96" t="s">
        <v>15359</v>
      </c>
      <c r="C7600" s="95" t="s">
        <v>282</v>
      </c>
      <c r="D7600" s="97">
        <f>VLOOKUP(A7600,emop0321!D:E,2,0)</f>
        <v>1035.04</v>
      </c>
      <c r="E7600" s="98"/>
      <c r="F7600" s="98"/>
    </row>
    <row r="7601" ht="11.25" customHeight="1">
      <c r="A7601" s="95" t="s">
        <v>15360</v>
      </c>
      <c r="B7601" s="96" t="s">
        <v>15361</v>
      </c>
      <c r="C7601" s="95" t="s">
        <v>282</v>
      </c>
      <c r="D7601" s="97">
        <f>VLOOKUP(A7601,emop0321!D:E,2,0)</f>
        <v>1058.31</v>
      </c>
      <c r="E7601" s="98"/>
      <c r="F7601" s="98"/>
    </row>
    <row r="7602" ht="11.25" customHeight="1">
      <c r="A7602" s="95" t="s">
        <v>15362</v>
      </c>
      <c r="B7602" s="96" t="s">
        <v>15363</v>
      </c>
      <c r="C7602" s="95" t="s">
        <v>282</v>
      </c>
      <c r="D7602" s="97">
        <f>VLOOKUP(A7602,emop0321!D:E,2,0)</f>
        <v>779.59</v>
      </c>
      <c r="E7602" s="98"/>
      <c r="F7602" s="98"/>
    </row>
    <row r="7603" ht="11.25" customHeight="1">
      <c r="A7603" s="95" t="s">
        <v>15364</v>
      </c>
      <c r="B7603" s="96" t="s">
        <v>15365</v>
      </c>
      <c r="C7603" s="95" t="s">
        <v>282</v>
      </c>
      <c r="D7603" s="97">
        <f>VLOOKUP(A7603,emop0321!D:E,2,0)</f>
        <v>1323.5</v>
      </c>
      <c r="E7603" s="98"/>
      <c r="F7603" s="98"/>
    </row>
    <row r="7604" ht="11.25" customHeight="1">
      <c r="A7604" s="95" t="s">
        <v>15366</v>
      </c>
      <c r="B7604" s="96" t="s">
        <v>15367</v>
      </c>
      <c r="C7604" s="95" t="s">
        <v>282</v>
      </c>
      <c r="D7604" s="97">
        <f>VLOOKUP(A7604,emop0321!D:E,2,0)</f>
        <v>416.02</v>
      </c>
      <c r="E7604" s="98"/>
      <c r="F7604" s="98"/>
    </row>
    <row r="7605" ht="11.25" customHeight="1">
      <c r="A7605" s="95" t="s">
        <v>15368</v>
      </c>
      <c r="B7605" s="96" t="s">
        <v>15369</v>
      </c>
      <c r="C7605" s="95" t="s">
        <v>282</v>
      </c>
      <c r="D7605" s="97">
        <f>VLOOKUP(A7605,emop0321!D:E,2,0)</f>
        <v>329.02</v>
      </c>
      <c r="E7605" s="98"/>
      <c r="F7605" s="98"/>
    </row>
    <row r="7606" ht="11.25" customHeight="1">
      <c r="A7606" s="95" t="s">
        <v>15370</v>
      </c>
      <c r="B7606" s="96" t="s">
        <v>15371</v>
      </c>
      <c r="C7606" s="95" t="s">
        <v>282</v>
      </c>
      <c r="D7606" s="97">
        <f>VLOOKUP(A7606,emop0321!D:E,2,0)</f>
        <v>569.78</v>
      </c>
      <c r="E7606" s="98"/>
      <c r="F7606" s="98"/>
    </row>
    <row r="7607" ht="11.25" customHeight="1">
      <c r="A7607" s="95" t="s">
        <v>15372</v>
      </c>
      <c r="B7607" s="96" t="s">
        <v>15373</v>
      </c>
      <c r="C7607" s="95" t="s">
        <v>282</v>
      </c>
      <c r="D7607" s="97">
        <f>VLOOKUP(A7607,emop0321!D:E,2,0)</f>
        <v>360.8</v>
      </c>
      <c r="E7607" s="98"/>
      <c r="F7607" s="98"/>
    </row>
    <row r="7608" ht="11.25" customHeight="1">
      <c r="A7608" s="95" t="s">
        <v>15374</v>
      </c>
      <c r="B7608" s="96" t="s">
        <v>15375</v>
      </c>
      <c r="C7608" s="95" t="s">
        <v>282</v>
      </c>
      <c r="D7608" s="97">
        <f>VLOOKUP(A7608,emop0321!D:E,2,0)</f>
        <v>325.85</v>
      </c>
      <c r="E7608" s="98"/>
      <c r="F7608" s="98"/>
    </row>
    <row r="7609" ht="11.25" customHeight="1">
      <c r="A7609" s="95" t="s">
        <v>15376</v>
      </c>
      <c r="B7609" s="96" t="s">
        <v>15377</v>
      </c>
      <c r="C7609" s="95" t="s">
        <v>282</v>
      </c>
      <c r="D7609" s="97">
        <f>VLOOKUP(A7609,emop0321!D:E,2,0)</f>
        <v>568.57</v>
      </c>
      <c r="E7609" s="98"/>
      <c r="F7609" s="98"/>
    </row>
    <row r="7610" ht="11.25" customHeight="1">
      <c r="A7610" s="95" t="s">
        <v>15378</v>
      </c>
      <c r="B7610" s="96" t="s">
        <v>15379</v>
      </c>
      <c r="C7610" s="95" t="s">
        <v>282</v>
      </c>
      <c r="D7610" s="97">
        <f>VLOOKUP(A7610,emop0321!D:E,2,0)</f>
        <v>545.72</v>
      </c>
      <c r="E7610" s="98"/>
      <c r="F7610" s="98"/>
    </row>
    <row r="7611" ht="11.25" customHeight="1">
      <c r="A7611" s="95" t="s">
        <v>15380</v>
      </c>
      <c r="B7611" s="96" t="s">
        <v>15381</v>
      </c>
      <c r="C7611" s="95" t="s">
        <v>282</v>
      </c>
      <c r="D7611" s="97">
        <f>VLOOKUP(A7611,emop0321!D:E,2,0)</f>
        <v>400.73</v>
      </c>
      <c r="E7611" s="98"/>
      <c r="F7611" s="98"/>
    </row>
    <row r="7612" ht="11.25" customHeight="1">
      <c r="A7612" s="95" t="s">
        <v>15382</v>
      </c>
      <c r="B7612" s="96" t="s">
        <v>15383</v>
      </c>
      <c r="C7612" s="95" t="s">
        <v>282</v>
      </c>
      <c r="D7612" s="97">
        <f>VLOOKUP(A7612,emop0321!D:E,2,0)</f>
        <v>706.59</v>
      </c>
      <c r="E7612" s="98"/>
      <c r="F7612" s="98"/>
    </row>
    <row r="7613" ht="11.25" customHeight="1">
      <c r="A7613" s="95" t="s">
        <v>15384</v>
      </c>
      <c r="B7613" s="96" t="s">
        <v>15385</v>
      </c>
      <c r="C7613" s="95" t="s">
        <v>282</v>
      </c>
      <c r="D7613" s="97">
        <f>VLOOKUP(A7613,emop0321!D:E,2,0)</f>
        <v>453.8</v>
      </c>
      <c r="E7613" s="98"/>
      <c r="F7613" s="98"/>
    </row>
    <row r="7614" ht="11.25" customHeight="1">
      <c r="A7614" s="95" t="s">
        <v>15386</v>
      </c>
      <c r="B7614" s="96" t="s">
        <v>15387</v>
      </c>
      <c r="C7614" s="95" t="s">
        <v>282</v>
      </c>
      <c r="D7614" s="97">
        <f>VLOOKUP(A7614,emop0321!D:E,2,0)</f>
        <v>395.55</v>
      </c>
      <c r="E7614" s="98"/>
      <c r="F7614" s="98"/>
    </row>
    <row r="7615" ht="11.25" customHeight="1">
      <c r="A7615" s="95" t="s">
        <v>15388</v>
      </c>
      <c r="B7615" s="96" t="s">
        <v>15389</v>
      </c>
      <c r="C7615" s="95" t="s">
        <v>282</v>
      </c>
      <c r="D7615" s="97">
        <f>VLOOKUP(A7615,emop0321!D:E,2,0)</f>
        <v>708.86</v>
      </c>
      <c r="E7615" s="98"/>
      <c r="F7615" s="98"/>
    </row>
    <row r="7616" ht="11.25" customHeight="1">
      <c r="A7616" s="95" t="s">
        <v>15390</v>
      </c>
      <c r="B7616" s="96" t="s">
        <v>15391</v>
      </c>
      <c r="C7616" s="95" t="s">
        <v>282</v>
      </c>
      <c r="D7616" s="97">
        <f>VLOOKUP(A7616,emop0321!D:E,2,0)</f>
        <v>562.12</v>
      </c>
      <c r="E7616" s="98"/>
      <c r="F7616" s="98"/>
    </row>
    <row r="7617" ht="11.25" customHeight="1">
      <c r="A7617" s="95" t="s">
        <v>15392</v>
      </c>
      <c r="B7617" s="96" t="s">
        <v>15393</v>
      </c>
      <c r="C7617" s="95" t="s">
        <v>282</v>
      </c>
      <c r="D7617" s="97">
        <f>VLOOKUP(A7617,emop0321!D:E,2,0)</f>
        <v>388.13</v>
      </c>
      <c r="E7617" s="98"/>
      <c r="F7617" s="98"/>
    </row>
    <row r="7618" ht="11.25" customHeight="1">
      <c r="A7618" s="95" t="s">
        <v>15394</v>
      </c>
      <c r="B7618" s="96" t="s">
        <v>15395</v>
      </c>
      <c r="C7618" s="95" t="s">
        <v>282</v>
      </c>
      <c r="D7618" s="97">
        <f>VLOOKUP(A7618,emop0321!D:E,2,0)</f>
        <v>761.63</v>
      </c>
      <c r="E7618" s="98"/>
      <c r="F7618" s="98"/>
    </row>
    <row r="7619" ht="11.25" customHeight="1">
      <c r="A7619" s="95" t="s">
        <v>15396</v>
      </c>
      <c r="B7619" s="96" t="s">
        <v>15397</v>
      </c>
      <c r="C7619" s="95" t="s">
        <v>282</v>
      </c>
      <c r="D7619" s="97">
        <f>VLOOKUP(A7619,emop0321!D:E,2,0)</f>
        <v>426.29</v>
      </c>
      <c r="E7619" s="98"/>
      <c r="F7619" s="98"/>
    </row>
    <row r="7620" ht="11.25" customHeight="1">
      <c r="A7620" s="95" t="s">
        <v>15398</v>
      </c>
      <c r="B7620" s="96" t="s">
        <v>15399</v>
      </c>
      <c r="C7620" s="95" t="s">
        <v>282</v>
      </c>
      <c r="D7620" s="97">
        <f>VLOOKUP(A7620,emop0321!D:E,2,0)</f>
        <v>356.39</v>
      </c>
      <c r="E7620" s="98"/>
      <c r="F7620" s="98"/>
    </row>
    <row r="7621" ht="11.25" customHeight="1">
      <c r="A7621" s="95" t="s">
        <v>15400</v>
      </c>
      <c r="B7621" s="96" t="s">
        <v>15401</v>
      </c>
      <c r="C7621" s="95" t="s">
        <v>282</v>
      </c>
      <c r="D7621" s="97">
        <f>VLOOKUP(A7621,emop0321!D:E,2,0)</f>
        <v>723.39</v>
      </c>
      <c r="E7621" s="98"/>
      <c r="F7621" s="98"/>
    </row>
    <row r="7622" ht="11.25" customHeight="1">
      <c r="A7622" s="95" t="s">
        <v>15402</v>
      </c>
      <c r="B7622" s="96" t="s">
        <v>15403</v>
      </c>
      <c r="C7622" s="95" t="s">
        <v>282</v>
      </c>
      <c r="D7622" s="97">
        <f>VLOOKUP(A7622,emop0321!D:E,2,0)</f>
        <v>646.4</v>
      </c>
      <c r="E7622" s="98"/>
      <c r="F7622" s="98"/>
    </row>
    <row r="7623" ht="11.25" customHeight="1">
      <c r="A7623" s="95" t="s">
        <v>15404</v>
      </c>
      <c r="B7623" s="96" t="s">
        <v>15405</v>
      </c>
      <c r="C7623" s="95" t="s">
        <v>282</v>
      </c>
      <c r="D7623" s="97">
        <f>VLOOKUP(A7623,emop0321!D:E,2,0)</f>
        <v>443.42</v>
      </c>
      <c r="E7623" s="98"/>
      <c r="F7623" s="98"/>
    </row>
    <row r="7624" ht="11.25" customHeight="1">
      <c r="A7624" s="95" t="s">
        <v>15406</v>
      </c>
      <c r="B7624" s="96" t="s">
        <v>15407</v>
      </c>
      <c r="C7624" s="95" t="s">
        <v>282</v>
      </c>
      <c r="D7624" s="97">
        <f>VLOOKUP(A7624,emop0321!D:E,2,0)</f>
        <v>947.48</v>
      </c>
      <c r="E7624" s="98"/>
      <c r="F7624" s="98"/>
    </row>
    <row r="7625" ht="11.25" customHeight="1">
      <c r="A7625" s="95" t="s">
        <v>15408</v>
      </c>
      <c r="B7625" s="96" t="s">
        <v>15409</v>
      </c>
      <c r="C7625" s="95" t="s">
        <v>282</v>
      </c>
      <c r="D7625" s="97">
        <f>VLOOKUP(A7625,emop0321!D:E,2,0)</f>
        <v>493.77</v>
      </c>
      <c r="E7625" s="98"/>
      <c r="F7625" s="98"/>
    </row>
    <row r="7626" ht="11.25" customHeight="1">
      <c r="A7626" s="95" t="s">
        <v>15410</v>
      </c>
      <c r="B7626" s="96" t="s">
        <v>15411</v>
      </c>
      <c r="C7626" s="95" t="s">
        <v>282</v>
      </c>
      <c r="D7626" s="97">
        <f>VLOOKUP(A7626,emop0321!D:E,2,0)</f>
        <v>412.22</v>
      </c>
      <c r="E7626" s="98"/>
      <c r="F7626" s="98"/>
    </row>
    <row r="7627" ht="11.25" customHeight="1">
      <c r="A7627" s="95" t="s">
        <v>15412</v>
      </c>
      <c r="B7627" s="96" t="s">
        <v>15413</v>
      </c>
      <c r="C7627" s="95" t="s">
        <v>282</v>
      </c>
      <c r="D7627" s="97">
        <f>VLOOKUP(A7627,emop0321!D:E,2,0)</f>
        <v>835.58</v>
      </c>
      <c r="E7627" s="98"/>
      <c r="F7627" s="98"/>
    </row>
    <row r="7628" ht="11.25" customHeight="1">
      <c r="A7628" s="95" t="s">
        <v>15414</v>
      </c>
      <c r="B7628" s="96" t="s">
        <v>15415</v>
      </c>
      <c r="C7628" s="95" t="s">
        <v>282</v>
      </c>
      <c r="D7628" s="97">
        <f>VLOOKUP(A7628,emop0321!D:E,2,0)</f>
        <v>750.9</v>
      </c>
      <c r="E7628" s="98"/>
      <c r="F7628" s="98"/>
    </row>
    <row r="7629" ht="11.25" customHeight="1">
      <c r="A7629" s="95" t="s">
        <v>15416</v>
      </c>
      <c r="B7629" s="96" t="s">
        <v>15417</v>
      </c>
      <c r="C7629" s="95" t="s">
        <v>282</v>
      </c>
      <c r="D7629" s="97">
        <f>VLOOKUP(A7629,emop0321!D:E,2,0)</f>
        <v>518.91</v>
      </c>
      <c r="E7629" s="98"/>
      <c r="F7629" s="98"/>
    </row>
    <row r="7630" ht="11.25" customHeight="1">
      <c r="A7630" s="95" t="s">
        <v>15418</v>
      </c>
      <c r="B7630" s="96" t="s">
        <v>15419</v>
      </c>
      <c r="C7630" s="95" t="s">
        <v>282</v>
      </c>
      <c r="D7630" s="97">
        <f>VLOOKUP(A7630,emop0321!D:E,2,0)</f>
        <v>930.54</v>
      </c>
      <c r="E7630" s="98"/>
      <c r="F7630" s="98"/>
    </row>
    <row r="7631" ht="11.25" customHeight="1">
      <c r="A7631" s="95" t="s">
        <v>15420</v>
      </c>
      <c r="B7631" s="96" t="s">
        <v>15421</v>
      </c>
      <c r="C7631" s="95" t="s">
        <v>282</v>
      </c>
      <c r="D7631" s="97">
        <f>VLOOKUP(A7631,emop0321!D:E,2,0)</f>
        <v>569.92</v>
      </c>
      <c r="E7631" s="98"/>
      <c r="F7631" s="98"/>
    </row>
    <row r="7632" ht="11.25" customHeight="1">
      <c r="A7632" s="95" t="s">
        <v>15422</v>
      </c>
      <c r="B7632" s="96" t="s">
        <v>15423</v>
      </c>
      <c r="C7632" s="95" t="s">
        <v>282</v>
      </c>
      <c r="D7632" s="97">
        <f>VLOOKUP(A7632,emop0321!D:E,2,0)</f>
        <v>476.72</v>
      </c>
      <c r="E7632" s="98"/>
      <c r="F7632" s="98"/>
    </row>
    <row r="7633" ht="11.25" customHeight="1">
      <c r="A7633" s="95" t="s">
        <v>15424</v>
      </c>
      <c r="B7633" s="96" t="s">
        <v>15425</v>
      </c>
      <c r="C7633" s="95" t="s">
        <v>282</v>
      </c>
      <c r="D7633" s="97">
        <f>VLOOKUP(A7633,emop0321!D:E,2,0)</f>
        <v>1041.02</v>
      </c>
      <c r="E7633" s="98"/>
      <c r="F7633" s="98"/>
    </row>
    <row r="7634" ht="11.25" customHeight="1">
      <c r="A7634" s="95" t="s">
        <v>15426</v>
      </c>
      <c r="B7634" s="96" t="s">
        <v>15427</v>
      </c>
      <c r="C7634" s="95" t="s">
        <v>282</v>
      </c>
      <c r="D7634" s="97">
        <f>VLOOKUP(A7634,emop0321!D:E,2,0)</f>
        <v>839.04</v>
      </c>
      <c r="E7634" s="98"/>
      <c r="F7634" s="98"/>
    </row>
    <row r="7635" ht="11.25" customHeight="1">
      <c r="A7635" s="95" t="s">
        <v>15428</v>
      </c>
      <c r="B7635" s="96" t="s">
        <v>15429</v>
      </c>
      <c r="C7635" s="95" t="s">
        <v>282</v>
      </c>
      <c r="D7635" s="97">
        <f>VLOOKUP(A7635,emop0321!D:E,2,0)</f>
        <v>578.06</v>
      </c>
      <c r="E7635" s="98"/>
      <c r="F7635" s="98"/>
    </row>
    <row r="7636" ht="11.25" customHeight="1">
      <c r="A7636" s="95" t="s">
        <v>15430</v>
      </c>
      <c r="B7636" s="96" t="s">
        <v>15431</v>
      </c>
      <c r="C7636" s="95" t="s">
        <v>282</v>
      </c>
      <c r="D7636" s="97">
        <f>VLOOKUP(A7636,emop0321!D:E,2,0)</f>
        <v>1279.08</v>
      </c>
      <c r="E7636" s="98"/>
      <c r="F7636" s="98"/>
    </row>
    <row r="7637" ht="11.25" customHeight="1">
      <c r="A7637" s="95" t="s">
        <v>15432</v>
      </c>
      <c r="B7637" s="96" t="s">
        <v>15433</v>
      </c>
      <c r="C7637" s="95" t="s">
        <v>282</v>
      </c>
      <c r="D7637" s="97">
        <f>VLOOKUP(A7637,emop0321!D:E,2,0)</f>
        <v>346.58</v>
      </c>
      <c r="E7637" s="98"/>
      <c r="F7637" s="98"/>
    </row>
    <row r="7638" ht="11.25" customHeight="1">
      <c r="A7638" s="95" t="s">
        <v>15434</v>
      </c>
      <c r="B7638" s="96" t="s">
        <v>15435</v>
      </c>
      <c r="C7638" s="95" t="s">
        <v>282</v>
      </c>
      <c r="D7638" s="97">
        <f>VLOOKUP(A7638,emop0321!D:E,2,0)</f>
        <v>401.82</v>
      </c>
      <c r="E7638" s="98"/>
      <c r="F7638" s="98"/>
    </row>
    <row r="7639" ht="11.25" customHeight="1">
      <c r="A7639" s="95" t="s">
        <v>180</v>
      </c>
      <c r="B7639" s="96" t="s">
        <v>15436</v>
      </c>
      <c r="C7639" s="95" t="s">
        <v>282</v>
      </c>
      <c r="D7639" s="97">
        <f>VLOOKUP(A7639,emop0321!D:E,2,0)</f>
        <v>468.5</v>
      </c>
      <c r="E7639" s="98"/>
      <c r="F7639" s="98"/>
    </row>
    <row r="7640" ht="11.25" customHeight="1">
      <c r="A7640" s="95" t="s">
        <v>15437</v>
      </c>
      <c r="B7640" s="96" t="s">
        <v>15438</v>
      </c>
      <c r="C7640" s="95" t="s">
        <v>282</v>
      </c>
      <c r="D7640" s="97">
        <f>VLOOKUP(A7640,emop0321!D:E,2,0)</f>
        <v>607.55</v>
      </c>
      <c r="E7640" s="98"/>
      <c r="F7640" s="98"/>
    </row>
    <row r="7641" ht="11.25" customHeight="1">
      <c r="A7641" s="95" t="s">
        <v>15439</v>
      </c>
      <c r="B7641" s="96" t="s">
        <v>15440</v>
      </c>
      <c r="C7641" s="95" t="s">
        <v>282</v>
      </c>
      <c r="D7641" s="97">
        <f>VLOOKUP(A7641,emop0321!D:E,2,0)</f>
        <v>740.51</v>
      </c>
      <c r="E7641" s="98"/>
      <c r="F7641" s="98"/>
    </row>
    <row r="7642" ht="11.25" customHeight="1">
      <c r="A7642" s="95" t="s">
        <v>15441</v>
      </c>
      <c r="B7642" s="96" t="s">
        <v>15442</v>
      </c>
      <c r="C7642" s="95" t="s">
        <v>282</v>
      </c>
      <c r="D7642" s="97">
        <f>VLOOKUP(A7642,emop0321!D:E,2,0)</f>
        <v>113.01</v>
      </c>
      <c r="E7642" s="98"/>
      <c r="F7642" s="98"/>
    </row>
    <row r="7643" ht="11.25" customHeight="1">
      <c r="A7643" s="95" t="s">
        <v>15443</v>
      </c>
      <c r="B7643" s="96" t="s">
        <v>15444</v>
      </c>
      <c r="C7643" s="95" t="s">
        <v>282</v>
      </c>
      <c r="D7643" s="97">
        <f>VLOOKUP(A7643,emop0321!D:E,2,0)</f>
        <v>129.68</v>
      </c>
      <c r="E7643" s="98"/>
      <c r="F7643" s="98"/>
    </row>
    <row r="7644" ht="11.25" customHeight="1">
      <c r="A7644" s="95" t="s">
        <v>15443</v>
      </c>
      <c r="B7644" s="96" t="s">
        <v>15445</v>
      </c>
      <c r="C7644" s="95" t="s">
        <v>282</v>
      </c>
      <c r="D7644" s="97">
        <f>VLOOKUP(A7644,emop0321!D:E,2,0)</f>
        <v>129.68</v>
      </c>
      <c r="E7644" s="98"/>
      <c r="F7644" s="98"/>
    </row>
    <row r="7645" ht="11.25" customHeight="1">
      <c r="A7645" s="95" t="s">
        <v>15446</v>
      </c>
      <c r="B7645" s="96" t="s">
        <v>15447</v>
      </c>
      <c r="C7645" s="95" t="s">
        <v>282</v>
      </c>
      <c r="D7645" s="97">
        <f>VLOOKUP(A7645,emop0321!D:E,2,0)</f>
        <v>191.27</v>
      </c>
      <c r="E7645" s="98"/>
      <c r="F7645" s="98"/>
    </row>
    <row r="7646" ht="11.25" customHeight="1">
      <c r="A7646" s="95" t="s">
        <v>15448</v>
      </c>
      <c r="B7646" s="96" t="s">
        <v>15449</v>
      </c>
      <c r="C7646" s="95" t="s">
        <v>282</v>
      </c>
      <c r="D7646" s="97">
        <f>VLOOKUP(A7646,emop0321!D:E,2,0)</f>
        <v>230.4</v>
      </c>
      <c r="E7646" s="98"/>
      <c r="F7646" s="98"/>
    </row>
    <row r="7647" ht="11.25" customHeight="1">
      <c r="A7647" s="95" t="s">
        <v>15450</v>
      </c>
      <c r="B7647" s="96" t="s">
        <v>15451</v>
      </c>
      <c r="C7647" s="95" t="s">
        <v>282</v>
      </c>
      <c r="D7647" s="97">
        <f>VLOOKUP(A7647,emop0321!D:E,2,0)</f>
        <v>269.54</v>
      </c>
      <c r="E7647" s="98"/>
      <c r="F7647" s="98"/>
    </row>
    <row r="7648" ht="11.25" customHeight="1">
      <c r="A7648" s="95" t="s">
        <v>15452</v>
      </c>
      <c r="B7648" s="96" t="s">
        <v>15453</v>
      </c>
      <c r="C7648" s="95" t="s">
        <v>282</v>
      </c>
      <c r="D7648" s="97">
        <f>VLOOKUP(A7648,emop0321!D:E,2,0)</f>
        <v>230.4</v>
      </c>
      <c r="E7648" s="98"/>
      <c r="F7648" s="98"/>
    </row>
    <row r="7649" ht="11.25" customHeight="1">
      <c r="A7649" s="95" t="s">
        <v>15454</v>
      </c>
      <c r="B7649" s="96" t="s">
        <v>15455</v>
      </c>
      <c r="C7649" s="95" t="s">
        <v>282</v>
      </c>
      <c r="D7649" s="97">
        <f>VLOOKUP(A7649,emop0321!D:E,2,0)</f>
        <v>191.27</v>
      </c>
      <c r="E7649" s="98"/>
      <c r="F7649" s="98"/>
    </row>
    <row r="7650" ht="11.25" customHeight="1">
      <c r="A7650" s="95" t="s">
        <v>15456</v>
      </c>
      <c r="B7650" s="96" t="s">
        <v>15457</v>
      </c>
      <c r="C7650" s="95" t="s">
        <v>282</v>
      </c>
      <c r="D7650" s="97">
        <f>VLOOKUP(A7650,emop0321!D:E,2,0)</f>
        <v>152.14</v>
      </c>
      <c r="E7650" s="98"/>
      <c r="F7650" s="98"/>
    </row>
    <row r="7651" ht="11.25" customHeight="1">
      <c r="A7651" s="95" t="s">
        <v>15458</v>
      </c>
      <c r="B7651" s="96" t="s">
        <v>15459</v>
      </c>
      <c r="C7651" s="95" t="s">
        <v>282</v>
      </c>
      <c r="D7651" s="97">
        <f>VLOOKUP(A7651,emop0321!D:E,2,0)</f>
        <v>172.55</v>
      </c>
      <c r="E7651" s="98"/>
      <c r="F7651" s="98"/>
    </row>
    <row r="7652" ht="11.25" customHeight="1">
      <c r="A7652" s="95" t="s">
        <v>15460</v>
      </c>
      <c r="B7652" s="96" t="s">
        <v>15461</v>
      </c>
      <c r="C7652" s="95" t="s">
        <v>282</v>
      </c>
      <c r="D7652" s="97">
        <f>VLOOKUP(A7652,emop0321!D:E,2,0)</f>
        <v>321.88</v>
      </c>
      <c r="E7652" s="98"/>
      <c r="F7652" s="98"/>
    </row>
    <row r="7653" ht="11.25" customHeight="1">
      <c r="A7653" s="95" t="s">
        <v>15462</v>
      </c>
      <c r="B7653" s="96" t="s">
        <v>15463</v>
      </c>
      <c r="C7653" s="95" t="s">
        <v>282</v>
      </c>
      <c r="D7653" s="97">
        <f>VLOOKUP(A7653,emop0321!D:E,2,0)</f>
        <v>158.59</v>
      </c>
      <c r="E7653" s="98"/>
      <c r="F7653" s="98"/>
    </row>
    <row r="7654" ht="11.25" customHeight="1">
      <c r="A7654" s="95" t="s">
        <v>15464</v>
      </c>
      <c r="B7654" s="96" t="s">
        <v>15465</v>
      </c>
      <c r="C7654" s="95" t="s">
        <v>282</v>
      </c>
      <c r="D7654" s="97">
        <f>VLOOKUP(A7654,emop0321!D:E,2,0)</f>
        <v>236.82</v>
      </c>
      <c r="E7654" s="98"/>
      <c r="F7654" s="98"/>
    </row>
    <row r="7655" ht="11.25" customHeight="1">
      <c r="A7655" s="95" t="s">
        <v>15466</v>
      </c>
      <c r="B7655" s="96" t="s">
        <v>15467</v>
      </c>
      <c r="C7655" s="95" t="s">
        <v>282</v>
      </c>
      <c r="D7655" s="97">
        <f>VLOOKUP(A7655,emop0321!D:E,2,0)</f>
        <v>178.82</v>
      </c>
      <c r="E7655" s="98"/>
      <c r="F7655" s="98"/>
    </row>
    <row r="7656" ht="11.25" customHeight="1">
      <c r="A7656" s="95" t="s">
        <v>15468</v>
      </c>
      <c r="B7656" s="96" t="s">
        <v>15469</v>
      </c>
      <c r="C7656" s="95" t="s">
        <v>282</v>
      </c>
      <c r="D7656" s="97">
        <f>VLOOKUP(A7656,emop0321!D:E,2,0)</f>
        <v>321.3</v>
      </c>
      <c r="E7656" s="98"/>
      <c r="F7656" s="98"/>
    </row>
    <row r="7657" ht="11.25" customHeight="1">
      <c r="A7657" s="95" t="s">
        <v>15470</v>
      </c>
      <c r="B7657" s="96" t="s">
        <v>15471</v>
      </c>
      <c r="C7657" s="95" t="s">
        <v>282</v>
      </c>
      <c r="D7657" s="97">
        <f>VLOOKUP(A7657,emop0321!D:E,2,0)</f>
        <v>321.19</v>
      </c>
      <c r="E7657" s="98"/>
      <c r="F7657" s="98"/>
    </row>
    <row r="7658" ht="11.25" customHeight="1">
      <c r="A7658" s="95" t="s">
        <v>15472</v>
      </c>
      <c r="B7658" s="96" t="s">
        <v>15473</v>
      </c>
      <c r="C7658" s="95" t="s">
        <v>282</v>
      </c>
      <c r="D7658" s="97">
        <f>VLOOKUP(A7658,emop0321!D:E,2,0)</f>
        <v>243.86</v>
      </c>
      <c r="E7658" s="98"/>
      <c r="F7658" s="98"/>
    </row>
    <row r="7659" ht="11.25" customHeight="1">
      <c r="A7659" s="95" t="s">
        <v>15474</v>
      </c>
      <c r="B7659" s="96" t="s">
        <v>15475</v>
      </c>
      <c r="C7659" s="95" t="s">
        <v>282</v>
      </c>
      <c r="D7659" s="97">
        <f>VLOOKUP(A7659,emop0321!D:E,2,0)</f>
        <v>428.63</v>
      </c>
      <c r="E7659" s="98"/>
      <c r="F7659" s="98"/>
    </row>
    <row r="7660" ht="11.25" customHeight="1">
      <c r="A7660" s="95" t="s">
        <v>15476</v>
      </c>
      <c r="B7660" s="96" t="s">
        <v>15477</v>
      </c>
      <c r="C7660" s="95" t="s">
        <v>282</v>
      </c>
      <c r="D7660" s="97">
        <f>VLOOKUP(A7660,emop0321!D:E,2,0)</f>
        <v>372.34</v>
      </c>
      <c r="E7660" s="98"/>
      <c r="F7660" s="98"/>
    </row>
    <row r="7661" ht="11.25" customHeight="1">
      <c r="A7661" s="95" t="s">
        <v>15478</v>
      </c>
      <c r="B7661" s="96" t="s">
        <v>15479</v>
      </c>
      <c r="C7661" s="95" t="s">
        <v>282</v>
      </c>
      <c r="D7661" s="97">
        <f>VLOOKUP(A7661,emop0321!D:E,2,0)</f>
        <v>275.68</v>
      </c>
      <c r="E7661" s="98"/>
      <c r="F7661" s="98"/>
    </row>
    <row r="7662" ht="11.25" customHeight="1">
      <c r="A7662" s="95" t="s">
        <v>15480</v>
      </c>
      <c r="B7662" s="96" t="s">
        <v>15481</v>
      </c>
      <c r="C7662" s="95" t="s">
        <v>282</v>
      </c>
      <c r="D7662" s="97">
        <f>VLOOKUP(A7662,emop0321!D:E,2,0)</f>
        <v>545.01</v>
      </c>
      <c r="E7662" s="98"/>
      <c r="F7662" s="98"/>
    </row>
    <row r="7663" ht="11.25" customHeight="1">
      <c r="A7663" s="95" t="s">
        <v>15482</v>
      </c>
      <c r="B7663" s="96" t="s">
        <v>15483</v>
      </c>
      <c r="C7663" s="95" t="s">
        <v>282</v>
      </c>
      <c r="D7663" s="97">
        <f>VLOOKUP(A7663,emop0321!D:E,2,0)</f>
        <v>262.81</v>
      </c>
      <c r="E7663" s="98"/>
      <c r="F7663" s="98"/>
    </row>
    <row r="7664" ht="11.25" customHeight="1">
      <c r="A7664" s="95" t="s">
        <v>15484</v>
      </c>
      <c r="B7664" s="96" t="s">
        <v>15485</v>
      </c>
      <c r="C7664" s="95" t="s">
        <v>282</v>
      </c>
      <c r="D7664" s="97">
        <f>VLOOKUP(A7664,emop0321!D:E,2,0)</f>
        <v>201.71</v>
      </c>
      <c r="E7664" s="98"/>
      <c r="F7664" s="98"/>
    </row>
    <row r="7665" ht="11.25" customHeight="1">
      <c r="A7665" s="95" t="s">
        <v>15486</v>
      </c>
      <c r="B7665" s="96" t="s">
        <v>15487</v>
      </c>
      <c r="C7665" s="95" t="s">
        <v>282</v>
      </c>
      <c r="D7665" s="97">
        <f>VLOOKUP(A7665,emop0321!D:E,2,0)</f>
        <v>263.78</v>
      </c>
      <c r="E7665" s="98"/>
      <c r="F7665" s="98"/>
    </row>
    <row r="7666" ht="11.25" customHeight="1">
      <c r="A7666" s="95" t="s">
        <v>15488</v>
      </c>
      <c r="B7666" s="96" t="s">
        <v>15489</v>
      </c>
      <c r="C7666" s="95" t="s">
        <v>282</v>
      </c>
      <c r="D7666" s="97">
        <f>VLOOKUP(A7666,emop0321!D:E,2,0)</f>
        <v>203.56</v>
      </c>
      <c r="E7666" s="98"/>
      <c r="F7666" s="98"/>
    </row>
    <row r="7667" ht="11.25" customHeight="1">
      <c r="A7667" s="95" t="s">
        <v>15490</v>
      </c>
      <c r="B7667" s="96" t="s">
        <v>15491</v>
      </c>
      <c r="C7667" s="95" t="s">
        <v>282</v>
      </c>
      <c r="D7667" s="97">
        <f>VLOOKUP(A7667,emop0321!D:E,2,0)</f>
        <v>354.22</v>
      </c>
      <c r="E7667" s="98"/>
      <c r="F7667" s="98"/>
    </row>
    <row r="7668" ht="11.25" customHeight="1">
      <c r="A7668" s="95" t="s">
        <v>15492</v>
      </c>
      <c r="B7668" s="96" t="s">
        <v>15493</v>
      </c>
      <c r="C7668" s="95" t="s">
        <v>282</v>
      </c>
      <c r="D7668" s="97">
        <f>VLOOKUP(A7668,emop0321!D:E,2,0)</f>
        <v>356.07</v>
      </c>
      <c r="E7668" s="98"/>
      <c r="F7668" s="98"/>
    </row>
    <row r="7669" ht="11.25" customHeight="1">
      <c r="A7669" s="95" t="s">
        <v>15494</v>
      </c>
      <c r="B7669" s="96" t="s">
        <v>15495</v>
      </c>
      <c r="C7669" s="95" t="s">
        <v>282</v>
      </c>
      <c r="D7669" s="97">
        <f>VLOOKUP(A7669,emop0321!D:E,2,0)</f>
        <v>209.2</v>
      </c>
      <c r="E7669" s="98"/>
      <c r="F7669" s="98"/>
    </row>
    <row r="7670" ht="11.25" customHeight="1">
      <c r="A7670" s="95" t="s">
        <v>15496</v>
      </c>
      <c r="B7670" s="96" t="s">
        <v>15497</v>
      </c>
      <c r="C7670" s="95" t="s">
        <v>282</v>
      </c>
      <c r="D7670" s="97">
        <f>VLOOKUP(A7670,emop0321!D:E,2,0)</f>
        <v>182.8</v>
      </c>
      <c r="E7670" s="98"/>
      <c r="F7670" s="98"/>
    </row>
    <row r="7671" ht="11.25" customHeight="1">
      <c r="A7671" s="95" t="s">
        <v>15498</v>
      </c>
      <c r="B7671" s="96" t="s">
        <v>15499</v>
      </c>
      <c r="C7671" s="95" t="s">
        <v>282</v>
      </c>
      <c r="D7671" s="97">
        <f>VLOOKUP(A7671,emop0321!D:E,2,0)</f>
        <v>210.17</v>
      </c>
      <c r="E7671" s="98"/>
      <c r="F7671" s="98"/>
    </row>
    <row r="7672" ht="11.25" customHeight="1">
      <c r="A7672" s="95" t="s">
        <v>15500</v>
      </c>
      <c r="B7672" s="96" t="s">
        <v>15501</v>
      </c>
      <c r="C7672" s="95" t="s">
        <v>282</v>
      </c>
      <c r="D7672" s="97">
        <f>VLOOKUP(A7672,emop0321!D:E,2,0)</f>
        <v>184.65</v>
      </c>
      <c r="E7672" s="98"/>
      <c r="F7672" s="98"/>
    </row>
    <row r="7673" ht="11.25" customHeight="1">
      <c r="A7673" s="95" t="s">
        <v>15502</v>
      </c>
      <c r="B7673" s="96" t="s">
        <v>15503</v>
      </c>
      <c r="C7673" s="95" t="s">
        <v>282</v>
      </c>
      <c r="D7673" s="97">
        <f>VLOOKUP(A7673,emop0321!D:E,2,0)</f>
        <v>316.81</v>
      </c>
      <c r="E7673" s="98"/>
      <c r="F7673" s="98"/>
    </row>
    <row r="7674" ht="11.25" customHeight="1">
      <c r="A7674" s="95" t="s">
        <v>15504</v>
      </c>
      <c r="B7674" s="96" t="s">
        <v>15505</v>
      </c>
      <c r="C7674" s="95" t="s">
        <v>282</v>
      </c>
      <c r="D7674" s="97">
        <f>VLOOKUP(A7674,emop0321!D:E,2,0)</f>
        <v>318.66</v>
      </c>
      <c r="E7674" s="98"/>
      <c r="F7674" s="98"/>
    </row>
    <row r="7675" ht="11.25" customHeight="1">
      <c r="A7675" s="95" t="s">
        <v>15506</v>
      </c>
      <c r="B7675" s="96" t="s">
        <v>15507</v>
      </c>
      <c r="C7675" s="95" t="s">
        <v>282</v>
      </c>
      <c r="D7675" s="97">
        <f>VLOOKUP(A7675,emop0321!D:E,2,0)</f>
        <v>353.67</v>
      </c>
      <c r="E7675" s="98"/>
      <c r="F7675" s="98"/>
    </row>
    <row r="7676" ht="11.25" customHeight="1">
      <c r="A7676" s="95" t="s">
        <v>15508</v>
      </c>
      <c r="B7676" s="96" t="s">
        <v>15509</v>
      </c>
      <c r="C7676" s="95" t="s">
        <v>282</v>
      </c>
      <c r="D7676" s="97">
        <f>VLOOKUP(A7676,emop0321!D:E,2,0)</f>
        <v>262.99</v>
      </c>
      <c r="E7676" s="98"/>
      <c r="F7676" s="98"/>
    </row>
    <row r="7677" ht="11.25" customHeight="1">
      <c r="A7677" s="95" t="s">
        <v>15510</v>
      </c>
      <c r="B7677" s="96" t="s">
        <v>15511</v>
      </c>
      <c r="C7677" s="95" t="s">
        <v>282</v>
      </c>
      <c r="D7677" s="97">
        <f>VLOOKUP(A7677,emop0321!D:E,2,0)</f>
        <v>358.15</v>
      </c>
      <c r="E7677" s="98"/>
      <c r="F7677" s="98"/>
    </row>
    <row r="7678" ht="11.25" customHeight="1">
      <c r="A7678" s="95" t="s">
        <v>15512</v>
      </c>
      <c r="B7678" s="96" t="s">
        <v>15513</v>
      </c>
      <c r="C7678" s="95" t="s">
        <v>282</v>
      </c>
      <c r="D7678" s="97">
        <f>VLOOKUP(A7678,emop0321!D:E,2,0)</f>
        <v>266.69</v>
      </c>
      <c r="E7678" s="98"/>
      <c r="F7678" s="98"/>
    </row>
    <row r="7679" ht="11.25" customHeight="1">
      <c r="A7679" s="95" t="s">
        <v>15514</v>
      </c>
      <c r="B7679" s="96" t="s">
        <v>15515</v>
      </c>
      <c r="C7679" s="95" t="s">
        <v>282</v>
      </c>
      <c r="D7679" s="97">
        <f>VLOOKUP(A7679,emop0321!D:E,2,0)</f>
        <v>457.79</v>
      </c>
      <c r="E7679" s="98"/>
      <c r="F7679" s="98"/>
    </row>
    <row r="7680" ht="11.25" customHeight="1">
      <c r="A7680" s="95" t="s">
        <v>15516</v>
      </c>
      <c r="B7680" s="96" t="s">
        <v>15517</v>
      </c>
      <c r="C7680" s="95" t="s">
        <v>282</v>
      </c>
      <c r="D7680" s="97">
        <f>VLOOKUP(A7680,emop0321!D:E,2,0)</f>
        <v>461.49</v>
      </c>
      <c r="E7680" s="98"/>
      <c r="F7680" s="98"/>
    </row>
    <row r="7681" ht="11.25" customHeight="1">
      <c r="A7681" s="95" t="s">
        <v>15518</v>
      </c>
      <c r="B7681" s="96" t="s">
        <v>15519</v>
      </c>
      <c r="C7681" s="95" t="s">
        <v>282</v>
      </c>
      <c r="D7681" s="97">
        <f>VLOOKUP(A7681,emop0321!D:E,2,0)</f>
        <v>287.9</v>
      </c>
      <c r="E7681" s="98"/>
      <c r="F7681" s="98"/>
    </row>
    <row r="7682" ht="11.25" customHeight="1">
      <c r="A7682" s="95" t="s">
        <v>15520</v>
      </c>
      <c r="B7682" s="96" t="s">
        <v>15521</v>
      </c>
      <c r="C7682" s="95" t="s">
        <v>282</v>
      </c>
      <c r="D7682" s="97">
        <f>VLOOKUP(A7682,emop0321!D:E,2,0)</f>
        <v>246.73</v>
      </c>
      <c r="E7682" s="98"/>
      <c r="F7682" s="98"/>
    </row>
    <row r="7683" ht="11.25" customHeight="1">
      <c r="A7683" s="95" t="s">
        <v>15522</v>
      </c>
      <c r="B7683" s="96" t="s">
        <v>15523</v>
      </c>
      <c r="C7683" s="95" t="s">
        <v>282</v>
      </c>
      <c r="D7683" s="97">
        <f>VLOOKUP(A7683,emop0321!D:E,2,0)</f>
        <v>289.84</v>
      </c>
      <c r="E7683" s="98"/>
      <c r="F7683" s="98"/>
    </row>
    <row r="7684" ht="11.25" customHeight="1">
      <c r="A7684" s="95" t="s">
        <v>15524</v>
      </c>
      <c r="B7684" s="96" t="s">
        <v>15525</v>
      </c>
      <c r="C7684" s="95" t="s">
        <v>282</v>
      </c>
      <c r="D7684" s="97">
        <f>VLOOKUP(A7684,emop0321!D:E,2,0)</f>
        <v>250.43</v>
      </c>
      <c r="E7684" s="98"/>
      <c r="F7684" s="98"/>
    </row>
    <row r="7685" ht="11.25" customHeight="1">
      <c r="A7685" s="95" t="s">
        <v>15526</v>
      </c>
      <c r="B7685" s="96" t="s">
        <v>15527</v>
      </c>
      <c r="C7685" s="95" t="s">
        <v>282</v>
      </c>
      <c r="D7685" s="97">
        <f>VLOOKUP(A7685,emop0321!D:E,2,0)</f>
        <v>423.03</v>
      </c>
      <c r="E7685" s="98"/>
      <c r="F7685" s="98"/>
    </row>
    <row r="7686" ht="11.25" customHeight="1">
      <c r="A7686" s="95" t="s">
        <v>15528</v>
      </c>
      <c r="B7686" s="96" t="s">
        <v>15529</v>
      </c>
      <c r="C7686" s="95" t="s">
        <v>282</v>
      </c>
      <c r="D7686" s="97">
        <f>VLOOKUP(A7686,emop0321!D:E,2,0)</f>
        <v>426.73</v>
      </c>
      <c r="E7686" s="98"/>
      <c r="F7686" s="98"/>
    </row>
    <row r="7687" ht="11.25" customHeight="1">
      <c r="A7687" s="95" t="s">
        <v>15530</v>
      </c>
      <c r="B7687" s="96" t="s">
        <v>15531</v>
      </c>
      <c r="C7687" s="95" t="s">
        <v>282</v>
      </c>
      <c r="D7687" s="97">
        <f>VLOOKUP(A7687,emop0321!D:E,2,0)</f>
        <v>458.83</v>
      </c>
      <c r="E7687" s="98"/>
      <c r="F7687" s="98"/>
    </row>
    <row r="7688" ht="11.25" customHeight="1">
      <c r="A7688" s="95" t="s">
        <v>15532</v>
      </c>
      <c r="B7688" s="96" t="s">
        <v>15533</v>
      </c>
      <c r="C7688" s="95" t="s">
        <v>282</v>
      </c>
      <c r="D7688" s="97">
        <f>VLOOKUP(A7688,emop0321!D:E,2,0)</f>
        <v>333.51</v>
      </c>
      <c r="E7688" s="98"/>
      <c r="F7688" s="98"/>
    </row>
    <row r="7689" ht="11.25" customHeight="1">
      <c r="A7689" s="95" t="s">
        <v>15534</v>
      </c>
      <c r="B7689" s="96" t="s">
        <v>15535</v>
      </c>
      <c r="C7689" s="95" t="s">
        <v>282</v>
      </c>
      <c r="D7689" s="97">
        <f>VLOOKUP(A7689,emop0321!D:E,2,0)</f>
        <v>461.74</v>
      </c>
      <c r="E7689" s="98"/>
      <c r="F7689" s="98"/>
    </row>
    <row r="7690" ht="11.25" customHeight="1">
      <c r="A7690" s="95" t="s">
        <v>15536</v>
      </c>
      <c r="B7690" s="96" t="s">
        <v>15537</v>
      </c>
      <c r="C7690" s="95" t="s">
        <v>282</v>
      </c>
      <c r="D7690" s="97">
        <f>VLOOKUP(A7690,emop0321!D:E,2,0)</f>
        <v>339.06</v>
      </c>
      <c r="E7690" s="98"/>
      <c r="F7690" s="98"/>
    </row>
    <row r="7691" ht="11.25" customHeight="1">
      <c r="A7691" s="95" t="s">
        <v>15538</v>
      </c>
      <c r="B7691" s="96" t="s">
        <v>15539</v>
      </c>
      <c r="C7691" s="95" t="s">
        <v>282</v>
      </c>
      <c r="D7691" s="97">
        <f>VLOOKUP(A7691,emop0321!D:E,2,0)</f>
        <v>612.88</v>
      </c>
      <c r="E7691" s="98"/>
      <c r="F7691" s="98"/>
    </row>
    <row r="7692" ht="11.25" customHeight="1">
      <c r="A7692" s="95" t="s">
        <v>15540</v>
      </c>
      <c r="B7692" s="96" t="s">
        <v>15541</v>
      </c>
      <c r="C7692" s="95" t="s">
        <v>282</v>
      </c>
      <c r="D7692" s="97">
        <f>VLOOKUP(A7692,emop0321!D:E,2,0)</f>
        <v>618.43</v>
      </c>
      <c r="E7692" s="98"/>
      <c r="F7692" s="98"/>
    </row>
    <row r="7693" ht="11.25" customHeight="1">
      <c r="A7693" s="95" t="s">
        <v>15542</v>
      </c>
      <c r="B7693" s="96" t="s">
        <v>15543</v>
      </c>
      <c r="C7693" s="95" t="s">
        <v>282</v>
      </c>
      <c r="D7693" s="97">
        <f>VLOOKUP(A7693,emop0321!D:E,2,0)</f>
        <v>368.27</v>
      </c>
      <c r="E7693" s="98"/>
      <c r="F7693" s="98"/>
    </row>
    <row r="7694" ht="11.25" customHeight="1">
      <c r="A7694" s="95" t="s">
        <v>15544</v>
      </c>
      <c r="B7694" s="96" t="s">
        <v>15545</v>
      </c>
      <c r="C7694" s="95" t="s">
        <v>282</v>
      </c>
      <c r="D7694" s="97">
        <f>VLOOKUP(A7694,emop0321!D:E,2,0)</f>
        <v>312.34</v>
      </c>
      <c r="E7694" s="98"/>
      <c r="F7694" s="98"/>
    </row>
    <row r="7695" ht="11.25" customHeight="1">
      <c r="A7695" s="95" t="s">
        <v>15546</v>
      </c>
      <c r="B7695" s="96" t="s">
        <v>15547</v>
      </c>
      <c r="C7695" s="95" t="s">
        <v>282</v>
      </c>
      <c r="D7695" s="97">
        <f>VLOOKUP(A7695,emop0321!D:E,2,0)</f>
        <v>371.18</v>
      </c>
      <c r="E7695" s="98"/>
      <c r="F7695" s="98"/>
    </row>
    <row r="7696" ht="11.25" customHeight="1">
      <c r="A7696" s="95" t="s">
        <v>15548</v>
      </c>
      <c r="B7696" s="96" t="s">
        <v>15549</v>
      </c>
      <c r="C7696" s="95" t="s">
        <v>282</v>
      </c>
      <c r="D7696" s="97">
        <f>VLOOKUP(A7696,emop0321!D:E,2,0)</f>
        <v>317.89</v>
      </c>
      <c r="E7696" s="98"/>
      <c r="F7696" s="98"/>
    </row>
    <row r="7697" ht="11.25" customHeight="1">
      <c r="A7697" s="95" t="s">
        <v>15550</v>
      </c>
      <c r="B7697" s="96" t="s">
        <v>15551</v>
      </c>
      <c r="C7697" s="95" t="s">
        <v>282</v>
      </c>
      <c r="D7697" s="97">
        <f>VLOOKUP(A7697,emop0321!D:E,2,0)</f>
        <v>573.21</v>
      </c>
      <c r="E7697" s="98"/>
      <c r="F7697" s="98"/>
    </row>
    <row r="7698" ht="11.25" customHeight="1">
      <c r="A7698" s="95" t="s">
        <v>15552</v>
      </c>
      <c r="B7698" s="96" t="s">
        <v>15553</v>
      </c>
      <c r="C7698" s="95" t="s">
        <v>282</v>
      </c>
      <c r="D7698" s="97">
        <f>VLOOKUP(A7698,emop0321!D:E,2,0)</f>
        <v>578.76</v>
      </c>
      <c r="E7698" s="98"/>
      <c r="F7698" s="98"/>
    </row>
    <row r="7699" ht="11.25" customHeight="1">
      <c r="A7699" s="95" t="s">
        <v>15554</v>
      </c>
      <c r="B7699" s="96" t="s">
        <v>15555</v>
      </c>
      <c r="C7699" s="95" t="s">
        <v>282</v>
      </c>
      <c r="D7699" s="97">
        <f>VLOOKUP(A7699,emop0321!D:E,2,0)</f>
        <v>554.34</v>
      </c>
      <c r="E7699" s="98"/>
      <c r="F7699" s="98"/>
    </row>
    <row r="7700" ht="11.25" customHeight="1">
      <c r="A7700" s="95" t="s">
        <v>15556</v>
      </c>
      <c r="B7700" s="96" t="s">
        <v>15557</v>
      </c>
      <c r="C7700" s="95" t="s">
        <v>282</v>
      </c>
      <c r="D7700" s="97">
        <f>VLOOKUP(A7700,emop0321!D:E,2,0)</f>
        <v>396.91</v>
      </c>
      <c r="E7700" s="98"/>
      <c r="F7700" s="98"/>
    </row>
    <row r="7701" ht="11.25" customHeight="1">
      <c r="A7701" s="95" t="s">
        <v>15558</v>
      </c>
      <c r="B7701" s="96" t="s">
        <v>15559</v>
      </c>
      <c r="C7701" s="95" t="s">
        <v>282</v>
      </c>
      <c r="D7701" s="97">
        <f>VLOOKUP(A7701,emop0321!D:E,2,0)</f>
        <v>544.21</v>
      </c>
      <c r="E7701" s="98"/>
      <c r="F7701" s="98"/>
    </row>
    <row r="7702" ht="11.25" customHeight="1">
      <c r="A7702" s="95" t="s">
        <v>15560</v>
      </c>
      <c r="B7702" s="96" t="s">
        <v>15561</v>
      </c>
      <c r="C7702" s="95" t="s">
        <v>282</v>
      </c>
      <c r="D7702" s="97">
        <f>VLOOKUP(A7702,emop0321!D:E,2,0)</f>
        <v>404.31</v>
      </c>
      <c r="E7702" s="98"/>
      <c r="F7702" s="98"/>
    </row>
    <row r="7703" ht="11.25" customHeight="1">
      <c r="A7703" s="95" t="s">
        <v>15562</v>
      </c>
      <c r="B7703" s="96" t="s">
        <v>15563</v>
      </c>
      <c r="C7703" s="95" t="s">
        <v>282</v>
      </c>
      <c r="D7703" s="97">
        <f>VLOOKUP(A7703,emop0321!D:E,2,0)</f>
        <v>760.84</v>
      </c>
      <c r="E7703" s="98"/>
      <c r="F7703" s="98"/>
    </row>
    <row r="7704" ht="11.25" customHeight="1">
      <c r="A7704" s="95" t="s">
        <v>15564</v>
      </c>
      <c r="B7704" s="96" t="s">
        <v>15565</v>
      </c>
      <c r="C7704" s="95" t="s">
        <v>282</v>
      </c>
      <c r="D7704" s="97">
        <f>VLOOKUP(A7704,emop0321!D:E,2,0)</f>
        <v>768.24</v>
      </c>
      <c r="E7704" s="98"/>
      <c r="F7704" s="98"/>
    </row>
    <row r="7705" ht="11.25" customHeight="1">
      <c r="A7705" s="95" t="s">
        <v>15566</v>
      </c>
      <c r="B7705" s="96" t="s">
        <v>15567</v>
      </c>
      <c r="C7705" s="95" t="s">
        <v>282</v>
      </c>
      <c r="D7705" s="97">
        <f>VLOOKUP(A7705,emop0321!D:E,2,0)</f>
        <v>445.29</v>
      </c>
      <c r="E7705" s="98"/>
      <c r="F7705" s="98"/>
    </row>
    <row r="7706" ht="11.25" customHeight="1">
      <c r="A7706" s="95" t="s">
        <v>15568</v>
      </c>
      <c r="B7706" s="96" t="s">
        <v>15569</v>
      </c>
      <c r="C7706" s="95" t="s">
        <v>282</v>
      </c>
      <c r="D7706" s="97">
        <f>VLOOKUP(A7706,emop0321!D:E,2,0)</f>
        <v>374.61</v>
      </c>
      <c r="E7706" s="98"/>
      <c r="F7706" s="98"/>
    </row>
    <row r="7707" ht="11.25" customHeight="1">
      <c r="A7707" s="95" t="s">
        <v>15570</v>
      </c>
      <c r="B7707" s="96" t="s">
        <v>15571</v>
      </c>
      <c r="C7707" s="95" t="s">
        <v>282</v>
      </c>
      <c r="D7707" s="97">
        <f>VLOOKUP(A7707,emop0321!D:E,2,0)</f>
        <v>449.17</v>
      </c>
      <c r="E7707" s="98"/>
      <c r="F7707" s="98"/>
    </row>
    <row r="7708" ht="11.25" customHeight="1">
      <c r="A7708" s="95" t="s">
        <v>15572</v>
      </c>
      <c r="B7708" s="96" t="s">
        <v>15573</v>
      </c>
      <c r="C7708" s="95" t="s">
        <v>282</v>
      </c>
      <c r="D7708" s="97">
        <f>VLOOKUP(A7708,emop0321!D:E,2,0)</f>
        <v>382.01</v>
      </c>
      <c r="E7708" s="98"/>
      <c r="F7708" s="98"/>
    </row>
    <row r="7709" ht="11.25" customHeight="1">
      <c r="A7709" s="95" t="s">
        <v>15574</v>
      </c>
      <c r="B7709" s="96" t="s">
        <v>15575</v>
      </c>
      <c r="C7709" s="95" t="s">
        <v>282</v>
      </c>
      <c r="D7709" s="97">
        <f>VLOOKUP(A7709,emop0321!D:E,2,0)</f>
        <v>720.04</v>
      </c>
      <c r="E7709" s="98"/>
      <c r="F7709" s="98"/>
    </row>
    <row r="7710" ht="11.25" customHeight="1">
      <c r="A7710" s="95" t="s">
        <v>15576</v>
      </c>
      <c r="B7710" s="96" t="s">
        <v>15577</v>
      </c>
      <c r="C7710" s="95" t="s">
        <v>282</v>
      </c>
      <c r="D7710" s="97">
        <f>VLOOKUP(A7710,emop0321!D:E,2,0)</f>
        <v>727.44</v>
      </c>
      <c r="E7710" s="98"/>
      <c r="F7710" s="98"/>
    </row>
    <row r="7711" ht="11.25" customHeight="1">
      <c r="A7711" s="95" t="s">
        <v>15578</v>
      </c>
      <c r="B7711" s="96" t="s">
        <v>15579</v>
      </c>
      <c r="C7711" s="95" t="s">
        <v>282</v>
      </c>
      <c r="D7711" s="97">
        <f>VLOOKUP(A7711,emop0321!D:E,2,0)</f>
        <v>169.25</v>
      </c>
      <c r="E7711" s="98"/>
      <c r="F7711" s="98"/>
    </row>
    <row r="7712" ht="11.25" customHeight="1">
      <c r="A7712" s="95" t="s">
        <v>15580</v>
      </c>
      <c r="B7712" s="96" t="s">
        <v>15581</v>
      </c>
      <c r="C7712" s="95" t="s">
        <v>282</v>
      </c>
      <c r="D7712" s="97">
        <f>VLOOKUP(A7712,emop0321!D:E,2,0)</f>
        <v>264.46</v>
      </c>
      <c r="E7712" s="98"/>
      <c r="F7712" s="98"/>
    </row>
    <row r="7713" ht="11.25" customHeight="1">
      <c r="A7713" s="95" t="s">
        <v>15582</v>
      </c>
      <c r="B7713" s="96" t="s">
        <v>15583</v>
      </c>
      <c r="C7713" s="95" t="s">
        <v>282</v>
      </c>
      <c r="D7713" s="97">
        <f>VLOOKUP(A7713,emop0321!D:E,2,0)</f>
        <v>246.65</v>
      </c>
      <c r="E7713" s="98"/>
      <c r="F7713" s="98"/>
    </row>
    <row r="7714" ht="11.25" customHeight="1">
      <c r="A7714" s="95" t="s">
        <v>15584</v>
      </c>
      <c r="B7714" s="96" t="s">
        <v>15585</v>
      </c>
      <c r="C7714" s="95" t="s">
        <v>282</v>
      </c>
      <c r="D7714" s="97">
        <f>VLOOKUP(A7714,emop0321!D:E,2,0)</f>
        <v>501.07</v>
      </c>
      <c r="E7714" s="98"/>
      <c r="F7714" s="98"/>
    </row>
    <row r="7715" ht="11.25" customHeight="1">
      <c r="A7715" s="95" t="s">
        <v>15586</v>
      </c>
      <c r="B7715" s="96" t="s">
        <v>15587</v>
      </c>
      <c r="C7715" s="95" t="s">
        <v>282</v>
      </c>
      <c r="D7715" s="97">
        <f>VLOOKUP(A7715,emop0321!D:E,2,0)</f>
        <v>644.89</v>
      </c>
      <c r="E7715" s="98"/>
      <c r="F7715" s="98"/>
    </row>
    <row r="7716" ht="11.25" customHeight="1">
      <c r="A7716" s="95" t="s">
        <v>15588</v>
      </c>
      <c r="B7716" s="96" t="s">
        <v>15589</v>
      </c>
      <c r="C7716" s="95" t="s">
        <v>282</v>
      </c>
      <c r="D7716" s="97">
        <f>VLOOKUP(A7716,emop0321!D:E,2,0)</f>
        <v>692.57</v>
      </c>
      <c r="E7716" s="98"/>
      <c r="F7716" s="98"/>
    </row>
    <row r="7717" ht="11.25" customHeight="1">
      <c r="A7717" s="95" t="s">
        <v>15590</v>
      </c>
      <c r="B7717" s="96" t="s">
        <v>15591</v>
      </c>
      <c r="C7717" s="95" t="s">
        <v>282</v>
      </c>
      <c r="D7717" s="97">
        <f>VLOOKUP(A7717,emop0321!D:E,2,0)</f>
        <v>812.5</v>
      </c>
      <c r="E7717" s="98"/>
      <c r="F7717" s="98"/>
    </row>
    <row r="7718" ht="11.25" customHeight="1">
      <c r="A7718" s="95" t="s">
        <v>15592</v>
      </c>
      <c r="B7718" s="96" t="s">
        <v>15593</v>
      </c>
      <c r="C7718" s="95" t="s">
        <v>282</v>
      </c>
      <c r="D7718" s="97">
        <f>VLOOKUP(A7718,emop0321!D:E,2,0)</f>
        <v>919.19</v>
      </c>
      <c r="E7718" s="98"/>
      <c r="F7718" s="98"/>
    </row>
    <row r="7719" ht="11.25" customHeight="1">
      <c r="A7719" s="95" t="s">
        <v>15594</v>
      </c>
      <c r="B7719" s="96" t="s">
        <v>15595</v>
      </c>
      <c r="C7719" s="95" t="s">
        <v>282</v>
      </c>
      <c r="D7719" s="97">
        <f>VLOOKUP(A7719,emop0321!D:E,2,0)</f>
        <v>1059.27</v>
      </c>
      <c r="E7719" s="98"/>
      <c r="F7719" s="98"/>
    </row>
    <row r="7720" ht="11.25" customHeight="1">
      <c r="A7720" s="95" t="s">
        <v>15596</v>
      </c>
      <c r="B7720" s="96" t="s">
        <v>15597</v>
      </c>
      <c r="C7720" s="95" t="s">
        <v>282</v>
      </c>
      <c r="D7720" s="97">
        <f>VLOOKUP(A7720,emop0321!D:E,2,0)</f>
        <v>362.36</v>
      </c>
      <c r="E7720" s="98"/>
      <c r="F7720" s="98"/>
    </row>
    <row r="7721" ht="11.25" customHeight="1">
      <c r="A7721" s="95" t="s">
        <v>15598</v>
      </c>
      <c r="B7721" s="96" t="s">
        <v>15599</v>
      </c>
      <c r="C7721" s="95" t="s">
        <v>282</v>
      </c>
      <c r="D7721" s="97">
        <f>VLOOKUP(A7721,emop0321!D:E,2,0)</f>
        <v>465.41</v>
      </c>
      <c r="E7721" s="98"/>
      <c r="F7721" s="98"/>
    </row>
    <row r="7722" ht="11.25" customHeight="1">
      <c r="A7722" s="95" t="s">
        <v>15600</v>
      </c>
      <c r="B7722" s="96" t="s">
        <v>15601</v>
      </c>
      <c r="C7722" s="95" t="s">
        <v>282</v>
      </c>
      <c r="D7722" s="97">
        <f>VLOOKUP(A7722,emop0321!D:E,2,0)</f>
        <v>543.98</v>
      </c>
      <c r="E7722" s="98"/>
      <c r="F7722" s="98"/>
    </row>
    <row r="7723" ht="11.25" customHeight="1">
      <c r="A7723" s="95" t="s">
        <v>15602</v>
      </c>
      <c r="B7723" s="96" t="s">
        <v>15603</v>
      </c>
      <c r="C7723" s="95" t="s">
        <v>282</v>
      </c>
      <c r="D7723" s="97">
        <f>VLOOKUP(A7723,emop0321!D:E,2,0)</f>
        <v>634.52</v>
      </c>
      <c r="E7723" s="98"/>
      <c r="F7723" s="98"/>
    </row>
    <row r="7724" ht="11.25" customHeight="1">
      <c r="A7724" s="95" t="s">
        <v>15604</v>
      </c>
      <c r="B7724" s="96" t="s">
        <v>15605</v>
      </c>
      <c r="C7724" s="95" t="s">
        <v>282</v>
      </c>
      <c r="D7724" s="97">
        <f>VLOOKUP(A7724,emop0321!D:E,2,0)</f>
        <v>891</v>
      </c>
      <c r="E7724" s="98"/>
      <c r="F7724" s="98"/>
    </row>
    <row r="7725" ht="11.25" customHeight="1">
      <c r="A7725" s="95" t="s">
        <v>15606</v>
      </c>
      <c r="B7725" s="96" t="s">
        <v>15607</v>
      </c>
      <c r="C7725" s="95" t="s">
        <v>282</v>
      </c>
      <c r="D7725" s="97">
        <f>VLOOKUP(A7725,emop0321!D:E,2,0)</f>
        <v>1012.08</v>
      </c>
      <c r="E7725" s="98"/>
      <c r="F7725" s="98"/>
    </row>
    <row r="7726" ht="11.25" customHeight="1">
      <c r="A7726" s="95" t="s">
        <v>15608</v>
      </c>
      <c r="B7726" s="96" t="s">
        <v>15609</v>
      </c>
      <c r="C7726" s="95" t="s">
        <v>282</v>
      </c>
      <c r="D7726" s="97">
        <f>VLOOKUP(A7726,emop0321!D:E,2,0)</f>
        <v>424.77</v>
      </c>
      <c r="E7726" s="98"/>
      <c r="F7726" s="98"/>
    </row>
    <row r="7727" ht="11.25" customHeight="1">
      <c r="A7727" s="95" t="s">
        <v>15610</v>
      </c>
      <c r="B7727" s="96" t="s">
        <v>15611</v>
      </c>
      <c r="C7727" s="95" t="s">
        <v>282</v>
      </c>
      <c r="D7727" s="97">
        <f>VLOOKUP(A7727,emop0321!D:E,2,0)</f>
        <v>481.5</v>
      </c>
      <c r="E7727" s="98"/>
      <c r="F7727" s="98"/>
    </row>
    <row r="7728" ht="11.25" customHeight="1">
      <c r="A7728" s="95" t="s">
        <v>15612</v>
      </c>
      <c r="B7728" s="96" t="s">
        <v>15613</v>
      </c>
      <c r="C7728" s="95" t="s">
        <v>282</v>
      </c>
      <c r="D7728" s="97">
        <f>VLOOKUP(A7728,emop0321!D:E,2,0)</f>
        <v>548.18</v>
      </c>
      <c r="E7728" s="98"/>
      <c r="F7728" s="98"/>
    </row>
    <row r="7729" ht="11.25" customHeight="1">
      <c r="A7729" s="95" t="s">
        <v>15614</v>
      </c>
      <c r="B7729" s="96" t="s">
        <v>15615</v>
      </c>
      <c r="C7729" s="95" t="s">
        <v>282</v>
      </c>
      <c r="D7729" s="97">
        <f>VLOOKUP(A7729,emop0321!D:E,2,0)</f>
        <v>687.77</v>
      </c>
      <c r="E7729" s="98"/>
      <c r="F7729" s="98"/>
    </row>
    <row r="7730" ht="11.25" customHeight="1">
      <c r="A7730" s="95" t="s">
        <v>15616</v>
      </c>
      <c r="B7730" s="96" t="s">
        <v>15617</v>
      </c>
      <c r="C7730" s="95" t="s">
        <v>282</v>
      </c>
      <c r="D7730" s="97">
        <f>VLOOKUP(A7730,emop0321!D:E,2,0)</f>
        <v>841.13</v>
      </c>
      <c r="E7730" s="98"/>
      <c r="F7730" s="98"/>
    </row>
    <row r="7731" ht="11.25" customHeight="1">
      <c r="A7731" s="95" t="s">
        <v>15618</v>
      </c>
      <c r="B7731" s="96" t="s">
        <v>15619</v>
      </c>
      <c r="C7731" s="95" t="s">
        <v>282</v>
      </c>
      <c r="D7731" s="97">
        <f>VLOOKUP(A7731,emop0321!D:E,2,0)</f>
        <v>253.34</v>
      </c>
      <c r="E7731" s="98"/>
      <c r="F7731" s="98"/>
    </row>
    <row r="7732" ht="11.25" customHeight="1">
      <c r="A7732" s="95" t="s">
        <v>15620</v>
      </c>
      <c r="B7732" s="96" t="s">
        <v>15621</v>
      </c>
      <c r="C7732" s="95" t="s">
        <v>282</v>
      </c>
      <c r="D7732" s="97">
        <f>VLOOKUP(A7732,emop0321!D:E,2,0)</f>
        <v>332.47</v>
      </c>
      <c r="E7732" s="98"/>
      <c r="F7732" s="98"/>
    </row>
    <row r="7733" ht="11.25" customHeight="1">
      <c r="A7733" s="95" t="s">
        <v>15622</v>
      </c>
      <c r="B7733" s="96" t="s">
        <v>15623</v>
      </c>
      <c r="C7733" s="95" t="s">
        <v>282</v>
      </c>
      <c r="D7733" s="97">
        <f>VLOOKUP(A7733,emop0321!D:E,2,0)</f>
        <v>413.28</v>
      </c>
      <c r="E7733" s="98"/>
      <c r="F7733" s="98"/>
    </row>
    <row r="7734" ht="11.25" customHeight="1">
      <c r="A7734" s="95" t="s">
        <v>15624</v>
      </c>
      <c r="B7734" s="96" t="s">
        <v>15625</v>
      </c>
      <c r="C7734" s="95" t="s">
        <v>282</v>
      </c>
      <c r="D7734" s="97">
        <f>VLOOKUP(A7734,emop0321!D:E,2,0)</f>
        <v>490.74</v>
      </c>
      <c r="E7734" s="98"/>
      <c r="F7734" s="98"/>
    </row>
    <row r="7735" ht="11.25" customHeight="1">
      <c r="A7735" s="95" t="s">
        <v>15626</v>
      </c>
      <c r="B7735" s="96" t="s">
        <v>15627</v>
      </c>
      <c r="C7735" s="95" t="s">
        <v>282</v>
      </c>
      <c r="D7735" s="97">
        <f>VLOOKUP(A7735,emop0321!D:E,2,0)</f>
        <v>12.11</v>
      </c>
      <c r="E7735" s="98"/>
      <c r="F7735" s="98"/>
    </row>
    <row r="7736" ht="11.25" customHeight="1">
      <c r="A7736" s="95" t="s">
        <v>15628</v>
      </c>
      <c r="B7736" s="96" t="s">
        <v>15629</v>
      </c>
      <c r="C7736" s="95" t="s">
        <v>282</v>
      </c>
      <c r="D7736" s="97">
        <f>VLOOKUP(A7736,emop0321!D:E,2,0)</f>
        <v>12.8</v>
      </c>
      <c r="E7736" s="98"/>
      <c r="F7736" s="98"/>
    </row>
    <row r="7737" ht="11.25" customHeight="1">
      <c r="A7737" s="95" t="s">
        <v>15630</v>
      </c>
      <c r="B7737" s="96" t="s">
        <v>15631</v>
      </c>
      <c r="C7737" s="95" t="s">
        <v>282</v>
      </c>
      <c r="D7737" s="97">
        <f>VLOOKUP(A7737,emop0321!D:E,2,0)</f>
        <v>15.27</v>
      </c>
      <c r="E7737" s="98"/>
      <c r="F7737" s="98"/>
    </row>
    <row r="7738" ht="11.25" customHeight="1">
      <c r="A7738" s="95" t="s">
        <v>15632</v>
      </c>
      <c r="B7738" s="96" t="s">
        <v>15633</v>
      </c>
      <c r="C7738" s="95" t="s">
        <v>282</v>
      </c>
      <c r="D7738" s="97">
        <f>VLOOKUP(A7738,emop0321!D:E,2,0)</f>
        <v>18.79</v>
      </c>
      <c r="E7738" s="98"/>
      <c r="F7738" s="98"/>
    </row>
    <row r="7739" ht="11.25" customHeight="1">
      <c r="A7739" s="95" t="s">
        <v>15634</v>
      </c>
      <c r="B7739" s="96" t="s">
        <v>15635</v>
      </c>
      <c r="C7739" s="95" t="s">
        <v>282</v>
      </c>
      <c r="D7739" s="97">
        <f>VLOOKUP(A7739,emop0321!D:E,2,0)</f>
        <v>25.46</v>
      </c>
      <c r="E7739" s="98"/>
      <c r="F7739" s="98"/>
    </row>
    <row r="7740" ht="11.25" customHeight="1">
      <c r="A7740" s="95" t="s">
        <v>15636</v>
      </c>
      <c r="B7740" s="96" t="s">
        <v>15637</v>
      </c>
      <c r="C7740" s="95" t="s">
        <v>282</v>
      </c>
      <c r="D7740" s="97">
        <f>VLOOKUP(A7740,emop0321!D:E,2,0)</f>
        <v>30.24</v>
      </c>
      <c r="E7740" s="98"/>
      <c r="F7740" s="98"/>
    </row>
    <row r="7741" ht="11.25" customHeight="1">
      <c r="A7741" s="95" t="s">
        <v>15638</v>
      </c>
      <c r="B7741" s="96" t="s">
        <v>15639</v>
      </c>
      <c r="C7741" s="95" t="s">
        <v>282</v>
      </c>
      <c r="D7741" s="97">
        <f>VLOOKUP(A7741,emop0321!D:E,2,0)</f>
        <v>40.37</v>
      </c>
      <c r="E7741" s="98"/>
      <c r="F7741" s="98"/>
    </row>
    <row r="7742" ht="11.25" customHeight="1">
      <c r="A7742" s="95" t="s">
        <v>15640</v>
      </c>
      <c r="B7742" s="96" t="s">
        <v>15641</v>
      </c>
      <c r="C7742" s="95" t="s">
        <v>282</v>
      </c>
      <c r="D7742" s="97">
        <f>VLOOKUP(A7742,emop0321!D:E,2,0)</f>
        <v>46.86</v>
      </c>
      <c r="E7742" s="98"/>
      <c r="F7742" s="98"/>
    </row>
    <row r="7743" ht="11.25" customHeight="1">
      <c r="A7743" s="95" t="s">
        <v>15642</v>
      </c>
      <c r="B7743" s="96" t="s">
        <v>15643</v>
      </c>
      <c r="C7743" s="95" t="s">
        <v>282</v>
      </c>
      <c r="D7743" s="97">
        <f>VLOOKUP(A7743,emop0321!D:E,2,0)</f>
        <v>57.58</v>
      </c>
      <c r="E7743" s="98"/>
      <c r="F7743" s="98"/>
    </row>
    <row r="7744" ht="11.25" customHeight="1">
      <c r="A7744" s="95" t="s">
        <v>15644</v>
      </c>
      <c r="B7744" s="96" t="s">
        <v>15645</v>
      </c>
      <c r="C7744" s="95" t="s">
        <v>282</v>
      </c>
      <c r="D7744" s="97">
        <f>VLOOKUP(A7744,emop0321!D:E,2,0)</f>
        <v>59.75</v>
      </c>
      <c r="E7744" s="98"/>
      <c r="F7744" s="98"/>
    </row>
    <row r="7745" ht="11.25" customHeight="1">
      <c r="A7745" s="95" t="s">
        <v>15646</v>
      </c>
      <c r="B7745" s="96" t="s">
        <v>15647</v>
      </c>
      <c r="C7745" s="95" t="s">
        <v>282</v>
      </c>
      <c r="D7745" s="97">
        <f>VLOOKUP(A7745,emop0321!D:E,2,0)</f>
        <v>74.54</v>
      </c>
      <c r="E7745" s="98"/>
      <c r="F7745" s="98"/>
    </row>
    <row r="7746" ht="11.25" customHeight="1">
      <c r="A7746" s="95" t="s">
        <v>15648</v>
      </c>
      <c r="B7746" s="96" t="s">
        <v>15649</v>
      </c>
      <c r="C7746" s="95" t="s">
        <v>282</v>
      </c>
      <c r="D7746" s="97">
        <f>VLOOKUP(A7746,emop0321!D:E,2,0)</f>
        <v>95.68</v>
      </c>
      <c r="E7746" s="98"/>
      <c r="F7746" s="98"/>
    </row>
    <row r="7747" ht="11.25" customHeight="1">
      <c r="A7747" s="95" t="s">
        <v>15650</v>
      </c>
      <c r="B7747" s="96" t="s">
        <v>15651</v>
      </c>
      <c r="C7747" s="95" t="s">
        <v>282</v>
      </c>
      <c r="D7747" s="97">
        <f>VLOOKUP(A7747,emop0321!D:E,2,0)</f>
        <v>121.37</v>
      </c>
      <c r="E7747" s="98"/>
      <c r="F7747" s="98"/>
    </row>
    <row r="7748" ht="11.25" customHeight="1">
      <c r="A7748" s="95" t="s">
        <v>15652</v>
      </c>
      <c r="B7748" s="96" t="s">
        <v>15653</v>
      </c>
      <c r="C7748" s="95" t="s">
        <v>282</v>
      </c>
      <c r="D7748" s="97">
        <f>VLOOKUP(A7748,emop0321!D:E,2,0)</f>
        <v>180.01</v>
      </c>
      <c r="E7748" s="98"/>
      <c r="F7748" s="98"/>
    </row>
    <row r="7749" ht="11.25" customHeight="1">
      <c r="A7749" s="95" t="s">
        <v>15654</v>
      </c>
      <c r="B7749" s="96" t="s">
        <v>15655</v>
      </c>
      <c r="C7749" s="95" t="s">
        <v>282</v>
      </c>
      <c r="D7749" s="97">
        <f>VLOOKUP(A7749,emop0321!D:E,2,0)</f>
        <v>30.01</v>
      </c>
      <c r="E7749" s="98"/>
      <c r="F7749" s="98"/>
    </row>
    <row r="7750" ht="11.25" customHeight="1">
      <c r="A7750" s="95" t="s">
        <v>15656</v>
      </c>
      <c r="B7750" s="96" t="s">
        <v>15657</v>
      </c>
      <c r="C7750" s="95" t="s">
        <v>282</v>
      </c>
      <c r="D7750" s="97">
        <f>VLOOKUP(A7750,emop0321!D:E,2,0)</f>
        <v>51.82</v>
      </c>
      <c r="E7750" s="98"/>
      <c r="F7750" s="98"/>
    </row>
    <row r="7751" ht="11.25" customHeight="1">
      <c r="A7751" s="95" t="s">
        <v>15658</v>
      </c>
      <c r="B7751" s="96" t="s">
        <v>15659</v>
      </c>
      <c r="C7751" s="95" t="s">
        <v>282</v>
      </c>
      <c r="D7751" s="97">
        <f>VLOOKUP(A7751,emop0321!D:E,2,0)</f>
        <v>133.8</v>
      </c>
      <c r="E7751" s="98"/>
      <c r="F7751" s="98"/>
    </row>
    <row r="7752" ht="11.25" customHeight="1">
      <c r="A7752" s="95" t="s">
        <v>15660</v>
      </c>
      <c r="B7752" s="96" t="s">
        <v>15661</v>
      </c>
      <c r="C7752" s="95" t="s">
        <v>282</v>
      </c>
      <c r="D7752" s="97">
        <f>VLOOKUP(A7752,emop0321!D:E,2,0)</f>
        <v>8.84</v>
      </c>
      <c r="E7752" s="98"/>
      <c r="F7752" s="98"/>
    </row>
    <row r="7753" ht="11.25" customHeight="1">
      <c r="A7753" s="95" t="s">
        <v>15662</v>
      </c>
      <c r="B7753" s="96" t="s">
        <v>15663</v>
      </c>
      <c r="C7753" s="95" t="s">
        <v>282</v>
      </c>
      <c r="D7753" s="97">
        <f>VLOOKUP(A7753,emop0321!D:E,2,0)</f>
        <v>8.85</v>
      </c>
      <c r="E7753" s="98"/>
      <c r="F7753" s="98"/>
    </row>
    <row r="7754" ht="11.25" customHeight="1">
      <c r="A7754" s="95" t="s">
        <v>15664</v>
      </c>
      <c r="B7754" s="96" t="s">
        <v>15665</v>
      </c>
      <c r="C7754" s="95" t="s">
        <v>282</v>
      </c>
      <c r="D7754" s="97">
        <f>VLOOKUP(A7754,emop0321!D:E,2,0)</f>
        <v>9.37</v>
      </c>
      <c r="E7754" s="98"/>
      <c r="F7754" s="98"/>
    </row>
    <row r="7755" ht="11.25" customHeight="1">
      <c r="A7755" s="95" t="s">
        <v>15666</v>
      </c>
      <c r="B7755" s="96" t="s">
        <v>15667</v>
      </c>
      <c r="C7755" s="95" t="s">
        <v>282</v>
      </c>
      <c r="D7755" s="97">
        <f>VLOOKUP(A7755,emop0321!D:E,2,0)</f>
        <v>9.2</v>
      </c>
      <c r="E7755" s="98"/>
      <c r="F7755" s="98"/>
    </row>
    <row r="7756" ht="11.25" customHeight="1">
      <c r="A7756" s="95" t="s">
        <v>15668</v>
      </c>
      <c r="B7756" s="96" t="s">
        <v>15669</v>
      </c>
      <c r="C7756" s="95" t="s">
        <v>282</v>
      </c>
      <c r="D7756" s="97">
        <f>VLOOKUP(A7756,emop0321!D:E,2,0)</f>
        <v>8.91</v>
      </c>
      <c r="E7756" s="98"/>
      <c r="F7756" s="98"/>
    </row>
    <row r="7757" ht="11.25" customHeight="1">
      <c r="A7757" s="95" t="s">
        <v>15670</v>
      </c>
      <c r="B7757" s="96" t="s">
        <v>15671</v>
      </c>
      <c r="C7757" s="95" t="s">
        <v>282</v>
      </c>
      <c r="D7757" s="97">
        <f>VLOOKUP(A7757,emop0321!D:E,2,0)</f>
        <v>10.68</v>
      </c>
      <c r="E7757" s="98"/>
      <c r="F7757" s="98"/>
    </row>
    <row r="7758" ht="11.25" customHeight="1">
      <c r="A7758" s="95" t="s">
        <v>15672</v>
      </c>
      <c r="B7758" s="96" t="s">
        <v>15673</v>
      </c>
      <c r="C7758" s="95" t="s">
        <v>282</v>
      </c>
      <c r="D7758" s="97">
        <f>VLOOKUP(A7758,emop0321!D:E,2,0)</f>
        <v>10.51</v>
      </c>
      <c r="E7758" s="98"/>
      <c r="F7758" s="98"/>
    </row>
    <row r="7759" ht="11.25" customHeight="1">
      <c r="A7759" s="95" t="s">
        <v>15674</v>
      </c>
      <c r="B7759" s="96" t="s">
        <v>15675</v>
      </c>
      <c r="C7759" s="95" t="s">
        <v>282</v>
      </c>
      <c r="D7759" s="97">
        <f>VLOOKUP(A7759,emop0321!D:E,2,0)</f>
        <v>11.62</v>
      </c>
      <c r="E7759" s="98"/>
      <c r="F7759" s="98"/>
    </row>
    <row r="7760" ht="11.25" customHeight="1">
      <c r="A7760" s="95" t="s">
        <v>15676</v>
      </c>
      <c r="B7760" s="96" t="s">
        <v>15677</v>
      </c>
      <c r="C7760" s="95" t="s">
        <v>282</v>
      </c>
      <c r="D7760" s="97">
        <f>VLOOKUP(A7760,emop0321!D:E,2,0)</f>
        <v>14.92</v>
      </c>
      <c r="E7760" s="98"/>
      <c r="F7760" s="98"/>
    </row>
    <row r="7761" ht="11.25" customHeight="1">
      <c r="A7761" s="95" t="s">
        <v>15678</v>
      </c>
      <c r="B7761" s="96" t="s">
        <v>15679</v>
      </c>
      <c r="C7761" s="95" t="s">
        <v>282</v>
      </c>
      <c r="D7761" s="97">
        <f>VLOOKUP(A7761,emop0321!D:E,2,0)</f>
        <v>15.67</v>
      </c>
      <c r="E7761" s="98"/>
      <c r="F7761" s="98"/>
    </row>
    <row r="7762" ht="11.25" customHeight="1">
      <c r="A7762" s="95" t="s">
        <v>15680</v>
      </c>
      <c r="B7762" s="96" t="s">
        <v>15681</v>
      </c>
      <c r="C7762" s="95" t="s">
        <v>282</v>
      </c>
      <c r="D7762" s="97">
        <f>VLOOKUP(A7762,emop0321!D:E,2,0)</f>
        <v>16.14</v>
      </c>
      <c r="E7762" s="98"/>
      <c r="F7762" s="98"/>
    </row>
    <row r="7763" ht="11.25" customHeight="1">
      <c r="A7763" s="95" t="s">
        <v>15682</v>
      </c>
      <c r="B7763" s="96" t="s">
        <v>15683</v>
      </c>
      <c r="C7763" s="95" t="s">
        <v>282</v>
      </c>
      <c r="D7763" s="97">
        <f>VLOOKUP(A7763,emop0321!D:E,2,0)</f>
        <v>20.94</v>
      </c>
      <c r="E7763" s="98"/>
      <c r="F7763" s="98"/>
    </row>
    <row r="7764" ht="11.25" customHeight="1">
      <c r="A7764" s="95" t="s">
        <v>15684</v>
      </c>
      <c r="B7764" s="96" t="s">
        <v>15685</v>
      </c>
      <c r="C7764" s="95" t="s">
        <v>282</v>
      </c>
      <c r="D7764" s="97">
        <f>VLOOKUP(A7764,emop0321!D:E,2,0)</f>
        <v>23.87</v>
      </c>
      <c r="E7764" s="98"/>
      <c r="F7764" s="98"/>
    </row>
    <row r="7765" ht="11.25" customHeight="1">
      <c r="A7765" s="95" t="s">
        <v>15686</v>
      </c>
      <c r="B7765" s="96" t="s">
        <v>15687</v>
      </c>
      <c r="C7765" s="95" t="s">
        <v>282</v>
      </c>
      <c r="D7765" s="97">
        <f>VLOOKUP(A7765,emop0321!D:E,2,0)</f>
        <v>26.69</v>
      </c>
      <c r="E7765" s="98"/>
      <c r="F7765" s="98"/>
    </row>
    <row r="7766" ht="11.25" customHeight="1">
      <c r="A7766" s="95" t="s">
        <v>15688</v>
      </c>
      <c r="B7766" s="96" t="s">
        <v>15689</v>
      </c>
      <c r="C7766" s="95" t="s">
        <v>282</v>
      </c>
      <c r="D7766" s="97">
        <f>VLOOKUP(A7766,emop0321!D:E,2,0)</f>
        <v>34.92</v>
      </c>
      <c r="E7766" s="98"/>
      <c r="F7766" s="98"/>
    </row>
    <row r="7767" ht="11.25" customHeight="1">
      <c r="A7767" s="95" t="s">
        <v>15690</v>
      </c>
      <c r="B7767" s="96" t="s">
        <v>15691</v>
      </c>
      <c r="C7767" s="95" t="s">
        <v>282</v>
      </c>
      <c r="D7767" s="97">
        <f>VLOOKUP(A7767,emop0321!D:E,2,0)</f>
        <v>53.76</v>
      </c>
      <c r="E7767" s="98"/>
      <c r="F7767" s="98"/>
    </row>
    <row r="7768" ht="11.25" customHeight="1">
      <c r="A7768" s="95" t="s">
        <v>15692</v>
      </c>
      <c r="B7768" s="96" t="s">
        <v>15693</v>
      </c>
      <c r="C7768" s="95" t="s">
        <v>282</v>
      </c>
      <c r="D7768" s="97">
        <f>VLOOKUP(A7768,emop0321!D:E,2,0)</f>
        <v>11.38</v>
      </c>
      <c r="E7768" s="98"/>
      <c r="F7768" s="98"/>
    </row>
    <row r="7769" ht="11.25" customHeight="1">
      <c r="A7769" s="95" t="s">
        <v>15694</v>
      </c>
      <c r="B7769" s="96" t="s">
        <v>15695</v>
      </c>
      <c r="C7769" s="95" t="s">
        <v>282</v>
      </c>
      <c r="D7769" s="97">
        <f>VLOOKUP(A7769,emop0321!D:E,2,0)</f>
        <v>13.19</v>
      </c>
      <c r="E7769" s="98"/>
      <c r="F7769" s="98"/>
    </row>
    <row r="7770" ht="11.25" customHeight="1">
      <c r="A7770" s="95" t="s">
        <v>15696</v>
      </c>
      <c r="B7770" s="96" t="s">
        <v>15697</v>
      </c>
      <c r="C7770" s="95" t="s">
        <v>282</v>
      </c>
      <c r="D7770" s="97">
        <f>VLOOKUP(A7770,emop0321!D:E,2,0)</f>
        <v>14.53</v>
      </c>
      <c r="E7770" s="98"/>
      <c r="F7770" s="98"/>
    </row>
    <row r="7771" ht="11.25" customHeight="1">
      <c r="A7771" s="95" t="s">
        <v>15698</v>
      </c>
      <c r="B7771" s="96" t="s">
        <v>15699</v>
      </c>
      <c r="C7771" s="95" t="s">
        <v>282</v>
      </c>
      <c r="D7771" s="97">
        <f>VLOOKUP(A7771,emop0321!D:E,2,0)</f>
        <v>15.98</v>
      </c>
      <c r="E7771" s="98"/>
      <c r="F7771" s="98"/>
    </row>
    <row r="7772" ht="11.25" customHeight="1">
      <c r="A7772" s="95" t="s">
        <v>15700</v>
      </c>
      <c r="B7772" s="96" t="s">
        <v>15701</v>
      </c>
      <c r="C7772" s="95" t="s">
        <v>282</v>
      </c>
      <c r="D7772" s="97">
        <f>VLOOKUP(A7772,emop0321!D:E,2,0)</f>
        <v>18.12</v>
      </c>
      <c r="E7772" s="98"/>
      <c r="F7772" s="98"/>
    </row>
    <row r="7773" ht="11.25" customHeight="1">
      <c r="A7773" s="95" t="s">
        <v>15702</v>
      </c>
      <c r="B7773" s="96" t="s">
        <v>15703</v>
      </c>
      <c r="C7773" s="95" t="s">
        <v>282</v>
      </c>
      <c r="D7773" s="97">
        <f>VLOOKUP(A7773,emop0321!D:E,2,0)</f>
        <v>26.52</v>
      </c>
      <c r="E7773" s="98"/>
      <c r="F7773" s="98"/>
    </row>
    <row r="7774" ht="11.25" customHeight="1">
      <c r="A7774" s="95" t="s">
        <v>15704</v>
      </c>
      <c r="B7774" s="96" t="s">
        <v>15705</v>
      </c>
      <c r="C7774" s="95" t="s">
        <v>282</v>
      </c>
      <c r="D7774" s="97">
        <f>VLOOKUP(A7774,emop0321!D:E,2,0)</f>
        <v>31.6</v>
      </c>
      <c r="E7774" s="98"/>
      <c r="F7774" s="98"/>
    </row>
    <row r="7775" ht="11.25" customHeight="1">
      <c r="A7775" s="95" t="s">
        <v>15706</v>
      </c>
      <c r="B7775" s="96" t="s">
        <v>15707</v>
      </c>
      <c r="C7775" s="95" t="s">
        <v>282</v>
      </c>
      <c r="D7775" s="97">
        <f>VLOOKUP(A7775,emop0321!D:E,2,0)</f>
        <v>35.82</v>
      </c>
      <c r="E7775" s="98"/>
      <c r="F7775" s="98"/>
    </row>
    <row r="7776" ht="11.25" customHeight="1">
      <c r="A7776" s="95" t="s">
        <v>15708</v>
      </c>
      <c r="B7776" s="96" t="s">
        <v>15709</v>
      </c>
      <c r="C7776" s="95" t="s">
        <v>282</v>
      </c>
      <c r="D7776" s="97">
        <f>VLOOKUP(A7776,emop0321!D:E,2,0)</f>
        <v>45.08</v>
      </c>
      <c r="E7776" s="98"/>
      <c r="F7776" s="98"/>
    </row>
    <row r="7777" ht="11.25" customHeight="1">
      <c r="A7777" s="95" t="s">
        <v>15710</v>
      </c>
      <c r="B7777" s="96" t="s">
        <v>15711</v>
      </c>
      <c r="C7777" s="95" t="s">
        <v>282</v>
      </c>
      <c r="D7777" s="97">
        <f>VLOOKUP(A7777,emop0321!D:E,2,0)</f>
        <v>54.36</v>
      </c>
      <c r="E7777" s="98"/>
      <c r="F7777" s="98"/>
    </row>
    <row r="7778" ht="11.25" customHeight="1">
      <c r="A7778" s="95" t="s">
        <v>15712</v>
      </c>
      <c r="B7778" s="96" t="s">
        <v>15713</v>
      </c>
      <c r="C7778" s="95" t="s">
        <v>282</v>
      </c>
      <c r="D7778" s="97">
        <f>VLOOKUP(A7778,emop0321!D:E,2,0)</f>
        <v>66.89</v>
      </c>
      <c r="E7778" s="98"/>
      <c r="F7778" s="98"/>
    </row>
    <row r="7779" ht="11.25" customHeight="1">
      <c r="A7779" s="95" t="s">
        <v>15714</v>
      </c>
      <c r="B7779" s="96" t="s">
        <v>15715</v>
      </c>
      <c r="C7779" s="95" t="s">
        <v>282</v>
      </c>
      <c r="D7779" s="97">
        <f>VLOOKUP(A7779,emop0321!D:E,2,0)</f>
        <v>13.69</v>
      </c>
      <c r="E7779" s="98"/>
      <c r="F7779" s="98"/>
    </row>
    <row r="7780" ht="11.25" customHeight="1">
      <c r="A7780" s="95" t="s">
        <v>15716</v>
      </c>
      <c r="B7780" s="96" t="s">
        <v>15717</v>
      </c>
      <c r="C7780" s="95" t="s">
        <v>282</v>
      </c>
      <c r="D7780" s="97">
        <f>VLOOKUP(A7780,emop0321!D:E,2,0)</f>
        <v>14.81</v>
      </c>
      <c r="E7780" s="98"/>
      <c r="F7780" s="98"/>
    </row>
    <row r="7781" ht="11.25" customHeight="1">
      <c r="A7781" s="95" t="s">
        <v>15718</v>
      </c>
      <c r="B7781" s="96" t="s">
        <v>15719</v>
      </c>
      <c r="C7781" s="95" t="s">
        <v>282</v>
      </c>
      <c r="D7781" s="97">
        <f>VLOOKUP(A7781,emop0321!D:E,2,0)</f>
        <v>18.57</v>
      </c>
      <c r="E7781" s="98"/>
      <c r="F7781" s="98"/>
    </row>
    <row r="7782" ht="11.25" customHeight="1">
      <c r="A7782" s="95" t="s">
        <v>15720</v>
      </c>
      <c r="B7782" s="96" t="s">
        <v>15721</v>
      </c>
      <c r="C7782" s="95" t="s">
        <v>282</v>
      </c>
      <c r="D7782" s="97">
        <f>VLOOKUP(A7782,emop0321!D:E,2,0)</f>
        <v>12.85</v>
      </c>
      <c r="E7782" s="98"/>
      <c r="F7782" s="98"/>
    </row>
    <row r="7783" ht="11.25" customHeight="1">
      <c r="A7783" s="95" t="s">
        <v>15722</v>
      </c>
      <c r="B7783" s="96" t="s">
        <v>15723</v>
      </c>
      <c r="C7783" s="95" t="s">
        <v>282</v>
      </c>
      <c r="D7783" s="97">
        <f>VLOOKUP(A7783,emop0321!D:E,2,0)</f>
        <v>14.41</v>
      </c>
      <c r="E7783" s="98"/>
      <c r="F7783" s="98"/>
    </row>
    <row r="7784" ht="11.25" customHeight="1">
      <c r="A7784" s="95" t="s">
        <v>15724</v>
      </c>
      <c r="B7784" s="96" t="s">
        <v>15725</v>
      </c>
      <c r="C7784" s="95" t="s">
        <v>282</v>
      </c>
      <c r="D7784" s="97">
        <f>VLOOKUP(A7784,emop0321!D:E,2,0)</f>
        <v>17.67</v>
      </c>
      <c r="E7784" s="98"/>
      <c r="F7784" s="98"/>
    </row>
    <row r="7785" ht="11.25" customHeight="1">
      <c r="A7785" s="95" t="s">
        <v>15726</v>
      </c>
      <c r="B7785" s="96" t="s">
        <v>15727</v>
      </c>
      <c r="C7785" s="95" t="s">
        <v>282</v>
      </c>
      <c r="D7785" s="97">
        <f>VLOOKUP(A7785,emop0321!D:E,2,0)</f>
        <v>12.41</v>
      </c>
      <c r="E7785" s="98"/>
      <c r="F7785" s="98"/>
    </row>
    <row r="7786" ht="11.25" customHeight="1">
      <c r="A7786" s="95" t="s">
        <v>15728</v>
      </c>
      <c r="B7786" s="96" t="s">
        <v>15729</v>
      </c>
      <c r="C7786" s="95" t="s">
        <v>282</v>
      </c>
      <c r="D7786" s="97">
        <f>VLOOKUP(A7786,emop0321!D:E,2,0)</f>
        <v>13.4</v>
      </c>
      <c r="E7786" s="98"/>
      <c r="F7786" s="98"/>
    </row>
    <row r="7787" ht="11.25" customHeight="1">
      <c r="A7787" s="95" t="s">
        <v>15730</v>
      </c>
      <c r="B7787" s="96" t="s">
        <v>15731</v>
      </c>
      <c r="C7787" s="95" t="s">
        <v>282</v>
      </c>
      <c r="D7787" s="97">
        <f>VLOOKUP(A7787,emop0321!D:E,2,0)</f>
        <v>17.34</v>
      </c>
      <c r="E7787" s="98"/>
      <c r="F7787" s="98"/>
    </row>
    <row r="7788" ht="11.25" customHeight="1">
      <c r="A7788" s="95" t="s">
        <v>15732</v>
      </c>
      <c r="B7788" s="96" t="s">
        <v>15733</v>
      </c>
      <c r="C7788" s="95" t="s">
        <v>282</v>
      </c>
      <c r="D7788" s="97">
        <f>VLOOKUP(A7788,emop0321!D:E,2,0)</f>
        <v>12.85</v>
      </c>
      <c r="E7788" s="98"/>
      <c r="F7788" s="98"/>
    </row>
    <row r="7789" ht="11.25" customHeight="1">
      <c r="A7789" s="95" t="s">
        <v>15734</v>
      </c>
      <c r="B7789" s="96" t="s">
        <v>15735</v>
      </c>
      <c r="C7789" s="95" t="s">
        <v>282</v>
      </c>
      <c r="D7789" s="97">
        <f>VLOOKUP(A7789,emop0321!D:E,2,0)</f>
        <v>14.41</v>
      </c>
      <c r="E7789" s="98"/>
      <c r="F7789" s="98"/>
    </row>
    <row r="7790" ht="11.25" customHeight="1">
      <c r="A7790" s="95" t="s">
        <v>15736</v>
      </c>
      <c r="B7790" s="96" t="s">
        <v>15737</v>
      </c>
      <c r="C7790" s="95" t="s">
        <v>282</v>
      </c>
      <c r="D7790" s="97">
        <f>VLOOKUP(A7790,emop0321!D:E,2,0)</f>
        <v>15.45</v>
      </c>
      <c r="E7790" s="98"/>
      <c r="F7790" s="98"/>
    </row>
    <row r="7791" ht="11.25" customHeight="1">
      <c r="A7791" s="95" t="s">
        <v>15738</v>
      </c>
      <c r="B7791" s="96" t="s">
        <v>15739</v>
      </c>
      <c r="C7791" s="95" t="s">
        <v>282</v>
      </c>
      <c r="D7791" s="97">
        <f>VLOOKUP(A7791,emop0321!D:E,2,0)</f>
        <v>47.55</v>
      </c>
      <c r="E7791" s="98"/>
      <c r="F7791" s="98"/>
    </row>
    <row r="7792" ht="11.25" customHeight="1">
      <c r="A7792" s="95" t="s">
        <v>15740</v>
      </c>
      <c r="B7792" s="96" t="s">
        <v>15741</v>
      </c>
      <c r="C7792" s="95" t="s">
        <v>282</v>
      </c>
      <c r="D7792" s="97">
        <f>VLOOKUP(A7792,emop0321!D:E,2,0)</f>
        <v>12.85</v>
      </c>
      <c r="E7792" s="98"/>
      <c r="F7792" s="98"/>
    </row>
    <row r="7793" ht="11.25" customHeight="1">
      <c r="A7793" s="95" t="s">
        <v>15742</v>
      </c>
      <c r="B7793" s="96" t="s">
        <v>15743</v>
      </c>
      <c r="C7793" s="95" t="s">
        <v>282</v>
      </c>
      <c r="D7793" s="97">
        <f>VLOOKUP(A7793,emop0321!D:E,2,0)</f>
        <v>12.38</v>
      </c>
      <c r="E7793" s="98"/>
      <c r="F7793" s="98"/>
    </row>
    <row r="7794" ht="11.25" customHeight="1">
      <c r="A7794" s="95" t="s">
        <v>15744</v>
      </c>
      <c r="B7794" s="96" t="s">
        <v>15745</v>
      </c>
      <c r="C7794" s="95" t="s">
        <v>282</v>
      </c>
      <c r="D7794" s="97">
        <f>VLOOKUP(A7794,emop0321!D:E,2,0)</f>
        <v>15.45</v>
      </c>
      <c r="E7794" s="98"/>
      <c r="F7794" s="98"/>
    </row>
    <row r="7795" ht="11.25" customHeight="1">
      <c r="A7795" s="95" t="s">
        <v>15746</v>
      </c>
      <c r="B7795" s="96" t="s">
        <v>15747</v>
      </c>
      <c r="C7795" s="95" t="s">
        <v>282</v>
      </c>
      <c r="D7795" s="97">
        <f>VLOOKUP(A7795,emop0321!D:E,2,0)</f>
        <v>14.65</v>
      </c>
      <c r="E7795" s="98"/>
      <c r="F7795" s="98"/>
    </row>
    <row r="7796" ht="11.25" customHeight="1">
      <c r="A7796" s="95" t="s">
        <v>15748</v>
      </c>
      <c r="B7796" s="96" t="s">
        <v>15749</v>
      </c>
      <c r="C7796" s="95" t="s">
        <v>282</v>
      </c>
      <c r="D7796" s="97">
        <f>VLOOKUP(A7796,emop0321!D:E,2,0)</f>
        <v>15.9</v>
      </c>
      <c r="E7796" s="98"/>
      <c r="F7796" s="98"/>
    </row>
    <row r="7797" ht="11.25" customHeight="1">
      <c r="A7797" s="95" t="s">
        <v>15750</v>
      </c>
      <c r="B7797" s="96" t="s">
        <v>15751</v>
      </c>
      <c r="C7797" s="95" t="s">
        <v>282</v>
      </c>
      <c r="D7797" s="97">
        <f>VLOOKUP(A7797,emop0321!D:E,2,0)</f>
        <v>21.53</v>
      </c>
      <c r="E7797" s="98"/>
      <c r="F7797" s="98"/>
    </row>
    <row r="7798" ht="11.25" customHeight="1">
      <c r="A7798" s="95" t="s">
        <v>15752</v>
      </c>
      <c r="B7798" s="96" t="s">
        <v>15753</v>
      </c>
      <c r="C7798" s="95" t="s">
        <v>282</v>
      </c>
      <c r="D7798" s="97">
        <f>VLOOKUP(A7798,emop0321!D:E,2,0)</f>
        <v>20</v>
      </c>
      <c r="E7798" s="98"/>
      <c r="F7798" s="98"/>
    </row>
    <row r="7799" ht="11.25" customHeight="1">
      <c r="A7799" s="95" t="s">
        <v>15754</v>
      </c>
      <c r="B7799" s="96" t="s">
        <v>15755</v>
      </c>
      <c r="C7799" s="95" t="s">
        <v>282</v>
      </c>
      <c r="D7799" s="97">
        <f>VLOOKUP(A7799,emop0321!D:E,2,0)</f>
        <v>41.83</v>
      </c>
      <c r="E7799" s="98"/>
      <c r="F7799" s="98"/>
    </row>
    <row r="7800" ht="11.25" customHeight="1">
      <c r="A7800" s="95" t="s">
        <v>15756</v>
      </c>
      <c r="B7800" s="96" t="s">
        <v>15757</v>
      </c>
      <c r="C7800" s="95" t="s">
        <v>282</v>
      </c>
      <c r="D7800" s="97">
        <f>VLOOKUP(A7800,emop0321!D:E,2,0)</f>
        <v>13.7</v>
      </c>
      <c r="E7800" s="98"/>
      <c r="F7800" s="98"/>
    </row>
    <row r="7801" ht="11.25" customHeight="1">
      <c r="A7801" s="95" t="s">
        <v>15758</v>
      </c>
      <c r="B7801" s="96" t="s">
        <v>15759</v>
      </c>
      <c r="C7801" s="95" t="s">
        <v>282</v>
      </c>
      <c r="D7801" s="97">
        <f>VLOOKUP(A7801,emop0321!D:E,2,0)</f>
        <v>12.95</v>
      </c>
      <c r="E7801" s="98"/>
      <c r="F7801" s="98"/>
    </row>
    <row r="7802" ht="11.25" customHeight="1">
      <c r="A7802" s="95" t="s">
        <v>15760</v>
      </c>
      <c r="B7802" s="96" t="s">
        <v>15761</v>
      </c>
      <c r="C7802" s="95" t="s">
        <v>282</v>
      </c>
      <c r="D7802" s="97">
        <f>VLOOKUP(A7802,emop0321!D:E,2,0)</f>
        <v>19.12</v>
      </c>
      <c r="E7802" s="98"/>
      <c r="F7802" s="98"/>
    </row>
    <row r="7803" ht="11.25" customHeight="1">
      <c r="A7803" s="95" t="s">
        <v>15762</v>
      </c>
      <c r="B7803" s="96" t="s">
        <v>15763</v>
      </c>
      <c r="C7803" s="95" t="s">
        <v>282</v>
      </c>
      <c r="D7803" s="97">
        <f>VLOOKUP(A7803,emop0321!D:E,2,0)</f>
        <v>9.07</v>
      </c>
      <c r="E7803" s="98"/>
      <c r="F7803" s="98"/>
    </row>
    <row r="7804" ht="11.25" customHeight="1">
      <c r="A7804" s="95" t="s">
        <v>15764</v>
      </c>
      <c r="B7804" s="96" t="s">
        <v>15765</v>
      </c>
      <c r="C7804" s="95" t="s">
        <v>282</v>
      </c>
      <c r="D7804" s="97">
        <f>VLOOKUP(A7804,emop0321!D:E,2,0)</f>
        <v>10.03</v>
      </c>
      <c r="E7804" s="98"/>
      <c r="F7804" s="98"/>
    </row>
    <row r="7805" ht="11.25" customHeight="1">
      <c r="A7805" s="95" t="s">
        <v>15766</v>
      </c>
      <c r="B7805" s="96" t="s">
        <v>15767</v>
      </c>
      <c r="C7805" s="95" t="s">
        <v>282</v>
      </c>
      <c r="D7805" s="97">
        <f>VLOOKUP(A7805,emop0321!D:E,2,0)</f>
        <v>11</v>
      </c>
      <c r="E7805" s="98"/>
      <c r="F7805" s="98"/>
    </row>
    <row r="7806" ht="11.25" customHeight="1">
      <c r="A7806" s="95" t="s">
        <v>15768</v>
      </c>
      <c r="B7806" s="96" t="s">
        <v>15769</v>
      </c>
      <c r="C7806" s="95" t="s">
        <v>282</v>
      </c>
      <c r="D7806" s="97">
        <f>VLOOKUP(A7806,emop0321!D:E,2,0)</f>
        <v>6.3</v>
      </c>
      <c r="E7806" s="98"/>
      <c r="F7806" s="98"/>
    </row>
    <row r="7807" ht="11.25" customHeight="1">
      <c r="A7807" s="95" t="s">
        <v>15770</v>
      </c>
      <c r="B7807" s="96" t="s">
        <v>15771</v>
      </c>
      <c r="C7807" s="95" t="s">
        <v>282</v>
      </c>
      <c r="D7807" s="97">
        <f>VLOOKUP(A7807,emop0321!D:E,2,0)</f>
        <v>6.39</v>
      </c>
      <c r="E7807" s="98"/>
      <c r="F7807" s="98"/>
    </row>
    <row r="7808" ht="11.25" customHeight="1">
      <c r="A7808" s="95" t="s">
        <v>15772</v>
      </c>
      <c r="B7808" s="96" t="s">
        <v>15773</v>
      </c>
      <c r="C7808" s="95" t="s">
        <v>282</v>
      </c>
      <c r="D7808" s="97">
        <f>VLOOKUP(A7808,emop0321!D:E,2,0)</f>
        <v>7</v>
      </c>
      <c r="E7808" s="98"/>
      <c r="F7808" s="98"/>
    </row>
    <row r="7809" ht="11.25" customHeight="1">
      <c r="A7809" s="95" t="s">
        <v>15774</v>
      </c>
      <c r="B7809" s="96" t="s">
        <v>15775</v>
      </c>
      <c r="C7809" s="95" t="s">
        <v>282</v>
      </c>
      <c r="D7809" s="97">
        <f>VLOOKUP(A7809,emop0321!D:E,2,0)</f>
        <v>29.49</v>
      </c>
      <c r="E7809" s="98"/>
      <c r="F7809" s="98"/>
    </row>
    <row r="7810" ht="11.25" customHeight="1">
      <c r="A7810" s="95" t="s">
        <v>15776</v>
      </c>
      <c r="B7810" s="96" t="s">
        <v>15777</v>
      </c>
      <c r="C7810" s="95" t="s">
        <v>282</v>
      </c>
      <c r="D7810" s="97">
        <f>VLOOKUP(A7810,emop0321!D:E,2,0)</f>
        <v>15.05</v>
      </c>
      <c r="E7810" s="98"/>
      <c r="F7810" s="98"/>
    </row>
    <row r="7811" ht="11.25" customHeight="1">
      <c r="A7811" s="95" t="s">
        <v>15778</v>
      </c>
      <c r="B7811" s="96" t="s">
        <v>15779</v>
      </c>
      <c r="C7811" s="95" t="s">
        <v>282</v>
      </c>
      <c r="D7811" s="97">
        <f>VLOOKUP(A7811,emop0321!D:E,2,0)</f>
        <v>50.97</v>
      </c>
      <c r="E7811" s="98"/>
      <c r="F7811" s="98"/>
    </row>
    <row r="7812" ht="11.25" customHeight="1">
      <c r="A7812" s="95" t="s">
        <v>15780</v>
      </c>
      <c r="B7812" s="96" t="s">
        <v>15781</v>
      </c>
      <c r="C7812" s="95" t="s">
        <v>282</v>
      </c>
      <c r="D7812" s="97">
        <f>VLOOKUP(A7812,emop0321!D:E,2,0)</f>
        <v>101.22</v>
      </c>
      <c r="E7812" s="98"/>
      <c r="F7812" s="98"/>
    </row>
    <row r="7813" ht="11.25" customHeight="1">
      <c r="A7813" s="95" t="s">
        <v>15782</v>
      </c>
      <c r="B7813" s="96" t="s">
        <v>15783</v>
      </c>
      <c r="C7813" s="95" t="s">
        <v>282</v>
      </c>
      <c r="D7813" s="97">
        <f>VLOOKUP(A7813,emop0321!D:E,2,0)</f>
        <v>160.25</v>
      </c>
      <c r="E7813" s="98"/>
      <c r="F7813" s="98"/>
    </row>
    <row r="7814" ht="11.25" customHeight="1">
      <c r="A7814" s="95" t="s">
        <v>15784</v>
      </c>
      <c r="B7814" s="96" t="s">
        <v>15785</v>
      </c>
      <c r="C7814" s="95" t="s">
        <v>282</v>
      </c>
      <c r="D7814" s="97">
        <f>VLOOKUP(A7814,emop0321!D:E,2,0)</f>
        <v>282.14</v>
      </c>
      <c r="E7814" s="98"/>
      <c r="F7814" s="98"/>
    </row>
    <row r="7815" ht="11.25" customHeight="1">
      <c r="A7815" s="95" t="s">
        <v>15786</v>
      </c>
      <c r="B7815" s="96" t="s">
        <v>15787</v>
      </c>
      <c r="C7815" s="95" t="s">
        <v>282</v>
      </c>
      <c r="D7815" s="97">
        <f>VLOOKUP(A7815,emop0321!D:E,2,0)</f>
        <v>533.87</v>
      </c>
      <c r="E7815" s="98"/>
      <c r="F7815" s="98"/>
    </row>
    <row r="7816" ht="11.25" customHeight="1">
      <c r="A7816" s="95" t="s">
        <v>15788</v>
      </c>
      <c r="B7816" s="96" t="s">
        <v>15789</v>
      </c>
      <c r="C7816" s="95" t="s">
        <v>282</v>
      </c>
      <c r="D7816" s="97">
        <f>VLOOKUP(A7816,emop0321!D:E,2,0)</f>
        <v>731.68</v>
      </c>
      <c r="E7816" s="98"/>
      <c r="F7816" s="98"/>
    </row>
    <row r="7817" ht="11.25" customHeight="1">
      <c r="A7817" s="95" t="s">
        <v>15790</v>
      </c>
      <c r="B7817" s="96" t="s">
        <v>15791</v>
      </c>
      <c r="C7817" s="95" t="s">
        <v>282</v>
      </c>
      <c r="D7817" s="97">
        <f>VLOOKUP(A7817,emop0321!D:E,2,0)</f>
        <v>2265.18</v>
      </c>
      <c r="E7817" s="98"/>
      <c r="F7817" s="98"/>
    </row>
    <row r="7818" ht="11.25" customHeight="1">
      <c r="A7818" s="95" t="s">
        <v>15792</v>
      </c>
      <c r="B7818" s="96" t="s">
        <v>15793</v>
      </c>
      <c r="C7818" s="95" t="s">
        <v>361</v>
      </c>
      <c r="D7818" s="97">
        <f>VLOOKUP(A7818,emop0321!D:E,2,0)</f>
        <v>57.59</v>
      </c>
      <c r="E7818" s="98"/>
      <c r="F7818" s="98"/>
    </row>
    <row r="7819" ht="11.25" customHeight="1">
      <c r="A7819" s="95" t="s">
        <v>15794</v>
      </c>
      <c r="B7819" s="96" t="s">
        <v>15795</v>
      </c>
      <c r="C7819" s="95" t="s">
        <v>282</v>
      </c>
      <c r="D7819" s="97">
        <f>VLOOKUP(A7819,emop0321!D:E,2,0)</f>
        <v>35.92</v>
      </c>
      <c r="E7819" s="98"/>
      <c r="F7819" s="98"/>
    </row>
    <row r="7820" ht="11.25" customHeight="1">
      <c r="A7820" s="95" t="s">
        <v>15796</v>
      </c>
      <c r="B7820" s="96" t="s">
        <v>15797</v>
      </c>
      <c r="C7820" s="95" t="s">
        <v>282</v>
      </c>
      <c r="D7820" s="97">
        <f>VLOOKUP(A7820,emop0321!D:E,2,0)</f>
        <v>22.42</v>
      </c>
      <c r="E7820" s="98"/>
      <c r="F7820" s="98"/>
    </row>
    <row r="7821" ht="11.25" customHeight="1">
      <c r="A7821" s="95" t="s">
        <v>15798</v>
      </c>
      <c r="B7821" s="96" t="s">
        <v>15799</v>
      </c>
      <c r="C7821" s="95" t="s">
        <v>282</v>
      </c>
      <c r="D7821" s="97">
        <f>VLOOKUP(A7821,emop0321!D:E,2,0)</f>
        <v>24.51</v>
      </c>
      <c r="E7821" s="98"/>
      <c r="F7821" s="98"/>
    </row>
    <row r="7822" ht="11.25" customHeight="1">
      <c r="A7822" s="95" t="s">
        <v>15800</v>
      </c>
      <c r="B7822" s="96" t="s">
        <v>15801</v>
      </c>
      <c r="C7822" s="95" t="s">
        <v>282</v>
      </c>
      <c r="D7822" s="97">
        <f>VLOOKUP(A7822,emop0321!D:E,2,0)</f>
        <v>31.2</v>
      </c>
      <c r="E7822" s="98"/>
      <c r="F7822" s="98"/>
    </row>
    <row r="7823" ht="11.25" customHeight="1">
      <c r="A7823" s="95" t="s">
        <v>15802</v>
      </c>
      <c r="B7823" s="96" t="s">
        <v>15803</v>
      </c>
      <c r="C7823" s="95" t="s">
        <v>282</v>
      </c>
      <c r="D7823" s="97">
        <f>VLOOKUP(A7823,emop0321!D:E,2,0)</f>
        <v>32.27</v>
      </c>
      <c r="E7823" s="98"/>
      <c r="F7823" s="98"/>
    </row>
    <row r="7824" ht="11.25" customHeight="1">
      <c r="A7824" s="95" t="s">
        <v>15804</v>
      </c>
      <c r="B7824" s="96" t="s">
        <v>15805</v>
      </c>
      <c r="C7824" s="95" t="s">
        <v>282</v>
      </c>
      <c r="D7824" s="97">
        <f>VLOOKUP(A7824,emop0321!D:E,2,0)</f>
        <v>49.24</v>
      </c>
      <c r="E7824" s="98"/>
      <c r="F7824" s="98"/>
    </row>
    <row r="7825" ht="11.25" customHeight="1">
      <c r="A7825" s="95" t="s">
        <v>15806</v>
      </c>
      <c r="B7825" s="96" t="s">
        <v>15807</v>
      </c>
      <c r="C7825" s="95" t="s">
        <v>282</v>
      </c>
      <c r="D7825" s="97">
        <f>VLOOKUP(A7825,emop0321!D:E,2,0)</f>
        <v>67.93</v>
      </c>
      <c r="E7825" s="98"/>
      <c r="F7825" s="98"/>
    </row>
    <row r="7826" ht="11.25" customHeight="1">
      <c r="A7826" s="95" t="s">
        <v>15808</v>
      </c>
      <c r="B7826" s="96" t="s">
        <v>15809</v>
      </c>
      <c r="C7826" s="95" t="s">
        <v>282</v>
      </c>
      <c r="D7826" s="97">
        <f>VLOOKUP(A7826,emop0321!D:E,2,0)</f>
        <v>104.83</v>
      </c>
      <c r="E7826" s="98"/>
      <c r="F7826" s="98"/>
    </row>
    <row r="7827" ht="11.25" customHeight="1">
      <c r="A7827" s="95" t="s">
        <v>15810</v>
      </c>
      <c r="B7827" s="96" t="s">
        <v>15811</v>
      </c>
      <c r="C7827" s="95" t="s">
        <v>282</v>
      </c>
      <c r="D7827" s="97">
        <f>VLOOKUP(A7827,emop0321!D:E,2,0)</f>
        <v>31.9</v>
      </c>
      <c r="E7827" s="98"/>
      <c r="F7827" s="98"/>
    </row>
    <row r="7828" ht="11.25" customHeight="1">
      <c r="A7828" s="95" t="s">
        <v>15812</v>
      </c>
      <c r="B7828" s="96" t="s">
        <v>15813</v>
      </c>
      <c r="C7828" s="95" t="s">
        <v>282</v>
      </c>
      <c r="D7828" s="97">
        <f>VLOOKUP(A7828,emop0321!D:E,2,0)</f>
        <v>34.76</v>
      </c>
      <c r="E7828" s="98"/>
      <c r="F7828" s="98"/>
    </row>
    <row r="7829" ht="11.25" customHeight="1">
      <c r="A7829" s="95" t="s">
        <v>15814</v>
      </c>
      <c r="B7829" s="96" t="s">
        <v>15815</v>
      </c>
      <c r="C7829" s="95" t="s">
        <v>282</v>
      </c>
      <c r="D7829" s="97">
        <f>VLOOKUP(A7829,emop0321!D:E,2,0)</f>
        <v>41.05</v>
      </c>
      <c r="E7829" s="98"/>
      <c r="F7829" s="98"/>
    </row>
    <row r="7830" ht="11.25" customHeight="1">
      <c r="A7830" s="95" t="s">
        <v>15816</v>
      </c>
      <c r="B7830" s="96" t="s">
        <v>15817</v>
      </c>
      <c r="C7830" s="95" t="s">
        <v>282</v>
      </c>
      <c r="D7830" s="97">
        <f>VLOOKUP(A7830,emop0321!D:E,2,0)</f>
        <v>45.72</v>
      </c>
      <c r="E7830" s="98"/>
      <c r="F7830" s="98"/>
    </row>
    <row r="7831" ht="11.25" customHeight="1">
      <c r="A7831" s="95" t="s">
        <v>15818</v>
      </c>
      <c r="B7831" s="96" t="s">
        <v>15819</v>
      </c>
      <c r="C7831" s="95" t="s">
        <v>282</v>
      </c>
      <c r="D7831" s="97">
        <f>VLOOKUP(A7831,emop0321!D:E,2,0)</f>
        <v>54.68</v>
      </c>
      <c r="E7831" s="98"/>
      <c r="F7831" s="98"/>
    </row>
    <row r="7832" ht="11.25" customHeight="1">
      <c r="A7832" s="95" t="s">
        <v>15820</v>
      </c>
      <c r="B7832" s="96" t="s">
        <v>15821</v>
      </c>
      <c r="C7832" s="95" t="s">
        <v>282</v>
      </c>
      <c r="D7832" s="97">
        <f>VLOOKUP(A7832,emop0321!D:E,2,0)</f>
        <v>78.28</v>
      </c>
      <c r="E7832" s="98"/>
      <c r="F7832" s="98"/>
    </row>
    <row r="7833" ht="11.25" customHeight="1">
      <c r="A7833" s="95" t="s">
        <v>15822</v>
      </c>
      <c r="B7833" s="96" t="s">
        <v>15823</v>
      </c>
      <c r="C7833" s="95" t="s">
        <v>282</v>
      </c>
      <c r="D7833" s="97">
        <f>VLOOKUP(A7833,emop0321!D:E,2,0)</f>
        <v>91.67</v>
      </c>
      <c r="E7833" s="98"/>
      <c r="F7833" s="98"/>
    </row>
    <row r="7834" ht="11.25" customHeight="1">
      <c r="A7834" s="95" t="s">
        <v>15824</v>
      </c>
      <c r="B7834" s="96" t="s">
        <v>15825</v>
      </c>
      <c r="C7834" s="95" t="s">
        <v>282</v>
      </c>
      <c r="D7834" s="97">
        <f>VLOOKUP(A7834,emop0321!D:E,2,0)</f>
        <v>80.04</v>
      </c>
      <c r="E7834" s="98"/>
      <c r="F7834" s="98"/>
    </row>
    <row r="7835" ht="11.25" customHeight="1">
      <c r="A7835" s="95" t="s">
        <v>15826</v>
      </c>
      <c r="B7835" s="96" t="s">
        <v>15827</v>
      </c>
      <c r="C7835" s="95" t="s">
        <v>282</v>
      </c>
      <c r="D7835" s="97">
        <f>VLOOKUP(A7835,emop0321!D:E,2,0)</f>
        <v>82.67</v>
      </c>
      <c r="E7835" s="98"/>
      <c r="F7835" s="98"/>
    </row>
    <row r="7836" ht="11.25" customHeight="1">
      <c r="A7836" s="95" t="s">
        <v>15828</v>
      </c>
      <c r="B7836" s="96" t="s">
        <v>15829</v>
      </c>
      <c r="C7836" s="95" t="s">
        <v>282</v>
      </c>
      <c r="D7836" s="97">
        <f>VLOOKUP(A7836,emop0321!D:E,2,0)</f>
        <v>111.11</v>
      </c>
      <c r="E7836" s="98"/>
      <c r="F7836" s="98"/>
    </row>
    <row r="7837" ht="11.25" customHeight="1">
      <c r="A7837" s="95" t="s">
        <v>15830</v>
      </c>
      <c r="B7837" s="96" t="s">
        <v>15831</v>
      </c>
      <c r="C7837" s="95" t="s">
        <v>282</v>
      </c>
      <c r="D7837" s="97">
        <f>VLOOKUP(A7837,emop0321!D:E,2,0)</f>
        <v>99.52</v>
      </c>
      <c r="E7837" s="98"/>
      <c r="F7837" s="98"/>
    </row>
    <row r="7838" ht="11.25" customHeight="1">
      <c r="A7838" s="95" t="s">
        <v>15832</v>
      </c>
      <c r="B7838" s="96" t="s">
        <v>15833</v>
      </c>
      <c r="C7838" s="95" t="s">
        <v>361</v>
      </c>
      <c r="D7838" s="97">
        <f>VLOOKUP(A7838,emop0321!D:E,2,0)</f>
        <v>56.96</v>
      </c>
      <c r="E7838" s="98"/>
      <c r="F7838" s="98"/>
    </row>
    <row r="7839" ht="11.25" customHeight="1">
      <c r="A7839" s="95" t="s">
        <v>15834</v>
      </c>
      <c r="B7839" s="96" t="s">
        <v>15835</v>
      </c>
      <c r="C7839" s="95" t="s">
        <v>361</v>
      </c>
      <c r="D7839" s="97">
        <f>VLOOKUP(A7839,emop0321!D:E,2,0)</f>
        <v>61.89</v>
      </c>
      <c r="E7839" s="98"/>
      <c r="F7839" s="98"/>
    </row>
    <row r="7840" ht="11.25" customHeight="1">
      <c r="A7840" s="95" t="s">
        <v>15836</v>
      </c>
      <c r="B7840" s="96" t="s">
        <v>15837</v>
      </c>
      <c r="C7840" s="95" t="s">
        <v>361</v>
      </c>
      <c r="D7840" s="97">
        <f>VLOOKUP(A7840,emop0321!D:E,2,0)</f>
        <v>63.25</v>
      </c>
      <c r="E7840" s="98"/>
      <c r="F7840" s="98"/>
    </row>
    <row r="7841" ht="11.25" customHeight="1">
      <c r="A7841" s="95" t="s">
        <v>15838</v>
      </c>
      <c r="B7841" s="96" t="s">
        <v>15839</v>
      </c>
      <c r="C7841" s="95" t="s">
        <v>361</v>
      </c>
      <c r="D7841" s="97">
        <f>VLOOKUP(A7841,emop0321!D:E,2,0)</f>
        <v>70.95</v>
      </c>
      <c r="E7841" s="98"/>
      <c r="F7841" s="98"/>
    </row>
    <row r="7842" ht="11.25" customHeight="1">
      <c r="A7842" s="95" t="s">
        <v>15840</v>
      </c>
      <c r="B7842" s="96" t="s">
        <v>15841</v>
      </c>
      <c r="C7842" s="95" t="s">
        <v>361</v>
      </c>
      <c r="D7842" s="97">
        <f>VLOOKUP(A7842,emop0321!D:E,2,0)</f>
        <v>79.7</v>
      </c>
      <c r="E7842" s="98"/>
      <c r="F7842" s="98"/>
    </row>
    <row r="7843" ht="11.25" customHeight="1">
      <c r="A7843" s="95" t="s">
        <v>15842</v>
      </c>
      <c r="B7843" s="96" t="s">
        <v>15843</v>
      </c>
      <c r="C7843" s="95" t="s">
        <v>361</v>
      </c>
      <c r="D7843" s="97">
        <f>VLOOKUP(A7843,emop0321!D:E,2,0)</f>
        <v>103.13</v>
      </c>
      <c r="E7843" s="98"/>
      <c r="F7843" s="98"/>
    </row>
    <row r="7844" ht="11.25" customHeight="1">
      <c r="A7844" s="95" t="s">
        <v>15844</v>
      </c>
      <c r="B7844" s="96" t="s">
        <v>15845</v>
      </c>
      <c r="C7844" s="95" t="s">
        <v>361</v>
      </c>
      <c r="D7844" s="97">
        <f>VLOOKUP(A7844,emop0321!D:E,2,0)</f>
        <v>65.39</v>
      </c>
      <c r="E7844" s="98"/>
      <c r="F7844" s="98"/>
    </row>
    <row r="7845" ht="11.25" customHeight="1">
      <c r="A7845" s="95" t="s">
        <v>15846</v>
      </c>
      <c r="B7845" s="96" t="s">
        <v>15847</v>
      </c>
      <c r="C7845" s="95" t="s">
        <v>361</v>
      </c>
      <c r="D7845" s="97">
        <f>VLOOKUP(A7845,emop0321!D:E,2,0)</f>
        <v>73.35</v>
      </c>
      <c r="E7845" s="98"/>
      <c r="F7845" s="98"/>
    </row>
    <row r="7846" ht="11.25" customHeight="1">
      <c r="A7846" s="95" t="s">
        <v>15848</v>
      </c>
      <c r="B7846" s="96" t="s">
        <v>15849</v>
      </c>
      <c r="C7846" s="95" t="s">
        <v>361</v>
      </c>
      <c r="D7846" s="97">
        <f>VLOOKUP(A7846,emop0321!D:E,2,0)</f>
        <v>78.19</v>
      </c>
      <c r="E7846" s="98"/>
      <c r="F7846" s="98"/>
    </row>
    <row r="7847" ht="11.25" customHeight="1">
      <c r="A7847" s="95" t="s">
        <v>15850</v>
      </c>
      <c r="B7847" s="96" t="s">
        <v>15851</v>
      </c>
      <c r="C7847" s="95" t="s">
        <v>361</v>
      </c>
      <c r="D7847" s="97">
        <f>VLOOKUP(A7847,emop0321!D:E,2,0)</f>
        <v>96.83</v>
      </c>
      <c r="E7847" s="98"/>
      <c r="F7847" s="98"/>
    </row>
    <row r="7848" ht="11.25" customHeight="1">
      <c r="A7848" s="95" t="s">
        <v>15852</v>
      </c>
      <c r="B7848" s="96" t="s">
        <v>15853</v>
      </c>
      <c r="C7848" s="95" t="s">
        <v>361</v>
      </c>
      <c r="D7848" s="97">
        <f>VLOOKUP(A7848,emop0321!D:E,2,0)</f>
        <v>128.08</v>
      </c>
      <c r="E7848" s="98"/>
      <c r="F7848" s="98"/>
    </row>
    <row r="7849" ht="11.25" customHeight="1">
      <c r="A7849" s="95" t="s">
        <v>15854</v>
      </c>
      <c r="B7849" s="96" t="s">
        <v>15855</v>
      </c>
      <c r="C7849" s="95" t="s">
        <v>361</v>
      </c>
      <c r="D7849" s="97">
        <f>VLOOKUP(A7849,emop0321!D:E,2,0)</f>
        <v>64.84</v>
      </c>
      <c r="E7849" s="98"/>
      <c r="F7849" s="98"/>
    </row>
    <row r="7850" ht="11.25" customHeight="1">
      <c r="A7850" s="95" t="s">
        <v>15856</v>
      </c>
      <c r="B7850" s="96" t="s">
        <v>15857</v>
      </c>
      <c r="C7850" s="95" t="s">
        <v>361</v>
      </c>
      <c r="D7850" s="97">
        <f>VLOOKUP(A7850,emop0321!D:E,2,0)</f>
        <v>75.83</v>
      </c>
      <c r="E7850" s="98"/>
      <c r="F7850" s="98"/>
    </row>
    <row r="7851" ht="11.25" customHeight="1">
      <c r="A7851" s="95" t="s">
        <v>15858</v>
      </c>
      <c r="B7851" s="96" t="s">
        <v>15859</v>
      </c>
      <c r="C7851" s="95" t="s">
        <v>361</v>
      </c>
      <c r="D7851" s="97">
        <f>VLOOKUP(A7851,emop0321!D:E,2,0)</f>
        <v>81.39</v>
      </c>
      <c r="E7851" s="98"/>
      <c r="F7851" s="98"/>
    </row>
    <row r="7852" ht="11.25" customHeight="1">
      <c r="A7852" s="95" t="s">
        <v>15860</v>
      </c>
      <c r="B7852" s="96" t="s">
        <v>15861</v>
      </c>
      <c r="C7852" s="95" t="s">
        <v>361</v>
      </c>
      <c r="D7852" s="97">
        <f>VLOOKUP(A7852,emop0321!D:E,2,0)</f>
        <v>88.92</v>
      </c>
      <c r="E7852" s="98"/>
      <c r="F7852" s="98"/>
    </row>
    <row r="7853" ht="11.25" customHeight="1">
      <c r="A7853" s="95" t="s">
        <v>15862</v>
      </c>
      <c r="B7853" s="96" t="s">
        <v>15863</v>
      </c>
      <c r="C7853" s="95" t="s">
        <v>361</v>
      </c>
      <c r="D7853" s="97">
        <f>VLOOKUP(A7853,emop0321!D:E,2,0)</f>
        <v>117.34</v>
      </c>
      <c r="E7853" s="98"/>
      <c r="F7853" s="98"/>
    </row>
    <row r="7854" ht="11.25" customHeight="1">
      <c r="A7854" s="95" t="s">
        <v>15864</v>
      </c>
      <c r="B7854" s="96" t="s">
        <v>15865</v>
      </c>
      <c r="C7854" s="95" t="s">
        <v>361</v>
      </c>
      <c r="D7854" s="97">
        <f>VLOOKUP(A7854,emop0321!D:E,2,0)</f>
        <v>42.92</v>
      </c>
      <c r="E7854" s="98"/>
      <c r="F7854" s="98"/>
    </row>
    <row r="7855" ht="11.25" customHeight="1">
      <c r="A7855" s="95" t="s">
        <v>15866</v>
      </c>
      <c r="B7855" s="96" t="s">
        <v>15867</v>
      </c>
      <c r="C7855" s="95" t="s">
        <v>361</v>
      </c>
      <c r="D7855" s="97">
        <f>VLOOKUP(A7855,emop0321!D:E,2,0)</f>
        <v>46.76</v>
      </c>
      <c r="E7855" s="98"/>
      <c r="F7855" s="98"/>
    </row>
    <row r="7856" ht="11.25" customHeight="1">
      <c r="A7856" s="95" t="s">
        <v>15868</v>
      </c>
      <c r="B7856" s="96" t="s">
        <v>15869</v>
      </c>
      <c r="C7856" s="95" t="s">
        <v>361</v>
      </c>
      <c r="D7856" s="97">
        <f>VLOOKUP(A7856,emop0321!D:E,2,0)</f>
        <v>47.66</v>
      </c>
      <c r="E7856" s="98"/>
      <c r="F7856" s="98"/>
    </row>
    <row r="7857" ht="11.25" customHeight="1">
      <c r="A7857" s="95" t="s">
        <v>15870</v>
      </c>
      <c r="B7857" s="96" t="s">
        <v>15871</v>
      </c>
      <c r="C7857" s="95" t="s">
        <v>361</v>
      </c>
      <c r="D7857" s="97">
        <f>VLOOKUP(A7857,emop0321!D:E,2,0)</f>
        <v>53.71</v>
      </c>
      <c r="E7857" s="98"/>
      <c r="F7857" s="98"/>
    </row>
    <row r="7858" ht="11.25" customHeight="1">
      <c r="A7858" s="95" t="s">
        <v>15872</v>
      </c>
      <c r="B7858" s="96" t="s">
        <v>15873</v>
      </c>
      <c r="C7858" s="95" t="s">
        <v>361</v>
      </c>
      <c r="D7858" s="97">
        <f>VLOOKUP(A7858,emop0321!D:E,2,0)</f>
        <v>60.51</v>
      </c>
      <c r="E7858" s="98"/>
      <c r="F7858" s="98"/>
    </row>
    <row r="7859" ht="11.25" customHeight="1">
      <c r="A7859" s="95" t="s">
        <v>15874</v>
      </c>
      <c r="B7859" s="96" t="s">
        <v>15875</v>
      </c>
      <c r="C7859" s="95" t="s">
        <v>361</v>
      </c>
      <c r="D7859" s="97">
        <f>VLOOKUP(A7859,emop0321!D:E,2,0)</f>
        <v>79.55</v>
      </c>
      <c r="E7859" s="98"/>
      <c r="F7859" s="98"/>
    </row>
    <row r="7860" ht="11.25" customHeight="1">
      <c r="A7860" s="95" t="s">
        <v>15876</v>
      </c>
      <c r="B7860" s="96" t="s">
        <v>15877</v>
      </c>
      <c r="C7860" s="95" t="s">
        <v>361</v>
      </c>
      <c r="D7860" s="97">
        <f>VLOOKUP(A7860,emop0321!D:E,2,0)</f>
        <v>49.45</v>
      </c>
      <c r="E7860" s="98"/>
      <c r="F7860" s="98"/>
    </row>
    <row r="7861" ht="11.25" customHeight="1">
      <c r="A7861" s="95" t="s">
        <v>15878</v>
      </c>
      <c r="B7861" s="96" t="s">
        <v>15879</v>
      </c>
      <c r="C7861" s="95" t="s">
        <v>361</v>
      </c>
      <c r="D7861" s="97">
        <f>VLOOKUP(A7861,emop0321!D:E,2,0)</f>
        <v>55.67</v>
      </c>
      <c r="E7861" s="98"/>
      <c r="F7861" s="98"/>
    </row>
    <row r="7862" ht="11.25" customHeight="1">
      <c r="A7862" s="95" t="s">
        <v>15880</v>
      </c>
      <c r="B7862" s="96" t="s">
        <v>15881</v>
      </c>
      <c r="C7862" s="95" t="s">
        <v>361</v>
      </c>
      <c r="D7862" s="97">
        <f>VLOOKUP(A7862,emop0321!D:E,2,0)</f>
        <v>59.39</v>
      </c>
      <c r="E7862" s="98"/>
      <c r="F7862" s="98"/>
    </row>
    <row r="7863" ht="11.25" customHeight="1">
      <c r="A7863" s="95" t="s">
        <v>15882</v>
      </c>
      <c r="B7863" s="96" t="s">
        <v>15883</v>
      </c>
      <c r="C7863" s="95" t="s">
        <v>361</v>
      </c>
      <c r="D7863" s="97">
        <f>VLOOKUP(A7863,emop0321!D:E,2,0)</f>
        <v>74.55</v>
      </c>
      <c r="E7863" s="98"/>
      <c r="F7863" s="98"/>
    </row>
    <row r="7864" ht="11.25" customHeight="1">
      <c r="A7864" s="95" t="s">
        <v>15884</v>
      </c>
      <c r="B7864" s="96" t="s">
        <v>15885</v>
      </c>
      <c r="C7864" s="95" t="s">
        <v>361</v>
      </c>
      <c r="D7864" s="97">
        <f>VLOOKUP(A7864,emop0321!D:E,2,0)</f>
        <v>100.02</v>
      </c>
      <c r="E7864" s="98"/>
      <c r="F7864" s="98"/>
    </row>
    <row r="7865" ht="11.25" customHeight="1">
      <c r="A7865" s="95" t="s">
        <v>15886</v>
      </c>
      <c r="B7865" s="96" t="s">
        <v>15887</v>
      </c>
      <c r="C7865" s="95" t="s">
        <v>361</v>
      </c>
      <c r="D7865" s="97">
        <f>VLOOKUP(A7865,emop0321!D:E,2,0)</f>
        <v>49.17</v>
      </c>
      <c r="E7865" s="98"/>
      <c r="F7865" s="98"/>
    </row>
    <row r="7866" ht="11.25" customHeight="1">
      <c r="A7866" s="95" t="s">
        <v>15888</v>
      </c>
      <c r="B7866" s="96" t="s">
        <v>15889</v>
      </c>
      <c r="C7866" s="95" t="s">
        <v>361</v>
      </c>
      <c r="D7866" s="97">
        <f>VLOOKUP(A7866,emop0321!D:E,2,0)</f>
        <v>58.32</v>
      </c>
      <c r="E7866" s="98"/>
      <c r="F7866" s="98"/>
    </row>
    <row r="7867" ht="11.25" customHeight="1">
      <c r="A7867" s="95" t="s">
        <v>15890</v>
      </c>
      <c r="B7867" s="96" t="s">
        <v>15891</v>
      </c>
      <c r="C7867" s="95" t="s">
        <v>361</v>
      </c>
      <c r="D7867" s="97">
        <f>VLOOKUP(A7867,emop0321!D:E,2,0)</f>
        <v>61.9</v>
      </c>
      <c r="E7867" s="98"/>
      <c r="F7867" s="98"/>
    </row>
    <row r="7868" ht="11.25" customHeight="1">
      <c r="A7868" s="95" t="s">
        <v>15892</v>
      </c>
      <c r="B7868" s="96" t="s">
        <v>15893</v>
      </c>
      <c r="C7868" s="95" t="s">
        <v>361</v>
      </c>
      <c r="D7868" s="97">
        <f>VLOOKUP(A7868,emop0321!D:E,2,0)</f>
        <v>67.7</v>
      </c>
      <c r="E7868" s="98"/>
      <c r="F7868" s="98"/>
    </row>
    <row r="7869" ht="11.25" customHeight="1">
      <c r="A7869" s="95" t="s">
        <v>15894</v>
      </c>
      <c r="B7869" s="96" t="s">
        <v>15895</v>
      </c>
      <c r="C7869" s="95" t="s">
        <v>361</v>
      </c>
      <c r="D7869" s="97">
        <f>VLOOKUP(A7869,emop0321!D:E,2,0)</f>
        <v>91.1</v>
      </c>
      <c r="E7869" s="98"/>
      <c r="F7869" s="98"/>
    </row>
    <row r="7870" ht="11.25" customHeight="1">
      <c r="A7870" s="95" t="s">
        <v>15896</v>
      </c>
      <c r="B7870" s="96" t="s">
        <v>15897</v>
      </c>
      <c r="C7870" s="95" t="s">
        <v>361</v>
      </c>
      <c r="D7870" s="97">
        <f>VLOOKUP(A7870,emop0321!D:E,2,0)</f>
        <v>62.91</v>
      </c>
      <c r="E7870" s="98"/>
      <c r="F7870" s="98"/>
    </row>
    <row r="7871" ht="11.25" customHeight="1">
      <c r="A7871" s="95" t="s">
        <v>15898</v>
      </c>
      <c r="B7871" s="96" t="s">
        <v>15899</v>
      </c>
      <c r="C7871" s="95" t="s">
        <v>361</v>
      </c>
      <c r="D7871" s="97">
        <f>VLOOKUP(A7871,emop0321!D:E,2,0)</f>
        <v>71.8</v>
      </c>
      <c r="E7871" s="98"/>
      <c r="F7871" s="98"/>
    </row>
    <row r="7872" ht="11.25" customHeight="1">
      <c r="A7872" s="95" t="s">
        <v>15900</v>
      </c>
      <c r="B7872" s="96" t="s">
        <v>15901</v>
      </c>
      <c r="C7872" s="95" t="s">
        <v>361</v>
      </c>
      <c r="D7872" s="97">
        <f>VLOOKUP(A7872,emop0321!D:E,2,0)</f>
        <v>77.11</v>
      </c>
      <c r="E7872" s="98"/>
      <c r="F7872" s="98"/>
    </row>
    <row r="7873" ht="11.25" customHeight="1">
      <c r="A7873" s="95" t="s">
        <v>15902</v>
      </c>
      <c r="B7873" s="96" t="s">
        <v>15903</v>
      </c>
      <c r="C7873" s="95" t="s">
        <v>361</v>
      </c>
      <c r="D7873" s="97">
        <f>VLOOKUP(A7873,emop0321!D:E,2,0)</f>
        <v>88.78</v>
      </c>
      <c r="E7873" s="98"/>
      <c r="F7873" s="98"/>
    </row>
    <row r="7874" ht="11.25" customHeight="1">
      <c r="A7874" s="95" t="s">
        <v>15904</v>
      </c>
      <c r="B7874" s="96" t="s">
        <v>15905</v>
      </c>
      <c r="C7874" s="95" t="s">
        <v>361</v>
      </c>
      <c r="D7874" s="97">
        <f>VLOOKUP(A7874,emop0321!D:E,2,0)</f>
        <v>107.52</v>
      </c>
      <c r="E7874" s="98"/>
      <c r="F7874" s="98"/>
    </row>
    <row r="7875" ht="11.25" customHeight="1">
      <c r="A7875" s="95" t="s">
        <v>15906</v>
      </c>
      <c r="B7875" s="96" t="s">
        <v>15907</v>
      </c>
      <c r="C7875" s="95" t="s">
        <v>361</v>
      </c>
      <c r="D7875" s="97">
        <f>VLOOKUP(A7875,emop0321!D:E,2,0)</f>
        <v>139.52</v>
      </c>
      <c r="E7875" s="98"/>
      <c r="F7875" s="98"/>
    </row>
    <row r="7876" ht="11.25" customHeight="1">
      <c r="A7876" s="95" t="s">
        <v>15908</v>
      </c>
      <c r="B7876" s="96" t="s">
        <v>15909</v>
      </c>
      <c r="C7876" s="95" t="s">
        <v>361</v>
      </c>
      <c r="D7876" s="97">
        <f>VLOOKUP(A7876,emop0321!D:E,2,0)</f>
        <v>75.31</v>
      </c>
      <c r="E7876" s="98"/>
      <c r="F7876" s="98"/>
    </row>
    <row r="7877" ht="11.25" customHeight="1">
      <c r="A7877" s="95" t="s">
        <v>15910</v>
      </c>
      <c r="B7877" s="96" t="s">
        <v>15911</v>
      </c>
      <c r="C7877" s="95" t="s">
        <v>361</v>
      </c>
      <c r="D7877" s="97">
        <f>VLOOKUP(A7877,emop0321!D:E,2,0)</f>
        <v>87.27</v>
      </c>
      <c r="E7877" s="98"/>
      <c r="F7877" s="98"/>
    </row>
    <row r="7878" ht="11.25" customHeight="1">
      <c r="A7878" s="95" t="s">
        <v>15912</v>
      </c>
      <c r="B7878" s="96" t="s">
        <v>15913</v>
      </c>
      <c r="C7878" s="95" t="s">
        <v>361</v>
      </c>
      <c r="D7878" s="97">
        <f>VLOOKUP(A7878,emop0321!D:E,2,0)</f>
        <v>96.02</v>
      </c>
      <c r="E7878" s="98"/>
      <c r="F7878" s="98"/>
    </row>
    <row r="7879" ht="11.25" customHeight="1">
      <c r="A7879" s="95" t="s">
        <v>15914</v>
      </c>
      <c r="B7879" s="96" t="s">
        <v>15915</v>
      </c>
      <c r="C7879" s="95" t="s">
        <v>361</v>
      </c>
      <c r="D7879" s="97">
        <f>VLOOKUP(A7879,emop0321!D:E,2,0)</f>
        <v>124.66</v>
      </c>
      <c r="E7879" s="98"/>
      <c r="F7879" s="98"/>
    </row>
    <row r="7880" ht="11.25" customHeight="1">
      <c r="A7880" s="95" t="s">
        <v>15916</v>
      </c>
      <c r="B7880" s="96" t="s">
        <v>15917</v>
      </c>
      <c r="C7880" s="95" t="s">
        <v>361</v>
      </c>
      <c r="D7880" s="97">
        <f>VLOOKUP(A7880,emop0321!D:E,2,0)</f>
        <v>164.47</v>
      </c>
      <c r="E7880" s="98"/>
      <c r="F7880" s="98"/>
    </row>
    <row r="7881" ht="11.25" customHeight="1">
      <c r="A7881" s="95" t="s">
        <v>15918</v>
      </c>
      <c r="B7881" s="96" t="s">
        <v>15919</v>
      </c>
      <c r="C7881" s="95" t="s">
        <v>361</v>
      </c>
      <c r="D7881" s="97">
        <f>VLOOKUP(A7881,emop0321!D:E,2,0)</f>
        <v>74.76</v>
      </c>
      <c r="E7881" s="98"/>
      <c r="F7881" s="98"/>
    </row>
    <row r="7882" ht="11.25" customHeight="1">
      <c r="A7882" s="95" t="s">
        <v>15920</v>
      </c>
      <c r="B7882" s="96" t="s">
        <v>15921</v>
      </c>
      <c r="C7882" s="95" t="s">
        <v>361</v>
      </c>
      <c r="D7882" s="97">
        <f>VLOOKUP(A7882,emop0321!D:E,2,0)</f>
        <v>89.69</v>
      </c>
      <c r="E7882" s="98"/>
      <c r="F7882" s="98"/>
    </row>
    <row r="7883" ht="11.25" customHeight="1">
      <c r="A7883" s="95" t="s">
        <v>15922</v>
      </c>
      <c r="B7883" s="96" t="s">
        <v>15923</v>
      </c>
      <c r="C7883" s="95" t="s">
        <v>361</v>
      </c>
      <c r="D7883" s="97">
        <f>VLOOKUP(A7883,emop0321!D:E,2,0)</f>
        <v>99.22</v>
      </c>
      <c r="E7883" s="98"/>
      <c r="F7883" s="98"/>
    </row>
    <row r="7884" ht="11.25" customHeight="1">
      <c r="A7884" s="95" t="s">
        <v>15924</v>
      </c>
      <c r="B7884" s="96" t="s">
        <v>15925</v>
      </c>
      <c r="C7884" s="95" t="s">
        <v>361</v>
      </c>
      <c r="D7884" s="97">
        <f>VLOOKUP(A7884,emop0321!D:E,2,0)</f>
        <v>116.74</v>
      </c>
      <c r="E7884" s="98"/>
      <c r="F7884" s="98"/>
    </row>
    <row r="7885" ht="11.25" customHeight="1">
      <c r="A7885" s="95" t="s">
        <v>15926</v>
      </c>
      <c r="B7885" s="96" t="s">
        <v>15927</v>
      </c>
      <c r="C7885" s="95" t="s">
        <v>361</v>
      </c>
      <c r="D7885" s="97">
        <f>VLOOKUP(A7885,emop0321!D:E,2,0)</f>
        <v>153.73</v>
      </c>
      <c r="E7885" s="98"/>
      <c r="F7885" s="98"/>
    </row>
    <row r="7886" ht="11.25" customHeight="1">
      <c r="A7886" s="95" t="s">
        <v>15928</v>
      </c>
      <c r="B7886" s="96" t="s">
        <v>15929</v>
      </c>
      <c r="C7886" s="95" t="s">
        <v>361</v>
      </c>
      <c r="D7886" s="97">
        <f>VLOOKUP(A7886,emop0321!D:E,2,0)</f>
        <v>47.88</v>
      </c>
      <c r="E7886" s="98"/>
      <c r="F7886" s="98"/>
    </row>
    <row r="7887" ht="11.25" customHeight="1">
      <c r="A7887" s="95" t="s">
        <v>15930</v>
      </c>
      <c r="B7887" s="96" t="s">
        <v>15931</v>
      </c>
      <c r="C7887" s="95" t="s">
        <v>361</v>
      </c>
      <c r="D7887" s="97">
        <f>VLOOKUP(A7887,emop0321!D:E,2,0)</f>
        <v>55.03</v>
      </c>
      <c r="E7887" s="98"/>
      <c r="F7887" s="98"/>
    </row>
    <row r="7888" ht="11.25" customHeight="1">
      <c r="A7888" s="95" t="s">
        <v>15932</v>
      </c>
      <c r="B7888" s="96" t="s">
        <v>15933</v>
      </c>
      <c r="C7888" s="95" t="s">
        <v>361</v>
      </c>
      <c r="D7888" s="97">
        <f>VLOOKUP(A7888,emop0321!D:E,2,0)</f>
        <v>59.21</v>
      </c>
      <c r="E7888" s="98"/>
      <c r="F7888" s="98"/>
    </row>
    <row r="7889" ht="11.25" customHeight="1">
      <c r="A7889" s="95" t="s">
        <v>15934</v>
      </c>
      <c r="B7889" s="96" t="s">
        <v>15935</v>
      </c>
      <c r="C7889" s="95" t="s">
        <v>361</v>
      </c>
      <c r="D7889" s="97">
        <f>VLOOKUP(A7889,emop0321!D:E,2,0)</f>
        <v>68.57</v>
      </c>
      <c r="E7889" s="98"/>
      <c r="F7889" s="98"/>
    </row>
    <row r="7890" ht="11.25" customHeight="1">
      <c r="A7890" s="95" t="s">
        <v>15936</v>
      </c>
      <c r="B7890" s="96" t="s">
        <v>15937</v>
      </c>
      <c r="C7890" s="95" t="s">
        <v>361</v>
      </c>
      <c r="D7890" s="97">
        <f>VLOOKUP(A7890,emop0321!D:E,2,0)</f>
        <v>83.7</v>
      </c>
      <c r="E7890" s="98"/>
      <c r="F7890" s="98"/>
    </row>
    <row r="7891" ht="11.25" customHeight="1">
      <c r="A7891" s="95" t="s">
        <v>15938</v>
      </c>
      <c r="B7891" s="96" t="s">
        <v>15939</v>
      </c>
      <c r="C7891" s="95" t="s">
        <v>361</v>
      </c>
      <c r="D7891" s="97">
        <f>VLOOKUP(A7891,emop0321!D:E,2,0)</f>
        <v>109.87</v>
      </c>
      <c r="E7891" s="98"/>
      <c r="F7891" s="98"/>
    </row>
    <row r="7892" ht="11.25" customHeight="1">
      <c r="A7892" s="95" t="s">
        <v>15940</v>
      </c>
      <c r="B7892" s="96" t="s">
        <v>15941</v>
      </c>
      <c r="C7892" s="95" t="s">
        <v>361</v>
      </c>
      <c r="D7892" s="97">
        <f>VLOOKUP(A7892,emop0321!D:E,2,0)</f>
        <v>57.71</v>
      </c>
      <c r="E7892" s="98"/>
      <c r="F7892" s="98"/>
    </row>
    <row r="7893" ht="11.25" customHeight="1">
      <c r="A7893" s="95" t="s">
        <v>15942</v>
      </c>
      <c r="B7893" s="96" t="s">
        <v>15943</v>
      </c>
      <c r="C7893" s="95" t="s">
        <v>361</v>
      </c>
      <c r="D7893" s="97">
        <f>VLOOKUP(A7893,emop0321!D:E,2,0)</f>
        <v>67.22</v>
      </c>
      <c r="E7893" s="98"/>
      <c r="F7893" s="98"/>
    </row>
    <row r="7894" ht="11.25" customHeight="1">
      <c r="A7894" s="95" t="s">
        <v>15944</v>
      </c>
      <c r="B7894" s="96" t="s">
        <v>15945</v>
      </c>
      <c r="C7894" s="95" t="s">
        <v>361</v>
      </c>
      <c r="D7894" s="97">
        <f>VLOOKUP(A7894,emop0321!D:E,2,0)</f>
        <v>74.25</v>
      </c>
      <c r="E7894" s="98"/>
      <c r="F7894" s="98"/>
    </row>
    <row r="7895" ht="11.25" customHeight="1">
      <c r="A7895" s="95" t="s">
        <v>15946</v>
      </c>
      <c r="B7895" s="96" t="s">
        <v>15947</v>
      </c>
      <c r="C7895" s="95" t="s">
        <v>361</v>
      </c>
      <c r="D7895" s="97">
        <f>VLOOKUP(A7895,emop0321!D:E,2,0)</f>
        <v>97.74</v>
      </c>
      <c r="E7895" s="98"/>
      <c r="F7895" s="98"/>
    </row>
    <row r="7896" ht="11.25" customHeight="1">
      <c r="A7896" s="95" t="s">
        <v>15948</v>
      </c>
      <c r="B7896" s="96" t="s">
        <v>15949</v>
      </c>
      <c r="C7896" s="95" t="s">
        <v>361</v>
      </c>
      <c r="D7896" s="97">
        <f>VLOOKUP(A7896,emop0321!D:E,2,0)</f>
        <v>130.34</v>
      </c>
      <c r="E7896" s="98"/>
      <c r="F7896" s="98"/>
    </row>
    <row r="7897" ht="11.25" customHeight="1">
      <c r="A7897" s="95" t="s">
        <v>15950</v>
      </c>
      <c r="B7897" s="96" t="s">
        <v>15951</v>
      </c>
      <c r="C7897" s="95" t="s">
        <v>361</v>
      </c>
      <c r="D7897" s="97">
        <f>VLOOKUP(A7897,emop0321!D:E,2,0)</f>
        <v>57.43</v>
      </c>
      <c r="E7897" s="98"/>
      <c r="F7897" s="98"/>
    </row>
    <row r="7898" ht="11.25" customHeight="1">
      <c r="A7898" s="95" t="s">
        <v>15952</v>
      </c>
      <c r="B7898" s="96" t="s">
        <v>15953</v>
      </c>
      <c r="C7898" s="95" t="s">
        <v>361</v>
      </c>
      <c r="D7898" s="97">
        <f>VLOOKUP(A7898,emop0321!D:E,2,0)</f>
        <v>69.87</v>
      </c>
      <c r="E7898" s="98"/>
      <c r="F7898" s="98"/>
    </row>
    <row r="7899" ht="11.25" customHeight="1">
      <c r="A7899" s="95" t="s">
        <v>15954</v>
      </c>
      <c r="B7899" s="96" t="s">
        <v>15955</v>
      </c>
      <c r="C7899" s="95" t="s">
        <v>361</v>
      </c>
      <c r="D7899" s="97">
        <f>VLOOKUP(A7899,emop0321!D:E,2,0)</f>
        <v>76.76</v>
      </c>
      <c r="E7899" s="98"/>
      <c r="F7899" s="98"/>
    </row>
    <row r="7900" ht="11.25" customHeight="1">
      <c r="A7900" s="95" t="s">
        <v>15956</v>
      </c>
      <c r="B7900" s="96" t="s">
        <v>15957</v>
      </c>
      <c r="C7900" s="95" t="s">
        <v>361</v>
      </c>
      <c r="D7900" s="97">
        <f>VLOOKUP(A7900,emop0321!D:E,2,0)</f>
        <v>90.89</v>
      </c>
      <c r="E7900" s="98"/>
      <c r="F7900" s="98"/>
    </row>
    <row r="7901" ht="11.25" customHeight="1">
      <c r="A7901" s="95" t="s">
        <v>15958</v>
      </c>
      <c r="B7901" s="96" t="s">
        <v>15959</v>
      </c>
      <c r="C7901" s="95" t="s">
        <v>361</v>
      </c>
      <c r="D7901" s="97">
        <f>VLOOKUP(A7901,emop0321!D:E,2,0)</f>
        <v>121.43</v>
      </c>
      <c r="E7901" s="98"/>
      <c r="F7901" s="98"/>
    </row>
    <row r="7902" ht="11.25" customHeight="1">
      <c r="A7902" s="95" t="s">
        <v>15960</v>
      </c>
      <c r="B7902" s="96" t="s">
        <v>15961</v>
      </c>
      <c r="C7902" s="95" t="s">
        <v>361</v>
      </c>
      <c r="D7902" s="97">
        <f>VLOOKUP(A7902,emop0321!D:E,2,0)</f>
        <v>62.91</v>
      </c>
      <c r="E7902" s="98"/>
      <c r="F7902" s="98"/>
    </row>
    <row r="7903" ht="11.25" customHeight="1">
      <c r="A7903" s="95" t="s">
        <v>15962</v>
      </c>
      <c r="B7903" s="96" t="s">
        <v>15963</v>
      </c>
      <c r="C7903" s="95" t="s">
        <v>361</v>
      </c>
      <c r="D7903" s="97">
        <f>VLOOKUP(A7903,emop0321!D:E,2,0)</f>
        <v>71.02</v>
      </c>
      <c r="E7903" s="98"/>
      <c r="F7903" s="98"/>
    </row>
    <row r="7904" ht="11.25" customHeight="1">
      <c r="A7904" s="95" t="s">
        <v>15964</v>
      </c>
      <c r="B7904" s="96" t="s">
        <v>15965</v>
      </c>
      <c r="C7904" s="95" t="s">
        <v>361</v>
      </c>
      <c r="D7904" s="97">
        <f>VLOOKUP(A7904,emop0321!D:E,2,0)</f>
        <v>82.25</v>
      </c>
      <c r="E7904" s="98"/>
      <c r="F7904" s="98"/>
    </row>
    <row r="7905" ht="11.25" customHeight="1">
      <c r="A7905" s="95" t="s">
        <v>15966</v>
      </c>
      <c r="B7905" s="96" t="s">
        <v>15967</v>
      </c>
      <c r="C7905" s="95" t="s">
        <v>361</v>
      </c>
      <c r="D7905" s="97">
        <f>VLOOKUP(A7905,emop0321!D:E,2,0)</f>
        <v>88.78</v>
      </c>
      <c r="E7905" s="98"/>
      <c r="F7905" s="98"/>
    </row>
    <row r="7906" ht="11.25" customHeight="1">
      <c r="A7906" s="95" t="s">
        <v>15968</v>
      </c>
      <c r="B7906" s="96" t="s">
        <v>15969</v>
      </c>
      <c r="C7906" s="95" t="s">
        <v>361</v>
      </c>
      <c r="D7906" s="97">
        <f>VLOOKUP(A7906,emop0321!D:E,2,0)</f>
        <v>107.52</v>
      </c>
      <c r="E7906" s="98"/>
      <c r="F7906" s="98"/>
    </row>
    <row r="7907" ht="11.25" customHeight="1">
      <c r="A7907" s="95" t="s">
        <v>15970</v>
      </c>
      <c r="B7907" s="96" t="s">
        <v>15971</v>
      </c>
      <c r="C7907" s="95" t="s">
        <v>361</v>
      </c>
      <c r="D7907" s="97">
        <f>VLOOKUP(A7907,emop0321!D:E,2,0)</f>
        <v>139.52</v>
      </c>
      <c r="E7907" s="98"/>
      <c r="F7907" s="98"/>
    </row>
    <row r="7908" ht="11.25" customHeight="1">
      <c r="A7908" s="95" t="s">
        <v>15972</v>
      </c>
      <c r="B7908" s="96" t="s">
        <v>15973</v>
      </c>
      <c r="C7908" s="95" t="s">
        <v>361</v>
      </c>
      <c r="D7908" s="97">
        <f>VLOOKUP(A7908,emop0321!D:E,2,0)</f>
        <v>78.31</v>
      </c>
      <c r="E7908" s="98"/>
      <c r="F7908" s="98"/>
    </row>
    <row r="7909" ht="11.25" customHeight="1">
      <c r="A7909" s="95" t="s">
        <v>15974</v>
      </c>
      <c r="B7909" s="96" t="s">
        <v>15975</v>
      </c>
      <c r="C7909" s="95" t="s">
        <v>361</v>
      </c>
      <c r="D7909" s="97">
        <f>VLOOKUP(A7909,emop0321!D:E,2,0)</f>
        <v>87.27</v>
      </c>
      <c r="E7909" s="98"/>
      <c r="F7909" s="98"/>
    </row>
    <row r="7910" ht="11.25" customHeight="1">
      <c r="A7910" s="95" t="s">
        <v>15976</v>
      </c>
      <c r="B7910" s="96" t="s">
        <v>15977</v>
      </c>
      <c r="C7910" s="95" t="s">
        <v>361</v>
      </c>
      <c r="D7910" s="97">
        <f>VLOOKUP(A7910,emop0321!D:E,2,0)</f>
        <v>96.03</v>
      </c>
      <c r="E7910" s="98"/>
      <c r="F7910" s="98"/>
    </row>
    <row r="7911" ht="11.25" customHeight="1">
      <c r="A7911" s="95" t="s">
        <v>15978</v>
      </c>
      <c r="B7911" s="96" t="s">
        <v>15979</v>
      </c>
      <c r="C7911" s="95" t="s">
        <v>361</v>
      </c>
      <c r="D7911" s="97">
        <f>VLOOKUP(A7911,emop0321!D:E,2,0)</f>
        <v>124.66</v>
      </c>
      <c r="E7911" s="98"/>
      <c r="F7911" s="98"/>
    </row>
    <row r="7912" ht="11.25" customHeight="1">
      <c r="A7912" s="95" t="s">
        <v>15980</v>
      </c>
      <c r="B7912" s="96" t="s">
        <v>15981</v>
      </c>
      <c r="C7912" s="95" t="s">
        <v>361</v>
      </c>
      <c r="D7912" s="97">
        <f>VLOOKUP(A7912,emop0321!D:E,2,0)</f>
        <v>164.43</v>
      </c>
      <c r="E7912" s="98"/>
      <c r="F7912" s="98"/>
    </row>
    <row r="7913" ht="11.25" customHeight="1">
      <c r="A7913" s="95" t="s">
        <v>15982</v>
      </c>
      <c r="B7913" s="96" t="s">
        <v>15983</v>
      </c>
      <c r="C7913" s="95" t="s">
        <v>361</v>
      </c>
      <c r="D7913" s="97">
        <f>VLOOKUP(A7913,emop0321!D:E,2,0)</f>
        <v>78.75</v>
      </c>
      <c r="E7913" s="98"/>
      <c r="F7913" s="98"/>
    </row>
    <row r="7914" ht="11.25" customHeight="1">
      <c r="A7914" s="95" t="s">
        <v>15984</v>
      </c>
      <c r="B7914" s="96" t="s">
        <v>15985</v>
      </c>
      <c r="C7914" s="95" t="s">
        <v>361</v>
      </c>
      <c r="D7914" s="97">
        <f>VLOOKUP(A7914,emop0321!D:E,2,0)</f>
        <v>90.94</v>
      </c>
      <c r="E7914" s="98"/>
      <c r="F7914" s="98"/>
    </row>
    <row r="7915" ht="11.25" customHeight="1">
      <c r="A7915" s="95" t="s">
        <v>15986</v>
      </c>
      <c r="B7915" s="96" t="s">
        <v>15987</v>
      </c>
      <c r="C7915" s="95" t="s">
        <v>361</v>
      </c>
      <c r="D7915" s="97">
        <f>VLOOKUP(A7915,emop0321!D:E,2,0)</f>
        <v>97.55</v>
      </c>
      <c r="E7915" s="98"/>
      <c r="F7915" s="98"/>
    </row>
    <row r="7916" ht="11.25" customHeight="1">
      <c r="A7916" s="95" t="s">
        <v>15988</v>
      </c>
      <c r="B7916" s="96" t="s">
        <v>15989</v>
      </c>
      <c r="C7916" s="95" t="s">
        <v>361</v>
      </c>
      <c r="D7916" s="97">
        <f>VLOOKUP(A7916,emop0321!D:E,2,0)</f>
        <v>123.92</v>
      </c>
      <c r="E7916" s="98"/>
      <c r="F7916" s="98"/>
    </row>
    <row r="7917" ht="11.25" customHeight="1">
      <c r="A7917" s="95" t="s">
        <v>15990</v>
      </c>
      <c r="B7917" s="96" t="s">
        <v>15991</v>
      </c>
      <c r="C7917" s="95" t="s">
        <v>361</v>
      </c>
      <c r="D7917" s="97">
        <f>VLOOKUP(A7917,emop0321!D:E,2,0)</f>
        <v>153.73</v>
      </c>
      <c r="E7917" s="98"/>
      <c r="F7917" s="98"/>
    </row>
    <row r="7918" ht="11.25" customHeight="1">
      <c r="A7918" s="95" t="s">
        <v>15992</v>
      </c>
      <c r="B7918" s="96" t="s">
        <v>15993</v>
      </c>
      <c r="C7918" s="95" t="s">
        <v>361</v>
      </c>
      <c r="D7918" s="97">
        <f>VLOOKUP(A7918,emop0321!D:E,2,0)</f>
        <v>47.88</v>
      </c>
      <c r="E7918" s="98"/>
      <c r="F7918" s="98"/>
    </row>
    <row r="7919" ht="11.25" customHeight="1">
      <c r="A7919" s="95" t="s">
        <v>15994</v>
      </c>
      <c r="B7919" s="96" t="s">
        <v>15995</v>
      </c>
      <c r="C7919" s="95" t="s">
        <v>361</v>
      </c>
      <c r="D7919" s="97">
        <f>VLOOKUP(A7919,emop0321!D:E,2,0)</f>
        <v>54.37</v>
      </c>
      <c r="E7919" s="98"/>
      <c r="F7919" s="98"/>
    </row>
    <row r="7920" ht="11.25" customHeight="1">
      <c r="A7920" s="95" t="s">
        <v>15996</v>
      </c>
      <c r="B7920" s="96" t="s">
        <v>15997</v>
      </c>
      <c r="C7920" s="95" t="s">
        <v>361</v>
      </c>
      <c r="D7920" s="97">
        <f>VLOOKUP(A7920,emop0321!D:E,2,0)</f>
        <v>63.5</v>
      </c>
      <c r="E7920" s="98"/>
      <c r="F7920" s="98"/>
    </row>
    <row r="7921" ht="11.25" customHeight="1">
      <c r="A7921" s="95" t="s">
        <v>15998</v>
      </c>
      <c r="B7921" s="96" t="s">
        <v>15999</v>
      </c>
      <c r="C7921" s="95" t="s">
        <v>361</v>
      </c>
      <c r="D7921" s="97">
        <f>VLOOKUP(A7921,emop0321!D:E,2,0)</f>
        <v>68.57</v>
      </c>
      <c r="E7921" s="98"/>
      <c r="F7921" s="98"/>
    </row>
    <row r="7922" ht="11.25" customHeight="1">
      <c r="A7922" s="95" t="s">
        <v>16000</v>
      </c>
      <c r="B7922" s="96" t="s">
        <v>16001</v>
      </c>
      <c r="C7922" s="95" t="s">
        <v>361</v>
      </c>
      <c r="D7922" s="97">
        <f>VLOOKUP(A7922,emop0321!D:E,2,0)</f>
        <v>83.7</v>
      </c>
      <c r="E7922" s="98"/>
      <c r="F7922" s="98"/>
    </row>
    <row r="7923" ht="11.25" customHeight="1">
      <c r="A7923" s="95" t="s">
        <v>16002</v>
      </c>
      <c r="B7923" s="96" t="s">
        <v>16003</v>
      </c>
      <c r="C7923" s="95" t="s">
        <v>361</v>
      </c>
      <c r="D7923" s="97">
        <f>VLOOKUP(A7923,emop0321!D:E,2,0)</f>
        <v>109.87</v>
      </c>
      <c r="E7923" s="98"/>
      <c r="F7923" s="98"/>
    </row>
    <row r="7924" ht="11.25" customHeight="1">
      <c r="A7924" s="95" t="s">
        <v>16004</v>
      </c>
      <c r="B7924" s="96" t="s">
        <v>16005</v>
      </c>
      <c r="C7924" s="95" t="s">
        <v>361</v>
      </c>
      <c r="D7924" s="97">
        <f>VLOOKUP(A7924,emop0321!D:E,2,0)</f>
        <v>60.21</v>
      </c>
      <c r="E7924" s="98"/>
      <c r="F7924" s="98"/>
    </row>
    <row r="7925" ht="11.25" customHeight="1">
      <c r="A7925" s="95" t="s">
        <v>16006</v>
      </c>
      <c r="B7925" s="96" t="s">
        <v>16007</v>
      </c>
      <c r="C7925" s="95" t="s">
        <v>361</v>
      </c>
      <c r="D7925" s="97">
        <f>VLOOKUP(A7925,emop0321!D:E,2,0)</f>
        <v>67.22</v>
      </c>
      <c r="E7925" s="98"/>
      <c r="F7925" s="98"/>
    </row>
    <row r="7926" ht="11.25" customHeight="1">
      <c r="A7926" s="95" t="s">
        <v>16008</v>
      </c>
      <c r="B7926" s="96" t="s">
        <v>16009</v>
      </c>
      <c r="C7926" s="95" t="s">
        <v>361</v>
      </c>
      <c r="D7926" s="97">
        <f>VLOOKUP(A7926,emop0321!D:E,2,0)</f>
        <v>74.26</v>
      </c>
      <c r="E7926" s="98"/>
      <c r="F7926" s="98"/>
    </row>
    <row r="7927" ht="11.25" customHeight="1">
      <c r="A7927" s="95" t="s">
        <v>16010</v>
      </c>
      <c r="B7927" s="96" t="s">
        <v>16011</v>
      </c>
      <c r="C7927" s="95" t="s">
        <v>361</v>
      </c>
      <c r="D7927" s="97">
        <f>VLOOKUP(A7927,emop0321!D:E,2,0)</f>
        <v>97.74</v>
      </c>
      <c r="E7927" s="98"/>
      <c r="F7927" s="98"/>
    </row>
    <row r="7928" ht="11.25" customHeight="1">
      <c r="A7928" s="95" t="s">
        <v>16012</v>
      </c>
      <c r="B7928" s="96" t="s">
        <v>16013</v>
      </c>
      <c r="C7928" s="95" t="s">
        <v>361</v>
      </c>
      <c r="D7928" s="97">
        <f>VLOOKUP(A7928,emop0321!D:E,2,0)</f>
        <v>130.31</v>
      </c>
      <c r="E7928" s="98"/>
      <c r="F7928" s="98"/>
    </row>
    <row r="7929" ht="11.25" customHeight="1">
      <c r="A7929" s="95" t="s">
        <v>16014</v>
      </c>
      <c r="B7929" s="96" t="s">
        <v>16015</v>
      </c>
      <c r="C7929" s="95" t="s">
        <v>361</v>
      </c>
      <c r="D7929" s="97">
        <f>VLOOKUP(A7929,emop0321!D:E,2,0)</f>
        <v>60.75</v>
      </c>
      <c r="E7929" s="98"/>
      <c r="F7929" s="98"/>
    </row>
    <row r="7930" ht="11.25" customHeight="1">
      <c r="A7930" s="95" t="s">
        <v>16016</v>
      </c>
      <c r="B7930" s="96" t="s">
        <v>16017</v>
      </c>
      <c r="C7930" s="95" t="s">
        <v>361</v>
      </c>
      <c r="D7930" s="97">
        <f>VLOOKUP(A7930,emop0321!D:E,2,0)</f>
        <v>70.95</v>
      </c>
      <c r="E7930" s="98"/>
      <c r="F7930" s="98"/>
    </row>
    <row r="7931" ht="11.25" customHeight="1">
      <c r="A7931" s="95" t="s">
        <v>16018</v>
      </c>
      <c r="B7931" s="96" t="s">
        <v>16019</v>
      </c>
      <c r="C7931" s="95" t="s">
        <v>361</v>
      </c>
      <c r="D7931" s="97">
        <f>VLOOKUP(A7931,emop0321!D:E,2,0)</f>
        <v>75.37</v>
      </c>
      <c r="E7931" s="98"/>
      <c r="F7931" s="98"/>
    </row>
    <row r="7932" ht="11.25" customHeight="1">
      <c r="A7932" s="95" t="s">
        <v>16020</v>
      </c>
      <c r="B7932" s="96" t="s">
        <v>16021</v>
      </c>
      <c r="C7932" s="95" t="s">
        <v>361</v>
      </c>
      <c r="D7932" s="97">
        <f>VLOOKUP(A7932,emop0321!D:E,2,0)</f>
        <v>96.87</v>
      </c>
      <c r="E7932" s="98"/>
      <c r="F7932" s="98"/>
    </row>
    <row r="7933" ht="11.25" customHeight="1">
      <c r="A7933" s="95" t="s">
        <v>16022</v>
      </c>
      <c r="B7933" s="96" t="s">
        <v>16023</v>
      </c>
      <c r="C7933" s="95" t="s">
        <v>361</v>
      </c>
      <c r="D7933" s="97">
        <f>VLOOKUP(A7933,emop0321!D:E,2,0)</f>
        <v>121.43</v>
      </c>
      <c r="E7933" s="98"/>
      <c r="F7933" s="98"/>
    </row>
    <row r="7934" ht="11.25" customHeight="1">
      <c r="A7934" s="95" t="s">
        <v>16024</v>
      </c>
      <c r="B7934" s="96" t="s">
        <v>16025</v>
      </c>
      <c r="C7934" s="95" t="s">
        <v>282</v>
      </c>
      <c r="D7934" s="97">
        <f>VLOOKUP(A7934,emop0321!D:E,2,0)</f>
        <v>20.73</v>
      </c>
      <c r="E7934" s="98"/>
      <c r="F7934" s="98"/>
    </row>
    <row r="7935" ht="11.25" customHeight="1">
      <c r="A7935" s="95" t="s">
        <v>16026</v>
      </c>
      <c r="B7935" s="96" t="s">
        <v>16027</v>
      </c>
      <c r="C7935" s="95" t="s">
        <v>282</v>
      </c>
      <c r="D7935" s="97">
        <f>VLOOKUP(A7935,emop0321!D:E,2,0)</f>
        <v>22.48</v>
      </c>
      <c r="E7935" s="98"/>
      <c r="F7935" s="98"/>
    </row>
    <row r="7936" ht="11.25" customHeight="1">
      <c r="A7936" s="95" t="s">
        <v>16028</v>
      </c>
      <c r="B7936" s="96" t="s">
        <v>16029</v>
      </c>
      <c r="C7936" s="95" t="s">
        <v>282</v>
      </c>
      <c r="D7936" s="97">
        <f>VLOOKUP(A7936,emop0321!D:E,2,0)</f>
        <v>26.15</v>
      </c>
      <c r="E7936" s="98"/>
      <c r="F7936" s="98"/>
    </row>
    <row r="7937" ht="11.25" customHeight="1">
      <c r="A7937" s="95" t="s">
        <v>16030</v>
      </c>
      <c r="B7937" s="96" t="s">
        <v>16031</v>
      </c>
      <c r="C7937" s="95" t="s">
        <v>282</v>
      </c>
      <c r="D7937" s="97">
        <f>VLOOKUP(A7937,emop0321!D:E,2,0)</f>
        <v>29.24</v>
      </c>
      <c r="E7937" s="98"/>
      <c r="F7937" s="98"/>
    </row>
    <row r="7938" ht="11.25" customHeight="1">
      <c r="A7938" s="95" t="s">
        <v>16032</v>
      </c>
      <c r="B7938" s="96" t="s">
        <v>16033</v>
      </c>
      <c r="C7938" s="95" t="s">
        <v>282</v>
      </c>
      <c r="D7938" s="97">
        <f>VLOOKUP(A7938,emop0321!D:E,2,0)</f>
        <v>38.73</v>
      </c>
      <c r="E7938" s="98"/>
      <c r="F7938" s="98"/>
    </row>
    <row r="7939" ht="11.25" customHeight="1">
      <c r="A7939" s="95" t="s">
        <v>16034</v>
      </c>
      <c r="B7939" s="96" t="s">
        <v>16035</v>
      </c>
      <c r="C7939" s="95" t="s">
        <v>282</v>
      </c>
      <c r="D7939" s="97">
        <f>VLOOKUP(A7939,emop0321!D:E,2,0)</f>
        <v>45.72</v>
      </c>
      <c r="E7939" s="98"/>
      <c r="F7939" s="98"/>
    </row>
    <row r="7940" ht="11.25" customHeight="1">
      <c r="A7940" s="95" t="s">
        <v>16036</v>
      </c>
      <c r="B7940" s="96" t="s">
        <v>16037</v>
      </c>
      <c r="C7940" s="95" t="s">
        <v>282</v>
      </c>
      <c r="D7940" s="97">
        <f>VLOOKUP(A7940,emop0321!D:E,2,0)</f>
        <v>24.33</v>
      </c>
      <c r="E7940" s="98"/>
      <c r="F7940" s="98"/>
    </row>
    <row r="7941" ht="11.25" customHeight="1">
      <c r="A7941" s="95" t="s">
        <v>16038</v>
      </c>
      <c r="B7941" s="96" t="s">
        <v>16039</v>
      </c>
      <c r="C7941" s="95" t="s">
        <v>282</v>
      </c>
      <c r="D7941" s="97">
        <f>VLOOKUP(A7941,emop0321!D:E,2,0)</f>
        <v>28.57</v>
      </c>
      <c r="E7941" s="98"/>
      <c r="F7941" s="98"/>
    </row>
    <row r="7942" ht="11.25" customHeight="1">
      <c r="A7942" s="95" t="s">
        <v>16040</v>
      </c>
      <c r="B7942" s="96" t="s">
        <v>16041</v>
      </c>
      <c r="C7942" s="95" t="s">
        <v>282</v>
      </c>
      <c r="D7942" s="97">
        <f>VLOOKUP(A7942,emop0321!D:E,2,0)</f>
        <v>30.4</v>
      </c>
      <c r="E7942" s="98"/>
      <c r="F7942" s="98"/>
    </row>
    <row r="7943" ht="11.25" customHeight="1">
      <c r="A7943" s="95" t="s">
        <v>16042</v>
      </c>
      <c r="B7943" s="96" t="s">
        <v>16043</v>
      </c>
      <c r="C7943" s="95" t="s">
        <v>282</v>
      </c>
      <c r="D7943" s="97">
        <f>VLOOKUP(A7943,emop0321!D:E,2,0)</f>
        <v>42.55</v>
      </c>
      <c r="E7943" s="98"/>
      <c r="F7943" s="98"/>
    </row>
    <row r="7944" ht="11.25" customHeight="1">
      <c r="A7944" s="95" t="s">
        <v>16044</v>
      </c>
      <c r="B7944" s="96" t="s">
        <v>16045</v>
      </c>
      <c r="C7944" s="95" t="s">
        <v>282</v>
      </c>
      <c r="D7944" s="97">
        <f>VLOOKUP(A7944,emop0321!D:E,2,0)</f>
        <v>48.63</v>
      </c>
      <c r="E7944" s="98"/>
      <c r="F7944" s="98"/>
    </row>
    <row r="7945" ht="11.25" customHeight="1">
      <c r="A7945" s="95" t="s">
        <v>16046</v>
      </c>
      <c r="B7945" s="96" t="s">
        <v>16047</v>
      </c>
      <c r="C7945" s="95" t="s">
        <v>282</v>
      </c>
      <c r="D7945" s="97">
        <f>VLOOKUP(A7945,emop0321!D:E,2,0)</f>
        <v>25.37</v>
      </c>
      <c r="E7945" s="98"/>
      <c r="F7945" s="98"/>
    </row>
    <row r="7946" ht="11.25" customHeight="1">
      <c r="A7946" s="95" t="s">
        <v>16048</v>
      </c>
      <c r="B7946" s="96" t="s">
        <v>16049</v>
      </c>
      <c r="C7946" s="95" t="s">
        <v>282</v>
      </c>
      <c r="D7946" s="97">
        <f>VLOOKUP(A7946,emop0321!D:E,2,0)</f>
        <v>30.01</v>
      </c>
      <c r="E7946" s="98"/>
      <c r="F7946" s="98"/>
    </row>
    <row r="7947" ht="11.25" customHeight="1">
      <c r="A7947" s="95" t="s">
        <v>16050</v>
      </c>
      <c r="B7947" s="96" t="s">
        <v>16051</v>
      </c>
      <c r="C7947" s="95" t="s">
        <v>282</v>
      </c>
      <c r="D7947" s="97">
        <f>VLOOKUP(A7947,emop0321!D:E,2,0)</f>
        <v>33.31</v>
      </c>
      <c r="E7947" s="98"/>
      <c r="F7947" s="98"/>
    </row>
    <row r="7948" ht="11.25" customHeight="1">
      <c r="A7948" s="95" t="s">
        <v>16052</v>
      </c>
      <c r="B7948" s="96" t="s">
        <v>16053</v>
      </c>
      <c r="C7948" s="95" t="s">
        <v>282</v>
      </c>
      <c r="D7948" s="97">
        <f>VLOOKUP(A7948,emop0321!D:E,2,0)</f>
        <v>42.37</v>
      </c>
      <c r="E7948" s="98"/>
      <c r="F7948" s="98"/>
    </row>
    <row r="7949" ht="11.25" customHeight="1">
      <c r="A7949" s="95" t="s">
        <v>16054</v>
      </c>
      <c r="B7949" s="96" t="s">
        <v>16055</v>
      </c>
      <c r="C7949" s="95" t="s">
        <v>282</v>
      </c>
      <c r="D7949" s="97">
        <f>VLOOKUP(A7949,emop0321!D:E,2,0)</f>
        <v>53.7</v>
      </c>
      <c r="E7949" s="98"/>
      <c r="F7949" s="98"/>
    </row>
    <row r="7950" ht="11.25" customHeight="1">
      <c r="A7950" s="95" t="s">
        <v>16056</v>
      </c>
      <c r="B7950" s="96" t="s">
        <v>16057</v>
      </c>
      <c r="C7950" s="95" t="s">
        <v>282</v>
      </c>
      <c r="D7950" s="97">
        <f>VLOOKUP(A7950,emop0321!D:E,2,0)</f>
        <v>23.83</v>
      </c>
      <c r="E7950" s="98"/>
      <c r="F7950" s="98"/>
    </row>
    <row r="7951" ht="11.25" customHeight="1">
      <c r="A7951" s="95" t="s">
        <v>16058</v>
      </c>
      <c r="B7951" s="96" t="s">
        <v>16059</v>
      </c>
      <c r="C7951" s="95" t="s">
        <v>282</v>
      </c>
      <c r="D7951" s="97">
        <f>VLOOKUP(A7951,emop0321!D:E,2,0)</f>
        <v>27.11</v>
      </c>
      <c r="E7951" s="98"/>
      <c r="F7951" s="98"/>
    </row>
    <row r="7952" ht="11.25" customHeight="1">
      <c r="A7952" s="95" t="s">
        <v>16060</v>
      </c>
      <c r="B7952" s="96" t="s">
        <v>16061</v>
      </c>
      <c r="C7952" s="95" t="s">
        <v>282</v>
      </c>
      <c r="D7952" s="97">
        <f>VLOOKUP(A7952,emop0321!D:E,2,0)</f>
        <v>33.68</v>
      </c>
      <c r="E7952" s="98"/>
      <c r="F7952" s="98"/>
    </row>
    <row r="7953" ht="11.25" customHeight="1">
      <c r="A7953" s="95" t="s">
        <v>16062</v>
      </c>
      <c r="B7953" s="96" t="s">
        <v>16063</v>
      </c>
      <c r="C7953" s="95" t="s">
        <v>282</v>
      </c>
      <c r="D7953" s="97">
        <f>VLOOKUP(A7953,emop0321!D:E,2,0)</f>
        <v>38.9</v>
      </c>
      <c r="E7953" s="98"/>
      <c r="F7953" s="98"/>
    </row>
    <row r="7954" ht="11.25" customHeight="1">
      <c r="A7954" s="95" t="s">
        <v>16064</v>
      </c>
      <c r="B7954" s="96" t="s">
        <v>16065</v>
      </c>
      <c r="C7954" s="95" t="s">
        <v>282</v>
      </c>
      <c r="D7954" s="97">
        <f>VLOOKUP(A7954,emop0321!D:E,2,0)</f>
        <v>51.07</v>
      </c>
      <c r="E7954" s="98"/>
      <c r="F7954" s="98"/>
    </row>
    <row r="7955" ht="11.25" customHeight="1">
      <c r="A7955" s="95" t="s">
        <v>16066</v>
      </c>
      <c r="B7955" s="96" t="s">
        <v>16067</v>
      </c>
      <c r="C7955" s="95" t="s">
        <v>282</v>
      </c>
      <c r="D7955" s="97">
        <f>VLOOKUP(A7955,emop0321!D:E,2,0)</f>
        <v>63.02</v>
      </c>
      <c r="E7955" s="98"/>
      <c r="F7955" s="98"/>
    </row>
    <row r="7956" ht="11.25" customHeight="1">
      <c r="A7956" s="95" t="s">
        <v>16068</v>
      </c>
      <c r="B7956" s="96" t="s">
        <v>16069</v>
      </c>
      <c r="C7956" s="95" t="s">
        <v>282</v>
      </c>
      <c r="D7956" s="97">
        <f>VLOOKUP(A7956,emop0321!D:E,2,0)</f>
        <v>29.97</v>
      </c>
      <c r="E7956" s="98"/>
      <c r="F7956" s="98"/>
    </row>
    <row r="7957" ht="11.25" customHeight="1">
      <c r="A7957" s="95" t="s">
        <v>16070</v>
      </c>
      <c r="B7957" s="96" t="s">
        <v>16071</v>
      </c>
      <c r="C7957" s="95" t="s">
        <v>282</v>
      </c>
      <c r="D7957" s="97">
        <f>VLOOKUP(A7957,emop0321!D:E,2,0)</f>
        <v>37.83</v>
      </c>
      <c r="E7957" s="98"/>
      <c r="F7957" s="98"/>
    </row>
    <row r="7958" ht="11.25" customHeight="1">
      <c r="A7958" s="95" t="s">
        <v>16072</v>
      </c>
      <c r="B7958" s="96" t="s">
        <v>16073</v>
      </c>
      <c r="C7958" s="95" t="s">
        <v>282</v>
      </c>
      <c r="D7958" s="97">
        <f>VLOOKUP(A7958,emop0321!D:E,2,0)</f>
        <v>43.69</v>
      </c>
      <c r="E7958" s="98"/>
      <c r="F7958" s="98"/>
    </row>
    <row r="7959" ht="11.25" customHeight="1">
      <c r="A7959" s="95" t="s">
        <v>16074</v>
      </c>
      <c r="B7959" s="96" t="s">
        <v>16075</v>
      </c>
      <c r="C7959" s="95" t="s">
        <v>282</v>
      </c>
      <c r="D7959" s="97">
        <f>VLOOKUP(A7959,emop0321!D:E,2,0)</f>
        <v>57.74</v>
      </c>
      <c r="E7959" s="98"/>
      <c r="F7959" s="98"/>
    </row>
    <row r="7960" ht="11.25" customHeight="1">
      <c r="A7960" s="95" t="s">
        <v>16076</v>
      </c>
      <c r="B7960" s="96" t="s">
        <v>16077</v>
      </c>
      <c r="C7960" s="95" t="s">
        <v>282</v>
      </c>
      <c r="D7960" s="97">
        <f>VLOOKUP(A7960,emop0321!D:E,2,0)</f>
        <v>83.95</v>
      </c>
      <c r="E7960" s="98"/>
      <c r="F7960" s="98"/>
    </row>
    <row r="7961" ht="11.25" customHeight="1">
      <c r="A7961" s="95" t="s">
        <v>16078</v>
      </c>
      <c r="B7961" s="96" t="s">
        <v>16079</v>
      </c>
      <c r="C7961" s="95" t="s">
        <v>282</v>
      </c>
      <c r="D7961" s="97">
        <f>VLOOKUP(A7961,emop0321!D:E,2,0)</f>
        <v>31.77</v>
      </c>
      <c r="E7961" s="98"/>
      <c r="F7961" s="98"/>
    </row>
    <row r="7962" ht="11.25" customHeight="1">
      <c r="A7962" s="95" t="s">
        <v>16080</v>
      </c>
      <c r="B7962" s="96" t="s">
        <v>16081</v>
      </c>
      <c r="C7962" s="95" t="s">
        <v>282</v>
      </c>
      <c r="D7962" s="97">
        <f>VLOOKUP(A7962,emop0321!D:E,2,0)</f>
        <v>40.46</v>
      </c>
      <c r="E7962" s="98"/>
      <c r="F7962" s="98"/>
    </row>
    <row r="7963" ht="11.25" customHeight="1">
      <c r="A7963" s="95" t="s">
        <v>16082</v>
      </c>
      <c r="B7963" s="96" t="s">
        <v>16083</v>
      </c>
      <c r="C7963" s="95" t="s">
        <v>282</v>
      </c>
      <c r="D7963" s="97">
        <f>VLOOKUP(A7963,emop0321!D:E,2,0)</f>
        <v>46.25</v>
      </c>
      <c r="E7963" s="98"/>
      <c r="F7963" s="98"/>
    </row>
    <row r="7964" ht="11.25" customHeight="1">
      <c r="A7964" s="95" t="s">
        <v>16084</v>
      </c>
      <c r="B7964" s="96" t="s">
        <v>16085</v>
      </c>
      <c r="C7964" s="95" t="s">
        <v>282</v>
      </c>
      <c r="D7964" s="97">
        <f>VLOOKUP(A7964,emop0321!D:E,2,0)</f>
        <v>60.57</v>
      </c>
      <c r="E7964" s="98"/>
      <c r="F7964" s="98"/>
    </row>
    <row r="7965" ht="11.25" customHeight="1">
      <c r="A7965" s="95" t="s">
        <v>16086</v>
      </c>
      <c r="B7965" s="96" t="s">
        <v>16087</v>
      </c>
      <c r="C7965" s="95" t="s">
        <v>282</v>
      </c>
      <c r="D7965" s="97">
        <f>VLOOKUP(A7965,emop0321!D:E,2,0)</f>
        <v>78.42</v>
      </c>
      <c r="E7965" s="98"/>
      <c r="F7965" s="98"/>
    </row>
    <row r="7966" ht="11.25" customHeight="1">
      <c r="A7966" s="95" t="s">
        <v>16088</v>
      </c>
      <c r="B7966" s="96" t="s">
        <v>16089</v>
      </c>
      <c r="C7966" s="95" t="s">
        <v>282</v>
      </c>
      <c r="D7966" s="97">
        <f>VLOOKUP(A7966,emop0321!D:E,2,0)</f>
        <v>20.7</v>
      </c>
      <c r="E7966" s="98"/>
      <c r="F7966" s="98"/>
    </row>
    <row r="7967" ht="11.25" customHeight="1">
      <c r="A7967" s="95" t="s">
        <v>16090</v>
      </c>
      <c r="B7967" s="96" t="s">
        <v>16091</v>
      </c>
      <c r="C7967" s="95" t="s">
        <v>282</v>
      </c>
      <c r="D7967" s="97">
        <f>VLOOKUP(A7967,emop0321!D:E,2,0)</f>
        <v>22.12</v>
      </c>
      <c r="E7967" s="98"/>
      <c r="F7967" s="98"/>
    </row>
    <row r="7968" ht="11.25" customHeight="1">
      <c r="A7968" s="95" t="s">
        <v>16092</v>
      </c>
      <c r="B7968" s="96" t="s">
        <v>16093</v>
      </c>
      <c r="C7968" s="95" t="s">
        <v>282</v>
      </c>
      <c r="D7968" s="97">
        <f>VLOOKUP(A7968,emop0321!D:E,2,0)</f>
        <v>24.75</v>
      </c>
      <c r="E7968" s="98"/>
      <c r="F7968" s="98"/>
    </row>
    <row r="7969" ht="11.25" customHeight="1">
      <c r="A7969" s="95" t="s">
        <v>16094</v>
      </c>
      <c r="B7969" s="96" t="s">
        <v>16095</v>
      </c>
      <c r="C7969" s="95" t="s">
        <v>282</v>
      </c>
      <c r="D7969" s="97">
        <f>VLOOKUP(A7969,emop0321!D:E,2,0)</f>
        <v>26.34</v>
      </c>
      <c r="E7969" s="98"/>
      <c r="F7969" s="98"/>
    </row>
    <row r="7970" ht="11.25" customHeight="1">
      <c r="A7970" s="95" t="s">
        <v>16096</v>
      </c>
      <c r="B7970" s="96" t="s">
        <v>16097</v>
      </c>
      <c r="C7970" s="95" t="s">
        <v>282</v>
      </c>
      <c r="D7970" s="97">
        <f>VLOOKUP(A7970,emop0321!D:E,2,0)</f>
        <v>29.41</v>
      </c>
      <c r="E7970" s="98"/>
      <c r="F7970" s="98"/>
    </row>
    <row r="7971" ht="11.25" customHeight="1">
      <c r="A7971" s="95" t="s">
        <v>16098</v>
      </c>
      <c r="B7971" s="96" t="s">
        <v>16099</v>
      </c>
      <c r="C7971" s="95" t="s">
        <v>282</v>
      </c>
      <c r="D7971" s="97">
        <f>VLOOKUP(A7971,emop0321!D:E,2,0)</f>
        <v>32.49</v>
      </c>
      <c r="E7971" s="98"/>
      <c r="F7971" s="98"/>
    </row>
    <row r="7972" ht="11.25" customHeight="1">
      <c r="A7972" s="95" t="s">
        <v>16100</v>
      </c>
      <c r="B7972" s="96" t="s">
        <v>16101</v>
      </c>
      <c r="C7972" s="95" t="s">
        <v>282</v>
      </c>
      <c r="D7972" s="97">
        <f>VLOOKUP(A7972,emop0321!D:E,2,0)</f>
        <v>24.89</v>
      </c>
      <c r="E7972" s="98"/>
      <c r="F7972" s="98"/>
    </row>
    <row r="7973" ht="11.25" customHeight="1">
      <c r="A7973" s="95" t="s">
        <v>16102</v>
      </c>
      <c r="B7973" s="96" t="s">
        <v>16103</v>
      </c>
      <c r="C7973" s="95" t="s">
        <v>282</v>
      </c>
      <c r="D7973" s="97">
        <f>VLOOKUP(A7973,emop0321!D:E,2,0)</f>
        <v>26.74</v>
      </c>
      <c r="E7973" s="98"/>
      <c r="F7973" s="98"/>
    </row>
    <row r="7974" ht="11.25" customHeight="1">
      <c r="A7974" s="95" t="s">
        <v>16104</v>
      </c>
      <c r="B7974" s="96" t="s">
        <v>16105</v>
      </c>
      <c r="C7974" s="95" t="s">
        <v>282</v>
      </c>
      <c r="D7974" s="97">
        <f>VLOOKUP(A7974,emop0321!D:E,2,0)</f>
        <v>28.55</v>
      </c>
      <c r="E7974" s="98"/>
      <c r="F7974" s="98"/>
    </row>
    <row r="7975" ht="11.25" customHeight="1">
      <c r="A7975" s="95" t="s">
        <v>16106</v>
      </c>
      <c r="B7975" s="96" t="s">
        <v>16107</v>
      </c>
      <c r="C7975" s="95" t="s">
        <v>282</v>
      </c>
      <c r="D7975" s="97">
        <f>VLOOKUP(A7975,emop0321!D:E,2,0)</f>
        <v>31.4</v>
      </c>
      <c r="E7975" s="98"/>
      <c r="F7975" s="98"/>
    </row>
    <row r="7976" ht="11.25" customHeight="1">
      <c r="A7976" s="95" t="s">
        <v>16108</v>
      </c>
      <c r="B7976" s="96" t="s">
        <v>16109</v>
      </c>
      <c r="C7976" s="95" t="s">
        <v>282</v>
      </c>
      <c r="D7976" s="97">
        <f>VLOOKUP(A7976,emop0321!D:E,2,0)</f>
        <v>34.47</v>
      </c>
      <c r="E7976" s="98"/>
      <c r="F7976" s="98"/>
    </row>
    <row r="7977" ht="11.25" customHeight="1">
      <c r="A7977" s="95" t="s">
        <v>16110</v>
      </c>
      <c r="B7977" s="96" t="s">
        <v>16111</v>
      </c>
      <c r="C7977" s="95" t="s">
        <v>282</v>
      </c>
      <c r="D7977" s="97">
        <f>VLOOKUP(A7977,emop0321!D:E,2,0)</f>
        <v>25.74</v>
      </c>
      <c r="E7977" s="98"/>
      <c r="F7977" s="98"/>
    </row>
    <row r="7978" ht="11.25" customHeight="1">
      <c r="A7978" s="95" t="s">
        <v>16112</v>
      </c>
      <c r="B7978" s="96" t="s">
        <v>16113</v>
      </c>
      <c r="C7978" s="95" t="s">
        <v>282</v>
      </c>
      <c r="D7978" s="97">
        <f>VLOOKUP(A7978,emop0321!D:E,2,0)</f>
        <v>29.17</v>
      </c>
      <c r="E7978" s="98"/>
      <c r="F7978" s="98"/>
    </row>
    <row r="7979" ht="11.25" customHeight="1">
      <c r="A7979" s="95" t="s">
        <v>16114</v>
      </c>
      <c r="B7979" s="96" t="s">
        <v>16115</v>
      </c>
      <c r="C7979" s="95" t="s">
        <v>282</v>
      </c>
      <c r="D7979" s="97">
        <f>VLOOKUP(A7979,emop0321!D:E,2,0)</f>
        <v>30.98</v>
      </c>
      <c r="E7979" s="98"/>
      <c r="F7979" s="98"/>
    </row>
    <row r="7980" ht="11.25" customHeight="1">
      <c r="A7980" s="95" t="s">
        <v>16116</v>
      </c>
      <c r="B7980" s="96" t="s">
        <v>16117</v>
      </c>
      <c r="C7980" s="95" t="s">
        <v>282</v>
      </c>
      <c r="D7980" s="97">
        <f>VLOOKUP(A7980,emop0321!D:E,2,0)</f>
        <v>34.99</v>
      </c>
      <c r="E7980" s="98"/>
      <c r="F7980" s="98"/>
    </row>
    <row r="7981" ht="11.25" customHeight="1">
      <c r="A7981" s="95" t="s">
        <v>16118</v>
      </c>
      <c r="B7981" s="96" t="s">
        <v>16119</v>
      </c>
      <c r="C7981" s="95" t="s">
        <v>282</v>
      </c>
      <c r="D7981" s="97">
        <f>VLOOKUP(A7981,emop0321!D:E,2,0)</f>
        <v>36.67</v>
      </c>
      <c r="E7981" s="98"/>
      <c r="F7981" s="98"/>
    </row>
    <row r="7982" ht="11.25" customHeight="1">
      <c r="A7982" s="95" t="s">
        <v>16120</v>
      </c>
      <c r="B7982" s="96" t="s">
        <v>16121</v>
      </c>
      <c r="C7982" s="95" t="s">
        <v>282</v>
      </c>
      <c r="D7982" s="97">
        <f>VLOOKUP(A7982,emop0321!D:E,2,0)</f>
        <v>20.54</v>
      </c>
      <c r="E7982" s="98"/>
      <c r="F7982" s="98"/>
    </row>
    <row r="7983" ht="11.25" customHeight="1">
      <c r="A7983" s="95" t="s">
        <v>16122</v>
      </c>
      <c r="B7983" s="96" t="s">
        <v>16123</v>
      </c>
      <c r="C7983" s="95" t="s">
        <v>282</v>
      </c>
      <c r="D7983" s="97">
        <f>VLOOKUP(A7983,emop0321!D:E,2,0)</f>
        <v>21.9</v>
      </c>
      <c r="E7983" s="98"/>
      <c r="F7983" s="98"/>
    </row>
    <row r="7984" ht="11.25" customHeight="1">
      <c r="A7984" s="95" t="s">
        <v>16124</v>
      </c>
      <c r="B7984" s="96" t="s">
        <v>16125</v>
      </c>
      <c r="C7984" s="95" t="s">
        <v>282</v>
      </c>
      <c r="D7984" s="97">
        <f>VLOOKUP(A7984,emop0321!D:E,2,0)</f>
        <v>24.42</v>
      </c>
      <c r="E7984" s="98"/>
      <c r="F7984" s="98"/>
    </row>
    <row r="7985" ht="11.25" customHeight="1">
      <c r="A7985" s="95" t="s">
        <v>16126</v>
      </c>
      <c r="B7985" s="96" t="s">
        <v>16127</v>
      </c>
      <c r="C7985" s="95" t="s">
        <v>282</v>
      </c>
      <c r="D7985" s="97">
        <f>VLOOKUP(A7985,emop0321!D:E,2,0)</f>
        <v>25.95</v>
      </c>
      <c r="E7985" s="98"/>
      <c r="F7985" s="98"/>
    </row>
    <row r="7986" ht="11.25" customHeight="1">
      <c r="A7986" s="95" t="s">
        <v>16128</v>
      </c>
      <c r="B7986" s="96" t="s">
        <v>16129</v>
      </c>
      <c r="C7986" s="95" t="s">
        <v>282</v>
      </c>
      <c r="D7986" s="97">
        <f>VLOOKUP(A7986,emop0321!D:E,2,0)</f>
        <v>28.89</v>
      </c>
      <c r="E7986" s="98"/>
      <c r="F7986" s="98"/>
    </row>
    <row r="7987" ht="11.25" customHeight="1">
      <c r="A7987" s="95" t="s">
        <v>16130</v>
      </c>
      <c r="B7987" s="96" t="s">
        <v>16131</v>
      </c>
      <c r="C7987" s="95" t="s">
        <v>282</v>
      </c>
      <c r="D7987" s="97">
        <f>VLOOKUP(A7987,emop0321!D:E,2,0)</f>
        <v>31.84</v>
      </c>
      <c r="E7987" s="98"/>
      <c r="F7987" s="98"/>
    </row>
    <row r="7988" ht="11.25" customHeight="1">
      <c r="A7988" s="95" t="s">
        <v>16132</v>
      </c>
      <c r="B7988" s="96" t="s">
        <v>16133</v>
      </c>
      <c r="C7988" s="95" t="s">
        <v>282</v>
      </c>
      <c r="D7988" s="97">
        <f>VLOOKUP(A7988,emop0321!D:E,2,0)</f>
        <v>24.89</v>
      </c>
      <c r="E7988" s="98"/>
      <c r="F7988" s="98"/>
    </row>
    <row r="7989" ht="11.25" customHeight="1">
      <c r="A7989" s="95" t="s">
        <v>16134</v>
      </c>
      <c r="B7989" s="96" t="s">
        <v>16135</v>
      </c>
      <c r="C7989" s="95" t="s">
        <v>282</v>
      </c>
      <c r="D7989" s="97">
        <f>VLOOKUP(A7989,emop0321!D:E,2,0)</f>
        <v>26.74</v>
      </c>
      <c r="E7989" s="98"/>
      <c r="F7989" s="98"/>
    </row>
    <row r="7990" ht="11.25" customHeight="1">
      <c r="A7990" s="95" t="s">
        <v>16136</v>
      </c>
      <c r="B7990" s="96" t="s">
        <v>16137</v>
      </c>
      <c r="C7990" s="95" t="s">
        <v>282</v>
      </c>
      <c r="D7990" s="97">
        <f>VLOOKUP(A7990,emop0321!D:E,2,0)</f>
        <v>28.55</v>
      </c>
      <c r="E7990" s="98"/>
      <c r="F7990" s="98"/>
    </row>
    <row r="7991" ht="11.25" customHeight="1">
      <c r="A7991" s="95" t="s">
        <v>16138</v>
      </c>
      <c r="B7991" s="96" t="s">
        <v>16139</v>
      </c>
      <c r="C7991" s="95" t="s">
        <v>282</v>
      </c>
      <c r="D7991" s="97">
        <f>VLOOKUP(A7991,emop0321!D:E,2,0)</f>
        <v>31.4</v>
      </c>
      <c r="E7991" s="98"/>
      <c r="F7991" s="98"/>
    </row>
    <row r="7992" ht="11.25" customHeight="1">
      <c r="A7992" s="95" t="s">
        <v>16140</v>
      </c>
      <c r="B7992" s="96" t="s">
        <v>16141</v>
      </c>
      <c r="C7992" s="95" t="s">
        <v>282</v>
      </c>
      <c r="D7992" s="97">
        <f>VLOOKUP(A7992,emop0321!D:E,2,0)</f>
        <v>34.47</v>
      </c>
      <c r="E7992" s="98"/>
      <c r="F7992" s="98"/>
    </row>
    <row r="7993" ht="11.25" customHeight="1">
      <c r="A7993" s="95" t="s">
        <v>16142</v>
      </c>
      <c r="B7993" s="96" t="s">
        <v>16143</v>
      </c>
      <c r="C7993" s="95" t="s">
        <v>282</v>
      </c>
      <c r="D7993" s="97">
        <f>VLOOKUP(A7993,emop0321!D:E,2,0)</f>
        <v>25.37</v>
      </c>
      <c r="E7993" s="98"/>
      <c r="F7993" s="98"/>
    </row>
    <row r="7994" ht="11.25" customHeight="1">
      <c r="A7994" s="95" t="s">
        <v>16144</v>
      </c>
      <c r="B7994" s="96" t="s">
        <v>16145</v>
      </c>
      <c r="C7994" s="95" t="s">
        <v>282</v>
      </c>
      <c r="D7994" s="97">
        <f>VLOOKUP(A7994,emop0321!D:E,2,0)</f>
        <v>28.66</v>
      </c>
      <c r="E7994" s="98"/>
      <c r="F7994" s="98"/>
    </row>
    <row r="7995" ht="11.25" customHeight="1">
      <c r="A7995" s="95" t="s">
        <v>16146</v>
      </c>
      <c r="B7995" s="96" t="s">
        <v>16147</v>
      </c>
      <c r="C7995" s="95" t="s">
        <v>282</v>
      </c>
      <c r="D7995" s="97">
        <f>VLOOKUP(A7995,emop0321!D:E,2,0)</f>
        <v>30.4</v>
      </c>
      <c r="E7995" s="98"/>
      <c r="F7995" s="98"/>
    </row>
    <row r="7996" ht="11.25" customHeight="1">
      <c r="A7996" s="95" t="s">
        <v>16148</v>
      </c>
      <c r="B7996" s="96" t="s">
        <v>16149</v>
      </c>
      <c r="C7996" s="95" t="s">
        <v>282</v>
      </c>
      <c r="D7996" s="97">
        <f>VLOOKUP(A7996,emop0321!D:E,2,0)</f>
        <v>34.24</v>
      </c>
      <c r="E7996" s="98"/>
      <c r="F7996" s="98"/>
    </row>
    <row r="7997" ht="11.25" customHeight="1">
      <c r="A7997" s="95" t="s">
        <v>16150</v>
      </c>
      <c r="B7997" s="96" t="s">
        <v>16151</v>
      </c>
      <c r="C7997" s="95" t="s">
        <v>282</v>
      </c>
      <c r="D7997" s="97">
        <f>VLOOKUP(A7997,emop0321!D:E,2,0)</f>
        <v>35.85</v>
      </c>
      <c r="E7997" s="98"/>
      <c r="F7997" s="98"/>
    </row>
    <row r="7998" ht="11.25" customHeight="1">
      <c r="A7998" s="95" t="s">
        <v>16152</v>
      </c>
      <c r="B7998" s="96" t="s">
        <v>16153</v>
      </c>
      <c r="C7998" s="95" t="s">
        <v>282</v>
      </c>
      <c r="D7998" s="97">
        <f>VLOOKUP(A7998,emop0321!D:E,2,0)</f>
        <v>25.66</v>
      </c>
      <c r="E7998" s="98"/>
      <c r="F7998" s="98"/>
    </row>
    <row r="7999" ht="11.25" customHeight="1">
      <c r="A7999" s="95" t="s">
        <v>16154</v>
      </c>
      <c r="B7999" s="96" t="s">
        <v>16155</v>
      </c>
      <c r="C7999" s="95" t="s">
        <v>282</v>
      </c>
      <c r="D7999" s="97">
        <f>VLOOKUP(A7999,emop0321!D:E,2,0)</f>
        <v>28.45</v>
      </c>
      <c r="E7999" s="98"/>
      <c r="F7999" s="98"/>
    </row>
    <row r="8000" ht="11.25" customHeight="1">
      <c r="A8000" s="95" t="s">
        <v>16156</v>
      </c>
      <c r="B8000" s="96" t="s">
        <v>16157</v>
      </c>
      <c r="C8000" s="95" t="s">
        <v>282</v>
      </c>
      <c r="D8000" s="97">
        <f>VLOOKUP(A8000,emop0321!D:E,2,0)</f>
        <v>30.2</v>
      </c>
      <c r="E8000" s="98"/>
      <c r="F8000" s="98"/>
    </row>
    <row r="8001" ht="11.25" customHeight="1">
      <c r="A8001" s="95" t="s">
        <v>16158</v>
      </c>
      <c r="B8001" s="96" t="s">
        <v>16159</v>
      </c>
      <c r="C8001" s="95" t="s">
        <v>282</v>
      </c>
      <c r="D8001" s="97">
        <f>VLOOKUP(A8001,emop0321!D:E,2,0)</f>
        <v>32.53</v>
      </c>
      <c r="E8001" s="98"/>
      <c r="F8001" s="98"/>
    </row>
    <row r="8002" ht="11.25" customHeight="1">
      <c r="A8002" s="95" t="s">
        <v>16160</v>
      </c>
      <c r="B8002" s="96" t="s">
        <v>16161</v>
      </c>
      <c r="C8002" s="95" t="s">
        <v>282</v>
      </c>
      <c r="D8002" s="97">
        <f>VLOOKUP(A8002,emop0321!D:E,2,0)</f>
        <v>46.08</v>
      </c>
      <c r="E8002" s="98"/>
      <c r="F8002" s="98"/>
    </row>
    <row r="8003" ht="11.25" customHeight="1">
      <c r="A8003" s="95" t="s">
        <v>16162</v>
      </c>
      <c r="B8003" s="96" t="s">
        <v>16163</v>
      </c>
      <c r="C8003" s="95" t="s">
        <v>282</v>
      </c>
      <c r="D8003" s="97">
        <f>VLOOKUP(A8003,emop0321!D:E,2,0)</f>
        <v>49.01</v>
      </c>
      <c r="E8003" s="98"/>
      <c r="F8003" s="98"/>
    </row>
    <row r="8004" ht="11.25" customHeight="1">
      <c r="A8004" s="95" t="s">
        <v>16164</v>
      </c>
      <c r="B8004" s="96" t="s">
        <v>16165</v>
      </c>
      <c r="C8004" s="95" t="s">
        <v>282</v>
      </c>
      <c r="D8004" s="97">
        <f>VLOOKUP(A8004,emop0321!D:E,2,0)</f>
        <v>30.64</v>
      </c>
      <c r="E8004" s="98"/>
      <c r="F8004" s="98"/>
    </row>
    <row r="8005" ht="11.25" customHeight="1">
      <c r="A8005" s="95" t="s">
        <v>16166</v>
      </c>
      <c r="B8005" s="96" t="s">
        <v>16167</v>
      </c>
      <c r="C8005" s="95" t="s">
        <v>282</v>
      </c>
      <c r="D8005" s="97">
        <f>VLOOKUP(A8005,emop0321!D:E,2,0)</f>
        <v>35.01</v>
      </c>
      <c r="E8005" s="98"/>
      <c r="F8005" s="98"/>
    </row>
    <row r="8006" ht="11.25" customHeight="1">
      <c r="A8006" s="95" t="s">
        <v>16168</v>
      </c>
      <c r="B8006" s="96" t="s">
        <v>16169</v>
      </c>
      <c r="C8006" s="95" t="s">
        <v>282</v>
      </c>
      <c r="D8006" s="97">
        <f>VLOOKUP(A8006,emop0321!D:E,2,0)</f>
        <v>37.44</v>
      </c>
      <c r="E8006" s="98"/>
      <c r="F8006" s="98"/>
    </row>
    <row r="8007" ht="11.25" customHeight="1">
      <c r="A8007" s="95" t="s">
        <v>16170</v>
      </c>
      <c r="B8007" s="96" t="s">
        <v>16171</v>
      </c>
      <c r="C8007" s="95" t="s">
        <v>282</v>
      </c>
      <c r="D8007" s="97">
        <f>VLOOKUP(A8007,emop0321!D:E,2,0)</f>
        <v>51.83</v>
      </c>
      <c r="E8007" s="98"/>
      <c r="F8007" s="98"/>
    </row>
    <row r="8008" ht="11.25" customHeight="1">
      <c r="A8008" s="95" t="s">
        <v>16172</v>
      </c>
      <c r="B8008" s="96" t="s">
        <v>16173</v>
      </c>
      <c r="C8008" s="95" t="s">
        <v>282</v>
      </c>
      <c r="D8008" s="97">
        <f>VLOOKUP(A8008,emop0321!D:E,2,0)</f>
        <v>54.69</v>
      </c>
      <c r="E8008" s="98"/>
      <c r="F8008" s="98"/>
    </row>
    <row r="8009" ht="11.25" customHeight="1">
      <c r="A8009" s="95" t="s">
        <v>16174</v>
      </c>
      <c r="B8009" s="96" t="s">
        <v>16175</v>
      </c>
      <c r="C8009" s="95" t="s">
        <v>282</v>
      </c>
      <c r="D8009" s="97">
        <f>VLOOKUP(A8009,emop0321!D:E,2,0)</f>
        <v>34.45</v>
      </c>
      <c r="E8009" s="98"/>
      <c r="F8009" s="98"/>
    </row>
    <row r="8010" ht="11.25" customHeight="1">
      <c r="A8010" s="95" t="s">
        <v>16176</v>
      </c>
      <c r="B8010" s="96" t="s">
        <v>16177</v>
      </c>
      <c r="C8010" s="95" t="s">
        <v>282</v>
      </c>
      <c r="D8010" s="97">
        <f>VLOOKUP(A8010,emop0321!D:E,2,0)</f>
        <v>38.9</v>
      </c>
      <c r="E8010" s="98"/>
      <c r="F8010" s="98"/>
    </row>
    <row r="8011" ht="11.25" customHeight="1">
      <c r="A8011" s="95" t="s">
        <v>16178</v>
      </c>
      <c r="B8011" s="96" t="s">
        <v>16179</v>
      </c>
      <c r="C8011" s="95" t="s">
        <v>282</v>
      </c>
      <c r="D8011" s="97">
        <f>VLOOKUP(A8011,emop0321!D:E,2,0)</f>
        <v>41.22</v>
      </c>
      <c r="E8011" s="98"/>
      <c r="F8011" s="98"/>
    </row>
    <row r="8012" ht="11.25" customHeight="1">
      <c r="A8012" s="95" t="s">
        <v>16180</v>
      </c>
      <c r="B8012" s="96" t="s">
        <v>16181</v>
      </c>
      <c r="C8012" s="95" t="s">
        <v>282</v>
      </c>
      <c r="D8012" s="97">
        <f>VLOOKUP(A8012,emop0321!D:E,2,0)</f>
        <v>47.1</v>
      </c>
      <c r="E8012" s="98"/>
      <c r="F8012" s="98"/>
    </row>
    <row r="8013" ht="11.25" customHeight="1">
      <c r="A8013" s="95" t="s">
        <v>16182</v>
      </c>
      <c r="B8013" s="96" t="s">
        <v>16183</v>
      </c>
      <c r="C8013" s="95" t="s">
        <v>282</v>
      </c>
      <c r="D8013" s="97">
        <f>VLOOKUP(A8013,emop0321!D:E,2,0)</f>
        <v>57.62</v>
      </c>
      <c r="E8013" s="98"/>
      <c r="F8013" s="98"/>
    </row>
    <row r="8014" ht="11.25" customHeight="1">
      <c r="A8014" s="95" t="s">
        <v>16184</v>
      </c>
      <c r="B8014" s="96" t="s">
        <v>16185</v>
      </c>
      <c r="C8014" s="95" t="s">
        <v>282</v>
      </c>
      <c r="D8014" s="97">
        <f>VLOOKUP(A8014,emop0321!D:E,2,0)</f>
        <v>23.54</v>
      </c>
      <c r="E8014" s="98"/>
      <c r="F8014" s="98"/>
    </row>
    <row r="8015" ht="11.25" customHeight="1">
      <c r="A8015" s="95" t="s">
        <v>16186</v>
      </c>
      <c r="B8015" s="96" t="s">
        <v>16187</v>
      </c>
      <c r="C8015" s="95" t="s">
        <v>282</v>
      </c>
      <c r="D8015" s="97">
        <f>VLOOKUP(A8015,emop0321!D:E,2,0)</f>
        <v>24.9</v>
      </c>
      <c r="E8015" s="98"/>
      <c r="F8015" s="98"/>
    </row>
    <row r="8016" ht="11.25" customHeight="1">
      <c r="A8016" s="95" t="s">
        <v>16188</v>
      </c>
      <c r="B8016" s="96" t="s">
        <v>16189</v>
      </c>
      <c r="C8016" s="95" t="s">
        <v>282</v>
      </c>
      <c r="D8016" s="97">
        <f>VLOOKUP(A8016,emop0321!D:E,2,0)</f>
        <v>32.64</v>
      </c>
      <c r="E8016" s="98"/>
      <c r="F8016" s="98"/>
    </row>
    <row r="8017" ht="11.25" customHeight="1">
      <c r="A8017" s="95" t="s">
        <v>16190</v>
      </c>
      <c r="B8017" s="96" t="s">
        <v>16191</v>
      </c>
      <c r="C8017" s="95" t="s">
        <v>282</v>
      </c>
      <c r="D8017" s="97">
        <f>VLOOKUP(A8017,emop0321!D:E,2,0)</f>
        <v>36.24</v>
      </c>
      <c r="E8017" s="98"/>
      <c r="F8017" s="98"/>
    </row>
    <row r="8018" ht="11.25" customHeight="1">
      <c r="A8018" s="95" t="s">
        <v>16192</v>
      </c>
      <c r="B8018" s="96" t="s">
        <v>16193</v>
      </c>
      <c r="C8018" s="95" t="s">
        <v>282</v>
      </c>
      <c r="D8018" s="97">
        <f>VLOOKUP(A8018,emop0321!D:E,2,0)</f>
        <v>40.88</v>
      </c>
      <c r="E8018" s="98"/>
      <c r="F8018" s="98"/>
    </row>
    <row r="8019" ht="11.25" customHeight="1">
      <c r="A8019" s="95" t="s">
        <v>16194</v>
      </c>
      <c r="B8019" s="96" t="s">
        <v>16195</v>
      </c>
      <c r="C8019" s="95" t="s">
        <v>282</v>
      </c>
      <c r="D8019" s="97">
        <f>VLOOKUP(A8019,emop0321!D:E,2,0)</f>
        <v>47.52</v>
      </c>
      <c r="E8019" s="98"/>
      <c r="F8019" s="98"/>
    </row>
    <row r="8020" ht="11.25" customHeight="1">
      <c r="A8020" s="95" t="s">
        <v>16196</v>
      </c>
      <c r="B8020" s="96" t="s">
        <v>16197</v>
      </c>
      <c r="C8020" s="95" t="s">
        <v>282</v>
      </c>
      <c r="D8020" s="97">
        <f>VLOOKUP(A8020,emop0321!D:E,2,0)</f>
        <v>31.53</v>
      </c>
      <c r="E8020" s="98"/>
      <c r="F8020" s="98"/>
    </row>
    <row r="8021" ht="11.25" customHeight="1">
      <c r="A8021" s="95" t="s">
        <v>16198</v>
      </c>
      <c r="B8021" s="96" t="s">
        <v>16199</v>
      </c>
      <c r="C8021" s="95" t="s">
        <v>282</v>
      </c>
      <c r="D8021" s="97">
        <f>VLOOKUP(A8021,emop0321!D:E,2,0)</f>
        <v>30.11</v>
      </c>
      <c r="E8021" s="98"/>
      <c r="F8021" s="98"/>
    </row>
    <row r="8022" ht="11.25" customHeight="1">
      <c r="A8022" s="95" t="s">
        <v>16200</v>
      </c>
      <c r="B8022" s="96" t="s">
        <v>16201</v>
      </c>
      <c r="C8022" s="95" t="s">
        <v>282</v>
      </c>
      <c r="D8022" s="97">
        <f>VLOOKUP(A8022,emop0321!D:E,2,0)</f>
        <v>42.48</v>
      </c>
      <c r="E8022" s="98"/>
      <c r="F8022" s="98"/>
    </row>
    <row r="8023" ht="11.25" customHeight="1">
      <c r="A8023" s="95" t="s">
        <v>16202</v>
      </c>
      <c r="B8023" s="96" t="s">
        <v>16203</v>
      </c>
      <c r="C8023" s="95" t="s">
        <v>282</v>
      </c>
      <c r="D8023" s="97">
        <f>VLOOKUP(A8023,emop0321!D:E,2,0)</f>
        <v>38.1</v>
      </c>
      <c r="E8023" s="98"/>
      <c r="F8023" s="98"/>
    </row>
    <row r="8024" ht="11.25" customHeight="1">
      <c r="A8024" s="95" t="s">
        <v>16204</v>
      </c>
      <c r="B8024" s="96" t="s">
        <v>16205</v>
      </c>
      <c r="C8024" s="95" t="s">
        <v>282</v>
      </c>
      <c r="D8024" s="97">
        <f>VLOOKUP(A8024,emop0321!D:E,2,0)</f>
        <v>43.39</v>
      </c>
      <c r="E8024" s="98"/>
      <c r="F8024" s="98"/>
    </row>
    <row r="8025" ht="11.25" customHeight="1">
      <c r="A8025" s="95" t="s">
        <v>16206</v>
      </c>
      <c r="B8025" s="96" t="s">
        <v>16207</v>
      </c>
      <c r="C8025" s="95" t="s">
        <v>282</v>
      </c>
      <c r="D8025" s="97">
        <f>VLOOKUP(A8025,emop0321!D:E,2,0)</f>
        <v>31.04</v>
      </c>
      <c r="E8025" s="98"/>
      <c r="F8025" s="98"/>
    </row>
    <row r="8026" ht="11.25" customHeight="1">
      <c r="A8026" s="95" t="s">
        <v>16208</v>
      </c>
      <c r="B8026" s="96" t="s">
        <v>16209</v>
      </c>
      <c r="C8026" s="95" t="s">
        <v>282</v>
      </c>
      <c r="D8026" s="97">
        <f>VLOOKUP(A8026,emop0321!D:E,2,0)</f>
        <v>37.22</v>
      </c>
      <c r="E8026" s="98"/>
      <c r="F8026" s="98"/>
    </row>
    <row r="8027" ht="11.25" customHeight="1">
      <c r="A8027" s="95" t="s">
        <v>16210</v>
      </c>
      <c r="B8027" s="96" t="s">
        <v>16211</v>
      </c>
      <c r="C8027" s="95" t="s">
        <v>282</v>
      </c>
      <c r="D8027" s="97">
        <f>VLOOKUP(A8027,emop0321!D:E,2,0)</f>
        <v>40.88</v>
      </c>
      <c r="E8027" s="98"/>
      <c r="F8027" s="98"/>
    </row>
    <row r="8028" ht="11.25" customHeight="1">
      <c r="A8028" s="95" t="s">
        <v>16212</v>
      </c>
      <c r="B8028" s="96" t="s">
        <v>16213</v>
      </c>
      <c r="C8028" s="95" t="s">
        <v>282</v>
      </c>
      <c r="D8028" s="97">
        <f>VLOOKUP(A8028,emop0321!D:E,2,0)</f>
        <v>37.51</v>
      </c>
      <c r="E8028" s="98"/>
      <c r="F8028" s="98"/>
    </row>
    <row r="8029" ht="11.25" customHeight="1">
      <c r="A8029" s="95" t="s">
        <v>16214</v>
      </c>
      <c r="B8029" s="96" t="s">
        <v>16215</v>
      </c>
      <c r="C8029" s="95" t="s">
        <v>282</v>
      </c>
      <c r="D8029" s="97">
        <f>VLOOKUP(A8029,emop0321!D:E,2,0)</f>
        <v>47.25</v>
      </c>
      <c r="E8029" s="98"/>
      <c r="F8029" s="98"/>
    </row>
    <row r="8030" ht="11.25" customHeight="1">
      <c r="A8030" s="95" t="s">
        <v>16216</v>
      </c>
      <c r="B8030" s="96" t="s">
        <v>16217</v>
      </c>
      <c r="C8030" s="95" t="s">
        <v>282</v>
      </c>
      <c r="D8030" s="97">
        <f>VLOOKUP(A8030,emop0321!D:E,2,0)</f>
        <v>27.11</v>
      </c>
      <c r="E8030" s="98"/>
      <c r="F8030" s="98"/>
    </row>
    <row r="8031" ht="11.25" customHeight="1">
      <c r="A8031" s="95" t="s">
        <v>16218</v>
      </c>
      <c r="B8031" s="96" t="s">
        <v>16219</v>
      </c>
      <c r="C8031" s="95" t="s">
        <v>282</v>
      </c>
      <c r="D8031" s="97">
        <f>VLOOKUP(A8031,emop0321!D:E,2,0)</f>
        <v>30.36</v>
      </c>
      <c r="E8031" s="98"/>
      <c r="F8031" s="98"/>
    </row>
    <row r="8032" ht="11.25" customHeight="1">
      <c r="A8032" s="95" t="s">
        <v>16220</v>
      </c>
      <c r="B8032" s="96" t="s">
        <v>16221</v>
      </c>
      <c r="C8032" s="95" t="s">
        <v>282</v>
      </c>
      <c r="D8032" s="97">
        <f>VLOOKUP(A8032,emop0321!D:E,2,0)</f>
        <v>37.17</v>
      </c>
      <c r="E8032" s="98"/>
      <c r="F8032" s="98"/>
    </row>
    <row r="8033" ht="11.25" customHeight="1">
      <c r="A8033" s="95" t="s">
        <v>16222</v>
      </c>
      <c r="B8033" s="96" t="s">
        <v>16223</v>
      </c>
      <c r="C8033" s="95" t="s">
        <v>282</v>
      </c>
      <c r="D8033" s="97">
        <f>VLOOKUP(A8033,emop0321!D:E,2,0)</f>
        <v>41.42</v>
      </c>
      <c r="E8033" s="98"/>
      <c r="F8033" s="98"/>
    </row>
    <row r="8034" ht="11.25" customHeight="1">
      <c r="A8034" s="95" t="s">
        <v>16224</v>
      </c>
      <c r="B8034" s="96" t="s">
        <v>16225</v>
      </c>
      <c r="C8034" s="95" t="s">
        <v>282</v>
      </c>
      <c r="D8034" s="97">
        <f>VLOOKUP(A8034,emop0321!D:E,2,0)</f>
        <v>43.15</v>
      </c>
      <c r="E8034" s="98"/>
      <c r="F8034" s="98"/>
    </row>
    <row r="8035" ht="11.25" customHeight="1">
      <c r="A8035" s="95" t="s">
        <v>16226</v>
      </c>
      <c r="B8035" s="96" t="s">
        <v>16227</v>
      </c>
      <c r="C8035" s="95" t="s">
        <v>282</v>
      </c>
      <c r="D8035" s="97">
        <f>VLOOKUP(A8035,emop0321!D:E,2,0)</f>
        <v>54.53</v>
      </c>
      <c r="E8035" s="98"/>
      <c r="F8035" s="98"/>
    </row>
    <row r="8036" ht="11.25" customHeight="1">
      <c r="A8036" s="95" t="s">
        <v>16228</v>
      </c>
      <c r="B8036" s="96" t="s">
        <v>16229</v>
      </c>
      <c r="C8036" s="95" t="s">
        <v>282</v>
      </c>
      <c r="D8036" s="97">
        <f>VLOOKUP(A8036,emop0321!D:E,2,0)</f>
        <v>37.26</v>
      </c>
      <c r="E8036" s="98"/>
      <c r="F8036" s="98"/>
    </row>
    <row r="8037" ht="11.25" customHeight="1">
      <c r="A8037" s="95" t="s">
        <v>16230</v>
      </c>
      <c r="B8037" s="96" t="s">
        <v>16231</v>
      </c>
      <c r="C8037" s="95" t="s">
        <v>282</v>
      </c>
      <c r="D8037" s="97">
        <f>VLOOKUP(A8037,emop0321!D:E,2,0)</f>
        <v>38.04</v>
      </c>
      <c r="E8037" s="98"/>
      <c r="F8037" s="98"/>
    </row>
    <row r="8038" ht="11.25" customHeight="1">
      <c r="A8038" s="95" t="s">
        <v>16232</v>
      </c>
      <c r="B8038" s="96" t="s">
        <v>16233</v>
      </c>
      <c r="C8038" s="95" t="s">
        <v>282</v>
      </c>
      <c r="D8038" s="97">
        <f>VLOOKUP(A8038,emop0321!D:E,2,0)</f>
        <v>48.91</v>
      </c>
      <c r="E8038" s="98"/>
      <c r="F8038" s="98"/>
    </row>
    <row r="8039" ht="11.25" customHeight="1">
      <c r="A8039" s="95" t="s">
        <v>16234</v>
      </c>
      <c r="B8039" s="96" t="s">
        <v>16235</v>
      </c>
      <c r="C8039" s="95" t="s">
        <v>282</v>
      </c>
      <c r="D8039" s="97">
        <f>VLOOKUP(A8039,emop0321!D:E,2,0)</f>
        <v>58.8</v>
      </c>
      <c r="E8039" s="98"/>
      <c r="F8039" s="98"/>
    </row>
    <row r="8040" ht="11.25" customHeight="1">
      <c r="A8040" s="95" t="s">
        <v>16236</v>
      </c>
      <c r="B8040" s="96" t="s">
        <v>16237</v>
      </c>
      <c r="C8040" s="95" t="s">
        <v>282</v>
      </c>
      <c r="D8040" s="97">
        <f>VLOOKUP(A8040,emop0321!D:E,2,0)</f>
        <v>63.12</v>
      </c>
      <c r="E8040" s="98"/>
      <c r="F8040" s="98"/>
    </row>
    <row r="8041" ht="11.25" customHeight="1">
      <c r="A8041" s="95" t="s">
        <v>16238</v>
      </c>
      <c r="B8041" s="96" t="s">
        <v>16239</v>
      </c>
      <c r="C8041" s="95" t="s">
        <v>282</v>
      </c>
      <c r="D8041" s="97">
        <f>VLOOKUP(A8041,emop0321!D:E,2,0)</f>
        <v>36.39</v>
      </c>
      <c r="E8041" s="98"/>
      <c r="F8041" s="98"/>
    </row>
    <row r="8042" ht="11.25" customHeight="1">
      <c r="A8042" s="95" t="s">
        <v>16240</v>
      </c>
      <c r="B8042" s="96" t="s">
        <v>16241</v>
      </c>
      <c r="C8042" s="95" t="s">
        <v>282</v>
      </c>
      <c r="D8042" s="97">
        <f>VLOOKUP(A8042,emop0321!D:E,2,0)</f>
        <v>42.58</v>
      </c>
      <c r="E8042" s="98"/>
      <c r="F8042" s="98"/>
    </row>
    <row r="8043" ht="11.25" customHeight="1">
      <c r="A8043" s="95" t="s">
        <v>16242</v>
      </c>
      <c r="B8043" s="96" t="s">
        <v>16243</v>
      </c>
      <c r="C8043" s="95" t="s">
        <v>282</v>
      </c>
      <c r="D8043" s="97">
        <f>VLOOKUP(A8043,emop0321!D:E,2,0)</f>
        <v>54.27</v>
      </c>
      <c r="E8043" s="98"/>
      <c r="F8043" s="98"/>
    </row>
    <row r="8044" ht="11.25" customHeight="1">
      <c r="A8044" s="95" t="s">
        <v>16244</v>
      </c>
      <c r="B8044" s="96" t="s">
        <v>16245</v>
      </c>
      <c r="C8044" s="95" t="s">
        <v>282</v>
      </c>
      <c r="D8044" s="97">
        <f>VLOOKUP(A8044,emop0321!D:E,2,0)</f>
        <v>63.02</v>
      </c>
      <c r="E8044" s="98"/>
      <c r="F8044" s="98"/>
    </row>
    <row r="8045" ht="11.25" customHeight="1">
      <c r="A8045" s="95" t="s">
        <v>16246</v>
      </c>
      <c r="B8045" s="96" t="s">
        <v>16247</v>
      </c>
      <c r="C8045" s="95" t="s">
        <v>282</v>
      </c>
      <c r="D8045" s="97">
        <f>VLOOKUP(A8045,emop0321!D:E,2,0)</f>
        <v>68.45</v>
      </c>
      <c r="E8045" s="98"/>
      <c r="F8045" s="98"/>
    </row>
    <row r="8046" ht="11.25" customHeight="1">
      <c r="A8046" s="95" t="s">
        <v>16248</v>
      </c>
      <c r="B8046" s="96" t="s">
        <v>16249</v>
      </c>
      <c r="C8046" s="95" t="s">
        <v>282</v>
      </c>
      <c r="D8046" s="97">
        <f>VLOOKUP(A8046,emop0321!D:E,2,0)</f>
        <v>30.01</v>
      </c>
      <c r="E8046" s="98"/>
      <c r="F8046" s="98"/>
    </row>
    <row r="8047" ht="11.25" customHeight="1">
      <c r="A8047" s="95" t="s">
        <v>16250</v>
      </c>
      <c r="B8047" s="96" t="s">
        <v>16251</v>
      </c>
      <c r="C8047" s="95" t="s">
        <v>282</v>
      </c>
      <c r="D8047" s="97">
        <f>VLOOKUP(A8047,emop0321!D:E,2,0)</f>
        <v>34.13</v>
      </c>
      <c r="E8047" s="98"/>
      <c r="F8047" s="98"/>
    </row>
    <row r="8048" ht="11.25" customHeight="1">
      <c r="A8048" s="95" t="s">
        <v>16252</v>
      </c>
      <c r="B8048" s="96" t="s">
        <v>16253</v>
      </c>
      <c r="C8048" s="95" t="s">
        <v>282</v>
      </c>
      <c r="D8048" s="97">
        <f>VLOOKUP(A8048,emop0321!D:E,2,0)</f>
        <v>36.85</v>
      </c>
      <c r="E8048" s="98"/>
      <c r="F8048" s="98"/>
    </row>
    <row r="8049" ht="11.25" customHeight="1">
      <c r="A8049" s="95" t="s">
        <v>16254</v>
      </c>
      <c r="B8049" s="96" t="s">
        <v>16255</v>
      </c>
      <c r="C8049" s="95" t="s">
        <v>282</v>
      </c>
      <c r="D8049" s="97">
        <f>VLOOKUP(A8049,emop0321!D:E,2,0)</f>
        <v>42.77</v>
      </c>
      <c r="E8049" s="98"/>
      <c r="F8049" s="98"/>
    </row>
    <row r="8050" ht="11.25" customHeight="1">
      <c r="A8050" s="95" t="s">
        <v>16256</v>
      </c>
      <c r="B8050" s="96" t="s">
        <v>16257</v>
      </c>
      <c r="C8050" s="95" t="s">
        <v>282</v>
      </c>
      <c r="D8050" s="97">
        <f>VLOOKUP(A8050,emop0321!D:E,2,0)</f>
        <v>54.09</v>
      </c>
      <c r="E8050" s="98"/>
      <c r="F8050" s="98"/>
    </row>
    <row r="8051" ht="11.25" customHeight="1">
      <c r="A8051" s="95" t="s">
        <v>16258</v>
      </c>
      <c r="B8051" s="96" t="s">
        <v>16259</v>
      </c>
      <c r="C8051" s="95" t="s">
        <v>282</v>
      </c>
      <c r="D8051" s="97">
        <f>VLOOKUP(A8051,emop0321!D:E,2,0)</f>
        <v>63.02</v>
      </c>
      <c r="E8051" s="98"/>
      <c r="F8051" s="98"/>
    </row>
    <row r="8052" ht="11.25" customHeight="1">
      <c r="A8052" s="95" t="s">
        <v>16260</v>
      </c>
      <c r="B8052" s="96" t="s">
        <v>16261</v>
      </c>
      <c r="C8052" s="95" t="s">
        <v>282</v>
      </c>
      <c r="D8052" s="97">
        <f>VLOOKUP(A8052,emop0321!D:E,2,0)</f>
        <v>33.69</v>
      </c>
      <c r="E8052" s="98"/>
      <c r="F8052" s="98"/>
    </row>
    <row r="8053" ht="11.25" customHeight="1">
      <c r="A8053" s="95" t="s">
        <v>16262</v>
      </c>
      <c r="B8053" s="96" t="s">
        <v>16263</v>
      </c>
      <c r="C8053" s="95" t="s">
        <v>282</v>
      </c>
      <c r="D8053" s="97">
        <f>VLOOKUP(A8053,emop0321!D:E,2,0)</f>
        <v>41.27</v>
      </c>
      <c r="E8053" s="98"/>
      <c r="F8053" s="98"/>
    </row>
    <row r="8054" ht="11.25" customHeight="1">
      <c r="A8054" s="95" t="s">
        <v>16264</v>
      </c>
      <c r="B8054" s="96" t="s">
        <v>16265</v>
      </c>
      <c r="C8054" s="95" t="s">
        <v>282</v>
      </c>
      <c r="D8054" s="97">
        <f>VLOOKUP(A8054,emop0321!D:E,2,0)</f>
        <v>47.44</v>
      </c>
      <c r="E8054" s="98"/>
      <c r="F8054" s="98"/>
    </row>
    <row r="8055" ht="11.25" customHeight="1">
      <c r="A8055" s="95" t="s">
        <v>16266</v>
      </c>
      <c r="B8055" s="96" t="s">
        <v>16267</v>
      </c>
      <c r="C8055" s="95" t="s">
        <v>282</v>
      </c>
      <c r="D8055" s="97">
        <f>VLOOKUP(A8055,emop0321!D:E,2,0)</f>
        <v>61.82</v>
      </c>
      <c r="E8055" s="98"/>
      <c r="F8055" s="98"/>
    </row>
    <row r="8056" ht="11.25" customHeight="1">
      <c r="A8056" s="95" t="s">
        <v>16268</v>
      </c>
      <c r="B8056" s="96" t="s">
        <v>16269</v>
      </c>
      <c r="C8056" s="95" t="s">
        <v>282</v>
      </c>
      <c r="D8056" s="97">
        <f>VLOOKUP(A8056,emop0321!D:E,2,0)</f>
        <v>78.18</v>
      </c>
      <c r="E8056" s="98"/>
      <c r="F8056" s="98"/>
    </row>
    <row r="8057" ht="11.25" customHeight="1">
      <c r="A8057" s="95" t="s">
        <v>16270</v>
      </c>
      <c r="B8057" s="96" t="s">
        <v>16271</v>
      </c>
      <c r="C8057" s="95" t="s">
        <v>282</v>
      </c>
      <c r="D8057" s="97">
        <f>VLOOKUP(A8057,emop0321!D:E,2,0)</f>
        <v>41.34</v>
      </c>
      <c r="E8057" s="98"/>
      <c r="F8057" s="98"/>
    </row>
    <row r="8058" ht="11.25" customHeight="1">
      <c r="A8058" s="95" t="s">
        <v>16272</v>
      </c>
      <c r="B8058" s="96" t="s">
        <v>16273</v>
      </c>
      <c r="C8058" s="95" t="s">
        <v>282</v>
      </c>
      <c r="D8058" s="97">
        <f>VLOOKUP(A8058,emop0321!D:E,2,0)</f>
        <v>45.85</v>
      </c>
      <c r="E8058" s="98"/>
      <c r="F8058" s="98"/>
    </row>
    <row r="8059" ht="11.25" customHeight="1">
      <c r="A8059" s="95" t="s">
        <v>16274</v>
      </c>
      <c r="B8059" s="96" t="s">
        <v>16275</v>
      </c>
      <c r="C8059" s="95" t="s">
        <v>282</v>
      </c>
      <c r="D8059" s="97">
        <f>VLOOKUP(A8059,emop0321!D:E,2,0)</f>
        <v>53.82</v>
      </c>
      <c r="E8059" s="98"/>
      <c r="F8059" s="98"/>
    </row>
    <row r="8060" ht="11.25" customHeight="1">
      <c r="A8060" s="95" t="s">
        <v>16276</v>
      </c>
      <c r="B8060" s="96" t="s">
        <v>16277</v>
      </c>
      <c r="C8060" s="95" t="s">
        <v>282</v>
      </c>
      <c r="D8060" s="97">
        <f>VLOOKUP(A8060,emop0321!D:E,2,0)</f>
        <v>63.02</v>
      </c>
      <c r="E8060" s="98"/>
      <c r="F8060" s="98"/>
    </row>
    <row r="8061" ht="11.25" customHeight="1">
      <c r="A8061" s="95" t="s">
        <v>16278</v>
      </c>
      <c r="B8061" s="96" t="s">
        <v>16279</v>
      </c>
      <c r="C8061" s="95" t="s">
        <v>282</v>
      </c>
      <c r="D8061" s="97">
        <f>VLOOKUP(A8061,emop0321!D:E,2,0)</f>
        <v>78.42</v>
      </c>
      <c r="E8061" s="98"/>
      <c r="F8061" s="98"/>
    </row>
    <row r="8062" ht="11.25" customHeight="1">
      <c r="A8062" s="95" t="s">
        <v>16280</v>
      </c>
      <c r="B8062" s="96" t="s">
        <v>16281</v>
      </c>
      <c r="C8062" s="95" t="s">
        <v>282</v>
      </c>
      <c r="D8062" s="97">
        <f>VLOOKUP(A8062,emop0321!D:E,2,0)</f>
        <v>30.59</v>
      </c>
      <c r="E8062" s="98"/>
      <c r="F8062" s="98"/>
    </row>
    <row r="8063" ht="11.25" customHeight="1">
      <c r="A8063" s="95" t="s">
        <v>16282</v>
      </c>
      <c r="B8063" s="96" t="s">
        <v>16283</v>
      </c>
      <c r="C8063" s="95" t="s">
        <v>282</v>
      </c>
      <c r="D8063" s="97">
        <f>VLOOKUP(A8063,emop0321!D:E,2,0)</f>
        <v>39.3</v>
      </c>
      <c r="E8063" s="98"/>
      <c r="F8063" s="98"/>
    </row>
    <row r="8064" ht="11.25" customHeight="1">
      <c r="A8064" s="95" t="s">
        <v>16284</v>
      </c>
      <c r="B8064" s="96" t="s">
        <v>16285</v>
      </c>
      <c r="C8064" s="95" t="s">
        <v>282</v>
      </c>
      <c r="D8064" s="97">
        <f>VLOOKUP(A8064,emop0321!D:E,2,0)</f>
        <v>46.54</v>
      </c>
      <c r="E8064" s="98"/>
      <c r="F8064" s="98"/>
    </row>
    <row r="8065" ht="11.25" customHeight="1">
      <c r="A8065" s="95" t="s">
        <v>16286</v>
      </c>
      <c r="B8065" s="96" t="s">
        <v>16287</v>
      </c>
      <c r="C8065" s="95" t="s">
        <v>282</v>
      </c>
      <c r="D8065" s="97">
        <f>VLOOKUP(A8065,emop0321!D:E,2,0)</f>
        <v>52.21</v>
      </c>
      <c r="E8065" s="98"/>
      <c r="F8065" s="98"/>
    </row>
    <row r="8066" ht="11.25" customHeight="1">
      <c r="A8066" s="95" t="s">
        <v>16288</v>
      </c>
      <c r="B8066" s="96" t="s">
        <v>16289</v>
      </c>
      <c r="C8066" s="95" t="s">
        <v>282</v>
      </c>
      <c r="D8066" s="97">
        <f>VLOOKUP(A8066,emop0321!D:E,2,0)</f>
        <v>67.09</v>
      </c>
      <c r="E8066" s="98"/>
      <c r="F8066" s="98"/>
    </row>
    <row r="8067" ht="11.25" customHeight="1">
      <c r="A8067" s="95" t="s">
        <v>16290</v>
      </c>
      <c r="B8067" s="96" t="s">
        <v>16291</v>
      </c>
      <c r="C8067" s="95" t="s">
        <v>282</v>
      </c>
      <c r="D8067" s="97">
        <f>VLOOKUP(A8067,emop0321!D:E,2,0)</f>
        <v>75.33</v>
      </c>
      <c r="E8067" s="98"/>
      <c r="F8067" s="98"/>
    </row>
    <row r="8068" ht="11.25" customHeight="1">
      <c r="A8068" s="95" t="s">
        <v>16292</v>
      </c>
      <c r="B8068" s="96" t="s">
        <v>16293</v>
      </c>
      <c r="C8068" s="95" t="s">
        <v>282</v>
      </c>
      <c r="D8068" s="97">
        <f>VLOOKUP(A8068,emop0321!D:E,2,0)</f>
        <v>46.22</v>
      </c>
      <c r="E8068" s="98"/>
      <c r="F8068" s="98"/>
    </row>
    <row r="8069" ht="11.25" customHeight="1">
      <c r="A8069" s="95" t="s">
        <v>16294</v>
      </c>
      <c r="B8069" s="96" t="s">
        <v>16295</v>
      </c>
      <c r="C8069" s="95" t="s">
        <v>282</v>
      </c>
      <c r="D8069" s="97">
        <f>VLOOKUP(A8069,emop0321!D:E,2,0)</f>
        <v>56.46</v>
      </c>
      <c r="E8069" s="98"/>
      <c r="F8069" s="98"/>
    </row>
    <row r="8070" ht="11.25" customHeight="1">
      <c r="A8070" s="95" t="s">
        <v>16296</v>
      </c>
      <c r="B8070" s="96" t="s">
        <v>16297</v>
      </c>
      <c r="C8070" s="95" t="s">
        <v>282</v>
      </c>
      <c r="D8070" s="97">
        <f>VLOOKUP(A8070,emop0321!D:E,2,0)</f>
        <v>61.61</v>
      </c>
      <c r="E8070" s="98"/>
      <c r="F8070" s="98"/>
    </row>
    <row r="8071" ht="11.25" customHeight="1">
      <c r="A8071" s="95" t="s">
        <v>16298</v>
      </c>
      <c r="B8071" s="96" t="s">
        <v>16299</v>
      </c>
      <c r="C8071" s="95" t="s">
        <v>282</v>
      </c>
      <c r="D8071" s="97">
        <f>VLOOKUP(A8071,emop0321!D:E,2,0)</f>
        <v>87.37</v>
      </c>
      <c r="E8071" s="98"/>
      <c r="F8071" s="98"/>
    </row>
    <row r="8072" ht="11.25" customHeight="1">
      <c r="A8072" s="95" t="s">
        <v>16300</v>
      </c>
      <c r="B8072" s="96" t="s">
        <v>16301</v>
      </c>
      <c r="C8072" s="95" t="s">
        <v>282</v>
      </c>
      <c r="D8072" s="97">
        <f>VLOOKUP(A8072,emop0321!D:E,2,0)</f>
        <v>108.53</v>
      </c>
      <c r="E8072" s="98"/>
      <c r="F8072" s="98"/>
    </row>
    <row r="8073" ht="11.25" customHeight="1">
      <c r="A8073" s="95" t="s">
        <v>16302</v>
      </c>
      <c r="B8073" s="96" t="s">
        <v>16303</v>
      </c>
      <c r="C8073" s="95" t="s">
        <v>282</v>
      </c>
      <c r="D8073" s="97">
        <f>VLOOKUP(A8073,emop0321!D:E,2,0)</f>
        <v>42.73</v>
      </c>
      <c r="E8073" s="98"/>
      <c r="F8073" s="98"/>
    </row>
    <row r="8074" ht="11.25" customHeight="1">
      <c r="A8074" s="95" t="s">
        <v>16304</v>
      </c>
      <c r="B8074" s="96" t="s">
        <v>16305</v>
      </c>
      <c r="C8074" s="95" t="s">
        <v>282</v>
      </c>
      <c r="D8074" s="97">
        <f>VLOOKUP(A8074,emop0321!D:E,2,0)</f>
        <v>49.22</v>
      </c>
      <c r="E8074" s="98"/>
      <c r="F8074" s="98"/>
    </row>
    <row r="8075" ht="11.25" customHeight="1">
      <c r="A8075" s="95" t="s">
        <v>16306</v>
      </c>
      <c r="B8075" s="96" t="s">
        <v>16307</v>
      </c>
      <c r="C8075" s="95" t="s">
        <v>282</v>
      </c>
      <c r="D8075" s="97">
        <f>VLOOKUP(A8075,emop0321!D:E,2,0)</f>
        <v>62.97</v>
      </c>
      <c r="E8075" s="98"/>
      <c r="F8075" s="98"/>
    </row>
    <row r="8076" ht="11.25" customHeight="1">
      <c r="A8076" s="95" t="s">
        <v>16308</v>
      </c>
      <c r="B8076" s="96" t="s">
        <v>16309</v>
      </c>
      <c r="C8076" s="95" t="s">
        <v>282</v>
      </c>
      <c r="D8076" s="97">
        <f>VLOOKUP(A8076,emop0321!D:E,2,0)</f>
        <v>75.33</v>
      </c>
      <c r="E8076" s="98"/>
      <c r="F8076" s="98"/>
    </row>
    <row r="8077" ht="11.25" customHeight="1">
      <c r="A8077" s="95" t="s">
        <v>16310</v>
      </c>
      <c r="B8077" s="96" t="s">
        <v>16311</v>
      </c>
      <c r="C8077" s="95" t="s">
        <v>282</v>
      </c>
      <c r="D8077" s="97">
        <f>VLOOKUP(A8077,emop0321!D:E,2,0)</f>
        <v>88.72</v>
      </c>
      <c r="E8077" s="98"/>
      <c r="F8077" s="98"/>
    </row>
    <row r="8078" ht="11.25" customHeight="1">
      <c r="A8078" s="95" t="s">
        <v>16312</v>
      </c>
      <c r="B8078" s="96" t="s">
        <v>16313</v>
      </c>
      <c r="C8078" s="95" t="s">
        <v>282</v>
      </c>
      <c r="D8078" s="97">
        <f>VLOOKUP(A8078,emop0321!D:E,2,0)</f>
        <v>35.21</v>
      </c>
      <c r="E8078" s="98"/>
      <c r="F8078" s="98"/>
    </row>
    <row r="8079" ht="11.25" customHeight="1">
      <c r="A8079" s="95" t="s">
        <v>16314</v>
      </c>
      <c r="B8079" s="96" t="s">
        <v>16315</v>
      </c>
      <c r="C8079" s="95" t="s">
        <v>282</v>
      </c>
      <c r="D8079" s="97">
        <f>VLOOKUP(A8079,emop0321!D:E,2,0)</f>
        <v>41.06</v>
      </c>
      <c r="E8079" s="98"/>
      <c r="F8079" s="98"/>
    </row>
    <row r="8080" ht="11.25" customHeight="1">
      <c r="A8080" s="95" t="s">
        <v>16316</v>
      </c>
      <c r="B8080" s="96" t="s">
        <v>16317</v>
      </c>
      <c r="C8080" s="95" t="s">
        <v>282</v>
      </c>
      <c r="D8080" s="97">
        <f>VLOOKUP(A8080,emop0321!D:E,2,0)</f>
        <v>54.75</v>
      </c>
      <c r="E8080" s="98"/>
      <c r="F8080" s="98"/>
    </row>
    <row r="8081" ht="11.25" customHeight="1">
      <c r="A8081" s="95" t="s">
        <v>16318</v>
      </c>
      <c r="B8081" s="96" t="s">
        <v>16319</v>
      </c>
      <c r="C8081" s="95" t="s">
        <v>282</v>
      </c>
      <c r="D8081" s="97">
        <f>VLOOKUP(A8081,emop0321!D:E,2,0)</f>
        <v>63.43</v>
      </c>
      <c r="E8081" s="98"/>
      <c r="F8081" s="98"/>
    </row>
    <row r="8082" ht="11.25" customHeight="1">
      <c r="A8082" s="95" t="s">
        <v>16320</v>
      </c>
      <c r="B8082" s="96" t="s">
        <v>16321</v>
      </c>
      <c r="C8082" s="95" t="s">
        <v>282</v>
      </c>
      <c r="D8082" s="97">
        <f>VLOOKUP(A8082,emop0321!D:E,2,0)</f>
        <v>79.15</v>
      </c>
      <c r="E8082" s="98"/>
      <c r="F8082" s="98"/>
    </row>
    <row r="8083" ht="11.25" customHeight="1">
      <c r="A8083" s="95" t="s">
        <v>16322</v>
      </c>
      <c r="B8083" s="96" t="s">
        <v>16323</v>
      </c>
      <c r="C8083" s="95" t="s">
        <v>282</v>
      </c>
      <c r="D8083" s="97">
        <f>VLOOKUP(A8083,emop0321!D:E,2,0)</f>
        <v>120.39</v>
      </c>
      <c r="E8083" s="98"/>
      <c r="F8083" s="98"/>
    </row>
    <row r="8084" ht="11.25" customHeight="1">
      <c r="A8084" s="95" t="s">
        <v>16324</v>
      </c>
      <c r="B8084" s="96" t="s">
        <v>16325</v>
      </c>
      <c r="C8084" s="95" t="s">
        <v>282</v>
      </c>
      <c r="D8084" s="97">
        <f>VLOOKUP(A8084,emop0321!D:E,2,0)</f>
        <v>46.38</v>
      </c>
      <c r="E8084" s="98"/>
      <c r="F8084" s="98"/>
    </row>
    <row r="8085" ht="11.25" customHeight="1">
      <c r="A8085" s="95" t="s">
        <v>16326</v>
      </c>
      <c r="B8085" s="96" t="s">
        <v>16327</v>
      </c>
      <c r="C8085" s="95" t="s">
        <v>282</v>
      </c>
      <c r="D8085" s="97">
        <f>VLOOKUP(A8085,emop0321!D:E,2,0)</f>
        <v>59.81</v>
      </c>
      <c r="E8085" s="98"/>
      <c r="F8085" s="98"/>
    </row>
    <row r="8086" ht="11.25" customHeight="1">
      <c r="A8086" s="95" t="s">
        <v>16328</v>
      </c>
      <c r="B8086" s="96" t="s">
        <v>16329</v>
      </c>
      <c r="C8086" s="95" t="s">
        <v>282</v>
      </c>
      <c r="D8086" s="97">
        <f>VLOOKUP(A8086,emop0321!D:E,2,0)</f>
        <v>68.9</v>
      </c>
      <c r="E8086" s="98"/>
      <c r="F8086" s="98"/>
    </row>
    <row r="8087" ht="11.25" customHeight="1">
      <c r="A8087" s="95" t="s">
        <v>16330</v>
      </c>
      <c r="B8087" s="96" t="s">
        <v>16331</v>
      </c>
      <c r="C8087" s="95" t="s">
        <v>282</v>
      </c>
      <c r="D8087" s="97">
        <f>VLOOKUP(A8087,emop0321!D:E,2,0)</f>
        <v>107.94</v>
      </c>
      <c r="E8087" s="98"/>
      <c r="F8087" s="98"/>
    </row>
    <row r="8088" ht="11.25" customHeight="1">
      <c r="A8088" s="95" t="s">
        <v>16332</v>
      </c>
      <c r="B8088" s="96" t="s">
        <v>16333</v>
      </c>
      <c r="C8088" s="95" t="s">
        <v>282</v>
      </c>
      <c r="D8088" s="97">
        <f>VLOOKUP(A8088,emop0321!D:E,2,0)</f>
        <v>128.6</v>
      </c>
      <c r="E8088" s="98"/>
      <c r="F8088" s="98"/>
    </row>
    <row r="8089" ht="11.25" customHeight="1">
      <c r="A8089" s="95" t="s">
        <v>16334</v>
      </c>
      <c r="B8089" s="96" t="s">
        <v>16335</v>
      </c>
      <c r="C8089" s="95" t="s">
        <v>282</v>
      </c>
      <c r="D8089" s="97">
        <f>VLOOKUP(A8089,emop0321!D:E,2,0)</f>
        <v>44.53</v>
      </c>
      <c r="E8089" s="98"/>
      <c r="F8089" s="98"/>
    </row>
    <row r="8090" ht="11.25" customHeight="1">
      <c r="A8090" s="95" t="s">
        <v>16336</v>
      </c>
      <c r="B8090" s="96" t="s">
        <v>16337</v>
      </c>
      <c r="C8090" s="95" t="s">
        <v>282</v>
      </c>
      <c r="D8090" s="97">
        <f>VLOOKUP(A8090,emop0321!D:E,2,0)</f>
        <v>65.04</v>
      </c>
      <c r="E8090" s="98"/>
      <c r="F8090" s="98"/>
    </row>
    <row r="8091" ht="11.25" customHeight="1">
      <c r="A8091" s="95" t="s">
        <v>16338</v>
      </c>
      <c r="B8091" s="96" t="s">
        <v>16339</v>
      </c>
      <c r="C8091" s="95" t="s">
        <v>282</v>
      </c>
      <c r="D8091" s="97">
        <f>VLOOKUP(A8091,emop0321!D:E,2,0)</f>
        <v>71.98</v>
      </c>
      <c r="E8091" s="98"/>
      <c r="F8091" s="98"/>
    </row>
    <row r="8092" ht="11.25" customHeight="1">
      <c r="A8092" s="95" t="s">
        <v>16340</v>
      </c>
      <c r="B8092" s="96" t="s">
        <v>16341</v>
      </c>
      <c r="C8092" s="95" t="s">
        <v>282</v>
      </c>
      <c r="D8092" s="97">
        <f>VLOOKUP(A8092,emop0321!D:E,2,0)</f>
        <v>59.19</v>
      </c>
      <c r="E8092" s="98"/>
      <c r="F8092" s="98"/>
    </row>
    <row r="8093" ht="11.25" customHeight="1">
      <c r="A8093" s="95" t="s">
        <v>16342</v>
      </c>
      <c r="B8093" s="96" t="s">
        <v>16343</v>
      </c>
      <c r="C8093" s="95" t="s">
        <v>282</v>
      </c>
      <c r="D8093" s="97">
        <f>VLOOKUP(A8093,emop0321!D:E,2,0)</f>
        <v>136.87</v>
      </c>
      <c r="E8093" s="98"/>
      <c r="F8093" s="98"/>
    </row>
    <row r="8094" ht="11.25" customHeight="1">
      <c r="A8094" s="95" t="s">
        <v>16344</v>
      </c>
      <c r="B8094" s="96" t="s">
        <v>16345</v>
      </c>
      <c r="C8094" s="95" t="s">
        <v>282</v>
      </c>
      <c r="D8094" s="97">
        <f>VLOOKUP(A8094,emop0321!D:E,2,0)</f>
        <v>35.01</v>
      </c>
      <c r="E8094" s="98"/>
      <c r="F8094" s="98"/>
    </row>
    <row r="8095" ht="11.25" customHeight="1">
      <c r="A8095" s="95" t="s">
        <v>16346</v>
      </c>
      <c r="B8095" s="96" t="s">
        <v>16347</v>
      </c>
      <c r="C8095" s="95" t="s">
        <v>282</v>
      </c>
      <c r="D8095" s="97">
        <f>VLOOKUP(A8095,emop0321!D:E,2,0)</f>
        <v>56.98</v>
      </c>
      <c r="E8095" s="98"/>
      <c r="F8095" s="98"/>
    </row>
    <row r="8096" ht="11.25" customHeight="1">
      <c r="A8096" s="95" t="s">
        <v>16348</v>
      </c>
      <c r="B8096" s="96" t="s">
        <v>16349</v>
      </c>
      <c r="C8096" s="95" t="s">
        <v>282</v>
      </c>
      <c r="D8096" s="97">
        <f>VLOOKUP(A8096,emop0321!D:E,2,0)</f>
        <v>64.05</v>
      </c>
      <c r="E8096" s="98"/>
      <c r="F8096" s="98"/>
    </row>
    <row r="8097" ht="11.25" customHeight="1">
      <c r="A8097" s="95" t="s">
        <v>16350</v>
      </c>
      <c r="B8097" s="96" t="s">
        <v>16351</v>
      </c>
      <c r="C8097" s="95" t="s">
        <v>282</v>
      </c>
      <c r="D8097" s="97">
        <f>VLOOKUP(A8097,emop0321!D:E,2,0)</f>
        <v>71.9</v>
      </c>
      <c r="E8097" s="98"/>
      <c r="F8097" s="98"/>
    </row>
    <row r="8098" ht="11.25" customHeight="1">
      <c r="A8098" s="95" t="s">
        <v>16352</v>
      </c>
      <c r="B8098" s="96" t="s">
        <v>16353</v>
      </c>
      <c r="C8098" s="95" t="s">
        <v>282</v>
      </c>
      <c r="D8098" s="97">
        <f>VLOOKUP(A8098,emop0321!D:E,2,0)</f>
        <v>92.49</v>
      </c>
      <c r="E8098" s="98"/>
      <c r="F8098" s="98"/>
    </row>
    <row r="8099" ht="11.25" customHeight="1">
      <c r="A8099" s="95" t="s">
        <v>16354</v>
      </c>
      <c r="B8099" s="96" t="s">
        <v>16355</v>
      </c>
      <c r="C8099" s="95" t="s">
        <v>282</v>
      </c>
      <c r="D8099" s="97">
        <f>VLOOKUP(A8099,emop0321!D:E,2,0)</f>
        <v>128.24</v>
      </c>
      <c r="E8099" s="98"/>
      <c r="F8099" s="98"/>
    </row>
    <row r="8100" ht="11.25" customHeight="1">
      <c r="A8100" s="95" t="s">
        <v>16356</v>
      </c>
      <c r="B8100" s="96" t="s">
        <v>16357</v>
      </c>
      <c r="C8100" s="95" t="s">
        <v>282</v>
      </c>
      <c r="D8100" s="97">
        <f>VLOOKUP(A8100,emop0321!D:E,2,0)</f>
        <v>56.98</v>
      </c>
      <c r="E8100" s="98"/>
      <c r="F8100" s="98"/>
    </row>
    <row r="8101" ht="11.25" customHeight="1">
      <c r="A8101" s="95" t="s">
        <v>16358</v>
      </c>
      <c r="B8101" s="96" t="s">
        <v>16359</v>
      </c>
      <c r="C8101" s="95" t="s">
        <v>282</v>
      </c>
      <c r="D8101" s="97">
        <f>VLOOKUP(A8101,emop0321!D:E,2,0)</f>
        <v>69.3</v>
      </c>
      <c r="E8101" s="98"/>
      <c r="F8101" s="98"/>
    </row>
    <row r="8102" ht="11.25" customHeight="1">
      <c r="A8102" s="95" t="s">
        <v>16360</v>
      </c>
      <c r="B8102" s="96" t="s">
        <v>16361</v>
      </c>
      <c r="C8102" s="95" t="s">
        <v>282</v>
      </c>
      <c r="D8102" s="97">
        <f>VLOOKUP(A8102,emop0321!D:E,2,0)</f>
        <v>66.36</v>
      </c>
      <c r="E8102" s="98"/>
      <c r="F8102" s="98"/>
    </row>
    <row r="8103" ht="11.25" customHeight="1">
      <c r="A8103" s="95" t="s">
        <v>16362</v>
      </c>
      <c r="B8103" s="96" t="s">
        <v>16363</v>
      </c>
      <c r="C8103" s="95" t="s">
        <v>282</v>
      </c>
      <c r="D8103" s="97">
        <f>VLOOKUP(A8103,emop0321!D:E,2,0)</f>
        <v>117.08</v>
      </c>
      <c r="E8103" s="98"/>
      <c r="F8103" s="98"/>
    </row>
    <row r="8104" ht="11.25" customHeight="1">
      <c r="A8104" s="95" t="s">
        <v>16364</v>
      </c>
      <c r="B8104" s="96" t="s">
        <v>16365</v>
      </c>
      <c r="C8104" s="95" t="s">
        <v>282</v>
      </c>
      <c r="D8104" s="97">
        <f>VLOOKUP(A8104,emop0321!D:E,2,0)</f>
        <v>134.36</v>
      </c>
      <c r="E8104" s="98"/>
      <c r="F8104" s="98"/>
    </row>
    <row r="8105" ht="11.25" customHeight="1">
      <c r="A8105" s="95" t="s">
        <v>16366</v>
      </c>
      <c r="B8105" s="96" t="s">
        <v>16367</v>
      </c>
      <c r="C8105" s="95" t="s">
        <v>282</v>
      </c>
      <c r="D8105" s="97">
        <f>VLOOKUP(A8105,emop0321!D:E,2,0)</f>
        <v>61.61</v>
      </c>
      <c r="E8105" s="98"/>
      <c r="F8105" s="98"/>
    </row>
    <row r="8106" ht="11.25" customHeight="1">
      <c r="A8106" s="95" t="s">
        <v>16368</v>
      </c>
      <c r="B8106" s="96" t="s">
        <v>16369</v>
      </c>
      <c r="C8106" s="95" t="s">
        <v>282</v>
      </c>
      <c r="D8106" s="97">
        <f>VLOOKUP(A8106,emop0321!D:E,2,0)</f>
        <v>74.34</v>
      </c>
      <c r="E8106" s="98"/>
      <c r="F8106" s="98"/>
    </row>
    <row r="8107" ht="11.25" customHeight="1">
      <c r="A8107" s="95" t="s">
        <v>16370</v>
      </c>
      <c r="B8107" s="96" t="s">
        <v>16371</v>
      </c>
      <c r="C8107" s="95" t="s">
        <v>282</v>
      </c>
      <c r="D8107" s="97">
        <f>VLOOKUP(A8107,emop0321!D:E,2,0)</f>
        <v>82.2</v>
      </c>
      <c r="E8107" s="98"/>
      <c r="F8107" s="98"/>
    </row>
    <row r="8108" ht="11.25" customHeight="1">
      <c r="A8108" s="95" t="s">
        <v>16372</v>
      </c>
      <c r="B8108" s="96" t="s">
        <v>16373</v>
      </c>
      <c r="C8108" s="95" t="s">
        <v>282</v>
      </c>
      <c r="D8108" s="97">
        <f>VLOOKUP(A8108,emop0321!D:E,2,0)</f>
        <v>123.67</v>
      </c>
      <c r="E8108" s="98"/>
      <c r="F8108" s="98"/>
    </row>
    <row r="8109" ht="11.25" customHeight="1">
      <c r="A8109" s="95" t="s">
        <v>16374</v>
      </c>
      <c r="B8109" s="96" t="s">
        <v>16375</v>
      </c>
      <c r="C8109" s="95" t="s">
        <v>282</v>
      </c>
      <c r="D8109" s="97">
        <f>VLOOKUP(A8109,emop0321!D:E,2,0)</f>
        <v>140.46</v>
      </c>
      <c r="E8109" s="98"/>
      <c r="F8109" s="98"/>
    </row>
    <row r="8110" ht="11.25" customHeight="1">
      <c r="A8110" s="95" t="s">
        <v>16376</v>
      </c>
      <c r="B8110" s="96" t="s">
        <v>16377</v>
      </c>
      <c r="C8110" s="95" t="s">
        <v>282</v>
      </c>
      <c r="D8110" s="97">
        <f>VLOOKUP(A8110,emop0321!D:E,2,0)</f>
        <v>22.48</v>
      </c>
      <c r="E8110" s="98"/>
      <c r="F8110" s="98"/>
    </row>
    <row r="8111" ht="11.25" customHeight="1">
      <c r="A8111" s="95" t="s">
        <v>16378</v>
      </c>
      <c r="B8111" s="96" t="s">
        <v>16379</v>
      </c>
      <c r="C8111" s="95" t="s">
        <v>282</v>
      </c>
      <c r="D8111" s="97">
        <f>VLOOKUP(A8111,emop0321!D:E,2,0)</f>
        <v>25.37</v>
      </c>
      <c r="E8111" s="98"/>
      <c r="F8111" s="98"/>
    </row>
    <row r="8112" ht="11.25" customHeight="1">
      <c r="A8112" s="95" t="s">
        <v>16380</v>
      </c>
      <c r="B8112" s="96" t="s">
        <v>16381</v>
      </c>
      <c r="C8112" s="95" t="s">
        <v>282</v>
      </c>
      <c r="D8112" s="97">
        <f>VLOOKUP(A8112,emop0321!D:E,2,0)</f>
        <v>30.79</v>
      </c>
      <c r="E8112" s="98"/>
      <c r="F8112" s="98"/>
    </row>
    <row r="8113" ht="11.25" customHeight="1">
      <c r="A8113" s="95" t="s">
        <v>16382</v>
      </c>
      <c r="B8113" s="96" t="s">
        <v>16383</v>
      </c>
      <c r="C8113" s="95" t="s">
        <v>282</v>
      </c>
      <c r="D8113" s="97">
        <f>VLOOKUP(A8113,emop0321!D:E,2,0)</f>
        <v>35.6</v>
      </c>
      <c r="E8113" s="98"/>
      <c r="F8113" s="98"/>
    </row>
    <row r="8114" ht="11.25" customHeight="1">
      <c r="A8114" s="95" t="s">
        <v>16384</v>
      </c>
      <c r="B8114" s="96" t="s">
        <v>16385</v>
      </c>
      <c r="C8114" s="95" t="s">
        <v>282</v>
      </c>
      <c r="D8114" s="97">
        <f>VLOOKUP(A8114,emop0321!D:E,2,0)</f>
        <v>43.19</v>
      </c>
      <c r="E8114" s="98"/>
      <c r="F8114" s="98"/>
    </row>
    <row r="8115" ht="11.25" customHeight="1">
      <c r="A8115" s="95" t="s">
        <v>16386</v>
      </c>
      <c r="B8115" s="96" t="s">
        <v>16387</v>
      </c>
      <c r="C8115" s="95" t="s">
        <v>282</v>
      </c>
      <c r="D8115" s="97">
        <f>VLOOKUP(A8115,emop0321!D:E,2,0)</f>
        <v>63.02</v>
      </c>
      <c r="E8115" s="98"/>
      <c r="F8115" s="98"/>
    </row>
    <row r="8116" ht="11.25" customHeight="1">
      <c r="A8116" s="95" t="s">
        <v>16388</v>
      </c>
      <c r="B8116" s="96" t="s">
        <v>16389</v>
      </c>
      <c r="C8116" s="95" t="s">
        <v>282</v>
      </c>
      <c r="D8116" s="97">
        <f>VLOOKUP(A8116,emop0321!D:E,2,0)</f>
        <v>26.01</v>
      </c>
      <c r="E8116" s="98"/>
      <c r="F8116" s="98"/>
    </row>
    <row r="8117" ht="11.25" customHeight="1">
      <c r="A8117" s="95" t="s">
        <v>16390</v>
      </c>
      <c r="B8117" s="96" t="s">
        <v>16391</v>
      </c>
      <c r="C8117" s="95" t="s">
        <v>282</v>
      </c>
      <c r="D8117" s="97">
        <f>VLOOKUP(A8117,emop0321!D:E,2,0)</f>
        <v>31.39</v>
      </c>
      <c r="E8117" s="98"/>
      <c r="F8117" s="98"/>
    </row>
    <row r="8118" ht="11.25" customHeight="1">
      <c r="A8118" s="95" t="s">
        <v>16392</v>
      </c>
      <c r="B8118" s="96" t="s">
        <v>16393</v>
      </c>
      <c r="C8118" s="95" t="s">
        <v>282</v>
      </c>
      <c r="D8118" s="97">
        <f>VLOOKUP(A8118,emop0321!D:E,2,0)</f>
        <v>39.46</v>
      </c>
      <c r="E8118" s="98"/>
      <c r="F8118" s="98"/>
    </row>
    <row r="8119" ht="11.25" customHeight="1">
      <c r="A8119" s="95" t="s">
        <v>16394</v>
      </c>
      <c r="B8119" s="96" t="s">
        <v>16395</v>
      </c>
      <c r="C8119" s="95" t="s">
        <v>282</v>
      </c>
      <c r="D8119" s="97">
        <f>VLOOKUP(A8119,emop0321!D:E,2,0)</f>
        <v>62.29</v>
      </c>
      <c r="E8119" s="98"/>
      <c r="F8119" s="98"/>
    </row>
    <row r="8120" ht="11.25" customHeight="1">
      <c r="A8120" s="95" t="s">
        <v>16396</v>
      </c>
      <c r="B8120" s="96" t="s">
        <v>16397</v>
      </c>
      <c r="C8120" s="95" t="s">
        <v>282</v>
      </c>
      <c r="D8120" s="97">
        <f>VLOOKUP(A8120,emop0321!D:E,2,0)</f>
        <v>71.94</v>
      </c>
      <c r="E8120" s="98"/>
      <c r="F8120" s="98"/>
    </row>
    <row r="8121" ht="11.25" customHeight="1">
      <c r="A8121" s="95" t="s">
        <v>16398</v>
      </c>
      <c r="B8121" s="96" t="s">
        <v>16399</v>
      </c>
      <c r="C8121" s="95" t="s">
        <v>282</v>
      </c>
      <c r="D8121" s="97">
        <f>VLOOKUP(A8121,emop0321!D:E,2,0)</f>
        <v>29.84</v>
      </c>
      <c r="E8121" s="98"/>
      <c r="F8121" s="98"/>
    </row>
    <row r="8122" ht="11.25" customHeight="1">
      <c r="A8122" s="95" t="s">
        <v>16400</v>
      </c>
      <c r="B8122" s="96" t="s">
        <v>16401</v>
      </c>
      <c r="C8122" s="95" t="s">
        <v>282</v>
      </c>
      <c r="D8122" s="97">
        <f>VLOOKUP(A8122,emop0321!D:E,2,0)</f>
        <v>36</v>
      </c>
      <c r="E8122" s="98"/>
      <c r="F8122" s="98"/>
    </row>
    <row r="8123" ht="11.25" customHeight="1">
      <c r="A8123" s="95" t="s">
        <v>16402</v>
      </c>
      <c r="B8123" s="96" t="s">
        <v>16403</v>
      </c>
      <c r="C8123" s="95" t="s">
        <v>282</v>
      </c>
      <c r="D8123" s="97">
        <f>VLOOKUP(A8123,emop0321!D:E,2,0)</f>
        <v>41.42</v>
      </c>
      <c r="E8123" s="98"/>
      <c r="F8123" s="98"/>
    </row>
    <row r="8124" ht="11.25" customHeight="1">
      <c r="A8124" s="95" t="s">
        <v>16404</v>
      </c>
      <c r="B8124" s="96" t="s">
        <v>16405</v>
      </c>
      <c r="C8124" s="95" t="s">
        <v>282</v>
      </c>
      <c r="D8124" s="97">
        <f>VLOOKUP(A8124,emop0321!D:E,2,0)</f>
        <v>63.02</v>
      </c>
      <c r="E8124" s="98"/>
      <c r="F8124" s="98"/>
    </row>
    <row r="8125" ht="11.25" customHeight="1">
      <c r="A8125" s="95" t="s">
        <v>16406</v>
      </c>
      <c r="B8125" s="96" t="s">
        <v>16407</v>
      </c>
      <c r="C8125" s="95" t="s">
        <v>282</v>
      </c>
      <c r="D8125" s="97">
        <f>VLOOKUP(A8125,emop0321!D:E,2,0)</f>
        <v>78.42</v>
      </c>
      <c r="E8125" s="98"/>
      <c r="F8125" s="98"/>
    </row>
    <row r="8126" ht="11.25" customHeight="1">
      <c r="A8126" s="95" t="s">
        <v>16408</v>
      </c>
      <c r="B8126" s="96" t="s">
        <v>16409</v>
      </c>
      <c r="C8126" s="95" t="s">
        <v>282</v>
      </c>
      <c r="D8126" s="97">
        <f>VLOOKUP(A8126,emop0321!D:E,2,0)</f>
        <v>24.54</v>
      </c>
      <c r="E8126" s="98"/>
      <c r="F8126" s="98"/>
    </row>
    <row r="8127" ht="11.25" customHeight="1">
      <c r="A8127" s="95" t="s">
        <v>16410</v>
      </c>
      <c r="B8127" s="96" t="s">
        <v>16411</v>
      </c>
      <c r="C8127" s="95" t="s">
        <v>282</v>
      </c>
      <c r="D8127" s="97">
        <f>VLOOKUP(A8127,emop0321!D:E,2,0)</f>
        <v>28.26</v>
      </c>
      <c r="E8127" s="98"/>
      <c r="F8127" s="98"/>
    </row>
    <row r="8128" ht="11.25" customHeight="1">
      <c r="A8128" s="95" t="s">
        <v>16412</v>
      </c>
      <c r="B8128" s="96" t="s">
        <v>16413</v>
      </c>
      <c r="C8128" s="95" t="s">
        <v>282</v>
      </c>
      <c r="D8128" s="97">
        <f>VLOOKUP(A8128,emop0321!D:E,2,0)</f>
        <v>34.82</v>
      </c>
      <c r="E8128" s="98"/>
      <c r="F8128" s="98"/>
    </row>
    <row r="8129" ht="11.25" customHeight="1">
      <c r="A8129" s="95" t="s">
        <v>16414</v>
      </c>
      <c r="B8129" s="96" t="s">
        <v>16415</v>
      </c>
      <c r="C8129" s="95" t="s">
        <v>282</v>
      </c>
      <c r="D8129" s="97">
        <f>VLOOKUP(A8129,emop0321!D:E,2,0)</f>
        <v>39.84</v>
      </c>
      <c r="E8129" s="98"/>
      <c r="F8129" s="98"/>
    </row>
    <row r="8130" ht="11.25" customHeight="1">
      <c r="A8130" s="95" t="s">
        <v>16416</v>
      </c>
      <c r="B8130" s="96" t="s">
        <v>16417</v>
      </c>
      <c r="C8130" s="95" t="s">
        <v>282</v>
      </c>
      <c r="D8130" s="97">
        <f>VLOOKUP(A8130,emop0321!D:E,2,0)</f>
        <v>58.44</v>
      </c>
      <c r="E8130" s="98"/>
      <c r="F8130" s="98"/>
    </row>
    <row r="8131" ht="11.25" customHeight="1">
      <c r="A8131" s="95" t="s">
        <v>16418</v>
      </c>
      <c r="B8131" s="96" t="s">
        <v>16419</v>
      </c>
      <c r="C8131" s="95" t="s">
        <v>282</v>
      </c>
      <c r="D8131" s="97">
        <f>VLOOKUP(A8131,emop0321!D:E,2,0)</f>
        <v>75.33</v>
      </c>
      <c r="E8131" s="98"/>
      <c r="F8131" s="98"/>
    </row>
    <row r="8132" ht="11.25" customHeight="1">
      <c r="A8132" s="95" t="s">
        <v>16420</v>
      </c>
      <c r="B8132" s="96" t="s">
        <v>16421</v>
      </c>
      <c r="C8132" s="95" t="s">
        <v>282</v>
      </c>
      <c r="D8132" s="97">
        <f>VLOOKUP(A8132,emop0321!D:E,2,0)</f>
        <v>31.07</v>
      </c>
      <c r="E8132" s="98"/>
      <c r="F8132" s="98"/>
    </row>
    <row r="8133" ht="11.25" customHeight="1">
      <c r="A8133" s="95" t="s">
        <v>16422</v>
      </c>
      <c r="B8133" s="96" t="s">
        <v>16423</v>
      </c>
      <c r="C8133" s="95" t="s">
        <v>282</v>
      </c>
      <c r="D8133" s="97">
        <f>VLOOKUP(A8133,emop0321!D:E,2,0)</f>
        <v>38.42</v>
      </c>
      <c r="E8133" s="98"/>
      <c r="F8133" s="98"/>
    </row>
    <row r="8134" ht="11.25" customHeight="1">
      <c r="A8134" s="95" t="s">
        <v>16424</v>
      </c>
      <c r="B8134" s="96" t="s">
        <v>16425</v>
      </c>
      <c r="C8134" s="95" t="s">
        <v>282</v>
      </c>
      <c r="D8134" s="97">
        <f>VLOOKUP(A8134,emop0321!D:E,2,0)</f>
        <v>44.06</v>
      </c>
      <c r="E8134" s="98"/>
      <c r="F8134" s="98"/>
    </row>
    <row r="8135" ht="11.25" customHeight="1">
      <c r="A8135" s="95" t="s">
        <v>16426</v>
      </c>
      <c r="B8135" s="96" t="s">
        <v>16427</v>
      </c>
      <c r="C8135" s="95" t="s">
        <v>282</v>
      </c>
      <c r="D8135" s="97">
        <f>VLOOKUP(A8135,emop0321!D:E,2,0)</f>
        <v>59.83</v>
      </c>
      <c r="E8135" s="98"/>
      <c r="F8135" s="98"/>
    </row>
    <row r="8136" ht="11.25" customHeight="1">
      <c r="A8136" s="95" t="s">
        <v>16428</v>
      </c>
      <c r="B8136" s="96" t="s">
        <v>16429</v>
      </c>
      <c r="C8136" s="95" t="s">
        <v>282</v>
      </c>
      <c r="D8136" s="97">
        <f>VLOOKUP(A8136,emop0321!D:E,2,0)</f>
        <v>78.7</v>
      </c>
      <c r="E8136" s="98"/>
      <c r="F8136" s="98"/>
    </row>
    <row r="8137" ht="11.25" customHeight="1">
      <c r="A8137" s="95" t="s">
        <v>16430</v>
      </c>
      <c r="B8137" s="96" t="s">
        <v>16431</v>
      </c>
      <c r="C8137" s="95" t="s">
        <v>282</v>
      </c>
      <c r="D8137" s="97">
        <f>VLOOKUP(A8137,emop0321!D:E,2,0)</f>
        <v>32.59</v>
      </c>
      <c r="E8137" s="98"/>
      <c r="F8137" s="98"/>
    </row>
    <row r="8138" ht="11.25" customHeight="1">
      <c r="A8138" s="95" t="s">
        <v>16432</v>
      </c>
      <c r="B8138" s="96" t="s">
        <v>16433</v>
      </c>
      <c r="C8138" s="95" t="s">
        <v>282</v>
      </c>
      <c r="D8138" s="97">
        <f>VLOOKUP(A8138,emop0321!D:E,2,0)</f>
        <v>40.23</v>
      </c>
      <c r="E8138" s="98"/>
      <c r="F8138" s="98"/>
    </row>
    <row r="8139" ht="11.25" customHeight="1">
      <c r="A8139" s="95" t="s">
        <v>16434</v>
      </c>
      <c r="B8139" s="96" t="s">
        <v>16435</v>
      </c>
      <c r="C8139" s="95" t="s">
        <v>282</v>
      </c>
      <c r="D8139" s="97">
        <f>VLOOKUP(A8139,emop0321!D:E,2,0)</f>
        <v>45.83</v>
      </c>
      <c r="E8139" s="98"/>
      <c r="F8139" s="98"/>
    </row>
    <row r="8140" ht="11.25" customHeight="1">
      <c r="A8140" s="95" t="s">
        <v>16436</v>
      </c>
      <c r="B8140" s="96" t="s">
        <v>16437</v>
      </c>
      <c r="C8140" s="95" t="s">
        <v>282</v>
      </c>
      <c r="D8140" s="97">
        <f>VLOOKUP(A8140,emop0321!D:E,2,0)</f>
        <v>66.11</v>
      </c>
      <c r="E8140" s="98"/>
      <c r="F8140" s="98"/>
    </row>
    <row r="8141" ht="11.25" customHeight="1">
      <c r="A8141" s="95" t="s">
        <v>16438</v>
      </c>
      <c r="B8141" s="96" t="s">
        <v>16439</v>
      </c>
      <c r="C8141" s="95" t="s">
        <v>282</v>
      </c>
      <c r="D8141" s="97">
        <f>VLOOKUP(A8141,emop0321!D:E,2,0)</f>
        <v>85.44</v>
      </c>
      <c r="E8141" s="98"/>
      <c r="F8141" s="98"/>
    </row>
    <row r="8142" ht="11.25" customHeight="1">
      <c r="A8142" s="95" t="s">
        <v>16440</v>
      </c>
      <c r="B8142" s="96" t="s">
        <v>16441</v>
      </c>
      <c r="C8142" s="95" t="s">
        <v>282</v>
      </c>
      <c r="D8142" s="97">
        <f>VLOOKUP(A8142,emop0321!D:E,2,0)</f>
        <v>30.46</v>
      </c>
      <c r="E8142" s="98"/>
      <c r="F8142" s="98"/>
    </row>
    <row r="8143" ht="11.25" customHeight="1">
      <c r="A8143" s="95" t="s">
        <v>16442</v>
      </c>
      <c r="B8143" s="96" t="s">
        <v>16443</v>
      </c>
      <c r="C8143" s="95" t="s">
        <v>282</v>
      </c>
      <c r="D8143" s="97">
        <f>VLOOKUP(A8143,emop0321!D:E,2,0)</f>
        <v>34.21</v>
      </c>
      <c r="E8143" s="98"/>
      <c r="F8143" s="98"/>
    </row>
    <row r="8144" ht="11.25" customHeight="1">
      <c r="A8144" s="95" t="s">
        <v>16444</v>
      </c>
      <c r="B8144" s="96" t="s">
        <v>16445</v>
      </c>
      <c r="C8144" s="95" t="s">
        <v>282</v>
      </c>
      <c r="D8144" s="97">
        <f>VLOOKUP(A8144,emop0321!D:E,2,0)</f>
        <v>41.27</v>
      </c>
      <c r="E8144" s="98"/>
      <c r="F8144" s="98"/>
    </row>
    <row r="8145" ht="11.25" customHeight="1">
      <c r="A8145" s="95" t="s">
        <v>16446</v>
      </c>
      <c r="B8145" s="96" t="s">
        <v>16447</v>
      </c>
      <c r="C8145" s="95" t="s">
        <v>282</v>
      </c>
      <c r="D8145" s="97">
        <f>VLOOKUP(A8145,emop0321!D:E,2,0)</f>
        <v>47.1</v>
      </c>
      <c r="E8145" s="98"/>
      <c r="F8145" s="98"/>
    </row>
    <row r="8146" ht="11.25" customHeight="1">
      <c r="A8146" s="95" t="s">
        <v>16448</v>
      </c>
      <c r="B8146" s="96" t="s">
        <v>16449</v>
      </c>
      <c r="C8146" s="95" t="s">
        <v>282</v>
      </c>
      <c r="D8146" s="97">
        <f>VLOOKUP(A8146,emop0321!D:E,2,0)</f>
        <v>72.99</v>
      </c>
      <c r="E8146" s="98"/>
      <c r="F8146" s="98"/>
    </row>
    <row r="8147" ht="11.25" customHeight="1">
      <c r="A8147" s="95" t="s">
        <v>16450</v>
      </c>
      <c r="B8147" s="96" t="s">
        <v>16451</v>
      </c>
      <c r="C8147" s="95" t="s">
        <v>282</v>
      </c>
      <c r="D8147" s="97">
        <f>VLOOKUP(A8147,emop0321!D:E,2,0)</f>
        <v>88.42</v>
      </c>
      <c r="E8147" s="98"/>
      <c r="F8147" s="98"/>
    </row>
    <row r="8148" ht="11.25" customHeight="1">
      <c r="A8148" s="95" t="s">
        <v>16452</v>
      </c>
      <c r="B8148" s="96" t="s">
        <v>16453</v>
      </c>
      <c r="C8148" s="95" t="s">
        <v>282</v>
      </c>
      <c r="D8148" s="97">
        <f>VLOOKUP(A8148,emop0321!D:E,2,0)</f>
        <v>36.9</v>
      </c>
      <c r="E8148" s="98"/>
      <c r="F8148" s="98"/>
    </row>
    <row r="8149" ht="11.25" customHeight="1">
      <c r="A8149" s="95" t="s">
        <v>16454</v>
      </c>
      <c r="B8149" s="96" t="s">
        <v>16455</v>
      </c>
      <c r="C8149" s="95" t="s">
        <v>282</v>
      </c>
      <c r="D8149" s="97">
        <f>VLOOKUP(A8149,emop0321!D:E,2,0)</f>
        <v>54.7</v>
      </c>
      <c r="E8149" s="98"/>
      <c r="F8149" s="98"/>
    </row>
    <row r="8150" ht="11.25" customHeight="1">
      <c r="A8150" s="95" t="s">
        <v>16456</v>
      </c>
      <c r="B8150" s="96" t="s">
        <v>16457</v>
      </c>
      <c r="C8150" s="95" t="s">
        <v>282</v>
      </c>
      <c r="D8150" s="97">
        <f>VLOOKUP(A8150,emop0321!D:E,2,0)</f>
        <v>50.13</v>
      </c>
      <c r="E8150" s="98"/>
      <c r="F8150" s="98"/>
    </row>
    <row r="8151" ht="11.25" customHeight="1">
      <c r="A8151" s="95" t="s">
        <v>16458</v>
      </c>
      <c r="B8151" s="96" t="s">
        <v>16459</v>
      </c>
      <c r="C8151" s="95" t="s">
        <v>282</v>
      </c>
      <c r="D8151" s="97">
        <f>VLOOKUP(A8151,emop0321!D:E,2,0)</f>
        <v>76.88</v>
      </c>
      <c r="E8151" s="98"/>
      <c r="F8151" s="98"/>
    </row>
    <row r="8152" ht="11.25" customHeight="1">
      <c r="A8152" s="95" t="s">
        <v>16460</v>
      </c>
      <c r="B8152" s="96" t="s">
        <v>16461</v>
      </c>
      <c r="C8152" s="95" t="s">
        <v>282</v>
      </c>
      <c r="D8152" s="97">
        <f>VLOOKUP(A8152,emop0321!D:E,2,0)</f>
        <v>92.65</v>
      </c>
      <c r="E8152" s="98"/>
      <c r="F8152" s="98"/>
    </row>
    <row r="8153" ht="11.25" customHeight="1">
      <c r="A8153" s="95" t="s">
        <v>16462</v>
      </c>
      <c r="B8153" s="96" t="s">
        <v>16463</v>
      </c>
      <c r="C8153" s="95" t="s">
        <v>282</v>
      </c>
      <c r="D8153" s="97">
        <f>VLOOKUP(A8153,emop0321!D:E,2,0)</f>
        <v>39.6</v>
      </c>
      <c r="E8153" s="98"/>
      <c r="F8153" s="98"/>
    </row>
    <row r="8154" ht="11.25" customHeight="1">
      <c r="A8154" s="95" t="s">
        <v>16464</v>
      </c>
      <c r="B8154" s="96" t="s">
        <v>16465</v>
      </c>
      <c r="C8154" s="95" t="s">
        <v>282</v>
      </c>
      <c r="D8154" s="97">
        <f>VLOOKUP(A8154,emop0321!D:E,2,0)</f>
        <v>47.3</v>
      </c>
      <c r="E8154" s="98"/>
      <c r="F8154" s="98"/>
    </row>
    <row r="8155" ht="11.25" customHeight="1">
      <c r="A8155" s="95" t="s">
        <v>16466</v>
      </c>
      <c r="B8155" s="96" t="s">
        <v>16467</v>
      </c>
      <c r="C8155" s="95" t="s">
        <v>282</v>
      </c>
      <c r="D8155" s="97">
        <f>VLOOKUP(A8155,emop0321!D:E,2,0)</f>
        <v>53.15</v>
      </c>
      <c r="E8155" s="98"/>
      <c r="F8155" s="98"/>
    </row>
    <row r="8156" ht="11.25" customHeight="1">
      <c r="A8156" s="95" t="s">
        <v>16468</v>
      </c>
      <c r="B8156" s="96" t="s">
        <v>16469</v>
      </c>
      <c r="C8156" s="95" t="s">
        <v>282</v>
      </c>
      <c r="D8156" s="97">
        <f>VLOOKUP(A8156,emop0321!D:E,2,0)</f>
        <v>80.74</v>
      </c>
      <c r="E8156" s="98"/>
      <c r="F8156" s="98"/>
    </row>
    <row r="8157" ht="11.25" customHeight="1">
      <c r="A8157" s="95" t="s">
        <v>16470</v>
      </c>
      <c r="B8157" s="96" t="s">
        <v>16471</v>
      </c>
      <c r="C8157" s="95" t="s">
        <v>282</v>
      </c>
      <c r="D8157" s="97">
        <f>VLOOKUP(A8157,emop0321!D:E,2,0)</f>
        <v>95.62</v>
      </c>
      <c r="E8157" s="98"/>
      <c r="F8157" s="98"/>
    </row>
    <row r="8158" ht="11.25" customHeight="1">
      <c r="A8158" s="95" t="s">
        <v>16472</v>
      </c>
      <c r="B8158" s="96" t="s">
        <v>16473</v>
      </c>
      <c r="C8158" s="95" t="s">
        <v>282</v>
      </c>
      <c r="D8158" s="97">
        <f>VLOOKUP(A8158,emop0321!D:E,2,0)</f>
        <v>25.37</v>
      </c>
      <c r="E8158" s="98"/>
      <c r="F8158" s="98"/>
    </row>
    <row r="8159" ht="11.25" customHeight="1">
      <c r="A8159" s="95" t="s">
        <v>16474</v>
      </c>
      <c r="B8159" s="96" t="s">
        <v>16475</v>
      </c>
      <c r="C8159" s="95" t="s">
        <v>282</v>
      </c>
      <c r="D8159" s="97">
        <f>VLOOKUP(A8159,emop0321!D:E,2,0)</f>
        <v>34.65</v>
      </c>
      <c r="E8159" s="98"/>
      <c r="F8159" s="98"/>
    </row>
    <row r="8160" ht="11.25" customHeight="1">
      <c r="A8160" s="95" t="s">
        <v>16476</v>
      </c>
      <c r="B8160" s="96" t="s">
        <v>16477</v>
      </c>
      <c r="C8160" s="95" t="s">
        <v>282</v>
      </c>
      <c r="D8160" s="97">
        <f>VLOOKUP(A8160,emop0321!D:E,2,0)</f>
        <v>29.41</v>
      </c>
      <c r="E8160" s="98"/>
      <c r="F8160" s="98"/>
    </row>
    <row r="8161" ht="11.25" customHeight="1">
      <c r="A8161" s="95" t="s">
        <v>16478</v>
      </c>
      <c r="B8161" s="96" t="s">
        <v>16479</v>
      </c>
      <c r="C8161" s="95" t="s">
        <v>282</v>
      </c>
      <c r="D8161" s="97">
        <f>VLOOKUP(A8161,emop0321!D:E,2,0)</f>
        <v>36.02</v>
      </c>
      <c r="E8161" s="98"/>
      <c r="F8161" s="98"/>
    </row>
    <row r="8162" ht="11.25" customHeight="1">
      <c r="A8162" s="95" t="s">
        <v>16480</v>
      </c>
      <c r="B8162" s="96" t="s">
        <v>16481</v>
      </c>
      <c r="C8162" s="95" t="s">
        <v>282</v>
      </c>
      <c r="D8162" s="97">
        <f>VLOOKUP(A8162,emop0321!D:E,2,0)</f>
        <v>35.23</v>
      </c>
      <c r="E8162" s="98"/>
      <c r="F8162" s="98"/>
    </row>
    <row r="8163" ht="11.25" customHeight="1">
      <c r="A8163" s="95" t="s">
        <v>16482</v>
      </c>
      <c r="B8163" s="96" t="s">
        <v>16483</v>
      </c>
      <c r="C8163" s="95" t="s">
        <v>282</v>
      </c>
      <c r="D8163" s="97">
        <f>VLOOKUP(A8163,emop0321!D:E,2,0)</f>
        <v>32.13</v>
      </c>
      <c r="E8163" s="98"/>
      <c r="F8163" s="98"/>
    </row>
    <row r="8164" ht="11.25" customHeight="1">
      <c r="A8164" s="95" t="s">
        <v>16484</v>
      </c>
      <c r="B8164" s="96" t="s">
        <v>16485</v>
      </c>
      <c r="C8164" s="95" t="s">
        <v>282</v>
      </c>
      <c r="D8164" s="97">
        <f>VLOOKUP(A8164,emop0321!D:E,2,0)</f>
        <v>58.61</v>
      </c>
      <c r="E8164" s="98"/>
      <c r="F8164" s="98"/>
    </row>
    <row r="8165" ht="11.25" customHeight="1">
      <c r="A8165" s="95" t="s">
        <v>16486</v>
      </c>
      <c r="B8165" s="96" t="s">
        <v>16487</v>
      </c>
      <c r="C8165" s="95" t="s">
        <v>282</v>
      </c>
      <c r="D8165" s="97">
        <f>VLOOKUP(A8165,emop0321!D:E,2,0)</f>
        <v>58.61</v>
      </c>
      <c r="E8165" s="98"/>
      <c r="F8165" s="98"/>
    </row>
    <row r="8166" ht="11.25" customHeight="1">
      <c r="A8166" s="95" t="s">
        <v>16488</v>
      </c>
      <c r="B8166" s="96" t="s">
        <v>16489</v>
      </c>
      <c r="C8166" s="95" t="s">
        <v>282</v>
      </c>
      <c r="D8166" s="97">
        <f>VLOOKUP(A8166,emop0321!D:E,2,0)</f>
        <v>56.89</v>
      </c>
      <c r="E8166" s="98"/>
      <c r="F8166" s="98"/>
    </row>
    <row r="8167" ht="11.25" customHeight="1">
      <c r="A8167" s="95" t="s">
        <v>16490</v>
      </c>
      <c r="B8167" s="96" t="s">
        <v>16491</v>
      </c>
      <c r="C8167" s="95" t="s">
        <v>282</v>
      </c>
      <c r="D8167" s="97">
        <f>VLOOKUP(A8167,emop0321!D:E,2,0)</f>
        <v>37.2</v>
      </c>
      <c r="E8167" s="98"/>
      <c r="F8167" s="98"/>
    </row>
    <row r="8168" ht="11.25" customHeight="1">
      <c r="A8168" s="95" t="s">
        <v>16492</v>
      </c>
      <c r="B8168" s="96" t="s">
        <v>16493</v>
      </c>
      <c r="C8168" s="95" t="s">
        <v>282</v>
      </c>
      <c r="D8168" s="97">
        <f>VLOOKUP(A8168,emop0321!D:E,2,0)</f>
        <v>69.95</v>
      </c>
      <c r="E8168" s="98"/>
      <c r="F8168" s="98"/>
    </row>
    <row r="8169" ht="11.25" customHeight="1">
      <c r="A8169" s="95" t="s">
        <v>16494</v>
      </c>
      <c r="B8169" s="96" t="s">
        <v>16495</v>
      </c>
      <c r="C8169" s="95" t="s">
        <v>282</v>
      </c>
      <c r="D8169" s="97">
        <f>VLOOKUP(A8169,emop0321!D:E,2,0)</f>
        <v>69.95</v>
      </c>
      <c r="E8169" s="98"/>
      <c r="F8169" s="98"/>
    </row>
    <row r="8170" ht="11.25" customHeight="1">
      <c r="A8170" s="95" t="s">
        <v>16496</v>
      </c>
      <c r="B8170" s="96" t="s">
        <v>16497</v>
      </c>
      <c r="C8170" s="95" t="s">
        <v>282</v>
      </c>
      <c r="D8170" s="97">
        <f>VLOOKUP(A8170,emop0321!D:E,2,0)</f>
        <v>80.38</v>
      </c>
      <c r="E8170" s="98"/>
      <c r="F8170" s="98"/>
    </row>
    <row r="8171" ht="11.25" customHeight="1">
      <c r="A8171" s="95" t="s">
        <v>16498</v>
      </c>
      <c r="B8171" s="96" t="s">
        <v>16499</v>
      </c>
      <c r="C8171" s="95" t="s">
        <v>282</v>
      </c>
      <c r="D8171" s="97">
        <f>VLOOKUP(A8171,emop0321!D:E,2,0)</f>
        <v>67.77</v>
      </c>
      <c r="E8171" s="98"/>
      <c r="F8171" s="98"/>
    </row>
    <row r="8172" ht="11.25" customHeight="1">
      <c r="A8172" s="95" t="s">
        <v>16500</v>
      </c>
      <c r="B8172" s="96" t="s">
        <v>16501</v>
      </c>
      <c r="C8172" s="95" t="s">
        <v>282</v>
      </c>
      <c r="D8172" s="97">
        <f>VLOOKUP(A8172,emop0321!D:E,2,0)</f>
        <v>57.82</v>
      </c>
      <c r="E8172" s="98"/>
      <c r="F8172" s="98"/>
    </row>
    <row r="8173" ht="11.25" customHeight="1">
      <c r="A8173" s="95" t="s">
        <v>16502</v>
      </c>
      <c r="B8173" s="96" t="s">
        <v>16503</v>
      </c>
      <c r="C8173" s="95" t="s">
        <v>282</v>
      </c>
      <c r="D8173" s="97">
        <f>VLOOKUP(A8173,emop0321!D:E,2,0)</f>
        <v>31.65</v>
      </c>
      <c r="E8173" s="98"/>
      <c r="F8173" s="98"/>
    </row>
    <row r="8174" ht="11.25" customHeight="1">
      <c r="A8174" s="95" t="s">
        <v>16504</v>
      </c>
      <c r="B8174" s="96" t="s">
        <v>16505</v>
      </c>
      <c r="C8174" s="95" t="s">
        <v>282</v>
      </c>
      <c r="D8174" s="97">
        <f>VLOOKUP(A8174,emop0321!D:E,2,0)</f>
        <v>35.31</v>
      </c>
      <c r="E8174" s="98"/>
      <c r="F8174" s="98"/>
    </row>
    <row r="8175" ht="11.25" customHeight="1">
      <c r="A8175" s="95" t="s">
        <v>16506</v>
      </c>
      <c r="B8175" s="96" t="s">
        <v>16507</v>
      </c>
      <c r="C8175" s="95" t="s">
        <v>282</v>
      </c>
      <c r="D8175" s="97">
        <f>VLOOKUP(A8175,emop0321!D:E,2,0)</f>
        <v>41.78</v>
      </c>
      <c r="E8175" s="98"/>
      <c r="F8175" s="98"/>
    </row>
    <row r="8176" ht="11.25" customHeight="1">
      <c r="A8176" s="95" t="s">
        <v>16508</v>
      </c>
      <c r="B8176" s="96" t="s">
        <v>16509</v>
      </c>
      <c r="C8176" s="95" t="s">
        <v>282</v>
      </c>
      <c r="D8176" s="97">
        <f>VLOOKUP(A8176,emop0321!D:E,2,0)</f>
        <v>45.88</v>
      </c>
      <c r="E8176" s="98"/>
      <c r="F8176" s="98"/>
    </row>
    <row r="8177" ht="11.25" customHeight="1">
      <c r="A8177" s="95" t="s">
        <v>16510</v>
      </c>
      <c r="B8177" s="96" t="s">
        <v>16511</v>
      </c>
      <c r="C8177" s="95" t="s">
        <v>282</v>
      </c>
      <c r="D8177" s="97">
        <f>VLOOKUP(A8177,emop0321!D:E,2,0)</f>
        <v>64.55</v>
      </c>
      <c r="E8177" s="98"/>
      <c r="F8177" s="98"/>
    </row>
    <row r="8178" ht="11.25" customHeight="1">
      <c r="A8178" s="95" t="s">
        <v>16512</v>
      </c>
      <c r="B8178" s="96" t="s">
        <v>16513</v>
      </c>
      <c r="C8178" s="95" t="s">
        <v>282</v>
      </c>
      <c r="D8178" s="97">
        <f>VLOOKUP(A8178,emop0321!D:E,2,0)</f>
        <v>79.82</v>
      </c>
      <c r="E8178" s="98"/>
      <c r="F8178" s="98"/>
    </row>
    <row r="8179" ht="11.25" customHeight="1">
      <c r="A8179" s="95" t="s">
        <v>16514</v>
      </c>
      <c r="B8179" s="96" t="s">
        <v>16515</v>
      </c>
      <c r="C8179" s="95" t="s">
        <v>282</v>
      </c>
      <c r="D8179" s="97">
        <f>VLOOKUP(A8179,emop0321!D:E,2,0)</f>
        <v>44.79</v>
      </c>
      <c r="E8179" s="98"/>
      <c r="F8179" s="98"/>
    </row>
    <row r="8180" ht="11.25" customHeight="1">
      <c r="A8180" s="95" t="s">
        <v>16516</v>
      </c>
      <c r="B8180" s="96" t="s">
        <v>16517</v>
      </c>
      <c r="C8180" s="95" t="s">
        <v>282</v>
      </c>
      <c r="D8180" s="97">
        <f>VLOOKUP(A8180,emop0321!D:E,2,0)</f>
        <v>45.84</v>
      </c>
      <c r="E8180" s="98"/>
      <c r="F8180" s="98"/>
    </row>
    <row r="8181" ht="11.25" customHeight="1">
      <c r="A8181" s="95" t="s">
        <v>16518</v>
      </c>
      <c r="B8181" s="96" t="s">
        <v>16519</v>
      </c>
      <c r="C8181" s="95" t="s">
        <v>282</v>
      </c>
      <c r="D8181" s="97">
        <f>VLOOKUP(A8181,emop0321!D:E,2,0)</f>
        <v>56.49</v>
      </c>
      <c r="E8181" s="98"/>
      <c r="F8181" s="98"/>
    </row>
    <row r="8182" ht="11.25" customHeight="1">
      <c r="A8182" s="95" t="s">
        <v>16520</v>
      </c>
      <c r="B8182" s="96" t="s">
        <v>16521</v>
      </c>
      <c r="C8182" s="95" t="s">
        <v>282</v>
      </c>
      <c r="D8182" s="97">
        <f>VLOOKUP(A8182,emop0321!D:E,2,0)</f>
        <v>71.25</v>
      </c>
      <c r="E8182" s="98"/>
      <c r="F8182" s="98"/>
    </row>
    <row r="8183" ht="11.25" customHeight="1">
      <c r="A8183" s="95" t="s">
        <v>16522</v>
      </c>
      <c r="B8183" s="96" t="s">
        <v>16523</v>
      </c>
      <c r="C8183" s="95" t="s">
        <v>282</v>
      </c>
      <c r="D8183" s="97">
        <f>VLOOKUP(A8183,emop0321!D:E,2,0)</f>
        <v>78.69</v>
      </c>
      <c r="E8183" s="98"/>
      <c r="F8183" s="98"/>
    </row>
    <row r="8184" ht="11.25" customHeight="1">
      <c r="A8184" s="95" t="s">
        <v>16524</v>
      </c>
      <c r="B8184" s="96" t="s">
        <v>16525</v>
      </c>
      <c r="C8184" s="95" t="s">
        <v>282</v>
      </c>
      <c r="D8184" s="97">
        <f>VLOOKUP(A8184,emop0321!D:E,2,0)</f>
        <v>40.24</v>
      </c>
      <c r="E8184" s="98"/>
      <c r="F8184" s="98"/>
    </row>
    <row r="8185" ht="11.25" customHeight="1">
      <c r="A8185" s="95" t="s">
        <v>16526</v>
      </c>
      <c r="B8185" s="96" t="s">
        <v>16527</v>
      </c>
      <c r="C8185" s="95" t="s">
        <v>282</v>
      </c>
      <c r="D8185" s="97">
        <f>VLOOKUP(A8185,emop0321!D:E,2,0)</f>
        <v>47.7</v>
      </c>
      <c r="E8185" s="98"/>
      <c r="F8185" s="98"/>
    </row>
    <row r="8186" ht="11.25" customHeight="1">
      <c r="A8186" s="95" t="s">
        <v>16528</v>
      </c>
      <c r="B8186" s="96" t="s">
        <v>16529</v>
      </c>
      <c r="C8186" s="95" t="s">
        <v>282</v>
      </c>
      <c r="D8186" s="97">
        <f>VLOOKUP(A8186,emop0321!D:E,2,0)</f>
        <v>52.18</v>
      </c>
      <c r="E8186" s="98"/>
      <c r="F8186" s="98"/>
    </row>
    <row r="8187" ht="11.25" customHeight="1">
      <c r="A8187" s="95" t="s">
        <v>16530</v>
      </c>
      <c r="B8187" s="96" t="s">
        <v>16531</v>
      </c>
      <c r="C8187" s="95" t="s">
        <v>282</v>
      </c>
      <c r="D8187" s="97">
        <f>VLOOKUP(A8187,emop0321!D:E,2,0)</f>
        <v>59.42</v>
      </c>
      <c r="E8187" s="98"/>
      <c r="F8187" s="98"/>
    </row>
    <row r="8188" ht="11.25" customHeight="1">
      <c r="A8188" s="95" t="s">
        <v>16532</v>
      </c>
      <c r="B8188" s="96" t="s">
        <v>16533</v>
      </c>
      <c r="C8188" s="95" t="s">
        <v>282</v>
      </c>
      <c r="D8188" s="97">
        <f>VLOOKUP(A8188,emop0321!D:E,2,0)</f>
        <v>79.82</v>
      </c>
      <c r="E8188" s="98"/>
      <c r="F8188" s="98"/>
    </row>
    <row r="8189" ht="11.25" customHeight="1">
      <c r="A8189" s="95" t="s">
        <v>16534</v>
      </c>
      <c r="B8189" s="96" t="s">
        <v>16535</v>
      </c>
      <c r="C8189" s="95" t="s">
        <v>282</v>
      </c>
      <c r="D8189" s="97">
        <f>VLOOKUP(A8189,emop0321!D:E,2,0)</f>
        <v>35.73</v>
      </c>
      <c r="E8189" s="98"/>
      <c r="F8189" s="98"/>
    </row>
    <row r="8190" ht="11.25" customHeight="1">
      <c r="A8190" s="95" t="s">
        <v>16536</v>
      </c>
      <c r="B8190" s="96" t="s">
        <v>16537</v>
      </c>
      <c r="C8190" s="95" t="s">
        <v>282</v>
      </c>
      <c r="D8190" s="97">
        <f>VLOOKUP(A8190,emop0321!D:E,2,0)</f>
        <v>42.72</v>
      </c>
      <c r="E8190" s="98"/>
      <c r="F8190" s="98"/>
    </row>
    <row r="8191" ht="11.25" customHeight="1">
      <c r="A8191" s="95" t="s">
        <v>16538</v>
      </c>
      <c r="B8191" s="96" t="s">
        <v>16539</v>
      </c>
      <c r="C8191" s="95" t="s">
        <v>282</v>
      </c>
      <c r="D8191" s="97">
        <f>VLOOKUP(A8191,emop0321!D:E,2,0)</f>
        <v>52.21</v>
      </c>
      <c r="E8191" s="98"/>
      <c r="F8191" s="98"/>
    </row>
    <row r="8192" ht="11.25" customHeight="1">
      <c r="A8192" s="95" t="s">
        <v>16540</v>
      </c>
      <c r="B8192" s="96" t="s">
        <v>16541</v>
      </c>
      <c r="C8192" s="95" t="s">
        <v>282</v>
      </c>
      <c r="D8192" s="97">
        <f>VLOOKUP(A8192,emop0321!D:E,2,0)</f>
        <v>57.82</v>
      </c>
      <c r="E8192" s="98"/>
      <c r="F8192" s="98"/>
    </row>
    <row r="8193" ht="11.25" customHeight="1">
      <c r="A8193" s="95" t="s">
        <v>16542</v>
      </c>
      <c r="B8193" s="96" t="s">
        <v>16543</v>
      </c>
      <c r="C8193" s="95" t="s">
        <v>282</v>
      </c>
      <c r="D8193" s="97">
        <f>VLOOKUP(A8193,emop0321!D:E,2,0)</f>
        <v>72.38</v>
      </c>
      <c r="E8193" s="98"/>
      <c r="F8193" s="98"/>
    </row>
    <row r="8194" ht="11.25" customHeight="1">
      <c r="A8194" s="95" t="s">
        <v>16544</v>
      </c>
      <c r="B8194" s="96" t="s">
        <v>16545</v>
      </c>
      <c r="C8194" s="95" t="s">
        <v>282</v>
      </c>
      <c r="D8194" s="97">
        <f>VLOOKUP(A8194,emop0321!D:E,2,0)</f>
        <v>81.34</v>
      </c>
      <c r="E8194" s="98"/>
      <c r="F8194" s="98"/>
    </row>
    <row r="8195" ht="11.25" customHeight="1">
      <c r="A8195" s="95" t="s">
        <v>16546</v>
      </c>
      <c r="B8195" s="96" t="s">
        <v>16547</v>
      </c>
      <c r="C8195" s="95" t="s">
        <v>282</v>
      </c>
      <c r="D8195" s="97">
        <f>VLOOKUP(A8195,emop0321!D:E,2,0)</f>
        <v>51.74</v>
      </c>
      <c r="E8195" s="98"/>
      <c r="F8195" s="98"/>
    </row>
    <row r="8196" ht="11.25" customHeight="1">
      <c r="A8196" s="95" t="s">
        <v>16548</v>
      </c>
      <c r="B8196" s="96" t="s">
        <v>16549</v>
      </c>
      <c r="C8196" s="95" t="s">
        <v>282</v>
      </c>
      <c r="D8196" s="97">
        <f>VLOOKUP(A8196,emop0321!D:E,2,0)</f>
        <v>63.67</v>
      </c>
      <c r="E8196" s="98"/>
      <c r="F8196" s="98"/>
    </row>
    <row r="8197" ht="11.25" customHeight="1">
      <c r="A8197" s="95" t="s">
        <v>16550</v>
      </c>
      <c r="B8197" s="96" t="s">
        <v>16551</v>
      </c>
      <c r="C8197" s="95" t="s">
        <v>282</v>
      </c>
      <c r="D8197" s="97">
        <f>VLOOKUP(A8197,emop0321!D:E,2,0)</f>
        <v>59.32</v>
      </c>
      <c r="E8197" s="98"/>
      <c r="F8197" s="98"/>
    </row>
    <row r="8198" ht="11.25" customHeight="1">
      <c r="A8198" s="95" t="s">
        <v>16552</v>
      </c>
      <c r="B8198" s="96" t="s">
        <v>16553</v>
      </c>
      <c r="C8198" s="95" t="s">
        <v>282</v>
      </c>
      <c r="D8198" s="97">
        <f>VLOOKUP(A8198,emop0321!D:E,2,0)</f>
        <v>74.91</v>
      </c>
      <c r="E8198" s="98"/>
      <c r="F8198" s="98"/>
    </row>
    <row r="8199" ht="11.25" customHeight="1">
      <c r="A8199" s="95" t="s">
        <v>16554</v>
      </c>
      <c r="B8199" s="96" t="s">
        <v>16555</v>
      </c>
      <c r="C8199" s="95" t="s">
        <v>282</v>
      </c>
      <c r="D8199" s="97">
        <f>VLOOKUP(A8199,emop0321!D:E,2,0)</f>
        <v>84.11</v>
      </c>
      <c r="E8199" s="98"/>
      <c r="F8199" s="98"/>
    </row>
    <row r="8200" ht="11.25" customHeight="1">
      <c r="A8200" s="95" t="s">
        <v>16556</v>
      </c>
      <c r="B8200" s="96" t="s">
        <v>16557</v>
      </c>
      <c r="C8200" s="95" t="s">
        <v>282</v>
      </c>
      <c r="D8200" s="97">
        <f>VLOOKUP(A8200,emop0321!D:E,2,0)</f>
        <v>46.7</v>
      </c>
      <c r="E8200" s="98"/>
      <c r="F8200" s="98"/>
    </row>
    <row r="8201" ht="11.25" customHeight="1">
      <c r="A8201" s="95" t="s">
        <v>16558</v>
      </c>
      <c r="B8201" s="96" t="s">
        <v>16559</v>
      </c>
      <c r="C8201" s="95" t="s">
        <v>282</v>
      </c>
      <c r="D8201" s="97">
        <f>VLOOKUP(A8201,emop0321!D:E,2,0)</f>
        <v>58.85</v>
      </c>
      <c r="E8201" s="98"/>
      <c r="F8201" s="98"/>
    </row>
    <row r="8202" ht="11.25" customHeight="1">
      <c r="A8202" s="95" t="s">
        <v>16560</v>
      </c>
      <c r="B8202" s="96" t="s">
        <v>16561</v>
      </c>
      <c r="C8202" s="95" t="s">
        <v>282</v>
      </c>
      <c r="D8202" s="97">
        <f>VLOOKUP(A8202,emop0321!D:E,2,0)</f>
        <v>67.14</v>
      </c>
      <c r="E8202" s="98"/>
      <c r="F8202" s="98"/>
    </row>
    <row r="8203" ht="11.25" customHeight="1">
      <c r="A8203" s="95" t="s">
        <v>16562</v>
      </c>
      <c r="B8203" s="96" t="s">
        <v>16563</v>
      </c>
      <c r="C8203" s="95" t="s">
        <v>282</v>
      </c>
      <c r="D8203" s="97">
        <f>VLOOKUP(A8203,emop0321!D:E,2,0)</f>
        <v>70.47</v>
      </c>
      <c r="E8203" s="98"/>
      <c r="F8203" s="98"/>
    </row>
    <row r="8204" ht="11.25" customHeight="1">
      <c r="A8204" s="95" t="s">
        <v>16564</v>
      </c>
      <c r="B8204" s="96" t="s">
        <v>16565</v>
      </c>
      <c r="C8204" s="95" t="s">
        <v>282</v>
      </c>
      <c r="D8204" s="97">
        <f>VLOOKUP(A8204,emop0321!D:E,2,0)</f>
        <v>91.34</v>
      </c>
      <c r="E8204" s="98"/>
      <c r="F8204" s="98"/>
    </row>
    <row r="8205" ht="11.25" customHeight="1">
      <c r="A8205" s="95" t="s">
        <v>16566</v>
      </c>
      <c r="B8205" s="96" t="s">
        <v>16567</v>
      </c>
      <c r="C8205" s="95" t="s">
        <v>282</v>
      </c>
      <c r="D8205" s="97">
        <f>VLOOKUP(A8205,emop0321!D:E,2,0)</f>
        <v>8.32</v>
      </c>
      <c r="E8205" s="98"/>
      <c r="F8205" s="98"/>
    </row>
    <row r="8206" ht="11.25" customHeight="1">
      <c r="A8206" s="95" t="s">
        <v>16568</v>
      </c>
      <c r="B8206" s="96" t="s">
        <v>16569</v>
      </c>
      <c r="C8206" s="95" t="s">
        <v>282</v>
      </c>
      <c r="D8206" s="97">
        <f>VLOOKUP(A8206,emop0321!D:E,2,0)</f>
        <v>8.47</v>
      </c>
      <c r="E8206" s="98"/>
      <c r="F8206" s="98"/>
    </row>
    <row r="8207" ht="11.25" customHeight="1">
      <c r="A8207" s="95" t="s">
        <v>16570</v>
      </c>
      <c r="B8207" s="96" t="s">
        <v>16571</v>
      </c>
      <c r="C8207" s="95" t="s">
        <v>282</v>
      </c>
      <c r="D8207" s="97">
        <f>VLOOKUP(A8207,emop0321!D:E,2,0)</f>
        <v>9.01</v>
      </c>
      <c r="E8207" s="98"/>
      <c r="F8207" s="98"/>
    </row>
    <row r="8208" ht="11.25" customHeight="1">
      <c r="A8208" s="95" t="s">
        <v>16572</v>
      </c>
      <c r="B8208" s="96" t="s">
        <v>16573</v>
      </c>
      <c r="C8208" s="95" t="s">
        <v>282</v>
      </c>
      <c r="D8208" s="97">
        <f>VLOOKUP(A8208,emop0321!D:E,2,0)</f>
        <v>9.75</v>
      </c>
      <c r="E8208" s="98"/>
      <c r="F8208" s="98"/>
    </row>
    <row r="8209" ht="11.25" customHeight="1">
      <c r="A8209" s="95" t="s">
        <v>16574</v>
      </c>
      <c r="B8209" s="96" t="s">
        <v>16575</v>
      </c>
      <c r="C8209" s="95" t="s">
        <v>282</v>
      </c>
      <c r="D8209" s="97">
        <f>VLOOKUP(A8209,emop0321!D:E,2,0)</f>
        <v>10.42</v>
      </c>
      <c r="E8209" s="98"/>
      <c r="F8209" s="98"/>
    </row>
    <row r="8210" ht="11.25" customHeight="1">
      <c r="A8210" s="95" t="s">
        <v>16576</v>
      </c>
      <c r="B8210" s="96" t="s">
        <v>16577</v>
      </c>
      <c r="C8210" s="95" t="s">
        <v>282</v>
      </c>
      <c r="D8210" s="97">
        <f>VLOOKUP(A8210,emop0321!D:E,2,0)</f>
        <v>10.89</v>
      </c>
      <c r="E8210" s="98"/>
      <c r="F8210" s="98"/>
    </row>
    <row r="8211" ht="11.25" customHeight="1">
      <c r="A8211" s="95" t="s">
        <v>16578</v>
      </c>
      <c r="B8211" s="96" t="s">
        <v>16579</v>
      </c>
      <c r="C8211" s="95" t="s">
        <v>282</v>
      </c>
      <c r="D8211" s="97">
        <f>VLOOKUP(A8211,emop0321!D:E,2,0)</f>
        <v>9.01</v>
      </c>
      <c r="E8211" s="98"/>
      <c r="F8211" s="98"/>
    </row>
    <row r="8212" ht="11.25" customHeight="1">
      <c r="A8212" s="95" t="s">
        <v>16580</v>
      </c>
      <c r="B8212" s="96" t="s">
        <v>16581</v>
      </c>
      <c r="C8212" s="95" t="s">
        <v>282</v>
      </c>
      <c r="D8212" s="97">
        <f>VLOOKUP(A8212,emop0321!D:E,2,0)</f>
        <v>9.64</v>
      </c>
      <c r="E8212" s="98"/>
      <c r="F8212" s="98"/>
    </row>
    <row r="8213" ht="11.25" customHeight="1">
      <c r="A8213" s="95" t="s">
        <v>16582</v>
      </c>
      <c r="B8213" s="96" t="s">
        <v>16583</v>
      </c>
      <c r="C8213" s="95" t="s">
        <v>282</v>
      </c>
      <c r="D8213" s="97">
        <f>VLOOKUP(A8213,emop0321!D:E,2,0)</f>
        <v>10.03</v>
      </c>
      <c r="E8213" s="98"/>
      <c r="F8213" s="98"/>
    </row>
    <row r="8214" ht="11.25" customHeight="1">
      <c r="A8214" s="95" t="s">
        <v>16584</v>
      </c>
      <c r="B8214" s="96" t="s">
        <v>16585</v>
      </c>
      <c r="C8214" s="95" t="s">
        <v>282</v>
      </c>
      <c r="D8214" s="97">
        <f>VLOOKUP(A8214,emop0321!D:E,2,0)</f>
        <v>11.49</v>
      </c>
      <c r="E8214" s="98"/>
      <c r="F8214" s="98"/>
    </row>
    <row r="8215" ht="11.25" customHeight="1">
      <c r="A8215" s="95" t="s">
        <v>16586</v>
      </c>
      <c r="B8215" s="96" t="s">
        <v>16587</v>
      </c>
      <c r="C8215" s="95" t="s">
        <v>282</v>
      </c>
      <c r="D8215" s="97">
        <f>VLOOKUP(A8215,emop0321!D:E,2,0)</f>
        <v>12.18</v>
      </c>
      <c r="E8215" s="98"/>
      <c r="F8215" s="98"/>
    </row>
    <row r="8216" ht="11.25" customHeight="1">
      <c r="A8216" s="95" t="s">
        <v>16588</v>
      </c>
      <c r="B8216" s="96" t="s">
        <v>16589</v>
      </c>
      <c r="C8216" s="95" t="s">
        <v>282</v>
      </c>
      <c r="D8216" s="97">
        <f>VLOOKUP(A8216,emop0321!D:E,2,0)</f>
        <v>9.59</v>
      </c>
      <c r="E8216" s="98"/>
      <c r="F8216" s="98"/>
    </row>
    <row r="8217" ht="11.25" customHeight="1">
      <c r="A8217" s="95" t="s">
        <v>16590</v>
      </c>
      <c r="B8217" s="96" t="s">
        <v>16591</v>
      </c>
      <c r="C8217" s="95" t="s">
        <v>282</v>
      </c>
      <c r="D8217" s="97">
        <f>VLOOKUP(A8217,emop0321!D:E,2,0)</f>
        <v>9.65</v>
      </c>
      <c r="E8217" s="98"/>
      <c r="F8217" s="98"/>
    </row>
    <row r="8218" ht="11.25" customHeight="1">
      <c r="A8218" s="95" t="s">
        <v>16592</v>
      </c>
      <c r="B8218" s="96" t="s">
        <v>16593</v>
      </c>
      <c r="C8218" s="95" t="s">
        <v>282</v>
      </c>
      <c r="D8218" s="97">
        <f>VLOOKUP(A8218,emop0321!D:E,2,0)</f>
        <v>10.48</v>
      </c>
      <c r="E8218" s="98"/>
      <c r="F8218" s="98"/>
    </row>
    <row r="8219" ht="11.25" customHeight="1">
      <c r="A8219" s="95" t="s">
        <v>16594</v>
      </c>
      <c r="B8219" s="96" t="s">
        <v>16595</v>
      </c>
      <c r="C8219" s="95" t="s">
        <v>282</v>
      </c>
      <c r="D8219" s="97">
        <f>VLOOKUP(A8219,emop0321!D:E,2,0)</f>
        <v>11.81</v>
      </c>
      <c r="E8219" s="98"/>
      <c r="F8219" s="98"/>
    </row>
    <row r="8220" ht="11.25" customHeight="1">
      <c r="A8220" s="95" t="s">
        <v>16596</v>
      </c>
      <c r="B8220" s="96" t="s">
        <v>16597</v>
      </c>
      <c r="C8220" s="95" t="s">
        <v>282</v>
      </c>
      <c r="D8220" s="97">
        <f>VLOOKUP(A8220,emop0321!D:E,2,0)</f>
        <v>13.03</v>
      </c>
      <c r="E8220" s="98"/>
      <c r="F8220" s="98"/>
    </row>
    <row r="8221" ht="11.25" customHeight="1">
      <c r="A8221" s="95" t="s">
        <v>16598</v>
      </c>
      <c r="B8221" s="96" t="s">
        <v>16599</v>
      </c>
      <c r="C8221" s="95" t="s">
        <v>282</v>
      </c>
      <c r="D8221" s="97">
        <f>VLOOKUP(A8221,emop0321!D:E,2,0)</f>
        <v>9.12</v>
      </c>
      <c r="E8221" s="98"/>
      <c r="F8221" s="98"/>
    </row>
    <row r="8222" ht="11.25" customHeight="1">
      <c r="A8222" s="95" t="s">
        <v>16600</v>
      </c>
      <c r="B8222" s="96" t="s">
        <v>16601</v>
      </c>
      <c r="C8222" s="95" t="s">
        <v>282</v>
      </c>
      <c r="D8222" s="97">
        <f>VLOOKUP(A8222,emop0321!D:E,2,0)</f>
        <v>9.48</v>
      </c>
      <c r="E8222" s="98"/>
      <c r="F8222" s="98"/>
    </row>
    <row r="8223" ht="11.25" customHeight="1">
      <c r="A8223" s="95" t="s">
        <v>16602</v>
      </c>
      <c r="B8223" s="96" t="s">
        <v>16603</v>
      </c>
      <c r="C8223" s="95" t="s">
        <v>282</v>
      </c>
      <c r="D8223" s="97">
        <f>VLOOKUP(A8223,emop0321!D:E,2,0)</f>
        <v>10.24</v>
      </c>
      <c r="E8223" s="98"/>
      <c r="F8223" s="98"/>
    </row>
    <row r="8224" ht="11.25" customHeight="1">
      <c r="A8224" s="95" t="s">
        <v>16604</v>
      </c>
      <c r="B8224" s="96" t="s">
        <v>16605</v>
      </c>
      <c r="C8224" s="95" t="s">
        <v>282</v>
      </c>
      <c r="D8224" s="97">
        <f>VLOOKUP(A8224,emop0321!D:E,2,0)</f>
        <v>11.4</v>
      </c>
      <c r="E8224" s="98"/>
      <c r="F8224" s="98"/>
    </row>
    <row r="8225" ht="11.25" customHeight="1">
      <c r="A8225" s="95" t="s">
        <v>16606</v>
      </c>
      <c r="B8225" s="96" t="s">
        <v>16607</v>
      </c>
      <c r="C8225" s="95" t="s">
        <v>282</v>
      </c>
      <c r="D8225" s="97">
        <f>VLOOKUP(A8225,emop0321!D:E,2,0)</f>
        <v>12.43</v>
      </c>
      <c r="E8225" s="98"/>
      <c r="F8225" s="98"/>
    </row>
    <row r="8226" ht="11.25" customHeight="1">
      <c r="A8226" s="95" t="s">
        <v>16608</v>
      </c>
      <c r="B8226" s="96" t="s">
        <v>16609</v>
      </c>
      <c r="C8226" s="95" t="s">
        <v>282</v>
      </c>
      <c r="D8226" s="97">
        <f>VLOOKUP(A8226,emop0321!D:E,2,0)</f>
        <v>13.84</v>
      </c>
      <c r="E8226" s="98"/>
      <c r="F8226" s="98"/>
    </row>
    <row r="8227" ht="11.25" customHeight="1">
      <c r="A8227" s="95" t="s">
        <v>16610</v>
      </c>
      <c r="B8227" s="96" t="s">
        <v>16611</v>
      </c>
      <c r="C8227" s="95" t="s">
        <v>282</v>
      </c>
      <c r="D8227" s="97">
        <f>VLOOKUP(A8227,emop0321!D:E,2,0)</f>
        <v>9.79</v>
      </c>
      <c r="E8227" s="98"/>
      <c r="F8227" s="98"/>
    </row>
    <row r="8228" ht="11.25" customHeight="1">
      <c r="A8228" s="95" t="s">
        <v>16612</v>
      </c>
      <c r="B8228" s="96" t="s">
        <v>16613</v>
      </c>
      <c r="C8228" s="95" t="s">
        <v>282</v>
      </c>
      <c r="D8228" s="97">
        <f>VLOOKUP(A8228,emop0321!D:E,2,0)</f>
        <v>10.64</v>
      </c>
      <c r="E8228" s="98"/>
      <c r="F8228" s="98"/>
    </row>
    <row r="8229" ht="11.25" customHeight="1">
      <c r="A8229" s="95" t="s">
        <v>16614</v>
      </c>
      <c r="B8229" s="96" t="s">
        <v>16615</v>
      </c>
      <c r="C8229" s="95" t="s">
        <v>282</v>
      </c>
      <c r="D8229" s="97">
        <f>VLOOKUP(A8229,emop0321!D:E,2,0)</f>
        <v>11.54</v>
      </c>
      <c r="E8229" s="98"/>
      <c r="F8229" s="98"/>
    </row>
    <row r="8230" ht="11.25" customHeight="1">
      <c r="A8230" s="95" t="s">
        <v>16616</v>
      </c>
      <c r="B8230" s="96" t="s">
        <v>16617</v>
      </c>
      <c r="C8230" s="95" t="s">
        <v>282</v>
      </c>
      <c r="D8230" s="97">
        <f>VLOOKUP(A8230,emop0321!D:E,2,0)</f>
        <v>13.02</v>
      </c>
      <c r="E8230" s="98"/>
      <c r="F8230" s="98"/>
    </row>
    <row r="8231" ht="11.25" customHeight="1">
      <c r="A8231" s="95" t="s">
        <v>16618</v>
      </c>
      <c r="B8231" s="96" t="s">
        <v>16619</v>
      </c>
      <c r="C8231" s="95" t="s">
        <v>282</v>
      </c>
      <c r="D8231" s="97">
        <f>VLOOKUP(A8231,emop0321!D:E,2,0)</f>
        <v>14.71</v>
      </c>
      <c r="E8231" s="98"/>
      <c r="F8231" s="98"/>
    </row>
    <row r="8232" ht="11.25" customHeight="1">
      <c r="A8232" s="95" t="s">
        <v>16620</v>
      </c>
      <c r="B8232" s="96" t="s">
        <v>16621</v>
      </c>
      <c r="C8232" s="95" t="s">
        <v>282</v>
      </c>
      <c r="D8232" s="97">
        <f>VLOOKUP(A8232,emop0321!D:E,2,0)</f>
        <v>11.11</v>
      </c>
      <c r="E8232" s="98"/>
      <c r="F8232" s="98"/>
    </row>
    <row r="8233" ht="11.25" customHeight="1">
      <c r="A8233" s="95" t="s">
        <v>16622</v>
      </c>
      <c r="B8233" s="96" t="s">
        <v>16623</v>
      </c>
      <c r="C8233" s="95" t="s">
        <v>282</v>
      </c>
      <c r="D8233" s="97">
        <f>VLOOKUP(A8233,emop0321!D:E,2,0)</f>
        <v>11.81</v>
      </c>
      <c r="E8233" s="98"/>
      <c r="F8233" s="98"/>
    </row>
    <row r="8234" ht="11.25" customHeight="1">
      <c r="A8234" s="95" t="s">
        <v>16624</v>
      </c>
      <c r="B8234" s="96" t="s">
        <v>16625</v>
      </c>
      <c r="C8234" s="95" t="s">
        <v>282</v>
      </c>
      <c r="D8234" s="97">
        <f>VLOOKUP(A8234,emop0321!D:E,2,0)</f>
        <v>12.5</v>
      </c>
      <c r="E8234" s="98"/>
      <c r="F8234" s="98"/>
    </row>
    <row r="8235" ht="11.25" customHeight="1">
      <c r="A8235" s="95" t="s">
        <v>16626</v>
      </c>
      <c r="B8235" s="96" t="s">
        <v>16627</v>
      </c>
      <c r="C8235" s="95" t="s">
        <v>282</v>
      </c>
      <c r="D8235" s="97">
        <f>VLOOKUP(A8235,emop0321!D:E,2,0)</f>
        <v>14.99</v>
      </c>
      <c r="E8235" s="98"/>
      <c r="F8235" s="98"/>
    </row>
    <row r="8236" ht="11.25" customHeight="1">
      <c r="A8236" s="95" t="s">
        <v>16628</v>
      </c>
      <c r="B8236" s="96" t="s">
        <v>16629</v>
      </c>
      <c r="C8236" s="95" t="s">
        <v>282</v>
      </c>
      <c r="D8236" s="97">
        <f>VLOOKUP(A8236,emop0321!D:E,2,0)</f>
        <v>16.37</v>
      </c>
      <c r="E8236" s="98"/>
      <c r="F8236" s="98"/>
    </row>
    <row r="8237" ht="11.25" customHeight="1">
      <c r="A8237" s="95" t="s">
        <v>16630</v>
      </c>
      <c r="B8237" s="96" t="s">
        <v>16631</v>
      </c>
      <c r="C8237" s="95" t="s">
        <v>282</v>
      </c>
      <c r="D8237" s="97">
        <f>VLOOKUP(A8237,emop0321!D:E,2,0)</f>
        <v>9.24</v>
      </c>
      <c r="E8237" s="98"/>
      <c r="F8237" s="98"/>
    </row>
    <row r="8238" ht="11.25" customHeight="1">
      <c r="A8238" s="95" t="s">
        <v>16632</v>
      </c>
      <c r="B8238" s="96" t="s">
        <v>16633</v>
      </c>
      <c r="C8238" s="95" t="s">
        <v>282</v>
      </c>
      <c r="D8238" s="97">
        <f>VLOOKUP(A8238,emop0321!D:E,2,0)</f>
        <v>10.07</v>
      </c>
      <c r="E8238" s="98"/>
      <c r="F8238" s="98"/>
    </row>
    <row r="8239" ht="11.25" customHeight="1">
      <c r="A8239" s="95" t="s">
        <v>16634</v>
      </c>
      <c r="B8239" s="96" t="s">
        <v>16635</v>
      </c>
      <c r="C8239" s="95" t="s">
        <v>282</v>
      </c>
      <c r="D8239" s="97">
        <f>VLOOKUP(A8239,emop0321!D:E,2,0)</f>
        <v>10.68</v>
      </c>
      <c r="E8239" s="98"/>
      <c r="F8239" s="98"/>
    </row>
    <row r="8240" ht="11.25" customHeight="1">
      <c r="A8240" s="95" t="s">
        <v>16636</v>
      </c>
      <c r="B8240" s="96" t="s">
        <v>16637</v>
      </c>
      <c r="C8240" s="95" t="s">
        <v>282</v>
      </c>
      <c r="D8240" s="97">
        <f>VLOOKUP(A8240,emop0321!D:E,2,0)</f>
        <v>11.36</v>
      </c>
      <c r="E8240" s="98"/>
      <c r="F8240" s="98"/>
    </row>
    <row r="8241" ht="11.25" customHeight="1">
      <c r="A8241" s="95" t="s">
        <v>16638</v>
      </c>
      <c r="B8241" s="96" t="s">
        <v>16639</v>
      </c>
      <c r="C8241" s="95" t="s">
        <v>282</v>
      </c>
      <c r="D8241" s="97">
        <f>VLOOKUP(A8241,emop0321!D:E,2,0)</f>
        <v>12.82</v>
      </c>
      <c r="E8241" s="98"/>
      <c r="F8241" s="98"/>
    </row>
    <row r="8242" ht="11.25" customHeight="1">
      <c r="A8242" s="95" t="s">
        <v>16640</v>
      </c>
      <c r="B8242" s="96" t="s">
        <v>16641</v>
      </c>
      <c r="C8242" s="95" t="s">
        <v>282</v>
      </c>
      <c r="D8242" s="97">
        <f>VLOOKUP(A8242,emop0321!D:E,2,0)</f>
        <v>14.29</v>
      </c>
      <c r="E8242" s="98"/>
      <c r="F8242" s="98"/>
    </row>
    <row r="8243" ht="11.25" customHeight="1">
      <c r="A8243" s="95" t="s">
        <v>16642</v>
      </c>
      <c r="B8243" s="96" t="s">
        <v>16643</v>
      </c>
      <c r="C8243" s="95" t="s">
        <v>282</v>
      </c>
      <c r="D8243" s="97">
        <f>VLOOKUP(A8243,emop0321!D:E,2,0)</f>
        <v>11.69</v>
      </c>
      <c r="E8243" s="98"/>
      <c r="F8243" s="98"/>
    </row>
    <row r="8244" ht="11.25" customHeight="1">
      <c r="A8244" s="95" t="s">
        <v>16644</v>
      </c>
      <c r="B8244" s="96" t="s">
        <v>16645</v>
      </c>
      <c r="C8244" s="95" t="s">
        <v>282</v>
      </c>
      <c r="D8244" s="97">
        <f>VLOOKUP(A8244,emop0321!D:E,2,0)</f>
        <v>12.92</v>
      </c>
      <c r="E8244" s="98"/>
      <c r="F8244" s="98"/>
    </row>
    <row r="8245" ht="11.25" customHeight="1">
      <c r="A8245" s="95" t="s">
        <v>16646</v>
      </c>
      <c r="B8245" s="96" t="s">
        <v>16647</v>
      </c>
      <c r="C8245" s="95" t="s">
        <v>282</v>
      </c>
      <c r="D8245" s="97">
        <f>VLOOKUP(A8245,emop0321!D:E,2,0)</f>
        <v>13.94</v>
      </c>
      <c r="E8245" s="98"/>
      <c r="F8245" s="98"/>
    </row>
    <row r="8246" ht="11.25" customHeight="1">
      <c r="A8246" s="95" t="s">
        <v>16648</v>
      </c>
      <c r="B8246" s="96" t="s">
        <v>16649</v>
      </c>
      <c r="C8246" s="95" t="s">
        <v>282</v>
      </c>
      <c r="D8246" s="97">
        <f>VLOOKUP(A8246,emop0321!D:E,2,0)</f>
        <v>15.8</v>
      </c>
      <c r="E8246" s="98"/>
      <c r="F8246" s="98"/>
    </row>
    <row r="8247" ht="11.25" customHeight="1">
      <c r="A8247" s="95" t="s">
        <v>16650</v>
      </c>
      <c r="B8247" s="96" t="s">
        <v>16651</v>
      </c>
      <c r="C8247" s="95" t="s">
        <v>282</v>
      </c>
      <c r="D8247" s="97">
        <f>VLOOKUP(A8247,emop0321!D:E,2,0)</f>
        <v>17.64</v>
      </c>
      <c r="E8247" s="98"/>
      <c r="F8247" s="98"/>
    </row>
    <row r="8248" ht="11.25" customHeight="1">
      <c r="A8248" s="95" t="s">
        <v>16652</v>
      </c>
      <c r="B8248" s="96" t="s">
        <v>16653</v>
      </c>
      <c r="C8248" s="95" t="s">
        <v>282</v>
      </c>
      <c r="D8248" s="97">
        <f>VLOOKUP(A8248,emop0321!D:E,2,0)</f>
        <v>13.81</v>
      </c>
      <c r="E8248" s="98"/>
      <c r="F8248" s="98"/>
    </row>
    <row r="8249" ht="11.25" customHeight="1">
      <c r="A8249" s="95" t="s">
        <v>16654</v>
      </c>
      <c r="B8249" s="96" t="s">
        <v>16655</v>
      </c>
      <c r="C8249" s="95" t="s">
        <v>282</v>
      </c>
      <c r="D8249" s="97">
        <f>VLOOKUP(A8249,emop0321!D:E,2,0)</f>
        <v>12.58</v>
      </c>
      <c r="E8249" s="98"/>
      <c r="F8249" s="98"/>
    </row>
    <row r="8250" ht="11.25" customHeight="1">
      <c r="A8250" s="95" t="s">
        <v>16656</v>
      </c>
      <c r="B8250" s="96" t="s">
        <v>16657</v>
      </c>
      <c r="C8250" s="95" t="s">
        <v>282</v>
      </c>
      <c r="D8250" s="97">
        <f>VLOOKUP(A8250,emop0321!D:E,2,0)</f>
        <v>14.8</v>
      </c>
      <c r="E8250" s="98"/>
      <c r="F8250" s="98"/>
    </row>
    <row r="8251" ht="11.25" customHeight="1">
      <c r="A8251" s="95" t="s">
        <v>16658</v>
      </c>
      <c r="B8251" s="96" t="s">
        <v>16659</v>
      </c>
      <c r="C8251" s="95" t="s">
        <v>282</v>
      </c>
      <c r="D8251" s="97">
        <f>VLOOKUP(A8251,emop0321!D:E,2,0)</f>
        <v>15.88</v>
      </c>
      <c r="E8251" s="98"/>
      <c r="F8251" s="98"/>
    </row>
    <row r="8252" ht="11.25" customHeight="1">
      <c r="A8252" s="95" t="s">
        <v>16660</v>
      </c>
      <c r="B8252" s="96" t="s">
        <v>16661</v>
      </c>
      <c r="C8252" s="95" t="s">
        <v>282</v>
      </c>
      <c r="D8252" s="97">
        <f>VLOOKUP(A8252,emop0321!D:E,2,0)</f>
        <v>18.97</v>
      </c>
      <c r="E8252" s="98"/>
      <c r="F8252" s="98"/>
    </row>
    <row r="8253" ht="11.25" customHeight="1">
      <c r="A8253" s="95" t="s">
        <v>16662</v>
      </c>
      <c r="B8253" s="96" t="s">
        <v>16663</v>
      </c>
      <c r="C8253" s="95" t="s">
        <v>282</v>
      </c>
      <c r="D8253" s="97">
        <f>VLOOKUP(A8253,emop0321!D:E,2,0)</f>
        <v>9.12</v>
      </c>
      <c r="E8253" s="98"/>
      <c r="F8253" s="98"/>
    </row>
    <row r="8254" ht="11.25" customHeight="1">
      <c r="A8254" s="95" t="s">
        <v>16664</v>
      </c>
      <c r="B8254" s="96" t="s">
        <v>16665</v>
      </c>
      <c r="C8254" s="95" t="s">
        <v>282</v>
      </c>
      <c r="D8254" s="97">
        <f>VLOOKUP(A8254,emop0321!D:E,2,0)</f>
        <v>8.92</v>
      </c>
      <c r="E8254" s="98"/>
      <c r="F8254" s="98"/>
    </row>
    <row r="8255" ht="11.25" customHeight="1">
      <c r="A8255" s="95" t="s">
        <v>16666</v>
      </c>
      <c r="B8255" s="96" t="s">
        <v>16667</v>
      </c>
      <c r="C8255" s="95" t="s">
        <v>282</v>
      </c>
      <c r="D8255" s="97">
        <f>VLOOKUP(A8255,emop0321!D:E,2,0)</f>
        <v>11.5</v>
      </c>
      <c r="E8255" s="98"/>
      <c r="F8255" s="98"/>
    </row>
    <row r="8256" ht="11.25" customHeight="1">
      <c r="A8256" s="95" t="s">
        <v>16668</v>
      </c>
      <c r="B8256" s="96" t="s">
        <v>16669</v>
      </c>
      <c r="C8256" s="95" t="s">
        <v>282</v>
      </c>
      <c r="D8256" s="97">
        <f>VLOOKUP(A8256,emop0321!D:E,2,0)</f>
        <v>12.59</v>
      </c>
      <c r="E8256" s="98"/>
      <c r="F8256" s="98"/>
    </row>
    <row r="8257" ht="11.25" customHeight="1">
      <c r="A8257" s="95" t="s">
        <v>16670</v>
      </c>
      <c r="B8257" s="96" t="s">
        <v>16671</v>
      </c>
      <c r="C8257" s="95" t="s">
        <v>282</v>
      </c>
      <c r="D8257" s="97">
        <f>VLOOKUP(A8257,emop0321!D:E,2,0)</f>
        <v>16.52</v>
      </c>
      <c r="E8257" s="98"/>
      <c r="F8257" s="98"/>
    </row>
    <row r="8258" ht="11.25" customHeight="1">
      <c r="A8258" s="95" t="s">
        <v>16672</v>
      </c>
      <c r="B8258" s="96" t="s">
        <v>16673</v>
      </c>
      <c r="C8258" s="95" t="s">
        <v>282</v>
      </c>
      <c r="D8258" s="97">
        <f>VLOOKUP(A8258,emop0321!D:E,2,0)</f>
        <v>19.3</v>
      </c>
      <c r="E8258" s="98"/>
      <c r="F8258" s="98"/>
    </row>
    <row r="8259" ht="11.25" customHeight="1">
      <c r="A8259" s="95" t="s">
        <v>16674</v>
      </c>
      <c r="B8259" s="96" t="s">
        <v>16675</v>
      </c>
      <c r="C8259" s="95" t="s">
        <v>282</v>
      </c>
      <c r="D8259" s="97">
        <f>VLOOKUP(A8259,emop0321!D:E,2,0)</f>
        <v>10.84</v>
      </c>
      <c r="E8259" s="98"/>
      <c r="F8259" s="98"/>
    </row>
    <row r="8260" ht="11.25" customHeight="1">
      <c r="A8260" s="95" t="s">
        <v>16676</v>
      </c>
      <c r="B8260" s="96" t="s">
        <v>16677</v>
      </c>
      <c r="C8260" s="95" t="s">
        <v>282</v>
      </c>
      <c r="D8260" s="97">
        <f>VLOOKUP(A8260,emop0321!D:E,2,0)</f>
        <v>12.09</v>
      </c>
      <c r="E8260" s="98"/>
      <c r="F8260" s="98"/>
    </row>
    <row r="8261" ht="11.25" customHeight="1">
      <c r="A8261" s="95" t="s">
        <v>16678</v>
      </c>
      <c r="B8261" s="96" t="s">
        <v>16679</v>
      </c>
      <c r="C8261" s="95" t="s">
        <v>282</v>
      </c>
      <c r="D8261" s="97">
        <f>VLOOKUP(A8261,emop0321!D:E,2,0)</f>
        <v>14.51</v>
      </c>
      <c r="E8261" s="98"/>
      <c r="F8261" s="98"/>
    </row>
    <row r="8262" ht="11.25" customHeight="1">
      <c r="A8262" s="95" t="s">
        <v>16680</v>
      </c>
      <c r="B8262" s="96" t="s">
        <v>16681</v>
      </c>
      <c r="C8262" s="95" t="s">
        <v>282</v>
      </c>
      <c r="D8262" s="97">
        <f>VLOOKUP(A8262,emop0321!D:E,2,0)</f>
        <v>17.34</v>
      </c>
      <c r="E8262" s="98"/>
      <c r="F8262" s="98"/>
    </row>
    <row r="8263" ht="11.25" customHeight="1">
      <c r="A8263" s="95" t="s">
        <v>16682</v>
      </c>
      <c r="B8263" s="96" t="s">
        <v>16683</v>
      </c>
      <c r="C8263" s="95" t="s">
        <v>282</v>
      </c>
      <c r="D8263" s="97">
        <f>VLOOKUP(A8263,emop0321!D:E,2,0)</f>
        <v>20.14</v>
      </c>
      <c r="E8263" s="98"/>
      <c r="F8263" s="98"/>
    </row>
    <row r="8264" ht="11.25" customHeight="1">
      <c r="A8264" s="95" t="s">
        <v>16684</v>
      </c>
      <c r="B8264" s="96" t="s">
        <v>16685</v>
      </c>
      <c r="C8264" s="95" t="s">
        <v>282</v>
      </c>
      <c r="D8264" s="97">
        <f>VLOOKUP(A8264,emop0321!D:E,2,0)</f>
        <v>11.26</v>
      </c>
      <c r="E8264" s="98"/>
      <c r="F8264" s="98"/>
    </row>
    <row r="8265" ht="11.25" customHeight="1">
      <c r="A8265" s="95" t="s">
        <v>16686</v>
      </c>
      <c r="B8265" s="96" t="s">
        <v>16687</v>
      </c>
      <c r="C8265" s="95" t="s">
        <v>282</v>
      </c>
      <c r="D8265" s="97">
        <f>VLOOKUP(A8265,emop0321!D:E,2,0)</f>
        <v>13.72</v>
      </c>
      <c r="E8265" s="98"/>
      <c r="F8265" s="98"/>
    </row>
    <row r="8266" ht="11.25" customHeight="1">
      <c r="A8266" s="95" t="s">
        <v>16688</v>
      </c>
      <c r="B8266" s="96" t="s">
        <v>16689</v>
      </c>
      <c r="C8266" s="95" t="s">
        <v>282</v>
      </c>
      <c r="D8266" s="97">
        <f>VLOOKUP(A8266,emop0321!D:E,2,0)</f>
        <v>13.39</v>
      </c>
      <c r="E8266" s="98"/>
      <c r="F8266" s="98"/>
    </row>
    <row r="8267" ht="11.25" customHeight="1">
      <c r="A8267" s="95" t="s">
        <v>16690</v>
      </c>
      <c r="B8267" s="96" t="s">
        <v>16691</v>
      </c>
      <c r="C8267" s="95" t="s">
        <v>282</v>
      </c>
      <c r="D8267" s="97">
        <f>VLOOKUP(A8267,emop0321!D:E,2,0)</f>
        <v>15.68</v>
      </c>
      <c r="E8267" s="98"/>
      <c r="F8267" s="98"/>
    </row>
    <row r="8268" ht="11.25" customHeight="1">
      <c r="A8268" s="95" t="s">
        <v>16692</v>
      </c>
      <c r="B8268" s="96" t="s">
        <v>16693</v>
      </c>
      <c r="C8268" s="95" t="s">
        <v>282</v>
      </c>
      <c r="D8268" s="97">
        <f>VLOOKUP(A8268,emop0321!D:E,2,0)</f>
        <v>20.8</v>
      </c>
      <c r="E8268" s="98"/>
      <c r="F8268" s="98"/>
    </row>
    <row r="8269" ht="11.25" customHeight="1">
      <c r="A8269" s="95" t="s">
        <v>16694</v>
      </c>
      <c r="B8269" s="96" t="s">
        <v>16695</v>
      </c>
      <c r="C8269" s="95" t="s">
        <v>282</v>
      </c>
      <c r="D8269" s="97">
        <f>VLOOKUP(A8269,emop0321!D:E,2,0)</f>
        <v>37.11</v>
      </c>
      <c r="E8269" s="98"/>
      <c r="F8269" s="98"/>
    </row>
    <row r="8270" ht="11.25" customHeight="1">
      <c r="A8270" s="95" t="s">
        <v>16696</v>
      </c>
      <c r="B8270" s="96" t="s">
        <v>16697</v>
      </c>
      <c r="C8270" s="95" t="s">
        <v>282</v>
      </c>
      <c r="D8270" s="97">
        <f>VLOOKUP(A8270,emop0321!D:E,2,0)</f>
        <v>61.1</v>
      </c>
      <c r="E8270" s="98"/>
      <c r="F8270" s="98"/>
    </row>
    <row r="8271" ht="11.25" customHeight="1">
      <c r="A8271" s="95" t="s">
        <v>16698</v>
      </c>
      <c r="B8271" s="96" t="s">
        <v>16699</v>
      </c>
      <c r="C8271" s="95" t="s">
        <v>282</v>
      </c>
      <c r="D8271" s="97">
        <f>VLOOKUP(A8271,emop0321!D:E,2,0)</f>
        <v>7.34</v>
      </c>
      <c r="E8271" s="98"/>
      <c r="F8271" s="98"/>
    </row>
    <row r="8272" ht="11.25" customHeight="1">
      <c r="A8272" s="95" t="s">
        <v>16700</v>
      </c>
      <c r="B8272" s="96" t="s">
        <v>16701</v>
      </c>
      <c r="C8272" s="95" t="s">
        <v>282</v>
      </c>
      <c r="D8272" s="97">
        <f>VLOOKUP(A8272,emop0321!D:E,2,0)</f>
        <v>13.89</v>
      </c>
      <c r="E8272" s="98"/>
      <c r="F8272" s="98"/>
    </row>
    <row r="8273" ht="11.25" customHeight="1">
      <c r="A8273" s="95" t="s">
        <v>16702</v>
      </c>
      <c r="B8273" s="96" t="s">
        <v>16703</v>
      </c>
      <c r="C8273" s="95" t="s">
        <v>282</v>
      </c>
      <c r="D8273" s="97">
        <f>VLOOKUP(A8273,emop0321!D:E,2,0)</f>
        <v>16.3</v>
      </c>
      <c r="E8273" s="98"/>
      <c r="F8273" s="98"/>
    </row>
    <row r="8274" ht="11.25" customHeight="1">
      <c r="A8274" s="95" t="s">
        <v>16704</v>
      </c>
      <c r="B8274" s="96" t="s">
        <v>16705</v>
      </c>
      <c r="C8274" s="95" t="s">
        <v>282</v>
      </c>
      <c r="D8274" s="97">
        <f>VLOOKUP(A8274,emop0321!D:E,2,0)</f>
        <v>14.34</v>
      </c>
      <c r="E8274" s="98"/>
      <c r="F8274" s="98"/>
    </row>
    <row r="8275" ht="11.25" customHeight="1">
      <c r="A8275" s="95" t="s">
        <v>16706</v>
      </c>
      <c r="B8275" s="96" t="s">
        <v>16707</v>
      </c>
      <c r="C8275" s="95" t="s">
        <v>282</v>
      </c>
      <c r="D8275" s="97">
        <f>VLOOKUP(A8275,emop0321!D:E,2,0)</f>
        <v>16.59</v>
      </c>
      <c r="E8275" s="98"/>
      <c r="F8275" s="98"/>
    </row>
    <row r="8276" ht="11.25" customHeight="1">
      <c r="A8276" s="95" t="s">
        <v>16708</v>
      </c>
      <c r="B8276" s="96" t="s">
        <v>16709</v>
      </c>
      <c r="C8276" s="95" t="s">
        <v>282</v>
      </c>
      <c r="D8276" s="97">
        <f>VLOOKUP(A8276,emop0321!D:E,2,0)</f>
        <v>18.65</v>
      </c>
      <c r="E8276" s="98"/>
      <c r="F8276" s="98"/>
    </row>
    <row r="8277" ht="11.25" customHeight="1">
      <c r="A8277" s="95" t="s">
        <v>16710</v>
      </c>
      <c r="B8277" s="96" t="s">
        <v>16711</v>
      </c>
      <c r="C8277" s="95" t="s">
        <v>282</v>
      </c>
      <c r="D8277" s="97">
        <f>VLOOKUP(A8277,emop0321!D:E,2,0)</f>
        <v>10.76</v>
      </c>
      <c r="E8277" s="98"/>
      <c r="F8277" s="98"/>
    </row>
    <row r="8278" ht="11.25" customHeight="1">
      <c r="A8278" s="95" t="s">
        <v>16712</v>
      </c>
      <c r="B8278" s="96" t="s">
        <v>16713</v>
      </c>
      <c r="C8278" s="95" t="s">
        <v>282</v>
      </c>
      <c r="D8278" s="97">
        <f>VLOOKUP(A8278,emop0321!D:E,2,0)</f>
        <v>11.73</v>
      </c>
      <c r="E8278" s="98"/>
      <c r="F8278" s="98"/>
    </row>
    <row r="8279" ht="11.25" customHeight="1">
      <c r="A8279" s="95" t="s">
        <v>16714</v>
      </c>
      <c r="B8279" s="96" t="s">
        <v>16715</v>
      </c>
      <c r="C8279" s="95" t="s">
        <v>282</v>
      </c>
      <c r="D8279" s="97">
        <f>VLOOKUP(A8279,emop0321!D:E,2,0)</f>
        <v>7.65</v>
      </c>
      <c r="E8279" s="98"/>
      <c r="F8279" s="98"/>
    </row>
    <row r="8280" ht="11.25" customHeight="1">
      <c r="A8280" s="95" t="s">
        <v>16716</v>
      </c>
      <c r="B8280" s="96" t="s">
        <v>16717</v>
      </c>
      <c r="C8280" s="95" t="s">
        <v>282</v>
      </c>
      <c r="D8280" s="97">
        <f>VLOOKUP(A8280,emop0321!D:E,2,0)</f>
        <v>9.5</v>
      </c>
      <c r="E8280" s="98"/>
      <c r="F8280" s="98"/>
    </row>
    <row r="8281" ht="11.25" customHeight="1">
      <c r="A8281" s="95" t="s">
        <v>16718</v>
      </c>
      <c r="B8281" s="96" t="s">
        <v>16719</v>
      </c>
      <c r="C8281" s="95" t="s">
        <v>282</v>
      </c>
      <c r="D8281" s="97">
        <f>VLOOKUP(A8281,emop0321!D:E,2,0)</f>
        <v>27.97</v>
      </c>
      <c r="E8281" s="98"/>
      <c r="F8281" s="98"/>
    </row>
    <row r="8282" ht="11.25" customHeight="1">
      <c r="A8282" s="95" t="s">
        <v>16720</v>
      </c>
      <c r="B8282" s="96" t="s">
        <v>16721</v>
      </c>
      <c r="C8282" s="95" t="s">
        <v>282</v>
      </c>
      <c r="D8282" s="97">
        <f>VLOOKUP(A8282,emop0321!D:E,2,0)</f>
        <v>78.01</v>
      </c>
      <c r="E8282" s="98"/>
      <c r="F8282" s="98"/>
    </row>
    <row r="8283" ht="11.25" customHeight="1">
      <c r="A8283" s="95" t="s">
        <v>16722</v>
      </c>
      <c r="B8283" s="96" t="s">
        <v>16723</v>
      </c>
      <c r="C8283" s="95" t="s">
        <v>282</v>
      </c>
      <c r="D8283" s="97">
        <f>VLOOKUP(A8283,emop0321!D:E,2,0)</f>
        <v>7.86</v>
      </c>
      <c r="E8283" s="98"/>
      <c r="F8283" s="98"/>
    </row>
    <row r="8284" ht="11.25" customHeight="1">
      <c r="A8284" s="95" t="s">
        <v>16724</v>
      </c>
      <c r="B8284" s="96" t="s">
        <v>16725</v>
      </c>
      <c r="C8284" s="95" t="s">
        <v>282</v>
      </c>
      <c r="D8284" s="97">
        <f>VLOOKUP(A8284,emop0321!D:E,2,0)</f>
        <v>7.47</v>
      </c>
      <c r="E8284" s="98"/>
      <c r="F8284" s="98"/>
    </row>
    <row r="8285" ht="11.25" customHeight="1">
      <c r="A8285" s="95" t="s">
        <v>16726</v>
      </c>
      <c r="B8285" s="96" t="s">
        <v>16727</v>
      </c>
      <c r="C8285" s="95" t="s">
        <v>282</v>
      </c>
      <c r="D8285" s="97">
        <f>VLOOKUP(A8285,emop0321!D:E,2,0)</f>
        <v>1.75</v>
      </c>
      <c r="E8285" s="98"/>
      <c r="F8285" s="98"/>
    </row>
    <row r="8286" ht="11.25" customHeight="1">
      <c r="A8286" s="95" t="s">
        <v>16728</v>
      </c>
      <c r="B8286" s="96" t="s">
        <v>16729</v>
      </c>
      <c r="C8286" s="95" t="s">
        <v>282</v>
      </c>
      <c r="D8286" s="97">
        <f>VLOOKUP(A8286,emop0321!D:E,2,0)</f>
        <v>11.18</v>
      </c>
      <c r="E8286" s="98"/>
      <c r="F8286" s="98"/>
    </row>
    <row r="8287" ht="11.25" customHeight="1">
      <c r="A8287" s="95" t="s">
        <v>16730</v>
      </c>
      <c r="B8287" s="96" t="s">
        <v>16731</v>
      </c>
      <c r="C8287" s="95" t="s">
        <v>282</v>
      </c>
      <c r="D8287" s="97">
        <f>VLOOKUP(A8287,emop0321!D:E,2,0)</f>
        <v>13.87</v>
      </c>
      <c r="E8287" s="98"/>
      <c r="F8287" s="98"/>
    </row>
    <row r="8288" ht="11.25" customHeight="1">
      <c r="A8288" s="95" t="s">
        <v>16732</v>
      </c>
      <c r="B8288" s="96" t="s">
        <v>16733</v>
      </c>
      <c r="C8288" s="95" t="s">
        <v>282</v>
      </c>
      <c r="D8288" s="97">
        <f>VLOOKUP(A8288,emop0321!D:E,2,0)</f>
        <v>22.66</v>
      </c>
      <c r="E8288" s="98"/>
      <c r="F8288" s="98"/>
    </row>
    <row r="8289" ht="11.25" customHeight="1">
      <c r="A8289" s="95" t="s">
        <v>16734</v>
      </c>
      <c r="B8289" s="96" t="s">
        <v>16735</v>
      </c>
      <c r="C8289" s="95" t="s">
        <v>282</v>
      </c>
      <c r="D8289" s="97">
        <f>VLOOKUP(A8289,emop0321!D:E,2,0)</f>
        <v>24.36</v>
      </c>
      <c r="E8289" s="98"/>
      <c r="F8289" s="98"/>
    </row>
    <row r="8290" ht="11.25" customHeight="1">
      <c r="A8290" s="95" t="s">
        <v>16736</v>
      </c>
      <c r="B8290" s="96" t="s">
        <v>16737</v>
      </c>
      <c r="C8290" s="95" t="s">
        <v>282</v>
      </c>
      <c r="D8290" s="97">
        <f>VLOOKUP(A8290,emop0321!D:E,2,0)</f>
        <v>15.26</v>
      </c>
      <c r="E8290" s="98"/>
      <c r="F8290" s="98"/>
    </row>
    <row r="8291" ht="11.25" customHeight="1">
      <c r="A8291" s="95" t="s">
        <v>16738</v>
      </c>
      <c r="B8291" s="96" t="s">
        <v>16739</v>
      </c>
      <c r="C8291" s="95" t="s">
        <v>282</v>
      </c>
      <c r="D8291" s="97">
        <f>VLOOKUP(A8291,emop0321!D:E,2,0)</f>
        <v>13.77</v>
      </c>
      <c r="E8291" s="98"/>
      <c r="F8291" s="98"/>
    </row>
    <row r="8292" ht="11.25" customHeight="1">
      <c r="A8292" s="95" t="s">
        <v>16740</v>
      </c>
      <c r="B8292" s="96" t="s">
        <v>16741</v>
      </c>
      <c r="C8292" s="95" t="s">
        <v>282</v>
      </c>
      <c r="D8292" s="97">
        <f>VLOOKUP(A8292,emop0321!D:E,2,0)</f>
        <v>4.57</v>
      </c>
      <c r="E8292" s="98"/>
      <c r="F8292" s="98"/>
    </row>
    <row r="8293" ht="11.25" customHeight="1">
      <c r="A8293" s="95" t="s">
        <v>16742</v>
      </c>
      <c r="B8293" s="96" t="s">
        <v>16743</v>
      </c>
      <c r="C8293" s="95" t="s">
        <v>282</v>
      </c>
      <c r="D8293" s="97">
        <f>VLOOKUP(A8293,emop0321!D:E,2,0)</f>
        <v>6.98</v>
      </c>
      <c r="E8293" s="98"/>
      <c r="F8293" s="98"/>
    </row>
    <row r="8294" ht="11.25" customHeight="1">
      <c r="A8294" s="95" t="s">
        <v>16744</v>
      </c>
      <c r="B8294" s="96" t="s">
        <v>16745</v>
      </c>
      <c r="C8294" s="95" t="s">
        <v>282</v>
      </c>
      <c r="D8294" s="97">
        <f>VLOOKUP(A8294,emop0321!D:E,2,0)</f>
        <v>2.99</v>
      </c>
      <c r="E8294" s="98"/>
      <c r="F8294" s="98"/>
    </row>
    <row r="8295" ht="11.25" customHeight="1">
      <c r="A8295" s="95" t="s">
        <v>16746</v>
      </c>
      <c r="B8295" s="96" t="s">
        <v>16747</v>
      </c>
      <c r="C8295" s="95" t="s">
        <v>282</v>
      </c>
      <c r="D8295" s="97">
        <f>VLOOKUP(A8295,emop0321!D:E,2,0)</f>
        <v>8.1</v>
      </c>
      <c r="E8295" s="98"/>
      <c r="F8295" s="98"/>
    </row>
    <row r="8296" ht="11.25" customHeight="1">
      <c r="A8296" s="95" t="s">
        <v>16748</v>
      </c>
      <c r="B8296" s="96" t="s">
        <v>16749</v>
      </c>
      <c r="C8296" s="95" t="s">
        <v>282</v>
      </c>
      <c r="D8296" s="97">
        <f>VLOOKUP(A8296,emop0321!D:E,2,0)</f>
        <v>11.56</v>
      </c>
      <c r="E8296" s="98"/>
      <c r="F8296" s="98"/>
    </row>
    <row r="8297" ht="11.25" customHeight="1">
      <c r="A8297" s="95" t="s">
        <v>16750</v>
      </c>
      <c r="B8297" s="96" t="s">
        <v>16751</v>
      </c>
      <c r="C8297" s="95" t="s">
        <v>282</v>
      </c>
      <c r="D8297" s="97">
        <f>VLOOKUP(A8297,emop0321!D:E,2,0)</f>
        <v>8.08</v>
      </c>
      <c r="E8297" s="98"/>
      <c r="F8297" s="98"/>
    </row>
    <row r="8298" ht="11.25" customHeight="1">
      <c r="A8298" s="95" t="s">
        <v>16752</v>
      </c>
      <c r="B8298" s="96" t="s">
        <v>16753</v>
      </c>
      <c r="C8298" s="95" t="s">
        <v>282</v>
      </c>
      <c r="D8298" s="97">
        <f>VLOOKUP(A8298,emop0321!D:E,2,0)</f>
        <v>16.34</v>
      </c>
      <c r="E8298" s="98"/>
      <c r="F8298" s="98"/>
    </row>
    <row r="8299" ht="11.25" customHeight="1">
      <c r="A8299" s="95" t="s">
        <v>16754</v>
      </c>
      <c r="B8299" s="96" t="s">
        <v>16755</v>
      </c>
      <c r="C8299" s="95" t="s">
        <v>282</v>
      </c>
      <c r="D8299" s="97">
        <f>VLOOKUP(A8299,emop0321!D:E,2,0)</f>
        <v>9.4</v>
      </c>
      <c r="E8299" s="98"/>
      <c r="F8299" s="98"/>
    </row>
    <row r="8300" ht="11.25" customHeight="1">
      <c r="A8300" s="95" t="s">
        <v>16756</v>
      </c>
      <c r="B8300" s="96" t="s">
        <v>16757</v>
      </c>
      <c r="C8300" s="95" t="s">
        <v>282</v>
      </c>
      <c r="D8300" s="97">
        <f>VLOOKUP(A8300,emop0321!D:E,2,0)</f>
        <v>35.39</v>
      </c>
      <c r="E8300" s="98"/>
      <c r="F8300" s="98"/>
    </row>
    <row r="8301" ht="11.25" customHeight="1">
      <c r="A8301" s="95" t="s">
        <v>16758</v>
      </c>
      <c r="B8301" s="96" t="s">
        <v>16759</v>
      </c>
      <c r="C8301" s="95" t="s">
        <v>282</v>
      </c>
      <c r="D8301" s="97">
        <f>VLOOKUP(A8301,emop0321!D:E,2,0)</f>
        <v>19.08</v>
      </c>
      <c r="E8301" s="98"/>
      <c r="F8301" s="98"/>
    </row>
    <row r="8302" ht="11.25" customHeight="1">
      <c r="A8302" s="95" t="s">
        <v>16760</v>
      </c>
      <c r="B8302" s="96" t="s">
        <v>16761</v>
      </c>
      <c r="C8302" s="95" t="s">
        <v>282</v>
      </c>
      <c r="D8302" s="97">
        <f>VLOOKUP(A8302,emop0321!D:E,2,0)</f>
        <v>22.03</v>
      </c>
      <c r="E8302" s="98"/>
      <c r="F8302" s="98"/>
    </row>
    <row r="8303" ht="11.25" customHeight="1">
      <c r="A8303" s="95" t="s">
        <v>16762</v>
      </c>
      <c r="B8303" s="96" t="s">
        <v>16763</v>
      </c>
      <c r="C8303" s="95" t="s">
        <v>282</v>
      </c>
      <c r="D8303" s="97">
        <f>VLOOKUP(A8303,emop0321!D:E,2,0)</f>
        <v>21.92</v>
      </c>
      <c r="E8303" s="98"/>
      <c r="F8303" s="98"/>
    </row>
    <row r="8304" ht="11.25" customHeight="1">
      <c r="A8304" s="95" t="s">
        <v>16764</v>
      </c>
      <c r="B8304" s="96" t="s">
        <v>16765</v>
      </c>
      <c r="C8304" s="95" t="s">
        <v>282</v>
      </c>
      <c r="D8304" s="97">
        <f>VLOOKUP(A8304,emop0321!D:E,2,0)</f>
        <v>14.83</v>
      </c>
      <c r="E8304" s="98"/>
      <c r="F8304" s="98"/>
    </row>
    <row r="8305" ht="11.25" customHeight="1">
      <c r="A8305" s="95" t="s">
        <v>16766</v>
      </c>
      <c r="B8305" s="96" t="s">
        <v>16767</v>
      </c>
      <c r="C8305" s="95" t="s">
        <v>282</v>
      </c>
      <c r="D8305" s="97">
        <f>VLOOKUP(A8305,emop0321!D:E,2,0)</f>
        <v>14.06</v>
      </c>
      <c r="E8305" s="98"/>
      <c r="F8305" s="98"/>
    </row>
    <row r="8306" ht="11.25" customHeight="1">
      <c r="A8306" s="95" t="s">
        <v>16768</v>
      </c>
      <c r="B8306" s="96" t="s">
        <v>16769</v>
      </c>
      <c r="C8306" s="95" t="s">
        <v>282</v>
      </c>
      <c r="D8306" s="97">
        <f>VLOOKUP(A8306,emop0321!D:E,2,0)</f>
        <v>16.98</v>
      </c>
      <c r="E8306" s="98"/>
      <c r="F8306" s="98"/>
    </row>
    <row r="8307" ht="11.25" customHeight="1">
      <c r="A8307" s="95" t="s">
        <v>16770</v>
      </c>
      <c r="B8307" s="96" t="s">
        <v>16771</v>
      </c>
      <c r="C8307" s="95" t="s">
        <v>282</v>
      </c>
      <c r="D8307" s="97">
        <f>VLOOKUP(A8307,emop0321!D:E,2,0)</f>
        <v>18.41</v>
      </c>
      <c r="E8307" s="98"/>
      <c r="F8307" s="98"/>
    </row>
    <row r="8308" ht="11.25" customHeight="1">
      <c r="A8308" s="95" t="s">
        <v>16772</v>
      </c>
      <c r="B8308" s="96" t="s">
        <v>16773</v>
      </c>
      <c r="C8308" s="95" t="s">
        <v>282</v>
      </c>
      <c r="D8308" s="97">
        <f>VLOOKUP(A8308,emop0321!D:E,2,0)</f>
        <v>35.32</v>
      </c>
      <c r="E8308" s="98"/>
      <c r="F8308" s="98"/>
    </row>
    <row r="8309" ht="11.25" customHeight="1">
      <c r="A8309" s="95" t="s">
        <v>16774</v>
      </c>
      <c r="B8309" s="96" t="s">
        <v>16775</v>
      </c>
      <c r="C8309" s="95" t="s">
        <v>282</v>
      </c>
      <c r="D8309" s="97">
        <f>VLOOKUP(A8309,emop0321!D:E,2,0)</f>
        <v>55.64</v>
      </c>
      <c r="E8309" s="98"/>
      <c r="F8309" s="98"/>
    </row>
    <row r="8310" ht="11.25" customHeight="1">
      <c r="A8310" s="95" t="s">
        <v>16776</v>
      </c>
      <c r="B8310" s="96" t="s">
        <v>16777</v>
      </c>
      <c r="C8310" s="95" t="s">
        <v>282</v>
      </c>
      <c r="D8310" s="97">
        <f>VLOOKUP(A8310,emop0321!D:E,2,0)</f>
        <v>19.16</v>
      </c>
      <c r="E8310" s="98"/>
      <c r="F8310" s="98"/>
    </row>
    <row r="8311" ht="11.25" customHeight="1">
      <c r="A8311" s="95" t="s">
        <v>16778</v>
      </c>
      <c r="B8311" s="96" t="s">
        <v>16779</v>
      </c>
      <c r="C8311" s="95" t="s">
        <v>282</v>
      </c>
      <c r="D8311" s="97">
        <f>VLOOKUP(A8311,emop0321!D:E,2,0)</f>
        <v>34.04</v>
      </c>
      <c r="E8311" s="98"/>
      <c r="F8311" s="98"/>
    </row>
    <row r="8312" ht="11.25" customHeight="1">
      <c r="A8312" s="95" t="s">
        <v>16780</v>
      </c>
      <c r="B8312" s="96" t="s">
        <v>16781</v>
      </c>
      <c r="C8312" s="95" t="s">
        <v>282</v>
      </c>
      <c r="D8312" s="97">
        <f>VLOOKUP(A8312,emop0321!D:E,2,0)</f>
        <v>44.64</v>
      </c>
      <c r="E8312" s="98"/>
      <c r="F8312" s="98"/>
    </row>
    <row r="8313" ht="11.25" customHeight="1">
      <c r="A8313" s="95" t="s">
        <v>16782</v>
      </c>
      <c r="B8313" s="96" t="s">
        <v>16783</v>
      </c>
      <c r="C8313" s="95" t="s">
        <v>282</v>
      </c>
      <c r="D8313" s="97">
        <f>VLOOKUP(A8313,emop0321!D:E,2,0)</f>
        <v>25.18</v>
      </c>
      <c r="E8313" s="98"/>
      <c r="F8313" s="98"/>
    </row>
    <row r="8314" ht="11.25" customHeight="1">
      <c r="A8314" s="95" t="s">
        <v>16784</v>
      </c>
      <c r="B8314" s="96" t="s">
        <v>16785</v>
      </c>
      <c r="C8314" s="95" t="s">
        <v>282</v>
      </c>
      <c r="D8314" s="97">
        <f>VLOOKUP(A8314,emop0321!D:E,2,0)</f>
        <v>22.86</v>
      </c>
      <c r="E8314" s="98"/>
      <c r="F8314" s="98"/>
    </row>
    <row r="8315" ht="11.25" customHeight="1">
      <c r="A8315" s="95" t="s">
        <v>16786</v>
      </c>
      <c r="B8315" s="96" t="s">
        <v>16787</v>
      </c>
      <c r="C8315" s="95" t="s">
        <v>282</v>
      </c>
      <c r="D8315" s="97">
        <f>VLOOKUP(A8315,emop0321!D:E,2,0)</f>
        <v>25.86</v>
      </c>
      <c r="E8315" s="98"/>
      <c r="F8315" s="98"/>
    </row>
    <row r="8316" ht="11.25" customHeight="1">
      <c r="A8316" s="95" t="s">
        <v>16788</v>
      </c>
      <c r="B8316" s="96" t="s">
        <v>16789</v>
      </c>
      <c r="C8316" s="95" t="s">
        <v>282</v>
      </c>
      <c r="D8316" s="97">
        <f>VLOOKUP(A8316,emop0321!D:E,2,0)</f>
        <v>30.46</v>
      </c>
      <c r="E8316" s="98"/>
      <c r="F8316" s="98"/>
    </row>
    <row r="8317" ht="11.25" customHeight="1">
      <c r="A8317" s="95" t="s">
        <v>16790</v>
      </c>
      <c r="B8317" s="96" t="s">
        <v>16791</v>
      </c>
      <c r="C8317" s="95" t="s">
        <v>282</v>
      </c>
      <c r="D8317" s="97">
        <f>VLOOKUP(A8317,emop0321!D:E,2,0)</f>
        <v>41.78</v>
      </c>
      <c r="E8317" s="98"/>
      <c r="F8317" s="98"/>
    </row>
    <row r="8318" ht="11.25" customHeight="1">
      <c r="A8318" s="95" t="s">
        <v>16792</v>
      </c>
      <c r="B8318" s="96" t="s">
        <v>16793</v>
      </c>
      <c r="C8318" s="95" t="s">
        <v>282</v>
      </c>
      <c r="D8318" s="97">
        <f>VLOOKUP(A8318,emop0321!D:E,2,0)</f>
        <v>57.32</v>
      </c>
      <c r="E8318" s="98"/>
      <c r="F8318" s="98"/>
    </row>
    <row r="8319" ht="11.25" customHeight="1">
      <c r="A8319" s="95" t="s">
        <v>16794</v>
      </c>
      <c r="B8319" s="96" t="s">
        <v>16795</v>
      </c>
      <c r="C8319" s="95" t="s">
        <v>282</v>
      </c>
      <c r="D8319" s="97">
        <f>VLOOKUP(A8319,emop0321!D:E,2,0)</f>
        <v>63.5</v>
      </c>
      <c r="E8319" s="98"/>
      <c r="F8319" s="98"/>
    </row>
    <row r="8320" ht="11.25" customHeight="1">
      <c r="A8320" s="95" t="s">
        <v>16796</v>
      </c>
      <c r="B8320" s="96" t="s">
        <v>16797</v>
      </c>
      <c r="C8320" s="95" t="s">
        <v>282</v>
      </c>
      <c r="D8320" s="97">
        <f>VLOOKUP(A8320,emop0321!D:E,2,0)</f>
        <v>300.5</v>
      </c>
      <c r="E8320" s="98"/>
      <c r="F8320" s="98"/>
    </row>
    <row r="8321" ht="11.25" customHeight="1">
      <c r="A8321" s="95" t="s">
        <v>16798</v>
      </c>
      <c r="B8321" s="96" t="s">
        <v>16799</v>
      </c>
      <c r="C8321" s="95" t="s">
        <v>282</v>
      </c>
      <c r="D8321" s="97">
        <f>VLOOKUP(A8321,emop0321!D:E,2,0)</f>
        <v>6.1</v>
      </c>
      <c r="E8321" s="98"/>
      <c r="F8321" s="98"/>
    </row>
    <row r="8322" ht="11.25" customHeight="1">
      <c r="A8322" s="95" t="s">
        <v>16800</v>
      </c>
      <c r="B8322" s="96" t="s">
        <v>16801</v>
      </c>
      <c r="C8322" s="95" t="s">
        <v>282</v>
      </c>
      <c r="D8322" s="97">
        <f>VLOOKUP(A8322,emop0321!D:E,2,0)</f>
        <v>8.16</v>
      </c>
      <c r="E8322" s="98"/>
      <c r="F8322" s="98"/>
    </row>
    <row r="8323" ht="11.25" customHeight="1">
      <c r="A8323" s="95" t="s">
        <v>16802</v>
      </c>
      <c r="B8323" s="96" t="s">
        <v>16803</v>
      </c>
      <c r="C8323" s="95" t="s">
        <v>282</v>
      </c>
      <c r="D8323" s="97">
        <f>VLOOKUP(A8323,emop0321!D:E,2,0)</f>
        <v>8.85</v>
      </c>
      <c r="E8323" s="98"/>
      <c r="F8323" s="98"/>
    </row>
    <row r="8324" ht="11.25" customHeight="1">
      <c r="A8324" s="95" t="s">
        <v>16804</v>
      </c>
      <c r="B8324" s="96" t="s">
        <v>16805</v>
      </c>
      <c r="C8324" s="95" t="s">
        <v>282</v>
      </c>
      <c r="D8324" s="97">
        <f>VLOOKUP(A8324,emop0321!D:E,2,0)</f>
        <v>9.15</v>
      </c>
      <c r="E8324" s="98"/>
      <c r="F8324" s="98"/>
    </row>
    <row r="8325" ht="11.25" customHeight="1">
      <c r="A8325" s="95" t="s">
        <v>16806</v>
      </c>
      <c r="B8325" s="96" t="s">
        <v>16807</v>
      </c>
      <c r="C8325" s="95" t="s">
        <v>282</v>
      </c>
      <c r="D8325" s="97">
        <f>VLOOKUP(A8325,emop0321!D:E,2,0)</f>
        <v>12.97</v>
      </c>
      <c r="E8325" s="98"/>
      <c r="F8325" s="98"/>
    </row>
    <row r="8326" ht="11.25" customHeight="1">
      <c r="A8326" s="95" t="s">
        <v>16808</v>
      </c>
      <c r="B8326" s="96" t="s">
        <v>16809</v>
      </c>
      <c r="C8326" s="95" t="s">
        <v>282</v>
      </c>
      <c r="D8326" s="97">
        <f>VLOOKUP(A8326,emop0321!D:E,2,0)</f>
        <v>20.63</v>
      </c>
      <c r="E8326" s="98"/>
      <c r="F8326" s="98"/>
    </row>
    <row r="8327" ht="11.25" customHeight="1">
      <c r="A8327" s="95" t="s">
        <v>16810</v>
      </c>
      <c r="B8327" s="96" t="s">
        <v>16811</v>
      </c>
      <c r="C8327" s="95" t="s">
        <v>282</v>
      </c>
      <c r="D8327" s="97">
        <f>VLOOKUP(A8327,emop0321!D:E,2,0)</f>
        <v>50.32</v>
      </c>
      <c r="E8327" s="98"/>
      <c r="F8327" s="98"/>
    </row>
    <row r="8328" ht="11.25" customHeight="1">
      <c r="A8328" s="95" t="s">
        <v>16812</v>
      </c>
      <c r="B8328" s="96" t="s">
        <v>16813</v>
      </c>
      <c r="C8328" s="95" t="s">
        <v>282</v>
      </c>
      <c r="D8328" s="97">
        <f>VLOOKUP(A8328,emop0321!D:E,2,0)</f>
        <v>40.09</v>
      </c>
      <c r="E8328" s="98"/>
      <c r="F8328" s="98"/>
    </row>
    <row r="8329" ht="11.25" customHeight="1">
      <c r="A8329" s="95" t="s">
        <v>16814</v>
      </c>
      <c r="B8329" s="96" t="s">
        <v>16815</v>
      </c>
      <c r="C8329" s="95" t="s">
        <v>282</v>
      </c>
      <c r="D8329" s="97">
        <f>VLOOKUP(A8329,emop0321!D:E,2,0)</f>
        <v>38.62</v>
      </c>
      <c r="E8329" s="98"/>
      <c r="F8329" s="98"/>
    </row>
    <row r="8330" ht="11.25" customHeight="1">
      <c r="A8330" s="95" t="s">
        <v>16816</v>
      </c>
      <c r="B8330" s="96" t="s">
        <v>16817</v>
      </c>
      <c r="C8330" s="95" t="s">
        <v>282</v>
      </c>
      <c r="D8330" s="97">
        <f>VLOOKUP(A8330,emop0321!D:E,2,0)</f>
        <v>19</v>
      </c>
      <c r="E8330" s="98"/>
      <c r="F8330" s="98"/>
    </row>
    <row r="8331" ht="11.25" customHeight="1">
      <c r="A8331" s="95" t="s">
        <v>16818</v>
      </c>
      <c r="B8331" s="96" t="s">
        <v>16819</v>
      </c>
      <c r="C8331" s="95" t="s">
        <v>282</v>
      </c>
      <c r="D8331" s="97">
        <f>VLOOKUP(A8331,emop0321!D:E,2,0)</f>
        <v>26.61</v>
      </c>
      <c r="E8331" s="98"/>
      <c r="F8331" s="98"/>
    </row>
    <row r="8332" ht="11.25" customHeight="1">
      <c r="A8332" s="95" t="s">
        <v>16820</v>
      </c>
      <c r="B8332" s="96" t="s">
        <v>16821</v>
      </c>
      <c r="C8332" s="95" t="s">
        <v>282</v>
      </c>
      <c r="D8332" s="97">
        <f>VLOOKUP(A8332,emop0321!D:E,2,0)</f>
        <v>146.68</v>
      </c>
      <c r="E8332" s="98"/>
      <c r="F8332" s="98"/>
    </row>
    <row r="8333" ht="11.25" customHeight="1">
      <c r="A8333" s="95" t="s">
        <v>16822</v>
      </c>
      <c r="B8333" s="96" t="s">
        <v>16823</v>
      </c>
      <c r="C8333" s="95" t="s">
        <v>282</v>
      </c>
      <c r="D8333" s="97">
        <f>VLOOKUP(A8333,emop0321!D:E,2,0)</f>
        <v>13.03</v>
      </c>
      <c r="E8333" s="98"/>
      <c r="F8333" s="98"/>
    </row>
    <row r="8334" ht="11.25" customHeight="1">
      <c r="A8334" s="95" t="s">
        <v>16824</v>
      </c>
      <c r="B8334" s="96" t="s">
        <v>16825</v>
      </c>
      <c r="C8334" s="95" t="s">
        <v>282</v>
      </c>
      <c r="D8334" s="97">
        <f>VLOOKUP(A8334,emop0321!D:E,2,0)</f>
        <v>13.22</v>
      </c>
      <c r="E8334" s="98"/>
      <c r="F8334" s="98"/>
    </row>
    <row r="8335" ht="11.25" customHeight="1">
      <c r="A8335" s="95" t="s">
        <v>16826</v>
      </c>
      <c r="B8335" s="96" t="s">
        <v>16827</v>
      </c>
      <c r="C8335" s="95" t="s">
        <v>282</v>
      </c>
      <c r="D8335" s="97">
        <f>VLOOKUP(A8335,emop0321!D:E,2,0)</f>
        <v>15.36</v>
      </c>
      <c r="E8335" s="98"/>
      <c r="F8335" s="98"/>
    </row>
    <row r="8336" ht="11.25" customHeight="1">
      <c r="A8336" s="95" t="s">
        <v>16828</v>
      </c>
      <c r="B8336" s="96" t="s">
        <v>16829</v>
      </c>
      <c r="C8336" s="95" t="s">
        <v>282</v>
      </c>
      <c r="D8336" s="97">
        <f>VLOOKUP(A8336,emop0321!D:E,2,0)</f>
        <v>23.12</v>
      </c>
      <c r="E8336" s="98"/>
      <c r="F8336" s="98"/>
    </row>
    <row r="8337" ht="11.25" customHeight="1">
      <c r="A8337" s="95" t="s">
        <v>16830</v>
      </c>
      <c r="B8337" s="96" t="s">
        <v>16831</v>
      </c>
      <c r="C8337" s="95" t="s">
        <v>282</v>
      </c>
      <c r="D8337" s="97">
        <f>VLOOKUP(A8337,emop0321!D:E,2,0)</f>
        <v>34.85</v>
      </c>
      <c r="E8337" s="98"/>
      <c r="F8337" s="98"/>
    </row>
    <row r="8338" ht="11.25" customHeight="1">
      <c r="A8338" s="95" t="s">
        <v>16832</v>
      </c>
      <c r="B8338" s="96" t="s">
        <v>16833</v>
      </c>
      <c r="C8338" s="95" t="s">
        <v>282</v>
      </c>
      <c r="D8338" s="97">
        <f>VLOOKUP(A8338,emop0321!D:E,2,0)</f>
        <v>52.87</v>
      </c>
      <c r="E8338" s="98"/>
      <c r="F8338" s="98"/>
    </row>
    <row r="8339" ht="11.25" customHeight="1">
      <c r="A8339" s="95" t="s">
        <v>16834</v>
      </c>
      <c r="B8339" s="96" t="s">
        <v>16835</v>
      </c>
      <c r="C8339" s="95" t="s">
        <v>282</v>
      </c>
      <c r="D8339" s="97">
        <f>VLOOKUP(A8339,emop0321!D:E,2,0)</f>
        <v>425.06</v>
      </c>
      <c r="E8339" s="98"/>
      <c r="F8339" s="98"/>
    </row>
    <row r="8340" ht="11.25" customHeight="1">
      <c r="A8340" s="95" t="s">
        <v>16836</v>
      </c>
      <c r="B8340" s="96" t="s">
        <v>16837</v>
      </c>
      <c r="C8340" s="95" t="s">
        <v>282</v>
      </c>
      <c r="D8340" s="97">
        <f>VLOOKUP(A8340,emop0321!D:E,2,0)</f>
        <v>443.22</v>
      </c>
      <c r="E8340" s="98"/>
      <c r="F8340" s="98"/>
    </row>
    <row r="8341" ht="11.25" customHeight="1">
      <c r="A8341" s="95" t="s">
        <v>16838</v>
      </c>
      <c r="B8341" s="96" t="s">
        <v>16839</v>
      </c>
      <c r="C8341" s="95" t="s">
        <v>282</v>
      </c>
      <c r="D8341" s="97">
        <f>VLOOKUP(A8341,emop0321!D:E,2,0)</f>
        <v>464.69</v>
      </c>
      <c r="E8341" s="98"/>
      <c r="F8341" s="98"/>
    </row>
    <row r="8342" ht="11.25" customHeight="1">
      <c r="A8342" s="95" t="s">
        <v>16840</v>
      </c>
      <c r="B8342" s="96" t="s">
        <v>16841</v>
      </c>
      <c r="C8342" s="95" t="s">
        <v>282</v>
      </c>
      <c r="D8342" s="97">
        <f>VLOOKUP(A8342,emop0321!D:E,2,0)</f>
        <v>525.6</v>
      </c>
      <c r="E8342" s="98"/>
      <c r="F8342" s="98"/>
    </row>
    <row r="8343" ht="11.25" customHeight="1">
      <c r="A8343" s="95" t="s">
        <v>16842</v>
      </c>
      <c r="B8343" s="96" t="s">
        <v>16843</v>
      </c>
      <c r="C8343" s="95" t="s">
        <v>282</v>
      </c>
      <c r="D8343" s="97">
        <f>VLOOKUP(A8343,emop0321!D:E,2,0)</f>
        <v>548.23</v>
      </c>
      <c r="E8343" s="98"/>
      <c r="F8343" s="98"/>
    </row>
    <row r="8344" ht="11.25" customHeight="1">
      <c r="A8344" s="95" t="s">
        <v>16844</v>
      </c>
      <c r="B8344" s="96" t="s">
        <v>16845</v>
      </c>
      <c r="C8344" s="95" t="s">
        <v>282</v>
      </c>
      <c r="D8344" s="97">
        <f>VLOOKUP(A8344,emop0321!D:E,2,0)</f>
        <v>569.37</v>
      </c>
      <c r="E8344" s="98"/>
      <c r="F8344" s="98"/>
    </row>
    <row r="8345" ht="11.25" customHeight="1">
      <c r="A8345" s="95" t="s">
        <v>16846</v>
      </c>
      <c r="B8345" s="96" t="s">
        <v>16847</v>
      </c>
      <c r="C8345" s="95" t="s">
        <v>282</v>
      </c>
      <c r="D8345" s="97">
        <f>VLOOKUP(A8345,emop0321!D:E,2,0)</f>
        <v>605.38</v>
      </c>
      <c r="E8345" s="98"/>
      <c r="F8345" s="98"/>
    </row>
    <row r="8346" ht="11.25" customHeight="1">
      <c r="A8346" s="95" t="s">
        <v>16848</v>
      </c>
      <c r="B8346" s="96" t="s">
        <v>16849</v>
      </c>
      <c r="C8346" s="95" t="s">
        <v>282</v>
      </c>
      <c r="D8346" s="97">
        <f>VLOOKUP(A8346,emop0321!D:E,2,0)</f>
        <v>623.54</v>
      </c>
      <c r="E8346" s="98"/>
      <c r="F8346" s="98"/>
    </row>
    <row r="8347" ht="11.25" customHeight="1">
      <c r="A8347" s="95" t="s">
        <v>16850</v>
      </c>
      <c r="B8347" s="96" t="s">
        <v>16851</v>
      </c>
      <c r="C8347" s="95" t="s">
        <v>282</v>
      </c>
      <c r="D8347" s="97">
        <f>VLOOKUP(A8347,emop0321!D:E,2,0)</f>
        <v>691.11</v>
      </c>
      <c r="E8347" s="98"/>
      <c r="F8347" s="98"/>
    </row>
    <row r="8348" ht="11.25" customHeight="1">
      <c r="A8348" s="95" t="s">
        <v>16852</v>
      </c>
      <c r="B8348" s="96" t="s">
        <v>16853</v>
      </c>
      <c r="C8348" s="95" t="s">
        <v>282</v>
      </c>
      <c r="D8348" s="97">
        <f>VLOOKUP(A8348,emop0321!D:E,2,0)</f>
        <v>40.25</v>
      </c>
      <c r="E8348" s="98"/>
      <c r="F8348" s="98"/>
    </row>
    <row r="8349" ht="11.25" customHeight="1">
      <c r="A8349" s="95" t="s">
        <v>16854</v>
      </c>
      <c r="B8349" s="96" t="s">
        <v>16855</v>
      </c>
      <c r="C8349" s="95" t="s">
        <v>282</v>
      </c>
      <c r="D8349" s="97">
        <f>VLOOKUP(A8349,emop0321!D:E,2,0)</f>
        <v>42.56</v>
      </c>
      <c r="E8349" s="98"/>
      <c r="F8349" s="98"/>
    </row>
    <row r="8350" ht="11.25" customHeight="1">
      <c r="A8350" s="95" t="s">
        <v>16856</v>
      </c>
      <c r="B8350" s="96" t="s">
        <v>16857</v>
      </c>
      <c r="C8350" s="95" t="s">
        <v>282</v>
      </c>
      <c r="D8350" s="97">
        <f>VLOOKUP(A8350,emop0321!D:E,2,0)</f>
        <v>55.46</v>
      </c>
      <c r="E8350" s="98"/>
      <c r="F8350" s="98"/>
    </row>
    <row r="8351" ht="11.25" customHeight="1">
      <c r="A8351" s="95" t="s">
        <v>16858</v>
      </c>
      <c r="B8351" s="96" t="s">
        <v>16859</v>
      </c>
      <c r="C8351" s="95" t="s">
        <v>282</v>
      </c>
      <c r="D8351" s="97">
        <f>VLOOKUP(A8351,emop0321!D:E,2,0)</f>
        <v>63.2</v>
      </c>
      <c r="E8351" s="98"/>
      <c r="F8351" s="98"/>
    </row>
    <row r="8352" ht="11.25" customHeight="1">
      <c r="A8352" s="95" t="s">
        <v>16860</v>
      </c>
      <c r="B8352" s="96" t="s">
        <v>16861</v>
      </c>
      <c r="C8352" s="95" t="s">
        <v>282</v>
      </c>
      <c r="D8352" s="97">
        <f>VLOOKUP(A8352,emop0321!D:E,2,0)</f>
        <v>78.6</v>
      </c>
      <c r="E8352" s="98"/>
      <c r="F8352" s="98"/>
    </row>
    <row r="8353" ht="11.25" customHeight="1">
      <c r="A8353" s="95" t="s">
        <v>16862</v>
      </c>
      <c r="B8353" s="96" t="s">
        <v>16863</v>
      </c>
      <c r="C8353" s="95" t="s">
        <v>282</v>
      </c>
      <c r="D8353" s="97">
        <f>VLOOKUP(A8353,emop0321!D:E,2,0)</f>
        <v>122.47</v>
      </c>
      <c r="E8353" s="98"/>
      <c r="F8353" s="98"/>
    </row>
    <row r="8354" ht="11.25" customHeight="1">
      <c r="A8354" s="95" t="s">
        <v>16864</v>
      </c>
      <c r="B8354" s="96" t="s">
        <v>16865</v>
      </c>
      <c r="C8354" s="95" t="s">
        <v>282</v>
      </c>
      <c r="D8354" s="97">
        <f>VLOOKUP(A8354,emop0321!D:E,2,0)</f>
        <v>221.06</v>
      </c>
      <c r="E8354" s="98"/>
      <c r="F8354" s="98"/>
    </row>
    <row r="8355" ht="11.25" customHeight="1">
      <c r="A8355" s="95" t="s">
        <v>16866</v>
      </c>
      <c r="B8355" s="96" t="s">
        <v>16867</v>
      </c>
      <c r="C8355" s="95" t="s">
        <v>282</v>
      </c>
      <c r="D8355" s="97">
        <f>VLOOKUP(A8355,emop0321!D:E,2,0)</f>
        <v>338.64</v>
      </c>
      <c r="E8355" s="98"/>
      <c r="F8355" s="98"/>
    </row>
    <row r="8356" ht="11.25" customHeight="1">
      <c r="A8356" s="95" t="s">
        <v>16868</v>
      </c>
      <c r="B8356" s="96" t="s">
        <v>16869</v>
      </c>
      <c r="C8356" s="95" t="s">
        <v>282</v>
      </c>
      <c r="D8356" s="97">
        <f>VLOOKUP(A8356,emop0321!D:E,2,0)</f>
        <v>550.9</v>
      </c>
      <c r="E8356" s="98"/>
      <c r="F8356" s="98"/>
    </row>
    <row r="8357" ht="11.25" customHeight="1">
      <c r="A8357" s="95" t="s">
        <v>16870</v>
      </c>
      <c r="B8357" s="96" t="s">
        <v>16871</v>
      </c>
      <c r="C8357" s="95" t="s">
        <v>282</v>
      </c>
      <c r="D8357" s="97">
        <f>VLOOKUP(A8357,emop0321!D:E,2,0)</f>
        <v>36.38</v>
      </c>
      <c r="E8357" s="98"/>
      <c r="F8357" s="98"/>
    </row>
    <row r="8358" ht="11.25" customHeight="1">
      <c r="A8358" s="95" t="s">
        <v>16872</v>
      </c>
      <c r="B8358" s="96" t="s">
        <v>16873</v>
      </c>
      <c r="C8358" s="95" t="s">
        <v>282</v>
      </c>
      <c r="D8358" s="97">
        <f>VLOOKUP(A8358,emop0321!D:E,2,0)</f>
        <v>38.03</v>
      </c>
      <c r="E8358" s="98"/>
      <c r="F8358" s="98"/>
    </row>
    <row r="8359" ht="11.25" customHeight="1">
      <c r="A8359" s="95" t="s">
        <v>16874</v>
      </c>
      <c r="B8359" s="96" t="s">
        <v>16875</v>
      </c>
      <c r="C8359" s="95" t="s">
        <v>282</v>
      </c>
      <c r="D8359" s="97">
        <f>VLOOKUP(A8359,emop0321!D:E,2,0)</f>
        <v>58.11</v>
      </c>
      <c r="E8359" s="98"/>
      <c r="F8359" s="98"/>
    </row>
    <row r="8360" ht="11.25" customHeight="1">
      <c r="A8360" s="95" t="s">
        <v>16876</v>
      </c>
      <c r="B8360" s="96" t="s">
        <v>16877</v>
      </c>
      <c r="C8360" s="95" t="s">
        <v>282</v>
      </c>
      <c r="D8360" s="97">
        <f>VLOOKUP(A8360,emop0321!D:E,2,0)</f>
        <v>60.17</v>
      </c>
      <c r="E8360" s="98"/>
      <c r="F8360" s="98"/>
    </row>
    <row r="8361" ht="11.25" customHeight="1">
      <c r="A8361" s="95" t="s">
        <v>16878</v>
      </c>
      <c r="B8361" s="96" t="s">
        <v>16879</v>
      </c>
      <c r="C8361" s="95" t="s">
        <v>282</v>
      </c>
      <c r="D8361" s="97">
        <f>VLOOKUP(A8361,emop0321!D:E,2,0)</f>
        <v>71.64</v>
      </c>
      <c r="E8361" s="98"/>
      <c r="F8361" s="98"/>
    </row>
    <row r="8362" ht="11.25" customHeight="1">
      <c r="A8362" s="95" t="s">
        <v>16880</v>
      </c>
      <c r="B8362" s="96" t="s">
        <v>16881</v>
      </c>
      <c r="C8362" s="95" t="s">
        <v>282</v>
      </c>
      <c r="D8362" s="97">
        <f>VLOOKUP(A8362,emop0321!D:E,2,0)</f>
        <v>146.83</v>
      </c>
      <c r="E8362" s="98"/>
      <c r="F8362" s="98"/>
    </row>
    <row r="8363" ht="11.25" customHeight="1">
      <c r="A8363" s="95" t="s">
        <v>16882</v>
      </c>
      <c r="B8363" s="96" t="s">
        <v>16883</v>
      </c>
      <c r="C8363" s="95" t="s">
        <v>282</v>
      </c>
      <c r="D8363" s="97">
        <f>VLOOKUP(A8363,emop0321!D:E,2,0)</f>
        <v>48.82</v>
      </c>
      <c r="E8363" s="98"/>
      <c r="F8363" s="98"/>
    </row>
    <row r="8364" ht="11.25" customHeight="1">
      <c r="A8364" s="95" t="s">
        <v>16884</v>
      </c>
      <c r="B8364" s="96" t="s">
        <v>16885</v>
      </c>
      <c r="C8364" s="95" t="s">
        <v>282</v>
      </c>
      <c r="D8364" s="97">
        <f>VLOOKUP(A8364,emop0321!D:E,2,0)</f>
        <v>50.93</v>
      </c>
      <c r="E8364" s="98"/>
      <c r="F8364" s="98"/>
    </row>
    <row r="8365" ht="11.25" customHeight="1">
      <c r="A8365" s="95" t="s">
        <v>16886</v>
      </c>
      <c r="B8365" s="96" t="s">
        <v>16887</v>
      </c>
      <c r="C8365" s="95" t="s">
        <v>282</v>
      </c>
      <c r="D8365" s="97">
        <f>VLOOKUP(A8365,emop0321!D:E,2,0)</f>
        <v>86</v>
      </c>
      <c r="E8365" s="98"/>
      <c r="F8365" s="98"/>
    </row>
    <row r="8366" ht="11.25" customHeight="1">
      <c r="A8366" s="95" t="s">
        <v>16888</v>
      </c>
      <c r="B8366" s="96" t="s">
        <v>16889</v>
      </c>
      <c r="C8366" s="95" t="s">
        <v>282</v>
      </c>
      <c r="D8366" s="97">
        <f>VLOOKUP(A8366,emop0321!D:E,2,0)</f>
        <v>91.36</v>
      </c>
      <c r="E8366" s="98"/>
      <c r="F8366" s="98"/>
    </row>
    <row r="8367" ht="11.25" customHeight="1">
      <c r="A8367" s="95" t="s">
        <v>16890</v>
      </c>
      <c r="B8367" s="96" t="s">
        <v>16891</v>
      </c>
      <c r="C8367" s="95" t="s">
        <v>282</v>
      </c>
      <c r="D8367" s="97">
        <f>VLOOKUP(A8367,emop0321!D:E,2,0)</f>
        <v>126.24</v>
      </c>
      <c r="E8367" s="98"/>
      <c r="F8367" s="98"/>
    </row>
    <row r="8368" ht="11.25" customHeight="1">
      <c r="A8368" s="95" t="s">
        <v>16892</v>
      </c>
      <c r="B8368" s="96" t="s">
        <v>16893</v>
      </c>
      <c r="C8368" s="95" t="s">
        <v>282</v>
      </c>
      <c r="D8368" s="97">
        <f>VLOOKUP(A8368,emop0321!D:E,2,0)</f>
        <v>242.6</v>
      </c>
      <c r="E8368" s="98"/>
      <c r="F8368" s="98"/>
    </row>
    <row r="8369" ht="11.25" customHeight="1">
      <c r="A8369" s="95" t="s">
        <v>16894</v>
      </c>
      <c r="B8369" s="96" t="s">
        <v>16895</v>
      </c>
      <c r="C8369" s="95" t="s">
        <v>282</v>
      </c>
      <c r="D8369" s="97">
        <f>VLOOKUP(A8369,emop0321!D:E,2,0)</f>
        <v>327.78</v>
      </c>
      <c r="E8369" s="98"/>
      <c r="F8369" s="98"/>
    </row>
    <row r="8370" ht="11.25" customHeight="1">
      <c r="A8370" s="95" t="s">
        <v>16896</v>
      </c>
      <c r="B8370" s="96" t="s">
        <v>16897</v>
      </c>
      <c r="C8370" s="95" t="s">
        <v>282</v>
      </c>
      <c r="D8370" s="97">
        <f>VLOOKUP(A8370,emop0321!D:E,2,0)</f>
        <v>502.98</v>
      </c>
      <c r="E8370" s="98"/>
      <c r="F8370" s="98"/>
    </row>
    <row r="8371" ht="11.25" customHeight="1">
      <c r="A8371" s="95" t="s">
        <v>16898</v>
      </c>
      <c r="B8371" s="96" t="s">
        <v>16899</v>
      </c>
      <c r="C8371" s="95" t="s">
        <v>282</v>
      </c>
      <c r="D8371" s="97">
        <f>VLOOKUP(A8371,emop0321!D:E,2,0)</f>
        <v>44.94</v>
      </c>
      <c r="E8371" s="98"/>
      <c r="F8371" s="98"/>
    </row>
    <row r="8372" ht="11.25" customHeight="1">
      <c r="A8372" s="95" t="s">
        <v>16900</v>
      </c>
      <c r="B8372" s="96" t="s">
        <v>16901</v>
      </c>
      <c r="C8372" s="95" t="s">
        <v>282</v>
      </c>
      <c r="D8372" s="97">
        <f>VLOOKUP(A8372,emop0321!D:E,2,0)</f>
        <v>59.18</v>
      </c>
      <c r="E8372" s="98"/>
      <c r="F8372" s="98"/>
    </row>
    <row r="8373" ht="11.25" customHeight="1">
      <c r="A8373" s="95" t="s">
        <v>16902</v>
      </c>
      <c r="B8373" s="96" t="s">
        <v>16903</v>
      </c>
      <c r="C8373" s="95" t="s">
        <v>282</v>
      </c>
      <c r="D8373" s="97">
        <f>VLOOKUP(A8373,emop0321!D:E,2,0)</f>
        <v>81.37</v>
      </c>
      <c r="E8373" s="98"/>
      <c r="F8373" s="98"/>
    </row>
    <row r="8374" ht="11.25" customHeight="1">
      <c r="A8374" s="95" t="s">
        <v>16904</v>
      </c>
      <c r="B8374" s="96" t="s">
        <v>16905</v>
      </c>
      <c r="C8374" s="95" t="s">
        <v>282</v>
      </c>
      <c r="D8374" s="97">
        <f>VLOOKUP(A8374,emop0321!D:E,2,0)</f>
        <v>81.77</v>
      </c>
      <c r="E8374" s="98"/>
      <c r="F8374" s="98"/>
    </row>
    <row r="8375" ht="11.25" customHeight="1">
      <c r="A8375" s="95" t="s">
        <v>16906</v>
      </c>
      <c r="B8375" s="96" t="s">
        <v>16907</v>
      </c>
      <c r="C8375" s="95" t="s">
        <v>282</v>
      </c>
      <c r="D8375" s="97">
        <f>VLOOKUP(A8375,emop0321!D:E,2,0)</f>
        <v>120.96</v>
      </c>
      <c r="E8375" s="98"/>
      <c r="F8375" s="98"/>
    </row>
    <row r="8376" ht="11.25" customHeight="1">
      <c r="A8376" s="95" t="s">
        <v>16908</v>
      </c>
      <c r="B8376" s="96" t="s">
        <v>16909</v>
      </c>
      <c r="C8376" s="95" t="s">
        <v>282</v>
      </c>
      <c r="D8376" s="97">
        <f>VLOOKUP(A8376,emop0321!D:E,2,0)</f>
        <v>157.22</v>
      </c>
      <c r="E8376" s="98"/>
      <c r="F8376" s="98"/>
    </row>
    <row r="8377" ht="11.25" customHeight="1">
      <c r="A8377" s="95" t="s">
        <v>16910</v>
      </c>
      <c r="B8377" s="96" t="s">
        <v>16911</v>
      </c>
      <c r="C8377" s="95" t="s">
        <v>282</v>
      </c>
      <c r="D8377" s="97">
        <f>VLOOKUP(A8377,emop0321!D:E,2,0)</f>
        <v>295.49</v>
      </c>
      <c r="E8377" s="98"/>
      <c r="F8377" s="98"/>
    </row>
    <row r="8378" ht="11.25" customHeight="1">
      <c r="A8378" s="95" t="s">
        <v>16912</v>
      </c>
      <c r="B8378" s="96" t="s">
        <v>16913</v>
      </c>
      <c r="C8378" s="95" t="s">
        <v>282</v>
      </c>
      <c r="D8378" s="97">
        <f>VLOOKUP(A8378,emop0321!D:E,2,0)</f>
        <v>478.09</v>
      </c>
      <c r="E8378" s="98"/>
      <c r="F8378" s="98"/>
    </row>
    <row r="8379" ht="11.25" customHeight="1">
      <c r="A8379" s="95" t="s">
        <v>16914</v>
      </c>
      <c r="B8379" s="96" t="s">
        <v>16915</v>
      </c>
      <c r="C8379" s="95" t="s">
        <v>282</v>
      </c>
      <c r="D8379" s="97">
        <f>VLOOKUP(A8379,emop0321!D:E,2,0)</f>
        <v>61.86</v>
      </c>
      <c r="E8379" s="98"/>
      <c r="F8379" s="98"/>
    </row>
    <row r="8380" ht="11.25" customHeight="1">
      <c r="A8380" s="95" t="s">
        <v>16916</v>
      </c>
      <c r="B8380" s="96" t="s">
        <v>16917</v>
      </c>
      <c r="C8380" s="95" t="s">
        <v>282</v>
      </c>
      <c r="D8380" s="97">
        <f>VLOOKUP(A8380,emop0321!D:E,2,0)</f>
        <v>70.15</v>
      </c>
      <c r="E8380" s="98"/>
      <c r="F8380" s="98"/>
    </row>
    <row r="8381" ht="11.25" customHeight="1">
      <c r="A8381" s="95" t="s">
        <v>16918</v>
      </c>
      <c r="B8381" s="96" t="s">
        <v>16919</v>
      </c>
      <c r="C8381" s="95" t="s">
        <v>282</v>
      </c>
      <c r="D8381" s="97">
        <f>VLOOKUP(A8381,emop0321!D:E,2,0)</f>
        <v>96.32</v>
      </c>
      <c r="E8381" s="98"/>
      <c r="F8381" s="98"/>
    </row>
    <row r="8382" ht="11.25" customHeight="1">
      <c r="A8382" s="95" t="s">
        <v>16920</v>
      </c>
      <c r="B8382" s="96" t="s">
        <v>16921</v>
      </c>
      <c r="C8382" s="95" t="s">
        <v>282</v>
      </c>
      <c r="D8382" s="97">
        <f>VLOOKUP(A8382,emop0321!D:E,2,0)</f>
        <v>128.36</v>
      </c>
      <c r="E8382" s="98"/>
      <c r="F8382" s="98"/>
    </row>
    <row r="8383" ht="11.25" customHeight="1">
      <c r="A8383" s="95" t="s">
        <v>16922</v>
      </c>
      <c r="B8383" s="96" t="s">
        <v>16923</v>
      </c>
      <c r="C8383" s="95" t="s">
        <v>282</v>
      </c>
      <c r="D8383" s="97">
        <f>VLOOKUP(A8383,emop0321!D:E,2,0)</f>
        <v>184.25</v>
      </c>
      <c r="E8383" s="98"/>
      <c r="F8383" s="98"/>
    </row>
    <row r="8384" ht="11.25" customHeight="1">
      <c r="A8384" s="95" t="s">
        <v>16924</v>
      </c>
      <c r="B8384" s="96" t="s">
        <v>16925</v>
      </c>
      <c r="C8384" s="95" t="s">
        <v>282</v>
      </c>
      <c r="D8384" s="97">
        <f>VLOOKUP(A8384,emop0321!D:E,2,0)</f>
        <v>289.01</v>
      </c>
      <c r="E8384" s="98"/>
      <c r="F8384" s="98"/>
    </row>
    <row r="8385" ht="11.25" customHeight="1">
      <c r="A8385" s="95" t="s">
        <v>16926</v>
      </c>
      <c r="B8385" s="96" t="s">
        <v>16927</v>
      </c>
      <c r="C8385" s="95" t="s">
        <v>282</v>
      </c>
      <c r="D8385" s="97">
        <f>VLOOKUP(A8385,emop0321!D:E,2,0)</f>
        <v>417.56</v>
      </c>
      <c r="E8385" s="98"/>
      <c r="F8385" s="98"/>
    </row>
    <row r="8386" ht="11.25" customHeight="1">
      <c r="A8386" s="95" t="s">
        <v>16928</v>
      </c>
      <c r="B8386" s="96" t="s">
        <v>16929</v>
      </c>
      <c r="C8386" s="95" t="s">
        <v>282</v>
      </c>
      <c r="D8386" s="97">
        <f>VLOOKUP(A8386,emop0321!D:E,2,0)</f>
        <v>770.02</v>
      </c>
      <c r="E8386" s="98"/>
      <c r="F8386" s="98"/>
    </row>
    <row r="8387" ht="11.25" customHeight="1">
      <c r="A8387" s="95" t="s">
        <v>16930</v>
      </c>
      <c r="B8387" s="96" t="s">
        <v>16931</v>
      </c>
      <c r="C8387" s="95" t="s">
        <v>282</v>
      </c>
      <c r="D8387" s="97">
        <f>VLOOKUP(A8387,emop0321!D:E,2,0)</f>
        <v>26.08</v>
      </c>
      <c r="E8387" s="98"/>
      <c r="F8387" s="98"/>
    </row>
    <row r="8388" ht="11.25" customHeight="1">
      <c r="A8388" s="95" t="s">
        <v>171</v>
      </c>
      <c r="B8388" s="96" t="s">
        <v>16932</v>
      </c>
      <c r="C8388" s="95" t="s">
        <v>282</v>
      </c>
      <c r="D8388" s="97">
        <f>VLOOKUP(A8388,emop0321!D:E,2,0)</f>
        <v>27.67</v>
      </c>
      <c r="E8388" s="98"/>
      <c r="F8388" s="98"/>
    </row>
    <row r="8389" ht="11.25" customHeight="1">
      <c r="A8389" s="95" t="s">
        <v>16933</v>
      </c>
      <c r="B8389" s="96" t="s">
        <v>16934</v>
      </c>
      <c r="C8389" s="95" t="s">
        <v>282</v>
      </c>
      <c r="D8389" s="97">
        <f>VLOOKUP(A8389,emop0321!D:E,2,0)</f>
        <v>37.2</v>
      </c>
      <c r="E8389" s="98"/>
      <c r="F8389" s="98"/>
    </row>
    <row r="8390" ht="11.25" customHeight="1">
      <c r="A8390" s="95" t="s">
        <v>16935</v>
      </c>
      <c r="B8390" s="96" t="s">
        <v>16936</v>
      </c>
      <c r="C8390" s="95" t="s">
        <v>282</v>
      </c>
      <c r="D8390" s="97">
        <f>VLOOKUP(A8390,emop0321!D:E,2,0)</f>
        <v>44.64</v>
      </c>
      <c r="E8390" s="98"/>
      <c r="F8390" s="98"/>
    </row>
    <row r="8391" ht="11.25" customHeight="1">
      <c r="A8391" s="95" t="s">
        <v>16937</v>
      </c>
      <c r="B8391" s="96" t="s">
        <v>16938</v>
      </c>
      <c r="C8391" s="95" t="s">
        <v>282</v>
      </c>
      <c r="D8391" s="97">
        <f>VLOOKUP(A8391,emop0321!D:E,2,0)</f>
        <v>47.26</v>
      </c>
      <c r="E8391" s="98"/>
      <c r="F8391" s="98"/>
    </row>
    <row r="8392" ht="11.25" customHeight="1">
      <c r="A8392" s="95" t="s">
        <v>16939</v>
      </c>
      <c r="B8392" s="96" t="s">
        <v>16940</v>
      </c>
      <c r="C8392" s="95" t="s">
        <v>282</v>
      </c>
      <c r="D8392" s="97">
        <f>VLOOKUP(A8392,emop0321!D:E,2,0)</f>
        <v>66.28</v>
      </c>
      <c r="E8392" s="98"/>
      <c r="F8392" s="98"/>
    </row>
    <row r="8393" ht="11.25" customHeight="1">
      <c r="A8393" s="95" t="s">
        <v>16941</v>
      </c>
      <c r="B8393" s="96" t="s">
        <v>16942</v>
      </c>
      <c r="C8393" s="95" t="s">
        <v>282</v>
      </c>
      <c r="D8393" s="97">
        <f>VLOOKUP(A8393,emop0321!D:E,2,0)</f>
        <v>44.87</v>
      </c>
      <c r="E8393" s="98"/>
      <c r="F8393" s="98"/>
    </row>
    <row r="8394" ht="11.25" customHeight="1">
      <c r="A8394" s="95" t="s">
        <v>16943</v>
      </c>
      <c r="B8394" s="96" t="s">
        <v>16944</v>
      </c>
      <c r="C8394" s="95" t="s">
        <v>282</v>
      </c>
      <c r="D8394" s="97">
        <f>VLOOKUP(A8394,emop0321!D:E,2,0)</f>
        <v>49.87</v>
      </c>
      <c r="E8394" s="98"/>
      <c r="F8394" s="98"/>
    </row>
    <row r="8395" ht="11.25" customHeight="1">
      <c r="A8395" s="95" t="s">
        <v>16945</v>
      </c>
      <c r="B8395" s="96" t="s">
        <v>16946</v>
      </c>
      <c r="C8395" s="95" t="s">
        <v>282</v>
      </c>
      <c r="D8395" s="97">
        <f>VLOOKUP(A8395,emop0321!D:E,2,0)</f>
        <v>79.47</v>
      </c>
      <c r="E8395" s="98"/>
      <c r="F8395" s="98"/>
    </row>
    <row r="8396" ht="11.25" customHeight="1">
      <c r="A8396" s="95" t="s">
        <v>16947</v>
      </c>
      <c r="B8396" s="96" t="s">
        <v>16948</v>
      </c>
      <c r="C8396" s="95" t="s">
        <v>282</v>
      </c>
      <c r="D8396" s="97">
        <f>VLOOKUP(A8396,emop0321!D:E,2,0)</f>
        <v>83.17</v>
      </c>
      <c r="E8396" s="98"/>
      <c r="F8396" s="98"/>
    </row>
    <row r="8397" ht="11.25" customHeight="1">
      <c r="A8397" s="95" t="s">
        <v>16949</v>
      </c>
      <c r="B8397" s="96" t="s">
        <v>16950</v>
      </c>
      <c r="C8397" s="95" t="s">
        <v>282</v>
      </c>
      <c r="D8397" s="97">
        <f>VLOOKUP(A8397,emop0321!D:E,2,0)</f>
        <v>106.64</v>
      </c>
      <c r="E8397" s="98"/>
      <c r="F8397" s="98"/>
    </row>
    <row r="8398" ht="11.25" customHeight="1">
      <c r="A8398" s="95" t="s">
        <v>16951</v>
      </c>
      <c r="B8398" s="96" t="s">
        <v>16952</v>
      </c>
      <c r="C8398" s="95" t="s">
        <v>282</v>
      </c>
      <c r="D8398" s="97">
        <f>VLOOKUP(A8398,emop0321!D:E,2,0)</f>
        <v>44.87</v>
      </c>
      <c r="E8398" s="98"/>
      <c r="F8398" s="98"/>
    </row>
    <row r="8399" ht="11.25" customHeight="1">
      <c r="A8399" s="95" t="s">
        <v>16953</v>
      </c>
      <c r="B8399" s="96" t="s">
        <v>16954</v>
      </c>
      <c r="C8399" s="95" t="s">
        <v>282</v>
      </c>
      <c r="D8399" s="97">
        <f>VLOOKUP(A8399,emop0321!D:E,2,0)</f>
        <v>62.69</v>
      </c>
      <c r="E8399" s="98"/>
      <c r="F8399" s="98"/>
    </row>
    <row r="8400" ht="11.25" customHeight="1">
      <c r="A8400" s="95" t="s">
        <v>16955</v>
      </c>
      <c r="B8400" s="96" t="s">
        <v>16956</v>
      </c>
      <c r="C8400" s="95" t="s">
        <v>282</v>
      </c>
      <c r="D8400" s="97">
        <f>VLOOKUP(A8400,emop0321!D:E,2,0)</f>
        <v>69.44</v>
      </c>
      <c r="E8400" s="98"/>
      <c r="F8400" s="98"/>
    </row>
    <row r="8401" ht="11.25" customHeight="1">
      <c r="A8401" s="95" t="s">
        <v>16957</v>
      </c>
      <c r="B8401" s="96" t="s">
        <v>16958</v>
      </c>
      <c r="C8401" s="95" t="s">
        <v>282</v>
      </c>
      <c r="D8401" s="97">
        <f>VLOOKUP(A8401,emop0321!D:E,2,0)</f>
        <v>72.46</v>
      </c>
      <c r="E8401" s="98"/>
      <c r="F8401" s="98"/>
    </row>
    <row r="8402" ht="11.25" customHeight="1">
      <c r="A8402" s="95" t="s">
        <v>16959</v>
      </c>
      <c r="B8402" s="96" t="s">
        <v>16960</v>
      </c>
      <c r="C8402" s="95" t="s">
        <v>282</v>
      </c>
      <c r="D8402" s="97">
        <f>VLOOKUP(A8402,emop0321!D:E,2,0)</f>
        <v>121.12</v>
      </c>
      <c r="E8402" s="98"/>
      <c r="F8402" s="98"/>
    </row>
    <row r="8403" ht="11.25" customHeight="1">
      <c r="A8403" s="95" t="s">
        <v>16961</v>
      </c>
      <c r="B8403" s="96" t="s">
        <v>16962</v>
      </c>
      <c r="C8403" s="95" t="s">
        <v>282</v>
      </c>
      <c r="D8403" s="97">
        <f>VLOOKUP(A8403,emop0321!D:E,2,0)</f>
        <v>44.87</v>
      </c>
      <c r="E8403" s="98"/>
      <c r="F8403" s="98"/>
    </row>
    <row r="8404" ht="11.25" customHeight="1">
      <c r="A8404" s="95" t="s">
        <v>16963</v>
      </c>
      <c r="B8404" s="96" t="s">
        <v>16964</v>
      </c>
      <c r="C8404" s="95" t="s">
        <v>282</v>
      </c>
      <c r="D8404" s="97">
        <f>VLOOKUP(A8404,emop0321!D:E,2,0)</f>
        <v>62.69</v>
      </c>
      <c r="E8404" s="98"/>
      <c r="F8404" s="98"/>
    </row>
    <row r="8405" ht="11.25" customHeight="1">
      <c r="A8405" s="95" t="s">
        <v>16965</v>
      </c>
      <c r="B8405" s="96" t="s">
        <v>16966</v>
      </c>
      <c r="C8405" s="95" t="s">
        <v>282</v>
      </c>
      <c r="D8405" s="97">
        <f>VLOOKUP(A8405,emop0321!D:E,2,0)</f>
        <v>69.44</v>
      </c>
      <c r="E8405" s="98"/>
      <c r="F8405" s="98"/>
    </row>
    <row r="8406" ht="11.25" customHeight="1">
      <c r="A8406" s="95" t="s">
        <v>16967</v>
      </c>
      <c r="B8406" s="96" t="s">
        <v>16968</v>
      </c>
      <c r="C8406" s="95" t="s">
        <v>282</v>
      </c>
      <c r="D8406" s="97">
        <f>VLOOKUP(A8406,emop0321!D:E,2,0)</f>
        <v>72.46</v>
      </c>
      <c r="E8406" s="98"/>
      <c r="F8406" s="98"/>
    </row>
    <row r="8407" ht="11.25" customHeight="1">
      <c r="A8407" s="95" t="s">
        <v>16969</v>
      </c>
      <c r="B8407" s="96" t="s">
        <v>16970</v>
      </c>
      <c r="C8407" s="95" t="s">
        <v>282</v>
      </c>
      <c r="D8407" s="97">
        <f>VLOOKUP(A8407,emop0321!D:E,2,0)</f>
        <v>121.12</v>
      </c>
      <c r="E8407" s="98"/>
      <c r="F8407" s="98"/>
    </row>
    <row r="8408" ht="11.25" customHeight="1">
      <c r="A8408" s="95" t="s">
        <v>16971</v>
      </c>
      <c r="B8408" s="96" t="s">
        <v>16972</v>
      </c>
      <c r="C8408" s="95" t="s">
        <v>361</v>
      </c>
      <c r="D8408" s="97">
        <f>VLOOKUP(A8408,emop0321!D:E,2,0)</f>
        <v>16.81</v>
      </c>
      <c r="E8408" s="98"/>
      <c r="F8408" s="98"/>
    </row>
    <row r="8409" ht="11.25" customHeight="1">
      <c r="A8409" s="95" t="s">
        <v>16973</v>
      </c>
      <c r="B8409" s="96" t="s">
        <v>16974</v>
      </c>
      <c r="C8409" s="95" t="s">
        <v>361</v>
      </c>
      <c r="D8409" s="97">
        <f>VLOOKUP(A8409,emop0321!D:E,2,0)</f>
        <v>22.03</v>
      </c>
      <c r="E8409" s="98"/>
      <c r="F8409" s="98"/>
    </row>
    <row r="8410" ht="11.25" customHeight="1">
      <c r="A8410" s="95" t="s">
        <v>16975</v>
      </c>
      <c r="B8410" s="96" t="s">
        <v>16976</v>
      </c>
      <c r="C8410" s="95" t="s">
        <v>361</v>
      </c>
      <c r="D8410" s="97">
        <f>VLOOKUP(A8410,emop0321!D:E,2,0)</f>
        <v>27.74</v>
      </c>
      <c r="E8410" s="98"/>
      <c r="F8410" s="98"/>
    </row>
    <row r="8411" ht="11.25" customHeight="1">
      <c r="A8411" s="95" t="s">
        <v>16977</v>
      </c>
      <c r="B8411" s="96" t="s">
        <v>16978</v>
      </c>
      <c r="C8411" s="95" t="s">
        <v>361</v>
      </c>
      <c r="D8411" s="97">
        <f>VLOOKUP(A8411,emop0321!D:E,2,0)</f>
        <v>36.1</v>
      </c>
      <c r="E8411" s="98"/>
      <c r="F8411" s="98"/>
    </row>
    <row r="8412" ht="11.25" customHeight="1">
      <c r="A8412" s="95" t="s">
        <v>16979</v>
      </c>
      <c r="B8412" s="96" t="s">
        <v>16980</v>
      </c>
      <c r="C8412" s="95" t="s">
        <v>361</v>
      </c>
      <c r="D8412" s="97">
        <f>VLOOKUP(A8412,emop0321!D:E,2,0)</f>
        <v>41.25</v>
      </c>
      <c r="E8412" s="98"/>
      <c r="F8412" s="98"/>
    </row>
    <row r="8413" ht="11.25" customHeight="1">
      <c r="A8413" s="95" t="s">
        <v>16981</v>
      </c>
      <c r="B8413" s="96" t="s">
        <v>16982</v>
      </c>
      <c r="C8413" s="95" t="s">
        <v>361</v>
      </c>
      <c r="D8413" s="97">
        <f>VLOOKUP(A8413,emop0321!D:E,2,0)</f>
        <v>59.71</v>
      </c>
      <c r="E8413" s="98"/>
      <c r="F8413" s="98"/>
    </row>
    <row r="8414" ht="11.25" customHeight="1">
      <c r="A8414" s="95" t="s">
        <v>16983</v>
      </c>
      <c r="B8414" s="96" t="s">
        <v>16984</v>
      </c>
      <c r="C8414" s="95" t="s">
        <v>361</v>
      </c>
      <c r="D8414" s="97">
        <f>VLOOKUP(A8414,emop0321!D:E,2,0)</f>
        <v>74.04</v>
      </c>
      <c r="E8414" s="98"/>
      <c r="F8414" s="98"/>
    </row>
    <row r="8415" ht="11.25" customHeight="1">
      <c r="A8415" s="95" t="s">
        <v>16985</v>
      </c>
      <c r="B8415" s="96" t="s">
        <v>16986</v>
      </c>
      <c r="C8415" s="95" t="s">
        <v>361</v>
      </c>
      <c r="D8415" s="97">
        <f>VLOOKUP(A8415,emop0321!D:E,2,0)</f>
        <v>85.35</v>
      </c>
      <c r="E8415" s="98"/>
      <c r="F8415" s="98"/>
    </row>
    <row r="8416" ht="11.25" customHeight="1">
      <c r="A8416" s="95" t="s">
        <v>16987</v>
      </c>
      <c r="B8416" s="96" t="s">
        <v>16988</v>
      </c>
      <c r="C8416" s="95" t="s">
        <v>361</v>
      </c>
      <c r="D8416" s="97">
        <f>VLOOKUP(A8416,emop0321!D:E,2,0)</f>
        <v>121.8</v>
      </c>
      <c r="E8416" s="98"/>
      <c r="F8416" s="98"/>
    </row>
    <row r="8417" ht="11.25" customHeight="1">
      <c r="A8417" s="95" t="s">
        <v>16989</v>
      </c>
      <c r="B8417" s="96" t="s">
        <v>16990</v>
      </c>
      <c r="C8417" s="95" t="s">
        <v>361</v>
      </c>
      <c r="D8417" s="97">
        <f>VLOOKUP(A8417,emop0321!D:E,2,0)</f>
        <v>18.11</v>
      </c>
      <c r="E8417" s="98"/>
      <c r="F8417" s="98"/>
    </row>
    <row r="8418" ht="11.25" customHeight="1">
      <c r="A8418" s="95" t="s">
        <v>16991</v>
      </c>
      <c r="B8418" s="96" t="s">
        <v>16992</v>
      </c>
      <c r="C8418" s="95" t="s">
        <v>361</v>
      </c>
      <c r="D8418" s="97">
        <f>VLOOKUP(A8418,emop0321!D:E,2,0)</f>
        <v>23.77</v>
      </c>
      <c r="E8418" s="98"/>
      <c r="F8418" s="98"/>
    </row>
    <row r="8419" ht="11.25" customHeight="1">
      <c r="A8419" s="95" t="s">
        <v>16993</v>
      </c>
      <c r="B8419" s="96" t="s">
        <v>16994</v>
      </c>
      <c r="C8419" s="95" t="s">
        <v>361</v>
      </c>
      <c r="D8419" s="97">
        <f>VLOOKUP(A8419,emop0321!D:E,2,0)</f>
        <v>29.98</v>
      </c>
      <c r="E8419" s="98"/>
      <c r="F8419" s="98"/>
    </row>
    <row r="8420" ht="11.25" customHeight="1">
      <c r="A8420" s="95" t="s">
        <v>16995</v>
      </c>
      <c r="B8420" s="96" t="s">
        <v>16996</v>
      </c>
      <c r="C8420" s="95" t="s">
        <v>361</v>
      </c>
      <c r="D8420" s="97">
        <f>VLOOKUP(A8420,emop0321!D:E,2,0)</f>
        <v>39.11</v>
      </c>
      <c r="E8420" s="98"/>
      <c r="F8420" s="98"/>
    </row>
    <row r="8421" ht="11.25" customHeight="1">
      <c r="A8421" s="95" t="s">
        <v>16997</v>
      </c>
      <c r="B8421" s="96" t="s">
        <v>16998</v>
      </c>
      <c r="C8421" s="95" t="s">
        <v>361</v>
      </c>
      <c r="D8421" s="97">
        <f>VLOOKUP(A8421,emop0321!D:E,2,0)</f>
        <v>44.67</v>
      </c>
      <c r="E8421" s="98"/>
      <c r="F8421" s="98"/>
    </row>
    <row r="8422" ht="11.25" customHeight="1">
      <c r="A8422" s="95" t="s">
        <v>16999</v>
      </c>
      <c r="B8422" s="96" t="s">
        <v>17000</v>
      </c>
      <c r="C8422" s="95" t="s">
        <v>361</v>
      </c>
      <c r="D8422" s="97">
        <f>VLOOKUP(A8422,emop0321!D:E,2,0)</f>
        <v>64.84</v>
      </c>
      <c r="E8422" s="98"/>
      <c r="F8422" s="98"/>
    </row>
    <row r="8423" ht="11.25" customHeight="1">
      <c r="A8423" s="95" t="s">
        <v>17001</v>
      </c>
      <c r="B8423" s="96" t="s">
        <v>17002</v>
      </c>
      <c r="C8423" s="95" t="s">
        <v>361</v>
      </c>
      <c r="D8423" s="97">
        <f>VLOOKUP(A8423,emop0321!D:E,2,0)</f>
        <v>80.51</v>
      </c>
      <c r="E8423" s="98"/>
      <c r="F8423" s="98"/>
    </row>
    <row r="8424" ht="11.25" customHeight="1">
      <c r="A8424" s="95" t="s">
        <v>17003</v>
      </c>
      <c r="B8424" s="96" t="s">
        <v>17004</v>
      </c>
      <c r="C8424" s="95" t="s">
        <v>361</v>
      </c>
      <c r="D8424" s="97">
        <f>VLOOKUP(A8424,emop0321!D:E,2,0)</f>
        <v>92.88</v>
      </c>
      <c r="E8424" s="98"/>
      <c r="F8424" s="98"/>
    </row>
    <row r="8425" ht="11.25" customHeight="1">
      <c r="A8425" s="95" t="s">
        <v>17005</v>
      </c>
      <c r="B8425" s="96" t="s">
        <v>17006</v>
      </c>
      <c r="C8425" s="95" t="s">
        <v>361</v>
      </c>
      <c r="D8425" s="97">
        <f>VLOOKUP(A8425,emop0321!D:E,2,0)</f>
        <v>132.81</v>
      </c>
      <c r="E8425" s="98"/>
      <c r="F8425" s="98"/>
    </row>
    <row r="8426" ht="11.25" customHeight="1">
      <c r="A8426" s="95" t="s">
        <v>17007</v>
      </c>
      <c r="B8426" s="96" t="s">
        <v>17008</v>
      </c>
      <c r="C8426" s="95" t="s">
        <v>361</v>
      </c>
      <c r="D8426" s="97">
        <f>VLOOKUP(A8426,emop0321!D:E,2,0)</f>
        <v>210.66</v>
      </c>
      <c r="E8426" s="98"/>
      <c r="F8426" s="98"/>
    </row>
    <row r="8427" ht="11.25" customHeight="1">
      <c r="A8427" s="95" t="s">
        <v>17009</v>
      </c>
      <c r="B8427" s="96" t="s">
        <v>17010</v>
      </c>
      <c r="C8427" s="95" t="s">
        <v>361</v>
      </c>
      <c r="D8427" s="97">
        <f>VLOOKUP(A8427,emop0321!D:E,2,0)</f>
        <v>238.71</v>
      </c>
      <c r="E8427" s="98"/>
      <c r="F8427" s="98"/>
    </row>
    <row r="8428" ht="11.25" customHeight="1">
      <c r="A8428" s="95" t="s">
        <v>17011</v>
      </c>
      <c r="B8428" s="96" t="s">
        <v>17012</v>
      </c>
      <c r="C8428" s="95" t="s">
        <v>361</v>
      </c>
      <c r="D8428" s="97">
        <f>VLOOKUP(A8428,emop0321!D:E,2,0)</f>
        <v>192.66</v>
      </c>
      <c r="E8428" s="98"/>
      <c r="F8428" s="98"/>
    </row>
    <row r="8429" ht="11.25" customHeight="1">
      <c r="A8429" s="95" t="s">
        <v>17013</v>
      </c>
      <c r="B8429" s="96" t="s">
        <v>17014</v>
      </c>
      <c r="C8429" s="95" t="s">
        <v>361</v>
      </c>
      <c r="D8429" s="97">
        <f>VLOOKUP(A8429,emop0321!D:E,2,0)</f>
        <v>218.22</v>
      </c>
      <c r="E8429" s="98"/>
      <c r="F8429" s="98"/>
    </row>
    <row r="8430" ht="11.25" customHeight="1">
      <c r="A8430" s="95" t="s">
        <v>17015</v>
      </c>
      <c r="B8430" s="96" t="s">
        <v>17016</v>
      </c>
      <c r="C8430" s="95" t="s">
        <v>361</v>
      </c>
      <c r="D8430" s="97">
        <f>VLOOKUP(A8430,emop0321!D:E,2,0)</f>
        <v>13.22</v>
      </c>
      <c r="E8430" s="98"/>
      <c r="F8430" s="98"/>
    </row>
    <row r="8431" ht="11.25" customHeight="1">
      <c r="A8431" s="95" t="s">
        <v>17017</v>
      </c>
      <c r="B8431" s="96" t="s">
        <v>17018</v>
      </c>
      <c r="C8431" s="95" t="s">
        <v>361</v>
      </c>
      <c r="D8431" s="97">
        <f>VLOOKUP(A8431,emop0321!D:E,2,0)</f>
        <v>14.57</v>
      </c>
      <c r="E8431" s="98"/>
      <c r="F8431" s="98"/>
    </row>
    <row r="8432" ht="11.25" customHeight="1">
      <c r="A8432" s="95" t="s">
        <v>17019</v>
      </c>
      <c r="B8432" s="96" t="s">
        <v>17020</v>
      </c>
      <c r="C8432" s="95" t="s">
        <v>361</v>
      </c>
      <c r="D8432" s="97">
        <f>VLOOKUP(A8432,emop0321!D:E,2,0)</f>
        <v>17.66</v>
      </c>
      <c r="E8432" s="98"/>
      <c r="F8432" s="98"/>
    </row>
    <row r="8433" ht="11.25" customHeight="1">
      <c r="A8433" s="95" t="s">
        <v>17021</v>
      </c>
      <c r="B8433" s="96" t="s">
        <v>17022</v>
      </c>
      <c r="C8433" s="95" t="s">
        <v>361</v>
      </c>
      <c r="D8433" s="97">
        <f>VLOOKUP(A8433,emop0321!D:E,2,0)</f>
        <v>20.58</v>
      </c>
      <c r="E8433" s="98"/>
      <c r="F8433" s="98"/>
    </row>
    <row r="8434" ht="11.25" customHeight="1">
      <c r="A8434" s="95" t="s">
        <v>17023</v>
      </c>
      <c r="B8434" s="96" t="s">
        <v>17024</v>
      </c>
      <c r="C8434" s="95" t="s">
        <v>361</v>
      </c>
      <c r="D8434" s="97">
        <f>VLOOKUP(A8434,emop0321!D:E,2,0)</f>
        <v>25.53</v>
      </c>
      <c r="E8434" s="98"/>
      <c r="F8434" s="98"/>
    </row>
    <row r="8435" ht="11.25" customHeight="1">
      <c r="A8435" s="95" t="s">
        <v>17025</v>
      </c>
      <c r="B8435" s="96" t="s">
        <v>17026</v>
      </c>
      <c r="C8435" s="95" t="s">
        <v>361</v>
      </c>
      <c r="D8435" s="97">
        <f>VLOOKUP(A8435,emop0321!D:E,2,0)</f>
        <v>49.22</v>
      </c>
      <c r="E8435" s="98"/>
      <c r="F8435" s="98"/>
    </row>
    <row r="8436" ht="11.25" customHeight="1">
      <c r="A8436" s="95" t="s">
        <v>17027</v>
      </c>
      <c r="B8436" s="96" t="s">
        <v>17028</v>
      </c>
      <c r="C8436" s="95" t="s">
        <v>361</v>
      </c>
      <c r="D8436" s="97">
        <f>VLOOKUP(A8436,emop0321!D:E,2,0)</f>
        <v>51.76</v>
      </c>
      <c r="E8436" s="98"/>
      <c r="F8436" s="98"/>
    </row>
    <row r="8437" ht="11.25" customHeight="1">
      <c r="A8437" s="95" t="s">
        <v>17029</v>
      </c>
      <c r="B8437" s="96" t="s">
        <v>17030</v>
      </c>
      <c r="C8437" s="95" t="s">
        <v>361</v>
      </c>
      <c r="D8437" s="97">
        <f>VLOOKUP(A8437,emop0321!D:E,2,0)</f>
        <v>67.86</v>
      </c>
      <c r="E8437" s="98"/>
      <c r="F8437" s="98"/>
    </row>
    <row r="8438" ht="11.25" customHeight="1">
      <c r="A8438" s="95" t="s">
        <v>17031</v>
      </c>
      <c r="B8438" s="96" t="s">
        <v>17032</v>
      </c>
      <c r="C8438" s="95" t="s">
        <v>361</v>
      </c>
      <c r="D8438" s="97">
        <f>VLOOKUP(A8438,emop0321!D:E,2,0)</f>
        <v>14.07</v>
      </c>
      <c r="E8438" s="98"/>
      <c r="F8438" s="98"/>
    </row>
    <row r="8439" ht="11.25" customHeight="1">
      <c r="A8439" s="95" t="s">
        <v>17033</v>
      </c>
      <c r="B8439" s="96" t="s">
        <v>17034</v>
      </c>
      <c r="C8439" s="95" t="s">
        <v>361</v>
      </c>
      <c r="D8439" s="97">
        <f>VLOOKUP(A8439,emop0321!D:E,2,0)</f>
        <v>15.49</v>
      </c>
      <c r="E8439" s="98"/>
      <c r="F8439" s="98"/>
    </row>
    <row r="8440" ht="11.25" customHeight="1">
      <c r="A8440" s="95" t="s">
        <v>17035</v>
      </c>
      <c r="B8440" s="96" t="s">
        <v>17036</v>
      </c>
      <c r="C8440" s="95" t="s">
        <v>361</v>
      </c>
      <c r="D8440" s="97">
        <f>VLOOKUP(A8440,emop0321!D:E,2,0)</f>
        <v>18.82</v>
      </c>
      <c r="E8440" s="98"/>
      <c r="F8440" s="98"/>
    </row>
    <row r="8441" ht="11.25" customHeight="1">
      <c r="A8441" s="95" t="s">
        <v>17037</v>
      </c>
      <c r="B8441" s="96" t="s">
        <v>17038</v>
      </c>
      <c r="C8441" s="95" t="s">
        <v>361</v>
      </c>
      <c r="D8441" s="97">
        <f>VLOOKUP(A8441,emop0321!D:E,2,0)</f>
        <v>21.93</v>
      </c>
      <c r="E8441" s="98"/>
      <c r="F8441" s="98"/>
    </row>
    <row r="8442" ht="11.25" customHeight="1">
      <c r="A8442" s="95" t="s">
        <v>17039</v>
      </c>
      <c r="B8442" s="96" t="s">
        <v>17040</v>
      </c>
      <c r="C8442" s="95" t="s">
        <v>361</v>
      </c>
      <c r="D8442" s="97">
        <f>VLOOKUP(A8442,emop0321!D:E,2,0)</f>
        <v>27.25</v>
      </c>
      <c r="E8442" s="98"/>
      <c r="F8442" s="98"/>
    </row>
    <row r="8443" ht="11.25" customHeight="1">
      <c r="A8443" s="95" t="s">
        <v>17041</v>
      </c>
      <c r="B8443" s="96" t="s">
        <v>17042</v>
      </c>
      <c r="C8443" s="95" t="s">
        <v>361</v>
      </c>
      <c r="D8443" s="97">
        <f>VLOOKUP(A8443,emop0321!D:E,2,0)</f>
        <v>53.21</v>
      </c>
      <c r="E8443" s="98"/>
      <c r="F8443" s="98"/>
    </row>
    <row r="8444" ht="11.25" customHeight="1">
      <c r="A8444" s="95" t="s">
        <v>17043</v>
      </c>
      <c r="B8444" s="96" t="s">
        <v>17044</v>
      </c>
      <c r="C8444" s="95" t="s">
        <v>361</v>
      </c>
      <c r="D8444" s="97">
        <f>VLOOKUP(A8444,emop0321!D:E,2,0)</f>
        <v>55.94</v>
      </c>
      <c r="E8444" s="98"/>
      <c r="F8444" s="98"/>
    </row>
    <row r="8445" ht="11.25" customHeight="1">
      <c r="A8445" s="95" t="s">
        <v>17045</v>
      </c>
      <c r="B8445" s="96" t="s">
        <v>17046</v>
      </c>
      <c r="C8445" s="95" t="s">
        <v>361</v>
      </c>
      <c r="D8445" s="97">
        <f>VLOOKUP(A8445,emop0321!D:E,2,0)</f>
        <v>73.48</v>
      </c>
      <c r="E8445" s="98"/>
      <c r="F8445" s="98"/>
    </row>
    <row r="8446" ht="11.25" customHeight="1">
      <c r="A8446" s="95" t="s">
        <v>17047</v>
      </c>
      <c r="B8446" s="96" t="s">
        <v>17048</v>
      </c>
      <c r="C8446" s="95" t="s">
        <v>361</v>
      </c>
      <c r="D8446" s="97">
        <f>VLOOKUP(A8446,emop0321!D:E,2,0)</f>
        <v>13.5</v>
      </c>
      <c r="E8446" s="98"/>
      <c r="F8446" s="98"/>
    </row>
    <row r="8447" ht="11.25" customHeight="1">
      <c r="A8447" s="95" t="s">
        <v>17049</v>
      </c>
      <c r="B8447" s="96" t="s">
        <v>17050</v>
      </c>
      <c r="C8447" s="95" t="s">
        <v>361</v>
      </c>
      <c r="D8447" s="97">
        <f>VLOOKUP(A8447,emop0321!D:E,2,0)</f>
        <v>20.14</v>
      </c>
      <c r="E8447" s="98"/>
      <c r="F8447" s="98"/>
    </row>
    <row r="8448" ht="11.25" customHeight="1">
      <c r="A8448" s="95" t="s">
        <v>17051</v>
      </c>
      <c r="B8448" s="96" t="s">
        <v>17052</v>
      </c>
      <c r="C8448" s="95" t="s">
        <v>361</v>
      </c>
      <c r="D8448" s="97">
        <f>VLOOKUP(A8448,emop0321!D:E,2,0)</f>
        <v>35.79</v>
      </c>
      <c r="E8448" s="98"/>
      <c r="F8448" s="98"/>
    </row>
    <row r="8449" ht="11.25" customHeight="1">
      <c r="A8449" s="95" t="s">
        <v>17053</v>
      </c>
      <c r="B8449" s="96" t="s">
        <v>17054</v>
      </c>
      <c r="C8449" s="95" t="s">
        <v>361</v>
      </c>
      <c r="D8449" s="97">
        <f>VLOOKUP(A8449,emop0321!D:E,2,0)</f>
        <v>45.94</v>
      </c>
      <c r="E8449" s="98"/>
      <c r="F8449" s="98"/>
    </row>
    <row r="8450" ht="11.25" customHeight="1">
      <c r="A8450" s="95" t="s">
        <v>17055</v>
      </c>
      <c r="B8450" s="96" t="s">
        <v>17056</v>
      </c>
      <c r="C8450" s="95" t="s">
        <v>361</v>
      </c>
      <c r="D8450" s="97">
        <f>VLOOKUP(A8450,emop0321!D:E,2,0)</f>
        <v>61.72</v>
      </c>
      <c r="E8450" s="98"/>
      <c r="F8450" s="98"/>
    </row>
    <row r="8451" ht="11.25" customHeight="1">
      <c r="A8451" s="95" t="s">
        <v>17057</v>
      </c>
      <c r="B8451" s="96" t="s">
        <v>17058</v>
      </c>
      <c r="C8451" s="95" t="s">
        <v>361</v>
      </c>
      <c r="D8451" s="97">
        <f>VLOOKUP(A8451,emop0321!D:E,2,0)</f>
        <v>68.53</v>
      </c>
      <c r="E8451" s="98"/>
      <c r="F8451" s="98"/>
    </row>
    <row r="8452" ht="11.25" customHeight="1">
      <c r="A8452" s="95" t="s">
        <v>17059</v>
      </c>
      <c r="B8452" s="96" t="s">
        <v>17060</v>
      </c>
      <c r="C8452" s="95" t="s">
        <v>361</v>
      </c>
      <c r="D8452" s="97">
        <f>VLOOKUP(A8452,emop0321!D:E,2,0)</f>
        <v>110.73</v>
      </c>
      <c r="E8452" s="98"/>
      <c r="F8452" s="98"/>
    </row>
    <row r="8453" ht="11.25" customHeight="1">
      <c r="A8453" s="95" t="s">
        <v>17061</v>
      </c>
      <c r="B8453" s="96" t="s">
        <v>17062</v>
      </c>
      <c r="C8453" s="95" t="s">
        <v>361</v>
      </c>
      <c r="D8453" s="97">
        <f>VLOOKUP(A8453,emop0321!D:E,2,0)</f>
        <v>128.06</v>
      </c>
      <c r="E8453" s="98"/>
      <c r="F8453" s="98"/>
    </row>
    <row r="8454" ht="11.25" customHeight="1">
      <c r="A8454" s="95" t="s">
        <v>17063</v>
      </c>
      <c r="B8454" s="96" t="s">
        <v>17064</v>
      </c>
      <c r="C8454" s="95" t="s">
        <v>361</v>
      </c>
      <c r="D8454" s="97">
        <f>VLOOKUP(A8454,emop0321!D:E,2,0)</f>
        <v>14.47</v>
      </c>
      <c r="E8454" s="98"/>
      <c r="F8454" s="98"/>
    </row>
    <row r="8455" ht="11.25" customHeight="1">
      <c r="A8455" s="95" t="s">
        <v>17065</v>
      </c>
      <c r="B8455" s="96" t="s">
        <v>17066</v>
      </c>
      <c r="C8455" s="95" t="s">
        <v>361</v>
      </c>
      <c r="D8455" s="97">
        <f>VLOOKUP(A8455,emop0321!D:E,2,0)</f>
        <v>21.69</v>
      </c>
      <c r="E8455" s="98"/>
      <c r="F8455" s="98"/>
    </row>
    <row r="8456" ht="11.25" customHeight="1">
      <c r="A8456" s="95" t="s">
        <v>17067</v>
      </c>
      <c r="B8456" s="96" t="s">
        <v>17068</v>
      </c>
      <c r="C8456" s="95" t="s">
        <v>361</v>
      </c>
      <c r="D8456" s="97">
        <f>VLOOKUP(A8456,emop0321!D:E,2,0)</f>
        <v>38.84</v>
      </c>
      <c r="E8456" s="98"/>
      <c r="F8456" s="98"/>
    </row>
    <row r="8457" ht="11.25" customHeight="1">
      <c r="A8457" s="95" t="s">
        <v>17069</v>
      </c>
      <c r="B8457" s="96" t="s">
        <v>17070</v>
      </c>
      <c r="C8457" s="95" t="s">
        <v>361</v>
      </c>
      <c r="D8457" s="97">
        <f>VLOOKUP(A8457,emop0321!D:E,2,0)</f>
        <v>49.93</v>
      </c>
      <c r="E8457" s="98"/>
      <c r="F8457" s="98"/>
    </row>
    <row r="8458" ht="11.25" customHeight="1">
      <c r="A8458" s="95" t="s">
        <v>17071</v>
      </c>
      <c r="B8458" s="96" t="s">
        <v>17072</v>
      </c>
      <c r="C8458" s="95" t="s">
        <v>361</v>
      </c>
      <c r="D8458" s="97">
        <f>VLOOKUP(A8458,emop0321!D:E,2,0)</f>
        <v>67.19</v>
      </c>
      <c r="E8458" s="98"/>
      <c r="F8458" s="98"/>
    </row>
    <row r="8459" ht="11.25" customHeight="1">
      <c r="A8459" s="95" t="s">
        <v>17073</v>
      </c>
      <c r="B8459" s="96" t="s">
        <v>17074</v>
      </c>
      <c r="C8459" s="95" t="s">
        <v>361</v>
      </c>
      <c r="D8459" s="97">
        <f>VLOOKUP(A8459,emop0321!D:E,2,0)</f>
        <v>74.55</v>
      </c>
      <c r="E8459" s="98"/>
      <c r="F8459" s="98"/>
    </row>
    <row r="8460" ht="11.25" customHeight="1">
      <c r="A8460" s="95" t="s">
        <v>17075</v>
      </c>
      <c r="B8460" s="96" t="s">
        <v>17076</v>
      </c>
      <c r="C8460" s="95" t="s">
        <v>361</v>
      </c>
      <c r="D8460" s="97">
        <f>VLOOKUP(A8460,emop0321!D:E,2,0)</f>
        <v>120.9</v>
      </c>
      <c r="E8460" s="98"/>
      <c r="F8460" s="98"/>
    </row>
    <row r="8461" ht="11.25" customHeight="1">
      <c r="A8461" s="95" t="s">
        <v>17077</v>
      </c>
      <c r="B8461" s="96" t="s">
        <v>17078</v>
      </c>
      <c r="C8461" s="95" t="s">
        <v>361</v>
      </c>
      <c r="D8461" s="97">
        <f>VLOOKUP(A8461,emop0321!D:E,2,0)</f>
        <v>139.87</v>
      </c>
      <c r="E8461" s="98"/>
      <c r="F8461" s="98"/>
    </row>
    <row r="8462" ht="11.25" customHeight="1">
      <c r="A8462" s="95" t="s">
        <v>17079</v>
      </c>
      <c r="B8462" s="96" t="s">
        <v>17080</v>
      </c>
      <c r="C8462" s="95" t="s">
        <v>361</v>
      </c>
      <c r="D8462" s="97">
        <f>VLOOKUP(A8462,emop0321!D:E,2,0)</f>
        <v>15.25</v>
      </c>
      <c r="E8462" s="98"/>
      <c r="F8462" s="98"/>
    </row>
    <row r="8463" ht="11.25" customHeight="1">
      <c r="A8463" s="95" t="s">
        <v>17081</v>
      </c>
      <c r="B8463" s="96" t="s">
        <v>17082</v>
      </c>
      <c r="C8463" s="95" t="s">
        <v>361</v>
      </c>
      <c r="D8463" s="97">
        <f>VLOOKUP(A8463,emop0321!D:E,2,0)</f>
        <v>19.54</v>
      </c>
      <c r="E8463" s="98"/>
      <c r="F8463" s="98"/>
    </row>
    <row r="8464" ht="11.25" customHeight="1">
      <c r="A8464" s="95" t="s">
        <v>17083</v>
      </c>
      <c r="B8464" s="96" t="s">
        <v>17084</v>
      </c>
      <c r="C8464" s="95" t="s">
        <v>361</v>
      </c>
      <c r="D8464" s="97">
        <f>VLOOKUP(A8464,emop0321!D:E,2,0)</f>
        <v>30.06</v>
      </c>
      <c r="E8464" s="98"/>
      <c r="F8464" s="98"/>
    </row>
    <row r="8465" ht="11.25" customHeight="1">
      <c r="A8465" s="95" t="s">
        <v>17085</v>
      </c>
      <c r="B8465" s="96" t="s">
        <v>17086</v>
      </c>
      <c r="C8465" s="95" t="s">
        <v>361</v>
      </c>
      <c r="D8465" s="97">
        <f>VLOOKUP(A8465,emop0321!D:E,2,0)</f>
        <v>9.67</v>
      </c>
      <c r="E8465" s="98"/>
      <c r="F8465" s="98"/>
    </row>
    <row r="8466" ht="11.25" customHeight="1">
      <c r="A8466" s="95" t="s">
        <v>17087</v>
      </c>
      <c r="B8466" s="96" t="s">
        <v>17088</v>
      </c>
      <c r="C8466" s="95" t="s">
        <v>361</v>
      </c>
      <c r="D8466" s="97">
        <f>VLOOKUP(A8466,emop0321!D:E,2,0)</f>
        <v>11.5</v>
      </c>
      <c r="E8466" s="98"/>
      <c r="F8466" s="98"/>
    </row>
    <row r="8467" ht="11.25" customHeight="1">
      <c r="A8467" s="95" t="s">
        <v>17089</v>
      </c>
      <c r="B8467" s="96" t="s">
        <v>17090</v>
      </c>
      <c r="C8467" s="95" t="s">
        <v>361</v>
      </c>
      <c r="D8467" s="97">
        <f>VLOOKUP(A8467,emop0321!D:E,2,0)</f>
        <v>18.61</v>
      </c>
      <c r="E8467" s="98"/>
      <c r="F8467" s="98"/>
    </row>
    <row r="8468" ht="11.25" customHeight="1">
      <c r="A8468" s="95" t="s">
        <v>17091</v>
      </c>
      <c r="B8468" s="96" t="s">
        <v>17092</v>
      </c>
      <c r="C8468" s="95" t="s">
        <v>361</v>
      </c>
      <c r="D8468" s="97">
        <f>VLOOKUP(A8468,emop0321!D:E,2,0)</f>
        <v>28.99</v>
      </c>
      <c r="E8468" s="98"/>
      <c r="F8468" s="98"/>
    </row>
    <row r="8469" ht="11.25" customHeight="1">
      <c r="A8469" s="95" t="s">
        <v>17093</v>
      </c>
      <c r="B8469" s="96" t="s">
        <v>17094</v>
      </c>
      <c r="C8469" s="95" t="s">
        <v>361</v>
      </c>
      <c r="D8469" s="97">
        <f>VLOOKUP(A8469,emop0321!D:E,2,0)</f>
        <v>43.13</v>
      </c>
      <c r="E8469" s="98"/>
      <c r="F8469" s="98"/>
    </row>
    <row r="8470" ht="11.25" customHeight="1">
      <c r="A8470" s="95" t="s">
        <v>17095</v>
      </c>
      <c r="B8470" s="96" t="s">
        <v>17096</v>
      </c>
      <c r="C8470" s="95" t="s">
        <v>361</v>
      </c>
      <c r="D8470" s="97">
        <f>VLOOKUP(A8470,emop0321!D:E,2,0)</f>
        <v>52.72</v>
      </c>
      <c r="E8470" s="98"/>
      <c r="F8470" s="98"/>
    </row>
    <row r="8471" ht="11.25" customHeight="1">
      <c r="A8471" s="95" t="s">
        <v>17097</v>
      </c>
      <c r="B8471" s="96" t="s">
        <v>17098</v>
      </c>
      <c r="C8471" s="95" t="s">
        <v>361</v>
      </c>
      <c r="D8471" s="97">
        <f>VLOOKUP(A8471,emop0321!D:E,2,0)</f>
        <v>70.23</v>
      </c>
      <c r="E8471" s="98"/>
      <c r="F8471" s="98"/>
    </row>
    <row r="8472" ht="11.25" customHeight="1">
      <c r="A8472" s="95" t="s">
        <v>17099</v>
      </c>
      <c r="B8472" s="96" t="s">
        <v>17100</v>
      </c>
      <c r="C8472" s="95" t="s">
        <v>361</v>
      </c>
      <c r="D8472" s="97">
        <f>VLOOKUP(A8472,emop0321!D:E,2,0)</f>
        <v>91.77</v>
      </c>
      <c r="E8472" s="98"/>
      <c r="F8472" s="98"/>
    </row>
    <row r="8473" ht="11.25" customHeight="1">
      <c r="A8473" s="95" t="s">
        <v>17101</v>
      </c>
      <c r="B8473" s="96" t="s">
        <v>17102</v>
      </c>
      <c r="C8473" s="95" t="s">
        <v>361</v>
      </c>
      <c r="D8473" s="97">
        <f>VLOOKUP(A8473,emop0321!D:E,2,0)</f>
        <v>10.31</v>
      </c>
      <c r="E8473" s="98"/>
      <c r="F8473" s="98"/>
    </row>
    <row r="8474" ht="11.25" customHeight="1">
      <c r="A8474" s="95" t="s">
        <v>17103</v>
      </c>
      <c r="B8474" s="96" t="s">
        <v>17104</v>
      </c>
      <c r="C8474" s="95" t="s">
        <v>361</v>
      </c>
      <c r="D8474" s="97">
        <f>VLOOKUP(A8474,emop0321!D:E,2,0)</f>
        <v>12.25</v>
      </c>
      <c r="E8474" s="98"/>
      <c r="F8474" s="98"/>
    </row>
    <row r="8475" ht="11.25" customHeight="1">
      <c r="A8475" s="95" t="s">
        <v>17105</v>
      </c>
      <c r="B8475" s="96" t="s">
        <v>17106</v>
      </c>
      <c r="C8475" s="95" t="s">
        <v>361</v>
      </c>
      <c r="D8475" s="97">
        <f>VLOOKUP(A8475,emop0321!D:E,2,0)</f>
        <v>20</v>
      </c>
      <c r="E8475" s="98"/>
      <c r="F8475" s="98"/>
    </row>
    <row r="8476" ht="11.25" customHeight="1">
      <c r="A8476" s="95" t="s">
        <v>17107</v>
      </c>
      <c r="B8476" s="96" t="s">
        <v>17108</v>
      </c>
      <c r="C8476" s="95" t="s">
        <v>361</v>
      </c>
      <c r="D8476" s="97">
        <f>VLOOKUP(A8476,emop0321!D:E,2,0)</f>
        <v>26.86</v>
      </c>
      <c r="E8476" s="98"/>
      <c r="F8476" s="98"/>
    </row>
    <row r="8477" ht="11.25" customHeight="1">
      <c r="A8477" s="95" t="s">
        <v>17109</v>
      </c>
      <c r="B8477" s="96" t="s">
        <v>17110</v>
      </c>
      <c r="C8477" s="95" t="s">
        <v>361</v>
      </c>
      <c r="D8477" s="97">
        <f>VLOOKUP(A8477,emop0321!D:E,2,0)</f>
        <v>31.29</v>
      </c>
      <c r="E8477" s="98"/>
      <c r="F8477" s="98"/>
    </row>
    <row r="8478" ht="11.25" customHeight="1">
      <c r="A8478" s="95" t="s">
        <v>17111</v>
      </c>
      <c r="B8478" s="96" t="s">
        <v>17112</v>
      </c>
      <c r="C8478" s="95" t="s">
        <v>361</v>
      </c>
      <c r="D8478" s="97">
        <f>VLOOKUP(A8478,emop0321!D:E,2,0)</f>
        <v>46.71</v>
      </c>
      <c r="E8478" s="98"/>
      <c r="F8478" s="98"/>
    </row>
    <row r="8479" ht="11.25" customHeight="1">
      <c r="A8479" s="95" t="s">
        <v>17113</v>
      </c>
      <c r="B8479" s="96" t="s">
        <v>17114</v>
      </c>
      <c r="C8479" s="95" t="s">
        <v>361</v>
      </c>
      <c r="D8479" s="97">
        <f>VLOOKUP(A8479,emop0321!D:E,2,0)</f>
        <v>57.13</v>
      </c>
      <c r="E8479" s="98"/>
      <c r="F8479" s="98"/>
    </row>
    <row r="8480" ht="11.25" customHeight="1">
      <c r="A8480" s="95" t="s">
        <v>17115</v>
      </c>
      <c r="B8480" s="96" t="s">
        <v>17116</v>
      </c>
      <c r="C8480" s="95" t="s">
        <v>361</v>
      </c>
      <c r="D8480" s="97">
        <f>VLOOKUP(A8480,emop0321!D:E,2,0)</f>
        <v>76.25</v>
      </c>
      <c r="E8480" s="98"/>
      <c r="F8480" s="98"/>
    </row>
    <row r="8481" ht="11.25" customHeight="1">
      <c r="A8481" s="95" t="s">
        <v>17117</v>
      </c>
      <c r="B8481" s="96" t="s">
        <v>17118</v>
      </c>
      <c r="C8481" s="95" t="s">
        <v>361</v>
      </c>
      <c r="D8481" s="97">
        <f>VLOOKUP(A8481,emop0321!D:E,2,0)</f>
        <v>99.78</v>
      </c>
      <c r="E8481" s="98"/>
      <c r="F8481" s="98"/>
    </row>
    <row r="8482" ht="11.25" customHeight="1">
      <c r="A8482" s="95" t="s">
        <v>17119</v>
      </c>
      <c r="B8482" s="96" t="s">
        <v>17120</v>
      </c>
      <c r="C8482" s="95" t="s">
        <v>361</v>
      </c>
      <c r="D8482" s="97">
        <f>VLOOKUP(A8482,emop0321!D:E,2,0)</f>
        <v>7.22</v>
      </c>
      <c r="E8482" s="98"/>
      <c r="F8482" s="98"/>
    </row>
    <row r="8483" ht="11.25" customHeight="1">
      <c r="A8483" s="95" t="s">
        <v>17121</v>
      </c>
      <c r="B8483" s="96" t="s">
        <v>17122</v>
      </c>
      <c r="C8483" s="95" t="s">
        <v>361</v>
      </c>
      <c r="D8483" s="97">
        <f>VLOOKUP(A8483,emop0321!D:E,2,0)</f>
        <v>7.93</v>
      </c>
      <c r="E8483" s="98"/>
      <c r="F8483" s="98"/>
    </row>
    <row r="8484" ht="11.25" customHeight="1">
      <c r="A8484" s="95" t="s">
        <v>17123</v>
      </c>
      <c r="B8484" s="96" t="s">
        <v>17124</v>
      </c>
      <c r="C8484" s="95" t="s">
        <v>361</v>
      </c>
      <c r="D8484" s="97">
        <f>VLOOKUP(A8484,emop0321!D:E,2,0)</f>
        <v>11.27</v>
      </c>
      <c r="E8484" s="98"/>
      <c r="F8484" s="98"/>
    </row>
    <row r="8485" ht="11.25" customHeight="1">
      <c r="A8485" s="95" t="s">
        <v>17125</v>
      </c>
      <c r="B8485" s="96" t="s">
        <v>17126</v>
      </c>
      <c r="C8485" s="95" t="s">
        <v>361</v>
      </c>
      <c r="D8485" s="97">
        <f>VLOOKUP(A8485,emop0321!D:E,2,0)</f>
        <v>16.14</v>
      </c>
      <c r="E8485" s="98"/>
      <c r="F8485" s="98"/>
    </row>
    <row r="8486" ht="11.25" customHeight="1">
      <c r="A8486" s="95" t="s">
        <v>17127</v>
      </c>
      <c r="B8486" s="96" t="s">
        <v>17128</v>
      </c>
      <c r="C8486" s="95" t="s">
        <v>361</v>
      </c>
      <c r="D8486" s="97">
        <f>VLOOKUP(A8486,emop0321!D:E,2,0)</f>
        <v>17.72</v>
      </c>
      <c r="E8486" s="98"/>
      <c r="F8486" s="98"/>
    </row>
    <row r="8487" ht="11.25" customHeight="1">
      <c r="A8487" s="95" t="s">
        <v>17129</v>
      </c>
      <c r="B8487" s="96" t="s">
        <v>17130</v>
      </c>
      <c r="C8487" s="95" t="s">
        <v>361</v>
      </c>
      <c r="D8487" s="97">
        <f>VLOOKUP(A8487,emop0321!D:E,2,0)</f>
        <v>24.82</v>
      </c>
      <c r="E8487" s="98"/>
      <c r="F8487" s="98"/>
    </row>
    <row r="8488" ht="11.25" customHeight="1">
      <c r="A8488" s="95" t="s">
        <v>17131</v>
      </c>
      <c r="B8488" s="96" t="s">
        <v>17132</v>
      </c>
      <c r="C8488" s="95" t="s">
        <v>361</v>
      </c>
      <c r="D8488" s="97">
        <f>VLOOKUP(A8488,emop0321!D:E,2,0)</f>
        <v>44.36</v>
      </c>
      <c r="E8488" s="98"/>
      <c r="F8488" s="98"/>
    </row>
    <row r="8489" ht="11.25" customHeight="1">
      <c r="A8489" s="95" t="s">
        <v>17133</v>
      </c>
      <c r="B8489" s="96" t="s">
        <v>17134</v>
      </c>
      <c r="C8489" s="95" t="s">
        <v>361</v>
      </c>
      <c r="D8489" s="97">
        <f>VLOOKUP(A8489,emop0321!D:E,2,0)</f>
        <v>52.14</v>
      </c>
      <c r="E8489" s="98"/>
      <c r="F8489" s="98"/>
    </row>
    <row r="8490" ht="11.25" customHeight="1">
      <c r="A8490" s="95" t="s">
        <v>17135</v>
      </c>
      <c r="B8490" s="96" t="s">
        <v>17136</v>
      </c>
      <c r="C8490" s="95" t="s">
        <v>361</v>
      </c>
      <c r="D8490" s="97">
        <f>VLOOKUP(A8490,emop0321!D:E,2,0)</f>
        <v>68.77</v>
      </c>
      <c r="E8490" s="98"/>
      <c r="F8490" s="98"/>
    </row>
    <row r="8491" ht="11.25" customHeight="1">
      <c r="A8491" s="95" t="s">
        <v>17137</v>
      </c>
      <c r="B8491" s="96" t="s">
        <v>17138</v>
      </c>
      <c r="C8491" s="95" t="s">
        <v>361</v>
      </c>
      <c r="D8491" s="97">
        <f>VLOOKUP(A8491,emop0321!D:E,2,0)</f>
        <v>7.48</v>
      </c>
      <c r="E8491" s="98"/>
      <c r="F8491" s="98"/>
    </row>
    <row r="8492" ht="11.25" customHeight="1">
      <c r="A8492" s="95" t="s">
        <v>17139</v>
      </c>
      <c r="B8492" s="96" t="s">
        <v>17140</v>
      </c>
      <c r="C8492" s="95" t="s">
        <v>361</v>
      </c>
      <c r="D8492" s="97">
        <f>VLOOKUP(A8492,emop0321!D:E,2,0)</f>
        <v>8.22</v>
      </c>
      <c r="E8492" s="98"/>
      <c r="F8492" s="98"/>
    </row>
    <row r="8493" ht="11.25" customHeight="1">
      <c r="A8493" s="95" t="s">
        <v>17141</v>
      </c>
      <c r="B8493" s="96" t="s">
        <v>17142</v>
      </c>
      <c r="C8493" s="95" t="s">
        <v>361</v>
      </c>
      <c r="D8493" s="97">
        <f>VLOOKUP(A8493,emop0321!D:E,2,0)</f>
        <v>11.86</v>
      </c>
      <c r="E8493" s="98"/>
      <c r="F8493" s="98"/>
    </row>
    <row r="8494" ht="11.25" customHeight="1">
      <c r="A8494" s="95" t="s">
        <v>17143</v>
      </c>
      <c r="B8494" s="96" t="s">
        <v>17144</v>
      </c>
      <c r="C8494" s="95" t="s">
        <v>361</v>
      </c>
      <c r="D8494" s="97">
        <f>VLOOKUP(A8494,emop0321!D:E,2,0)</f>
        <v>17.16</v>
      </c>
      <c r="E8494" s="98"/>
      <c r="F8494" s="98"/>
    </row>
    <row r="8495" ht="11.25" customHeight="1">
      <c r="A8495" s="95" t="s">
        <v>17145</v>
      </c>
      <c r="B8495" s="96" t="s">
        <v>17146</v>
      </c>
      <c r="C8495" s="95" t="s">
        <v>361</v>
      </c>
      <c r="D8495" s="97">
        <f>VLOOKUP(A8495,emop0321!D:E,2,0)</f>
        <v>18.76</v>
      </c>
      <c r="E8495" s="98"/>
      <c r="F8495" s="98"/>
    </row>
    <row r="8496" ht="11.25" customHeight="1">
      <c r="A8496" s="95" t="s">
        <v>17147</v>
      </c>
      <c r="B8496" s="96" t="s">
        <v>17148</v>
      </c>
      <c r="C8496" s="95" t="s">
        <v>361</v>
      </c>
      <c r="D8496" s="97">
        <f>VLOOKUP(A8496,emop0321!D:E,2,0)</f>
        <v>26.44</v>
      </c>
      <c r="E8496" s="98"/>
      <c r="F8496" s="98"/>
    </row>
    <row r="8497" ht="11.25" customHeight="1">
      <c r="A8497" s="95" t="s">
        <v>17149</v>
      </c>
      <c r="B8497" s="96" t="s">
        <v>17150</v>
      </c>
      <c r="C8497" s="95" t="s">
        <v>361</v>
      </c>
      <c r="D8497" s="97">
        <f>VLOOKUP(A8497,emop0321!D:E,2,0)</f>
        <v>47.8</v>
      </c>
      <c r="E8497" s="98"/>
      <c r="F8497" s="98"/>
    </row>
    <row r="8498" ht="11.25" customHeight="1">
      <c r="A8498" s="95" t="s">
        <v>17151</v>
      </c>
      <c r="B8498" s="96" t="s">
        <v>17152</v>
      </c>
      <c r="C8498" s="95" t="s">
        <v>361</v>
      </c>
      <c r="D8498" s="97">
        <f>VLOOKUP(A8498,emop0321!D:E,2,0)</f>
        <v>56.18</v>
      </c>
      <c r="E8498" s="98"/>
      <c r="F8498" s="98"/>
    </row>
    <row r="8499" ht="11.25" customHeight="1">
      <c r="A8499" s="95" t="s">
        <v>17153</v>
      </c>
      <c r="B8499" s="96" t="s">
        <v>17154</v>
      </c>
      <c r="C8499" s="95" t="s">
        <v>361</v>
      </c>
      <c r="D8499" s="97">
        <f>VLOOKUP(A8499,emop0321!D:E,2,0)</f>
        <v>74.32</v>
      </c>
      <c r="E8499" s="98"/>
      <c r="F8499" s="98"/>
    </row>
    <row r="8500" ht="11.25" customHeight="1">
      <c r="A8500" s="95" t="s">
        <v>17155</v>
      </c>
      <c r="B8500" s="96" t="s">
        <v>17156</v>
      </c>
      <c r="C8500" s="95" t="s">
        <v>361</v>
      </c>
      <c r="D8500" s="97">
        <f>VLOOKUP(A8500,emop0321!D:E,2,0)</f>
        <v>10.34</v>
      </c>
      <c r="E8500" s="98"/>
      <c r="F8500" s="98"/>
    </row>
    <row r="8501" ht="11.25" customHeight="1">
      <c r="A8501" s="95" t="s">
        <v>17157</v>
      </c>
      <c r="B8501" s="96" t="s">
        <v>17158</v>
      </c>
      <c r="C8501" s="95" t="s">
        <v>361</v>
      </c>
      <c r="D8501" s="97">
        <f>VLOOKUP(A8501,emop0321!D:E,2,0)</f>
        <v>16.04</v>
      </c>
      <c r="E8501" s="98"/>
      <c r="F8501" s="98"/>
    </row>
    <row r="8502" ht="11.25" customHeight="1">
      <c r="A8502" s="95" t="s">
        <v>17159</v>
      </c>
      <c r="B8502" s="96" t="s">
        <v>17160</v>
      </c>
      <c r="C8502" s="95" t="s">
        <v>361</v>
      </c>
      <c r="D8502" s="97">
        <f>VLOOKUP(A8502,emop0321!D:E,2,0)</f>
        <v>21.1</v>
      </c>
      <c r="E8502" s="98"/>
      <c r="F8502" s="98"/>
    </row>
    <row r="8503" ht="11.25" customHeight="1">
      <c r="A8503" s="95" t="s">
        <v>17161</v>
      </c>
      <c r="B8503" s="96" t="s">
        <v>17162</v>
      </c>
      <c r="C8503" s="95" t="s">
        <v>361</v>
      </c>
      <c r="D8503" s="97">
        <f>VLOOKUP(A8503,emop0321!D:E,2,0)</f>
        <v>24.55</v>
      </c>
      <c r="E8503" s="98"/>
      <c r="F8503" s="98"/>
    </row>
    <row r="8504" ht="11.25" customHeight="1">
      <c r="A8504" s="95" t="s">
        <v>17163</v>
      </c>
      <c r="B8504" s="96" t="s">
        <v>17144</v>
      </c>
      <c r="C8504" s="95" t="s">
        <v>361</v>
      </c>
      <c r="D8504" s="97">
        <f>VLOOKUP(A8504,emop0321!D:E,2,0)</f>
        <v>10.77</v>
      </c>
      <c r="E8504" s="98"/>
      <c r="F8504" s="98"/>
    </row>
    <row r="8505" ht="11.25" customHeight="1">
      <c r="A8505" s="95" t="s">
        <v>17164</v>
      </c>
      <c r="B8505" s="96" t="s">
        <v>17146</v>
      </c>
      <c r="C8505" s="95" t="s">
        <v>361</v>
      </c>
      <c r="D8505" s="97">
        <f>VLOOKUP(A8505,emop0321!D:E,2,0)</f>
        <v>16.91</v>
      </c>
      <c r="E8505" s="98"/>
      <c r="F8505" s="98"/>
    </row>
    <row r="8506" ht="11.25" customHeight="1">
      <c r="A8506" s="95" t="s">
        <v>17165</v>
      </c>
      <c r="B8506" s="96" t="s">
        <v>17150</v>
      </c>
      <c r="C8506" s="95" t="s">
        <v>361</v>
      </c>
      <c r="D8506" s="97">
        <f>VLOOKUP(A8506,emop0321!D:E,2,0)</f>
        <v>22.21</v>
      </c>
      <c r="E8506" s="98"/>
      <c r="F8506" s="98"/>
    </row>
    <row r="8507" ht="11.25" customHeight="1">
      <c r="A8507" s="95" t="s">
        <v>17166</v>
      </c>
      <c r="B8507" s="96" t="s">
        <v>17167</v>
      </c>
      <c r="C8507" s="95" t="s">
        <v>361</v>
      </c>
      <c r="D8507" s="97">
        <f>VLOOKUP(A8507,emop0321!D:E,2,0)</f>
        <v>25.84</v>
      </c>
      <c r="E8507" s="98"/>
      <c r="F8507" s="98"/>
    </row>
    <row r="8508" ht="11.25" customHeight="1">
      <c r="A8508" s="95" t="s">
        <v>17168</v>
      </c>
      <c r="B8508" s="96" t="s">
        <v>17169</v>
      </c>
      <c r="C8508" s="95" t="s">
        <v>361</v>
      </c>
      <c r="D8508" s="97">
        <f>VLOOKUP(A8508,emop0321!D:E,2,0)</f>
        <v>49.74</v>
      </c>
      <c r="E8508" s="98"/>
      <c r="F8508" s="98"/>
    </row>
    <row r="8509" ht="11.25" customHeight="1">
      <c r="A8509" s="95" t="s">
        <v>17170</v>
      </c>
      <c r="B8509" s="96" t="s">
        <v>17171</v>
      </c>
      <c r="C8509" s="95" t="s">
        <v>361</v>
      </c>
      <c r="D8509" s="97">
        <f>VLOOKUP(A8509,emop0321!D:E,2,0)</f>
        <v>4.96</v>
      </c>
      <c r="E8509" s="98"/>
      <c r="F8509" s="98"/>
    </row>
    <row r="8510" ht="11.25" customHeight="1">
      <c r="A8510" s="95" t="s">
        <v>17172</v>
      </c>
      <c r="B8510" s="96" t="s">
        <v>17173</v>
      </c>
      <c r="C8510" s="95" t="s">
        <v>361</v>
      </c>
      <c r="D8510" s="97">
        <f>VLOOKUP(A8510,emop0321!D:E,2,0)</f>
        <v>5.87</v>
      </c>
      <c r="E8510" s="98"/>
      <c r="F8510" s="98"/>
    </row>
    <row r="8511" ht="11.25" customHeight="1">
      <c r="A8511" s="95" t="s">
        <v>17174</v>
      </c>
      <c r="B8511" s="96" t="s">
        <v>17175</v>
      </c>
      <c r="C8511" s="95" t="s">
        <v>361</v>
      </c>
      <c r="D8511" s="97">
        <f>VLOOKUP(A8511,emop0321!D:E,2,0)</f>
        <v>7.44</v>
      </c>
      <c r="E8511" s="98"/>
      <c r="F8511" s="98"/>
    </row>
    <row r="8512" ht="11.25" customHeight="1">
      <c r="A8512" s="95" t="s">
        <v>17176</v>
      </c>
      <c r="B8512" s="96" t="s">
        <v>17177</v>
      </c>
      <c r="C8512" s="95" t="s">
        <v>361</v>
      </c>
      <c r="D8512" s="97">
        <f>VLOOKUP(A8512,emop0321!D:E,2,0)</f>
        <v>8.76</v>
      </c>
      <c r="E8512" s="98"/>
      <c r="F8512" s="98"/>
    </row>
    <row r="8513" ht="11.25" customHeight="1">
      <c r="A8513" s="95" t="s">
        <v>17178</v>
      </c>
      <c r="B8513" s="96" t="s">
        <v>17179</v>
      </c>
      <c r="C8513" s="95" t="s">
        <v>361</v>
      </c>
      <c r="D8513" s="97">
        <f>VLOOKUP(A8513,emop0321!D:E,2,0)</f>
        <v>9.56</v>
      </c>
      <c r="E8513" s="98"/>
      <c r="F8513" s="98"/>
    </row>
    <row r="8514" ht="11.25" customHeight="1">
      <c r="A8514" s="95" t="s">
        <v>17180</v>
      </c>
      <c r="B8514" s="96" t="s">
        <v>17181</v>
      </c>
      <c r="C8514" s="95" t="s">
        <v>361</v>
      </c>
      <c r="D8514" s="97">
        <f>VLOOKUP(A8514,emop0321!D:E,2,0)</f>
        <v>13.66</v>
      </c>
      <c r="E8514" s="98"/>
      <c r="F8514" s="98"/>
    </row>
    <row r="8515" ht="11.25" customHeight="1">
      <c r="A8515" s="95" t="s">
        <v>17182</v>
      </c>
      <c r="B8515" s="96" t="s">
        <v>17183</v>
      </c>
      <c r="C8515" s="95" t="s">
        <v>361</v>
      </c>
      <c r="D8515" s="97">
        <f>VLOOKUP(A8515,emop0321!D:E,2,0)</f>
        <v>17.25</v>
      </c>
      <c r="E8515" s="98"/>
      <c r="F8515" s="98"/>
    </row>
    <row r="8516" ht="11.25" customHeight="1">
      <c r="A8516" s="95" t="s">
        <v>17184</v>
      </c>
      <c r="B8516" s="96" t="s">
        <v>17185</v>
      </c>
      <c r="C8516" s="95" t="s">
        <v>361</v>
      </c>
      <c r="D8516" s="97">
        <f>VLOOKUP(A8516,emop0321!D:E,2,0)</f>
        <v>23.98</v>
      </c>
      <c r="E8516" s="98"/>
      <c r="F8516" s="98"/>
    </row>
    <row r="8517" ht="11.25" customHeight="1">
      <c r="A8517" s="95" t="s">
        <v>17186</v>
      </c>
      <c r="B8517" s="96" t="s">
        <v>17187</v>
      </c>
      <c r="C8517" s="95" t="s">
        <v>361</v>
      </c>
      <c r="D8517" s="97">
        <f>VLOOKUP(A8517,emop0321!D:E,2,0)</f>
        <v>26.24</v>
      </c>
      <c r="E8517" s="98"/>
      <c r="F8517" s="98"/>
    </row>
    <row r="8518" ht="11.25" customHeight="1">
      <c r="A8518" s="95" t="s">
        <v>17188</v>
      </c>
      <c r="B8518" s="96" t="s">
        <v>17189</v>
      </c>
      <c r="C8518" s="95" t="s">
        <v>361</v>
      </c>
      <c r="D8518" s="97">
        <f>VLOOKUP(A8518,emop0321!D:E,2,0)</f>
        <v>5.12</v>
      </c>
      <c r="E8518" s="98"/>
      <c r="F8518" s="98"/>
    </row>
    <row r="8519" ht="11.25" customHeight="1">
      <c r="A8519" s="95" t="s">
        <v>17190</v>
      </c>
      <c r="B8519" s="96" t="s">
        <v>17191</v>
      </c>
      <c r="C8519" s="95" t="s">
        <v>361</v>
      </c>
      <c r="D8519" s="97">
        <f>VLOOKUP(A8519,emop0321!D:E,2,0)</f>
        <v>6.06</v>
      </c>
      <c r="E8519" s="98"/>
      <c r="F8519" s="98"/>
    </row>
    <row r="8520" ht="11.25" customHeight="1">
      <c r="A8520" s="95" t="s">
        <v>17192</v>
      </c>
      <c r="B8520" s="96" t="s">
        <v>17193</v>
      </c>
      <c r="C8520" s="95" t="s">
        <v>361</v>
      </c>
      <c r="D8520" s="97">
        <f>VLOOKUP(A8520,emop0321!D:E,2,0)</f>
        <v>7.72</v>
      </c>
      <c r="E8520" s="98"/>
      <c r="F8520" s="98"/>
    </row>
    <row r="8521" ht="11.25" customHeight="1">
      <c r="A8521" s="95" t="s">
        <v>17194</v>
      </c>
      <c r="B8521" s="96" t="s">
        <v>17195</v>
      </c>
      <c r="C8521" s="95" t="s">
        <v>361</v>
      </c>
      <c r="D8521" s="97">
        <f>VLOOKUP(A8521,emop0321!D:E,2,0)</f>
        <v>9.11</v>
      </c>
      <c r="E8521" s="98"/>
      <c r="F8521" s="98"/>
    </row>
    <row r="8522" ht="11.25" customHeight="1">
      <c r="A8522" s="95" t="s">
        <v>17196</v>
      </c>
      <c r="B8522" s="96" t="s">
        <v>17197</v>
      </c>
      <c r="C8522" s="95" t="s">
        <v>361</v>
      </c>
      <c r="D8522" s="97">
        <f>VLOOKUP(A8522,emop0321!D:E,2,0)</f>
        <v>9.92</v>
      </c>
      <c r="E8522" s="98"/>
      <c r="F8522" s="98"/>
    </row>
    <row r="8523" ht="11.25" customHeight="1">
      <c r="A8523" s="95" t="s">
        <v>17198</v>
      </c>
      <c r="B8523" s="96" t="s">
        <v>17199</v>
      </c>
      <c r="C8523" s="95" t="s">
        <v>361</v>
      </c>
      <c r="D8523" s="97">
        <f>VLOOKUP(A8523,emop0321!D:E,2,0)</f>
        <v>14.3</v>
      </c>
      <c r="E8523" s="98"/>
      <c r="F8523" s="98"/>
    </row>
    <row r="8524" ht="11.25" customHeight="1">
      <c r="A8524" s="95" t="s">
        <v>17200</v>
      </c>
      <c r="B8524" s="96" t="s">
        <v>17201</v>
      </c>
      <c r="C8524" s="95" t="s">
        <v>361</v>
      </c>
      <c r="D8524" s="97">
        <f>VLOOKUP(A8524,emop0321!D:E,2,0)</f>
        <v>18.11</v>
      </c>
      <c r="E8524" s="98"/>
      <c r="F8524" s="98"/>
    </row>
    <row r="8525" ht="11.25" customHeight="1">
      <c r="A8525" s="95" t="s">
        <v>17202</v>
      </c>
      <c r="B8525" s="96" t="s">
        <v>17203</v>
      </c>
      <c r="C8525" s="95" t="s">
        <v>361</v>
      </c>
      <c r="D8525" s="97">
        <f>VLOOKUP(A8525,emop0321!D:E,2,0)</f>
        <v>25.38</v>
      </c>
      <c r="E8525" s="98"/>
      <c r="F8525" s="98"/>
    </row>
    <row r="8526" ht="11.25" customHeight="1">
      <c r="A8526" s="95" t="s">
        <v>17204</v>
      </c>
      <c r="B8526" s="96" t="s">
        <v>17205</v>
      </c>
      <c r="C8526" s="95" t="s">
        <v>361</v>
      </c>
      <c r="D8526" s="97">
        <f>VLOOKUP(A8526,emop0321!D:E,2,0)</f>
        <v>27.7</v>
      </c>
      <c r="E8526" s="98"/>
      <c r="F8526" s="98"/>
    </row>
    <row r="8527" ht="11.25" customHeight="1">
      <c r="A8527" s="95" t="s">
        <v>17206</v>
      </c>
      <c r="B8527" s="96" t="s">
        <v>17207</v>
      </c>
      <c r="C8527" s="95" t="s">
        <v>361</v>
      </c>
      <c r="D8527" s="97">
        <f>VLOOKUP(A8527,emop0321!D:E,2,0)</f>
        <v>4.22</v>
      </c>
      <c r="E8527" s="98"/>
      <c r="F8527" s="98"/>
    </row>
    <row r="8528" ht="11.25" customHeight="1">
      <c r="A8528" s="95" t="s">
        <v>17208</v>
      </c>
      <c r="B8528" s="96" t="s">
        <v>17209</v>
      </c>
      <c r="C8528" s="95" t="s">
        <v>361</v>
      </c>
      <c r="D8528" s="97">
        <f>VLOOKUP(A8528,emop0321!D:E,2,0)</f>
        <v>5.17</v>
      </c>
      <c r="E8528" s="98"/>
      <c r="F8528" s="98"/>
    </row>
    <row r="8529" ht="11.25" customHeight="1">
      <c r="A8529" s="95" t="s">
        <v>17210</v>
      </c>
      <c r="B8529" s="96" t="s">
        <v>17211</v>
      </c>
      <c r="C8529" s="95" t="s">
        <v>361</v>
      </c>
      <c r="D8529" s="97">
        <f>VLOOKUP(A8529,emop0321!D:E,2,0)</f>
        <v>17.19</v>
      </c>
      <c r="E8529" s="98"/>
      <c r="F8529" s="98"/>
    </row>
    <row r="8530" ht="11.25" customHeight="1">
      <c r="A8530" s="95" t="s">
        <v>17212</v>
      </c>
      <c r="B8530" s="96" t="s">
        <v>17213</v>
      </c>
      <c r="C8530" s="95" t="s">
        <v>361</v>
      </c>
      <c r="D8530" s="97">
        <f>VLOOKUP(A8530,emop0321!D:E,2,0)</f>
        <v>26.67</v>
      </c>
      <c r="E8530" s="98"/>
      <c r="F8530" s="98"/>
    </row>
    <row r="8531" ht="11.25" customHeight="1">
      <c r="A8531" s="95" t="s">
        <v>17214</v>
      </c>
      <c r="B8531" s="96" t="s">
        <v>17215</v>
      </c>
      <c r="C8531" s="95" t="s">
        <v>361</v>
      </c>
      <c r="D8531" s="97">
        <f>VLOOKUP(A8531,emop0321!D:E,2,0)</f>
        <v>54.38</v>
      </c>
      <c r="E8531" s="98"/>
      <c r="F8531" s="98"/>
    </row>
    <row r="8532" ht="11.25" customHeight="1">
      <c r="A8532" s="95" t="s">
        <v>17216</v>
      </c>
      <c r="B8532" s="96" t="s">
        <v>17217</v>
      </c>
      <c r="C8532" s="95" t="s">
        <v>361</v>
      </c>
      <c r="D8532" s="97">
        <f>VLOOKUP(A8532,emop0321!D:E,2,0)</f>
        <v>18.41</v>
      </c>
      <c r="E8532" s="98"/>
      <c r="F8532" s="98"/>
    </row>
    <row r="8533" ht="11.25" customHeight="1">
      <c r="A8533" s="95" t="s">
        <v>17218</v>
      </c>
      <c r="B8533" s="96" t="s">
        <v>17219</v>
      </c>
      <c r="C8533" s="95" t="s">
        <v>361</v>
      </c>
      <c r="D8533" s="97">
        <f>VLOOKUP(A8533,emop0321!D:E,2,0)</f>
        <v>28.74</v>
      </c>
      <c r="E8533" s="98"/>
      <c r="F8533" s="98"/>
    </row>
    <row r="8534" ht="11.25" customHeight="1">
      <c r="A8534" s="95" t="s">
        <v>17220</v>
      </c>
      <c r="B8534" s="96" t="s">
        <v>17221</v>
      </c>
      <c r="C8534" s="95" t="s">
        <v>361</v>
      </c>
      <c r="D8534" s="97">
        <f>VLOOKUP(A8534,emop0321!D:E,2,0)</f>
        <v>59.22</v>
      </c>
      <c r="E8534" s="98"/>
      <c r="F8534" s="98"/>
    </row>
    <row r="8535" ht="11.25" customHeight="1">
      <c r="A8535" s="95" t="s">
        <v>17222</v>
      </c>
      <c r="B8535" s="96" t="s">
        <v>17223</v>
      </c>
      <c r="C8535" s="95" t="s">
        <v>361</v>
      </c>
      <c r="D8535" s="97">
        <f>VLOOKUP(A8535,emop0321!D:E,2,0)</f>
        <v>86.3</v>
      </c>
      <c r="E8535" s="98"/>
      <c r="F8535" s="98"/>
    </row>
    <row r="8536" ht="11.25" customHeight="1">
      <c r="A8536" s="95" t="s">
        <v>17224</v>
      </c>
      <c r="B8536" s="96" t="s">
        <v>17225</v>
      </c>
      <c r="C8536" s="95" t="s">
        <v>361</v>
      </c>
      <c r="D8536" s="97">
        <f>VLOOKUP(A8536,emop0321!D:E,2,0)</f>
        <v>35.72</v>
      </c>
      <c r="E8536" s="98"/>
      <c r="F8536" s="98"/>
    </row>
    <row r="8537" ht="11.25" customHeight="1">
      <c r="A8537" s="95" t="s">
        <v>17226</v>
      </c>
      <c r="B8537" s="96" t="s">
        <v>17227</v>
      </c>
      <c r="C8537" s="95" t="s">
        <v>361</v>
      </c>
      <c r="D8537" s="97">
        <f>VLOOKUP(A8537,emop0321!D:E,2,0)</f>
        <v>71.64</v>
      </c>
      <c r="E8537" s="98"/>
      <c r="F8537" s="98"/>
    </row>
    <row r="8538" ht="11.25" customHeight="1">
      <c r="A8538" s="95" t="s">
        <v>17228</v>
      </c>
      <c r="B8538" s="96" t="s">
        <v>17229</v>
      </c>
      <c r="C8538" s="95" t="s">
        <v>361</v>
      </c>
      <c r="D8538" s="97">
        <f>VLOOKUP(A8538,emop0321!D:E,2,0)</f>
        <v>107.17</v>
      </c>
      <c r="E8538" s="98"/>
      <c r="F8538" s="98"/>
    </row>
    <row r="8539" ht="11.25" customHeight="1">
      <c r="A8539" s="95" t="s">
        <v>17230</v>
      </c>
      <c r="B8539" s="96" t="s">
        <v>17231</v>
      </c>
      <c r="C8539" s="95" t="s">
        <v>282</v>
      </c>
      <c r="D8539" s="97">
        <f>VLOOKUP(A8539,emop0321!D:E,2,0)</f>
        <v>41.11</v>
      </c>
      <c r="E8539" s="98"/>
      <c r="F8539" s="98"/>
    </row>
    <row r="8540" ht="11.25" customHeight="1">
      <c r="A8540" s="95" t="s">
        <v>17232</v>
      </c>
      <c r="B8540" s="96" t="s">
        <v>17233</v>
      </c>
      <c r="C8540" s="95" t="s">
        <v>282</v>
      </c>
      <c r="D8540" s="97">
        <f>VLOOKUP(A8540,emop0321!D:E,2,0)</f>
        <v>29.85</v>
      </c>
      <c r="E8540" s="98"/>
      <c r="F8540" s="98"/>
    </row>
    <row r="8541" ht="11.25" customHeight="1">
      <c r="A8541" s="95" t="s">
        <v>17234</v>
      </c>
      <c r="B8541" s="96" t="s">
        <v>17235</v>
      </c>
      <c r="C8541" s="95" t="s">
        <v>361</v>
      </c>
      <c r="D8541" s="97">
        <f>VLOOKUP(A8541,emop0321!D:E,2,0)</f>
        <v>2.41</v>
      </c>
      <c r="E8541" s="98"/>
      <c r="F8541" s="98"/>
    </row>
    <row r="8542" ht="11.25" customHeight="1">
      <c r="A8542" s="95" t="s">
        <v>17236</v>
      </c>
      <c r="B8542" s="96" t="s">
        <v>17237</v>
      </c>
      <c r="C8542" s="95" t="s">
        <v>361</v>
      </c>
      <c r="D8542" s="97">
        <f>VLOOKUP(A8542,emop0321!D:E,2,0)</f>
        <v>2.66</v>
      </c>
      <c r="E8542" s="98"/>
      <c r="F8542" s="98"/>
    </row>
    <row r="8543" ht="11.25" customHeight="1">
      <c r="A8543" s="95" t="s">
        <v>17238</v>
      </c>
      <c r="B8543" s="96" t="s">
        <v>17239</v>
      </c>
      <c r="C8543" s="95" t="s">
        <v>361</v>
      </c>
      <c r="D8543" s="97">
        <f>VLOOKUP(A8543,emop0321!D:E,2,0)</f>
        <v>3.71</v>
      </c>
      <c r="E8543" s="98"/>
      <c r="F8543" s="98"/>
    </row>
    <row r="8544" ht="11.25" customHeight="1">
      <c r="A8544" s="95" t="s">
        <v>17240</v>
      </c>
      <c r="B8544" s="96" t="s">
        <v>17241</v>
      </c>
      <c r="C8544" s="95" t="s">
        <v>361</v>
      </c>
      <c r="D8544" s="97">
        <f>VLOOKUP(A8544,emop0321!D:E,2,0)</f>
        <v>4.76</v>
      </c>
      <c r="E8544" s="98"/>
      <c r="F8544" s="98"/>
    </row>
    <row r="8545" ht="11.25" customHeight="1">
      <c r="A8545" s="95" t="s">
        <v>17242</v>
      </c>
      <c r="B8545" s="96" t="s">
        <v>17243</v>
      </c>
      <c r="C8545" s="95" t="s">
        <v>361</v>
      </c>
      <c r="D8545" s="97">
        <f>VLOOKUP(A8545,emop0321!D:E,2,0)</f>
        <v>6.14</v>
      </c>
      <c r="E8545" s="98"/>
      <c r="F8545" s="98"/>
    </row>
    <row r="8546" ht="11.25" customHeight="1">
      <c r="A8546" s="95" t="s">
        <v>17244</v>
      </c>
      <c r="B8546" s="96" t="s">
        <v>17245</v>
      </c>
      <c r="C8546" s="95" t="s">
        <v>361</v>
      </c>
      <c r="D8546" s="97">
        <f>VLOOKUP(A8546,emop0321!D:E,2,0)</f>
        <v>7.68</v>
      </c>
      <c r="E8546" s="98"/>
      <c r="F8546" s="98"/>
    </row>
    <row r="8547" ht="11.25" customHeight="1">
      <c r="A8547" s="95" t="s">
        <v>17246</v>
      </c>
      <c r="B8547" s="96" t="s">
        <v>17247</v>
      </c>
      <c r="C8547" s="95" t="s">
        <v>361</v>
      </c>
      <c r="D8547" s="97">
        <f>VLOOKUP(A8547,emop0321!D:E,2,0)</f>
        <v>9.8</v>
      </c>
      <c r="E8547" s="98"/>
      <c r="F8547" s="98"/>
    </row>
    <row r="8548" ht="11.25" customHeight="1">
      <c r="A8548" s="95" t="s">
        <v>17248</v>
      </c>
      <c r="B8548" s="96" t="s">
        <v>17249</v>
      </c>
      <c r="C8548" s="95" t="s">
        <v>361</v>
      </c>
      <c r="D8548" s="97">
        <f>VLOOKUP(A8548,emop0321!D:E,2,0)</f>
        <v>12.03</v>
      </c>
      <c r="E8548" s="98"/>
      <c r="F8548" s="98"/>
    </row>
    <row r="8549" ht="11.25" customHeight="1">
      <c r="A8549" s="95" t="s">
        <v>17250</v>
      </c>
      <c r="B8549" s="96" t="s">
        <v>17251</v>
      </c>
      <c r="C8549" s="95" t="s">
        <v>361</v>
      </c>
      <c r="D8549" s="97">
        <f>VLOOKUP(A8549,emop0321!D:E,2,0)</f>
        <v>17.05</v>
      </c>
      <c r="E8549" s="98"/>
      <c r="F8549" s="98"/>
    </row>
    <row r="8550" ht="11.25" customHeight="1">
      <c r="A8550" s="95" t="s">
        <v>17252</v>
      </c>
      <c r="B8550" s="96" t="s">
        <v>17253</v>
      </c>
      <c r="C8550" s="95" t="s">
        <v>361</v>
      </c>
      <c r="D8550" s="97">
        <f>VLOOKUP(A8550,emop0321!D:E,2,0)</f>
        <v>28.41</v>
      </c>
      <c r="E8550" s="98"/>
      <c r="F8550" s="98"/>
    </row>
    <row r="8551" ht="11.25" customHeight="1">
      <c r="A8551" s="95" t="s">
        <v>17254</v>
      </c>
      <c r="B8551" s="96" t="s">
        <v>17255</v>
      </c>
      <c r="C8551" s="95" t="s">
        <v>361</v>
      </c>
      <c r="D8551" s="97">
        <f>VLOOKUP(A8551,emop0321!D:E,2,0)</f>
        <v>34.83</v>
      </c>
      <c r="E8551" s="98"/>
      <c r="F8551" s="98"/>
    </row>
    <row r="8552" ht="11.25" customHeight="1">
      <c r="A8552" s="95" t="s">
        <v>17256</v>
      </c>
      <c r="B8552" s="96" t="s">
        <v>17257</v>
      </c>
      <c r="C8552" s="95" t="s">
        <v>282</v>
      </c>
      <c r="D8552" s="97">
        <f>VLOOKUP(A8552,emop0321!D:E,2,0)</f>
        <v>8.26</v>
      </c>
      <c r="E8552" s="98"/>
      <c r="F8552" s="98"/>
    </row>
    <row r="8553" ht="11.25" customHeight="1">
      <c r="A8553" s="95" t="s">
        <v>17258</v>
      </c>
      <c r="B8553" s="96" t="s">
        <v>17259</v>
      </c>
      <c r="C8553" s="95" t="s">
        <v>282</v>
      </c>
      <c r="D8553" s="97">
        <f>VLOOKUP(A8553,emop0321!D:E,2,0)</f>
        <v>11.32</v>
      </c>
      <c r="E8553" s="98"/>
      <c r="F8553" s="98"/>
    </row>
    <row r="8554" ht="11.25" customHeight="1">
      <c r="A8554" s="95" t="s">
        <v>17260</v>
      </c>
      <c r="B8554" s="96" t="s">
        <v>17261</v>
      </c>
      <c r="C8554" s="95" t="s">
        <v>282</v>
      </c>
      <c r="D8554" s="97">
        <f>VLOOKUP(A8554,emop0321!D:E,2,0)</f>
        <v>16.29</v>
      </c>
      <c r="E8554" s="98"/>
      <c r="F8554" s="98"/>
    </row>
    <row r="8555" ht="11.25" customHeight="1">
      <c r="A8555" s="95" t="s">
        <v>17262</v>
      </c>
      <c r="B8555" s="96" t="s">
        <v>17263</v>
      </c>
      <c r="C8555" s="95" t="s">
        <v>282</v>
      </c>
      <c r="D8555" s="97">
        <f>VLOOKUP(A8555,emop0321!D:E,2,0)</f>
        <v>21.51</v>
      </c>
      <c r="E8555" s="98"/>
      <c r="F8555" s="98"/>
    </row>
    <row r="8556" ht="11.25" customHeight="1">
      <c r="A8556" s="95" t="s">
        <v>17264</v>
      </c>
      <c r="B8556" s="96" t="s">
        <v>17265</v>
      </c>
      <c r="C8556" s="95" t="s">
        <v>282</v>
      </c>
      <c r="D8556" s="97">
        <f>VLOOKUP(A8556,emop0321!D:E,2,0)</f>
        <v>25.72</v>
      </c>
      <c r="E8556" s="98"/>
      <c r="F8556" s="98"/>
    </row>
    <row r="8557" ht="11.25" customHeight="1">
      <c r="A8557" s="95" t="s">
        <v>17266</v>
      </c>
      <c r="B8557" s="96" t="s">
        <v>17267</v>
      </c>
      <c r="C8557" s="95" t="s">
        <v>282</v>
      </c>
      <c r="D8557" s="97">
        <f>VLOOKUP(A8557,emop0321!D:E,2,0)</f>
        <v>31.22</v>
      </c>
      <c r="E8557" s="98"/>
      <c r="F8557" s="98"/>
    </row>
    <row r="8558" ht="11.25" customHeight="1">
      <c r="A8558" s="95" t="s">
        <v>17268</v>
      </c>
      <c r="B8558" s="96" t="s">
        <v>17269</v>
      </c>
      <c r="C8558" s="95" t="s">
        <v>282</v>
      </c>
      <c r="D8558" s="97">
        <f>VLOOKUP(A8558,emop0321!D:E,2,0)</f>
        <v>0.62</v>
      </c>
      <c r="E8558" s="98"/>
      <c r="F8558" s="98"/>
    </row>
    <row r="8559" ht="11.25" customHeight="1">
      <c r="A8559" s="95" t="s">
        <v>17270</v>
      </c>
      <c r="B8559" s="96" t="s">
        <v>17271</v>
      </c>
      <c r="C8559" s="95" t="s">
        <v>282</v>
      </c>
      <c r="D8559" s="97">
        <f>VLOOKUP(A8559,emop0321!D:E,2,0)</f>
        <v>2.86</v>
      </c>
      <c r="E8559" s="98"/>
      <c r="F8559" s="98"/>
    </row>
    <row r="8560" ht="11.25" customHeight="1">
      <c r="A8560" s="95" t="s">
        <v>17272</v>
      </c>
      <c r="B8560" s="96" t="s">
        <v>17273</v>
      </c>
      <c r="C8560" s="95" t="s">
        <v>282</v>
      </c>
      <c r="D8560" s="97">
        <f>VLOOKUP(A8560,emop0321!D:E,2,0)</f>
        <v>2.88</v>
      </c>
      <c r="E8560" s="98"/>
      <c r="F8560" s="98"/>
    </row>
    <row r="8561" ht="11.25" customHeight="1">
      <c r="A8561" s="95" t="s">
        <v>17274</v>
      </c>
      <c r="B8561" s="96" t="s">
        <v>17275</v>
      </c>
      <c r="C8561" s="95" t="s">
        <v>282</v>
      </c>
      <c r="D8561" s="97">
        <f>VLOOKUP(A8561,emop0321!D:E,2,0)</f>
        <v>5.53</v>
      </c>
      <c r="E8561" s="98"/>
      <c r="F8561" s="98"/>
    </row>
    <row r="8562" ht="11.25" customHeight="1">
      <c r="A8562" s="95" t="s">
        <v>17276</v>
      </c>
      <c r="B8562" s="96" t="s">
        <v>17277</v>
      </c>
      <c r="C8562" s="95" t="s">
        <v>282</v>
      </c>
      <c r="D8562" s="97">
        <f>VLOOKUP(A8562,emop0321!D:E,2,0)</f>
        <v>5.58</v>
      </c>
      <c r="E8562" s="98"/>
      <c r="F8562" s="98"/>
    </row>
    <row r="8563" ht="11.25" customHeight="1">
      <c r="A8563" s="95" t="s">
        <v>17278</v>
      </c>
      <c r="B8563" s="96" t="s">
        <v>17279</v>
      </c>
      <c r="C8563" s="95" t="s">
        <v>282</v>
      </c>
      <c r="D8563" s="97">
        <f>VLOOKUP(A8563,emop0321!D:E,2,0)</f>
        <v>6.76</v>
      </c>
      <c r="E8563" s="98"/>
      <c r="F8563" s="98"/>
    </row>
    <row r="8564" ht="11.25" customHeight="1">
      <c r="A8564" s="95" t="s">
        <v>17280</v>
      </c>
      <c r="B8564" s="96" t="s">
        <v>17281</v>
      </c>
      <c r="C8564" s="95" t="s">
        <v>282</v>
      </c>
      <c r="D8564" s="97">
        <f>VLOOKUP(A8564,emop0321!D:E,2,0)</f>
        <v>7.28</v>
      </c>
      <c r="E8564" s="98"/>
      <c r="F8564" s="98"/>
    </row>
    <row r="8565" ht="11.25" customHeight="1">
      <c r="A8565" s="95" t="s">
        <v>17282</v>
      </c>
      <c r="B8565" s="96" t="s">
        <v>17283</v>
      </c>
      <c r="C8565" s="95" t="s">
        <v>282</v>
      </c>
      <c r="D8565" s="97">
        <f>VLOOKUP(A8565,emop0321!D:E,2,0)</f>
        <v>7.73</v>
      </c>
      <c r="E8565" s="98"/>
      <c r="F8565" s="98"/>
    </row>
    <row r="8566" ht="11.25" customHeight="1">
      <c r="A8566" s="95" t="s">
        <v>17284</v>
      </c>
      <c r="B8566" s="96" t="s">
        <v>17285</v>
      </c>
      <c r="C8566" s="95" t="s">
        <v>282</v>
      </c>
      <c r="D8566" s="97">
        <f>VLOOKUP(A8566,emop0321!D:E,2,0)</f>
        <v>16.58</v>
      </c>
      <c r="E8566" s="98"/>
      <c r="F8566" s="98"/>
    </row>
    <row r="8567" ht="11.25" customHeight="1">
      <c r="A8567" s="95" t="s">
        <v>17286</v>
      </c>
      <c r="B8567" s="96" t="s">
        <v>17287</v>
      </c>
      <c r="C8567" s="95" t="s">
        <v>282</v>
      </c>
      <c r="D8567" s="97">
        <f>VLOOKUP(A8567,emop0321!D:E,2,0)</f>
        <v>17.34</v>
      </c>
      <c r="E8567" s="98"/>
      <c r="F8567" s="98"/>
    </row>
    <row r="8568" ht="11.25" customHeight="1">
      <c r="A8568" s="95" t="s">
        <v>17288</v>
      </c>
      <c r="B8568" s="96" t="s">
        <v>17289</v>
      </c>
      <c r="C8568" s="95" t="s">
        <v>282</v>
      </c>
      <c r="D8568" s="97">
        <f>VLOOKUP(A8568,emop0321!D:E,2,0)</f>
        <v>18.56</v>
      </c>
      <c r="E8568" s="98"/>
      <c r="F8568" s="98"/>
    </row>
    <row r="8569" ht="11.25" customHeight="1">
      <c r="A8569" s="95" t="s">
        <v>17290</v>
      </c>
      <c r="B8569" s="96" t="s">
        <v>17291</v>
      </c>
      <c r="C8569" s="95" t="s">
        <v>282</v>
      </c>
      <c r="D8569" s="97">
        <f>VLOOKUP(A8569,emop0321!D:E,2,0)</f>
        <v>0.89</v>
      </c>
      <c r="E8569" s="98"/>
      <c r="F8569" s="98"/>
    </row>
    <row r="8570" ht="11.25" customHeight="1">
      <c r="A8570" s="95" t="s">
        <v>17292</v>
      </c>
      <c r="B8570" s="96" t="s">
        <v>17293</v>
      </c>
      <c r="C8570" s="95" t="s">
        <v>282</v>
      </c>
      <c r="D8570" s="97">
        <f>VLOOKUP(A8570,emop0321!D:E,2,0)</f>
        <v>1.47</v>
      </c>
      <c r="E8570" s="98"/>
      <c r="F8570" s="98"/>
    </row>
    <row r="8571" ht="11.25" customHeight="1">
      <c r="A8571" s="95" t="s">
        <v>17294</v>
      </c>
      <c r="B8571" s="96" t="s">
        <v>17295</v>
      </c>
      <c r="C8571" s="95" t="s">
        <v>282</v>
      </c>
      <c r="D8571" s="97">
        <f>VLOOKUP(A8571,emop0321!D:E,2,0)</f>
        <v>2.51</v>
      </c>
      <c r="E8571" s="98"/>
      <c r="F8571" s="98"/>
    </row>
    <row r="8572" ht="11.25" customHeight="1">
      <c r="A8572" s="95" t="s">
        <v>17296</v>
      </c>
      <c r="B8572" s="96" t="s">
        <v>17297</v>
      </c>
      <c r="C8572" s="95" t="s">
        <v>282</v>
      </c>
      <c r="D8572" s="97">
        <f>VLOOKUP(A8572,emop0321!D:E,2,0)</f>
        <v>7.54</v>
      </c>
      <c r="E8572" s="98"/>
      <c r="F8572" s="98"/>
    </row>
    <row r="8573" ht="11.25" customHeight="1">
      <c r="A8573" s="95" t="s">
        <v>17298</v>
      </c>
      <c r="B8573" s="96" t="s">
        <v>17299</v>
      </c>
      <c r="C8573" s="95" t="s">
        <v>282</v>
      </c>
      <c r="D8573" s="97">
        <f>VLOOKUP(A8573,emop0321!D:E,2,0)</f>
        <v>9.05</v>
      </c>
      <c r="E8573" s="98"/>
      <c r="F8573" s="98"/>
    </row>
    <row r="8574" ht="11.25" customHeight="1">
      <c r="A8574" s="95" t="s">
        <v>17300</v>
      </c>
      <c r="B8574" s="96" t="s">
        <v>17301</v>
      </c>
      <c r="C8574" s="95" t="s">
        <v>282</v>
      </c>
      <c r="D8574" s="97">
        <f>VLOOKUP(A8574,emop0321!D:E,2,0)</f>
        <v>20.86</v>
      </c>
      <c r="E8574" s="98"/>
      <c r="F8574" s="98"/>
    </row>
    <row r="8575" ht="11.25" customHeight="1">
      <c r="A8575" s="95" t="s">
        <v>17302</v>
      </c>
      <c r="B8575" s="96" t="s">
        <v>17303</v>
      </c>
      <c r="C8575" s="95" t="s">
        <v>282</v>
      </c>
      <c r="D8575" s="97">
        <f>VLOOKUP(A8575,emop0321!D:E,2,0)</f>
        <v>27.25</v>
      </c>
      <c r="E8575" s="98"/>
      <c r="F8575" s="98"/>
    </row>
    <row r="8576" ht="11.25" customHeight="1">
      <c r="A8576" s="95" t="s">
        <v>17304</v>
      </c>
      <c r="B8576" s="96" t="s">
        <v>17305</v>
      </c>
      <c r="C8576" s="95" t="s">
        <v>282</v>
      </c>
      <c r="D8576" s="97">
        <f>VLOOKUP(A8576,emop0321!D:E,2,0)</f>
        <v>78.18</v>
      </c>
      <c r="E8576" s="98"/>
      <c r="F8576" s="98"/>
    </row>
    <row r="8577" ht="11.25" customHeight="1">
      <c r="A8577" s="95" t="s">
        <v>17306</v>
      </c>
      <c r="B8577" s="96" t="s">
        <v>17307</v>
      </c>
      <c r="C8577" s="95" t="s">
        <v>282</v>
      </c>
      <c r="D8577" s="97">
        <f>VLOOKUP(A8577,emop0321!D:E,2,0)</f>
        <v>3.09</v>
      </c>
      <c r="E8577" s="98"/>
      <c r="F8577" s="98"/>
    </row>
    <row r="8578" ht="11.25" customHeight="1">
      <c r="A8578" s="95" t="s">
        <v>17308</v>
      </c>
      <c r="B8578" s="96" t="s">
        <v>17309</v>
      </c>
      <c r="C8578" s="95" t="s">
        <v>282</v>
      </c>
      <c r="D8578" s="97">
        <f>VLOOKUP(A8578,emop0321!D:E,2,0)</f>
        <v>3.3</v>
      </c>
      <c r="E8578" s="98"/>
      <c r="F8578" s="98"/>
    </row>
    <row r="8579" ht="11.25" customHeight="1">
      <c r="A8579" s="95" t="s">
        <v>17310</v>
      </c>
      <c r="B8579" s="96" t="s">
        <v>17311</v>
      </c>
      <c r="C8579" s="95" t="s">
        <v>282</v>
      </c>
      <c r="D8579" s="97">
        <f>VLOOKUP(A8579,emop0321!D:E,2,0)</f>
        <v>6.12</v>
      </c>
      <c r="E8579" s="98"/>
      <c r="F8579" s="98"/>
    </row>
    <row r="8580" ht="11.25" customHeight="1">
      <c r="A8580" s="95" t="s">
        <v>17312</v>
      </c>
      <c r="B8580" s="96" t="s">
        <v>17313</v>
      </c>
      <c r="C8580" s="95" t="s">
        <v>282</v>
      </c>
      <c r="D8580" s="97">
        <f>VLOOKUP(A8580,emop0321!D:E,2,0)</f>
        <v>14.89</v>
      </c>
      <c r="E8580" s="98"/>
      <c r="F8580" s="98"/>
    </row>
    <row r="8581" ht="11.25" customHeight="1">
      <c r="A8581" s="95" t="s">
        <v>17314</v>
      </c>
      <c r="B8581" s="96" t="s">
        <v>17315</v>
      </c>
      <c r="C8581" s="95" t="s">
        <v>282</v>
      </c>
      <c r="D8581" s="97">
        <f>VLOOKUP(A8581,emop0321!D:E,2,0)</f>
        <v>19.69</v>
      </c>
      <c r="E8581" s="98"/>
      <c r="F8581" s="98"/>
    </row>
    <row r="8582" ht="11.25" customHeight="1">
      <c r="A8582" s="95" t="s">
        <v>17316</v>
      </c>
      <c r="B8582" s="96" t="s">
        <v>17317</v>
      </c>
      <c r="C8582" s="95" t="s">
        <v>282</v>
      </c>
      <c r="D8582" s="97">
        <f>VLOOKUP(A8582,emop0321!D:E,2,0)</f>
        <v>28.11</v>
      </c>
      <c r="E8582" s="98"/>
      <c r="F8582" s="98"/>
    </row>
    <row r="8583" ht="11.25" customHeight="1">
      <c r="A8583" s="95" t="s">
        <v>17318</v>
      </c>
      <c r="B8583" s="96" t="s">
        <v>17319</v>
      </c>
      <c r="C8583" s="95" t="s">
        <v>282</v>
      </c>
      <c r="D8583" s="97">
        <f>VLOOKUP(A8583,emop0321!D:E,2,0)</f>
        <v>3.89</v>
      </c>
      <c r="E8583" s="98"/>
      <c r="F8583" s="98"/>
    </row>
    <row r="8584" ht="11.25" customHeight="1">
      <c r="A8584" s="95" t="s">
        <v>17320</v>
      </c>
      <c r="B8584" s="96" t="s">
        <v>17321</v>
      </c>
      <c r="C8584" s="95" t="s">
        <v>282</v>
      </c>
      <c r="D8584" s="97">
        <f>VLOOKUP(A8584,emop0321!D:E,2,0)</f>
        <v>5.62</v>
      </c>
      <c r="E8584" s="98"/>
      <c r="F8584" s="98"/>
    </row>
    <row r="8585" ht="11.25" customHeight="1">
      <c r="A8585" s="95" t="s">
        <v>17322</v>
      </c>
      <c r="B8585" s="96" t="s">
        <v>17323</v>
      </c>
      <c r="C8585" s="95" t="s">
        <v>282</v>
      </c>
      <c r="D8585" s="97">
        <f>VLOOKUP(A8585,emop0321!D:E,2,0)</f>
        <v>6.45</v>
      </c>
      <c r="E8585" s="98"/>
      <c r="F8585" s="98"/>
    </row>
    <row r="8586" ht="11.25" customHeight="1">
      <c r="A8586" s="95" t="s">
        <v>17324</v>
      </c>
      <c r="B8586" s="96" t="s">
        <v>17325</v>
      </c>
      <c r="C8586" s="95" t="s">
        <v>282</v>
      </c>
      <c r="D8586" s="97">
        <f>VLOOKUP(A8586,emop0321!D:E,2,0)</f>
        <v>6.62</v>
      </c>
      <c r="E8586" s="98"/>
      <c r="F8586" s="98"/>
    </row>
    <row r="8587" ht="11.25" customHeight="1">
      <c r="A8587" s="95" t="s">
        <v>17326</v>
      </c>
      <c r="B8587" s="96" t="s">
        <v>17327</v>
      </c>
      <c r="C8587" s="95" t="s">
        <v>282</v>
      </c>
      <c r="D8587" s="97">
        <f>VLOOKUP(A8587,emop0321!D:E,2,0)</f>
        <v>12.95</v>
      </c>
      <c r="E8587" s="98"/>
      <c r="F8587" s="98"/>
    </row>
    <row r="8588" ht="11.25" customHeight="1">
      <c r="A8588" s="95" t="s">
        <v>17328</v>
      </c>
      <c r="B8588" s="96" t="s">
        <v>17329</v>
      </c>
      <c r="C8588" s="95" t="s">
        <v>282</v>
      </c>
      <c r="D8588" s="97">
        <f>VLOOKUP(A8588,emop0321!D:E,2,0)</f>
        <v>13.87</v>
      </c>
      <c r="E8588" s="98"/>
      <c r="F8588" s="98"/>
    </row>
    <row r="8589" ht="11.25" customHeight="1">
      <c r="A8589" s="95" t="s">
        <v>17330</v>
      </c>
      <c r="B8589" s="96" t="s">
        <v>17331</v>
      </c>
      <c r="C8589" s="95" t="s">
        <v>282</v>
      </c>
      <c r="D8589" s="97">
        <f>VLOOKUP(A8589,emop0321!D:E,2,0)</f>
        <v>95.97</v>
      </c>
      <c r="E8589" s="98"/>
      <c r="F8589" s="98"/>
    </row>
    <row r="8590" ht="11.25" customHeight="1">
      <c r="A8590" s="95" t="s">
        <v>17332</v>
      </c>
      <c r="B8590" s="96" t="s">
        <v>17333</v>
      </c>
      <c r="C8590" s="95" t="s">
        <v>282</v>
      </c>
      <c r="D8590" s="97">
        <f>VLOOKUP(A8590,emop0321!D:E,2,0)</f>
        <v>108.52</v>
      </c>
      <c r="E8590" s="98"/>
      <c r="F8590" s="98"/>
    </row>
    <row r="8591" ht="11.25" customHeight="1">
      <c r="A8591" s="95" t="s">
        <v>17334</v>
      </c>
      <c r="B8591" s="96" t="s">
        <v>17335</v>
      </c>
      <c r="C8591" s="95" t="s">
        <v>282</v>
      </c>
      <c r="D8591" s="97">
        <f>VLOOKUP(A8591,emop0321!D:E,2,0)</f>
        <v>279.23</v>
      </c>
      <c r="E8591" s="98"/>
      <c r="F8591" s="98"/>
    </row>
    <row r="8592" ht="11.25" customHeight="1">
      <c r="A8592" s="95" t="s">
        <v>17336</v>
      </c>
      <c r="B8592" s="96" t="s">
        <v>17337</v>
      </c>
      <c r="C8592" s="95" t="s">
        <v>282</v>
      </c>
      <c r="D8592" s="97">
        <f>VLOOKUP(A8592,emop0321!D:E,2,0)</f>
        <v>3.9</v>
      </c>
      <c r="E8592" s="98"/>
      <c r="F8592" s="98"/>
    </row>
    <row r="8593" ht="11.25" customHeight="1">
      <c r="A8593" s="95" t="s">
        <v>17338</v>
      </c>
      <c r="B8593" s="96" t="s">
        <v>17339</v>
      </c>
      <c r="C8593" s="95" t="s">
        <v>282</v>
      </c>
      <c r="D8593" s="97">
        <f>VLOOKUP(A8593,emop0321!D:E,2,0)</f>
        <v>5.03</v>
      </c>
      <c r="E8593" s="98"/>
      <c r="F8593" s="98"/>
    </row>
    <row r="8594" ht="11.25" customHeight="1">
      <c r="A8594" s="95" t="s">
        <v>17340</v>
      </c>
      <c r="B8594" s="96" t="s">
        <v>17341</v>
      </c>
      <c r="C8594" s="95" t="s">
        <v>282</v>
      </c>
      <c r="D8594" s="97">
        <f>VLOOKUP(A8594,emop0321!D:E,2,0)</f>
        <v>12.62</v>
      </c>
      <c r="E8594" s="98"/>
      <c r="F8594" s="98"/>
    </row>
    <row r="8595" ht="11.25" customHeight="1">
      <c r="A8595" s="95" t="s">
        <v>17342</v>
      </c>
      <c r="B8595" s="96" t="s">
        <v>17343</v>
      </c>
      <c r="C8595" s="95" t="s">
        <v>282</v>
      </c>
      <c r="D8595" s="97">
        <f>VLOOKUP(A8595,emop0321!D:E,2,0)</f>
        <v>15.14</v>
      </c>
      <c r="E8595" s="98"/>
      <c r="F8595" s="98"/>
    </row>
    <row r="8596" ht="11.25" customHeight="1">
      <c r="A8596" s="95" t="s">
        <v>17344</v>
      </c>
      <c r="B8596" s="96" t="s">
        <v>17345</v>
      </c>
      <c r="C8596" s="95" t="s">
        <v>282</v>
      </c>
      <c r="D8596" s="97">
        <f>VLOOKUP(A8596,emop0321!D:E,2,0)</f>
        <v>21.32</v>
      </c>
      <c r="E8596" s="98"/>
      <c r="F8596" s="98"/>
    </row>
    <row r="8597" ht="11.25" customHeight="1">
      <c r="A8597" s="95" t="s">
        <v>17346</v>
      </c>
      <c r="B8597" s="96" t="s">
        <v>17347</v>
      </c>
      <c r="C8597" s="95" t="s">
        <v>282</v>
      </c>
      <c r="D8597" s="97">
        <f>VLOOKUP(A8597,emop0321!D:E,2,0)</f>
        <v>35.88</v>
      </c>
      <c r="E8597" s="98"/>
      <c r="F8597" s="98"/>
    </row>
    <row r="8598" ht="11.25" customHeight="1">
      <c r="A8598" s="95" t="s">
        <v>17348</v>
      </c>
      <c r="B8598" s="96" t="s">
        <v>17349</v>
      </c>
      <c r="C8598" s="95" t="s">
        <v>282</v>
      </c>
      <c r="D8598" s="97">
        <f>VLOOKUP(A8598,emop0321!D:E,2,0)</f>
        <v>1.48</v>
      </c>
      <c r="E8598" s="98"/>
      <c r="F8598" s="98"/>
    </row>
    <row r="8599" ht="11.25" customHeight="1">
      <c r="A8599" s="95" t="s">
        <v>17350</v>
      </c>
      <c r="B8599" s="96" t="s">
        <v>17351</v>
      </c>
      <c r="C8599" s="95" t="s">
        <v>282</v>
      </c>
      <c r="D8599" s="97">
        <f>VLOOKUP(A8599,emop0321!D:E,2,0)</f>
        <v>2.17</v>
      </c>
      <c r="E8599" s="98"/>
      <c r="F8599" s="98"/>
    </row>
    <row r="8600" ht="11.25" customHeight="1">
      <c r="A8600" s="95" t="s">
        <v>17352</v>
      </c>
      <c r="B8600" s="96" t="s">
        <v>17353</v>
      </c>
      <c r="C8600" s="95" t="s">
        <v>282</v>
      </c>
      <c r="D8600" s="97">
        <f>VLOOKUP(A8600,emop0321!D:E,2,0)</f>
        <v>3.86</v>
      </c>
      <c r="E8600" s="98"/>
      <c r="F8600" s="98"/>
    </row>
    <row r="8601" ht="11.25" customHeight="1">
      <c r="A8601" s="95" t="s">
        <v>17354</v>
      </c>
      <c r="B8601" s="96" t="s">
        <v>17355</v>
      </c>
      <c r="C8601" s="95" t="s">
        <v>282</v>
      </c>
      <c r="D8601" s="97">
        <f>VLOOKUP(A8601,emop0321!D:E,2,0)</f>
        <v>8.21</v>
      </c>
      <c r="E8601" s="98"/>
      <c r="F8601" s="98"/>
    </row>
    <row r="8602" ht="11.25" customHeight="1">
      <c r="A8602" s="95" t="s">
        <v>17356</v>
      </c>
      <c r="B8602" s="96" t="s">
        <v>17357</v>
      </c>
      <c r="C8602" s="95" t="s">
        <v>282</v>
      </c>
      <c r="D8602" s="97">
        <f>VLOOKUP(A8602,emop0321!D:E,2,0)</f>
        <v>9.02</v>
      </c>
      <c r="E8602" s="98"/>
      <c r="F8602" s="98"/>
    </row>
    <row r="8603" ht="11.25" customHeight="1">
      <c r="A8603" s="95" t="s">
        <v>17358</v>
      </c>
      <c r="B8603" s="96" t="s">
        <v>17359</v>
      </c>
      <c r="C8603" s="95" t="s">
        <v>282</v>
      </c>
      <c r="D8603" s="97">
        <f>VLOOKUP(A8603,emop0321!D:E,2,0)</f>
        <v>18.01</v>
      </c>
      <c r="E8603" s="98"/>
      <c r="F8603" s="98"/>
    </row>
    <row r="8604" ht="11.25" customHeight="1">
      <c r="A8604" s="95" t="s">
        <v>17360</v>
      </c>
      <c r="B8604" s="96" t="s">
        <v>17361</v>
      </c>
      <c r="C8604" s="95" t="s">
        <v>282</v>
      </c>
      <c r="D8604" s="97">
        <f>VLOOKUP(A8604,emop0321!D:E,2,0)</f>
        <v>3.32</v>
      </c>
      <c r="E8604" s="98"/>
      <c r="F8604" s="98"/>
    </row>
    <row r="8605" ht="11.25" customHeight="1">
      <c r="A8605" s="95" t="s">
        <v>17362</v>
      </c>
      <c r="B8605" s="96" t="s">
        <v>17363</v>
      </c>
      <c r="C8605" s="95" t="s">
        <v>282</v>
      </c>
      <c r="D8605" s="97">
        <f>VLOOKUP(A8605,emop0321!D:E,2,0)</f>
        <v>5.28</v>
      </c>
      <c r="E8605" s="98"/>
      <c r="F8605" s="98"/>
    </row>
    <row r="8606" ht="11.25" customHeight="1">
      <c r="A8606" s="95" t="s">
        <v>17364</v>
      </c>
      <c r="B8606" s="96" t="s">
        <v>17365</v>
      </c>
      <c r="C8606" s="95" t="s">
        <v>282</v>
      </c>
      <c r="D8606" s="97">
        <f>VLOOKUP(A8606,emop0321!D:E,2,0)</f>
        <v>2.88</v>
      </c>
      <c r="E8606" s="98"/>
      <c r="F8606" s="98"/>
    </row>
    <row r="8607" ht="11.25" customHeight="1">
      <c r="A8607" s="95" t="s">
        <v>17366</v>
      </c>
      <c r="B8607" s="96" t="s">
        <v>17367</v>
      </c>
      <c r="C8607" s="95" t="s">
        <v>282</v>
      </c>
      <c r="D8607" s="97">
        <f>VLOOKUP(A8607,emop0321!D:E,2,0)</f>
        <v>4.52</v>
      </c>
      <c r="E8607" s="98"/>
      <c r="F8607" s="98"/>
    </row>
    <row r="8608" ht="11.25" customHeight="1">
      <c r="A8608" s="95" t="s">
        <v>17368</v>
      </c>
      <c r="B8608" s="96" t="s">
        <v>17369</v>
      </c>
      <c r="C8608" s="95" t="s">
        <v>282</v>
      </c>
      <c r="D8608" s="97">
        <f>VLOOKUP(A8608,emop0321!D:E,2,0)</f>
        <v>7.02</v>
      </c>
      <c r="E8608" s="98"/>
      <c r="F8608" s="98"/>
    </row>
    <row r="8609" ht="11.25" customHeight="1">
      <c r="A8609" s="95" t="s">
        <v>17370</v>
      </c>
      <c r="B8609" s="96" t="s">
        <v>17371</v>
      </c>
      <c r="C8609" s="95" t="s">
        <v>282</v>
      </c>
      <c r="D8609" s="97">
        <f>VLOOKUP(A8609,emop0321!D:E,2,0)</f>
        <v>8.92</v>
      </c>
      <c r="E8609" s="98"/>
      <c r="F8609" s="98"/>
    </row>
    <row r="8610" ht="11.25" customHeight="1">
      <c r="A8610" s="95" t="s">
        <v>17372</v>
      </c>
      <c r="B8610" s="96" t="s">
        <v>17373</v>
      </c>
      <c r="C8610" s="95" t="s">
        <v>282</v>
      </c>
      <c r="D8610" s="97">
        <f>VLOOKUP(A8610,emop0321!D:E,2,0)</f>
        <v>10.72</v>
      </c>
      <c r="E8610" s="98"/>
      <c r="F8610" s="98"/>
    </row>
    <row r="8611" ht="11.25" customHeight="1">
      <c r="A8611" s="95" t="s">
        <v>17374</v>
      </c>
      <c r="B8611" s="96" t="s">
        <v>17375</v>
      </c>
      <c r="C8611" s="95" t="s">
        <v>282</v>
      </c>
      <c r="D8611" s="97">
        <f>VLOOKUP(A8611,emop0321!D:E,2,0)</f>
        <v>11.22</v>
      </c>
      <c r="E8611" s="98"/>
      <c r="F8611" s="98"/>
    </row>
    <row r="8612" ht="11.25" customHeight="1">
      <c r="A8612" s="95" t="s">
        <v>17376</v>
      </c>
      <c r="B8612" s="96" t="s">
        <v>17377</v>
      </c>
      <c r="C8612" s="95" t="s">
        <v>282</v>
      </c>
      <c r="D8612" s="97">
        <f>VLOOKUP(A8612,emop0321!D:E,2,0)</f>
        <v>0.84</v>
      </c>
      <c r="E8612" s="98"/>
      <c r="F8612" s="98"/>
    </row>
    <row r="8613" ht="11.25" customHeight="1">
      <c r="A8613" s="95" t="s">
        <v>17378</v>
      </c>
      <c r="B8613" s="96" t="s">
        <v>17379</v>
      </c>
      <c r="C8613" s="95" t="s">
        <v>282</v>
      </c>
      <c r="D8613" s="97">
        <f>VLOOKUP(A8613,emop0321!D:E,2,0)</f>
        <v>1.39</v>
      </c>
      <c r="E8613" s="98"/>
      <c r="F8613" s="98"/>
    </row>
    <row r="8614" ht="11.25" customHeight="1">
      <c r="A8614" s="95" t="s">
        <v>17380</v>
      </c>
      <c r="B8614" s="96" t="s">
        <v>17381</v>
      </c>
      <c r="C8614" s="95" t="s">
        <v>282</v>
      </c>
      <c r="D8614" s="97">
        <f>VLOOKUP(A8614,emop0321!D:E,2,0)</f>
        <v>2.85</v>
      </c>
      <c r="E8614" s="98"/>
      <c r="F8614" s="98"/>
    </row>
    <row r="8615" ht="11.25" customHeight="1">
      <c r="A8615" s="95" t="s">
        <v>17382</v>
      </c>
      <c r="B8615" s="96" t="s">
        <v>17383</v>
      </c>
      <c r="C8615" s="95" t="s">
        <v>282</v>
      </c>
      <c r="D8615" s="97">
        <f>VLOOKUP(A8615,emop0321!D:E,2,0)</f>
        <v>4.94</v>
      </c>
      <c r="E8615" s="98"/>
      <c r="F8615" s="98"/>
    </row>
    <row r="8616" ht="11.25" customHeight="1">
      <c r="A8616" s="95" t="s">
        <v>17384</v>
      </c>
      <c r="B8616" s="96" t="s">
        <v>17385</v>
      </c>
      <c r="C8616" s="95" t="s">
        <v>282</v>
      </c>
      <c r="D8616" s="97">
        <f>VLOOKUP(A8616,emop0321!D:E,2,0)</f>
        <v>5.4</v>
      </c>
      <c r="E8616" s="98"/>
      <c r="F8616" s="98"/>
    </row>
    <row r="8617" ht="11.25" customHeight="1">
      <c r="A8617" s="95" t="s">
        <v>17386</v>
      </c>
      <c r="B8617" s="96" t="s">
        <v>17387</v>
      </c>
      <c r="C8617" s="95" t="s">
        <v>282</v>
      </c>
      <c r="D8617" s="97">
        <f>VLOOKUP(A8617,emop0321!D:E,2,0)</f>
        <v>10.92</v>
      </c>
      <c r="E8617" s="98"/>
      <c r="F8617" s="98"/>
    </row>
    <row r="8618" ht="11.25" customHeight="1">
      <c r="A8618" s="95" t="s">
        <v>17388</v>
      </c>
      <c r="B8618" s="96" t="s">
        <v>17389</v>
      </c>
      <c r="C8618" s="95" t="s">
        <v>282</v>
      </c>
      <c r="D8618" s="97">
        <f>VLOOKUP(A8618,emop0321!D:E,2,0)</f>
        <v>17.13</v>
      </c>
      <c r="E8618" s="98"/>
      <c r="F8618" s="98"/>
    </row>
    <row r="8619" ht="11.25" customHeight="1">
      <c r="A8619" s="95" t="s">
        <v>17390</v>
      </c>
      <c r="B8619" s="96" t="s">
        <v>17391</v>
      </c>
      <c r="C8619" s="95" t="s">
        <v>282</v>
      </c>
      <c r="D8619" s="97">
        <f>VLOOKUP(A8619,emop0321!D:E,2,0)</f>
        <v>26.03</v>
      </c>
      <c r="E8619" s="98"/>
      <c r="F8619" s="98"/>
    </row>
    <row r="8620" ht="11.25" customHeight="1">
      <c r="A8620" s="95" t="s">
        <v>17392</v>
      </c>
      <c r="B8620" s="96" t="s">
        <v>17393</v>
      </c>
      <c r="C8620" s="95" t="s">
        <v>282</v>
      </c>
      <c r="D8620" s="97">
        <f>VLOOKUP(A8620,emop0321!D:E,2,0)</f>
        <v>35.33</v>
      </c>
      <c r="E8620" s="98"/>
      <c r="F8620" s="98"/>
    </row>
    <row r="8621" ht="11.25" customHeight="1">
      <c r="A8621" s="95" t="s">
        <v>17394</v>
      </c>
      <c r="B8621" s="96" t="s">
        <v>17395</v>
      </c>
      <c r="C8621" s="95" t="s">
        <v>282</v>
      </c>
      <c r="D8621" s="97">
        <f>VLOOKUP(A8621,emop0321!D:E,2,0)</f>
        <v>3.28</v>
      </c>
      <c r="E8621" s="98"/>
      <c r="F8621" s="98"/>
    </row>
    <row r="8622" ht="11.25" customHeight="1">
      <c r="A8622" s="95" t="s">
        <v>17396</v>
      </c>
      <c r="B8622" s="96" t="s">
        <v>17397</v>
      </c>
      <c r="C8622" s="95" t="s">
        <v>282</v>
      </c>
      <c r="D8622" s="97">
        <f>VLOOKUP(A8622,emop0321!D:E,2,0)</f>
        <v>3.95</v>
      </c>
      <c r="E8622" s="98"/>
      <c r="F8622" s="98"/>
    </row>
    <row r="8623" ht="11.25" customHeight="1">
      <c r="A8623" s="95" t="s">
        <v>17398</v>
      </c>
      <c r="B8623" s="96" t="s">
        <v>17399</v>
      </c>
      <c r="C8623" s="95" t="s">
        <v>282</v>
      </c>
      <c r="D8623" s="97">
        <f>VLOOKUP(A8623,emop0321!D:E,2,0)</f>
        <v>6.7</v>
      </c>
      <c r="E8623" s="98"/>
      <c r="F8623" s="98"/>
    </row>
    <row r="8624" ht="11.25" customHeight="1">
      <c r="A8624" s="95" t="s">
        <v>17400</v>
      </c>
      <c r="B8624" s="96" t="s">
        <v>17401</v>
      </c>
      <c r="C8624" s="95" t="s">
        <v>282</v>
      </c>
      <c r="D8624" s="97">
        <f>VLOOKUP(A8624,emop0321!D:E,2,0)</f>
        <v>8.68</v>
      </c>
      <c r="E8624" s="98"/>
      <c r="F8624" s="98"/>
    </row>
    <row r="8625" ht="11.25" customHeight="1">
      <c r="A8625" s="95" t="s">
        <v>17402</v>
      </c>
      <c r="B8625" s="96" t="s">
        <v>17403</v>
      </c>
      <c r="C8625" s="95" t="s">
        <v>282</v>
      </c>
      <c r="D8625" s="97">
        <f>VLOOKUP(A8625,emop0321!D:E,2,0)</f>
        <v>23.54</v>
      </c>
      <c r="E8625" s="98"/>
      <c r="F8625" s="98"/>
    </row>
    <row r="8626" ht="11.25" customHeight="1">
      <c r="A8626" s="95" t="s">
        <v>17404</v>
      </c>
      <c r="B8626" s="96" t="s">
        <v>17405</v>
      </c>
      <c r="C8626" s="95" t="s">
        <v>282</v>
      </c>
      <c r="D8626" s="97">
        <f>VLOOKUP(A8626,emop0321!D:E,2,0)</f>
        <v>0.53</v>
      </c>
      <c r="E8626" s="98"/>
      <c r="F8626" s="98"/>
    </row>
    <row r="8627" ht="11.25" customHeight="1">
      <c r="A8627" s="95" t="s">
        <v>17406</v>
      </c>
      <c r="B8627" s="96" t="s">
        <v>17407</v>
      </c>
      <c r="C8627" s="95" t="s">
        <v>282</v>
      </c>
      <c r="D8627" s="97">
        <f>VLOOKUP(A8627,emop0321!D:E,2,0)</f>
        <v>0.73</v>
      </c>
      <c r="E8627" s="98"/>
      <c r="F8627" s="98"/>
    </row>
    <row r="8628" ht="11.25" customHeight="1">
      <c r="A8628" s="95" t="s">
        <v>17408</v>
      </c>
      <c r="B8628" s="96" t="s">
        <v>17409</v>
      </c>
      <c r="C8628" s="95" t="s">
        <v>282</v>
      </c>
      <c r="D8628" s="97">
        <f>VLOOKUP(A8628,emop0321!D:E,2,0)</f>
        <v>2.28</v>
      </c>
      <c r="E8628" s="98"/>
      <c r="F8628" s="98"/>
    </row>
    <row r="8629" ht="11.25" customHeight="1">
      <c r="A8629" s="95" t="s">
        <v>17410</v>
      </c>
      <c r="B8629" s="96" t="s">
        <v>17411</v>
      </c>
      <c r="C8629" s="95" t="s">
        <v>282</v>
      </c>
      <c r="D8629" s="97">
        <f>VLOOKUP(A8629,emop0321!D:E,2,0)</f>
        <v>4.45</v>
      </c>
      <c r="E8629" s="98"/>
      <c r="F8629" s="98"/>
    </row>
    <row r="8630" ht="11.25" customHeight="1">
      <c r="A8630" s="95" t="s">
        <v>17412</v>
      </c>
      <c r="B8630" s="96" t="s">
        <v>17413</v>
      </c>
      <c r="C8630" s="95" t="s">
        <v>282</v>
      </c>
      <c r="D8630" s="97">
        <f>VLOOKUP(A8630,emop0321!D:E,2,0)</f>
        <v>6.77</v>
      </c>
      <c r="E8630" s="98"/>
      <c r="F8630" s="98"/>
    </row>
    <row r="8631" ht="11.25" customHeight="1">
      <c r="A8631" s="95" t="s">
        <v>17414</v>
      </c>
      <c r="B8631" s="96" t="s">
        <v>17415</v>
      </c>
      <c r="C8631" s="95" t="s">
        <v>282</v>
      </c>
      <c r="D8631" s="97">
        <f>VLOOKUP(A8631,emop0321!D:E,2,0)</f>
        <v>9.62</v>
      </c>
      <c r="E8631" s="98"/>
      <c r="F8631" s="98"/>
    </row>
    <row r="8632" ht="11.25" customHeight="1">
      <c r="A8632" s="95" t="s">
        <v>17416</v>
      </c>
      <c r="B8632" s="96" t="s">
        <v>17417</v>
      </c>
      <c r="C8632" s="95" t="s">
        <v>282</v>
      </c>
      <c r="D8632" s="97">
        <f>VLOOKUP(A8632,emop0321!D:E,2,0)</f>
        <v>0.36</v>
      </c>
      <c r="E8632" s="98"/>
      <c r="F8632" s="98"/>
    </row>
    <row r="8633" ht="11.25" customHeight="1">
      <c r="A8633" s="95" t="s">
        <v>17418</v>
      </c>
      <c r="B8633" s="96" t="s">
        <v>17419</v>
      </c>
      <c r="C8633" s="95" t="s">
        <v>282</v>
      </c>
      <c r="D8633" s="97">
        <f>VLOOKUP(A8633,emop0321!D:E,2,0)</f>
        <v>0.55</v>
      </c>
      <c r="E8633" s="98"/>
      <c r="F8633" s="98"/>
    </row>
    <row r="8634" ht="11.25" customHeight="1">
      <c r="A8634" s="95" t="s">
        <v>17420</v>
      </c>
      <c r="B8634" s="96" t="s">
        <v>17421</v>
      </c>
      <c r="C8634" s="95" t="s">
        <v>282</v>
      </c>
      <c r="D8634" s="97">
        <f>VLOOKUP(A8634,emop0321!D:E,2,0)</f>
        <v>1.66</v>
      </c>
      <c r="E8634" s="98"/>
      <c r="F8634" s="98"/>
    </row>
    <row r="8635" ht="11.25" customHeight="1">
      <c r="A8635" s="95" t="s">
        <v>17422</v>
      </c>
      <c r="B8635" s="96" t="s">
        <v>17423</v>
      </c>
      <c r="C8635" s="95" t="s">
        <v>282</v>
      </c>
      <c r="D8635" s="97">
        <f>VLOOKUP(A8635,emop0321!D:E,2,0)</f>
        <v>1.9</v>
      </c>
      <c r="E8635" s="98"/>
      <c r="F8635" s="98"/>
    </row>
    <row r="8636" ht="11.25" customHeight="1">
      <c r="A8636" s="95" t="s">
        <v>17424</v>
      </c>
      <c r="B8636" s="96" t="s">
        <v>17425</v>
      </c>
      <c r="C8636" s="95" t="s">
        <v>282</v>
      </c>
      <c r="D8636" s="97">
        <f>VLOOKUP(A8636,emop0321!D:E,2,0)</f>
        <v>4.3</v>
      </c>
      <c r="E8636" s="98"/>
      <c r="F8636" s="98"/>
    </row>
    <row r="8637" ht="11.25" customHeight="1">
      <c r="A8637" s="95" t="s">
        <v>17426</v>
      </c>
      <c r="B8637" s="96" t="s">
        <v>17427</v>
      </c>
      <c r="C8637" s="95" t="s">
        <v>282</v>
      </c>
      <c r="D8637" s="97">
        <f>VLOOKUP(A8637,emop0321!D:E,2,0)</f>
        <v>5.9</v>
      </c>
      <c r="E8637" s="98"/>
      <c r="F8637" s="98"/>
    </row>
    <row r="8638" ht="11.25" customHeight="1">
      <c r="A8638" s="95" t="s">
        <v>17428</v>
      </c>
      <c r="B8638" s="96" t="s">
        <v>17429</v>
      </c>
      <c r="C8638" s="95" t="s">
        <v>282</v>
      </c>
      <c r="D8638" s="97">
        <f>VLOOKUP(A8638,emop0321!D:E,2,0)</f>
        <v>1.51</v>
      </c>
      <c r="E8638" s="98"/>
      <c r="F8638" s="98"/>
    </row>
    <row r="8639" ht="11.25" customHeight="1">
      <c r="A8639" s="95" t="s">
        <v>17430</v>
      </c>
      <c r="B8639" s="96" t="s">
        <v>17431</v>
      </c>
      <c r="C8639" s="95" t="s">
        <v>282</v>
      </c>
      <c r="D8639" s="97">
        <f>VLOOKUP(A8639,emop0321!D:E,2,0)</f>
        <v>2.48</v>
      </c>
      <c r="E8639" s="98"/>
      <c r="F8639" s="98"/>
    </row>
    <row r="8640" ht="11.25" customHeight="1">
      <c r="A8640" s="95" t="s">
        <v>17432</v>
      </c>
      <c r="B8640" s="96" t="s">
        <v>17433</v>
      </c>
      <c r="C8640" s="95" t="s">
        <v>282</v>
      </c>
      <c r="D8640" s="97">
        <f>VLOOKUP(A8640,emop0321!D:E,2,0)</f>
        <v>12.19</v>
      </c>
      <c r="E8640" s="98"/>
      <c r="F8640" s="98"/>
    </row>
    <row r="8641" ht="11.25" customHeight="1">
      <c r="A8641" s="95" t="s">
        <v>17434</v>
      </c>
      <c r="B8641" s="96" t="s">
        <v>17435</v>
      </c>
      <c r="C8641" s="95" t="s">
        <v>282</v>
      </c>
      <c r="D8641" s="97">
        <f>VLOOKUP(A8641,emop0321!D:E,2,0)</f>
        <v>14.13</v>
      </c>
      <c r="E8641" s="98"/>
      <c r="F8641" s="98"/>
    </row>
    <row r="8642" ht="11.25" customHeight="1">
      <c r="A8642" s="95" t="s">
        <v>17436</v>
      </c>
      <c r="B8642" s="96" t="s">
        <v>17437</v>
      </c>
      <c r="C8642" s="95" t="s">
        <v>282</v>
      </c>
      <c r="D8642" s="97">
        <f>VLOOKUP(A8642,emop0321!D:E,2,0)</f>
        <v>20.72</v>
      </c>
      <c r="E8642" s="98"/>
      <c r="F8642" s="98"/>
    </row>
    <row r="8643" ht="11.25" customHeight="1">
      <c r="A8643" s="95" t="s">
        <v>17438</v>
      </c>
      <c r="B8643" s="96" t="s">
        <v>17439</v>
      </c>
      <c r="C8643" s="95" t="s">
        <v>282</v>
      </c>
      <c r="D8643" s="97">
        <f>VLOOKUP(A8643,emop0321!D:E,2,0)</f>
        <v>39.45</v>
      </c>
      <c r="E8643" s="98"/>
      <c r="F8643" s="98"/>
    </row>
    <row r="8644" ht="11.25" customHeight="1">
      <c r="A8644" s="95" t="s">
        <v>17440</v>
      </c>
      <c r="B8644" s="96" t="s">
        <v>17441</v>
      </c>
      <c r="C8644" s="95" t="s">
        <v>282</v>
      </c>
      <c r="D8644" s="97">
        <f>VLOOKUP(A8644,emop0321!D:E,2,0)</f>
        <v>9.04</v>
      </c>
      <c r="E8644" s="98"/>
      <c r="F8644" s="98"/>
    </row>
    <row r="8645" ht="11.25" customHeight="1">
      <c r="A8645" s="95" t="s">
        <v>17442</v>
      </c>
      <c r="B8645" s="96" t="s">
        <v>17443</v>
      </c>
      <c r="C8645" s="95" t="s">
        <v>282</v>
      </c>
      <c r="D8645" s="97">
        <f>VLOOKUP(A8645,emop0321!D:E,2,0)</f>
        <v>11.17</v>
      </c>
      <c r="E8645" s="98"/>
      <c r="F8645" s="98"/>
    </row>
    <row r="8646" ht="11.25" customHeight="1">
      <c r="A8646" s="95" t="s">
        <v>17444</v>
      </c>
      <c r="B8646" s="96" t="s">
        <v>17445</v>
      </c>
      <c r="C8646" s="95" t="s">
        <v>282</v>
      </c>
      <c r="D8646" s="97">
        <f>VLOOKUP(A8646,emop0321!D:E,2,0)</f>
        <v>21.78</v>
      </c>
      <c r="E8646" s="98"/>
      <c r="F8646" s="98"/>
    </row>
    <row r="8647" ht="11.25" customHeight="1">
      <c r="A8647" s="95" t="s">
        <v>17446</v>
      </c>
      <c r="B8647" s="96" t="s">
        <v>17447</v>
      </c>
      <c r="C8647" s="95" t="s">
        <v>282</v>
      </c>
      <c r="D8647" s="97">
        <f>VLOOKUP(A8647,emop0321!D:E,2,0)</f>
        <v>8.54</v>
      </c>
      <c r="E8647" s="98"/>
      <c r="F8647" s="98"/>
    </row>
    <row r="8648" ht="11.25" customHeight="1">
      <c r="A8648" s="95" t="s">
        <v>17448</v>
      </c>
      <c r="B8648" s="96" t="s">
        <v>17449</v>
      </c>
      <c r="C8648" s="95" t="s">
        <v>282</v>
      </c>
      <c r="D8648" s="97">
        <f>VLOOKUP(A8648,emop0321!D:E,2,0)</f>
        <v>15.37</v>
      </c>
      <c r="E8648" s="98"/>
      <c r="F8648" s="98"/>
    </row>
    <row r="8649" ht="11.25" customHeight="1">
      <c r="A8649" s="95" t="s">
        <v>17450</v>
      </c>
      <c r="B8649" s="96" t="s">
        <v>17451</v>
      </c>
      <c r="C8649" s="95" t="s">
        <v>282</v>
      </c>
      <c r="D8649" s="97">
        <f>VLOOKUP(A8649,emop0321!D:E,2,0)</f>
        <v>3.94</v>
      </c>
      <c r="E8649" s="98"/>
      <c r="F8649" s="98"/>
    </row>
    <row r="8650" ht="11.25" customHeight="1">
      <c r="A8650" s="95" t="s">
        <v>17452</v>
      </c>
      <c r="B8650" s="96" t="s">
        <v>17453</v>
      </c>
      <c r="C8650" s="95" t="s">
        <v>282</v>
      </c>
      <c r="D8650" s="97">
        <f>VLOOKUP(A8650,emop0321!D:E,2,0)</f>
        <v>4.32</v>
      </c>
      <c r="E8650" s="98"/>
      <c r="F8650" s="98"/>
    </row>
    <row r="8651" ht="11.25" customHeight="1">
      <c r="A8651" s="95" t="s">
        <v>17454</v>
      </c>
      <c r="B8651" s="96" t="s">
        <v>17455</v>
      </c>
      <c r="C8651" s="95" t="s">
        <v>282</v>
      </c>
      <c r="D8651" s="97">
        <f>VLOOKUP(A8651,emop0321!D:E,2,0)</f>
        <v>12.91</v>
      </c>
      <c r="E8651" s="98"/>
      <c r="F8651" s="98"/>
    </row>
    <row r="8652" ht="11.25" customHeight="1">
      <c r="A8652" s="95" t="s">
        <v>17456</v>
      </c>
      <c r="B8652" s="96" t="s">
        <v>17457</v>
      </c>
      <c r="C8652" s="95" t="s">
        <v>282</v>
      </c>
      <c r="D8652" s="97">
        <f>VLOOKUP(A8652,emop0321!D:E,2,0)</f>
        <v>14.91</v>
      </c>
      <c r="E8652" s="98"/>
      <c r="F8652" s="98"/>
    </row>
    <row r="8653" ht="11.25" customHeight="1">
      <c r="A8653" s="95" t="s">
        <v>17458</v>
      </c>
      <c r="B8653" s="96" t="s">
        <v>17459</v>
      </c>
      <c r="C8653" s="95" t="s">
        <v>282</v>
      </c>
      <c r="D8653" s="97">
        <f>VLOOKUP(A8653,emop0321!D:E,2,0)</f>
        <v>28.11</v>
      </c>
      <c r="E8653" s="98"/>
      <c r="F8653" s="98"/>
    </row>
    <row r="8654" ht="11.25" customHeight="1">
      <c r="A8654" s="95" t="s">
        <v>17460</v>
      </c>
      <c r="B8654" s="96" t="s">
        <v>17461</v>
      </c>
      <c r="C8654" s="95" t="s">
        <v>282</v>
      </c>
      <c r="D8654" s="97">
        <f>VLOOKUP(A8654,emop0321!D:E,2,0)</f>
        <v>34.31</v>
      </c>
      <c r="E8654" s="98"/>
      <c r="F8654" s="98"/>
    </row>
    <row r="8655" ht="11.25" customHeight="1">
      <c r="A8655" s="95" t="s">
        <v>17462</v>
      </c>
      <c r="B8655" s="96" t="s">
        <v>17463</v>
      </c>
      <c r="C8655" s="95" t="s">
        <v>282</v>
      </c>
      <c r="D8655" s="97">
        <f>VLOOKUP(A8655,emop0321!D:E,2,0)</f>
        <v>153.93</v>
      </c>
      <c r="E8655" s="98"/>
      <c r="F8655" s="98"/>
    </row>
    <row r="8656" ht="11.25" customHeight="1">
      <c r="A8656" s="95" t="s">
        <v>17464</v>
      </c>
      <c r="B8656" s="96" t="s">
        <v>17465</v>
      </c>
      <c r="C8656" s="95" t="s">
        <v>282</v>
      </c>
      <c r="D8656" s="97">
        <f>VLOOKUP(A8656,emop0321!D:E,2,0)</f>
        <v>196.1</v>
      </c>
      <c r="E8656" s="98"/>
      <c r="F8656" s="98"/>
    </row>
    <row r="8657" ht="11.25" customHeight="1">
      <c r="A8657" s="95" t="s">
        <v>17466</v>
      </c>
      <c r="B8657" s="96" t="s">
        <v>17467</v>
      </c>
      <c r="C8657" s="95" t="s">
        <v>282</v>
      </c>
      <c r="D8657" s="97">
        <f>VLOOKUP(A8657,emop0321!D:E,2,0)</f>
        <v>333.52</v>
      </c>
      <c r="E8657" s="98"/>
      <c r="F8657" s="98"/>
    </row>
    <row r="8658" ht="11.25" customHeight="1">
      <c r="A8658" s="95" t="s">
        <v>17468</v>
      </c>
      <c r="B8658" s="96" t="s">
        <v>17469</v>
      </c>
      <c r="C8658" s="95" t="s">
        <v>282</v>
      </c>
      <c r="D8658" s="97">
        <f>VLOOKUP(A8658,emop0321!D:E,2,0)</f>
        <v>11.3</v>
      </c>
      <c r="E8658" s="98"/>
      <c r="F8658" s="98"/>
    </row>
    <row r="8659" ht="11.25" customHeight="1">
      <c r="A8659" s="95" t="s">
        <v>17470</v>
      </c>
      <c r="B8659" s="96" t="s">
        <v>17471</v>
      </c>
      <c r="C8659" s="95" t="s">
        <v>282</v>
      </c>
      <c r="D8659" s="97">
        <f>VLOOKUP(A8659,emop0321!D:E,2,0)</f>
        <v>16.16</v>
      </c>
      <c r="E8659" s="98"/>
      <c r="F8659" s="98"/>
    </row>
    <row r="8660" ht="11.25" customHeight="1">
      <c r="A8660" s="95" t="s">
        <v>17472</v>
      </c>
      <c r="B8660" s="96" t="s">
        <v>17473</v>
      </c>
      <c r="C8660" s="95" t="s">
        <v>282</v>
      </c>
      <c r="D8660" s="97">
        <f>VLOOKUP(A8660,emop0321!D:E,2,0)</f>
        <v>16.68</v>
      </c>
      <c r="E8660" s="98"/>
      <c r="F8660" s="98"/>
    </row>
    <row r="8661" ht="11.25" customHeight="1">
      <c r="A8661" s="95" t="s">
        <v>17474</v>
      </c>
      <c r="B8661" s="96" t="s">
        <v>17475</v>
      </c>
      <c r="C8661" s="95" t="s">
        <v>282</v>
      </c>
      <c r="D8661" s="97">
        <f>VLOOKUP(A8661,emop0321!D:E,2,0)</f>
        <v>0.6</v>
      </c>
      <c r="E8661" s="98"/>
      <c r="F8661" s="98"/>
    </row>
    <row r="8662" ht="11.25" customHeight="1">
      <c r="A8662" s="95" t="s">
        <v>17476</v>
      </c>
      <c r="B8662" s="96" t="s">
        <v>17477</v>
      </c>
      <c r="C8662" s="95" t="s">
        <v>282</v>
      </c>
      <c r="D8662" s="97">
        <f>VLOOKUP(A8662,emop0321!D:E,2,0)</f>
        <v>0.75</v>
      </c>
      <c r="E8662" s="98"/>
      <c r="F8662" s="98"/>
    </row>
    <row r="8663" ht="11.25" customHeight="1">
      <c r="A8663" s="95" t="s">
        <v>17478</v>
      </c>
      <c r="B8663" s="96" t="s">
        <v>17479</v>
      </c>
      <c r="C8663" s="95" t="s">
        <v>282</v>
      </c>
      <c r="D8663" s="97">
        <f>VLOOKUP(A8663,emop0321!D:E,2,0)</f>
        <v>1.46</v>
      </c>
      <c r="E8663" s="98"/>
      <c r="F8663" s="98"/>
    </row>
    <row r="8664" ht="11.25" customHeight="1">
      <c r="A8664" s="95" t="s">
        <v>17480</v>
      </c>
      <c r="B8664" s="96" t="s">
        <v>17481</v>
      </c>
      <c r="C8664" s="95" t="s">
        <v>282</v>
      </c>
      <c r="D8664" s="97">
        <f>VLOOKUP(A8664,emop0321!D:E,2,0)</f>
        <v>2.79</v>
      </c>
      <c r="E8664" s="98"/>
      <c r="F8664" s="98"/>
    </row>
    <row r="8665" ht="11.25" customHeight="1">
      <c r="A8665" s="95" t="s">
        <v>17482</v>
      </c>
      <c r="B8665" s="96" t="s">
        <v>17483</v>
      </c>
      <c r="C8665" s="95" t="s">
        <v>282</v>
      </c>
      <c r="D8665" s="97">
        <f>VLOOKUP(A8665,emop0321!D:E,2,0)</f>
        <v>5.67</v>
      </c>
      <c r="E8665" s="98"/>
      <c r="F8665" s="98"/>
    </row>
    <row r="8666" ht="11.25" customHeight="1">
      <c r="A8666" s="95" t="s">
        <v>17484</v>
      </c>
      <c r="B8666" s="96" t="s">
        <v>17485</v>
      </c>
      <c r="C8666" s="95" t="s">
        <v>282</v>
      </c>
      <c r="D8666" s="97">
        <f>VLOOKUP(A8666,emop0321!D:E,2,0)</f>
        <v>6.54</v>
      </c>
      <c r="E8666" s="98"/>
      <c r="F8666" s="98"/>
    </row>
    <row r="8667" ht="11.25" customHeight="1">
      <c r="A8667" s="95" t="s">
        <v>17486</v>
      </c>
      <c r="B8667" s="96" t="s">
        <v>17487</v>
      </c>
      <c r="C8667" s="95" t="s">
        <v>282</v>
      </c>
      <c r="D8667" s="97">
        <f>VLOOKUP(A8667,emop0321!D:E,2,0)</f>
        <v>3.55</v>
      </c>
      <c r="E8667" s="98"/>
      <c r="F8667" s="98"/>
    </row>
    <row r="8668" ht="11.25" customHeight="1">
      <c r="A8668" s="95" t="s">
        <v>17488</v>
      </c>
      <c r="B8668" s="96" t="s">
        <v>17489</v>
      </c>
      <c r="C8668" s="95" t="s">
        <v>282</v>
      </c>
      <c r="D8668" s="97">
        <f>VLOOKUP(A8668,emop0321!D:E,2,0)</f>
        <v>9.66</v>
      </c>
      <c r="E8668" s="98"/>
      <c r="F8668" s="98"/>
    </row>
    <row r="8669" ht="11.25" customHeight="1">
      <c r="A8669" s="95" t="s">
        <v>17490</v>
      </c>
      <c r="B8669" s="96" t="s">
        <v>17491</v>
      </c>
      <c r="C8669" s="95" t="s">
        <v>282</v>
      </c>
      <c r="D8669" s="97">
        <f>VLOOKUP(A8669,emop0321!D:E,2,0)</f>
        <v>14.06</v>
      </c>
      <c r="E8669" s="98"/>
      <c r="F8669" s="98"/>
    </row>
    <row r="8670" ht="11.25" customHeight="1">
      <c r="A8670" s="95" t="s">
        <v>17492</v>
      </c>
      <c r="B8670" s="96" t="s">
        <v>17493</v>
      </c>
      <c r="C8670" s="95" t="s">
        <v>282</v>
      </c>
      <c r="D8670" s="97">
        <f>VLOOKUP(A8670,emop0321!D:E,2,0)</f>
        <v>23.08</v>
      </c>
      <c r="E8670" s="98"/>
      <c r="F8670" s="98"/>
    </row>
    <row r="8671" ht="11.25" customHeight="1">
      <c r="A8671" s="95" t="s">
        <v>17494</v>
      </c>
      <c r="B8671" s="96" t="s">
        <v>17495</v>
      </c>
      <c r="C8671" s="95" t="s">
        <v>282</v>
      </c>
      <c r="D8671" s="97">
        <f>VLOOKUP(A8671,emop0321!D:E,2,0)</f>
        <v>36.75</v>
      </c>
      <c r="E8671" s="98"/>
      <c r="F8671" s="98"/>
    </row>
    <row r="8672" ht="11.25" customHeight="1">
      <c r="A8672" s="95" t="s">
        <v>17496</v>
      </c>
      <c r="B8672" s="96" t="s">
        <v>17497</v>
      </c>
      <c r="C8672" s="95" t="s">
        <v>282</v>
      </c>
      <c r="D8672" s="97">
        <f>VLOOKUP(A8672,emop0321!D:E,2,0)</f>
        <v>8.44</v>
      </c>
      <c r="E8672" s="98"/>
      <c r="F8672" s="98"/>
    </row>
    <row r="8673" ht="11.25" customHeight="1">
      <c r="A8673" s="95" t="s">
        <v>17498</v>
      </c>
      <c r="B8673" s="96" t="s">
        <v>17499</v>
      </c>
      <c r="C8673" s="95" t="s">
        <v>282</v>
      </c>
      <c r="D8673" s="97">
        <f>VLOOKUP(A8673,emop0321!D:E,2,0)</f>
        <v>12.89</v>
      </c>
      <c r="E8673" s="98"/>
      <c r="F8673" s="98"/>
    </row>
    <row r="8674" ht="11.25" customHeight="1">
      <c r="A8674" s="95" t="s">
        <v>17500</v>
      </c>
      <c r="B8674" s="96" t="s">
        <v>17501</v>
      </c>
      <c r="C8674" s="95" t="s">
        <v>282</v>
      </c>
      <c r="D8674" s="97">
        <f>VLOOKUP(A8674,emop0321!D:E,2,0)</f>
        <v>18.67</v>
      </c>
      <c r="E8674" s="98"/>
      <c r="F8674" s="98"/>
    </row>
    <row r="8675" ht="11.25" customHeight="1">
      <c r="A8675" s="95" t="s">
        <v>17502</v>
      </c>
      <c r="B8675" s="96" t="s">
        <v>17503</v>
      </c>
      <c r="C8675" s="95" t="s">
        <v>282</v>
      </c>
      <c r="D8675" s="97">
        <f>VLOOKUP(A8675,emop0321!D:E,2,0)</f>
        <v>20.45</v>
      </c>
      <c r="E8675" s="98"/>
      <c r="F8675" s="98"/>
    </row>
    <row r="8676" ht="11.25" customHeight="1">
      <c r="A8676" s="95" t="s">
        <v>17504</v>
      </c>
      <c r="B8676" s="96" t="s">
        <v>17505</v>
      </c>
      <c r="C8676" s="95" t="s">
        <v>282</v>
      </c>
      <c r="D8676" s="97">
        <f>VLOOKUP(A8676,emop0321!D:E,2,0)</f>
        <v>33.19</v>
      </c>
      <c r="E8676" s="98"/>
      <c r="F8676" s="98"/>
    </row>
    <row r="8677" ht="11.25" customHeight="1">
      <c r="A8677" s="95" t="s">
        <v>17506</v>
      </c>
      <c r="B8677" s="96" t="s">
        <v>17507</v>
      </c>
      <c r="C8677" s="95" t="s">
        <v>282</v>
      </c>
      <c r="D8677" s="97">
        <f>VLOOKUP(A8677,emop0321!D:E,2,0)</f>
        <v>140.77</v>
      </c>
      <c r="E8677" s="98"/>
      <c r="F8677" s="98"/>
    </row>
    <row r="8678" ht="11.25" customHeight="1">
      <c r="A8678" s="95" t="s">
        <v>17508</v>
      </c>
      <c r="B8678" s="96" t="s">
        <v>17509</v>
      </c>
      <c r="C8678" s="95" t="s">
        <v>282</v>
      </c>
      <c r="D8678" s="97">
        <f>VLOOKUP(A8678,emop0321!D:E,2,0)</f>
        <v>196.53</v>
      </c>
      <c r="E8678" s="98"/>
      <c r="F8678" s="98"/>
    </row>
    <row r="8679" ht="11.25" customHeight="1">
      <c r="A8679" s="95" t="s">
        <v>17510</v>
      </c>
      <c r="B8679" s="96" t="s">
        <v>17511</v>
      </c>
      <c r="C8679" s="95" t="s">
        <v>282</v>
      </c>
      <c r="D8679" s="97">
        <f>VLOOKUP(A8679,emop0321!D:E,2,0)</f>
        <v>275.55</v>
      </c>
      <c r="E8679" s="98"/>
      <c r="F8679" s="98"/>
    </row>
    <row r="8680" ht="11.25" customHeight="1">
      <c r="A8680" s="95" t="s">
        <v>17512</v>
      </c>
      <c r="B8680" s="96" t="s">
        <v>17513</v>
      </c>
      <c r="C8680" s="95" t="s">
        <v>282</v>
      </c>
      <c r="D8680" s="97">
        <f>VLOOKUP(A8680,emop0321!D:E,2,0)</f>
        <v>14.19</v>
      </c>
      <c r="E8680" s="98"/>
      <c r="F8680" s="98"/>
    </row>
    <row r="8681" ht="11.25" customHeight="1">
      <c r="A8681" s="95" t="s">
        <v>17514</v>
      </c>
      <c r="B8681" s="96" t="s">
        <v>17515</v>
      </c>
      <c r="C8681" s="95" t="s">
        <v>282</v>
      </c>
      <c r="D8681" s="97">
        <f>VLOOKUP(A8681,emop0321!D:E,2,0)</f>
        <v>15.83</v>
      </c>
      <c r="E8681" s="98"/>
      <c r="F8681" s="98"/>
    </row>
    <row r="8682" ht="11.25" customHeight="1">
      <c r="A8682" s="95" t="s">
        <v>17516</v>
      </c>
      <c r="B8682" s="96" t="s">
        <v>17517</v>
      </c>
      <c r="C8682" s="95" t="s">
        <v>282</v>
      </c>
      <c r="D8682" s="97">
        <f>VLOOKUP(A8682,emop0321!D:E,2,0)</f>
        <v>23.42</v>
      </c>
      <c r="E8682" s="98"/>
      <c r="F8682" s="98"/>
    </row>
    <row r="8683" ht="11.25" customHeight="1">
      <c r="A8683" s="95" t="s">
        <v>17518</v>
      </c>
      <c r="B8683" s="96" t="s">
        <v>17519</v>
      </c>
      <c r="C8683" s="95" t="s">
        <v>282</v>
      </c>
      <c r="D8683" s="97">
        <f>VLOOKUP(A8683,emop0321!D:E,2,0)</f>
        <v>22.08</v>
      </c>
      <c r="E8683" s="98"/>
      <c r="F8683" s="98"/>
    </row>
    <row r="8684" ht="11.25" customHeight="1">
      <c r="A8684" s="95" t="s">
        <v>17520</v>
      </c>
      <c r="B8684" s="96" t="s">
        <v>17521</v>
      </c>
      <c r="C8684" s="95" t="s">
        <v>282</v>
      </c>
      <c r="D8684" s="97">
        <f>VLOOKUP(A8684,emop0321!D:E,2,0)</f>
        <v>37.76</v>
      </c>
      <c r="E8684" s="98"/>
      <c r="F8684" s="98"/>
    </row>
    <row r="8685" ht="11.25" customHeight="1">
      <c r="A8685" s="95" t="s">
        <v>17522</v>
      </c>
      <c r="B8685" s="96" t="s">
        <v>17523</v>
      </c>
      <c r="C8685" s="95" t="s">
        <v>282</v>
      </c>
      <c r="D8685" s="97">
        <f>VLOOKUP(A8685,emop0321!D:E,2,0)</f>
        <v>178.14</v>
      </c>
      <c r="E8685" s="98"/>
      <c r="F8685" s="98"/>
    </row>
    <row r="8686" ht="11.25" customHeight="1">
      <c r="A8686" s="95" t="s">
        <v>17524</v>
      </c>
      <c r="B8686" s="96" t="s">
        <v>17525</v>
      </c>
      <c r="C8686" s="95" t="s">
        <v>282</v>
      </c>
      <c r="D8686" s="97">
        <f>VLOOKUP(A8686,emop0321!D:E,2,0)</f>
        <v>208.56</v>
      </c>
      <c r="E8686" s="98"/>
      <c r="F8686" s="98"/>
    </row>
    <row r="8687" ht="11.25" customHeight="1">
      <c r="A8687" s="95" t="s">
        <v>17526</v>
      </c>
      <c r="B8687" s="96" t="s">
        <v>17527</v>
      </c>
      <c r="C8687" s="95" t="s">
        <v>282</v>
      </c>
      <c r="D8687" s="97">
        <f>VLOOKUP(A8687,emop0321!D:E,2,0)</f>
        <v>298.56</v>
      </c>
      <c r="E8687" s="98"/>
      <c r="F8687" s="98"/>
    </row>
    <row r="8688" ht="11.25" customHeight="1">
      <c r="A8688" s="95" t="s">
        <v>17528</v>
      </c>
      <c r="B8688" s="96" t="s">
        <v>17529</v>
      </c>
      <c r="C8688" s="95" t="s">
        <v>282</v>
      </c>
      <c r="D8688" s="97">
        <f>VLOOKUP(A8688,emop0321!D:E,2,0)</f>
        <v>6.52</v>
      </c>
      <c r="E8688" s="98"/>
      <c r="F8688" s="98"/>
    </row>
    <row r="8689" ht="11.25" customHeight="1">
      <c r="A8689" s="95" t="s">
        <v>17530</v>
      </c>
      <c r="B8689" s="96" t="s">
        <v>17531</v>
      </c>
      <c r="C8689" s="95" t="s">
        <v>282</v>
      </c>
      <c r="D8689" s="97">
        <f>VLOOKUP(A8689,emop0321!D:E,2,0)</f>
        <v>13.77</v>
      </c>
      <c r="E8689" s="98"/>
      <c r="F8689" s="98"/>
    </row>
    <row r="8690" ht="11.25" customHeight="1">
      <c r="A8690" s="95" t="s">
        <v>17532</v>
      </c>
      <c r="B8690" s="96" t="s">
        <v>17533</v>
      </c>
      <c r="C8690" s="95" t="s">
        <v>282</v>
      </c>
      <c r="D8690" s="97">
        <f>VLOOKUP(A8690,emop0321!D:E,2,0)</f>
        <v>20.46</v>
      </c>
      <c r="E8690" s="98"/>
      <c r="F8690" s="98"/>
    </row>
    <row r="8691" ht="11.25" customHeight="1">
      <c r="A8691" s="95" t="s">
        <v>17534</v>
      </c>
      <c r="B8691" s="96" t="s">
        <v>17535</v>
      </c>
      <c r="C8691" s="95" t="s">
        <v>282</v>
      </c>
      <c r="D8691" s="97">
        <f>VLOOKUP(A8691,emop0321!D:E,2,0)</f>
        <v>30.3</v>
      </c>
      <c r="E8691" s="98"/>
      <c r="F8691" s="98"/>
    </row>
    <row r="8692" ht="11.25" customHeight="1">
      <c r="A8692" s="95" t="s">
        <v>17536</v>
      </c>
      <c r="B8692" s="96" t="s">
        <v>17537</v>
      </c>
      <c r="C8692" s="95" t="s">
        <v>282</v>
      </c>
      <c r="D8692" s="97">
        <f>VLOOKUP(A8692,emop0321!D:E,2,0)</f>
        <v>31.1</v>
      </c>
      <c r="E8692" s="98"/>
      <c r="F8692" s="98"/>
    </row>
    <row r="8693" ht="11.25" customHeight="1">
      <c r="A8693" s="95" t="s">
        <v>17538</v>
      </c>
      <c r="B8693" s="96" t="s">
        <v>17539</v>
      </c>
      <c r="C8693" s="95" t="s">
        <v>282</v>
      </c>
      <c r="D8693" s="97">
        <f>VLOOKUP(A8693,emop0321!D:E,2,0)</f>
        <v>50.27</v>
      </c>
      <c r="E8693" s="98"/>
      <c r="F8693" s="98"/>
    </row>
    <row r="8694" ht="11.25" customHeight="1">
      <c r="A8694" s="95" t="s">
        <v>17540</v>
      </c>
      <c r="B8694" s="96" t="s">
        <v>17541</v>
      </c>
      <c r="C8694" s="95" t="s">
        <v>282</v>
      </c>
      <c r="D8694" s="97">
        <f>VLOOKUP(A8694,emop0321!D:E,2,0)</f>
        <v>0.36</v>
      </c>
      <c r="E8694" s="98"/>
      <c r="F8694" s="98"/>
    </row>
    <row r="8695" ht="11.25" customHeight="1">
      <c r="A8695" s="95" t="s">
        <v>17542</v>
      </c>
      <c r="B8695" s="96" t="s">
        <v>17543</v>
      </c>
      <c r="C8695" s="95" t="s">
        <v>282</v>
      </c>
      <c r="D8695" s="97">
        <f>VLOOKUP(A8695,emop0321!D:E,2,0)</f>
        <v>0.77</v>
      </c>
      <c r="E8695" s="98"/>
      <c r="F8695" s="98"/>
    </row>
    <row r="8696" ht="11.25" customHeight="1">
      <c r="A8696" s="95" t="s">
        <v>17544</v>
      </c>
      <c r="B8696" s="96" t="s">
        <v>17545</v>
      </c>
      <c r="C8696" s="95" t="s">
        <v>282</v>
      </c>
      <c r="D8696" s="97">
        <f>VLOOKUP(A8696,emop0321!D:E,2,0)</f>
        <v>1.58</v>
      </c>
      <c r="E8696" s="98"/>
      <c r="F8696" s="98"/>
    </row>
    <row r="8697" ht="11.25" customHeight="1">
      <c r="A8697" s="95" t="s">
        <v>17546</v>
      </c>
      <c r="B8697" s="96" t="s">
        <v>17547</v>
      </c>
      <c r="C8697" s="95" t="s">
        <v>282</v>
      </c>
      <c r="D8697" s="97">
        <f>VLOOKUP(A8697,emop0321!D:E,2,0)</f>
        <v>2.59</v>
      </c>
      <c r="E8697" s="98"/>
      <c r="F8697" s="98"/>
    </row>
    <row r="8698" ht="11.25" customHeight="1">
      <c r="A8698" s="95" t="s">
        <v>17548</v>
      </c>
      <c r="B8698" s="96" t="s">
        <v>17549</v>
      </c>
      <c r="C8698" s="95" t="s">
        <v>282</v>
      </c>
      <c r="D8698" s="97">
        <f>VLOOKUP(A8698,emop0321!D:E,2,0)</f>
        <v>4.36</v>
      </c>
      <c r="E8698" s="98"/>
      <c r="F8698" s="98"/>
    </row>
    <row r="8699" ht="11.25" customHeight="1">
      <c r="A8699" s="95" t="s">
        <v>17550</v>
      </c>
      <c r="B8699" s="96" t="s">
        <v>17551</v>
      </c>
      <c r="C8699" s="95" t="s">
        <v>282</v>
      </c>
      <c r="D8699" s="97">
        <f>VLOOKUP(A8699,emop0321!D:E,2,0)</f>
        <v>4.36</v>
      </c>
      <c r="E8699" s="98"/>
      <c r="F8699" s="98"/>
    </row>
    <row r="8700" ht="11.25" customHeight="1">
      <c r="A8700" s="95" t="s">
        <v>17552</v>
      </c>
      <c r="B8700" s="96" t="s">
        <v>17553</v>
      </c>
      <c r="C8700" s="95" t="s">
        <v>282</v>
      </c>
      <c r="D8700" s="97">
        <f>VLOOKUP(A8700,emop0321!D:E,2,0)</f>
        <v>16.43</v>
      </c>
      <c r="E8700" s="98"/>
      <c r="F8700" s="98"/>
    </row>
    <row r="8701" ht="11.25" customHeight="1">
      <c r="A8701" s="95" t="s">
        <v>17554</v>
      </c>
      <c r="B8701" s="96" t="s">
        <v>17555</v>
      </c>
      <c r="C8701" s="95" t="s">
        <v>282</v>
      </c>
      <c r="D8701" s="97">
        <f>VLOOKUP(A8701,emop0321!D:E,2,0)</f>
        <v>60.16</v>
      </c>
      <c r="E8701" s="98"/>
      <c r="F8701" s="98"/>
    </row>
    <row r="8702" ht="11.25" customHeight="1">
      <c r="A8702" s="95" t="s">
        <v>17556</v>
      </c>
      <c r="B8702" s="96" t="s">
        <v>17557</v>
      </c>
      <c r="C8702" s="95" t="s">
        <v>282</v>
      </c>
      <c r="D8702" s="97">
        <f>VLOOKUP(A8702,emop0321!D:E,2,0)</f>
        <v>1.97</v>
      </c>
      <c r="E8702" s="98"/>
      <c r="F8702" s="98"/>
    </row>
    <row r="8703" ht="11.25" customHeight="1">
      <c r="A8703" s="95" t="s">
        <v>17558</v>
      </c>
      <c r="B8703" s="96" t="s">
        <v>17559</v>
      </c>
      <c r="C8703" s="95" t="s">
        <v>282</v>
      </c>
      <c r="D8703" s="97">
        <f>VLOOKUP(A8703,emop0321!D:E,2,0)</f>
        <v>2.32</v>
      </c>
      <c r="E8703" s="98"/>
      <c r="F8703" s="98"/>
    </row>
    <row r="8704" ht="11.25" customHeight="1">
      <c r="A8704" s="95" t="s">
        <v>17560</v>
      </c>
      <c r="B8704" s="96" t="s">
        <v>17561</v>
      </c>
      <c r="C8704" s="95" t="s">
        <v>282</v>
      </c>
      <c r="D8704" s="97">
        <f>VLOOKUP(A8704,emop0321!D:E,2,0)</f>
        <v>3.05</v>
      </c>
      <c r="E8704" s="98"/>
      <c r="F8704" s="98"/>
    </row>
    <row r="8705" ht="11.25" customHeight="1">
      <c r="A8705" s="95" t="s">
        <v>17562</v>
      </c>
      <c r="B8705" s="96" t="s">
        <v>17563</v>
      </c>
      <c r="C8705" s="95" t="s">
        <v>282</v>
      </c>
      <c r="D8705" s="97">
        <f>VLOOKUP(A8705,emop0321!D:E,2,0)</f>
        <v>3.79</v>
      </c>
      <c r="E8705" s="98"/>
      <c r="F8705" s="98"/>
    </row>
    <row r="8706" ht="11.25" customHeight="1">
      <c r="A8706" s="95" t="s">
        <v>17564</v>
      </c>
      <c r="B8706" s="96" t="s">
        <v>17565</v>
      </c>
      <c r="C8706" s="95" t="s">
        <v>282</v>
      </c>
      <c r="D8706" s="97">
        <f>VLOOKUP(A8706,emop0321!D:E,2,0)</f>
        <v>2.8</v>
      </c>
      <c r="E8706" s="98"/>
      <c r="F8706" s="98"/>
    </row>
    <row r="8707" ht="11.25" customHeight="1">
      <c r="A8707" s="95" t="s">
        <v>17566</v>
      </c>
      <c r="B8707" s="96" t="s">
        <v>17567</v>
      </c>
      <c r="C8707" s="95" t="s">
        <v>282</v>
      </c>
      <c r="D8707" s="97">
        <f>VLOOKUP(A8707,emop0321!D:E,2,0)</f>
        <v>3.34</v>
      </c>
      <c r="E8707" s="98"/>
      <c r="F8707" s="98"/>
    </row>
    <row r="8708" ht="11.25" customHeight="1">
      <c r="A8708" s="95" t="s">
        <v>17568</v>
      </c>
      <c r="B8708" s="96" t="s">
        <v>17569</v>
      </c>
      <c r="C8708" s="95" t="s">
        <v>282</v>
      </c>
      <c r="D8708" s="97">
        <f>VLOOKUP(A8708,emop0321!D:E,2,0)</f>
        <v>6.05</v>
      </c>
      <c r="E8708" s="98"/>
      <c r="F8708" s="98"/>
    </row>
    <row r="8709" ht="11.25" customHeight="1">
      <c r="A8709" s="95" t="s">
        <v>17570</v>
      </c>
      <c r="B8709" s="96" t="s">
        <v>17571</v>
      </c>
      <c r="C8709" s="95" t="s">
        <v>282</v>
      </c>
      <c r="D8709" s="97">
        <f>VLOOKUP(A8709,emop0321!D:E,2,0)</f>
        <v>7.32</v>
      </c>
      <c r="E8709" s="98"/>
      <c r="F8709" s="98"/>
    </row>
    <row r="8710" ht="11.25" customHeight="1">
      <c r="A8710" s="95" t="s">
        <v>17572</v>
      </c>
      <c r="B8710" s="96" t="s">
        <v>17573</v>
      </c>
      <c r="C8710" s="95" t="s">
        <v>282</v>
      </c>
      <c r="D8710" s="97">
        <f>VLOOKUP(A8710,emop0321!D:E,2,0)</f>
        <v>10.5</v>
      </c>
      <c r="E8710" s="98"/>
      <c r="F8710" s="98"/>
    </row>
    <row r="8711" ht="11.25" customHeight="1">
      <c r="A8711" s="95" t="s">
        <v>17574</v>
      </c>
      <c r="B8711" s="96" t="s">
        <v>17575</v>
      </c>
      <c r="C8711" s="95" t="s">
        <v>282</v>
      </c>
      <c r="D8711" s="97">
        <f>VLOOKUP(A8711,emop0321!D:E,2,0)</f>
        <v>11.54</v>
      </c>
      <c r="E8711" s="98"/>
      <c r="F8711" s="98"/>
    </row>
    <row r="8712" ht="11.25" customHeight="1">
      <c r="A8712" s="95" t="s">
        <v>17576</v>
      </c>
      <c r="B8712" s="96" t="s">
        <v>17577</v>
      </c>
      <c r="C8712" s="95" t="s">
        <v>282</v>
      </c>
      <c r="D8712" s="97">
        <f>VLOOKUP(A8712,emop0321!D:E,2,0)</f>
        <v>13.49</v>
      </c>
      <c r="E8712" s="98"/>
      <c r="F8712" s="98"/>
    </row>
    <row r="8713" ht="11.25" customHeight="1">
      <c r="A8713" s="95" t="s">
        <v>17578</v>
      </c>
      <c r="B8713" s="96" t="s">
        <v>17579</v>
      </c>
      <c r="C8713" s="95" t="s">
        <v>282</v>
      </c>
      <c r="D8713" s="97">
        <f>VLOOKUP(A8713,emop0321!D:E,2,0)</f>
        <v>16.04</v>
      </c>
      <c r="E8713" s="98"/>
      <c r="F8713" s="98"/>
    </row>
    <row r="8714" ht="11.25" customHeight="1">
      <c r="A8714" s="95" t="s">
        <v>17580</v>
      </c>
      <c r="B8714" s="96" t="s">
        <v>17581</v>
      </c>
      <c r="C8714" s="95" t="s">
        <v>282</v>
      </c>
      <c r="D8714" s="97">
        <f>VLOOKUP(A8714,emop0321!D:E,2,0)</f>
        <v>22.4</v>
      </c>
      <c r="E8714" s="98"/>
      <c r="F8714" s="98"/>
    </row>
    <row r="8715" ht="11.25" customHeight="1">
      <c r="A8715" s="95" t="s">
        <v>17582</v>
      </c>
      <c r="B8715" s="96" t="s">
        <v>17583</v>
      </c>
      <c r="C8715" s="95" t="s">
        <v>282</v>
      </c>
      <c r="D8715" s="97">
        <f>VLOOKUP(A8715,emop0321!D:E,2,0)</f>
        <v>23.47</v>
      </c>
      <c r="E8715" s="98"/>
      <c r="F8715" s="98"/>
    </row>
    <row r="8716" ht="11.25" customHeight="1">
      <c r="A8716" s="95" t="s">
        <v>17584</v>
      </c>
      <c r="B8716" s="96" t="s">
        <v>17585</v>
      </c>
      <c r="C8716" s="95" t="s">
        <v>282</v>
      </c>
      <c r="D8716" s="97">
        <f>VLOOKUP(A8716,emop0321!D:E,2,0)</f>
        <v>0.72</v>
      </c>
      <c r="E8716" s="98"/>
      <c r="F8716" s="98"/>
    </row>
    <row r="8717" ht="11.25" customHeight="1">
      <c r="A8717" s="95" t="s">
        <v>17586</v>
      </c>
      <c r="B8717" s="96" t="s">
        <v>17587</v>
      </c>
      <c r="C8717" s="95" t="s">
        <v>282</v>
      </c>
      <c r="D8717" s="97">
        <f>VLOOKUP(A8717,emop0321!D:E,2,0)</f>
        <v>0.83</v>
      </c>
      <c r="E8717" s="98"/>
      <c r="F8717" s="98"/>
    </row>
    <row r="8718" ht="11.25" customHeight="1">
      <c r="A8718" s="95" t="s">
        <v>17588</v>
      </c>
      <c r="B8718" s="96" t="s">
        <v>17589</v>
      </c>
      <c r="C8718" s="95" t="s">
        <v>282</v>
      </c>
      <c r="D8718" s="97">
        <f>VLOOKUP(A8718,emop0321!D:E,2,0)</f>
        <v>1.54</v>
      </c>
      <c r="E8718" s="98"/>
      <c r="F8718" s="98"/>
    </row>
    <row r="8719" ht="11.25" customHeight="1">
      <c r="A8719" s="95" t="s">
        <v>17590</v>
      </c>
      <c r="B8719" s="96" t="s">
        <v>17591</v>
      </c>
      <c r="C8719" s="95" t="s">
        <v>282</v>
      </c>
      <c r="D8719" s="97">
        <f>VLOOKUP(A8719,emop0321!D:E,2,0)</f>
        <v>2.78</v>
      </c>
      <c r="E8719" s="98"/>
      <c r="F8719" s="98"/>
    </row>
    <row r="8720" ht="11.25" customHeight="1">
      <c r="A8720" s="95" t="s">
        <v>17592</v>
      </c>
      <c r="B8720" s="96" t="s">
        <v>17593</v>
      </c>
      <c r="C8720" s="95" t="s">
        <v>282</v>
      </c>
      <c r="D8720" s="97">
        <f>VLOOKUP(A8720,emop0321!D:E,2,0)</f>
        <v>5.25</v>
      </c>
      <c r="E8720" s="98"/>
      <c r="F8720" s="98"/>
    </row>
    <row r="8721" ht="11.25" customHeight="1">
      <c r="A8721" s="95" t="s">
        <v>17594</v>
      </c>
      <c r="B8721" s="96" t="s">
        <v>17595</v>
      </c>
      <c r="C8721" s="95" t="s">
        <v>282</v>
      </c>
      <c r="D8721" s="97">
        <f>VLOOKUP(A8721,emop0321!D:E,2,0)</f>
        <v>7.91</v>
      </c>
      <c r="E8721" s="98"/>
      <c r="F8721" s="98"/>
    </row>
    <row r="8722" ht="11.25" customHeight="1">
      <c r="A8722" s="95" t="s">
        <v>17596</v>
      </c>
      <c r="B8722" s="96" t="s">
        <v>17597</v>
      </c>
      <c r="C8722" s="95" t="s">
        <v>282</v>
      </c>
      <c r="D8722" s="97">
        <f>VLOOKUP(A8722,emop0321!D:E,2,0)</f>
        <v>15.35</v>
      </c>
      <c r="E8722" s="98"/>
      <c r="F8722" s="98"/>
    </row>
    <row r="8723" ht="11.25" customHeight="1">
      <c r="A8723" s="95" t="s">
        <v>17598</v>
      </c>
      <c r="B8723" s="96" t="s">
        <v>17599</v>
      </c>
      <c r="C8723" s="95" t="s">
        <v>282</v>
      </c>
      <c r="D8723" s="97">
        <f>VLOOKUP(A8723,emop0321!D:E,2,0)</f>
        <v>36.43</v>
      </c>
      <c r="E8723" s="98"/>
      <c r="F8723" s="98"/>
    </row>
    <row r="8724" ht="11.25" customHeight="1">
      <c r="A8724" s="95" t="s">
        <v>17600</v>
      </c>
      <c r="B8724" s="96" t="s">
        <v>17601</v>
      </c>
      <c r="C8724" s="95" t="s">
        <v>282</v>
      </c>
      <c r="D8724" s="97">
        <f>VLOOKUP(A8724,emop0321!D:E,2,0)</f>
        <v>54.77</v>
      </c>
      <c r="E8724" s="98"/>
      <c r="F8724" s="98"/>
    </row>
    <row r="8725" ht="11.25" customHeight="1">
      <c r="A8725" s="95" t="s">
        <v>17602</v>
      </c>
      <c r="B8725" s="96" t="s">
        <v>17603</v>
      </c>
      <c r="C8725" s="95" t="s">
        <v>282</v>
      </c>
      <c r="D8725" s="97">
        <f>VLOOKUP(A8725,emop0321!D:E,2,0)</f>
        <v>1.29</v>
      </c>
      <c r="E8725" s="98"/>
      <c r="F8725" s="98"/>
    </row>
    <row r="8726" ht="11.25" customHeight="1">
      <c r="A8726" s="95" t="s">
        <v>17604</v>
      </c>
      <c r="B8726" s="96" t="s">
        <v>17605</v>
      </c>
      <c r="C8726" s="95" t="s">
        <v>282</v>
      </c>
      <c r="D8726" s="97">
        <f>VLOOKUP(A8726,emop0321!D:E,2,0)</f>
        <v>1.69</v>
      </c>
      <c r="E8726" s="98"/>
      <c r="F8726" s="98"/>
    </row>
    <row r="8727" ht="11.25" customHeight="1">
      <c r="A8727" s="95" t="s">
        <v>17606</v>
      </c>
      <c r="B8727" s="96" t="s">
        <v>17607</v>
      </c>
      <c r="C8727" s="95" t="s">
        <v>282</v>
      </c>
      <c r="D8727" s="97">
        <f>VLOOKUP(A8727,emop0321!D:E,2,0)</f>
        <v>2.05</v>
      </c>
      <c r="E8727" s="98"/>
      <c r="F8727" s="98"/>
    </row>
    <row r="8728" ht="11.25" customHeight="1">
      <c r="A8728" s="95" t="s">
        <v>17608</v>
      </c>
      <c r="B8728" s="96" t="s">
        <v>17609</v>
      </c>
      <c r="C8728" s="95" t="s">
        <v>282</v>
      </c>
      <c r="D8728" s="97">
        <f>VLOOKUP(A8728,emop0321!D:E,2,0)</f>
        <v>4.56</v>
      </c>
      <c r="E8728" s="98"/>
      <c r="F8728" s="98"/>
    </row>
    <row r="8729" ht="11.25" customHeight="1">
      <c r="A8729" s="95" t="s">
        <v>17610</v>
      </c>
      <c r="B8729" s="96" t="s">
        <v>17611</v>
      </c>
      <c r="C8729" s="95" t="s">
        <v>282</v>
      </c>
      <c r="D8729" s="97">
        <f>VLOOKUP(A8729,emop0321!D:E,2,0)</f>
        <v>8.28</v>
      </c>
      <c r="E8729" s="98"/>
      <c r="F8729" s="98"/>
    </row>
    <row r="8730" ht="11.25" customHeight="1">
      <c r="A8730" s="95" t="s">
        <v>17612</v>
      </c>
      <c r="B8730" s="96" t="s">
        <v>17613</v>
      </c>
      <c r="C8730" s="95" t="s">
        <v>282</v>
      </c>
      <c r="D8730" s="97">
        <f>VLOOKUP(A8730,emop0321!D:E,2,0)</f>
        <v>13.38</v>
      </c>
      <c r="E8730" s="98"/>
      <c r="F8730" s="98"/>
    </row>
    <row r="8731" ht="11.25" customHeight="1">
      <c r="A8731" s="95" t="s">
        <v>17614</v>
      </c>
      <c r="B8731" s="96" t="s">
        <v>17615</v>
      </c>
      <c r="C8731" s="95" t="s">
        <v>282</v>
      </c>
      <c r="D8731" s="97">
        <f>VLOOKUP(A8731,emop0321!D:E,2,0)</f>
        <v>22.65</v>
      </c>
      <c r="E8731" s="98"/>
      <c r="F8731" s="98"/>
    </row>
    <row r="8732" ht="11.25" customHeight="1">
      <c r="A8732" s="95" t="s">
        <v>17616</v>
      </c>
      <c r="B8732" s="96" t="s">
        <v>17617</v>
      </c>
      <c r="C8732" s="95" t="s">
        <v>282</v>
      </c>
      <c r="D8732" s="97">
        <f>VLOOKUP(A8732,emop0321!D:E,2,0)</f>
        <v>35.08</v>
      </c>
      <c r="E8732" s="98"/>
      <c r="F8732" s="98"/>
    </row>
    <row r="8733" ht="11.25" customHeight="1">
      <c r="A8733" s="95" t="s">
        <v>17618</v>
      </c>
      <c r="B8733" s="96" t="s">
        <v>17619</v>
      </c>
      <c r="C8733" s="95" t="s">
        <v>282</v>
      </c>
      <c r="D8733" s="97">
        <f>VLOOKUP(A8733,emop0321!D:E,2,0)</f>
        <v>87.55</v>
      </c>
      <c r="E8733" s="98"/>
      <c r="F8733" s="98"/>
    </row>
    <row r="8734" ht="11.25" customHeight="1">
      <c r="A8734" s="95" t="s">
        <v>17620</v>
      </c>
      <c r="B8734" s="96" t="s">
        <v>17621</v>
      </c>
      <c r="C8734" s="95" t="s">
        <v>282</v>
      </c>
      <c r="D8734" s="97">
        <f>VLOOKUP(A8734,emop0321!D:E,2,0)</f>
        <v>1.86</v>
      </c>
      <c r="E8734" s="98"/>
      <c r="F8734" s="98"/>
    </row>
    <row r="8735" ht="11.25" customHeight="1">
      <c r="A8735" s="95" t="s">
        <v>17622</v>
      </c>
      <c r="B8735" s="96" t="s">
        <v>17623</v>
      </c>
      <c r="C8735" s="95" t="s">
        <v>282</v>
      </c>
      <c r="D8735" s="97">
        <f>VLOOKUP(A8735,emop0321!D:E,2,0)</f>
        <v>2.62</v>
      </c>
      <c r="E8735" s="98"/>
      <c r="F8735" s="98"/>
    </row>
    <row r="8736" ht="11.25" customHeight="1">
      <c r="A8736" s="95" t="s">
        <v>17624</v>
      </c>
      <c r="B8736" s="96" t="s">
        <v>17625</v>
      </c>
      <c r="C8736" s="95" t="s">
        <v>282</v>
      </c>
      <c r="D8736" s="97">
        <f>VLOOKUP(A8736,emop0321!D:E,2,0)</f>
        <v>4.69</v>
      </c>
      <c r="E8736" s="98"/>
      <c r="F8736" s="98"/>
    </row>
    <row r="8737" ht="11.25" customHeight="1">
      <c r="A8737" s="95" t="s">
        <v>17626</v>
      </c>
      <c r="B8737" s="96" t="s">
        <v>17627</v>
      </c>
      <c r="C8737" s="95" t="s">
        <v>282</v>
      </c>
      <c r="D8737" s="97">
        <f>VLOOKUP(A8737,emop0321!D:E,2,0)</f>
        <v>8.35</v>
      </c>
      <c r="E8737" s="98"/>
      <c r="F8737" s="98"/>
    </row>
    <row r="8738" ht="11.25" customHeight="1">
      <c r="A8738" s="95" t="s">
        <v>17628</v>
      </c>
      <c r="B8738" s="96" t="s">
        <v>17629</v>
      </c>
      <c r="C8738" s="95" t="s">
        <v>282</v>
      </c>
      <c r="D8738" s="97">
        <f>VLOOKUP(A8738,emop0321!D:E,2,0)</f>
        <v>11.51</v>
      </c>
      <c r="E8738" s="98"/>
      <c r="F8738" s="98"/>
    </row>
    <row r="8739" ht="11.25" customHeight="1">
      <c r="A8739" s="95" t="s">
        <v>17630</v>
      </c>
      <c r="B8739" s="96" t="s">
        <v>17631</v>
      </c>
      <c r="C8739" s="95" t="s">
        <v>282</v>
      </c>
      <c r="D8739" s="97">
        <f>VLOOKUP(A8739,emop0321!D:E,2,0)</f>
        <v>25.15</v>
      </c>
      <c r="E8739" s="98"/>
      <c r="F8739" s="98"/>
    </row>
    <row r="8740" ht="11.25" customHeight="1">
      <c r="A8740" s="95" t="s">
        <v>17632</v>
      </c>
      <c r="B8740" s="96" t="s">
        <v>17633</v>
      </c>
      <c r="C8740" s="95" t="s">
        <v>282</v>
      </c>
      <c r="D8740" s="97">
        <f>VLOOKUP(A8740,emop0321!D:E,2,0)</f>
        <v>38.17</v>
      </c>
      <c r="E8740" s="98"/>
      <c r="F8740" s="98"/>
    </row>
    <row r="8741" ht="11.25" customHeight="1">
      <c r="A8741" s="95" t="s">
        <v>17634</v>
      </c>
      <c r="B8741" s="96" t="s">
        <v>17635</v>
      </c>
      <c r="C8741" s="95" t="s">
        <v>282</v>
      </c>
      <c r="D8741" s="97">
        <f>VLOOKUP(A8741,emop0321!D:E,2,0)</f>
        <v>54.85</v>
      </c>
      <c r="E8741" s="98"/>
      <c r="F8741" s="98"/>
    </row>
    <row r="8742" ht="11.25" customHeight="1">
      <c r="A8742" s="95" t="s">
        <v>17636</v>
      </c>
      <c r="B8742" s="96" t="s">
        <v>17637</v>
      </c>
      <c r="C8742" s="95" t="s">
        <v>282</v>
      </c>
      <c r="D8742" s="97">
        <f>VLOOKUP(A8742,emop0321!D:E,2,0)</f>
        <v>129.49</v>
      </c>
      <c r="E8742" s="98"/>
      <c r="F8742" s="98"/>
    </row>
    <row r="8743" ht="11.25" customHeight="1">
      <c r="A8743" s="95" t="s">
        <v>17638</v>
      </c>
      <c r="B8743" s="96" t="s">
        <v>17639</v>
      </c>
      <c r="C8743" s="95" t="s">
        <v>282</v>
      </c>
      <c r="D8743" s="97">
        <f>VLOOKUP(A8743,emop0321!D:E,2,0)</f>
        <v>0.94</v>
      </c>
      <c r="E8743" s="98"/>
      <c r="F8743" s="98"/>
    </row>
    <row r="8744" ht="11.25" customHeight="1">
      <c r="A8744" s="95" t="s">
        <v>17640</v>
      </c>
      <c r="B8744" s="96" t="s">
        <v>17641</v>
      </c>
      <c r="C8744" s="95" t="s">
        <v>282</v>
      </c>
      <c r="D8744" s="97">
        <f>VLOOKUP(A8744,emop0321!D:E,2,0)</f>
        <v>1.55</v>
      </c>
      <c r="E8744" s="98"/>
      <c r="F8744" s="98"/>
    </row>
    <row r="8745" ht="11.25" customHeight="1">
      <c r="A8745" s="95" t="s">
        <v>17642</v>
      </c>
      <c r="B8745" s="96" t="s">
        <v>17643</v>
      </c>
      <c r="C8745" s="95" t="s">
        <v>282</v>
      </c>
      <c r="D8745" s="97">
        <f>VLOOKUP(A8745,emop0321!D:E,2,0)</f>
        <v>3.66</v>
      </c>
      <c r="E8745" s="98"/>
      <c r="F8745" s="98"/>
    </row>
    <row r="8746" ht="11.25" customHeight="1">
      <c r="A8746" s="95" t="s">
        <v>17644</v>
      </c>
      <c r="B8746" s="96" t="s">
        <v>17645</v>
      </c>
      <c r="C8746" s="95" t="s">
        <v>282</v>
      </c>
      <c r="D8746" s="97">
        <f>VLOOKUP(A8746,emop0321!D:E,2,0)</f>
        <v>5.31</v>
      </c>
      <c r="E8746" s="98"/>
      <c r="F8746" s="98"/>
    </row>
    <row r="8747" ht="11.25" customHeight="1">
      <c r="A8747" s="95" t="s">
        <v>17646</v>
      </c>
      <c r="B8747" s="96" t="s">
        <v>17647</v>
      </c>
      <c r="C8747" s="95" t="s">
        <v>282</v>
      </c>
      <c r="D8747" s="97">
        <f>VLOOKUP(A8747,emop0321!D:E,2,0)</f>
        <v>6.68</v>
      </c>
      <c r="E8747" s="98"/>
      <c r="F8747" s="98"/>
    </row>
    <row r="8748" ht="11.25" customHeight="1">
      <c r="A8748" s="95" t="s">
        <v>17648</v>
      </c>
      <c r="B8748" s="96" t="s">
        <v>17649</v>
      </c>
      <c r="C8748" s="95" t="s">
        <v>282</v>
      </c>
      <c r="D8748" s="97">
        <f>VLOOKUP(A8748,emop0321!D:E,2,0)</f>
        <v>14.38</v>
      </c>
      <c r="E8748" s="98"/>
      <c r="F8748" s="98"/>
    </row>
    <row r="8749" ht="11.25" customHeight="1">
      <c r="A8749" s="95" t="s">
        <v>17650</v>
      </c>
      <c r="B8749" s="96" t="s">
        <v>17651</v>
      </c>
      <c r="C8749" s="95" t="s">
        <v>282</v>
      </c>
      <c r="D8749" s="97">
        <f>VLOOKUP(A8749,emop0321!D:E,2,0)</f>
        <v>61.48</v>
      </c>
      <c r="E8749" s="98"/>
      <c r="F8749" s="98"/>
    </row>
    <row r="8750" ht="11.25" customHeight="1">
      <c r="A8750" s="95" t="s">
        <v>17652</v>
      </c>
      <c r="B8750" s="96" t="s">
        <v>17653</v>
      </c>
      <c r="C8750" s="95" t="s">
        <v>282</v>
      </c>
      <c r="D8750" s="97">
        <f>VLOOKUP(A8750,emop0321!D:E,2,0)</f>
        <v>70.33</v>
      </c>
      <c r="E8750" s="98"/>
      <c r="F8750" s="98"/>
    </row>
    <row r="8751" ht="11.25" customHeight="1">
      <c r="A8751" s="95" t="s">
        <v>17654</v>
      </c>
      <c r="B8751" s="96" t="s">
        <v>17655</v>
      </c>
      <c r="C8751" s="95" t="s">
        <v>282</v>
      </c>
      <c r="D8751" s="97">
        <f>VLOOKUP(A8751,emop0321!D:E,2,0)</f>
        <v>217.96</v>
      </c>
      <c r="E8751" s="98"/>
      <c r="F8751" s="98"/>
    </row>
    <row r="8752" ht="11.25" customHeight="1">
      <c r="A8752" s="95" t="s">
        <v>17656</v>
      </c>
      <c r="B8752" s="96" t="s">
        <v>17657</v>
      </c>
      <c r="C8752" s="95" t="s">
        <v>282</v>
      </c>
      <c r="D8752" s="97">
        <f>VLOOKUP(A8752,emop0321!D:E,2,0)</f>
        <v>0.37</v>
      </c>
      <c r="E8752" s="98"/>
      <c r="F8752" s="98"/>
    </row>
    <row r="8753" ht="11.25" customHeight="1">
      <c r="A8753" s="95" t="s">
        <v>17658</v>
      </c>
      <c r="B8753" s="96" t="s">
        <v>17659</v>
      </c>
      <c r="C8753" s="95" t="s">
        <v>282</v>
      </c>
      <c r="D8753" s="97">
        <f>VLOOKUP(A8753,emop0321!D:E,2,0)</f>
        <v>0.53</v>
      </c>
      <c r="E8753" s="98"/>
      <c r="F8753" s="98"/>
    </row>
    <row r="8754" ht="11.25" customHeight="1">
      <c r="A8754" s="95" t="s">
        <v>17660</v>
      </c>
      <c r="B8754" s="96" t="s">
        <v>17661</v>
      </c>
      <c r="C8754" s="95" t="s">
        <v>282</v>
      </c>
      <c r="D8754" s="97">
        <f>VLOOKUP(A8754,emop0321!D:E,2,0)</f>
        <v>1.47</v>
      </c>
      <c r="E8754" s="98"/>
      <c r="F8754" s="98"/>
    </row>
    <row r="8755" ht="11.25" customHeight="1">
      <c r="A8755" s="95" t="s">
        <v>17662</v>
      </c>
      <c r="B8755" s="96" t="s">
        <v>17663</v>
      </c>
      <c r="C8755" s="95" t="s">
        <v>282</v>
      </c>
      <c r="D8755" s="97">
        <f>VLOOKUP(A8755,emop0321!D:E,2,0)</f>
        <v>3.48</v>
      </c>
      <c r="E8755" s="98"/>
      <c r="F8755" s="98"/>
    </row>
    <row r="8756" ht="11.25" customHeight="1">
      <c r="A8756" s="95" t="s">
        <v>17664</v>
      </c>
      <c r="B8756" s="96" t="s">
        <v>17665</v>
      </c>
      <c r="C8756" s="95" t="s">
        <v>282</v>
      </c>
      <c r="D8756" s="97">
        <f>VLOOKUP(A8756,emop0321!D:E,2,0)</f>
        <v>3.77</v>
      </c>
      <c r="E8756" s="98"/>
      <c r="F8756" s="98"/>
    </row>
    <row r="8757" ht="11.25" customHeight="1">
      <c r="A8757" s="95" t="s">
        <v>17666</v>
      </c>
      <c r="B8757" s="96" t="s">
        <v>17667</v>
      </c>
      <c r="C8757" s="95" t="s">
        <v>282</v>
      </c>
      <c r="D8757" s="97">
        <f>VLOOKUP(A8757,emop0321!D:E,2,0)</f>
        <v>9.99</v>
      </c>
      <c r="E8757" s="98"/>
      <c r="F8757" s="98"/>
    </row>
    <row r="8758" ht="11.25" customHeight="1">
      <c r="A8758" s="95" t="s">
        <v>17668</v>
      </c>
      <c r="B8758" s="96" t="s">
        <v>17669</v>
      </c>
      <c r="C8758" s="95" t="s">
        <v>282</v>
      </c>
      <c r="D8758" s="97">
        <f>VLOOKUP(A8758,emop0321!D:E,2,0)</f>
        <v>11.93</v>
      </c>
      <c r="E8758" s="98"/>
      <c r="F8758" s="98"/>
    </row>
    <row r="8759" ht="11.25" customHeight="1">
      <c r="A8759" s="95" t="s">
        <v>17670</v>
      </c>
      <c r="B8759" s="96" t="s">
        <v>17671</v>
      </c>
      <c r="C8759" s="95" t="s">
        <v>282</v>
      </c>
      <c r="D8759" s="97">
        <f>VLOOKUP(A8759,emop0321!D:E,2,0)</f>
        <v>25.21</v>
      </c>
      <c r="E8759" s="98"/>
      <c r="F8759" s="98"/>
    </row>
    <row r="8760" ht="11.25" customHeight="1">
      <c r="A8760" s="95" t="s">
        <v>17672</v>
      </c>
      <c r="B8760" s="96" t="s">
        <v>17673</v>
      </c>
      <c r="C8760" s="95" t="s">
        <v>282</v>
      </c>
      <c r="D8760" s="97">
        <f>VLOOKUP(A8760,emop0321!D:E,2,0)</f>
        <v>49.79</v>
      </c>
      <c r="E8760" s="98"/>
      <c r="F8760" s="98"/>
    </row>
    <row r="8761" ht="11.25" customHeight="1">
      <c r="A8761" s="95" t="s">
        <v>17674</v>
      </c>
      <c r="B8761" s="96" t="s">
        <v>17675</v>
      </c>
      <c r="C8761" s="95" t="s">
        <v>282</v>
      </c>
      <c r="D8761" s="97">
        <f>VLOOKUP(A8761,emop0321!D:E,2,0)</f>
        <v>2.84</v>
      </c>
      <c r="E8761" s="98"/>
      <c r="F8761" s="98"/>
    </row>
    <row r="8762" ht="11.25" customHeight="1">
      <c r="A8762" s="95" t="s">
        <v>17676</v>
      </c>
      <c r="B8762" s="96" t="s">
        <v>17677</v>
      </c>
      <c r="C8762" s="95" t="s">
        <v>282</v>
      </c>
      <c r="D8762" s="97">
        <f>VLOOKUP(A8762,emop0321!D:E,2,0)</f>
        <v>5.41</v>
      </c>
      <c r="E8762" s="98"/>
      <c r="F8762" s="98"/>
    </row>
    <row r="8763" ht="11.25" customHeight="1">
      <c r="A8763" s="95" t="s">
        <v>17678</v>
      </c>
      <c r="B8763" s="96" t="s">
        <v>17679</v>
      </c>
      <c r="C8763" s="95" t="s">
        <v>282</v>
      </c>
      <c r="D8763" s="97">
        <f>VLOOKUP(A8763,emop0321!D:E,2,0)</f>
        <v>0.74</v>
      </c>
      <c r="E8763" s="98"/>
      <c r="F8763" s="98"/>
    </row>
    <row r="8764" ht="11.25" customHeight="1">
      <c r="A8764" s="95" t="s">
        <v>162</v>
      </c>
      <c r="B8764" s="96" t="s">
        <v>17680</v>
      </c>
      <c r="C8764" s="95" t="s">
        <v>282</v>
      </c>
      <c r="D8764" s="97">
        <f>VLOOKUP(A8764,emop0321!D:E,2,0)</f>
        <v>0.91</v>
      </c>
      <c r="E8764" s="98"/>
      <c r="F8764" s="98"/>
    </row>
    <row r="8765" ht="11.25" customHeight="1">
      <c r="A8765" s="95" t="s">
        <v>17681</v>
      </c>
      <c r="B8765" s="96" t="s">
        <v>17682</v>
      </c>
      <c r="C8765" s="95" t="s">
        <v>282</v>
      </c>
      <c r="D8765" s="97">
        <f>VLOOKUP(A8765,emop0321!D:E,2,0)</f>
        <v>1.78</v>
      </c>
      <c r="E8765" s="98"/>
      <c r="F8765" s="98"/>
    </row>
    <row r="8766" ht="11.25" customHeight="1">
      <c r="A8766" s="95" t="s">
        <v>17683</v>
      </c>
      <c r="B8766" s="96" t="s">
        <v>17684</v>
      </c>
      <c r="C8766" s="95" t="s">
        <v>282</v>
      </c>
      <c r="D8766" s="97">
        <f>VLOOKUP(A8766,emop0321!D:E,2,0)</f>
        <v>3.8</v>
      </c>
      <c r="E8766" s="98"/>
      <c r="F8766" s="98"/>
    </row>
    <row r="8767" ht="11.25" customHeight="1">
      <c r="A8767" s="95" t="s">
        <v>17685</v>
      </c>
      <c r="B8767" s="96" t="s">
        <v>17686</v>
      </c>
      <c r="C8767" s="95" t="s">
        <v>282</v>
      </c>
      <c r="D8767" s="97">
        <f>VLOOKUP(A8767,emop0321!D:E,2,0)</f>
        <v>3.88</v>
      </c>
      <c r="E8767" s="98"/>
      <c r="F8767" s="98"/>
    </row>
    <row r="8768" ht="11.25" customHeight="1">
      <c r="A8768" s="95" t="s">
        <v>17687</v>
      </c>
      <c r="B8768" s="96" t="s">
        <v>17688</v>
      </c>
      <c r="C8768" s="95" t="s">
        <v>282</v>
      </c>
      <c r="D8768" s="97">
        <f>VLOOKUP(A8768,emop0321!D:E,2,0)</f>
        <v>8.06</v>
      </c>
      <c r="E8768" s="98"/>
      <c r="F8768" s="98"/>
    </row>
    <row r="8769" ht="11.25" customHeight="1">
      <c r="A8769" s="95" t="s">
        <v>17689</v>
      </c>
      <c r="B8769" s="96" t="s">
        <v>17690</v>
      </c>
      <c r="C8769" s="95" t="s">
        <v>282</v>
      </c>
      <c r="D8769" s="97">
        <f>VLOOKUP(A8769,emop0321!D:E,2,0)</f>
        <v>14.96</v>
      </c>
      <c r="E8769" s="98"/>
      <c r="F8769" s="98"/>
    </row>
    <row r="8770" ht="11.25" customHeight="1">
      <c r="A8770" s="95" t="s">
        <v>17691</v>
      </c>
      <c r="B8770" s="96" t="s">
        <v>17692</v>
      </c>
      <c r="C8770" s="95" t="s">
        <v>282</v>
      </c>
      <c r="D8770" s="97">
        <f>VLOOKUP(A8770,emop0321!D:E,2,0)</f>
        <v>31.76</v>
      </c>
      <c r="E8770" s="98"/>
      <c r="F8770" s="98"/>
    </row>
    <row r="8771" ht="11.25" customHeight="1">
      <c r="A8771" s="95" t="s">
        <v>17693</v>
      </c>
      <c r="B8771" s="96" t="s">
        <v>17694</v>
      </c>
      <c r="C8771" s="95" t="s">
        <v>282</v>
      </c>
      <c r="D8771" s="97">
        <f>VLOOKUP(A8771,emop0321!D:E,2,0)</f>
        <v>75.68</v>
      </c>
      <c r="E8771" s="98"/>
      <c r="F8771" s="98"/>
    </row>
    <row r="8772" ht="11.25" customHeight="1">
      <c r="A8772" s="95" t="s">
        <v>17695</v>
      </c>
      <c r="B8772" s="96" t="s">
        <v>17696</v>
      </c>
      <c r="C8772" s="95" t="s">
        <v>282</v>
      </c>
      <c r="D8772" s="97">
        <f>VLOOKUP(A8772,emop0321!D:E,2,0)</f>
        <v>1.22</v>
      </c>
      <c r="E8772" s="98"/>
      <c r="F8772" s="98"/>
    </row>
    <row r="8773" ht="11.25" customHeight="1">
      <c r="A8773" s="95" t="s">
        <v>17697</v>
      </c>
      <c r="B8773" s="96" t="s">
        <v>17698</v>
      </c>
      <c r="C8773" s="95" t="s">
        <v>282</v>
      </c>
      <c r="D8773" s="97">
        <f>VLOOKUP(A8773,emop0321!D:E,2,0)</f>
        <v>2.9</v>
      </c>
      <c r="E8773" s="98"/>
      <c r="F8773" s="98"/>
    </row>
    <row r="8774" ht="11.25" customHeight="1">
      <c r="A8774" s="95" t="s">
        <v>17699</v>
      </c>
      <c r="B8774" s="96" t="s">
        <v>17700</v>
      </c>
      <c r="C8774" s="95" t="s">
        <v>282</v>
      </c>
      <c r="D8774" s="97">
        <f>VLOOKUP(A8774,emop0321!D:E,2,0)</f>
        <v>4.42</v>
      </c>
      <c r="E8774" s="98"/>
      <c r="F8774" s="98"/>
    </row>
    <row r="8775" ht="11.25" customHeight="1">
      <c r="A8775" s="95" t="s">
        <v>17701</v>
      </c>
      <c r="B8775" s="96" t="s">
        <v>17702</v>
      </c>
      <c r="C8775" s="95" t="s">
        <v>282</v>
      </c>
      <c r="D8775" s="97">
        <f>VLOOKUP(A8775,emop0321!D:E,2,0)</f>
        <v>11.64</v>
      </c>
      <c r="E8775" s="98"/>
      <c r="F8775" s="98"/>
    </row>
    <row r="8776" ht="11.25" customHeight="1">
      <c r="A8776" s="95" t="s">
        <v>17703</v>
      </c>
      <c r="B8776" s="96" t="s">
        <v>17704</v>
      </c>
      <c r="C8776" s="95" t="s">
        <v>282</v>
      </c>
      <c r="D8776" s="97">
        <f>VLOOKUP(A8776,emop0321!D:E,2,0)</f>
        <v>6.4</v>
      </c>
      <c r="E8776" s="98"/>
      <c r="F8776" s="98"/>
    </row>
    <row r="8777" ht="11.25" customHeight="1">
      <c r="A8777" s="95" t="s">
        <v>17705</v>
      </c>
      <c r="B8777" s="96" t="s">
        <v>17706</v>
      </c>
      <c r="C8777" s="95" t="s">
        <v>282</v>
      </c>
      <c r="D8777" s="97">
        <f>VLOOKUP(A8777,emop0321!D:E,2,0)</f>
        <v>10.91</v>
      </c>
      <c r="E8777" s="98"/>
      <c r="F8777" s="98"/>
    </row>
    <row r="8778" ht="11.25" customHeight="1">
      <c r="A8778" s="95" t="s">
        <v>17707</v>
      </c>
      <c r="B8778" s="96" t="s">
        <v>17708</v>
      </c>
      <c r="C8778" s="95" t="s">
        <v>282</v>
      </c>
      <c r="D8778" s="97">
        <f>VLOOKUP(A8778,emop0321!D:E,2,0)</f>
        <v>22.29</v>
      </c>
      <c r="E8778" s="98"/>
      <c r="F8778" s="98"/>
    </row>
    <row r="8779" ht="11.25" customHeight="1">
      <c r="A8779" s="95" t="s">
        <v>17709</v>
      </c>
      <c r="B8779" s="96" t="s">
        <v>17710</v>
      </c>
      <c r="C8779" s="95" t="s">
        <v>282</v>
      </c>
      <c r="D8779" s="97">
        <f>VLOOKUP(A8779,emop0321!D:E,2,0)</f>
        <v>0.64</v>
      </c>
      <c r="E8779" s="98"/>
      <c r="F8779" s="98"/>
    </row>
    <row r="8780" ht="11.25" customHeight="1">
      <c r="A8780" s="95" t="s">
        <v>17711</v>
      </c>
      <c r="B8780" s="96" t="s">
        <v>17712</v>
      </c>
      <c r="C8780" s="95" t="s">
        <v>282</v>
      </c>
      <c r="D8780" s="97">
        <f>VLOOKUP(A8780,emop0321!D:E,2,0)</f>
        <v>0.76</v>
      </c>
      <c r="E8780" s="98"/>
      <c r="F8780" s="98"/>
    </row>
    <row r="8781" ht="11.25" customHeight="1">
      <c r="A8781" s="95" t="s">
        <v>17713</v>
      </c>
      <c r="B8781" s="96" t="s">
        <v>17714</v>
      </c>
      <c r="C8781" s="95" t="s">
        <v>282</v>
      </c>
      <c r="D8781" s="97">
        <f>VLOOKUP(A8781,emop0321!D:E,2,0)</f>
        <v>3.24</v>
      </c>
      <c r="E8781" s="98"/>
      <c r="F8781" s="98"/>
    </row>
    <row r="8782" ht="11.25" customHeight="1">
      <c r="A8782" s="95" t="s">
        <v>17715</v>
      </c>
      <c r="B8782" s="96" t="s">
        <v>17716</v>
      </c>
      <c r="C8782" s="95" t="s">
        <v>282</v>
      </c>
      <c r="D8782" s="97">
        <f>VLOOKUP(A8782,emop0321!D:E,2,0)</f>
        <v>8.74</v>
      </c>
      <c r="E8782" s="98"/>
      <c r="F8782" s="98"/>
    </row>
    <row r="8783" ht="11.25" customHeight="1">
      <c r="A8783" s="95" t="s">
        <v>17717</v>
      </c>
      <c r="B8783" s="96" t="s">
        <v>17718</v>
      </c>
      <c r="C8783" s="95" t="s">
        <v>282</v>
      </c>
      <c r="D8783" s="97">
        <f>VLOOKUP(A8783,emop0321!D:E,2,0)</f>
        <v>7.67</v>
      </c>
      <c r="E8783" s="98"/>
      <c r="F8783" s="98"/>
    </row>
    <row r="8784" ht="11.25" customHeight="1">
      <c r="A8784" s="95" t="s">
        <v>17719</v>
      </c>
      <c r="B8784" s="96" t="s">
        <v>17720</v>
      </c>
      <c r="C8784" s="95" t="s">
        <v>282</v>
      </c>
      <c r="D8784" s="97">
        <f>VLOOKUP(A8784,emop0321!D:E,2,0)</f>
        <v>22.18</v>
      </c>
      <c r="E8784" s="98"/>
      <c r="F8784" s="98"/>
    </row>
    <row r="8785" ht="11.25" customHeight="1">
      <c r="A8785" s="95" t="s">
        <v>17721</v>
      </c>
      <c r="B8785" s="96" t="s">
        <v>17722</v>
      </c>
      <c r="C8785" s="95" t="s">
        <v>282</v>
      </c>
      <c r="D8785" s="97">
        <f>VLOOKUP(A8785,emop0321!D:E,2,0)</f>
        <v>40.53</v>
      </c>
      <c r="E8785" s="98"/>
      <c r="F8785" s="98"/>
    </row>
    <row r="8786" ht="11.25" customHeight="1">
      <c r="A8786" s="95" t="s">
        <v>17723</v>
      </c>
      <c r="B8786" s="96" t="s">
        <v>17724</v>
      </c>
      <c r="C8786" s="95" t="s">
        <v>282</v>
      </c>
      <c r="D8786" s="97">
        <f>VLOOKUP(A8786,emop0321!D:E,2,0)</f>
        <v>81.73</v>
      </c>
      <c r="E8786" s="98"/>
      <c r="F8786" s="98"/>
    </row>
    <row r="8787" ht="11.25" customHeight="1">
      <c r="A8787" s="95" t="s">
        <v>17725</v>
      </c>
      <c r="B8787" s="96" t="s">
        <v>17726</v>
      </c>
      <c r="C8787" s="95" t="s">
        <v>282</v>
      </c>
      <c r="D8787" s="97">
        <f>VLOOKUP(A8787,emop0321!D:E,2,0)</f>
        <v>174.57</v>
      </c>
      <c r="E8787" s="98"/>
      <c r="F8787" s="98"/>
    </row>
    <row r="8788" ht="11.25" customHeight="1">
      <c r="A8788" s="95" t="s">
        <v>17727</v>
      </c>
      <c r="B8788" s="96" t="s">
        <v>17728</v>
      </c>
      <c r="C8788" s="95" t="s">
        <v>282</v>
      </c>
      <c r="D8788" s="97">
        <f>VLOOKUP(A8788,emop0321!D:E,2,0)</f>
        <v>3.27</v>
      </c>
      <c r="E8788" s="98"/>
      <c r="F8788" s="98"/>
    </row>
    <row r="8789" ht="11.25" customHeight="1">
      <c r="A8789" s="95" t="s">
        <v>17729</v>
      </c>
      <c r="B8789" s="96" t="s">
        <v>17730</v>
      </c>
      <c r="C8789" s="95" t="s">
        <v>282</v>
      </c>
      <c r="D8789" s="97">
        <f>VLOOKUP(A8789,emop0321!D:E,2,0)</f>
        <v>4.39</v>
      </c>
      <c r="E8789" s="98"/>
      <c r="F8789" s="98"/>
    </row>
    <row r="8790" ht="11.25" customHeight="1">
      <c r="A8790" s="95" t="s">
        <v>17731</v>
      </c>
      <c r="B8790" s="96" t="s">
        <v>17732</v>
      </c>
      <c r="C8790" s="95" t="s">
        <v>282</v>
      </c>
      <c r="D8790" s="97">
        <f>VLOOKUP(A8790,emop0321!D:E,2,0)</f>
        <v>6.03</v>
      </c>
      <c r="E8790" s="98"/>
      <c r="F8790" s="98"/>
    </row>
    <row r="8791" ht="11.25" customHeight="1">
      <c r="A8791" s="95" t="s">
        <v>17733</v>
      </c>
      <c r="B8791" s="96" t="s">
        <v>17734</v>
      </c>
      <c r="C8791" s="95" t="s">
        <v>282</v>
      </c>
      <c r="D8791" s="97">
        <f>VLOOKUP(A8791,emop0321!D:E,2,0)</f>
        <v>9.01</v>
      </c>
      <c r="E8791" s="98"/>
      <c r="F8791" s="98"/>
    </row>
    <row r="8792" ht="11.25" customHeight="1">
      <c r="A8792" s="95" t="s">
        <v>17735</v>
      </c>
      <c r="B8792" s="96" t="s">
        <v>17736</v>
      </c>
      <c r="C8792" s="95" t="s">
        <v>282</v>
      </c>
      <c r="D8792" s="97">
        <f>VLOOKUP(A8792,emop0321!D:E,2,0)</f>
        <v>8.71</v>
      </c>
      <c r="E8792" s="98"/>
      <c r="F8792" s="98"/>
    </row>
    <row r="8793" ht="11.25" customHeight="1">
      <c r="A8793" s="95" t="s">
        <v>17737</v>
      </c>
      <c r="B8793" s="96" t="s">
        <v>17738</v>
      </c>
      <c r="C8793" s="95" t="s">
        <v>282</v>
      </c>
      <c r="D8793" s="97">
        <f>VLOOKUP(A8793,emop0321!D:E,2,0)</f>
        <v>13.13</v>
      </c>
      <c r="E8793" s="98"/>
      <c r="F8793" s="98"/>
    </row>
    <row r="8794" ht="11.25" customHeight="1">
      <c r="A8794" s="95" t="s">
        <v>17739</v>
      </c>
      <c r="B8794" s="96" t="s">
        <v>17740</v>
      </c>
      <c r="C8794" s="95" t="s">
        <v>282</v>
      </c>
      <c r="D8794" s="97">
        <f>VLOOKUP(A8794,emop0321!D:E,2,0)</f>
        <v>14.83</v>
      </c>
      <c r="E8794" s="98"/>
      <c r="F8794" s="98"/>
    </row>
    <row r="8795" ht="11.25" customHeight="1">
      <c r="A8795" s="95" t="s">
        <v>17741</v>
      </c>
      <c r="B8795" s="96" t="s">
        <v>17742</v>
      </c>
      <c r="C8795" s="95" t="s">
        <v>282</v>
      </c>
      <c r="D8795" s="97">
        <f>VLOOKUP(A8795,emop0321!D:E,2,0)</f>
        <v>49.97</v>
      </c>
      <c r="E8795" s="98"/>
      <c r="F8795" s="98"/>
    </row>
    <row r="8796" ht="11.25" customHeight="1">
      <c r="A8796" s="95" t="s">
        <v>17743</v>
      </c>
      <c r="B8796" s="96" t="s">
        <v>17744</v>
      </c>
      <c r="C8796" s="95" t="s">
        <v>282</v>
      </c>
      <c r="D8796" s="97">
        <f>VLOOKUP(A8796,emop0321!D:E,2,0)</f>
        <v>100.45</v>
      </c>
      <c r="E8796" s="98"/>
      <c r="F8796" s="98"/>
    </row>
    <row r="8797" ht="11.25" customHeight="1">
      <c r="A8797" s="95" t="s">
        <v>17745</v>
      </c>
      <c r="B8797" s="96" t="s">
        <v>17746</v>
      </c>
      <c r="C8797" s="95" t="s">
        <v>282</v>
      </c>
      <c r="D8797" s="97">
        <f>VLOOKUP(A8797,emop0321!D:E,2,0)</f>
        <v>159.47</v>
      </c>
      <c r="E8797" s="98"/>
      <c r="F8797" s="98"/>
    </row>
    <row r="8798" ht="11.25" customHeight="1">
      <c r="A8798" s="95" t="s">
        <v>17747</v>
      </c>
      <c r="B8798" s="96" t="s">
        <v>17748</v>
      </c>
      <c r="C8798" s="95" t="s">
        <v>282</v>
      </c>
      <c r="D8798" s="97">
        <f>VLOOKUP(A8798,emop0321!D:E,2,0)</f>
        <v>4.66</v>
      </c>
      <c r="E8798" s="98"/>
      <c r="F8798" s="98"/>
    </row>
    <row r="8799" ht="11.25" customHeight="1">
      <c r="A8799" s="95" t="s">
        <v>17749</v>
      </c>
      <c r="B8799" s="96" t="s">
        <v>17750</v>
      </c>
      <c r="C8799" s="95" t="s">
        <v>282</v>
      </c>
      <c r="D8799" s="97">
        <f>VLOOKUP(A8799,emop0321!D:E,2,0)</f>
        <v>16.62</v>
      </c>
      <c r="E8799" s="98"/>
      <c r="F8799" s="98"/>
    </row>
    <row r="8800" ht="11.25" customHeight="1">
      <c r="A8800" s="95" t="s">
        <v>17751</v>
      </c>
      <c r="B8800" s="96" t="s">
        <v>17752</v>
      </c>
      <c r="C8800" s="95" t="s">
        <v>282</v>
      </c>
      <c r="D8800" s="97">
        <f>VLOOKUP(A8800,emop0321!D:E,2,0)</f>
        <v>4.99</v>
      </c>
      <c r="E8800" s="98"/>
      <c r="F8800" s="98"/>
    </row>
    <row r="8801" ht="11.25" customHeight="1">
      <c r="A8801" s="95" t="s">
        <v>17753</v>
      </c>
      <c r="B8801" s="96" t="s">
        <v>17754</v>
      </c>
      <c r="C8801" s="95" t="s">
        <v>282</v>
      </c>
      <c r="D8801" s="97">
        <f>VLOOKUP(A8801,emop0321!D:E,2,0)</f>
        <v>5.99</v>
      </c>
      <c r="E8801" s="98"/>
      <c r="F8801" s="98"/>
    </row>
    <row r="8802" ht="11.25" customHeight="1">
      <c r="A8802" s="95" t="s">
        <v>17755</v>
      </c>
      <c r="B8802" s="96" t="s">
        <v>17756</v>
      </c>
      <c r="C8802" s="95" t="s">
        <v>282</v>
      </c>
      <c r="D8802" s="97">
        <f>VLOOKUP(A8802,emop0321!D:E,2,0)</f>
        <v>9.94</v>
      </c>
      <c r="E8802" s="98"/>
      <c r="F8802" s="98"/>
    </row>
    <row r="8803" ht="11.25" customHeight="1">
      <c r="A8803" s="95" t="s">
        <v>17757</v>
      </c>
      <c r="B8803" s="96" t="s">
        <v>17758</v>
      </c>
      <c r="C8803" s="95" t="s">
        <v>282</v>
      </c>
      <c r="D8803" s="97">
        <f>VLOOKUP(A8803,emop0321!D:E,2,0)</f>
        <v>19.51</v>
      </c>
      <c r="E8803" s="98"/>
      <c r="F8803" s="98"/>
    </row>
    <row r="8804" ht="11.25" customHeight="1">
      <c r="A8804" s="95" t="s">
        <v>17759</v>
      </c>
      <c r="B8804" s="96" t="s">
        <v>17760</v>
      </c>
      <c r="C8804" s="95" t="s">
        <v>282</v>
      </c>
      <c r="D8804" s="97">
        <f>VLOOKUP(A8804,emop0321!D:E,2,0)</f>
        <v>20.89</v>
      </c>
      <c r="E8804" s="98"/>
      <c r="F8804" s="98"/>
    </row>
    <row r="8805" ht="11.25" customHeight="1">
      <c r="A8805" s="95" t="s">
        <v>17761</v>
      </c>
      <c r="B8805" s="96" t="s">
        <v>17762</v>
      </c>
      <c r="C8805" s="95" t="s">
        <v>282</v>
      </c>
      <c r="D8805" s="97">
        <f>VLOOKUP(A8805,emop0321!D:E,2,0)</f>
        <v>52.22</v>
      </c>
      <c r="E8805" s="98"/>
      <c r="F8805" s="98"/>
    </row>
    <row r="8806" ht="11.25" customHeight="1">
      <c r="A8806" s="95" t="s">
        <v>17763</v>
      </c>
      <c r="B8806" s="96" t="s">
        <v>17764</v>
      </c>
      <c r="C8806" s="95" t="s">
        <v>282</v>
      </c>
      <c r="D8806" s="97">
        <f>VLOOKUP(A8806,emop0321!D:E,2,0)</f>
        <v>112.44</v>
      </c>
      <c r="E8806" s="98"/>
      <c r="F8806" s="98"/>
    </row>
    <row r="8807" ht="11.25" customHeight="1">
      <c r="A8807" s="95" t="s">
        <v>17765</v>
      </c>
      <c r="B8807" s="96" t="s">
        <v>17766</v>
      </c>
      <c r="C8807" s="95" t="s">
        <v>282</v>
      </c>
      <c r="D8807" s="97">
        <f>VLOOKUP(A8807,emop0321!D:E,2,0)</f>
        <v>172.89</v>
      </c>
      <c r="E8807" s="98"/>
      <c r="F8807" s="98"/>
    </row>
    <row r="8808" ht="11.25" customHeight="1">
      <c r="A8808" s="95" t="s">
        <v>17767</v>
      </c>
      <c r="B8808" s="96" t="s">
        <v>17768</v>
      </c>
      <c r="C8808" s="95" t="s">
        <v>282</v>
      </c>
      <c r="D8808" s="97">
        <f>VLOOKUP(A8808,emop0321!D:E,2,0)</f>
        <v>319.52</v>
      </c>
      <c r="E8808" s="98"/>
      <c r="F8808" s="98"/>
    </row>
    <row r="8809" ht="11.25" customHeight="1">
      <c r="A8809" s="95" t="s">
        <v>17769</v>
      </c>
      <c r="B8809" s="96" t="s">
        <v>17770</v>
      </c>
      <c r="C8809" s="95" t="s">
        <v>282</v>
      </c>
      <c r="D8809" s="97">
        <f>VLOOKUP(A8809,emop0321!D:E,2,0)</f>
        <v>1.42</v>
      </c>
      <c r="E8809" s="98"/>
      <c r="F8809" s="98"/>
    </row>
    <row r="8810" ht="11.25" customHeight="1">
      <c r="A8810" s="95" t="s">
        <v>17771</v>
      </c>
      <c r="B8810" s="96" t="s">
        <v>17772</v>
      </c>
      <c r="C8810" s="95" t="s">
        <v>282</v>
      </c>
      <c r="D8810" s="97">
        <f>VLOOKUP(A8810,emop0321!D:E,2,0)</f>
        <v>1.72</v>
      </c>
      <c r="E8810" s="98"/>
      <c r="F8810" s="98"/>
    </row>
    <row r="8811" ht="11.25" customHeight="1">
      <c r="A8811" s="95" t="s">
        <v>17773</v>
      </c>
      <c r="B8811" s="96" t="s">
        <v>17774</v>
      </c>
      <c r="C8811" s="95" t="s">
        <v>282</v>
      </c>
      <c r="D8811" s="97">
        <f>VLOOKUP(A8811,emop0321!D:E,2,0)</f>
        <v>2.24</v>
      </c>
      <c r="E8811" s="98"/>
      <c r="F8811" s="98"/>
    </row>
    <row r="8812" ht="11.25" customHeight="1">
      <c r="A8812" s="95" t="s">
        <v>17775</v>
      </c>
      <c r="B8812" s="96" t="s">
        <v>17776</v>
      </c>
      <c r="C8812" s="95" t="s">
        <v>282</v>
      </c>
      <c r="D8812" s="97">
        <f>VLOOKUP(A8812,emop0321!D:E,2,0)</f>
        <v>8.23</v>
      </c>
      <c r="E8812" s="98"/>
      <c r="F8812" s="98"/>
    </row>
    <row r="8813" ht="11.25" customHeight="1">
      <c r="A8813" s="95" t="s">
        <v>17777</v>
      </c>
      <c r="B8813" s="96" t="s">
        <v>17778</v>
      </c>
      <c r="C8813" s="95" t="s">
        <v>282</v>
      </c>
      <c r="D8813" s="97">
        <f>VLOOKUP(A8813,emop0321!D:E,2,0)</f>
        <v>0.98</v>
      </c>
      <c r="E8813" s="98"/>
      <c r="F8813" s="98"/>
    </row>
    <row r="8814" ht="11.25" customHeight="1">
      <c r="A8814" s="95" t="s">
        <v>17779</v>
      </c>
      <c r="B8814" s="96" t="s">
        <v>17780</v>
      </c>
      <c r="C8814" s="95" t="s">
        <v>282</v>
      </c>
      <c r="D8814" s="97">
        <f>VLOOKUP(A8814,emop0321!D:E,2,0)</f>
        <v>1.39</v>
      </c>
      <c r="E8814" s="98"/>
      <c r="F8814" s="98"/>
    </row>
    <row r="8815" ht="11.25" customHeight="1">
      <c r="A8815" s="95" t="s">
        <v>17781</v>
      </c>
      <c r="B8815" s="96" t="s">
        <v>17782</v>
      </c>
      <c r="C8815" s="95" t="s">
        <v>282</v>
      </c>
      <c r="D8815" s="97">
        <f>VLOOKUP(A8815,emop0321!D:E,2,0)</f>
        <v>1.16</v>
      </c>
      <c r="E8815" s="98"/>
      <c r="F8815" s="98"/>
    </row>
    <row r="8816" ht="11.25" customHeight="1">
      <c r="A8816" s="95" t="s">
        <v>17783</v>
      </c>
      <c r="B8816" s="96" t="s">
        <v>17784</v>
      </c>
      <c r="C8816" s="95" t="s">
        <v>282</v>
      </c>
      <c r="D8816" s="97">
        <f>VLOOKUP(A8816,emop0321!D:E,2,0)</f>
        <v>3.83</v>
      </c>
      <c r="E8816" s="98"/>
      <c r="F8816" s="98"/>
    </row>
    <row r="8817" ht="11.25" customHeight="1">
      <c r="A8817" s="95" t="s">
        <v>17785</v>
      </c>
      <c r="B8817" s="96" t="s">
        <v>17786</v>
      </c>
      <c r="C8817" s="95" t="s">
        <v>282</v>
      </c>
      <c r="D8817" s="97">
        <f>VLOOKUP(A8817,emop0321!D:E,2,0)</f>
        <v>8.48</v>
      </c>
      <c r="E8817" s="98"/>
      <c r="F8817" s="98"/>
    </row>
    <row r="8818" ht="11.25" customHeight="1">
      <c r="A8818" s="95" t="s">
        <v>17787</v>
      </c>
      <c r="B8818" s="96" t="s">
        <v>17788</v>
      </c>
      <c r="C8818" s="95" t="s">
        <v>282</v>
      </c>
      <c r="D8818" s="97">
        <f>VLOOKUP(A8818,emop0321!D:E,2,0)</f>
        <v>17.6</v>
      </c>
      <c r="E8818" s="98"/>
      <c r="F8818" s="98"/>
    </row>
    <row r="8819" ht="11.25" customHeight="1">
      <c r="A8819" s="95" t="s">
        <v>17789</v>
      </c>
      <c r="B8819" s="96" t="s">
        <v>17790</v>
      </c>
      <c r="C8819" s="95" t="s">
        <v>282</v>
      </c>
      <c r="D8819" s="97">
        <f>VLOOKUP(A8819,emop0321!D:E,2,0)</f>
        <v>2.36</v>
      </c>
      <c r="E8819" s="98"/>
      <c r="F8819" s="98"/>
    </row>
    <row r="8820" ht="11.25" customHeight="1">
      <c r="A8820" s="95" t="s">
        <v>17791</v>
      </c>
      <c r="B8820" s="96" t="s">
        <v>17792</v>
      </c>
      <c r="C8820" s="95" t="s">
        <v>282</v>
      </c>
      <c r="D8820" s="97">
        <f>VLOOKUP(A8820,emop0321!D:E,2,0)</f>
        <v>4.17</v>
      </c>
      <c r="E8820" s="98"/>
      <c r="F8820" s="98"/>
    </row>
    <row r="8821" ht="11.25" customHeight="1">
      <c r="A8821" s="95" t="s">
        <v>17793</v>
      </c>
      <c r="B8821" s="96" t="s">
        <v>17794</v>
      </c>
      <c r="C8821" s="95" t="s">
        <v>282</v>
      </c>
      <c r="D8821" s="97">
        <f>VLOOKUP(A8821,emop0321!D:E,2,0)</f>
        <v>2.84</v>
      </c>
      <c r="E8821" s="98"/>
      <c r="F8821" s="98"/>
    </row>
    <row r="8822" ht="11.25" customHeight="1">
      <c r="A8822" s="95" t="s">
        <v>17795</v>
      </c>
      <c r="B8822" s="96" t="s">
        <v>17796</v>
      </c>
      <c r="C8822" s="95" t="s">
        <v>282</v>
      </c>
      <c r="D8822" s="97">
        <f>VLOOKUP(A8822,emop0321!D:E,2,0)</f>
        <v>10.37</v>
      </c>
      <c r="E8822" s="98"/>
      <c r="F8822" s="98"/>
    </row>
    <row r="8823" ht="11.25" customHeight="1">
      <c r="A8823" s="95" t="s">
        <v>17797</v>
      </c>
      <c r="B8823" s="96" t="s">
        <v>17798</v>
      </c>
      <c r="C8823" s="95" t="s">
        <v>282</v>
      </c>
      <c r="D8823" s="97">
        <f>VLOOKUP(A8823,emop0321!D:E,2,0)</f>
        <v>5.01</v>
      </c>
      <c r="E8823" s="98"/>
      <c r="F8823" s="98"/>
    </row>
    <row r="8824" ht="11.25" customHeight="1">
      <c r="A8824" s="95" t="s">
        <v>17799</v>
      </c>
      <c r="B8824" s="96" t="s">
        <v>17800</v>
      </c>
      <c r="C8824" s="95" t="s">
        <v>282</v>
      </c>
      <c r="D8824" s="97">
        <f>VLOOKUP(A8824,emop0321!D:E,2,0)</f>
        <v>4.38</v>
      </c>
      <c r="E8824" s="98"/>
      <c r="F8824" s="98"/>
    </row>
    <row r="8825" ht="11.25" customHeight="1">
      <c r="A8825" s="95" t="s">
        <v>17801</v>
      </c>
      <c r="B8825" s="96" t="s">
        <v>17802</v>
      </c>
      <c r="C8825" s="95" t="s">
        <v>282</v>
      </c>
      <c r="D8825" s="97">
        <f>VLOOKUP(A8825,emop0321!D:E,2,0)</f>
        <v>7.63</v>
      </c>
      <c r="E8825" s="98"/>
      <c r="F8825" s="98"/>
    </row>
    <row r="8826" ht="11.25" customHeight="1">
      <c r="A8826" s="95" t="s">
        <v>17803</v>
      </c>
      <c r="B8826" s="96" t="s">
        <v>17804</v>
      </c>
      <c r="C8826" s="95" t="s">
        <v>282</v>
      </c>
      <c r="D8826" s="97">
        <f>VLOOKUP(A8826,emop0321!D:E,2,0)</f>
        <v>9.52</v>
      </c>
      <c r="E8826" s="98"/>
      <c r="F8826" s="98"/>
    </row>
    <row r="8827" ht="11.25" customHeight="1">
      <c r="A8827" s="95" t="s">
        <v>17805</v>
      </c>
      <c r="B8827" s="96" t="s">
        <v>17806</v>
      </c>
      <c r="C8827" s="95" t="s">
        <v>282</v>
      </c>
      <c r="D8827" s="97">
        <f>VLOOKUP(A8827,emop0321!D:E,2,0)</f>
        <v>3.67</v>
      </c>
      <c r="E8827" s="98"/>
      <c r="F8827" s="98"/>
    </row>
    <row r="8828" ht="11.25" customHeight="1">
      <c r="A8828" s="95" t="s">
        <v>17807</v>
      </c>
      <c r="B8828" s="96" t="s">
        <v>17808</v>
      </c>
      <c r="C8828" s="95" t="s">
        <v>282</v>
      </c>
      <c r="D8828" s="97">
        <f>VLOOKUP(A8828,emop0321!D:E,2,0)</f>
        <v>3.9</v>
      </c>
      <c r="E8828" s="98"/>
      <c r="F8828" s="98"/>
    </row>
    <row r="8829" ht="11.25" customHeight="1">
      <c r="A8829" s="95" t="s">
        <v>17809</v>
      </c>
      <c r="B8829" s="96" t="s">
        <v>17810</v>
      </c>
      <c r="C8829" s="95" t="s">
        <v>282</v>
      </c>
      <c r="D8829" s="97">
        <f>VLOOKUP(A8829,emop0321!D:E,2,0)</f>
        <v>4.83</v>
      </c>
      <c r="E8829" s="98"/>
      <c r="F8829" s="98"/>
    </row>
    <row r="8830" ht="11.25" customHeight="1">
      <c r="A8830" s="95" t="s">
        <v>17811</v>
      </c>
      <c r="B8830" s="96" t="s">
        <v>17812</v>
      </c>
      <c r="C8830" s="95" t="s">
        <v>282</v>
      </c>
      <c r="D8830" s="97">
        <f>VLOOKUP(A8830,emop0321!D:E,2,0)</f>
        <v>5.02</v>
      </c>
      <c r="E8830" s="98"/>
      <c r="F8830" s="98"/>
    </row>
    <row r="8831" ht="11.25" customHeight="1">
      <c r="A8831" s="95" t="s">
        <v>17813</v>
      </c>
      <c r="B8831" s="96" t="s">
        <v>17814</v>
      </c>
      <c r="C8831" s="95" t="s">
        <v>282</v>
      </c>
      <c r="D8831" s="97">
        <f>VLOOKUP(A8831,emop0321!D:E,2,0)</f>
        <v>6.84</v>
      </c>
      <c r="E8831" s="98"/>
      <c r="F8831" s="98"/>
    </row>
    <row r="8832" ht="11.25" customHeight="1">
      <c r="A8832" s="95" t="s">
        <v>17815</v>
      </c>
      <c r="B8832" s="96" t="s">
        <v>17816</v>
      </c>
      <c r="C8832" s="95" t="s">
        <v>282</v>
      </c>
      <c r="D8832" s="97">
        <f>VLOOKUP(A8832,emop0321!D:E,2,0)</f>
        <v>6.68</v>
      </c>
      <c r="E8832" s="98"/>
      <c r="F8832" s="98"/>
    </row>
    <row r="8833" ht="11.25" customHeight="1">
      <c r="A8833" s="95" t="s">
        <v>17817</v>
      </c>
      <c r="B8833" s="96" t="s">
        <v>17818</v>
      </c>
      <c r="C8833" s="95" t="s">
        <v>282</v>
      </c>
      <c r="D8833" s="97">
        <f>VLOOKUP(A8833,emop0321!D:E,2,0)</f>
        <v>13.62</v>
      </c>
      <c r="E8833" s="98"/>
      <c r="F8833" s="98"/>
    </row>
    <row r="8834" ht="11.25" customHeight="1">
      <c r="A8834" s="95" t="s">
        <v>17819</v>
      </c>
      <c r="B8834" s="96" t="s">
        <v>17820</v>
      </c>
      <c r="C8834" s="95" t="s">
        <v>361</v>
      </c>
      <c r="D8834" s="97">
        <f>VLOOKUP(A8834,emop0321!D:E,2,0)</f>
        <v>23.36</v>
      </c>
      <c r="E8834" s="98"/>
      <c r="F8834" s="98"/>
    </row>
    <row r="8835" ht="11.25" customHeight="1">
      <c r="A8835" s="95" t="s">
        <v>17821</v>
      </c>
      <c r="B8835" s="96" t="s">
        <v>17822</v>
      </c>
      <c r="C8835" s="95" t="s">
        <v>361</v>
      </c>
      <c r="D8835" s="97">
        <f>VLOOKUP(A8835,emop0321!D:E,2,0)</f>
        <v>37.15</v>
      </c>
      <c r="E8835" s="98"/>
      <c r="F8835" s="98"/>
    </row>
    <row r="8836" ht="11.25" customHeight="1">
      <c r="A8836" s="95" t="s">
        <v>17823</v>
      </c>
      <c r="B8836" s="96" t="s">
        <v>17824</v>
      </c>
      <c r="C8836" s="95" t="s">
        <v>361</v>
      </c>
      <c r="D8836" s="97">
        <f>VLOOKUP(A8836,emop0321!D:E,2,0)</f>
        <v>45.77</v>
      </c>
      <c r="E8836" s="98"/>
      <c r="F8836" s="98"/>
    </row>
    <row r="8837" ht="11.25" customHeight="1">
      <c r="A8837" s="95" t="s">
        <v>17825</v>
      </c>
      <c r="B8837" s="96" t="s">
        <v>17826</v>
      </c>
      <c r="C8837" s="95" t="s">
        <v>361</v>
      </c>
      <c r="D8837" s="97">
        <f>VLOOKUP(A8837,emop0321!D:E,2,0)</f>
        <v>74.73</v>
      </c>
      <c r="E8837" s="98"/>
      <c r="F8837" s="98"/>
    </row>
    <row r="8838" ht="11.25" customHeight="1">
      <c r="A8838" s="95" t="s">
        <v>17827</v>
      </c>
      <c r="B8838" s="96" t="s">
        <v>17828</v>
      </c>
      <c r="C8838" s="95" t="s">
        <v>361</v>
      </c>
      <c r="D8838" s="97">
        <f>VLOOKUP(A8838,emop0321!D:E,2,0)</f>
        <v>99.48</v>
      </c>
      <c r="E8838" s="98"/>
      <c r="F8838" s="98"/>
    </row>
    <row r="8839" ht="11.25" customHeight="1">
      <c r="A8839" s="95" t="s">
        <v>17829</v>
      </c>
      <c r="B8839" s="96" t="s">
        <v>17830</v>
      </c>
      <c r="C8839" s="95" t="s">
        <v>361</v>
      </c>
      <c r="D8839" s="97">
        <f>VLOOKUP(A8839,emop0321!D:E,2,0)</f>
        <v>134.13</v>
      </c>
      <c r="E8839" s="98"/>
      <c r="F8839" s="98"/>
    </row>
    <row r="8840" ht="11.25" customHeight="1">
      <c r="A8840" s="95" t="s">
        <v>17831</v>
      </c>
      <c r="B8840" s="96" t="s">
        <v>17832</v>
      </c>
      <c r="C8840" s="95" t="s">
        <v>361</v>
      </c>
      <c r="D8840" s="97">
        <f>VLOOKUP(A8840,emop0321!D:E,2,0)</f>
        <v>203.5</v>
      </c>
      <c r="E8840" s="98"/>
      <c r="F8840" s="98"/>
    </row>
    <row r="8841" ht="11.25" customHeight="1">
      <c r="A8841" s="95" t="s">
        <v>17833</v>
      </c>
      <c r="B8841" s="96" t="s">
        <v>17834</v>
      </c>
      <c r="C8841" s="95" t="s">
        <v>361</v>
      </c>
      <c r="D8841" s="97">
        <f>VLOOKUP(A8841,emop0321!D:E,2,0)</f>
        <v>253.17</v>
      </c>
      <c r="E8841" s="98"/>
      <c r="F8841" s="98"/>
    </row>
    <row r="8842" ht="11.25" customHeight="1">
      <c r="A8842" s="95" t="s">
        <v>17835</v>
      </c>
      <c r="B8842" s="96" t="s">
        <v>17836</v>
      </c>
      <c r="C8842" s="95" t="s">
        <v>361</v>
      </c>
      <c r="D8842" s="97">
        <f>VLOOKUP(A8842,emop0321!D:E,2,0)</f>
        <v>330</v>
      </c>
      <c r="E8842" s="98"/>
      <c r="F8842" s="98"/>
    </row>
    <row r="8843" ht="11.25" customHeight="1">
      <c r="A8843" s="95" t="s">
        <v>17837</v>
      </c>
      <c r="B8843" s="96" t="s">
        <v>17838</v>
      </c>
      <c r="C8843" s="95" t="s">
        <v>361</v>
      </c>
      <c r="D8843" s="97">
        <f>VLOOKUP(A8843,emop0321!D:E,2,0)</f>
        <v>36.78</v>
      </c>
      <c r="E8843" s="98"/>
      <c r="F8843" s="98"/>
    </row>
    <row r="8844" ht="11.25" customHeight="1">
      <c r="A8844" s="95" t="s">
        <v>17839</v>
      </c>
      <c r="B8844" s="96" t="s">
        <v>17840</v>
      </c>
      <c r="C8844" s="95" t="s">
        <v>361</v>
      </c>
      <c r="D8844" s="97">
        <f>VLOOKUP(A8844,emop0321!D:E,2,0)</f>
        <v>57.87</v>
      </c>
      <c r="E8844" s="98"/>
      <c r="F8844" s="98"/>
    </row>
    <row r="8845" ht="11.25" customHeight="1">
      <c r="A8845" s="95" t="s">
        <v>17841</v>
      </c>
      <c r="B8845" s="96" t="s">
        <v>17842</v>
      </c>
      <c r="C8845" s="95" t="s">
        <v>361</v>
      </c>
      <c r="D8845" s="97">
        <f>VLOOKUP(A8845,emop0321!D:E,2,0)</f>
        <v>70.32</v>
      </c>
      <c r="E8845" s="98"/>
      <c r="F8845" s="98"/>
    </row>
    <row r="8846" ht="11.25" customHeight="1">
      <c r="A8846" s="95" t="s">
        <v>17843</v>
      </c>
      <c r="B8846" s="96" t="s">
        <v>17844</v>
      </c>
      <c r="C8846" s="95" t="s">
        <v>361</v>
      </c>
      <c r="D8846" s="97">
        <f>VLOOKUP(A8846,emop0321!D:E,2,0)</f>
        <v>160.94</v>
      </c>
      <c r="E8846" s="98"/>
      <c r="F8846" s="98"/>
    </row>
    <row r="8847" ht="11.25" customHeight="1">
      <c r="A8847" s="95" t="s">
        <v>17845</v>
      </c>
      <c r="B8847" s="96" t="s">
        <v>17846</v>
      </c>
      <c r="C8847" s="95" t="s">
        <v>282</v>
      </c>
      <c r="D8847" s="97">
        <f>VLOOKUP(A8847,emop0321!D:E,2,0)</f>
        <v>6.87</v>
      </c>
      <c r="E8847" s="98"/>
      <c r="F8847" s="98"/>
    </row>
    <row r="8848" ht="11.25" customHeight="1">
      <c r="A8848" s="95" t="s">
        <v>17847</v>
      </c>
      <c r="B8848" s="96" t="s">
        <v>17848</v>
      </c>
      <c r="C8848" s="95" t="s">
        <v>282</v>
      </c>
      <c r="D8848" s="97">
        <f>VLOOKUP(A8848,emop0321!D:E,2,0)</f>
        <v>8.47</v>
      </c>
      <c r="E8848" s="98"/>
      <c r="F8848" s="98"/>
    </row>
    <row r="8849" ht="11.25" customHeight="1">
      <c r="A8849" s="95" t="s">
        <v>17849</v>
      </c>
      <c r="B8849" s="96" t="s">
        <v>17850</v>
      </c>
      <c r="C8849" s="95" t="s">
        <v>282</v>
      </c>
      <c r="D8849" s="97">
        <f>VLOOKUP(A8849,emop0321!D:E,2,0)</f>
        <v>10.36</v>
      </c>
      <c r="E8849" s="98"/>
      <c r="F8849" s="98"/>
    </row>
    <row r="8850" ht="11.25" customHeight="1">
      <c r="A8850" s="95" t="s">
        <v>17851</v>
      </c>
      <c r="B8850" s="96" t="s">
        <v>17852</v>
      </c>
      <c r="C8850" s="95" t="s">
        <v>282</v>
      </c>
      <c r="D8850" s="97">
        <f>VLOOKUP(A8850,emop0321!D:E,2,0)</f>
        <v>13.35</v>
      </c>
      <c r="E8850" s="98"/>
      <c r="F8850" s="98"/>
    </row>
    <row r="8851" ht="11.25" customHeight="1">
      <c r="A8851" s="95" t="s">
        <v>17853</v>
      </c>
      <c r="B8851" s="96" t="s">
        <v>17854</v>
      </c>
      <c r="C8851" s="95" t="s">
        <v>282</v>
      </c>
      <c r="D8851" s="97">
        <f>VLOOKUP(A8851,emop0321!D:E,2,0)</f>
        <v>15.74</v>
      </c>
      <c r="E8851" s="98"/>
      <c r="F8851" s="98"/>
    </row>
    <row r="8852" ht="11.25" customHeight="1">
      <c r="A8852" s="95" t="s">
        <v>17855</v>
      </c>
      <c r="B8852" s="96" t="s">
        <v>17856</v>
      </c>
      <c r="C8852" s="95" t="s">
        <v>282</v>
      </c>
      <c r="D8852" s="97">
        <f>VLOOKUP(A8852,emop0321!D:E,2,0)</f>
        <v>24.26</v>
      </c>
      <c r="E8852" s="98"/>
      <c r="F8852" s="98"/>
    </row>
    <row r="8853" ht="11.25" customHeight="1">
      <c r="A8853" s="95" t="s">
        <v>17857</v>
      </c>
      <c r="B8853" s="96" t="s">
        <v>17858</v>
      </c>
      <c r="C8853" s="95" t="s">
        <v>282</v>
      </c>
      <c r="D8853" s="97">
        <f>VLOOKUP(A8853,emop0321!D:E,2,0)</f>
        <v>31.9</v>
      </c>
      <c r="E8853" s="98"/>
      <c r="F8853" s="98"/>
    </row>
    <row r="8854" ht="11.25" customHeight="1">
      <c r="A8854" s="95" t="s">
        <v>17859</v>
      </c>
      <c r="B8854" s="96" t="s">
        <v>17860</v>
      </c>
      <c r="C8854" s="95" t="s">
        <v>282</v>
      </c>
      <c r="D8854" s="97">
        <f>VLOOKUP(A8854,emop0321!D:E,2,0)</f>
        <v>48.81</v>
      </c>
      <c r="E8854" s="98"/>
      <c r="F8854" s="98"/>
    </row>
    <row r="8855" ht="11.25" customHeight="1">
      <c r="A8855" s="95" t="s">
        <v>17861</v>
      </c>
      <c r="B8855" s="96" t="s">
        <v>17862</v>
      </c>
      <c r="C8855" s="95" t="s">
        <v>282</v>
      </c>
      <c r="D8855" s="97">
        <f>VLOOKUP(A8855,emop0321!D:E,2,0)</f>
        <v>72.17</v>
      </c>
      <c r="E8855" s="98"/>
      <c r="F8855" s="98"/>
    </row>
    <row r="8856" ht="11.25" customHeight="1">
      <c r="A8856" s="95" t="s">
        <v>17863</v>
      </c>
      <c r="B8856" s="96" t="s">
        <v>17864</v>
      </c>
      <c r="C8856" s="95" t="s">
        <v>282</v>
      </c>
      <c r="D8856" s="97">
        <f>VLOOKUP(A8856,emop0321!D:E,2,0)</f>
        <v>10</v>
      </c>
      <c r="E8856" s="98"/>
      <c r="F8856" s="98"/>
    </row>
    <row r="8857" ht="11.25" customHeight="1">
      <c r="A8857" s="95" t="s">
        <v>17865</v>
      </c>
      <c r="B8857" s="96" t="s">
        <v>17866</v>
      </c>
      <c r="C8857" s="95" t="s">
        <v>282</v>
      </c>
      <c r="D8857" s="97">
        <f>VLOOKUP(A8857,emop0321!D:E,2,0)</f>
        <v>11.66</v>
      </c>
      <c r="E8857" s="98"/>
      <c r="F8857" s="98"/>
    </row>
    <row r="8858" ht="11.25" customHeight="1">
      <c r="A8858" s="95" t="s">
        <v>17867</v>
      </c>
      <c r="B8858" s="96" t="s">
        <v>17868</v>
      </c>
      <c r="C8858" s="95" t="s">
        <v>282</v>
      </c>
      <c r="D8858" s="97">
        <f>VLOOKUP(A8858,emop0321!D:E,2,0)</f>
        <v>14.16</v>
      </c>
      <c r="E8858" s="98"/>
      <c r="F8858" s="98"/>
    </row>
    <row r="8859" ht="11.25" customHeight="1">
      <c r="A8859" s="95" t="s">
        <v>17869</v>
      </c>
      <c r="B8859" s="96" t="s">
        <v>17870</v>
      </c>
      <c r="C8859" s="95" t="s">
        <v>282</v>
      </c>
      <c r="D8859" s="97">
        <f>VLOOKUP(A8859,emop0321!D:E,2,0)</f>
        <v>15.83</v>
      </c>
      <c r="E8859" s="98"/>
      <c r="F8859" s="98"/>
    </row>
    <row r="8860" ht="11.25" customHeight="1">
      <c r="A8860" s="95" t="s">
        <v>17871</v>
      </c>
      <c r="B8860" s="96" t="s">
        <v>17872</v>
      </c>
      <c r="C8860" s="95" t="s">
        <v>282</v>
      </c>
      <c r="D8860" s="97">
        <f>VLOOKUP(A8860,emop0321!D:E,2,0)</f>
        <v>21.67</v>
      </c>
      <c r="E8860" s="98"/>
      <c r="F8860" s="98"/>
    </row>
    <row r="8861" ht="11.25" customHeight="1">
      <c r="A8861" s="95" t="s">
        <v>17873</v>
      </c>
      <c r="B8861" s="96" t="s">
        <v>17874</v>
      </c>
      <c r="C8861" s="95" t="s">
        <v>282</v>
      </c>
      <c r="D8861" s="97">
        <f>VLOOKUP(A8861,emop0321!D:E,2,0)</f>
        <v>26.67</v>
      </c>
      <c r="E8861" s="98"/>
      <c r="F8861" s="98"/>
    </row>
    <row r="8862" ht="11.25" customHeight="1">
      <c r="A8862" s="95" t="s">
        <v>17875</v>
      </c>
      <c r="B8862" s="96" t="s">
        <v>17876</v>
      </c>
      <c r="C8862" s="95" t="s">
        <v>282</v>
      </c>
      <c r="D8862" s="97">
        <f>VLOOKUP(A8862,emop0321!D:E,2,0)</f>
        <v>40</v>
      </c>
      <c r="E8862" s="98"/>
      <c r="F8862" s="98"/>
    </row>
    <row r="8863" ht="11.25" customHeight="1">
      <c r="A8863" s="95" t="s">
        <v>17877</v>
      </c>
      <c r="B8863" s="96" t="s">
        <v>17878</v>
      </c>
      <c r="C8863" s="95" t="s">
        <v>282</v>
      </c>
      <c r="D8863" s="97">
        <f>VLOOKUP(A8863,emop0321!D:E,2,0)</f>
        <v>50.01</v>
      </c>
      <c r="E8863" s="98"/>
      <c r="F8863" s="98"/>
    </row>
    <row r="8864" ht="11.25" customHeight="1">
      <c r="A8864" s="95" t="s">
        <v>17879</v>
      </c>
      <c r="B8864" s="96" t="s">
        <v>17880</v>
      </c>
      <c r="C8864" s="95" t="s">
        <v>282</v>
      </c>
      <c r="D8864" s="97">
        <f>VLOOKUP(A8864,emop0321!D:E,2,0)</f>
        <v>63.34</v>
      </c>
      <c r="E8864" s="98"/>
      <c r="F8864" s="98"/>
    </row>
    <row r="8865" ht="11.25" customHeight="1">
      <c r="A8865" s="95" t="s">
        <v>17881</v>
      </c>
      <c r="B8865" s="96" t="s">
        <v>17882</v>
      </c>
      <c r="C8865" s="95" t="s">
        <v>282</v>
      </c>
      <c r="D8865" s="97">
        <f>VLOOKUP(A8865,emop0321!D:E,2,0)</f>
        <v>11.66</v>
      </c>
      <c r="E8865" s="98"/>
      <c r="F8865" s="98"/>
    </row>
    <row r="8866" ht="11.25" customHeight="1">
      <c r="A8866" s="95" t="s">
        <v>17883</v>
      </c>
      <c r="B8866" s="96" t="s">
        <v>17884</v>
      </c>
      <c r="C8866" s="95" t="s">
        <v>282</v>
      </c>
      <c r="D8866" s="97">
        <f>VLOOKUP(A8866,emop0321!D:E,2,0)</f>
        <v>13.33</v>
      </c>
      <c r="E8866" s="98"/>
      <c r="F8866" s="98"/>
    </row>
    <row r="8867" ht="11.25" customHeight="1">
      <c r="A8867" s="95" t="s">
        <v>17885</v>
      </c>
      <c r="B8867" s="96" t="s">
        <v>17886</v>
      </c>
      <c r="C8867" s="95" t="s">
        <v>282</v>
      </c>
      <c r="D8867" s="97">
        <f>VLOOKUP(A8867,emop0321!D:E,2,0)</f>
        <v>18.33</v>
      </c>
      <c r="E8867" s="98"/>
      <c r="F8867" s="98"/>
    </row>
    <row r="8868" ht="11.25" customHeight="1">
      <c r="A8868" s="95" t="s">
        <v>17887</v>
      </c>
      <c r="B8868" s="96" t="s">
        <v>17888</v>
      </c>
      <c r="C8868" s="95" t="s">
        <v>282</v>
      </c>
      <c r="D8868" s="97">
        <f>VLOOKUP(A8868,emop0321!D:E,2,0)</f>
        <v>18.67</v>
      </c>
      <c r="E8868" s="98"/>
      <c r="F8868" s="98"/>
    </row>
    <row r="8869" ht="11.25" customHeight="1">
      <c r="A8869" s="95" t="s">
        <v>17889</v>
      </c>
      <c r="B8869" s="96" t="s">
        <v>17890</v>
      </c>
      <c r="C8869" s="95" t="s">
        <v>282</v>
      </c>
      <c r="D8869" s="97">
        <f>VLOOKUP(A8869,emop0321!D:E,2,0)</f>
        <v>23.33</v>
      </c>
      <c r="E8869" s="98"/>
      <c r="F8869" s="98"/>
    </row>
    <row r="8870" ht="11.25" customHeight="1">
      <c r="A8870" s="95" t="s">
        <v>17891</v>
      </c>
      <c r="B8870" s="96" t="s">
        <v>17892</v>
      </c>
      <c r="C8870" s="95" t="s">
        <v>282</v>
      </c>
      <c r="D8870" s="97">
        <f>VLOOKUP(A8870,emop0321!D:E,2,0)</f>
        <v>36.67</v>
      </c>
      <c r="E8870" s="98"/>
      <c r="F8870" s="98"/>
    </row>
    <row r="8871" ht="11.25" customHeight="1">
      <c r="A8871" s="95" t="s">
        <v>17893</v>
      </c>
      <c r="B8871" s="96" t="s">
        <v>17894</v>
      </c>
      <c r="C8871" s="95" t="s">
        <v>282</v>
      </c>
      <c r="D8871" s="97">
        <f>VLOOKUP(A8871,emop0321!D:E,2,0)</f>
        <v>66.68</v>
      </c>
      <c r="E8871" s="98"/>
      <c r="F8871" s="98"/>
    </row>
    <row r="8872" ht="11.25" customHeight="1">
      <c r="A8872" s="95" t="s">
        <v>17895</v>
      </c>
      <c r="B8872" s="96" t="s">
        <v>17896</v>
      </c>
      <c r="C8872" s="95" t="s">
        <v>282</v>
      </c>
      <c r="D8872" s="97">
        <f>VLOOKUP(A8872,emop0321!D:E,2,0)</f>
        <v>76.68</v>
      </c>
      <c r="E8872" s="98"/>
      <c r="F8872" s="98"/>
    </row>
    <row r="8873" ht="11.25" customHeight="1">
      <c r="A8873" s="95" t="s">
        <v>17897</v>
      </c>
      <c r="B8873" s="96" t="s">
        <v>17898</v>
      </c>
      <c r="C8873" s="95" t="s">
        <v>282</v>
      </c>
      <c r="D8873" s="97">
        <f>VLOOKUP(A8873,emop0321!D:E,2,0)</f>
        <v>96.68</v>
      </c>
      <c r="E8873" s="98"/>
      <c r="F8873" s="98"/>
    </row>
    <row r="8874" ht="11.25" customHeight="1">
      <c r="A8874" s="95" t="s">
        <v>17899</v>
      </c>
      <c r="B8874" s="96" t="s">
        <v>17900</v>
      </c>
      <c r="C8874" s="95" t="s">
        <v>282</v>
      </c>
      <c r="D8874" s="97">
        <f>VLOOKUP(A8874,emop0321!D:E,2,0)</f>
        <v>4.16</v>
      </c>
      <c r="E8874" s="98"/>
      <c r="F8874" s="98"/>
    </row>
    <row r="8875" ht="11.25" customHeight="1">
      <c r="A8875" s="95" t="s">
        <v>17901</v>
      </c>
      <c r="B8875" s="96" t="s">
        <v>17902</v>
      </c>
      <c r="C8875" s="95" t="s">
        <v>282</v>
      </c>
      <c r="D8875" s="97">
        <f>VLOOKUP(A8875,emop0321!D:E,2,0)</f>
        <v>5</v>
      </c>
      <c r="E8875" s="98"/>
      <c r="F8875" s="98"/>
    </row>
    <row r="8876" ht="11.25" customHeight="1">
      <c r="A8876" s="95" t="s">
        <v>17903</v>
      </c>
      <c r="B8876" s="96" t="s">
        <v>17904</v>
      </c>
      <c r="C8876" s="95" t="s">
        <v>282</v>
      </c>
      <c r="D8876" s="97">
        <f>VLOOKUP(A8876,emop0321!D:E,2,0)</f>
        <v>6.16</v>
      </c>
      <c r="E8876" s="98"/>
      <c r="F8876" s="98"/>
    </row>
    <row r="8877" ht="11.25" customHeight="1">
      <c r="A8877" s="95" t="s">
        <v>17905</v>
      </c>
      <c r="B8877" s="96" t="s">
        <v>17906</v>
      </c>
      <c r="C8877" s="95" t="s">
        <v>282</v>
      </c>
      <c r="D8877" s="97">
        <f>VLOOKUP(A8877,emop0321!D:E,2,0)</f>
        <v>7.33</v>
      </c>
      <c r="E8877" s="98"/>
      <c r="F8877" s="98"/>
    </row>
    <row r="8878" ht="11.25" customHeight="1">
      <c r="A8878" s="95" t="s">
        <v>17907</v>
      </c>
      <c r="B8878" s="96" t="s">
        <v>17908</v>
      </c>
      <c r="C8878" s="95" t="s">
        <v>282</v>
      </c>
      <c r="D8878" s="97">
        <f>VLOOKUP(A8878,emop0321!D:E,2,0)</f>
        <v>8.33</v>
      </c>
      <c r="E8878" s="98"/>
      <c r="F8878" s="98"/>
    </row>
    <row r="8879" ht="11.25" customHeight="1">
      <c r="A8879" s="95" t="s">
        <v>17909</v>
      </c>
      <c r="B8879" s="96" t="s">
        <v>17910</v>
      </c>
      <c r="C8879" s="95" t="s">
        <v>282</v>
      </c>
      <c r="D8879" s="97">
        <f>VLOOKUP(A8879,emop0321!D:E,2,0)</f>
        <v>13.33</v>
      </c>
      <c r="E8879" s="98"/>
      <c r="F8879" s="98"/>
    </row>
    <row r="8880" ht="11.25" customHeight="1">
      <c r="A8880" s="95" t="s">
        <v>17911</v>
      </c>
      <c r="B8880" s="96" t="s">
        <v>17912</v>
      </c>
      <c r="C8880" s="95" t="s">
        <v>282</v>
      </c>
      <c r="D8880" s="97">
        <f>VLOOKUP(A8880,emop0321!D:E,2,0)</f>
        <v>16.67</v>
      </c>
      <c r="E8880" s="98"/>
      <c r="F8880" s="98"/>
    </row>
    <row r="8881" ht="11.25" customHeight="1">
      <c r="A8881" s="95" t="s">
        <v>17913</v>
      </c>
      <c r="B8881" s="96" t="s">
        <v>17914</v>
      </c>
      <c r="C8881" s="95" t="s">
        <v>282</v>
      </c>
      <c r="D8881" s="97">
        <f>VLOOKUP(A8881,emop0321!D:E,2,0)</f>
        <v>25</v>
      </c>
      <c r="E8881" s="98"/>
      <c r="F8881" s="98"/>
    </row>
    <row r="8882" ht="11.25" customHeight="1">
      <c r="A8882" s="95" t="s">
        <v>17915</v>
      </c>
      <c r="B8882" s="96" t="s">
        <v>17916</v>
      </c>
      <c r="C8882" s="95" t="s">
        <v>282</v>
      </c>
      <c r="D8882" s="97">
        <f>VLOOKUP(A8882,emop0321!D:E,2,0)</f>
        <v>33.34</v>
      </c>
      <c r="E8882" s="98"/>
      <c r="F8882" s="98"/>
    </row>
    <row r="8883" ht="11.25" customHeight="1">
      <c r="A8883" s="95" t="s">
        <v>17917</v>
      </c>
      <c r="B8883" s="96" t="s">
        <v>17918</v>
      </c>
      <c r="C8883" s="95" t="s">
        <v>282</v>
      </c>
      <c r="D8883" s="97">
        <f>VLOOKUP(A8883,emop0321!D:E,2,0)</f>
        <v>2.91</v>
      </c>
      <c r="E8883" s="98"/>
      <c r="F8883" s="98"/>
    </row>
    <row r="8884" ht="11.25" customHeight="1">
      <c r="A8884" s="95" t="s">
        <v>17919</v>
      </c>
      <c r="B8884" s="96" t="s">
        <v>17920</v>
      </c>
      <c r="C8884" s="95" t="s">
        <v>282</v>
      </c>
      <c r="D8884" s="97">
        <f>VLOOKUP(A8884,emop0321!D:E,2,0)</f>
        <v>3.5</v>
      </c>
      <c r="E8884" s="98"/>
      <c r="F8884" s="98"/>
    </row>
    <row r="8885" ht="11.25" customHeight="1">
      <c r="A8885" s="95" t="s">
        <v>17921</v>
      </c>
      <c r="B8885" s="96" t="s">
        <v>17922</v>
      </c>
      <c r="C8885" s="95" t="s">
        <v>282</v>
      </c>
      <c r="D8885" s="97">
        <f>VLOOKUP(A8885,emop0321!D:E,2,0)</f>
        <v>4.33</v>
      </c>
      <c r="E8885" s="98"/>
      <c r="F8885" s="98"/>
    </row>
    <row r="8886" ht="11.25" customHeight="1">
      <c r="A8886" s="95" t="s">
        <v>17923</v>
      </c>
      <c r="B8886" s="96" t="s">
        <v>17924</v>
      </c>
      <c r="C8886" s="95" t="s">
        <v>282</v>
      </c>
      <c r="D8886" s="97">
        <f>VLOOKUP(A8886,emop0321!D:E,2,0)</f>
        <v>5</v>
      </c>
      <c r="E8886" s="98"/>
      <c r="F8886" s="98"/>
    </row>
    <row r="8887" ht="11.25" customHeight="1">
      <c r="A8887" s="95" t="s">
        <v>17925</v>
      </c>
      <c r="B8887" s="96" t="s">
        <v>17926</v>
      </c>
      <c r="C8887" s="95" t="s">
        <v>282</v>
      </c>
      <c r="D8887" s="97">
        <f>VLOOKUP(A8887,emop0321!D:E,2,0)</f>
        <v>5.83</v>
      </c>
      <c r="E8887" s="98"/>
      <c r="F8887" s="98"/>
    </row>
    <row r="8888" ht="11.25" customHeight="1">
      <c r="A8888" s="95" t="s">
        <v>17927</v>
      </c>
      <c r="B8888" s="96" t="s">
        <v>17928</v>
      </c>
      <c r="C8888" s="95" t="s">
        <v>282</v>
      </c>
      <c r="D8888" s="97">
        <f>VLOOKUP(A8888,emop0321!D:E,2,0)</f>
        <v>9.33</v>
      </c>
      <c r="E8888" s="98"/>
      <c r="F8888" s="98"/>
    </row>
    <row r="8889" ht="11.25" customHeight="1">
      <c r="A8889" s="95" t="s">
        <v>17929</v>
      </c>
      <c r="B8889" s="96" t="s">
        <v>17930</v>
      </c>
      <c r="C8889" s="95" t="s">
        <v>282</v>
      </c>
      <c r="D8889" s="97">
        <f>VLOOKUP(A8889,emop0321!D:E,2,0)</f>
        <v>11.66</v>
      </c>
      <c r="E8889" s="98"/>
      <c r="F8889" s="98"/>
    </row>
    <row r="8890" ht="11.25" customHeight="1">
      <c r="A8890" s="95" t="s">
        <v>17931</v>
      </c>
      <c r="B8890" s="96" t="s">
        <v>17932</v>
      </c>
      <c r="C8890" s="95" t="s">
        <v>282</v>
      </c>
      <c r="D8890" s="97">
        <f>VLOOKUP(A8890,emop0321!D:E,2,0)</f>
        <v>18.33</v>
      </c>
      <c r="E8890" s="98"/>
      <c r="F8890" s="98"/>
    </row>
    <row r="8891" ht="11.25" customHeight="1">
      <c r="A8891" s="95" t="s">
        <v>17933</v>
      </c>
      <c r="B8891" s="96" t="s">
        <v>17934</v>
      </c>
      <c r="C8891" s="95" t="s">
        <v>282</v>
      </c>
      <c r="D8891" s="97">
        <f>VLOOKUP(A8891,emop0321!D:E,2,0)</f>
        <v>23.33</v>
      </c>
      <c r="E8891" s="98"/>
      <c r="F8891" s="98"/>
    </row>
    <row r="8892" ht="11.25" customHeight="1">
      <c r="A8892" s="95" t="s">
        <v>17935</v>
      </c>
      <c r="B8892" s="96" t="s">
        <v>17936</v>
      </c>
      <c r="C8892" s="95" t="s">
        <v>282</v>
      </c>
      <c r="D8892" s="97">
        <f>VLOOKUP(A8892,emop0321!D:E,2,0)</f>
        <v>1.33</v>
      </c>
      <c r="E8892" s="98"/>
      <c r="F8892" s="98"/>
    </row>
    <row r="8893" ht="11.25" customHeight="1">
      <c r="A8893" s="95" t="s">
        <v>17937</v>
      </c>
      <c r="B8893" s="96" t="s">
        <v>17938</v>
      </c>
      <c r="C8893" s="95" t="s">
        <v>282</v>
      </c>
      <c r="D8893" s="97">
        <f>VLOOKUP(A8893,emop0321!D:E,2,0)</f>
        <v>1.66</v>
      </c>
      <c r="E8893" s="98"/>
      <c r="F8893" s="98"/>
    </row>
    <row r="8894" ht="11.25" customHeight="1">
      <c r="A8894" s="95" t="s">
        <v>17939</v>
      </c>
      <c r="B8894" s="96" t="s">
        <v>17940</v>
      </c>
      <c r="C8894" s="95" t="s">
        <v>282</v>
      </c>
      <c r="D8894" s="97">
        <f>VLOOKUP(A8894,emop0321!D:E,2,0)</f>
        <v>2</v>
      </c>
      <c r="E8894" s="98"/>
      <c r="F8894" s="98"/>
    </row>
    <row r="8895" ht="11.25" customHeight="1">
      <c r="A8895" s="95" t="s">
        <v>17941</v>
      </c>
      <c r="B8895" s="96" t="s">
        <v>17942</v>
      </c>
      <c r="C8895" s="95" t="s">
        <v>282</v>
      </c>
      <c r="D8895" s="97">
        <f>VLOOKUP(A8895,emop0321!D:E,2,0)</f>
        <v>2.33</v>
      </c>
      <c r="E8895" s="98"/>
      <c r="F8895" s="98"/>
    </row>
    <row r="8896" ht="11.25" customHeight="1">
      <c r="A8896" s="95" t="s">
        <v>17943</v>
      </c>
      <c r="B8896" s="96" t="s">
        <v>17944</v>
      </c>
      <c r="C8896" s="95" t="s">
        <v>282</v>
      </c>
      <c r="D8896" s="97">
        <f>VLOOKUP(A8896,emop0321!D:E,2,0)</f>
        <v>5.33</v>
      </c>
      <c r="E8896" s="98"/>
      <c r="F8896" s="98"/>
    </row>
    <row r="8897" ht="11.25" customHeight="1">
      <c r="A8897" s="95" t="s">
        <v>17945</v>
      </c>
      <c r="B8897" s="96" t="s">
        <v>17946</v>
      </c>
      <c r="C8897" s="95" t="s">
        <v>282</v>
      </c>
      <c r="D8897" s="97">
        <f>VLOOKUP(A8897,emop0321!D:E,2,0)</f>
        <v>6.66</v>
      </c>
      <c r="E8897" s="98"/>
      <c r="F8897" s="98"/>
    </row>
    <row r="8898" ht="11.25" customHeight="1">
      <c r="A8898" s="95" t="s">
        <v>17947</v>
      </c>
      <c r="B8898" s="96" t="s">
        <v>17948</v>
      </c>
      <c r="C8898" s="95" t="s">
        <v>282</v>
      </c>
      <c r="D8898" s="97">
        <f>VLOOKUP(A8898,emop0321!D:E,2,0)</f>
        <v>10</v>
      </c>
      <c r="E8898" s="98"/>
      <c r="F8898" s="98"/>
    </row>
    <row r="8899" ht="11.25" customHeight="1">
      <c r="A8899" s="95" t="s">
        <v>17949</v>
      </c>
      <c r="B8899" s="96" t="s">
        <v>17950</v>
      </c>
      <c r="C8899" s="95" t="s">
        <v>282</v>
      </c>
      <c r="D8899" s="97">
        <f>VLOOKUP(A8899,emop0321!D:E,2,0)</f>
        <v>13.33</v>
      </c>
      <c r="E8899" s="98"/>
      <c r="F8899" s="98"/>
    </row>
    <row r="8900" ht="11.25" customHeight="1">
      <c r="A8900" s="95" t="s">
        <v>17951</v>
      </c>
      <c r="B8900" s="96" t="s">
        <v>17952</v>
      </c>
      <c r="C8900" s="95" t="s">
        <v>282</v>
      </c>
      <c r="D8900" s="97">
        <f>VLOOKUP(A8900,emop0321!D:E,2,0)</f>
        <v>16.67</v>
      </c>
      <c r="E8900" s="98"/>
      <c r="F8900" s="98"/>
    </row>
    <row r="8901" ht="11.25" customHeight="1">
      <c r="A8901" s="95" t="s">
        <v>17953</v>
      </c>
      <c r="B8901" s="96" t="s">
        <v>17954</v>
      </c>
      <c r="C8901" s="95" t="s">
        <v>282</v>
      </c>
      <c r="D8901" s="97">
        <f>VLOOKUP(A8901,emop0321!D:E,2,0)</f>
        <v>20</v>
      </c>
      <c r="E8901" s="98"/>
      <c r="F8901" s="98"/>
    </row>
    <row r="8902" ht="11.25" customHeight="1">
      <c r="A8902" s="95" t="s">
        <v>17955</v>
      </c>
      <c r="B8902" s="96" t="s">
        <v>17956</v>
      </c>
      <c r="C8902" s="95" t="s">
        <v>282</v>
      </c>
      <c r="D8902" s="97">
        <f>VLOOKUP(A8902,emop0321!D:E,2,0)</f>
        <v>23.33</v>
      </c>
      <c r="E8902" s="98"/>
      <c r="F8902" s="98"/>
    </row>
    <row r="8903" ht="11.25" customHeight="1">
      <c r="A8903" s="95" t="s">
        <v>17957</v>
      </c>
      <c r="B8903" s="96" t="s">
        <v>17958</v>
      </c>
      <c r="C8903" s="95" t="s">
        <v>282</v>
      </c>
      <c r="D8903" s="97">
        <f>VLOOKUP(A8903,emop0321!D:E,2,0)</f>
        <v>26.67</v>
      </c>
      <c r="E8903" s="98"/>
      <c r="F8903" s="98"/>
    </row>
    <row r="8904" ht="11.25" customHeight="1">
      <c r="A8904" s="95" t="s">
        <v>17959</v>
      </c>
      <c r="B8904" s="96" t="s">
        <v>17960</v>
      </c>
      <c r="C8904" s="95" t="s">
        <v>282</v>
      </c>
      <c r="D8904" s="97">
        <f>VLOOKUP(A8904,emop0321!D:E,2,0)</f>
        <v>30</v>
      </c>
      <c r="E8904" s="98"/>
      <c r="F8904" s="98"/>
    </row>
    <row r="8905" ht="11.25" customHeight="1">
      <c r="A8905" s="95" t="s">
        <v>17961</v>
      </c>
      <c r="B8905" s="96" t="s">
        <v>17962</v>
      </c>
      <c r="C8905" s="95" t="s">
        <v>282</v>
      </c>
      <c r="D8905" s="97">
        <f>VLOOKUP(A8905,emop0321!D:E,2,0)</f>
        <v>5.81</v>
      </c>
      <c r="E8905" s="98"/>
      <c r="F8905" s="98"/>
    </row>
    <row r="8906" ht="11.25" customHeight="1">
      <c r="A8906" s="95" t="s">
        <v>17963</v>
      </c>
      <c r="B8906" s="96" t="s">
        <v>17964</v>
      </c>
      <c r="C8906" s="95" t="s">
        <v>282</v>
      </c>
      <c r="D8906" s="97">
        <f>VLOOKUP(A8906,emop0321!D:E,2,0)</f>
        <v>6.65</v>
      </c>
      <c r="E8906" s="98"/>
      <c r="F8906" s="98"/>
    </row>
    <row r="8907" ht="11.25" customHeight="1">
      <c r="A8907" s="95" t="s">
        <v>17965</v>
      </c>
      <c r="B8907" s="96" t="s">
        <v>17966</v>
      </c>
      <c r="C8907" s="95" t="s">
        <v>282</v>
      </c>
      <c r="D8907" s="97">
        <f>VLOOKUP(A8907,emop0321!D:E,2,0)</f>
        <v>8.33</v>
      </c>
      <c r="E8907" s="98"/>
      <c r="F8907" s="98"/>
    </row>
    <row r="8908" ht="11.25" customHeight="1">
      <c r="A8908" s="95" t="s">
        <v>17967</v>
      </c>
      <c r="B8908" s="96" t="s">
        <v>17968</v>
      </c>
      <c r="C8908" s="95" t="s">
        <v>282</v>
      </c>
      <c r="D8908" s="97">
        <f>VLOOKUP(A8908,emop0321!D:E,2,0)</f>
        <v>12.51</v>
      </c>
      <c r="E8908" s="98"/>
      <c r="F8908" s="98"/>
    </row>
    <row r="8909" ht="11.25" customHeight="1">
      <c r="A8909" s="95" t="s">
        <v>17969</v>
      </c>
      <c r="B8909" s="96" t="s">
        <v>17970</v>
      </c>
      <c r="C8909" s="95" t="s">
        <v>282</v>
      </c>
      <c r="D8909" s="97">
        <f>VLOOKUP(A8909,emop0321!D:E,2,0)</f>
        <v>16.91</v>
      </c>
      <c r="E8909" s="98"/>
      <c r="F8909" s="98"/>
    </row>
    <row r="8910" ht="11.25" customHeight="1">
      <c r="A8910" s="95" t="s">
        <v>17971</v>
      </c>
      <c r="B8910" s="96" t="s">
        <v>17972</v>
      </c>
      <c r="C8910" s="95" t="s">
        <v>282</v>
      </c>
      <c r="D8910" s="97">
        <f>VLOOKUP(A8910,emop0321!D:E,2,0)</f>
        <v>21.24</v>
      </c>
      <c r="E8910" s="98"/>
      <c r="F8910" s="98"/>
    </row>
    <row r="8911" ht="11.25" customHeight="1">
      <c r="A8911" s="95" t="s">
        <v>17973</v>
      </c>
      <c r="B8911" s="96" t="s">
        <v>17974</v>
      </c>
      <c r="C8911" s="95" t="s">
        <v>282</v>
      </c>
      <c r="D8911" s="97">
        <f>VLOOKUP(A8911,emop0321!D:E,2,0)</f>
        <v>26.54</v>
      </c>
      <c r="E8911" s="98"/>
      <c r="F8911" s="98"/>
    </row>
    <row r="8912" ht="11.25" customHeight="1">
      <c r="A8912" s="95" t="s">
        <v>17975</v>
      </c>
      <c r="B8912" s="96" t="s">
        <v>17976</v>
      </c>
      <c r="C8912" s="95" t="s">
        <v>282</v>
      </c>
      <c r="D8912" s="97">
        <f>VLOOKUP(A8912,emop0321!D:E,2,0)</f>
        <v>29.83</v>
      </c>
      <c r="E8912" s="98"/>
      <c r="F8912" s="98"/>
    </row>
    <row r="8913" ht="11.25" customHeight="1">
      <c r="A8913" s="95" t="s">
        <v>17977</v>
      </c>
      <c r="B8913" s="96" t="s">
        <v>17978</v>
      </c>
      <c r="C8913" s="95" t="s">
        <v>282</v>
      </c>
      <c r="D8913" s="97">
        <f>VLOOKUP(A8913,emop0321!D:E,2,0)</f>
        <v>38.29</v>
      </c>
      <c r="E8913" s="98"/>
      <c r="F8913" s="98"/>
    </row>
    <row r="8914" ht="11.25" customHeight="1">
      <c r="A8914" s="95" t="s">
        <v>17979</v>
      </c>
      <c r="B8914" s="96" t="s">
        <v>17980</v>
      </c>
      <c r="C8914" s="95" t="s">
        <v>361</v>
      </c>
      <c r="D8914" s="97">
        <f>VLOOKUP(A8914,emop0321!D:E,2,0)</f>
        <v>10.78</v>
      </c>
      <c r="E8914" s="98"/>
      <c r="F8914" s="98"/>
    </row>
    <row r="8915" ht="11.25" customHeight="1">
      <c r="A8915" s="95" t="s">
        <v>17981</v>
      </c>
      <c r="B8915" s="96" t="s">
        <v>17982</v>
      </c>
      <c r="C8915" s="95" t="s">
        <v>361</v>
      </c>
      <c r="D8915" s="97">
        <f>VLOOKUP(A8915,emop0321!D:E,2,0)</f>
        <v>52.53</v>
      </c>
      <c r="E8915" s="98"/>
      <c r="F8915" s="98"/>
    </row>
    <row r="8916" ht="11.25" customHeight="1">
      <c r="A8916" s="95" t="s">
        <v>17983</v>
      </c>
      <c r="B8916" s="96" t="s">
        <v>17984</v>
      </c>
      <c r="C8916" s="95" t="s">
        <v>361</v>
      </c>
      <c r="D8916" s="97">
        <f>VLOOKUP(A8916,emop0321!D:E,2,0)</f>
        <v>17.45</v>
      </c>
      <c r="E8916" s="98"/>
      <c r="F8916" s="98"/>
    </row>
    <row r="8917" ht="11.25" customHeight="1">
      <c r="A8917" s="95" t="s">
        <v>17985</v>
      </c>
      <c r="B8917" s="96" t="s">
        <v>17986</v>
      </c>
      <c r="C8917" s="95" t="s">
        <v>361</v>
      </c>
      <c r="D8917" s="97">
        <f>VLOOKUP(A8917,emop0321!D:E,2,0)</f>
        <v>83.74</v>
      </c>
      <c r="E8917" s="98"/>
      <c r="F8917" s="98"/>
    </row>
    <row r="8918" ht="11.25" customHeight="1">
      <c r="A8918" s="95" t="s">
        <v>17987</v>
      </c>
      <c r="B8918" s="96" t="s">
        <v>17988</v>
      </c>
      <c r="C8918" s="95" t="s">
        <v>361</v>
      </c>
      <c r="D8918" s="97">
        <f>VLOOKUP(A8918,emop0321!D:E,2,0)</f>
        <v>25.44</v>
      </c>
      <c r="E8918" s="98"/>
      <c r="F8918" s="98"/>
    </row>
    <row r="8919" ht="11.25" customHeight="1">
      <c r="A8919" s="95" t="s">
        <v>17989</v>
      </c>
      <c r="B8919" s="96" t="s">
        <v>17990</v>
      </c>
      <c r="C8919" s="95" t="s">
        <v>361</v>
      </c>
      <c r="D8919" s="97">
        <f>VLOOKUP(A8919,emop0321!D:E,2,0)</f>
        <v>120.13</v>
      </c>
      <c r="E8919" s="98"/>
      <c r="F8919" s="98"/>
    </row>
    <row r="8920" ht="11.25" customHeight="1">
      <c r="A8920" s="95" t="s">
        <v>17991</v>
      </c>
      <c r="B8920" s="96" t="s">
        <v>17992</v>
      </c>
      <c r="C8920" s="95" t="s">
        <v>282</v>
      </c>
      <c r="D8920" s="97">
        <f>VLOOKUP(A8920,emop0321!D:E,2,0)</f>
        <v>14.75</v>
      </c>
      <c r="E8920" s="98"/>
      <c r="F8920" s="98"/>
    </row>
    <row r="8921" ht="11.25" customHeight="1">
      <c r="A8921" s="95" t="s">
        <v>17993</v>
      </c>
      <c r="B8921" s="96" t="s">
        <v>17994</v>
      </c>
      <c r="C8921" s="95" t="s">
        <v>282</v>
      </c>
      <c r="D8921" s="97">
        <f>VLOOKUP(A8921,emop0321!D:E,2,0)</f>
        <v>16.28</v>
      </c>
      <c r="E8921" s="98"/>
      <c r="F8921" s="98"/>
    </row>
    <row r="8922" ht="11.25" customHeight="1">
      <c r="A8922" s="95" t="s">
        <v>17995</v>
      </c>
      <c r="B8922" s="96" t="s">
        <v>17996</v>
      </c>
      <c r="C8922" s="95" t="s">
        <v>282</v>
      </c>
      <c r="D8922" s="97">
        <f>VLOOKUP(A8922,emop0321!D:E,2,0)</f>
        <v>20</v>
      </c>
      <c r="E8922" s="98"/>
      <c r="F8922" s="98"/>
    </row>
    <row r="8923" ht="11.25" customHeight="1">
      <c r="A8923" s="95" t="s">
        <v>17997</v>
      </c>
      <c r="B8923" s="96" t="s">
        <v>17998</v>
      </c>
      <c r="C8923" s="95" t="s">
        <v>282</v>
      </c>
      <c r="D8923" s="97">
        <f>VLOOKUP(A8923,emop0321!D:E,2,0)</f>
        <v>23.57</v>
      </c>
      <c r="E8923" s="98"/>
      <c r="F8923" s="98"/>
    </row>
    <row r="8924" ht="11.25" customHeight="1">
      <c r="A8924" s="95" t="s">
        <v>17999</v>
      </c>
      <c r="B8924" s="96" t="s">
        <v>18000</v>
      </c>
      <c r="C8924" s="95" t="s">
        <v>282</v>
      </c>
      <c r="D8924" s="97">
        <f>VLOOKUP(A8924,emop0321!D:E,2,0)</f>
        <v>31</v>
      </c>
      <c r="E8924" s="98"/>
      <c r="F8924" s="98"/>
    </row>
    <row r="8925" ht="11.25" customHeight="1">
      <c r="A8925" s="95" t="s">
        <v>18001</v>
      </c>
      <c r="B8925" s="96" t="s">
        <v>18002</v>
      </c>
      <c r="C8925" s="95" t="s">
        <v>282</v>
      </c>
      <c r="D8925" s="97">
        <f>VLOOKUP(A8925,emop0321!D:E,2,0)</f>
        <v>54.3</v>
      </c>
      <c r="E8925" s="98"/>
      <c r="F8925" s="98"/>
    </row>
    <row r="8926" ht="11.25" customHeight="1">
      <c r="A8926" s="95" t="s">
        <v>18003</v>
      </c>
      <c r="B8926" s="96" t="s">
        <v>18004</v>
      </c>
      <c r="C8926" s="95" t="s">
        <v>282</v>
      </c>
      <c r="D8926" s="97">
        <f>VLOOKUP(A8926,emop0321!D:E,2,0)</f>
        <v>88.84</v>
      </c>
      <c r="E8926" s="98"/>
      <c r="F8926" s="98"/>
    </row>
    <row r="8927" ht="11.25" customHeight="1">
      <c r="A8927" s="95" t="s">
        <v>18005</v>
      </c>
      <c r="B8927" s="96" t="s">
        <v>18006</v>
      </c>
      <c r="C8927" s="95" t="s">
        <v>282</v>
      </c>
      <c r="D8927" s="97">
        <f>VLOOKUP(A8927,emop0321!D:E,2,0)</f>
        <v>101.42</v>
      </c>
      <c r="E8927" s="98"/>
      <c r="F8927" s="98"/>
    </row>
    <row r="8928" ht="11.25" customHeight="1">
      <c r="A8928" s="95" t="s">
        <v>18007</v>
      </c>
      <c r="B8928" s="96" t="s">
        <v>18008</v>
      </c>
      <c r="C8928" s="95" t="s">
        <v>282</v>
      </c>
      <c r="D8928" s="97">
        <f>VLOOKUP(A8928,emop0321!D:E,2,0)</f>
        <v>126.02</v>
      </c>
      <c r="E8928" s="98"/>
      <c r="F8928" s="98"/>
    </row>
    <row r="8929" ht="11.25" customHeight="1">
      <c r="A8929" s="95" t="s">
        <v>18009</v>
      </c>
      <c r="B8929" s="96" t="s">
        <v>18010</v>
      </c>
      <c r="C8929" s="95" t="s">
        <v>361</v>
      </c>
      <c r="D8929" s="97">
        <f>VLOOKUP(A8929,emop0321!D:E,2,0)</f>
        <v>25.78</v>
      </c>
      <c r="E8929" s="98"/>
      <c r="F8929" s="98"/>
    </row>
    <row r="8930" ht="11.25" customHeight="1">
      <c r="A8930" s="95" t="s">
        <v>18011</v>
      </c>
      <c r="B8930" s="96" t="s">
        <v>18012</v>
      </c>
      <c r="C8930" s="95" t="s">
        <v>361</v>
      </c>
      <c r="D8930" s="97">
        <f>VLOOKUP(A8930,emop0321!D:E,2,0)</f>
        <v>32.81</v>
      </c>
      <c r="E8930" s="98"/>
      <c r="F8930" s="98"/>
    </row>
    <row r="8931" ht="11.25" customHeight="1">
      <c r="A8931" s="95" t="s">
        <v>18013</v>
      </c>
      <c r="B8931" s="96" t="s">
        <v>18014</v>
      </c>
      <c r="C8931" s="95" t="s">
        <v>361</v>
      </c>
      <c r="D8931" s="97">
        <f>VLOOKUP(A8931,emop0321!D:E,2,0)</f>
        <v>38.01</v>
      </c>
      <c r="E8931" s="98"/>
      <c r="F8931" s="98"/>
    </row>
    <row r="8932" ht="11.25" customHeight="1">
      <c r="A8932" s="95" t="s">
        <v>18015</v>
      </c>
      <c r="B8932" s="96" t="s">
        <v>18016</v>
      </c>
      <c r="C8932" s="95" t="s">
        <v>361</v>
      </c>
      <c r="D8932" s="97">
        <f>VLOOKUP(A8932,emop0321!D:E,2,0)</f>
        <v>41.55</v>
      </c>
      <c r="E8932" s="98"/>
      <c r="F8932" s="98"/>
    </row>
    <row r="8933" ht="11.25" customHeight="1">
      <c r="A8933" s="95" t="s">
        <v>18017</v>
      </c>
      <c r="B8933" s="96" t="s">
        <v>18018</v>
      </c>
      <c r="C8933" s="95" t="s">
        <v>361</v>
      </c>
      <c r="D8933" s="97">
        <f>VLOOKUP(A8933,emop0321!D:E,2,0)</f>
        <v>46.62</v>
      </c>
      <c r="E8933" s="98"/>
      <c r="F8933" s="98"/>
    </row>
    <row r="8934" ht="11.25" customHeight="1">
      <c r="A8934" s="95" t="s">
        <v>18019</v>
      </c>
      <c r="B8934" s="96" t="s">
        <v>18020</v>
      </c>
      <c r="C8934" s="95" t="s">
        <v>361</v>
      </c>
      <c r="D8934" s="97">
        <f>VLOOKUP(A8934,emop0321!D:E,2,0)</f>
        <v>74.08</v>
      </c>
      <c r="E8934" s="98"/>
      <c r="F8934" s="98"/>
    </row>
    <row r="8935" ht="11.25" customHeight="1">
      <c r="A8935" s="95" t="s">
        <v>18021</v>
      </c>
      <c r="B8935" s="96" t="s">
        <v>18022</v>
      </c>
      <c r="C8935" s="95" t="s">
        <v>361</v>
      </c>
      <c r="D8935" s="97">
        <f>VLOOKUP(A8935,emop0321!D:E,2,0)</f>
        <v>85</v>
      </c>
      <c r="E8935" s="98"/>
      <c r="F8935" s="98"/>
    </row>
    <row r="8936" ht="11.25" customHeight="1">
      <c r="A8936" s="95" t="s">
        <v>18023</v>
      </c>
      <c r="B8936" s="96" t="s">
        <v>18024</v>
      </c>
      <c r="C8936" s="95" t="s">
        <v>361</v>
      </c>
      <c r="D8936" s="97">
        <f>VLOOKUP(A8936,emop0321!D:E,2,0)</f>
        <v>88.86</v>
      </c>
      <c r="E8936" s="98"/>
      <c r="F8936" s="98"/>
    </row>
    <row r="8937" ht="11.25" customHeight="1">
      <c r="A8937" s="95" t="s">
        <v>18025</v>
      </c>
      <c r="B8937" s="96" t="s">
        <v>18026</v>
      </c>
      <c r="C8937" s="95" t="s">
        <v>361</v>
      </c>
      <c r="D8937" s="97">
        <f>VLOOKUP(A8937,emop0321!D:E,2,0)</f>
        <v>113.02</v>
      </c>
      <c r="E8937" s="98"/>
      <c r="F8937" s="98"/>
    </row>
    <row r="8938" ht="11.25" customHeight="1">
      <c r="A8938" s="95" t="s">
        <v>18027</v>
      </c>
      <c r="B8938" s="96" t="s">
        <v>18028</v>
      </c>
      <c r="C8938" s="95" t="s">
        <v>11390</v>
      </c>
      <c r="D8938" s="97">
        <f>VLOOKUP(A8938,emop0321!D:E,2,0)</f>
        <v>23.68</v>
      </c>
      <c r="E8938" s="98"/>
      <c r="F8938" s="98"/>
    </row>
    <row r="8939" ht="11.25" customHeight="1">
      <c r="A8939" s="95" t="s">
        <v>18029</v>
      </c>
      <c r="B8939" s="96" t="s">
        <v>18030</v>
      </c>
      <c r="C8939" s="95" t="s">
        <v>11390</v>
      </c>
      <c r="D8939" s="97">
        <f>VLOOKUP(A8939,emop0321!D:E,2,0)</f>
        <v>24.87</v>
      </c>
      <c r="E8939" s="98"/>
      <c r="F8939" s="98"/>
    </row>
    <row r="8940" ht="11.25" customHeight="1">
      <c r="A8940" s="95" t="s">
        <v>18031</v>
      </c>
      <c r="B8940" s="96" t="s">
        <v>18032</v>
      </c>
      <c r="C8940" s="95" t="s">
        <v>11390</v>
      </c>
      <c r="D8940" s="97">
        <f>VLOOKUP(A8940,emop0321!D:E,2,0)</f>
        <v>29.1</v>
      </c>
      <c r="E8940" s="98"/>
      <c r="F8940" s="98"/>
    </row>
    <row r="8941" ht="11.25" customHeight="1">
      <c r="A8941" s="95" t="s">
        <v>18033</v>
      </c>
      <c r="B8941" s="96" t="s">
        <v>18034</v>
      </c>
      <c r="C8941" s="95" t="s">
        <v>11390</v>
      </c>
      <c r="D8941" s="97">
        <f>VLOOKUP(A8941,emop0321!D:E,2,0)</f>
        <v>18.78</v>
      </c>
      <c r="E8941" s="98"/>
      <c r="F8941" s="98"/>
    </row>
    <row r="8942" ht="11.25" customHeight="1">
      <c r="A8942" s="95" t="s">
        <v>18035</v>
      </c>
      <c r="B8942" s="96" t="s">
        <v>18036</v>
      </c>
      <c r="C8942" s="95" t="s">
        <v>11390</v>
      </c>
      <c r="D8942" s="97">
        <f>VLOOKUP(A8942,emop0321!D:E,2,0)</f>
        <v>21.57</v>
      </c>
      <c r="E8942" s="98"/>
      <c r="F8942" s="98"/>
    </row>
    <row r="8943" ht="11.25" customHeight="1">
      <c r="A8943" s="95" t="s">
        <v>18037</v>
      </c>
      <c r="B8943" s="96" t="s">
        <v>18038</v>
      </c>
      <c r="C8943" s="95" t="s">
        <v>11390</v>
      </c>
      <c r="D8943" s="97">
        <f>VLOOKUP(A8943,emop0321!D:E,2,0)</f>
        <v>22.77</v>
      </c>
      <c r="E8943" s="98"/>
      <c r="F8943" s="98"/>
    </row>
    <row r="8944" ht="11.25" customHeight="1">
      <c r="A8944" s="95" t="s">
        <v>18039</v>
      </c>
      <c r="B8944" s="96" t="s">
        <v>18040</v>
      </c>
      <c r="C8944" s="95" t="s">
        <v>282</v>
      </c>
      <c r="D8944" s="97">
        <f>VLOOKUP(A8944,emop0321!D:E,2,0)</f>
        <v>1573.47</v>
      </c>
      <c r="E8944" s="98"/>
      <c r="F8944" s="98"/>
    </row>
    <row r="8945" ht="11.25" customHeight="1">
      <c r="A8945" s="95" t="s">
        <v>18041</v>
      </c>
      <c r="B8945" s="96" t="s">
        <v>18042</v>
      </c>
      <c r="C8945" s="95" t="s">
        <v>282</v>
      </c>
      <c r="D8945" s="97">
        <f>VLOOKUP(A8945,emop0321!D:E,2,0)</f>
        <v>1780.86</v>
      </c>
      <c r="E8945" s="98"/>
      <c r="F8945" s="98"/>
    </row>
    <row r="8946" ht="11.25" customHeight="1">
      <c r="A8946" s="95" t="s">
        <v>18043</v>
      </c>
      <c r="B8946" s="96" t="s">
        <v>18044</v>
      </c>
      <c r="C8946" s="95" t="s">
        <v>282</v>
      </c>
      <c r="D8946" s="97">
        <f>VLOOKUP(A8946,emop0321!D:E,2,0)</f>
        <v>2235.93</v>
      </c>
      <c r="E8946" s="98"/>
      <c r="F8946" s="98"/>
    </row>
    <row r="8947" ht="11.25" customHeight="1">
      <c r="A8947" s="95" t="s">
        <v>18045</v>
      </c>
      <c r="B8947" s="96" t="s">
        <v>18046</v>
      </c>
      <c r="C8947" s="95" t="s">
        <v>282</v>
      </c>
      <c r="D8947" s="97">
        <f>VLOOKUP(A8947,emop0321!D:E,2,0)</f>
        <v>2476.41</v>
      </c>
      <c r="E8947" s="98"/>
      <c r="F8947" s="98"/>
    </row>
    <row r="8948" ht="11.25" customHeight="1">
      <c r="A8948" s="95" t="s">
        <v>18047</v>
      </c>
      <c r="B8948" s="96" t="s">
        <v>18048</v>
      </c>
      <c r="C8948" s="95" t="s">
        <v>282</v>
      </c>
      <c r="D8948" s="97">
        <f>VLOOKUP(A8948,emop0321!D:E,2,0)</f>
        <v>3156.92</v>
      </c>
      <c r="E8948" s="98"/>
      <c r="F8948" s="98"/>
    </row>
    <row r="8949" ht="11.25" customHeight="1">
      <c r="A8949" s="95" t="s">
        <v>18049</v>
      </c>
      <c r="B8949" s="96" t="s">
        <v>18050</v>
      </c>
      <c r="C8949" s="95" t="s">
        <v>282</v>
      </c>
      <c r="D8949" s="97">
        <f>VLOOKUP(A8949,emop0321!D:E,2,0)</f>
        <v>3335.28</v>
      </c>
      <c r="E8949" s="98"/>
      <c r="F8949" s="98"/>
    </row>
    <row r="8950" ht="11.25" customHeight="1">
      <c r="A8950" s="95" t="s">
        <v>18051</v>
      </c>
      <c r="B8950" s="96" t="s">
        <v>18052</v>
      </c>
      <c r="C8950" s="95" t="s">
        <v>282</v>
      </c>
      <c r="D8950" s="97">
        <f>VLOOKUP(A8950,emop0321!D:E,2,0)</f>
        <v>3913.48</v>
      </c>
      <c r="E8950" s="98"/>
      <c r="F8950" s="98"/>
    </row>
    <row r="8951" ht="11.25" customHeight="1">
      <c r="A8951" s="95" t="s">
        <v>18053</v>
      </c>
      <c r="B8951" s="96" t="s">
        <v>18054</v>
      </c>
      <c r="C8951" s="95" t="s">
        <v>282</v>
      </c>
      <c r="D8951" s="97">
        <f>VLOOKUP(A8951,emop0321!D:E,2,0)</f>
        <v>4702.04</v>
      </c>
      <c r="E8951" s="98"/>
      <c r="F8951" s="98"/>
    </row>
    <row r="8952" ht="11.25" customHeight="1">
      <c r="A8952" s="95" t="s">
        <v>18055</v>
      </c>
      <c r="B8952" s="96" t="s">
        <v>18056</v>
      </c>
      <c r="C8952" s="95" t="s">
        <v>282</v>
      </c>
      <c r="D8952" s="97">
        <f>VLOOKUP(A8952,emop0321!D:E,2,0)</f>
        <v>95.41</v>
      </c>
      <c r="E8952" s="98"/>
      <c r="F8952" s="98"/>
    </row>
    <row r="8953" ht="11.25" customHeight="1">
      <c r="A8953" s="95" t="s">
        <v>18057</v>
      </c>
      <c r="B8953" s="96" t="s">
        <v>18058</v>
      </c>
      <c r="C8953" s="95" t="s">
        <v>282</v>
      </c>
      <c r="D8953" s="97">
        <f>VLOOKUP(A8953,emop0321!D:E,2,0)</f>
        <v>135.27</v>
      </c>
      <c r="E8953" s="98"/>
      <c r="F8953" s="98"/>
    </row>
    <row r="8954" ht="11.25" customHeight="1">
      <c r="A8954" s="95" t="s">
        <v>18059</v>
      </c>
      <c r="B8954" s="96" t="s">
        <v>18060</v>
      </c>
      <c r="C8954" s="95" t="s">
        <v>282</v>
      </c>
      <c r="D8954" s="97">
        <f>VLOOKUP(A8954,emop0321!D:E,2,0)</f>
        <v>187.15</v>
      </c>
      <c r="E8954" s="98"/>
      <c r="F8954" s="98"/>
    </row>
    <row r="8955" ht="11.25" customHeight="1">
      <c r="A8955" s="95" t="s">
        <v>18061</v>
      </c>
      <c r="B8955" s="96" t="s">
        <v>18062</v>
      </c>
      <c r="C8955" s="95" t="s">
        <v>282</v>
      </c>
      <c r="D8955" s="97">
        <f>VLOOKUP(A8955,emop0321!D:E,2,0)</f>
        <v>293.25</v>
      </c>
      <c r="E8955" s="98"/>
      <c r="F8955" s="98"/>
    </row>
    <row r="8956" ht="11.25" customHeight="1">
      <c r="A8956" s="95" t="s">
        <v>18063</v>
      </c>
      <c r="B8956" s="96" t="s">
        <v>18064</v>
      </c>
      <c r="C8956" s="95" t="s">
        <v>282</v>
      </c>
      <c r="D8956" s="97">
        <f>VLOOKUP(A8956,emop0321!D:E,2,0)</f>
        <v>95.67</v>
      </c>
      <c r="E8956" s="98"/>
      <c r="F8956" s="98"/>
    </row>
    <row r="8957" ht="11.25" customHeight="1">
      <c r="A8957" s="95" t="s">
        <v>18065</v>
      </c>
      <c r="B8957" s="96" t="s">
        <v>18066</v>
      </c>
      <c r="C8957" s="95" t="s">
        <v>282</v>
      </c>
      <c r="D8957" s="97">
        <f>VLOOKUP(A8957,emop0321!D:E,2,0)</f>
        <v>131.3</v>
      </c>
      <c r="E8957" s="98"/>
      <c r="F8957" s="98"/>
    </row>
    <row r="8958" ht="11.25" customHeight="1">
      <c r="A8958" s="95" t="s">
        <v>18067</v>
      </c>
      <c r="B8958" s="96" t="s">
        <v>18068</v>
      </c>
      <c r="C8958" s="95" t="s">
        <v>282</v>
      </c>
      <c r="D8958" s="97">
        <f>VLOOKUP(A8958,emop0321!D:E,2,0)</f>
        <v>53.82</v>
      </c>
      <c r="E8958" s="98"/>
      <c r="F8958" s="98"/>
    </row>
    <row r="8959" ht="11.25" customHeight="1">
      <c r="A8959" s="95" t="s">
        <v>18069</v>
      </c>
      <c r="B8959" s="96" t="s">
        <v>18070</v>
      </c>
      <c r="C8959" s="95" t="s">
        <v>282</v>
      </c>
      <c r="D8959" s="97">
        <f>VLOOKUP(A8959,emop0321!D:E,2,0)</f>
        <v>55.68</v>
      </c>
      <c r="E8959" s="98"/>
      <c r="F8959" s="98"/>
    </row>
    <row r="8960" ht="11.25" customHeight="1">
      <c r="A8960" s="95" t="s">
        <v>18071</v>
      </c>
      <c r="B8960" s="96" t="s">
        <v>18072</v>
      </c>
      <c r="C8960" s="95" t="s">
        <v>282</v>
      </c>
      <c r="D8960" s="97">
        <f>VLOOKUP(A8960,emop0321!D:E,2,0)</f>
        <v>41.52</v>
      </c>
      <c r="E8960" s="98"/>
      <c r="F8960" s="98"/>
    </row>
    <row r="8961" ht="11.25" customHeight="1">
      <c r="A8961" s="95" t="s">
        <v>18073</v>
      </c>
      <c r="B8961" s="96" t="s">
        <v>18074</v>
      </c>
      <c r="C8961" s="95" t="s">
        <v>282</v>
      </c>
      <c r="D8961" s="97">
        <f>VLOOKUP(A8961,emop0321!D:E,2,0)</f>
        <v>43.83</v>
      </c>
      <c r="E8961" s="98"/>
      <c r="F8961" s="98"/>
    </row>
    <row r="8962" ht="11.25" customHeight="1">
      <c r="A8962" s="95" t="s">
        <v>18075</v>
      </c>
      <c r="B8962" s="96" t="s">
        <v>18076</v>
      </c>
      <c r="C8962" s="95" t="s">
        <v>282</v>
      </c>
      <c r="D8962" s="97">
        <f>VLOOKUP(A8962,emop0321!D:E,2,0)</f>
        <v>189.34</v>
      </c>
      <c r="E8962" s="98"/>
      <c r="F8962" s="98"/>
    </row>
    <row r="8963" ht="11.25" customHeight="1">
      <c r="A8963" s="95" t="s">
        <v>18077</v>
      </c>
      <c r="B8963" s="96" t="s">
        <v>18078</v>
      </c>
      <c r="C8963" s="95" t="s">
        <v>282</v>
      </c>
      <c r="D8963" s="97">
        <f>VLOOKUP(A8963,emop0321!D:E,2,0)</f>
        <v>193.54</v>
      </c>
      <c r="E8963" s="98"/>
      <c r="F8963" s="98"/>
    </row>
    <row r="8964" ht="11.25" customHeight="1">
      <c r="A8964" s="95" t="s">
        <v>18079</v>
      </c>
      <c r="B8964" s="96" t="s">
        <v>18080</v>
      </c>
      <c r="C8964" s="95" t="s">
        <v>282</v>
      </c>
      <c r="D8964" s="97">
        <f>VLOOKUP(A8964,emop0321!D:E,2,0)</f>
        <v>203.64</v>
      </c>
      <c r="E8964" s="98"/>
      <c r="F8964" s="98"/>
    </row>
    <row r="8965" ht="11.25" customHeight="1">
      <c r="A8965" s="95" t="s">
        <v>18081</v>
      </c>
      <c r="B8965" s="96" t="s">
        <v>18082</v>
      </c>
      <c r="C8965" s="95" t="s">
        <v>282</v>
      </c>
      <c r="D8965" s="97">
        <f>VLOOKUP(A8965,emop0321!D:E,2,0)</f>
        <v>213.44</v>
      </c>
      <c r="E8965" s="98"/>
      <c r="F8965" s="98"/>
    </row>
    <row r="8966" ht="11.25" customHeight="1">
      <c r="A8966" s="95" t="s">
        <v>18083</v>
      </c>
      <c r="B8966" s="96" t="s">
        <v>18084</v>
      </c>
      <c r="C8966" s="95" t="s">
        <v>282</v>
      </c>
      <c r="D8966" s="97">
        <f>VLOOKUP(A8966,emop0321!D:E,2,0)</f>
        <v>220.94</v>
      </c>
      <c r="E8966" s="98"/>
      <c r="F8966" s="98"/>
    </row>
    <row r="8967" ht="11.25" customHeight="1">
      <c r="A8967" s="95" t="s">
        <v>18085</v>
      </c>
      <c r="B8967" s="96" t="s">
        <v>18086</v>
      </c>
      <c r="C8967" s="95" t="s">
        <v>282</v>
      </c>
      <c r="D8967" s="97">
        <f>VLOOKUP(A8967,emop0321!D:E,2,0)</f>
        <v>193.54</v>
      </c>
      <c r="E8967" s="98"/>
      <c r="F8967" s="98"/>
    </row>
    <row r="8968" ht="11.25" customHeight="1">
      <c r="A8968" s="95" t="s">
        <v>18087</v>
      </c>
      <c r="B8968" s="96" t="s">
        <v>18088</v>
      </c>
      <c r="C8968" s="95" t="s">
        <v>282</v>
      </c>
      <c r="D8968" s="97">
        <f>VLOOKUP(A8968,emop0321!D:E,2,0)</f>
        <v>1012.84</v>
      </c>
      <c r="E8968" s="98"/>
      <c r="F8968" s="98"/>
    </row>
    <row r="8969" ht="11.25" customHeight="1">
      <c r="A8969" s="95" t="s">
        <v>18089</v>
      </c>
      <c r="B8969" s="96" t="s">
        <v>18090</v>
      </c>
      <c r="C8969" s="95" t="s">
        <v>282</v>
      </c>
      <c r="D8969" s="97">
        <f>VLOOKUP(A8969,emop0321!D:E,2,0)</f>
        <v>1060.82</v>
      </c>
      <c r="E8969" s="98"/>
      <c r="F8969" s="98"/>
    </row>
    <row r="8970" ht="11.25" customHeight="1">
      <c r="A8970" s="95" t="s">
        <v>18091</v>
      </c>
      <c r="B8970" s="96" t="s">
        <v>18092</v>
      </c>
      <c r="C8970" s="95" t="s">
        <v>282</v>
      </c>
      <c r="D8970" s="97">
        <f>VLOOKUP(A8970,emop0321!D:E,2,0)</f>
        <v>1313.05</v>
      </c>
      <c r="E8970" s="98"/>
      <c r="F8970" s="98"/>
    </row>
    <row r="8971" ht="11.25" customHeight="1">
      <c r="A8971" s="95" t="s">
        <v>18093</v>
      </c>
      <c r="B8971" s="96" t="s">
        <v>18094</v>
      </c>
      <c r="C8971" s="95" t="s">
        <v>282</v>
      </c>
      <c r="D8971" s="97">
        <f>VLOOKUP(A8971,emop0321!D:E,2,0)</f>
        <v>1382.81</v>
      </c>
      <c r="E8971" s="98"/>
      <c r="F8971" s="98"/>
    </row>
    <row r="8972" ht="11.25" customHeight="1">
      <c r="A8972" s="95" t="s">
        <v>18095</v>
      </c>
      <c r="B8972" s="96" t="s">
        <v>18096</v>
      </c>
      <c r="C8972" s="95" t="s">
        <v>282</v>
      </c>
      <c r="D8972" s="97">
        <f>VLOOKUP(A8972,emop0321!D:E,2,0)</f>
        <v>1450.68</v>
      </c>
      <c r="E8972" s="98"/>
      <c r="F8972" s="98"/>
    </row>
    <row r="8973" ht="11.25" customHeight="1">
      <c r="A8973" s="95" t="s">
        <v>18097</v>
      </c>
      <c r="B8973" s="96" t="s">
        <v>18098</v>
      </c>
      <c r="C8973" s="95" t="s">
        <v>282</v>
      </c>
      <c r="D8973" s="97">
        <f>VLOOKUP(A8973,emop0321!D:E,2,0)</f>
        <v>1557.72</v>
      </c>
      <c r="E8973" s="98"/>
      <c r="F8973" s="98"/>
    </row>
    <row r="8974" ht="11.25" customHeight="1">
      <c r="A8974" s="95" t="s">
        <v>18099</v>
      </c>
      <c r="B8974" s="96" t="s">
        <v>18100</v>
      </c>
      <c r="C8974" s="95" t="s">
        <v>282</v>
      </c>
      <c r="D8974" s="97">
        <f>VLOOKUP(A8974,emop0321!D:E,2,0)</f>
        <v>2122.55</v>
      </c>
      <c r="E8974" s="98"/>
      <c r="F8974" s="98"/>
    </row>
    <row r="8975" ht="11.25" customHeight="1">
      <c r="A8975" s="95" t="s">
        <v>18101</v>
      </c>
      <c r="B8975" s="96" t="s">
        <v>18102</v>
      </c>
      <c r="C8975" s="95" t="s">
        <v>282</v>
      </c>
      <c r="D8975" s="97">
        <f>VLOOKUP(A8975,emop0321!D:E,2,0)</f>
        <v>956.61</v>
      </c>
      <c r="E8975" s="98"/>
      <c r="F8975" s="98"/>
    </row>
    <row r="8976" ht="11.25" customHeight="1">
      <c r="A8976" s="95" t="s">
        <v>18103</v>
      </c>
      <c r="B8976" s="96" t="s">
        <v>18104</v>
      </c>
      <c r="C8976" s="95" t="s">
        <v>282</v>
      </c>
      <c r="D8976" s="97">
        <f>VLOOKUP(A8976,emop0321!D:E,2,0)</f>
        <v>1078</v>
      </c>
      <c r="E8976" s="98"/>
      <c r="F8976" s="98"/>
    </row>
    <row r="8977" ht="11.25" customHeight="1">
      <c r="A8977" s="95" t="s">
        <v>18105</v>
      </c>
      <c r="B8977" s="96" t="s">
        <v>18106</v>
      </c>
      <c r="C8977" s="95" t="s">
        <v>282</v>
      </c>
      <c r="D8977" s="97">
        <f>VLOOKUP(A8977,emop0321!D:E,2,0)</f>
        <v>1125.98</v>
      </c>
      <c r="E8977" s="98"/>
      <c r="F8977" s="98"/>
    </row>
    <row r="8978" ht="11.25" customHeight="1">
      <c r="A8978" s="95" t="s">
        <v>18107</v>
      </c>
      <c r="B8978" s="96" t="s">
        <v>18108</v>
      </c>
      <c r="C8978" s="95" t="s">
        <v>282</v>
      </c>
      <c r="D8978" s="97">
        <f>VLOOKUP(A8978,emop0321!D:E,2,0)</f>
        <v>1402.98</v>
      </c>
      <c r="E8978" s="98"/>
      <c r="F8978" s="98"/>
    </row>
    <row r="8979" ht="11.25" customHeight="1">
      <c r="A8979" s="95" t="s">
        <v>18109</v>
      </c>
      <c r="B8979" s="96" t="s">
        <v>18110</v>
      </c>
      <c r="C8979" s="95" t="s">
        <v>282</v>
      </c>
      <c r="D8979" s="97">
        <f>VLOOKUP(A8979,emop0321!D:E,2,0)</f>
        <v>1463.93</v>
      </c>
      <c r="E8979" s="98"/>
      <c r="F8979" s="98"/>
    </row>
    <row r="8980" ht="11.25" customHeight="1">
      <c r="A8980" s="95" t="s">
        <v>18111</v>
      </c>
      <c r="B8980" s="96" t="s">
        <v>18112</v>
      </c>
      <c r="C8980" s="95" t="s">
        <v>282</v>
      </c>
      <c r="D8980" s="97">
        <f>VLOOKUP(A8980,emop0321!D:E,2,0)</f>
        <v>1621.72</v>
      </c>
      <c r="E8980" s="98"/>
      <c r="F8980" s="98"/>
    </row>
    <row r="8981" ht="11.25" customHeight="1">
      <c r="A8981" s="95" t="s">
        <v>18113</v>
      </c>
      <c r="B8981" s="96" t="s">
        <v>18114</v>
      </c>
      <c r="C8981" s="95" t="s">
        <v>282</v>
      </c>
      <c r="D8981" s="97">
        <f>VLOOKUP(A8981,emop0321!D:E,2,0)</f>
        <v>1638.87</v>
      </c>
      <c r="E8981" s="98"/>
      <c r="F8981" s="98"/>
    </row>
    <row r="8982" ht="11.25" customHeight="1">
      <c r="A8982" s="95" t="s">
        <v>18115</v>
      </c>
      <c r="B8982" s="96" t="s">
        <v>18116</v>
      </c>
      <c r="C8982" s="95" t="s">
        <v>282</v>
      </c>
      <c r="D8982" s="97">
        <f>VLOOKUP(A8982,emop0321!D:E,2,0)</f>
        <v>2209.31</v>
      </c>
      <c r="E8982" s="98"/>
      <c r="F8982" s="98"/>
    </row>
    <row r="8983" ht="11.25" customHeight="1">
      <c r="A8983" s="95" t="s">
        <v>18117</v>
      </c>
      <c r="B8983" s="96" t="s">
        <v>18118</v>
      </c>
      <c r="C8983" s="95" t="s">
        <v>282</v>
      </c>
      <c r="D8983" s="97">
        <f>VLOOKUP(A8983,emop0321!D:E,2,0)</f>
        <v>1031.81</v>
      </c>
      <c r="E8983" s="98"/>
      <c r="F8983" s="98"/>
    </row>
    <row r="8984" ht="11.25" customHeight="1">
      <c r="A8984" s="95" t="s">
        <v>18119</v>
      </c>
      <c r="B8984" s="96" t="s">
        <v>18120</v>
      </c>
      <c r="C8984" s="95" t="s">
        <v>282</v>
      </c>
      <c r="D8984" s="97">
        <f>VLOOKUP(A8984,emop0321!D:E,2,0)</f>
        <v>146.86</v>
      </c>
      <c r="E8984" s="98"/>
      <c r="F8984" s="98"/>
    </row>
    <row r="8985" ht="11.25" customHeight="1">
      <c r="A8985" s="95" t="s">
        <v>174</v>
      </c>
      <c r="B8985" s="96" t="s">
        <v>18121</v>
      </c>
      <c r="C8985" s="95" t="s">
        <v>282</v>
      </c>
      <c r="D8985" s="97">
        <f>VLOOKUP(A8985,emop0321!D:E,2,0)</f>
        <v>195.38</v>
      </c>
      <c r="E8985" s="98"/>
      <c r="F8985" s="98"/>
    </row>
    <row r="8986" ht="11.25" customHeight="1">
      <c r="A8986" s="95" t="s">
        <v>18122</v>
      </c>
      <c r="B8986" s="96" t="s">
        <v>18123</v>
      </c>
      <c r="C8986" s="95" t="s">
        <v>282</v>
      </c>
      <c r="D8986" s="97">
        <f>VLOOKUP(A8986,emop0321!D:E,2,0)</f>
        <v>256.52</v>
      </c>
      <c r="E8986" s="98"/>
      <c r="F8986" s="98"/>
    </row>
    <row r="8987" ht="11.25" customHeight="1">
      <c r="A8987" s="95" t="s">
        <v>18124</v>
      </c>
      <c r="B8987" s="96" t="s">
        <v>18125</v>
      </c>
      <c r="C8987" s="95" t="s">
        <v>282</v>
      </c>
      <c r="D8987" s="97">
        <f>VLOOKUP(A8987,emop0321!D:E,2,0)</f>
        <v>33.34</v>
      </c>
      <c r="E8987" s="98"/>
      <c r="F8987" s="98"/>
    </row>
    <row r="8988" ht="11.25" customHeight="1">
      <c r="A8988" s="95" t="s">
        <v>18126</v>
      </c>
      <c r="B8988" s="96" t="s">
        <v>18127</v>
      </c>
      <c r="C8988" s="95" t="s">
        <v>282</v>
      </c>
      <c r="D8988" s="97">
        <f>VLOOKUP(A8988,emop0321!D:E,2,0)</f>
        <v>35.67</v>
      </c>
      <c r="E8988" s="98"/>
      <c r="F8988" s="98"/>
    </row>
    <row r="8989" ht="11.25" customHeight="1">
      <c r="A8989" s="95" t="s">
        <v>18128</v>
      </c>
      <c r="B8989" s="96" t="s">
        <v>18129</v>
      </c>
      <c r="C8989" s="95" t="s">
        <v>282</v>
      </c>
      <c r="D8989" s="97">
        <f>VLOOKUP(A8989,emop0321!D:E,2,0)</f>
        <v>43.67</v>
      </c>
      <c r="E8989" s="98"/>
      <c r="F8989" s="98"/>
    </row>
    <row r="8990" ht="11.25" customHeight="1">
      <c r="A8990" s="95" t="s">
        <v>18130</v>
      </c>
      <c r="B8990" s="96" t="s">
        <v>18131</v>
      </c>
      <c r="C8990" s="95" t="s">
        <v>282</v>
      </c>
      <c r="D8990" s="97">
        <f>VLOOKUP(A8990,emop0321!D:E,2,0)</f>
        <v>60.01</v>
      </c>
      <c r="E8990" s="98"/>
      <c r="F8990" s="98"/>
    </row>
    <row r="8991" ht="11.25" customHeight="1">
      <c r="A8991" s="95" t="s">
        <v>18132</v>
      </c>
      <c r="B8991" s="96" t="s">
        <v>18133</v>
      </c>
      <c r="C8991" s="95" t="s">
        <v>282</v>
      </c>
      <c r="D8991" s="97">
        <f>VLOOKUP(A8991,emop0321!D:E,2,0)</f>
        <v>91.68</v>
      </c>
      <c r="E8991" s="98"/>
      <c r="F8991" s="98"/>
    </row>
    <row r="8992" ht="11.25" customHeight="1">
      <c r="A8992" s="95" t="s">
        <v>18134</v>
      </c>
      <c r="B8992" s="96" t="s">
        <v>18135</v>
      </c>
      <c r="C8992" s="95" t="s">
        <v>282</v>
      </c>
      <c r="D8992" s="97">
        <f>VLOOKUP(A8992,emop0321!D:E,2,0)</f>
        <v>124.02</v>
      </c>
      <c r="E8992" s="98"/>
      <c r="F8992" s="98"/>
    </row>
    <row r="8993" ht="11.25" customHeight="1">
      <c r="A8993" s="95" t="s">
        <v>18136</v>
      </c>
      <c r="B8993" s="96" t="s">
        <v>18137</v>
      </c>
      <c r="C8993" s="95" t="s">
        <v>282</v>
      </c>
      <c r="D8993" s="97">
        <f>VLOOKUP(A8993,emop0321!D:E,2,0)</f>
        <v>13.33</v>
      </c>
      <c r="E8993" s="98"/>
      <c r="F8993" s="98"/>
    </row>
    <row r="8994" ht="11.25" customHeight="1">
      <c r="A8994" s="95" t="s">
        <v>18138</v>
      </c>
      <c r="B8994" s="96" t="s">
        <v>18139</v>
      </c>
      <c r="C8994" s="95" t="s">
        <v>282</v>
      </c>
      <c r="D8994" s="97">
        <f>VLOOKUP(A8994,emop0321!D:E,2,0)</f>
        <v>16</v>
      </c>
      <c r="E8994" s="98"/>
      <c r="F8994" s="98"/>
    </row>
    <row r="8995" ht="11.25" customHeight="1">
      <c r="A8995" s="95" t="s">
        <v>18140</v>
      </c>
      <c r="B8995" s="96" t="s">
        <v>18141</v>
      </c>
      <c r="C8995" s="95" t="s">
        <v>282</v>
      </c>
      <c r="D8995" s="97">
        <f>VLOOKUP(A8995,emop0321!D:E,2,0)</f>
        <v>10.66</v>
      </c>
      <c r="E8995" s="98"/>
      <c r="F8995" s="98"/>
    </row>
    <row r="8996" ht="11.25" customHeight="1">
      <c r="A8996" s="95" t="s">
        <v>18142</v>
      </c>
      <c r="B8996" s="96" t="s">
        <v>18143</v>
      </c>
      <c r="C8996" s="95" t="s">
        <v>282</v>
      </c>
      <c r="D8996" s="97">
        <f>VLOOKUP(A8996,emop0321!D:E,2,0)</f>
        <v>17.33</v>
      </c>
      <c r="E8996" s="98"/>
      <c r="F8996" s="98"/>
    </row>
    <row r="8997" ht="11.25" customHeight="1">
      <c r="A8997" s="95" t="s">
        <v>18144</v>
      </c>
      <c r="B8997" s="96" t="s">
        <v>18145</v>
      </c>
      <c r="C8997" s="95" t="s">
        <v>282</v>
      </c>
      <c r="D8997" s="97">
        <f>VLOOKUP(A8997,emop0321!D:E,2,0)</f>
        <v>12</v>
      </c>
      <c r="E8997" s="98"/>
      <c r="F8997" s="98"/>
    </row>
    <row r="8998" ht="11.25" customHeight="1">
      <c r="A8998" s="95" t="s">
        <v>18146</v>
      </c>
      <c r="B8998" s="96" t="s">
        <v>18147</v>
      </c>
      <c r="C8998" s="95" t="s">
        <v>282</v>
      </c>
      <c r="D8998" s="97">
        <f>VLOOKUP(A8998,emop0321!D:E,2,0)</f>
        <v>18.67</v>
      </c>
      <c r="E8998" s="98"/>
      <c r="F8998" s="98"/>
    </row>
    <row r="8999" ht="11.25" customHeight="1">
      <c r="A8999" s="95" t="s">
        <v>18148</v>
      </c>
      <c r="B8999" s="96" t="s">
        <v>18149</v>
      </c>
      <c r="C8999" s="95" t="s">
        <v>282</v>
      </c>
      <c r="D8999" s="97">
        <f>VLOOKUP(A8999,emop0321!D:E,2,0)</f>
        <v>13.66</v>
      </c>
      <c r="E8999" s="98"/>
      <c r="F8999" s="98"/>
    </row>
    <row r="9000" ht="11.25" customHeight="1">
      <c r="A9000" s="95" t="s">
        <v>18150</v>
      </c>
      <c r="B9000" s="96" t="s">
        <v>18151</v>
      </c>
      <c r="C9000" s="95" t="s">
        <v>282</v>
      </c>
      <c r="D9000" s="97">
        <f>VLOOKUP(A9000,emop0321!D:E,2,0)</f>
        <v>20.33</v>
      </c>
      <c r="E9000" s="98"/>
      <c r="F9000" s="98"/>
    </row>
    <row r="9001" ht="11.25" customHeight="1">
      <c r="A9001" s="95" t="s">
        <v>18152</v>
      </c>
      <c r="B9001" s="96" t="s">
        <v>18153</v>
      </c>
      <c r="C9001" s="95" t="s">
        <v>282</v>
      </c>
      <c r="D9001" s="97">
        <f>VLOOKUP(A9001,emop0321!D:E,2,0)</f>
        <v>48.34</v>
      </c>
      <c r="E9001" s="98"/>
      <c r="F9001" s="98"/>
    </row>
    <row r="9002" ht="11.25" customHeight="1">
      <c r="A9002" s="95" t="s">
        <v>18154</v>
      </c>
      <c r="B9002" s="96" t="s">
        <v>18155</v>
      </c>
      <c r="C9002" s="95" t="s">
        <v>282</v>
      </c>
      <c r="D9002" s="97">
        <f>VLOOKUP(A9002,emop0321!D:E,2,0)</f>
        <v>34</v>
      </c>
      <c r="E9002" s="98"/>
      <c r="F9002" s="98"/>
    </row>
    <row r="9003" ht="11.25" customHeight="1">
      <c r="A9003" s="95" t="s">
        <v>18156</v>
      </c>
      <c r="B9003" s="96" t="s">
        <v>18157</v>
      </c>
      <c r="C9003" s="95" t="s">
        <v>282</v>
      </c>
      <c r="D9003" s="97">
        <f>VLOOKUP(A9003,emop0321!D:E,2,0)</f>
        <v>34</v>
      </c>
      <c r="E9003" s="98"/>
      <c r="F9003" s="98"/>
    </row>
    <row r="9004" ht="11.25" customHeight="1">
      <c r="A9004" s="95" t="s">
        <v>18158</v>
      </c>
      <c r="B9004" s="96" t="s">
        <v>18159</v>
      </c>
      <c r="C9004" s="95" t="s">
        <v>282</v>
      </c>
      <c r="D9004" s="97">
        <f>VLOOKUP(A9004,emop0321!D:E,2,0)</f>
        <v>22.67</v>
      </c>
      <c r="E9004" s="98"/>
      <c r="F9004" s="98"/>
    </row>
    <row r="9005" ht="11.25" customHeight="1">
      <c r="A9005" s="95" t="s">
        <v>18160</v>
      </c>
      <c r="B9005" s="96" t="s">
        <v>18161</v>
      </c>
      <c r="C9005" s="95" t="s">
        <v>282</v>
      </c>
      <c r="D9005" s="97">
        <f>VLOOKUP(A9005,emop0321!D:E,2,0)</f>
        <v>217.31</v>
      </c>
      <c r="E9005" s="98"/>
      <c r="F9005" s="98"/>
    </row>
    <row r="9006" ht="11.25" customHeight="1">
      <c r="A9006" s="95" t="s">
        <v>18162</v>
      </c>
      <c r="B9006" s="96" t="s">
        <v>18163</v>
      </c>
      <c r="C9006" s="95" t="s">
        <v>282</v>
      </c>
      <c r="D9006" s="97">
        <f>VLOOKUP(A9006,emop0321!D:E,2,0)</f>
        <v>218.19</v>
      </c>
      <c r="E9006" s="98"/>
      <c r="F9006" s="98"/>
    </row>
    <row r="9007" ht="11.25" customHeight="1">
      <c r="A9007" s="95" t="s">
        <v>18164</v>
      </c>
      <c r="B9007" s="96" t="s">
        <v>18165</v>
      </c>
      <c r="C9007" s="95" t="s">
        <v>282</v>
      </c>
      <c r="D9007" s="97">
        <f>VLOOKUP(A9007,emop0321!D:E,2,0)</f>
        <v>219.41</v>
      </c>
      <c r="E9007" s="98"/>
      <c r="F9007" s="98"/>
    </row>
    <row r="9008" ht="11.25" customHeight="1">
      <c r="A9008" s="95" t="s">
        <v>18166</v>
      </c>
      <c r="B9008" s="96" t="s">
        <v>18167</v>
      </c>
      <c r="C9008" s="95" t="s">
        <v>282</v>
      </c>
      <c r="D9008" s="97">
        <f>VLOOKUP(A9008,emop0321!D:E,2,0)</f>
        <v>1351.16</v>
      </c>
      <c r="E9008" s="98"/>
      <c r="F9008" s="98"/>
    </row>
    <row r="9009" ht="11.25" customHeight="1">
      <c r="A9009" s="95" t="s">
        <v>18168</v>
      </c>
      <c r="B9009" s="96" t="s">
        <v>18169</v>
      </c>
      <c r="C9009" s="95" t="s">
        <v>282</v>
      </c>
      <c r="D9009" s="97">
        <f>VLOOKUP(A9009,emop0321!D:E,2,0)</f>
        <v>1752.7</v>
      </c>
      <c r="E9009" s="98"/>
      <c r="F9009" s="98"/>
    </row>
    <row r="9010" ht="11.25" customHeight="1">
      <c r="A9010" s="95" t="s">
        <v>18170</v>
      </c>
      <c r="B9010" s="96" t="s">
        <v>18171</v>
      </c>
      <c r="C9010" s="95" t="s">
        <v>282</v>
      </c>
      <c r="D9010" s="97">
        <f>VLOOKUP(A9010,emop0321!D:E,2,0)</f>
        <v>1913.07</v>
      </c>
      <c r="E9010" s="98"/>
      <c r="F9010" s="98"/>
    </row>
    <row r="9011" ht="11.25" customHeight="1">
      <c r="A9011" s="95" t="s">
        <v>168</v>
      </c>
      <c r="B9011" s="96" t="s">
        <v>18172</v>
      </c>
      <c r="C9011" s="95" t="s">
        <v>282</v>
      </c>
      <c r="D9011" s="97">
        <f>VLOOKUP(A9011,emop0321!D:E,2,0)</f>
        <v>2720.15</v>
      </c>
      <c r="E9011" s="98"/>
      <c r="F9011" s="98"/>
    </row>
    <row r="9012" ht="11.25" customHeight="1">
      <c r="A9012" s="95" t="s">
        <v>18173</v>
      </c>
      <c r="B9012" s="96" t="s">
        <v>18174</v>
      </c>
      <c r="C9012" s="95" t="s">
        <v>282</v>
      </c>
      <c r="D9012" s="97">
        <f>VLOOKUP(A9012,emop0321!D:E,2,0)</f>
        <v>391.78</v>
      </c>
      <c r="E9012" s="98"/>
      <c r="F9012" s="98"/>
    </row>
    <row r="9013" ht="11.25" customHeight="1">
      <c r="A9013" s="95" t="s">
        <v>165</v>
      </c>
      <c r="B9013" s="96" t="s">
        <v>18175</v>
      </c>
      <c r="C9013" s="95" t="s">
        <v>282</v>
      </c>
      <c r="D9013" s="97">
        <f>VLOOKUP(A9013,emop0321!D:E,2,0)</f>
        <v>225.28</v>
      </c>
      <c r="E9013" s="98"/>
      <c r="F9013" s="98"/>
    </row>
    <row r="9014" ht="11.25" customHeight="1">
      <c r="A9014" s="95" t="s">
        <v>18176</v>
      </c>
      <c r="B9014" s="96" t="s">
        <v>18177</v>
      </c>
      <c r="C9014" s="95" t="s">
        <v>282</v>
      </c>
      <c r="D9014" s="97">
        <f>VLOOKUP(A9014,emop0321!D:E,2,0)</f>
        <v>483.07</v>
      </c>
      <c r="E9014" s="98"/>
      <c r="F9014" s="98"/>
    </row>
    <row r="9015" ht="11.25" customHeight="1">
      <c r="A9015" s="95" t="s">
        <v>18178</v>
      </c>
      <c r="B9015" s="96" t="s">
        <v>18179</v>
      </c>
      <c r="C9015" s="95" t="s">
        <v>282</v>
      </c>
      <c r="D9015" s="97">
        <f>VLOOKUP(A9015,emop0321!D:E,2,0)</f>
        <v>1085.93</v>
      </c>
      <c r="E9015" s="98"/>
      <c r="F9015" s="98"/>
    </row>
    <row r="9016" ht="11.25" customHeight="1">
      <c r="A9016" s="95" t="s">
        <v>18180</v>
      </c>
      <c r="B9016" s="96" t="s">
        <v>18181</v>
      </c>
      <c r="C9016" s="95" t="s">
        <v>282</v>
      </c>
      <c r="D9016" s="97">
        <f>VLOOKUP(A9016,emop0321!D:E,2,0)</f>
        <v>1321.7</v>
      </c>
      <c r="E9016" s="98"/>
      <c r="F9016" s="98"/>
    </row>
    <row r="9017" ht="11.25" customHeight="1">
      <c r="A9017" s="95" t="s">
        <v>18182</v>
      </c>
      <c r="B9017" s="96" t="s">
        <v>18183</v>
      </c>
      <c r="C9017" s="95" t="s">
        <v>282</v>
      </c>
      <c r="D9017" s="97">
        <f>VLOOKUP(A9017,emop0321!D:E,2,0)</f>
        <v>984.81</v>
      </c>
      <c r="E9017" s="98"/>
      <c r="F9017" s="98"/>
    </row>
    <row r="9018" ht="11.25" customHeight="1">
      <c r="A9018" s="95" t="s">
        <v>18184</v>
      </c>
      <c r="B9018" s="96" t="s">
        <v>18185</v>
      </c>
      <c r="C9018" s="95" t="s">
        <v>282</v>
      </c>
      <c r="D9018" s="97">
        <f>VLOOKUP(A9018,emop0321!D:E,2,0)</f>
        <v>1149.74</v>
      </c>
      <c r="E9018" s="98"/>
      <c r="F9018" s="98"/>
    </row>
    <row r="9019" ht="11.25" customHeight="1">
      <c r="A9019" s="95" t="s">
        <v>18186</v>
      </c>
      <c r="B9019" s="96" t="s">
        <v>18187</v>
      </c>
      <c r="C9019" s="95" t="s">
        <v>282</v>
      </c>
      <c r="D9019" s="97">
        <f>VLOOKUP(A9019,emop0321!D:E,2,0)</f>
        <v>1448.76</v>
      </c>
      <c r="E9019" s="98"/>
      <c r="F9019" s="98"/>
    </row>
    <row r="9020" ht="11.25" customHeight="1">
      <c r="A9020" s="95" t="s">
        <v>18188</v>
      </c>
      <c r="B9020" s="96" t="s">
        <v>18189</v>
      </c>
      <c r="C9020" s="95" t="s">
        <v>992</v>
      </c>
      <c r="D9020" s="97">
        <f>VLOOKUP(A9020,emop0321!D:E,2,0)</f>
        <v>79.72</v>
      </c>
      <c r="E9020" s="98"/>
      <c r="F9020" s="98"/>
    </row>
    <row r="9021" ht="11.25" customHeight="1">
      <c r="A9021" s="95" t="s">
        <v>18190</v>
      </c>
      <c r="B9021" s="96" t="s">
        <v>18191</v>
      </c>
      <c r="C9021" s="95" t="s">
        <v>992</v>
      </c>
      <c r="D9021" s="97">
        <f>VLOOKUP(A9021,emop0321!D:E,2,0)</f>
        <v>87.41</v>
      </c>
      <c r="E9021" s="98"/>
      <c r="F9021" s="98"/>
    </row>
    <row r="9022" ht="11.25" customHeight="1">
      <c r="A9022" s="95" t="s">
        <v>18192</v>
      </c>
      <c r="B9022" s="96" t="s">
        <v>18193</v>
      </c>
      <c r="C9022" s="95" t="s">
        <v>992</v>
      </c>
      <c r="D9022" s="97">
        <f>VLOOKUP(A9022,emop0321!D:E,2,0)</f>
        <v>81.29</v>
      </c>
      <c r="E9022" s="98"/>
      <c r="F9022" s="98"/>
    </row>
    <row r="9023" ht="11.25" customHeight="1">
      <c r="A9023" s="95" t="s">
        <v>18194</v>
      </c>
      <c r="B9023" s="96" t="s">
        <v>18195</v>
      </c>
      <c r="C9023" s="95" t="s">
        <v>992</v>
      </c>
      <c r="D9023" s="97">
        <f>VLOOKUP(A9023,emop0321!D:E,2,0)</f>
        <v>95.44</v>
      </c>
      <c r="E9023" s="98"/>
      <c r="F9023" s="98"/>
    </row>
    <row r="9024" ht="11.25" customHeight="1">
      <c r="A9024" s="95" t="s">
        <v>18196</v>
      </c>
      <c r="B9024" s="96" t="s">
        <v>18197</v>
      </c>
      <c r="C9024" s="95" t="s">
        <v>992</v>
      </c>
      <c r="D9024" s="97">
        <f>VLOOKUP(A9024,emop0321!D:E,2,0)</f>
        <v>27.64</v>
      </c>
      <c r="E9024" s="98"/>
      <c r="F9024" s="98"/>
    </row>
    <row r="9025" ht="11.25" customHeight="1">
      <c r="A9025" s="95" t="s">
        <v>18198</v>
      </c>
      <c r="B9025" s="96" t="s">
        <v>18199</v>
      </c>
      <c r="C9025" s="95" t="s">
        <v>992</v>
      </c>
      <c r="D9025" s="97">
        <f>VLOOKUP(A9025,emop0321!D:E,2,0)</f>
        <v>34.45</v>
      </c>
      <c r="E9025" s="98"/>
      <c r="F9025" s="98"/>
    </row>
    <row r="9026" ht="11.25" customHeight="1">
      <c r="A9026" s="95" t="s">
        <v>18200</v>
      </c>
      <c r="B9026" s="96" t="s">
        <v>18201</v>
      </c>
      <c r="C9026" s="95" t="s">
        <v>282</v>
      </c>
      <c r="D9026" s="97">
        <f>VLOOKUP(A9026,emop0321!D:E,2,0)</f>
        <v>971.21</v>
      </c>
      <c r="E9026" s="98"/>
      <c r="F9026" s="98"/>
    </row>
    <row r="9027" ht="11.25" customHeight="1">
      <c r="A9027" s="95" t="s">
        <v>18202</v>
      </c>
      <c r="B9027" s="96" t="s">
        <v>18203</v>
      </c>
      <c r="C9027" s="95" t="s">
        <v>282</v>
      </c>
      <c r="D9027" s="97">
        <f>VLOOKUP(A9027,emop0321!D:E,2,0)</f>
        <v>1294.07</v>
      </c>
      <c r="E9027" s="98"/>
      <c r="F9027" s="98"/>
    </row>
    <row r="9028" ht="11.25" customHeight="1">
      <c r="A9028" s="95" t="s">
        <v>18204</v>
      </c>
      <c r="B9028" s="96" t="s">
        <v>18205</v>
      </c>
      <c r="C9028" s="95" t="s">
        <v>282</v>
      </c>
      <c r="D9028" s="97">
        <f>VLOOKUP(A9028,emop0321!D:E,2,0)</f>
        <v>1163.18</v>
      </c>
      <c r="E9028" s="98"/>
      <c r="F9028" s="98"/>
    </row>
    <row r="9029" ht="11.25" customHeight="1">
      <c r="A9029" s="95" t="s">
        <v>18206</v>
      </c>
      <c r="B9029" s="96" t="s">
        <v>18207</v>
      </c>
      <c r="C9029" s="95" t="s">
        <v>282</v>
      </c>
      <c r="D9029" s="97">
        <f>VLOOKUP(A9029,emop0321!D:E,2,0)</f>
        <v>1384.49</v>
      </c>
      <c r="E9029" s="98"/>
      <c r="F9029" s="98"/>
    </row>
    <row r="9030" ht="11.25" customHeight="1">
      <c r="A9030" s="95" t="s">
        <v>18208</v>
      </c>
      <c r="B9030" s="96" t="s">
        <v>18209</v>
      </c>
      <c r="C9030" s="95" t="s">
        <v>282</v>
      </c>
      <c r="D9030" s="97">
        <f>VLOOKUP(A9030,emop0321!D:E,2,0)</f>
        <v>1419.1</v>
      </c>
      <c r="E9030" s="98"/>
      <c r="F9030" s="98"/>
    </row>
    <row r="9031" ht="11.25" customHeight="1">
      <c r="A9031" s="95" t="s">
        <v>18210</v>
      </c>
      <c r="B9031" s="96" t="s">
        <v>18211</v>
      </c>
      <c r="C9031" s="95" t="s">
        <v>282</v>
      </c>
      <c r="D9031" s="97">
        <f>VLOOKUP(A9031,emop0321!D:E,2,0)</f>
        <v>1687.68</v>
      </c>
      <c r="E9031" s="98"/>
      <c r="F9031" s="98"/>
    </row>
    <row r="9032" ht="11.25" customHeight="1">
      <c r="A9032" s="95" t="s">
        <v>18212</v>
      </c>
      <c r="B9032" s="96" t="s">
        <v>18213</v>
      </c>
      <c r="C9032" s="95" t="s">
        <v>282</v>
      </c>
      <c r="D9032" s="97">
        <f>VLOOKUP(A9032,emop0321!D:E,2,0)</f>
        <v>1639.53</v>
      </c>
      <c r="E9032" s="98"/>
      <c r="F9032" s="98"/>
    </row>
    <row r="9033" ht="11.25" customHeight="1">
      <c r="A9033" s="95" t="s">
        <v>18214</v>
      </c>
      <c r="B9033" s="96" t="s">
        <v>18215</v>
      </c>
      <c r="C9033" s="95" t="s">
        <v>282</v>
      </c>
      <c r="D9033" s="97">
        <f>VLOOKUP(A9033,emop0321!D:E,2,0)</f>
        <v>1950.96</v>
      </c>
      <c r="E9033" s="98"/>
      <c r="F9033" s="98"/>
    </row>
    <row r="9034" ht="11.25" customHeight="1">
      <c r="A9034" s="95" t="s">
        <v>18216</v>
      </c>
      <c r="B9034" s="96" t="s">
        <v>18217</v>
      </c>
      <c r="C9034" s="95" t="s">
        <v>282</v>
      </c>
      <c r="D9034" s="97">
        <f>VLOOKUP(A9034,emop0321!D:E,2,0)</f>
        <v>2147.66</v>
      </c>
      <c r="E9034" s="98"/>
      <c r="F9034" s="98"/>
    </row>
    <row r="9035" ht="11.25" customHeight="1">
      <c r="A9035" s="95" t="s">
        <v>18218</v>
      </c>
      <c r="B9035" s="96" t="s">
        <v>18219</v>
      </c>
      <c r="C9035" s="95" t="s">
        <v>282</v>
      </c>
      <c r="D9035" s="97">
        <f>VLOOKUP(A9035,emop0321!D:E,2,0)</f>
        <v>2559.48</v>
      </c>
      <c r="E9035" s="98"/>
      <c r="F9035" s="98"/>
    </row>
    <row r="9036" ht="11.25" customHeight="1">
      <c r="A9036" s="95" t="s">
        <v>18220</v>
      </c>
      <c r="B9036" s="96" t="s">
        <v>18221</v>
      </c>
      <c r="C9036" s="95" t="s">
        <v>282</v>
      </c>
      <c r="D9036" s="97">
        <f>VLOOKUP(A9036,emop0321!D:E,2,0)</f>
        <v>2413.83</v>
      </c>
      <c r="E9036" s="98"/>
      <c r="F9036" s="98"/>
    </row>
    <row r="9037" ht="11.25" customHeight="1">
      <c r="A9037" s="95" t="s">
        <v>18222</v>
      </c>
      <c r="B9037" s="96" t="s">
        <v>18223</v>
      </c>
      <c r="C9037" s="95" t="s">
        <v>282</v>
      </c>
      <c r="D9037" s="97">
        <f>VLOOKUP(A9037,emop0321!D:E,2,0)</f>
        <v>2876.31</v>
      </c>
      <c r="E9037" s="98"/>
      <c r="F9037" s="98"/>
    </row>
    <row r="9038" ht="11.25" customHeight="1">
      <c r="A9038" s="95" t="s">
        <v>18224</v>
      </c>
      <c r="B9038" s="96" t="s">
        <v>18225</v>
      </c>
      <c r="C9038" s="95" t="s">
        <v>282</v>
      </c>
      <c r="D9038" s="97">
        <f>VLOOKUP(A9038,emop0321!D:E,2,0)</f>
        <v>2665.51</v>
      </c>
      <c r="E9038" s="98"/>
      <c r="F9038" s="98"/>
    </row>
    <row r="9039" ht="11.25" customHeight="1">
      <c r="A9039" s="95" t="s">
        <v>18226</v>
      </c>
      <c r="B9039" s="96" t="s">
        <v>18227</v>
      </c>
      <c r="C9039" s="95" t="s">
        <v>282</v>
      </c>
      <c r="D9039" s="97">
        <f>VLOOKUP(A9039,emop0321!D:E,2,0)</f>
        <v>3177.09</v>
      </c>
      <c r="E9039" s="98"/>
      <c r="F9039" s="98"/>
    </row>
    <row r="9040" ht="11.25" customHeight="1">
      <c r="A9040" s="95" t="s">
        <v>18228</v>
      </c>
      <c r="B9040" s="96" t="s">
        <v>18229</v>
      </c>
      <c r="C9040" s="95" t="s">
        <v>282</v>
      </c>
      <c r="D9040" s="97">
        <f>VLOOKUP(A9040,emop0321!D:E,2,0)</f>
        <v>3109.17</v>
      </c>
      <c r="E9040" s="98"/>
      <c r="F9040" s="98"/>
    </row>
    <row r="9041" ht="11.25" customHeight="1">
      <c r="A9041" s="95" t="s">
        <v>18230</v>
      </c>
      <c r="B9041" s="96" t="s">
        <v>18231</v>
      </c>
      <c r="C9041" s="95" t="s">
        <v>282</v>
      </c>
      <c r="D9041" s="97">
        <f>VLOOKUP(A9041,emop0321!D:E,2,0)</f>
        <v>3706.9</v>
      </c>
      <c r="E9041" s="98"/>
      <c r="F9041" s="98"/>
    </row>
    <row r="9042" ht="11.25" customHeight="1">
      <c r="A9042" s="95" t="s">
        <v>18232</v>
      </c>
      <c r="B9042" s="96" t="s">
        <v>18233</v>
      </c>
      <c r="C9042" s="95" t="s">
        <v>282</v>
      </c>
      <c r="D9042" s="97">
        <f>VLOOKUP(A9042,emop0321!D:E,2,0)</f>
        <v>3427.97</v>
      </c>
      <c r="E9042" s="98"/>
      <c r="F9042" s="98"/>
    </row>
    <row r="9043" ht="11.25" customHeight="1">
      <c r="A9043" s="95" t="s">
        <v>18234</v>
      </c>
      <c r="B9043" s="96" t="s">
        <v>18235</v>
      </c>
      <c r="C9043" s="95" t="s">
        <v>282</v>
      </c>
      <c r="D9043" s="97">
        <f>VLOOKUP(A9043,emop0321!D:E,2,0)</f>
        <v>4088.23</v>
      </c>
      <c r="E9043" s="98"/>
      <c r="F9043" s="98"/>
    </row>
    <row r="9044" ht="11.25" customHeight="1">
      <c r="A9044" s="95" t="s">
        <v>18236</v>
      </c>
      <c r="B9044" s="96" t="s">
        <v>18237</v>
      </c>
      <c r="C9044" s="95" t="s">
        <v>282</v>
      </c>
      <c r="D9044" s="97">
        <f>VLOOKUP(A9044,emop0321!D:E,2,0)</f>
        <v>3966.36</v>
      </c>
      <c r="E9044" s="98"/>
      <c r="F9044" s="98"/>
    </row>
    <row r="9045" ht="11.25" customHeight="1">
      <c r="A9045" s="95" t="s">
        <v>18238</v>
      </c>
      <c r="B9045" s="96" t="s">
        <v>18239</v>
      </c>
      <c r="C9045" s="95" t="s">
        <v>282</v>
      </c>
      <c r="D9045" s="97">
        <f>VLOOKUP(A9045,emop0321!D:E,2,0)</f>
        <v>4731.72</v>
      </c>
      <c r="E9045" s="98"/>
      <c r="F9045" s="98"/>
    </row>
    <row r="9046" ht="11.25" customHeight="1">
      <c r="A9046" s="95" t="s">
        <v>18240</v>
      </c>
      <c r="B9046" s="96" t="s">
        <v>18241</v>
      </c>
      <c r="C9046" s="95" t="s">
        <v>992</v>
      </c>
      <c r="D9046" s="97">
        <f>VLOOKUP(A9046,emop0321!D:E,2,0)</f>
        <v>36.87</v>
      </c>
      <c r="E9046" s="98"/>
      <c r="F9046" s="98"/>
    </row>
    <row r="9047" ht="11.25" customHeight="1">
      <c r="A9047" s="95" t="s">
        <v>18242</v>
      </c>
      <c r="B9047" s="96" t="s">
        <v>18243</v>
      </c>
      <c r="C9047" s="95" t="s">
        <v>992</v>
      </c>
      <c r="D9047" s="97">
        <f>VLOOKUP(A9047,emop0321!D:E,2,0)</f>
        <v>31.3</v>
      </c>
      <c r="E9047" s="98"/>
      <c r="F9047" s="98"/>
    </row>
    <row r="9048" ht="11.25" customHeight="1">
      <c r="A9048" s="95" t="s">
        <v>18244</v>
      </c>
      <c r="B9048" s="96" t="s">
        <v>18245</v>
      </c>
      <c r="C9048" s="95" t="s">
        <v>361</v>
      </c>
      <c r="D9048" s="97">
        <f>VLOOKUP(A9048,emop0321!D:E,2,0)</f>
        <v>23.12</v>
      </c>
      <c r="E9048" s="98"/>
      <c r="F9048" s="98"/>
    </row>
    <row r="9049" ht="11.25" customHeight="1">
      <c r="A9049" s="95" t="s">
        <v>18246</v>
      </c>
      <c r="B9049" s="96" t="s">
        <v>18247</v>
      </c>
      <c r="C9049" s="95" t="s">
        <v>361</v>
      </c>
      <c r="D9049" s="97">
        <f>VLOOKUP(A9049,emop0321!D:E,2,0)</f>
        <v>27.73</v>
      </c>
      <c r="E9049" s="98"/>
      <c r="F9049" s="98"/>
    </row>
    <row r="9050" ht="11.25" customHeight="1">
      <c r="A9050" s="95" t="s">
        <v>18248</v>
      </c>
      <c r="B9050" s="96" t="s">
        <v>18249</v>
      </c>
      <c r="C9050" s="95" t="s">
        <v>361</v>
      </c>
      <c r="D9050" s="97">
        <f>VLOOKUP(A9050,emop0321!D:E,2,0)</f>
        <v>32.82</v>
      </c>
      <c r="E9050" s="98"/>
      <c r="F9050" s="98"/>
    </row>
    <row r="9051" ht="11.25" customHeight="1">
      <c r="A9051" s="95" t="s">
        <v>18250</v>
      </c>
      <c r="B9051" s="96" t="s">
        <v>18251</v>
      </c>
      <c r="C9051" s="95" t="s">
        <v>361</v>
      </c>
      <c r="D9051" s="97">
        <f>VLOOKUP(A9051,emop0321!D:E,2,0)</f>
        <v>39.37</v>
      </c>
      <c r="E9051" s="98"/>
      <c r="F9051" s="98"/>
    </row>
    <row r="9052" ht="11.25" customHeight="1">
      <c r="A9052" s="95" t="s">
        <v>18252</v>
      </c>
      <c r="B9052" s="96" t="s">
        <v>18253</v>
      </c>
      <c r="C9052" s="95" t="s">
        <v>361</v>
      </c>
      <c r="D9052" s="97">
        <f>VLOOKUP(A9052,emop0321!D:E,2,0)</f>
        <v>41.85</v>
      </c>
      <c r="E9052" s="98"/>
      <c r="F9052" s="98"/>
    </row>
    <row r="9053" ht="11.25" customHeight="1">
      <c r="A9053" s="95" t="s">
        <v>18254</v>
      </c>
      <c r="B9053" s="96" t="s">
        <v>18255</v>
      </c>
      <c r="C9053" s="95" t="s">
        <v>361</v>
      </c>
      <c r="D9053" s="97">
        <f>VLOOKUP(A9053,emop0321!D:E,2,0)</f>
        <v>50.21</v>
      </c>
      <c r="E9053" s="98"/>
      <c r="F9053" s="98"/>
    </row>
    <row r="9054" ht="11.25" customHeight="1">
      <c r="A9054" s="95" t="s">
        <v>18256</v>
      </c>
      <c r="B9054" s="96" t="s">
        <v>18257</v>
      </c>
      <c r="C9054" s="95" t="s">
        <v>361</v>
      </c>
      <c r="D9054" s="97">
        <f>VLOOKUP(A9054,emop0321!D:E,2,0)</f>
        <v>60.68</v>
      </c>
      <c r="E9054" s="98"/>
      <c r="F9054" s="98"/>
    </row>
    <row r="9055" ht="11.25" customHeight="1">
      <c r="A9055" s="95" t="s">
        <v>18258</v>
      </c>
      <c r="B9055" s="96" t="s">
        <v>18259</v>
      </c>
      <c r="C9055" s="95" t="s">
        <v>361</v>
      </c>
      <c r="D9055" s="97">
        <f>VLOOKUP(A9055,emop0321!D:E,2,0)</f>
        <v>72.81</v>
      </c>
      <c r="E9055" s="98"/>
      <c r="F9055" s="98"/>
    </row>
    <row r="9056" ht="11.25" customHeight="1">
      <c r="A9056" s="95" t="s">
        <v>18260</v>
      </c>
      <c r="B9056" s="96" t="s">
        <v>18261</v>
      </c>
      <c r="C9056" s="95" t="s">
        <v>361</v>
      </c>
      <c r="D9056" s="97">
        <f>VLOOKUP(A9056,emop0321!D:E,2,0)</f>
        <v>78.85</v>
      </c>
      <c r="E9056" s="98"/>
      <c r="F9056" s="98"/>
    </row>
    <row r="9057" ht="11.25" customHeight="1">
      <c r="A9057" s="95" t="s">
        <v>18262</v>
      </c>
      <c r="B9057" s="96" t="s">
        <v>18263</v>
      </c>
      <c r="C9057" s="95" t="s">
        <v>361</v>
      </c>
      <c r="D9057" s="97">
        <f>VLOOKUP(A9057,emop0321!D:E,2,0)</f>
        <v>94.61</v>
      </c>
      <c r="E9057" s="98"/>
      <c r="F9057" s="98"/>
    </row>
    <row r="9058" ht="11.25" customHeight="1">
      <c r="A9058" s="95" t="s">
        <v>18264</v>
      </c>
      <c r="B9058" s="96" t="s">
        <v>18265</v>
      </c>
      <c r="C9058" s="95" t="s">
        <v>361</v>
      </c>
      <c r="D9058" s="97">
        <f>VLOOKUP(A9058,emop0321!D:E,2,0)</f>
        <v>13.31</v>
      </c>
      <c r="E9058" s="98"/>
      <c r="F9058" s="98"/>
    </row>
    <row r="9059" ht="11.25" customHeight="1">
      <c r="A9059" s="95" t="s">
        <v>18266</v>
      </c>
      <c r="B9059" s="96" t="s">
        <v>18267</v>
      </c>
      <c r="C9059" s="95" t="s">
        <v>361</v>
      </c>
      <c r="D9059" s="97">
        <f>VLOOKUP(A9059,emop0321!D:E,2,0)</f>
        <v>15.75</v>
      </c>
      <c r="E9059" s="98"/>
      <c r="F9059" s="98"/>
    </row>
    <row r="9060" ht="11.25" customHeight="1">
      <c r="A9060" s="95" t="s">
        <v>18268</v>
      </c>
      <c r="B9060" s="96" t="s">
        <v>18269</v>
      </c>
      <c r="C9060" s="95" t="s">
        <v>361</v>
      </c>
      <c r="D9060" s="97">
        <f>VLOOKUP(A9060,emop0321!D:E,2,0)</f>
        <v>16.35</v>
      </c>
      <c r="E9060" s="98"/>
      <c r="F9060" s="98"/>
    </row>
    <row r="9061" ht="11.25" customHeight="1">
      <c r="A9061" s="95" t="s">
        <v>18270</v>
      </c>
      <c r="B9061" s="96" t="s">
        <v>18271</v>
      </c>
      <c r="C9061" s="95" t="s">
        <v>361</v>
      </c>
      <c r="D9061" s="97">
        <f>VLOOKUP(A9061,emop0321!D:E,2,0)</f>
        <v>19.59</v>
      </c>
      <c r="E9061" s="98"/>
      <c r="F9061" s="98"/>
    </row>
    <row r="9062" ht="11.25" customHeight="1">
      <c r="A9062" s="95" t="s">
        <v>18272</v>
      </c>
      <c r="B9062" s="96" t="s">
        <v>18273</v>
      </c>
      <c r="C9062" s="95" t="s">
        <v>361</v>
      </c>
      <c r="D9062" s="97">
        <f>VLOOKUP(A9062,emop0321!D:E,2,0)</f>
        <v>5.77</v>
      </c>
      <c r="E9062" s="98"/>
      <c r="F9062" s="98"/>
    </row>
    <row r="9063" ht="11.25" customHeight="1">
      <c r="A9063" s="95" t="s">
        <v>18274</v>
      </c>
      <c r="B9063" s="96" t="s">
        <v>18275</v>
      </c>
      <c r="C9063" s="95" t="s">
        <v>361</v>
      </c>
      <c r="D9063" s="97">
        <f>VLOOKUP(A9063,emop0321!D:E,2,0)</f>
        <v>6.9</v>
      </c>
      <c r="E9063" s="98"/>
      <c r="F9063" s="98"/>
    </row>
    <row r="9064" ht="11.25" customHeight="1">
      <c r="A9064" s="95" t="s">
        <v>18276</v>
      </c>
      <c r="B9064" s="96" t="s">
        <v>18277</v>
      </c>
      <c r="C9064" s="95" t="s">
        <v>992</v>
      </c>
      <c r="D9064" s="97">
        <f>VLOOKUP(A9064,emop0321!D:E,2,0)</f>
        <v>73.27</v>
      </c>
      <c r="E9064" s="98"/>
      <c r="F9064" s="98"/>
    </row>
    <row r="9065" ht="11.25" customHeight="1">
      <c r="A9065" s="95" t="s">
        <v>18278</v>
      </c>
      <c r="B9065" s="96" t="s">
        <v>18279</v>
      </c>
      <c r="C9065" s="95" t="s">
        <v>992</v>
      </c>
      <c r="D9065" s="97">
        <f>VLOOKUP(A9065,emop0321!D:E,2,0)</f>
        <v>116.99</v>
      </c>
      <c r="E9065" s="98"/>
      <c r="F9065" s="98"/>
    </row>
    <row r="9066" ht="11.25" customHeight="1">
      <c r="A9066" s="95" t="s">
        <v>261</v>
      </c>
      <c r="B9066" s="96" t="s">
        <v>18280</v>
      </c>
      <c r="C9066" s="95" t="s">
        <v>992</v>
      </c>
      <c r="D9066" s="97">
        <f>VLOOKUP(A9066,emop0321!D:E,2,0)</f>
        <v>57.27</v>
      </c>
      <c r="E9066" s="98"/>
      <c r="F9066" s="98"/>
    </row>
    <row r="9067" ht="11.25" customHeight="1">
      <c r="A9067" s="95" t="s">
        <v>18281</v>
      </c>
      <c r="B9067" s="96" t="s">
        <v>18282</v>
      </c>
      <c r="C9067" s="95" t="s">
        <v>361</v>
      </c>
      <c r="D9067" s="97">
        <f>VLOOKUP(A9067,emop0321!D:E,2,0)</f>
        <v>23.92</v>
      </c>
      <c r="E9067" s="98"/>
      <c r="F9067" s="98"/>
    </row>
    <row r="9068" ht="11.25" customHeight="1">
      <c r="A9068" s="95" t="s">
        <v>18283</v>
      </c>
      <c r="B9068" s="96" t="s">
        <v>18284</v>
      </c>
      <c r="C9068" s="95" t="s">
        <v>361</v>
      </c>
      <c r="D9068" s="97">
        <f>VLOOKUP(A9068,emop0321!D:E,2,0)</f>
        <v>44.88</v>
      </c>
      <c r="E9068" s="98"/>
      <c r="F9068" s="98"/>
    </row>
    <row r="9069" ht="11.25" customHeight="1">
      <c r="A9069" s="95" t="s">
        <v>18285</v>
      </c>
      <c r="B9069" s="96" t="s">
        <v>18286</v>
      </c>
      <c r="C9069" s="95" t="s">
        <v>361</v>
      </c>
      <c r="D9069" s="97">
        <f>VLOOKUP(A9069,emop0321!D:E,2,0)</f>
        <v>36.79</v>
      </c>
      <c r="E9069" s="98"/>
      <c r="F9069" s="98"/>
    </row>
    <row r="9070" ht="11.25" customHeight="1">
      <c r="A9070" s="95" t="s">
        <v>18287</v>
      </c>
      <c r="B9070" s="96" t="s">
        <v>18288</v>
      </c>
      <c r="C9070" s="95" t="s">
        <v>992</v>
      </c>
      <c r="D9070" s="97">
        <f>VLOOKUP(A9070,emop0321!D:E,2,0)</f>
        <v>17.04</v>
      </c>
      <c r="E9070" s="98"/>
      <c r="F9070" s="98"/>
    </row>
    <row r="9071" ht="11.25" customHeight="1">
      <c r="A9071" s="95" t="s">
        <v>18289</v>
      </c>
      <c r="B9071" s="96" t="s">
        <v>18290</v>
      </c>
      <c r="C9071" s="95" t="s">
        <v>992</v>
      </c>
      <c r="D9071" s="97">
        <f>VLOOKUP(A9071,emop0321!D:E,2,0)</f>
        <v>41.85</v>
      </c>
      <c r="E9071" s="98"/>
      <c r="F9071" s="98"/>
    </row>
    <row r="9072" ht="11.25" customHeight="1">
      <c r="A9072" s="95" t="s">
        <v>18291</v>
      </c>
      <c r="B9072" s="96" t="s">
        <v>18292</v>
      </c>
      <c r="C9072" s="95" t="s">
        <v>361</v>
      </c>
      <c r="D9072" s="97">
        <f>VLOOKUP(A9072,emop0321!D:E,2,0)</f>
        <v>81.69</v>
      </c>
      <c r="E9072" s="98"/>
      <c r="F9072" s="98"/>
    </row>
    <row r="9073" ht="11.25" customHeight="1">
      <c r="A9073" s="95" t="s">
        <v>18293</v>
      </c>
      <c r="B9073" s="96" t="s">
        <v>18294</v>
      </c>
      <c r="C9073" s="95" t="s">
        <v>992</v>
      </c>
      <c r="D9073" s="97">
        <f>VLOOKUP(A9073,emop0321!D:E,2,0)</f>
        <v>34.43</v>
      </c>
      <c r="E9073" s="98"/>
      <c r="F9073" s="98"/>
    </row>
    <row r="9074" ht="11.25" customHeight="1">
      <c r="A9074" s="95" t="s">
        <v>18295</v>
      </c>
      <c r="B9074" s="96" t="s">
        <v>18296</v>
      </c>
      <c r="C9074" s="95" t="s">
        <v>992</v>
      </c>
      <c r="D9074" s="97">
        <f>VLOOKUP(A9074,emop0321!D:E,2,0)</f>
        <v>47.44</v>
      </c>
      <c r="E9074" s="98"/>
      <c r="F9074" s="98"/>
    </row>
    <row r="9075" ht="11.25" customHeight="1">
      <c r="A9075" s="95" t="s">
        <v>18297</v>
      </c>
      <c r="B9075" s="96" t="s">
        <v>18298</v>
      </c>
      <c r="C9075" s="95" t="s">
        <v>992</v>
      </c>
      <c r="D9075" s="97">
        <f>VLOOKUP(A9075,emop0321!D:E,2,0)</f>
        <v>115.49</v>
      </c>
      <c r="E9075" s="98"/>
      <c r="F9075" s="98"/>
    </row>
    <row r="9076" ht="11.25" customHeight="1">
      <c r="A9076" s="95" t="s">
        <v>18299</v>
      </c>
      <c r="B9076" s="96" t="s">
        <v>18300</v>
      </c>
      <c r="C9076" s="95" t="s">
        <v>992</v>
      </c>
      <c r="D9076" s="97">
        <f>VLOOKUP(A9076,emop0321!D:E,2,0)</f>
        <v>98.05</v>
      </c>
      <c r="E9076" s="98"/>
      <c r="F9076" s="98"/>
    </row>
    <row r="9077" ht="11.25" customHeight="1">
      <c r="A9077" s="95" t="s">
        <v>18301</v>
      </c>
      <c r="B9077" s="96" t="s">
        <v>18302</v>
      </c>
      <c r="C9077" s="95" t="s">
        <v>361</v>
      </c>
      <c r="D9077" s="97">
        <f>VLOOKUP(A9077,emop0321!D:E,2,0)</f>
        <v>66.37</v>
      </c>
      <c r="E9077" s="98"/>
      <c r="F9077" s="98"/>
    </row>
    <row r="9078" ht="11.25" customHeight="1">
      <c r="A9078" s="95" t="s">
        <v>18303</v>
      </c>
      <c r="B9078" s="96" t="s">
        <v>18304</v>
      </c>
      <c r="C9078" s="95" t="s">
        <v>361</v>
      </c>
      <c r="D9078" s="97">
        <f>VLOOKUP(A9078,emop0321!D:E,2,0)</f>
        <v>47.81</v>
      </c>
      <c r="E9078" s="98"/>
      <c r="F9078" s="98"/>
    </row>
    <row r="9079" ht="11.25" customHeight="1">
      <c r="A9079" s="95" t="s">
        <v>18305</v>
      </c>
      <c r="B9079" s="96" t="s">
        <v>18306</v>
      </c>
      <c r="C9079" s="95" t="s">
        <v>361</v>
      </c>
      <c r="D9079" s="97">
        <f>VLOOKUP(A9079,emop0321!D:E,2,0)</f>
        <v>41.29</v>
      </c>
      <c r="E9079" s="98"/>
      <c r="F9079" s="98"/>
    </row>
    <row r="9080" ht="11.25" customHeight="1">
      <c r="A9080" s="95" t="s">
        <v>18307</v>
      </c>
      <c r="B9080" s="96" t="s">
        <v>18308</v>
      </c>
      <c r="C9080" s="95" t="s">
        <v>361</v>
      </c>
      <c r="D9080" s="97">
        <f>VLOOKUP(A9080,emop0321!D:E,2,0)</f>
        <v>32.31</v>
      </c>
      <c r="E9080" s="98"/>
      <c r="F9080" s="98"/>
    </row>
    <row r="9081" ht="11.25" customHeight="1">
      <c r="A9081" s="95" t="s">
        <v>18309</v>
      </c>
      <c r="B9081" s="96" t="s">
        <v>18310</v>
      </c>
      <c r="C9081" s="95" t="s">
        <v>361</v>
      </c>
      <c r="D9081" s="97">
        <f>VLOOKUP(A9081,emop0321!D:E,2,0)</f>
        <v>23.4</v>
      </c>
      <c r="E9081" s="98"/>
      <c r="F9081" s="98"/>
    </row>
    <row r="9082" ht="11.25" customHeight="1">
      <c r="A9082" s="95" t="s">
        <v>18311</v>
      </c>
      <c r="B9082" s="96" t="s">
        <v>18312</v>
      </c>
      <c r="C9082" s="95" t="s">
        <v>361</v>
      </c>
      <c r="D9082" s="97">
        <f>VLOOKUP(A9082,emop0321!D:E,2,0)</f>
        <v>82.22</v>
      </c>
      <c r="E9082" s="98"/>
      <c r="F9082" s="98"/>
    </row>
    <row r="9083" ht="11.25" customHeight="1">
      <c r="A9083" s="95" t="s">
        <v>18313</v>
      </c>
      <c r="B9083" s="96" t="s">
        <v>18314</v>
      </c>
      <c r="C9083" s="95" t="s">
        <v>361</v>
      </c>
      <c r="D9083" s="97">
        <f>VLOOKUP(A9083,emop0321!D:E,2,0)</f>
        <v>31.66</v>
      </c>
      <c r="E9083" s="98"/>
      <c r="F9083" s="98"/>
    </row>
    <row r="9084" ht="11.25" customHeight="1">
      <c r="A9084" s="95" t="s">
        <v>18315</v>
      </c>
      <c r="B9084" s="96" t="s">
        <v>18316</v>
      </c>
      <c r="C9084" s="95" t="s">
        <v>992</v>
      </c>
      <c r="D9084" s="97">
        <f>VLOOKUP(A9084,emop0321!D:E,2,0)</f>
        <v>52.71</v>
      </c>
      <c r="E9084" s="98"/>
      <c r="F9084" s="98"/>
    </row>
    <row r="9085" ht="11.25" customHeight="1">
      <c r="A9085" s="95" t="s">
        <v>18317</v>
      </c>
      <c r="B9085" s="96" t="s">
        <v>18318</v>
      </c>
      <c r="C9085" s="95" t="s">
        <v>992</v>
      </c>
      <c r="D9085" s="97">
        <f>VLOOKUP(A9085,emop0321!D:E,2,0)</f>
        <v>55.14</v>
      </c>
      <c r="E9085" s="98"/>
      <c r="F9085" s="98"/>
    </row>
    <row r="9086" ht="11.25" customHeight="1">
      <c r="A9086" s="95" t="s">
        <v>18319</v>
      </c>
      <c r="B9086" s="96" t="s">
        <v>18320</v>
      </c>
      <c r="C9086" s="95" t="s">
        <v>361</v>
      </c>
      <c r="D9086" s="97">
        <f>VLOOKUP(A9086,emop0321!D:E,2,0)</f>
        <v>58.53</v>
      </c>
      <c r="E9086" s="98"/>
      <c r="F9086" s="98"/>
    </row>
    <row r="9087" ht="11.25" customHeight="1">
      <c r="A9087" s="95" t="s">
        <v>18321</v>
      </c>
      <c r="B9087" s="96" t="s">
        <v>18322</v>
      </c>
      <c r="C9087" s="95" t="s">
        <v>992</v>
      </c>
      <c r="D9087" s="97">
        <f>VLOOKUP(A9087,emop0321!D:E,2,0)</f>
        <v>52.71</v>
      </c>
      <c r="E9087" s="98"/>
      <c r="F9087" s="98"/>
    </row>
    <row r="9088" ht="11.25" customHeight="1">
      <c r="A9088" s="95" t="s">
        <v>18323</v>
      </c>
      <c r="B9088" s="96" t="s">
        <v>18324</v>
      </c>
      <c r="C9088" s="95" t="s">
        <v>992</v>
      </c>
      <c r="D9088" s="97">
        <f>VLOOKUP(A9088,emop0321!D:E,2,0)</f>
        <v>54.28</v>
      </c>
      <c r="E9088" s="98"/>
      <c r="F9088" s="98"/>
    </row>
    <row r="9089" ht="11.25" customHeight="1">
      <c r="A9089" s="95" t="s">
        <v>18325</v>
      </c>
      <c r="B9089" s="96" t="s">
        <v>18326</v>
      </c>
      <c r="C9089" s="95" t="s">
        <v>361</v>
      </c>
      <c r="D9089" s="97">
        <f>VLOOKUP(A9089,emop0321!D:E,2,0)</f>
        <v>58.53</v>
      </c>
      <c r="E9089" s="98"/>
      <c r="F9089" s="98"/>
    </row>
    <row r="9090" ht="11.25" customHeight="1">
      <c r="A9090" s="95" t="s">
        <v>18327</v>
      </c>
      <c r="B9090" s="96" t="s">
        <v>18328</v>
      </c>
      <c r="C9090" s="95" t="s">
        <v>361</v>
      </c>
      <c r="D9090" s="97">
        <f>VLOOKUP(A9090,emop0321!D:E,2,0)</f>
        <v>52.92</v>
      </c>
      <c r="E9090" s="98"/>
      <c r="F9090" s="98"/>
    </row>
    <row r="9091" ht="11.25" customHeight="1">
      <c r="A9091" s="95" t="s">
        <v>18329</v>
      </c>
      <c r="B9091" s="96" t="s">
        <v>18330</v>
      </c>
      <c r="C9091" s="95" t="s">
        <v>361</v>
      </c>
      <c r="D9091" s="97">
        <f>VLOOKUP(A9091,emop0321!D:E,2,0)</f>
        <v>92.52</v>
      </c>
      <c r="E9091" s="98"/>
      <c r="F9091" s="98"/>
    </row>
    <row r="9092" ht="11.25" customHeight="1">
      <c r="A9092" s="95" t="s">
        <v>18331</v>
      </c>
      <c r="B9092" s="96" t="s">
        <v>18332</v>
      </c>
      <c r="C9092" s="95" t="s">
        <v>361</v>
      </c>
      <c r="D9092" s="97">
        <f>VLOOKUP(A9092,emop0321!D:E,2,0)</f>
        <v>141.17</v>
      </c>
      <c r="E9092" s="98"/>
      <c r="F9092" s="98"/>
    </row>
    <row r="9093" ht="11.25" customHeight="1">
      <c r="A9093" s="95" t="s">
        <v>18333</v>
      </c>
      <c r="B9093" s="96" t="s">
        <v>18334</v>
      </c>
      <c r="C9093" s="95" t="s">
        <v>361</v>
      </c>
      <c r="D9093" s="97">
        <f>VLOOKUP(A9093,emop0321!D:E,2,0)</f>
        <v>67.26</v>
      </c>
      <c r="E9093" s="98"/>
      <c r="F9093" s="98"/>
    </row>
    <row r="9094" ht="11.25" customHeight="1">
      <c r="A9094" s="95" t="s">
        <v>18335</v>
      </c>
      <c r="B9094" s="96" t="s">
        <v>18336</v>
      </c>
      <c r="C9094" s="95" t="s">
        <v>361</v>
      </c>
      <c r="D9094" s="97">
        <f>VLOOKUP(A9094,emop0321!D:E,2,0)</f>
        <v>95.5</v>
      </c>
      <c r="E9094" s="98"/>
      <c r="F9094" s="98"/>
    </row>
    <row r="9095" ht="11.25" customHeight="1">
      <c r="A9095" s="95" t="s">
        <v>18337</v>
      </c>
      <c r="B9095" s="96" t="s">
        <v>18338</v>
      </c>
      <c r="C9095" s="95" t="s">
        <v>361</v>
      </c>
      <c r="D9095" s="97">
        <f>VLOOKUP(A9095,emop0321!D:E,2,0)</f>
        <v>64.09</v>
      </c>
      <c r="E9095" s="98"/>
      <c r="F9095" s="98"/>
    </row>
    <row r="9096" ht="11.25" customHeight="1">
      <c r="A9096" s="95" t="s">
        <v>18339</v>
      </c>
      <c r="B9096" s="96" t="s">
        <v>18340</v>
      </c>
      <c r="C9096" s="95" t="s">
        <v>992</v>
      </c>
      <c r="D9096" s="97">
        <f>VLOOKUP(A9096,emop0321!D:E,2,0)</f>
        <v>52.08</v>
      </c>
      <c r="E9096" s="98"/>
      <c r="F9096" s="98"/>
    </row>
    <row r="9097" ht="11.25" customHeight="1">
      <c r="A9097" s="95" t="s">
        <v>18341</v>
      </c>
      <c r="B9097" s="96" t="s">
        <v>18342</v>
      </c>
      <c r="C9097" s="95" t="s">
        <v>992</v>
      </c>
      <c r="D9097" s="97">
        <f>VLOOKUP(A9097,emop0321!D:E,2,0)</f>
        <v>54.43</v>
      </c>
      <c r="E9097" s="98"/>
      <c r="F9097" s="98"/>
    </row>
    <row r="9098" ht="11.25" customHeight="1">
      <c r="A9098" s="95" t="s">
        <v>18343</v>
      </c>
      <c r="B9098" s="96" t="s">
        <v>18344</v>
      </c>
      <c r="C9098" s="95" t="s">
        <v>361</v>
      </c>
      <c r="D9098" s="97">
        <f>VLOOKUP(A9098,emop0321!D:E,2,0)</f>
        <v>103.42</v>
      </c>
      <c r="E9098" s="98"/>
      <c r="F9098" s="98"/>
    </row>
    <row r="9099" ht="11.25" customHeight="1">
      <c r="A9099" s="95" t="s">
        <v>18345</v>
      </c>
      <c r="B9099" s="96" t="s">
        <v>18346</v>
      </c>
      <c r="C9099" s="95" t="s">
        <v>361</v>
      </c>
      <c r="D9099" s="97">
        <f>VLOOKUP(A9099,emop0321!D:E,2,0)</f>
        <v>94.72</v>
      </c>
      <c r="E9099" s="98"/>
      <c r="F9099" s="98"/>
    </row>
    <row r="9100" ht="11.25" customHeight="1">
      <c r="A9100" s="95" t="s">
        <v>18347</v>
      </c>
      <c r="B9100" s="96" t="s">
        <v>18348</v>
      </c>
      <c r="C9100" s="95" t="s">
        <v>361</v>
      </c>
      <c r="D9100" s="97">
        <f>VLOOKUP(A9100,emop0321!D:E,2,0)</f>
        <v>68.25</v>
      </c>
      <c r="E9100" s="98"/>
      <c r="F9100" s="98"/>
    </row>
    <row r="9101" ht="11.25" customHeight="1">
      <c r="A9101" s="95" t="s">
        <v>18349</v>
      </c>
      <c r="B9101" s="96" t="s">
        <v>18350</v>
      </c>
      <c r="C9101" s="95" t="s">
        <v>361</v>
      </c>
      <c r="D9101" s="97">
        <f>VLOOKUP(A9101,emop0321!D:E,2,0)</f>
        <v>73.22</v>
      </c>
      <c r="E9101" s="98"/>
      <c r="F9101" s="98"/>
    </row>
    <row r="9102" ht="11.25" customHeight="1">
      <c r="A9102" s="95" t="s">
        <v>18351</v>
      </c>
      <c r="B9102" s="96" t="s">
        <v>18352</v>
      </c>
      <c r="C9102" s="95" t="s">
        <v>361</v>
      </c>
      <c r="D9102" s="97">
        <f>VLOOKUP(A9102,emop0321!D:E,2,0)</f>
        <v>91.81</v>
      </c>
      <c r="E9102" s="98"/>
      <c r="F9102" s="98"/>
    </row>
    <row r="9103" ht="11.25" customHeight="1">
      <c r="A9103" s="95" t="s">
        <v>18353</v>
      </c>
      <c r="B9103" s="96" t="s">
        <v>18354</v>
      </c>
      <c r="C9103" s="95" t="s">
        <v>361</v>
      </c>
      <c r="D9103" s="97">
        <f>VLOOKUP(A9103,emop0321!D:E,2,0)</f>
        <v>91.81</v>
      </c>
      <c r="E9103" s="98"/>
      <c r="F9103" s="98"/>
    </row>
    <row r="9104" ht="11.25" customHeight="1">
      <c r="A9104" s="95" t="s">
        <v>18355</v>
      </c>
      <c r="B9104" s="96" t="s">
        <v>18356</v>
      </c>
      <c r="C9104" s="95" t="s">
        <v>992</v>
      </c>
      <c r="D9104" s="97">
        <f>VLOOKUP(A9104,emop0321!D:E,2,0)</f>
        <v>108.77</v>
      </c>
      <c r="E9104" s="98"/>
      <c r="F9104" s="98"/>
    </row>
    <row r="9105" ht="11.25" customHeight="1">
      <c r="A9105" s="95" t="s">
        <v>18357</v>
      </c>
      <c r="B9105" s="96" t="s">
        <v>18358</v>
      </c>
      <c r="C9105" s="95" t="s">
        <v>992</v>
      </c>
      <c r="D9105" s="97">
        <f>VLOOKUP(A9105,emop0321!D:E,2,0)</f>
        <v>138.62</v>
      </c>
      <c r="E9105" s="98"/>
      <c r="F9105" s="98"/>
    </row>
    <row r="9106" ht="11.25" customHeight="1">
      <c r="A9106" s="95" t="s">
        <v>18359</v>
      </c>
      <c r="B9106" s="96" t="s">
        <v>18360</v>
      </c>
      <c r="C9106" s="95" t="s">
        <v>992</v>
      </c>
      <c r="D9106" s="97">
        <f>VLOOKUP(A9106,emop0321!D:E,2,0)</f>
        <v>69.08</v>
      </c>
      <c r="E9106" s="98"/>
      <c r="F9106" s="98"/>
    </row>
    <row r="9107" ht="11.25" customHeight="1">
      <c r="A9107" s="95" t="s">
        <v>18361</v>
      </c>
      <c r="B9107" s="96" t="s">
        <v>18362</v>
      </c>
      <c r="C9107" s="95" t="s">
        <v>992</v>
      </c>
      <c r="D9107" s="97">
        <f>VLOOKUP(A9107,emop0321!D:E,2,0)</f>
        <v>217.69</v>
      </c>
      <c r="E9107" s="98"/>
      <c r="F9107" s="98"/>
    </row>
    <row r="9108" ht="11.25" customHeight="1">
      <c r="A9108" s="95" t="s">
        <v>18363</v>
      </c>
      <c r="B9108" s="96" t="s">
        <v>18364</v>
      </c>
      <c r="C9108" s="95" t="s">
        <v>992</v>
      </c>
      <c r="D9108" s="97">
        <f>VLOOKUP(A9108,emop0321!D:E,2,0)</f>
        <v>282.65</v>
      </c>
      <c r="E9108" s="98"/>
      <c r="F9108" s="98"/>
    </row>
    <row r="9109" ht="11.25" customHeight="1">
      <c r="A9109" s="95" t="s">
        <v>18365</v>
      </c>
      <c r="B9109" s="96" t="s">
        <v>18366</v>
      </c>
      <c r="C9109" s="95" t="s">
        <v>992</v>
      </c>
      <c r="D9109" s="97">
        <f>VLOOKUP(A9109,emop0321!D:E,2,0)</f>
        <v>229.97</v>
      </c>
      <c r="E9109" s="98"/>
      <c r="F9109" s="98"/>
    </row>
    <row r="9110" ht="11.25" customHeight="1">
      <c r="A9110" s="95" t="s">
        <v>18367</v>
      </c>
      <c r="B9110" s="96" t="s">
        <v>18368</v>
      </c>
      <c r="C9110" s="95" t="s">
        <v>992</v>
      </c>
      <c r="D9110" s="97">
        <f>VLOOKUP(A9110,emop0321!D:E,2,0)</f>
        <v>317.76</v>
      </c>
      <c r="E9110" s="98"/>
      <c r="F9110" s="98"/>
    </row>
    <row r="9111" ht="11.25" customHeight="1">
      <c r="A9111" s="95" t="s">
        <v>18369</v>
      </c>
      <c r="B9111" s="96" t="s">
        <v>18370</v>
      </c>
      <c r="C9111" s="95" t="s">
        <v>992</v>
      </c>
      <c r="D9111" s="97">
        <f>VLOOKUP(A9111,emop0321!D:E,2,0)</f>
        <v>342.19</v>
      </c>
      <c r="E9111" s="98"/>
      <c r="F9111" s="98"/>
    </row>
    <row r="9112" ht="11.25" customHeight="1">
      <c r="A9112" s="95" t="s">
        <v>18371</v>
      </c>
      <c r="B9112" s="96" t="s">
        <v>18372</v>
      </c>
      <c r="C9112" s="95" t="s">
        <v>992</v>
      </c>
      <c r="D9112" s="97">
        <f>VLOOKUP(A9112,emop0321!D:E,2,0)</f>
        <v>470.71</v>
      </c>
      <c r="E9112" s="98"/>
      <c r="F9112" s="98"/>
    </row>
    <row r="9113" ht="11.25" customHeight="1">
      <c r="A9113" s="95" t="s">
        <v>18373</v>
      </c>
      <c r="B9113" s="96" t="s">
        <v>18374</v>
      </c>
      <c r="C9113" s="95" t="s">
        <v>992</v>
      </c>
      <c r="D9113" s="97">
        <f>VLOOKUP(A9113,emop0321!D:E,2,0)</f>
        <v>452.77</v>
      </c>
      <c r="E9113" s="98"/>
      <c r="F9113" s="98"/>
    </row>
    <row r="9114" ht="11.25" customHeight="1">
      <c r="A9114" s="95" t="s">
        <v>18375</v>
      </c>
      <c r="B9114" s="96" t="s">
        <v>18376</v>
      </c>
      <c r="C9114" s="95" t="s">
        <v>992</v>
      </c>
      <c r="D9114" s="97">
        <f>VLOOKUP(A9114,emop0321!D:E,2,0)</f>
        <v>624.13</v>
      </c>
      <c r="E9114" s="98"/>
      <c r="F9114" s="98"/>
    </row>
    <row r="9115" ht="11.25" customHeight="1">
      <c r="A9115" s="95" t="s">
        <v>18377</v>
      </c>
      <c r="B9115" s="96" t="s">
        <v>18378</v>
      </c>
      <c r="C9115" s="95" t="s">
        <v>992</v>
      </c>
      <c r="D9115" s="97">
        <f>VLOOKUP(A9115,emop0321!D:E,2,0)</f>
        <v>43.57</v>
      </c>
      <c r="E9115" s="98"/>
      <c r="F9115" s="98"/>
    </row>
    <row r="9116" ht="11.25" customHeight="1">
      <c r="A9116" s="95" t="s">
        <v>18379</v>
      </c>
      <c r="B9116" s="96" t="s">
        <v>18380</v>
      </c>
      <c r="C9116" s="95" t="s">
        <v>361</v>
      </c>
      <c r="D9116" s="97">
        <f>VLOOKUP(A9116,emop0321!D:E,2,0)</f>
        <v>53.61</v>
      </c>
      <c r="E9116" s="98"/>
      <c r="F9116" s="98"/>
    </row>
    <row r="9117" ht="11.25" customHeight="1">
      <c r="A9117" s="95" t="s">
        <v>18381</v>
      </c>
      <c r="B9117" s="96" t="s">
        <v>18382</v>
      </c>
      <c r="C9117" s="95" t="s">
        <v>361</v>
      </c>
      <c r="D9117" s="97">
        <f>VLOOKUP(A9117,emop0321!D:E,2,0)</f>
        <v>61.19</v>
      </c>
      <c r="E9117" s="98"/>
      <c r="F9117" s="98"/>
    </row>
    <row r="9118" ht="11.25" customHeight="1">
      <c r="A9118" s="95" t="s">
        <v>18383</v>
      </c>
      <c r="B9118" s="96" t="s">
        <v>18384</v>
      </c>
      <c r="C9118" s="95" t="s">
        <v>361</v>
      </c>
      <c r="D9118" s="97">
        <f>VLOOKUP(A9118,emop0321!D:E,2,0)</f>
        <v>83.67</v>
      </c>
      <c r="E9118" s="98"/>
      <c r="F9118" s="98"/>
    </row>
    <row r="9119" ht="11.25" customHeight="1">
      <c r="A9119" s="95" t="s">
        <v>18385</v>
      </c>
      <c r="B9119" s="96" t="s">
        <v>18386</v>
      </c>
      <c r="C9119" s="95" t="s">
        <v>361</v>
      </c>
      <c r="D9119" s="97">
        <f>VLOOKUP(A9119,emop0321!D:E,2,0)</f>
        <v>104.75</v>
      </c>
      <c r="E9119" s="98"/>
      <c r="F9119" s="98"/>
    </row>
    <row r="9120" ht="11.25" customHeight="1">
      <c r="A9120" s="95" t="s">
        <v>18387</v>
      </c>
      <c r="B9120" s="96" t="s">
        <v>18388</v>
      </c>
      <c r="C9120" s="95" t="s">
        <v>361</v>
      </c>
      <c r="D9120" s="97">
        <f>VLOOKUP(A9120,emop0321!D:E,2,0)</f>
        <v>51.43</v>
      </c>
      <c r="E9120" s="98"/>
      <c r="F9120" s="98"/>
    </row>
    <row r="9121" ht="11.25" customHeight="1">
      <c r="A9121" s="95" t="s">
        <v>18389</v>
      </c>
      <c r="B9121" s="96" t="s">
        <v>18390</v>
      </c>
      <c r="C9121" s="95" t="s">
        <v>992</v>
      </c>
      <c r="D9121" s="97">
        <f>VLOOKUP(A9121,emop0321!D:E,2,0)</f>
        <v>77.78</v>
      </c>
      <c r="E9121" s="98"/>
      <c r="F9121" s="98"/>
    </row>
    <row r="9122" ht="11.25" customHeight="1">
      <c r="A9122" s="95" t="s">
        <v>18391</v>
      </c>
      <c r="B9122" s="96" t="s">
        <v>18392</v>
      </c>
      <c r="C9122" s="95" t="s">
        <v>361</v>
      </c>
      <c r="D9122" s="97">
        <f>VLOOKUP(A9122,emop0321!D:E,2,0)</f>
        <v>54.39</v>
      </c>
      <c r="E9122" s="98"/>
      <c r="F9122" s="98"/>
    </row>
    <row r="9123" ht="11.25" customHeight="1">
      <c r="A9123" s="95" t="s">
        <v>18393</v>
      </c>
      <c r="B9123" s="96" t="s">
        <v>18394</v>
      </c>
      <c r="C9123" s="95" t="s">
        <v>361</v>
      </c>
      <c r="D9123" s="97">
        <f>VLOOKUP(A9123,emop0321!D:E,2,0)</f>
        <v>165.9</v>
      </c>
      <c r="E9123" s="98"/>
      <c r="F9123" s="98"/>
    </row>
    <row r="9124" ht="11.25" customHeight="1">
      <c r="A9124" s="95" t="s">
        <v>18395</v>
      </c>
      <c r="B9124" s="96" t="s">
        <v>18396</v>
      </c>
      <c r="C9124" s="95" t="s">
        <v>361</v>
      </c>
      <c r="D9124" s="97">
        <f>VLOOKUP(A9124,emop0321!D:E,2,0)</f>
        <v>247.29</v>
      </c>
      <c r="E9124" s="98"/>
      <c r="F9124" s="98"/>
    </row>
    <row r="9125" ht="11.25" customHeight="1">
      <c r="A9125" s="95" t="s">
        <v>18397</v>
      </c>
      <c r="B9125" s="96" t="s">
        <v>18398</v>
      </c>
      <c r="C9125" s="95" t="s">
        <v>361</v>
      </c>
      <c r="D9125" s="97">
        <f>VLOOKUP(A9125,emop0321!D:E,2,0)</f>
        <v>450.21</v>
      </c>
      <c r="E9125" s="98"/>
      <c r="F9125" s="98"/>
    </row>
    <row r="9126" ht="11.25" customHeight="1">
      <c r="A9126" s="95" t="s">
        <v>18399</v>
      </c>
      <c r="B9126" s="96" t="s">
        <v>18400</v>
      </c>
      <c r="C9126" s="95" t="s">
        <v>992</v>
      </c>
      <c r="D9126" s="97">
        <f>VLOOKUP(A9126,emop0321!D:E,2,0)</f>
        <v>424.31</v>
      </c>
      <c r="E9126" s="98"/>
      <c r="F9126" s="98"/>
    </row>
    <row r="9127" ht="11.25" customHeight="1">
      <c r="A9127" s="95" t="s">
        <v>18401</v>
      </c>
      <c r="B9127" s="96" t="s">
        <v>18402</v>
      </c>
      <c r="C9127" s="95" t="s">
        <v>992</v>
      </c>
      <c r="D9127" s="97">
        <f>VLOOKUP(A9127,emop0321!D:E,2,0)</f>
        <v>531.51</v>
      </c>
      <c r="E9127" s="98"/>
      <c r="F9127" s="98"/>
    </row>
    <row r="9128" ht="11.25" customHeight="1">
      <c r="A9128" s="95" t="s">
        <v>18403</v>
      </c>
      <c r="B9128" s="96" t="s">
        <v>18404</v>
      </c>
      <c r="C9128" s="95" t="s">
        <v>992</v>
      </c>
      <c r="D9128" s="97">
        <f>VLOOKUP(A9128,emop0321!D:E,2,0)</f>
        <v>358.74</v>
      </c>
      <c r="E9128" s="98"/>
      <c r="F9128" s="98"/>
    </row>
    <row r="9129" ht="11.25" customHeight="1">
      <c r="A9129" s="95" t="s">
        <v>18405</v>
      </c>
      <c r="B9129" s="96" t="s">
        <v>18406</v>
      </c>
      <c r="C9129" s="95" t="s">
        <v>992</v>
      </c>
      <c r="D9129" s="97">
        <f>VLOOKUP(A9129,emop0321!D:E,2,0)</f>
        <v>325.46</v>
      </c>
      <c r="E9129" s="98"/>
      <c r="F9129" s="98"/>
    </row>
    <row r="9130" ht="11.25" customHeight="1">
      <c r="A9130" s="95" t="s">
        <v>18407</v>
      </c>
      <c r="B9130" s="96" t="s">
        <v>18408</v>
      </c>
      <c r="C9130" s="95" t="s">
        <v>282</v>
      </c>
      <c r="D9130" s="97">
        <f>VLOOKUP(A9130,emop0321!D:E,2,0)</f>
        <v>12710.15</v>
      </c>
      <c r="E9130" s="98"/>
      <c r="F9130" s="98"/>
    </row>
    <row r="9131" ht="11.25" customHeight="1">
      <c r="A9131" s="95" t="s">
        <v>18409</v>
      </c>
      <c r="B9131" s="96" t="s">
        <v>18410</v>
      </c>
      <c r="C9131" s="95" t="s">
        <v>992</v>
      </c>
      <c r="D9131" s="97">
        <f>VLOOKUP(A9131,emop0321!D:E,2,0)</f>
        <v>331.7</v>
      </c>
      <c r="E9131" s="98"/>
      <c r="F9131" s="98"/>
    </row>
    <row r="9132" ht="11.25" customHeight="1">
      <c r="A9132" s="95" t="s">
        <v>18411</v>
      </c>
      <c r="B9132" s="96" t="s">
        <v>18412</v>
      </c>
      <c r="C9132" s="95" t="s">
        <v>992</v>
      </c>
      <c r="D9132" s="97">
        <f>VLOOKUP(A9132,emop0321!D:E,2,0)</f>
        <v>99.74</v>
      </c>
      <c r="E9132" s="98"/>
      <c r="F9132" s="98"/>
    </row>
    <row r="9133" ht="11.25" customHeight="1">
      <c r="A9133" s="95" t="s">
        <v>18413</v>
      </c>
      <c r="B9133" s="96" t="s">
        <v>18414</v>
      </c>
      <c r="C9133" s="95" t="s">
        <v>992</v>
      </c>
      <c r="D9133" s="97">
        <f>VLOOKUP(A9133,emop0321!D:E,2,0)</f>
        <v>104.34</v>
      </c>
      <c r="E9133" s="98"/>
      <c r="F9133" s="98"/>
    </row>
    <row r="9134" ht="11.25" customHeight="1">
      <c r="A9134" s="95" t="s">
        <v>18415</v>
      </c>
      <c r="B9134" s="96" t="s">
        <v>18416</v>
      </c>
      <c r="C9134" s="95" t="s">
        <v>992</v>
      </c>
      <c r="D9134" s="97">
        <f>VLOOKUP(A9134,emop0321!D:E,2,0)</f>
        <v>375.66</v>
      </c>
      <c r="E9134" s="98"/>
      <c r="F9134" s="98"/>
    </row>
    <row r="9135" ht="11.25" customHeight="1">
      <c r="A9135" s="95" t="s">
        <v>18417</v>
      </c>
      <c r="B9135" s="96" t="s">
        <v>18418</v>
      </c>
      <c r="C9135" s="95" t="s">
        <v>992</v>
      </c>
      <c r="D9135" s="97">
        <f>VLOOKUP(A9135,emop0321!D:E,2,0)</f>
        <v>46.04</v>
      </c>
      <c r="E9135" s="98"/>
      <c r="F9135" s="98"/>
    </row>
    <row r="9136" ht="11.25" customHeight="1">
      <c r="A9136" s="95" t="s">
        <v>18419</v>
      </c>
      <c r="B9136" s="96" t="s">
        <v>18420</v>
      </c>
      <c r="C9136" s="95" t="s">
        <v>992</v>
      </c>
      <c r="D9136" s="97">
        <f>VLOOKUP(A9136,emop0321!D:E,2,0)</f>
        <v>96.15</v>
      </c>
      <c r="E9136" s="98"/>
      <c r="F9136" s="98"/>
    </row>
    <row r="9137" ht="11.25" customHeight="1">
      <c r="A9137" s="95" t="s">
        <v>18421</v>
      </c>
      <c r="B9137" s="96" t="s">
        <v>18422</v>
      </c>
      <c r="C9137" s="95" t="s">
        <v>992</v>
      </c>
      <c r="D9137" s="97">
        <f>VLOOKUP(A9137,emop0321!D:E,2,0)</f>
        <v>19.57</v>
      </c>
      <c r="E9137" s="98"/>
      <c r="F9137" s="98"/>
    </row>
    <row r="9138" ht="11.25" customHeight="1">
      <c r="A9138" s="95" t="s">
        <v>18423</v>
      </c>
      <c r="B9138" s="96" t="s">
        <v>18424</v>
      </c>
      <c r="C9138" s="95" t="s">
        <v>992</v>
      </c>
      <c r="D9138" s="97">
        <f>VLOOKUP(A9138,emop0321!D:E,2,0)</f>
        <v>16.67</v>
      </c>
      <c r="E9138" s="98"/>
      <c r="F9138" s="98"/>
    </row>
    <row r="9139" ht="11.25" customHeight="1">
      <c r="A9139" s="95" t="s">
        <v>18425</v>
      </c>
      <c r="B9139" s="96" t="s">
        <v>18426</v>
      </c>
      <c r="C9139" s="95" t="s">
        <v>992</v>
      </c>
      <c r="D9139" s="97">
        <f>VLOOKUP(A9139,emop0321!D:E,2,0)</f>
        <v>17.53</v>
      </c>
      <c r="E9139" s="98"/>
      <c r="F9139" s="98"/>
    </row>
    <row r="9140" ht="11.25" customHeight="1">
      <c r="A9140" s="95" t="s">
        <v>18427</v>
      </c>
      <c r="B9140" s="96" t="s">
        <v>18428</v>
      </c>
      <c r="C9140" s="95" t="s">
        <v>992</v>
      </c>
      <c r="D9140" s="97">
        <f>VLOOKUP(A9140,emop0321!D:E,2,0)</f>
        <v>15</v>
      </c>
      <c r="E9140" s="98"/>
      <c r="F9140" s="98"/>
    </row>
    <row r="9141" ht="11.25" customHeight="1">
      <c r="A9141" s="95" t="s">
        <v>18429</v>
      </c>
      <c r="B9141" s="96" t="s">
        <v>18430</v>
      </c>
      <c r="C9141" s="95" t="s">
        <v>992</v>
      </c>
      <c r="D9141" s="97">
        <f>VLOOKUP(A9141,emop0321!D:E,2,0)</f>
        <v>13.33</v>
      </c>
      <c r="E9141" s="98"/>
      <c r="F9141" s="98"/>
    </row>
    <row r="9142" ht="11.25" customHeight="1">
      <c r="A9142" s="95" t="s">
        <v>18431</v>
      </c>
      <c r="B9142" s="96" t="s">
        <v>18432</v>
      </c>
      <c r="C9142" s="95" t="s">
        <v>992</v>
      </c>
      <c r="D9142" s="97">
        <f>VLOOKUP(A9142,emop0321!D:E,2,0)</f>
        <v>18.07</v>
      </c>
      <c r="E9142" s="98"/>
      <c r="F9142" s="98"/>
    </row>
    <row r="9143" ht="11.25" customHeight="1">
      <c r="A9143" s="95" t="s">
        <v>18433</v>
      </c>
      <c r="B9143" s="96" t="s">
        <v>18434</v>
      </c>
      <c r="C9143" s="95" t="s">
        <v>992</v>
      </c>
      <c r="D9143" s="97">
        <f>VLOOKUP(A9143,emop0321!D:E,2,0)</f>
        <v>60.01</v>
      </c>
      <c r="E9143" s="98"/>
      <c r="F9143" s="98"/>
    </row>
    <row r="9144" ht="11.25" customHeight="1">
      <c r="A9144" s="95" t="s">
        <v>18435</v>
      </c>
      <c r="B9144" s="96" t="s">
        <v>18436</v>
      </c>
      <c r="C9144" s="95" t="s">
        <v>992</v>
      </c>
      <c r="D9144" s="97">
        <f>VLOOKUP(A9144,emop0321!D:E,2,0)</f>
        <v>20.91</v>
      </c>
      <c r="E9144" s="98"/>
      <c r="F9144" s="98"/>
    </row>
    <row r="9145" ht="11.25" customHeight="1">
      <c r="A9145" s="95" t="s">
        <v>18437</v>
      </c>
      <c r="B9145" s="96" t="s">
        <v>18438</v>
      </c>
      <c r="C9145" s="95" t="s">
        <v>992</v>
      </c>
      <c r="D9145" s="97">
        <f>VLOOKUP(A9145,emop0321!D:E,2,0)</f>
        <v>39.23</v>
      </c>
      <c r="E9145" s="98"/>
      <c r="F9145" s="98"/>
    </row>
    <row r="9146" ht="11.25" customHeight="1">
      <c r="A9146" s="95" t="s">
        <v>18439</v>
      </c>
      <c r="B9146" s="96" t="s">
        <v>18440</v>
      </c>
      <c r="C9146" s="95" t="s">
        <v>992</v>
      </c>
      <c r="D9146" s="97">
        <f>VLOOKUP(A9146,emop0321!D:E,2,0)</f>
        <v>23.79</v>
      </c>
      <c r="E9146" s="98"/>
      <c r="F9146" s="98"/>
    </row>
    <row r="9147" ht="11.25" customHeight="1">
      <c r="A9147" s="95" t="s">
        <v>18441</v>
      </c>
      <c r="B9147" s="96" t="s">
        <v>18442</v>
      </c>
      <c r="C9147" s="95" t="s">
        <v>992</v>
      </c>
      <c r="D9147" s="97">
        <f>VLOOKUP(A9147,emop0321!D:E,2,0)</f>
        <v>66.02</v>
      </c>
      <c r="E9147" s="98"/>
      <c r="F9147" s="98"/>
    </row>
    <row r="9148" ht="11.25" customHeight="1">
      <c r="A9148" s="95" t="s">
        <v>18443</v>
      </c>
      <c r="B9148" s="96" t="s">
        <v>18444</v>
      </c>
      <c r="C9148" s="95" t="s">
        <v>992</v>
      </c>
      <c r="D9148" s="97">
        <f>VLOOKUP(A9148,emop0321!D:E,2,0)</f>
        <v>72.09</v>
      </c>
      <c r="E9148" s="98"/>
      <c r="F9148" s="98"/>
    </row>
    <row r="9149" ht="11.25" customHeight="1">
      <c r="A9149" s="95" t="s">
        <v>18445</v>
      </c>
      <c r="B9149" s="96" t="s">
        <v>18446</v>
      </c>
      <c r="C9149" s="95" t="s">
        <v>992</v>
      </c>
      <c r="D9149" s="97">
        <f>VLOOKUP(A9149,emop0321!D:E,2,0)</f>
        <v>83.55</v>
      </c>
      <c r="E9149" s="98"/>
      <c r="F9149" s="98"/>
    </row>
    <row r="9150" ht="11.25" customHeight="1">
      <c r="A9150" s="95" t="s">
        <v>18447</v>
      </c>
      <c r="B9150" s="96" t="s">
        <v>18448</v>
      </c>
      <c r="C9150" s="95" t="s">
        <v>992</v>
      </c>
      <c r="D9150" s="97">
        <f>VLOOKUP(A9150,emop0321!D:E,2,0)</f>
        <v>109.03</v>
      </c>
      <c r="E9150" s="98"/>
      <c r="F9150" s="98"/>
    </row>
    <row r="9151" ht="11.25" customHeight="1">
      <c r="A9151" s="95" t="s">
        <v>18449</v>
      </c>
      <c r="B9151" s="96" t="s">
        <v>18450</v>
      </c>
      <c r="C9151" s="95" t="s">
        <v>992</v>
      </c>
      <c r="D9151" s="97">
        <f>VLOOKUP(A9151,emop0321!D:E,2,0)</f>
        <v>67.42</v>
      </c>
      <c r="E9151" s="98"/>
      <c r="F9151" s="98"/>
    </row>
    <row r="9152" ht="11.25" customHeight="1">
      <c r="A9152" s="95" t="s">
        <v>18451</v>
      </c>
      <c r="B9152" s="96" t="s">
        <v>18452</v>
      </c>
      <c r="C9152" s="95" t="s">
        <v>992</v>
      </c>
      <c r="D9152" s="97">
        <f>VLOOKUP(A9152,emop0321!D:E,2,0)</f>
        <v>144.08</v>
      </c>
      <c r="E9152" s="98"/>
      <c r="F9152" s="98"/>
    </row>
    <row r="9153" ht="11.25" customHeight="1">
      <c r="A9153" s="95" t="s">
        <v>18453</v>
      </c>
      <c r="B9153" s="96" t="s">
        <v>18454</v>
      </c>
      <c r="C9153" s="95" t="s">
        <v>992</v>
      </c>
      <c r="D9153" s="97">
        <f>VLOOKUP(A9153,emop0321!D:E,2,0)</f>
        <v>64.39</v>
      </c>
      <c r="E9153" s="98"/>
      <c r="F9153" s="98"/>
    </row>
    <row r="9154" ht="11.25" customHeight="1">
      <c r="A9154" s="95" t="s">
        <v>18455</v>
      </c>
      <c r="B9154" s="96" t="s">
        <v>18456</v>
      </c>
      <c r="C9154" s="95" t="s">
        <v>992</v>
      </c>
      <c r="D9154" s="97">
        <f>VLOOKUP(A9154,emop0321!D:E,2,0)</f>
        <v>105.77</v>
      </c>
      <c r="E9154" s="98"/>
      <c r="F9154" s="98"/>
    </row>
    <row r="9155" ht="11.25" customHeight="1">
      <c r="A9155" s="95" t="s">
        <v>18457</v>
      </c>
      <c r="B9155" s="96" t="s">
        <v>18458</v>
      </c>
      <c r="C9155" s="95" t="s">
        <v>992</v>
      </c>
      <c r="D9155" s="97">
        <f>VLOOKUP(A9155,emop0321!D:E,2,0)</f>
        <v>20.32</v>
      </c>
      <c r="E9155" s="98"/>
      <c r="F9155" s="98"/>
    </row>
    <row r="9156" ht="11.25" customHeight="1">
      <c r="A9156" s="95" t="s">
        <v>18459</v>
      </c>
      <c r="B9156" s="96" t="s">
        <v>18460</v>
      </c>
      <c r="C9156" s="95" t="s">
        <v>992</v>
      </c>
      <c r="D9156" s="97">
        <f>VLOOKUP(A9156,emop0321!D:E,2,0)</f>
        <v>122.8</v>
      </c>
      <c r="E9156" s="98"/>
      <c r="F9156" s="98"/>
    </row>
    <row r="9157" ht="11.25" customHeight="1">
      <c r="A9157" s="95" t="s">
        <v>18461</v>
      </c>
      <c r="B9157" s="96" t="s">
        <v>18462</v>
      </c>
      <c r="C9157" s="95" t="s">
        <v>992</v>
      </c>
      <c r="D9157" s="97">
        <f>VLOOKUP(A9157,emop0321!D:E,2,0)</f>
        <v>178.89</v>
      </c>
      <c r="E9157" s="98"/>
      <c r="F9157" s="98"/>
    </row>
    <row r="9158" ht="11.25" customHeight="1">
      <c r="A9158" s="95" t="s">
        <v>18463</v>
      </c>
      <c r="B9158" s="96" t="s">
        <v>18464</v>
      </c>
      <c r="C9158" s="95" t="s">
        <v>992</v>
      </c>
      <c r="D9158" s="97">
        <f>VLOOKUP(A9158,emop0321!D:E,2,0)</f>
        <v>65.54</v>
      </c>
      <c r="E9158" s="98"/>
      <c r="F9158" s="98"/>
    </row>
    <row r="9159" ht="11.25" customHeight="1">
      <c r="A9159" s="95" t="s">
        <v>18465</v>
      </c>
      <c r="B9159" s="96" t="s">
        <v>18466</v>
      </c>
      <c r="C9159" s="95" t="s">
        <v>992</v>
      </c>
      <c r="D9159" s="97">
        <f>VLOOKUP(A9159,emop0321!D:E,2,0)</f>
        <v>112.37</v>
      </c>
      <c r="E9159" s="98"/>
      <c r="F9159" s="98"/>
    </row>
    <row r="9160" ht="11.25" customHeight="1">
      <c r="A9160" s="95" t="s">
        <v>18467</v>
      </c>
      <c r="B9160" s="96" t="s">
        <v>18468</v>
      </c>
      <c r="C9160" s="95" t="s">
        <v>992</v>
      </c>
      <c r="D9160" s="97">
        <f>VLOOKUP(A9160,emop0321!D:E,2,0)</f>
        <v>79.41</v>
      </c>
      <c r="E9160" s="98"/>
      <c r="F9160" s="98"/>
    </row>
    <row r="9161" ht="11.25" customHeight="1">
      <c r="A9161" s="95" t="s">
        <v>18469</v>
      </c>
      <c r="B9161" s="96" t="s">
        <v>18470</v>
      </c>
      <c r="C9161" s="95" t="s">
        <v>992</v>
      </c>
      <c r="D9161" s="97">
        <f>VLOOKUP(A9161,emop0321!D:E,2,0)</f>
        <v>71.89</v>
      </c>
      <c r="E9161" s="98"/>
      <c r="F9161" s="98"/>
    </row>
    <row r="9162" ht="11.25" customHeight="1">
      <c r="A9162" s="95" t="s">
        <v>18471</v>
      </c>
      <c r="B9162" s="96" t="s">
        <v>18472</v>
      </c>
      <c r="C9162" s="95" t="s">
        <v>992</v>
      </c>
      <c r="D9162" s="97">
        <f>VLOOKUP(A9162,emop0321!D:E,2,0)</f>
        <v>52.21</v>
      </c>
      <c r="E9162" s="98"/>
      <c r="F9162" s="98"/>
    </row>
    <row r="9163" ht="11.25" customHeight="1">
      <c r="A9163" s="95" t="s">
        <v>18473</v>
      </c>
      <c r="B9163" s="96" t="s">
        <v>18474</v>
      </c>
      <c r="C9163" s="95" t="s">
        <v>992</v>
      </c>
      <c r="D9163" s="97">
        <f>VLOOKUP(A9163,emop0321!D:E,2,0)</f>
        <v>76.22</v>
      </c>
      <c r="E9163" s="98"/>
      <c r="F9163" s="98"/>
    </row>
    <row r="9164" ht="11.25" customHeight="1">
      <c r="A9164" s="95" t="s">
        <v>18475</v>
      </c>
      <c r="B9164" s="96" t="s">
        <v>18476</v>
      </c>
      <c r="C9164" s="95" t="s">
        <v>992</v>
      </c>
      <c r="D9164" s="97">
        <f>VLOOKUP(A9164,emop0321!D:E,2,0)</f>
        <v>81.67</v>
      </c>
      <c r="E9164" s="98"/>
      <c r="F9164" s="98"/>
    </row>
    <row r="9165" ht="11.25" customHeight="1">
      <c r="A9165" s="95" t="s">
        <v>18477</v>
      </c>
      <c r="B9165" s="96" t="s">
        <v>18478</v>
      </c>
      <c r="C9165" s="95" t="s">
        <v>992</v>
      </c>
      <c r="D9165" s="97">
        <f>VLOOKUP(A9165,emop0321!D:E,2,0)</f>
        <v>127.59</v>
      </c>
      <c r="E9165" s="98"/>
      <c r="F9165" s="98"/>
    </row>
    <row r="9166" ht="11.25" customHeight="1">
      <c r="A9166" s="95" t="s">
        <v>18479</v>
      </c>
      <c r="B9166" s="96" t="s">
        <v>18480</v>
      </c>
      <c r="C9166" s="95" t="s">
        <v>992</v>
      </c>
      <c r="D9166" s="97">
        <f>VLOOKUP(A9166,emop0321!D:E,2,0)</f>
        <v>67.49</v>
      </c>
      <c r="E9166" s="98"/>
      <c r="F9166" s="98"/>
    </row>
    <row r="9167" ht="11.25" customHeight="1">
      <c r="A9167" s="95" t="s">
        <v>18481</v>
      </c>
      <c r="B9167" s="96" t="s">
        <v>18482</v>
      </c>
      <c r="C9167" s="95" t="s">
        <v>992</v>
      </c>
      <c r="D9167" s="97">
        <f>VLOOKUP(A9167,emop0321!D:E,2,0)</f>
        <v>67.25</v>
      </c>
      <c r="E9167" s="98"/>
      <c r="F9167" s="98"/>
    </row>
    <row r="9168" ht="11.25" customHeight="1">
      <c r="A9168" s="95" t="s">
        <v>18483</v>
      </c>
      <c r="B9168" s="96" t="s">
        <v>18484</v>
      </c>
      <c r="C9168" s="95" t="s">
        <v>992</v>
      </c>
      <c r="D9168" s="97">
        <f>VLOOKUP(A9168,emop0321!D:E,2,0)</f>
        <v>58.54</v>
      </c>
      <c r="E9168" s="98"/>
      <c r="F9168" s="98"/>
    </row>
    <row r="9169" ht="11.25" customHeight="1">
      <c r="A9169" s="95" t="s">
        <v>18485</v>
      </c>
      <c r="B9169" s="96" t="s">
        <v>18486</v>
      </c>
      <c r="C9169" s="95" t="s">
        <v>992</v>
      </c>
      <c r="D9169" s="97">
        <f>VLOOKUP(A9169,emop0321!D:E,2,0)</f>
        <v>67.83</v>
      </c>
      <c r="E9169" s="98"/>
      <c r="F9169" s="98"/>
    </row>
    <row r="9170" ht="11.25" customHeight="1">
      <c r="A9170" s="95" t="s">
        <v>18487</v>
      </c>
      <c r="B9170" s="96" t="s">
        <v>18488</v>
      </c>
      <c r="C9170" s="95" t="s">
        <v>992</v>
      </c>
      <c r="D9170" s="97">
        <f>VLOOKUP(A9170,emop0321!D:E,2,0)</f>
        <v>72.13</v>
      </c>
      <c r="E9170" s="98"/>
      <c r="F9170" s="98"/>
    </row>
    <row r="9171" ht="11.25" customHeight="1">
      <c r="A9171" s="95" t="s">
        <v>18489</v>
      </c>
      <c r="B9171" s="96" t="s">
        <v>18490</v>
      </c>
      <c r="C9171" s="95" t="s">
        <v>992</v>
      </c>
      <c r="D9171" s="97">
        <f>VLOOKUP(A9171,emop0321!D:E,2,0)</f>
        <v>113.8</v>
      </c>
      <c r="E9171" s="98"/>
      <c r="F9171" s="98"/>
    </row>
    <row r="9172" ht="11.25" customHeight="1">
      <c r="A9172" s="95" t="s">
        <v>18491</v>
      </c>
      <c r="B9172" s="96" t="s">
        <v>18492</v>
      </c>
      <c r="C9172" s="95" t="s">
        <v>992</v>
      </c>
      <c r="D9172" s="97">
        <f>VLOOKUP(A9172,emop0321!D:E,2,0)</f>
        <v>141.2</v>
      </c>
      <c r="E9172" s="98"/>
      <c r="F9172" s="98"/>
    </row>
    <row r="9173" ht="11.25" customHeight="1">
      <c r="A9173" s="95" t="s">
        <v>18493</v>
      </c>
      <c r="B9173" s="96" t="s">
        <v>18494</v>
      </c>
      <c r="C9173" s="95" t="s">
        <v>992</v>
      </c>
      <c r="D9173" s="97">
        <f>VLOOKUP(A9173,emop0321!D:E,2,0)</f>
        <v>68.88</v>
      </c>
      <c r="E9173" s="98"/>
      <c r="F9173" s="98"/>
    </row>
    <row r="9174" ht="11.25" customHeight="1">
      <c r="A9174" s="95" t="s">
        <v>18495</v>
      </c>
      <c r="B9174" s="96" t="s">
        <v>18496</v>
      </c>
      <c r="C9174" s="95" t="s">
        <v>992</v>
      </c>
      <c r="D9174" s="97">
        <f>VLOOKUP(A9174,emop0321!D:E,2,0)</f>
        <v>83.85</v>
      </c>
      <c r="E9174" s="98"/>
      <c r="F9174" s="98"/>
    </row>
    <row r="9175" ht="11.25" customHeight="1">
      <c r="A9175" s="95" t="s">
        <v>18497</v>
      </c>
      <c r="B9175" s="96" t="s">
        <v>18498</v>
      </c>
      <c r="C9175" s="95" t="s">
        <v>992</v>
      </c>
      <c r="D9175" s="97">
        <f>VLOOKUP(A9175,emop0321!D:E,2,0)</f>
        <v>83.46</v>
      </c>
      <c r="E9175" s="98"/>
      <c r="F9175" s="98"/>
    </row>
    <row r="9176" ht="11.25" customHeight="1">
      <c r="A9176" s="95" t="s">
        <v>18499</v>
      </c>
      <c r="B9176" s="96" t="s">
        <v>18500</v>
      </c>
      <c r="C9176" s="95" t="s">
        <v>992</v>
      </c>
      <c r="D9176" s="97">
        <f>VLOOKUP(A9176,emop0321!D:E,2,0)</f>
        <v>72.15</v>
      </c>
      <c r="E9176" s="98"/>
      <c r="F9176" s="98"/>
    </row>
    <row r="9177" ht="11.25" customHeight="1">
      <c r="A9177" s="95" t="s">
        <v>18501</v>
      </c>
      <c r="B9177" s="96" t="s">
        <v>18502</v>
      </c>
      <c r="C9177" s="95" t="s">
        <v>992</v>
      </c>
      <c r="D9177" s="97">
        <f>VLOOKUP(A9177,emop0321!D:E,2,0)</f>
        <v>62.5</v>
      </c>
      <c r="E9177" s="98"/>
      <c r="F9177" s="98"/>
    </row>
    <row r="9178" ht="11.25" customHeight="1">
      <c r="A9178" s="95" t="s">
        <v>18503</v>
      </c>
      <c r="B9178" s="96" t="s">
        <v>18504</v>
      </c>
      <c r="C9178" s="95" t="s">
        <v>992</v>
      </c>
      <c r="D9178" s="97">
        <f>VLOOKUP(A9178,emop0321!D:E,2,0)</f>
        <v>79.31</v>
      </c>
      <c r="E9178" s="98"/>
      <c r="F9178" s="98"/>
    </row>
    <row r="9179" ht="11.25" customHeight="1">
      <c r="A9179" s="95" t="s">
        <v>18505</v>
      </c>
      <c r="B9179" s="96" t="s">
        <v>18506</v>
      </c>
      <c r="C9179" s="95" t="s">
        <v>992</v>
      </c>
      <c r="D9179" s="97">
        <f>VLOOKUP(A9179,emop0321!D:E,2,0)</f>
        <v>73.98</v>
      </c>
      <c r="E9179" s="98"/>
      <c r="F9179" s="98"/>
    </row>
    <row r="9180" ht="11.25" customHeight="1">
      <c r="A9180" s="95" t="s">
        <v>18507</v>
      </c>
      <c r="B9180" s="96" t="s">
        <v>18508</v>
      </c>
      <c r="C9180" s="95" t="s">
        <v>992</v>
      </c>
      <c r="D9180" s="97">
        <f>VLOOKUP(A9180,emop0321!D:E,2,0)</f>
        <v>56.52</v>
      </c>
      <c r="E9180" s="98"/>
      <c r="F9180" s="98"/>
    </row>
    <row r="9181" ht="11.25" customHeight="1">
      <c r="A9181" s="95" t="s">
        <v>18509</v>
      </c>
      <c r="B9181" s="96" t="s">
        <v>18510</v>
      </c>
      <c r="C9181" s="95" t="s">
        <v>992</v>
      </c>
      <c r="D9181" s="97">
        <f>VLOOKUP(A9181,emop0321!D:E,2,0)</f>
        <v>56.52</v>
      </c>
      <c r="E9181" s="98"/>
      <c r="F9181" s="98"/>
    </row>
    <row r="9182" ht="11.25" customHeight="1">
      <c r="A9182" s="95" t="s">
        <v>18511</v>
      </c>
      <c r="B9182" s="96" t="s">
        <v>18512</v>
      </c>
      <c r="C9182" s="95" t="s">
        <v>992</v>
      </c>
      <c r="D9182" s="97">
        <f>VLOOKUP(A9182,emop0321!D:E,2,0)</f>
        <v>188.77</v>
      </c>
      <c r="E9182" s="98"/>
      <c r="F9182" s="98"/>
    </row>
    <row r="9183" ht="11.25" customHeight="1">
      <c r="A9183" s="95" t="s">
        <v>18513</v>
      </c>
      <c r="B9183" s="96" t="s">
        <v>18514</v>
      </c>
      <c r="C9183" s="95" t="s">
        <v>992</v>
      </c>
      <c r="D9183" s="97">
        <f>VLOOKUP(A9183,emop0321!D:E,2,0)</f>
        <v>144.76</v>
      </c>
      <c r="E9183" s="98"/>
      <c r="F9183" s="98"/>
    </row>
    <row r="9184" ht="11.25" customHeight="1">
      <c r="A9184" s="95" t="s">
        <v>18515</v>
      </c>
      <c r="B9184" s="96" t="s">
        <v>18516</v>
      </c>
      <c r="C9184" s="95" t="s">
        <v>992</v>
      </c>
      <c r="D9184" s="97">
        <f>VLOOKUP(A9184,emop0321!D:E,2,0)</f>
        <v>191.57</v>
      </c>
      <c r="E9184" s="98"/>
      <c r="F9184" s="98"/>
    </row>
    <row r="9185" ht="11.25" customHeight="1">
      <c r="A9185" s="95" t="s">
        <v>18517</v>
      </c>
      <c r="B9185" s="96" t="s">
        <v>18518</v>
      </c>
      <c r="C9185" s="95" t="s">
        <v>992</v>
      </c>
      <c r="D9185" s="97">
        <f>VLOOKUP(A9185,emop0321!D:E,2,0)</f>
        <v>17.9</v>
      </c>
      <c r="E9185" s="98"/>
      <c r="F9185" s="98"/>
    </row>
    <row r="9186" ht="11.25" customHeight="1">
      <c r="A9186" s="95" t="s">
        <v>18519</v>
      </c>
      <c r="B9186" s="96" t="s">
        <v>18520</v>
      </c>
      <c r="C9186" s="95" t="s">
        <v>992</v>
      </c>
      <c r="D9186" s="97">
        <f>VLOOKUP(A9186,emop0321!D:E,2,0)</f>
        <v>9.67</v>
      </c>
      <c r="E9186" s="98"/>
      <c r="F9186" s="98"/>
    </row>
    <row r="9187" ht="11.25" customHeight="1">
      <c r="A9187" s="95" t="s">
        <v>18521</v>
      </c>
      <c r="B9187" s="96" t="s">
        <v>18522</v>
      </c>
      <c r="C9187" s="95" t="s">
        <v>992</v>
      </c>
      <c r="D9187" s="97">
        <f>VLOOKUP(A9187,emop0321!D:E,2,0)</f>
        <v>4.21</v>
      </c>
      <c r="E9187" s="98"/>
      <c r="F9187" s="98"/>
    </row>
    <row r="9188" ht="11.25" customHeight="1">
      <c r="A9188" s="95" t="s">
        <v>18523</v>
      </c>
      <c r="B9188" s="96" t="s">
        <v>18524</v>
      </c>
      <c r="C9188" s="95" t="s">
        <v>992</v>
      </c>
      <c r="D9188" s="97">
        <f>VLOOKUP(A9188,emop0321!D:E,2,0)</f>
        <v>31.22</v>
      </c>
      <c r="E9188" s="98"/>
      <c r="F9188" s="98"/>
    </row>
    <row r="9189" ht="11.25" customHeight="1">
      <c r="A9189" s="95" t="s">
        <v>18525</v>
      </c>
      <c r="B9189" s="96" t="s">
        <v>18526</v>
      </c>
      <c r="C9189" s="95" t="s">
        <v>992</v>
      </c>
      <c r="D9189" s="97">
        <f>VLOOKUP(A9189,emop0321!D:E,2,0)</f>
        <v>137</v>
      </c>
      <c r="E9189" s="98"/>
      <c r="F9189" s="98"/>
    </row>
    <row r="9190" ht="11.25" customHeight="1">
      <c r="A9190" s="95" t="s">
        <v>18527</v>
      </c>
      <c r="B9190" s="96" t="s">
        <v>18528</v>
      </c>
      <c r="C9190" s="95" t="s">
        <v>992</v>
      </c>
      <c r="D9190" s="97">
        <f>VLOOKUP(A9190,emop0321!D:E,2,0)</f>
        <v>89.62</v>
      </c>
      <c r="E9190" s="98"/>
      <c r="F9190" s="98"/>
    </row>
    <row r="9191" ht="11.25" customHeight="1">
      <c r="A9191" s="95" t="s">
        <v>18529</v>
      </c>
      <c r="B9191" s="96" t="s">
        <v>18530</v>
      </c>
      <c r="C9191" s="95" t="s">
        <v>992</v>
      </c>
      <c r="D9191" s="97">
        <f>VLOOKUP(A9191,emop0321!D:E,2,0)</f>
        <v>61.41</v>
      </c>
      <c r="E9191" s="98"/>
      <c r="F9191" s="98"/>
    </row>
    <row r="9192" ht="11.25" customHeight="1">
      <c r="A9192" s="95" t="s">
        <v>18531</v>
      </c>
      <c r="B9192" s="96" t="s">
        <v>18532</v>
      </c>
      <c r="C9192" s="95" t="s">
        <v>992</v>
      </c>
      <c r="D9192" s="97">
        <f>VLOOKUP(A9192,emop0321!D:E,2,0)</f>
        <v>80.31</v>
      </c>
      <c r="E9192" s="98"/>
      <c r="F9192" s="98"/>
    </row>
    <row r="9193" ht="11.25" customHeight="1">
      <c r="A9193" s="95" t="s">
        <v>18533</v>
      </c>
      <c r="B9193" s="96" t="s">
        <v>18534</v>
      </c>
      <c r="C9193" s="95" t="s">
        <v>992</v>
      </c>
      <c r="D9193" s="97">
        <f>VLOOKUP(A9193,emop0321!D:E,2,0)</f>
        <v>190.17</v>
      </c>
      <c r="E9193" s="98"/>
      <c r="F9193" s="98"/>
    </row>
    <row r="9194" ht="11.25" customHeight="1">
      <c r="A9194" s="95" t="s">
        <v>18535</v>
      </c>
      <c r="B9194" s="96" t="s">
        <v>18536</v>
      </c>
      <c r="C9194" s="95" t="s">
        <v>992</v>
      </c>
      <c r="D9194" s="97">
        <f>VLOOKUP(A9194,emop0321!D:E,2,0)</f>
        <v>50.14</v>
      </c>
      <c r="E9194" s="98"/>
      <c r="F9194" s="98"/>
    </row>
    <row r="9195" ht="11.25" customHeight="1">
      <c r="A9195" s="95" t="s">
        <v>18537</v>
      </c>
      <c r="B9195" s="96" t="s">
        <v>18538</v>
      </c>
      <c r="C9195" s="95" t="s">
        <v>992</v>
      </c>
      <c r="D9195" s="97">
        <f>VLOOKUP(A9195,emop0321!D:E,2,0)</f>
        <v>94.62</v>
      </c>
      <c r="E9195" s="98"/>
      <c r="F9195" s="98"/>
    </row>
    <row r="9196" ht="11.25" customHeight="1">
      <c r="A9196" s="95" t="s">
        <v>18539</v>
      </c>
      <c r="B9196" s="96" t="s">
        <v>18540</v>
      </c>
      <c r="C9196" s="95" t="s">
        <v>992</v>
      </c>
      <c r="D9196" s="97">
        <f>VLOOKUP(A9196,emop0321!D:E,2,0)</f>
        <v>15.82</v>
      </c>
      <c r="E9196" s="98"/>
      <c r="F9196" s="98"/>
    </row>
    <row r="9197" ht="11.25" customHeight="1">
      <c r="A9197" s="95" t="s">
        <v>18541</v>
      </c>
      <c r="B9197" s="96" t="s">
        <v>18542</v>
      </c>
      <c r="C9197" s="95" t="s">
        <v>361</v>
      </c>
      <c r="D9197" s="97">
        <f>VLOOKUP(A9197,emop0321!D:E,2,0)</f>
        <v>30.46</v>
      </c>
      <c r="E9197" s="98"/>
      <c r="F9197" s="98"/>
    </row>
    <row r="9198" ht="11.25" customHeight="1">
      <c r="A9198" s="95" t="s">
        <v>18543</v>
      </c>
      <c r="B9198" s="96" t="s">
        <v>18544</v>
      </c>
      <c r="C9198" s="95" t="s">
        <v>992</v>
      </c>
      <c r="D9198" s="97">
        <f>VLOOKUP(A9198,emop0321!D:E,2,0)</f>
        <v>92.25</v>
      </c>
      <c r="E9198" s="98"/>
      <c r="F9198" s="98"/>
    </row>
    <row r="9199" ht="11.25" customHeight="1">
      <c r="A9199" s="95" t="s">
        <v>18545</v>
      </c>
      <c r="B9199" s="96" t="s">
        <v>18546</v>
      </c>
      <c r="C9199" s="95" t="s">
        <v>992</v>
      </c>
      <c r="D9199" s="97">
        <f>VLOOKUP(A9199,emop0321!D:E,2,0)</f>
        <v>110.11</v>
      </c>
      <c r="E9199" s="98"/>
      <c r="F9199" s="98"/>
    </row>
    <row r="9200" ht="11.25" customHeight="1">
      <c r="A9200" s="95" t="s">
        <v>18547</v>
      </c>
      <c r="B9200" s="96" t="s">
        <v>18548</v>
      </c>
      <c r="C9200" s="95" t="s">
        <v>992</v>
      </c>
      <c r="D9200" s="97">
        <f>VLOOKUP(A9200,emop0321!D:E,2,0)</f>
        <v>173.64</v>
      </c>
      <c r="E9200" s="98"/>
      <c r="F9200" s="98"/>
    </row>
    <row r="9201" ht="11.25" customHeight="1">
      <c r="A9201" s="95" t="s">
        <v>18549</v>
      </c>
      <c r="B9201" s="96" t="s">
        <v>18550</v>
      </c>
      <c r="C9201" s="95" t="s">
        <v>992</v>
      </c>
      <c r="D9201" s="97">
        <f>VLOOKUP(A9201,emop0321!D:E,2,0)</f>
        <v>213.37</v>
      </c>
      <c r="E9201" s="98"/>
      <c r="F9201" s="98"/>
    </row>
    <row r="9202" ht="11.25" customHeight="1">
      <c r="A9202" s="95" t="s">
        <v>18551</v>
      </c>
      <c r="B9202" s="96" t="s">
        <v>18552</v>
      </c>
      <c r="C9202" s="95" t="s">
        <v>992</v>
      </c>
      <c r="D9202" s="97">
        <f>VLOOKUP(A9202,emop0321!D:E,2,0)</f>
        <v>39.21</v>
      </c>
      <c r="E9202" s="98"/>
      <c r="F9202" s="98"/>
    </row>
    <row r="9203" ht="11.25" customHeight="1">
      <c r="A9203" s="95" t="s">
        <v>18553</v>
      </c>
      <c r="B9203" s="96" t="s">
        <v>18554</v>
      </c>
      <c r="C9203" s="95" t="s">
        <v>992</v>
      </c>
      <c r="D9203" s="97">
        <f>VLOOKUP(A9203,emop0321!D:E,2,0)</f>
        <v>94.87</v>
      </c>
      <c r="E9203" s="98"/>
      <c r="F9203" s="98"/>
    </row>
    <row r="9204" ht="11.25" customHeight="1">
      <c r="A9204" s="95" t="s">
        <v>18555</v>
      </c>
      <c r="B9204" s="96" t="s">
        <v>18556</v>
      </c>
      <c r="C9204" s="95" t="s">
        <v>992</v>
      </c>
      <c r="D9204" s="97">
        <f>VLOOKUP(A9204,emop0321!D:E,2,0)</f>
        <v>113.13</v>
      </c>
      <c r="E9204" s="98"/>
      <c r="F9204" s="98"/>
    </row>
    <row r="9205" ht="11.25" customHeight="1">
      <c r="A9205" s="95" t="s">
        <v>18557</v>
      </c>
      <c r="B9205" s="96" t="s">
        <v>18558</v>
      </c>
      <c r="C9205" s="95" t="s">
        <v>992</v>
      </c>
      <c r="D9205" s="97">
        <f>VLOOKUP(A9205,emop0321!D:E,2,0)</f>
        <v>178.06</v>
      </c>
      <c r="E9205" s="98"/>
      <c r="F9205" s="98"/>
    </row>
    <row r="9206" ht="11.25" customHeight="1">
      <c r="A9206" s="95" t="s">
        <v>18559</v>
      </c>
      <c r="B9206" s="96" t="s">
        <v>18560</v>
      </c>
      <c r="C9206" s="95" t="s">
        <v>992</v>
      </c>
      <c r="D9206" s="97">
        <f>VLOOKUP(A9206,emop0321!D:E,2,0)</f>
        <v>219.4</v>
      </c>
      <c r="E9206" s="98"/>
      <c r="F9206" s="98"/>
    </row>
    <row r="9207" ht="11.25" customHeight="1">
      <c r="A9207" s="95" t="s">
        <v>18561</v>
      </c>
      <c r="B9207" s="96" t="s">
        <v>18562</v>
      </c>
      <c r="C9207" s="95" t="s">
        <v>992</v>
      </c>
      <c r="D9207" s="97">
        <f>VLOOKUP(A9207,emop0321!D:E,2,0)</f>
        <v>118.42</v>
      </c>
      <c r="E9207" s="98"/>
      <c r="F9207" s="98"/>
    </row>
    <row r="9208" ht="11.25" customHeight="1">
      <c r="A9208" s="95" t="s">
        <v>18563</v>
      </c>
      <c r="B9208" s="96" t="s">
        <v>18564</v>
      </c>
      <c r="C9208" s="95" t="s">
        <v>992</v>
      </c>
      <c r="D9208" s="97">
        <f>VLOOKUP(A9208,emop0321!D:E,2,0)</f>
        <v>140.85</v>
      </c>
      <c r="E9208" s="98"/>
      <c r="F9208" s="98"/>
    </row>
    <row r="9209" ht="11.25" customHeight="1">
      <c r="A9209" s="95" t="s">
        <v>18565</v>
      </c>
      <c r="B9209" s="96" t="s">
        <v>18566</v>
      </c>
      <c r="C9209" s="95" t="s">
        <v>992</v>
      </c>
      <c r="D9209" s="97">
        <f>VLOOKUP(A9209,emop0321!D:E,2,0)</f>
        <v>222.65</v>
      </c>
      <c r="E9209" s="98"/>
      <c r="F9209" s="98"/>
    </row>
    <row r="9210" ht="11.25" customHeight="1">
      <c r="A9210" s="95" t="s">
        <v>18567</v>
      </c>
      <c r="B9210" s="96" t="s">
        <v>18568</v>
      </c>
      <c r="C9210" s="95" t="s">
        <v>992</v>
      </c>
      <c r="D9210" s="97">
        <f>VLOOKUP(A9210,emop0321!D:E,2,0)</f>
        <v>273.79</v>
      </c>
      <c r="E9210" s="98"/>
      <c r="F9210" s="98"/>
    </row>
    <row r="9211" ht="11.25" customHeight="1">
      <c r="A9211" s="95" t="s">
        <v>18569</v>
      </c>
      <c r="B9211" s="96" t="s">
        <v>18570</v>
      </c>
      <c r="C9211" s="95" t="s">
        <v>992</v>
      </c>
      <c r="D9211" s="97">
        <f>VLOOKUP(A9211,emop0321!D:E,2,0)</f>
        <v>51.68</v>
      </c>
      <c r="E9211" s="98"/>
      <c r="F9211" s="98"/>
    </row>
    <row r="9212" ht="11.25" customHeight="1">
      <c r="A9212" s="95" t="s">
        <v>18571</v>
      </c>
      <c r="B9212" s="96" t="s">
        <v>18572</v>
      </c>
      <c r="C9212" s="95" t="s">
        <v>992</v>
      </c>
      <c r="D9212" s="97">
        <f>VLOOKUP(A9212,emop0321!D:E,2,0)</f>
        <v>121.04</v>
      </c>
      <c r="E9212" s="98"/>
      <c r="F9212" s="98"/>
    </row>
    <row r="9213" ht="11.25" customHeight="1">
      <c r="A9213" s="95" t="s">
        <v>18573</v>
      </c>
      <c r="B9213" s="96" t="s">
        <v>18574</v>
      </c>
      <c r="C9213" s="95" t="s">
        <v>992</v>
      </c>
      <c r="D9213" s="97">
        <f>VLOOKUP(A9213,emop0321!D:E,2,0)</f>
        <v>143.86</v>
      </c>
      <c r="E9213" s="98"/>
      <c r="F9213" s="98"/>
    </row>
    <row r="9214" ht="11.25" customHeight="1">
      <c r="A9214" s="95" t="s">
        <v>18575</v>
      </c>
      <c r="B9214" s="96" t="s">
        <v>18576</v>
      </c>
      <c r="C9214" s="95" t="s">
        <v>992</v>
      </c>
      <c r="D9214" s="97">
        <f>VLOOKUP(A9214,emop0321!D:E,2,0)</f>
        <v>227.07</v>
      </c>
      <c r="E9214" s="98"/>
      <c r="F9214" s="98"/>
    </row>
    <row r="9215" ht="11.25" customHeight="1">
      <c r="A9215" s="95" t="s">
        <v>18577</v>
      </c>
      <c r="B9215" s="96" t="s">
        <v>18578</v>
      </c>
      <c r="C9215" s="95" t="s">
        <v>992</v>
      </c>
      <c r="D9215" s="97">
        <f>VLOOKUP(A9215,emop0321!D:E,2,0)</f>
        <v>279.82</v>
      </c>
      <c r="E9215" s="98"/>
      <c r="F9215" s="98"/>
    </row>
    <row r="9216" ht="11.25" customHeight="1">
      <c r="A9216" s="95" t="s">
        <v>18579</v>
      </c>
      <c r="B9216" s="96" t="s">
        <v>18580</v>
      </c>
      <c r="C9216" s="95" t="s">
        <v>992</v>
      </c>
      <c r="D9216" s="97">
        <f>VLOOKUP(A9216,emop0321!D:E,2,0)</f>
        <v>7.44</v>
      </c>
      <c r="E9216" s="98"/>
      <c r="F9216" s="98"/>
    </row>
    <row r="9217" ht="11.25" customHeight="1">
      <c r="A9217" s="95" t="s">
        <v>18581</v>
      </c>
      <c r="B9217" s="96" t="s">
        <v>18582</v>
      </c>
      <c r="C9217" s="95" t="s">
        <v>992</v>
      </c>
      <c r="D9217" s="97">
        <f>VLOOKUP(A9217,emop0321!D:E,2,0)</f>
        <v>9.88</v>
      </c>
      <c r="E9217" s="98"/>
      <c r="F9217" s="98"/>
    </row>
    <row r="9218" ht="11.25" customHeight="1">
      <c r="A9218" s="95" t="s">
        <v>18583</v>
      </c>
      <c r="B9218" s="96" t="s">
        <v>18584</v>
      </c>
      <c r="C9218" s="95" t="s">
        <v>992</v>
      </c>
      <c r="D9218" s="97">
        <f>VLOOKUP(A9218,emop0321!D:E,2,0)</f>
        <v>8.39</v>
      </c>
      <c r="E9218" s="98"/>
      <c r="F9218" s="98"/>
    </row>
    <row r="9219" ht="11.25" customHeight="1">
      <c r="A9219" s="95" t="s">
        <v>18585</v>
      </c>
      <c r="B9219" s="96" t="s">
        <v>18586</v>
      </c>
      <c r="C9219" s="95" t="s">
        <v>992</v>
      </c>
      <c r="D9219" s="97">
        <f>VLOOKUP(A9219,emop0321!D:E,2,0)</f>
        <v>10.83</v>
      </c>
      <c r="E9219" s="98"/>
      <c r="F9219" s="98"/>
    </row>
    <row r="9220" ht="11.25" customHeight="1">
      <c r="A9220" s="95" t="s">
        <v>18587</v>
      </c>
      <c r="B9220" s="96" t="s">
        <v>18588</v>
      </c>
      <c r="C9220" s="95" t="s">
        <v>992</v>
      </c>
      <c r="D9220" s="97">
        <f>VLOOKUP(A9220,emop0321!D:E,2,0)</f>
        <v>11.28</v>
      </c>
      <c r="E9220" s="98"/>
      <c r="F9220" s="98"/>
    </row>
    <row r="9221" ht="11.25" customHeight="1">
      <c r="A9221" s="95" t="s">
        <v>18589</v>
      </c>
      <c r="B9221" s="96" t="s">
        <v>18590</v>
      </c>
      <c r="C9221" s="95" t="s">
        <v>992</v>
      </c>
      <c r="D9221" s="97">
        <f>VLOOKUP(A9221,emop0321!D:E,2,0)</f>
        <v>3.27</v>
      </c>
      <c r="E9221" s="98"/>
      <c r="F9221" s="98"/>
    </row>
    <row r="9222" ht="11.25" customHeight="1">
      <c r="A9222" s="95" t="s">
        <v>18591</v>
      </c>
      <c r="B9222" s="96" t="s">
        <v>18592</v>
      </c>
      <c r="C9222" s="95" t="s">
        <v>992</v>
      </c>
      <c r="D9222" s="97">
        <f>VLOOKUP(A9222,emop0321!D:E,2,0)</f>
        <v>12.28</v>
      </c>
      <c r="E9222" s="98"/>
      <c r="F9222" s="98"/>
    </row>
    <row r="9223" ht="11.25" customHeight="1">
      <c r="A9223" s="95" t="s">
        <v>18593</v>
      </c>
      <c r="B9223" s="96" t="s">
        <v>18594</v>
      </c>
      <c r="C9223" s="95" t="s">
        <v>992</v>
      </c>
      <c r="D9223" s="97">
        <f>VLOOKUP(A9223,emop0321!D:E,2,0)</f>
        <v>79.29</v>
      </c>
      <c r="E9223" s="98"/>
      <c r="F9223" s="98"/>
    </row>
    <row r="9224" ht="11.25" customHeight="1">
      <c r="A9224" s="95" t="s">
        <v>18595</v>
      </c>
      <c r="B9224" s="96" t="s">
        <v>18596</v>
      </c>
      <c r="C9224" s="95" t="s">
        <v>992</v>
      </c>
      <c r="D9224" s="97">
        <f>VLOOKUP(A9224,emop0321!D:E,2,0)</f>
        <v>151.95</v>
      </c>
      <c r="E9224" s="98"/>
      <c r="F9224" s="98"/>
    </row>
    <row r="9225" ht="11.25" customHeight="1">
      <c r="A9225" s="95" t="s">
        <v>18597</v>
      </c>
      <c r="B9225" s="96" t="s">
        <v>18598</v>
      </c>
      <c r="C9225" s="95" t="s">
        <v>992</v>
      </c>
      <c r="D9225" s="97">
        <f>VLOOKUP(A9225,emop0321!D:E,2,0)</f>
        <v>21.64</v>
      </c>
      <c r="E9225" s="98"/>
      <c r="F9225" s="98"/>
    </row>
    <row r="9226" ht="11.25" customHeight="1">
      <c r="A9226" s="95" t="s">
        <v>18599</v>
      </c>
      <c r="B9226" s="96" t="s">
        <v>18600</v>
      </c>
      <c r="C9226" s="95" t="s">
        <v>992</v>
      </c>
      <c r="D9226" s="97">
        <f>VLOOKUP(A9226,emop0321!D:E,2,0)</f>
        <v>30</v>
      </c>
      <c r="E9226" s="98"/>
      <c r="F9226" s="98"/>
    </row>
    <row r="9227" ht="11.25" customHeight="1">
      <c r="A9227" s="95" t="s">
        <v>18601</v>
      </c>
      <c r="B9227" s="96" t="s">
        <v>18602</v>
      </c>
      <c r="C9227" s="95" t="s">
        <v>992</v>
      </c>
      <c r="D9227" s="97">
        <f>VLOOKUP(A9227,emop0321!D:E,2,0)</f>
        <v>38.46</v>
      </c>
      <c r="E9227" s="98"/>
      <c r="F9227" s="98"/>
    </row>
    <row r="9228" ht="11.25" customHeight="1">
      <c r="A9228" s="95" t="s">
        <v>18603</v>
      </c>
      <c r="B9228" s="96" t="s">
        <v>18604</v>
      </c>
      <c r="C9228" s="95" t="s">
        <v>3123</v>
      </c>
      <c r="D9228" s="97">
        <f>VLOOKUP(A9228,emop0321!D:E,2,0)</f>
        <v>10</v>
      </c>
      <c r="E9228" s="98"/>
      <c r="F9228" s="98"/>
    </row>
    <row r="9229" ht="11.25" customHeight="1">
      <c r="A9229" s="95" t="s">
        <v>18605</v>
      </c>
      <c r="B9229" s="96" t="s">
        <v>18606</v>
      </c>
      <c r="C9229" s="95" t="s">
        <v>3123</v>
      </c>
      <c r="D9229" s="97">
        <f>VLOOKUP(A9229,emop0321!D:E,2,0)</f>
        <v>10</v>
      </c>
      <c r="E9229" s="98"/>
      <c r="F9229" s="98"/>
    </row>
    <row r="9230" ht="11.25" customHeight="1">
      <c r="A9230" s="95" t="s">
        <v>18607</v>
      </c>
      <c r="B9230" s="96" t="s">
        <v>18608</v>
      </c>
      <c r="C9230" s="95" t="s">
        <v>992</v>
      </c>
      <c r="D9230" s="97">
        <f>VLOOKUP(A9230,emop0321!D:E,2,0)</f>
        <v>19.03</v>
      </c>
      <c r="E9230" s="98"/>
      <c r="F9230" s="98"/>
    </row>
    <row r="9231" ht="11.25" customHeight="1">
      <c r="A9231" s="95" t="s">
        <v>18609</v>
      </c>
      <c r="B9231" s="96" t="s">
        <v>18610</v>
      </c>
      <c r="C9231" s="95" t="s">
        <v>992</v>
      </c>
      <c r="D9231" s="97">
        <f>VLOOKUP(A9231,emop0321!D:E,2,0)</f>
        <v>7.43</v>
      </c>
      <c r="E9231" s="98"/>
      <c r="F9231" s="98"/>
    </row>
    <row r="9232" ht="11.25" customHeight="1">
      <c r="A9232" s="95" t="s">
        <v>18611</v>
      </c>
      <c r="B9232" s="96" t="s">
        <v>18612</v>
      </c>
      <c r="C9232" s="95" t="s">
        <v>992</v>
      </c>
      <c r="D9232" s="97">
        <f>VLOOKUP(A9232,emop0321!D:E,2,0)</f>
        <v>28.58</v>
      </c>
      <c r="E9232" s="98"/>
      <c r="F9232" s="98"/>
    </row>
    <row r="9233" ht="11.25" customHeight="1">
      <c r="A9233" s="95" t="s">
        <v>18613</v>
      </c>
      <c r="B9233" s="96" t="s">
        <v>18614</v>
      </c>
      <c r="C9233" s="95" t="s">
        <v>992</v>
      </c>
      <c r="D9233" s="97">
        <f>VLOOKUP(A9233,emop0321!D:E,2,0)</f>
        <v>19.66</v>
      </c>
      <c r="E9233" s="98"/>
      <c r="F9233" s="98"/>
    </row>
    <row r="9234" ht="11.25" customHeight="1">
      <c r="A9234" s="95" t="s">
        <v>18615</v>
      </c>
      <c r="B9234" s="96" t="s">
        <v>18616</v>
      </c>
      <c r="C9234" s="95" t="s">
        <v>992</v>
      </c>
      <c r="D9234" s="97">
        <f>VLOOKUP(A9234,emop0321!D:E,2,0)</f>
        <v>9.61</v>
      </c>
      <c r="E9234" s="98"/>
      <c r="F9234" s="98"/>
    </row>
    <row r="9235" ht="11.25" customHeight="1">
      <c r="A9235" s="95" t="s">
        <v>18617</v>
      </c>
      <c r="B9235" s="96" t="s">
        <v>18618</v>
      </c>
      <c r="C9235" s="95" t="s">
        <v>992</v>
      </c>
      <c r="D9235" s="97">
        <f>VLOOKUP(A9235,emop0321!D:E,2,0)</f>
        <v>2.13</v>
      </c>
      <c r="E9235" s="98"/>
      <c r="F9235" s="98"/>
    </row>
    <row r="9236" ht="11.25" customHeight="1">
      <c r="A9236" s="95" t="s">
        <v>18619</v>
      </c>
      <c r="B9236" s="96" t="s">
        <v>18620</v>
      </c>
      <c r="C9236" s="95" t="s">
        <v>992</v>
      </c>
      <c r="D9236" s="97">
        <f>VLOOKUP(A9236,emop0321!D:E,2,0)</f>
        <v>30.36</v>
      </c>
      <c r="E9236" s="98"/>
      <c r="F9236" s="98"/>
    </row>
    <row r="9237" ht="11.25" customHeight="1">
      <c r="A9237" s="95" t="s">
        <v>18621</v>
      </c>
      <c r="B9237" s="96" t="s">
        <v>18622</v>
      </c>
      <c r="C9237" s="95" t="s">
        <v>992</v>
      </c>
      <c r="D9237" s="97">
        <f>VLOOKUP(A9237,emop0321!D:E,2,0)</f>
        <v>11.11</v>
      </c>
      <c r="E9237" s="98"/>
      <c r="F9237" s="98"/>
    </row>
    <row r="9238" ht="11.25" customHeight="1">
      <c r="A9238" s="95" t="s">
        <v>18623</v>
      </c>
      <c r="B9238" s="96" t="s">
        <v>18624</v>
      </c>
      <c r="C9238" s="95" t="s">
        <v>992</v>
      </c>
      <c r="D9238" s="97">
        <f>VLOOKUP(A9238,emop0321!D:E,2,0)</f>
        <v>12.17</v>
      </c>
      <c r="E9238" s="98"/>
      <c r="F9238" s="98"/>
    </row>
    <row r="9239" ht="11.25" customHeight="1">
      <c r="A9239" s="95" t="s">
        <v>18625</v>
      </c>
      <c r="B9239" s="96" t="s">
        <v>18626</v>
      </c>
      <c r="C9239" s="95" t="s">
        <v>992</v>
      </c>
      <c r="D9239" s="97">
        <f>VLOOKUP(A9239,emop0321!D:E,2,0)</f>
        <v>15.69</v>
      </c>
      <c r="E9239" s="98"/>
      <c r="F9239" s="98"/>
    </row>
    <row r="9240" ht="11.25" customHeight="1">
      <c r="A9240" s="95" t="s">
        <v>18627</v>
      </c>
      <c r="B9240" s="96" t="s">
        <v>18628</v>
      </c>
      <c r="C9240" s="95" t="s">
        <v>992</v>
      </c>
      <c r="D9240" s="97">
        <f>VLOOKUP(A9240,emop0321!D:E,2,0)</f>
        <v>10.14</v>
      </c>
      <c r="E9240" s="98"/>
      <c r="F9240" s="98"/>
    </row>
    <row r="9241" ht="11.25" customHeight="1">
      <c r="A9241" s="95" t="s">
        <v>18629</v>
      </c>
      <c r="B9241" s="96" t="s">
        <v>18630</v>
      </c>
      <c r="C9241" s="95" t="s">
        <v>992</v>
      </c>
      <c r="D9241" s="97">
        <f>VLOOKUP(A9241,emop0321!D:E,2,0)</f>
        <v>22.6</v>
      </c>
      <c r="E9241" s="98"/>
      <c r="F9241" s="98"/>
    </row>
    <row r="9242" ht="11.25" customHeight="1">
      <c r="A9242" s="95" t="s">
        <v>18631</v>
      </c>
      <c r="B9242" s="96" t="s">
        <v>18632</v>
      </c>
      <c r="C9242" s="95" t="s">
        <v>992</v>
      </c>
      <c r="D9242" s="97">
        <f>VLOOKUP(A9242,emop0321!D:E,2,0)</f>
        <v>40.56</v>
      </c>
      <c r="E9242" s="98"/>
      <c r="F9242" s="98"/>
    </row>
    <row r="9243" ht="11.25" customHeight="1">
      <c r="A9243" s="95" t="s">
        <v>18633</v>
      </c>
      <c r="B9243" s="96" t="s">
        <v>18634</v>
      </c>
      <c r="C9243" s="95" t="s">
        <v>992</v>
      </c>
      <c r="D9243" s="97">
        <f>VLOOKUP(A9243,emop0321!D:E,2,0)</f>
        <v>24.46</v>
      </c>
      <c r="E9243" s="98"/>
      <c r="F9243" s="98"/>
    </row>
    <row r="9244" ht="11.25" customHeight="1">
      <c r="A9244" s="95" t="s">
        <v>18635</v>
      </c>
      <c r="B9244" s="96" t="s">
        <v>18636</v>
      </c>
      <c r="C9244" s="95" t="s">
        <v>992</v>
      </c>
      <c r="D9244" s="97">
        <f>VLOOKUP(A9244,emop0321!D:E,2,0)</f>
        <v>6.06</v>
      </c>
      <c r="E9244" s="98"/>
      <c r="F9244" s="98"/>
    </row>
    <row r="9245" ht="11.25" customHeight="1">
      <c r="A9245" s="95" t="s">
        <v>18637</v>
      </c>
      <c r="B9245" s="96" t="s">
        <v>18638</v>
      </c>
      <c r="C9245" s="95" t="s">
        <v>992</v>
      </c>
      <c r="D9245" s="97">
        <f>VLOOKUP(A9245,emop0321!D:E,2,0)</f>
        <v>14.34</v>
      </c>
      <c r="E9245" s="98"/>
      <c r="F9245" s="98"/>
    </row>
    <row r="9246" ht="11.25" customHeight="1">
      <c r="A9246" s="95" t="s">
        <v>18639</v>
      </c>
      <c r="B9246" s="96" t="s">
        <v>18640</v>
      </c>
      <c r="C9246" s="95" t="s">
        <v>992</v>
      </c>
      <c r="D9246" s="97">
        <f>VLOOKUP(A9246,emop0321!D:E,2,0)</f>
        <v>7.43</v>
      </c>
      <c r="E9246" s="98"/>
      <c r="F9246" s="98"/>
    </row>
    <row r="9247" ht="11.25" customHeight="1">
      <c r="A9247" s="95" t="s">
        <v>18641</v>
      </c>
      <c r="B9247" s="96" t="s">
        <v>18642</v>
      </c>
      <c r="C9247" s="95" t="s">
        <v>992</v>
      </c>
      <c r="D9247" s="97">
        <f>VLOOKUP(A9247,emop0321!D:E,2,0)</f>
        <v>12.3</v>
      </c>
      <c r="E9247" s="98"/>
      <c r="F9247" s="98"/>
    </row>
    <row r="9248" ht="11.25" customHeight="1">
      <c r="A9248" s="95" t="s">
        <v>18643</v>
      </c>
      <c r="B9248" s="96" t="s">
        <v>18644</v>
      </c>
      <c r="C9248" s="95" t="s">
        <v>992</v>
      </c>
      <c r="D9248" s="97">
        <f>VLOOKUP(A9248,emop0321!D:E,2,0)</f>
        <v>17.1</v>
      </c>
      <c r="E9248" s="98"/>
      <c r="F9248" s="98"/>
    </row>
    <row r="9249" ht="11.25" customHeight="1">
      <c r="A9249" s="95" t="s">
        <v>18645</v>
      </c>
      <c r="B9249" s="96" t="s">
        <v>18646</v>
      </c>
      <c r="C9249" s="95" t="s">
        <v>992</v>
      </c>
      <c r="D9249" s="97">
        <f>VLOOKUP(A9249,emop0321!D:E,2,0)</f>
        <v>12.92</v>
      </c>
      <c r="E9249" s="98"/>
      <c r="F9249" s="98"/>
    </row>
    <row r="9250" ht="11.25" customHeight="1">
      <c r="A9250" s="95" t="s">
        <v>18647</v>
      </c>
      <c r="B9250" s="96" t="s">
        <v>18648</v>
      </c>
      <c r="C9250" s="95" t="s">
        <v>992</v>
      </c>
      <c r="D9250" s="97">
        <f>VLOOKUP(A9250,emop0321!D:E,2,0)</f>
        <v>10.12</v>
      </c>
      <c r="E9250" s="98"/>
      <c r="F9250" s="98"/>
    </row>
    <row r="9251" ht="11.25" customHeight="1">
      <c r="A9251" s="95" t="s">
        <v>266</v>
      </c>
      <c r="B9251" s="96" t="s">
        <v>18649</v>
      </c>
      <c r="C9251" s="95" t="s">
        <v>992</v>
      </c>
      <c r="D9251" s="97">
        <f>VLOOKUP(A9251,emop0321!D:E,2,0)</f>
        <v>40.46</v>
      </c>
      <c r="E9251" s="98"/>
      <c r="F9251" s="98"/>
    </row>
    <row r="9252" ht="11.25" customHeight="1">
      <c r="A9252" s="95" t="s">
        <v>18650</v>
      </c>
      <c r="B9252" s="96" t="s">
        <v>18651</v>
      </c>
      <c r="C9252" s="95" t="s">
        <v>992</v>
      </c>
      <c r="D9252" s="97">
        <f>VLOOKUP(A9252,emop0321!D:E,2,0)</f>
        <v>14.55</v>
      </c>
      <c r="E9252" s="98"/>
      <c r="F9252" s="98"/>
    </row>
    <row r="9253" ht="11.25" customHeight="1">
      <c r="A9253" s="95" t="s">
        <v>18652</v>
      </c>
      <c r="B9253" s="96" t="s">
        <v>18653</v>
      </c>
      <c r="C9253" s="95" t="s">
        <v>992</v>
      </c>
      <c r="D9253" s="97">
        <f>VLOOKUP(A9253,emop0321!D:E,2,0)</f>
        <v>16.5</v>
      </c>
      <c r="E9253" s="98"/>
      <c r="F9253" s="98"/>
    </row>
    <row r="9254" ht="11.25" customHeight="1">
      <c r="A9254" s="95" t="s">
        <v>18654</v>
      </c>
      <c r="B9254" s="96" t="s">
        <v>18655</v>
      </c>
      <c r="C9254" s="95" t="s">
        <v>361</v>
      </c>
      <c r="D9254" s="97">
        <f>VLOOKUP(A9254,emop0321!D:E,2,0)</f>
        <v>14.9</v>
      </c>
      <c r="E9254" s="98"/>
      <c r="F9254" s="98"/>
    </row>
    <row r="9255" ht="11.25" customHeight="1">
      <c r="A9255" s="95" t="s">
        <v>18656</v>
      </c>
      <c r="B9255" s="96" t="s">
        <v>18657</v>
      </c>
      <c r="C9255" s="95" t="s">
        <v>361</v>
      </c>
      <c r="D9255" s="97">
        <f>VLOOKUP(A9255,emop0321!D:E,2,0)</f>
        <v>4.46</v>
      </c>
      <c r="E9255" s="98"/>
      <c r="F9255" s="98"/>
    </row>
    <row r="9256" ht="11.25" customHeight="1">
      <c r="A9256" s="95" t="s">
        <v>18658</v>
      </c>
      <c r="B9256" s="96" t="s">
        <v>18659</v>
      </c>
      <c r="C9256" s="95" t="s">
        <v>361</v>
      </c>
      <c r="D9256" s="97">
        <f>VLOOKUP(A9256,emop0321!D:E,2,0)</f>
        <v>10.02</v>
      </c>
      <c r="E9256" s="98"/>
      <c r="F9256" s="98"/>
    </row>
    <row r="9257" ht="11.25" customHeight="1">
      <c r="A9257" s="95" t="s">
        <v>18660</v>
      </c>
      <c r="B9257" s="96" t="s">
        <v>18661</v>
      </c>
      <c r="C9257" s="95" t="s">
        <v>361</v>
      </c>
      <c r="D9257" s="97">
        <f>VLOOKUP(A9257,emop0321!D:E,2,0)</f>
        <v>9.88</v>
      </c>
      <c r="E9257" s="98"/>
      <c r="F9257" s="98"/>
    </row>
    <row r="9258" ht="11.25" customHeight="1">
      <c r="A9258" s="95" t="s">
        <v>18662</v>
      </c>
      <c r="B9258" s="96" t="s">
        <v>18663</v>
      </c>
      <c r="C9258" s="95" t="s">
        <v>361</v>
      </c>
      <c r="D9258" s="97">
        <f>VLOOKUP(A9258,emop0321!D:E,2,0)</f>
        <v>7.05</v>
      </c>
      <c r="E9258" s="98"/>
      <c r="F9258" s="98"/>
    </row>
    <row r="9259" ht="11.25" customHeight="1">
      <c r="A9259" s="95" t="s">
        <v>18664</v>
      </c>
      <c r="B9259" s="96" t="s">
        <v>18665</v>
      </c>
      <c r="C9259" s="95" t="s">
        <v>992</v>
      </c>
      <c r="D9259" s="97">
        <f>VLOOKUP(A9259,emop0321!D:E,2,0)</f>
        <v>28.42</v>
      </c>
      <c r="E9259" s="98"/>
      <c r="F9259" s="98"/>
    </row>
    <row r="9260" ht="11.25" customHeight="1">
      <c r="A9260" s="95" t="s">
        <v>18666</v>
      </c>
      <c r="B9260" s="96" t="s">
        <v>18667</v>
      </c>
      <c r="C9260" s="95" t="s">
        <v>992</v>
      </c>
      <c r="D9260" s="97">
        <f>VLOOKUP(A9260,emop0321!D:E,2,0)</f>
        <v>16.27</v>
      </c>
      <c r="E9260" s="98"/>
      <c r="F9260" s="98"/>
    </row>
    <row r="9261" ht="11.25" customHeight="1">
      <c r="A9261" s="95" t="s">
        <v>18668</v>
      </c>
      <c r="B9261" s="96" t="s">
        <v>18669</v>
      </c>
      <c r="C9261" s="95" t="s">
        <v>992</v>
      </c>
      <c r="D9261" s="97">
        <f>VLOOKUP(A9261,emop0321!D:E,2,0)</f>
        <v>13.8</v>
      </c>
      <c r="E9261" s="98"/>
      <c r="F9261" s="98"/>
    </row>
    <row r="9262" ht="11.25" customHeight="1">
      <c r="A9262" s="95" t="s">
        <v>18670</v>
      </c>
      <c r="B9262" s="96" t="s">
        <v>18671</v>
      </c>
      <c r="C9262" s="95" t="s">
        <v>992</v>
      </c>
      <c r="D9262" s="97">
        <f>VLOOKUP(A9262,emop0321!D:E,2,0)</f>
        <v>16.57</v>
      </c>
      <c r="E9262" s="98"/>
      <c r="F9262" s="98"/>
    </row>
    <row r="9263" ht="11.25" customHeight="1">
      <c r="A9263" s="95" t="s">
        <v>18672</v>
      </c>
      <c r="B9263" s="96" t="s">
        <v>18673</v>
      </c>
      <c r="C9263" s="95" t="s">
        <v>992</v>
      </c>
      <c r="D9263" s="97">
        <f>VLOOKUP(A9263,emop0321!D:E,2,0)</f>
        <v>13.55</v>
      </c>
      <c r="E9263" s="98"/>
      <c r="F9263" s="98"/>
    </row>
    <row r="9264" ht="11.25" customHeight="1">
      <c r="A9264" s="95" t="s">
        <v>18674</v>
      </c>
      <c r="B9264" s="96" t="s">
        <v>18675</v>
      </c>
      <c r="C9264" s="95" t="s">
        <v>992</v>
      </c>
      <c r="D9264" s="97">
        <f>VLOOKUP(A9264,emop0321!D:E,2,0)</f>
        <v>16.65</v>
      </c>
      <c r="E9264" s="98"/>
      <c r="F9264" s="98"/>
    </row>
    <row r="9265" ht="11.25" customHeight="1">
      <c r="A9265" s="95" t="s">
        <v>18676</v>
      </c>
      <c r="B9265" s="96" t="s">
        <v>18677</v>
      </c>
      <c r="C9265" s="95" t="s">
        <v>992</v>
      </c>
      <c r="D9265" s="97">
        <f>VLOOKUP(A9265,emop0321!D:E,2,0)</f>
        <v>18.25</v>
      </c>
      <c r="E9265" s="98"/>
      <c r="F9265" s="98"/>
    </row>
    <row r="9266" ht="11.25" customHeight="1">
      <c r="A9266" s="95" t="s">
        <v>18678</v>
      </c>
      <c r="B9266" s="96" t="s">
        <v>18679</v>
      </c>
      <c r="C9266" s="95" t="s">
        <v>992</v>
      </c>
      <c r="D9266" s="97">
        <f>VLOOKUP(A9266,emop0321!D:E,2,0)</f>
        <v>13.92</v>
      </c>
      <c r="E9266" s="98"/>
      <c r="F9266" s="98"/>
    </row>
    <row r="9267" ht="11.25" customHeight="1">
      <c r="A9267" s="95" t="s">
        <v>18680</v>
      </c>
      <c r="B9267" s="96" t="s">
        <v>18681</v>
      </c>
      <c r="C9267" s="95" t="s">
        <v>992</v>
      </c>
      <c r="D9267" s="97">
        <f>VLOOKUP(A9267,emop0321!D:E,2,0)</f>
        <v>4.3</v>
      </c>
      <c r="E9267" s="98"/>
      <c r="F9267" s="98"/>
    </row>
    <row r="9268" ht="11.25" customHeight="1">
      <c r="A9268" s="95" t="s">
        <v>18682</v>
      </c>
      <c r="B9268" s="96" t="s">
        <v>18683</v>
      </c>
      <c r="C9268" s="95" t="s">
        <v>992</v>
      </c>
      <c r="D9268" s="97">
        <f>VLOOKUP(A9268,emop0321!D:E,2,0)</f>
        <v>15.18</v>
      </c>
      <c r="E9268" s="98"/>
      <c r="F9268" s="98"/>
    </row>
    <row r="9269" ht="11.25" customHeight="1">
      <c r="A9269" s="95" t="s">
        <v>18684</v>
      </c>
      <c r="B9269" s="96" t="s">
        <v>18685</v>
      </c>
      <c r="C9269" s="95" t="s">
        <v>992</v>
      </c>
      <c r="D9269" s="97">
        <f>VLOOKUP(A9269,emop0321!D:E,2,0)</f>
        <v>35.2</v>
      </c>
      <c r="E9269" s="98"/>
      <c r="F9269" s="98"/>
    </row>
    <row r="9270" ht="11.25" customHeight="1">
      <c r="A9270" s="95" t="s">
        <v>18686</v>
      </c>
      <c r="B9270" s="96" t="s">
        <v>18687</v>
      </c>
      <c r="C9270" s="95" t="s">
        <v>992</v>
      </c>
      <c r="D9270" s="97">
        <f>VLOOKUP(A9270,emop0321!D:E,2,0)</f>
        <v>20.56</v>
      </c>
      <c r="E9270" s="98"/>
      <c r="F9270" s="98"/>
    </row>
    <row r="9271" ht="11.25" customHeight="1">
      <c r="A9271" s="95" t="s">
        <v>18688</v>
      </c>
      <c r="B9271" s="96" t="s">
        <v>18689</v>
      </c>
      <c r="C9271" s="95" t="s">
        <v>992</v>
      </c>
      <c r="D9271" s="97">
        <f>VLOOKUP(A9271,emop0321!D:E,2,0)</f>
        <v>7.33</v>
      </c>
      <c r="E9271" s="98"/>
      <c r="F9271" s="98"/>
    </row>
    <row r="9272" ht="11.25" customHeight="1">
      <c r="A9272" s="95" t="s">
        <v>18690</v>
      </c>
      <c r="B9272" s="96" t="s">
        <v>18691</v>
      </c>
      <c r="C9272" s="95" t="s">
        <v>992</v>
      </c>
      <c r="D9272" s="97">
        <f>VLOOKUP(A9272,emop0321!D:E,2,0)</f>
        <v>8.64</v>
      </c>
      <c r="E9272" s="98"/>
      <c r="F9272" s="98"/>
    </row>
    <row r="9273" ht="11.25" customHeight="1">
      <c r="A9273" s="95" t="s">
        <v>18692</v>
      </c>
      <c r="B9273" s="96" t="s">
        <v>18693</v>
      </c>
      <c r="C9273" s="95" t="s">
        <v>992</v>
      </c>
      <c r="D9273" s="97">
        <f>VLOOKUP(A9273,emop0321!D:E,2,0)</f>
        <v>23.32</v>
      </c>
      <c r="E9273" s="98"/>
      <c r="F9273" s="98"/>
    </row>
    <row r="9274" ht="11.25" customHeight="1">
      <c r="A9274" s="95" t="s">
        <v>18694</v>
      </c>
      <c r="B9274" s="96" t="s">
        <v>18695</v>
      </c>
      <c r="C9274" s="95" t="s">
        <v>992</v>
      </c>
      <c r="D9274" s="97">
        <f>VLOOKUP(A9274,emop0321!D:E,2,0)</f>
        <v>4.81</v>
      </c>
      <c r="E9274" s="98"/>
      <c r="F9274" s="98"/>
    </row>
    <row r="9275" ht="11.25" customHeight="1">
      <c r="A9275" s="95" t="s">
        <v>18696</v>
      </c>
      <c r="B9275" s="96" t="s">
        <v>18697</v>
      </c>
      <c r="C9275" s="95" t="s">
        <v>992</v>
      </c>
      <c r="D9275" s="97">
        <f>VLOOKUP(A9275,emop0321!D:E,2,0)</f>
        <v>7.7</v>
      </c>
      <c r="E9275" s="98"/>
      <c r="F9275" s="98"/>
    </row>
    <row r="9276" ht="11.25" customHeight="1">
      <c r="A9276" s="95" t="s">
        <v>18698</v>
      </c>
      <c r="B9276" s="96" t="s">
        <v>18699</v>
      </c>
      <c r="C9276" s="95" t="s">
        <v>992</v>
      </c>
      <c r="D9276" s="97">
        <f>VLOOKUP(A9276,emop0321!D:E,2,0)</f>
        <v>16.48</v>
      </c>
      <c r="E9276" s="98"/>
      <c r="F9276" s="98"/>
    </row>
    <row r="9277" ht="11.25" customHeight="1">
      <c r="A9277" s="95" t="s">
        <v>18700</v>
      </c>
      <c r="B9277" s="96" t="s">
        <v>18701</v>
      </c>
      <c r="C9277" s="95" t="s">
        <v>992</v>
      </c>
      <c r="D9277" s="97">
        <f>VLOOKUP(A9277,emop0321!D:E,2,0)</f>
        <v>28.29</v>
      </c>
      <c r="E9277" s="98"/>
      <c r="F9277" s="98"/>
    </row>
    <row r="9278" ht="11.25" customHeight="1">
      <c r="A9278" s="95" t="s">
        <v>18702</v>
      </c>
      <c r="B9278" s="96" t="s">
        <v>18703</v>
      </c>
      <c r="C9278" s="95" t="s">
        <v>992</v>
      </c>
      <c r="D9278" s="97">
        <f>VLOOKUP(A9278,emop0321!D:E,2,0)</f>
        <v>12.39</v>
      </c>
      <c r="E9278" s="98"/>
      <c r="F9278" s="98"/>
    </row>
    <row r="9279" ht="11.25" customHeight="1">
      <c r="A9279" s="95" t="s">
        <v>18704</v>
      </c>
      <c r="B9279" s="96" t="s">
        <v>18705</v>
      </c>
      <c r="C9279" s="95" t="s">
        <v>992</v>
      </c>
      <c r="D9279" s="97">
        <f>VLOOKUP(A9279,emop0321!D:E,2,0)</f>
        <v>4.63</v>
      </c>
      <c r="E9279" s="98"/>
      <c r="F9279" s="98"/>
    </row>
    <row r="9280" ht="11.25" customHeight="1">
      <c r="A9280" s="95" t="s">
        <v>18706</v>
      </c>
      <c r="B9280" s="96" t="s">
        <v>18707</v>
      </c>
      <c r="C9280" s="95" t="s">
        <v>992</v>
      </c>
      <c r="D9280" s="97">
        <f>VLOOKUP(A9280,emop0321!D:E,2,0)</f>
        <v>10.64</v>
      </c>
      <c r="E9280" s="98"/>
      <c r="F9280" s="98"/>
    </row>
    <row r="9281" ht="11.25" customHeight="1">
      <c r="A9281" s="95" t="s">
        <v>18708</v>
      </c>
      <c r="B9281" s="96" t="s">
        <v>18709</v>
      </c>
      <c r="C9281" s="95" t="s">
        <v>992</v>
      </c>
      <c r="D9281" s="97">
        <f>VLOOKUP(A9281,emop0321!D:E,2,0)</f>
        <v>14.83</v>
      </c>
      <c r="E9281" s="98"/>
      <c r="F9281" s="98"/>
    </row>
    <row r="9282" ht="11.25" customHeight="1">
      <c r="A9282" s="95" t="s">
        <v>269</v>
      </c>
      <c r="B9282" s="96" t="s">
        <v>18710</v>
      </c>
      <c r="C9282" s="95" t="s">
        <v>992</v>
      </c>
      <c r="D9282" s="97">
        <f>VLOOKUP(A9282,emop0321!D:E,2,0)</f>
        <v>29.67</v>
      </c>
      <c r="E9282" s="98"/>
      <c r="F9282" s="98"/>
    </row>
    <row r="9283" ht="11.25" customHeight="1">
      <c r="A9283" s="95" t="s">
        <v>18711</v>
      </c>
      <c r="B9283" s="96" t="s">
        <v>18712</v>
      </c>
      <c r="C9283" s="95" t="s">
        <v>992</v>
      </c>
      <c r="D9283" s="97">
        <f>VLOOKUP(A9283,emop0321!D:E,2,0)</f>
        <v>22.96</v>
      </c>
      <c r="E9283" s="98"/>
      <c r="F9283" s="98"/>
    </row>
    <row r="9284" ht="11.25" customHeight="1">
      <c r="A9284" s="95" t="s">
        <v>18713</v>
      </c>
      <c r="B9284" s="96" t="s">
        <v>18714</v>
      </c>
      <c r="C9284" s="95" t="s">
        <v>992</v>
      </c>
      <c r="D9284" s="97">
        <f>VLOOKUP(A9284,emop0321!D:E,2,0)</f>
        <v>27.39</v>
      </c>
      <c r="E9284" s="98"/>
      <c r="F9284" s="98"/>
    </row>
    <row r="9285" ht="11.25" customHeight="1">
      <c r="A9285" s="95" t="s">
        <v>18715</v>
      </c>
      <c r="B9285" s="96" t="s">
        <v>18716</v>
      </c>
      <c r="C9285" s="95" t="s">
        <v>992</v>
      </c>
      <c r="D9285" s="97">
        <f>VLOOKUP(A9285,emop0321!D:E,2,0)</f>
        <v>36.15</v>
      </c>
      <c r="E9285" s="98"/>
      <c r="F9285" s="98"/>
    </row>
    <row r="9286" ht="11.25" customHeight="1">
      <c r="A9286" s="95" t="s">
        <v>18717</v>
      </c>
      <c r="B9286" s="96" t="s">
        <v>18718</v>
      </c>
      <c r="C9286" s="95" t="s">
        <v>992</v>
      </c>
      <c r="D9286" s="97">
        <f>VLOOKUP(A9286,emop0321!D:E,2,0)</f>
        <v>5.3</v>
      </c>
      <c r="E9286" s="98"/>
      <c r="F9286" s="98"/>
    </row>
    <row r="9287" ht="11.25" customHeight="1">
      <c r="A9287" s="95" t="s">
        <v>18719</v>
      </c>
      <c r="B9287" s="96" t="s">
        <v>18720</v>
      </c>
      <c r="C9287" s="95" t="s">
        <v>992</v>
      </c>
      <c r="D9287" s="97">
        <f>VLOOKUP(A9287,emop0321!D:E,2,0)</f>
        <v>10.93</v>
      </c>
      <c r="E9287" s="98"/>
      <c r="F9287" s="98"/>
    </row>
    <row r="9288" ht="11.25" customHeight="1">
      <c r="A9288" s="95" t="s">
        <v>18721</v>
      </c>
      <c r="B9288" s="96" t="s">
        <v>18722</v>
      </c>
      <c r="C9288" s="95" t="s">
        <v>992</v>
      </c>
      <c r="D9288" s="97">
        <f>VLOOKUP(A9288,emop0321!D:E,2,0)</f>
        <v>24.35</v>
      </c>
      <c r="E9288" s="98"/>
      <c r="F9288" s="98"/>
    </row>
    <row r="9289" ht="11.25" customHeight="1">
      <c r="A9289" s="95" t="s">
        <v>18723</v>
      </c>
      <c r="B9289" s="96" t="s">
        <v>18724</v>
      </c>
      <c r="C9289" s="95" t="s">
        <v>992</v>
      </c>
      <c r="D9289" s="97">
        <f>VLOOKUP(A9289,emop0321!D:E,2,0)</f>
        <v>26.88</v>
      </c>
      <c r="E9289" s="98"/>
      <c r="F9289" s="98"/>
    </row>
    <row r="9290" ht="11.25" customHeight="1">
      <c r="A9290" s="95" t="s">
        <v>18725</v>
      </c>
      <c r="B9290" s="96" t="s">
        <v>18726</v>
      </c>
      <c r="C9290" s="95" t="s">
        <v>992</v>
      </c>
      <c r="D9290" s="97">
        <f>VLOOKUP(A9290,emop0321!D:E,2,0)</f>
        <v>26.59</v>
      </c>
      <c r="E9290" s="98"/>
      <c r="F9290" s="98"/>
    </row>
    <row r="9291" ht="11.25" customHeight="1">
      <c r="A9291" s="95" t="s">
        <v>18727</v>
      </c>
      <c r="B9291" s="96" t="s">
        <v>18728</v>
      </c>
      <c r="C9291" s="95" t="s">
        <v>992</v>
      </c>
      <c r="D9291" s="97">
        <f>VLOOKUP(A9291,emop0321!D:E,2,0)</f>
        <v>45.41</v>
      </c>
      <c r="E9291" s="98"/>
      <c r="F9291" s="98"/>
    </row>
    <row r="9292" ht="11.25" customHeight="1">
      <c r="A9292" s="95" t="s">
        <v>18729</v>
      </c>
      <c r="B9292" s="96" t="s">
        <v>18730</v>
      </c>
      <c r="C9292" s="95" t="s">
        <v>992</v>
      </c>
      <c r="D9292" s="97">
        <f>VLOOKUP(A9292,emop0321!D:E,2,0)</f>
        <v>12.6</v>
      </c>
      <c r="E9292" s="98"/>
      <c r="F9292" s="98"/>
    </row>
    <row r="9293" ht="11.25" customHeight="1">
      <c r="A9293" s="95" t="s">
        <v>18731</v>
      </c>
      <c r="B9293" s="96" t="s">
        <v>18732</v>
      </c>
      <c r="C9293" s="95" t="s">
        <v>992</v>
      </c>
      <c r="D9293" s="97">
        <f>VLOOKUP(A9293,emop0321!D:E,2,0)</f>
        <v>25.2</v>
      </c>
      <c r="E9293" s="98"/>
      <c r="F9293" s="98"/>
    </row>
    <row r="9294" ht="11.25" customHeight="1">
      <c r="A9294" s="95" t="s">
        <v>18733</v>
      </c>
      <c r="B9294" s="96" t="s">
        <v>18734</v>
      </c>
      <c r="C9294" s="95" t="s">
        <v>992</v>
      </c>
      <c r="D9294" s="97">
        <f>VLOOKUP(A9294,emop0321!D:E,2,0)</f>
        <v>20.73</v>
      </c>
      <c r="E9294" s="98"/>
      <c r="F9294" s="98"/>
    </row>
    <row r="9295" ht="11.25" customHeight="1">
      <c r="A9295" s="95" t="s">
        <v>18735</v>
      </c>
      <c r="B9295" s="96" t="s">
        <v>18736</v>
      </c>
      <c r="C9295" s="95" t="s">
        <v>992</v>
      </c>
      <c r="D9295" s="97">
        <f>VLOOKUP(A9295,emop0321!D:E,2,0)</f>
        <v>25.15</v>
      </c>
      <c r="E9295" s="98"/>
      <c r="F9295" s="98"/>
    </row>
    <row r="9296" ht="11.25" customHeight="1">
      <c r="A9296" s="95" t="s">
        <v>18737</v>
      </c>
      <c r="B9296" s="96" t="s">
        <v>18738</v>
      </c>
      <c r="C9296" s="95" t="s">
        <v>992</v>
      </c>
      <c r="D9296" s="97">
        <f>VLOOKUP(A9296,emop0321!D:E,2,0)</f>
        <v>33.92</v>
      </c>
      <c r="E9296" s="98"/>
      <c r="F9296" s="98"/>
    </row>
    <row r="9297" ht="11.25" customHeight="1">
      <c r="A9297" s="95" t="s">
        <v>18739</v>
      </c>
      <c r="B9297" s="96" t="s">
        <v>18740</v>
      </c>
      <c r="C9297" s="95" t="s">
        <v>992</v>
      </c>
      <c r="D9297" s="97">
        <f>VLOOKUP(A9297,emop0321!D:E,2,0)</f>
        <v>4.65</v>
      </c>
      <c r="E9297" s="98"/>
      <c r="F9297" s="98"/>
    </row>
    <row r="9298" ht="11.25" customHeight="1">
      <c r="A9298" s="95" t="s">
        <v>18741</v>
      </c>
      <c r="B9298" s="96" t="s">
        <v>18742</v>
      </c>
      <c r="C9298" s="95" t="s">
        <v>992</v>
      </c>
      <c r="D9298" s="97">
        <f>VLOOKUP(A9298,emop0321!D:E,2,0)</f>
        <v>34.84</v>
      </c>
      <c r="E9298" s="98"/>
      <c r="F9298" s="98"/>
    </row>
    <row r="9299" ht="11.25" customHeight="1">
      <c r="A9299" s="95" t="s">
        <v>18743</v>
      </c>
      <c r="B9299" s="96" t="s">
        <v>18744</v>
      </c>
      <c r="C9299" s="95" t="s">
        <v>992</v>
      </c>
      <c r="D9299" s="97">
        <f>VLOOKUP(A9299,emop0321!D:E,2,0)</f>
        <v>12.34</v>
      </c>
      <c r="E9299" s="98"/>
      <c r="F9299" s="98"/>
    </row>
    <row r="9300" ht="11.25" customHeight="1">
      <c r="A9300" s="95" t="s">
        <v>18745</v>
      </c>
      <c r="B9300" s="96" t="s">
        <v>18746</v>
      </c>
      <c r="C9300" s="95" t="s">
        <v>992</v>
      </c>
      <c r="D9300" s="97">
        <f>VLOOKUP(A9300,emop0321!D:E,2,0)</f>
        <v>4.95</v>
      </c>
      <c r="E9300" s="98"/>
      <c r="F9300" s="98"/>
    </row>
    <row r="9301" ht="11.25" customHeight="1">
      <c r="A9301" s="95" t="s">
        <v>18747</v>
      </c>
      <c r="B9301" s="96" t="s">
        <v>18748</v>
      </c>
      <c r="C9301" s="95" t="s">
        <v>992</v>
      </c>
      <c r="D9301" s="97">
        <f>VLOOKUP(A9301,emop0321!D:E,2,0)</f>
        <v>63.13</v>
      </c>
      <c r="E9301" s="98"/>
      <c r="F9301" s="98"/>
    </row>
    <row r="9302" ht="11.25" customHeight="1">
      <c r="A9302" s="95" t="s">
        <v>18749</v>
      </c>
      <c r="B9302" s="96" t="s">
        <v>18750</v>
      </c>
      <c r="C9302" s="95" t="s">
        <v>992</v>
      </c>
      <c r="D9302" s="97">
        <f>VLOOKUP(A9302,emop0321!D:E,2,0)</f>
        <v>59.74</v>
      </c>
      <c r="E9302" s="98"/>
      <c r="F9302" s="98"/>
    </row>
    <row r="9303" ht="11.25" customHeight="1">
      <c r="A9303" s="95" t="s">
        <v>18751</v>
      </c>
      <c r="B9303" s="96" t="s">
        <v>18752</v>
      </c>
      <c r="C9303" s="95" t="s">
        <v>992</v>
      </c>
      <c r="D9303" s="97">
        <f>VLOOKUP(A9303,emop0321!D:E,2,0)</f>
        <v>9</v>
      </c>
      <c r="E9303" s="98"/>
      <c r="F9303" s="98"/>
    </row>
    <row r="9304" ht="11.25" customHeight="1">
      <c r="A9304" s="95" t="s">
        <v>18753</v>
      </c>
      <c r="B9304" s="96" t="s">
        <v>18754</v>
      </c>
      <c r="C9304" s="95" t="s">
        <v>361</v>
      </c>
      <c r="D9304" s="97">
        <f>VLOOKUP(A9304,emop0321!D:E,2,0)</f>
        <v>9.28</v>
      </c>
      <c r="E9304" s="98"/>
      <c r="F9304" s="98"/>
    </row>
    <row r="9305" ht="11.25" customHeight="1">
      <c r="A9305" s="95" t="s">
        <v>18755</v>
      </c>
      <c r="B9305" s="96" t="s">
        <v>18756</v>
      </c>
      <c r="C9305" s="95" t="s">
        <v>361</v>
      </c>
      <c r="D9305" s="97">
        <f>VLOOKUP(A9305,emop0321!D:E,2,0)</f>
        <v>2.45</v>
      </c>
      <c r="E9305" s="98"/>
      <c r="F9305" s="98"/>
    </row>
    <row r="9306" ht="11.25" customHeight="1">
      <c r="A9306" s="95" t="s">
        <v>18757</v>
      </c>
      <c r="B9306" s="96" t="s">
        <v>18758</v>
      </c>
      <c r="C9306" s="95" t="s">
        <v>992</v>
      </c>
      <c r="D9306" s="97">
        <f>VLOOKUP(A9306,emop0321!D:E,2,0)</f>
        <v>13.4</v>
      </c>
      <c r="E9306" s="98"/>
      <c r="F9306" s="98"/>
    </row>
    <row r="9307" ht="11.25" customHeight="1">
      <c r="A9307" s="95" t="s">
        <v>18759</v>
      </c>
      <c r="B9307" s="96" t="s">
        <v>18760</v>
      </c>
      <c r="C9307" s="95" t="s">
        <v>992</v>
      </c>
      <c r="D9307" s="97">
        <f>VLOOKUP(A9307,emop0321!D:E,2,0)</f>
        <v>16.07</v>
      </c>
      <c r="E9307" s="98"/>
      <c r="F9307" s="98"/>
    </row>
    <row r="9308" ht="11.25" customHeight="1">
      <c r="A9308" s="95" t="s">
        <v>18761</v>
      </c>
      <c r="B9308" s="96" t="s">
        <v>18762</v>
      </c>
      <c r="C9308" s="95" t="s">
        <v>992</v>
      </c>
      <c r="D9308" s="97">
        <f>VLOOKUP(A9308,emop0321!D:E,2,0)</f>
        <v>10.45</v>
      </c>
      <c r="E9308" s="98"/>
      <c r="F9308" s="98"/>
    </row>
    <row r="9309" ht="11.25" customHeight="1">
      <c r="A9309" s="95" t="s">
        <v>18763</v>
      </c>
      <c r="B9309" s="96" t="s">
        <v>18764</v>
      </c>
      <c r="C9309" s="95" t="s">
        <v>992</v>
      </c>
      <c r="D9309" s="97">
        <f>VLOOKUP(A9309,emop0321!D:E,2,0)</f>
        <v>32.15</v>
      </c>
      <c r="E9309" s="98"/>
      <c r="F9309" s="98"/>
    </row>
    <row r="9310" ht="11.25" customHeight="1">
      <c r="A9310" s="95" t="s">
        <v>18765</v>
      </c>
      <c r="B9310" s="96" t="s">
        <v>18766</v>
      </c>
      <c r="C9310" s="95" t="s">
        <v>992</v>
      </c>
      <c r="D9310" s="97">
        <f>VLOOKUP(A9310,emop0321!D:E,2,0)</f>
        <v>32.84</v>
      </c>
      <c r="E9310" s="98"/>
      <c r="F9310" s="98"/>
    </row>
    <row r="9311" ht="11.25" customHeight="1">
      <c r="A9311" s="95" t="s">
        <v>18767</v>
      </c>
      <c r="B9311" s="96" t="s">
        <v>18768</v>
      </c>
      <c r="C9311" s="95" t="s">
        <v>992</v>
      </c>
      <c r="D9311" s="97">
        <f>VLOOKUP(A9311,emop0321!D:E,2,0)</f>
        <v>20.83</v>
      </c>
      <c r="E9311" s="98"/>
      <c r="F9311" s="98"/>
    </row>
    <row r="9312" ht="11.25" customHeight="1">
      <c r="A9312" s="95" t="s">
        <v>18769</v>
      </c>
      <c r="B9312" s="96" t="s">
        <v>18770</v>
      </c>
      <c r="C9312" s="95" t="s">
        <v>992</v>
      </c>
      <c r="D9312" s="97">
        <f>VLOOKUP(A9312,emop0321!D:E,2,0)</f>
        <v>16.51</v>
      </c>
      <c r="E9312" s="98"/>
      <c r="F9312" s="98"/>
    </row>
    <row r="9313" ht="11.25" customHeight="1">
      <c r="A9313" s="95" t="s">
        <v>18771</v>
      </c>
      <c r="B9313" s="96" t="s">
        <v>18772</v>
      </c>
      <c r="C9313" s="95" t="s">
        <v>992</v>
      </c>
      <c r="D9313" s="97">
        <f>VLOOKUP(A9313,emop0321!D:E,2,0)</f>
        <v>21</v>
      </c>
      <c r="E9313" s="98"/>
      <c r="F9313" s="98"/>
    </row>
    <row r="9314" ht="11.25" customHeight="1">
      <c r="A9314" s="95" t="s">
        <v>18773</v>
      </c>
      <c r="B9314" s="96" t="s">
        <v>18774</v>
      </c>
      <c r="C9314" s="95" t="s">
        <v>992</v>
      </c>
      <c r="D9314" s="97">
        <f>VLOOKUP(A9314,emop0321!D:E,2,0)</f>
        <v>7.99</v>
      </c>
      <c r="E9314" s="98"/>
      <c r="F9314" s="98"/>
    </row>
    <row r="9315" ht="11.25" customHeight="1">
      <c r="A9315" s="95" t="s">
        <v>18775</v>
      </c>
      <c r="B9315" s="96" t="s">
        <v>18776</v>
      </c>
      <c r="C9315" s="95" t="s">
        <v>992</v>
      </c>
      <c r="D9315" s="97">
        <f>VLOOKUP(A9315,emop0321!D:E,2,0)</f>
        <v>4.63</v>
      </c>
      <c r="E9315" s="98"/>
      <c r="F9315" s="98"/>
    </row>
    <row r="9316" ht="11.25" customHeight="1">
      <c r="A9316" s="95" t="s">
        <v>18777</v>
      </c>
      <c r="B9316" s="96" t="s">
        <v>18778</v>
      </c>
      <c r="C9316" s="95" t="s">
        <v>992</v>
      </c>
      <c r="D9316" s="97">
        <f>VLOOKUP(A9316,emop0321!D:E,2,0)</f>
        <v>2.85</v>
      </c>
      <c r="E9316" s="98"/>
      <c r="F9316" s="98"/>
    </row>
    <row r="9317" ht="11.25" customHeight="1">
      <c r="A9317" s="95" t="s">
        <v>18779</v>
      </c>
      <c r="B9317" s="96" t="s">
        <v>18780</v>
      </c>
      <c r="C9317" s="95" t="s">
        <v>992</v>
      </c>
      <c r="D9317" s="97">
        <f>VLOOKUP(A9317,emop0321!D:E,2,0)</f>
        <v>2.63</v>
      </c>
      <c r="E9317" s="98"/>
      <c r="F9317" s="98"/>
    </row>
    <row r="9318" ht="11.25" customHeight="1">
      <c r="A9318" s="95" t="s">
        <v>18781</v>
      </c>
      <c r="B9318" s="96" t="s">
        <v>18782</v>
      </c>
      <c r="C9318" s="95" t="s">
        <v>992</v>
      </c>
      <c r="D9318" s="97">
        <f>VLOOKUP(A9318,emop0321!D:E,2,0)</f>
        <v>4.84</v>
      </c>
      <c r="E9318" s="98"/>
      <c r="F9318" s="98"/>
    </row>
    <row r="9319" ht="11.25" customHeight="1">
      <c r="A9319" s="95" t="s">
        <v>18783</v>
      </c>
      <c r="B9319" s="96" t="s">
        <v>18784</v>
      </c>
      <c r="C9319" s="95" t="s">
        <v>992</v>
      </c>
      <c r="D9319" s="97">
        <f>VLOOKUP(A9319,emop0321!D:E,2,0)</f>
        <v>6.24</v>
      </c>
      <c r="E9319" s="98"/>
      <c r="F9319" s="98"/>
    </row>
    <row r="9320" ht="11.25" customHeight="1">
      <c r="A9320" s="95" t="s">
        <v>18785</v>
      </c>
      <c r="B9320" s="96" t="s">
        <v>18786</v>
      </c>
      <c r="C9320" s="95" t="s">
        <v>992</v>
      </c>
      <c r="D9320" s="97">
        <f>VLOOKUP(A9320,emop0321!D:E,2,0)</f>
        <v>36.42</v>
      </c>
      <c r="E9320" s="98"/>
      <c r="F9320" s="98"/>
    </row>
    <row r="9321" ht="11.25" customHeight="1">
      <c r="A9321" s="95" t="s">
        <v>18787</v>
      </c>
      <c r="B9321" s="96" t="s">
        <v>18788</v>
      </c>
      <c r="C9321" s="95" t="s">
        <v>992</v>
      </c>
      <c r="D9321" s="97">
        <f>VLOOKUP(A9321,emop0321!D:E,2,0)</f>
        <v>57.28</v>
      </c>
      <c r="E9321" s="98"/>
      <c r="F9321" s="98"/>
    </row>
    <row r="9322" ht="11.25" customHeight="1">
      <c r="A9322" s="95" t="s">
        <v>18789</v>
      </c>
      <c r="B9322" s="96" t="s">
        <v>18790</v>
      </c>
      <c r="C9322" s="95" t="s">
        <v>361</v>
      </c>
      <c r="D9322" s="97">
        <f>VLOOKUP(A9322,emop0321!D:E,2,0)</f>
        <v>7.77</v>
      </c>
      <c r="E9322" s="98"/>
      <c r="F9322" s="98"/>
    </row>
    <row r="9323" ht="11.25" customHeight="1">
      <c r="A9323" s="95" t="s">
        <v>18791</v>
      </c>
      <c r="B9323" s="96" t="s">
        <v>18792</v>
      </c>
      <c r="C9323" s="95" t="s">
        <v>992</v>
      </c>
      <c r="D9323" s="97">
        <f>VLOOKUP(A9323,emop0321!D:E,2,0)</f>
        <v>58.97</v>
      </c>
      <c r="E9323" s="98"/>
      <c r="F9323" s="98"/>
    </row>
    <row r="9324" ht="11.25" customHeight="1">
      <c r="A9324" s="95" t="s">
        <v>18793</v>
      </c>
      <c r="B9324" s="96" t="s">
        <v>18794</v>
      </c>
      <c r="C9324" s="95" t="s">
        <v>992</v>
      </c>
      <c r="D9324" s="97">
        <f>VLOOKUP(A9324,emop0321!D:E,2,0)</f>
        <v>51.26</v>
      </c>
      <c r="E9324" s="98"/>
      <c r="F9324" s="98"/>
    </row>
    <row r="9325" ht="11.25" customHeight="1">
      <c r="A9325" s="95" t="s">
        <v>18795</v>
      </c>
      <c r="B9325" s="96" t="s">
        <v>18796</v>
      </c>
      <c r="C9325" s="95" t="s">
        <v>992</v>
      </c>
      <c r="D9325" s="97">
        <f>VLOOKUP(A9325,emop0321!D:E,2,0)</f>
        <v>28.6</v>
      </c>
      <c r="E9325" s="98"/>
      <c r="F9325" s="98"/>
    </row>
    <row r="9326" ht="11.25" customHeight="1">
      <c r="A9326" s="95" t="s">
        <v>18797</v>
      </c>
      <c r="B9326" s="96" t="s">
        <v>18798</v>
      </c>
      <c r="C9326" s="95" t="s">
        <v>992</v>
      </c>
      <c r="D9326" s="97">
        <f>VLOOKUP(A9326,emop0321!D:E,2,0)</f>
        <v>11.26</v>
      </c>
      <c r="E9326" s="98"/>
      <c r="F9326" s="98"/>
    </row>
    <row r="9327" ht="11.25" customHeight="1">
      <c r="A9327" s="95" t="s">
        <v>18799</v>
      </c>
      <c r="B9327" s="96" t="s">
        <v>18800</v>
      </c>
      <c r="C9327" s="95" t="s">
        <v>282</v>
      </c>
      <c r="D9327" s="97">
        <f>VLOOKUP(A9327,emop0321!D:E,2,0)</f>
        <v>29.8</v>
      </c>
      <c r="E9327" s="98"/>
      <c r="F9327" s="98"/>
    </row>
    <row r="9328" ht="11.25" customHeight="1">
      <c r="A9328" s="95" t="s">
        <v>18801</v>
      </c>
      <c r="B9328" s="96" t="s">
        <v>18802</v>
      </c>
      <c r="C9328" s="95" t="s">
        <v>282</v>
      </c>
      <c r="D9328" s="97">
        <f>VLOOKUP(A9328,emop0321!D:E,2,0)</f>
        <v>216.68</v>
      </c>
      <c r="E9328" s="98"/>
      <c r="F9328" s="98"/>
    </row>
    <row r="9329" ht="11.25" customHeight="1">
      <c r="A9329" s="95" t="s">
        <v>18803</v>
      </c>
      <c r="B9329" s="96" t="s">
        <v>18804</v>
      </c>
      <c r="C9329" s="95" t="s">
        <v>282</v>
      </c>
      <c r="D9329" s="97">
        <f>VLOOKUP(A9329,emop0321!D:E,2,0)</f>
        <v>244.33</v>
      </c>
      <c r="E9329" s="98"/>
      <c r="F9329" s="98"/>
    </row>
    <row r="9330" ht="11.25" customHeight="1">
      <c r="A9330" s="95" t="s">
        <v>18805</v>
      </c>
      <c r="B9330" s="96" t="s">
        <v>18806</v>
      </c>
      <c r="C9330" s="95" t="s">
        <v>282</v>
      </c>
      <c r="D9330" s="97">
        <f>VLOOKUP(A9330,emop0321!D:E,2,0)</f>
        <v>315.49</v>
      </c>
      <c r="E9330" s="98"/>
      <c r="F9330" s="98"/>
    </row>
    <row r="9331" ht="11.25" customHeight="1">
      <c r="A9331" s="95" t="s">
        <v>18807</v>
      </c>
      <c r="B9331" s="96" t="s">
        <v>18808</v>
      </c>
      <c r="C9331" s="95" t="s">
        <v>282</v>
      </c>
      <c r="D9331" s="97">
        <f>VLOOKUP(A9331,emop0321!D:E,2,0)</f>
        <v>752.61</v>
      </c>
      <c r="E9331" s="98"/>
      <c r="F9331" s="98"/>
    </row>
    <row r="9332" ht="11.25" customHeight="1">
      <c r="A9332" s="95" t="s">
        <v>199</v>
      </c>
      <c r="B9332" s="96" t="s">
        <v>18809</v>
      </c>
      <c r="C9332" s="95" t="s">
        <v>282</v>
      </c>
      <c r="D9332" s="97">
        <f>VLOOKUP(A9332,emop0321!D:E,2,0)</f>
        <v>483.34</v>
      </c>
      <c r="E9332" s="98"/>
      <c r="F9332" s="98"/>
    </row>
    <row r="9333" ht="11.25" customHeight="1">
      <c r="A9333" s="95" t="s">
        <v>18810</v>
      </c>
      <c r="B9333" s="96" t="s">
        <v>18811</v>
      </c>
      <c r="C9333" s="95" t="s">
        <v>282</v>
      </c>
      <c r="D9333" s="97">
        <f>VLOOKUP(A9333,emop0321!D:E,2,0)</f>
        <v>492.83</v>
      </c>
      <c r="E9333" s="98"/>
      <c r="F9333" s="98"/>
    </row>
    <row r="9334" ht="11.25" customHeight="1">
      <c r="A9334" s="95" t="s">
        <v>18812</v>
      </c>
      <c r="B9334" s="96" t="s">
        <v>18813</v>
      </c>
      <c r="C9334" s="95" t="s">
        <v>282</v>
      </c>
      <c r="D9334" s="97">
        <f>VLOOKUP(A9334,emop0321!D:E,2,0)</f>
        <v>114.29</v>
      </c>
      <c r="E9334" s="98"/>
      <c r="F9334" s="98"/>
    </row>
    <row r="9335" ht="11.25" customHeight="1">
      <c r="A9335" s="95" t="s">
        <v>18814</v>
      </c>
      <c r="B9335" s="96" t="s">
        <v>18815</v>
      </c>
      <c r="C9335" s="95" t="s">
        <v>282</v>
      </c>
      <c r="D9335" s="97">
        <f>VLOOKUP(A9335,emop0321!D:E,2,0)</f>
        <v>343.96</v>
      </c>
      <c r="E9335" s="98"/>
      <c r="F9335" s="98"/>
    </row>
    <row r="9336" ht="11.25" customHeight="1">
      <c r="A9336" s="95" t="s">
        <v>18816</v>
      </c>
      <c r="B9336" s="96" t="s">
        <v>18817</v>
      </c>
      <c r="C9336" s="95" t="s">
        <v>282</v>
      </c>
      <c r="D9336" s="97">
        <f>VLOOKUP(A9336,emop0321!D:E,2,0)</f>
        <v>315.17</v>
      </c>
      <c r="E9336" s="98"/>
      <c r="F9336" s="98"/>
    </row>
    <row r="9337" ht="11.25" customHeight="1">
      <c r="A9337" s="95" t="s">
        <v>18818</v>
      </c>
      <c r="B9337" s="96" t="s">
        <v>18819</v>
      </c>
      <c r="C9337" s="95" t="s">
        <v>282</v>
      </c>
      <c r="D9337" s="97">
        <f>VLOOKUP(A9337,emop0321!D:E,2,0)</f>
        <v>202.17</v>
      </c>
      <c r="E9337" s="98"/>
      <c r="F9337" s="98"/>
    </row>
    <row r="9338" ht="11.25" customHeight="1">
      <c r="A9338" s="95" t="s">
        <v>18820</v>
      </c>
      <c r="B9338" s="96" t="s">
        <v>18821</v>
      </c>
      <c r="C9338" s="95" t="s">
        <v>282</v>
      </c>
      <c r="D9338" s="97">
        <f>VLOOKUP(A9338,emop0321!D:E,2,0)</f>
        <v>235.38</v>
      </c>
      <c r="E9338" s="98"/>
      <c r="F9338" s="98"/>
    </row>
    <row r="9339" ht="11.25" customHeight="1">
      <c r="A9339" s="95" t="s">
        <v>18822</v>
      </c>
      <c r="B9339" s="96" t="s">
        <v>18823</v>
      </c>
      <c r="C9339" s="95" t="s">
        <v>282</v>
      </c>
      <c r="D9339" s="97">
        <f>VLOOKUP(A9339,emop0321!D:E,2,0)</f>
        <v>86.42</v>
      </c>
      <c r="E9339" s="98"/>
      <c r="F9339" s="98"/>
    </row>
    <row r="9340" ht="11.25" customHeight="1">
      <c r="A9340" s="95" t="s">
        <v>18824</v>
      </c>
      <c r="B9340" s="96" t="s">
        <v>18825</v>
      </c>
      <c r="C9340" s="95" t="s">
        <v>282</v>
      </c>
      <c r="D9340" s="97">
        <f>VLOOKUP(A9340,emop0321!D:E,2,0)</f>
        <v>256.2</v>
      </c>
      <c r="E9340" s="98"/>
      <c r="F9340" s="98"/>
    </row>
    <row r="9341" ht="11.25" customHeight="1">
      <c r="A9341" s="95" t="s">
        <v>18826</v>
      </c>
      <c r="B9341" s="96" t="s">
        <v>18827</v>
      </c>
      <c r="C9341" s="95" t="s">
        <v>282</v>
      </c>
      <c r="D9341" s="97">
        <f>VLOOKUP(A9341,emop0321!D:E,2,0)</f>
        <v>425.77</v>
      </c>
      <c r="E9341" s="98"/>
      <c r="F9341" s="98"/>
    </row>
    <row r="9342" ht="11.25" customHeight="1">
      <c r="A9342" s="95" t="s">
        <v>18828</v>
      </c>
      <c r="B9342" s="96" t="s">
        <v>18829</v>
      </c>
      <c r="C9342" s="95" t="s">
        <v>282</v>
      </c>
      <c r="D9342" s="97">
        <f>VLOOKUP(A9342,emop0321!D:E,2,0)</f>
        <v>509.07</v>
      </c>
      <c r="E9342" s="98"/>
      <c r="F9342" s="98"/>
    </row>
    <row r="9343" ht="11.25" customHeight="1">
      <c r="A9343" s="95" t="s">
        <v>18830</v>
      </c>
      <c r="B9343" s="96" t="s">
        <v>18831</v>
      </c>
      <c r="C9343" s="95" t="s">
        <v>282</v>
      </c>
      <c r="D9343" s="97">
        <f>VLOOKUP(A9343,emop0321!D:E,2,0)</f>
        <v>318.89</v>
      </c>
      <c r="E9343" s="98"/>
      <c r="F9343" s="98"/>
    </row>
    <row r="9344" ht="11.25" customHeight="1">
      <c r="A9344" s="95" t="s">
        <v>18832</v>
      </c>
      <c r="B9344" s="96" t="s">
        <v>18833</v>
      </c>
      <c r="C9344" s="95" t="s">
        <v>282</v>
      </c>
      <c r="D9344" s="97">
        <f>VLOOKUP(A9344,emop0321!D:E,2,0)</f>
        <v>231.96</v>
      </c>
      <c r="E9344" s="98"/>
      <c r="F9344" s="98"/>
    </row>
    <row r="9345" ht="11.25" customHeight="1">
      <c r="A9345" s="95" t="s">
        <v>18834</v>
      </c>
      <c r="B9345" s="96" t="s">
        <v>18835</v>
      </c>
      <c r="C9345" s="95" t="s">
        <v>282</v>
      </c>
      <c r="D9345" s="97">
        <f>VLOOKUP(A9345,emop0321!D:E,2,0)</f>
        <v>231.02</v>
      </c>
      <c r="E9345" s="98"/>
      <c r="F9345" s="98"/>
    </row>
    <row r="9346" ht="11.25" customHeight="1">
      <c r="A9346" s="95" t="s">
        <v>188</v>
      </c>
      <c r="B9346" s="96" t="s">
        <v>18836</v>
      </c>
      <c r="C9346" s="95" t="s">
        <v>282</v>
      </c>
      <c r="D9346" s="97">
        <f>VLOOKUP(A9346,emop0321!D:E,2,0)</f>
        <v>433.22</v>
      </c>
      <c r="E9346" s="98"/>
      <c r="F9346" s="98"/>
    </row>
    <row r="9347" ht="11.25" customHeight="1">
      <c r="A9347" s="95" t="s">
        <v>18837</v>
      </c>
      <c r="B9347" s="96" t="s">
        <v>18838</v>
      </c>
      <c r="C9347" s="95" t="s">
        <v>282</v>
      </c>
      <c r="D9347" s="97">
        <f>VLOOKUP(A9347,emop0321!D:E,2,0)</f>
        <v>160.38</v>
      </c>
      <c r="E9347" s="98"/>
      <c r="F9347" s="98"/>
    </row>
    <row r="9348" ht="11.25" customHeight="1">
      <c r="A9348" s="95" t="s">
        <v>18839</v>
      </c>
      <c r="B9348" s="96" t="s">
        <v>18838</v>
      </c>
      <c r="C9348" s="95" t="s">
        <v>282</v>
      </c>
      <c r="D9348" s="97">
        <f>VLOOKUP(A9348,emop0321!D:E,2,0)</f>
        <v>311.61</v>
      </c>
      <c r="E9348" s="98"/>
      <c r="F9348" s="98"/>
    </row>
    <row r="9349" ht="11.25" customHeight="1">
      <c r="A9349" s="95" t="s">
        <v>18840</v>
      </c>
      <c r="B9349" s="96" t="s">
        <v>18841</v>
      </c>
      <c r="C9349" s="95" t="s">
        <v>282</v>
      </c>
      <c r="D9349" s="97">
        <f>VLOOKUP(A9349,emop0321!D:E,2,0)</f>
        <v>450.42</v>
      </c>
      <c r="E9349" s="98"/>
      <c r="F9349" s="98"/>
    </row>
    <row r="9350" ht="11.25" customHeight="1">
      <c r="A9350" s="95" t="s">
        <v>18842</v>
      </c>
      <c r="B9350" s="96" t="s">
        <v>18843</v>
      </c>
      <c r="C9350" s="95" t="s">
        <v>282</v>
      </c>
      <c r="D9350" s="97">
        <f>VLOOKUP(A9350,emop0321!D:E,2,0)</f>
        <v>100.43</v>
      </c>
      <c r="E9350" s="98"/>
      <c r="F9350" s="98"/>
    </row>
    <row r="9351" ht="11.25" customHeight="1">
      <c r="A9351" s="95" t="s">
        <v>18844</v>
      </c>
      <c r="B9351" s="96" t="s">
        <v>18845</v>
      </c>
      <c r="C9351" s="95" t="s">
        <v>282</v>
      </c>
      <c r="D9351" s="97">
        <f>VLOOKUP(A9351,emop0321!D:E,2,0)</f>
        <v>100.69</v>
      </c>
      <c r="E9351" s="98"/>
      <c r="F9351" s="98"/>
    </row>
    <row r="9352" ht="11.25" customHeight="1">
      <c r="A9352" s="95" t="s">
        <v>18846</v>
      </c>
      <c r="B9352" s="96" t="s">
        <v>18847</v>
      </c>
      <c r="C9352" s="95" t="s">
        <v>282</v>
      </c>
      <c r="D9352" s="97">
        <f>VLOOKUP(A9352,emop0321!D:E,2,0)</f>
        <v>858.23</v>
      </c>
      <c r="E9352" s="98"/>
      <c r="F9352" s="98"/>
    </row>
    <row r="9353" ht="11.25" customHeight="1">
      <c r="A9353" s="95" t="s">
        <v>18848</v>
      </c>
      <c r="B9353" s="96" t="s">
        <v>18849</v>
      </c>
      <c r="C9353" s="95" t="s">
        <v>282</v>
      </c>
      <c r="D9353" s="97">
        <f>VLOOKUP(A9353,emop0321!D:E,2,0)</f>
        <v>72.6</v>
      </c>
      <c r="E9353" s="98"/>
      <c r="F9353" s="98"/>
    </row>
    <row r="9354" ht="11.25" customHeight="1">
      <c r="A9354" s="95" t="s">
        <v>18850</v>
      </c>
      <c r="B9354" s="96" t="s">
        <v>18851</v>
      </c>
      <c r="C9354" s="95" t="s">
        <v>282</v>
      </c>
      <c r="D9354" s="97">
        <f>VLOOKUP(A9354,emop0321!D:E,2,0)</f>
        <v>274.5</v>
      </c>
      <c r="E9354" s="98"/>
      <c r="F9354" s="98"/>
    </row>
    <row r="9355" ht="11.25" customHeight="1">
      <c r="A9355" s="95" t="s">
        <v>18852</v>
      </c>
      <c r="B9355" s="96" t="s">
        <v>18853</v>
      </c>
      <c r="C9355" s="95" t="s">
        <v>282</v>
      </c>
      <c r="D9355" s="97">
        <f>VLOOKUP(A9355,emop0321!D:E,2,0)</f>
        <v>603.19</v>
      </c>
      <c r="E9355" s="98"/>
      <c r="F9355" s="98"/>
    </row>
    <row r="9356" ht="11.25" customHeight="1">
      <c r="A9356" s="95" t="s">
        <v>18854</v>
      </c>
      <c r="B9356" s="96" t="s">
        <v>18855</v>
      </c>
      <c r="C9356" s="95" t="s">
        <v>282</v>
      </c>
      <c r="D9356" s="97">
        <f>VLOOKUP(A9356,emop0321!D:E,2,0)</f>
        <v>1118.2</v>
      </c>
      <c r="E9356" s="98"/>
      <c r="F9356" s="98"/>
    </row>
    <row r="9357" ht="11.25" customHeight="1">
      <c r="A9357" s="95" t="s">
        <v>229</v>
      </c>
      <c r="B9357" s="96" t="s">
        <v>18856</v>
      </c>
      <c r="C9357" s="95" t="s">
        <v>282</v>
      </c>
      <c r="D9357" s="97">
        <f>VLOOKUP(A9357,emop0321!D:E,2,0)</f>
        <v>41.2</v>
      </c>
      <c r="E9357" s="98"/>
      <c r="F9357" s="98"/>
    </row>
    <row r="9358" ht="11.25" customHeight="1">
      <c r="A9358" s="95" t="s">
        <v>18857</v>
      </c>
      <c r="B9358" s="96" t="s">
        <v>18858</v>
      </c>
      <c r="C9358" s="95" t="s">
        <v>282</v>
      </c>
      <c r="D9358" s="97">
        <f>VLOOKUP(A9358,emop0321!D:E,2,0)</f>
        <v>38.11</v>
      </c>
      <c r="E9358" s="98"/>
      <c r="F9358" s="98"/>
    </row>
    <row r="9359" ht="11.25" customHeight="1">
      <c r="A9359" s="95" t="s">
        <v>18859</v>
      </c>
      <c r="B9359" s="96" t="s">
        <v>18860</v>
      </c>
      <c r="C9359" s="95" t="s">
        <v>282</v>
      </c>
      <c r="D9359" s="97">
        <f>VLOOKUP(A9359,emop0321!D:E,2,0)</f>
        <v>28.84</v>
      </c>
      <c r="E9359" s="98"/>
      <c r="F9359" s="98"/>
    </row>
    <row r="9360" ht="11.25" customHeight="1">
      <c r="A9360" s="95" t="s">
        <v>18861</v>
      </c>
      <c r="B9360" s="96" t="s">
        <v>18862</v>
      </c>
      <c r="C9360" s="95" t="s">
        <v>282</v>
      </c>
      <c r="D9360" s="97">
        <f>VLOOKUP(A9360,emop0321!D:E,2,0)</f>
        <v>73.45</v>
      </c>
      <c r="E9360" s="98"/>
      <c r="F9360" s="98"/>
    </row>
    <row r="9361" ht="11.25" customHeight="1">
      <c r="A9361" s="95" t="s">
        <v>18863</v>
      </c>
      <c r="B9361" s="96" t="s">
        <v>18864</v>
      </c>
      <c r="C9361" s="95" t="s">
        <v>282</v>
      </c>
      <c r="D9361" s="97">
        <f>VLOOKUP(A9361,emop0321!D:E,2,0)</f>
        <v>13.76</v>
      </c>
      <c r="E9361" s="98"/>
      <c r="F9361" s="98"/>
    </row>
    <row r="9362" ht="11.25" customHeight="1">
      <c r="A9362" s="95" t="s">
        <v>235</v>
      </c>
      <c r="B9362" s="96" t="s">
        <v>18865</v>
      </c>
      <c r="C9362" s="95" t="s">
        <v>282</v>
      </c>
      <c r="D9362" s="97">
        <f>VLOOKUP(A9362,emop0321!D:E,2,0)</f>
        <v>43.37</v>
      </c>
      <c r="E9362" s="98"/>
      <c r="F9362" s="98"/>
    </row>
    <row r="9363" ht="11.25" customHeight="1">
      <c r="A9363" s="95" t="s">
        <v>18866</v>
      </c>
      <c r="B9363" s="96" t="s">
        <v>18867</v>
      </c>
      <c r="C9363" s="95" t="s">
        <v>282</v>
      </c>
      <c r="D9363" s="97">
        <f>VLOOKUP(A9363,emop0321!D:E,2,0)</f>
        <v>118.16</v>
      </c>
      <c r="E9363" s="98"/>
      <c r="F9363" s="98"/>
    </row>
    <row r="9364" ht="11.25" customHeight="1">
      <c r="A9364" s="95" t="s">
        <v>18868</v>
      </c>
      <c r="B9364" s="96" t="s">
        <v>18869</v>
      </c>
      <c r="C9364" s="95" t="s">
        <v>282</v>
      </c>
      <c r="D9364" s="97">
        <f>VLOOKUP(A9364,emop0321!D:E,2,0)</f>
        <v>57.28</v>
      </c>
      <c r="E9364" s="98"/>
      <c r="F9364" s="98"/>
    </row>
    <row r="9365" ht="11.25" customHeight="1">
      <c r="A9365" s="95" t="s">
        <v>18870</v>
      </c>
      <c r="B9365" s="96" t="s">
        <v>18871</v>
      </c>
      <c r="C9365" s="95" t="s">
        <v>282</v>
      </c>
      <c r="D9365" s="97">
        <f>VLOOKUP(A9365,emop0321!D:E,2,0)</f>
        <v>64.23</v>
      </c>
      <c r="E9365" s="98"/>
      <c r="F9365" s="98"/>
    </row>
    <row r="9366" ht="11.25" customHeight="1">
      <c r="A9366" s="95" t="s">
        <v>18872</v>
      </c>
      <c r="B9366" s="96" t="s">
        <v>18873</v>
      </c>
      <c r="C9366" s="95" t="s">
        <v>282</v>
      </c>
      <c r="D9366" s="97">
        <f>VLOOKUP(A9366,emop0321!D:E,2,0)</f>
        <v>84.04</v>
      </c>
      <c r="E9366" s="98"/>
      <c r="F9366" s="98"/>
    </row>
    <row r="9367" ht="11.25" customHeight="1">
      <c r="A9367" s="95" t="s">
        <v>18874</v>
      </c>
      <c r="B9367" s="96" t="s">
        <v>18875</v>
      </c>
      <c r="C9367" s="95" t="s">
        <v>282</v>
      </c>
      <c r="D9367" s="97">
        <f>VLOOKUP(A9367,emop0321!D:E,2,0)</f>
        <v>117.72</v>
      </c>
      <c r="E9367" s="98"/>
      <c r="F9367" s="98"/>
    </row>
    <row r="9368" ht="11.25" customHeight="1">
      <c r="A9368" s="95" t="s">
        <v>18876</v>
      </c>
      <c r="B9368" s="96" t="s">
        <v>18877</v>
      </c>
      <c r="C9368" s="95" t="s">
        <v>282</v>
      </c>
      <c r="D9368" s="97">
        <f>VLOOKUP(A9368,emop0321!D:E,2,0)</f>
        <v>66.94</v>
      </c>
      <c r="E9368" s="98"/>
      <c r="F9368" s="98"/>
    </row>
    <row r="9369" ht="11.25" customHeight="1">
      <c r="A9369" s="95" t="s">
        <v>18878</v>
      </c>
      <c r="B9369" s="96" t="s">
        <v>18879</v>
      </c>
      <c r="C9369" s="95" t="s">
        <v>282</v>
      </c>
      <c r="D9369" s="97">
        <f>VLOOKUP(A9369,emop0321!D:E,2,0)</f>
        <v>110.84</v>
      </c>
      <c r="E9369" s="98"/>
      <c r="F9369" s="98"/>
    </row>
    <row r="9370" ht="11.25" customHeight="1">
      <c r="A9370" s="95" t="s">
        <v>185</v>
      </c>
      <c r="B9370" s="96" t="s">
        <v>18880</v>
      </c>
      <c r="C9370" s="95" t="s">
        <v>282</v>
      </c>
      <c r="D9370" s="97">
        <f>VLOOKUP(A9370,emop0321!D:E,2,0)</f>
        <v>243.16</v>
      </c>
      <c r="E9370" s="98"/>
      <c r="F9370" s="98"/>
    </row>
    <row r="9371" ht="11.25" customHeight="1">
      <c r="A9371" s="95" t="s">
        <v>18881</v>
      </c>
      <c r="B9371" s="96" t="s">
        <v>18882</v>
      </c>
      <c r="C9371" s="95" t="s">
        <v>282</v>
      </c>
      <c r="D9371" s="97">
        <f>VLOOKUP(A9371,emop0321!D:E,2,0)</f>
        <v>191.51</v>
      </c>
      <c r="E9371" s="98"/>
      <c r="F9371" s="98"/>
    </row>
    <row r="9372" ht="11.25" customHeight="1">
      <c r="A9372" s="95" t="s">
        <v>18883</v>
      </c>
      <c r="B9372" s="96" t="s">
        <v>18884</v>
      </c>
      <c r="C9372" s="95" t="s">
        <v>282</v>
      </c>
      <c r="D9372" s="97">
        <f>VLOOKUP(A9372,emop0321!D:E,2,0)</f>
        <v>154.88</v>
      </c>
      <c r="E9372" s="98"/>
      <c r="F9372" s="98"/>
    </row>
    <row r="9373" ht="11.25" customHeight="1">
      <c r="A9373" s="95" t="s">
        <v>18885</v>
      </c>
      <c r="B9373" s="96" t="s">
        <v>18886</v>
      </c>
      <c r="C9373" s="95" t="s">
        <v>282</v>
      </c>
      <c r="D9373" s="97">
        <f>VLOOKUP(A9373,emop0321!D:E,2,0)</f>
        <v>49.72</v>
      </c>
      <c r="E9373" s="98"/>
      <c r="F9373" s="98"/>
    </row>
    <row r="9374" ht="11.25" customHeight="1">
      <c r="A9374" s="95" t="s">
        <v>18887</v>
      </c>
      <c r="B9374" s="96" t="s">
        <v>18888</v>
      </c>
      <c r="C9374" s="95" t="s">
        <v>282</v>
      </c>
      <c r="D9374" s="97">
        <f>VLOOKUP(A9374,emop0321!D:E,2,0)</f>
        <v>75.09</v>
      </c>
      <c r="E9374" s="98"/>
      <c r="F9374" s="98"/>
    </row>
    <row r="9375" ht="11.25" customHeight="1">
      <c r="A9375" s="95" t="s">
        <v>18889</v>
      </c>
      <c r="B9375" s="96" t="s">
        <v>18890</v>
      </c>
      <c r="C9375" s="95" t="s">
        <v>282</v>
      </c>
      <c r="D9375" s="97">
        <f>VLOOKUP(A9375,emop0321!D:E,2,0)</f>
        <v>261.83</v>
      </c>
      <c r="E9375" s="98"/>
      <c r="F9375" s="98"/>
    </row>
    <row r="9376" ht="11.25" customHeight="1">
      <c r="A9376" s="95" t="s">
        <v>18891</v>
      </c>
      <c r="B9376" s="96" t="s">
        <v>18892</v>
      </c>
      <c r="C9376" s="95" t="s">
        <v>282</v>
      </c>
      <c r="D9376" s="97">
        <f>VLOOKUP(A9376,emop0321!D:E,2,0)</f>
        <v>339.04</v>
      </c>
      <c r="E9376" s="98"/>
      <c r="F9376" s="98"/>
    </row>
    <row r="9377" ht="11.25" customHeight="1">
      <c r="A9377" s="95" t="s">
        <v>18893</v>
      </c>
      <c r="B9377" s="96" t="s">
        <v>18894</v>
      </c>
      <c r="C9377" s="95" t="s">
        <v>282</v>
      </c>
      <c r="D9377" s="97">
        <f>VLOOKUP(A9377,emop0321!D:E,2,0)</f>
        <v>181.18</v>
      </c>
      <c r="E9377" s="98"/>
      <c r="F9377" s="98"/>
    </row>
    <row r="9378" ht="11.25" customHeight="1">
      <c r="A9378" s="95" t="s">
        <v>18895</v>
      </c>
      <c r="B9378" s="96" t="s">
        <v>18896</v>
      </c>
      <c r="C9378" s="95" t="s">
        <v>282</v>
      </c>
      <c r="D9378" s="97">
        <f>VLOOKUP(A9378,emop0321!D:E,2,0)</f>
        <v>25.06</v>
      </c>
      <c r="E9378" s="98"/>
      <c r="F9378" s="98"/>
    </row>
    <row r="9379" ht="11.25" customHeight="1">
      <c r="A9379" s="95" t="s">
        <v>18897</v>
      </c>
      <c r="B9379" s="96" t="s">
        <v>18898</v>
      </c>
      <c r="C9379" s="95" t="s">
        <v>282</v>
      </c>
      <c r="D9379" s="97">
        <f>VLOOKUP(A9379,emop0321!D:E,2,0)</f>
        <v>46.44</v>
      </c>
      <c r="E9379" s="98"/>
      <c r="F9379" s="98"/>
    </row>
    <row r="9380" ht="11.25" customHeight="1">
      <c r="A9380" s="95" t="s">
        <v>232</v>
      </c>
      <c r="B9380" s="96" t="s">
        <v>18899</v>
      </c>
      <c r="C9380" s="95" t="s">
        <v>282</v>
      </c>
      <c r="D9380" s="97">
        <f>VLOOKUP(A9380,emop0321!D:E,2,0)</f>
        <v>31.41</v>
      </c>
      <c r="E9380" s="98"/>
      <c r="F9380" s="98"/>
    </row>
    <row r="9381" ht="11.25" customHeight="1">
      <c r="A9381" s="95" t="s">
        <v>18900</v>
      </c>
      <c r="B9381" s="96" t="s">
        <v>18901</v>
      </c>
      <c r="C9381" s="95" t="s">
        <v>282</v>
      </c>
      <c r="D9381" s="97">
        <f>VLOOKUP(A9381,emop0321!D:E,2,0)</f>
        <v>28.84</v>
      </c>
      <c r="E9381" s="98"/>
      <c r="F9381" s="98"/>
    </row>
    <row r="9382" ht="11.25" customHeight="1">
      <c r="A9382" s="95" t="s">
        <v>18902</v>
      </c>
      <c r="B9382" s="96" t="s">
        <v>18903</v>
      </c>
      <c r="C9382" s="95" t="s">
        <v>282</v>
      </c>
      <c r="D9382" s="97">
        <f>VLOOKUP(A9382,emop0321!D:E,2,0)</f>
        <v>18.64</v>
      </c>
      <c r="E9382" s="98"/>
      <c r="F9382" s="98"/>
    </row>
    <row r="9383" ht="11.25" customHeight="1">
      <c r="A9383" s="95" t="s">
        <v>226</v>
      </c>
      <c r="B9383" s="96" t="s">
        <v>18904</v>
      </c>
      <c r="C9383" s="95" t="s">
        <v>282</v>
      </c>
      <c r="D9383" s="97">
        <f>VLOOKUP(A9383,emop0321!D:E,2,0)</f>
        <v>60.96</v>
      </c>
      <c r="E9383" s="98"/>
      <c r="F9383" s="98"/>
    </row>
    <row r="9384" ht="11.25" customHeight="1">
      <c r="A9384" s="95" t="s">
        <v>18905</v>
      </c>
      <c r="B9384" s="96" t="s">
        <v>18906</v>
      </c>
      <c r="C9384" s="95" t="s">
        <v>282</v>
      </c>
      <c r="D9384" s="97">
        <f>VLOOKUP(A9384,emop0321!D:E,2,0)</f>
        <v>41.17</v>
      </c>
      <c r="E9384" s="98"/>
      <c r="F9384" s="98"/>
    </row>
    <row r="9385" ht="11.25" customHeight="1">
      <c r="A9385" s="95" t="s">
        <v>18907</v>
      </c>
      <c r="B9385" s="96" t="s">
        <v>18908</v>
      </c>
      <c r="C9385" s="95" t="s">
        <v>282</v>
      </c>
      <c r="D9385" s="97">
        <f>VLOOKUP(A9385,emop0321!D:E,2,0)</f>
        <v>92.26</v>
      </c>
      <c r="E9385" s="98"/>
      <c r="F9385" s="98"/>
    </row>
    <row r="9386" ht="11.25" customHeight="1">
      <c r="A9386" s="95" t="s">
        <v>18909</v>
      </c>
      <c r="B9386" s="96" t="s">
        <v>18910</v>
      </c>
      <c r="C9386" s="95" t="s">
        <v>282</v>
      </c>
      <c r="D9386" s="97">
        <f>VLOOKUP(A9386,emop0321!D:E,2,0)</f>
        <v>5.44</v>
      </c>
      <c r="E9386" s="98"/>
      <c r="F9386" s="98"/>
    </row>
    <row r="9387" ht="11.25" customHeight="1">
      <c r="A9387" s="95" t="s">
        <v>18911</v>
      </c>
      <c r="B9387" s="96" t="s">
        <v>18912</v>
      </c>
      <c r="C9387" s="95" t="s">
        <v>282</v>
      </c>
      <c r="D9387" s="97">
        <f>VLOOKUP(A9387,emop0321!D:E,2,0)</f>
        <v>6.08</v>
      </c>
      <c r="E9387" s="98"/>
      <c r="F9387" s="98"/>
    </row>
    <row r="9388" ht="11.25" customHeight="1">
      <c r="A9388" s="95" t="s">
        <v>18913</v>
      </c>
      <c r="B9388" s="96" t="s">
        <v>18914</v>
      </c>
      <c r="C9388" s="95" t="s">
        <v>282</v>
      </c>
      <c r="D9388" s="97">
        <f>VLOOKUP(A9388,emop0321!D:E,2,0)</f>
        <v>199.9</v>
      </c>
      <c r="E9388" s="98"/>
      <c r="F9388" s="98"/>
    </row>
    <row r="9389" ht="11.25" customHeight="1">
      <c r="A9389" s="95" t="s">
        <v>18915</v>
      </c>
      <c r="B9389" s="96" t="s">
        <v>18916</v>
      </c>
      <c r="C9389" s="95" t="s">
        <v>282</v>
      </c>
      <c r="D9389" s="97">
        <f>VLOOKUP(A9389,emop0321!D:E,2,0)</f>
        <v>51.77</v>
      </c>
      <c r="E9389" s="98"/>
      <c r="F9389" s="98"/>
    </row>
    <row r="9390" ht="11.25" customHeight="1">
      <c r="A9390" s="95" t="s">
        <v>18917</v>
      </c>
      <c r="B9390" s="96" t="s">
        <v>18918</v>
      </c>
      <c r="C9390" s="95" t="s">
        <v>282</v>
      </c>
      <c r="D9390" s="97">
        <f>VLOOKUP(A9390,emop0321!D:E,2,0)</f>
        <v>41.1</v>
      </c>
      <c r="E9390" s="98"/>
      <c r="F9390" s="98"/>
    </row>
    <row r="9391" ht="11.25" customHeight="1">
      <c r="A9391" s="95" t="s">
        <v>18919</v>
      </c>
      <c r="B9391" s="96" t="s">
        <v>18920</v>
      </c>
      <c r="C9391" s="95" t="s">
        <v>282</v>
      </c>
      <c r="D9391" s="97">
        <f>VLOOKUP(A9391,emop0321!D:E,2,0)</f>
        <v>79.07</v>
      </c>
      <c r="E9391" s="98"/>
      <c r="F9391" s="98"/>
    </row>
    <row r="9392" ht="11.25" customHeight="1">
      <c r="A9392" s="95" t="s">
        <v>18921</v>
      </c>
      <c r="B9392" s="96" t="s">
        <v>18922</v>
      </c>
      <c r="C9392" s="95" t="s">
        <v>282</v>
      </c>
      <c r="D9392" s="97">
        <f>VLOOKUP(A9392,emop0321!D:E,2,0)</f>
        <v>168.06</v>
      </c>
      <c r="E9392" s="98"/>
      <c r="F9392" s="98"/>
    </row>
    <row r="9393" ht="11.25" customHeight="1">
      <c r="A9393" s="95" t="s">
        <v>18923</v>
      </c>
      <c r="B9393" s="96" t="s">
        <v>18924</v>
      </c>
      <c r="C9393" s="95" t="s">
        <v>282</v>
      </c>
      <c r="D9393" s="97">
        <f>VLOOKUP(A9393,emop0321!D:E,2,0)</f>
        <v>43.98</v>
      </c>
      <c r="E9393" s="98"/>
      <c r="F9393" s="98"/>
    </row>
    <row r="9394" ht="11.25" customHeight="1">
      <c r="A9394" s="95" t="s">
        <v>18925</v>
      </c>
      <c r="B9394" s="96" t="s">
        <v>18926</v>
      </c>
      <c r="C9394" s="95" t="s">
        <v>282</v>
      </c>
      <c r="D9394" s="97">
        <f>VLOOKUP(A9394,emop0321!D:E,2,0)</f>
        <v>236.15</v>
      </c>
      <c r="E9394" s="98"/>
      <c r="F9394" s="98"/>
    </row>
    <row r="9395" ht="11.25" customHeight="1">
      <c r="A9395" s="95" t="s">
        <v>194</v>
      </c>
      <c r="B9395" s="96" t="s">
        <v>18927</v>
      </c>
      <c r="C9395" s="95" t="s">
        <v>282</v>
      </c>
      <c r="D9395" s="97">
        <f>VLOOKUP(A9395,emop0321!D:E,2,0)</f>
        <v>88.02</v>
      </c>
      <c r="E9395" s="98"/>
      <c r="F9395" s="98"/>
    </row>
    <row r="9396" ht="11.25" customHeight="1">
      <c r="A9396" s="95" t="s">
        <v>18928</v>
      </c>
      <c r="B9396" s="96" t="s">
        <v>18929</v>
      </c>
      <c r="C9396" s="95" t="s">
        <v>282</v>
      </c>
      <c r="D9396" s="97">
        <f>VLOOKUP(A9396,emop0321!D:E,2,0)</f>
        <v>182.37</v>
      </c>
      <c r="E9396" s="98"/>
      <c r="F9396" s="98"/>
    </row>
    <row r="9397" ht="11.25" customHeight="1">
      <c r="A9397" s="95" t="s">
        <v>18930</v>
      </c>
      <c r="B9397" s="96" t="s">
        <v>18931</v>
      </c>
      <c r="C9397" s="95" t="s">
        <v>282</v>
      </c>
      <c r="D9397" s="97">
        <f>VLOOKUP(A9397,emop0321!D:E,2,0)</f>
        <v>7.9</v>
      </c>
      <c r="E9397" s="98"/>
      <c r="F9397" s="98"/>
    </row>
    <row r="9398" ht="11.25" customHeight="1">
      <c r="A9398" s="95" t="s">
        <v>18932</v>
      </c>
      <c r="B9398" s="96" t="s">
        <v>18933</v>
      </c>
      <c r="C9398" s="95" t="s">
        <v>282</v>
      </c>
      <c r="D9398" s="97">
        <f>VLOOKUP(A9398,emop0321!D:E,2,0)</f>
        <v>2.67</v>
      </c>
      <c r="E9398" s="98"/>
      <c r="F9398" s="98"/>
    </row>
    <row r="9399" ht="11.25" customHeight="1">
      <c r="A9399" s="95" t="s">
        <v>223</v>
      </c>
      <c r="B9399" s="96" t="s">
        <v>18934</v>
      </c>
      <c r="C9399" s="95" t="s">
        <v>282</v>
      </c>
      <c r="D9399" s="97">
        <f>VLOOKUP(A9399,emop0321!D:E,2,0)</f>
        <v>31.74</v>
      </c>
      <c r="E9399" s="98"/>
      <c r="F9399" s="98"/>
    </row>
    <row r="9400" ht="11.25" customHeight="1">
      <c r="A9400" s="95" t="s">
        <v>18935</v>
      </c>
      <c r="B9400" s="96" t="s">
        <v>18936</v>
      </c>
      <c r="C9400" s="95" t="s">
        <v>282</v>
      </c>
      <c r="D9400" s="97">
        <f>VLOOKUP(A9400,emop0321!D:E,2,0)</f>
        <v>87.61</v>
      </c>
      <c r="E9400" s="98"/>
      <c r="F9400" s="98"/>
    </row>
    <row r="9401" ht="11.25" customHeight="1">
      <c r="A9401" s="95" t="s">
        <v>18937</v>
      </c>
      <c r="B9401" s="96" t="s">
        <v>18938</v>
      </c>
      <c r="C9401" s="95" t="s">
        <v>282</v>
      </c>
      <c r="D9401" s="97">
        <f>VLOOKUP(A9401,emop0321!D:E,2,0)</f>
        <v>72.79</v>
      </c>
      <c r="E9401" s="98"/>
      <c r="F9401" s="98"/>
    </row>
    <row r="9402" ht="11.25" customHeight="1">
      <c r="A9402" s="95" t="s">
        <v>18939</v>
      </c>
      <c r="B9402" s="96" t="s">
        <v>18940</v>
      </c>
      <c r="C9402" s="95" t="s">
        <v>282</v>
      </c>
      <c r="D9402" s="97">
        <f>VLOOKUP(A9402,emop0321!D:E,2,0)</f>
        <v>50.4</v>
      </c>
      <c r="E9402" s="98"/>
      <c r="F9402" s="98"/>
    </row>
    <row r="9403" ht="11.25" customHeight="1">
      <c r="A9403" s="95" t="s">
        <v>18941</v>
      </c>
      <c r="B9403" s="96" t="s">
        <v>18942</v>
      </c>
      <c r="C9403" s="95" t="s">
        <v>282</v>
      </c>
      <c r="D9403" s="97">
        <f>VLOOKUP(A9403,emop0321!D:E,2,0)</f>
        <v>119.37</v>
      </c>
      <c r="E9403" s="98"/>
      <c r="F9403" s="98"/>
    </row>
    <row r="9404" ht="11.25" customHeight="1">
      <c r="A9404" s="95" t="s">
        <v>18943</v>
      </c>
      <c r="B9404" s="96" t="s">
        <v>18944</v>
      </c>
      <c r="C9404" s="95" t="s">
        <v>282</v>
      </c>
      <c r="D9404" s="97">
        <f>VLOOKUP(A9404,emop0321!D:E,2,0)</f>
        <v>220.67</v>
      </c>
      <c r="E9404" s="98"/>
      <c r="F9404" s="98"/>
    </row>
    <row r="9405" ht="11.25" customHeight="1">
      <c r="A9405" s="95" t="s">
        <v>18945</v>
      </c>
      <c r="B9405" s="96" t="s">
        <v>18946</v>
      </c>
      <c r="C9405" s="95" t="s">
        <v>282</v>
      </c>
      <c r="D9405" s="97">
        <f>VLOOKUP(A9405,emop0321!D:E,2,0)</f>
        <v>168.18</v>
      </c>
      <c r="E9405" s="98"/>
      <c r="F9405" s="98"/>
    </row>
    <row r="9406" ht="11.25" customHeight="1">
      <c r="A9406" s="95" t="s">
        <v>191</v>
      </c>
      <c r="B9406" s="96" t="s">
        <v>18947</v>
      </c>
      <c r="C9406" s="95" t="s">
        <v>282</v>
      </c>
      <c r="D9406" s="97">
        <f>VLOOKUP(A9406,emop0321!D:E,2,0)</f>
        <v>28</v>
      </c>
      <c r="E9406" s="98"/>
      <c r="F9406" s="98"/>
    </row>
    <row r="9407" ht="11.25" customHeight="1">
      <c r="A9407" s="95" t="s">
        <v>18948</v>
      </c>
      <c r="B9407" s="96" t="s">
        <v>18949</v>
      </c>
      <c r="C9407" s="95" t="s">
        <v>282</v>
      </c>
      <c r="D9407" s="97">
        <f>VLOOKUP(A9407,emop0321!D:E,2,0)</f>
        <v>30.93</v>
      </c>
      <c r="E9407" s="98"/>
      <c r="F9407" s="98"/>
    </row>
    <row r="9408" ht="11.25" customHeight="1">
      <c r="A9408" s="95" t="s">
        <v>18950</v>
      </c>
      <c r="B9408" s="96" t="s">
        <v>18951</v>
      </c>
      <c r="C9408" s="95" t="s">
        <v>282</v>
      </c>
      <c r="D9408" s="97">
        <f>VLOOKUP(A9408,emop0321!D:E,2,0)</f>
        <v>28</v>
      </c>
      <c r="E9408" s="98"/>
      <c r="F9408" s="98"/>
    </row>
    <row r="9409" ht="11.25" customHeight="1">
      <c r="A9409" s="95" t="s">
        <v>18952</v>
      </c>
      <c r="B9409" s="96" t="s">
        <v>18953</v>
      </c>
      <c r="C9409" s="95" t="s">
        <v>282</v>
      </c>
      <c r="D9409" s="97">
        <f>VLOOKUP(A9409,emop0321!D:E,2,0)</f>
        <v>507.28</v>
      </c>
      <c r="E9409" s="98"/>
      <c r="F9409" s="98"/>
    </row>
    <row r="9410" ht="11.25" customHeight="1">
      <c r="A9410" s="95" t="s">
        <v>18954</v>
      </c>
      <c r="B9410" s="96" t="s">
        <v>18955</v>
      </c>
      <c r="C9410" s="95" t="s">
        <v>282</v>
      </c>
      <c r="D9410" s="97">
        <f>VLOOKUP(A9410,emop0321!D:E,2,0)</f>
        <v>202.17</v>
      </c>
      <c r="E9410" s="98"/>
      <c r="F9410" s="98"/>
    </row>
    <row r="9411" ht="11.25" customHeight="1">
      <c r="A9411" s="95" t="s">
        <v>18956</v>
      </c>
      <c r="B9411" s="96" t="s">
        <v>18957</v>
      </c>
      <c r="C9411" s="95" t="s">
        <v>282</v>
      </c>
      <c r="D9411" s="97">
        <f>VLOOKUP(A9411,emop0321!D:E,2,0)</f>
        <v>36.05</v>
      </c>
      <c r="E9411" s="98"/>
      <c r="F9411" s="98"/>
    </row>
    <row r="9412" ht="11.25" customHeight="1">
      <c r="A9412" s="95" t="s">
        <v>18958</v>
      </c>
      <c r="B9412" s="96" t="s">
        <v>18959</v>
      </c>
      <c r="C9412" s="95" t="s">
        <v>282</v>
      </c>
      <c r="D9412" s="97">
        <f>VLOOKUP(A9412,emop0321!D:E,2,0)</f>
        <v>401.6</v>
      </c>
      <c r="E9412" s="98"/>
      <c r="F9412" s="98"/>
    </row>
    <row r="9413" ht="11.25" customHeight="1">
      <c r="A9413" s="95" t="s">
        <v>18960</v>
      </c>
      <c r="B9413" s="96" t="s">
        <v>18961</v>
      </c>
      <c r="C9413" s="95" t="s">
        <v>282</v>
      </c>
      <c r="D9413" s="97">
        <f>VLOOKUP(A9413,emop0321!D:E,2,0)</f>
        <v>401.6</v>
      </c>
      <c r="E9413" s="98"/>
      <c r="F9413" s="98"/>
    </row>
    <row r="9414" ht="11.25" customHeight="1">
      <c r="A9414" s="95" t="s">
        <v>18962</v>
      </c>
      <c r="B9414" s="96" t="s">
        <v>18963</v>
      </c>
      <c r="C9414" s="95" t="s">
        <v>282</v>
      </c>
      <c r="D9414" s="97">
        <f>VLOOKUP(A9414,emop0321!D:E,2,0)</f>
        <v>72</v>
      </c>
      <c r="E9414" s="98"/>
      <c r="F9414" s="98"/>
    </row>
    <row r="9415" ht="11.25" customHeight="1">
      <c r="A9415" s="95" t="s">
        <v>18964</v>
      </c>
      <c r="B9415" s="96" t="s">
        <v>18965</v>
      </c>
      <c r="C9415" s="95" t="s">
        <v>282</v>
      </c>
      <c r="D9415" s="97">
        <f>VLOOKUP(A9415,emop0321!D:E,2,0)</f>
        <v>87.3</v>
      </c>
      <c r="E9415" s="98"/>
      <c r="F9415" s="98"/>
    </row>
    <row r="9416" ht="11.25" customHeight="1">
      <c r="A9416" s="95" t="s">
        <v>18966</v>
      </c>
      <c r="B9416" s="96" t="s">
        <v>18967</v>
      </c>
      <c r="C9416" s="95" t="s">
        <v>282</v>
      </c>
      <c r="D9416" s="97">
        <f>VLOOKUP(A9416,emop0321!D:E,2,0)</f>
        <v>337.79</v>
      </c>
      <c r="E9416" s="98"/>
      <c r="F9416" s="98"/>
    </row>
    <row r="9417" ht="11.25" customHeight="1">
      <c r="A9417" s="95" t="s">
        <v>18968</v>
      </c>
      <c r="B9417" s="96" t="s">
        <v>18969</v>
      </c>
      <c r="C9417" s="95" t="s">
        <v>282</v>
      </c>
      <c r="D9417" s="97">
        <f>VLOOKUP(A9417,emop0321!D:E,2,0)</f>
        <v>217.34</v>
      </c>
      <c r="E9417" s="98"/>
      <c r="F9417" s="98"/>
    </row>
    <row r="9418" ht="11.25" customHeight="1">
      <c r="A9418" s="95" t="s">
        <v>18970</v>
      </c>
      <c r="B9418" s="96" t="s">
        <v>18971</v>
      </c>
      <c r="C9418" s="95" t="s">
        <v>282</v>
      </c>
      <c r="D9418" s="97">
        <f>VLOOKUP(A9418,emop0321!D:E,2,0)</f>
        <v>16.66</v>
      </c>
      <c r="E9418" s="98"/>
      <c r="F9418" s="98"/>
    </row>
    <row r="9419" ht="11.25" customHeight="1">
      <c r="A9419" s="95" t="s">
        <v>18972</v>
      </c>
      <c r="B9419" s="96" t="s">
        <v>18973</v>
      </c>
      <c r="C9419" s="95" t="s">
        <v>282</v>
      </c>
      <c r="D9419" s="97">
        <f>VLOOKUP(A9419,emop0321!D:E,2,0)</f>
        <v>18.52</v>
      </c>
      <c r="E9419" s="98"/>
      <c r="F9419" s="98"/>
    </row>
    <row r="9420" ht="11.25" customHeight="1">
      <c r="A9420" s="95" t="s">
        <v>18974</v>
      </c>
      <c r="B9420" s="96" t="s">
        <v>18975</v>
      </c>
      <c r="C9420" s="95" t="s">
        <v>282</v>
      </c>
      <c r="D9420" s="97">
        <f>VLOOKUP(A9420,emop0321!D:E,2,0)</f>
        <v>42.4</v>
      </c>
      <c r="E9420" s="98"/>
      <c r="F9420" s="98"/>
    </row>
    <row r="9421" ht="11.25" customHeight="1">
      <c r="A9421" s="95" t="s">
        <v>18976</v>
      </c>
      <c r="B9421" s="96" t="s">
        <v>18977</v>
      </c>
      <c r="C9421" s="95" t="s">
        <v>282</v>
      </c>
      <c r="D9421" s="97">
        <f>VLOOKUP(A9421,emop0321!D:E,2,0)</f>
        <v>64.33</v>
      </c>
      <c r="E9421" s="98"/>
      <c r="F9421" s="98"/>
    </row>
    <row r="9422" ht="11.25" customHeight="1">
      <c r="A9422" s="95" t="s">
        <v>18978</v>
      </c>
      <c r="B9422" s="96" t="s">
        <v>18979</v>
      </c>
      <c r="C9422" s="95" t="s">
        <v>282</v>
      </c>
      <c r="D9422" s="97">
        <f>VLOOKUP(A9422,emop0321!D:E,2,0)</f>
        <v>96.03</v>
      </c>
      <c r="E9422" s="98"/>
      <c r="F9422" s="98"/>
    </row>
    <row r="9423" ht="11.25" customHeight="1">
      <c r="A9423" s="95" t="s">
        <v>18980</v>
      </c>
      <c r="B9423" s="96" t="s">
        <v>18981</v>
      </c>
      <c r="C9423" s="95" t="s">
        <v>282</v>
      </c>
      <c r="D9423" s="97">
        <f>VLOOKUP(A9423,emop0321!D:E,2,0)</f>
        <v>141.33</v>
      </c>
      <c r="E9423" s="98"/>
      <c r="F9423" s="98"/>
    </row>
    <row r="9424" ht="11.25" customHeight="1">
      <c r="A9424" s="95" t="s">
        <v>18982</v>
      </c>
      <c r="B9424" s="96" t="s">
        <v>18983</v>
      </c>
      <c r="C9424" s="95" t="s">
        <v>282</v>
      </c>
      <c r="D9424" s="97">
        <f>VLOOKUP(A9424,emop0321!D:E,2,0)</f>
        <v>183.36</v>
      </c>
      <c r="E9424" s="98"/>
      <c r="F9424" s="98"/>
    </row>
    <row r="9425" ht="11.25" customHeight="1">
      <c r="A9425" s="95" t="s">
        <v>18984</v>
      </c>
      <c r="B9425" s="96" t="s">
        <v>18985</v>
      </c>
      <c r="C9425" s="95" t="s">
        <v>282</v>
      </c>
      <c r="D9425" s="97">
        <f>VLOOKUP(A9425,emop0321!D:E,2,0)</f>
        <v>23.59</v>
      </c>
      <c r="E9425" s="98"/>
      <c r="F9425" s="98"/>
    </row>
    <row r="9426" ht="11.25" customHeight="1">
      <c r="A9426" s="95" t="s">
        <v>18986</v>
      </c>
      <c r="B9426" s="96" t="s">
        <v>18987</v>
      </c>
      <c r="C9426" s="95" t="s">
        <v>282</v>
      </c>
      <c r="D9426" s="97">
        <f>VLOOKUP(A9426,emop0321!D:E,2,0)</f>
        <v>17.1</v>
      </c>
      <c r="E9426" s="98"/>
      <c r="F9426" s="98"/>
    </row>
    <row r="9427" ht="11.25" customHeight="1">
      <c r="A9427" s="95" t="s">
        <v>18988</v>
      </c>
      <c r="B9427" s="96" t="s">
        <v>18989</v>
      </c>
      <c r="C9427" s="95" t="s">
        <v>282</v>
      </c>
      <c r="D9427" s="97">
        <f>VLOOKUP(A9427,emop0321!D:E,2,0)</f>
        <v>9.26</v>
      </c>
      <c r="E9427" s="98"/>
      <c r="F9427" s="98"/>
    </row>
    <row r="9428" ht="11.25" customHeight="1">
      <c r="A9428" s="95" t="s">
        <v>18990</v>
      </c>
      <c r="B9428" s="96" t="s">
        <v>18991</v>
      </c>
      <c r="C9428" s="95" t="s">
        <v>282</v>
      </c>
      <c r="D9428" s="97">
        <f>VLOOKUP(A9428,emop0321!D:E,2,0)</f>
        <v>40.49</v>
      </c>
      <c r="E9428" s="98"/>
      <c r="F9428" s="98"/>
    </row>
    <row r="9429" ht="11.25" customHeight="1">
      <c r="A9429" s="95" t="s">
        <v>18992</v>
      </c>
      <c r="B9429" s="96" t="s">
        <v>18993</v>
      </c>
      <c r="C9429" s="95" t="s">
        <v>282</v>
      </c>
      <c r="D9429" s="97">
        <f>VLOOKUP(A9429,emop0321!D:E,2,0)</f>
        <v>41.1</v>
      </c>
      <c r="E9429" s="98"/>
      <c r="F9429" s="98"/>
    </row>
    <row r="9430" ht="11.25" customHeight="1">
      <c r="A9430" s="95" t="s">
        <v>18994</v>
      </c>
      <c r="B9430" s="96" t="s">
        <v>18995</v>
      </c>
      <c r="C9430" s="95" t="s">
        <v>282</v>
      </c>
      <c r="D9430" s="97">
        <f>VLOOKUP(A9430,emop0321!D:E,2,0)</f>
        <v>47.19</v>
      </c>
      <c r="E9430" s="98"/>
      <c r="F9430" s="98"/>
    </row>
    <row r="9431" ht="11.25" customHeight="1">
      <c r="A9431" s="95" t="s">
        <v>18996</v>
      </c>
      <c r="B9431" s="96" t="s">
        <v>18997</v>
      </c>
      <c r="C9431" s="95" t="s">
        <v>282</v>
      </c>
      <c r="D9431" s="97">
        <f>VLOOKUP(A9431,emop0321!D:E,2,0)</f>
        <v>3.23</v>
      </c>
      <c r="E9431" s="98"/>
      <c r="F9431" s="98"/>
    </row>
    <row r="9432" ht="11.25" customHeight="1">
      <c r="A9432" s="95" t="s">
        <v>18998</v>
      </c>
      <c r="B9432" s="96" t="s">
        <v>18999</v>
      </c>
      <c r="C9432" s="95" t="s">
        <v>282</v>
      </c>
      <c r="D9432" s="97">
        <f>VLOOKUP(A9432,emop0321!D:E,2,0)</f>
        <v>0.84</v>
      </c>
      <c r="E9432" s="98"/>
      <c r="F9432" s="98"/>
    </row>
    <row r="9433" ht="11.25" customHeight="1">
      <c r="A9433" s="95" t="s">
        <v>19000</v>
      </c>
      <c r="B9433" s="96" t="s">
        <v>19001</v>
      </c>
      <c r="C9433" s="95" t="s">
        <v>282</v>
      </c>
      <c r="D9433" s="97">
        <f>VLOOKUP(A9433,emop0321!D:E,2,0)</f>
        <v>91.1</v>
      </c>
      <c r="E9433" s="98"/>
      <c r="F9433" s="98"/>
    </row>
    <row r="9434" ht="11.25" customHeight="1">
      <c r="A9434" s="95" t="s">
        <v>19002</v>
      </c>
      <c r="B9434" s="96" t="s">
        <v>19003</v>
      </c>
      <c r="C9434" s="95" t="s">
        <v>282</v>
      </c>
      <c r="D9434" s="97">
        <f>VLOOKUP(A9434,emop0321!D:E,2,0)</f>
        <v>91.1</v>
      </c>
      <c r="E9434" s="98"/>
      <c r="F9434" s="98"/>
    </row>
    <row r="9435" ht="11.25" customHeight="1">
      <c r="A9435" s="95" t="s">
        <v>220</v>
      </c>
      <c r="B9435" s="96" t="s">
        <v>19004</v>
      </c>
      <c r="C9435" s="95" t="s">
        <v>282</v>
      </c>
      <c r="D9435" s="97">
        <f>VLOOKUP(A9435,emop0321!D:E,2,0)</f>
        <v>82.66</v>
      </c>
      <c r="E9435" s="98"/>
      <c r="F9435" s="98"/>
    </row>
    <row r="9436" ht="11.25" customHeight="1">
      <c r="A9436" s="95" t="s">
        <v>19005</v>
      </c>
      <c r="B9436" s="96" t="s">
        <v>19006</v>
      </c>
      <c r="C9436" s="95" t="s">
        <v>282</v>
      </c>
      <c r="D9436" s="97">
        <f>VLOOKUP(A9436,emop0321!D:E,2,0)</f>
        <v>111.8</v>
      </c>
      <c r="E9436" s="98"/>
      <c r="F9436" s="98"/>
    </row>
    <row r="9437" ht="11.25" customHeight="1">
      <c r="A9437" s="95" t="s">
        <v>19007</v>
      </c>
      <c r="B9437" s="96" t="s">
        <v>19008</v>
      </c>
      <c r="C9437" s="95" t="s">
        <v>282</v>
      </c>
      <c r="D9437" s="97">
        <f>VLOOKUP(A9437,emop0321!D:E,2,0)</f>
        <v>15.03</v>
      </c>
      <c r="E9437" s="98"/>
      <c r="F9437" s="98"/>
    </row>
    <row r="9438" ht="11.25" customHeight="1">
      <c r="A9438" s="95" t="s">
        <v>19009</v>
      </c>
      <c r="B9438" s="96" t="s">
        <v>19010</v>
      </c>
      <c r="C9438" s="95" t="s">
        <v>282</v>
      </c>
      <c r="D9438" s="97">
        <f>VLOOKUP(A9438,emop0321!D:E,2,0)</f>
        <v>12.73</v>
      </c>
      <c r="E9438" s="98"/>
      <c r="F9438" s="98"/>
    </row>
    <row r="9439" ht="11.25" customHeight="1">
      <c r="A9439" s="95" t="s">
        <v>19011</v>
      </c>
      <c r="B9439" s="96" t="s">
        <v>19012</v>
      </c>
      <c r="C9439" s="95" t="s">
        <v>282</v>
      </c>
      <c r="D9439" s="97">
        <f>VLOOKUP(A9439,emop0321!D:E,2,0)</f>
        <v>5.29</v>
      </c>
      <c r="E9439" s="98"/>
      <c r="F9439" s="98"/>
    </row>
    <row r="9440" ht="11.25" customHeight="1">
      <c r="A9440" s="95" t="s">
        <v>19013</v>
      </c>
      <c r="B9440" s="96" t="s">
        <v>19014</v>
      </c>
      <c r="C9440" s="95" t="s">
        <v>282</v>
      </c>
      <c r="D9440" s="97">
        <f>VLOOKUP(A9440,emop0321!D:E,2,0)</f>
        <v>14</v>
      </c>
      <c r="E9440" s="98"/>
      <c r="F9440" s="98"/>
    </row>
    <row r="9441" ht="11.25" customHeight="1">
      <c r="A9441" s="95" t="s">
        <v>19015</v>
      </c>
      <c r="B9441" s="96" t="s">
        <v>19016</v>
      </c>
      <c r="C9441" s="95" t="s">
        <v>282</v>
      </c>
      <c r="D9441" s="97">
        <f>VLOOKUP(A9441,emop0321!D:E,2,0)</f>
        <v>12.88</v>
      </c>
      <c r="E9441" s="98"/>
      <c r="F9441" s="98"/>
    </row>
    <row r="9442" ht="11.25" customHeight="1">
      <c r="A9442" s="95" t="s">
        <v>19017</v>
      </c>
      <c r="B9442" s="96" t="s">
        <v>19018</v>
      </c>
      <c r="C9442" s="95" t="s">
        <v>282</v>
      </c>
      <c r="D9442" s="97">
        <f>VLOOKUP(A9442,emop0321!D:E,2,0)</f>
        <v>4.45</v>
      </c>
      <c r="E9442" s="98"/>
      <c r="F9442" s="98"/>
    </row>
    <row r="9443" ht="11.25" customHeight="1">
      <c r="A9443" s="95" t="s">
        <v>19019</v>
      </c>
      <c r="B9443" s="96" t="s">
        <v>19020</v>
      </c>
      <c r="C9443" s="95" t="s">
        <v>282</v>
      </c>
      <c r="D9443" s="97">
        <f>VLOOKUP(A9443,emop0321!D:E,2,0)</f>
        <v>3.39</v>
      </c>
      <c r="E9443" s="98"/>
      <c r="F9443" s="98"/>
    </row>
    <row r="9444" ht="11.25" customHeight="1">
      <c r="A9444" s="95" t="s">
        <v>19021</v>
      </c>
      <c r="B9444" s="96" t="s">
        <v>19022</v>
      </c>
      <c r="C9444" s="95" t="s">
        <v>282</v>
      </c>
      <c r="D9444" s="97">
        <f>VLOOKUP(A9444,emop0321!D:E,2,0)</f>
        <v>25.74</v>
      </c>
      <c r="E9444" s="98"/>
      <c r="F9444" s="98"/>
    </row>
    <row r="9445" ht="11.25" customHeight="1">
      <c r="A9445" s="95" t="s">
        <v>19023</v>
      </c>
      <c r="B9445" s="96" t="s">
        <v>19024</v>
      </c>
      <c r="C9445" s="95" t="s">
        <v>282</v>
      </c>
      <c r="D9445" s="97">
        <f>VLOOKUP(A9445,emop0321!D:E,2,0)</f>
        <v>9.36</v>
      </c>
      <c r="E9445" s="98"/>
      <c r="F9445" s="98"/>
    </row>
    <row r="9446" ht="11.25" customHeight="1">
      <c r="A9446" s="95" t="s">
        <v>19025</v>
      </c>
      <c r="B9446" s="96" t="s">
        <v>19026</v>
      </c>
      <c r="C9446" s="95" t="s">
        <v>282</v>
      </c>
      <c r="D9446" s="97">
        <f>VLOOKUP(A9446,emop0321!D:E,2,0)</f>
        <v>1.57</v>
      </c>
      <c r="E9446" s="98"/>
      <c r="F9446" s="98"/>
    </row>
    <row r="9447" ht="11.25" customHeight="1">
      <c r="A9447" s="95" t="s">
        <v>19027</v>
      </c>
      <c r="B9447" s="96" t="s">
        <v>19028</v>
      </c>
      <c r="C9447" s="95" t="s">
        <v>282</v>
      </c>
      <c r="D9447" s="97">
        <f>VLOOKUP(A9447,emop0321!D:E,2,0)</f>
        <v>196.42</v>
      </c>
      <c r="E9447" s="98"/>
      <c r="F9447" s="98"/>
    </row>
    <row r="9448" ht="11.25" customHeight="1">
      <c r="A9448" s="95" t="s">
        <v>19029</v>
      </c>
      <c r="B9448" s="96" t="s">
        <v>19030</v>
      </c>
      <c r="C9448" s="95" t="s">
        <v>282</v>
      </c>
      <c r="D9448" s="97">
        <f>VLOOKUP(A9448,emop0321!D:E,2,0)</f>
        <v>151.32</v>
      </c>
      <c r="E9448" s="98"/>
      <c r="F9448" s="98"/>
    </row>
    <row r="9449" ht="11.25" customHeight="1">
      <c r="A9449" s="95" t="s">
        <v>19031</v>
      </c>
      <c r="B9449" s="96" t="s">
        <v>19032</v>
      </c>
      <c r="C9449" s="95" t="s">
        <v>282</v>
      </c>
      <c r="D9449" s="97">
        <f>VLOOKUP(A9449,emop0321!D:E,2,0)</f>
        <v>37.9</v>
      </c>
      <c r="E9449" s="98"/>
      <c r="F9449" s="98"/>
    </row>
    <row r="9450" ht="11.25" customHeight="1">
      <c r="A9450" s="95" t="s">
        <v>19033</v>
      </c>
      <c r="B9450" s="96" t="s">
        <v>19034</v>
      </c>
      <c r="C9450" s="95" t="s">
        <v>282</v>
      </c>
      <c r="D9450" s="97">
        <f>VLOOKUP(A9450,emop0321!D:E,2,0)</f>
        <v>30.81</v>
      </c>
      <c r="E9450" s="98"/>
      <c r="F9450" s="98"/>
    </row>
    <row r="9451" ht="11.25" customHeight="1">
      <c r="A9451" s="95" t="s">
        <v>19035</v>
      </c>
      <c r="B9451" s="96" t="s">
        <v>19036</v>
      </c>
      <c r="C9451" s="95" t="s">
        <v>282</v>
      </c>
      <c r="D9451" s="97">
        <f>VLOOKUP(A9451,emop0321!D:E,2,0)</f>
        <v>366.67</v>
      </c>
      <c r="E9451" s="98"/>
      <c r="F9451" s="98"/>
    </row>
    <row r="9452" ht="11.25" customHeight="1">
      <c r="A9452" s="95" t="s">
        <v>19037</v>
      </c>
      <c r="B9452" s="96" t="s">
        <v>19038</v>
      </c>
      <c r="C9452" s="95" t="s">
        <v>282</v>
      </c>
      <c r="D9452" s="97">
        <f>VLOOKUP(A9452,emop0321!D:E,2,0)</f>
        <v>13.1</v>
      </c>
      <c r="E9452" s="98"/>
      <c r="F9452" s="98"/>
    </row>
    <row r="9453" ht="11.25" customHeight="1">
      <c r="A9453" s="95" t="s">
        <v>19039</v>
      </c>
      <c r="B9453" s="96" t="s">
        <v>19040</v>
      </c>
      <c r="C9453" s="95" t="s">
        <v>282</v>
      </c>
      <c r="D9453" s="97">
        <f>VLOOKUP(A9453,emop0321!D:E,2,0)</f>
        <v>21.64</v>
      </c>
      <c r="E9453" s="98"/>
      <c r="F9453" s="98"/>
    </row>
    <row r="9454" ht="11.25" customHeight="1">
      <c r="A9454" s="95" t="s">
        <v>19041</v>
      </c>
      <c r="B9454" s="96" t="s">
        <v>19042</v>
      </c>
      <c r="C9454" s="95" t="s">
        <v>282</v>
      </c>
      <c r="D9454" s="97">
        <f>VLOOKUP(A9454,emop0321!D:E,2,0)</f>
        <v>346.96</v>
      </c>
      <c r="E9454" s="98"/>
      <c r="F9454" s="98"/>
    </row>
    <row r="9455" ht="11.25" customHeight="1">
      <c r="A9455" s="95" t="s">
        <v>19043</v>
      </c>
      <c r="B9455" s="96" t="s">
        <v>19044</v>
      </c>
      <c r="C9455" s="95" t="s">
        <v>282</v>
      </c>
      <c r="D9455" s="97">
        <f>VLOOKUP(A9455,emop0321!D:E,2,0)</f>
        <v>2632.14</v>
      </c>
      <c r="E9455" s="98"/>
      <c r="F9455" s="98"/>
    </row>
    <row r="9456" ht="11.25" customHeight="1">
      <c r="A9456" s="95" t="s">
        <v>19045</v>
      </c>
      <c r="B9456" s="96" t="s">
        <v>19046</v>
      </c>
      <c r="C9456" s="95" t="s">
        <v>282</v>
      </c>
      <c r="D9456" s="97">
        <f>VLOOKUP(A9456,emop0321!D:E,2,0)</f>
        <v>2667.65</v>
      </c>
      <c r="E9456" s="98"/>
      <c r="F9456" s="98"/>
    </row>
    <row r="9457" ht="11.25" customHeight="1">
      <c r="A9457" s="95" t="s">
        <v>19047</v>
      </c>
      <c r="B9457" s="96" t="s">
        <v>19048</v>
      </c>
      <c r="C9457" s="95" t="s">
        <v>282</v>
      </c>
      <c r="D9457" s="97">
        <f>VLOOKUP(A9457,emop0321!D:E,2,0)</f>
        <v>3905.75</v>
      </c>
      <c r="E9457" s="98"/>
      <c r="F9457" s="98"/>
    </row>
    <row r="9458" ht="11.25" customHeight="1">
      <c r="A9458" s="95" t="s">
        <v>19049</v>
      </c>
      <c r="B9458" s="96" t="s">
        <v>19050</v>
      </c>
      <c r="C9458" s="95" t="s">
        <v>282</v>
      </c>
      <c r="D9458" s="97">
        <f>VLOOKUP(A9458,emop0321!D:E,2,0)</f>
        <v>4028.23</v>
      </c>
      <c r="E9458" s="98"/>
      <c r="F9458" s="98"/>
    </row>
    <row r="9459" ht="11.25" customHeight="1">
      <c r="A9459" s="95" t="s">
        <v>19051</v>
      </c>
      <c r="B9459" s="96" t="s">
        <v>19052</v>
      </c>
      <c r="C9459" s="95" t="s">
        <v>282</v>
      </c>
      <c r="D9459" s="97">
        <f>VLOOKUP(A9459,emop0321!D:E,2,0)</f>
        <v>5179.41</v>
      </c>
      <c r="E9459" s="98"/>
      <c r="F9459" s="98"/>
    </row>
    <row r="9460" ht="11.25" customHeight="1">
      <c r="A9460" s="95" t="s">
        <v>19053</v>
      </c>
      <c r="B9460" s="96" t="s">
        <v>19054</v>
      </c>
      <c r="C9460" s="95" t="s">
        <v>282</v>
      </c>
      <c r="D9460" s="97">
        <f>VLOOKUP(A9460,emop0321!D:E,2,0)</f>
        <v>5058.85</v>
      </c>
      <c r="E9460" s="98"/>
      <c r="F9460" s="98"/>
    </row>
    <row r="9461" ht="11.25" customHeight="1">
      <c r="A9461" s="95" t="s">
        <v>19055</v>
      </c>
      <c r="B9461" s="96" t="s">
        <v>19056</v>
      </c>
      <c r="C9461" s="95" t="s">
        <v>282</v>
      </c>
      <c r="D9461" s="97">
        <f>VLOOKUP(A9461,emop0321!D:E,2,0)</f>
        <v>5388.8</v>
      </c>
      <c r="E9461" s="98"/>
      <c r="F9461" s="98"/>
    </row>
    <row r="9462" ht="11.25" customHeight="1">
      <c r="A9462" s="95" t="s">
        <v>19057</v>
      </c>
      <c r="B9462" s="96" t="s">
        <v>19058</v>
      </c>
      <c r="C9462" s="95" t="s">
        <v>282</v>
      </c>
      <c r="D9462" s="97">
        <f>VLOOKUP(A9462,emop0321!D:E,2,0)</f>
        <v>5415.56</v>
      </c>
      <c r="E9462" s="98"/>
      <c r="F9462" s="98"/>
    </row>
    <row r="9463" ht="11.25" customHeight="1">
      <c r="A9463" s="95" t="s">
        <v>19059</v>
      </c>
      <c r="B9463" s="96" t="s">
        <v>19060</v>
      </c>
      <c r="C9463" s="95" t="s">
        <v>282</v>
      </c>
      <c r="D9463" s="97">
        <f>VLOOKUP(A9463,emop0321!D:E,2,0)</f>
        <v>7448.72</v>
      </c>
      <c r="E9463" s="98"/>
      <c r="F9463" s="98"/>
    </row>
    <row r="9464" ht="11.25" customHeight="1">
      <c r="A9464" s="95" t="s">
        <v>19061</v>
      </c>
      <c r="B9464" s="96" t="s">
        <v>19062</v>
      </c>
      <c r="C9464" s="95" t="s">
        <v>282</v>
      </c>
      <c r="D9464" s="97">
        <f>VLOOKUP(A9464,emop0321!D:E,2,0)</f>
        <v>7349.41</v>
      </c>
      <c r="E9464" s="98"/>
      <c r="F9464" s="98"/>
    </row>
    <row r="9465" ht="11.25" customHeight="1">
      <c r="A9465" s="95" t="s">
        <v>19063</v>
      </c>
      <c r="B9465" s="96" t="s">
        <v>19064</v>
      </c>
      <c r="C9465" s="95" t="s">
        <v>282</v>
      </c>
      <c r="D9465" s="97">
        <f>VLOOKUP(A9465,emop0321!D:E,2,0)</f>
        <v>10304.97</v>
      </c>
      <c r="E9465" s="98"/>
      <c r="F9465" s="98"/>
    </row>
    <row r="9466" ht="11.25" customHeight="1">
      <c r="A9466" s="95" t="s">
        <v>19065</v>
      </c>
      <c r="B9466" s="96" t="s">
        <v>19066</v>
      </c>
      <c r="C9466" s="95" t="s">
        <v>282</v>
      </c>
      <c r="D9466" s="97">
        <f>VLOOKUP(A9466,emop0321!D:E,2,0)</f>
        <v>10304.97</v>
      </c>
      <c r="E9466" s="98"/>
      <c r="F9466" s="98"/>
    </row>
    <row r="9467" ht="11.25" customHeight="1">
      <c r="A9467" s="95" t="s">
        <v>19067</v>
      </c>
      <c r="B9467" s="96" t="s">
        <v>19068</v>
      </c>
      <c r="C9467" s="95" t="s">
        <v>282</v>
      </c>
      <c r="D9467" s="97">
        <f>VLOOKUP(A9467,emop0321!D:E,2,0)</f>
        <v>12032.84</v>
      </c>
      <c r="E9467" s="98"/>
      <c r="F9467" s="98"/>
    </row>
    <row r="9468" ht="11.25" customHeight="1">
      <c r="A9468" s="95" t="s">
        <v>19069</v>
      </c>
      <c r="B9468" s="96" t="s">
        <v>19070</v>
      </c>
      <c r="C9468" s="95" t="s">
        <v>282</v>
      </c>
      <c r="D9468" s="97">
        <f>VLOOKUP(A9468,emop0321!D:E,2,0)</f>
        <v>12032.84</v>
      </c>
      <c r="E9468" s="98"/>
      <c r="F9468" s="98"/>
    </row>
    <row r="9469" ht="11.25" customHeight="1">
      <c r="A9469" s="95" t="s">
        <v>19071</v>
      </c>
      <c r="B9469" s="96" t="s">
        <v>19072</v>
      </c>
      <c r="C9469" s="95" t="s">
        <v>282</v>
      </c>
      <c r="D9469" s="97">
        <f>VLOOKUP(A9469,emop0321!D:E,2,0)</f>
        <v>488.73</v>
      </c>
      <c r="E9469" s="98"/>
      <c r="F9469" s="98"/>
    </row>
    <row r="9470" ht="11.25" customHeight="1">
      <c r="A9470" s="95" t="s">
        <v>19073</v>
      </c>
      <c r="B9470" s="96" t="s">
        <v>19074</v>
      </c>
      <c r="C9470" s="95" t="s">
        <v>282</v>
      </c>
      <c r="D9470" s="97">
        <f>VLOOKUP(A9470,emop0321!D:E,2,0)</f>
        <v>1112.4</v>
      </c>
      <c r="E9470" s="98"/>
      <c r="F9470" s="98"/>
    </row>
    <row r="9471" ht="11.25" customHeight="1">
      <c r="A9471" s="95" t="s">
        <v>19075</v>
      </c>
      <c r="B9471" s="96" t="s">
        <v>19076</v>
      </c>
      <c r="C9471" s="95" t="s">
        <v>282</v>
      </c>
      <c r="D9471" s="97">
        <f>VLOOKUP(A9471,emop0321!D:E,2,0)</f>
        <v>1440</v>
      </c>
      <c r="E9471" s="98"/>
      <c r="F9471" s="98"/>
    </row>
    <row r="9472" ht="11.25" customHeight="1">
      <c r="A9472" s="95" t="s">
        <v>19077</v>
      </c>
      <c r="B9472" s="96" t="s">
        <v>19078</v>
      </c>
      <c r="C9472" s="95" t="s">
        <v>282</v>
      </c>
      <c r="D9472" s="97">
        <f>VLOOKUP(A9472,emop0321!D:E,2,0)</f>
        <v>2200</v>
      </c>
      <c r="E9472" s="98"/>
      <c r="F9472" s="98"/>
    </row>
    <row r="9473" ht="11.25" customHeight="1">
      <c r="A9473" s="95" t="s">
        <v>19079</v>
      </c>
      <c r="B9473" s="96" t="s">
        <v>19080</v>
      </c>
      <c r="C9473" s="95" t="s">
        <v>282</v>
      </c>
      <c r="D9473" s="97">
        <f>VLOOKUP(A9473,emop0321!D:E,2,0)</f>
        <v>1730</v>
      </c>
      <c r="E9473" s="98"/>
      <c r="F9473" s="98"/>
    </row>
    <row r="9474" ht="11.25" customHeight="1">
      <c r="A9474" s="95" t="s">
        <v>19081</v>
      </c>
      <c r="B9474" s="96" t="s">
        <v>19082</v>
      </c>
      <c r="C9474" s="95" t="s">
        <v>282</v>
      </c>
      <c r="D9474" s="97">
        <f>VLOOKUP(A9474,emop0321!D:E,2,0)</f>
        <v>2330</v>
      </c>
      <c r="E9474" s="98"/>
      <c r="F9474" s="98"/>
    </row>
    <row r="9475" ht="11.25" customHeight="1">
      <c r="A9475" s="95" t="s">
        <v>19083</v>
      </c>
      <c r="B9475" s="96" t="s">
        <v>19084</v>
      </c>
      <c r="C9475" s="95" t="s">
        <v>282</v>
      </c>
      <c r="D9475" s="97">
        <f>VLOOKUP(A9475,emop0321!D:E,2,0)</f>
        <v>4290</v>
      </c>
      <c r="E9475" s="98"/>
      <c r="F9475" s="98"/>
    </row>
    <row r="9476" ht="11.25" customHeight="1">
      <c r="A9476" s="95" t="s">
        <v>19085</v>
      </c>
      <c r="B9476" s="96" t="s">
        <v>19086</v>
      </c>
      <c r="C9476" s="95" t="s">
        <v>282</v>
      </c>
      <c r="D9476" s="97">
        <f>VLOOKUP(A9476,emop0321!D:E,2,0)</f>
        <v>5680</v>
      </c>
      <c r="E9476" s="98"/>
      <c r="F9476" s="98"/>
    </row>
    <row r="9477" ht="11.25" customHeight="1">
      <c r="A9477" s="95" t="s">
        <v>19087</v>
      </c>
      <c r="B9477" s="96" t="s">
        <v>19088</v>
      </c>
      <c r="C9477" s="95" t="s">
        <v>282</v>
      </c>
      <c r="D9477" s="97">
        <f>VLOOKUP(A9477,emop0321!D:E,2,0)</f>
        <v>5880</v>
      </c>
      <c r="E9477" s="98"/>
      <c r="F9477" s="98"/>
    </row>
    <row r="9478" ht="11.25" customHeight="1">
      <c r="A9478" s="95" t="s">
        <v>19089</v>
      </c>
      <c r="B9478" s="96" t="s">
        <v>19090</v>
      </c>
      <c r="C9478" s="95" t="s">
        <v>282</v>
      </c>
      <c r="D9478" s="97">
        <f>VLOOKUP(A9478,emop0321!D:E,2,0)</f>
        <v>442.79</v>
      </c>
      <c r="E9478" s="98"/>
      <c r="F9478" s="98"/>
    </row>
    <row r="9479" ht="11.25" customHeight="1">
      <c r="A9479" s="95" t="s">
        <v>19091</v>
      </c>
      <c r="B9479" s="96" t="s">
        <v>19092</v>
      </c>
      <c r="C9479" s="95" t="s">
        <v>282</v>
      </c>
      <c r="D9479" s="97">
        <f>VLOOKUP(A9479,emop0321!D:E,2,0)</f>
        <v>782.8</v>
      </c>
      <c r="E9479" s="98"/>
      <c r="F9479" s="98"/>
    </row>
    <row r="9480" ht="11.25" customHeight="1">
      <c r="A9480" s="95" t="s">
        <v>19093</v>
      </c>
      <c r="B9480" s="96" t="s">
        <v>19094</v>
      </c>
      <c r="C9480" s="95" t="s">
        <v>282</v>
      </c>
      <c r="D9480" s="97">
        <f>VLOOKUP(A9480,emop0321!D:E,2,0)</f>
        <v>1507.92</v>
      </c>
      <c r="E9480" s="98"/>
      <c r="F9480" s="98"/>
    </row>
    <row r="9481" ht="11.25" customHeight="1">
      <c r="A9481" s="95" t="s">
        <v>19095</v>
      </c>
      <c r="B9481" s="96" t="s">
        <v>19096</v>
      </c>
      <c r="C9481" s="95" t="s">
        <v>282</v>
      </c>
      <c r="D9481" s="97">
        <f>VLOOKUP(A9481,emop0321!D:E,2,0)</f>
        <v>1001.16</v>
      </c>
      <c r="E9481" s="98"/>
      <c r="F9481" s="98"/>
    </row>
    <row r="9482" ht="11.25" customHeight="1">
      <c r="A9482" s="95" t="s">
        <v>19097</v>
      </c>
      <c r="B9482" s="96" t="s">
        <v>19098</v>
      </c>
      <c r="C9482" s="95" t="s">
        <v>282</v>
      </c>
      <c r="D9482" s="97">
        <f>VLOOKUP(A9482,emop0321!D:E,2,0)</f>
        <v>571.65</v>
      </c>
      <c r="E9482" s="98"/>
      <c r="F9482" s="98"/>
    </row>
    <row r="9483" ht="11.25" customHeight="1">
      <c r="A9483" s="95" t="s">
        <v>19099</v>
      </c>
      <c r="B9483" s="96" t="s">
        <v>19100</v>
      </c>
      <c r="C9483" s="95" t="s">
        <v>282</v>
      </c>
      <c r="D9483" s="97">
        <f>VLOOKUP(A9483,emop0321!D:E,2,0)</f>
        <v>379.14</v>
      </c>
      <c r="E9483" s="98"/>
      <c r="F9483" s="98"/>
    </row>
    <row r="9484" ht="11.25" customHeight="1">
      <c r="A9484" s="95" t="s">
        <v>19101</v>
      </c>
      <c r="B9484" s="96" t="s">
        <v>19102</v>
      </c>
      <c r="C9484" s="95" t="s">
        <v>282</v>
      </c>
      <c r="D9484" s="97">
        <f>VLOOKUP(A9484,emop0321!D:E,2,0)</f>
        <v>5811.02</v>
      </c>
      <c r="E9484" s="98"/>
      <c r="F9484" s="98"/>
    </row>
    <row r="9485" ht="11.25" customHeight="1">
      <c r="A9485" s="95" t="s">
        <v>19103</v>
      </c>
      <c r="B9485" s="96" t="s">
        <v>19104</v>
      </c>
      <c r="C9485" s="95" t="s">
        <v>282</v>
      </c>
      <c r="D9485" s="97">
        <f>VLOOKUP(A9485,emop0321!D:E,2,0)</f>
        <v>4869.35</v>
      </c>
      <c r="E9485" s="98"/>
      <c r="F9485" s="98"/>
    </row>
    <row r="9486" ht="11.25" customHeight="1">
      <c r="A9486" s="95" t="s">
        <v>19105</v>
      </c>
      <c r="B9486" s="96" t="s">
        <v>19106</v>
      </c>
      <c r="C9486" s="95" t="s">
        <v>282</v>
      </c>
      <c r="D9486" s="97">
        <f>VLOOKUP(A9486,emop0321!D:E,2,0)</f>
        <v>3949.34</v>
      </c>
      <c r="E9486" s="98"/>
      <c r="F9486" s="98"/>
    </row>
    <row r="9487" ht="11.25" customHeight="1">
      <c r="A9487" s="95" t="s">
        <v>19107</v>
      </c>
      <c r="B9487" s="96" t="s">
        <v>19108</v>
      </c>
      <c r="C9487" s="95" t="s">
        <v>282</v>
      </c>
      <c r="D9487" s="97">
        <f>VLOOKUP(A9487,emop0321!D:E,2,0)</f>
        <v>440.49</v>
      </c>
      <c r="E9487" s="98"/>
      <c r="F9487" s="98"/>
    </row>
    <row r="9488" ht="11.25" customHeight="1">
      <c r="A9488" s="95" t="s">
        <v>19109</v>
      </c>
      <c r="B9488" s="96" t="s">
        <v>19110</v>
      </c>
      <c r="C9488" s="95" t="s">
        <v>282</v>
      </c>
      <c r="D9488" s="97">
        <f>VLOOKUP(A9488,emop0321!D:E,2,0)</f>
        <v>422.61</v>
      </c>
      <c r="E9488" s="98"/>
      <c r="F9488" s="98"/>
    </row>
    <row r="9489" ht="11.25" customHeight="1">
      <c r="A9489" s="95" t="s">
        <v>19111</v>
      </c>
      <c r="B9489" s="96" t="s">
        <v>19112</v>
      </c>
      <c r="C9489" s="95" t="s">
        <v>282</v>
      </c>
      <c r="D9489" s="97">
        <f>VLOOKUP(A9489,emop0321!D:E,2,0)</f>
        <v>572.27</v>
      </c>
      <c r="E9489" s="98"/>
      <c r="F9489" s="98"/>
    </row>
    <row r="9490" ht="11.25" customHeight="1">
      <c r="A9490" s="95" t="s">
        <v>19113</v>
      </c>
      <c r="B9490" s="96" t="s">
        <v>19114</v>
      </c>
      <c r="C9490" s="95" t="s">
        <v>282</v>
      </c>
      <c r="D9490" s="97">
        <f>VLOOKUP(A9490,emop0321!D:E,2,0)</f>
        <v>622.24</v>
      </c>
      <c r="E9490" s="98"/>
      <c r="F9490" s="98"/>
    </row>
    <row r="9491" ht="11.25" customHeight="1">
      <c r="A9491" s="95" t="s">
        <v>19115</v>
      </c>
      <c r="B9491" s="96" t="s">
        <v>19116</v>
      </c>
      <c r="C9491" s="95" t="s">
        <v>282</v>
      </c>
      <c r="D9491" s="97">
        <f>VLOOKUP(A9491,emop0321!D:E,2,0)</f>
        <v>653.43</v>
      </c>
      <c r="E9491" s="98"/>
      <c r="F9491" s="98"/>
    </row>
    <row r="9492" ht="11.25" customHeight="1">
      <c r="A9492" s="95" t="s">
        <v>19117</v>
      </c>
      <c r="B9492" s="96" t="s">
        <v>19118</v>
      </c>
      <c r="C9492" s="95" t="s">
        <v>282</v>
      </c>
      <c r="D9492" s="97">
        <f>VLOOKUP(A9492,emop0321!D:E,2,0)</f>
        <v>1711.68</v>
      </c>
      <c r="E9492" s="98"/>
      <c r="F9492" s="98"/>
    </row>
    <row r="9493" ht="11.25" customHeight="1">
      <c r="A9493" s="95" t="s">
        <v>19119</v>
      </c>
      <c r="B9493" s="96" t="s">
        <v>19120</v>
      </c>
      <c r="C9493" s="95" t="s">
        <v>282</v>
      </c>
      <c r="D9493" s="97">
        <f>VLOOKUP(A9493,emop0321!D:E,2,0)</f>
        <v>6282.02</v>
      </c>
      <c r="E9493" s="98"/>
      <c r="F9493" s="98"/>
    </row>
    <row r="9494" ht="11.25" customHeight="1">
      <c r="A9494" s="95" t="s">
        <v>19121</v>
      </c>
      <c r="B9494" s="96" t="s">
        <v>19122</v>
      </c>
      <c r="C9494" s="95" t="s">
        <v>282</v>
      </c>
      <c r="D9494" s="97">
        <f>VLOOKUP(A9494,emop0321!D:E,2,0)</f>
        <v>426.61</v>
      </c>
      <c r="E9494" s="98"/>
      <c r="F9494" s="98"/>
    </row>
    <row r="9495" ht="11.25" customHeight="1">
      <c r="A9495" s="95" t="s">
        <v>19123</v>
      </c>
      <c r="B9495" s="96" t="s">
        <v>19124</v>
      </c>
      <c r="C9495" s="95" t="s">
        <v>282</v>
      </c>
      <c r="D9495" s="97">
        <f>VLOOKUP(A9495,emop0321!D:E,2,0)</f>
        <v>314.1</v>
      </c>
      <c r="E9495" s="98"/>
      <c r="F9495" s="98"/>
    </row>
    <row r="9496" ht="11.25" customHeight="1">
      <c r="A9496" s="95" t="s">
        <v>19125</v>
      </c>
      <c r="B9496" s="96" t="s">
        <v>19126</v>
      </c>
      <c r="C9496" s="95" t="s">
        <v>282</v>
      </c>
      <c r="D9496" s="97">
        <f>VLOOKUP(A9496,emop0321!D:E,2,0)</f>
        <v>1534.15</v>
      </c>
      <c r="E9496" s="98"/>
      <c r="F9496" s="98"/>
    </row>
    <row r="9497" ht="11.25" customHeight="1">
      <c r="A9497" s="95" t="s">
        <v>19127</v>
      </c>
      <c r="B9497" s="96" t="s">
        <v>19128</v>
      </c>
      <c r="C9497" s="95" t="s">
        <v>282</v>
      </c>
      <c r="D9497" s="97">
        <f>VLOOKUP(A9497,emop0321!D:E,2,0)</f>
        <v>2300.94</v>
      </c>
      <c r="E9497" s="98"/>
      <c r="F9497" s="98"/>
    </row>
    <row r="9498" ht="11.25" customHeight="1">
      <c r="A9498" s="95" t="s">
        <v>19129</v>
      </c>
      <c r="B9498" s="96" t="s">
        <v>19130</v>
      </c>
      <c r="C9498" s="95" t="s">
        <v>282</v>
      </c>
      <c r="D9498" s="97">
        <f>VLOOKUP(A9498,emop0321!D:E,2,0)</f>
        <v>2415.63</v>
      </c>
      <c r="E9498" s="98"/>
      <c r="F9498" s="98"/>
    </row>
    <row r="9499" ht="11.25" customHeight="1">
      <c r="A9499" s="95" t="s">
        <v>19131</v>
      </c>
      <c r="B9499" s="96" t="s">
        <v>19132</v>
      </c>
      <c r="C9499" s="95" t="s">
        <v>282</v>
      </c>
      <c r="D9499" s="97">
        <f>VLOOKUP(A9499,emop0321!D:E,2,0)</f>
        <v>550</v>
      </c>
      <c r="E9499" s="98"/>
      <c r="F9499" s="98"/>
    </row>
    <row r="9500" ht="11.25" customHeight="1">
      <c r="A9500" s="95" t="s">
        <v>103</v>
      </c>
      <c r="B9500" s="96" t="s">
        <v>19133</v>
      </c>
      <c r="C9500" s="95" t="s">
        <v>282</v>
      </c>
      <c r="D9500" s="97">
        <f>VLOOKUP(A9500,emop0321!D:E,2,0)</f>
        <v>766.39</v>
      </c>
      <c r="E9500" s="98"/>
      <c r="F9500" s="98"/>
    </row>
    <row r="9501" ht="11.25" customHeight="1">
      <c r="A9501" s="95" t="s">
        <v>19134</v>
      </c>
      <c r="B9501" s="96" t="s">
        <v>19135</v>
      </c>
      <c r="C9501" s="95" t="s">
        <v>361</v>
      </c>
      <c r="D9501" s="97">
        <f>VLOOKUP(A9501,emop0321!D:E,2,0)</f>
        <v>900.67</v>
      </c>
      <c r="E9501" s="98"/>
      <c r="F9501" s="98"/>
    </row>
    <row r="9502" ht="11.25" customHeight="1">
      <c r="A9502" s="95" t="s">
        <v>19136</v>
      </c>
      <c r="B9502" s="96" t="s">
        <v>19137</v>
      </c>
      <c r="C9502" s="95" t="s">
        <v>361</v>
      </c>
      <c r="D9502" s="97">
        <f>VLOOKUP(A9502,emop0321!D:E,2,0)</f>
        <v>1043.71</v>
      </c>
      <c r="E9502" s="98"/>
      <c r="F9502" s="98"/>
    </row>
    <row r="9503" ht="11.25" customHeight="1">
      <c r="A9503" s="95" t="s">
        <v>19138</v>
      </c>
      <c r="B9503" s="96" t="s">
        <v>19139</v>
      </c>
      <c r="C9503" s="95" t="s">
        <v>361</v>
      </c>
      <c r="D9503" s="97">
        <f>VLOOKUP(A9503,emop0321!D:E,2,0)</f>
        <v>841.94</v>
      </c>
      <c r="E9503" s="98"/>
      <c r="F9503" s="98"/>
    </row>
    <row r="9504" ht="11.25" customHeight="1">
      <c r="A9504" s="95" t="s">
        <v>19140</v>
      </c>
      <c r="B9504" s="96" t="s">
        <v>19141</v>
      </c>
      <c r="C9504" s="95" t="s">
        <v>282</v>
      </c>
      <c r="D9504" s="97">
        <f>VLOOKUP(A9504,emop0321!D:E,2,0)</f>
        <v>1290.86</v>
      </c>
      <c r="E9504" s="98"/>
      <c r="F9504" s="98"/>
    </row>
    <row r="9505" ht="11.25" customHeight="1">
      <c r="A9505" s="95" t="s">
        <v>19142</v>
      </c>
      <c r="B9505" s="96" t="s">
        <v>19143</v>
      </c>
      <c r="C9505" s="95" t="s">
        <v>361</v>
      </c>
      <c r="D9505" s="97">
        <f>VLOOKUP(A9505,emop0321!D:E,2,0)</f>
        <v>1068.68</v>
      </c>
      <c r="E9505" s="98"/>
      <c r="F9505" s="98"/>
    </row>
    <row r="9506" ht="11.25" customHeight="1">
      <c r="A9506" s="95" t="s">
        <v>19144</v>
      </c>
      <c r="B9506" s="96" t="s">
        <v>19145</v>
      </c>
      <c r="C9506" s="95" t="s">
        <v>282</v>
      </c>
      <c r="D9506" s="97">
        <f>VLOOKUP(A9506,emop0321!D:E,2,0)</f>
        <v>1670.75</v>
      </c>
      <c r="E9506" s="98"/>
      <c r="F9506" s="98"/>
    </row>
    <row r="9507" ht="11.25" customHeight="1">
      <c r="A9507" s="95" t="s">
        <v>19146</v>
      </c>
      <c r="B9507" s="96" t="s">
        <v>19147</v>
      </c>
      <c r="C9507" s="95" t="s">
        <v>282</v>
      </c>
      <c r="D9507" s="97">
        <f>VLOOKUP(A9507,emop0321!D:E,2,0)</f>
        <v>730.87</v>
      </c>
      <c r="E9507" s="98"/>
      <c r="F9507" s="98"/>
    </row>
    <row r="9508" ht="11.25" customHeight="1">
      <c r="A9508" s="95" t="s">
        <v>19148</v>
      </c>
      <c r="B9508" s="96" t="s">
        <v>19149</v>
      </c>
      <c r="C9508" s="95" t="s">
        <v>282</v>
      </c>
      <c r="D9508" s="97">
        <f>VLOOKUP(A9508,emop0321!D:E,2,0)</f>
        <v>309.38</v>
      </c>
      <c r="E9508" s="98"/>
      <c r="F9508" s="98"/>
    </row>
    <row r="9509" ht="11.25" customHeight="1">
      <c r="A9509" s="95" t="s">
        <v>19150</v>
      </c>
      <c r="B9509" s="96" t="s">
        <v>19151</v>
      </c>
      <c r="C9509" s="95" t="s">
        <v>282</v>
      </c>
      <c r="D9509" s="97">
        <f>VLOOKUP(A9509,emop0321!D:E,2,0)</f>
        <v>102.77</v>
      </c>
      <c r="E9509" s="98"/>
      <c r="F9509" s="98"/>
    </row>
    <row r="9510" ht="11.25" customHeight="1">
      <c r="A9510" s="95" t="s">
        <v>214</v>
      </c>
      <c r="B9510" s="96" t="s">
        <v>19152</v>
      </c>
      <c r="C9510" s="95" t="s">
        <v>282</v>
      </c>
      <c r="D9510" s="97">
        <f>VLOOKUP(A9510,emop0321!D:E,2,0)</f>
        <v>126.04</v>
      </c>
      <c r="E9510" s="98"/>
      <c r="F9510" s="98"/>
    </row>
    <row r="9511" ht="11.25" customHeight="1">
      <c r="A9511" s="95" t="s">
        <v>205</v>
      </c>
      <c r="B9511" s="96" t="s">
        <v>19153</v>
      </c>
      <c r="C9511" s="95" t="s">
        <v>282</v>
      </c>
      <c r="D9511" s="97">
        <f>VLOOKUP(A9511,emop0321!D:E,2,0)</f>
        <v>115.64</v>
      </c>
      <c r="E9511" s="98"/>
      <c r="F9511" s="98"/>
    </row>
    <row r="9512" ht="11.25" customHeight="1">
      <c r="A9512" s="95" t="s">
        <v>208</v>
      </c>
      <c r="B9512" s="96" t="s">
        <v>19154</v>
      </c>
      <c r="C9512" s="95" t="s">
        <v>282</v>
      </c>
      <c r="D9512" s="97">
        <f>VLOOKUP(A9512,emop0321!D:E,2,0)</f>
        <v>123.98</v>
      </c>
      <c r="E9512" s="98"/>
      <c r="F9512" s="98"/>
    </row>
    <row r="9513" ht="11.25" customHeight="1">
      <c r="A9513" s="95" t="s">
        <v>19155</v>
      </c>
      <c r="B9513" s="96" t="s">
        <v>19156</v>
      </c>
      <c r="C9513" s="95" t="s">
        <v>282</v>
      </c>
      <c r="D9513" s="97">
        <f>VLOOKUP(A9513,emop0321!D:E,2,0)</f>
        <v>241.75</v>
      </c>
      <c r="E9513" s="98"/>
      <c r="F9513" s="98"/>
    </row>
    <row r="9514" ht="11.25" customHeight="1">
      <c r="A9514" s="95" t="s">
        <v>19157</v>
      </c>
      <c r="B9514" s="96" t="s">
        <v>19158</v>
      </c>
      <c r="C9514" s="95" t="s">
        <v>282</v>
      </c>
      <c r="D9514" s="97">
        <f>VLOOKUP(A9514,emop0321!D:E,2,0)</f>
        <v>253.05</v>
      </c>
      <c r="E9514" s="98"/>
      <c r="F9514" s="98"/>
    </row>
    <row r="9515" ht="11.25" customHeight="1">
      <c r="A9515" s="95" t="s">
        <v>19159</v>
      </c>
      <c r="B9515" s="96" t="s">
        <v>19160</v>
      </c>
      <c r="C9515" s="95" t="s">
        <v>282</v>
      </c>
      <c r="D9515" s="97">
        <f>VLOOKUP(A9515,emop0321!D:E,2,0)</f>
        <v>312.61</v>
      </c>
      <c r="E9515" s="98"/>
      <c r="F9515" s="98"/>
    </row>
    <row r="9516" ht="11.25" customHeight="1">
      <c r="A9516" s="95" t="s">
        <v>211</v>
      </c>
      <c r="B9516" s="96" t="s">
        <v>19161</v>
      </c>
      <c r="C9516" s="95" t="s">
        <v>282</v>
      </c>
      <c r="D9516" s="97">
        <f>VLOOKUP(A9516,emop0321!D:E,2,0)</f>
        <v>80.45</v>
      </c>
      <c r="E9516" s="98"/>
      <c r="F9516" s="98"/>
    </row>
    <row r="9517" ht="11.25" customHeight="1">
      <c r="A9517" s="95" t="s">
        <v>19162</v>
      </c>
      <c r="B9517" s="96" t="s">
        <v>19163</v>
      </c>
      <c r="C9517" s="95" t="s">
        <v>282</v>
      </c>
      <c r="D9517" s="97">
        <f>VLOOKUP(A9517,emop0321!D:E,2,0)</f>
        <v>272.63</v>
      </c>
      <c r="E9517" s="98"/>
      <c r="F9517" s="98"/>
    </row>
    <row r="9518" ht="11.25" customHeight="1">
      <c r="A9518" s="95" t="s">
        <v>19164</v>
      </c>
      <c r="B9518" s="96" t="s">
        <v>19165</v>
      </c>
      <c r="C9518" s="95" t="s">
        <v>282</v>
      </c>
      <c r="D9518" s="97">
        <f>VLOOKUP(A9518,emop0321!D:E,2,0)</f>
        <v>213.34</v>
      </c>
      <c r="E9518" s="98"/>
      <c r="F9518" s="98"/>
    </row>
    <row r="9519" ht="11.25" customHeight="1">
      <c r="A9519" s="95" t="s">
        <v>202</v>
      </c>
      <c r="B9519" s="96" t="s">
        <v>19166</v>
      </c>
      <c r="C9519" s="95" t="s">
        <v>282</v>
      </c>
      <c r="D9519" s="97">
        <f>VLOOKUP(A9519,emop0321!D:E,2,0)</f>
        <v>537.24</v>
      </c>
      <c r="E9519" s="98"/>
      <c r="F9519" s="98"/>
    </row>
    <row r="9520" ht="11.25" customHeight="1">
      <c r="A9520" s="95" t="s">
        <v>19167</v>
      </c>
      <c r="B9520" s="96" t="s">
        <v>19168</v>
      </c>
      <c r="C9520" s="95" t="s">
        <v>282</v>
      </c>
      <c r="D9520" s="97">
        <f>VLOOKUP(A9520,emop0321!D:E,2,0)</f>
        <v>96.9</v>
      </c>
      <c r="E9520" s="98"/>
      <c r="F9520" s="98"/>
    </row>
    <row r="9521" ht="11.25" customHeight="1">
      <c r="A9521" s="95" t="s">
        <v>19169</v>
      </c>
      <c r="B9521" s="96" t="s">
        <v>19170</v>
      </c>
      <c r="C9521" s="95" t="s">
        <v>282</v>
      </c>
      <c r="D9521" s="97">
        <f>VLOOKUP(A9521,emop0321!D:E,2,0)</f>
        <v>209.6</v>
      </c>
      <c r="E9521" s="98"/>
      <c r="F9521" s="98"/>
    </row>
    <row r="9522" ht="11.25" customHeight="1">
      <c r="A9522" s="95" t="s">
        <v>19171</v>
      </c>
      <c r="B9522" s="96" t="s">
        <v>19172</v>
      </c>
      <c r="C9522" s="95" t="s">
        <v>282</v>
      </c>
      <c r="D9522" s="97">
        <f>VLOOKUP(A9522,emop0321!D:E,2,0)</f>
        <v>356.89</v>
      </c>
      <c r="E9522" s="98"/>
      <c r="F9522" s="98"/>
    </row>
    <row r="9523" ht="11.25" customHeight="1">
      <c r="A9523" s="95" t="s">
        <v>19173</v>
      </c>
      <c r="B9523" s="96" t="s">
        <v>19174</v>
      </c>
      <c r="C9523" s="95" t="s">
        <v>282</v>
      </c>
      <c r="D9523" s="97">
        <f>VLOOKUP(A9523,emop0321!D:E,2,0)</f>
        <v>1440.97</v>
      </c>
      <c r="E9523" s="98"/>
      <c r="F9523" s="98"/>
    </row>
    <row r="9524" ht="11.25" customHeight="1">
      <c r="A9524" s="95" t="s">
        <v>19175</v>
      </c>
      <c r="B9524" s="96" t="s">
        <v>19176</v>
      </c>
      <c r="C9524" s="95" t="s">
        <v>282</v>
      </c>
      <c r="D9524" s="97">
        <f>VLOOKUP(A9524,emop0321!D:E,2,0)</f>
        <v>10815</v>
      </c>
      <c r="E9524" s="98"/>
      <c r="F9524" s="98"/>
    </row>
    <row r="9525" ht="11.25" customHeight="1">
      <c r="A9525" s="95" t="s">
        <v>19177</v>
      </c>
      <c r="B9525" s="96" t="s">
        <v>19178</v>
      </c>
      <c r="C9525" s="95" t="s">
        <v>361</v>
      </c>
      <c r="D9525" s="97">
        <f>VLOOKUP(A9525,emop0321!D:E,2,0)</f>
        <v>184.66</v>
      </c>
      <c r="E9525" s="98"/>
      <c r="F9525" s="98"/>
    </row>
    <row r="9526" ht="11.25" customHeight="1">
      <c r="A9526" s="95" t="s">
        <v>19179</v>
      </c>
      <c r="B9526" s="96" t="s">
        <v>19180</v>
      </c>
      <c r="C9526" s="95" t="s">
        <v>282</v>
      </c>
      <c r="D9526" s="97">
        <f>VLOOKUP(A9526,emop0321!D:E,2,0)</f>
        <v>988.8</v>
      </c>
      <c r="E9526" s="98"/>
      <c r="F9526" s="98"/>
    </row>
    <row r="9527" ht="11.25" customHeight="1">
      <c r="A9527" s="95" t="s">
        <v>19181</v>
      </c>
      <c r="B9527" s="96" t="s">
        <v>19182</v>
      </c>
      <c r="C9527" s="95" t="s">
        <v>282</v>
      </c>
      <c r="D9527" s="97">
        <f>VLOOKUP(A9527,emop0321!D:E,2,0)</f>
        <v>1568.68</v>
      </c>
      <c r="E9527" s="98"/>
      <c r="F9527" s="98"/>
    </row>
    <row r="9528" ht="11.25" customHeight="1">
      <c r="A9528" s="95" t="s">
        <v>19183</v>
      </c>
      <c r="B9528" s="96" t="s">
        <v>19184</v>
      </c>
      <c r="C9528" s="95" t="s">
        <v>282</v>
      </c>
      <c r="D9528" s="97">
        <f>VLOOKUP(A9528,emop0321!D:E,2,0)</f>
        <v>2398.48</v>
      </c>
      <c r="E9528" s="98"/>
      <c r="F9528" s="98"/>
    </row>
    <row r="9529" ht="11.25" customHeight="1">
      <c r="A9529" s="95" t="s">
        <v>19185</v>
      </c>
      <c r="B9529" s="96" t="s">
        <v>19186</v>
      </c>
      <c r="C9529" s="95" t="s">
        <v>282</v>
      </c>
      <c r="D9529" s="97">
        <f>VLOOKUP(A9529,emop0321!D:E,2,0)</f>
        <v>5471.36</v>
      </c>
      <c r="E9529" s="98"/>
      <c r="F9529" s="98"/>
    </row>
    <row r="9530" ht="11.25" customHeight="1">
      <c r="A9530" s="95" t="s">
        <v>19187</v>
      </c>
      <c r="B9530" s="96" t="s">
        <v>19188</v>
      </c>
      <c r="C9530" s="95" t="s">
        <v>992</v>
      </c>
      <c r="D9530" s="97">
        <f>VLOOKUP(A9530,emop0321!D:E,2,0)</f>
        <v>533.4</v>
      </c>
      <c r="E9530" s="98"/>
      <c r="F9530" s="98"/>
    </row>
    <row r="9531" ht="11.25" customHeight="1">
      <c r="A9531" s="95" t="s">
        <v>19189</v>
      </c>
      <c r="B9531" s="96" t="s">
        <v>19190</v>
      </c>
      <c r="C9531" s="95" t="s">
        <v>992</v>
      </c>
      <c r="D9531" s="97">
        <f>VLOOKUP(A9531,emop0321!D:E,2,0)</f>
        <v>692.99</v>
      </c>
      <c r="E9531" s="98"/>
      <c r="F9531" s="98"/>
    </row>
    <row r="9532" ht="11.25" customHeight="1">
      <c r="A9532" s="95" t="s">
        <v>19191</v>
      </c>
      <c r="B9532" s="96" t="s">
        <v>19192</v>
      </c>
      <c r="C9532" s="95" t="s">
        <v>282</v>
      </c>
      <c r="D9532" s="97">
        <f>VLOOKUP(A9532,emop0321!D:E,2,0)</f>
        <v>414.79</v>
      </c>
      <c r="E9532" s="98"/>
      <c r="F9532" s="98"/>
    </row>
    <row r="9533" ht="11.25" customHeight="1">
      <c r="A9533" s="95" t="s">
        <v>19193</v>
      </c>
      <c r="B9533" s="96" t="s">
        <v>19194</v>
      </c>
      <c r="C9533" s="95" t="s">
        <v>282</v>
      </c>
      <c r="D9533" s="97">
        <f>VLOOKUP(A9533,emop0321!D:E,2,0)</f>
        <v>1393.65</v>
      </c>
      <c r="E9533" s="98"/>
      <c r="F9533" s="98"/>
    </row>
    <row r="9534" ht="11.25" customHeight="1">
      <c r="A9534" s="95" t="s">
        <v>19195</v>
      </c>
      <c r="B9534" s="96" t="s">
        <v>19196</v>
      </c>
      <c r="C9534" s="95" t="s">
        <v>282</v>
      </c>
      <c r="D9534" s="97">
        <f>VLOOKUP(A9534,emop0321!D:E,2,0)</f>
        <v>857.47</v>
      </c>
      <c r="E9534" s="98"/>
      <c r="F9534" s="98"/>
    </row>
    <row r="9535" ht="11.25" customHeight="1">
      <c r="A9535" s="95" t="s">
        <v>19197</v>
      </c>
      <c r="B9535" s="96" t="s">
        <v>19198</v>
      </c>
      <c r="C9535" s="95" t="s">
        <v>282</v>
      </c>
      <c r="D9535" s="97">
        <f>VLOOKUP(A9535,emop0321!D:E,2,0)</f>
        <v>919.31</v>
      </c>
      <c r="E9535" s="98"/>
      <c r="F9535" s="98"/>
    </row>
    <row r="9536" ht="11.25" customHeight="1">
      <c r="A9536" s="95" t="s">
        <v>19199</v>
      </c>
      <c r="B9536" s="96" t="s">
        <v>19200</v>
      </c>
      <c r="C9536" s="95" t="s">
        <v>282</v>
      </c>
      <c r="D9536" s="97">
        <f>VLOOKUP(A9536,emop0321!D:E,2,0)</f>
        <v>1865</v>
      </c>
      <c r="E9536" s="98"/>
      <c r="F9536" s="98"/>
    </row>
    <row r="9537" ht="11.25" customHeight="1">
      <c r="A9537" s="95" t="s">
        <v>19201</v>
      </c>
      <c r="B9537" s="96" t="s">
        <v>19202</v>
      </c>
      <c r="C9537" s="95" t="s">
        <v>282</v>
      </c>
      <c r="D9537" s="97">
        <f>VLOOKUP(A9537,emop0321!D:E,2,0)</f>
        <v>84.84</v>
      </c>
      <c r="E9537" s="98"/>
      <c r="F9537" s="98"/>
    </row>
    <row r="9538" ht="11.25" customHeight="1">
      <c r="A9538" s="95" t="s">
        <v>19203</v>
      </c>
      <c r="B9538" s="96" t="s">
        <v>19204</v>
      </c>
      <c r="C9538" s="95" t="s">
        <v>282</v>
      </c>
      <c r="D9538" s="97">
        <f>VLOOKUP(A9538,emop0321!D:E,2,0)</f>
        <v>25.27</v>
      </c>
      <c r="E9538" s="98"/>
      <c r="F9538" s="98"/>
    </row>
    <row r="9539" ht="11.25" customHeight="1">
      <c r="A9539" s="95" t="s">
        <v>19205</v>
      </c>
      <c r="B9539" s="96" t="s">
        <v>19206</v>
      </c>
      <c r="C9539" s="95" t="s">
        <v>282</v>
      </c>
      <c r="D9539" s="97">
        <f>VLOOKUP(A9539,emop0321!D:E,2,0)</f>
        <v>615.54</v>
      </c>
      <c r="E9539" s="98"/>
      <c r="F9539" s="98"/>
    </row>
    <row r="9540" ht="11.25" customHeight="1">
      <c r="A9540" s="95" t="s">
        <v>19207</v>
      </c>
      <c r="B9540" s="96" t="s">
        <v>19208</v>
      </c>
      <c r="C9540" s="95" t="s">
        <v>282</v>
      </c>
      <c r="D9540" s="97">
        <f>VLOOKUP(A9540,emop0321!D:E,2,0)</f>
        <v>139.98</v>
      </c>
      <c r="E9540" s="98"/>
      <c r="F9540" s="98"/>
    </row>
    <row r="9541" ht="11.25" customHeight="1">
      <c r="A9541" s="95" t="s">
        <v>19209</v>
      </c>
      <c r="B9541" s="96" t="s">
        <v>19210</v>
      </c>
      <c r="C9541" s="95" t="s">
        <v>282</v>
      </c>
      <c r="D9541" s="97">
        <f>VLOOKUP(A9541,emop0321!D:E,2,0)</f>
        <v>236.8</v>
      </c>
      <c r="E9541" s="98"/>
      <c r="F9541" s="98"/>
    </row>
    <row r="9542" ht="11.25" customHeight="1">
      <c r="A9542" s="95" t="s">
        <v>19211</v>
      </c>
      <c r="B9542" s="96" t="s">
        <v>19212</v>
      </c>
      <c r="C9542" s="95" t="s">
        <v>282</v>
      </c>
      <c r="D9542" s="97">
        <f>VLOOKUP(A9542,emop0321!D:E,2,0)</f>
        <v>359</v>
      </c>
      <c r="E9542" s="98"/>
      <c r="F9542" s="98"/>
    </row>
    <row r="9543" ht="11.25" customHeight="1">
      <c r="A9543" s="95" t="s">
        <v>19213</v>
      </c>
      <c r="B9543" s="96" t="s">
        <v>19214</v>
      </c>
      <c r="C9543" s="95" t="s">
        <v>282</v>
      </c>
      <c r="D9543" s="97">
        <f>VLOOKUP(A9543,emop0321!D:E,2,0)</f>
        <v>632.17</v>
      </c>
      <c r="E9543" s="98"/>
      <c r="F9543" s="98"/>
    </row>
    <row r="9544" ht="11.25" customHeight="1">
      <c r="A9544" s="95" t="s">
        <v>19215</v>
      </c>
      <c r="B9544" s="96" t="s">
        <v>19216</v>
      </c>
      <c r="C9544" s="95" t="s">
        <v>282</v>
      </c>
      <c r="D9544" s="97">
        <f>VLOOKUP(A9544,emop0321!D:E,2,0)</f>
        <v>761.4</v>
      </c>
      <c r="E9544" s="98"/>
      <c r="F9544" s="98"/>
    </row>
    <row r="9545" ht="11.25" customHeight="1">
      <c r="A9545" s="95" t="s">
        <v>19217</v>
      </c>
      <c r="B9545" s="96" t="s">
        <v>19218</v>
      </c>
      <c r="C9545" s="95" t="s">
        <v>282</v>
      </c>
      <c r="D9545" s="97">
        <f>VLOOKUP(A9545,emop0321!D:E,2,0)</f>
        <v>1440.97</v>
      </c>
      <c r="E9545" s="98"/>
      <c r="F9545" s="98"/>
    </row>
    <row r="9546" ht="11.25" customHeight="1">
      <c r="A9546" s="95" t="s">
        <v>19219</v>
      </c>
      <c r="B9546" s="96" t="s">
        <v>19220</v>
      </c>
      <c r="C9546" s="95" t="s">
        <v>282</v>
      </c>
      <c r="D9546" s="97">
        <f>VLOOKUP(A9546,emop0321!D:E,2,0)</f>
        <v>1458.53</v>
      </c>
      <c r="E9546" s="98"/>
      <c r="F9546" s="98"/>
    </row>
    <row r="9547" ht="11.25" customHeight="1">
      <c r="A9547" s="95" t="s">
        <v>19221</v>
      </c>
      <c r="B9547" s="96" t="s">
        <v>19222</v>
      </c>
      <c r="C9547" s="95" t="s">
        <v>282</v>
      </c>
      <c r="D9547" s="97">
        <f>VLOOKUP(A9547,emop0321!D:E,2,0)</f>
        <v>2195.23</v>
      </c>
      <c r="E9547" s="98"/>
      <c r="F9547" s="98"/>
    </row>
    <row r="9548" ht="11.25" customHeight="1">
      <c r="A9548" s="95" t="s">
        <v>19223</v>
      </c>
      <c r="B9548" s="96" t="s">
        <v>19224</v>
      </c>
      <c r="C9548" s="95" t="s">
        <v>282</v>
      </c>
      <c r="D9548" s="97">
        <f>VLOOKUP(A9548,emop0321!D:E,2,0)</f>
        <v>2100</v>
      </c>
      <c r="E9548" s="98"/>
      <c r="F9548" s="98"/>
    </row>
    <row r="9549" ht="11.25" customHeight="1">
      <c r="A9549" s="95" t="s">
        <v>19225</v>
      </c>
      <c r="B9549" s="96" t="s">
        <v>19226</v>
      </c>
      <c r="C9549" s="95" t="s">
        <v>282</v>
      </c>
      <c r="D9549" s="97">
        <f>VLOOKUP(A9549,emop0321!D:E,2,0)</f>
        <v>4429</v>
      </c>
      <c r="E9549" s="98"/>
      <c r="F9549" s="98"/>
    </row>
    <row r="9550" ht="11.25" customHeight="1">
      <c r="A9550" s="95" t="s">
        <v>19227</v>
      </c>
      <c r="B9550" s="96" t="s">
        <v>19228</v>
      </c>
      <c r="C9550" s="95" t="s">
        <v>282</v>
      </c>
      <c r="D9550" s="97">
        <f>VLOOKUP(A9550,emop0321!D:E,2,0)</f>
        <v>8016.49</v>
      </c>
      <c r="E9550" s="98"/>
      <c r="F9550" s="98"/>
    </row>
    <row r="9551" ht="11.25" customHeight="1">
      <c r="A9551" s="95" t="s">
        <v>19229</v>
      </c>
      <c r="B9551" s="96" t="s">
        <v>19230</v>
      </c>
      <c r="C9551" s="95" t="s">
        <v>282</v>
      </c>
      <c r="D9551" s="97">
        <f>VLOOKUP(A9551,emop0321!D:E,2,0)</f>
        <v>14492.1</v>
      </c>
      <c r="E9551" s="98"/>
      <c r="F9551" s="98"/>
    </row>
    <row r="9552" ht="11.25" customHeight="1">
      <c r="A9552" s="95" t="s">
        <v>19231</v>
      </c>
      <c r="B9552" s="96" t="s">
        <v>19232</v>
      </c>
      <c r="C9552" s="95" t="s">
        <v>282</v>
      </c>
      <c r="D9552" s="97">
        <f>VLOOKUP(A9552,emop0321!D:E,2,0)</f>
        <v>69901.66</v>
      </c>
      <c r="E9552" s="98"/>
      <c r="F9552" s="98"/>
    </row>
    <row r="9553" ht="11.25" customHeight="1">
      <c r="A9553" s="95" t="s">
        <v>19233</v>
      </c>
      <c r="B9553" s="96" t="s">
        <v>19234</v>
      </c>
      <c r="C9553" s="95" t="s">
        <v>282</v>
      </c>
      <c r="D9553" s="97">
        <f>VLOOKUP(A9553,emop0321!D:E,2,0)</f>
        <v>123963.66</v>
      </c>
      <c r="E9553" s="98"/>
      <c r="F9553" s="98"/>
    </row>
    <row r="9554" ht="11.25" customHeight="1">
      <c r="A9554" s="95" t="s">
        <v>19235</v>
      </c>
      <c r="B9554" s="96" t="s">
        <v>19236</v>
      </c>
      <c r="C9554" s="95" t="s">
        <v>361</v>
      </c>
      <c r="D9554" s="97">
        <f>VLOOKUP(A9554,emop0321!D:E,2,0)</f>
        <v>364.9</v>
      </c>
      <c r="E9554" s="98"/>
      <c r="F9554" s="98"/>
    </row>
    <row r="9555" ht="11.25" customHeight="1">
      <c r="A9555" s="95" t="s">
        <v>19237</v>
      </c>
      <c r="B9555" s="96" t="s">
        <v>19238</v>
      </c>
      <c r="C9555" s="95" t="s">
        <v>361</v>
      </c>
      <c r="D9555" s="97">
        <f>VLOOKUP(A9555,emop0321!D:E,2,0)</f>
        <v>394.91</v>
      </c>
      <c r="E9555" s="98"/>
      <c r="F9555" s="98"/>
    </row>
    <row r="9556" ht="11.25" customHeight="1">
      <c r="A9556" s="95" t="s">
        <v>19239</v>
      </c>
      <c r="B9556" s="96" t="s">
        <v>19240</v>
      </c>
      <c r="C9556" s="95" t="s">
        <v>19241</v>
      </c>
      <c r="D9556" s="97">
        <f>VLOOKUP(A9556,emop0321!D:E,2,0)</f>
        <v>8717.37</v>
      </c>
      <c r="E9556" s="98"/>
      <c r="F9556" s="98"/>
    </row>
    <row r="9557" ht="11.25" customHeight="1">
      <c r="A9557" s="95" t="s">
        <v>19242</v>
      </c>
      <c r="B9557" s="96" t="s">
        <v>19243</v>
      </c>
      <c r="C9557" s="95" t="s">
        <v>361</v>
      </c>
      <c r="D9557" s="97">
        <f>VLOOKUP(A9557,emop0321!D:E,2,0)</f>
        <v>204.38</v>
      </c>
      <c r="E9557" s="98"/>
      <c r="F9557" s="98"/>
    </row>
    <row r="9558" ht="11.25" customHeight="1">
      <c r="A9558" s="95" t="s">
        <v>19244</v>
      </c>
      <c r="B9558" s="96" t="s">
        <v>19245</v>
      </c>
      <c r="C9558" s="95" t="s">
        <v>361</v>
      </c>
      <c r="D9558" s="97">
        <f>VLOOKUP(A9558,emop0321!D:E,2,0)</f>
        <v>317.82</v>
      </c>
      <c r="E9558" s="98"/>
      <c r="F9558" s="98"/>
    </row>
    <row r="9559" ht="11.25" customHeight="1">
      <c r="A9559" s="95" t="s">
        <v>19246</v>
      </c>
      <c r="B9559" s="96" t="s">
        <v>19247</v>
      </c>
      <c r="C9559" s="95" t="s">
        <v>282</v>
      </c>
      <c r="D9559" s="97">
        <f>VLOOKUP(A9559,emop0321!D:E,2,0)</f>
        <v>738.62</v>
      </c>
      <c r="E9559" s="98"/>
      <c r="F9559" s="98"/>
    </row>
    <row r="9560" ht="11.25" customHeight="1">
      <c r="A9560" s="95" t="s">
        <v>19248</v>
      </c>
      <c r="B9560" s="96" t="s">
        <v>19249</v>
      </c>
      <c r="C9560" s="95" t="s">
        <v>282</v>
      </c>
      <c r="D9560" s="97">
        <f>VLOOKUP(A9560,emop0321!D:E,2,0)</f>
        <v>689.01</v>
      </c>
      <c r="E9560" s="98"/>
      <c r="F9560" s="98"/>
    </row>
    <row r="9561" ht="11.25" customHeight="1">
      <c r="A9561" s="95" t="s">
        <v>19250</v>
      </c>
      <c r="B9561" s="96" t="s">
        <v>19251</v>
      </c>
      <c r="C9561" s="95" t="s">
        <v>282</v>
      </c>
      <c r="D9561" s="97">
        <f>VLOOKUP(A9561,emop0321!D:E,2,0)</f>
        <v>391.46</v>
      </c>
      <c r="E9561" s="98"/>
      <c r="F9561" s="98"/>
    </row>
    <row r="9562" ht="11.25" customHeight="1">
      <c r="A9562" s="95" t="s">
        <v>19252</v>
      </c>
      <c r="B9562" s="96" t="s">
        <v>19253</v>
      </c>
      <c r="C9562" s="95" t="s">
        <v>361</v>
      </c>
      <c r="D9562" s="97">
        <f>VLOOKUP(A9562,emop0321!D:E,2,0)</f>
        <v>329.39</v>
      </c>
      <c r="E9562" s="98"/>
      <c r="F9562" s="98"/>
    </row>
    <row r="9563" ht="11.25" customHeight="1">
      <c r="A9563" s="95" t="s">
        <v>19254</v>
      </c>
      <c r="B9563" s="96" t="s">
        <v>19255</v>
      </c>
      <c r="C9563" s="95" t="s">
        <v>992</v>
      </c>
      <c r="D9563" s="97">
        <f>VLOOKUP(A9563,emop0321!D:E,2,0)</f>
        <v>177.49</v>
      </c>
      <c r="E9563" s="98"/>
      <c r="F9563" s="98"/>
    </row>
    <row r="9564" ht="11.25" customHeight="1">
      <c r="A9564" s="95" t="s">
        <v>19256</v>
      </c>
      <c r="B9564" s="96" t="s">
        <v>19257</v>
      </c>
      <c r="C9564" s="95" t="s">
        <v>992</v>
      </c>
      <c r="D9564" s="97">
        <f>VLOOKUP(A9564,emop0321!D:E,2,0)</f>
        <v>292.74</v>
      </c>
      <c r="E9564" s="98"/>
      <c r="F9564" s="98"/>
    </row>
    <row r="9565" ht="11.25" customHeight="1">
      <c r="A9565" s="95" t="s">
        <v>19258</v>
      </c>
      <c r="B9565" s="96" t="s">
        <v>19259</v>
      </c>
      <c r="C9565" s="95" t="s">
        <v>992</v>
      </c>
      <c r="D9565" s="97">
        <f>VLOOKUP(A9565,emop0321!D:E,2,0)</f>
        <v>835.87</v>
      </c>
      <c r="E9565" s="98"/>
      <c r="F9565" s="98"/>
    </row>
    <row r="9566" ht="11.25" customHeight="1">
      <c r="A9566" s="95" t="s">
        <v>19260</v>
      </c>
      <c r="B9566" s="96" t="s">
        <v>19261</v>
      </c>
      <c r="C9566" s="95" t="s">
        <v>992</v>
      </c>
      <c r="D9566" s="97">
        <f>VLOOKUP(A9566,emop0321!D:E,2,0)</f>
        <v>728.82</v>
      </c>
      <c r="E9566" s="98"/>
      <c r="F9566" s="98"/>
    </row>
    <row r="9567" ht="11.25" customHeight="1">
      <c r="A9567" s="95" t="s">
        <v>19262</v>
      </c>
      <c r="B9567" s="96" t="s">
        <v>19263</v>
      </c>
      <c r="C9567" s="95" t="s">
        <v>282</v>
      </c>
      <c r="D9567" s="97">
        <f>VLOOKUP(A9567,emop0321!D:E,2,0)</f>
        <v>505.45</v>
      </c>
      <c r="E9567" s="98"/>
      <c r="F9567" s="98"/>
    </row>
    <row r="9568" ht="11.25" customHeight="1">
      <c r="A9568" s="95" t="s">
        <v>19264</v>
      </c>
      <c r="B9568" s="96" t="s">
        <v>19265</v>
      </c>
      <c r="C9568" s="95" t="s">
        <v>282</v>
      </c>
      <c r="D9568" s="97">
        <f>VLOOKUP(A9568,emop0321!D:E,2,0)</f>
        <v>4479.69</v>
      </c>
      <c r="E9568" s="98"/>
      <c r="F9568" s="98"/>
    </row>
    <row r="9569" ht="11.25" customHeight="1">
      <c r="A9569" s="95" t="s">
        <v>19266</v>
      </c>
      <c r="B9569" s="96" t="s">
        <v>19267</v>
      </c>
      <c r="C9569" s="95" t="s">
        <v>282</v>
      </c>
      <c r="D9569" s="97">
        <f>VLOOKUP(A9569,emop0321!D:E,2,0)</f>
        <v>865.1</v>
      </c>
      <c r="E9569" s="98"/>
      <c r="F9569" s="98"/>
    </row>
    <row r="9570" ht="11.25" customHeight="1">
      <c r="A9570" s="95" t="s">
        <v>19268</v>
      </c>
      <c r="B9570" s="96" t="s">
        <v>19269</v>
      </c>
      <c r="C9570" s="95" t="s">
        <v>282</v>
      </c>
      <c r="D9570" s="97">
        <f>VLOOKUP(A9570,emop0321!D:E,2,0)</f>
        <v>747.78</v>
      </c>
      <c r="E9570" s="98"/>
      <c r="F9570" s="98"/>
    </row>
    <row r="9571" ht="11.25" customHeight="1">
      <c r="A9571" s="95" t="s">
        <v>19270</v>
      </c>
      <c r="B9571" s="96" t="s">
        <v>19271</v>
      </c>
      <c r="C9571" s="95" t="s">
        <v>282</v>
      </c>
      <c r="D9571" s="97">
        <f>VLOOKUP(A9571,emop0321!D:E,2,0)</f>
        <v>2522.47</v>
      </c>
      <c r="E9571" s="98"/>
      <c r="F9571" s="98"/>
    </row>
    <row r="9572" ht="11.25" customHeight="1">
      <c r="A9572" s="95" t="s">
        <v>19272</v>
      </c>
      <c r="B9572" s="96" t="s">
        <v>19273</v>
      </c>
      <c r="C9572" s="95" t="s">
        <v>282</v>
      </c>
      <c r="D9572" s="97">
        <f>VLOOKUP(A9572,emop0321!D:E,2,0)</f>
        <v>295.18</v>
      </c>
      <c r="E9572" s="98"/>
      <c r="F9572" s="98"/>
    </row>
    <row r="9573" ht="11.25" customHeight="1">
      <c r="A9573" s="95" t="s">
        <v>19274</v>
      </c>
      <c r="B9573" s="96" t="s">
        <v>19275</v>
      </c>
      <c r="C9573" s="95" t="s">
        <v>282</v>
      </c>
      <c r="D9573" s="97">
        <f>VLOOKUP(A9573,emop0321!D:E,2,0)</f>
        <v>105340.45</v>
      </c>
      <c r="E9573" s="98"/>
      <c r="F9573" s="98"/>
    </row>
    <row r="9574" ht="11.25" customHeight="1">
      <c r="A9574" s="95" t="s">
        <v>19276</v>
      </c>
      <c r="B9574" s="96" t="s">
        <v>19277</v>
      </c>
      <c r="C9574" s="95" t="s">
        <v>282</v>
      </c>
      <c r="D9574" s="97">
        <f>VLOOKUP(A9574,emop0321!D:E,2,0)</f>
        <v>155400.26</v>
      </c>
      <c r="E9574" s="98"/>
      <c r="F9574" s="98"/>
    </row>
    <row r="9575" ht="11.25" customHeight="1">
      <c r="A9575" s="95" t="s">
        <v>19278</v>
      </c>
      <c r="B9575" s="96" t="s">
        <v>19279</v>
      </c>
      <c r="C9575" s="95" t="s">
        <v>282</v>
      </c>
      <c r="D9575" s="97">
        <f>VLOOKUP(A9575,emop0321!D:E,2,0)</f>
        <v>213735.78</v>
      </c>
      <c r="E9575" s="98"/>
      <c r="F9575" s="98"/>
    </row>
    <row r="9576" ht="11.25" customHeight="1">
      <c r="A9576" s="95" t="s">
        <v>19280</v>
      </c>
      <c r="B9576" s="96" t="s">
        <v>19281</v>
      </c>
      <c r="C9576" s="95" t="s">
        <v>282</v>
      </c>
      <c r="D9576" s="97">
        <f>VLOOKUP(A9576,emop0321!D:E,2,0)</f>
        <v>264196.11</v>
      </c>
      <c r="E9576" s="98"/>
      <c r="F9576" s="98"/>
    </row>
    <row r="9577" ht="11.25" customHeight="1">
      <c r="A9577" s="95" t="s">
        <v>19282</v>
      </c>
      <c r="B9577" s="96" t="s">
        <v>19283</v>
      </c>
      <c r="C9577" s="95" t="s">
        <v>282</v>
      </c>
      <c r="D9577" s="97">
        <f>VLOOKUP(A9577,emop0321!D:E,2,0)</f>
        <v>292700</v>
      </c>
      <c r="E9577" s="98"/>
      <c r="F9577" s="98"/>
    </row>
    <row r="9578" ht="11.25" customHeight="1">
      <c r="A9578" s="95" t="s">
        <v>19284</v>
      </c>
      <c r="B9578" s="96" t="s">
        <v>19285</v>
      </c>
      <c r="C9578" s="95" t="s">
        <v>282</v>
      </c>
      <c r="D9578" s="97">
        <f>VLOOKUP(A9578,emop0321!D:E,2,0)</f>
        <v>349820.43</v>
      </c>
      <c r="E9578" s="98"/>
      <c r="F9578" s="98"/>
    </row>
    <row r="9579" ht="11.25" customHeight="1">
      <c r="A9579" s="95" t="s">
        <v>19286</v>
      </c>
      <c r="B9579" s="96" t="s">
        <v>19287</v>
      </c>
      <c r="C9579" s="95" t="s">
        <v>282</v>
      </c>
      <c r="D9579" s="97">
        <f>VLOOKUP(A9579,emop0321!D:E,2,0)</f>
        <v>450091.03</v>
      </c>
      <c r="E9579" s="98"/>
      <c r="F9579" s="98"/>
    </row>
    <row r="9580" ht="11.25" customHeight="1">
      <c r="A9580" s="95" t="s">
        <v>19288</v>
      </c>
      <c r="B9580" s="96" t="s">
        <v>19289</v>
      </c>
      <c r="C9580" s="95" t="s">
        <v>282</v>
      </c>
      <c r="D9580" s="97">
        <f>VLOOKUP(A9580,emop0321!D:E,2,0)</f>
        <v>523322.36</v>
      </c>
      <c r="E9580" s="98"/>
      <c r="F9580" s="98"/>
    </row>
    <row r="9581" ht="11.25" customHeight="1">
      <c r="A9581" s="95" t="s">
        <v>19290</v>
      </c>
      <c r="B9581" s="96" t="s">
        <v>19291</v>
      </c>
      <c r="C9581" s="95" t="s">
        <v>282</v>
      </c>
      <c r="D9581" s="97">
        <f>VLOOKUP(A9581,emop0321!D:E,2,0)</f>
        <v>583034.06</v>
      </c>
      <c r="E9581" s="98"/>
      <c r="F9581" s="98"/>
    </row>
    <row r="9582" ht="11.25" customHeight="1">
      <c r="A9582" s="95" t="s">
        <v>19292</v>
      </c>
      <c r="B9582" s="96" t="s">
        <v>19293</v>
      </c>
      <c r="C9582" s="95" t="s">
        <v>282</v>
      </c>
      <c r="D9582" s="97">
        <f>VLOOKUP(A9582,emop0321!D:E,2,0)</f>
        <v>695697.65</v>
      </c>
      <c r="E9582" s="98"/>
      <c r="F9582" s="98"/>
    </row>
    <row r="9583" ht="11.25" customHeight="1">
      <c r="A9583" s="95" t="s">
        <v>19294</v>
      </c>
      <c r="B9583" s="96" t="s">
        <v>19295</v>
      </c>
      <c r="C9583" s="95" t="s">
        <v>282</v>
      </c>
      <c r="D9583" s="97">
        <f>VLOOKUP(A9583,emop0321!D:E,2,0)</f>
        <v>6622.9</v>
      </c>
      <c r="E9583" s="98"/>
      <c r="F9583" s="98"/>
    </row>
    <row r="9584" ht="11.25" customHeight="1">
      <c r="A9584" s="95" t="s">
        <v>19296</v>
      </c>
      <c r="B9584" s="96" t="s">
        <v>19297</v>
      </c>
      <c r="C9584" s="95" t="s">
        <v>282</v>
      </c>
      <c r="D9584" s="97">
        <f>VLOOKUP(A9584,emop0321!D:E,2,0)</f>
        <v>3527.64</v>
      </c>
      <c r="E9584" s="98"/>
      <c r="F9584" s="98"/>
    </row>
    <row r="9585" ht="11.25" customHeight="1">
      <c r="A9585" s="95" t="s">
        <v>19298</v>
      </c>
      <c r="B9585" s="96" t="s">
        <v>19299</v>
      </c>
      <c r="C9585" s="95" t="s">
        <v>282</v>
      </c>
      <c r="D9585" s="97">
        <f>VLOOKUP(A9585,emop0321!D:E,2,0)</f>
        <v>2029.2</v>
      </c>
      <c r="E9585" s="98"/>
      <c r="F9585" s="98"/>
    </row>
    <row r="9586" ht="11.25" customHeight="1">
      <c r="A9586" s="95" t="s">
        <v>19300</v>
      </c>
      <c r="B9586" s="96" t="s">
        <v>19301</v>
      </c>
      <c r="C9586" s="95" t="s">
        <v>282</v>
      </c>
      <c r="D9586" s="97">
        <f>VLOOKUP(A9586,emop0321!D:E,2,0)</f>
        <v>1543.97</v>
      </c>
      <c r="E9586" s="98"/>
      <c r="F9586" s="98"/>
    </row>
    <row r="9587" ht="11.25" customHeight="1">
      <c r="A9587" s="95" t="s">
        <v>19302</v>
      </c>
      <c r="B9587" s="96" t="s">
        <v>19303</v>
      </c>
      <c r="C9587" s="95" t="s">
        <v>282</v>
      </c>
      <c r="D9587" s="97">
        <f>VLOOKUP(A9587,emop0321!D:E,2,0)</f>
        <v>1271.02</v>
      </c>
      <c r="E9587" s="98"/>
      <c r="F9587" s="98"/>
    </row>
    <row r="9588" ht="11.25" customHeight="1">
      <c r="A9588" s="95" t="s">
        <v>19304</v>
      </c>
      <c r="B9588" s="96" t="s">
        <v>19305</v>
      </c>
      <c r="C9588" s="95" t="s">
        <v>282</v>
      </c>
      <c r="D9588" s="97">
        <f>VLOOKUP(A9588,emop0321!D:E,2,0)</f>
        <v>879.14</v>
      </c>
      <c r="E9588" s="98"/>
      <c r="F9588" s="98"/>
    </row>
    <row r="9589" ht="11.25" customHeight="1">
      <c r="A9589" s="95" t="s">
        <v>19306</v>
      </c>
      <c r="B9589" s="96" t="s">
        <v>19307</v>
      </c>
      <c r="C9589" s="95" t="s">
        <v>282</v>
      </c>
      <c r="D9589" s="97">
        <f>VLOOKUP(A9589,emop0321!D:E,2,0)</f>
        <v>1441.9</v>
      </c>
      <c r="E9589" s="98"/>
      <c r="F9589" s="98"/>
    </row>
    <row r="9590" ht="11.25" customHeight="1">
      <c r="A9590" s="95" t="s">
        <v>19308</v>
      </c>
      <c r="B9590" s="96" t="s">
        <v>19309</v>
      </c>
      <c r="C9590" s="95" t="s">
        <v>282</v>
      </c>
      <c r="D9590" s="97">
        <f>VLOOKUP(A9590,emop0321!D:E,2,0)</f>
        <v>1759.63</v>
      </c>
      <c r="E9590" s="98"/>
      <c r="F9590" s="98"/>
    </row>
    <row r="9591" ht="11.25" customHeight="1">
      <c r="A9591" s="95" t="s">
        <v>19310</v>
      </c>
      <c r="B9591" s="96" t="s">
        <v>19311</v>
      </c>
      <c r="C9591" s="95" t="s">
        <v>282</v>
      </c>
      <c r="D9591" s="97">
        <f>VLOOKUP(A9591,emop0321!D:E,2,0)</f>
        <v>76.68</v>
      </c>
      <c r="E9591" s="98"/>
      <c r="F9591" s="98"/>
    </row>
    <row r="9592" ht="11.25" customHeight="1">
      <c r="A9592" s="95" t="s">
        <v>19312</v>
      </c>
      <c r="B9592" s="96" t="s">
        <v>19313</v>
      </c>
      <c r="C9592" s="95" t="s">
        <v>282</v>
      </c>
      <c r="D9592" s="97">
        <f>VLOOKUP(A9592,emop0321!D:E,2,0)</f>
        <v>32.34</v>
      </c>
      <c r="E9592" s="98"/>
      <c r="F9592" s="98"/>
    </row>
    <row r="9593" ht="11.25" customHeight="1">
      <c r="A9593" s="95" t="s">
        <v>19314</v>
      </c>
      <c r="B9593" s="96" t="s">
        <v>19315</v>
      </c>
      <c r="C9593" s="95" t="s">
        <v>282</v>
      </c>
      <c r="D9593" s="97">
        <f>VLOOKUP(A9593,emop0321!D:E,2,0)</f>
        <v>73.31</v>
      </c>
      <c r="E9593" s="98"/>
      <c r="F9593" s="98"/>
    </row>
    <row r="9594" ht="11.25" customHeight="1">
      <c r="A9594" s="95" t="s">
        <v>19316</v>
      </c>
      <c r="B9594" s="96" t="s">
        <v>19317</v>
      </c>
      <c r="C9594" s="95" t="s">
        <v>282</v>
      </c>
      <c r="D9594" s="97">
        <f>VLOOKUP(A9594,emop0321!D:E,2,0)</f>
        <v>527.04</v>
      </c>
      <c r="E9594" s="98"/>
      <c r="F9594" s="98"/>
    </row>
    <row r="9595" ht="11.25" customHeight="1">
      <c r="A9595" s="95" t="s">
        <v>19318</v>
      </c>
      <c r="B9595" s="96" t="s">
        <v>19319</v>
      </c>
      <c r="C9595" s="95" t="s">
        <v>282</v>
      </c>
      <c r="D9595" s="97">
        <f>VLOOKUP(A9595,emop0321!D:E,2,0)</f>
        <v>468.74</v>
      </c>
      <c r="E9595" s="98"/>
      <c r="F9595" s="98"/>
    </row>
    <row r="9596" ht="11.25" customHeight="1">
      <c r="A9596" s="95" t="s">
        <v>19320</v>
      </c>
      <c r="B9596" s="96" t="s">
        <v>19321</v>
      </c>
      <c r="C9596" s="95" t="s">
        <v>282</v>
      </c>
      <c r="D9596" s="97">
        <f>VLOOKUP(A9596,emop0321!D:E,2,0)</f>
        <v>63.53</v>
      </c>
      <c r="E9596" s="98"/>
      <c r="F9596" s="98"/>
    </row>
    <row r="9597" ht="11.25" customHeight="1">
      <c r="A9597" s="95" t="s">
        <v>19322</v>
      </c>
      <c r="B9597" s="96" t="s">
        <v>19323</v>
      </c>
      <c r="C9597" s="95" t="s">
        <v>282</v>
      </c>
      <c r="D9597" s="97">
        <f>VLOOKUP(A9597,emop0321!D:E,2,0)</f>
        <v>91.8</v>
      </c>
      <c r="E9597" s="98"/>
      <c r="F9597" s="98"/>
    </row>
    <row r="9598" ht="11.25" customHeight="1">
      <c r="A9598" s="95" t="s">
        <v>19324</v>
      </c>
      <c r="B9598" s="96" t="s">
        <v>19325</v>
      </c>
      <c r="C9598" s="95" t="s">
        <v>282</v>
      </c>
      <c r="D9598" s="97">
        <f>VLOOKUP(A9598,emop0321!D:E,2,0)</f>
        <v>272.67</v>
      </c>
      <c r="E9598" s="98"/>
      <c r="F9598" s="98"/>
    </row>
    <row r="9599" ht="11.25" customHeight="1">
      <c r="A9599" s="95" t="s">
        <v>19326</v>
      </c>
      <c r="B9599" s="96" t="s">
        <v>19327</v>
      </c>
      <c r="C9599" s="95" t="s">
        <v>282</v>
      </c>
      <c r="D9599" s="97">
        <f>VLOOKUP(A9599,emop0321!D:E,2,0)</f>
        <v>156.84</v>
      </c>
      <c r="E9599" s="98"/>
      <c r="F9599" s="98"/>
    </row>
    <row r="9600" ht="11.25" customHeight="1">
      <c r="A9600" s="95" t="s">
        <v>19328</v>
      </c>
      <c r="B9600" s="96" t="s">
        <v>19329</v>
      </c>
      <c r="C9600" s="95" t="s">
        <v>282</v>
      </c>
      <c r="D9600" s="97">
        <f>VLOOKUP(A9600,emop0321!D:E,2,0)</f>
        <v>77.87</v>
      </c>
      <c r="E9600" s="98"/>
      <c r="F9600" s="98"/>
    </row>
    <row r="9601" ht="11.25" customHeight="1">
      <c r="A9601" s="95" t="s">
        <v>19330</v>
      </c>
      <c r="B9601" s="96" t="s">
        <v>19331</v>
      </c>
      <c r="C9601" s="95" t="s">
        <v>282</v>
      </c>
      <c r="D9601" s="97">
        <f>VLOOKUP(A9601,emop0321!D:E,2,0)</f>
        <v>67.76</v>
      </c>
      <c r="E9601" s="98"/>
      <c r="F9601" s="98"/>
    </row>
    <row r="9602" ht="11.25" customHeight="1">
      <c r="A9602" s="95" t="s">
        <v>19332</v>
      </c>
      <c r="B9602" s="96" t="s">
        <v>19333</v>
      </c>
      <c r="C9602" s="95" t="s">
        <v>282</v>
      </c>
      <c r="D9602" s="97">
        <f>VLOOKUP(A9602,emop0321!D:E,2,0)</f>
        <v>145.41</v>
      </c>
      <c r="E9602" s="98"/>
      <c r="F9602" s="98"/>
    </row>
    <row r="9603" ht="11.25" customHeight="1">
      <c r="A9603" s="95" t="s">
        <v>19334</v>
      </c>
      <c r="B9603" s="96" t="s">
        <v>19335</v>
      </c>
      <c r="C9603" s="95" t="s">
        <v>282</v>
      </c>
      <c r="D9603" s="97">
        <f>VLOOKUP(A9603,emop0321!D:E,2,0)</f>
        <v>637</v>
      </c>
      <c r="E9603" s="98"/>
      <c r="F9603" s="98"/>
    </row>
    <row r="9604" ht="11.25" customHeight="1">
      <c r="A9604" s="95" t="s">
        <v>19336</v>
      </c>
      <c r="B9604" s="96" t="s">
        <v>19337</v>
      </c>
      <c r="C9604" s="95" t="s">
        <v>282</v>
      </c>
      <c r="D9604" s="97">
        <f>VLOOKUP(A9604,emop0321!D:E,2,0)</f>
        <v>159.68</v>
      </c>
      <c r="E9604" s="98"/>
      <c r="F9604" s="98"/>
    </row>
    <row r="9605" ht="11.25" customHeight="1">
      <c r="A9605" s="95" t="s">
        <v>19338</v>
      </c>
      <c r="B9605" s="96" t="s">
        <v>19339</v>
      </c>
      <c r="C9605" s="95" t="s">
        <v>282</v>
      </c>
      <c r="D9605" s="97">
        <f>VLOOKUP(A9605,emop0321!D:E,2,0)</f>
        <v>219.34</v>
      </c>
      <c r="E9605" s="98"/>
      <c r="F9605" s="98"/>
    </row>
    <row r="9606" ht="11.25" customHeight="1">
      <c r="A9606" s="95" t="s">
        <v>19340</v>
      </c>
      <c r="B9606" s="96" t="s">
        <v>19341</v>
      </c>
      <c r="C9606" s="95" t="s">
        <v>282</v>
      </c>
      <c r="D9606" s="97">
        <f>VLOOKUP(A9606,emop0321!D:E,2,0)</f>
        <v>670.61</v>
      </c>
      <c r="E9606" s="98"/>
      <c r="F9606" s="98"/>
    </row>
    <row r="9607" ht="11.25" customHeight="1">
      <c r="A9607" s="95" t="s">
        <v>19342</v>
      </c>
      <c r="B9607" s="96" t="s">
        <v>19343</v>
      </c>
      <c r="C9607" s="95" t="s">
        <v>282</v>
      </c>
      <c r="D9607" s="97">
        <f>VLOOKUP(A9607,emop0321!D:E,2,0)</f>
        <v>728.74</v>
      </c>
      <c r="E9607" s="98"/>
      <c r="F9607" s="98"/>
    </row>
    <row r="9608" ht="11.25" customHeight="1">
      <c r="A9608" s="95" t="s">
        <v>19344</v>
      </c>
      <c r="B9608" s="96" t="s">
        <v>19345</v>
      </c>
      <c r="C9608" s="95" t="s">
        <v>282</v>
      </c>
      <c r="D9608" s="97">
        <f>VLOOKUP(A9608,emop0321!D:E,2,0)</f>
        <v>181.66</v>
      </c>
      <c r="E9608" s="98"/>
      <c r="F9608" s="98"/>
    </row>
    <row r="9609" ht="11.25" customHeight="1">
      <c r="A9609" s="95" t="s">
        <v>19346</v>
      </c>
      <c r="B9609" s="96" t="s">
        <v>19347</v>
      </c>
      <c r="C9609" s="95" t="s">
        <v>282</v>
      </c>
      <c r="D9609" s="97">
        <f>VLOOKUP(A9609,emop0321!D:E,2,0)</f>
        <v>140.95</v>
      </c>
      <c r="E9609" s="98"/>
      <c r="F9609" s="98"/>
    </row>
    <row r="9610" ht="11.25" customHeight="1">
      <c r="A9610" s="95" t="s">
        <v>19348</v>
      </c>
      <c r="B9610" s="96" t="s">
        <v>19349</v>
      </c>
      <c r="C9610" s="95" t="s">
        <v>282</v>
      </c>
      <c r="D9610" s="97">
        <f>VLOOKUP(A9610,emop0321!D:E,2,0)</f>
        <v>168.67</v>
      </c>
      <c r="E9610" s="98"/>
      <c r="F9610" s="98"/>
    </row>
    <row r="9611" ht="11.25" customHeight="1">
      <c r="A9611" s="95" t="s">
        <v>19350</v>
      </c>
      <c r="B9611" s="96" t="s">
        <v>19351</v>
      </c>
      <c r="C9611" s="95" t="s">
        <v>282</v>
      </c>
      <c r="D9611" s="97">
        <f>VLOOKUP(A9611,emop0321!D:E,2,0)</f>
        <v>325.53</v>
      </c>
      <c r="E9611" s="98"/>
      <c r="F9611" s="98"/>
    </row>
    <row r="9612" ht="11.25" customHeight="1">
      <c r="A9612" s="95" t="s">
        <v>19352</v>
      </c>
      <c r="B9612" s="96" t="s">
        <v>19353</v>
      </c>
      <c r="C9612" s="95" t="s">
        <v>282</v>
      </c>
      <c r="D9612" s="97">
        <f>VLOOKUP(A9612,emop0321!D:E,2,0)</f>
        <v>254.26</v>
      </c>
      <c r="E9612" s="98"/>
      <c r="F9612" s="98"/>
    </row>
    <row r="9613" ht="11.25" customHeight="1">
      <c r="A9613" s="95" t="s">
        <v>19354</v>
      </c>
      <c r="B9613" s="96" t="s">
        <v>19355</v>
      </c>
      <c r="C9613" s="95" t="s">
        <v>282</v>
      </c>
      <c r="D9613" s="97">
        <f>VLOOKUP(A9613,emop0321!D:E,2,0)</f>
        <v>328.18</v>
      </c>
      <c r="E9613" s="98"/>
      <c r="F9613" s="98"/>
    </row>
    <row r="9614" ht="11.25" customHeight="1">
      <c r="A9614" s="95" t="s">
        <v>19356</v>
      </c>
      <c r="B9614" s="96" t="s">
        <v>19357</v>
      </c>
      <c r="C9614" s="95" t="s">
        <v>19358</v>
      </c>
      <c r="D9614" s="97">
        <f>VLOOKUP(A9614,emop0321!D:E,2,0)</f>
        <v>535.37</v>
      </c>
      <c r="E9614" s="98"/>
      <c r="F9614" s="98"/>
    </row>
    <row r="9615" ht="11.25" customHeight="1">
      <c r="A9615" s="95" t="s">
        <v>19359</v>
      </c>
      <c r="B9615" s="96" t="s">
        <v>19360</v>
      </c>
      <c r="C9615" s="95" t="s">
        <v>282</v>
      </c>
      <c r="D9615" s="97">
        <f>VLOOKUP(A9615,emop0321!D:E,2,0)</f>
        <v>742.46</v>
      </c>
      <c r="E9615" s="98"/>
      <c r="F9615" s="98"/>
    </row>
    <row r="9616" ht="11.25" customHeight="1">
      <c r="A9616" s="95" t="s">
        <v>19361</v>
      </c>
      <c r="B9616" s="96" t="s">
        <v>19362</v>
      </c>
      <c r="C9616" s="95" t="s">
        <v>282</v>
      </c>
      <c r="D9616" s="97">
        <f>VLOOKUP(A9616,emop0321!D:E,2,0)</f>
        <v>944.31</v>
      </c>
      <c r="E9616" s="98"/>
      <c r="F9616" s="98"/>
    </row>
    <row r="9617" ht="11.25" customHeight="1">
      <c r="A9617" s="95" t="s">
        <v>19363</v>
      </c>
      <c r="B9617" s="96" t="s">
        <v>19364</v>
      </c>
      <c r="C9617" s="95" t="s">
        <v>282</v>
      </c>
      <c r="D9617" s="97">
        <f>VLOOKUP(A9617,emop0321!D:E,2,0)</f>
        <v>104.07</v>
      </c>
      <c r="E9617" s="98"/>
      <c r="F9617" s="98"/>
    </row>
    <row r="9618" ht="11.25" customHeight="1">
      <c r="A9618" s="95" t="s">
        <v>19365</v>
      </c>
      <c r="B9618" s="96" t="s">
        <v>19366</v>
      </c>
      <c r="C9618" s="95" t="s">
        <v>282</v>
      </c>
      <c r="D9618" s="97">
        <f>VLOOKUP(A9618,emop0321!D:E,2,0)</f>
        <v>85.81</v>
      </c>
      <c r="E9618" s="98"/>
      <c r="F9618" s="98"/>
    </row>
    <row r="9619" ht="11.25" customHeight="1">
      <c r="A9619" s="95" t="s">
        <v>19367</v>
      </c>
      <c r="B9619" s="96" t="s">
        <v>19368</v>
      </c>
      <c r="C9619" s="95" t="s">
        <v>282</v>
      </c>
      <c r="D9619" s="97">
        <f>VLOOKUP(A9619,emop0321!D:E,2,0)</f>
        <v>71.28</v>
      </c>
      <c r="E9619" s="98"/>
      <c r="F9619" s="98"/>
    </row>
    <row r="9620" ht="11.25" customHeight="1">
      <c r="A9620" s="95" t="s">
        <v>19369</v>
      </c>
      <c r="B9620" s="96" t="s">
        <v>19370</v>
      </c>
      <c r="C9620" s="95" t="s">
        <v>282</v>
      </c>
      <c r="D9620" s="97">
        <f>VLOOKUP(A9620,emop0321!D:E,2,0)</f>
        <v>87.31</v>
      </c>
      <c r="E9620" s="98"/>
      <c r="F9620" s="98"/>
    </row>
    <row r="9621" ht="11.25" customHeight="1">
      <c r="A9621" s="95" t="s">
        <v>19371</v>
      </c>
      <c r="B9621" s="96" t="s">
        <v>19372</v>
      </c>
      <c r="C9621" s="95" t="s">
        <v>282</v>
      </c>
      <c r="D9621" s="97">
        <f>VLOOKUP(A9621,emop0321!D:E,2,0)</f>
        <v>98.89</v>
      </c>
      <c r="E9621" s="98"/>
      <c r="F9621" s="98"/>
    </row>
    <row r="9622" ht="11.25" customHeight="1">
      <c r="A9622" s="95" t="s">
        <v>19373</v>
      </c>
      <c r="B9622" s="96" t="s">
        <v>19374</v>
      </c>
      <c r="C9622" s="95" t="s">
        <v>282</v>
      </c>
      <c r="D9622" s="97">
        <f>VLOOKUP(A9622,emop0321!D:E,2,0)</f>
        <v>77.85</v>
      </c>
      <c r="E9622" s="98"/>
      <c r="F9622" s="98"/>
    </row>
    <row r="9623" ht="11.25" customHeight="1">
      <c r="A9623" s="95" t="s">
        <v>19375</v>
      </c>
      <c r="B9623" s="96" t="s">
        <v>19376</v>
      </c>
      <c r="C9623" s="95" t="s">
        <v>282</v>
      </c>
      <c r="D9623" s="97">
        <f>VLOOKUP(A9623,emop0321!D:E,2,0)</f>
        <v>95.93</v>
      </c>
      <c r="E9623" s="98"/>
      <c r="F9623" s="98"/>
    </row>
    <row r="9624" ht="11.25" customHeight="1">
      <c r="A9624" s="95" t="s">
        <v>19377</v>
      </c>
      <c r="B9624" s="96" t="s">
        <v>19378</v>
      </c>
      <c r="C9624" s="95" t="s">
        <v>282</v>
      </c>
      <c r="D9624" s="97">
        <f>VLOOKUP(A9624,emop0321!D:E,2,0)</f>
        <v>111.36</v>
      </c>
      <c r="E9624" s="98"/>
      <c r="F9624" s="98"/>
    </row>
    <row r="9625" ht="11.25" customHeight="1">
      <c r="A9625" s="95" t="s">
        <v>19379</v>
      </c>
      <c r="B9625" s="96" t="s">
        <v>19380</v>
      </c>
      <c r="C9625" s="95" t="s">
        <v>282</v>
      </c>
      <c r="D9625" s="97">
        <f>VLOOKUP(A9625,emop0321!D:E,2,0)</f>
        <v>91.91</v>
      </c>
      <c r="E9625" s="98"/>
      <c r="F9625" s="98"/>
    </row>
    <row r="9626" ht="11.25" customHeight="1">
      <c r="A9626" s="95" t="s">
        <v>19381</v>
      </c>
      <c r="B9626" s="96" t="s">
        <v>19382</v>
      </c>
      <c r="C9626" s="95" t="s">
        <v>282</v>
      </c>
      <c r="D9626" s="97">
        <f>VLOOKUP(A9626,emop0321!D:E,2,0)</f>
        <v>109.1</v>
      </c>
      <c r="E9626" s="98"/>
      <c r="F9626" s="98"/>
    </row>
    <row r="9627" ht="11.25" customHeight="1">
      <c r="A9627" s="95" t="s">
        <v>19383</v>
      </c>
      <c r="B9627" s="96" t="s">
        <v>19384</v>
      </c>
      <c r="C9627" s="95" t="s">
        <v>282</v>
      </c>
      <c r="D9627" s="97">
        <f>VLOOKUP(A9627,emop0321!D:E,2,0)</f>
        <v>130.92</v>
      </c>
      <c r="E9627" s="98"/>
      <c r="F9627" s="98"/>
    </row>
    <row r="9628" ht="11.25" customHeight="1">
      <c r="A9628" s="95" t="s">
        <v>177</v>
      </c>
      <c r="B9628" s="96" t="s">
        <v>19385</v>
      </c>
      <c r="C9628" s="95" t="s">
        <v>282</v>
      </c>
      <c r="D9628" s="97">
        <f>VLOOKUP(A9628,emop0321!D:E,2,0)</f>
        <v>106.18</v>
      </c>
      <c r="E9628" s="98"/>
      <c r="F9628" s="98"/>
    </row>
    <row r="9629" ht="11.25" customHeight="1">
      <c r="A9629" s="95" t="s">
        <v>19386</v>
      </c>
      <c r="B9629" s="96" t="s">
        <v>19387</v>
      </c>
      <c r="C9629" s="95" t="s">
        <v>282</v>
      </c>
      <c r="D9629" s="97">
        <f>VLOOKUP(A9629,emop0321!D:E,2,0)</f>
        <v>151.59</v>
      </c>
      <c r="E9629" s="98"/>
      <c r="F9629" s="98"/>
    </row>
    <row r="9630" ht="11.25" customHeight="1">
      <c r="A9630" s="95" t="s">
        <v>19388</v>
      </c>
      <c r="B9630" s="96" t="s">
        <v>19389</v>
      </c>
      <c r="C9630" s="95" t="s">
        <v>282</v>
      </c>
      <c r="D9630" s="97">
        <f>VLOOKUP(A9630,emop0321!D:E,2,0)</f>
        <v>148.74</v>
      </c>
      <c r="E9630" s="98"/>
      <c r="F9630" s="98"/>
    </row>
    <row r="9631" ht="11.25" customHeight="1">
      <c r="A9631" s="95" t="s">
        <v>19390</v>
      </c>
      <c r="B9631" s="96" t="s">
        <v>19391</v>
      </c>
      <c r="C9631" s="95" t="s">
        <v>282</v>
      </c>
      <c r="D9631" s="97">
        <f>VLOOKUP(A9631,emop0321!D:E,2,0)</f>
        <v>114.76</v>
      </c>
      <c r="E9631" s="98"/>
      <c r="F9631" s="98"/>
    </row>
    <row r="9632" ht="11.25" customHeight="1">
      <c r="A9632" s="95" t="s">
        <v>19392</v>
      </c>
      <c r="B9632" s="96" t="s">
        <v>19393</v>
      </c>
      <c r="C9632" s="95" t="s">
        <v>282</v>
      </c>
      <c r="D9632" s="97">
        <f>VLOOKUP(A9632,emop0321!D:E,2,0)</f>
        <v>152.85</v>
      </c>
      <c r="E9632" s="98"/>
      <c r="F9632" s="98"/>
    </row>
    <row r="9633" ht="11.25" customHeight="1">
      <c r="A9633" s="95" t="s">
        <v>19394</v>
      </c>
      <c r="B9633" s="96" t="s">
        <v>19395</v>
      </c>
      <c r="C9633" s="95" t="s">
        <v>282</v>
      </c>
      <c r="D9633" s="97">
        <f>VLOOKUP(A9633,emop0321!D:E,2,0)</f>
        <v>186.24</v>
      </c>
      <c r="E9633" s="98"/>
      <c r="F9633" s="98"/>
    </row>
    <row r="9634" ht="11.25" customHeight="1">
      <c r="A9634" s="95" t="s">
        <v>19396</v>
      </c>
      <c r="B9634" s="96" t="s">
        <v>19397</v>
      </c>
      <c r="C9634" s="95" t="s">
        <v>282</v>
      </c>
      <c r="D9634" s="97">
        <f>VLOOKUP(A9634,emop0321!D:E,2,0)</f>
        <v>140.46</v>
      </c>
      <c r="E9634" s="98"/>
      <c r="F9634" s="98"/>
    </row>
    <row r="9635" ht="11.25" customHeight="1">
      <c r="A9635" s="95" t="s">
        <v>19398</v>
      </c>
      <c r="B9635" s="96" t="s">
        <v>19399</v>
      </c>
      <c r="C9635" s="95" t="s">
        <v>282</v>
      </c>
      <c r="D9635" s="97">
        <f>VLOOKUP(A9635,emop0321!D:E,2,0)</f>
        <v>143.76</v>
      </c>
      <c r="E9635" s="98"/>
      <c r="F9635" s="98"/>
    </row>
    <row r="9636" ht="11.25" customHeight="1">
      <c r="A9636" s="95" t="s">
        <v>19400</v>
      </c>
      <c r="B9636" s="96" t="s">
        <v>19401</v>
      </c>
      <c r="C9636" s="95" t="s">
        <v>282</v>
      </c>
      <c r="D9636" s="97">
        <f>VLOOKUP(A9636,emop0321!D:E,2,0)</f>
        <v>174.62</v>
      </c>
      <c r="E9636" s="98"/>
      <c r="F9636" s="98"/>
    </row>
    <row r="9637" ht="11.25" customHeight="1">
      <c r="A9637" s="95" t="s">
        <v>19402</v>
      </c>
      <c r="B9637" s="96" t="s">
        <v>19403</v>
      </c>
      <c r="C9637" s="95" t="s">
        <v>282</v>
      </c>
      <c r="D9637" s="97">
        <f>VLOOKUP(A9637,emop0321!D:E,2,0)</f>
        <v>135.72</v>
      </c>
      <c r="E9637" s="98"/>
      <c r="F9637" s="98"/>
    </row>
    <row r="9638" ht="11.25" customHeight="1">
      <c r="A9638" s="95" t="s">
        <v>19404</v>
      </c>
      <c r="B9638" s="96" t="s">
        <v>19405</v>
      </c>
      <c r="C9638" s="95" t="s">
        <v>282</v>
      </c>
      <c r="D9638" s="97">
        <f>VLOOKUP(A9638,emop0321!D:E,2,0)</f>
        <v>174.83</v>
      </c>
      <c r="E9638" s="98"/>
      <c r="F9638" s="98"/>
    </row>
    <row r="9639" ht="11.25" customHeight="1">
      <c r="A9639" s="95" t="s">
        <v>19406</v>
      </c>
      <c r="B9639" s="96" t="s">
        <v>19407</v>
      </c>
      <c r="C9639" s="95" t="s">
        <v>282</v>
      </c>
      <c r="D9639" s="97">
        <f>VLOOKUP(A9639,emop0321!D:E,2,0)</f>
        <v>218.46</v>
      </c>
      <c r="E9639" s="98"/>
      <c r="F9639" s="98"/>
    </row>
    <row r="9640" ht="11.25" customHeight="1">
      <c r="A9640" s="95" t="s">
        <v>19408</v>
      </c>
      <c r="B9640" s="96" t="s">
        <v>19409</v>
      </c>
      <c r="C9640" s="95" t="s">
        <v>282</v>
      </c>
      <c r="D9640" s="97">
        <f>VLOOKUP(A9640,emop0321!D:E,2,0)</f>
        <v>168.98</v>
      </c>
      <c r="E9640" s="98"/>
      <c r="F9640" s="98"/>
    </row>
    <row r="9641" ht="11.25" customHeight="1">
      <c r="A9641" s="95" t="s">
        <v>19410</v>
      </c>
      <c r="B9641" s="96" t="s">
        <v>19411</v>
      </c>
      <c r="C9641" s="95" t="s">
        <v>282</v>
      </c>
      <c r="D9641" s="97">
        <f>VLOOKUP(A9641,emop0321!D:E,2,0)</f>
        <v>142.67</v>
      </c>
      <c r="E9641" s="98"/>
      <c r="F9641" s="98"/>
    </row>
    <row r="9642" ht="11.25" customHeight="1">
      <c r="A9642" s="95" t="s">
        <v>19412</v>
      </c>
      <c r="B9642" s="96" t="s">
        <v>19413</v>
      </c>
      <c r="C9642" s="95" t="s">
        <v>282</v>
      </c>
      <c r="D9642" s="97">
        <f>VLOOKUP(A9642,emop0321!D:E,2,0)</f>
        <v>164.53</v>
      </c>
      <c r="E9642" s="98"/>
      <c r="F9642" s="98"/>
    </row>
    <row r="9643" ht="11.25" customHeight="1">
      <c r="A9643" s="95" t="s">
        <v>19414</v>
      </c>
      <c r="B9643" s="96" t="s">
        <v>19415</v>
      </c>
      <c r="C9643" s="95" t="s">
        <v>282</v>
      </c>
      <c r="D9643" s="97">
        <f>VLOOKUP(A9643,emop0321!D:E,2,0)</f>
        <v>148.64</v>
      </c>
      <c r="E9643" s="98"/>
      <c r="F9643" s="98"/>
    </row>
    <row r="9644" ht="11.25" customHeight="1">
      <c r="A9644" s="95" t="s">
        <v>19416</v>
      </c>
      <c r="B9644" s="96" t="s">
        <v>19417</v>
      </c>
      <c r="C9644" s="95" t="s">
        <v>282</v>
      </c>
      <c r="D9644" s="97">
        <f>VLOOKUP(A9644,emop0321!D:E,2,0)</f>
        <v>171.77</v>
      </c>
      <c r="E9644" s="98"/>
      <c r="F9644" s="98"/>
    </row>
    <row r="9645" ht="11.25" customHeight="1">
      <c r="A9645" s="95" t="s">
        <v>19418</v>
      </c>
      <c r="B9645" s="96" t="s">
        <v>19419</v>
      </c>
      <c r="C9645" s="95" t="s">
        <v>282</v>
      </c>
      <c r="D9645" s="97">
        <f>VLOOKUP(A9645,emop0321!D:E,2,0)</f>
        <v>194.87</v>
      </c>
      <c r="E9645" s="98"/>
      <c r="F9645" s="98"/>
    </row>
    <row r="9646" ht="11.25" customHeight="1">
      <c r="A9646" s="95" t="s">
        <v>19420</v>
      </c>
      <c r="B9646" s="96" t="s">
        <v>19421</v>
      </c>
      <c r="C9646" s="95" t="s">
        <v>282</v>
      </c>
      <c r="D9646" s="97">
        <f>VLOOKUP(A9646,emop0321!D:E,2,0)</f>
        <v>229.71</v>
      </c>
      <c r="E9646" s="98"/>
      <c r="F9646" s="98"/>
    </row>
    <row r="9647" ht="11.25" customHeight="1">
      <c r="A9647" s="95" t="s">
        <v>19422</v>
      </c>
      <c r="B9647" s="96" t="s">
        <v>19423</v>
      </c>
      <c r="C9647" s="95" t="s">
        <v>282</v>
      </c>
      <c r="D9647" s="97">
        <f>VLOOKUP(A9647,emop0321!D:E,2,0)</f>
        <v>138.18</v>
      </c>
      <c r="E9647" s="98"/>
      <c r="F9647" s="98"/>
    </row>
    <row r="9648" ht="11.25" customHeight="1">
      <c r="A9648" s="95" t="s">
        <v>19424</v>
      </c>
      <c r="B9648" s="96" t="s">
        <v>19425</v>
      </c>
      <c r="C9648" s="95" t="s">
        <v>282</v>
      </c>
      <c r="D9648" s="97">
        <f>VLOOKUP(A9648,emop0321!D:E,2,0)</f>
        <v>175.67</v>
      </c>
      <c r="E9648" s="98"/>
      <c r="F9648" s="98"/>
    </row>
    <row r="9649" ht="11.25" customHeight="1">
      <c r="A9649" s="95" t="s">
        <v>19426</v>
      </c>
      <c r="B9649" s="96" t="s">
        <v>19427</v>
      </c>
      <c r="C9649" s="95" t="s">
        <v>282</v>
      </c>
      <c r="D9649" s="97">
        <f>VLOOKUP(A9649,emop0321!D:E,2,0)</f>
        <v>152.65</v>
      </c>
      <c r="E9649" s="98"/>
      <c r="F9649" s="98"/>
    </row>
    <row r="9650" ht="11.25" customHeight="1">
      <c r="A9650" s="95" t="s">
        <v>19428</v>
      </c>
      <c r="B9650" s="96" t="s">
        <v>19429</v>
      </c>
      <c r="C9650" s="95" t="s">
        <v>282</v>
      </c>
      <c r="D9650" s="97">
        <f>VLOOKUP(A9650,emop0321!D:E,2,0)</f>
        <v>170.7</v>
      </c>
      <c r="E9650" s="98"/>
      <c r="F9650" s="98"/>
    </row>
    <row r="9651" ht="11.25" customHeight="1">
      <c r="A9651" s="95" t="s">
        <v>19430</v>
      </c>
      <c r="B9651" s="96" t="s">
        <v>19431</v>
      </c>
      <c r="C9651" s="95" t="s">
        <v>282</v>
      </c>
      <c r="D9651" s="97">
        <f>VLOOKUP(A9651,emop0321!D:E,2,0)</f>
        <v>193.82</v>
      </c>
      <c r="E9651" s="98"/>
      <c r="F9651" s="98"/>
    </row>
    <row r="9652" ht="11.25" customHeight="1">
      <c r="A9652" s="95" t="s">
        <v>19432</v>
      </c>
      <c r="B9652" s="96" t="s">
        <v>19433</v>
      </c>
      <c r="C9652" s="95" t="s">
        <v>282</v>
      </c>
      <c r="D9652" s="97">
        <f>VLOOKUP(A9652,emop0321!D:E,2,0)</f>
        <v>175.55</v>
      </c>
      <c r="E9652" s="98"/>
      <c r="F9652" s="98"/>
    </row>
    <row r="9653" ht="11.25" customHeight="1">
      <c r="A9653" s="95" t="s">
        <v>19434</v>
      </c>
      <c r="B9653" s="96" t="s">
        <v>19435</v>
      </c>
      <c r="C9653" s="95" t="s">
        <v>282</v>
      </c>
      <c r="D9653" s="97">
        <f>VLOOKUP(A9653,emop0321!D:E,2,0)</f>
        <v>114.61</v>
      </c>
      <c r="E9653" s="98"/>
      <c r="F9653" s="98"/>
    </row>
    <row r="9654" ht="11.25" customHeight="1">
      <c r="A9654" s="95" t="s">
        <v>19436</v>
      </c>
      <c r="B9654" s="96" t="s">
        <v>19437</v>
      </c>
      <c r="C9654" s="95" t="s">
        <v>282</v>
      </c>
      <c r="D9654" s="97">
        <f>VLOOKUP(A9654,emop0321!D:E,2,0)</f>
        <v>51.88</v>
      </c>
      <c r="E9654" s="98"/>
      <c r="F9654" s="98"/>
    </row>
    <row r="9655" ht="11.25" customHeight="1">
      <c r="A9655" s="95" t="s">
        <v>19438</v>
      </c>
      <c r="B9655" s="96" t="s">
        <v>19439</v>
      </c>
      <c r="C9655" s="95" t="s">
        <v>282</v>
      </c>
      <c r="D9655" s="97">
        <f>VLOOKUP(A9655,emop0321!D:E,2,0)</f>
        <v>76.87</v>
      </c>
      <c r="E9655" s="98"/>
      <c r="F9655" s="98"/>
    </row>
    <row r="9656" ht="11.25" customHeight="1">
      <c r="A9656" s="95" t="s">
        <v>19440</v>
      </c>
      <c r="B9656" s="96" t="s">
        <v>19441</v>
      </c>
      <c r="C9656" s="95" t="s">
        <v>282</v>
      </c>
      <c r="D9656" s="97">
        <f>VLOOKUP(A9656,emop0321!D:E,2,0)</f>
        <v>53.67</v>
      </c>
      <c r="E9656" s="98"/>
      <c r="F9656" s="98"/>
    </row>
    <row r="9657" ht="11.25" customHeight="1">
      <c r="A9657" s="95" t="s">
        <v>19442</v>
      </c>
      <c r="B9657" s="96" t="s">
        <v>19443</v>
      </c>
      <c r="C9657" s="95" t="s">
        <v>282</v>
      </c>
      <c r="D9657" s="97">
        <f>VLOOKUP(A9657,emop0321!D:E,2,0)</f>
        <v>39.35</v>
      </c>
      <c r="E9657" s="98"/>
      <c r="F9657" s="98"/>
    </row>
    <row r="9658" ht="11.25" customHeight="1">
      <c r="A9658" s="95" t="s">
        <v>19444</v>
      </c>
      <c r="B9658" s="96" t="s">
        <v>19445</v>
      </c>
      <c r="C9658" s="95" t="s">
        <v>282</v>
      </c>
      <c r="D9658" s="97">
        <f>VLOOKUP(A9658,emop0321!D:E,2,0)</f>
        <v>45.57</v>
      </c>
      <c r="E9658" s="98"/>
      <c r="F9658" s="98"/>
    </row>
    <row r="9659" ht="11.25" customHeight="1">
      <c r="A9659" s="95" t="s">
        <v>19446</v>
      </c>
      <c r="B9659" s="96" t="s">
        <v>19447</v>
      </c>
      <c r="C9659" s="95" t="s">
        <v>282</v>
      </c>
      <c r="D9659" s="97">
        <f>VLOOKUP(A9659,emop0321!D:E,2,0)</f>
        <v>48.57</v>
      </c>
      <c r="E9659" s="98"/>
      <c r="F9659" s="98"/>
    </row>
    <row r="9660" ht="11.25" customHeight="1">
      <c r="A9660" s="95" t="s">
        <v>19448</v>
      </c>
      <c r="B9660" s="96" t="s">
        <v>19449</v>
      </c>
      <c r="C9660" s="95" t="s">
        <v>282</v>
      </c>
      <c r="D9660" s="97">
        <f>VLOOKUP(A9660,emop0321!D:E,2,0)</f>
        <v>25.21</v>
      </c>
      <c r="E9660" s="98"/>
      <c r="F9660" s="98"/>
    </row>
    <row r="9661" ht="11.25" customHeight="1">
      <c r="A9661" s="95" t="s">
        <v>19450</v>
      </c>
      <c r="B9661" s="96" t="s">
        <v>19451</v>
      </c>
      <c r="C9661" s="95" t="s">
        <v>282</v>
      </c>
      <c r="D9661" s="97">
        <f>VLOOKUP(A9661,emop0321!D:E,2,0)</f>
        <v>71.32</v>
      </c>
      <c r="E9661" s="98"/>
      <c r="F9661" s="98"/>
    </row>
    <row r="9662" ht="11.25" customHeight="1">
      <c r="A9662" s="95" t="s">
        <v>19452</v>
      </c>
      <c r="B9662" s="96" t="s">
        <v>19453</v>
      </c>
      <c r="C9662" s="95" t="s">
        <v>282</v>
      </c>
      <c r="D9662" s="97">
        <f>VLOOKUP(A9662,emop0321!D:E,2,0)</f>
        <v>83.63</v>
      </c>
      <c r="E9662" s="98"/>
      <c r="F9662" s="98"/>
    </row>
    <row r="9663" ht="11.25" customHeight="1">
      <c r="A9663" s="95" t="s">
        <v>19454</v>
      </c>
      <c r="B9663" s="96" t="s">
        <v>19455</v>
      </c>
      <c r="C9663" s="95" t="s">
        <v>282</v>
      </c>
      <c r="D9663" s="97">
        <f>VLOOKUP(A9663,emop0321!D:E,2,0)</f>
        <v>94.83</v>
      </c>
      <c r="E9663" s="98"/>
      <c r="F9663" s="98"/>
    </row>
    <row r="9664" ht="11.25" customHeight="1">
      <c r="A9664" s="95" t="s">
        <v>19456</v>
      </c>
      <c r="B9664" s="96" t="s">
        <v>19457</v>
      </c>
      <c r="C9664" s="95" t="s">
        <v>282</v>
      </c>
      <c r="D9664" s="97">
        <f>VLOOKUP(A9664,emop0321!D:E,2,0)</f>
        <v>118.38</v>
      </c>
      <c r="E9664" s="98"/>
      <c r="F9664" s="98"/>
    </row>
    <row r="9665" ht="11.25" customHeight="1">
      <c r="A9665" s="95" t="s">
        <v>19458</v>
      </c>
      <c r="B9665" s="96" t="s">
        <v>19459</v>
      </c>
      <c r="C9665" s="95" t="s">
        <v>282</v>
      </c>
      <c r="D9665" s="97">
        <f>VLOOKUP(A9665,emop0321!D:E,2,0)</f>
        <v>117.72</v>
      </c>
      <c r="E9665" s="98"/>
      <c r="F9665" s="98"/>
    </row>
    <row r="9666" ht="11.25" customHeight="1">
      <c r="A9666" s="95" t="s">
        <v>19460</v>
      </c>
      <c r="B9666" s="96" t="s">
        <v>19461</v>
      </c>
      <c r="C9666" s="95" t="s">
        <v>282</v>
      </c>
      <c r="D9666" s="97">
        <f>VLOOKUP(A9666,emop0321!D:E,2,0)</f>
        <v>158.44</v>
      </c>
      <c r="E9666" s="98"/>
      <c r="F9666" s="98"/>
    </row>
    <row r="9667" ht="11.25" customHeight="1">
      <c r="A9667" s="95" t="s">
        <v>19462</v>
      </c>
      <c r="B9667" s="96" t="s">
        <v>19463</v>
      </c>
      <c r="C9667" s="95" t="s">
        <v>282</v>
      </c>
      <c r="D9667" s="97">
        <f>VLOOKUP(A9667,emop0321!D:E,2,0)</f>
        <v>141.56</v>
      </c>
      <c r="E9667" s="98"/>
      <c r="F9667" s="98"/>
    </row>
    <row r="9668" ht="11.25" customHeight="1">
      <c r="A9668" s="95" t="s">
        <v>19464</v>
      </c>
      <c r="B9668" s="96" t="s">
        <v>19465</v>
      </c>
      <c r="C9668" s="95" t="s">
        <v>282</v>
      </c>
      <c r="D9668" s="97">
        <f>VLOOKUP(A9668,emop0321!D:E,2,0)</f>
        <v>193.38</v>
      </c>
      <c r="E9668" s="98"/>
      <c r="F9668" s="98"/>
    </row>
    <row r="9669" ht="11.25" customHeight="1">
      <c r="A9669" s="95" t="s">
        <v>19466</v>
      </c>
      <c r="B9669" s="96" t="s">
        <v>19467</v>
      </c>
      <c r="C9669" s="95" t="s">
        <v>282</v>
      </c>
      <c r="D9669" s="97">
        <f>VLOOKUP(A9669,emop0321!D:E,2,0)</f>
        <v>141.57</v>
      </c>
      <c r="E9669" s="98"/>
      <c r="F9669" s="98"/>
    </row>
    <row r="9670" ht="11.25" customHeight="1">
      <c r="A9670" s="95" t="s">
        <v>19468</v>
      </c>
      <c r="B9670" s="96" t="s">
        <v>19469</v>
      </c>
      <c r="C9670" s="95" t="s">
        <v>282</v>
      </c>
      <c r="D9670" s="97">
        <f>VLOOKUP(A9670,emop0321!D:E,2,0)</f>
        <v>147.54</v>
      </c>
      <c r="E9670" s="98"/>
      <c r="F9670" s="98"/>
    </row>
    <row r="9671" ht="11.25" customHeight="1">
      <c r="A9671" s="95" t="s">
        <v>19470</v>
      </c>
      <c r="B9671" s="96" t="s">
        <v>19471</v>
      </c>
      <c r="C9671" s="95" t="s">
        <v>282</v>
      </c>
      <c r="D9671" s="97">
        <f>VLOOKUP(A9671,emop0321!D:E,2,0)</f>
        <v>170.67</v>
      </c>
      <c r="E9671" s="98"/>
      <c r="F9671" s="98"/>
    </row>
    <row r="9672" ht="11.25" customHeight="1">
      <c r="A9672" s="95" t="s">
        <v>19472</v>
      </c>
      <c r="B9672" s="96" t="s">
        <v>19473</v>
      </c>
      <c r="C9672" s="95" t="s">
        <v>282</v>
      </c>
      <c r="D9672" s="97">
        <f>VLOOKUP(A9672,emop0321!D:E,2,0)</f>
        <v>173.81</v>
      </c>
      <c r="E9672" s="98"/>
      <c r="F9672" s="98"/>
    </row>
    <row r="9673" ht="11.25" customHeight="1">
      <c r="A9673" s="95" t="s">
        <v>19474</v>
      </c>
      <c r="B9673" s="96" t="s">
        <v>19475</v>
      </c>
      <c r="C9673" s="95" t="s">
        <v>282</v>
      </c>
      <c r="D9673" s="97">
        <f>VLOOKUP(A9673,emop0321!D:E,2,0)</f>
        <v>204.15</v>
      </c>
      <c r="E9673" s="98"/>
      <c r="F9673" s="98"/>
    </row>
    <row r="9674" ht="11.25" customHeight="1">
      <c r="A9674" s="95" t="s">
        <v>19476</v>
      </c>
      <c r="B9674" s="96" t="s">
        <v>19477</v>
      </c>
      <c r="C9674" s="95" t="s">
        <v>282</v>
      </c>
      <c r="D9674" s="97">
        <f>VLOOKUP(A9674,emop0321!D:E,2,0)</f>
        <v>238.99</v>
      </c>
      <c r="E9674" s="98"/>
      <c r="F9674" s="98"/>
    </row>
    <row r="9675" ht="11.25" customHeight="1">
      <c r="A9675" s="95" t="s">
        <v>19478</v>
      </c>
      <c r="B9675" s="96" t="s">
        <v>19479</v>
      </c>
      <c r="C9675" s="95" t="s">
        <v>282</v>
      </c>
      <c r="D9675" s="97">
        <f>VLOOKUP(A9675,emop0321!D:E,2,0)</f>
        <v>137.08</v>
      </c>
      <c r="E9675" s="98"/>
      <c r="F9675" s="98"/>
    </row>
    <row r="9676" ht="11.25" customHeight="1">
      <c r="A9676" s="95" t="s">
        <v>19480</v>
      </c>
      <c r="B9676" s="96" t="s">
        <v>19481</v>
      </c>
      <c r="C9676" s="95" t="s">
        <v>282</v>
      </c>
      <c r="D9676" s="97">
        <f>VLOOKUP(A9676,emop0321!D:E,2,0)</f>
        <v>151.55</v>
      </c>
      <c r="E9676" s="98"/>
      <c r="F9676" s="98"/>
    </row>
    <row r="9677" ht="11.25" customHeight="1">
      <c r="A9677" s="95" t="s">
        <v>19482</v>
      </c>
      <c r="B9677" s="96" t="s">
        <v>19483</v>
      </c>
      <c r="C9677" s="95" t="s">
        <v>282</v>
      </c>
      <c r="D9677" s="97">
        <f>VLOOKUP(A9677,emop0321!D:E,2,0)</f>
        <v>169.6</v>
      </c>
      <c r="E9677" s="98"/>
      <c r="F9677" s="98"/>
    </row>
    <row r="9678" ht="11.25" customHeight="1">
      <c r="A9678" s="95" t="s">
        <v>19484</v>
      </c>
      <c r="B9678" s="96" t="s">
        <v>19485</v>
      </c>
      <c r="C9678" s="95" t="s">
        <v>282</v>
      </c>
      <c r="D9678" s="97">
        <f>VLOOKUP(A9678,emop0321!D:E,2,0)</f>
        <v>184.94</v>
      </c>
      <c r="E9678" s="98"/>
      <c r="F9678" s="98"/>
    </row>
    <row r="9679" ht="11.25" customHeight="1">
      <c r="A9679" s="95" t="s">
        <v>19486</v>
      </c>
      <c r="B9679" s="96" t="s">
        <v>19487</v>
      </c>
      <c r="C9679" s="95" t="s">
        <v>282</v>
      </c>
      <c r="D9679" s="97">
        <f>VLOOKUP(A9679,emop0321!D:E,2,0)</f>
        <v>203.09</v>
      </c>
      <c r="E9679" s="98"/>
      <c r="F9679" s="98"/>
    </row>
    <row r="9680" ht="11.25" customHeight="1">
      <c r="A9680" s="95" t="s">
        <v>19488</v>
      </c>
      <c r="B9680" s="96" t="s">
        <v>19489</v>
      </c>
      <c r="C9680" s="95" t="s">
        <v>282</v>
      </c>
      <c r="D9680" s="97">
        <f>VLOOKUP(A9680,emop0321!D:E,2,0)</f>
        <v>184.82</v>
      </c>
      <c r="E9680" s="98"/>
      <c r="F9680" s="98"/>
    </row>
    <row r="9681" ht="11.25" customHeight="1">
      <c r="A9681" s="95" t="s">
        <v>19490</v>
      </c>
      <c r="B9681" s="96" t="s">
        <v>19491</v>
      </c>
      <c r="C9681" s="95" t="s">
        <v>282</v>
      </c>
      <c r="D9681" s="97">
        <f>VLOOKUP(A9681,emop0321!D:E,2,0)</f>
        <v>5256.87</v>
      </c>
      <c r="E9681" s="98"/>
      <c r="F9681" s="98"/>
    </row>
    <row r="9682" ht="11.25" customHeight="1">
      <c r="A9682" s="95" t="s">
        <v>19492</v>
      </c>
      <c r="B9682" s="96" t="s">
        <v>19493</v>
      </c>
      <c r="C9682" s="95" t="s">
        <v>282</v>
      </c>
      <c r="D9682" s="97">
        <f>VLOOKUP(A9682,emop0321!D:E,2,0)</f>
        <v>6142.23</v>
      </c>
      <c r="E9682" s="98"/>
      <c r="F9682" s="98"/>
    </row>
    <row r="9683" ht="11.25" customHeight="1">
      <c r="A9683" s="95" t="s">
        <v>19494</v>
      </c>
      <c r="B9683" s="96" t="s">
        <v>19495</v>
      </c>
      <c r="C9683" s="95" t="s">
        <v>282</v>
      </c>
      <c r="D9683" s="97">
        <f>VLOOKUP(A9683,emop0321!D:E,2,0)</f>
        <v>7748.35</v>
      </c>
      <c r="E9683" s="98"/>
      <c r="F9683" s="98"/>
    </row>
    <row r="9684" ht="11.25" customHeight="1">
      <c r="A9684" s="95" t="s">
        <v>19496</v>
      </c>
      <c r="B9684" s="96" t="s">
        <v>19497</v>
      </c>
      <c r="C9684" s="95" t="s">
        <v>282</v>
      </c>
      <c r="D9684" s="97">
        <f>VLOOKUP(A9684,emop0321!D:E,2,0)</f>
        <v>9676.03</v>
      </c>
      <c r="E9684" s="98"/>
      <c r="F9684" s="98"/>
    </row>
    <row r="9685" ht="11.25" customHeight="1">
      <c r="A9685" s="95" t="s">
        <v>19498</v>
      </c>
      <c r="B9685" s="96" t="s">
        <v>19499</v>
      </c>
      <c r="C9685" s="95" t="s">
        <v>282</v>
      </c>
      <c r="D9685" s="97">
        <f>VLOOKUP(A9685,emop0321!D:E,2,0)</f>
        <v>12198.68</v>
      </c>
      <c r="E9685" s="98"/>
      <c r="F9685" s="98"/>
    </row>
    <row r="9686" ht="11.25" customHeight="1">
      <c r="A9686" s="95" t="s">
        <v>19500</v>
      </c>
      <c r="B9686" s="96" t="s">
        <v>19501</v>
      </c>
      <c r="C9686" s="95" t="s">
        <v>282</v>
      </c>
      <c r="D9686" s="97">
        <f>VLOOKUP(A9686,emop0321!D:E,2,0)</f>
        <v>16893.47</v>
      </c>
      <c r="E9686" s="98"/>
      <c r="F9686" s="98"/>
    </row>
    <row r="9687" ht="11.25" customHeight="1">
      <c r="A9687" s="95" t="s">
        <v>19502</v>
      </c>
      <c r="B9687" s="96" t="s">
        <v>19503</v>
      </c>
      <c r="C9687" s="95" t="s">
        <v>282</v>
      </c>
      <c r="D9687" s="97">
        <f>VLOOKUP(A9687,emop0321!D:E,2,0)</f>
        <v>18843.83</v>
      </c>
      <c r="E9687" s="98"/>
      <c r="F9687" s="98"/>
    </row>
    <row r="9688" ht="11.25" customHeight="1">
      <c r="A9688" s="95" t="s">
        <v>19504</v>
      </c>
      <c r="B9688" s="96" t="s">
        <v>19505</v>
      </c>
      <c r="C9688" s="95" t="s">
        <v>282</v>
      </c>
      <c r="D9688" s="97">
        <f>VLOOKUP(A9688,emop0321!D:E,2,0)</f>
        <v>27988.42</v>
      </c>
      <c r="E9688" s="98"/>
      <c r="F9688" s="98"/>
    </row>
    <row r="9689" ht="11.25" customHeight="1">
      <c r="A9689" s="95" t="s">
        <v>19506</v>
      </c>
      <c r="B9689" s="96" t="s">
        <v>19507</v>
      </c>
      <c r="C9689" s="95" t="s">
        <v>282</v>
      </c>
      <c r="D9689" s="97">
        <f>VLOOKUP(A9689,emop0321!D:E,2,0)</f>
        <v>39066.7</v>
      </c>
      <c r="E9689" s="98"/>
      <c r="F9689" s="98"/>
    </row>
    <row r="9690" ht="11.25" customHeight="1">
      <c r="A9690" s="95" t="s">
        <v>19508</v>
      </c>
      <c r="B9690" s="96" t="s">
        <v>19509</v>
      </c>
      <c r="C9690" s="95" t="s">
        <v>282</v>
      </c>
      <c r="D9690" s="97">
        <f>VLOOKUP(A9690,emop0321!D:E,2,0)</f>
        <v>51463.49</v>
      </c>
      <c r="E9690" s="98"/>
      <c r="F9690" s="98"/>
    </row>
    <row r="9691" ht="11.25" customHeight="1">
      <c r="A9691" s="95" t="s">
        <v>19510</v>
      </c>
      <c r="B9691" s="96" t="s">
        <v>19511</v>
      </c>
      <c r="C9691" s="95" t="s">
        <v>282</v>
      </c>
      <c r="D9691" s="97">
        <f>VLOOKUP(A9691,emop0321!D:E,2,0)</f>
        <v>33319.53</v>
      </c>
      <c r="E9691" s="98"/>
      <c r="F9691" s="98"/>
    </row>
    <row r="9692" ht="11.25" customHeight="1">
      <c r="A9692" s="95" t="s">
        <v>19512</v>
      </c>
      <c r="B9692" s="96" t="s">
        <v>19513</v>
      </c>
      <c r="C9692" s="95" t="s">
        <v>282</v>
      </c>
      <c r="D9692" s="97">
        <f>VLOOKUP(A9692,emop0321!D:E,2,0)</f>
        <v>41065.01</v>
      </c>
      <c r="E9692" s="98"/>
      <c r="F9692" s="98"/>
    </row>
    <row r="9693" ht="11.25" customHeight="1">
      <c r="A9693" s="95" t="s">
        <v>19514</v>
      </c>
      <c r="B9693" s="96" t="s">
        <v>19515</v>
      </c>
      <c r="C9693" s="95" t="s">
        <v>282</v>
      </c>
      <c r="D9693" s="97">
        <f>VLOOKUP(A9693,emop0321!D:E,2,0)</f>
        <v>45156.69</v>
      </c>
      <c r="E9693" s="98"/>
      <c r="F9693" s="98"/>
    </row>
    <row r="9694" ht="11.25" customHeight="1">
      <c r="A9694" s="95" t="s">
        <v>19516</v>
      </c>
      <c r="B9694" s="96" t="s">
        <v>19517</v>
      </c>
      <c r="C9694" s="95" t="s">
        <v>282</v>
      </c>
      <c r="D9694" s="97">
        <f>VLOOKUP(A9694,emop0321!D:E,2,0)</f>
        <v>56776.69</v>
      </c>
      <c r="E9694" s="98"/>
      <c r="F9694" s="98"/>
    </row>
    <row r="9695" ht="11.25" customHeight="1">
      <c r="A9695" s="95" t="s">
        <v>19518</v>
      </c>
      <c r="B9695" s="96" t="s">
        <v>19519</v>
      </c>
      <c r="C9695" s="95" t="s">
        <v>282</v>
      </c>
      <c r="D9695" s="97">
        <f>VLOOKUP(A9695,emop0321!D:E,2,0)</f>
        <v>72935.43</v>
      </c>
      <c r="E9695" s="98"/>
      <c r="F9695" s="98"/>
    </row>
    <row r="9696" ht="11.25" customHeight="1">
      <c r="A9696" s="95" t="s">
        <v>19520</v>
      </c>
      <c r="B9696" s="96" t="s">
        <v>19521</v>
      </c>
      <c r="C9696" s="95" t="s">
        <v>282</v>
      </c>
      <c r="D9696" s="97">
        <f>VLOOKUP(A9696,emop0321!D:E,2,0)</f>
        <v>84824.9</v>
      </c>
      <c r="E9696" s="98"/>
      <c r="F9696" s="98"/>
    </row>
    <row r="9697" ht="11.25" customHeight="1">
      <c r="A9697" s="95" t="s">
        <v>19522</v>
      </c>
      <c r="B9697" s="96" t="s">
        <v>19523</v>
      </c>
      <c r="C9697" s="95" t="s">
        <v>282</v>
      </c>
      <c r="D9697" s="97">
        <f>VLOOKUP(A9697,emop0321!D:E,2,0)</f>
        <v>110391.39</v>
      </c>
      <c r="E9697" s="98"/>
      <c r="F9697" s="98"/>
    </row>
    <row r="9698" ht="11.25" customHeight="1">
      <c r="A9698" s="95" t="s">
        <v>19524</v>
      </c>
      <c r="B9698" s="96" t="s">
        <v>19525</v>
      </c>
      <c r="C9698" s="95" t="s">
        <v>282</v>
      </c>
      <c r="D9698" s="97">
        <f>VLOOKUP(A9698,emop0321!D:E,2,0)</f>
        <v>11607.26</v>
      </c>
      <c r="E9698" s="98"/>
      <c r="F9698" s="98"/>
    </row>
    <row r="9699" ht="11.25" customHeight="1">
      <c r="A9699" s="95" t="s">
        <v>19526</v>
      </c>
      <c r="B9699" s="96" t="s">
        <v>19527</v>
      </c>
      <c r="C9699" s="95" t="s">
        <v>282</v>
      </c>
      <c r="D9699" s="97">
        <f>VLOOKUP(A9699,emop0321!D:E,2,0)</f>
        <v>16440.1</v>
      </c>
      <c r="E9699" s="98"/>
      <c r="F9699" s="98"/>
    </row>
    <row r="9700" ht="11.25" customHeight="1">
      <c r="A9700" s="95" t="s">
        <v>19528</v>
      </c>
      <c r="B9700" s="96" t="s">
        <v>19529</v>
      </c>
      <c r="C9700" s="95" t="s">
        <v>282</v>
      </c>
      <c r="D9700" s="97">
        <f>VLOOKUP(A9700,emop0321!D:E,2,0)</f>
        <v>19608.71</v>
      </c>
      <c r="E9700" s="98"/>
      <c r="F9700" s="98"/>
    </row>
    <row r="9701" ht="11.25" customHeight="1">
      <c r="A9701" s="95" t="s">
        <v>19530</v>
      </c>
      <c r="B9701" s="96" t="s">
        <v>19531</v>
      </c>
      <c r="C9701" s="95" t="s">
        <v>282</v>
      </c>
      <c r="D9701" s="97">
        <f>VLOOKUP(A9701,emop0321!D:E,2,0)</f>
        <v>23407.71</v>
      </c>
      <c r="E9701" s="98"/>
      <c r="F9701" s="98"/>
    </row>
    <row r="9702" ht="11.25" customHeight="1">
      <c r="A9702" s="95" t="s">
        <v>19532</v>
      </c>
      <c r="B9702" s="96" t="s">
        <v>19533</v>
      </c>
      <c r="C9702" s="95" t="s">
        <v>282</v>
      </c>
      <c r="D9702" s="97">
        <f>VLOOKUP(A9702,emop0321!D:E,2,0)</f>
        <v>25945.94</v>
      </c>
      <c r="E9702" s="98"/>
      <c r="F9702" s="98"/>
    </row>
    <row r="9703" ht="11.25" customHeight="1">
      <c r="A9703" s="95" t="s">
        <v>19534</v>
      </c>
      <c r="B9703" s="96" t="s">
        <v>19535</v>
      </c>
      <c r="C9703" s="95" t="s">
        <v>282</v>
      </c>
      <c r="D9703" s="97">
        <f>VLOOKUP(A9703,emop0321!D:E,2,0)</f>
        <v>32896.88</v>
      </c>
      <c r="E9703" s="98"/>
      <c r="F9703" s="98"/>
    </row>
    <row r="9704" ht="11.25" customHeight="1">
      <c r="A9704" s="95" t="s">
        <v>19536</v>
      </c>
      <c r="B9704" s="96" t="s">
        <v>19537</v>
      </c>
      <c r="C9704" s="95" t="s">
        <v>282</v>
      </c>
      <c r="D9704" s="97">
        <f>VLOOKUP(A9704,emop0321!D:E,2,0)</f>
        <v>36695.88</v>
      </c>
      <c r="E9704" s="98"/>
      <c r="F9704" s="98"/>
    </row>
    <row r="9705" ht="11.25" customHeight="1">
      <c r="A9705" s="95" t="s">
        <v>19538</v>
      </c>
      <c r="B9705" s="96" t="s">
        <v>19539</v>
      </c>
      <c r="C9705" s="95" t="s">
        <v>282</v>
      </c>
      <c r="D9705" s="97">
        <f>VLOOKUP(A9705,emop0321!D:E,2,0)</f>
        <v>42068.33</v>
      </c>
      <c r="E9705" s="98"/>
      <c r="F9705" s="98"/>
    </row>
    <row r="9706" ht="11.25" customHeight="1">
      <c r="A9706" s="95" t="s">
        <v>19540</v>
      </c>
      <c r="B9706" s="96" t="s">
        <v>19541</v>
      </c>
      <c r="C9706" s="95" t="s">
        <v>282</v>
      </c>
      <c r="D9706" s="97">
        <f>VLOOKUP(A9706,emop0321!D:E,2,0)</f>
        <v>55422.75</v>
      </c>
      <c r="E9706" s="98"/>
      <c r="F9706" s="98"/>
    </row>
    <row r="9707" ht="11.25" customHeight="1">
      <c r="A9707" s="95" t="s">
        <v>19542</v>
      </c>
      <c r="B9707" s="96" t="s">
        <v>19543</v>
      </c>
      <c r="C9707" s="95" t="s">
        <v>282</v>
      </c>
      <c r="D9707" s="97">
        <f>VLOOKUP(A9707,emop0321!D:E,2,0)</f>
        <v>61559.87</v>
      </c>
      <c r="E9707" s="98"/>
      <c r="F9707" s="98"/>
    </row>
    <row r="9708" ht="11.25" customHeight="1">
      <c r="A9708" s="95" t="s">
        <v>19544</v>
      </c>
      <c r="B9708" s="96" t="s">
        <v>19545</v>
      </c>
      <c r="C9708" s="95" t="s">
        <v>282</v>
      </c>
      <c r="D9708" s="97">
        <f>VLOOKUP(A9708,emop0321!D:E,2,0)</f>
        <v>53500</v>
      </c>
      <c r="E9708" s="98"/>
      <c r="F9708" s="98"/>
    </row>
    <row r="9709" ht="11.25" customHeight="1">
      <c r="A9709" s="95" t="s">
        <v>19546</v>
      </c>
      <c r="B9709" s="96" t="s">
        <v>19547</v>
      </c>
      <c r="C9709" s="95" t="s">
        <v>282</v>
      </c>
      <c r="D9709" s="97">
        <f>VLOOKUP(A9709,emop0321!D:E,2,0)</f>
        <v>48400</v>
      </c>
      <c r="E9709" s="98"/>
      <c r="F9709" s="98"/>
    </row>
    <row r="9710" ht="11.25" customHeight="1">
      <c r="A9710" s="95" t="s">
        <v>19548</v>
      </c>
      <c r="B9710" s="96" t="s">
        <v>19549</v>
      </c>
      <c r="C9710" s="95" t="s">
        <v>282</v>
      </c>
      <c r="D9710" s="97">
        <f>VLOOKUP(A9710,emop0321!D:E,2,0)</f>
        <v>53500</v>
      </c>
      <c r="E9710" s="98"/>
      <c r="F9710" s="98"/>
    </row>
    <row r="9711" ht="11.25" customHeight="1">
      <c r="A9711" s="95" t="s">
        <v>19550</v>
      </c>
      <c r="B9711" s="96" t="s">
        <v>19551</v>
      </c>
      <c r="C9711" s="95" t="s">
        <v>282</v>
      </c>
      <c r="D9711" s="97">
        <f>VLOOKUP(A9711,emop0321!D:E,2,0)</f>
        <v>48400</v>
      </c>
      <c r="E9711" s="98"/>
      <c r="F9711" s="98"/>
    </row>
    <row r="9712" ht="11.25" customHeight="1">
      <c r="A9712" s="95" t="s">
        <v>19552</v>
      </c>
      <c r="B9712" s="96" t="s">
        <v>19553</v>
      </c>
      <c r="C9712" s="95" t="s">
        <v>282</v>
      </c>
      <c r="D9712" s="97">
        <f>VLOOKUP(A9712,emop0321!D:E,2,0)</f>
        <v>55980</v>
      </c>
      <c r="E9712" s="98"/>
      <c r="F9712" s="98"/>
    </row>
    <row r="9713" ht="11.25" customHeight="1">
      <c r="A9713" s="95" t="s">
        <v>19554</v>
      </c>
      <c r="B9713" s="96" t="s">
        <v>19555</v>
      </c>
      <c r="C9713" s="95" t="s">
        <v>282</v>
      </c>
      <c r="D9713" s="97">
        <f>VLOOKUP(A9713,emop0321!D:E,2,0)</f>
        <v>50980</v>
      </c>
      <c r="E9713" s="98"/>
      <c r="F9713" s="98"/>
    </row>
    <row r="9714" ht="11.25" customHeight="1">
      <c r="A9714" s="95" t="s">
        <v>19556</v>
      </c>
      <c r="B9714" s="96" t="s">
        <v>19557</v>
      </c>
      <c r="C9714" s="95" t="s">
        <v>282</v>
      </c>
      <c r="D9714" s="97">
        <f>VLOOKUP(A9714,emop0321!D:E,2,0)</f>
        <v>55980</v>
      </c>
      <c r="E9714" s="98"/>
      <c r="F9714" s="98"/>
    </row>
    <row r="9715" ht="11.25" customHeight="1">
      <c r="A9715" s="95" t="s">
        <v>19558</v>
      </c>
      <c r="B9715" s="96" t="s">
        <v>19559</v>
      </c>
      <c r="C9715" s="95" t="s">
        <v>282</v>
      </c>
      <c r="D9715" s="97">
        <f>VLOOKUP(A9715,emop0321!D:E,2,0)</f>
        <v>50980</v>
      </c>
      <c r="E9715" s="98"/>
      <c r="F9715" s="98"/>
    </row>
    <row r="9716" ht="11.25" customHeight="1">
      <c r="A9716" s="95" t="s">
        <v>19560</v>
      </c>
      <c r="B9716" s="96" t="s">
        <v>19561</v>
      </c>
      <c r="C9716" s="95" t="s">
        <v>282</v>
      </c>
      <c r="D9716" s="97">
        <f>VLOOKUP(A9716,emop0321!D:E,2,0)</f>
        <v>62570</v>
      </c>
      <c r="E9716" s="98"/>
      <c r="F9716" s="98"/>
    </row>
    <row r="9717" ht="11.25" customHeight="1">
      <c r="A9717" s="95" t="s">
        <v>19562</v>
      </c>
      <c r="B9717" s="96" t="s">
        <v>19563</v>
      </c>
      <c r="C9717" s="95" t="s">
        <v>282</v>
      </c>
      <c r="D9717" s="97">
        <f>VLOOKUP(A9717,emop0321!D:E,2,0)</f>
        <v>57200</v>
      </c>
      <c r="E9717" s="98"/>
      <c r="F9717" s="98"/>
    </row>
    <row r="9718" ht="11.25" customHeight="1">
      <c r="A9718" s="95" t="s">
        <v>19564</v>
      </c>
      <c r="B9718" s="96" t="s">
        <v>19565</v>
      </c>
      <c r="C9718" s="95" t="s">
        <v>282</v>
      </c>
      <c r="D9718" s="97">
        <f>VLOOKUP(A9718,emop0321!D:E,2,0)</f>
        <v>62570</v>
      </c>
      <c r="E9718" s="98"/>
      <c r="F9718" s="98"/>
    </row>
    <row r="9719" ht="11.25" customHeight="1">
      <c r="A9719" s="95" t="s">
        <v>19566</v>
      </c>
      <c r="B9719" s="96" t="s">
        <v>19567</v>
      </c>
      <c r="C9719" s="95" t="s">
        <v>282</v>
      </c>
      <c r="D9719" s="97">
        <f>VLOOKUP(A9719,emop0321!D:E,2,0)</f>
        <v>57200</v>
      </c>
      <c r="E9719" s="98"/>
      <c r="F9719" s="98"/>
    </row>
    <row r="9720" ht="11.25" customHeight="1">
      <c r="A9720" s="95" t="s">
        <v>19568</v>
      </c>
      <c r="B9720" s="96" t="s">
        <v>19569</v>
      </c>
      <c r="C9720" s="95" t="s">
        <v>282</v>
      </c>
      <c r="D9720" s="97">
        <f>VLOOKUP(A9720,emop0321!D:E,2,0)</f>
        <v>92700</v>
      </c>
      <c r="E9720" s="98"/>
      <c r="F9720" s="98"/>
    </row>
    <row r="9721" ht="11.25" customHeight="1">
      <c r="A9721" s="95" t="s">
        <v>19570</v>
      </c>
      <c r="B9721" s="96" t="s">
        <v>19571</v>
      </c>
      <c r="C9721" s="95" t="s">
        <v>282</v>
      </c>
      <c r="D9721" s="97">
        <f>VLOOKUP(A9721,emop0321!D:E,2,0)</f>
        <v>75190</v>
      </c>
      <c r="E9721" s="98"/>
      <c r="F9721" s="98"/>
    </row>
    <row r="9722" ht="11.25" customHeight="1">
      <c r="A9722" s="95" t="s">
        <v>19572</v>
      </c>
      <c r="B9722" s="96" t="s">
        <v>19573</v>
      </c>
      <c r="C9722" s="95" t="s">
        <v>282</v>
      </c>
      <c r="D9722" s="97">
        <f>VLOOKUP(A9722,emop0321!D:E,2,0)</f>
        <v>80340</v>
      </c>
      <c r="E9722" s="98"/>
      <c r="F9722" s="98"/>
    </row>
    <row r="9723" ht="11.25" customHeight="1">
      <c r="A9723" s="95" t="s">
        <v>19574</v>
      </c>
      <c r="B9723" s="96" t="s">
        <v>19575</v>
      </c>
      <c r="C9723" s="95" t="s">
        <v>282</v>
      </c>
      <c r="D9723" s="97">
        <f>VLOOKUP(A9723,emop0321!D:E,2,0)</f>
        <v>75190</v>
      </c>
      <c r="E9723" s="98"/>
      <c r="F9723" s="98"/>
    </row>
    <row r="9724" ht="11.25" customHeight="1">
      <c r="A9724" s="95" t="s">
        <v>19576</v>
      </c>
      <c r="B9724" s="96" t="s">
        <v>19577</v>
      </c>
      <c r="C9724" s="95" t="s">
        <v>282</v>
      </c>
      <c r="D9724" s="97">
        <f>VLOOKUP(A9724,emop0321!D:E,2,0)</f>
        <v>117500</v>
      </c>
      <c r="E9724" s="98"/>
      <c r="F9724" s="98"/>
    </row>
    <row r="9725" ht="11.25" customHeight="1">
      <c r="A9725" s="95" t="s">
        <v>19578</v>
      </c>
      <c r="B9725" s="96" t="s">
        <v>19579</v>
      </c>
      <c r="C9725" s="95" t="s">
        <v>282</v>
      </c>
      <c r="D9725" s="97">
        <f>VLOOKUP(A9725,emop0321!D:E,2,0)</f>
        <v>104000</v>
      </c>
      <c r="E9725" s="98"/>
      <c r="F9725" s="98"/>
    </row>
    <row r="9726" ht="11.25" customHeight="1">
      <c r="A9726" s="95" t="s">
        <v>19580</v>
      </c>
      <c r="B9726" s="96" t="s">
        <v>19581</v>
      </c>
      <c r="C9726" s="95" t="s">
        <v>282</v>
      </c>
      <c r="D9726" s="97">
        <f>VLOOKUP(A9726,emop0321!D:E,2,0)</f>
        <v>117500</v>
      </c>
      <c r="E9726" s="98"/>
      <c r="F9726" s="98"/>
    </row>
    <row r="9727" ht="11.25" customHeight="1">
      <c r="A9727" s="95" t="s">
        <v>19582</v>
      </c>
      <c r="B9727" s="96" t="s">
        <v>19583</v>
      </c>
      <c r="C9727" s="95" t="s">
        <v>282</v>
      </c>
      <c r="D9727" s="97">
        <f>VLOOKUP(A9727,emop0321!D:E,2,0)</f>
        <v>104000</v>
      </c>
      <c r="E9727" s="98"/>
      <c r="F9727" s="98"/>
    </row>
    <row r="9728" ht="11.25" customHeight="1">
      <c r="A9728" s="95" t="s">
        <v>19584</v>
      </c>
      <c r="B9728" s="96" t="s">
        <v>19585</v>
      </c>
      <c r="C9728" s="95" t="s">
        <v>282</v>
      </c>
      <c r="D9728" s="97">
        <f>VLOOKUP(A9728,emop0321!D:E,2,0)</f>
        <v>174310</v>
      </c>
      <c r="E9728" s="98"/>
      <c r="F9728" s="98"/>
    </row>
    <row r="9729" ht="11.25" customHeight="1">
      <c r="A9729" s="95" t="s">
        <v>19586</v>
      </c>
      <c r="B9729" s="96" t="s">
        <v>19587</v>
      </c>
      <c r="C9729" s="95" t="s">
        <v>282</v>
      </c>
      <c r="D9729" s="97">
        <f>VLOOKUP(A9729,emop0321!D:E,2,0)</f>
        <v>155700</v>
      </c>
      <c r="E9729" s="98"/>
      <c r="F9729" s="98"/>
    </row>
    <row r="9730" ht="11.25" customHeight="1">
      <c r="A9730" s="95" t="s">
        <v>19588</v>
      </c>
      <c r="B9730" s="96" t="s">
        <v>19589</v>
      </c>
      <c r="C9730" s="95" t="s">
        <v>282</v>
      </c>
      <c r="D9730" s="97">
        <f>VLOOKUP(A9730,emop0321!D:E,2,0)</f>
        <v>174310</v>
      </c>
      <c r="E9730" s="98"/>
      <c r="F9730" s="98"/>
    </row>
    <row r="9731" ht="11.25" customHeight="1">
      <c r="A9731" s="95" t="s">
        <v>19590</v>
      </c>
      <c r="B9731" s="96" t="s">
        <v>19591</v>
      </c>
      <c r="C9731" s="95" t="s">
        <v>282</v>
      </c>
      <c r="D9731" s="97">
        <f>VLOOKUP(A9731,emop0321!D:E,2,0)</f>
        <v>155700</v>
      </c>
      <c r="E9731" s="98"/>
      <c r="F9731" s="98"/>
    </row>
    <row r="9732" ht="11.25" customHeight="1">
      <c r="A9732" s="95" t="s">
        <v>19592</v>
      </c>
      <c r="B9732" s="96" t="s">
        <v>19593</v>
      </c>
      <c r="C9732" s="95" t="s">
        <v>282</v>
      </c>
      <c r="D9732" s="97">
        <f>VLOOKUP(A9732,emop0321!D:E,2,0)</f>
        <v>190000</v>
      </c>
      <c r="E9732" s="98"/>
      <c r="F9732" s="98"/>
    </row>
    <row r="9733" ht="11.25" customHeight="1">
      <c r="A9733" s="95" t="s">
        <v>19594</v>
      </c>
      <c r="B9733" s="96" t="s">
        <v>19595</v>
      </c>
      <c r="C9733" s="95" t="s">
        <v>282</v>
      </c>
      <c r="D9733" s="97">
        <f>VLOOKUP(A9733,emop0321!D:E,2,0)</f>
        <v>179600</v>
      </c>
      <c r="E9733" s="98"/>
      <c r="F9733" s="98"/>
    </row>
    <row r="9734" ht="11.25" customHeight="1">
      <c r="A9734" s="95" t="s">
        <v>19596</v>
      </c>
      <c r="B9734" s="96" t="s">
        <v>19597</v>
      </c>
      <c r="C9734" s="95" t="s">
        <v>282</v>
      </c>
      <c r="D9734" s="97">
        <f>VLOOKUP(A9734,emop0321!D:E,2,0)</f>
        <v>198100</v>
      </c>
      <c r="E9734" s="98"/>
      <c r="F9734" s="98"/>
    </row>
    <row r="9735" ht="11.25" customHeight="1">
      <c r="A9735" s="95" t="s">
        <v>19598</v>
      </c>
      <c r="B9735" s="96" t="s">
        <v>19599</v>
      </c>
      <c r="C9735" s="95" t="s">
        <v>282</v>
      </c>
      <c r="D9735" s="97">
        <f>VLOOKUP(A9735,emop0321!D:E,2,0)</f>
        <v>179600</v>
      </c>
      <c r="E9735" s="98"/>
      <c r="F9735" s="98"/>
    </row>
    <row r="9736" ht="11.25" customHeight="1">
      <c r="A9736" s="95" t="s">
        <v>19600</v>
      </c>
      <c r="B9736" s="96" t="s">
        <v>19601</v>
      </c>
      <c r="C9736" s="95" t="s">
        <v>282</v>
      </c>
      <c r="D9736" s="97">
        <f>VLOOKUP(A9736,emop0321!D:E,2,0)</f>
        <v>288200</v>
      </c>
      <c r="E9736" s="98"/>
      <c r="F9736" s="98"/>
    </row>
    <row r="9737" ht="11.25" customHeight="1">
      <c r="A9737" s="95" t="s">
        <v>19602</v>
      </c>
      <c r="B9737" s="96" t="s">
        <v>19603</v>
      </c>
      <c r="C9737" s="95" t="s">
        <v>282</v>
      </c>
      <c r="D9737" s="97">
        <f>VLOOKUP(A9737,emop0321!D:E,2,0)</f>
        <v>247200</v>
      </c>
      <c r="E9737" s="98"/>
      <c r="F9737" s="98"/>
    </row>
    <row r="9738" ht="11.25" customHeight="1">
      <c r="A9738" s="95" t="s">
        <v>19604</v>
      </c>
      <c r="B9738" s="96" t="s">
        <v>19605</v>
      </c>
      <c r="C9738" s="95" t="s">
        <v>282</v>
      </c>
      <c r="D9738" s="97">
        <f>VLOOKUP(A9738,emop0321!D:E,2,0)</f>
        <v>288200</v>
      </c>
      <c r="E9738" s="98"/>
      <c r="F9738" s="98"/>
    </row>
    <row r="9739" ht="11.25" customHeight="1">
      <c r="A9739" s="95" t="s">
        <v>19606</v>
      </c>
      <c r="B9739" s="96" t="s">
        <v>19607</v>
      </c>
      <c r="C9739" s="95" t="s">
        <v>282</v>
      </c>
      <c r="D9739" s="97">
        <f>VLOOKUP(A9739,emop0321!D:E,2,0)</f>
        <v>247200</v>
      </c>
      <c r="E9739" s="98"/>
      <c r="F9739" s="98"/>
    </row>
    <row r="9740" ht="11.25" customHeight="1">
      <c r="A9740" s="95" t="s">
        <v>19608</v>
      </c>
      <c r="B9740" s="96" t="s">
        <v>19609</v>
      </c>
      <c r="C9740" s="95" t="s">
        <v>282</v>
      </c>
      <c r="D9740" s="97">
        <f>VLOOKUP(A9740,emop0321!D:E,2,0)</f>
        <v>323700</v>
      </c>
      <c r="E9740" s="98"/>
      <c r="F9740" s="98"/>
    </row>
    <row r="9741" ht="11.25" customHeight="1">
      <c r="A9741" s="95" t="s">
        <v>19610</v>
      </c>
      <c r="B9741" s="96" t="s">
        <v>19611</v>
      </c>
      <c r="C9741" s="95" t="s">
        <v>282</v>
      </c>
      <c r="D9741" s="97">
        <f>VLOOKUP(A9741,emop0321!D:E,2,0)</f>
        <v>282700</v>
      </c>
      <c r="E9741" s="98"/>
      <c r="F9741" s="98"/>
    </row>
    <row r="9742" ht="11.25" customHeight="1">
      <c r="A9742" s="95" t="s">
        <v>19612</v>
      </c>
      <c r="B9742" s="96" t="s">
        <v>19613</v>
      </c>
      <c r="C9742" s="95" t="s">
        <v>282</v>
      </c>
      <c r="D9742" s="97">
        <f>VLOOKUP(A9742,emop0321!D:E,2,0)</f>
        <v>323700</v>
      </c>
      <c r="E9742" s="98"/>
      <c r="F9742" s="98"/>
    </row>
    <row r="9743" ht="11.25" customHeight="1">
      <c r="A9743" s="95" t="s">
        <v>19614</v>
      </c>
      <c r="B9743" s="96" t="s">
        <v>19615</v>
      </c>
      <c r="C9743" s="95" t="s">
        <v>282</v>
      </c>
      <c r="D9743" s="97">
        <f>VLOOKUP(A9743,emop0321!D:E,2,0)</f>
        <v>282700</v>
      </c>
      <c r="E9743" s="98"/>
      <c r="F9743" s="98"/>
    </row>
    <row r="9744" ht="11.25" customHeight="1">
      <c r="A9744" s="95" t="s">
        <v>19616</v>
      </c>
      <c r="B9744" s="96" t="s">
        <v>19617</v>
      </c>
      <c r="C9744" s="95" t="s">
        <v>282</v>
      </c>
      <c r="D9744" s="97">
        <f>VLOOKUP(A9744,emop0321!D:E,2,0)</f>
        <v>396918.33</v>
      </c>
      <c r="E9744" s="98"/>
      <c r="F9744" s="98"/>
    </row>
    <row r="9745" ht="11.25" customHeight="1">
      <c r="A9745" s="95" t="s">
        <v>19618</v>
      </c>
      <c r="B9745" s="96" t="s">
        <v>19619</v>
      </c>
      <c r="C9745" s="95" t="s">
        <v>282</v>
      </c>
      <c r="D9745" s="97">
        <f>VLOOKUP(A9745,emop0321!D:E,2,0)</f>
        <v>366899.3</v>
      </c>
      <c r="E9745" s="98"/>
      <c r="F9745" s="98"/>
    </row>
    <row r="9746" ht="11.25" customHeight="1">
      <c r="A9746" s="95" t="s">
        <v>19620</v>
      </c>
      <c r="B9746" s="96" t="s">
        <v>19621</v>
      </c>
      <c r="C9746" s="95" t="s">
        <v>282</v>
      </c>
      <c r="D9746" s="97">
        <f>VLOOKUP(A9746,emop0321!D:E,2,0)</f>
        <v>396918.33</v>
      </c>
      <c r="E9746" s="98"/>
      <c r="F9746" s="98"/>
    </row>
    <row r="9747" ht="11.25" customHeight="1">
      <c r="A9747" s="95" t="s">
        <v>19622</v>
      </c>
      <c r="B9747" s="96" t="s">
        <v>19623</v>
      </c>
      <c r="C9747" s="95" t="s">
        <v>282</v>
      </c>
      <c r="D9747" s="97">
        <f>VLOOKUP(A9747,emop0321!D:E,2,0)</f>
        <v>366899.3</v>
      </c>
      <c r="E9747" s="98"/>
      <c r="F9747" s="98"/>
    </row>
    <row r="9748" ht="11.25" customHeight="1">
      <c r="A9748" s="95" t="s">
        <v>19624</v>
      </c>
      <c r="B9748" s="96" t="s">
        <v>19625</v>
      </c>
      <c r="C9748" s="95" t="s">
        <v>282</v>
      </c>
      <c r="D9748" s="97">
        <f>VLOOKUP(A9748,emop0321!D:E,2,0)</f>
        <v>703.07</v>
      </c>
      <c r="E9748" s="98"/>
      <c r="F9748" s="98"/>
    </row>
    <row r="9749" ht="11.25" customHeight="1">
      <c r="A9749" s="95" t="s">
        <v>19626</v>
      </c>
      <c r="B9749" s="96" t="s">
        <v>19627</v>
      </c>
      <c r="C9749" s="95" t="s">
        <v>282</v>
      </c>
      <c r="D9749" s="97">
        <f>VLOOKUP(A9749,emop0321!D:E,2,0)</f>
        <v>791.87</v>
      </c>
      <c r="E9749" s="98"/>
      <c r="F9749" s="98"/>
    </row>
    <row r="9750" ht="11.25" customHeight="1">
      <c r="A9750" s="95" t="s">
        <v>19628</v>
      </c>
      <c r="B9750" s="96" t="s">
        <v>19629</v>
      </c>
      <c r="C9750" s="95" t="s">
        <v>282</v>
      </c>
      <c r="D9750" s="97">
        <f>VLOOKUP(A9750,emop0321!D:E,2,0)</f>
        <v>857.86</v>
      </c>
      <c r="E9750" s="98"/>
      <c r="F9750" s="98"/>
    </row>
    <row r="9751" ht="11.25" customHeight="1">
      <c r="A9751" s="95" t="s">
        <v>19630</v>
      </c>
      <c r="B9751" s="96" t="s">
        <v>19631</v>
      </c>
      <c r="C9751" s="95" t="s">
        <v>282</v>
      </c>
      <c r="D9751" s="97">
        <f>VLOOKUP(A9751,emop0321!D:E,2,0)</f>
        <v>951.93</v>
      </c>
      <c r="E9751" s="98"/>
      <c r="F9751" s="98"/>
    </row>
    <row r="9752" ht="11.25" customHeight="1">
      <c r="A9752" s="95" t="s">
        <v>19632</v>
      </c>
      <c r="B9752" s="96" t="s">
        <v>19633</v>
      </c>
      <c r="C9752" s="95" t="s">
        <v>282</v>
      </c>
      <c r="D9752" s="97">
        <f>VLOOKUP(A9752,emop0321!D:E,2,0)</f>
        <v>1303.59</v>
      </c>
      <c r="E9752" s="98"/>
      <c r="F9752" s="98"/>
    </row>
    <row r="9753" ht="11.25" customHeight="1">
      <c r="A9753" s="95" t="s">
        <v>19634</v>
      </c>
      <c r="B9753" s="96" t="s">
        <v>19635</v>
      </c>
      <c r="C9753" s="95" t="s">
        <v>282</v>
      </c>
      <c r="D9753" s="97">
        <f>VLOOKUP(A9753,emop0321!D:E,2,0)</f>
        <v>1282.84</v>
      </c>
      <c r="E9753" s="98"/>
      <c r="F9753" s="98"/>
    </row>
    <row r="9754" ht="11.25" customHeight="1">
      <c r="A9754" s="95" t="s">
        <v>19636</v>
      </c>
      <c r="B9754" s="96" t="s">
        <v>19637</v>
      </c>
      <c r="C9754" s="95" t="s">
        <v>282</v>
      </c>
      <c r="D9754" s="97">
        <f>VLOOKUP(A9754,emop0321!D:E,2,0)</f>
        <v>1516.26</v>
      </c>
      <c r="E9754" s="98"/>
      <c r="F9754" s="98"/>
    </row>
    <row r="9755" ht="11.25" customHeight="1">
      <c r="A9755" s="95" t="s">
        <v>19638</v>
      </c>
      <c r="B9755" s="96" t="s">
        <v>19639</v>
      </c>
      <c r="C9755" s="95" t="s">
        <v>282</v>
      </c>
      <c r="D9755" s="97">
        <f>VLOOKUP(A9755,emop0321!D:E,2,0)</f>
        <v>3804.96</v>
      </c>
      <c r="E9755" s="98"/>
      <c r="F9755" s="98"/>
    </row>
    <row r="9756" ht="11.25" customHeight="1">
      <c r="A9756" s="95" t="s">
        <v>19640</v>
      </c>
      <c r="B9756" s="96" t="s">
        <v>19641</v>
      </c>
      <c r="C9756" s="95" t="s">
        <v>282</v>
      </c>
      <c r="D9756" s="97">
        <f>VLOOKUP(A9756,emop0321!D:E,2,0)</f>
        <v>4110.28</v>
      </c>
      <c r="E9756" s="98"/>
      <c r="F9756" s="98"/>
    </row>
    <row r="9757" ht="11.25" customHeight="1">
      <c r="A9757" s="95" t="s">
        <v>19642</v>
      </c>
      <c r="B9757" s="96" t="s">
        <v>19643</v>
      </c>
      <c r="C9757" s="95" t="s">
        <v>282</v>
      </c>
      <c r="D9757" s="97">
        <f>VLOOKUP(A9757,emop0321!D:E,2,0)</f>
        <v>5507.15</v>
      </c>
      <c r="E9757" s="98"/>
      <c r="F9757" s="98"/>
    </row>
    <row r="9758" ht="11.25" customHeight="1">
      <c r="A9758" s="95" t="s">
        <v>19644</v>
      </c>
      <c r="B9758" s="96" t="s">
        <v>19645</v>
      </c>
      <c r="C9758" s="95" t="s">
        <v>282</v>
      </c>
      <c r="D9758" s="97">
        <f>VLOOKUP(A9758,emop0321!D:E,2,0)</f>
        <v>1578.09</v>
      </c>
      <c r="E9758" s="98"/>
      <c r="F9758" s="98"/>
    </row>
    <row r="9759" ht="11.25" customHeight="1">
      <c r="A9759" s="95" t="s">
        <v>19646</v>
      </c>
      <c r="B9759" s="96" t="s">
        <v>19647</v>
      </c>
      <c r="C9759" s="95" t="s">
        <v>282</v>
      </c>
      <c r="D9759" s="97">
        <f>VLOOKUP(A9759,emop0321!D:E,2,0)</f>
        <v>2280.58</v>
      </c>
      <c r="E9759" s="98"/>
      <c r="F9759" s="98"/>
    </row>
    <row r="9760" ht="11.25" customHeight="1">
      <c r="A9760" s="95" t="s">
        <v>19648</v>
      </c>
      <c r="B9760" s="96" t="s">
        <v>19649</v>
      </c>
      <c r="C9760" s="95" t="s">
        <v>282</v>
      </c>
      <c r="D9760" s="97">
        <f>VLOOKUP(A9760,emop0321!D:E,2,0)</f>
        <v>2873.17</v>
      </c>
      <c r="E9760" s="98"/>
      <c r="F9760" s="98"/>
    </row>
    <row r="9761" ht="11.25" customHeight="1">
      <c r="A9761" s="95" t="s">
        <v>19650</v>
      </c>
      <c r="B9761" s="96" t="s">
        <v>19651</v>
      </c>
      <c r="C9761" s="95" t="s">
        <v>282</v>
      </c>
      <c r="D9761" s="97">
        <f>VLOOKUP(A9761,emop0321!D:E,2,0)</f>
        <v>2902.48</v>
      </c>
      <c r="E9761" s="98"/>
      <c r="F9761" s="98"/>
    </row>
    <row r="9762" ht="11.25" customHeight="1">
      <c r="A9762" s="95" t="s">
        <v>19652</v>
      </c>
      <c r="B9762" s="96" t="s">
        <v>19653</v>
      </c>
      <c r="C9762" s="95" t="s">
        <v>282</v>
      </c>
      <c r="D9762" s="97">
        <f>VLOOKUP(A9762,emop0321!D:E,2,0)</f>
        <v>3586.69</v>
      </c>
      <c r="E9762" s="98"/>
      <c r="F9762" s="98"/>
    </row>
    <row r="9763" ht="11.25" customHeight="1">
      <c r="A9763" s="95" t="s">
        <v>19654</v>
      </c>
      <c r="B9763" s="96" t="s">
        <v>19655</v>
      </c>
      <c r="C9763" s="95" t="s">
        <v>282</v>
      </c>
      <c r="D9763" s="97">
        <f>VLOOKUP(A9763,emop0321!D:E,2,0)</f>
        <v>3441.54</v>
      </c>
      <c r="E9763" s="98"/>
      <c r="F9763" s="98"/>
    </row>
    <row r="9764" ht="11.25" customHeight="1">
      <c r="A9764" s="95" t="s">
        <v>19656</v>
      </c>
      <c r="B9764" s="96" t="s">
        <v>19657</v>
      </c>
      <c r="C9764" s="95" t="s">
        <v>282</v>
      </c>
      <c r="D9764" s="97">
        <f>VLOOKUP(A9764,emop0321!D:E,2,0)</f>
        <v>4049.86</v>
      </c>
      <c r="E9764" s="98"/>
      <c r="F9764" s="98"/>
    </row>
    <row r="9765" ht="11.25" customHeight="1">
      <c r="A9765" s="95" t="s">
        <v>19658</v>
      </c>
      <c r="B9765" s="96" t="s">
        <v>19659</v>
      </c>
      <c r="C9765" s="95" t="s">
        <v>282</v>
      </c>
      <c r="D9765" s="97">
        <f>VLOOKUP(A9765,emop0321!D:E,2,0)</f>
        <v>3568.55</v>
      </c>
      <c r="E9765" s="98"/>
      <c r="F9765" s="98"/>
    </row>
    <row r="9766" ht="11.25" customHeight="1">
      <c r="A9766" s="95" t="s">
        <v>19660</v>
      </c>
      <c r="B9766" s="96" t="s">
        <v>19661</v>
      </c>
      <c r="C9766" s="95" t="s">
        <v>282</v>
      </c>
      <c r="D9766" s="97">
        <f>VLOOKUP(A9766,emop0321!D:E,2,0)</f>
        <v>969.56</v>
      </c>
      <c r="E9766" s="98"/>
      <c r="F9766" s="98"/>
    </row>
    <row r="9767" ht="11.25" customHeight="1">
      <c r="A9767" s="95" t="s">
        <v>19662</v>
      </c>
      <c r="B9767" s="96" t="s">
        <v>19663</v>
      </c>
      <c r="C9767" s="95" t="s">
        <v>282</v>
      </c>
      <c r="D9767" s="97">
        <f>VLOOKUP(A9767,emop0321!D:E,2,0)</f>
        <v>989.1</v>
      </c>
      <c r="E9767" s="98"/>
      <c r="F9767" s="98"/>
    </row>
    <row r="9768" ht="11.25" customHeight="1">
      <c r="A9768" s="95" t="s">
        <v>19664</v>
      </c>
      <c r="B9768" s="96" t="s">
        <v>19665</v>
      </c>
      <c r="C9768" s="95" t="s">
        <v>282</v>
      </c>
      <c r="D9768" s="97">
        <f>VLOOKUP(A9768,emop0321!D:E,2,0)</f>
        <v>1375.57</v>
      </c>
      <c r="E9768" s="98"/>
      <c r="F9768" s="98"/>
    </row>
    <row r="9769" ht="11.25" customHeight="1">
      <c r="A9769" s="95" t="s">
        <v>19666</v>
      </c>
      <c r="B9769" s="96" t="s">
        <v>19667</v>
      </c>
      <c r="C9769" s="95" t="s">
        <v>282</v>
      </c>
      <c r="D9769" s="97">
        <f>VLOOKUP(A9769,emop0321!D:E,2,0)</f>
        <v>1245.17</v>
      </c>
      <c r="E9769" s="98"/>
      <c r="F9769" s="98"/>
    </row>
    <row r="9770" ht="11.25" customHeight="1">
      <c r="A9770" s="95" t="s">
        <v>19668</v>
      </c>
      <c r="B9770" s="96" t="s">
        <v>19669</v>
      </c>
      <c r="C9770" s="95" t="s">
        <v>282</v>
      </c>
      <c r="D9770" s="97">
        <f>VLOOKUP(A9770,emop0321!D:E,2,0)</f>
        <v>1349.35</v>
      </c>
      <c r="E9770" s="98"/>
      <c r="F9770" s="98"/>
    </row>
    <row r="9771" ht="11.25" customHeight="1">
      <c r="A9771" s="95" t="s">
        <v>19670</v>
      </c>
      <c r="B9771" s="96" t="s">
        <v>19671</v>
      </c>
      <c r="C9771" s="95" t="s">
        <v>282</v>
      </c>
      <c r="D9771" s="97">
        <f>VLOOKUP(A9771,emop0321!D:E,2,0)</f>
        <v>1950.15</v>
      </c>
      <c r="E9771" s="98"/>
      <c r="F9771" s="98"/>
    </row>
    <row r="9772" ht="11.25" customHeight="1">
      <c r="A9772" s="95" t="s">
        <v>19672</v>
      </c>
      <c r="B9772" s="96" t="s">
        <v>19673</v>
      </c>
      <c r="C9772" s="95" t="s">
        <v>282</v>
      </c>
      <c r="D9772" s="97">
        <f>VLOOKUP(A9772,emop0321!D:E,2,0)</f>
        <v>4326.84</v>
      </c>
      <c r="E9772" s="98"/>
      <c r="F9772" s="98"/>
    </row>
    <row r="9773" ht="11.25" customHeight="1">
      <c r="A9773" s="95" t="s">
        <v>19674</v>
      </c>
      <c r="B9773" s="96" t="s">
        <v>19675</v>
      </c>
      <c r="C9773" s="95" t="s">
        <v>282</v>
      </c>
      <c r="D9773" s="97">
        <f>VLOOKUP(A9773,emop0321!D:E,2,0)</f>
        <v>2649</v>
      </c>
      <c r="E9773" s="98"/>
      <c r="F9773" s="98"/>
    </row>
    <row r="9774" ht="11.25" customHeight="1">
      <c r="A9774" s="95" t="s">
        <v>19676</v>
      </c>
      <c r="B9774" s="96" t="s">
        <v>19677</v>
      </c>
      <c r="C9774" s="95" t="s">
        <v>282</v>
      </c>
      <c r="D9774" s="97">
        <f>VLOOKUP(A9774,emop0321!D:E,2,0)</f>
        <v>7248</v>
      </c>
      <c r="E9774" s="98"/>
      <c r="F9774" s="98"/>
    </row>
    <row r="9775" ht="11.25" customHeight="1">
      <c r="A9775" s="95" t="s">
        <v>19678</v>
      </c>
      <c r="B9775" s="96" t="s">
        <v>19679</v>
      </c>
      <c r="C9775" s="95" t="s">
        <v>282</v>
      </c>
      <c r="D9775" s="97">
        <f>VLOOKUP(A9775,emop0321!D:E,2,0)</f>
        <v>3521.62</v>
      </c>
      <c r="E9775" s="98"/>
      <c r="F9775" s="98"/>
    </row>
    <row r="9776" ht="11.25" customHeight="1">
      <c r="A9776" s="95" t="s">
        <v>19680</v>
      </c>
      <c r="B9776" s="96" t="s">
        <v>19681</v>
      </c>
      <c r="C9776" s="95" t="s">
        <v>282</v>
      </c>
      <c r="D9776" s="97">
        <f>VLOOKUP(A9776,emop0321!D:E,2,0)</f>
        <v>5087.22</v>
      </c>
      <c r="E9776" s="98"/>
      <c r="F9776" s="98"/>
    </row>
    <row r="9777" ht="11.25" customHeight="1">
      <c r="A9777" s="95" t="s">
        <v>19682</v>
      </c>
      <c r="B9777" s="96" t="s">
        <v>19683</v>
      </c>
      <c r="C9777" s="95" t="s">
        <v>282</v>
      </c>
      <c r="D9777" s="97">
        <f>VLOOKUP(A9777,emop0321!D:E,2,0)</f>
        <v>6653.7</v>
      </c>
      <c r="E9777" s="98"/>
      <c r="F9777" s="98"/>
    </row>
    <row r="9778" ht="11.25" customHeight="1">
      <c r="A9778" s="95" t="s">
        <v>19684</v>
      </c>
      <c r="B9778" s="96" t="s">
        <v>19685</v>
      </c>
      <c r="C9778" s="95" t="s">
        <v>282</v>
      </c>
      <c r="D9778" s="97">
        <f>VLOOKUP(A9778,emop0321!D:E,2,0)</f>
        <v>7743.51</v>
      </c>
      <c r="E9778" s="98"/>
      <c r="F9778" s="98"/>
    </row>
    <row r="9779" ht="11.25" customHeight="1">
      <c r="A9779" s="95" t="s">
        <v>19686</v>
      </c>
      <c r="B9779" s="96" t="s">
        <v>19687</v>
      </c>
      <c r="C9779" s="95" t="s">
        <v>19688</v>
      </c>
      <c r="D9779" s="97">
        <f>VLOOKUP(A9779,emop0321!D:E,2,0)</f>
        <v>7674.18</v>
      </c>
      <c r="E9779" s="98"/>
      <c r="F9779" s="98"/>
    </row>
    <row r="9780" ht="11.25" customHeight="1">
      <c r="A9780" s="95" t="s">
        <v>19689</v>
      </c>
      <c r="B9780" s="96" t="s">
        <v>19690</v>
      </c>
      <c r="C9780" s="95" t="s">
        <v>19688</v>
      </c>
      <c r="D9780" s="97">
        <f>VLOOKUP(A9780,emop0321!D:E,2,0)</f>
        <v>7140.58</v>
      </c>
      <c r="E9780" s="98"/>
      <c r="F9780" s="98"/>
    </row>
    <row r="9781" ht="11.25" customHeight="1">
      <c r="A9781" s="95" t="s">
        <v>19691</v>
      </c>
      <c r="B9781" s="96" t="s">
        <v>19692</v>
      </c>
      <c r="C9781" s="95" t="s">
        <v>19688</v>
      </c>
      <c r="D9781" s="97">
        <f>VLOOKUP(A9781,emop0321!D:E,2,0)</f>
        <v>6957.06</v>
      </c>
      <c r="E9781" s="98"/>
      <c r="F9781" s="98"/>
    </row>
    <row r="9782" ht="11.25" customHeight="1">
      <c r="A9782" s="95" t="s">
        <v>19693</v>
      </c>
      <c r="B9782" s="96" t="s">
        <v>19694</v>
      </c>
      <c r="C9782" s="95" t="s">
        <v>19688</v>
      </c>
      <c r="D9782" s="97">
        <f>VLOOKUP(A9782,emop0321!D:E,2,0)</f>
        <v>6233.11</v>
      </c>
      <c r="E9782" s="98"/>
      <c r="F9782" s="98"/>
    </row>
    <row r="9783" ht="11.25" customHeight="1">
      <c r="A9783" s="95" t="s">
        <v>19695</v>
      </c>
      <c r="B9783" s="96" t="s">
        <v>19696</v>
      </c>
      <c r="C9783" s="95" t="s">
        <v>19688</v>
      </c>
      <c r="D9783" s="97">
        <f>VLOOKUP(A9783,emop0321!D:E,2,0)</f>
        <v>5292.26</v>
      </c>
      <c r="E9783" s="98"/>
      <c r="F9783" s="98"/>
    </row>
    <row r="9784" ht="11.25" customHeight="1">
      <c r="A9784" s="95" t="s">
        <v>19697</v>
      </c>
      <c r="B9784" s="96" t="s">
        <v>19698</v>
      </c>
      <c r="C9784" s="95" t="s">
        <v>19688</v>
      </c>
      <c r="D9784" s="97">
        <f>VLOOKUP(A9784,emop0321!D:E,2,0)</f>
        <v>6851.46</v>
      </c>
      <c r="E9784" s="98"/>
      <c r="F9784" s="98"/>
    </row>
    <row r="9785" ht="11.25" customHeight="1">
      <c r="A9785" s="95" t="s">
        <v>19699</v>
      </c>
      <c r="B9785" s="96" t="s">
        <v>19700</v>
      </c>
      <c r="C9785" s="95" t="s">
        <v>19688</v>
      </c>
      <c r="D9785" s="97">
        <f>VLOOKUP(A9785,emop0321!D:E,2,0)</f>
        <v>6139.35</v>
      </c>
      <c r="E9785" s="98"/>
      <c r="F9785" s="98"/>
    </row>
    <row r="9786" ht="11.25" customHeight="1">
      <c r="A9786" s="95" t="s">
        <v>19701</v>
      </c>
      <c r="B9786" s="96" t="s">
        <v>19702</v>
      </c>
      <c r="C9786" s="95" t="s">
        <v>19688</v>
      </c>
      <c r="D9786" s="97">
        <f>VLOOKUP(A9786,emop0321!D:E,2,0)</f>
        <v>5712.46</v>
      </c>
      <c r="E9786" s="98"/>
      <c r="F9786" s="98"/>
    </row>
    <row r="9787" ht="11.25" customHeight="1">
      <c r="A9787" s="95" t="s">
        <v>19703</v>
      </c>
      <c r="B9787" s="96" t="s">
        <v>19704</v>
      </c>
      <c r="C9787" s="95" t="s">
        <v>19688</v>
      </c>
      <c r="D9787" s="97">
        <f>VLOOKUP(A9787,emop0321!D:E,2,0)</f>
        <v>5563.53</v>
      </c>
      <c r="E9787" s="98"/>
      <c r="F9787" s="98"/>
    </row>
    <row r="9788" ht="11.25" customHeight="1">
      <c r="A9788" s="95" t="s">
        <v>19705</v>
      </c>
      <c r="B9788" s="96" t="s">
        <v>19706</v>
      </c>
      <c r="C9788" s="95" t="s">
        <v>19688</v>
      </c>
      <c r="D9788" s="97">
        <f>VLOOKUP(A9788,emop0321!D:E,2,0)</f>
        <v>4986.49</v>
      </c>
      <c r="E9788" s="98"/>
      <c r="F9788" s="98"/>
    </row>
    <row r="9789" ht="11.25" customHeight="1">
      <c r="A9789" s="95" t="s">
        <v>19707</v>
      </c>
      <c r="B9789" s="96" t="s">
        <v>19708</v>
      </c>
      <c r="C9789" s="95" t="s">
        <v>19688</v>
      </c>
      <c r="D9789" s="97">
        <f>VLOOKUP(A9789,emop0321!D:E,2,0)</f>
        <v>4233.8</v>
      </c>
      <c r="E9789" s="98"/>
      <c r="F9789" s="98"/>
    </row>
    <row r="9790" ht="11.25" customHeight="1">
      <c r="A9790" s="95" t="s">
        <v>19709</v>
      </c>
      <c r="B9790" s="96" t="s">
        <v>19710</v>
      </c>
      <c r="C9790" s="95" t="s">
        <v>19688</v>
      </c>
      <c r="D9790" s="97">
        <f>VLOOKUP(A9790,emop0321!D:E,2,0)</f>
        <v>5481.16</v>
      </c>
      <c r="E9790" s="98"/>
      <c r="F9790" s="98"/>
    </row>
    <row r="9791" ht="11.25" customHeight="1">
      <c r="A9791" s="95" t="s">
        <v>19711</v>
      </c>
      <c r="B9791" s="96" t="s">
        <v>19712</v>
      </c>
      <c r="C9791" s="95" t="s">
        <v>19688</v>
      </c>
      <c r="D9791" s="97">
        <f>VLOOKUP(A9791,emop0321!D:E,2,0)</f>
        <v>14651.63</v>
      </c>
      <c r="E9791" s="98"/>
      <c r="F9791" s="98"/>
    </row>
    <row r="9792" ht="11.25" customHeight="1">
      <c r="A9792" s="95" t="s">
        <v>19713</v>
      </c>
      <c r="B9792" s="96" t="s">
        <v>19714</v>
      </c>
      <c r="C9792" s="95" t="s">
        <v>19688</v>
      </c>
      <c r="D9792" s="97">
        <f>VLOOKUP(A9792,emop0321!D:E,2,0)</f>
        <v>12644.46</v>
      </c>
      <c r="E9792" s="98"/>
      <c r="F9792" s="98"/>
    </row>
    <row r="9793" ht="11.25" customHeight="1">
      <c r="A9793" s="95" t="s">
        <v>19715</v>
      </c>
      <c r="B9793" s="96" t="s">
        <v>19716</v>
      </c>
      <c r="C9793" s="95" t="s">
        <v>19688</v>
      </c>
      <c r="D9793" s="97">
        <f>VLOOKUP(A9793,emop0321!D:E,2,0)</f>
        <v>12737.4</v>
      </c>
      <c r="E9793" s="98"/>
      <c r="F9793" s="98"/>
    </row>
    <row r="9794" ht="11.25" customHeight="1">
      <c r="A9794" s="95" t="s">
        <v>19717</v>
      </c>
      <c r="B9794" s="96" t="s">
        <v>19718</v>
      </c>
      <c r="C9794" s="95" t="s">
        <v>19688</v>
      </c>
      <c r="D9794" s="97">
        <f>VLOOKUP(A9794,emop0321!D:E,2,0)</f>
        <v>13351.84</v>
      </c>
      <c r="E9794" s="98"/>
      <c r="F9794" s="98"/>
    </row>
    <row r="9795" ht="11.25" customHeight="1">
      <c r="A9795" s="95" t="s">
        <v>19719</v>
      </c>
      <c r="B9795" s="96" t="s">
        <v>19720</v>
      </c>
      <c r="C9795" s="95" t="s">
        <v>19688</v>
      </c>
      <c r="D9795" s="97">
        <f>VLOOKUP(A9795,emop0321!D:E,2,0)</f>
        <v>11378.88</v>
      </c>
      <c r="E9795" s="98"/>
      <c r="F9795" s="98"/>
    </row>
    <row r="9796" ht="11.25" customHeight="1">
      <c r="A9796" s="95" t="s">
        <v>19721</v>
      </c>
      <c r="B9796" s="96" t="s">
        <v>19722</v>
      </c>
      <c r="C9796" s="95" t="s">
        <v>19688</v>
      </c>
      <c r="D9796" s="97">
        <f>VLOOKUP(A9796,emop0321!D:E,2,0)</f>
        <v>10350.8</v>
      </c>
      <c r="E9796" s="98"/>
      <c r="F9796" s="98"/>
    </row>
    <row r="9797" ht="11.25" customHeight="1">
      <c r="A9797" s="95" t="s">
        <v>19723</v>
      </c>
      <c r="B9797" s="96" t="s">
        <v>19724</v>
      </c>
      <c r="C9797" s="95" t="s">
        <v>19688</v>
      </c>
      <c r="D9797" s="97">
        <f>VLOOKUP(A9797,emop0321!D:E,2,0)</f>
        <v>14463.81</v>
      </c>
      <c r="E9797" s="98"/>
      <c r="F9797" s="98"/>
    </row>
    <row r="9798" ht="11.25" customHeight="1">
      <c r="A9798" s="95" t="s">
        <v>19725</v>
      </c>
      <c r="B9798" s="96" t="s">
        <v>19726</v>
      </c>
      <c r="C9798" s="95" t="s">
        <v>19688</v>
      </c>
      <c r="D9798" s="97">
        <f>VLOOKUP(A9798,emop0321!D:E,2,0)</f>
        <v>13381.77</v>
      </c>
      <c r="E9798" s="98"/>
      <c r="F9798" s="98"/>
    </row>
    <row r="9799" ht="11.25" customHeight="1">
      <c r="A9799" s="95" t="s">
        <v>19727</v>
      </c>
      <c r="B9799" s="96" t="s">
        <v>19728</v>
      </c>
      <c r="C9799" s="95" t="s">
        <v>19688</v>
      </c>
      <c r="D9799" s="97">
        <f>VLOOKUP(A9799,emop0321!D:E,2,0)</f>
        <v>21071.75</v>
      </c>
      <c r="E9799" s="98"/>
      <c r="F9799" s="98"/>
    </row>
    <row r="9800" ht="11.25" customHeight="1">
      <c r="A9800" s="95" t="s">
        <v>19729</v>
      </c>
      <c r="B9800" s="96" t="s">
        <v>19730</v>
      </c>
      <c r="C9800" s="95" t="s">
        <v>19688</v>
      </c>
      <c r="D9800" s="97">
        <f>VLOOKUP(A9800,emop0321!D:E,2,0)</f>
        <v>18185.08</v>
      </c>
      <c r="E9800" s="98"/>
      <c r="F9800" s="98"/>
    </row>
    <row r="9801" ht="11.25" customHeight="1">
      <c r="A9801" s="95" t="s">
        <v>19731</v>
      </c>
      <c r="B9801" s="96" t="s">
        <v>19732</v>
      </c>
      <c r="C9801" s="95" t="s">
        <v>19688</v>
      </c>
      <c r="D9801" s="97">
        <f>VLOOKUP(A9801,emop0321!D:E,2,0)</f>
        <v>18328.7</v>
      </c>
      <c r="E9801" s="98"/>
      <c r="F9801" s="98"/>
    </row>
    <row r="9802" ht="11.25" customHeight="1">
      <c r="A9802" s="95" t="s">
        <v>19733</v>
      </c>
      <c r="B9802" s="96" t="s">
        <v>19734</v>
      </c>
      <c r="C9802" s="95" t="s">
        <v>19688</v>
      </c>
      <c r="D9802" s="97">
        <f>VLOOKUP(A9802,emop0321!D:E,2,0)</f>
        <v>19151.54</v>
      </c>
      <c r="E9802" s="98"/>
      <c r="F9802" s="98"/>
    </row>
    <row r="9803" ht="11.25" customHeight="1">
      <c r="A9803" s="95" t="s">
        <v>19735</v>
      </c>
      <c r="B9803" s="96" t="s">
        <v>19736</v>
      </c>
      <c r="C9803" s="95" t="s">
        <v>19688</v>
      </c>
      <c r="D9803" s="97">
        <f>VLOOKUP(A9803,emop0321!D:E,2,0)</f>
        <v>17447.61</v>
      </c>
      <c r="E9803" s="98"/>
      <c r="F9803" s="98"/>
    </row>
    <row r="9804" ht="11.25" customHeight="1">
      <c r="A9804" s="95" t="s">
        <v>19737</v>
      </c>
      <c r="B9804" s="96" t="s">
        <v>19738</v>
      </c>
      <c r="C9804" s="95" t="s">
        <v>19688</v>
      </c>
      <c r="D9804" s="97">
        <f>VLOOKUP(A9804,emop0321!D:E,2,0)</f>
        <v>15602.69</v>
      </c>
      <c r="E9804" s="98"/>
      <c r="F9804" s="98"/>
    </row>
    <row r="9805" ht="11.25" customHeight="1">
      <c r="A9805" s="95" t="s">
        <v>19739</v>
      </c>
      <c r="B9805" s="96" t="s">
        <v>19740</v>
      </c>
      <c r="C9805" s="95" t="s">
        <v>19688</v>
      </c>
      <c r="D9805" s="97">
        <f>VLOOKUP(A9805,emop0321!D:E,2,0)</f>
        <v>20707.75</v>
      </c>
      <c r="E9805" s="98"/>
      <c r="F9805" s="98"/>
    </row>
    <row r="9806" ht="11.25" customHeight="1">
      <c r="A9806" s="95" t="s">
        <v>19741</v>
      </c>
      <c r="B9806" s="96" t="s">
        <v>19742</v>
      </c>
      <c r="C9806" s="95" t="s">
        <v>19688</v>
      </c>
      <c r="D9806" s="97">
        <f>VLOOKUP(A9806,emop0321!D:E,2,0)</f>
        <v>19856.82</v>
      </c>
      <c r="E9806" s="98"/>
      <c r="F9806" s="98"/>
    </row>
    <row r="9807" ht="11.25" customHeight="1">
      <c r="A9807" s="95" t="s">
        <v>19743</v>
      </c>
      <c r="B9807" s="96" t="s">
        <v>19744</v>
      </c>
      <c r="C9807" s="95" t="s">
        <v>282</v>
      </c>
      <c r="D9807" s="97">
        <f>VLOOKUP(A9807,emop0321!D:E,2,0)</f>
        <v>14460</v>
      </c>
      <c r="E9807" s="98"/>
      <c r="F9807" s="98"/>
    </row>
    <row r="9808" ht="11.25" customHeight="1">
      <c r="A9808" s="95" t="s">
        <v>19745</v>
      </c>
      <c r="B9808" s="96" t="s">
        <v>19746</v>
      </c>
      <c r="C9808" s="95" t="s">
        <v>282</v>
      </c>
      <c r="D9808" s="97">
        <f>VLOOKUP(A9808,emop0321!D:E,2,0)</f>
        <v>1858.17</v>
      </c>
      <c r="E9808" s="98"/>
      <c r="F9808" s="98"/>
    </row>
    <row r="9809" ht="11.25" customHeight="1">
      <c r="A9809" s="95" t="s">
        <v>19747</v>
      </c>
      <c r="B9809" s="96" t="s">
        <v>19748</v>
      </c>
      <c r="C9809" s="95" t="s">
        <v>282</v>
      </c>
      <c r="D9809" s="97">
        <f>VLOOKUP(A9809,emop0321!D:E,2,0)</f>
        <v>2516.29</v>
      </c>
      <c r="E9809" s="98"/>
      <c r="F9809" s="98"/>
    </row>
    <row r="9810" ht="11.25" customHeight="1">
      <c r="A9810" s="95" t="s">
        <v>19749</v>
      </c>
      <c r="B9810" s="96" t="s">
        <v>19750</v>
      </c>
      <c r="C9810" s="95" t="s">
        <v>282</v>
      </c>
      <c r="D9810" s="97">
        <f>VLOOKUP(A9810,emop0321!D:E,2,0)</f>
        <v>5477.59</v>
      </c>
      <c r="E9810" s="98"/>
      <c r="F9810" s="98"/>
    </row>
    <row r="9811" ht="11.25" customHeight="1">
      <c r="A9811" s="95" t="s">
        <v>19751</v>
      </c>
      <c r="B9811" s="96" t="s">
        <v>19752</v>
      </c>
      <c r="C9811" s="95" t="s">
        <v>282</v>
      </c>
      <c r="D9811" s="97">
        <f>VLOOKUP(A9811,emop0321!D:E,2,0)</f>
        <v>6336.69</v>
      </c>
      <c r="E9811" s="98"/>
      <c r="F9811" s="98"/>
    </row>
    <row r="9812" ht="11.25" customHeight="1">
      <c r="A9812" s="95" t="s">
        <v>19753</v>
      </c>
      <c r="B9812" s="96" t="s">
        <v>19754</v>
      </c>
      <c r="C9812" s="95" t="s">
        <v>282</v>
      </c>
      <c r="D9812" s="97">
        <f>VLOOKUP(A9812,emop0321!D:E,2,0)</f>
        <v>107.36</v>
      </c>
      <c r="E9812" s="98"/>
      <c r="F9812" s="98"/>
    </row>
    <row r="9813" ht="11.25" customHeight="1">
      <c r="A9813" s="95" t="s">
        <v>19755</v>
      </c>
      <c r="B9813" s="96" t="s">
        <v>19756</v>
      </c>
      <c r="C9813" s="95" t="s">
        <v>282</v>
      </c>
      <c r="D9813" s="97">
        <f>VLOOKUP(A9813,emop0321!D:E,2,0)</f>
        <v>1335.07</v>
      </c>
      <c r="E9813" s="98"/>
      <c r="F9813" s="98"/>
    </row>
    <row r="9814" ht="11.25" customHeight="1">
      <c r="A9814" s="95" t="s">
        <v>19757</v>
      </c>
      <c r="B9814" s="96" t="s">
        <v>19758</v>
      </c>
      <c r="C9814" s="95" t="s">
        <v>282</v>
      </c>
      <c r="D9814" s="97">
        <f>VLOOKUP(A9814,emop0321!D:E,2,0)</f>
        <v>374.08</v>
      </c>
      <c r="E9814" s="98"/>
      <c r="F9814" s="98"/>
    </row>
    <row r="9815" ht="11.25" customHeight="1">
      <c r="A9815" s="95" t="s">
        <v>19759</v>
      </c>
      <c r="B9815" s="96" t="s">
        <v>19760</v>
      </c>
      <c r="C9815" s="95" t="s">
        <v>282</v>
      </c>
      <c r="D9815" s="97">
        <f>VLOOKUP(A9815,emop0321!D:E,2,0)</f>
        <v>366.67</v>
      </c>
      <c r="E9815" s="98"/>
      <c r="F9815" s="98"/>
    </row>
    <row r="9816" ht="11.25" customHeight="1">
      <c r="A9816" s="95" t="s">
        <v>19761</v>
      </c>
      <c r="B9816" s="96" t="s">
        <v>19762</v>
      </c>
      <c r="C9816" s="95" t="s">
        <v>282</v>
      </c>
      <c r="D9816" s="97">
        <f>VLOOKUP(A9816,emop0321!D:E,2,0)</f>
        <v>107.87</v>
      </c>
      <c r="E9816" s="98"/>
      <c r="F9816" s="98"/>
    </row>
    <row r="9817" ht="11.25" customHeight="1">
      <c r="A9817" s="95" t="s">
        <v>19763</v>
      </c>
      <c r="B9817" s="96" t="s">
        <v>19764</v>
      </c>
      <c r="C9817" s="95" t="s">
        <v>282</v>
      </c>
      <c r="D9817" s="97">
        <f>VLOOKUP(A9817,emop0321!D:E,2,0)</f>
        <v>135.04</v>
      </c>
      <c r="E9817" s="98"/>
      <c r="F9817" s="98"/>
    </row>
    <row r="9818" ht="11.25" customHeight="1">
      <c r="A9818" s="95" t="s">
        <v>19765</v>
      </c>
      <c r="B9818" s="96" t="s">
        <v>19766</v>
      </c>
      <c r="C9818" s="95" t="s">
        <v>282</v>
      </c>
      <c r="D9818" s="97">
        <f>VLOOKUP(A9818,emop0321!D:E,2,0)</f>
        <v>220</v>
      </c>
      <c r="E9818" s="98"/>
      <c r="F9818" s="98"/>
    </row>
    <row r="9819" ht="11.25" customHeight="1">
      <c r="A9819" s="95" t="s">
        <v>19767</v>
      </c>
      <c r="B9819" s="96" t="s">
        <v>19768</v>
      </c>
      <c r="C9819" s="95" t="s">
        <v>282</v>
      </c>
      <c r="D9819" s="97">
        <f>VLOOKUP(A9819,emop0321!D:E,2,0)</f>
        <v>670</v>
      </c>
      <c r="E9819" s="98"/>
      <c r="F9819" s="98"/>
    </row>
    <row r="9820" ht="11.25" customHeight="1">
      <c r="A9820" s="95" t="s">
        <v>19769</v>
      </c>
      <c r="B9820" s="96" t="s">
        <v>19770</v>
      </c>
      <c r="C9820" s="95" t="s">
        <v>282</v>
      </c>
      <c r="D9820" s="97">
        <f>VLOOKUP(A9820,emop0321!D:E,2,0)</f>
        <v>11645.04</v>
      </c>
      <c r="E9820" s="98"/>
      <c r="F9820" s="98"/>
    </row>
    <row r="9821" ht="11.25" customHeight="1">
      <c r="A9821" s="95" t="s">
        <v>19771</v>
      </c>
      <c r="B9821" s="96" t="s">
        <v>19772</v>
      </c>
      <c r="C9821" s="95" t="s">
        <v>282</v>
      </c>
      <c r="D9821" s="97">
        <f>VLOOKUP(A9821,emop0321!D:E,2,0)</f>
        <v>12153.22</v>
      </c>
      <c r="E9821" s="98"/>
      <c r="F9821" s="98"/>
    </row>
    <row r="9822" ht="11.25" customHeight="1">
      <c r="A9822" s="95" t="s">
        <v>19773</v>
      </c>
      <c r="B9822" s="96" t="s">
        <v>19774</v>
      </c>
      <c r="C9822" s="95" t="s">
        <v>282</v>
      </c>
      <c r="D9822" s="97">
        <f>VLOOKUP(A9822,emop0321!D:E,2,0)</f>
        <v>16053.2</v>
      </c>
      <c r="E9822" s="98"/>
      <c r="F9822" s="98"/>
    </row>
    <row r="9823" ht="11.25" customHeight="1">
      <c r="A9823" s="95" t="s">
        <v>19775</v>
      </c>
      <c r="B9823" s="96" t="s">
        <v>19776</v>
      </c>
      <c r="C9823" s="95" t="s">
        <v>282</v>
      </c>
      <c r="D9823" s="97">
        <f>VLOOKUP(A9823,emop0321!D:E,2,0)</f>
        <v>629.06</v>
      </c>
      <c r="E9823" s="98"/>
      <c r="F9823" s="98"/>
    </row>
    <row r="9824" ht="11.25" customHeight="1">
      <c r="A9824" s="95" t="s">
        <v>19777</v>
      </c>
      <c r="B9824" s="96" t="s">
        <v>19778</v>
      </c>
      <c r="C9824" s="95" t="s">
        <v>282</v>
      </c>
      <c r="D9824" s="97">
        <f>VLOOKUP(A9824,emop0321!D:E,2,0)</f>
        <v>895.28</v>
      </c>
      <c r="E9824" s="98"/>
      <c r="F9824" s="98"/>
    </row>
    <row r="9825" ht="11.25" customHeight="1">
      <c r="A9825" s="95" t="s">
        <v>19779</v>
      </c>
      <c r="B9825" s="96" t="s">
        <v>19780</v>
      </c>
      <c r="C9825" s="95" t="s">
        <v>282</v>
      </c>
      <c r="D9825" s="97">
        <f>VLOOKUP(A9825,emop0321!D:E,2,0)</f>
        <v>1255.34</v>
      </c>
      <c r="E9825" s="98"/>
      <c r="F9825" s="98"/>
    </row>
    <row r="9826" ht="11.25" customHeight="1">
      <c r="A9826" s="95" t="s">
        <v>19781</v>
      </c>
      <c r="B9826" s="96" t="s">
        <v>19782</v>
      </c>
      <c r="C9826" s="95" t="s">
        <v>282</v>
      </c>
      <c r="D9826" s="97">
        <f>VLOOKUP(A9826,emop0321!D:E,2,0)</f>
        <v>2095.46</v>
      </c>
      <c r="E9826" s="98"/>
      <c r="F9826" s="98"/>
    </row>
    <row r="9827" ht="11.25" customHeight="1">
      <c r="A9827" s="95" t="s">
        <v>19783</v>
      </c>
      <c r="B9827" s="96" t="s">
        <v>19784</v>
      </c>
      <c r="C9827" s="95" t="s">
        <v>282</v>
      </c>
      <c r="D9827" s="97">
        <f>VLOOKUP(A9827,emop0321!D:E,2,0)</f>
        <v>3825.99</v>
      </c>
      <c r="E9827" s="98"/>
      <c r="F9827" s="98"/>
    </row>
    <row r="9828" ht="11.25" customHeight="1">
      <c r="A9828" s="95" t="s">
        <v>19785</v>
      </c>
      <c r="B9828" s="96" t="s">
        <v>19786</v>
      </c>
      <c r="C9828" s="95" t="s">
        <v>282</v>
      </c>
      <c r="D9828" s="97">
        <f>VLOOKUP(A9828,emop0321!D:E,2,0)</f>
        <v>5821.77</v>
      </c>
      <c r="E9828" s="98"/>
      <c r="F9828" s="98"/>
    </row>
    <row r="9829" ht="11.25" customHeight="1">
      <c r="A9829" s="95" t="s">
        <v>19787</v>
      </c>
      <c r="B9829" s="96" t="s">
        <v>19788</v>
      </c>
      <c r="C9829" s="95" t="s">
        <v>282</v>
      </c>
      <c r="D9829" s="97">
        <f>VLOOKUP(A9829,emop0321!D:E,2,0)</f>
        <v>362.84</v>
      </c>
      <c r="E9829" s="98"/>
      <c r="F9829" s="98"/>
    </row>
    <row r="9830" ht="11.25" customHeight="1">
      <c r="A9830" s="95" t="s">
        <v>19789</v>
      </c>
      <c r="B9830" s="96" t="s">
        <v>19790</v>
      </c>
      <c r="C9830" s="95" t="s">
        <v>282</v>
      </c>
      <c r="D9830" s="97">
        <f>VLOOKUP(A9830,emop0321!D:E,2,0)</f>
        <v>391.78</v>
      </c>
      <c r="E9830" s="98"/>
      <c r="F9830" s="98"/>
    </row>
    <row r="9831" ht="11.25" customHeight="1">
      <c r="A9831" s="95" t="s">
        <v>19791</v>
      </c>
      <c r="B9831" s="96" t="s">
        <v>19792</v>
      </c>
      <c r="C9831" s="95" t="s">
        <v>282</v>
      </c>
      <c r="D9831" s="97">
        <f>VLOOKUP(A9831,emop0321!D:E,2,0)</f>
        <v>3306.55</v>
      </c>
      <c r="E9831" s="98"/>
      <c r="F9831" s="98"/>
    </row>
    <row r="9832" ht="11.25" customHeight="1">
      <c r="A9832" s="95" t="s">
        <v>19793</v>
      </c>
      <c r="B9832" s="96" t="s">
        <v>19794</v>
      </c>
      <c r="C9832" s="95" t="s">
        <v>282</v>
      </c>
      <c r="D9832" s="97">
        <f>VLOOKUP(A9832,emop0321!D:E,2,0)</f>
        <v>3961.19</v>
      </c>
      <c r="E9832" s="98"/>
      <c r="F9832" s="98"/>
    </row>
    <row r="9833" ht="11.25" customHeight="1">
      <c r="A9833" s="95" t="s">
        <v>19795</v>
      </c>
      <c r="B9833" s="96" t="s">
        <v>19796</v>
      </c>
      <c r="C9833" s="95" t="s">
        <v>282</v>
      </c>
      <c r="D9833" s="97">
        <f>VLOOKUP(A9833,emop0321!D:E,2,0)</f>
        <v>4850.72</v>
      </c>
      <c r="E9833" s="98"/>
      <c r="F9833" s="98"/>
    </row>
    <row r="9834" ht="11.25" customHeight="1">
      <c r="A9834" s="95" t="s">
        <v>19797</v>
      </c>
      <c r="B9834" s="96" t="s">
        <v>19798</v>
      </c>
      <c r="C9834" s="95" t="s">
        <v>282</v>
      </c>
      <c r="D9834" s="97">
        <f>VLOOKUP(A9834,emop0321!D:E,2,0)</f>
        <v>6498.24</v>
      </c>
      <c r="E9834" s="98"/>
      <c r="F9834" s="98"/>
    </row>
    <row r="9835" ht="11.25" customHeight="1">
      <c r="A9835" s="95" t="s">
        <v>19799</v>
      </c>
      <c r="B9835" s="96" t="s">
        <v>19800</v>
      </c>
      <c r="C9835" s="95" t="s">
        <v>282</v>
      </c>
      <c r="D9835" s="97">
        <f>VLOOKUP(A9835,emop0321!D:E,2,0)</f>
        <v>3001.05</v>
      </c>
      <c r="E9835" s="98"/>
      <c r="F9835" s="98"/>
    </row>
    <row r="9836" ht="11.25" customHeight="1">
      <c r="A9836" s="95" t="s">
        <v>19801</v>
      </c>
      <c r="B9836" s="96" t="s">
        <v>19802</v>
      </c>
      <c r="C9836" s="95" t="s">
        <v>282</v>
      </c>
      <c r="D9836" s="97">
        <f>VLOOKUP(A9836,emop0321!D:E,2,0)</f>
        <v>3861.01</v>
      </c>
      <c r="E9836" s="98"/>
      <c r="F9836" s="98"/>
    </row>
    <row r="9837" ht="11.25" customHeight="1">
      <c r="A9837" s="95" t="s">
        <v>19803</v>
      </c>
      <c r="B9837" s="96" t="s">
        <v>19804</v>
      </c>
      <c r="C9837" s="95" t="s">
        <v>282</v>
      </c>
      <c r="D9837" s="97">
        <f>VLOOKUP(A9837,emop0321!D:E,2,0)</f>
        <v>5205.79</v>
      </c>
      <c r="E9837" s="98"/>
      <c r="F9837" s="98"/>
    </row>
    <row r="9838" ht="11.25" customHeight="1">
      <c r="A9838" s="95" t="s">
        <v>19805</v>
      </c>
      <c r="B9838" s="96" t="s">
        <v>19806</v>
      </c>
      <c r="C9838" s="95" t="s">
        <v>282</v>
      </c>
      <c r="D9838" s="97">
        <f>VLOOKUP(A9838,emop0321!D:E,2,0)</f>
        <v>316.78</v>
      </c>
      <c r="E9838" s="98"/>
      <c r="F9838" s="98"/>
    </row>
    <row r="9839" ht="11.25" customHeight="1">
      <c r="A9839" s="95" t="s">
        <v>19807</v>
      </c>
      <c r="B9839" s="96" t="s">
        <v>19808</v>
      </c>
      <c r="C9839" s="95" t="s">
        <v>282</v>
      </c>
      <c r="D9839" s="97">
        <f>VLOOKUP(A9839,emop0321!D:E,2,0)</f>
        <v>16963.48</v>
      </c>
      <c r="E9839" s="98"/>
      <c r="F9839" s="98"/>
    </row>
    <row r="9840" ht="11.25" customHeight="1">
      <c r="A9840" s="95" t="s">
        <v>19809</v>
      </c>
      <c r="B9840" s="96" t="s">
        <v>19810</v>
      </c>
      <c r="C9840" s="95" t="s">
        <v>282</v>
      </c>
      <c r="D9840" s="97">
        <f>VLOOKUP(A9840,emop0321!D:E,2,0)</f>
        <v>304.55</v>
      </c>
      <c r="E9840" s="98"/>
      <c r="F9840" s="98"/>
    </row>
    <row r="9841" ht="11.25" customHeight="1">
      <c r="A9841" s="95" t="s">
        <v>19811</v>
      </c>
      <c r="B9841" s="96" t="s">
        <v>19812</v>
      </c>
      <c r="C9841" s="95" t="s">
        <v>282</v>
      </c>
      <c r="D9841" s="97">
        <f>VLOOKUP(A9841,emop0321!D:E,2,0)</f>
        <v>286.4</v>
      </c>
      <c r="E9841" s="98"/>
      <c r="F9841" s="98"/>
    </row>
    <row r="9842" ht="11.25" customHeight="1">
      <c r="A9842" s="95" t="s">
        <v>19813</v>
      </c>
      <c r="B9842" s="96" t="s">
        <v>19814</v>
      </c>
      <c r="C9842" s="95" t="s">
        <v>282</v>
      </c>
      <c r="D9842" s="97">
        <f>VLOOKUP(A9842,emop0321!D:E,2,0)</f>
        <v>814.75</v>
      </c>
      <c r="E9842" s="98"/>
      <c r="F9842" s="98"/>
    </row>
    <row r="9843" ht="11.25" customHeight="1">
      <c r="A9843" s="95" t="s">
        <v>19815</v>
      </c>
      <c r="B9843" s="96" t="s">
        <v>19816</v>
      </c>
      <c r="C9843" s="95" t="s">
        <v>282</v>
      </c>
      <c r="D9843" s="97">
        <f>VLOOKUP(A9843,emop0321!D:E,2,0)</f>
        <v>236.26</v>
      </c>
      <c r="E9843" s="98"/>
      <c r="F9843" s="98"/>
    </row>
    <row r="9844" ht="11.25" customHeight="1">
      <c r="A9844" s="95" t="s">
        <v>19817</v>
      </c>
      <c r="B9844" s="96" t="s">
        <v>19818</v>
      </c>
      <c r="C9844" s="95" t="s">
        <v>282</v>
      </c>
      <c r="D9844" s="97">
        <f>VLOOKUP(A9844,emop0321!D:E,2,0)</f>
        <v>206.62</v>
      </c>
      <c r="E9844" s="98"/>
      <c r="F9844" s="98"/>
    </row>
    <row r="9845" ht="11.25" customHeight="1">
      <c r="A9845" s="95" t="s">
        <v>19819</v>
      </c>
      <c r="B9845" s="96" t="s">
        <v>19820</v>
      </c>
      <c r="C9845" s="95" t="s">
        <v>282</v>
      </c>
      <c r="D9845" s="97">
        <f>VLOOKUP(A9845,emop0321!D:E,2,0)</f>
        <v>233.88</v>
      </c>
      <c r="E9845" s="98"/>
      <c r="F9845" s="98"/>
    </row>
    <row r="9846" ht="11.25" customHeight="1">
      <c r="A9846" s="95" t="s">
        <v>19821</v>
      </c>
      <c r="B9846" s="96" t="s">
        <v>19822</v>
      </c>
      <c r="C9846" s="95" t="s">
        <v>282</v>
      </c>
      <c r="D9846" s="97">
        <f>VLOOKUP(A9846,emop0321!D:E,2,0)</f>
        <v>524.89</v>
      </c>
      <c r="E9846" s="98"/>
      <c r="F9846" s="98"/>
    </row>
    <row r="9847" ht="11.25" customHeight="1">
      <c r="A9847" s="95" t="s">
        <v>19823</v>
      </c>
      <c r="B9847" s="96" t="s">
        <v>19824</v>
      </c>
      <c r="C9847" s="95" t="s">
        <v>282</v>
      </c>
      <c r="D9847" s="97">
        <f>VLOOKUP(A9847,emop0321!D:E,2,0)</f>
        <v>358.43</v>
      </c>
      <c r="E9847" s="98"/>
      <c r="F9847" s="98"/>
    </row>
    <row r="9848" ht="11.25" customHeight="1">
      <c r="A9848" s="95" t="s">
        <v>19825</v>
      </c>
      <c r="B9848" s="96" t="s">
        <v>19826</v>
      </c>
      <c r="C9848" s="95" t="s">
        <v>282</v>
      </c>
      <c r="D9848" s="97">
        <f>VLOOKUP(A9848,emop0321!D:E,2,0)</f>
        <v>418.62</v>
      </c>
      <c r="E9848" s="98"/>
      <c r="F9848" s="98"/>
    </row>
    <row r="9849" ht="11.25" customHeight="1">
      <c r="A9849" s="95" t="s">
        <v>19827</v>
      </c>
      <c r="B9849" s="96" t="s">
        <v>19828</v>
      </c>
      <c r="C9849" s="95" t="s">
        <v>282</v>
      </c>
      <c r="D9849" s="97">
        <f>VLOOKUP(A9849,emop0321!D:E,2,0)</f>
        <v>458.59</v>
      </c>
      <c r="E9849" s="98"/>
      <c r="F9849" s="98"/>
    </row>
    <row r="9850" ht="11.25" customHeight="1">
      <c r="A9850" s="95" t="s">
        <v>19829</v>
      </c>
      <c r="B9850" s="96" t="s">
        <v>19830</v>
      </c>
      <c r="C9850" s="95" t="s">
        <v>282</v>
      </c>
      <c r="D9850" s="97">
        <f>VLOOKUP(A9850,emop0321!D:E,2,0)</f>
        <v>638.42</v>
      </c>
      <c r="E9850" s="98"/>
      <c r="F9850" s="98"/>
    </row>
    <row r="9851" ht="11.25" customHeight="1">
      <c r="A9851" s="95" t="s">
        <v>19831</v>
      </c>
      <c r="B9851" s="96" t="s">
        <v>19832</v>
      </c>
      <c r="C9851" s="95" t="s">
        <v>282</v>
      </c>
      <c r="D9851" s="97">
        <f>VLOOKUP(A9851,emop0321!D:E,2,0)</f>
        <v>72.09</v>
      </c>
      <c r="E9851" s="98"/>
      <c r="F9851" s="98"/>
    </row>
    <row r="9852" ht="11.25" customHeight="1">
      <c r="A9852" s="95" t="s">
        <v>19833</v>
      </c>
      <c r="B9852" s="96" t="s">
        <v>19834</v>
      </c>
      <c r="C9852" s="95" t="s">
        <v>282</v>
      </c>
      <c r="D9852" s="97">
        <f>VLOOKUP(A9852,emop0321!D:E,2,0)</f>
        <v>78.18</v>
      </c>
      <c r="E9852" s="98"/>
      <c r="F9852" s="98"/>
    </row>
    <row r="9853" ht="11.25" customHeight="1">
      <c r="A9853" s="95" t="s">
        <v>19835</v>
      </c>
      <c r="B9853" s="96" t="s">
        <v>19836</v>
      </c>
      <c r="C9853" s="95" t="s">
        <v>282</v>
      </c>
      <c r="D9853" s="97">
        <f>VLOOKUP(A9853,emop0321!D:E,2,0)</f>
        <v>1735.81</v>
      </c>
      <c r="E9853" s="98"/>
      <c r="F9853" s="98"/>
    </row>
    <row r="9854" ht="11.25" customHeight="1">
      <c r="A9854" s="95" t="s">
        <v>19837</v>
      </c>
      <c r="B9854" s="96" t="s">
        <v>19838</v>
      </c>
      <c r="C9854" s="95" t="s">
        <v>282</v>
      </c>
      <c r="D9854" s="97">
        <f>VLOOKUP(A9854,emop0321!D:E,2,0)</f>
        <v>280.18</v>
      </c>
      <c r="E9854" s="98"/>
      <c r="F9854" s="98"/>
    </row>
    <row r="9855" ht="11.25" customHeight="1">
      <c r="A9855" s="95" t="s">
        <v>19839</v>
      </c>
      <c r="B9855" s="96" t="s">
        <v>19840</v>
      </c>
      <c r="C9855" s="95" t="s">
        <v>282</v>
      </c>
      <c r="D9855" s="97">
        <f>VLOOKUP(A9855,emop0321!D:E,2,0)</f>
        <v>101.04</v>
      </c>
      <c r="E9855" s="98"/>
      <c r="F9855" s="98"/>
    </row>
    <row r="9856" ht="11.25" customHeight="1">
      <c r="A9856" s="95" t="s">
        <v>19841</v>
      </c>
      <c r="B9856" s="96" t="s">
        <v>19842</v>
      </c>
      <c r="C9856" s="95" t="s">
        <v>282</v>
      </c>
      <c r="D9856" s="97">
        <f>VLOOKUP(A9856,emop0321!D:E,2,0)</f>
        <v>90.69</v>
      </c>
      <c r="E9856" s="98"/>
      <c r="F9856" s="98"/>
    </row>
    <row r="9857" ht="11.25" customHeight="1">
      <c r="A9857" s="95" t="s">
        <v>19843</v>
      </c>
      <c r="B9857" s="96" t="s">
        <v>19844</v>
      </c>
      <c r="C9857" s="95" t="s">
        <v>282</v>
      </c>
      <c r="D9857" s="97">
        <f>VLOOKUP(A9857,emop0321!D:E,2,0)</f>
        <v>56.44</v>
      </c>
      <c r="E9857" s="98"/>
      <c r="F9857" s="98"/>
    </row>
    <row r="9858" ht="11.25" customHeight="1">
      <c r="A9858" s="95" t="s">
        <v>19845</v>
      </c>
      <c r="B9858" s="96" t="s">
        <v>19846</v>
      </c>
      <c r="C9858" s="95" t="s">
        <v>282</v>
      </c>
      <c r="D9858" s="97">
        <f>VLOOKUP(A9858,emop0321!D:E,2,0)</f>
        <v>47.56</v>
      </c>
      <c r="E9858" s="98"/>
      <c r="F9858" s="98"/>
    </row>
    <row r="9859" ht="11.25" customHeight="1">
      <c r="A9859" s="95" t="s">
        <v>19847</v>
      </c>
      <c r="B9859" s="96" t="s">
        <v>19848</v>
      </c>
      <c r="C9859" s="95" t="s">
        <v>282</v>
      </c>
      <c r="D9859" s="97">
        <f>VLOOKUP(A9859,emop0321!D:E,2,0)</f>
        <v>139.24</v>
      </c>
      <c r="E9859" s="98"/>
      <c r="F9859" s="98"/>
    </row>
    <row r="9860" ht="11.25" customHeight="1">
      <c r="A9860" s="95" t="s">
        <v>19849</v>
      </c>
      <c r="B9860" s="96" t="s">
        <v>19850</v>
      </c>
      <c r="C9860" s="95" t="s">
        <v>282</v>
      </c>
      <c r="D9860" s="97">
        <f>VLOOKUP(A9860,emop0321!D:E,2,0)</f>
        <v>4132.55</v>
      </c>
      <c r="E9860" s="98"/>
      <c r="F9860" s="98"/>
    </row>
    <row r="9861" ht="11.25" customHeight="1">
      <c r="A9861" s="95" t="s">
        <v>19851</v>
      </c>
      <c r="B9861" s="96" t="s">
        <v>19852</v>
      </c>
      <c r="C9861" s="95" t="s">
        <v>282</v>
      </c>
      <c r="D9861" s="97">
        <f>VLOOKUP(A9861,emop0321!D:E,2,0)</f>
        <v>64.93</v>
      </c>
      <c r="E9861" s="98"/>
      <c r="F9861" s="98"/>
    </row>
    <row r="9862" ht="11.25" customHeight="1">
      <c r="A9862" s="95" t="s">
        <v>19853</v>
      </c>
      <c r="B9862" s="96" t="s">
        <v>19854</v>
      </c>
      <c r="C9862" s="95" t="s">
        <v>282</v>
      </c>
      <c r="D9862" s="97">
        <f>VLOOKUP(A9862,emop0321!D:E,2,0)</f>
        <v>80552.2</v>
      </c>
      <c r="E9862" s="98"/>
      <c r="F9862" s="98"/>
    </row>
    <row r="9863" ht="11.25" customHeight="1">
      <c r="A9863" s="95" t="s">
        <v>19855</v>
      </c>
      <c r="B9863" s="96" t="s">
        <v>19856</v>
      </c>
      <c r="C9863" s="95" t="s">
        <v>282</v>
      </c>
      <c r="D9863" s="97">
        <f>VLOOKUP(A9863,emop0321!D:E,2,0)</f>
        <v>96200</v>
      </c>
      <c r="E9863" s="98"/>
      <c r="F9863" s="98"/>
    </row>
    <row r="9864" ht="11.25" customHeight="1">
      <c r="A9864" s="95" t="s">
        <v>19857</v>
      </c>
      <c r="B9864" s="96" t="s">
        <v>19858</v>
      </c>
      <c r="C9864" s="95" t="s">
        <v>282</v>
      </c>
      <c r="D9864" s="97">
        <f>VLOOKUP(A9864,emop0321!D:E,2,0)</f>
        <v>116700</v>
      </c>
      <c r="E9864" s="98"/>
      <c r="F9864" s="98"/>
    </row>
    <row r="9865" ht="11.25" customHeight="1">
      <c r="A9865" s="95" t="s">
        <v>19859</v>
      </c>
      <c r="B9865" s="96" t="s">
        <v>19860</v>
      </c>
      <c r="C9865" s="95" t="s">
        <v>282</v>
      </c>
      <c r="D9865" s="97">
        <f>VLOOKUP(A9865,emop0321!D:E,2,0)</f>
        <v>24977.79</v>
      </c>
      <c r="E9865" s="98"/>
      <c r="F9865" s="98"/>
    </row>
    <row r="9866" ht="11.25" customHeight="1">
      <c r="A9866" s="95" t="s">
        <v>19861</v>
      </c>
      <c r="B9866" s="96" t="s">
        <v>19862</v>
      </c>
      <c r="C9866" s="95" t="s">
        <v>282</v>
      </c>
      <c r="D9866" s="97">
        <f>VLOOKUP(A9866,emop0321!D:E,2,0)</f>
        <v>162800</v>
      </c>
      <c r="E9866" s="98"/>
      <c r="F9866" s="98"/>
    </row>
    <row r="9867" ht="11.25" customHeight="1">
      <c r="A9867" s="95" t="s">
        <v>19863</v>
      </c>
      <c r="B9867" s="96" t="s">
        <v>19864</v>
      </c>
      <c r="C9867" s="95" t="s">
        <v>282</v>
      </c>
      <c r="D9867" s="97">
        <f>VLOOKUP(A9867,emop0321!D:E,2,0)</f>
        <v>473.67</v>
      </c>
      <c r="E9867" s="98"/>
      <c r="F9867" s="98"/>
    </row>
    <row r="9868" ht="11.25" customHeight="1">
      <c r="A9868" s="95" t="s">
        <v>19865</v>
      </c>
      <c r="B9868" s="96" t="s">
        <v>19866</v>
      </c>
      <c r="C9868" s="95" t="s">
        <v>282</v>
      </c>
      <c r="D9868" s="97">
        <f>VLOOKUP(A9868,emop0321!D:E,2,0)</f>
        <v>566.06</v>
      </c>
      <c r="E9868" s="98"/>
      <c r="F9868" s="98"/>
    </row>
    <row r="9869" ht="11.25" customHeight="1">
      <c r="A9869" s="95" t="s">
        <v>19867</v>
      </c>
      <c r="B9869" s="96" t="s">
        <v>19868</v>
      </c>
      <c r="C9869" s="95" t="s">
        <v>282</v>
      </c>
      <c r="D9869" s="97">
        <f>VLOOKUP(A9869,emop0321!D:E,2,0)</f>
        <v>704.1</v>
      </c>
      <c r="E9869" s="98"/>
      <c r="F9869" s="98"/>
    </row>
    <row r="9870" ht="11.25" customHeight="1">
      <c r="A9870" s="95" t="s">
        <v>19869</v>
      </c>
      <c r="B9870" s="96" t="s">
        <v>19870</v>
      </c>
      <c r="C9870" s="95" t="s">
        <v>282</v>
      </c>
      <c r="D9870" s="97">
        <f>VLOOKUP(A9870,emop0321!D:E,2,0)</f>
        <v>764.64</v>
      </c>
      <c r="E9870" s="98"/>
      <c r="F9870" s="98"/>
    </row>
    <row r="9871" ht="11.25" customHeight="1">
      <c r="A9871" s="95" t="s">
        <v>19871</v>
      </c>
      <c r="B9871" s="96" t="s">
        <v>19872</v>
      </c>
      <c r="C9871" s="95" t="s">
        <v>282</v>
      </c>
      <c r="D9871" s="97">
        <f>VLOOKUP(A9871,emop0321!D:E,2,0)</f>
        <v>666.91</v>
      </c>
      <c r="E9871" s="98"/>
      <c r="F9871" s="98"/>
    </row>
    <row r="9872" ht="11.25" customHeight="1">
      <c r="A9872" s="95" t="s">
        <v>19873</v>
      </c>
      <c r="B9872" s="96" t="s">
        <v>19874</v>
      </c>
      <c r="C9872" s="95" t="s">
        <v>282</v>
      </c>
      <c r="D9872" s="97">
        <f>VLOOKUP(A9872,emop0321!D:E,2,0)</f>
        <v>818.26</v>
      </c>
      <c r="E9872" s="98"/>
      <c r="F9872" s="98"/>
    </row>
    <row r="9873" ht="11.25" customHeight="1">
      <c r="A9873" s="95" t="s">
        <v>19875</v>
      </c>
      <c r="B9873" s="96" t="s">
        <v>19876</v>
      </c>
      <c r="C9873" s="95" t="s">
        <v>282</v>
      </c>
      <c r="D9873" s="97">
        <f>VLOOKUP(A9873,emop0321!D:E,2,0)</f>
        <v>1022</v>
      </c>
      <c r="E9873" s="98"/>
      <c r="F9873" s="98"/>
    </row>
    <row r="9874" ht="11.25" customHeight="1">
      <c r="A9874" s="95" t="s">
        <v>19877</v>
      </c>
      <c r="B9874" s="96" t="s">
        <v>19878</v>
      </c>
      <c r="C9874" s="95" t="s">
        <v>282</v>
      </c>
      <c r="D9874" s="97">
        <f>VLOOKUP(A9874,emop0321!D:E,2,0)</f>
        <v>1249.01</v>
      </c>
      <c r="E9874" s="98"/>
      <c r="F9874" s="98"/>
    </row>
    <row r="9875" ht="11.25" customHeight="1">
      <c r="A9875" s="95" t="s">
        <v>19879</v>
      </c>
      <c r="B9875" s="96" t="s">
        <v>19880</v>
      </c>
      <c r="C9875" s="95" t="s">
        <v>282</v>
      </c>
      <c r="D9875" s="97">
        <f>VLOOKUP(A9875,emop0321!D:E,2,0)</f>
        <v>875.86</v>
      </c>
      <c r="E9875" s="98"/>
      <c r="F9875" s="98"/>
    </row>
    <row r="9876" ht="11.25" customHeight="1">
      <c r="A9876" s="95" t="s">
        <v>19881</v>
      </c>
      <c r="B9876" s="96" t="s">
        <v>19882</v>
      </c>
      <c r="C9876" s="95" t="s">
        <v>282</v>
      </c>
      <c r="D9876" s="97">
        <f>VLOOKUP(A9876,emop0321!D:E,2,0)</f>
        <v>1117.39</v>
      </c>
      <c r="E9876" s="98"/>
      <c r="F9876" s="98"/>
    </row>
    <row r="9877" ht="11.25" customHeight="1">
      <c r="A9877" s="95" t="s">
        <v>19883</v>
      </c>
      <c r="B9877" s="96" t="s">
        <v>19884</v>
      </c>
      <c r="C9877" s="95" t="s">
        <v>282</v>
      </c>
      <c r="D9877" s="97">
        <f>VLOOKUP(A9877,emop0321!D:E,2,0)</f>
        <v>1190.13</v>
      </c>
      <c r="E9877" s="98"/>
      <c r="F9877" s="98"/>
    </row>
    <row r="9878" ht="11.25" customHeight="1">
      <c r="A9878" s="95" t="s">
        <v>19885</v>
      </c>
      <c r="B9878" s="96" t="s">
        <v>19886</v>
      </c>
      <c r="C9878" s="95" t="s">
        <v>282</v>
      </c>
      <c r="D9878" s="97">
        <f>VLOOKUP(A9878,emop0321!D:E,2,0)</f>
        <v>1543.12</v>
      </c>
      <c r="E9878" s="98"/>
      <c r="F9878" s="98"/>
    </row>
    <row r="9879" ht="11.25" customHeight="1">
      <c r="A9879" s="95" t="s">
        <v>19887</v>
      </c>
      <c r="B9879" s="96" t="s">
        <v>19888</v>
      </c>
      <c r="C9879" s="95" t="s">
        <v>282</v>
      </c>
      <c r="D9879" s="97">
        <f>VLOOKUP(A9879,emop0321!D:E,2,0)</f>
        <v>1709.64</v>
      </c>
      <c r="E9879" s="98"/>
      <c r="F9879" s="98"/>
    </row>
    <row r="9880" ht="11.25" customHeight="1">
      <c r="A9880" s="95" t="s">
        <v>19889</v>
      </c>
      <c r="B9880" s="96" t="s">
        <v>19890</v>
      </c>
      <c r="C9880" s="95" t="s">
        <v>282</v>
      </c>
      <c r="D9880" s="97">
        <f>VLOOKUP(A9880,emop0321!D:E,2,0)</f>
        <v>1513.35</v>
      </c>
      <c r="E9880" s="98"/>
      <c r="F9880" s="98"/>
    </row>
    <row r="9881" ht="11.25" customHeight="1">
      <c r="A9881" s="95" t="s">
        <v>19891</v>
      </c>
      <c r="B9881" s="96" t="s">
        <v>19892</v>
      </c>
      <c r="C9881" s="95" t="s">
        <v>282</v>
      </c>
      <c r="D9881" s="97">
        <f>VLOOKUP(A9881,emop0321!D:E,2,0)</f>
        <v>1569.86</v>
      </c>
      <c r="E9881" s="98"/>
      <c r="F9881" s="98"/>
    </row>
    <row r="9882" ht="11.25" customHeight="1">
      <c r="A9882" s="95" t="s">
        <v>19893</v>
      </c>
      <c r="B9882" s="96" t="s">
        <v>19894</v>
      </c>
      <c r="C9882" s="95" t="s">
        <v>282</v>
      </c>
      <c r="D9882" s="97">
        <f>VLOOKUP(A9882,emop0321!D:E,2,0)</f>
        <v>1961.35</v>
      </c>
      <c r="E9882" s="98"/>
      <c r="F9882" s="98"/>
    </row>
    <row r="9883" ht="11.25" customHeight="1">
      <c r="A9883" s="95" t="s">
        <v>19895</v>
      </c>
      <c r="B9883" s="96" t="s">
        <v>19896</v>
      </c>
      <c r="C9883" s="95" t="s">
        <v>282</v>
      </c>
      <c r="D9883" s="97">
        <f>VLOOKUP(A9883,emop0321!D:E,2,0)</f>
        <v>2261.48</v>
      </c>
      <c r="E9883" s="98"/>
      <c r="F9883" s="98"/>
    </row>
    <row r="9884" ht="11.25" customHeight="1">
      <c r="A9884" s="95" t="s">
        <v>19897</v>
      </c>
      <c r="B9884" s="96" t="s">
        <v>19898</v>
      </c>
      <c r="C9884" s="95" t="s">
        <v>282</v>
      </c>
      <c r="D9884" s="97">
        <f>VLOOKUP(A9884,emop0321!D:E,2,0)</f>
        <v>2744.69</v>
      </c>
      <c r="E9884" s="98"/>
      <c r="F9884" s="98"/>
    </row>
    <row r="9885" ht="11.25" customHeight="1">
      <c r="A9885" s="95" t="s">
        <v>19899</v>
      </c>
      <c r="B9885" s="96" t="s">
        <v>19900</v>
      </c>
      <c r="C9885" s="95" t="s">
        <v>282</v>
      </c>
      <c r="D9885" s="97">
        <f>VLOOKUP(A9885,emop0321!D:E,2,0)</f>
        <v>118928.82</v>
      </c>
      <c r="E9885" s="98"/>
      <c r="F9885" s="98"/>
    </row>
    <row r="9886" ht="11.25" customHeight="1">
      <c r="A9886" s="95" t="s">
        <v>19901</v>
      </c>
      <c r="B9886" s="96" t="s">
        <v>19902</v>
      </c>
      <c r="C9886" s="95" t="s">
        <v>282</v>
      </c>
      <c r="D9886" s="97">
        <f>VLOOKUP(A9886,emop0321!D:E,2,0)</f>
        <v>140228.82</v>
      </c>
      <c r="E9886" s="98"/>
      <c r="F9886" s="98"/>
    </row>
    <row r="9887" ht="11.25" customHeight="1">
      <c r="A9887" s="95" t="s">
        <v>19903</v>
      </c>
      <c r="B9887" s="96" t="s">
        <v>19904</v>
      </c>
      <c r="C9887" s="95" t="s">
        <v>282</v>
      </c>
      <c r="D9887" s="97">
        <f>VLOOKUP(A9887,emop0321!D:E,2,0)</f>
        <v>149428.82</v>
      </c>
      <c r="E9887" s="98"/>
      <c r="F9887" s="98"/>
    </row>
    <row r="9888" ht="11.25" customHeight="1">
      <c r="A9888" s="95" t="s">
        <v>19905</v>
      </c>
      <c r="B9888" s="96" t="s">
        <v>19906</v>
      </c>
      <c r="C9888" s="95" t="s">
        <v>282</v>
      </c>
      <c r="D9888" s="97">
        <f>VLOOKUP(A9888,emop0321!D:E,2,0)</f>
        <v>184578.82</v>
      </c>
      <c r="E9888" s="98"/>
      <c r="F9888" s="98"/>
    </row>
    <row r="9889" ht="11.25" customHeight="1">
      <c r="A9889" s="95" t="s">
        <v>19907</v>
      </c>
      <c r="B9889" s="96" t="s">
        <v>19908</v>
      </c>
      <c r="C9889" s="95" t="s">
        <v>282</v>
      </c>
      <c r="D9889" s="97">
        <f>VLOOKUP(A9889,emop0321!D:E,2,0)</f>
        <v>269928.82</v>
      </c>
      <c r="E9889" s="98"/>
      <c r="F9889" s="98"/>
    </row>
    <row r="9890" ht="11.25" customHeight="1">
      <c r="A9890" s="95" t="s">
        <v>19909</v>
      </c>
      <c r="B9890" s="96" t="s">
        <v>19910</v>
      </c>
      <c r="C9890" s="95" t="s">
        <v>282</v>
      </c>
      <c r="D9890" s="97">
        <f>VLOOKUP(A9890,emop0321!D:E,2,0)</f>
        <v>359428.82</v>
      </c>
      <c r="E9890" s="98"/>
      <c r="F9890" s="98"/>
    </row>
    <row r="9891" ht="11.25" customHeight="1">
      <c r="A9891" s="95" t="s">
        <v>19911</v>
      </c>
      <c r="B9891" s="96" t="s">
        <v>19912</v>
      </c>
      <c r="C9891" s="95" t="s">
        <v>282</v>
      </c>
      <c r="D9891" s="97">
        <f>VLOOKUP(A9891,emop0321!D:E,2,0)</f>
        <v>44878.82</v>
      </c>
      <c r="E9891" s="98"/>
      <c r="F9891" s="98"/>
    </row>
    <row r="9892" ht="11.25" customHeight="1">
      <c r="A9892" s="95" t="s">
        <v>19913</v>
      </c>
      <c r="B9892" s="96" t="s">
        <v>19914</v>
      </c>
      <c r="C9892" s="95" t="s">
        <v>282</v>
      </c>
      <c r="D9892" s="97">
        <f>VLOOKUP(A9892,emop0321!D:E,2,0)</f>
        <v>49384.82</v>
      </c>
      <c r="E9892" s="98"/>
      <c r="F9892" s="98"/>
    </row>
    <row r="9893" ht="11.25" customHeight="1">
      <c r="A9893" s="95" t="s">
        <v>19915</v>
      </c>
      <c r="B9893" s="96" t="s">
        <v>19916</v>
      </c>
      <c r="C9893" s="95" t="s">
        <v>282</v>
      </c>
      <c r="D9893" s="97">
        <f>VLOOKUP(A9893,emop0321!D:E,2,0)</f>
        <v>53568.82</v>
      </c>
      <c r="E9893" s="98"/>
      <c r="F9893" s="98"/>
    </row>
    <row r="9894" ht="11.25" customHeight="1">
      <c r="A9894" s="95" t="s">
        <v>19917</v>
      </c>
      <c r="B9894" s="96" t="s">
        <v>19918</v>
      </c>
      <c r="C9894" s="95" t="s">
        <v>282</v>
      </c>
      <c r="D9894" s="97">
        <f>VLOOKUP(A9894,emop0321!D:E,2,0)</f>
        <v>64568.82</v>
      </c>
      <c r="E9894" s="98"/>
      <c r="F9894" s="98"/>
    </row>
    <row r="9895" ht="11.25" customHeight="1">
      <c r="A9895" s="95" t="s">
        <v>19919</v>
      </c>
      <c r="B9895" s="96" t="s">
        <v>19920</v>
      </c>
      <c r="C9895" s="95" t="s">
        <v>282</v>
      </c>
      <c r="D9895" s="97">
        <f>VLOOKUP(A9895,emop0321!D:E,2,0)</f>
        <v>76052.82</v>
      </c>
      <c r="E9895" s="98"/>
      <c r="F9895" s="98"/>
    </row>
    <row r="9896" ht="11.25" customHeight="1">
      <c r="A9896" s="95" t="s">
        <v>19921</v>
      </c>
      <c r="B9896" s="96" t="s">
        <v>19922</v>
      </c>
      <c r="C9896" s="95" t="s">
        <v>282</v>
      </c>
      <c r="D9896" s="97">
        <f>VLOOKUP(A9896,emop0321!D:E,2,0)</f>
        <v>608.33</v>
      </c>
      <c r="E9896" s="98"/>
      <c r="F9896" s="98"/>
    </row>
    <row r="9897" ht="11.25" customHeight="1">
      <c r="A9897" s="95" t="s">
        <v>19923</v>
      </c>
      <c r="B9897" s="96" t="s">
        <v>19924</v>
      </c>
      <c r="C9897" s="95" t="s">
        <v>282</v>
      </c>
      <c r="D9897" s="97">
        <f>VLOOKUP(A9897,emop0321!D:E,2,0)</f>
        <v>190.48</v>
      </c>
      <c r="E9897" s="98"/>
      <c r="F9897" s="98"/>
    </row>
    <row r="9898" ht="11.25" customHeight="1">
      <c r="A9898" s="95" t="s">
        <v>19925</v>
      </c>
      <c r="B9898" s="96" t="s">
        <v>19926</v>
      </c>
      <c r="C9898" s="95" t="s">
        <v>282</v>
      </c>
      <c r="D9898" s="97">
        <f>VLOOKUP(A9898,emop0321!D:E,2,0)</f>
        <v>292.67</v>
      </c>
      <c r="E9898" s="98"/>
      <c r="F9898" s="98"/>
    </row>
    <row r="9899" ht="11.25" customHeight="1">
      <c r="A9899" s="95" t="s">
        <v>19927</v>
      </c>
      <c r="B9899" s="96" t="s">
        <v>19928</v>
      </c>
      <c r="C9899" s="95" t="s">
        <v>282</v>
      </c>
      <c r="D9899" s="97">
        <f>VLOOKUP(A9899,emop0321!D:E,2,0)</f>
        <v>180.18</v>
      </c>
      <c r="E9899" s="98"/>
      <c r="F9899" s="98"/>
    </row>
    <row r="9900" ht="11.25" customHeight="1">
      <c r="A9900" s="95" t="s">
        <v>19929</v>
      </c>
      <c r="B9900" s="96" t="s">
        <v>19930</v>
      </c>
      <c r="C9900" s="95" t="s">
        <v>282</v>
      </c>
      <c r="D9900" s="97">
        <f>VLOOKUP(A9900,emop0321!D:E,2,0)</f>
        <v>2316.67</v>
      </c>
      <c r="E9900" s="98"/>
      <c r="F9900" s="98"/>
    </row>
    <row r="9901" ht="11.25" customHeight="1">
      <c r="A9901" s="95" t="s">
        <v>19931</v>
      </c>
      <c r="B9901" s="96" t="s">
        <v>19932</v>
      </c>
      <c r="C9901" s="95" t="s">
        <v>282</v>
      </c>
      <c r="D9901" s="97">
        <f>VLOOKUP(A9901,emop0321!D:E,2,0)</f>
        <v>1254.51</v>
      </c>
      <c r="E9901" s="98"/>
      <c r="F9901" s="98"/>
    </row>
    <row r="9902" ht="11.25" customHeight="1">
      <c r="A9902" s="95" t="s">
        <v>19933</v>
      </c>
      <c r="B9902" s="96" t="s">
        <v>19934</v>
      </c>
      <c r="C9902" s="95" t="s">
        <v>282</v>
      </c>
      <c r="D9902" s="97">
        <f>VLOOKUP(A9902,emop0321!D:E,2,0)</f>
        <v>1968.71</v>
      </c>
      <c r="E9902" s="98"/>
      <c r="F9902" s="98"/>
    </row>
    <row r="9903" ht="11.25" customHeight="1">
      <c r="A9903" s="95" t="s">
        <v>19935</v>
      </c>
      <c r="B9903" s="96" t="s">
        <v>19936</v>
      </c>
      <c r="C9903" s="95" t="s">
        <v>282</v>
      </c>
      <c r="D9903" s="97">
        <f>VLOOKUP(A9903,emop0321!D:E,2,0)</f>
        <v>25250.62</v>
      </c>
      <c r="E9903" s="98"/>
      <c r="F9903" s="98"/>
    </row>
    <row r="9904" ht="11.25" customHeight="1">
      <c r="A9904" s="95" t="s">
        <v>19937</v>
      </c>
      <c r="B9904" s="96" t="s">
        <v>19938</v>
      </c>
      <c r="C9904" s="95" t="s">
        <v>282</v>
      </c>
      <c r="D9904" s="97">
        <f>VLOOKUP(A9904,emop0321!D:E,2,0)</f>
        <v>29966.67</v>
      </c>
      <c r="E9904" s="98"/>
      <c r="F9904" s="98"/>
    </row>
    <row r="9905" ht="11.25" customHeight="1">
      <c r="A9905" s="95" t="s">
        <v>19939</v>
      </c>
      <c r="B9905" s="96" t="s">
        <v>19940</v>
      </c>
      <c r="C9905" s="95" t="s">
        <v>282</v>
      </c>
      <c r="D9905" s="97">
        <f>VLOOKUP(A9905,emop0321!D:E,2,0)</f>
        <v>31739.46</v>
      </c>
      <c r="E9905" s="98"/>
      <c r="F9905" s="98"/>
    </row>
    <row r="9906" ht="11.25" customHeight="1">
      <c r="A9906" s="95" t="s">
        <v>19941</v>
      </c>
      <c r="B9906" s="96" t="s">
        <v>19942</v>
      </c>
      <c r="C9906" s="95" t="s">
        <v>282</v>
      </c>
      <c r="D9906" s="97">
        <f>VLOOKUP(A9906,emop0321!D:E,2,0)</f>
        <v>32454.85</v>
      </c>
      <c r="E9906" s="98"/>
      <c r="F9906" s="98"/>
    </row>
    <row r="9907" ht="11.25" customHeight="1">
      <c r="A9907" s="95" t="s">
        <v>19943</v>
      </c>
      <c r="B9907" s="96" t="s">
        <v>19944</v>
      </c>
      <c r="C9907" s="95" t="s">
        <v>282</v>
      </c>
      <c r="D9907" s="97">
        <f>VLOOKUP(A9907,emop0321!D:E,2,0)</f>
        <v>37977.77</v>
      </c>
      <c r="E9907" s="98"/>
      <c r="F9907" s="98"/>
    </row>
    <row r="9908" ht="11.25" customHeight="1">
      <c r="A9908" s="95" t="s">
        <v>19945</v>
      </c>
      <c r="B9908" s="96" t="s">
        <v>19946</v>
      </c>
      <c r="C9908" s="95" t="s">
        <v>282</v>
      </c>
      <c r="D9908" s="97">
        <f>VLOOKUP(A9908,emop0321!D:E,2,0)</f>
        <v>45753.51</v>
      </c>
      <c r="E9908" s="98"/>
      <c r="F9908" s="98"/>
    </row>
    <row r="9909" ht="11.25" customHeight="1">
      <c r="A9909" s="95" t="s">
        <v>19947</v>
      </c>
      <c r="B9909" s="96" t="s">
        <v>19948</v>
      </c>
      <c r="C9909" s="95" t="s">
        <v>282</v>
      </c>
      <c r="D9909" s="97">
        <f>VLOOKUP(A9909,emop0321!D:E,2,0)</f>
        <v>55255.86</v>
      </c>
      <c r="E9909" s="98"/>
      <c r="F9909" s="98"/>
    </row>
    <row r="9910" ht="11.25" customHeight="1">
      <c r="A9910" s="95" t="s">
        <v>19949</v>
      </c>
      <c r="B9910" s="96" t="s">
        <v>19950</v>
      </c>
      <c r="C9910" s="95" t="s">
        <v>282</v>
      </c>
      <c r="D9910" s="97">
        <f>VLOOKUP(A9910,emop0321!D:E,2,0)</f>
        <v>84334.42</v>
      </c>
      <c r="E9910" s="98"/>
      <c r="F9910" s="98"/>
    </row>
    <row r="9911" ht="11.25" customHeight="1">
      <c r="A9911" s="95" t="s">
        <v>19951</v>
      </c>
      <c r="B9911" s="96" t="s">
        <v>19952</v>
      </c>
      <c r="C9911" s="95" t="s">
        <v>282</v>
      </c>
      <c r="D9911" s="97">
        <f>VLOOKUP(A9911,emop0321!D:E,2,0)</f>
        <v>113394.87</v>
      </c>
      <c r="E9911" s="98"/>
      <c r="F9911" s="98"/>
    </row>
    <row r="9912" ht="11.25" customHeight="1">
      <c r="A9912" s="95" t="s">
        <v>19953</v>
      </c>
      <c r="B9912" s="96" t="s">
        <v>19954</v>
      </c>
      <c r="C9912" s="95" t="s">
        <v>282</v>
      </c>
      <c r="D9912" s="97">
        <f>VLOOKUP(A9912,emop0321!D:E,2,0)</f>
        <v>26361.44</v>
      </c>
      <c r="E9912" s="98"/>
      <c r="F9912" s="98"/>
    </row>
    <row r="9913" ht="11.25" customHeight="1">
      <c r="A9913" s="95" t="s">
        <v>19955</v>
      </c>
      <c r="B9913" s="96" t="s">
        <v>19956</v>
      </c>
      <c r="C9913" s="95" t="s">
        <v>282</v>
      </c>
      <c r="D9913" s="97">
        <f>VLOOKUP(A9913,emop0321!D:E,2,0)</f>
        <v>32921.72</v>
      </c>
      <c r="E9913" s="98"/>
      <c r="F9913" s="98"/>
    </row>
    <row r="9914" ht="11.25" customHeight="1">
      <c r="A9914" s="95" t="s">
        <v>19957</v>
      </c>
      <c r="B9914" s="96" t="s">
        <v>19958</v>
      </c>
      <c r="C9914" s="95" t="s">
        <v>282</v>
      </c>
      <c r="D9914" s="97">
        <f>VLOOKUP(A9914,emop0321!D:E,2,0)</f>
        <v>38012.98</v>
      </c>
      <c r="E9914" s="98"/>
      <c r="F9914" s="98"/>
    </row>
    <row r="9915" ht="11.25" customHeight="1">
      <c r="A9915" s="95" t="s">
        <v>19959</v>
      </c>
      <c r="B9915" s="96" t="s">
        <v>19960</v>
      </c>
      <c r="C9915" s="95" t="s">
        <v>282</v>
      </c>
      <c r="D9915" s="97">
        <f>VLOOKUP(A9915,emop0321!D:E,2,0)</f>
        <v>45753.51</v>
      </c>
      <c r="E9915" s="98"/>
      <c r="F9915" s="98"/>
    </row>
    <row r="9916" ht="11.25" customHeight="1">
      <c r="A9916" s="95" t="s">
        <v>19961</v>
      </c>
      <c r="B9916" s="96" t="s">
        <v>19962</v>
      </c>
      <c r="C9916" s="95" t="s">
        <v>282</v>
      </c>
      <c r="D9916" s="97">
        <f>VLOOKUP(A9916,emop0321!D:E,2,0)</f>
        <v>46155.99</v>
      </c>
      <c r="E9916" s="98"/>
      <c r="F9916" s="98"/>
    </row>
    <row r="9917" ht="11.25" customHeight="1">
      <c r="A9917" s="95" t="s">
        <v>19963</v>
      </c>
      <c r="B9917" s="96" t="s">
        <v>19964</v>
      </c>
      <c r="C9917" s="95" t="s">
        <v>282</v>
      </c>
      <c r="D9917" s="97">
        <f>VLOOKUP(A9917,emop0321!D:E,2,0)</f>
        <v>62666.37</v>
      </c>
      <c r="E9917" s="98"/>
      <c r="F9917" s="98"/>
    </row>
    <row r="9918" ht="11.25" customHeight="1">
      <c r="A9918" s="95" t="s">
        <v>19965</v>
      </c>
      <c r="B9918" s="96" t="s">
        <v>19966</v>
      </c>
      <c r="C9918" s="95" t="s">
        <v>282</v>
      </c>
      <c r="D9918" s="97">
        <f>VLOOKUP(A9918,emop0321!D:E,2,0)</f>
        <v>85823.57</v>
      </c>
      <c r="E9918" s="98"/>
      <c r="F9918" s="98"/>
    </row>
    <row r="9919" ht="11.25" customHeight="1">
      <c r="A9919" s="95" t="s">
        <v>19967</v>
      </c>
      <c r="B9919" s="96" t="s">
        <v>19968</v>
      </c>
      <c r="C9919" s="95" t="s">
        <v>282</v>
      </c>
      <c r="D9919" s="97">
        <f>VLOOKUP(A9919,emop0321!D:E,2,0)</f>
        <v>122106.36</v>
      </c>
      <c r="E9919" s="98"/>
      <c r="F9919" s="98"/>
    </row>
    <row r="9920" ht="11.25" customHeight="1">
      <c r="A9920" s="95" t="s">
        <v>19969</v>
      </c>
      <c r="B9920" s="96" t="s">
        <v>19970</v>
      </c>
      <c r="C9920" s="95" t="s">
        <v>282</v>
      </c>
      <c r="D9920" s="97">
        <f>VLOOKUP(A9920,emop0321!D:E,2,0)</f>
        <v>31739.46</v>
      </c>
      <c r="E9920" s="98"/>
      <c r="F9920" s="98"/>
    </row>
    <row r="9921" ht="11.25" customHeight="1">
      <c r="A9921" s="95" t="s">
        <v>19971</v>
      </c>
      <c r="B9921" s="96" t="s">
        <v>19972</v>
      </c>
      <c r="C9921" s="95" t="s">
        <v>282</v>
      </c>
      <c r="D9921" s="97">
        <f>VLOOKUP(A9921,emop0321!D:E,2,0)</f>
        <v>356.63</v>
      </c>
      <c r="E9921" s="98"/>
      <c r="F9921" s="98"/>
    </row>
    <row r="9922" ht="11.25" customHeight="1">
      <c r="A9922" s="95" t="s">
        <v>19973</v>
      </c>
      <c r="B9922" s="96" t="s">
        <v>19974</v>
      </c>
      <c r="C9922" s="95" t="s">
        <v>282</v>
      </c>
      <c r="D9922" s="97">
        <f>VLOOKUP(A9922,emop0321!D:E,2,0)</f>
        <v>372.83</v>
      </c>
      <c r="E9922" s="98"/>
      <c r="F9922" s="98"/>
    </row>
    <row r="9923" ht="11.25" customHeight="1">
      <c r="A9923" s="95" t="s">
        <v>19975</v>
      </c>
      <c r="B9923" s="96" t="s">
        <v>19976</v>
      </c>
      <c r="C9923" s="95" t="s">
        <v>282</v>
      </c>
      <c r="D9923" s="97">
        <f>VLOOKUP(A9923,emop0321!D:E,2,0)</f>
        <v>429.41</v>
      </c>
      <c r="E9923" s="98"/>
      <c r="F9923" s="98"/>
    </row>
    <row r="9924" ht="11.25" customHeight="1">
      <c r="A9924" s="95" t="s">
        <v>19977</v>
      </c>
      <c r="B9924" s="96" t="s">
        <v>19978</v>
      </c>
      <c r="C9924" s="95" t="s">
        <v>282</v>
      </c>
      <c r="D9924" s="97">
        <f>VLOOKUP(A9924,emop0321!D:E,2,0)</f>
        <v>429.41</v>
      </c>
      <c r="E9924" s="98"/>
      <c r="F9924" s="98"/>
    </row>
    <row r="9925" ht="11.25" customHeight="1">
      <c r="A9925" s="95" t="s">
        <v>19979</v>
      </c>
      <c r="B9925" s="96" t="s">
        <v>19980</v>
      </c>
      <c r="C9925" s="95" t="s">
        <v>282</v>
      </c>
      <c r="D9925" s="97">
        <f>VLOOKUP(A9925,emop0321!D:E,2,0)</f>
        <v>429.41</v>
      </c>
      <c r="E9925" s="98"/>
      <c r="F9925" s="98"/>
    </row>
    <row r="9926" ht="11.25" customHeight="1">
      <c r="A9926" s="95" t="s">
        <v>19981</v>
      </c>
      <c r="B9926" s="96" t="s">
        <v>19982</v>
      </c>
      <c r="C9926" s="95" t="s">
        <v>282</v>
      </c>
      <c r="D9926" s="97">
        <f>VLOOKUP(A9926,emop0321!D:E,2,0)</f>
        <v>429.41</v>
      </c>
      <c r="E9926" s="98"/>
      <c r="F9926" s="98"/>
    </row>
    <row r="9927" ht="11.25" customHeight="1">
      <c r="A9927" s="95" t="s">
        <v>19983</v>
      </c>
      <c r="B9927" s="96" t="s">
        <v>19984</v>
      </c>
      <c r="C9927" s="95" t="s">
        <v>282</v>
      </c>
      <c r="D9927" s="97">
        <f>VLOOKUP(A9927,emop0321!D:E,2,0)</f>
        <v>429.41</v>
      </c>
      <c r="E9927" s="98"/>
      <c r="F9927" s="98"/>
    </row>
    <row r="9928" ht="11.25" customHeight="1">
      <c r="A9928" s="95" t="s">
        <v>19985</v>
      </c>
      <c r="B9928" s="96" t="s">
        <v>19986</v>
      </c>
      <c r="C9928" s="95" t="s">
        <v>282</v>
      </c>
      <c r="D9928" s="97">
        <f>VLOOKUP(A9928,emop0321!D:E,2,0)</f>
        <v>429.41</v>
      </c>
      <c r="E9928" s="98"/>
      <c r="F9928" s="98"/>
    </row>
    <row r="9929" ht="11.25" customHeight="1">
      <c r="A9929" s="95" t="s">
        <v>19987</v>
      </c>
      <c r="B9929" s="96" t="s">
        <v>19988</v>
      </c>
      <c r="C9929" s="95" t="s">
        <v>361</v>
      </c>
      <c r="D9929" s="97">
        <f>VLOOKUP(A9929,emop0321!D:E,2,0)</f>
        <v>88.43</v>
      </c>
      <c r="E9929" s="98"/>
      <c r="F9929" s="98"/>
    </row>
    <row r="9930" ht="11.25" customHeight="1">
      <c r="A9930" s="95" t="s">
        <v>19989</v>
      </c>
      <c r="B9930" s="96" t="s">
        <v>19990</v>
      </c>
      <c r="C9930" s="95" t="s">
        <v>282</v>
      </c>
      <c r="D9930" s="97">
        <f>VLOOKUP(A9930,emop0321!D:E,2,0)</f>
        <v>71.67</v>
      </c>
      <c r="E9930" s="98"/>
      <c r="F9930" s="98"/>
    </row>
    <row r="9931" ht="11.25" customHeight="1">
      <c r="A9931" s="95" t="s">
        <v>19991</v>
      </c>
      <c r="B9931" s="96" t="s">
        <v>19992</v>
      </c>
      <c r="C9931" s="95" t="s">
        <v>361</v>
      </c>
      <c r="D9931" s="97">
        <f>VLOOKUP(A9931,emop0321!D:E,2,0)</f>
        <v>256.19</v>
      </c>
      <c r="E9931" s="98"/>
      <c r="F9931" s="98"/>
    </row>
    <row r="9932" ht="11.25" customHeight="1">
      <c r="A9932" s="95" t="s">
        <v>19993</v>
      </c>
      <c r="B9932" s="96" t="s">
        <v>19994</v>
      </c>
      <c r="C9932" s="95" t="s">
        <v>992</v>
      </c>
      <c r="D9932" s="97">
        <f>VLOOKUP(A9932,emop0321!D:E,2,0)</f>
        <v>458.94</v>
      </c>
      <c r="E9932" s="98"/>
      <c r="F9932" s="98"/>
    </row>
    <row r="9933" ht="11.25" customHeight="1">
      <c r="A9933" s="95" t="s">
        <v>19995</v>
      </c>
      <c r="B9933" s="96" t="s">
        <v>19996</v>
      </c>
      <c r="C9933" s="95" t="s">
        <v>992</v>
      </c>
      <c r="D9933" s="97">
        <f>VLOOKUP(A9933,emop0321!D:E,2,0)</f>
        <v>367.25</v>
      </c>
      <c r="E9933" s="98"/>
      <c r="F9933" s="98"/>
    </row>
    <row r="9934" ht="11.25" customHeight="1">
      <c r="A9934" s="95" t="s">
        <v>19997</v>
      </c>
      <c r="B9934" s="96" t="s">
        <v>19998</v>
      </c>
      <c r="C9934" s="95" t="s">
        <v>992</v>
      </c>
      <c r="D9934" s="97">
        <f>VLOOKUP(A9934,emop0321!D:E,2,0)</f>
        <v>425.6</v>
      </c>
      <c r="E9934" s="98"/>
      <c r="F9934" s="98"/>
    </row>
    <row r="9935" ht="11.25" customHeight="1">
      <c r="A9935" s="95" t="s">
        <v>19999</v>
      </c>
      <c r="B9935" s="96" t="s">
        <v>20000</v>
      </c>
      <c r="C9935" s="95" t="s">
        <v>992</v>
      </c>
      <c r="D9935" s="97">
        <f>VLOOKUP(A9935,emop0321!D:E,2,0)</f>
        <v>433.92</v>
      </c>
      <c r="E9935" s="98"/>
      <c r="F9935" s="98"/>
    </row>
    <row r="9936" ht="11.25" customHeight="1">
      <c r="A9936" s="95" t="s">
        <v>20001</v>
      </c>
      <c r="B9936" s="96" t="s">
        <v>20002</v>
      </c>
      <c r="C9936" s="95" t="s">
        <v>992</v>
      </c>
      <c r="D9936" s="97">
        <f>VLOOKUP(A9936,emop0321!D:E,2,0)</f>
        <v>446.79</v>
      </c>
      <c r="E9936" s="98"/>
      <c r="F9936" s="98"/>
    </row>
    <row r="9937" ht="11.25" customHeight="1">
      <c r="A9937" s="95" t="s">
        <v>20003</v>
      </c>
      <c r="B9937" s="96" t="s">
        <v>20004</v>
      </c>
      <c r="C9937" s="95" t="s">
        <v>992</v>
      </c>
      <c r="D9937" s="97">
        <f>VLOOKUP(A9937,emop0321!D:E,2,0)</f>
        <v>538.69</v>
      </c>
      <c r="E9937" s="98"/>
      <c r="F9937" s="98"/>
    </row>
    <row r="9938" ht="11.25" customHeight="1">
      <c r="A9938" s="95" t="s">
        <v>20005</v>
      </c>
      <c r="B9938" s="96" t="s">
        <v>20006</v>
      </c>
      <c r="C9938" s="95" t="s">
        <v>361</v>
      </c>
      <c r="D9938" s="97">
        <f>VLOOKUP(A9938,emop0321!D:E,2,0)</f>
        <v>31.25</v>
      </c>
      <c r="E9938" s="98"/>
      <c r="F9938" s="98"/>
    </row>
    <row r="9939" ht="11.25" customHeight="1">
      <c r="A9939" s="95" t="s">
        <v>20007</v>
      </c>
      <c r="B9939" s="96" t="s">
        <v>20008</v>
      </c>
      <c r="C9939" s="95" t="s">
        <v>361</v>
      </c>
      <c r="D9939" s="97">
        <f>VLOOKUP(A9939,emop0321!D:E,2,0)</f>
        <v>34.68</v>
      </c>
      <c r="E9939" s="98"/>
      <c r="F9939" s="98"/>
    </row>
    <row r="9940" ht="11.25" customHeight="1">
      <c r="A9940" s="95" t="s">
        <v>20009</v>
      </c>
      <c r="B9940" s="96" t="s">
        <v>20010</v>
      </c>
      <c r="C9940" s="95" t="s">
        <v>361</v>
      </c>
      <c r="D9940" s="97">
        <f>VLOOKUP(A9940,emop0321!D:E,2,0)</f>
        <v>436.98</v>
      </c>
      <c r="E9940" s="98"/>
      <c r="F9940" s="98"/>
    </row>
    <row r="9941" ht="11.25" customHeight="1">
      <c r="A9941" s="95" t="s">
        <v>20011</v>
      </c>
      <c r="B9941" s="96" t="s">
        <v>20012</v>
      </c>
      <c r="C9941" s="95" t="s">
        <v>992</v>
      </c>
      <c r="D9941" s="97">
        <f>VLOOKUP(A9941,emop0321!D:E,2,0)</f>
        <v>430.11</v>
      </c>
      <c r="E9941" s="98"/>
      <c r="F9941" s="98"/>
    </row>
    <row r="9942" ht="11.25" customHeight="1">
      <c r="A9942" s="95" t="s">
        <v>20013</v>
      </c>
      <c r="B9942" s="96" t="s">
        <v>20014</v>
      </c>
      <c r="C9942" s="95" t="s">
        <v>992</v>
      </c>
      <c r="D9942" s="97">
        <f>VLOOKUP(A9942,emop0321!D:E,2,0)</f>
        <v>511.36</v>
      </c>
      <c r="E9942" s="98"/>
      <c r="F9942" s="98"/>
    </row>
    <row r="9943" ht="11.25" customHeight="1">
      <c r="A9943" s="95" t="s">
        <v>20015</v>
      </c>
      <c r="B9943" s="96" t="s">
        <v>20016</v>
      </c>
      <c r="C9943" s="95" t="s">
        <v>992</v>
      </c>
      <c r="D9943" s="97">
        <f>VLOOKUP(A9943,emop0321!D:E,2,0)</f>
        <v>522.57</v>
      </c>
      <c r="E9943" s="98"/>
      <c r="F9943" s="98"/>
    </row>
    <row r="9944" ht="11.25" customHeight="1">
      <c r="A9944" s="95" t="s">
        <v>20017</v>
      </c>
      <c r="B9944" s="96" t="s">
        <v>20018</v>
      </c>
      <c r="C9944" s="95" t="s">
        <v>992</v>
      </c>
      <c r="D9944" s="97">
        <f>VLOOKUP(A9944,emop0321!D:E,2,0)</f>
        <v>565.83</v>
      </c>
      <c r="E9944" s="98"/>
      <c r="F9944" s="98"/>
    </row>
    <row r="9945" ht="11.25" customHeight="1">
      <c r="A9945" s="95" t="s">
        <v>20019</v>
      </c>
      <c r="B9945" s="96" t="s">
        <v>20020</v>
      </c>
      <c r="C9945" s="95" t="s">
        <v>992</v>
      </c>
      <c r="D9945" s="97">
        <f>VLOOKUP(A9945,emop0321!D:E,2,0)</f>
        <v>722.36</v>
      </c>
      <c r="E9945" s="98"/>
      <c r="F9945" s="98"/>
    </row>
    <row r="9946" ht="11.25" customHeight="1">
      <c r="A9946" s="95" t="s">
        <v>20021</v>
      </c>
      <c r="B9946" s="96" t="s">
        <v>20022</v>
      </c>
      <c r="C9946" s="95" t="s">
        <v>992</v>
      </c>
      <c r="D9946" s="97">
        <f>VLOOKUP(A9946,emop0321!D:E,2,0)</f>
        <v>753.55</v>
      </c>
      <c r="E9946" s="98"/>
      <c r="F9946" s="98"/>
    </row>
    <row r="9947" ht="11.25" customHeight="1">
      <c r="A9947" s="95" t="s">
        <v>20023</v>
      </c>
      <c r="B9947" s="96" t="s">
        <v>20024</v>
      </c>
      <c r="C9947" s="95" t="s">
        <v>361</v>
      </c>
      <c r="D9947" s="97">
        <f>VLOOKUP(A9947,emop0321!D:E,2,0)</f>
        <v>44.54</v>
      </c>
      <c r="E9947" s="98"/>
      <c r="F9947" s="98"/>
    </row>
    <row r="9948" ht="11.25" customHeight="1">
      <c r="A9948" s="95" t="s">
        <v>20025</v>
      </c>
      <c r="B9948" s="96" t="s">
        <v>20026</v>
      </c>
      <c r="C9948" s="95" t="s">
        <v>361</v>
      </c>
      <c r="D9948" s="97">
        <f>VLOOKUP(A9948,emop0321!D:E,2,0)</f>
        <v>48.14</v>
      </c>
      <c r="E9948" s="98"/>
      <c r="F9948" s="98"/>
    </row>
    <row r="9949" ht="11.25" customHeight="1">
      <c r="A9949" s="95" t="s">
        <v>20027</v>
      </c>
      <c r="B9949" s="96" t="s">
        <v>20028</v>
      </c>
      <c r="C9949" s="95" t="s">
        <v>361</v>
      </c>
      <c r="D9949" s="97">
        <f>VLOOKUP(A9949,emop0321!D:E,2,0)</f>
        <v>245.99</v>
      </c>
      <c r="E9949" s="98"/>
      <c r="F9949" s="98"/>
    </row>
    <row r="9950" ht="11.25" customHeight="1">
      <c r="A9950" s="95" t="s">
        <v>20029</v>
      </c>
      <c r="B9950" s="96" t="s">
        <v>20028</v>
      </c>
      <c r="C9950" s="95" t="s">
        <v>361</v>
      </c>
      <c r="D9950" s="97">
        <f>VLOOKUP(A9950,emop0321!D:E,2,0)</f>
        <v>257.83</v>
      </c>
      <c r="E9950" s="98"/>
      <c r="F9950" s="98"/>
    </row>
    <row r="9951" ht="11.25" customHeight="1">
      <c r="A9951" s="95" t="s">
        <v>20030</v>
      </c>
      <c r="B9951" s="96" t="s">
        <v>20031</v>
      </c>
      <c r="C9951" s="95" t="s">
        <v>992</v>
      </c>
      <c r="D9951" s="97">
        <f>VLOOKUP(A9951,emop0321!D:E,2,0)</f>
        <v>331.96</v>
      </c>
      <c r="E9951" s="98"/>
      <c r="F9951" s="98"/>
    </row>
    <row r="9952" ht="11.25" customHeight="1">
      <c r="A9952" s="95" t="s">
        <v>20032</v>
      </c>
      <c r="B9952" s="96" t="s">
        <v>20033</v>
      </c>
      <c r="C9952" s="95" t="s">
        <v>992</v>
      </c>
      <c r="D9952" s="97">
        <f>VLOOKUP(A9952,emop0321!D:E,2,0)</f>
        <v>398.17</v>
      </c>
      <c r="E9952" s="98"/>
      <c r="F9952" s="98"/>
    </row>
    <row r="9953" ht="11.25" customHeight="1">
      <c r="A9953" s="95" t="s">
        <v>20034</v>
      </c>
      <c r="B9953" s="96" t="s">
        <v>20035</v>
      </c>
      <c r="C9953" s="95" t="s">
        <v>992</v>
      </c>
      <c r="D9953" s="97">
        <f>VLOOKUP(A9953,emop0321!D:E,2,0)</f>
        <v>463</v>
      </c>
      <c r="E9953" s="98"/>
      <c r="F9953" s="98"/>
    </row>
    <row r="9954" ht="11.25" customHeight="1">
      <c r="A9954" s="95" t="s">
        <v>20036</v>
      </c>
      <c r="B9954" s="96" t="s">
        <v>20037</v>
      </c>
      <c r="C9954" s="95" t="s">
        <v>992</v>
      </c>
      <c r="D9954" s="97">
        <f>VLOOKUP(A9954,emop0321!D:E,2,0)</f>
        <v>473.9</v>
      </c>
      <c r="E9954" s="98"/>
      <c r="F9954" s="98"/>
    </row>
    <row r="9955" ht="11.25" customHeight="1">
      <c r="A9955" s="95" t="s">
        <v>20038</v>
      </c>
      <c r="B9955" s="96" t="s">
        <v>20039</v>
      </c>
      <c r="C9955" s="95" t="s">
        <v>992</v>
      </c>
      <c r="D9955" s="97">
        <f>VLOOKUP(A9955,emop0321!D:E,2,0)</f>
        <v>590.42</v>
      </c>
      <c r="E9955" s="98"/>
      <c r="F9955" s="98"/>
    </row>
    <row r="9956" ht="11.25" customHeight="1">
      <c r="A9956" s="95" t="s">
        <v>20040</v>
      </c>
      <c r="B9956" s="96" t="s">
        <v>20041</v>
      </c>
      <c r="C9956" s="95" t="s">
        <v>992</v>
      </c>
      <c r="D9956" s="97">
        <f>VLOOKUP(A9956,emop0321!D:E,2,0)</f>
        <v>644.66</v>
      </c>
      <c r="E9956" s="98"/>
      <c r="F9956" s="98"/>
    </row>
    <row r="9957" ht="11.25" customHeight="1">
      <c r="A9957" s="95" t="s">
        <v>20042</v>
      </c>
      <c r="B9957" s="96" t="s">
        <v>20043</v>
      </c>
      <c r="C9957" s="95" t="s">
        <v>361</v>
      </c>
      <c r="D9957" s="97">
        <f>VLOOKUP(A9957,emop0321!D:E,2,0)</f>
        <v>32.69</v>
      </c>
      <c r="E9957" s="98"/>
      <c r="F9957" s="98"/>
    </row>
    <row r="9958" ht="11.25" customHeight="1">
      <c r="A9958" s="95" t="s">
        <v>20044</v>
      </c>
      <c r="B9958" s="96" t="s">
        <v>20045</v>
      </c>
      <c r="C9958" s="95" t="s">
        <v>361</v>
      </c>
      <c r="D9958" s="97">
        <f>VLOOKUP(A9958,emop0321!D:E,2,0)</f>
        <v>37.74</v>
      </c>
      <c r="E9958" s="98"/>
      <c r="F9958" s="98"/>
    </row>
    <row r="9959" ht="11.25" customHeight="1">
      <c r="A9959" s="95" t="s">
        <v>20046</v>
      </c>
      <c r="B9959" s="96" t="s">
        <v>20045</v>
      </c>
      <c r="C9959" s="95" t="s">
        <v>361</v>
      </c>
      <c r="D9959" s="97">
        <f>VLOOKUP(A9959,emop0321!D:E,2,0)</f>
        <v>216.44</v>
      </c>
      <c r="E9959" s="98"/>
      <c r="F9959" s="98"/>
    </row>
    <row r="9960" ht="11.25" customHeight="1">
      <c r="A9960" s="95" t="s">
        <v>20047</v>
      </c>
      <c r="B9960" s="96" t="s">
        <v>20048</v>
      </c>
      <c r="C9960" s="95" t="s">
        <v>361</v>
      </c>
      <c r="D9960" s="97">
        <f>VLOOKUP(A9960,emop0321!D:E,2,0)</f>
        <v>282.45</v>
      </c>
      <c r="E9960" s="98"/>
      <c r="F9960" s="98"/>
    </row>
    <row r="9961" ht="11.25" customHeight="1">
      <c r="A9961" s="95" t="s">
        <v>20049</v>
      </c>
      <c r="B9961" s="96" t="s">
        <v>20050</v>
      </c>
      <c r="C9961" s="95" t="s">
        <v>992</v>
      </c>
      <c r="D9961" s="97">
        <f>VLOOKUP(A9961,emop0321!D:E,2,0)</f>
        <v>342.4</v>
      </c>
      <c r="E9961" s="98"/>
      <c r="F9961" s="98"/>
    </row>
    <row r="9962" ht="11.25" customHeight="1">
      <c r="A9962" s="95" t="s">
        <v>109</v>
      </c>
      <c r="B9962" s="96" t="s">
        <v>20051</v>
      </c>
      <c r="C9962" s="95" t="s">
        <v>992</v>
      </c>
      <c r="D9962" s="97">
        <f>VLOOKUP(A9962,emop0321!D:E,2,0)</f>
        <v>394.41</v>
      </c>
      <c r="E9962" s="98"/>
      <c r="F9962" s="98"/>
    </row>
    <row r="9963" ht="11.25" customHeight="1">
      <c r="A9963" s="95" t="s">
        <v>20052</v>
      </c>
      <c r="B9963" s="96" t="s">
        <v>20053</v>
      </c>
      <c r="C9963" s="95" t="s">
        <v>992</v>
      </c>
      <c r="D9963" s="97">
        <f>VLOOKUP(A9963,emop0321!D:E,2,0)</f>
        <v>444.69</v>
      </c>
      <c r="E9963" s="98"/>
      <c r="F9963" s="98"/>
    </row>
    <row r="9964" ht="11.25" customHeight="1">
      <c r="A9964" s="95" t="s">
        <v>20054</v>
      </c>
      <c r="B9964" s="96" t="s">
        <v>20055</v>
      </c>
      <c r="C9964" s="95" t="s">
        <v>992</v>
      </c>
      <c r="D9964" s="97">
        <f>VLOOKUP(A9964,emop0321!D:E,2,0)</f>
        <v>501.53</v>
      </c>
      <c r="E9964" s="98"/>
      <c r="F9964" s="98"/>
    </row>
    <row r="9965" ht="11.25" customHeight="1">
      <c r="A9965" s="95" t="s">
        <v>20056</v>
      </c>
      <c r="B9965" s="96" t="s">
        <v>20057</v>
      </c>
      <c r="C9965" s="95" t="s">
        <v>992</v>
      </c>
      <c r="D9965" s="97">
        <f>VLOOKUP(A9965,emop0321!D:E,2,0)</f>
        <v>564.93</v>
      </c>
      <c r="E9965" s="98"/>
      <c r="F9965" s="98"/>
    </row>
    <row r="9966" ht="11.25" customHeight="1">
      <c r="A9966" s="95" t="s">
        <v>20058</v>
      </c>
      <c r="B9966" s="96" t="s">
        <v>20059</v>
      </c>
      <c r="C9966" s="95" t="s">
        <v>992</v>
      </c>
      <c r="D9966" s="97">
        <f>VLOOKUP(A9966,emop0321!D:E,2,0)</f>
        <v>621.77</v>
      </c>
      <c r="E9966" s="98"/>
      <c r="F9966" s="98"/>
    </row>
    <row r="9967" ht="11.25" customHeight="1">
      <c r="A9967" s="95" t="s">
        <v>20060</v>
      </c>
      <c r="B9967" s="96" t="s">
        <v>20061</v>
      </c>
      <c r="C9967" s="95" t="s">
        <v>361</v>
      </c>
      <c r="D9967" s="97">
        <f>VLOOKUP(A9967,emop0321!D:E,2,0)</f>
        <v>24.87</v>
      </c>
      <c r="E9967" s="98"/>
      <c r="F9967" s="98"/>
    </row>
    <row r="9968" ht="11.25" customHeight="1">
      <c r="A9968" s="95" t="s">
        <v>20062</v>
      </c>
      <c r="B9968" s="96" t="s">
        <v>20063</v>
      </c>
      <c r="C9968" s="95" t="s">
        <v>361</v>
      </c>
      <c r="D9968" s="97">
        <f>VLOOKUP(A9968,emop0321!D:E,2,0)</f>
        <v>32.4</v>
      </c>
      <c r="E9968" s="98"/>
      <c r="F9968" s="98"/>
    </row>
    <row r="9969" ht="11.25" customHeight="1">
      <c r="A9969" s="95" t="s">
        <v>20064</v>
      </c>
      <c r="B9969" s="96" t="s">
        <v>20065</v>
      </c>
      <c r="C9969" s="95" t="s">
        <v>361</v>
      </c>
      <c r="D9969" s="97">
        <f>VLOOKUP(A9969,emop0321!D:E,2,0)</f>
        <v>307.09</v>
      </c>
      <c r="E9969" s="98"/>
      <c r="F9969" s="98"/>
    </row>
    <row r="9970" ht="11.25" customHeight="1">
      <c r="A9970" s="95" t="s">
        <v>20066</v>
      </c>
      <c r="B9970" s="96" t="s">
        <v>20067</v>
      </c>
      <c r="C9970" s="95" t="s">
        <v>361</v>
      </c>
      <c r="D9970" s="97">
        <f>VLOOKUP(A9970,emop0321!D:E,2,0)</f>
        <v>461.87</v>
      </c>
      <c r="E9970" s="98"/>
      <c r="F9970" s="98"/>
    </row>
    <row r="9971" ht="11.25" customHeight="1">
      <c r="A9971" s="95" t="s">
        <v>20068</v>
      </c>
      <c r="B9971" s="96" t="s">
        <v>20069</v>
      </c>
      <c r="C9971" s="95" t="s">
        <v>992</v>
      </c>
      <c r="D9971" s="97">
        <f>VLOOKUP(A9971,emop0321!D:E,2,0)</f>
        <v>353.05</v>
      </c>
      <c r="E9971" s="98"/>
      <c r="F9971" s="98"/>
    </row>
    <row r="9972" ht="11.25" customHeight="1">
      <c r="A9972" s="95" t="s">
        <v>20070</v>
      </c>
      <c r="B9972" s="96" t="s">
        <v>20071</v>
      </c>
      <c r="C9972" s="95" t="s">
        <v>992</v>
      </c>
      <c r="D9972" s="97">
        <f>VLOOKUP(A9972,emop0321!D:E,2,0)</f>
        <v>422.7</v>
      </c>
      <c r="E9972" s="98"/>
      <c r="F9972" s="98"/>
    </row>
    <row r="9973" ht="11.25" customHeight="1">
      <c r="A9973" s="95" t="s">
        <v>20072</v>
      </c>
      <c r="B9973" s="96" t="s">
        <v>20073</v>
      </c>
      <c r="C9973" s="95" t="s">
        <v>992</v>
      </c>
      <c r="D9973" s="97">
        <f>VLOOKUP(A9973,emop0321!D:E,2,0)</f>
        <v>478.81</v>
      </c>
      <c r="E9973" s="98"/>
      <c r="F9973" s="98"/>
    </row>
    <row r="9974" ht="11.25" customHeight="1">
      <c r="A9974" s="95" t="s">
        <v>20074</v>
      </c>
      <c r="B9974" s="96" t="s">
        <v>20075</v>
      </c>
      <c r="C9974" s="95" t="s">
        <v>992</v>
      </c>
      <c r="D9974" s="97">
        <f>VLOOKUP(A9974,emop0321!D:E,2,0)</f>
        <v>541.69</v>
      </c>
      <c r="E9974" s="98"/>
      <c r="F9974" s="98"/>
    </row>
    <row r="9975" ht="11.25" customHeight="1">
      <c r="A9975" s="95" t="s">
        <v>20076</v>
      </c>
      <c r="B9975" s="96" t="s">
        <v>20077</v>
      </c>
      <c r="C9975" s="95" t="s">
        <v>992</v>
      </c>
      <c r="D9975" s="97">
        <f>VLOOKUP(A9975,emop0321!D:E,2,0)</f>
        <v>604.56</v>
      </c>
      <c r="E9975" s="98"/>
      <c r="F9975" s="98"/>
    </row>
    <row r="9976" ht="11.25" customHeight="1">
      <c r="A9976" s="95" t="s">
        <v>20078</v>
      </c>
      <c r="B9976" s="96" t="s">
        <v>20079</v>
      </c>
      <c r="C9976" s="95" t="s">
        <v>992</v>
      </c>
      <c r="D9976" s="97">
        <f>VLOOKUP(A9976,emop0321!D:E,2,0)</f>
        <v>674.22</v>
      </c>
      <c r="E9976" s="98"/>
      <c r="F9976" s="98"/>
    </row>
    <row r="9977" ht="11.25" customHeight="1">
      <c r="A9977" s="95" t="s">
        <v>20080</v>
      </c>
      <c r="B9977" s="96" t="s">
        <v>20081</v>
      </c>
      <c r="C9977" s="95" t="s">
        <v>361</v>
      </c>
      <c r="D9977" s="97">
        <f>VLOOKUP(A9977,emop0321!D:E,2,0)</f>
        <v>92.3</v>
      </c>
      <c r="E9977" s="98"/>
      <c r="F9977" s="98"/>
    </row>
    <row r="9978" ht="11.25" customHeight="1">
      <c r="A9978" s="95" t="s">
        <v>20082</v>
      </c>
      <c r="B9978" s="96" t="s">
        <v>20083</v>
      </c>
      <c r="C9978" s="95" t="s">
        <v>361</v>
      </c>
      <c r="D9978" s="97">
        <f>VLOOKUP(A9978,emop0321!D:E,2,0)</f>
        <v>135.61</v>
      </c>
      <c r="E9978" s="98"/>
      <c r="F9978" s="98"/>
    </row>
    <row r="9979" ht="11.25" customHeight="1">
      <c r="A9979" s="95" t="s">
        <v>20084</v>
      </c>
      <c r="B9979" s="96" t="s">
        <v>20085</v>
      </c>
      <c r="C9979" s="95" t="s">
        <v>361</v>
      </c>
      <c r="D9979" s="97">
        <f>VLOOKUP(A9979,emop0321!D:E,2,0)</f>
        <v>409.98</v>
      </c>
      <c r="E9979" s="98"/>
      <c r="F9979" s="98"/>
    </row>
    <row r="9980" ht="11.25" customHeight="1">
      <c r="A9980" s="95" t="s">
        <v>20086</v>
      </c>
      <c r="B9980" s="96" t="s">
        <v>20087</v>
      </c>
      <c r="C9980" s="95" t="s">
        <v>361</v>
      </c>
      <c r="D9980" s="97">
        <f>VLOOKUP(A9980,emop0321!D:E,2,0)</f>
        <v>625.32</v>
      </c>
      <c r="E9980" s="98"/>
      <c r="F9980" s="98"/>
    </row>
    <row r="9981" ht="11.25" customHeight="1">
      <c r="A9981" s="95" t="s">
        <v>20088</v>
      </c>
      <c r="B9981" s="96" t="s">
        <v>20089</v>
      </c>
      <c r="C9981" s="95" t="s">
        <v>992</v>
      </c>
      <c r="D9981" s="97">
        <f>VLOOKUP(A9981,emop0321!D:E,2,0)</f>
        <v>540.05</v>
      </c>
      <c r="E9981" s="98"/>
      <c r="F9981" s="98"/>
    </row>
    <row r="9982" ht="11.25" customHeight="1">
      <c r="A9982" s="95" t="s">
        <v>20090</v>
      </c>
      <c r="B9982" s="96" t="s">
        <v>20091</v>
      </c>
      <c r="C9982" s="95" t="s">
        <v>992</v>
      </c>
      <c r="D9982" s="97">
        <f>VLOOKUP(A9982,emop0321!D:E,2,0)</f>
        <v>587.9</v>
      </c>
      <c r="E9982" s="98"/>
      <c r="F9982" s="98"/>
    </row>
    <row r="9983" ht="11.25" customHeight="1">
      <c r="A9983" s="95" t="s">
        <v>20092</v>
      </c>
      <c r="B9983" s="96" t="s">
        <v>20093</v>
      </c>
      <c r="C9983" s="95" t="s">
        <v>992</v>
      </c>
      <c r="D9983" s="97">
        <f>VLOOKUP(A9983,emop0321!D:E,2,0)</f>
        <v>683.61</v>
      </c>
      <c r="E9983" s="98"/>
      <c r="F9983" s="98"/>
    </row>
    <row r="9984" ht="11.25" customHeight="1">
      <c r="A9984" s="95" t="s">
        <v>20094</v>
      </c>
      <c r="B9984" s="96" t="s">
        <v>20095</v>
      </c>
      <c r="C9984" s="95" t="s">
        <v>992</v>
      </c>
      <c r="D9984" s="97">
        <f>VLOOKUP(A9984,emop0321!D:E,2,0)</f>
        <v>731.46</v>
      </c>
      <c r="E9984" s="98"/>
      <c r="F9984" s="98"/>
    </row>
    <row r="9985" ht="11.25" customHeight="1">
      <c r="A9985" s="95" t="s">
        <v>20096</v>
      </c>
      <c r="B9985" s="96" t="s">
        <v>20097</v>
      </c>
      <c r="C9985" s="95" t="s">
        <v>992</v>
      </c>
      <c r="D9985" s="97">
        <f>VLOOKUP(A9985,emop0321!D:E,2,0)</f>
        <v>779.32</v>
      </c>
      <c r="E9985" s="98"/>
      <c r="F9985" s="98"/>
    </row>
    <row r="9986" ht="11.25" customHeight="1">
      <c r="A9986" s="95" t="s">
        <v>20098</v>
      </c>
      <c r="B9986" s="96" t="s">
        <v>20099</v>
      </c>
      <c r="C9986" s="95" t="s">
        <v>992</v>
      </c>
      <c r="D9986" s="97">
        <f>VLOOKUP(A9986,emop0321!D:E,2,0)</f>
        <v>827.17</v>
      </c>
      <c r="E9986" s="98"/>
      <c r="F9986" s="98"/>
    </row>
    <row r="9987" ht="11.25" customHeight="1">
      <c r="A9987" s="95" t="s">
        <v>20100</v>
      </c>
      <c r="B9987" s="96" t="s">
        <v>20101</v>
      </c>
      <c r="C9987" s="95" t="s">
        <v>361</v>
      </c>
      <c r="D9987" s="97">
        <f>VLOOKUP(A9987,emop0321!D:E,2,0)</f>
        <v>66.5</v>
      </c>
      <c r="E9987" s="98"/>
      <c r="F9987" s="98"/>
    </row>
    <row r="9988" ht="11.25" customHeight="1">
      <c r="A9988" s="95" t="s">
        <v>20102</v>
      </c>
      <c r="B9988" s="96" t="s">
        <v>20103</v>
      </c>
      <c r="C9988" s="95" t="s">
        <v>361</v>
      </c>
      <c r="D9988" s="97">
        <f>VLOOKUP(A9988,emop0321!D:E,2,0)</f>
        <v>93.08</v>
      </c>
      <c r="E9988" s="98"/>
      <c r="F9988" s="98"/>
    </row>
    <row r="9989" ht="11.25" customHeight="1">
      <c r="A9989" s="95" t="s">
        <v>20104</v>
      </c>
      <c r="B9989" s="96" t="s">
        <v>20105</v>
      </c>
      <c r="C9989" s="95" t="s">
        <v>282</v>
      </c>
      <c r="D9989" s="97">
        <f>VLOOKUP(A9989,emop0321!D:E,2,0)</f>
        <v>154.57</v>
      </c>
      <c r="E9989" s="98"/>
      <c r="F9989" s="98"/>
    </row>
    <row r="9990" ht="11.25" customHeight="1">
      <c r="A9990" s="95" t="s">
        <v>20106</v>
      </c>
      <c r="B9990" s="96" t="s">
        <v>20107</v>
      </c>
      <c r="C9990" s="95" t="s">
        <v>282</v>
      </c>
      <c r="D9990" s="97">
        <f>VLOOKUP(A9990,emop0321!D:E,2,0)</f>
        <v>109.6</v>
      </c>
      <c r="E9990" s="98"/>
      <c r="F9990" s="98"/>
    </row>
    <row r="9991" ht="11.25" customHeight="1">
      <c r="A9991" s="95" t="s">
        <v>20108</v>
      </c>
      <c r="B9991" s="96" t="s">
        <v>20109</v>
      </c>
      <c r="C9991" s="95" t="s">
        <v>282</v>
      </c>
      <c r="D9991" s="97">
        <f>VLOOKUP(A9991,emop0321!D:E,2,0)</f>
        <v>180.34</v>
      </c>
      <c r="E9991" s="98"/>
      <c r="F9991" s="98"/>
    </row>
    <row r="9992" ht="11.25" customHeight="1">
      <c r="A9992" s="95" t="s">
        <v>20110</v>
      </c>
      <c r="B9992" s="96" t="s">
        <v>20111</v>
      </c>
      <c r="C9992" s="95" t="s">
        <v>282</v>
      </c>
      <c r="D9992" s="97">
        <f>VLOOKUP(A9992,emop0321!D:E,2,0)</f>
        <v>3808</v>
      </c>
      <c r="E9992" s="98"/>
      <c r="F9992" s="98"/>
    </row>
    <row r="9993" ht="11.25" customHeight="1">
      <c r="A9993" s="95" t="s">
        <v>20112</v>
      </c>
      <c r="B9993" s="96" t="s">
        <v>20113</v>
      </c>
      <c r="C9993" s="95" t="s">
        <v>19241</v>
      </c>
      <c r="D9993" s="97">
        <f>VLOOKUP(A9993,emop0321!D:E,2,0)</f>
        <v>1252.99</v>
      </c>
      <c r="E9993" s="98"/>
      <c r="F9993" s="98"/>
    </row>
    <row r="9994" ht="11.25" customHeight="1">
      <c r="A9994" s="95" t="s">
        <v>20114</v>
      </c>
      <c r="B9994" s="96" t="s">
        <v>20115</v>
      </c>
      <c r="C9994" s="95" t="s">
        <v>19241</v>
      </c>
      <c r="D9994" s="97">
        <f>VLOOKUP(A9994,emop0321!D:E,2,0)</f>
        <v>817.31</v>
      </c>
      <c r="E9994" s="98"/>
      <c r="F9994" s="98"/>
    </row>
    <row r="9995" ht="11.25" customHeight="1">
      <c r="A9995" s="95" t="s">
        <v>20116</v>
      </c>
      <c r="B9995" s="96" t="s">
        <v>20117</v>
      </c>
      <c r="C9995" s="95" t="s">
        <v>282</v>
      </c>
      <c r="D9995" s="97">
        <f>VLOOKUP(A9995,emop0321!D:E,2,0)</f>
        <v>129.95</v>
      </c>
      <c r="E9995" s="98"/>
      <c r="F9995" s="98"/>
    </row>
    <row r="9996" ht="11.25" customHeight="1">
      <c r="A9996" s="95" t="s">
        <v>20118</v>
      </c>
      <c r="B9996" s="96" t="s">
        <v>20119</v>
      </c>
      <c r="C9996" s="95" t="s">
        <v>19241</v>
      </c>
      <c r="D9996" s="97">
        <f>VLOOKUP(A9996,emop0321!D:E,2,0)</f>
        <v>2422.56</v>
      </c>
      <c r="E9996" s="98"/>
      <c r="F9996" s="98"/>
    </row>
    <row r="9997" ht="11.25" customHeight="1">
      <c r="A9997" s="95" t="s">
        <v>20120</v>
      </c>
      <c r="B9997" s="96" t="s">
        <v>20121</v>
      </c>
      <c r="C9997" s="95" t="s">
        <v>19241</v>
      </c>
      <c r="D9997" s="97">
        <f>VLOOKUP(A9997,emop0321!D:E,2,0)</f>
        <v>108.15</v>
      </c>
      <c r="E9997" s="98"/>
      <c r="F9997" s="98"/>
    </row>
    <row r="9998" ht="11.25" customHeight="1">
      <c r="A9998" s="95" t="s">
        <v>20122</v>
      </c>
      <c r="B9998" s="96" t="s">
        <v>20123</v>
      </c>
      <c r="C9998" s="95" t="s">
        <v>282</v>
      </c>
      <c r="D9998" s="97">
        <f>VLOOKUP(A9998,emop0321!D:E,2,0)</f>
        <v>1591.14</v>
      </c>
      <c r="E9998" s="98"/>
      <c r="F9998" s="98"/>
    </row>
    <row r="9999" ht="11.25" customHeight="1">
      <c r="A9999" s="95" t="s">
        <v>20124</v>
      </c>
      <c r="B9999" s="96" t="s">
        <v>20125</v>
      </c>
      <c r="C9999" s="95" t="s">
        <v>19241</v>
      </c>
      <c r="D9999" s="97">
        <f>VLOOKUP(A9999,emop0321!D:E,2,0)</f>
        <v>2450.41</v>
      </c>
      <c r="E9999" s="98"/>
      <c r="F9999" s="98"/>
    </row>
    <row r="10000" ht="11.25" customHeight="1">
      <c r="A10000" s="95" t="s">
        <v>20126</v>
      </c>
      <c r="B10000" s="96" t="s">
        <v>20127</v>
      </c>
      <c r="C10000" s="95" t="s">
        <v>282</v>
      </c>
      <c r="D10000" s="97">
        <f>VLOOKUP(A10000,emop0321!D:E,2,0)</f>
        <v>1972.23</v>
      </c>
      <c r="E10000" s="98"/>
      <c r="F10000" s="98"/>
    </row>
    <row r="10001" ht="11.25" customHeight="1">
      <c r="A10001" s="95" t="s">
        <v>20128</v>
      </c>
      <c r="B10001" s="96" t="s">
        <v>20129</v>
      </c>
      <c r="C10001" s="95" t="s">
        <v>282</v>
      </c>
      <c r="D10001" s="97">
        <f>VLOOKUP(A10001,emop0321!D:E,2,0)</f>
        <v>1207.73</v>
      </c>
      <c r="E10001" s="98"/>
      <c r="F10001" s="98"/>
    </row>
    <row r="10002" ht="11.25" customHeight="1">
      <c r="A10002" s="95" t="s">
        <v>20130</v>
      </c>
      <c r="B10002" s="96" t="s">
        <v>20131</v>
      </c>
      <c r="C10002" s="95" t="s">
        <v>282</v>
      </c>
      <c r="D10002" s="97">
        <f>VLOOKUP(A10002,emop0321!D:E,2,0)</f>
        <v>1338.59</v>
      </c>
      <c r="E10002" s="98"/>
      <c r="F10002" s="98"/>
    </row>
    <row r="10003" ht="11.25" customHeight="1">
      <c r="A10003" s="95" t="s">
        <v>20132</v>
      </c>
      <c r="B10003" s="96" t="s">
        <v>20133</v>
      </c>
      <c r="C10003" s="95" t="s">
        <v>282</v>
      </c>
      <c r="D10003" s="97">
        <f>VLOOKUP(A10003,emop0321!D:E,2,0)</f>
        <v>1671.69</v>
      </c>
      <c r="E10003" s="98"/>
      <c r="F10003" s="98"/>
    </row>
    <row r="10004" ht="11.25" customHeight="1">
      <c r="A10004" s="95" t="s">
        <v>20134</v>
      </c>
      <c r="B10004" s="96" t="s">
        <v>20135</v>
      </c>
      <c r="C10004" s="95" t="s">
        <v>282</v>
      </c>
      <c r="D10004" s="97">
        <f>VLOOKUP(A10004,emop0321!D:E,2,0)</f>
        <v>1929.52</v>
      </c>
      <c r="E10004" s="98"/>
      <c r="F10004" s="98"/>
    </row>
    <row r="10005" ht="11.25" customHeight="1">
      <c r="A10005" s="95" t="s">
        <v>20136</v>
      </c>
      <c r="B10005" s="96" t="s">
        <v>20137</v>
      </c>
      <c r="C10005" s="95" t="s">
        <v>282</v>
      </c>
      <c r="D10005" s="97">
        <f>VLOOKUP(A10005,emop0321!D:E,2,0)</f>
        <v>2144.82</v>
      </c>
      <c r="E10005" s="98"/>
      <c r="F10005" s="98"/>
    </row>
    <row r="10006" ht="11.25" customHeight="1">
      <c r="A10006" s="95" t="s">
        <v>20138</v>
      </c>
      <c r="B10006" s="96" t="s">
        <v>20139</v>
      </c>
      <c r="C10006" s="95" t="s">
        <v>282</v>
      </c>
      <c r="D10006" s="97">
        <f>VLOOKUP(A10006,emop0321!D:E,2,0)</f>
        <v>2391.92</v>
      </c>
      <c r="E10006" s="98"/>
      <c r="F10006" s="98"/>
    </row>
    <row r="10007" ht="11.25" customHeight="1">
      <c r="A10007" s="95" t="s">
        <v>20140</v>
      </c>
      <c r="B10007" s="96" t="s">
        <v>20141</v>
      </c>
      <c r="C10007" s="95" t="s">
        <v>282</v>
      </c>
      <c r="D10007" s="97">
        <f>VLOOKUP(A10007,emop0321!D:E,2,0)</f>
        <v>3013.78</v>
      </c>
      <c r="E10007" s="98"/>
      <c r="F10007" s="98"/>
    </row>
    <row r="10008" ht="11.25" customHeight="1">
      <c r="A10008" s="95" t="s">
        <v>20142</v>
      </c>
      <c r="B10008" s="96" t="s">
        <v>20143</v>
      </c>
      <c r="C10008" s="95" t="s">
        <v>282</v>
      </c>
      <c r="D10008" s="97">
        <f>VLOOKUP(A10008,emop0321!D:E,2,0)</f>
        <v>3812.03</v>
      </c>
      <c r="E10008" s="98"/>
      <c r="F10008" s="98"/>
    </row>
    <row r="10009" ht="11.25" customHeight="1">
      <c r="A10009" s="95" t="s">
        <v>20144</v>
      </c>
      <c r="B10009" s="96" t="s">
        <v>20145</v>
      </c>
      <c r="C10009" s="95" t="s">
        <v>282</v>
      </c>
      <c r="D10009" s="97">
        <f>VLOOKUP(A10009,emop0321!D:E,2,0)</f>
        <v>1884.9</v>
      </c>
      <c r="E10009" s="98"/>
      <c r="F10009" s="98"/>
    </row>
    <row r="10010" ht="11.25" customHeight="1">
      <c r="A10010" s="95" t="s">
        <v>20146</v>
      </c>
      <c r="B10010" s="96" t="s">
        <v>20147</v>
      </c>
      <c r="C10010" s="95" t="s">
        <v>282</v>
      </c>
      <c r="D10010" s="97">
        <f>VLOOKUP(A10010,emop0321!D:E,2,0)</f>
        <v>2376.73</v>
      </c>
      <c r="E10010" s="98"/>
      <c r="F10010" s="98"/>
    </row>
    <row r="10011" ht="11.25" customHeight="1">
      <c r="A10011" s="95" t="s">
        <v>20148</v>
      </c>
      <c r="B10011" s="96" t="s">
        <v>20149</v>
      </c>
      <c r="C10011" s="95" t="s">
        <v>282</v>
      </c>
      <c r="D10011" s="97">
        <f>VLOOKUP(A10011,emop0321!D:E,2,0)</f>
        <v>3063.68</v>
      </c>
      <c r="E10011" s="98"/>
      <c r="F10011" s="98"/>
    </row>
    <row r="10012" ht="11.25" customHeight="1">
      <c r="A10012" s="95" t="s">
        <v>20150</v>
      </c>
      <c r="B10012" s="96" t="s">
        <v>20151</v>
      </c>
      <c r="C10012" s="95" t="s">
        <v>282</v>
      </c>
      <c r="D10012" s="97">
        <f>VLOOKUP(A10012,emop0321!D:E,2,0)</f>
        <v>3569.71</v>
      </c>
      <c r="E10012" s="98"/>
      <c r="F10012" s="98"/>
    </row>
    <row r="10013" ht="11.25" customHeight="1">
      <c r="A10013" s="95" t="s">
        <v>20152</v>
      </c>
      <c r="B10013" s="96" t="s">
        <v>20153</v>
      </c>
      <c r="C10013" s="95" t="s">
        <v>282</v>
      </c>
      <c r="D10013" s="97">
        <f>VLOOKUP(A10013,emop0321!D:E,2,0)</f>
        <v>3871.77</v>
      </c>
      <c r="E10013" s="98"/>
      <c r="F10013" s="98"/>
    </row>
    <row r="10014" ht="11.25" customHeight="1">
      <c r="A10014" s="95" t="s">
        <v>20154</v>
      </c>
      <c r="B10014" s="96" t="s">
        <v>20155</v>
      </c>
      <c r="C10014" s="95" t="s">
        <v>282</v>
      </c>
      <c r="D10014" s="97">
        <f>VLOOKUP(A10014,emop0321!D:E,2,0)</f>
        <v>4415.61</v>
      </c>
      <c r="E10014" s="98"/>
      <c r="F10014" s="98"/>
    </row>
    <row r="10015" ht="11.25" customHeight="1">
      <c r="A10015" s="95" t="s">
        <v>20156</v>
      </c>
      <c r="B10015" s="96" t="s">
        <v>20157</v>
      </c>
      <c r="C10015" s="95" t="s">
        <v>282</v>
      </c>
      <c r="D10015" s="97">
        <f>VLOOKUP(A10015,emop0321!D:E,2,0)</f>
        <v>6344.8</v>
      </c>
      <c r="E10015" s="98"/>
      <c r="F10015" s="98"/>
    </row>
    <row r="10016" ht="11.25" customHeight="1">
      <c r="A10016" s="95" t="s">
        <v>20158</v>
      </c>
      <c r="B10016" s="96" t="s">
        <v>20159</v>
      </c>
      <c r="C10016" s="95" t="s">
        <v>282</v>
      </c>
      <c r="D10016" s="97">
        <f>VLOOKUP(A10016,emop0321!D:E,2,0)</f>
        <v>6748.71</v>
      </c>
      <c r="E10016" s="98"/>
      <c r="F10016" s="98"/>
    </row>
    <row r="10017" ht="11.25" customHeight="1">
      <c r="A10017" s="95" t="s">
        <v>20160</v>
      </c>
      <c r="B10017" s="96" t="s">
        <v>20161</v>
      </c>
      <c r="C10017" s="95" t="s">
        <v>282</v>
      </c>
      <c r="D10017" s="97">
        <f>VLOOKUP(A10017,emop0321!D:E,2,0)</f>
        <v>734.39</v>
      </c>
      <c r="E10017" s="98"/>
      <c r="F10017" s="98"/>
    </row>
    <row r="10018" ht="11.25" customHeight="1">
      <c r="A10018" s="95" t="s">
        <v>20162</v>
      </c>
      <c r="B10018" s="96" t="s">
        <v>20163</v>
      </c>
      <c r="C10018" s="95" t="s">
        <v>282</v>
      </c>
      <c r="D10018" s="97">
        <f>VLOOKUP(A10018,emop0321!D:E,2,0)</f>
        <v>497.49</v>
      </c>
      <c r="E10018" s="98"/>
      <c r="F10018" s="98"/>
    </row>
    <row r="10019" ht="11.25" customHeight="1">
      <c r="A10019" s="95" t="s">
        <v>20164</v>
      </c>
      <c r="B10019" s="96" t="s">
        <v>20165</v>
      </c>
      <c r="C10019" s="95" t="s">
        <v>282</v>
      </c>
      <c r="D10019" s="97">
        <f>VLOOKUP(A10019,emop0321!D:E,2,0)</f>
        <v>888.89</v>
      </c>
      <c r="E10019" s="98"/>
      <c r="F10019" s="98"/>
    </row>
    <row r="10020" ht="11.25" customHeight="1">
      <c r="A10020" s="95" t="s">
        <v>20166</v>
      </c>
      <c r="B10020" s="96" t="s">
        <v>20167</v>
      </c>
      <c r="C10020" s="95" t="s">
        <v>282</v>
      </c>
      <c r="D10020" s="97">
        <f>VLOOKUP(A10020,emop0321!D:E,2,0)</f>
        <v>52.99</v>
      </c>
      <c r="E10020" s="98"/>
      <c r="F10020" s="98"/>
    </row>
    <row r="10021" ht="11.25" customHeight="1">
      <c r="A10021" s="95" t="s">
        <v>20168</v>
      </c>
      <c r="B10021" s="96" t="s">
        <v>20169</v>
      </c>
      <c r="C10021" s="95" t="s">
        <v>282</v>
      </c>
      <c r="D10021" s="97">
        <f>VLOOKUP(A10021,emop0321!D:E,2,0)</f>
        <v>31.91</v>
      </c>
      <c r="E10021" s="98"/>
      <c r="F10021" s="98"/>
    </row>
    <row r="10022" ht="11.25" customHeight="1">
      <c r="A10022" s="95" t="s">
        <v>20170</v>
      </c>
      <c r="B10022" s="96" t="s">
        <v>20171</v>
      </c>
      <c r="C10022" s="95" t="s">
        <v>282</v>
      </c>
      <c r="D10022" s="97">
        <f>VLOOKUP(A10022,emop0321!D:E,2,0)</f>
        <v>27.78</v>
      </c>
      <c r="E10022" s="98"/>
      <c r="F10022" s="98"/>
    </row>
    <row r="10023" ht="11.25" customHeight="1">
      <c r="A10023" s="95" t="s">
        <v>20172</v>
      </c>
      <c r="B10023" s="96" t="s">
        <v>20173</v>
      </c>
      <c r="C10023" s="95" t="s">
        <v>282</v>
      </c>
      <c r="D10023" s="97">
        <f>VLOOKUP(A10023,emop0321!D:E,2,0)</f>
        <v>33.45</v>
      </c>
      <c r="E10023" s="98"/>
      <c r="F10023" s="98"/>
    </row>
    <row r="10024" ht="11.25" customHeight="1">
      <c r="A10024" s="95" t="s">
        <v>20174</v>
      </c>
      <c r="B10024" s="96" t="s">
        <v>20175</v>
      </c>
      <c r="C10024" s="95" t="s">
        <v>282</v>
      </c>
      <c r="D10024" s="97">
        <f>VLOOKUP(A10024,emop0321!D:E,2,0)</f>
        <v>21.51</v>
      </c>
      <c r="E10024" s="98"/>
      <c r="F10024" s="98"/>
    </row>
    <row r="10025" ht="11.25" customHeight="1">
      <c r="A10025" s="95" t="s">
        <v>20176</v>
      </c>
      <c r="B10025" s="96" t="s">
        <v>20177</v>
      </c>
      <c r="C10025" s="95" t="s">
        <v>282</v>
      </c>
      <c r="D10025" s="97">
        <f>VLOOKUP(A10025,emop0321!D:E,2,0)</f>
        <v>30.52</v>
      </c>
      <c r="E10025" s="98"/>
      <c r="F10025" s="98"/>
    </row>
    <row r="10026" ht="11.25" customHeight="1">
      <c r="A10026" s="95" t="s">
        <v>20178</v>
      </c>
      <c r="B10026" s="96" t="s">
        <v>20179</v>
      </c>
      <c r="C10026" s="95" t="s">
        <v>282</v>
      </c>
      <c r="D10026" s="97">
        <f>VLOOKUP(A10026,emop0321!D:E,2,0)</f>
        <v>29.36</v>
      </c>
      <c r="E10026" s="98"/>
      <c r="F10026" s="98"/>
    </row>
    <row r="10027" ht="11.25" customHeight="1">
      <c r="A10027" s="95" t="s">
        <v>20180</v>
      </c>
      <c r="B10027" s="96" t="s">
        <v>20181</v>
      </c>
      <c r="C10027" s="95" t="s">
        <v>282</v>
      </c>
      <c r="D10027" s="97">
        <f>VLOOKUP(A10027,emop0321!D:E,2,0)</f>
        <v>32.42</v>
      </c>
      <c r="E10027" s="98"/>
      <c r="F10027" s="98"/>
    </row>
    <row r="10028" ht="11.25" customHeight="1">
      <c r="A10028" s="95" t="s">
        <v>20182</v>
      </c>
      <c r="B10028" s="96" t="s">
        <v>20183</v>
      </c>
      <c r="C10028" s="95" t="s">
        <v>282</v>
      </c>
      <c r="D10028" s="97">
        <f>VLOOKUP(A10028,emop0321!D:E,2,0)</f>
        <v>32.3</v>
      </c>
      <c r="E10028" s="98"/>
      <c r="F10028" s="98"/>
    </row>
    <row r="10029" ht="11.25" customHeight="1">
      <c r="A10029" s="95" t="s">
        <v>20184</v>
      </c>
      <c r="B10029" s="96" t="s">
        <v>20185</v>
      </c>
      <c r="C10029" s="95" t="s">
        <v>282</v>
      </c>
      <c r="D10029" s="97">
        <f>VLOOKUP(A10029,emop0321!D:E,2,0)</f>
        <v>36.96</v>
      </c>
      <c r="E10029" s="98"/>
      <c r="F10029" s="98"/>
    </row>
    <row r="10030" ht="11.25" customHeight="1">
      <c r="A10030" s="95" t="s">
        <v>20186</v>
      </c>
      <c r="B10030" s="96" t="s">
        <v>20187</v>
      </c>
      <c r="C10030" s="95" t="s">
        <v>282</v>
      </c>
      <c r="D10030" s="97">
        <f>VLOOKUP(A10030,emop0321!D:E,2,0)</f>
        <v>23.36</v>
      </c>
      <c r="E10030" s="98"/>
      <c r="F10030" s="98"/>
    </row>
    <row r="10031" ht="11.25" customHeight="1">
      <c r="A10031" s="95" t="s">
        <v>20188</v>
      </c>
      <c r="B10031" s="96" t="s">
        <v>20189</v>
      </c>
      <c r="C10031" s="95" t="s">
        <v>282</v>
      </c>
      <c r="D10031" s="97">
        <f>VLOOKUP(A10031,emop0321!D:E,2,0)</f>
        <v>36.42</v>
      </c>
      <c r="E10031" s="98"/>
      <c r="F10031" s="98"/>
    </row>
    <row r="10032" ht="11.25" customHeight="1">
      <c r="A10032" s="95" t="s">
        <v>20190</v>
      </c>
      <c r="B10032" s="96" t="s">
        <v>20191</v>
      </c>
      <c r="C10032" s="95" t="s">
        <v>282</v>
      </c>
      <c r="D10032" s="97">
        <f>VLOOKUP(A10032,emop0321!D:E,2,0)</f>
        <v>65.28</v>
      </c>
      <c r="E10032" s="98"/>
      <c r="F10032" s="98"/>
    </row>
    <row r="10033" ht="11.25" customHeight="1">
      <c r="A10033" s="95" t="s">
        <v>20192</v>
      </c>
      <c r="B10033" s="96" t="s">
        <v>20193</v>
      </c>
      <c r="C10033" s="95" t="s">
        <v>282</v>
      </c>
      <c r="D10033" s="97">
        <f>VLOOKUP(A10033,emop0321!D:E,2,0)</f>
        <v>81.76</v>
      </c>
      <c r="E10033" s="98"/>
      <c r="F10033" s="98"/>
    </row>
    <row r="10034" ht="11.25" customHeight="1">
      <c r="A10034" s="95" t="s">
        <v>20194</v>
      </c>
      <c r="B10034" s="96" t="s">
        <v>20195</v>
      </c>
      <c r="C10034" s="95" t="s">
        <v>282</v>
      </c>
      <c r="D10034" s="97">
        <f>VLOOKUP(A10034,emop0321!D:E,2,0)</f>
        <v>95.15</v>
      </c>
      <c r="E10034" s="98"/>
      <c r="F10034" s="98"/>
    </row>
    <row r="10035" ht="11.25" customHeight="1">
      <c r="A10035" s="95" t="s">
        <v>20196</v>
      </c>
      <c r="B10035" s="96" t="s">
        <v>20197</v>
      </c>
      <c r="C10035" s="95" t="s">
        <v>282</v>
      </c>
      <c r="D10035" s="97">
        <f>VLOOKUP(A10035,emop0321!D:E,2,0)</f>
        <v>95.15</v>
      </c>
      <c r="E10035" s="98"/>
      <c r="F10035" s="98"/>
    </row>
    <row r="10036" ht="11.25" customHeight="1">
      <c r="A10036" s="95" t="s">
        <v>20198</v>
      </c>
      <c r="B10036" s="96" t="s">
        <v>20199</v>
      </c>
      <c r="C10036" s="95" t="s">
        <v>282</v>
      </c>
      <c r="D10036" s="97">
        <f>VLOOKUP(A10036,emop0321!D:E,2,0)</f>
        <v>138.72</v>
      </c>
      <c r="E10036" s="98"/>
      <c r="F10036" s="98"/>
    </row>
    <row r="10037" ht="11.25" customHeight="1">
      <c r="A10037" s="95" t="s">
        <v>20200</v>
      </c>
      <c r="B10037" s="96" t="s">
        <v>20201</v>
      </c>
      <c r="C10037" s="95" t="s">
        <v>282</v>
      </c>
      <c r="D10037" s="97">
        <f>VLOOKUP(A10037,emop0321!D:E,2,0)</f>
        <v>235.54</v>
      </c>
      <c r="E10037" s="98"/>
      <c r="F10037" s="98"/>
    </row>
    <row r="10038" ht="11.25" customHeight="1">
      <c r="A10038" s="95" t="s">
        <v>20202</v>
      </c>
      <c r="B10038" s="96" t="s">
        <v>20203</v>
      </c>
      <c r="C10038" s="95" t="s">
        <v>282</v>
      </c>
      <c r="D10038" s="97">
        <f>VLOOKUP(A10038,emop0321!D:E,2,0)</f>
        <v>433.3</v>
      </c>
      <c r="E10038" s="98"/>
      <c r="F10038" s="98"/>
    </row>
    <row r="10039" ht="11.25" customHeight="1">
      <c r="A10039" s="95" t="s">
        <v>20204</v>
      </c>
      <c r="B10039" s="96" t="s">
        <v>20205</v>
      </c>
      <c r="C10039" s="95" t="s">
        <v>282</v>
      </c>
      <c r="D10039" s="97">
        <f>VLOOKUP(A10039,emop0321!D:E,2,0)</f>
        <v>59.62</v>
      </c>
      <c r="E10039" s="98"/>
      <c r="F10039" s="98"/>
    </row>
    <row r="10040" ht="11.25" customHeight="1">
      <c r="A10040" s="95" t="s">
        <v>20206</v>
      </c>
      <c r="B10040" s="96" t="s">
        <v>20207</v>
      </c>
      <c r="C10040" s="95" t="s">
        <v>282</v>
      </c>
      <c r="D10040" s="97">
        <f>VLOOKUP(A10040,emop0321!D:E,2,0)</f>
        <v>3.51</v>
      </c>
      <c r="E10040" s="98"/>
      <c r="F10040" s="98"/>
    </row>
    <row r="10041" ht="11.25" customHeight="1">
      <c r="A10041" s="95" t="s">
        <v>20208</v>
      </c>
      <c r="B10041" s="96" t="s">
        <v>20209</v>
      </c>
      <c r="C10041" s="95" t="s">
        <v>282</v>
      </c>
      <c r="D10041" s="97">
        <f>VLOOKUP(A10041,emop0321!D:E,2,0)</f>
        <v>33.19</v>
      </c>
      <c r="E10041" s="98"/>
      <c r="F10041" s="98"/>
    </row>
    <row r="10042" ht="11.25" customHeight="1">
      <c r="A10042" s="95" t="s">
        <v>20210</v>
      </c>
      <c r="B10042" s="96" t="s">
        <v>20211</v>
      </c>
      <c r="C10042" s="95" t="s">
        <v>282</v>
      </c>
      <c r="D10042" s="97">
        <f>VLOOKUP(A10042,emop0321!D:E,2,0)</f>
        <v>26.67</v>
      </c>
      <c r="E10042" s="98"/>
      <c r="F10042" s="98"/>
    </row>
    <row r="10043" ht="11.25" customHeight="1">
      <c r="A10043" s="95" t="s">
        <v>20212</v>
      </c>
      <c r="B10043" s="96" t="s">
        <v>20213</v>
      </c>
      <c r="C10043" s="95" t="s">
        <v>282</v>
      </c>
      <c r="D10043" s="97">
        <f>VLOOKUP(A10043,emop0321!D:E,2,0)</f>
        <v>45</v>
      </c>
      <c r="E10043" s="98"/>
      <c r="F10043" s="98"/>
    </row>
    <row r="10044" ht="11.25" customHeight="1">
      <c r="A10044" s="95" t="s">
        <v>20214</v>
      </c>
      <c r="B10044" s="96" t="s">
        <v>20215</v>
      </c>
      <c r="C10044" s="95" t="s">
        <v>282</v>
      </c>
      <c r="D10044" s="97">
        <f>VLOOKUP(A10044,emop0321!D:E,2,0)</f>
        <v>35</v>
      </c>
      <c r="E10044" s="98"/>
      <c r="F10044" s="98"/>
    </row>
    <row r="10045" ht="11.25" customHeight="1">
      <c r="A10045" s="95" t="s">
        <v>20216</v>
      </c>
      <c r="B10045" s="96" t="s">
        <v>20217</v>
      </c>
      <c r="C10045" s="95" t="s">
        <v>282</v>
      </c>
      <c r="D10045" s="97">
        <f>VLOOKUP(A10045,emop0321!D:E,2,0)</f>
        <v>40.83</v>
      </c>
      <c r="E10045" s="98"/>
      <c r="F10045" s="98"/>
    </row>
    <row r="10046" ht="11.25" customHeight="1">
      <c r="A10046" s="95" t="s">
        <v>20218</v>
      </c>
      <c r="B10046" s="96" t="s">
        <v>20219</v>
      </c>
      <c r="C10046" s="95" t="s">
        <v>282</v>
      </c>
      <c r="D10046" s="97">
        <f>VLOOKUP(A10046,emop0321!D:E,2,0)</f>
        <v>53.64</v>
      </c>
      <c r="E10046" s="98"/>
      <c r="F10046" s="98"/>
    </row>
    <row r="10047" ht="11.25" customHeight="1">
      <c r="A10047" s="95" t="s">
        <v>20220</v>
      </c>
      <c r="B10047" s="96" t="s">
        <v>20221</v>
      </c>
      <c r="C10047" s="95" t="s">
        <v>282</v>
      </c>
      <c r="D10047" s="97">
        <f>VLOOKUP(A10047,emop0321!D:E,2,0)</f>
        <v>56.63</v>
      </c>
      <c r="E10047" s="98"/>
      <c r="F10047" s="98"/>
    </row>
    <row r="10048" ht="11.25" customHeight="1">
      <c r="A10048" s="95" t="s">
        <v>20222</v>
      </c>
      <c r="B10048" s="96" t="s">
        <v>20223</v>
      </c>
      <c r="C10048" s="95" t="s">
        <v>1980</v>
      </c>
      <c r="D10048" s="97">
        <f>VLOOKUP(A10048,emop0321!D:E,2,0)</f>
        <v>71.79</v>
      </c>
      <c r="E10048" s="98"/>
      <c r="F10048" s="98"/>
    </row>
    <row r="10049" ht="11.25" customHeight="1">
      <c r="A10049" s="95" t="s">
        <v>20224</v>
      </c>
      <c r="B10049" s="96" t="s">
        <v>20225</v>
      </c>
      <c r="C10049" s="95" t="s">
        <v>1980</v>
      </c>
      <c r="D10049" s="97">
        <f>VLOOKUP(A10049,emop0321!D:E,2,0)</f>
        <v>88.55</v>
      </c>
      <c r="E10049" s="98"/>
      <c r="F10049" s="98"/>
    </row>
    <row r="10050" ht="11.25" customHeight="1">
      <c r="A10050" s="95" t="s">
        <v>20226</v>
      </c>
      <c r="B10050" s="96" t="s">
        <v>20227</v>
      </c>
      <c r="C10050" s="95" t="s">
        <v>1980</v>
      </c>
      <c r="D10050" s="97">
        <f>VLOOKUP(A10050,emop0321!D:E,2,0)</f>
        <v>91.16</v>
      </c>
      <c r="E10050" s="98"/>
      <c r="F10050" s="98"/>
    </row>
    <row r="10051" ht="11.25" customHeight="1">
      <c r="A10051" s="95" t="s">
        <v>20228</v>
      </c>
      <c r="B10051" s="96" t="s">
        <v>20229</v>
      </c>
      <c r="C10051" s="95" t="s">
        <v>1980</v>
      </c>
      <c r="D10051" s="97">
        <f>VLOOKUP(A10051,emop0321!D:E,2,0)</f>
        <v>52.7</v>
      </c>
      <c r="E10051" s="98"/>
      <c r="F10051" s="98"/>
    </row>
    <row r="10052" ht="11.25" customHeight="1">
      <c r="A10052" s="95" t="s">
        <v>20230</v>
      </c>
      <c r="B10052" s="96" t="s">
        <v>20231</v>
      </c>
      <c r="C10052" s="95" t="s">
        <v>1980</v>
      </c>
      <c r="D10052" s="97">
        <f>VLOOKUP(A10052,emop0321!D:E,2,0)</f>
        <v>108.69</v>
      </c>
      <c r="E10052" s="98"/>
      <c r="F10052" s="98"/>
    </row>
    <row r="10053" ht="11.25" customHeight="1">
      <c r="A10053" s="95" t="s">
        <v>20232</v>
      </c>
      <c r="B10053" s="96" t="s">
        <v>20233</v>
      </c>
      <c r="C10053" s="95" t="s">
        <v>1980</v>
      </c>
      <c r="D10053" s="97">
        <f>VLOOKUP(A10053,emop0321!D:E,2,0)</f>
        <v>44.54</v>
      </c>
      <c r="E10053" s="98"/>
      <c r="F10053" s="98"/>
    </row>
    <row r="10054" ht="11.25" customHeight="1">
      <c r="A10054" s="95" t="s">
        <v>20234</v>
      </c>
      <c r="B10054" s="96" t="s">
        <v>20233</v>
      </c>
      <c r="C10054" s="95" t="s">
        <v>1980</v>
      </c>
      <c r="D10054" s="97">
        <f>VLOOKUP(A10054,emop0321!D:E,2,0)</f>
        <v>36.39</v>
      </c>
      <c r="E10054" s="98"/>
      <c r="F10054" s="98"/>
    </row>
    <row r="10055" ht="11.25" customHeight="1">
      <c r="A10055" s="95" t="s">
        <v>20235</v>
      </c>
      <c r="B10055" s="96" t="s">
        <v>20236</v>
      </c>
      <c r="C10055" s="95" t="s">
        <v>1980</v>
      </c>
      <c r="D10055" s="97">
        <f>VLOOKUP(A10055,emop0321!D:E,2,0)</f>
        <v>128.86</v>
      </c>
      <c r="E10055" s="98"/>
      <c r="F10055" s="98"/>
    </row>
    <row r="10056" ht="11.25" customHeight="1">
      <c r="A10056" s="95" t="s">
        <v>20237</v>
      </c>
      <c r="B10056" s="96" t="s">
        <v>20236</v>
      </c>
      <c r="C10056" s="95" t="s">
        <v>1980</v>
      </c>
      <c r="D10056" s="97">
        <f>VLOOKUP(A10056,emop0321!D:E,2,0)</f>
        <v>49.53</v>
      </c>
      <c r="E10056" s="98"/>
      <c r="F10056" s="98"/>
    </row>
    <row r="10057" ht="11.25" customHeight="1">
      <c r="A10057" s="95" t="s">
        <v>20238</v>
      </c>
      <c r="B10057" s="96" t="s">
        <v>20236</v>
      </c>
      <c r="C10057" s="95" t="s">
        <v>1980</v>
      </c>
      <c r="D10057" s="97">
        <f>VLOOKUP(A10057,emop0321!D:E,2,0)</f>
        <v>39.71</v>
      </c>
      <c r="E10057" s="98"/>
      <c r="F10057" s="98"/>
    </row>
    <row r="10058" ht="11.25" customHeight="1">
      <c r="A10058" s="95" t="s">
        <v>20239</v>
      </c>
      <c r="B10058" s="96" t="s">
        <v>20240</v>
      </c>
      <c r="C10058" s="95" t="s">
        <v>1980</v>
      </c>
      <c r="D10058" s="97">
        <f>VLOOKUP(A10058,emop0321!D:E,2,0)</f>
        <v>162.16</v>
      </c>
      <c r="E10058" s="98"/>
      <c r="F10058" s="98"/>
    </row>
    <row r="10059" ht="11.25" customHeight="1">
      <c r="A10059" s="95" t="s">
        <v>20241</v>
      </c>
      <c r="B10059" s="96" t="s">
        <v>20240</v>
      </c>
      <c r="C10059" s="95" t="s">
        <v>1980</v>
      </c>
      <c r="D10059" s="97">
        <f>VLOOKUP(A10059,emop0321!D:E,2,0)</f>
        <v>54.24</v>
      </c>
      <c r="E10059" s="98"/>
      <c r="F10059" s="98"/>
    </row>
    <row r="10060" ht="11.25" customHeight="1">
      <c r="A10060" s="95" t="s">
        <v>20242</v>
      </c>
      <c r="B10060" s="96" t="s">
        <v>20240</v>
      </c>
      <c r="C10060" s="95" t="s">
        <v>1980</v>
      </c>
      <c r="D10060" s="97">
        <f>VLOOKUP(A10060,emop0321!D:E,2,0)</f>
        <v>42.05</v>
      </c>
      <c r="E10060" s="98"/>
      <c r="F10060" s="98"/>
    </row>
    <row r="10061" ht="11.25" customHeight="1">
      <c r="A10061" s="95" t="s">
        <v>20243</v>
      </c>
      <c r="B10061" s="96" t="s">
        <v>20244</v>
      </c>
      <c r="C10061" s="95" t="s">
        <v>1980</v>
      </c>
      <c r="D10061" s="97">
        <f>VLOOKUP(A10061,emop0321!D:E,2,0)</f>
        <v>117.31</v>
      </c>
      <c r="E10061" s="98"/>
      <c r="F10061" s="98"/>
    </row>
    <row r="10062" ht="11.25" customHeight="1">
      <c r="A10062" s="95" t="s">
        <v>20245</v>
      </c>
      <c r="B10062" s="96" t="s">
        <v>20244</v>
      </c>
      <c r="C10062" s="95" t="s">
        <v>1980</v>
      </c>
      <c r="D10062" s="97">
        <f>VLOOKUP(A10062,emop0321!D:E,2,0)</f>
        <v>48.56</v>
      </c>
      <c r="E10062" s="98"/>
      <c r="F10062" s="98"/>
    </row>
    <row r="10063" ht="11.25" customHeight="1">
      <c r="A10063" s="95" t="s">
        <v>20246</v>
      </c>
      <c r="B10063" s="96" t="s">
        <v>20244</v>
      </c>
      <c r="C10063" s="95" t="s">
        <v>1980</v>
      </c>
      <c r="D10063" s="97">
        <f>VLOOKUP(A10063,emop0321!D:E,2,0)</f>
        <v>39.21</v>
      </c>
      <c r="E10063" s="98"/>
      <c r="F10063" s="98"/>
    </row>
    <row r="10064" ht="11.25" customHeight="1">
      <c r="A10064" s="95" t="s">
        <v>20247</v>
      </c>
      <c r="B10064" s="96" t="s">
        <v>20248</v>
      </c>
      <c r="C10064" s="95" t="s">
        <v>1980</v>
      </c>
      <c r="D10064" s="97">
        <f>VLOOKUP(A10064,emop0321!D:E,2,0)</f>
        <v>134.09</v>
      </c>
      <c r="E10064" s="98"/>
      <c r="F10064" s="98"/>
    </row>
    <row r="10065" ht="11.25" customHeight="1">
      <c r="A10065" s="95" t="s">
        <v>20249</v>
      </c>
      <c r="B10065" s="96" t="s">
        <v>20248</v>
      </c>
      <c r="C10065" s="95" t="s">
        <v>1980</v>
      </c>
      <c r="D10065" s="97">
        <f>VLOOKUP(A10065,emop0321!D:E,2,0)</f>
        <v>52.98</v>
      </c>
      <c r="E10065" s="98"/>
      <c r="F10065" s="98"/>
    </row>
    <row r="10066" ht="11.25" customHeight="1">
      <c r="A10066" s="95" t="s">
        <v>20250</v>
      </c>
      <c r="B10066" s="96" t="s">
        <v>20248</v>
      </c>
      <c r="C10066" s="95" t="s">
        <v>1980</v>
      </c>
      <c r="D10066" s="97">
        <f>VLOOKUP(A10066,emop0321!D:E,2,0)</f>
        <v>42.06</v>
      </c>
      <c r="E10066" s="98"/>
      <c r="F10066" s="98"/>
    </row>
    <row r="10067" ht="11.25" customHeight="1">
      <c r="A10067" s="95" t="s">
        <v>20251</v>
      </c>
      <c r="B10067" s="96" t="s">
        <v>20252</v>
      </c>
      <c r="C10067" s="95" t="s">
        <v>1980</v>
      </c>
      <c r="D10067" s="97">
        <f>VLOOKUP(A10067,emop0321!D:E,2,0)</f>
        <v>146.43</v>
      </c>
      <c r="E10067" s="98"/>
      <c r="F10067" s="98"/>
    </row>
    <row r="10068" ht="11.25" customHeight="1">
      <c r="A10068" s="95" t="s">
        <v>20253</v>
      </c>
      <c r="B10068" s="96" t="s">
        <v>20252</v>
      </c>
      <c r="C10068" s="95" t="s">
        <v>1980</v>
      </c>
      <c r="D10068" s="97">
        <f>VLOOKUP(A10068,emop0321!D:E,2,0)</f>
        <v>55.23</v>
      </c>
      <c r="E10068" s="98"/>
      <c r="F10068" s="98"/>
    </row>
    <row r="10069" ht="11.25" customHeight="1">
      <c r="A10069" s="95" t="s">
        <v>20254</v>
      </c>
      <c r="B10069" s="96" t="s">
        <v>20252</v>
      </c>
      <c r="C10069" s="95" t="s">
        <v>1980</v>
      </c>
      <c r="D10069" s="97">
        <f>VLOOKUP(A10069,emop0321!D:E,2,0)</f>
        <v>43.26</v>
      </c>
      <c r="E10069" s="98"/>
      <c r="F10069" s="98"/>
    </row>
    <row r="10070" ht="11.25" customHeight="1">
      <c r="A10070" s="95" t="s">
        <v>20255</v>
      </c>
      <c r="B10070" s="96" t="s">
        <v>20256</v>
      </c>
      <c r="C10070" s="95" t="s">
        <v>1980</v>
      </c>
      <c r="D10070" s="97">
        <f>VLOOKUP(A10070,emop0321!D:E,2,0)</f>
        <v>168.82</v>
      </c>
      <c r="E10070" s="98"/>
      <c r="F10070" s="98"/>
    </row>
    <row r="10071" ht="11.25" customHeight="1">
      <c r="A10071" s="95" t="s">
        <v>20257</v>
      </c>
      <c r="B10071" s="96" t="s">
        <v>20256</v>
      </c>
      <c r="C10071" s="95" t="s">
        <v>1980</v>
      </c>
      <c r="D10071" s="97">
        <f>VLOOKUP(A10071,emop0321!D:E,2,0)</f>
        <v>59.67</v>
      </c>
      <c r="E10071" s="98"/>
      <c r="F10071" s="98"/>
    </row>
    <row r="10072" ht="11.25" customHeight="1">
      <c r="A10072" s="95" t="s">
        <v>20258</v>
      </c>
      <c r="B10072" s="96" t="s">
        <v>20256</v>
      </c>
      <c r="C10072" s="95" t="s">
        <v>1980</v>
      </c>
      <c r="D10072" s="97">
        <f>VLOOKUP(A10072,emop0321!D:E,2,0)</f>
        <v>45.92</v>
      </c>
      <c r="E10072" s="98"/>
      <c r="F10072" s="98"/>
    </row>
    <row r="10073" ht="11.25" customHeight="1">
      <c r="A10073" s="95" t="s">
        <v>20259</v>
      </c>
      <c r="B10073" s="96" t="s">
        <v>20260</v>
      </c>
      <c r="C10073" s="95" t="s">
        <v>1980</v>
      </c>
      <c r="D10073" s="97">
        <f>VLOOKUP(A10073,emop0321!D:E,2,0)</f>
        <v>330.89</v>
      </c>
      <c r="E10073" s="98"/>
      <c r="F10073" s="98"/>
    </row>
    <row r="10074" ht="11.25" customHeight="1">
      <c r="A10074" s="95" t="s">
        <v>20261</v>
      </c>
      <c r="B10074" s="96" t="s">
        <v>20260</v>
      </c>
      <c r="C10074" s="95" t="s">
        <v>1980</v>
      </c>
      <c r="D10074" s="97">
        <f>VLOOKUP(A10074,emop0321!D:E,2,0)</f>
        <v>120.62</v>
      </c>
      <c r="E10074" s="98"/>
      <c r="F10074" s="98"/>
    </row>
    <row r="10075" ht="11.25" customHeight="1">
      <c r="A10075" s="95" t="s">
        <v>20262</v>
      </c>
      <c r="B10075" s="96" t="s">
        <v>20260</v>
      </c>
      <c r="C10075" s="95" t="s">
        <v>1980</v>
      </c>
      <c r="D10075" s="97">
        <f>VLOOKUP(A10075,emop0321!D:E,2,0)</f>
        <v>95.87</v>
      </c>
      <c r="E10075" s="98"/>
      <c r="F10075" s="98"/>
    </row>
    <row r="10076" ht="11.25" customHeight="1">
      <c r="A10076" s="95" t="s">
        <v>20263</v>
      </c>
      <c r="B10076" s="96" t="s">
        <v>20264</v>
      </c>
      <c r="C10076" s="95" t="s">
        <v>1980</v>
      </c>
      <c r="D10076" s="97">
        <f>VLOOKUP(A10076,emop0321!D:E,2,0)</f>
        <v>166.14</v>
      </c>
      <c r="E10076" s="98"/>
      <c r="F10076" s="98"/>
    </row>
    <row r="10077" ht="11.25" customHeight="1">
      <c r="A10077" s="95" t="s">
        <v>20265</v>
      </c>
      <c r="B10077" s="96" t="s">
        <v>20264</v>
      </c>
      <c r="C10077" s="95" t="s">
        <v>1980</v>
      </c>
      <c r="D10077" s="97">
        <f>VLOOKUP(A10077,emop0321!D:E,2,0)</f>
        <v>62.66</v>
      </c>
      <c r="E10077" s="98"/>
      <c r="F10077" s="98"/>
    </row>
    <row r="10078" ht="11.25" customHeight="1">
      <c r="A10078" s="95" t="s">
        <v>20266</v>
      </c>
      <c r="B10078" s="96" t="s">
        <v>20264</v>
      </c>
      <c r="C10078" s="95" t="s">
        <v>1980</v>
      </c>
      <c r="D10078" s="97">
        <f>VLOOKUP(A10078,emop0321!D:E,2,0)</f>
        <v>49.24</v>
      </c>
      <c r="E10078" s="98"/>
      <c r="F10078" s="98"/>
    </row>
    <row r="10079" ht="11.25" customHeight="1">
      <c r="A10079" s="95" t="s">
        <v>20267</v>
      </c>
      <c r="B10079" s="96" t="s">
        <v>20268</v>
      </c>
      <c r="C10079" s="95" t="s">
        <v>1980</v>
      </c>
      <c r="D10079" s="97">
        <f>VLOOKUP(A10079,emop0321!D:E,2,0)</f>
        <v>275.58</v>
      </c>
      <c r="E10079" s="98"/>
      <c r="F10079" s="98"/>
    </row>
    <row r="10080" ht="11.25" customHeight="1">
      <c r="A10080" s="95" t="s">
        <v>20269</v>
      </c>
      <c r="B10080" s="96" t="s">
        <v>20268</v>
      </c>
      <c r="C10080" s="95" t="s">
        <v>1980</v>
      </c>
      <c r="D10080" s="97">
        <f>VLOOKUP(A10080,emop0321!D:E,2,0)</f>
        <v>78.77</v>
      </c>
      <c r="E10080" s="98"/>
      <c r="F10080" s="98"/>
    </row>
    <row r="10081" ht="11.25" customHeight="1">
      <c r="A10081" s="95" t="s">
        <v>20270</v>
      </c>
      <c r="B10081" s="96" t="s">
        <v>20268</v>
      </c>
      <c r="C10081" s="95" t="s">
        <v>1980</v>
      </c>
      <c r="D10081" s="97">
        <f>VLOOKUP(A10081,emop0321!D:E,2,0)</f>
        <v>54.47</v>
      </c>
      <c r="E10081" s="98"/>
      <c r="F10081" s="98"/>
    </row>
    <row r="10082" ht="11.25" customHeight="1">
      <c r="A10082" s="95" t="s">
        <v>20271</v>
      </c>
      <c r="B10082" s="96" t="s">
        <v>20272</v>
      </c>
      <c r="C10082" s="95" t="s">
        <v>1980</v>
      </c>
      <c r="D10082" s="97">
        <f>VLOOKUP(A10082,emop0321!D:E,2,0)</f>
        <v>135.16</v>
      </c>
      <c r="E10082" s="98"/>
      <c r="F10082" s="98"/>
    </row>
    <row r="10083" ht="11.25" customHeight="1">
      <c r="A10083" s="95" t="s">
        <v>20273</v>
      </c>
      <c r="B10083" s="96" t="s">
        <v>20272</v>
      </c>
      <c r="C10083" s="95" t="s">
        <v>1980</v>
      </c>
      <c r="D10083" s="97">
        <f>VLOOKUP(A10083,emop0321!D:E,2,0)</f>
        <v>52.93</v>
      </c>
      <c r="E10083" s="98"/>
      <c r="F10083" s="98"/>
    </row>
    <row r="10084" ht="11.25" customHeight="1">
      <c r="A10084" s="95" t="s">
        <v>20274</v>
      </c>
      <c r="B10084" s="96" t="s">
        <v>20272</v>
      </c>
      <c r="C10084" s="95" t="s">
        <v>1980</v>
      </c>
      <c r="D10084" s="97">
        <f>VLOOKUP(A10084,emop0321!D:E,2,0)</f>
        <v>42.07</v>
      </c>
      <c r="E10084" s="98"/>
      <c r="F10084" s="98"/>
    </row>
    <row r="10085" ht="11.25" customHeight="1">
      <c r="A10085" s="95" t="s">
        <v>20275</v>
      </c>
      <c r="B10085" s="96" t="s">
        <v>20276</v>
      </c>
      <c r="C10085" s="95" t="s">
        <v>1980</v>
      </c>
      <c r="D10085" s="97">
        <f>VLOOKUP(A10085,emop0321!D:E,2,0)</f>
        <v>139.92</v>
      </c>
      <c r="E10085" s="98"/>
      <c r="F10085" s="98"/>
    </row>
    <row r="10086" ht="11.25" customHeight="1">
      <c r="A10086" s="95" t="s">
        <v>20277</v>
      </c>
      <c r="B10086" s="96" t="s">
        <v>20276</v>
      </c>
      <c r="C10086" s="95" t="s">
        <v>1980</v>
      </c>
      <c r="D10086" s="97">
        <f>VLOOKUP(A10086,emop0321!D:E,2,0)</f>
        <v>55.96</v>
      </c>
      <c r="E10086" s="98"/>
      <c r="F10086" s="98"/>
    </row>
    <row r="10087" ht="11.25" customHeight="1">
      <c r="A10087" s="95" t="s">
        <v>20278</v>
      </c>
      <c r="B10087" s="96" t="s">
        <v>20276</v>
      </c>
      <c r="C10087" s="95" t="s">
        <v>1980</v>
      </c>
      <c r="D10087" s="97">
        <f>VLOOKUP(A10087,emop0321!D:E,2,0)</f>
        <v>44.66</v>
      </c>
      <c r="E10087" s="98"/>
      <c r="F10087" s="98"/>
    </row>
    <row r="10088" ht="11.25" customHeight="1">
      <c r="A10088" s="95" t="s">
        <v>20279</v>
      </c>
      <c r="B10088" s="96" t="s">
        <v>20280</v>
      </c>
      <c r="C10088" s="95" t="s">
        <v>1980</v>
      </c>
      <c r="D10088" s="97">
        <f>VLOOKUP(A10088,emop0321!D:E,2,0)</f>
        <v>158.03</v>
      </c>
      <c r="E10088" s="98"/>
      <c r="F10088" s="98"/>
    </row>
    <row r="10089" ht="11.25" customHeight="1">
      <c r="A10089" s="95" t="s">
        <v>20281</v>
      </c>
      <c r="B10089" s="96" t="s">
        <v>20280</v>
      </c>
      <c r="C10089" s="95" t="s">
        <v>1980</v>
      </c>
      <c r="D10089" s="97">
        <f>VLOOKUP(A10089,emop0321!D:E,2,0)</f>
        <v>58.78</v>
      </c>
      <c r="E10089" s="98"/>
      <c r="F10089" s="98"/>
    </row>
    <row r="10090" ht="11.25" customHeight="1">
      <c r="A10090" s="95" t="s">
        <v>20282</v>
      </c>
      <c r="B10090" s="96" t="s">
        <v>20280</v>
      </c>
      <c r="C10090" s="95" t="s">
        <v>1980</v>
      </c>
      <c r="D10090" s="97">
        <f>VLOOKUP(A10090,emop0321!D:E,2,0)</f>
        <v>47.07</v>
      </c>
      <c r="E10090" s="98"/>
      <c r="F10090" s="98"/>
    </row>
    <row r="10091" ht="11.25" customHeight="1">
      <c r="A10091" s="95" t="s">
        <v>20283</v>
      </c>
      <c r="B10091" s="96" t="s">
        <v>20284</v>
      </c>
      <c r="C10091" s="95" t="s">
        <v>1980</v>
      </c>
      <c r="D10091" s="97">
        <f>VLOOKUP(A10091,emop0321!D:E,2,0)</f>
        <v>200.76</v>
      </c>
      <c r="E10091" s="98"/>
      <c r="F10091" s="98"/>
    </row>
    <row r="10092" ht="11.25" customHeight="1">
      <c r="A10092" s="95" t="s">
        <v>20285</v>
      </c>
      <c r="B10092" s="96" t="s">
        <v>20284</v>
      </c>
      <c r="C10092" s="95" t="s">
        <v>1980</v>
      </c>
      <c r="D10092" s="97">
        <f>VLOOKUP(A10092,emop0321!D:E,2,0)</f>
        <v>64.93</v>
      </c>
      <c r="E10092" s="98"/>
      <c r="F10092" s="98"/>
    </row>
    <row r="10093" ht="11.25" customHeight="1">
      <c r="A10093" s="95" t="s">
        <v>20286</v>
      </c>
      <c r="B10093" s="96" t="s">
        <v>20284</v>
      </c>
      <c r="C10093" s="95" t="s">
        <v>1980</v>
      </c>
      <c r="D10093" s="97">
        <f>VLOOKUP(A10093,emop0321!D:E,2,0)</f>
        <v>48.78</v>
      </c>
      <c r="E10093" s="98"/>
      <c r="F10093" s="98"/>
    </row>
    <row r="10094" ht="11.25" customHeight="1">
      <c r="A10094" s="95" t="s">
        <v>20287</v>
      </c>
      <c r="B10094" s="96" t="s">
        <v>20288</v>
      </c>
      <c r="C10094" s="95" t="s">
        <v>1980</v>
      </c>
      <c r="D10094" s="97">
        <f>VLOOKUP(A10094,emop0321!D:E,2,0)</f>
        <v>257.28</v>
      </c>
      <c r="E10094" s="98"/>
      <c r="F10094" s="98"/>
    </row>
    <row r="10095" ht="11.25" customHeight="1">
      <c r="A10095" s="95" t="s">
        <v>20289</v>
      </c>
      <c r="B10095" s="96" t="s">
        <v>20288</v>
      </c>
      <c r="C10095" s="95" t="s">
        <v>1980</v>
      </c>
      <c r="D10095" s="97">
        <f>VLOOKUP(A10095,emop0321!D:E,2,0)</f>
        <v>65.03</v>
      </c>
      <c r="E10095" s="98"/>
      <c r="F10095" s="98"/>
    </row>
    <row r="10096" ht="11.25" customHeight="1">
      <c r="A10096" s="95" t="s">
        <v>20290</v>
      </c>
      <c r="B10096" s="96" t="s">
        <v>20288</v>
      </c>
      <c r="C10096" s="95" t="s">
        <v>1980</v>
      </c>
      <c r="D10096" s="97">
        <f>VLOOKUP(A10096,emop0321!D:E,2,0)</f>
        <v>55.94</v>
      </c>
      <c r="E10096" s="98"/>
      <c r="F10096" s="98"/>
    </row>
    <row r="10097" ht="11.25" customHeight="1">
      <c r="A10097" s="95" t="s">
        <v>20291</v>
      </c>
      <c r="B10097" s="96" t="s">
        <v>20292</v>
      </c>
      <c r="C10097" s="95" t="s">
        <v>1980</v>
      </c>
      <c r="D10097" s="97">
        <f>VLOOKUP(A10097,emop0321!D:E,2,0)</f>
        <v>200.43</v>
      </c>
      <c r="E10097" s="98"/>
      <c r="F10097" s="98"/>
    </row>
    <row r="10098" ht="11.25" customHeight="1">
      <c r="A10098" s="95" t="s">
        <v>20293</v>
      </c>
      <c r="B10098" s="96" t="s">
        <v>20292</v>
      </c>
      <c r="C10098" s="95" t="s">
        <v>1980</v>
      </c>
      <c r="D10098" s="97">
        <f>VLOOKUP(A10098,emop0321!D:E,2,0)</f>
        <v>78.43</v>
      </c>
      <c r="E10098" s="98"/>
      <c r="F10098" s="98"/>
    </row>
    <row r="10099" ht="11.25" customHeight="1">
      <c r="A10099" s="95" t="s">
        <v>20294</v>
      </c>
      <c r="B10099" s="96" t="s">
        <v>20292</v>
      </c>
      <c r="C10099" s="95" t="s">
        <v>1980</v>
      </c>
      <c r="D10099" s="97">
        <f>VLOOKUP(A10099,emop0321!D:E,2,0)</f>
        <v>62.63</v>
      </c>
      <c r="E10099" s="98"/>
      <c r="F10099" s="98"/>
    </row>
    <row r="10100" ht="11.25" customHeight="1">
      <c r="A10100" s="95" t="s">
        <v>20295</v>
      </c>
      <c r="B10100" s="96" t="s">
        <v>20296</v>
      </c>
      <c r="C10100" s="95" t="s">
        <v>1980</v>
      </c>
      <c r="D10100" s="97">
        <f>VLOOKUP(A10100,emop0321!D:E,2,0)</f>
        <v>209.71</v>
      </c>
      <c r="E10100" s="98"/>
      <c r="F10100" s="98"/>
    </row>
    <row r="10101" ht="11.25" customHeight="1">
      <c r="A10101" s="95" t="s">
        <v>20297</v>
      </c>
      <c r="B10101" s="96" t="s">
        <v>20296</v>
      </c>
      <c r="C10101" s="95" t="s">
        <v>1980</v>
      </c>
      <c r="D10101" s="97">
        <f>VLOOKUP(A10101,emop0321!D:E,2,0)</f>
        <v>80.23</v>
      </c>
      <c r="E10101" s="98"/>
      <c r="F10101" s="98"/>
    </row>
    <row r="10102" ht="11.25" customHeight="1">
      <c r="A10102" s="95" t="s">
        <v>20298</v>
      </c>
      <c r="B10102" s="96" t="s">
        <v>20296</v>
      </c>
      <c r="C10102" s="95" t="s">
        <v>1980</v>
      </c>
      <c r="D10102" s="97">
        <f>VLOOKUP(A10102,emop0321!D:E,2,0)</f>
        <v>63.08</v>
      </c>
      <c r="E10102" s="98"/>
      <c r="F10102" s="98"/>
    </row>
    <row r="10103" ht="11.25" customHeight="1">
      <c r="A10103" s="95" t="s">
        <v>20299</v>
      </c>
      <c r="B10103" s="96" t="s">
        <v>20300</v>
      </c>
      <c r="C10103" s="95" t="s">
        <v>1980</v>
      </c>
      <c r="D10103" s="97">
        <f>VLOOKUP(A10103,emop0321!D:E,2,0)</f>
        <v>319.56</v>
      </c>
      <c r="E10103" s="98"/>
      <c r="F10103" s="98"/>
    </row>
    <row r="10104" ht="11.25" customHeight="1">
      <c r="A10104" s="95" t="s">
        <v>20301</v>
      </c>
      <c r="B10104" s="96" t="s">
        <v>20300</v>
      </c>
      <c r="C10104" s="95" t="s">
        <v>1980</v>
      </c>
      <c r="D10104" s="97">
        <f>VLOOKUP(A10104,emop0321!D:E,2,0)</f>
        <v>113.14</v>
      </c>
      <c r="E10104" s="98"/>
      <c r="F10104" s="98"/>
    </row>
    <row r="10105" ht="11.25" customHeight="1">
      <c r="A10105" s="95" t="s">
        <v>20302</v>
      </c>
      <c r="B10105" s="96" t="s">
        <v>20300</v>
      </c>
      <c r="C10105" s="95" t="s">
        <v>1980</v>
      </c>
      <c r="D10105" s="97">
        <f>VLOOKUP(A10105,emop0321!D:E,2,0)</f>
        <v>86.99</v>
      </c>
      <c r="E10105" s="98"/>
      <c r="F10105" s="98"/>
    </row>
    <row r="10106" ht="11.25" customHeight="1">
      <c r="A10106" s="95" t="s">
        <v>20303</v>
      </c>
      <c r="B10106" s="96" t="s">
        <v>20304</v>
      </c>
      <c r="C10106" s="95" t="s">
        <v>1980</v>
      </c>
      <c r="D10106" s="97">
        <f>VLOOKUP(A10106,emop0321!D:E,2,0)</f>
        <v>236.59</v>
      </c>
      <c r="E10106" s="98"/>
      <c r="F10106" s="98"/>
    </row>
    <row r="10107" ht="11.25" customHeight="1">
      <c r="A10107" s="95" t="s">
        <v>20305</v>
      </c>
      <c r="B10107" s="96" t="s">
        <v>20304</v>
      </c>
      <c r="C10107" s="95" t="s">
        <v>1980</v>
      </c>
      <c r="D10107" s="97">
        <f>VLOOKUP(A10107,emop0321!D:E,2,0)</f>
        <v>81.82</v>
      </c>
      <c r="E10107" s="98"/>
      <c r="F10107" s="98"/>
    </row>
    <row r="10108" ht="11.25" customHeight="1">
      <c r="A10108" s="95" t="s">
        <v>20306</v>
      </c>
      <c r="B10108" s="96" t="s">
        <v>20304</v>
      </c>
      <c r="C10108" s="95" t="s">
        <v>1980</v>
      </c>
      <c r="D10108" s="97">
        <f>VLOOKUP(A10108,emop0321!D:E,2,0)</f>
        <v>61.71</v>
      </c>
      <c r="E10108" s="98"/>
      <c r="F10108" s="98"/>
    </row>
    <row r="10109" ht="11.25" customHeight="1">
      <c r="A10109" s="95" t="s">
        <v>20307</v>
      </c>
      <c r="B10109" s="96" t="s">
        <v>20308</v>
      </c>
      <c r="C10109" s="95" t="s">
        <v>1980</v>
      </c>
      <c r="D10109" s="97">
        <f>VLOOKUP(A10109,emop0321!D:E,2,0)</f>
        <v>87.35</v>
      </c>
      <c r="E10109" s="98"/>
      <c r="F10109" s="98"/>
    </row>
    <row r="10110" ht="11.25" customHeight="1">
      <c r="A10110" s="95" t="s">
        <v>20309</v>
      </c>
      <c r="B10110" s="96" t="s">
        <v>20308</v>
      </c>
      <c r="C10110" s="95" t="s">
        <v>1980</v>
      </c>
      <c r="D10110" s="97">
        <f>VLOOKUP(A10110,emop0321!D:E,2,0)</f>
        <v>45.28</v>
      </c>
      <c r="E10110" s="98"/>
      <c r="F10110" s="98"/>
    </row>
    <row r="10111" ht="11.25" customHeight="1">
      <c r="A10111" s="95" t="s">
        <v>20310</v>
      </c>
      <c r="B10111" s="96" t="s">
        <v>20308</v>
      </c>
      <c r="C10111" s="95" t="s">
        <v>1980</v>
      </c>
      <c r="D10111" s="97">
        <f>VLOOKUP(A10111,emop0321!D:E,2,0)</f>
        <v>39.65</v>
      </c>
      <c r="E10111" s="98"/>
      <c r="F10111" s="98"/>
    </row>
    <row r="10112" ht="11.25" customHeight="1">
      <c r="A10112" s="95" t="s">
        <v>20311</v>
      </c>
      <c r="B10112" s="96" t="s">
        <v>20312</v>
      </c>
      <c r="C10112" s="95" t="s">
        <v>1980</v>
      </c>
      <c r="D10112" s="97">
        <f>VLOOKUP(A10112,emop0321!D:E,2,0)</f>
        <v>59.96</v>
      </c>
      <c r="E10112" s="98"/>
      <c r="F10112" s="98"/>
    </row>
    <row r="10113" ht="11.25" customHeight="1">
      <c r="A10113" s="95" t="s">
        <v>20313</v>
      </c>
      <c r="B10113" s="96" t="s">
        <v>20314</v>
      </c>
      <c r="C10113" s="95" t="s">
        <v>1980</v>
      </c>
      <c r="D10113" s="97">
        <f>VLOOKUP(A10113,emop0321!D:E,2,0)</f>
        <v>12.59</v>
      </c>
      <c r="E10113" s="98"/>
      <c r="F10113" s="98"/>
    </row>
    <row r="10114" ht="11.25" customHeight="1">
      <c r="A10114" s="95" t="s">
        <v>20315</v>
      </c>
      <c r="B10114" s="96" t="s">
        <v>20314</v>
      </c>
      <c r="C10114" s="95" t="s">
        <v>1980</v>
      </c>
      <c r="D10114" s="97">
        <f>VLOOKUP(A10114,emop0321!D:E,2,0)</f>
        <v>7.16</v>
      </c>
      <c r="E10114" s="98"/>
      <c r="F10114" s="98"/>
    </row>
    <row r="10115" ht="11.25" customHeight="1">
      <c r="A10115" s="95" t="s">
        <v>20316</v>
      </c>
      <c r="B10115" s="96" t="s">
        <v>20317</v>
      </c>
      <c r="C10115" s="95" t="s">
        <v>1980</v>
      </c>
      <c r="D10115" s="97">
        <f>VLOOKUP(A10115,emop0321!D:E,2,0)</f>
        <v>78.73</v>
      </c>
      <c r="E10115" s="98"/>
      <c r="F10115" s="98"/>
    </row>
    <row r="10116" ht="11.25" customHeight="1">
      <c r="A10116" s="95" t="s">
        <v>20318</v>
      </c>
      <c r="B10116" s="96" t="s">
        <v>20317</v>
      </c>
      <c r="C10116" s="95" t="s">
        <v>1980</v>
      </c>
      <c r="D10116" s="97">
        <f>VLOOKUP(A10116,emop0321!D:E,2,0)</f>
        <v>31.36</v>
      </c>
      <c r="E10116" s="98"/>
      <c r="F10116" s="98"/>
    </row>
    <row r="10117" ht="11.25" customHeight="1">
      <c r="A10117" s="95" t="s">
        <v>20319</v>
      </c>
      <c r="B10117" s="96" t="s">
        <v>20317</v>
      </c>
      <c r="C10117" s="95" t="s">
        <v>1980</v>
      </c>
      <c r="D10117" s="97">
        <f>VLOOKUP(A10117,emop0321!D:E,2,0)</f>
        <v>25.93</v>
      </c>
      <c r="E10117" s="98"/>
      <c r="F10117" s="98"/>
    </row>
    <row r="10118" ht="11.25" customHeight="1">
      <c r="A10118" s="95" t="s">
        <v>20320</v>
      </c>
      <c r="B10118" s="96" t="s">
        <v>20321</v>
      </c>
      <c r="C10118" s="95" t="s">
        <v>1980</v>
      </c>
      <c r="D10118" s="97">
        <f>VLOOKUP(A10118,emop0321!D:E,2,0)</f>
        <v>63.3</v>
      </c>
      <c r="E10118" s="98"/>
      <c r="F10118" s="98"/>
    </row>
    <row r="10119" ht="11.25" customHeight="1">
      <c r="A10119" s="95" t="s">
        <v>20322</v>
      </c>
      <c r="B10119" s="96" t="s">
        <v>20321</v>
      </c>
      <c r="C10119" s="95" t="s">
        <v>1980</v>
      </c>
      <c r="D10119" s="97">
        <f>VLOOKUP(A10119,emop0321!D:E,2,0)</f>
        <v>27.71</v>
      </c>
      <c r="E10119" s="98"/>
      <c r="F10119" s="98"/>
    </row>
    <row r="10120" ht="11.25" customHeight="1">
      <c r="A10120" s="95" t="s">
        <v>20323</v>
      </c>
      <c r="B10120" s="96" t="s">
        <v>20321</v>
      </c>
      <c r="C10120" s="95" t="s">
        <v>1980</v>
      </c>
      <c r="D10120" s="97">
        <f>VLOOKUP(A10120,emop0321!D:E,2,0)</f>
        <v>23.76</v>
      </c>
      <c r="E10120" s="98"/>
      <c r="F10120" s="98"/>
    </row>
    <row r="10121" ht="11.25" customHeight="1">
      <c r="A10121" s="95" t="s">
        <v>20324</v>
      </c>
      <c r="B10121" s="96" t="s">
        <v>20325</v>
      </c>
      <c r="C10121" s="95" t="s">
        <v>1980</v>
      </c>
      <c r="D10121" s="97">
        <f>VLOOKUP(A10121,emop0321!D:E,2,0)</f>
        <v>44.53</v>
      </c>
      <c r="E10121" s="98"/>
      <c r="F10121" s="98"/>
    </row>
    <row r="10122" ht="11.25" customHeight="1">
      <c r="A10122" s="95" t="s">
        <v>20326</v>
      </c>
      <c r="B10122" s="96" t="s">
        <v>20325</v>
      </c>
      <c r="C10122" s="95" t="s">
        <v>1980</v>
      </c>
      <c r="D10122" s="97">
        <f>VLOOKUP(A10122,emop0321!D:E,2,0)</f>
        <v>8.94</v>
      </c>
      <c r="E10122" s="98"/>
      <c r="F10122" s="98"/>
    </row>
    <row r="10123" ht="11.25" customHeight="1">
      <c r="A10123" s="95" t="s">
        <v>20327</v>
      </c>
      <c r="B10123" s="96" t="s">
        <v>20325</v>
      </c>
      <c r="C10123" s="95" t="s">
        <v>1980</v>
      </c>
      <c r="D10123" s="97">
        <f>VLOOKUP(A10123,emop0321!D:E,2,0)</f>
        <v>4.99</v>
      </c>
      <c r="E10123" s="98"/>
      <c r="F10123" s="98"/>
    </row>
    <row r="10124" ht="11.25" customHeight="1">
      <c r="A10124" s="95" t="s">
        <v>20328</v>
      </c>
      <c r="B10124" s="96" t="s">
        <v>20329</v>
      </c>
      <c r="C10124" s="95" t="s">
        <v>1980</v>
      </c>
      <c r="D10124" s="97">
        <f>VLOOKUP(A10124,emop0321!D:E,2,0)</f>
        <v>81.64</v>
      </c>
      <c r="E10124" s="98"/>
      <c r="F10124" s="98"/>
    </row>
    <row r="10125" ht="11.25" customHeight="1">
      <c r="A10125" s="95" t="s">
        <v>20330</v>
      </c>
      <c r="B10125" s="96" t="s">
        <v>20329</v>
      </c>
      <c r="C10125" s="95" t="s">
        <v>1980</v>
      </c>
      <c r="D10125" s="97">
        <f>VLOOKUP(A10125,emop0321!D:E,2,0)</f>
        <v>31.35</v>
      </c>
      <c r="E10125" s="98"/>
      <c r="F10125" s="98"/>
    </row>
    <row r="10126" ht="11.25" customHeight="1">
      <c r="A10126" s="95" t="s">
        <v>20331</v>
      </c>
      <c r="B10126" s="96" t="s">
        <v>20329</v>
      </c>
      <c r="C10126" s="95" t="s">
        <v>1980</v>
      </c>
      <c r="D10126" s="97">
        <f>VLOOKUP(A10126,emop0321!D:E,2,0)</f>
        <v>26.12</v>
      </c>
      <c r="E10126" s="98"/>
      <c r="F10126" s="98"/>
    </row>
    <row r="10127" ht="11.25" customHeight="1">
      <c r="A10127" s="95" t="s">
        <v>20332</v>
      </c>
      <c r="B10127" s="96" t="s">
        <v>20333</v>
      </c>
      <c r="C10127" s="95" t="s">
        <v>1980</v>
      </c>
      <c r="D10127" s="97">
        <f>VLOOKUP(A10127,emop0321!D:E,2,0)</f>
        <v>83.79</v>
      </c>
      <c r="E10127" s="98"/>
      <c r="F10127" s="98"/>
    </row>
    <row r="10128" ht="11.25" customHeight="1">
      <c r="A10128" s="95" t="s">
        <v>20334</v>
      </c>
      <c r="B10128" s="96" t="s">
        <v>20333</v>
      </c>
      <c r="C10128" s="95" t="s">
        <v>1980</v>
      </c>
      <c r="D10128" s="97">
        <f>VLOOKUP(A10128,emop0321!D:E,2,0)</f>
        <v>32.76</v>
      </c>
      <c r="E10128" s="98"/>
      <c r="F10128" s="98"/>
    </row>
    <row r="10129" ht="11.25" customHeight="1">
      <c r="A10129" s="95" t="s">
        <v>20335</v>
      </c>
      <c r="B10129" s="96" t="s">
        <v>20336</v>
      </c>
      <c r="C10129" s="95" t="s">
        <v>1980</v>
      </c>
      <c r="D10129" s="97">
        <f>VLOOKUP(A10129,emop0321!D:E,2,0)</f>
        <v>27.35</v>
      </c>
      <c r="E10129" s="98"/>
      <c r="F10129" s="98"/>
    </row>
    <row r="10130" ht="11.25" customHeight="1">
      <c r="A10130" s="95" t="s">
        <v>20337</v>
      </c>
      <c r="B10130" s="96" t="s">
        <v>20338</v>
      </c>
      <c r="C10130" s="95" t="s">
        <v>1980</v>
      </c>
      <c r="D10130" s="97">
        <f>VLOOKUP(A10130,emop0321!D:E,2,0)</f>
        <v>117.71</v>
      </c>
      <c r="E10130" s="98"/>
      <c r="F10130" s="98"/>
    </row>
    <row r="10131" ht="11.25" customHeight="1">
      <c r="A10131" s="95" t="s">
        <v>20339</v>
      </c>
      <c r="B10131" s="96" t="s">
        <v>20338</v>
      </c>
      <c r="C10131" s="95" t="s">
        <v>1980</v>
      </c>
      <c r="D10131" s="97">
        <f>VLOOKUP(A10131,emop0321!D:E,2,0)</f>
        <v>43.74</v>
      </c>
      <c r="E10131" s="98"/>
      <c r="F10131" s="98"/>
    </row>
    <row r="10132" ht="11.25" customHeight="1">
      <c r="A10132" s="95" t="s">
        <v>20340</v>
      </c>
      <c r="B10132" s="96" t="s">
        <v>20338</v>
      </c>
      <c r="C10132" s="95" t="s">
        <v>1980</v>
      </c>
      <c r="D10132" s="97">
        <f>VLOOKUP(A10132,emop0321!D:E,2,0)</f>
        <v>34.95</v>
      </c>
      <c r="E10132" s="98"/>
      <c r="F10132" s="98"/>
    </row>
    <row r="10133" ht="11.25" customHeight="1">
      <c r="A10133" s="95" t="s">
        <v>20341</v>
      </c>
      <c r="B10133" s="96" t="s">
        <v>20342</v>
      </c>
      <c r="C10133" s="95" t="s">
        <v>1980</v>
      </c>
      <c r="D10133" s="97">
        <f>VLOOKUP(A10133,emop0321!D:E,2,0)</f>
        <v>103.91</v>
      </c>
      <c r="E10133" s="98"/>
      <c r="F10133" s="98"/>
    </row>
    <row r="10134" ht="11.25" customHeight="1">
      <c r="A10134" s="95" t="s">
        <v>20343</v>
      </c>
      <c r="B10134" s="96" t="s">
        <v>20342</v>
      </c>
      <c r="C10134" s="95" t="s">
        <v>1980</v>
      </c>
      <c r="D10134" s="97">
        <f>VLOOKUP(A10134,emop0321!D:E,2,0)</f>
        <v>46.98</v>
      </c>
      <c r="E10134" s="98"/>
      <c r="F10134" s="98"/>
    </row>
    <row r="10135" ht="11.25" customHeight="1">
      <c r="A10135" s="95" t="s">
        <v>20344</v>
      </c>
      <c r="B10135" s="96" t="s">
        <v>20342</v>
      </c>
      <c r="C10135" s="95" t="s">
        <v>1980</v>
      </c>
      <c r="D10135" s="97">
        <f>VLOOKUP(A10135,emop0321!D:E,2,0)</f>
        <v>39.76</v>
      </c>
      <c r="E10135" s="98"/>
      <c r="F10135" s="98"/>
    </row>
    <row r="10136" ht="11.25" customHeight="1">
      <c r="A10136" s="95" t="s">
        <v>20345</v>
      </c>
      <c r="B10136" s="96" t="s">
        <v>20346</v>
      </c>
      <c r="C10136" s="95" t="s">
        <v>1980</v>
      </c>
      <c r="D10136" s="97">
        <f>VLOOKUP(A10136,emop0321!D:E,2,0)</f>
        <v>5.94</v>
      </c>
      <c r="E10136" s="98"/>
      <c r="F10136" s="98"/>
    </row>
    <row r="10137" ht="11.25" customHeight="1">
      <c r="A10137" s="95" t="s">
        <v>20347</v>
      </c>
      <c r="B10137" s="96" t="s">
        <v>20346</v>
      </c>
      <c r="C10137" s="95" t="s">
        <v>1980</v>
      </c>
      <c r="D10137" s="97">
        <f>VLOOKUP(A10137,emop0321!D:E,2,0)</f>
        <v>0.56</v>
      </c>
      <c r="E10137" s="98"/>
      <c r="F10137" s="98"/>
    </row>
    <row r="10138" ht="11.25" customHeight="1">
      <c r="A10138" s="95" t="s">
        <v>20348</v>
      </c>
      <c r="B10138" s="96" t="s">
        <v>20349</v>
      </c>
      <c r="C10138" s="95" t="s">
        <v>1980</v>
      </c>
      <c r="D10138" s="97">
        <f>VLOOKUP(A10138,emop0321!D:E,2,0)</f>
        <v>270.99</v>
      </c>
      <c r="E10138" s="98"/>
      <c r="F10138" s="98"/>
    </row>
    <row r="10139" ht="11.25" customHeight="1">
      <c r="A10139" s="95" t="s">
        <v>20350</v>
      </c>
      <c r="B10139" s="96" t="s">
        <v>20349</v>
      </c>
      <c r="C10139" s="95" t="s">
        <v>1980</v>
      </c>
      <c r="D10139" s="97">
        <f>VLOOKUP(A10139,emop0321!D:E,2,0)</f>
        <v>168.93</v>
      </c>
      <c r="E10139" s="98"/>
      <c r="F10139" s="98"/>
    </row>
    <row r="10140" ht="11.25" customHeight="1">
      <c r="A10140" s="95" t="s">
        <v>20351</v>
      </c>
      <c r="B10140" s="96" t="s">
        <v>20349</v>
      </c>
      <c r="C10140" s="95" t="s">
        <v>1980</v>
      </c>
      <c r="D10140" s="97">
        <f>VLOOKUP(A10140,emop0321!D:E,2,0)</f>
        <v>147.44</v>
      </c>
      <c r="E10140" s="98"/>
      <c r="F10140" s="98"/>
    </row>
    <row r="10141" ht="11.25" customHeight="1">
      <c r="A10141" s="95" t="s">
        <v>20352</v>
      </c>
      <c r="B10141" s="96" t="s">
        <v>20353</v>
      </c>
      <c r="C10141" s="95" t="s">
        <v>1980</v>
      </c>
      <c r="D10141" s="97">
        <f>VLOOKUP(A10141,emop0321!D:E,2,0)</f>
        <v>412.32</v>
      </c>
      <c r="E10141" s="98"/>
      <c r="F10141" s="98"/>
    </row>
    <row r="10142" ht="11.25" customHeight="1">
      <c r="A10142" s="95" t="s">
        <v>20354</v>
      </c>
      <c r="B10142" s="96" t="s">
        <v>20353</v>
      </c>
      <c r="C10142" s="95" t="s">
        <v>1980</v>
      </c>
      <c r="D10142" s="97">
        <f>VLOOKUP(A10142,emop0321!D:E,2,0)</f>
        <v>246.48</v>
      </c>
      <c r="E10142" s="98"/>
      <c r="F10142" s="98"/>
    </row>
    <row r="10143" ht="11.25" customHeight="1">
      <c r="A10143" s="95" t="s">
        <v>20355</v>
      </c>
      <c r="B10143" s="96" t="s">
        <v>20353</v>
      </c>
      <c r="C10143" s="95" t="s">
        <v>1980</v>
      </c>
      <c r="D10143" s="97">
        <f>VLOOKUP(A10143,emop0321!D:E,2,0)</f>
        <v>214.21</v>
      </c>
      <c r="E10143" s="98"/>
      <c r="F10143" s="98"/>
    </row>
    <row r="10144" ht="11.25" customHeight="1">
      <c r="A10144" s="95" t="s">
        <v>20356</v>
      </c>
      <c r="B10144" s="96" t="s">
        <v>20357</v>
      </c>
      <c r="C10144" s="95" t="s">
        <v>1980</v>
      </c>
      <c r="D10144" s="97">
        <f>VLOOKUP(A10144,emop0321!D:E,2,0)</f>
        <v>211.69</v>
      </c>
      <c r="E10144" s="98"/>
      <c r="F10144" s="98"/>
    </row>
    <row r="10145" ht="11.25" customHeight="1">
      <c r="A10145" s="95" t="s">
        <v>20358</v>
      </c>
      <c r="B10145" s="96" t="s">
        <v>20357</v>
      </c>
      <c r="C10145" s="95" t="s">
        <v>1980</v>
      </c>
      <c r="D10145" s="97">
        <f>VLOOKUP(A10145,emop0321!D:E,2,0)</f>
        <v>85.09</v>
      </c>
      <c r="E10145" s="98"/>
      <c r="F10145" s="98"/>
    </row>
    <row r="10146" ht="11.25" customHeight="1">
      <c r="A10146" s="95" t="s">
        <v>20359</v>
      </c>
      <c r="B10146" s="96" t="s">
        <v>20357</v>
      </c>
      <c r="C10146" s="95" t="s">
        <v>1980</v>
      </c>
      <c r="D10146" s="97">
        <f>VLOOKUP(A10146,emop0321!D:E,2,0)</f>
        <v>70.52</v>
      </c>
      <c r="E10146" s="98"/>
      <c r="F10146" s="98"/>
    </row>
    <row r="10147" ht="11.25" customHeight="1">
      <c r="A10147" s="95" t="s">
        <v>20360</v>
      </c>
      <c r="B10147" s="96" t="s">
        <v>20361</v>
      </c>
      <c r="C10147" s="95" t="s">
        <v>1980</v>
      </c>
      <c r="D10147" s="97">
        <f>VLOOKUP(A10147,emop0321!D:E,2,0)</f>
        <v>105.35</v>
      </c>
      <c r="E10147" s="98"/>
      <c r="F10147" s="98"/>
    </row>
    <row r="10148" ht="11.25" customHeight="1">
      <c r="A10148" s="95" t="s">
        <v>20362</v>
      </c>
      <c r="B10148" s="96" t="s">
        <v>20361</v>
      </c>
      <c r="C10148" s="95" t="s">
        <v>1980</v>
      </c>
      <c r="D10148" s="97">
        <f>VLOOKUP(A10148,emop0321!D:E,2,0)</f>
        <v>66.31</v>
      </c>
      <c r="E10148" s="98"/>
      <c r="F10148" s="98"/>
    </row>
    <row r="10149" ht="11.25" customHeight="1">
      <c r="A10149" s="95" t="s">
        <v>20363</v>
      </c>
      <c r="B10149" s="96" t="s">
        <v>20361</v>
      </c>
      <c r="C10149" s="95" t="s">
        <v>1980</v>
      </c>
      <c r="D10149" s="97">
        <f>VLOOKUP(A10149,emop0321!D:E,2,0)</f>
        <v>57.68</v>
      </c>
      <c r="E10149" s="98"/>
      <c r="F10149" s="98"/>
    </row>
    <row r="10150" ht="11.25" customHeight="1">
      <c r="A10150" s="95" t="s">
        <v>20364</v>
      </c>
      <c r="B10150" s="96" t="s">
        <v>20365</v>
      </c>
      <c r="C10150" s="95" t="s">
        <v>1980</v>
      </c>
      <c r="D10150" s="97">
        <f>VLOOKUP(A10150,emop0321!D:E,2,0)</f>
        <v>27.31</v>
      </c>
      <c r="E10150" s="98"/>
      <c r="F10150" s="98"/>
    </row>
    <row r="10151" ht="11.25" customHeight="1">
      <c r="A10151" s="95" t="s">
        <v>20366</v>
      </c>
      <c r="B10151" s="96" t="s">
        <v>20365</v>
      </c>
      <c r="C10151" s="95" t="s">
        <v>1980</v>
      </c>
      <c r="D10151" s="97">
        <f>VLOOKUP(A10151,emop0321!D:E,2,0)</f>
        <v>16.58</v>
      </c>
      <c r="E10151" s="98"/>
      <c r="F10151" s="98"/>
    </row>
    <row r="10152" ht="11.25" customHeight="1">
      <c r="A10152" s="95" t="s">
        <v>20367</v>
      </c>
      <c r="B10152" s="96" t="s">
        <v>20365</v>
      </c>
      <c r="C10152" s="95" t="s">
        <v>1980</v>
      </c>
      <c r="D10152" s="97">
        <f>VLOOKUP(A10152,emop0321!D:E,2,0)</f>
        <v>13.94</v>
      </c>
      <c r="E10152" s="98"/>
      <c r="F10152" s="98"/>
    </row>
    <row r="10153" ht="11.25" customHeight="1">
      <c r="A10153" s="95" t="s">
        <v>20368</v>
      </c>
      <c r="B10153" s="96" t="s">
        <v>20369</v>
      </c>
      <c r="C10153" s="95" t="s">
        <v>1980</v>
      </c>
      <c r="D10153" s="97">
        <f>VLOOKUP(A10153,emop0321!D:E,2,0)</f>
        <v>29.44</v>
      </c>
      <c r="E10153" s="98"/>
      <c r="F10153" s="98"/>
    </row>
    <row r="10154" ht="11.25" customHeight="1">
      <c r="A10154" s="95" t="s">
        <v>20370</v>
      </c>
      <c r="B10154" s="96" t="s">
        <v>20369</v>
      </c>
      <c r="C10154" s="95" t="s">
        <v>1980</v>
      </c>
      <c r="D10154" s="97">
        <f>VLOOKUP(A10154,emop0321!D:E,2,0)</f>
        <v>18.4</v>
      </c>
      <c r="E10154" s="98"/>
      <c r="F10154" s="98"/>
    </row>
    <row r="10155" ht="11.25" customHeight="1">
      <c r="A10155" s="95" t="s">
        <v>20371</v>
      </c>
      <c r="B10155" s="96" t="s">
        <v>20372</v>
      </c>
      <c r="C10155" s="95" t="s">
        <v>1980</v>
      </c>
      <c r="D10155" s="97">
        <f>VLOOKUP(A10155,emop0321!D:E,2,0)</f>
        <v>38.49</v>
      </c>
      <c r="E10155" s="98"/>
      <c r="F10155" s="98"/>
    </row>
    <row r="10156" ht="11.25" customHeight="1">
      <c r="A10156" s="95" t="s">
        <v>20373</v>
      </c>
      <c r="B10156" s="96" t="s">
        <v>20372</v>
      </c>
      <c r="C10156" s="95" t="s">
        <v>1980</v>
      </c>
      <c r="D10156" s="97">
        <f>VLOOKUP(A10156,emop0321!D:E,2,0)</f>
        <v>33.84</v>
      </c>
      <c r="E10156" s="98"/>
      <c r="F10156" s="98"/>
    </row>
    <row r="10157" ht="11.25" customHeight="1">
      <c r="A10157" s="95" t="s">
        <v>20374</v>
      </c>
      <c r="B10157" s="96" t="s">
        <v>20375</v>
      </c>
      <c r="C10157" s="95" t="s">
        <v>1980</v>
      </c>
      <c r="D10157" s="97">
        <f>VLOOKUP(A10157,emop0321!D:E,2,0)</f>
        <v>40.95</v>
      </c>
      <c r="E10157" s="98"/>
      <c r="F10157" s="98"/>
    </row>
    <row r="10158" ht="11.25" customHeight="1">
      <c r="A10158" s="95" t="s">
        <v>20376</v>
      </c>
      <c r="B10158" s="96" t="s">
        <v>20375</v>
      </c>
      <c r="C10158" s="95" t="s">
        <v>1980</v>
      </c>
      <c r="D10158" s="97">
        <f>VLOOKUP(A10158,emop0321!D:E,2,0)</f>
        <v>35.21</v>
      </c>
      <c r="E10158" s="98"/>
      <c r="F10158" s="98"/>
    </row>
    <row r="10159" ht="11.25" customHeight="1">
      <c r="A10159" s="95" t="s">
        <v>20377</v>
      </c>
      <c r="B10159" s="96" t="s">
        <v>20378</v>
      </c>
      <c r="C10159" s="95" t="s">
        <v>1980</v>
      </c>
      <c r="D10159" s="97">
        <f>VLOOKUP(A10159,emop0321!D:E,2,0)</f>
        <v>44.67</v>
      </c>
      <c r="E10159" s="98"/>
      <c r="F10159" s="98"/>
    </row>
    <row r="10160" ht="11.25" customHeight="1">
      <c r="A10160" s="95" t="s">
        <v>20379</v>
      </c>
      <c r="B10160" s="96" t="s">
        <v>20378</v>
      </c>
      <c r="C10160" s="95" t="s">
        <v>1980</v>
      </c>
      <c r="D10160" s="97">
        <f>VLOOKUP(A10160,emop0321!D:E,2,0)</f>
        <v>37.45</v>
      </c>
      <c r="E10160" s="98"/>
      <c r="F10160" s="98"/>
    </row>
    <row r="10161" ht="11.25" customHeight="1">
      <c r="A10161" s="95" t="s">
        <v>20380</v>
      </c>
      <c r="B10161" s="96" t="s">
        <v>20381</v>
      </c>
      <c r="C10161" s="95" t="s">
        <v>1980</v>
      </c>
      <c r="D10161" s="97">
        <f>VLOOKUP(A10161,emop0321!D:E,2,0)</f>
        <v>52.39</v>
      </c>
      <c r="E10161" s="98"/>
      <c r="F10161" s="98"/>
    </row>
    <row r="10162" ht="11.25" customHeight="1">
      <c r="A10162" s="95" t="s">
        <v>20382</v>
      </c>
      <c r="B10162" s="96" t="s">
        <v>20381</v>
      </c>
      <c r="C10162" s="95" t="s">
        <v>1980</v>
      </c>
      <c r="D10162" s="97">
        <f>VLOOKUP(A10162,emop0321!D:E,2,0)</f>
        <v>41.94</v>
      </c>
      <c r="E10162" s="98"/>
      <c r="F10162" s="98"/>
    </row>
    <row r="10163" ht="11.25" customHeight="1">
      <c r="A10163" s="95" t="s">
        <v>20383</v>
      </c>
      <c r="B10163" s="96" t="s">
        <v>20384</v>
      </c>
      <c r="C10163" s="95" t="s">
        <v>1980</v>
      </c>
      <c r="D10163" s="97">
        <f>VLOOKUP(A10163,emop0321!D:E,2,0)</f>
        <v>76.6</v>
      </c>
      <c r="E10163" s="98"/>
      <c r="F10163" s="98"/>
    </row>
    <row r="10164" ht="11.25" customHeight="1">
      <c r="A10164" s="95" t="s">
        <v>20385</v>
      </c>
      <c r="B10164" s="96" t="s">
        <v>20384</v>
      </c>
      <c r="C10164" s="95" t="s">
        <v>1980</v>
      </c>
      <c r="D10164" s="97">
        <f>VLOOKUP(A10164,emop0321!D:E,2,0)</f>
        <v>36.43</v>
      </c>
      <c r="E10164" s="98"/>
      <c r="F10164" s="98"/>
    </row>
    <row r="10165" ht="11.25" customHeight="1">
      <c r="A10165" s="95" t="s">
        <v>20386</v>
      </c>
      <c r="B10165" s="96" t="s">
        <v>20384</v>
      </c>
      <c r="C10165" s="95" t="s">
        <v>1980</v>
      </c>
      <c r="D10165" s="97">
        <f>VLOOKUP(A10165,emop0321!D:E,2,0)</f>
        <v>31.41</v>
      </c>
      <c r="E10165" s="98"/>
      <c r="F10165" s="98"/>
    </row>
    <row r="10166" ht="11.25" customHeight="1">
      <c r="A10166" s="95" t="s">
        <v>20387</v>
      </c>
      <c r="B10166" s="96" t="s">
        <v>20388</v>
      </c>
      <c r="C10166" s="95" t="s">
        <v>1980</v>
      </c>
      <c r="D10166" s="97">
        <f>VLOOKUP(A10166,emop0321!D:E,2,0)</f>
        <v>77.49</v>
      </c>
      <c r="E10166" s="98"/>
      <c r="F10166" s="98"/>
    </row>
    <row r="10167" ht="11.25" customHeight="1">
      <c r="A10167" s="95" t="s">
        <v>20389</v>
      </c>
      <c r="B10167" s="96" t="s">
        <v>20388</v>
      </c>
      <c r="C10167" s="95" t="s">
        <v>1980</v>
      </c>
      <c r="D10167" s="97">
        <f>VLOOKUP(A10167,emop0321!D:E,2,0)</f>
        <v>37.01</v>
      </c>
      <c r="E10167" s="98"/>
      <c r="F10167" s="98"/>
    </row>
    <row r="10168" ht="11.25" customHeight="1">
      <c r="A10168" s="95" t="s">
        <v>20390</v>
      </c>
      <c r="B10168" s="96" t="s">
        <v>20388</v>
      </c>
      <c r="C10168" s="95" t="s">
        <v>1980</v>
      </c>
      <c r="D10168" s="97">
        <f>VLOOKUP(A10168,emop0321!D:E,2,0)</f>
        <v>31.92</v>
      </c>
      <c r="E10168" s="98"/>
      <c r="F10168" s="98"/>
    </row>
    <row r="10169" ht="11.25" customHeight="1">
      <c r="A10169" s="95" t="s">
        <v>20391</v>
      </c>
      <c r="B10169" s="96" t="s">
        <v>20392</v>
      </c>
      <c r="C10169" s="95" t="s">
        <v>1980</v>
      </c>
      <c r="D10169" s="97">
        <f>VLOOKUP(A10169,emop0321!D:E,2,0)</f>
        <v>94.07</v>
      </c>
      <c r="E10169" s="98"/>
      <c r="F10169" s="98"/>
    </row>
    <row r="10170" ht="11.25" customHeight="1">
      <c r="A10170" s="95" t="s">
        <v>20393</v>
      </c>
      <c r="B10170" s="96" t="s">
        <v>20392</v>
      </c>
      <c r="C10170" s="95" t="s">
        <v>1980</v>
      </c>
      <c r="D10170" s="97">
        <f>VLOOKUP(A10170,emop0321!D:E,2,0)</f>
        <v>45.44</v>
      </c>
      <c r="E10170" s="98"/>
      <c r="F10170" s="98"/>
    </row>
    <row r="10171" ht="11.25" customHeight="1">
      <c r="A10171" s="95" t="s">
        <v>20394</v>
      </c>
      <c r="B10171" s="96" t="s">
        <v>20392</v>
      </c>
      <c r="C10171" s="95" t="s">
        <v>1980</v>
      </c>
      <c r="D10171" s="97">
        <f>VLOOKUP(A10171,emop0321!D:E,2,0)</f>
        <v>38.69</v>
      </c>
      <c r="E10171" s="98"/>
      <c r="F10171" s="98"/>
    </row>
    <row r="10172" ht="11.25" customHeight="1">
      <c r="A10172" s="95" t="s">
        <v>20395</v>
      </c>
      <c r="B10172" s="96" t="s">
        <v>20396</v>
      </c>
      <c r="C10172" s="95" t="s">
        <v>1980</v>
      </c>
      <c r="D10172" s="97">
        <f>VLOOKUP(A10172,emop0321!D:E,2,0)</f>
        <v>99.38</v>
      </c>
      <c r="E10172" s="98"/>
      <c r="F10172" s="98"/>
    </row>
    <row r="10173" ht="11.25" customHeight="1">
      <c r="A10173" s="95" t="s">
        <v>20397</v>
      </c>
      <c r="B10173" s="96" t="s">
        <v>20396</v>
      </c>
      <c r="C10173" s="95" t="s">
        <v>1980</v>
      </c>
      <c r="D10173" s="97">
        <f>VLOOKUP(A10173,emop0321!D:E,2,0)</f>
        <v>50.81</v>
      </c>
      <c r="E10173" s="98"/>
      <c r="F10173" s="98"/>
    </row>
    <row r="10174" ht="11.25" customHeight="1">
      <c r="A10174" s="95" t="s">
        <v>20398</v>
      </c>
      <c r="B10174" s="96" t="s">
        <v>20396</v>
      </c>
      <c r="C10174" s="95" t="s">
        <v>1980</v>
      </c>
      <c r="D10174" s="97">
        <f>VLOOKUP(A10174,emop0321!D:E,2,0)</f>
        <v>43.64</v>
      </c>
      <c r="E10174" s="98"/>
      <c r="F10174" s="98"/>
    </row>
    <row r="10175" ht="11.25" customHeight="1">
      <c r="A10175" s="95" t="s">
        <v>20399</v>
      </c>
      <c r="B10175" s="96" t="s">
        <v>20400</v>
      </c>
      <c r="C10175" s="95" t="s">
        <v>1980</v>
      </c>
      <c r="D10175" s="97">
        <f>VLOOKUP(A10175,emop0321!D:E,2,0)</f>
        <v>125.76</v>
      </c>
      <c r="E10175" s="98"/>
      <c r="F10175" s="98"/>
    </row>
    <row r="10176" ht="11.25" customHeight="1">
      <c r="A10176" s="95" t="s">
        <v>20401</v>
      </c>
      <c r="B10176" s="96" t="s">
        <v>20400</v>
      </c>
      <c r="C10176" s="95" t="s">
        <v>1980</v>
      </c>
      <c r="D10176" s="97">
        <f>VLOOKUP(A10176,emop0321!D:E,2,0)</f>
        <v>68.15</v>
      </c>
      <c r="E10176" s="98"/>
      <c r="F10176" s="98"/>
    </row>
    <row r="10177" ht="11.25" customHeight="1">
      <c r="A10177" s="95" t="s">
        <v>20402</v>
      </c>
      <c r="B10177" s="96" t="s">
        <v>20400</v>
      </c>
      <c r="C10177" s="95" t="s">
        <v>1980</v>
      </c>
      <c r="D10177" s="97">
        <f>VLOOKUP(A10177,emop0321!D:E,2,0)</f>
        <v>58.72</v>
      </c>
      <c r="E10177" s="98"/>
      <c r="F10177" s="98"/>
    </row>
    <row r="10178" ht="11.25" customHeight="1">
      <c r="A10178" s="95" t="s">
        <v>20403</v>
      </c>
      <c r="B10178" s="96" t="s">
        <v>20404</v>
      </c>
      <c r="C10178" s="95" t="s">
        <v>1980</v>
      </c>
      <c r="D10178" s="97">
        <f>VLOOKUP(A10178,emop0321!D:E,2,0)</f>
        <v>30</v>
      </c>
      <c r="E10178" s="98"/>
      <c r="F10178" s="98"/>
    </row>
    <row r="10179" ht="11.25" customHeight="1">
      <c r="A10179" s="95" t="s">
        <v>20405</v>
      </c>
      <c r="B10179" s="96" t="s">
        <v>20404</v>
      </c>
      <c r="C10179" s="95" t="s">
        <v>1980</v>
      </c>
      <c r="D10179" s="97">
        <f>VLOOKUP(A10179,emop0321!D:E,2,0)</f>
        <v>18.41</v>
      </c>
      <c r="E10179" s="98"/>
      <c r="F10179" s="98"/>
    </row>
    <row r="10180" ht="11.25" customHeight="1">
      <c r="A10180" s="95" t="s">
        <v>20406</v>
      </c>
      <c r="B10180" s="96" t="s">
        <v>20407</v>
      </c>
      <c r="C10180" s="95" t="s">
        <v>1980</v>
      </c>
      <c r="D10180" s="97">
        <f>VLOOKUP(A10180,emop0321!D:E,2,0)</f>
        <v>62.87</v>
      </c>
      <c r="E10180" s="98"/>
      <c r="F10180" s="98"/>
    </row>
    <row r="10181" ht="11.25" customHeight="1">
      <c r="A10181" s="95" t="s">
        <v>20408</v>
      </c>
      <c r="B10181" s="96" t="s">
        <v>20407</v>
      </c>
      <c r="C10181" s="95" t="s">
        <v>1980</v>
      </c>
      <c r="D10181" s="97">
        <f>VLOOKUP(A10181,emop0321!D:E,2,0)</f>
        <v>19.62</v>
      </c>
      <c r="E10181" s="98"/>
      <c r="F10181" s="98"/>
    </row>
    <row r="10182" ht="11.25" customHeight="1">
      <c r="A10182" s="95" t="s">
        <v>20409</v>
      </c>
      <c r="B10182" s="96" t="s">
        <v>20410</v>
      </c>
      <c r="C10182" s="95" t="s">
        <v>1980</v>
      </c>
      <c r="D10182" s="97">
        <f>VLOOKUP(A10182,emop0321!D:E,2,0)</f>
        <v>7.35</v>
      </c>
      <c r="E10182" s="98"/>
      <c r="F10182" s="98"/>
    </row>
    <row r="10183" ht="11.25" customHeight="1">
      <c r="A10183" s="95" t="s">
        <v>20411</v>
      </c>
      <c r="B10183" s="96" t="s">
        <v>20412</v>
      </c>
      <c r="C10183" s="95" t="s">
        <v>1980</v>
      </c>
      <c r="D10183" s="97">
        <f>VLOOKUP(A10183,emop0321!D:E,2,0)</f>
        <v>65.02</v>
      </c>
      <c r="E10183" s="98"/>
      <c r="F10183" s="98"/>
    </row>
    <row r="10184" ht="11.25" customHeight="1">
      <c r="A10184" s="95" t="s">
        <v>20413</v>
      </c>
      <c r="B10184" s="96" t="s">
        <v>20412</v>
      </c>
      <c r="C10184" s="95" t="s">
        <v>1980</v>
      </c>
      <c r="D10184" s="97">
        <f>VLOOKUP(A10184,emop0321!D:E,2,0)</f>
        <v>13.99</v>
      </c>
      <c r="E10184" s="98"/>
      <c r="F10184" s="98"/>
    </row>
    <row r="10185" ht="11.25" customHeight="1">
      <c r="A10185" s="95" t="s">
        <v>20414</v>
      </c>
      <c r="B10185" s="96" t="s">
        <v>20412</v>
      </c>
      <c r="C10185" s="95" t="s">
        <v>1980</v>
      </c>
      <c r="D10185" s="97">
        <f>VLOOKUP(A10185,emop0321!D:E,2,0)</f>
        <v>8.58</v>
      </c>
      <c r="E10185" s="98"/>
      <c r="F10185" s="98"/>
    </row>
    <row r="10186" ht="11.25" customHeight="1">
      <c r="A10186" s="95" t="s">
        <v>20415</v>
      </c>
      <c r="B10186" s="96" t="s">
        <v>20416</v>
      </c>
      <c r="C10186" s="95" t="s">
        <v>1980</v>
      </c>
      <c r="D10186" s="97">
        <f>VLOOKUP(A10186,emop0321!D:E,2,0)</f>
        <v>98.94</v>
      </c>
      <c r="E10186" s="98"/>
      <c r="F10186" s="98"/>
    </row>
    <row r="10187" ht="11.25" customHeight="1">
      <c r="A10187" s="95" t="s">
        <v>20417</v>
      </c>
      <c r="B10187" s="96" t="s">
        <v>20416</v>
      </c>
      <c r="C10187" s="95" t="s">
        <v>1980</v>
      </c>
      <c r="D10187" s="97">
        <f>VLOOKUP(A10187,emop0321!D:E,2,0)</f>
        <v>24.97</v>
      </c>
      <c r="E10187" s="98"/>
      <c r="F10187" s="98"/>
    </row>
    <row r="10188" ht="11.25" customHeight="1">
      <c r="A10188" s="95" t="s">
        <v>20418</v>
      </c>
      <c r="B10188" s="96" t="s">
        <v>20416</v>
      </c>
      <c r="C10188" s="95" t="s">
        <v>1980</v>
      </c>
      <c r="D10188" s="97">
        <f>VLOOKUP(A10188,emop0321!D:E,2,0)</f>
        <v>16.18</v>
      </c>
      <c r="E10188" s="98"/>
      <c r="F10188" s="98"/>
    </row>
    <row r="10189" ht="11.25" customHeight="1">
      <c r="A10189" s="95" t="s">
        <v>20419</v>
      </c>
      <c r="B10189" s="96" t="s">
        <v>20420</v>
      </c>
      <c r="C10189" s="95" t="s">
        <v>2054</v>
      </c>
      <c r="D10189" s="97">
        <f>VLOOKUP(A10189,emop0321!D:E,2,0)</f>
        <v>5907.18</v>
      </c>
      <c r="E10189" s="98"/>
      <c r="F10189" s="98"/>
    </row>
    <row r="10190" ht="11.25" customHeight="1">
      <c r="A10190" s="95" t="s">
        <v>20421</v>
      </c>
      <c r="B10190" s="96" t="s">
        <v>20422</v>
      </c>
      <c r="C10190" s="95" t="s">
        <v>2054</v>
      </c>
      <c r="D10190" s="97">
        <f>VLOOKUP(A10190,emop0321!D:E,2,0)</f>
        <v>1919.08</v>
      </c>
      <c r="E10190" s="98"/>
      <c r="F10190" s="98"/>
    </row>
    <row r="10191" ht="11.25" customHeight="1">
      <c r="A10191" s="95" t="s">
        <v>20423</v>
      </c>
      <c r="B10191" s="96" t="s">
        <v>20424</v>
      </c>
      <c r="C10191" s="95" t="s">
        <v>2054</v>
      </c>
      <c r="D10191" s="97">
        <f>VLOOKUP(A10191,emop0321!D:E,2,0)</f>
        <v>9210.7</v>
      </c>
      <c r="E10191" s="98"/>
      <c r="F10191" s="98"/>
    </row>
    <row r="10192" ht="11.25" customHeight="1">
      <c r="A10192" s="95" t="s">
        <v>20425</v>
      </c>
      <c r="B10192" s="96" t="s">
        <v>20426</v>
      </c>
      <c r="C10192" s="95" t="s">
        <v>2054</v>
      </c>
      <c r="D10192" s="97">
        <f>VLOOKUP(A10192,emop0321!D:E,2,0)</f>
        <v>4359.2</v>
      </c>
      <c r="E10192" s="98"/>
      <c r="F10192" s="98"/>
    </row>
    <row r="10193" ht="11.25" customHeight="1">
      <c r="A10193" s="95" t="s">
        <v>20427</v>
      </c>
      <c r="B10193" s="96" t="s">
        <v>20428</v>
      </c>
      <c r="C10193" s="95" t="s">
        <v>2054</v>
      </c>
      <c r="D10193" s="97">
        <f>VLOOKUP(A10193,emop0321!D:E,2,0)</f>
        <v>1466.03</v>
      </c>
      <c r="E10193" s="98"/>
      <c r="F10193" s="98"/>
    </row>
    <row r="10194" ht="11.25" customHeight="1">
      <c r="A10194" s="95" t="s">
        <v>20429</v>
      </c>
      <c r="B10194" s="96" t="s">
        <v>20430</v>
      </c>
      <c r="C10194" s="95" t="s">
        <v>2054</v>
      </c>
      <c r="D10194" s="97">
        <f>VLOOKUP(A10194,emop0321!D:E,2,0)</f>
        <v>7662.72</v>
      </c>
      <c r="E10194" s="98"/>
      <c r="F10194" s="98"/>
    </row>
    <row r="10195" ht="11.25" customHeight="1">
      <c r="A10195" s="95" t="s">
        <v>20431</v>
      </c>
      <c r="B10195" s="96" t="s">
        <v>20432</v>
      </c>
      <c r="C10195" s="95" t="s">
        <v>2054</v>
      </c>
      <c r="D10195" s="97">
        <f>VLOOKUP(A10195,emop0321!D:E,2,0)</f>
        <v>7873.59</v>
      </c>
      <c r="E10195" s="98"/>
      <c r="F10195" s="98"/>
    </row>
    <row r="10196" ht="11.25" customHeight="1">
      <c r="A10196" s="95" t="s">
        <v>20433</v>
      </c>
      <c r="B10196" s="96" t="s">
        <v>20434</v>
      </c>
      <c r="C10196" s="95" t="s">
        <v>2054</v>
      </c>
      <c r="D10196" s="97">
        <f>VLOOKUP(A10196,emop0321!D:E,2,0)</f>
        <v>5442.59</v>
      </c>
      <c r="E10196" s="98"/>
      <c r="F10196" s="98"/>
    </row>
    <row r="10197" ht="11.25" customHeight="1">
      <c r="A10197" s="95" t="s">
        <v>20435</v>
      </c>
      <c r="B10197" s="96" t="s">
        <v>20436</v>
      </c>
      <c r="C10197" s="95" t="s">
        <v>2054</v>
      </c>
      <c r="D10197" s="97">
        <f>VLOOKUP(A10197,emop0321!D:E,2,0)</f>
        <v>11177.09</v>
      </c>
      <c r="E10197" s="98"/>
      <c r="F10197" s="98"/>
    </row>
    <row r="10198" ht="11.25" customHeight="1">
      <c r="A10198" s="95" t="s">
        <v>20437</v>
      </c>
      <c r="B10198" s="96" t="s">
        <v>20438</v>
      </c>
      <c r="C10198" s="95" t="s">
        <v>2054</v>
      </c>
      <c r="D10198" s="97">
        <f>VLOOKUP(A10198,emop0321!D:E,2,0)</f>
        <v>5932.62</v>
      </c>
      <c r="E10198" s="98"/>
      <c r="F10198" s="98"/>
    </row>
    <row r="10199" ht="11.25" customHeight="1">
      <c r="A10199" s="95" t="s">
        <v>20439</v>
      </c>
      <c r="B10199" s="96" t="s">
        <v>20440</v>
      </c>
      <c r="C10199" s="95" t="s">
        <v>2054</v>
      </c>
      <c r="D10199" s="97">
        <f>VLOOKUP(A10199,emop0321!D:E,2,0)</f>
        <v>2251.4</v>
      </c>
      <c r="E10199" s="98"/>
      <c r="F10199" s="98"/>
    </row>
    <row r="10200" ht="11.25" customHeight="1">
      <c r="A10200" s="95" t="s">
        <v>20441</v>
      </c>
      <c r="B10200" s="96" t="s">
        <v>20442</v>
      </c>
      <c r="C10200" s="95" t="s">
        <v>2054</v>
      </c>
      <c r="D10200" s="97">
        <f>VLOOKUP(A10200,emop0321!D:E,2,0)</f>
        <v>9484.07</v>
      </c>
      <c r="E10200" s="98"/>
      <c r="F10200" s="98"/>
    </row>
    <row r="10201" ht="11.25" customHeight="1">
      <c r="A10201" s="95" t="s">
        <v>20443</v>
      </c>
      <c r="B10201" s="96" t="s">
        <v>20444</v>
      </c>
      <c r="C10201" s="95" t="s">
        <v>2054</v>
      </c>
      <c r="D10201" s="97">
        <f>VLOOKUP(A10201,emop0321!D:E,2,0)</f>
        <v>9607.91</v>
      </c>
      <c r="E10201" s="98"/>
      <c r="F10201" s="98"/>
    </row>
    <row r="10202" ht="11.25" customHeight="1">
      <c r="A10202" s="95" t="s">
        <v>20445</v>
      </c>
      <c r="B10202" s="96" t="s">
        <v>20446</v>
      </c>
      <c r="C10202" s="95" t="s">
        <v>2054</v>
      </c>
      <c r="D10202" s="97">
        <f>VLOOKUP(A10202,emop0321!D:E,2,0)</f>
        <v>4349.03</v>
      </c>
      <c r="E10202" s="98"/>
      <c r="F10202" s="98"/>
    </row>
    <row r="10203" ht="11.25" customHeight="1">
      <c r="A10203" s="95" t="s">
        <v>20447</v>
      </c>
      <c r="B10203" s="96" t="s">
        <v>20448</v>
      </c>
      <c r="C10203" s="95" t="s">
        <v>2054</v>
      </c>
      <c r="D10203" s="97">
        <f>VLOOKUP(A10203,emop0321!D:E,2,0)</f>
        <v>13434.4</v>
      </c>
      <c r="E10203" s="98"/>
      <c r="F10203" s="98"/>
    </row>
    <row r="10204" ht="11.25" customHeight="1">
      <c r="A10204" s="95" t="s">
        <v>20449</v>
      </c>
      <c r="B10204" s="96" t="s">
        <v>20346</v>
      </c>
      <c r="C10204" s="95" t="s">
        <v>2054</v>
      </c>
      <c r="D10204" s="97">
        <f>VLOOKUP(A10204,emop0321!D:E,2,0)</f>
        <v>572.84</v>
      </c>
      <c r="E10204" s="98"/>
      <c r="F10204" s="98"/>
    </row>
    <row r="10205" ht="11.25" customHeight="1">
      <c r="A10205" s="95" t="s">
        <v>20450</v>
      </c>
      <c r="B10205" s="96" t="s">
        <v>20451</v>
      </c>
      <c r="C10205" s="95" t="s">
        <v>2054</v>
      </c>
      <c r="D10205" s="97">
        <f>VLOOKUP(A10205,emop0321!D:E,2,0)</f>
        <v>204.72</v>
      </c>
      <c r="E10205" s="98"/>
      <c r="F10205" s="98"/>
    </row>
    <row r="10206" ht="11.25" customHeight="1">
      <c r="A10206" s="95" t="s">
        <v>20452</v>
      </c>
      <c r="B10206" s="96" t="s">
        <v>20453</v>
      </c>
      <c r="C10206" s="95" t="s">
        <v>1980</v>
      </c>
      <c r="D10206" s="97">
        <f>VLOOKUP(A10206,emop0321!D:E,2,0)</f>
        <v>414.06</v>
      </c>
      <c r="E10206" s="98"/>
      <c r="F10206" s="98"/>
    </row>
    <row r="10207" ht="11.25" customHeight="1">
      <c r="A10207" s="95" t="s">
        <v>20454</v>
      </c>
      <c r="B10207" s="96" t="s">
        <v>20453</v>
      </c>
      <c r="C10207" s="95" t="s">
        <v>1980</v>
      </c>
      <c r="D10207" s="97">
        <f>VLOOKUP(A10207,emop0321!D:E,2,0)</f>
        <v>189.72</v>
      </c>
      <c r="E10207" s="98"/>
      <c r="F10207" s="98"/>
    </row>
    <row r="10208" ht="11.25" customHeight="1">
      <c r="A10208" s="95" t="s">
        <v>20455</v>
      </c>
      <c r="B10208" s="96" t="s">
        <v>20453</v>
      </c>
      <c r="C10208" s="95" t="s">
        <v>1980</v>
      </c>
      <c r="D10208" s="97">
        <f>VLOOKUP(A10208,emop0321!D:E,2,0)</f>
        <v>174.4</v>
      </c>
      <c r="E10208" s="98"/>
      <c r="F10208" s="98"/>
    </row>
    <row r="10209" ht="11.25" customHeight="1">
      <c r="A10209" s="95" t="s">
        <v>20456</v>
      </c>
      <c r="B10209" s="96" t="s">
        <v>20457</v>
      </c>
      <c r="C10209" s="95" t="s">
        <v>1980</v>
      </c>
      <c r="D10209" s="97">
        <f>VLOOKUP(A10209,emop0321!D:E,2,0)</f>
        <v>35.93</v>
      </c>
      <c r="E10209" s="98"/>
      <c r="F10209" s="98"/>
    </row>
    <row r="10210" ht="11.25" customHeight="1">
      <c r="A10210" s="95" t="s">
        <v>20458</v>
      </c>
      <c r="B10210" s="96" t="s">
        <v>20459</v>
      </c>
      <c r="C10210" s="95" t="s">
        <v>1980</v>
      </c>
      <c r="D10210" s="97">
        <f>VLOOKUP(A10210,emop0321!D:E,2,0)</f>
        <v>25.81</v>
      </c>
      <c r="E10210" s="98"/>
      <c r="F10210" s="98"/>
    </row>
    <row r="10211" ht="11.25" customHeight="1">
      <c r="A10211" s="95" t="s">
        <v>20460</v>
      </c>
      <c r="B10211" s="96" t="s">
        <v>20457</v>
      </c>
      <c r="C10211" s="95" t="s">
        <v>1980</v>
      </c>
      <c r="D10211" s="97">
        <f>VLOOKUP(A10211,emop0321!D:E,2,0)</f>
        <v>24.46</v>
      </c>
      <c r="E10211" s="98"/>
      <c r="F10211" s="98"/>
    </row>
    <row r="10212" ht="11.25" customHeight="1">
      <c r="A10212" s="95" t="s">
        <v>20461</v>
      </c>
      <c r="B10212" s="96" t="s">
        <v>20462</v>
      </c>
      <c r="C10212" s="95" t="s">
        <v>1980</v>
      </c>
      <c r="D10212" s="97">
        <f>VLOOKUP(A10212,emop0321!D:E,2,0)</f>
        <v>170.43</v>
      </c>
      <c r="E10212" s="98"/>
      <c r="F10212" s="98"/>
    </row>
    <row r="10213" ht="11.25" customHeight="1">
      <c r="A10213" s="95" t="s">
        <v>20463</v>
      </c>
      <c r="B10213" s="96" t="s">
        <v>20462</v>
      </c>
      <c r="C10213" s="95" t="s">
        <v>1980</v>
      </c>
      <c r="D10213" s="97">
        <f>VLOOKUP(A10213,emop0321!D:E,2,0)</f>
        <v>72.68</v>
      </c>
      <c r="E10213" s="98"/>
      <c r="F10213" s="98"/>
    </row>
    <row r="10214" ht="11.25" customHeight="1">
      <c r="A10214" s="95" t="s">
        <v>20464</v>
      </c>
      <c r="B10214" s="96" t="s">
        <v>20462</v>
      </c>
      <c r="C10214" s="95" t="s">
        <v>1980</v>
      </c>
      <c r="D10214" s="97">
        <f>VLOOKUP(A10214,emop0321!D:E,2,0)</f>
        <v>56.86</v>
      </c>
      <c r="E10214" s="98"/>
      <c r="F10214" s="98"/>
    </row>
    <row r="10215" ht="11.25" customHeight="1">
      <c r="A10215" s="95" t="s">
        <v>20465</v>
      </c>
      <c r="B10215" s="96" t="s">
        <v>20466</v>
      </c>
      <c r="C10215" s="95" t="s">
        <v>1980</v>
      </c>
      <c r="D10215" s="97">
        <f>VLOOKUP(A10215,emop0321!D:E,2,0)</f>
        <v>206.23</v>
      </c>
      <c r="E10215" s="98"/>
      <c r="F10215" s="98"/>
    </row>
    <row r="10216" ht="11.25" customHeight="1">
      <c r="A10216" s="95" t="s">
        <v>20467</v>
      </c>
      <c r="B10216" s="96" t="s">
        <v>20466</v>
      </c>
      <c r="C10216" s="95" t="s">
        <v>1980</v>
      </c>
      <c r="D10216" s="97">
        <f>VLOOKUP(A10216,emop0321!D:E,2,0)</f>
        <v>84.05</v>
      </c>
      <c r="E10216" s="98"/>
      <c r="F10216" s="98"/>
    </row>
    <row r="10217" ht="11.25" customHeight="1">
      <c r="A10217" s="95" t="s">
        <v>20468</v>
      </c>
      <c r="B10217" s="96" t="s">
        <v>20466</v>
      </c>
      <c r="C10217" s="95" t="s">
        <v>1980</v>
      </c>
      <c r="D10217" s="97">
        <f>VLOOKUP(A10217,emop0321!D:E,2,0)</f>
        <v>64.46</v>
      </c>
      <c r="E10217" s="98"/>
      <c r="F10217" s="98"/>
    </row>
    <row r="10218" ht="11.25" customHeight="1">
      <c r="A10218" s="95" t="s">
        <v>20469</v>
      </c>
      <c r="B10218" s="96" t="s">
        <v>20470</v>
      </c>
      <c r="C10218" s="95" t="s">
        <v>1980</v>
      </c>
      <c r="D10218" s="97">
        <f>VLOOKUP(A10218,emop0321!D:E,2,0)</f>
        <v>220.49</v>
      </c>
      <c r="E10218" s="98"/>
      <c r="F10218" s="98"/>
    </row>
    <row r="10219" ht="11.25" customHeight="1">
      <c r="A10219" s="95" t="s">
        <v>20471</v>
      </c>
      <c r="B10219" s="96" t="s">
        <v>20472</v>
      </c>
      <c r="C10219" s="95" t="s">
        <v>1980</v>
      </c>
      <c r="D10219" s="97">
        <f>VLOOKUP(A10219,emop0321!D:E,2,0)</f>
        <v>88.75</v>
      </c>
      <c r="E10219" s="98"/>
      <c r="F10219" s="98"/>
    </row>
    <row r="10220" ht="11.25" customHeight="1">
      <c r="A10220" s="95" t="s">
        <v>20473</v>
      </c>
      <c r="B10220" s="96" t="s">
        <v>20472</v>
      </c>
      <c r="C10220" s="95" t="s">
        <v>1980</v>
      </c>
      <c r="D10220" s="97">
        <f>VLOOKUP(A10220,emop0321!D:E,2,0)</f>
        <v>67.65</v>
      </c>
      <c r="E10220" s="98"/>
      <c r="F10220" s="98"/>
    </row>
    <row r="10221" ht="11.25" customHeight="1">
      <c r="A10221" s="95" t="s">
        <v>20474</v>
      </c>
      <c r="B10221" s="96" t="s">
        <v>20475</v>
      </c>
      <c r="C10221" s="95" t="s">
        <v>1980</v>
      </c>
      <c r="D10221" s="97">
        <f>VLOOKUP(A10221,emop0321!D:E,2,0)</f>
        <v>197.97</v>
      </c>
      <c r="E10221" s="98"/>
      <c r="F10221" s="98"/>
    </row>
    <row r="10222" ht="11.25" customHeight="1">
      <c r="A10222" s="95" t="s">
        <v>20476</v>
      </c>
      <c r="B10222" s="96" t="s">
        <v>20475</v>
      </c>
      <c r="C10222" s="95" t="s">
        <v>1980</v>
      </c>
      <c r="D10222" s="97">
        <f>VLOOKUP(A10222,emop0321!D:E,2,0)</f>
        <v>80.79</v>
      </c>
      <c r="E10222" s="98"/>
      <c r="F10222" s="98"/>
    </row>
    <row r="10223" ht="11.25" customHeight="1">
      <c r="A10223" s="95" t="s">
        <v>20477</v>
      </c>
      <c r="B10223" s="96" t="s">
        <v>20475</v>
      </c>
      <c r="C10223" s="95" t="s">
        <v>1980</v>
      </c>
      <c r="D10223" s="97">
        <f>VLOOKUP(A10223,emop0321!D:E,2,0)</f>
        <v>64.06</v>
      </c>
      <c r="E10223" s="98"/>
      <c r="F10223" s="98"/>
    </row>
    <row r="10224" ht="11.25" customHeight="1">
      <c r="A10224" s="95" t="s">
        <v>20478</v>
      </c>
      <c r="B10224" s="96" t="s">
        <v>20479</v>
      </c>
      <c r="C10224" s="95" t="s">
        <v>1980</v>
      </c>
      <c r="D10224" s="97">
        <f>VLOOKUP(A10224,emop0321!D:E,2,0)</f>
        <v>386.21</v>
      </c>
      <c r="E10224" s="98"/>
      <c r="F10224" s="98"/>
    </row>
    <row r="10225" ht="11.25" customHeight="1">
      <c r="A10225" s="95" t="s">
        <v>20480</v>
      </c>
      <c r="B10225" s="96" t="s">
        <v>20479</v>
      </c>
      <c r="C10225" s="95" t="s">
        <v>1980</v>
      </c>
      <c r="D10225" s="97">
        <f>VLOOKUP(A10225,emop0321!D:E,2,0)</f>
        <v>122.49</v>
      </c>
      <c r="E10225" s="98"/>
      <c r="F10225" s="98"/>
    </row>
    <row r="10226" ht="11.25" customHeight="1">
      <c r="A10226" s="95" t="s">
        <v>20481</v>
      </c>
      <c r="B10226" s="96" t="s">
        <v>20479</v>
      </c>
      <c r="C10226" s="95" t="s">
        <v>1980</v>
      </c>
      <c r="D10226" s="97">
        <f>VLOOKUP(A10226,emop0321!D:E,2,0)</f>
        <v>91.84</v>
      </c>
      <c r="E10226" s="98"/>
      <c r="F10226" s="98"/>
    </row>
    <row r="10227" ht="11.25" customHeight="1">
      <c r="A10227" s="95" t="s">
        <v>20482</v>
      </c>
      <c r="B10227" s="96" t="s">
        <v>20483</v>
      </c>
      <c r="C10227" s="95" t="s">
        <v>1980</v>
      </c>
      <c r="D10227" s="97">
        <f>VLOOKUP(A10227,emop0321!D:E,2,0)</f>
        <v>5.12</v>
      </c>
      <c r="E10227" s="98"/>
      <c r="F10227" s="98"/>
    </row>
    <row r="10228" ht="11.25" customHeight="1">
      <c r="A10228" s="95" t="s">
        <v>20484</v>
      </c>
      <c r="B10228" s="96" t="s">
        <v>20485</v>
      </c>
      <c r="C10228" s="95" t="s">
        <v>1980</v>
      </c>
      <c r="D10228" s="97">
        <f>VLOOKUP(A10228,emop0321!D:E,2,0)</f>
        <v>1.97</v>
      </c>
      <c r="E10228" s="98"/>
      <c r="F10228" s="98"/>
    </row>
    <row r="10229" ht="11.25" customHeight="1">
      <c r="A10229" s="95" t="s">
        <v>20486</v>
      </c>
      <c r="B10229" s="96" t="s">
        <v>20487</v>
      </c>
      <c r="C10229" s="95" t="s">
        <v>1980</v>
      </c>
      <c r="D10229" s="97">
        <f>VLOOKUP(A10229,emop0321!D:E,2,0)</f>
        <v>78.1</v>
      </c>
      <c r="E10229" s="98"/>
      <c r="F10229" s="98"/>
    </row>
    <row r="10230" ht="11.25" customHeight="1">
      <c r="A10230" s="95" t="s">
        <v>20488</v>
      </c>
      <c r="B10230" s="96" t="s">
        <v>20487</v>
      </c>
      <c r="C10230" s="95" t="s">
        <v>1980</v>
      </c>
      <c r="D10230" s="97">
        <f>VLOOKUP(A10230,emop0321!D:E,2,0)</f>
        <v>34.56</v>
      </c>
      <c r="E10230" s="98"/>
      <c r="F10230" s="98"/>
    </row>
    <row r="10231" ht="11.25" customHeight="1">
      <c r="A10231" s="95" t="s">
        <v>20489</v>
      </c>
      <c r="B10231" s="96" t="s">
        <v>20487</v>
      </c>
      <c r="C10231" s="95" t="s">
        <v>1980</v>
      </c>
      <c r="D10231" s="97">
        <f>VLOOKUP(A10231,emop0321!D:E,2,0)</f>
        <v>29.46</v>
      </c>
      <c r="E10231" s="98"/>
      <c r="F10231" s="98"/>
    </row>
    <row r="10232" ht="11.25" customHeight="1">
      <c r="A10232" s="95" t="s">
        <v>20490</v>
      </c>
      <c r="B10232" s="96" t="s">
        <v>20491</v>
      </c>
      <c r="C10232" s="95" t="s">
        <v>1980</v>
      </c>
      <c r="D10232" s="97">
        <f>VLOOKUP(A10232,emop0321!D:E,2,0)</f>
        <v>184.8</v>
      </c>
      <c r="E10232" s="98"/>
      <c r="F10232" s="98"/>
    </row>
    <row r="10233" ht="11.25" customHeight="1">
      <c r="A10233" s="95" t="s">
        <v>20492</v>
      </c>
      <c r="B10233" s="96" t="s">
        <v>20491</v>
      </c>
      <c r="C10233" s="95" t="s">
        <v>1980</v>
      </c>
      <c r="D10233" s="97">
        <f>VLOOKUP(A10233,emop0321!D:E,2,0)</f>
        <v>90.77</v>
      </c>
      <c r="E10233" s="98"/>
      <c r="F10233" s="98"/>
    </row>
    <row r="10234" ht="11.25" customHeight="1">
      <c r="A10234" s="95" t="s">
        <v>20493</v>
      </c>
      <c r="B10234" s="96" t="s">
        <v>20491</v>
      </c>
      <c r="C10234" s="95" t="s">
        <v>1980</v>
      </c>
      <c r="D10234" s="97">
        <f>VLOOKUP(A10234,emop0321!D:E,2,0)</f>
        <v>73.1</v>
      </c>
      <c r="E10234" s="98"/>
      <c r="F10234" s="98"/>
    </row>
    <row r="10235" ht="11.25" customHeight="1">
      <c r="A10235" s="95" t="s">
        <v>20494</v>
      </c>
      <c r="B10235" s="96" t="s">
        <v>20495</v>
      </c>
      <c r="C10235" s="95" t="s">
        <v>1980</v>
      </c>
      <c r="D10235" s="97">
        <f>VLOOKUP(A10235,emop0321!D:E,2,0)</f>
        <v>265.76</v>
      </c>
      <c r="E10235" s="98"/>
      <c r="F10235" s="98"/>
    </row>
    <row r="10236" ht="11.25" customHeight="1">
      <c r="A10236" s="95" t="s">
        <v>20496</v>
      </c>
      <c r="B10236" s="96" t="s">
        <v>20495</v>
      </c>
      <c r="C10236" s="95" t="s">
        <v>1980</v>
      </c>
      <c r="D10236" s="97">
        <f>VLOOKUP(A10236,emop0321!D:E,2,0)</f>
        <v>118.13</v>
      </c>
      <c r="E10236" s="98"/>
      <c r="F10236" s="98"/>
    </row>
    <row r="10237" ht="11.25" customHeight="1">
      <c r="A10237" s="95" t="s">
        <v>20497</v>
      </c>
      <c r="B10237" s="96" t="s">
        <v>20495</v>
      </c>
      <c r="C10237" s="95" t="s">
        <v>1980</v>
      </c>
      <c r="D10237" s="97">
        <f>VLOOKUP(A10237,emop0321!D:E,2,0)</f>
        <v>91.9</v>
      </c>
      <c r="E10237" s="98"/>
      <c r="F10237" s="98"/>
    </row>
    <row r="10238" ht="11.25" customHeight="1">
      <c r="A10238" s="95" t="s">
        <v>20498</v>
      </c>
      <c r="B10238" s="96" t="s">
        <v>20499</v>
      </c>
      <c r="C10238" s="95" t="s">
        <v>1980</v>
      </c>
      <c r="D10238" s="97">
        <f>VLOOKUP(A10238,emop0321!D:E,2,0)</f>
        <v>338.91</v>
      </c>
      <c r="E10238" s="98"/>
      <c r="F10238" s="98"/>
    </row>
    <row r="10239" ht="11.25" customHeight="1">
      <c r="A10239" s="95" t="s">
        <v>20500</v>
      </c>
      <c r="B10239" s="96" t="s">
        <v>20499</v>
      </c>
      <c r="C10239" s="95" t="s">
        <v>1980</v>
      </c>
      <c r="D10239" s="97">
        <f>VLOOKUP(A10239,emop0321!D:E,2,0)</f>
        <v>139.9</v>
      </c>
      <c r="E10239" s="98"/>
      <c r="F10239" s="98"/>
    </row>
    <row r="10240" ht="11.25" customHeight="1">
      <c r="A10240" s="95" t="s">
        <v>20501</v>
      </c>
      <c r="B10240" s="96" t="s">
        <v>20499</v>
      </c>
      <c r="C10240" s="95" t="s">
        <v>1980</v>
      </c>
      <c r="D10240" s="97">
        <f>VLOOKUP(A10240,emop0321!D:E,2,0)</f>
        <v>105.99</v>
      </c>
      <c r="E10240" s="98"/>
      <c r="F10240" s="98"/>
    </row>
    <row r="10241" ht="11.25" customHeight="1">
      <c r="A10241" s="95" t="s">
        <v>20502</v>
      </c>
      <c r="B10241" s="96" t="s">
        <v>20503</v>
      </c>
      <c r="C10241" s="95" t="s">
        <v>1980</v>
      </c>
      <c r="D10241" s="97">
        <f>VLOOKUP(A10241,emop0321!D:E,2,0)</f>
        <v>661.76</v>
      </c>
      <c r="E10241" s="98"/>
      <c r="F10241" s="98"/>
    </row>
    <row r="10242" ht="11.25" customHeight="1">
      <c r="A10242" s="95" t="s">
        <v>20504</v>
      </c>
      <c r="B10242" s="96" t="s">
        <v>20503</v>
      </c>
      <c r="C10242" s="95" t="s">
        <v>1980</v>
      </c>
      <c r="D10242" s="97">
        <f>VLOOKUP(A10242,emop0321!D:E,2,0)</f>
        <v>291.97</v>
      </c>
      <c r="E10242" s="98"/>
      <c r="F10242" s="98"/>
    </row>
    <row r="10243" ht="11.25" customHeight="1">
      <c r="A10243" s="95" t="s">
        <v>20505</v>
      </c>
      <c r="B10243" s="96" t="s">
        <v>20503</v>
      </c>
      <c r="C10243" s="95" t="s">
        <v>1980</v>
      </c>
      <c r="D10243" s="97">
        <f>VLOOKUP(A10243,emop0321!D:E,2,0)</f>
        <v>222.86</v>
      </c>
      <c r="E10243" s="98"/>
      <c r="F10243" s="98"/>
    </row>
    <row r="10244" ht="11.25" customHeight="1">
      <c r="A10244" s="95" t="s">
        <v>20506</v>
      </c>
      <c r="B10244" s="96" t="s">
        <v>20507</v>
      </c>
      <c r="C10244" s="95" t="s">
        <v>1980</v>
      </c>
      <c r="D10244" s="97">
        <f>VLOOKUP(A10244,emop0321!D:E,2,0)</f>
        <v>717.31</v>
      </c>
      <c r="E10244" s="98"/>
      <c r="F10244" s="98"/>
    </row>
    <row r="10245" ht="11.25" customHeight="1">
      <c r="A10245" s="95" t="s">
        <v>20508</v>
      </c>
      <c r="B10245" s="96" t="s">
        <v>20507</v>
      </c>
      <c r="C10245" s="95" t="s">
        <v>1980</v>
      </c>
      <c r="D10245" s="97">
        <f>VLOOKUP(A10245,emop0321!D:E,2,0)</f>
        <v>314.89</v>
      </c>
      <c r="E10245" s="98"/>
      <c r="F10245" s="98"/>
    </row>
    <row r="10246" ht="11.25" customHeight="1">
      <c r="A10246" s="95" t="s">
        <v>20509</v>
      </c>
      <c r="B10246" s="96" t="s">
        <v>20507</v>
      </c>
      <c r="C10246" s="95" t="s">
        <v>1980</v>
      </c>
      <c r="D10246" s="97">
        <f>VLOOKUP(A10246,emop0321!D:E,2,0)</f>
        <v>239.8</v>
      </c>
      <c r="E10246" s="98"/>
      <c r="F10246" s="98"/>
    </row>
    <row r="10247" ht="11.25" customHeight="1">
      <c r="A10247" s="95" t="s">
        <v>20510</v>
      </c>
      <c r="B10247" s="96" t="s">
        <v>20511</v>
      </c>
      <c r="C10247" s="95" t="s">
        <v>1980</v>
      </c>
      <c r="D10247" s="97">
        <f>VLOOKUP(A10247,emop0321!D:E,2,0)</f>
        <v>798.49</v>
      </c>
      <c r="E10247" s="98"/>
      <c r="F10247" s="98"/>
    </row>
    <row r="10248" ht="11.25" customHeight="1">
      <c r="A10248" s="95" t="s">
        <v>20512</v>
      </c>
      <c r="B10248" s="96" t="s">
        <v>20511</v>
      </c>
      <c r="C10248" s="95" t="s">
        <v>1980</v>
      </c>
      <c r="D10248" s="97">
        <f>VLOOKUP(A10248,emop0321!D:E,2,0)</f>
        <v>358.06</v>
      </c>
      <c r="E10248" s="98"/>
      <c r="F10248" s="98"/>
    </row>
    <row r="10249" ht="11.25" customHeight="1">
      <c r="A10249" s="95" t="s">
        <v>20513</v>
      </c>
      <c r="B10249" s="96" t="s">
        <v>20511</v>
      </c>
      <c r="C10249" s="95" t="s">
        <v>1980</v>
      </c>
      <c r="D10249" s="97">
        <f>VLOOKUP(A10249,emop0321!D:E,2,0)</f>
        <v>273.99</v>
      </c>
      <c r="E10249" s="98"/>
      <c r="F10249" s="98"/>
    </row>
    <row r="10250" ht="11.25" customHeight="1">
      <c r="A10250" s="95" t="s">
        <v>20514</v>
      </c>
      <c r="B10250" s="96" t="s">
        <v>20515</v>
      </c>
      <c r="C10250" s="95" t="s">
        <v>1980</v>
      </c>
      <c r="D10250" s="97">
        <f>VLOOKUP(A10250,emop0321!D:E,2,0)</f>
        <v>123.16</v>
      </c>
      <c r="E10250" s="98"/>
      <c r="F10250" s="98"/>
    </row>
    <row r="10251" ht="11.25" customHeight="1">
      <c r="A10251" s="95" t="s">
        <v>20516</v>
      </c>
      <c r="B10251" s="96" t="s">
        <v>20515</v>
      </c>
      <c r="C10251" s="95" t="s">
        <v>1980</v>
      </c>
      <c r="D10251" s="97">
        <f>VLOOKUP(A10251,emop0321!D:E,2,0)</f>
        <v>50.67</v>
      </c>
      <c r="E10251" s="98"/>
      <c r="F10251" s="98"/>
    </row>
    <row r="10252" ht="11.25" customHeight="1">
      <c r="A10252" s="95" t="s">
        <v>20517</v>
      </c>
      <c r="B10252" s="96" t="s">
        <v>20518</v>
      </c>
      <c r="C10252" s="95" t="s">
        <v>1980</v>
      </c>
      <c r="D10252" s="97">
        <f>VLOOKUP(A10252,emop0321!D:E,2,0)</f>
        <v>40.39</v>
      </c>
      <c r="E10252" s="98"/>
      <c r="F10252" s="98"/>
    </row>
    <row r="10253" ht="11.25" customHeight="1">
      <c r="A10253" s="95" t="s">
        <v>20519</v>
      </c>
      <c r="B10253" s="96" t="s">
        <v>20520</v>
      </c>
      <c r="C10253" s="95" t="s">
        <v>1980</v>
      </c>
      <c r="D10253" s="97">
        <f>VLOOKUP(A10253,emop0321!D:E,2,0)</f>
        <v>151.21</v>
      </c>
      <c r="E10253" s="98"/>
      <c r="F10253" s="98"/>
    </row>
    <row r="10254" ht="11.25" customHeight="1">
      <c r="A10254" s="95" t="s">
        <v>20521</v>
      </c>
      <c r="B10254" s="96" t="s">
        <v>20520</v>
      </c>
      <c r="C10254" s="95" t="s">
        <v>1980</v>
      </c>
      <c r="D10254" s="97">
        <f>VLOOKUP(A10254,emop0321!D:E,2,0)</f>
        <v>62.62</v>
      </c>
      <c r="E10254" s="98"/>
      <c r="F10254" s="98"/>
    </row>
    <row r="10255" ht="11.25" customHeight="1">
      <c r="A10255" s="95" t="s">
        <v>20522</v>
      </c>
      <c r="B10255" s="96" t="s">
        <v>20520</v>
      </c>
      <c r="C10255" s="95" t="s">
        <v>1980</v>
      </c>
      <c r="D10255" s="97">
        <f>VLOOKUP(A10255,emop0321!D:E,2,0)</f>
        <v>50.42</v>
      </c>
      <c r="E10255" s="98"/>
      <c r="F10255" s="98"/>
    </row>
    <row r="10256" ht="11.25" customHeight="1">
      <c r="A10256" s="95" t="s">
        <v>20523</v>
      </c>
      <c r="B10256" s="96" t="s">
        <v>20524</v>
      </c>
      <c r="C10256" s="95" t="s">
        <v>1980</v>
      </c>
      <c r="D10256" s="97">
        <f>VLOOKUP(A10256,emop0321!D:E,2,0)</f>
        <v>270.5</v>
      </c>
      <c r="E10256" s="98"/>
      <c r="F10256" s="98"/>
    </row>
    <row r="10257" ht="11.25" customHeight="1">
      <c r="A10257" s="95" t="s">
        <v>20525</v>
      </c>
      <c r="B10257" s="96" t="s">
        <v>20524</v>
      </c>
      <c r="C10257" s="95" t="s">
        <v>1980</v>
      </c>
      <c r="D10257" s="97">
        <f>VLOOKUP(A10257,emop0321!D:E,2,0)</f>
        <v>100.97</v>
      </c>
      <c r="E10257" s="98"/>
      <c r="F10257" s="98"/>
    </row>
    <row r="10258" ht="11.25" customHeight="1">
      <c r="A10258" s="95" t="s">
        <v>20526</v>
      </c>
      <c r="B10258" s="96" t="s">
        <v>20524</v>
      </c>
      <c r="C10258" s="95" t="s">
        <v>1980</v>
      </c>
      <c r="D10258" s="97">
        <f>VLOOKUP(A10258,emop0321!D:E,2,0)</f>
        <v>78.78</v>
      </c>
      <c r="E10258" s="98"/>
      <c r="F10258" s="98"/>
    </row>
    <row r="10259" ht="11.25" customHeight="1">
      <c r="A10259" s="95" t="s">
        <v>20527</v>
      </c>
      <c r="B10259" s="96" t="s">
        <v>20528</v>
      </c>
      <c r="C10259" s="95" t="s">
        <v>1980</v>
      </c>
      <c r="D10259" s="97">
        <f>VLOOKUP(A10259,emop0321!D:E,2,0)</f>
        <v>80.23</v>
      </c>
      <c r="E10259" s="98"/>
      <c r="F10259" s="98"/>
    </row>
    <row r="10260" ht="11.25" customHeight="1">
      <c r="A10260" s="95" t="s">
        <v>20529</v>
      </c>
      <c r="B10260" s="96" t="s">
        <v>20528</v>
      </c>
      <c r="C10260" s="95" t="s">
        <v>1980</v>
      </c>
      <c r="D10260" s="97">
        <f>VLOOKUP(A10260,emop0321!D:E,2,0)</f>
        <v>41.05</v>
      </c>
      <c r="E10260" s="98"/>
      <c r="F10260" s="98"/>
    </row>
    <row r="10261" ht="11.25" customHeight="1">
      <c r="A10261" s="95" t="s">
        <v>20530</v>
      </c>
      <c r="B10261" s="96" t="s">
        <v>20528</v>
      </c>
      <c r="C10261" s="95" t="s">
        <v>1980</v>
      </c>
      <c r="D10261" s="97">
        <f>VLOOKUP(A10261,emop0321!D:E,2,0)</f>
        <v>32.03</v>
      </c>
      <c r="E10261" s="98"/>
      <c r="F10261" s="98"/>
    </row>
    <row r="10262" ht="11.25" customHeight="1">
      <c r="A10262" s="95" t="s">
        <v>20531</v>
      </c>
      <c r="B10262" s="96" t="s">
        <v>20532</v>
      </c>
      <c r="C10262" s="95" t="s">
        <v>1980</v>
      </c>
      <c r="D10262" s="97">
        <f>VLOOKUP(A10262,emop0321!D:E,2,0)</f>
        <v>14.14</v>
      </c>
      <c r="E10262" s="98"/>
      <c r="F10262" s="98"/>
    </row>
    <row r="10263" ht="11.25" customHeight="1">
      <c r="A10263" s="95" t="s">
        <v>20533</v>
      </c>
      <c r="B10263" s="96" t="s">
        <v>20532</v>
      </c>
      <c r="C10263" s="95" t="s">
        <v>1980</v>
      </c>
      <c r="D10263" s="97">
        <f>VLOOKUP(A10263,emop0321!D:E,2,0)</f>
        <v>9.42</v>
      </c>
      <c r="E10263" s="98"/>
      <c r="F10263" s="98"/>
    </row>
    <row r="10264" ht="11.25" customHeight="1">
      <c r="A10264" s="95" t="s">
        <v>20534</v>
      </c>
      <c r="B10264" s="96" t="s">
        <v>20535</v>
      </c>
      <c r="C10264" s="95" t="s">
        <v>1980</v>
      </c>
      <c r="D10264" s="97">
        <f>VLOOKUP(A10264,emop0321!D:E,2,0)</f>
        <v>44.74</v>
      </c>
      <c r="E10264" s="98"/>
      <c r="F10264" s="98"/>
    </row>
    <row r="10265" ht="11.25" customHeight="1">
      <c r="A10265" s="95" t="s">
        <v>20536</v>
      </c>
      <c r="B10265" s="96" t="s">
        <v>20535</v>
      </c>
      <c r="C10265" s="95" t="s">
        <v>1980</v>
      </c>
      <c r="D10265" s="97">
        <f>VLOOKUP(A10265,emop0321!D:E,2,0)</f>
        <v>29.82</v>
      </c>
      <c r="E10265" s="98"/>
      <c r="F10265" s="98"/>
    </row>
    <row r="10266" ht="11.25" customHeight="1">
      <c r="A10266" s="95" t="s">
        <v>20537</v>
      </c>
      <c r="B10266" s="96" t="s">
        <v>20538</v>
      </c>
      <c r="C10266" s="95" t="s">
        <v>1980</v>
      </c>
      <c r="D10266" s="97">
        <f>VLOOKUP(A10266,emop0321!D:E,2,0)</f>
        <v>1</v>
      </c>
      <c r="E10266" s="98"/>
      <c r="F10266" s="98"/>
    </row>
    <row r="10267" ht="11.25" customHeight="1">
      <c r="A10267" s="95" t="s">
        <v>20539</v>
      </c>
      <c r="B10267" s="96" t="s">
        <v>20538</v>
      </c>
      <c r="C10267" s="95" t="s">
        <v>1980</v>
      </c>
      <c r="D10267" s="97">
        <f>VLOOKUP(A10267,emop0321!D:E,2,0)</f>
        <v>0.67</v>
      </c>
      <c r="E10267" s="98"/>
      <c r="F10267" s="98"/>
    </row>
    <row r="10268" ht="11.25" customHeight="1">
      <c r="A10268" s="95" t="s">
        <v>20540</v>
      </c>
      <c r="B10268" s="96" t="s">
        <v>20541</v>
      </c>
      <c r="C10268" s="95" t="s">
        <v>1980</v>
      </c>
      <c r="D10268" s="97">
        <f>VLOOKUP(A10268,emop0321!D:E,2,0)</f>
        <v>4.76</v>
      </c>
      <c r="E10268" s="98"/>
      <c r="F10268" s="98"/>
    </row>
    <row r="10269" ht="11.25" customHeight="1">
      <c r="A10269" s="95" t="s">
        <v>20542</v>
      </c>
      <c r="B10269" s="96" t="s">
        <v>20541</v>
      </c>
      <c r="C10269" s="95" t="s">
        <v>1980</v>
      </c>
      <c r="D10269" s="97">
        <f>VLOOKUP(A10269,emop0321!D:E,2,0)</f>
        <v>3.17</v>
      </c>
      <c r="E10269" s="98"/>
      <c r="F10269" s="98"/>
    </row>
    <row r="10270" ht="11.25" customHeight="1">
      <c r="A10270" s="95" t="s">
        <v>20543</v>
      </c>
      <c r="B10270" s="96" t="s">
        <v>20544</v>
      </c>
      <c r="C10270" s="95" t="s">
        <v>1980</v>
      </c>
      <c r="D10270" s="97">
        <f>VLOOKUP(A10270,emop0321!D:E,2,0)</f>
        <v>1.63</v>
      </c>
      <c r="E10270" s="98"/>
      <c r="F10270" s="98"/>
    </row>
    <row r="10271" ht="11.25" customHeight="1">
      <c r="A10271" s="95" t="s">
        <v>20545</v>
      </c>
      <c r="B10271" s="96" t="s">
        <v>20544</v>
      </c>
      <c r="C10271" s="95" t="s">
        <v>1980</v>
      </c>
      <c r="D10271" s="97">
        <f>VLOOKUP(A10271,emop0321!D:E,2,0)</f>
        <v>1.16</v>
      </c>
      <c r="E10271" s="98"/>
      <c r="F10271" s="98"/>
    </row>
    <row r="10272" ht="11.25" customHeight="1">
      <c r="A10272" s="95" t="s">
        <v>20546</v>
      </c>
      <c r="B10272" s="96" t="s">
        <v>20547</v>
      </c>
      <c r="C10272" s="95" t="s">
        <v>1980</v>
      </c>
      <c r="D10272" s="97">
        <f>VLOOKUP(A10272,emop0321!D:E,2,0)</f>
        <v>2.8</v>
      </c>
      <c r="E10272" s="98"/>
      <c r="F10272" s="98"/>
    </row>
    <row r="10273" ht="11.25" customHeight="1">
      <c r="A10273" s="95" t="s">
        <v>20548</v>
      </c>
      <c r="B10273" s="96" t="s">
        <v>20547</v>
      </c>
      <c r="C10273" s="95" t="s">
        <v>1980</v>
      </c>
      <c r="D10273" s="97">
        <f>VLOOKUP(A10273,emop0321!D:E,2,0)</f>
        <v>1.02</v>
      </c>
      <c r="E10273" s="98"/>
      <c r="F10273" s="98"/>
    </row>
    <row r="10274" ht="11.25" customHeight="1">
      <c r="A10274" s="95" t="s">
        <v>20549</v>
      </c>
      <c r="B10274" s="96" t="s">
        <v>20550</v>
      </c>
      <c r="C10274" s="95" t="s">
        <v>1980</v>
      </c>
      <c r="D10274" s="97">
        <f>VLOOKUP(A10274,emop0321!D:E,2,0)</f>
        <v>609.5</v>
      </c>
      <c r="E10274" s="98"/>
      <c r="F10274" s="98"/>
    </row>
    <row r="10275" ht="11.25" customHeight="1">
      <c r="A10275" s="95" t="s">
        <v>20551</v>
      </c>
      <c r="B10275" s="96" t="s">
        <v>20550</v>
      </c>
      <c r="C10275" s="95" t="s">
        <v>1980</v>
      </c>
      <c r="D10275" s="97">
        <f>VLOOKUP(A10275,emop0321!D:E,2,0)</f>
        <v>58.73</v>
      </c>
      <c r="E10275" s="98"/>
      <c r="F10275" s="98"/>
    </row>
    <row r="10276" ht="11.25" customHeight="1">
      <c r="A10276" s="95" t="s">
        <v>20552</v>
      </c>
      <c r="B10276" s="96" t="s">
        <v>20550</v>
      </c>
      <c r="C10276" s="95" t="s">
        <v>1980</v>
      </c>
      <c r="D10276" s="97">
        <f>VLOOKUP(A10276,emop0321!D:E,2,0)</f>
        <v>39.38</v>
      </c>
      <c r="E10276" s="98"/>
      <c r="F10276" s="98"/>
    </row>
    <row r="10277" ht="11.25" customHeight="1">
      <c r="A10277" s="95" t="s">
        <v>20553</v>
      </c>
      <c r="B10277" s="96" t="s">
        <v>20554</v>
      </c>
      <c r="C10277" s="95" t="s">
        <v>1980</v>
      </c>
      <c r="D10277" s="97">
        <f>VLOOKUP(A10277,emop0321!D:E,2,0)</f>
        <v>2.5</v>
      </c>
      <c r="E10277" s="98"/>
      <c r="F10277" s="98"/>
    </row>
    <row r="10278" ht="11.25" customHeight="1">
      <c r="A10278" s="95" t="s">
        <v>20555</v>
      </c>
      <c r="B10278" s="96" t="s">
        <v>20554</v>
      </c>
      <c r="C10278" s="95" t="s">
        <v>1980</v>
      </c>
      <c r="D10278" s="97">
        <f>VLOOKUP(A10278,emop0321!D:E,2,0)</f>
        <v>0.76</v>
      </c>
      <c r="E10278" s="98"/>
      <c r="F10278" s="98"/>
    </row>
    <row r="10279" ht="11.25" customHeight="1">
      <c r="A10279" s="95" t="s">
        <v>20556</v>
      </c>
      <c r="B10279" s="96" t="s">
        <v>20557</v>
      </c>
      <c r="C10279" s="95" t="s">
        <v>1980</v>
      </c>
      <c r="D10279" s="97">
        <f>VLOOKUP(A10279,emop0321!D:E,2,0)</f>
        <v>1.18</v>
      </c>
      <c r="E10279" s="98"/>
      <c r="F10279" s="98"/>
    </row>
    <row r="10280" ht="11.25" customHeight="1">
      <c r="A10280" s="95" t="s">
        <v>20558</v>
      </c>
      <c r="B10280" s="96" t="s">
        <v>20557</v>
      </c>
      <c r="C10280" s="95" t="s">
        <v>1980</v>
      </c>
      <c r="D10280" s="97">
        <f>VLOOKUP(A10280,emop0321!D:E,2,0)</f>
        <v>0.25</v>
      </c>
      <c r="E10280" s="98"/>
      <c r="F10280" s="98"/>
    </row>
    <row r="10281" ht="11.25" customHeight="1">
      <c r="A10281" s="95" t="s">
        <v>20559</v>
      </c>
      <c r="B10281" s="96" t="s">
        <v>20560</v>
      </c>
      <c r="C10281" s="95" t="s">
        <v>1980</v>
      </c>
      <c r="D10281" s="97">
        <f>VLOOKUP(A10281,emop0321!D:E,2,0)</f>
        <v>2.81</v>
      </c>
      <c r="E10281" s="98"/>
      <c r="F10281" s="98"/>
    </row>
    <row r="10282" ht="11.25" customHeight="1">
      <c r="A10282" s="95" t="s">
        <v>20561</v>
      </c>
      <c r="B10282" s="96" t="s">
        <v>20560</v>
      </c>
      <c r="C10282" s="95" t="s">
        <v>1980</v>
      </c>
      <c r="D10282" s="97">
        <f>VLOOKUP(A10282,emop0321!D:E,2,0)</f>
        <v>2.01</v>
      </c>
      <c r="E10282" s="98"/>
      <c r="F10282" s="98"/>
    </row>
    <row r="10283" ht="11.25" customHeight="1">
      <c r="A10283" s="95" t="s">
        <v>20562</v>
      </c>
      <c r="B10283" s="96" t="s">
        <v>20563</v>
      </c>
      <c r="C10283" s="95" t="s">
        <v>1980</v>
      </c>
      <c r="D10283" s="97">
        <f>VLOOKUP(A10283,emop0321!D:E,2,0)</f>
        <v>91.38</v>
      </c>
      <c r="E10283" s="98"/>
      <c r="F10283" s="98"/>
    </row>
    <row r="10284" ht="11.25" customHeight="1">
      <c r="A10284" s="95" t="s">
        <v>20564</v>
      </c>
      <c r="B10284" s="96" t="s">
        <v>20565</v>
      </c>
      <c r="C10284" s="95" t="s">
        <v>1980</v>
      </c>
      <c r="D10284" s="97">
        <f>VLOOKUP(A10284,emop0321!D:E,2,0)</f>
        <v>46.99</v>
      </c>
      <c r="E10284" s="98"/>
      <c r="F10284" s="98"/>
    </row>
    <row r="10285" ht="11.25" customHeight="1">
      <c r="A10285" s="95" t="s">
        <v>20566</v>
      </c>
      <c r="B10285" s="96" t="s">
        <v>20565</v>
      </c>
      <c r="C10285" s="95" t="s">
        <v>1980</v>
      </c>
      <c r="D10285" s="97">
        <f>VLOOKUP(A10285,emop0321!D:E,2,0)</f>
        <v>39.95</v>
      </c>
      <c r="E10285" s="98"/>
      <c r="F10285" s="98"/>
    </row>
    <row r="10286" ht="11.25" customHeight="1">
      <c r="A10286" s="95" t="s">
        <v>20567</v>
      </c>
      <c r="B10286" s="96" t="s">
        <v>20568</v>
      </c>
      <c r="C10286" s="95" t="s">
        <v>1980</v>
      </c>
      <c r="D10286" s="97">
        <f>VLOOKUP(A10286,emop0321!D:E,2,0)</f>
        <v>113.45</v>
      </c>
      <c r="E10286" s="98"/>
      <c r="F10286" s="98"/>
    </row>
    <row r="10287" ht="11.25" customHeight="1">
      <c r="A10287" s="95" t="s">
        <v>20569</v>
      </c>
      <c r="B10287" s="96" t="s">
        <v>20568</v>
      </c>
      <c r="C10287" s="95" t="s">
        <v>1980</v>
      </c>
      <c r="D10287" s="97">
        <f>VLOOKUP(A10287,emop0321!D:E,2,0)</f>
        <v>57.35</v>
      </c>
      <c r="E10287" s="98"/>
      <c r="F10287" s="98"/>
    </row>
    <row r="10288" ht="11.25" customHeight="1">
      <c r="A10288" s="95" t="s">
        <v>20570</v>
      </c>
      <c r="B10288" s="96" t="s">
        <v>20568</v>
      </c>
      <c r="C10288" s="95" t="s">
        <v>1980</v>
      </c>
      <c r="D10288" s="97">
        <f>VLOOKUP(A10288,emop0321!D:E,2,0)</f>
        <v>48.11</v>
      </c>
      <c r="E10288" s="98"/>
      <c r="F10288" s="98"/>
    </row>
    <row r="10289" ht="11.25" customHeight="1">
      <c r="A10289" s="95" t="s">
        <v>20571</v>
      </c>
      <c r="B10289" s="96" t="s">
        <v>20572</v>
      </c>
      <c r="C10289" s="95" t="s">
        <v>1980</v>
      </c>
      <c r="D10289" s="97">
        <f>VLOOKUP(A10289,emop0321!D:E,2,0)</f>
        <v>97.15</v>
      </c>
      <c r="E10289" s="98"/>
      <c r="F10289" s="98"/>
    </row>
    <row r="10290" ht="11.25" customHeight="1">
      <c r="A10290" s="95" t="s">
        <v>20573</v>
      </c>
      <c r="B10290" s="96" t="s">
        <v>20572</v>
      </c>
      <c r="C10290" s="95" t="s">
        <v>1980</v>
      </c>
      <c r="D10290" s="97">
        <f>VLOOKUP(A10290,emop0321!D:E,2,0)</f>
        <v>49.5</v>
      </c>
      <c r="E10290" s="98"/>
      <c r="F10290" s="98"/>
    </row>
    <row r="10291" ht="11.25" customHeight="1">
      <c r="A10291" s="95" t="s">
        <v>20574</v>
      </c>
      <c r="B10291" s="96" t="s">
        <v>20572</v>
      </c>
      <c r="C10291" s="95" t="s">
        <v>1980</v>
      </c>
      <c r="D10291" s="97">
        <f>VLOOKUP(A10291,emop0321!D:E,2,0)</f>
        <v>41.89</v>
      </c>
      <c r="E10291" s="98"/>
      <c r="F10291" s="98"/>
    </row>
    <row r="10292" ht="11.25" customHeight="1">
      <c r="A10292" s="95" t="s">
        <v>20575</v>
      </c>
      <c r="B10292" s="96" t="s">
        <v>20576</v>
      </c>
      <c r="C10292" s="95" t="s">
        <v>1980</v>
      </c>
      <c r="D10292" s="97">
        <f>VLOOKUP(A10292,emop0321!D:E,2,0)</f>
        <v>100.18</v>
      </c>
      <c r="E10292" s="98"/>
      <c r="F10292" s="98"/>
    </row>
    <row r="10293" ht="11.25" customHeight="1">
      <c r="A10293" s="95" t="s">
        <v>20577</v>
      </c>
      <c r="B10293" s="96" t="s">
        <v>20576</v>
      </c>
      <c r="C10293" s="95" t="s">
        <v>1980</v>
      </c>
      <c r="D10293" s="97">
        <f>VLOOKUP(A10293,emop0321!D:E,2,0)</f>
        <v>48.18</v>
      </c>
      <c r="E10293" s="98"/>
      <c r="F10293" s="98"/>
    </row>
    <row r="10294" ht="11.25" customHeight="1">
      <c r="A10294" s="95" t="s">
        <v>20578</v>
      </c>
      <c r="B10294" s="96" t="s">
        <v>20576</v>
      </c>
      <c r="C10294" s="95" t="s">
        <v>1980</v>
      </c>
      <c r="D10294" s="97">
        <f>VLOOKUP(A10294,emop0321!D:E,2,0)</f>
        <v>40.27</v>
      </c>
      <c r="E10294" s="98"/>
      <c r="F10294" s="98"/>
    </row>
    <row r="10295" ht="11.25" customHeight="1">
      <c r="A10295" s="95" t="s">
        <v>20579</v>
      </c>
      <c r="B10295" s="96" t="s">
        <v>20580</v>
      </c>
      <c r="C10295" s="95" t="s">
        <v>1980</v>
      </c>
      <c r="D10295" s="97">
        <f>VLOOKUP(A10295,emop0321!D:E,2,0)</f>
        <v>111.03</v>
      </c>
      <c r="E10295" s="98"/>
      <c r="F10295" s="98"/>
    </row>
    <row r="10296" ht="11.25" customHeight="1">
      <c r="A10296" s="95" t="s">
        <v>20581</v>
      </c>
      <c r="B10296" s="96" t="s">
        <v>20580</v>
      </c>
      <c r="C10296" s="95" t="s">
        <v>1980</v>
      </c>
      <c r="D10296" s="97">
        <f>VLOOKUP(A10296,emop0321!D:E,2,0)</f>
        <v>57.82</v>
      </c>
      <c r="E10296" s="98"/>
      <c r="F10296" s="98"/>
    </row>
    <row r="10297" ht="11.25" customHeight="1">
      <c r="A10297" s="95" t="s">
        <v>20582</v>
      </c>
      <c r="B10297" s="96" t="s">
        <v>20580</v>
      </c>
      <c r="C10297" s="95" t="s">
        <v>1980</v>
      </c>
      <c r="D10297" s="97">
        <f>VLOOKUP(A10297,emop0321!D:E,2,0)</f>
        <v>48.83</v>
      </c>
      <c r="E10297" s="98"/>
      <c r="F10297" s="98"/>
    </row>
    <row r="10298" ht="11.25" customHeight="1">
      <c r="A10298" s="95" t="s">
        <v>20583</v>
      </c>
      <c r="B10298" s="96" t="s">
        <v>20584</v>
      </c>
      <c r="C10298" s="95" t="s">
        <v>1980</v>
      </c>
      <c r="D10298" s="97">
        <f>VLOOKUP(A10298,emop0321!D:E,2,0)</f>
        <v>59.5</v>
      </c>
      <c r="E10298" s="98"/>
      <c r="F10298" s="98"/>
    </row>
    <row r="10299" ht="11.25" customHeight="1">
      <c r="A10299" s="95" t="s">
        <v>20585</v>
      </c>
      <c r="B10299" s="96" t="s">
        <v>20584</v>
      </c>
      <c r="C10299" s="95" t="s">
        <v>1980</v>
      </c>
      <c r="D10299" s="97">
        <f>VLOOKUP(A10299,emop0321!D:E,2,0)</f>
        <v>38.91</v>
      </c>
      <c r="E10299" s="98"/>
      <c r="F10299" s="98"/>
    </row>
    <row r="10300" ht="11.25" customHeight="1">
      <c r="A10300" s="95" t="s">
        <v>20586</v>
      </c>
      <c r="B10300" s="96" t="s">
        <v>20584</v>
      </c>
      <c r="C10300" s="95" t="s">
        <v>1980</v>
      </c>
      <c r="D10300" s="97">
        <f>VLOOKUP(A10300,emop0321!D:E,2,0)</f>
        <v>35.07</v>
      </c>
      <c r="E10300" s="98"/>
      <c r="F10300" s="98"/>
    </row>
    <row r="10301" ht="11.25" customHeight="1">
      <c r="A10301" s="95" t="s">
        <v>20587</v>
      </c>
      <c r="B10301" s="96" t="s">
        <v>20588</v>
      </c>
      <c r="C10301" s="95" t="s">
        <v>1980</v>
      </c>
      <c r="D10301" s="97">
        <f>VLOOKUP(A10301,emop0321!D:E,2,0)</f>
        <v>120.55</v>
      </c>
      <c r="E10301" s="98"/>
      <c r="F10301" s="98"/>
    </row>
    <row r="10302" ht="11.25" customHeight="1">
      <c r="A10302" s="95" t="s">
        <v>20589</v>
      </c>
      <c r="B10302" s="96" t="s">
        <v>20588</v>
      </c>
      <c r="C10302" s="95" t="s">
        <v>1980</v>
      </c>
      <c r="D10302" s="97">
        <f>VLOOKUP(A10302,emop0321!D:E,2,0)</f>
        <v>63.54</v>
      </c>
      <c r="E10302" s="98"/>
      <c r="F10302" s="98"/>
    </row>
    <row r="10303" ht="11.25" customHeight="1">
      <c r="A10303" s="95" t="s">
        <v>20590</v>
      </c>
      <c r="B10303" s="96" t="s">
        <v>20588</v>
      </c>
      <c r="C10303" s="95" t="s">
        <v>1980</v>
      </c>
      <c r="D10303" s="97">
        <f>VLOOKUP(A10303,emop0321!D:E,2,0)</f>
        <v>53.6</v>
      </c>
      <c r="E10303" s="98"/>
      <c r="F10303" s="98"/>
    </row>
    <row r="10304" ht="11.25" customHeight="1">
      <c r="A10304" s="95" t="s">
        <v>20591</v>
      </c>
      <c r="B10304" s="96" t="s">
        <v>20592</v>
      </c>
      <c r="C10304" s="95" t="s">
        <v>1980</v>
      </c>
      <c r="D10304" s="97">
        <f>VLOOKUP(A10304,emop0321!D:E,2,0)</f>
        <v>40.78</v>
      </c>
      <c r="E10304" s="98"/>
      <c r="F10304" s="98"/>
    </row>
    <row r="10305" ht="11.25" customHeight="1">
      <c r="A10305" s="95" t="s">
        <v>20593</v>
      </c>
      <c r="B10305" s="96" t="s">
        <v>20592</v>
      </c>
      <c r="C10305" s="95" t="s">
        <v>1980</v>
      </c>
      <c r="D10305" s="97">
        <f>VLOOKUP(A10305,emop0321!D:E,2,0)</f>
        <v>13.26</v>
      </c>
      <c r="E10305" s="98"/>
      <c r="F10305" s="98"/>
    </row>
    <row r="10306" ht="11.25" customHeight="1">
      <c r="A10306" s="95" t="s">
        <v>20594</v>
      </c>
      <c r="B10306" s="96" t="s">
        <v>20595</v>
      </c>
      <c r="C10306" s="95" t="s">
        <v>1980</v>
      </c>
      <c r="D10306" s="97">
        <f>VLOOKUP(A10306,emop0321!D:E,2,0)</f>
        <v>265.9</v>
      </c>
      <c r="E10306" s="98"/>
      <c r="F10306" s="98"/>
    </row>
    <row r="10307" ht="11.25" customHeight="1">
      <c r="A10307" s="95" t="s">
        <v>20596</v>
      </c>
      <c r="B10307" s="96" t="s">
        <v>20595</v>
      </c>
      <c r="C10307" s="95" t="s">
        <v>1980</v>
      </c>
      <c r="D10307" s="97">
        <f>VLOOKUP(A10307,emop0321!D:E,2,0)</f>
        <v>162.8</v>
      </c>
      <c r="E10307" s="98"/>
      <c r="F10307" s="98"/>
    </row>
    <row r="10308" ht="11.25" customHeight="1">
      <c r="A10308" s="95" t="s">
        <v>20597</v>
      </c>
      <c r="B10308" s="96" t="s">
        <v>20595</v>
      </c>
      <c r="C10308" s="95" t="s">
        <v>1980</v>
      </c>
      <c r="D10308" s="97">
        <f>VLOOKUP(A10308,emop0321!D:E,2,0)</f>
        <v>156.5</v>
      </c>
      <c r="E10308" s="98"/>
      <c r="F10308" s="98"/>
    </row>
    <row r="10309" ht="11.25" customHeight="1">
      <c r="A10309" s="95" t="s">
        <v>20598</v>
      </c>
      <c r="B10309" s="96" t="s">
        <v>20599</v>
      </c>
      <c r="C10309" s="95" t="s">
        <v>1980</v>
      </c>
      <c r="D10309" s="97">
        <f>VLOOKUP(A10309,emop0321!D:E,2,0)</f>
        <v>2119.79</v>
      </c>
      <c r="E10309" s="98"/>
      <c r="F10309" s="98"/>
    </row>
    <row r="10310" ht="11.25" customHeight="1">
      <c r="A10310" s="95" t="s">
        <v>20600</v>
      </c>
      <c r="B10310" s="96" t="s">
        <v>20599</v>
      </c>
      <c r="C10310" s="95" t="s">
        <v>1980</v>
      </c>
      <c r="D10310" s="97">
        <f>VLOOKUP(A10310,emop0321!D:E,2,0)</f>
        <v>937.57</v>
      </c>
      <c r="E10310" s="98"/>
      <c r="F10310" s="98"/>
    </row>
    <row r="10311" ht="11.25" customHeight="1">
      <c r="A10311" s="95" t="s">
        <v>20601</v>
      </c>
      <c r="B10311" s="96" t="s">
        <v>20599</v>
      </c>
      <c r="C10311" s="95" t="s">
        <v>1980</v>
      </c>
      <c r="D10311" s="97">
        <f>VLOOKUP(A10311,emop0321!D:E,2,0)</f>
        <v>706.71</v>
      </c>
      <c r="E10311" s="98"/>
      <c r="F10311" s="98"/>
    </row>
    <row r="10312" ht="11.25" customHeight="1">
      <c r="A10312" s="95" t="s">
        <v>20602</v>
      </c>
      <c r="B10312" s="96" t="s">
        <v>20603</v>
      </c>
      <c r="C10312" s="95" t="s">
        <v>1980</v>
      </c>
      <c r="D10312" s="97">
        <f>VLOOKUP(A10312,emop0321!D:E,2,0)</f>
        <v>404.43</v>
      </c>
      <c r="E10312" s="98"/>
      <c r="F10312" s="98"/>
    </row>
    <row r="10313" ht="11.25" customHeight="1">
      <c r="A10313" s="95" t="s">
        <v>20604</v>
      </c>
      <c r="B10313" s="96" t="s">
        <v>20603</v>
      </c>
      <c r="C10313" s="95" t="s">
        <v>1980</v>
      </c>
      <c r="D10313" s="97">
        <f>VLOOKUP(A10313,emop0321!D:E,2,0)</f>
        <v>186.12</v>
      </c>
      <c r="E10313" s="98"/>
      <c r="F10313" s="98"/>
    </row>
    <row r="10314" ht="11.25" customHeight="1">
      <c r="A10314" s="95" t="s">
        <v>20605</v>
      </c>
      <c r="B10314" s="96" t="s">
        <v>20603</v>
      </c>
      <c r="C10314" s="95" t="s">
        <v>1980</v>
      </c>
      <c r="D10314" s="97">
        <f>VLOOKUP(A10314,emop0321!D:E,2,0)</f>
        <v>145.94</v>
      </c>
      <c r="E10314" s="98"/>
      <c r="F10314" s="98"/>
    </row>
    <row r="10315" ht="11.25" customHeight="1">
      <c r="A10315" s="95" t="s">
        <v>20606</v>
      </c>
      <c r="B10315" s="96" t="s">
        <v>20607</v>
      </c>
      <c r="C10315" s="95" t="s">
        <v>1980</v>
      </c>
      <c r="D10315" s="97">
        <f>VLOOKUP(A10315,emop0321!D:E,2,0)</f>
        <v>115.46</v>
      </c>
      <c r="E10315" s="98"/>
      <c r="F10315" s="98"/>
    </row>
    <row r="10316" ht="11.25" customHeight="1">
      <c r="A10316" s="95" t="s">
        <v>20608</v>
      </c>
      <c r="B10316" s="96" t="s">
        <v>20607</v>
      </c>
      <c r="C10316" s="95" t="s">
        <v>1980</v>
      </c>
      <c r="D10316" s="97">
        <f>VLOOKUP(A10316,emop0321!D:E,2,0)</f>
        <v>28.1</v>
      </c>
      <c r="E10316" s="98"/>
      <c r="F10316" s="98"/>
    </row>
    <row r="10317" ht="11.25" customHeight="1">
      <c r="A10317" s="95" t="s">
        <v>20609</v>
      </c>
      <c r="B10317" s="96" t="s">
        <v>20610</v>
      </c>
      <c r="C10317" s="95" t="s">
        <v>1980</v>
      </c>
      <c r="D10317" s="97">
        <f>VLOOKUP(A10317,emop0321!D:E,2,0)</f>
        <v>106.23</v>
      </c>
      <c r="E10317" s="98"/>
      <c r="F10317" s="98"/>
    </row>
    <row r="10318" ht="11.25" customHeight="1">
      <c r="A10318" s="95" t="s">
        <v>20611</v>
      </c>
      <c r="B10318" s="96" t="s">
        <v>20610</v>
      </c>
      <c r="C10318" s="95" t="s">
        <v>1980</v>
      </c>
      <c r="D10318" s="97">
        <f>VLOOKUP(A10318,emop0321!D:E,2,0)</f>
        <v>61.5</v>
      </c>
      <c r="E10318" s="98"/>
      <c r="F10318" s="98"/>
    </row>
    <row r="10319" ht="11.25" customHeight="1">
      <c r="A10319" s="95" t="s">
        <v>20612</v>
      </c>
      <c r="B10319" s="96" t="s">
        <v>20610</v>
      </c>
      <c r="C10319" s="95" t="s">
        <v>1980</v>
      </c>
      <c r="D10319" s="97">
        <f>VLOOKUP(A10319,emop0321!D:E,2,0)</f>
        <v>56.13</v>
      </c>
      <c r="E10319" s="98"/>
      <c r="F10319" s="98"/>
    </row>
    <row r="10320" ht="11.25" customHeight="1">
      <c r="A10320" s="95" t="s">
        <v>20613</v>
      </c>
      <c r="B10320" s="96" t="s">
        <v>20614</v>
      </c>
      <c r="C10320" s="95" t="s">
        <v>1980</v>
      </c>
      <c r="D10320" s="97">
        <f>VLOOKUP(A10320,emop0321!D:E,2,0)</f>
        <v>49.87</v>
      </c>
      <c r="E10320" s="98"/>
      <c r="F10320" s="98"/>
    </row>
    <row r="10321" ht="11.25" customHeight="1">
      <c r="A10321" s="95" t="s">
        <v>20615</v>
      </c>
      <c r="B10321" s="96" t="s">
        <v>20614</v>
      </c>
      <c r="C10321" s="95" t="s">
        <v>1980</v>
      </c>
      <c r="D10321" s="97">
        <f>VLOOKUP(A10321,emop0321!D:E,2,0)</f>
        <v>12.66</v>
      </c>
      <c r="E10321" s="98"/>
      <c r="F10321" s="98"/>
    </row>
    <row r="10322" ht="11.25" customHeight="1">
      <c r="A10322" s="95" t="s">
        <v>20616</v>
      </c>
      <c r="B10322" s="96" t="s">
        <v>20617</v>
      </c>
      <c r="C10322" s="95" t="s">
        <v>1980</v>
      </c>
      <c r="D10322" s="97">
        <f>VLOOKUP(A10322,emop0321!D:E,2,0)</f>
        <v>7.98</v>
      </c>
      <c r="E10322" s="98"/>
      <c r="F10322" s="98"/>
    </row>
    <row r="10323" ht="11.25" customHeight="1">
      <c r="A10323" s="95" t="s">
        <v>20618</v>
      </c>
      <c r="B10323" s="96" t="s">
        <v>20619</v>
      </c>
      <c r="C10323" s="95" t="s">
        <v>1980</v>
      </c>
      <c r="D10323" s="97">
        <f>VLOOKUP(A10323,emop0321!D:E,2,0)</f>
        <v>218.87</v>
      </c>
      <c r="E10323" s="98"/>
      <c r="F10323" s="98"/>
    </row>
    <row r="10324" ht="11.25" customHeight="1">
      <c r="A10324" s="95" t="s">
        <v>20620</v>
      </c>
      <c r="B10324" s="96" t="s">
        <v>20619</v>
      </c>
      <c r="C10324" s="95" t="s">
        <v>1980</v>
      </c>
      <c r="D10324" s="97">
        <f>VLOOKUP(A10324,emop0321!D:E,2,0)</f>
        <v>76.63</v>
      </c>
      <c r="E10324" s="98"/>
      <c r="F10324" s="98"/>
    </row>
    <row r="10325" ht="11.25" customHeight="1">
      <c r="A10325" s="95" t="s">
        <v>20621</v>
      </c>
      <c r="B10325" s="96" t="s">
        <v>20619</v>
      </c>
      <c r="C10325" s="95" t="s">
        <v>1980</v>
      </c>
      <c r="D10325" s="97">
        <f>VLOOKUP(A10325,emop0321!D:E,2,0)</f>
        <v>59.16</v>
      </c>
      <c r="E10325" s="98"/>
      <c r="F10325" s="98"/>
    </row>
    <row r="10326" ht="11.25" customHeight="1">
      <c r="A10326" s="95" t="s">
        <v>20622</v>
      </c>
      <c r="B10326" s="96" t="s">
        <v>20623</v>
      </c>
      <c r="C10326" s="95" t="s">
        <v>1980</v>
      </c>
      <c r="D10326" s="97">
        <f>VLOOKUP(A10326,emop0321!D:E,2,0)</f>
        <v>8.22</v>
      </c>
      <c r="E10326" s="98"/>
      <c r="F10326" s="98"/>
    </row>
    <row r="10327" ht="11.25" customHeight="1">
      <c r="A10327" s="95" t="s">
        <v>20624</v>
      </c>
      <c r="B10327" s="96" t="s">
        <v>20623</v>
      </c>
      <c r="C10327" s="95" t="s">
        <v>1980</v>
      </c>
      <c r="D10327" s="97">
        <f>VLOOKUP(A10327,emop0321!D:E,2,0)</f>
        <v>3.48</v>
      </c>
      <c r="E10327" s="98"/>
      <c r="F10327" s="98"/>
    </row>
    <row r="10328" ht="11.25" customHeight="1">
      <c r="A10328" s="95" t="s">
        <v>20625</v>
      </c>
      <c r="B10328" s="96" t="s">
        <v>20626</v>
      </c>
      <c r="C10328" s="95" t="s">
        <v>1980</v>
      </c>
      <c r="D10328" s="97">
        <f>VLOOKUP(A10328,emop0321!D:E,2,0)</f>
        <v>177.51</v>
      </c>
      <c r="E10328" s="98"/>
      <c r="F10328" s="98"/>
    </row>
    <row r="10329" ht="11.25" customHeight="1">
      <c r="A10329" s="95" t="s">
        <v>20627</v>
      </c>
      <c r="B10329" s="96" t="s">
        <v>20626</v>
      </c>
      <c r="C10329" s="95" t="s">
        <v>1980</v>
      </c>
      <c r="D10329" s="97">
        <f>VLOOKUP(A10329,emop0321!D:E,2,0)</f>
        <v>99.98</v>
      </c>
      <c r="E10329" s="98"/>
      <c r="F10329" s="98"/>
    </row>
    <row r="10330" ht="11.25" customHeight="1">
      <c r="A10330" s="95" t="s">
        <v>20628</v>
      </c>
      <c r="B10330" s="96" t="s">
        <v>20626</v>
      </c>
      <c r="C10330" s="95" t="s">
        <v>1980</v>
      </c>
      <c r="D10330" s="97">
        <f>VLOOKUP(A10330,emop0321!D:E,2,0)</f>
        <v>85.7</v>
      </c>
      <c r="E10330" s="98"/>
      <c r="F10330" s="98"/>
    </row>
    <row r="10331" ht="11.25" customHeight="1">
      <c r="A10331" s="95" t="s">
        <v>20629</v>
      </c>
      <c r="B10331" s="96" t="s">
        <v>20630</v>
      </c>
      <c r="C10331" s="95" t="s">
        <v>1980</v>
      </c>
      <c r="D10331" s="97">
        <f>VLOOKUP(A10331,emop0321!D:E,2,0)</f>
        <v>229.56</v>
      </c>
      <c r="E10331" s="98"/>
      <c r="F10331" s="98"/>
    </row>
    <row r="10332" ht="11.25" customHeight="1">
      <c r="A10332" s="95" t="s">
        <v>20631</v>
      </c>
      <c r="B10332" s="96" t="s">
        <v>20630</v>
      </c>
      <c r="C10332" s="95" t="s">
        <v>1980</v>
      </c>
      <c r="D10332" s="97">
        <f>VLOOKUP(A10332,emop0321!D:E,2,0)</f>
        <v>122.04</v>
      </c>
      <c r="E10332" s="98"/>
      <c r="F10332" s="98"/>
    </row>
    <row r="10333" ht="11.25" customHeight="1">
      <c r="A10333" s="95" t="s">
        <v>20632</v>
      </c>
      <c r="B10333" s="96" t="s">
        <v>20630</v>
      </c>
      <c r="C10333" s="95" t="s">
        <v>1980</v>
      </c>
      <c r="D10333" s="97">
        <f>VLOOKUP(A10333,emop0321!D:E,2,0)</f>
        <v>102.55</v>
      </c>
      <c r="E10333" s="98"/>
      <c r="F10333" s="98"/>
    </row>
    <row r="10334" ht="11.25" customHeight="1">
      <c r="A10334" s="95" t="s">
        <v>20633</v>
      </c>
      <c r="B10334" s="96" t="s">
        <v>20634</v>
      </c>
      <c r="C10334" s="95" t="s">
        <v>1980</v>
      </c>
      <c r="D10334" s="97">
        <f>VLOOKUP(A10334,emop0321!D:E,2,0)</f>
        <v>75.61</v>
      </c>
      <c r="E10334" s="98"/>
      <c r="F10334" s="98"/>
    </row>
    <row r="10335" ht="11.25" customHeight="1">
      <c r="A10335" s="95" t="s">
        <v>20635</v>
      </c>
      <c r="B10335" s="96" t="s">
        <v>20634</v>
      </c>
      <c r="C10335" s="95" t="s">
        <v>1980</v>
      </c>
      <c r="D10335" s="97">
        <f>VLOOKUP(A10335,emop0321!D:E,2,0)</f>
        <v>22.94</v>
      </c>
      <c r="E10335" s="98"/>
      <c r="F10335" s="98"/>
    </row>
    <row r="10336" ht="11.25" customHeight="1">
      <c r="A10336" s="95" t="s">
        <v>20636</v>
      </c>
      <c r="B10336" s="96" t="s">
        <v>20637</v>
      </c>
      <c r="C10336" s="95" t="s">
        <v>1980</v>
      </c>
      <c r="D10336" s="97">
        <f>VLOOKUP(A10336,emop0321!D:E,2,0)</f>
        <v>21.61</v>
      </c>
      <c r="E10336" s="98"/>
      <c r="F10336" s="98"/>
    </row>
    <row r="10337" ht="11.25" customHeight="1">
      <c r="A10337" s="95" t="s">
        <v>20638</v>
      </c>
      <c r="B10337" s="96" t="s">
        <v>20639</v>
      </c>
      <c r="C10337" s="95" t="s">
        <v>1980</v>
      </c>
      <c r="D10337" s="97">
        <f>VLOOKUP(A10337,emop0321!D:E,2,0)</f>
        <v>14.8</v>
      </c>
      <c r="E10337" s="98"/>
      <c r="F10337" s="98"/>
    </row>
    <row r="10338" ht="11.25" customHeight="1">
      <c r="A10338" s="95" t="s">
        <v>20640</v>
      </c>
      <c r="B10338" s="96" t="s">
        <v>20641</v>
      </c>
      <c r="C10338" s="95" t="s">
        <v>1980</v>
      </c>
      <c r="D10338" s="97">
        <f>VLOOKUP(A10338,emop0321!D:E,2,0)</f>
        <v>4.61</v>
      </c>
      <c r="E10338" s="98"/>
      <c r="F10338" s="98"/>
    </row>
    <row r="10339" ht="11.25" customHeight="1">
      <c r="A10339" s="95" t="s">
        <v>20642</v>
      </c>
      <c r="B10339" s="96" t="s">
        <v>20643</v>
      </c>
      <c r="C10339" s="95" t="s">
        <v>1980</v>
      </c>
      <c r="D10339" s="97">
        <f>VLOOKUP(A10339,emop0321!D:E,2,0)</f>
        <v>187.85</v>
      </c>
      <c r="E10339" s="98"/>
      <c r="F10339" s="98"/>
    </row>
    <row r="10340" ht="11.25" customHeight="1">
      <c r="A10340" s="95" t="s">
        <v>20644</v>
      </c>
      <c r="B10340" s="96" t="s">
        <v>20643</v>
      </c>
      <c r="C10340" s="95" t="s">
        <v>1980</v>
      </c>
      <c r="D10340" s="97">
        <f>VLOOKUP(A10340,emop0321!D:E,2,0)</f>
        <v>118.07</v>
      </c>
      <c r="E10340" s="98"/>
      <c r="F10340" s="98"/>
    </row>
    <row r="10341" ht="11.25" customHeight="1">
      <c r="A10341" s="95" t="s">
        <v>20645</v>
      </c>
      <c r="B10341" s="96" t="s">
        <v>20643</v>
      </c>
      <c r="C10341" s="95" t="s">
        <v>1980</v>
      </c>
      <c r="D10341" s="97">
        <f>VLOOKUP(A10341,emop0321!D:E,2,0)</f>
        <v>103.24</v>
      </c>
      <c r="E10341" s="98"/>
      <c r="F10341" s="98"/>
    </row>
    <row r="10342" ht="11.25" customHeight="1">
      <c r="A10342" s="95" t="s">
        <v>20646</v>
      </c>
      <c r="B10342" s="96" t="s">
        <v>20647</v>
      </c>
      <c r="C10342" s="95" t="s">
        <v>1980</v>
      </c>
      <c r="D10342" s="97">
        <f>VLOOKUP(A10342,emop0321!D:E,2,0)</f>
        <v>194.69</v>
      </c>
      <c r="E10342" s="98"/>
      <c r="F10342" s="98"/>
    </row>
    <row r="10343" ht="11.25" customHeight="1">
      <c r="A10343" s="95" t="s">
        <v>20648</v>
      </c>
      <c r="B10343" s="96" t="s">
        <v>20647</v>
      </c>
      <c r="C10343" s="95" t="s">
        <v>1980</v>
      </c>
      <c r="D10343" s="97">
        <f>VLOOKUP(A10343,emop0321!D:E,2,0)</f>
        <v>86.52</v>
      </c>
      <c r="E10343" s="98"/>
      <c r="F10343" s="98"/>
    </row>
    <row r="10344" ht="11.25" customHeight="1">
      <c r="A10344" s="95" t="s">
        <v>20649</v>
      </c>
      <c r="B10344" s="96" t="s">
        <v>20650</v>
      </c>
      <c r="C10344" s="95" t="s">
        <v>1980</v>
      </c>
      <c r="D10344" s="97">
        <f>VLOOKUP(A10344,emop0321!D:E,2,0)</f>
        <v>71.08</v>
      </c>
      <c r="E10344" s="98"/>
      <c r="F10344" s="98"/>
    </row>
    <row r="10345" ht="11.25" customHeight="1">
      <c r="A10345" s="95" t="s">
        <v>20651</v>
      </c>
      <c r="B10345" s="96" t="s">
        <v>20652</v>
      </c>
      <c r="C10345" s="95" t="s">
        <v>1980</v>
      </c>
      <c r="D10345" s="97">
        <f>VLOOKUP(A10345,emop0321!D:E,2,0)</f>
        <v>230.93</v>
      </c>
      <c r="E10345" s="98"/>
      <c r="F10345" s="98"/>
    </row>
    <row r="10346" ht="11.25" customHeight="1">
      <c r="A10346" s="95" t="s">
        <v>20653</v>
      </c>
      <c r="B10346" s="96" t="s">
        <v>20654</v>
      </c>
      <c r="C10346" s="95" t="s">
        <v>1980</v>
      </c>
      <c r="D10346" s="97">
        <f>VLOOKUP(A10346,emop0321!D:E,2,0)</f>
        <v>115.73</v>
      </c>
      <c r="E10346" s="98"/>
      <c r="F10346" s="98"/>
    </row>
    <row r="10347" ht="11.25" customHeight="1">
      <c r="A10347" s="95" t="s">
        <v>20655</v>
      </c>
      <c r="B10347" s="96" t="s">
        <v>20654</v>
      </c>
      <c r="C10347" s="95" t="s">
        <v>1980</v>
      </c>
      <c r="D10347" s="97">
        <f>VLOOKUP(A10347,emop0321!D:E,2,0)</f>
        <v>96.95</v>
      </c>
      <c r="E10347" s="98"/>
      <c r="F10347" s="98"/>
    </row>
    <row r="10348" ht="11.25" customHeight="1">
      <c r="A10348" s="95" t="s">
        <v>20656</v>
      </c>
      <c r="B10348" s="96" t="s">
        <v>20657</v>
      </c>
      <c r="C10348" s="95" t="s">
        <v>1980</v>
      </c>
      <c r="D10348" s="97">
        <f>VLOOKUP(A10348,emop0321!D:E,2,0)</f>
        <v>1647.97</v>
      </c>
      <c r="E10348" s="98"/>
      <c r="F10348" s="98"/>
    </row>
    <row r="10349" ht="11.25" customHeight="1">
      <c r="A10349" s="95" t="s">
        <v>20658</v>
      </c>
      <c r="B10349" s="96" t="s">
        <v>20657</v>
      </c>
      <c r="C10349" s="95" t="s">
        <v>1980</v>
      </c>
      <c r="D10349" s="97">
        <f>VLOOKUP(A10349,emop0321!D:E,2,0)</f>
        <v>766.02</v>
      </c>
      <c r="E10349" s="98"/>
      <c r="F10349" s="98"/>
    </row>
    <row r="10350" ht="11.25" customHeight="1">
      <c r="A10350" s="95" t="s">
        <v>20659</v>
      </c>
      <c r="B10350" s="96" t="s">
        <v>20657</v>
      </c>
      <c r="C10350" s="95" t="s">
        <v>1980</v>
      </c>
      <c r="D10350" s="97">
        <f>VLOOKUP(A10350,emop0321!D:E,2,0)</f>
        <v>587.21</v>
      </c>
      <c r="E10350" s="98"/>
      <c r="F10350" s="98"/>
    </row>
    <row r="10351" ht="11.25" customHeight="1">
      <c r="A10351" s="95" t="s">
        <v>20660</v>
      </c>
      <c r="B10351" s="96" t="s">
        <v>20661</v>
      </c>
      <c r="C10351" s="95" t="s">
        <v>1980</v>
      </c>
      <c r="D10351" s="97">
        <f>VLOOKUP(A10351,emop0321!D:E,2,0)</f>
        <v>318.76</v>
      </c>
      <c r="E10351" s="98"/>
      <c r="F10351" s="98"/>
    </row>
    <row r="10352" ht="11.25" customHeight="1">
      <c r="A10352" s="95" t="s">
        <v>20662</v>
      </c>
      <c r="B10352" s="96" t="s">
        <v>20661</v>
      </c>
      <c r="C10352" s="95" t="s">
        <v>1980</v>
      </c>
      <c r="D10352" s="97">
        <f>VLOOKUP(A10352,emop0321!D:E,2,0)</f>
        <v>154.24</v>
      </c>
      <c r="E10352" s="98"/>
      <c r="F10352" s="98"/>
    </row>
    <row r="10353" ht="11.25" customHeight="1">
      <c r="A10353" s="95" t="s">
        <v>20663</v>
      </c>
      <c r="B10353" s="96" t="s">
        <v>20661</v>
      </c>
      <c r="C10353" s="95" t="s">
        <v>1980</v>
      </c>
      <c r="D10353" s="97">
        <f>VLOOKUP(A10353,emop0321!D:E,2,0)</f>
        <v>125.55</v>
      </c>
      <c r="E10353" s="98"/>
      <c r="F10353" s="98"/>
    </row>
    <row r="10354" ht="11.25" customHeight="1">
      <c r="A10354" s="95" t="s">
        <v>20664</v>
      </c>
      <c r="B10354" s="96" t="s">
        <v>20665</v>
      </c>
      <c r="C10354" s="95" t="s">
        <v>1980</v>
      </c>
      <c r="D10354" s="97">
        <f>VLOOKUP(A10354,emop0321!D:E,2,0)</f>
        <v>8.65</v>
      </c>
      <c r="E10354" s="98"/>
      <c r="F10354" s="98"/>
    </row>
    <row r="10355" ht="11.25" customHeight="1">
      <c r="A10355" s="95" t="s">
        <v>20666</v>
      </c>
      <c r="B10355" s="96" t="s">
        <v>20665</v>
      </c>
      <c r="C10355" s="95" t="s">
        <v>1980</v>
      </c>
      <c r="D10355" s="97">
        <f>VLOOKUP(A10355,emop0321!D:E,2,0)</f>
        <v>1.91</v>
      </c>
      <c r="E10355" s="98"/>
      <c r="F10355" s="98"/>
    </row>
    <row r="10356" ht="11.25" customHeight="1">
      <c r="A10356" s="95" t="s">
        <v>20667</v>
      </c>
      <c r="B10356" s="96" t="s">
        <v>20668</v>
      </c>
      <c r="C10356" s="95" t="s">
        <v>1980</v>
      </c>
      <c r="D10356" s="97">
        <f>VLOOKUP(A10356,emop0321!D:E,2,0)</f>
        <v>944.97</v>
      </c>
      <c r="E10356" s="98"/>
      <c r="F10356" s="98"/>
    </row>
    <row r="10357" ht="11.25" customHeight="1">
      <c r="A10357" s="95" t="s">
        <v>20669</v>
      </c>
      <c r="B10357" s="96" t="s">
        <v>20668</v>
      </c>
      <c r="C10357" s="95" t="s">
        <v>1980</v>
      </c>
      <c r="D10357" s="97">
        <f>VLOOKUP(A10357,emop0321!D:E,2,0)</f>
        <v>377.89</v>
      </c>
      <c r="E10357" s="98"/>
      <c r="F10357" s="98"/>
    </row>
    <row r="10358" ht="11.25" customHeight="1">
      <c r="A10358" s="95" t="s">
        <v>20670</v>
      </c>
      <c r="B10358" s="96" t="s">
        <v>20668</v>
      </c>
      <c r="C10358" s="95" t="s">
        <v>1980</v>
      </c>
      <c r="D10358" s="97">
        <f>VLOOKUP(A10358,emop0321!D:E,2,0)</f>
        <v>288.25</v>
      </c>
      <c r="E10358" s="98"/>
      <c r="F10358" s="98"/>
    </row>
    <row r="10359" ht="11.25" customHeight="1">
      <c r="A10359" s="95" t="s">
        <v>20671</v>
      </c>
      <c r="B10359" s="96" t="s">
        <v>20672</v>
      </c>
      <c r="C10359" s="95" t="s">
        <v>1980</v>
      </c>
      <c r="D10359" s="97">
        <f>VLOOKUP(A10359,emop0321!D:E,2,0)</f>
        <v>3.67</v>
      </c>
      <c r="E10359" s="98"/>
      <c r="F10359" s="98"/>
    </row>
    <row r="10360" ht="11.25" customHeight="1">
      <c r="A10360" s="95" t="s">
        <v>20673</v>
      </c>
      <c r="B10360" s="96" t="s">
        <v>20672</v>
      </c>
      <c r="C10360" s="95" t="s">
        <v>1980</v>
      </c>
      <c r="D10360" s="97">
        <f>VLOOKUP(A10360,emop0321!D:E,2,0)</f>
        <v>1.33</v>
      </c>
      <c r="E10360" s="98"/>
      <c r="F10360" s="98"/>
    </row>
    <row r="10361" ht="11.25" customHeight="1">
      <c r="A10361" s="95" t="s">
        <v>20674</v>
      </c>
      <c r="B10361" s="96" t="s">
        <v>20675</v>
      </c>
      <c r="C10361" s="95" t="s">
        <v>1980</v>
      </c>
      <c r="D10361" s="97">
        <f>VLOOKUP(A10361,emop0321!D:E,2,0)</f>
        <v>3.69</v>
      </c>
      <c r="E10361" s="98"/>
      <c r="F10361" s="98"/>
    </row>
    <row r="10362" ht="11.25" customHeight="1">
      <c r="A10362" s="95" t="s">
        <v>20676</v>
      </c>
      <c r="B10362" s="96" t="s">
        <v>20675</v>
      </c>
      <c r="C10362" s="95" t="s">
        <v>1980</v>
      </c>
      <c r="D10362" s="97">
        <f>VLOOKUP(A10362,emop0321!D:E,2,0)</f>
        <v>1.34</v>
      </c>
      <c r="E10362" s="98"/>
      <c r="F10362" s="98"/>
    </row>
    <row r="10363" ht="11.25" customHeight="1">
      <c r="A10363" s="95" t="s">
        <v>20677</v>
      </c>
      <c r="B10363" s="96" t="s">
        <v>20678</v>
      </c>
      <c r="C10363" s="95" t="s">
        <v>1980</v>
      </c>
      <c r="D10363" s="97">
        <f>VLOOKUP(A10363,emop0321!D:E,2,0)</f>
        <v>123.64</v>
      </c>
      <c r="E10363" s="98"/>
      <c r="F10363" s="98"/>
    </row>
    <row r="10364" ht="11.25" customHeight="1">
      <c r="A10364" s="95" t="s">
        <v>20679</v>
      </c>
      <c r="B10364" s="96" t="s">
        <v>20678</v>
      </c>
      <c r="C10364" s="95" t="s">
        <v>1980</v>
      </c>
      <c r="D10364" s="97">
        <f>VLOOKUP(A10364,emop0321!D:E,2,0)</f>
        <v>47.48</v>
      </c>
      <c r="E10364" s="98"/>
      <c r="F10364" s="98"/>
    </row>
    <row r="10365" ht="11.25" customHeight="1">
      <c r="A10365" s="95" t="s">
        <v>20680</v>
      </c>
      <c r="B10365" s="96" t="s">
        <v>20681</v>
      </c>
      <c r="C10365" s="95" t="s">
        <v>1980</v>
      </c>
      <c r="D10365" s="97">
        <f>VLOOKUP(A10365,emop0321!D:E,2,0)</f>
        <v>157.83</v>
      </c>
      <c r="E10365" s="98"/>
      <c r="F10365" s="98"/>
    </row>
    <row r="10366" ht="11.25" customHeight="1">
      <c r="A10366" s="95" t="s">
        <v>20682</v>
      </c>
      <c r="B10366" s="96" t="s">
        <v>20683</v>
      </c>
      <c r="C10366" s="95" t="s">
        <v>1980</v>
      </c>
      <c r="D10366" s="97">
        <f>VLOOKUP(A10366,emop0321!D:E,2,0)</f>
        <v>60.61</v>
      </c>
      <c r="E10366" s="98"/>
      <c r="F10366" s="98"/>
    </row>
    <row r="10367" ht="11.25" customHeight="1">
      <c r="A10367" s="95" t="s">
        <v>20684</v>
      </c>
      <c r="B10367" s="96" t="s">
        <v>20685</v>
      </c>
      <c r="C10367" s="95" t="s">
        <v>1980</v>
      </c>
      <c r="D10367" s="97">
        <f>VLOOKUP(A10367,emop0321!D:E,2,0)</f>
        <v>12.64</v>
      </c>
      <c r="E10367" s="98"/>
      <c r="F10367" s="98"/>
    </row>
    <row r="10368" ht="11.25" customHeight="1">
      <c r="A10368" s="95" t="s">
        <v>20686</v>
      </c>
      <c r="B10368" s="96" t="s">
        <v>20685</v>
      </c>
      <c r="C10368" s="95" t="s">
        <v>1980</v>
      </c>
      <c r="D10368" s="97">
        <f>VLOOKUP(A10368,emop0321!D:E,2,0)</f>
        <v>2.4</v>
      </c>
      <c r="E10368" s="98"/>
      <c r="F10368" s="98"/>
    </row>
    <row r="10369" ht="11.25" customHeight="1">
      <c r="A10369" s="95" t="s">
        <v>20687</v>
      </c>
      <c r="B10369" s="96" t="s">
        <v>20685</v>
      </c>
      <c r="C10369" s="95" t="s">
        <v>1980</v>
      </c>
      <c r="D10369" s="97">
        <f>VLOOKUP(A10369,emop0321!D:E,2,0)</f>
        <v>1.17</v>
      </c>
      <c r="E10369" s="98"/>
      <c r="F10369" s="98"/>
    </row>
    <row r="10370" ht="11.25" customHeight="1">
      <c r="A10370" s="95" t="s">
        <v>20688</v>
      </c>
      <c r="B10370" s="96" t="s">
        <v>20689</v>
      </c>
      <c r="C10370" s="95" t="s">
        <v>1980</v>
      </c>
      <c r="D10370" s="97">
        <f>VLOOKUP(A10370,emop0321!D:E,2,0)</f>
        <v>4.61</v>
      </c>
      <c r="E10370" s="98"/>
      <c r="F10370" s="98"/>
    </row>
    <row r="10371" ht="11.25" customHeight="1">
      <c r="A10371" s="95" t="s">
        <v>20690</v>
      </c>
      <c r="B10371" s="96" t="s">
        <v>20689</v>
      </c>
      <c r="C10371" s="95" t="s">
        <v>1980</v>
      </c>
      <c r="D10371" s="97">
        <f>VLOOKUP(A10371,emop0321!D:E,2,0)</f>
        <v>0.91</v>
      </c>
      <c r="E10371" s="98"/>
      <c r="F10371" s="98"/>
    </row>
    <row r="10372" ht="11.25" customHeight="1">
      <c r="A10372" s="95" t="s">
        <v>20691</v>
      </c>
      <c r="B10372" s="96" t="s">
        <v>20692</v>
      </c>
      <c r="C10372" s="95" t="s">
        <v>1980</v>
      </c>
      <c r="D10372" s="97">
        <f>VLOOKUP(A10372,emop0321!D:E,2,0)</f>
        <v>3.8</v>
      </c>
      <c r="E10372" s="98"/>
      <c r="F10372" s="98"/>
    </row>
    <row r="10373" ht="11.25" customHeight="1">
      <c r="A10373" s="95" t="s">
        <v>20693</v>
      </c>
      <c r="B10373" s="96" t="s">
        <v>20692</v>
      </c>
      <c r="C10373" s="95" t="s">
        <v>1980</v>
      </c>
      <c r="D10373" s="97">
        <f>VLOOKUP(A10373,emop0321!D:E,2,0)</f>
        <v>0.44</v>
      </c>
      <c r="E10373" s="98"/>
      <c r="F10373" s="98"/>
    </row>
    <row r="10374" ht="11.25" customHeight="1">
      <c r="A10374" s="95" t="s">
        <v>20694</v>
      </c>
      <c r="B10374" s="96" t="s">
        <v>20695</v>
      </c>
      <c r="C10374" s="95" t="s">
        <v>1980</v>
      </c>
      <c r="D10374" s="97">
        <f>VLOOKUP(A10374,emop0321!D:E,2,0)</f>
        <v>11.01</v>
      </c>
      <c r="E10374" s="98"/>
      <c r="F10374" s="98"/>
    </row>
    <row r="10375" ht="11.25" customHeight="1">
      <c r="A10375" s="95" t="s">
        <v>20696</v>
      </c>
      <c r="B10375" s="96" t="s">
        <v>20695</v>
      </c>
      <c r="C10375" s="95" t="s">
        <v>1980</v>
      </c>
      <c r="D10375" s="97">
        <f>VLOOKUP(A10375,emop0321!D:E,2,0)</f>
        <v>1.06</v>
      </c>
      <c r="E10375" s="98"/>
      <c r="F10375" s="98"/>
    </row>
    <row r="10376" ht="11.25" customHeight="1">
      <c r="A10376" s="95" t="s">
        <v>20697</v>
      </c>
      <c r="B10376" s="96" t="s">
        <v>20698</v>
      </c>
      <c r="C10376" s="95" t="s">
        <v>1980</v>
      </c>
      <c r="D10376" s="97">
        <f>VLOOKUP(A10376,emop0321!D:E,2,0)</f>
        <v>8.72</v>
      </c>
      <c r="E10376" s="98"/>
      <c r="F10376" s="98"/>
    </row>
    <row r="10377" ht="11.25" customHeight="1">
      <c r="A10377" s="95" t="s">
        <v>20699</v>
      </c>
      <c r="B10377" s="96" t="s">
        <v>20698</v>
      </c>
      <c r="C10377" s="95" t="s">
        <v>1980</v>
      </c>
      <c r="D10377" s="97">
        <f>VLOOKUP(A10377,emop0321!D:E,2,0)</f>
        <v>2.79</v>
      </c>
      <c r="E10377" s="98"/>
      <c r="F10377" s="98"/>
    </row>
    <row r="10378" ht="11.25" customHeight="1">
      <c r="A10378" s="95" t="s">
        <v>20700</v>
      </c>
      <c r="B10378" s="96" t="s">
        <v>20701</v>
      </c>
      <c r="C10378" s="95" t="s">
        <v>1980</v>
      </c>
      <c r="D10378" s="97">
        <f>VLOOKUP(A10378,emop0321!D:E,2,0)</f>
        <v>17.6</v>
      </c>
      <c r="E10378" s="98"/>
      <c r="F10378" s="98"/>
    </row>
    <row r="10379" ht="11.25" customHeight="1">
      <c r="A10379" s="95" t="s">
        <v>20702</v>
      </c>
      <c r="B10379" s="96" t="s">
        <v>20701</v>
      </c>
      <c r="C10379" s="95" t="s">
        <v>1980</v>
      </c>
      <c r="D10379" s="97">
        <f>VLOOKUP(A10379,emop0321!D:E,2,0)</f>
        <v>3.82</v>
      </c>
      <c r="E10379" s="98"/>
      <c r="F10379" s="98"/>
    </row>
    <row r="10380" ht="11.25" customHeight="1">
      <c r="A10380" s="95" t="s">
        <v>20703</v>
      </c>
      <c r="B10380" s="96" t="s">
        <v>20704</v>
      </c>
      <c r="C10380" s="95" t="s">
        <v>1980</v>
      </c>
      <c r="D10380" s="97">
        <f>VLOOKUP(A10380,emop0321!D:E,2,0)</f>
        <v>15.59</v>
      </c>
      <c r="E10380" s="98"/>
      <c r="F10380" s="98"/>
    </row>
    <row r="10381" ht="11.25" customHeight="1">
      <c r="A10381" s="95" t="s">
        <v>20705</v>
      </c>
      <c r="B10381" s="96" t="s">
        <v>20704</v>
      </c>
      <c r="C10381" s="95" t="s">
        <v>1980</v>
      </c>
      <c r="D10381" s="97">
        <f>VLOOKUP(A10381,emop0321!D:E,2,0)</f>
        <v>5.79</v>
      </c>
      <c r="E10381" s="98"/>
      <c r="F10381" s="98"/>
    </row>
    <row r="10382" ht="11.25" customHeight="1">
      <c r="A10382" s="95" t="s">
        <v>20706</v>
      </c>
      <c r="B10382" s="96" t="s">
        <v>20707</v>
      </c>
      <c r="C10382" s="95" t="s">
        <v>1980</v>
      </c>
      <c r="D10382" s="97">
        <f>VLOOKUP(A10382,emop0321!D:E,2,0)</f>
        <v>331.74</v>
      </c>
      <c r="E10382" s="98"/>
      <c r="F10382" s="98"/>
    </row>
    <row r="10383" ht="11.25" customHeight="1">
      <c r="A10383" s="95" t="s">
        <v>20708</v>
      </c>
      <c r="B10383" s="96" t="s">
        <v>20707</v>
      </c>
      <c r="C10383" s="95" t="s">
        <v>1980</v>
      </c>
      <c r="D10383" s="97">
        <f>VLOOKUP(A10383,emop0321!D:E,2,0)</f>
        <v>254.87</v>
      </c>
      <c r="E10383" s="98"/>
      <c r="F10383" s="98"/>
    </row>
    <row r="10384" ht="11.25" customHeight="1">
      <c r="A10384" s="95" t="s">
        <v>20709</v>
      </c>
      <c r="B10384" s="96" t="s">
        <v>20707</v>
      </c>
      <c r="C10384" s="95" t="s">
        <v>1980</v>
      </c>
      <c r="D10384" s="97">
        <f>VLOOKUP(A10384,emop0321!D:E,2,0)</f>
        <v>229.34</v>
      </c>
      <c r="E10384" s="98"/>
      <c r="F10384" s="98"/>
    </row>
    <row r="10385" ht="11.25" customHeight="1">
      <c r="A10385" s="95" t="s">
        <v>20710</v>
      </c>
      <c r="B10385" s="96" t="s">
        <v>20711</v>
      </c>
      <c r="C10385" s="95" t="s">
        <v>1980</v>
      </c>
      <c r="D10385" s="97">
        <f>VLOOKUP(A10385,emop0321!D:E,2,0)</f>
        <v>355.84</v>
      </c>
      <c r="E10385" s="98"/>
      <c r="F10385" s="98"/>
    </row>
    <row r="10386" ht="11.25" customHeight="1">
      <c r="A10386" s="95" t="s">
        <v>20712</v>
      </c>
      <c r="B10386" s="96" t="s">
        <v>20713</v>
      </c>
      <c r="C10386" s="95" t="s">
        <v>1980</v>
      </c>
      <c r="D10386" s="97">
        <f>VLOOKUP(A10386,emop0321!D:E,2,0)</f>
        <v>278.01</v>
      </c>
      <c r="E10386" s="98"/>
      <c r="F10386" s="98"/>
    </row>
    <row r="10387" ht="11.25" customHeight="1">
      <c r="A10387" s="95" t="s">
        <v>20714</v>
      </c>
      <c r="B10387" s="96" t="s">
        <v>20711</v>
      </c>
      <c r="C10387" s="95" t="s">
        <v>1980</v>
      </c>
      <c r="D10387" s="97">
        <f>VLOOKUP(A10387,emop0321!D:E,2,0)</f>
        <v>252.24</v>
      </c>
      <c r="E10387" s="98"/>
      <c r="F10387" s="98"/>
    </row>
    <row r="10388" ht="11.25" customHeight="1">
      <c r="A10388" s="95" t="s">
        <v>20715</v>
      </c>
      <c r="B10388" s="96" t="s">
        <v>20716</v>
      </c>
      <c r="C10388" s="95" t="s">
        <v>1980</v>
      </c>
      <c r="D10388" s="97">
        <f>VLOOKUP(A10388,emop0321!D:E,2,0)</f>
        <v>414.34</v>
      </c>
      <c r="E10388" s="98"/>
      <c r="F10388" s="98"/>
    </row>
    <row r="10389" ht="11.25" customHeight="1">
      <c r="A10389" s="95" t="s">
        <v>20717</v>
      </c>
      <c r="B10389" s="96" t="s">
        <v>20718</v>
      </c>
      <c r="C10389" s="95" t="s">
        <v>1980</v>
      </c>
      <c r="D10389" s="97">
        <f>VLOOKUP(A10389,emop0321!D:E,2,0)</f>
        <v>327.18</v>
      </c>
      <c r="E10389" s="98"/>
      <c r="F10389" s="98"/>
    </row>
    <row r="10390" ht="11.25" customHeight="1">
      <c r="A10390" s="95" t="s">
        <v>20719</v>
      </c>
      <c r="B10390" s="96" t="s">
        <v>20716</v>
      </c>
      <c r="C10390" s="95" t="s">
        <v>1980</v>
      </c>
      <c r="D10390" s="97">
        <f>VLOOKUP(A10390,emop0321!D:E,2,0)</f>
        <v>299.86</v>
      </c>
      <c r="E10390" s="98"/>
      <c r="F10390" s="98"/>
    </row>
    <row r="10391" ht="11.25" customHeight="1">
      <c r="A10391" s="95" t="s">
        <v>20720</v>
      </c>
      <c r="B10391" s="96" t="s">
        <v>20721</v>
      </c>
      <c r="C10391" s="95" t="s">
        <v>1980</v>
      </c>
      <c r="D10391" s="97">
        <f>VLOOKUP(A10391,emop0321!D:E,2,0)</f>
        <v>447.78</v>
      </c>
      <c r="E10391" s="98"/>
      <c r="F10391" s="98"/>
    </row>
    <row r="10392" ht="11.25" customHeight="1">
      <c r="A10392" s="95" t="s">
        <v>20722</v>
      </c>
      <c r="B10392" s="96" t="s">
        <v>20721</v>
      </c>
      <c r="C10392" s="95" t="s">
        <v>1980</v>
      </c>
      <c r="D10392" s="97">
        <f>VLOOKUP(A10392,emop0321!D:E,2,0)</f>
        <v>352.32</v>
      </c>
      <c r="E10392" s="98"/>
      <c r="F10392" s="98"/>
    </row>
    <row r="10393" ht="11.25" customHeight="1">
      <c r="A10393" s="95" t="s">
        <v>20723</v>
      </c>
      <c r="B10393" s="96" t="s">
        <v>20724</v>
      </c>
      <c r="C10393" s="95" t="s">
        <v>1980</v>
      </c>
      <c r="D10393" s="97">
        <f>VLOOKUP(A10393,emop0321!D:E,2,0)</f>
        <v>322.93</v>
      </c>
      <c r="E10393" s="98"/>
      <c r="F10393" s="98"/>
    </row>
    <row r="10394" ht="11.25" customHeight="1">
      <c r="A10394" s="95" t="s">
        <v>20725</v>
      </c>
      <c r="B10394" s="96" t="s">
        <v>20726</v>
      </c>
      <c r="C10394" s="95" t="s">
        <v>1980</v>
      </c>
      <c r="D10394" s="97">
        <f>VLOOKUP(A10394,emop0321!D:E,2,0)</f>
        <v>1.27</v>
      </c>
      <c r="E10394" s="98"/>
      <c r="F10394" s="98"/>
    </row>
    <row r="10395" ht="11.25" customHeight="1">
      <c r="A10395" s="95" t="s">
        <v>20727</v>
      </c>
      <c r="B10395" s="96" t="s">
        <v>20726</v>
      </c>
      <c r="C10395" s="95" t="s">
        <v>1980</v>
      </c>
      <c r="D10395" s="97">
        <f>VLOOKUP(A10395,emop0321!D:E,2,0)</f>
        <v>0.26</v>
      </c>
      <c r="E10395" s="98"/>
      <c r="F10395" s="98"/>
    </row>
    <row r="10396" ht="11.25" customHeight="1">
      <c r="A10396" s="95" t="s">
        <v>20728</v>
      </c>
      <c r="B10396" s="96" t="s">
        <v>20729</v>
      </c>
      <c r="C10396" s="95" t="s">
        <v>1980</v>
      </c>
      <c r="D10396" s="97">
        <f>VLOOKUP(A10396,emop0321!D:E,2,0)</f>
        <v>4.59</v>
      </c>
      <c r="E10396" s="98"/>
      <c r="F10396" s="98"/>
    </row>
    <row r="10397" ht="11.25" customHeight="1">
      <c r="A10397" s="95" t="s">
        <v>20730</v>
      </c>
      <c r="B10397" s="96" t="s">
        <v>20729</v>
      </c>
      <c r="C10397" s="95" t="s">
        <v>1980</v>
      </c>
      <c r="D10397" s="97">
        <f>VLOOKUP(A10397,emop0321!D:E,2,0)</f>
        <v>0.63</v>
      </c>
      <c r="E10397" s="98"/>
      <c r="F10397" s="98"/>
    </row>
    <row r="10398" ht="11.25" customHeight="1">
      <c r="A10398" s="95" t="s">
        <v>20731</v>
      </c>
      <c r="B10398" s="96" t="s">
        <v>20732</v>
      </c>
      <c r="C10398" s="95" t="s">
        <v>1980</v>
      </c>
      <c r="D10398" s="97">
        <f>VLOOKUP(A10398,emop0321!D:E,2,0)</f>
        <v>10.5</v>
      </c>
      <c r="E10398" s="98"/>
      <c r="F10398" s="98"/>
    </row>
    <row r="10399" ht="11.25" customHeight="1">
      <c r="A10399" s="95" t="s">
        <v>20733</v>
      </c>
      <c r="B10399" s="96" t="s">
        <v>20732</v>
      </c>
      <c r="C10399" s="95" t="s">
        <v>1980</v>
      </c>
      <c r="D10399" s="97">
        <f>VLOOKUP(A10399,emop0321!D:E,2,0)</f>
        <v>0.96</v>
      </c>
      <c r="E10399" s="98"/>
      <c r="F10399" s="98"/>
    </row>
    <row r="10400" ht="11.25" customHeight="1">
      <c r="A10400" s="95" t="s">
        <v>20734</v>
      </c>
      <c r="B10400" s="96" t="s">
        <v>20735</v>
      </c>
      <c r="C10400" s="95" t="s">
        <v>1980</v>
      </c>
      <c r="D10400" s="97">
        <f>VLOOKUP(A10400,emop0321!D:E,2,0)</f>
        <v>26.4</v>
      </c>
      <c r="E10400" s="98"/>
      <c r="F10400" s="98"/>
    </row>
    <row r="10401" ht="11.25" customHeight="1">
      <c r="A10401" s="95" t="s">
        <v>20736</v>
      </c>
      <c r="B10401" s="96" t="s">
        <v>20735</v>
      </c>
      <c r="C10401" s="95" t="s">
        <v>1980</v>
      </c>
      <c r="D10401" s="97">
        <f>VLOOKUP(A10401,emop0321!D:E,2,0)</f>
        <v>10.69</v>
      </c>
      <c r="E10401" s="98"/>
      <c r="F10401" s="98"/>
    </row>
    <row r="10402" ht="11.25" customHeight="1">
      <c r="A10402" s="95" t="s">
        <v>20737</v>
      </c>
      <c r="B10402" s="96" t="s">
        <v>20735</v>
      </c>
      <c r="C10402" s="95" t="s">
        <v>1980</v>
      </c>
      <c r="D10402" s="97">
        <f>VLOOKUP(A10402,emop0321!D:E,2,0)</f>
        <v>6.6</v>
      </c>
      <c r="E10402" s="98"/>
      <c r="F10402" s="98"/>
    </row>
    <row r="10403" ht="11.25" customHeight="1">
      <c r="A10403" s="95" t="s">
        <v>20738</v>
      </c>
      <c r="B10403" s="96" t="s">
        <v>20739</v>
      </c>
      <c r="C10403" s="95" t="s">
        <v>1980</v>
      </c>
      <c r="D10403" s="97">
        <f>VLOOKUP(A10403,emop0321!D:E,2,0)</f>
        <v>80.82</v>
      </c>
      <c r="E10403" s="98"/>
      <c r="F10403" s="98"/>
    </row>
    <row r="10404" ht="11.25" customHeight="1">
      <c r="A10404" s="95" t="s">
        <v>20740</v>
      </c>
      <c r="B10404" s="96" t="s">
        <v>20739</v>
      </c>
      <c r="C10404" s="95" t="s">
        <v>1980</v>
      </c>
      <c r="D10404" s="97">
        <f>VLOOKUP(A10404,emop0321!D:E,2,0)</f>
        <v>53.76</v>
      </c>
      <c r="E10404" s="98"/>
      <c r="F10404" s="98"/>
    </row>
    <row r="10405" ht="11.25" customHeight="1">
      <c r="A10405" s="95" t="s">
        <v>20741</v>
      </c>
      <c r="B10405" s="96" t="s">
        <v>20742</v>
      </c>
      <c r="C10405" s="95" t="s">
        <v>1980</v>
      </c>
      <c r="D10405" s="99" t="str">
        <f>VLOOKUP(A10405,emop0321!D:E,2,0)</f>
        <v>#N/A</v>
      </c>
      <c r="E10405" s="98"/>
      <c r="F10405" s="98"/>
    </row>
    <row r="10406" ht="11.25" customHeight="1">
      <c r="A10406" s="95" t="s">
        <v>20743</v>
      </c>
      <c r="B10406" s="96" t="s">
        <v>20744</v>
      </c>
      <c r="C10406" s="95" t="s">
        <v>1980</v>
      </c>
      <c r="D10406" s="99" t="str">
        <f>VLOOKUP(A10406,emop0321!D:E,2,0)</f>
        <v>#N/A</v>
      </c>
      <c r="E10406" s="98"/>
      <c r="F10406" s="98"/>
    </row>
    <row r="10407" ht="11.25" customHeight="1">
      <c r="A10407" s="95" t="s">
        <v>20745</v>
      </c>
      <c r="B10407" s="96" t="s">
        <v>20744</v>
      </c>
      <c r="C10407" s="95" t="s">
        <v>1980</v>
      </c>
      <c r="D10407" s="99" t="str">
        <f>VLOOKUP(A10407,emop0321!D:E,2,0)</f>
        <v>#N/A</v>
      </c>
      <c r="E10407" s="98"/>
      <c r="F10407" s="98"/>
    </row>
    <row r="10408" ht="11.25" customHeight="1">
      <c r="A10408" s="95" t="s">
        <v>20746</v>
      </c>
      <c r="B10408" s="96" t="s">
        <v>20747</v>
      </c>
      <c r="C10408" s="95" t="s">
        <v>1980</v>
      </c>
      <c r="D10408" s="99" t="str">
        <f>VLOOKUP(A10408,emop0321!D:E,2,0)</f>
        <v>#N/A</v>
      </c>
      <c r="E10408" s="98"/>
      <c r="F10408" s="98"/>
    </row>
    <row r="10409" ht="11.25" customHeight="1">
      <c r="A10409" s="95" t="s">
        <v>20748</v>
      </c>
      <c r="B10409" s="96" t="s">
        <v>20747</v>
      </c>
      <c r="C10409" s="95" t="s">
        <v>1980</v>
      </c>
      <c r="D10409" s="99" t="str">
        <f>VLOOKUP(A10409,emop0321!D:E,2,0)</f>
        <v>#N/A</v>
      </c>
      <c r="E10409" s="98"/>
      <c r="F10409" s="98"/>
    </row>
    <row r="10410" ht="11.25" customHeight="1">
      <c r="A10410" s="95" t="s">
        <v>20749</v>
      </c>
      <c r="B10410" s="96" t="s">
        <v>20747</v>
      </c>
      <c r="C10410" s="95" t="s">
        <v>1980</v>
      </c>
      <c r="D10410" s="99" t="str">
        <f>VLOOKUP(A10410,emop0321!D:E,2,0)</f>
        <v>#N/A</v>
      </c>
      <c r="E10410" s="98"/>
      <c r="F10410" s="98"/>
    </row>
    <row r="10411" ht="11.25" customHeight="1">
      <c r="A10411" s="95" t="s">
        <v>20750</v>
      </c>
      <c r="B10411" s="96" t="s">
        <v>20751</v>
      </c>
      <c r="C10411" s="95" t="s">
        <v>1980</v>
      </c>
      <c r="D10411" s="99" t="str">
        <f>VLOOKUP(A10411,emop0321!D:E,2,0)</f>
        <v>#N/A</v>
      </c>
      <c r="E10411" s="98"/>
      <c r="F10411" s="98"/>
    </row>
    <row r="10412" ht="11.25" customHeight="1">
      <c r="A10412" s="95" t="s">
        <v>20752</v>
      </c>
      <c r="B10412" s="96" t="s">
        <v>20753</v>
      </c>
      <c r="C10412" s="95" t="s">
        <v>1980</v>
      </c>
      <c r="D10412" s="99" t="str">
        <f>VLOOKUP(A10412,emop0321!D:E,2,0)</f>
        <v>#N/A</v>
      </c>
      <c r="E10412" s="98"/>
      <c r="F10412" s="98"/>
    </row>
    <row r="10413" ht="11.25" customHeight="1">
      <c r="A10413" s="95" t="s">
        <v>20754</v>
      </c>
      <c r="B10413" s="96" t="s">
        <v>20751</v>
      </c>
      <c r="C10413" s="95" t="s">
        <v>1980</v>
      </c>
      <c r="D10413" s="99" t="str">
        <f>VLOOKUP(A10413,emop0321!D:E,2,0)</f>
        <v>#N/A</v>
      </c>
      <c r="E10413" s="98"/>
      <c r="F10413" s="98"/>
    </row>
    <row r="10414" ht="11.25" customHeight="1">
      <c r="A10414" s="95" t="s">
        <v>20755</v>
      </c>
      <c r="B10414" s="96" t="s">
        <v>20756</v>
      </c>
      <c r="C10414" s="95" t="s">
        <v>1980</v>
      </c>
      <c r="D10414" s="99" t="str">
        <f>VLOOKUP(A10414,emop0321!D:E,2,0)</f>
        <v>#N/A</v>
      </c>
      <c r="E10414" s="98"/>
      <c r="F10414" s="98"/>
    </row>
    <row r="10415" ht="11.25" customHeight="1">
      <c r="A10415" s="95" t="s">
        <v>20757</v>
      </c>
      <c r="B10415" s="96" t="s">
        <v>20756</v>
      </c>
      <c r="C10415" s="95" t="s">
        <v>1980</v>
      </c>
      <c r="D10415" s="99" t="str">
        <f>VLOOKUP(A10415,emop0321!D:E,2,0)</f>
        <v>#N/A</v>
      </c>
      <c r="E10415" s="98"/>
      <c r="F10415" s="98"/>
    </row>
    <row r="10416" ht="11.25" customHeight="1">
      <c r="A10416" s="95" t="s">
        <v>20758</v>
      </c>
      <c r="B10416" s="96" t="s">
        <v>20756</v>
      </c>
      <c r="C10416" s="95" t="s">
        <v>1980</v>
      </c>
      <c r="D10416" s="99" t="str">
        <f>VLOOKUP(A10416,emop0321!D:E,2,0)</f>
        <v>#N/A</v>
      </c>
      <c r="E10416" s="98"/>
      <c r="F10416" s="98"/>
    </row>
    <row r="10417" ht="11.25" customHeight="1">
      <c r="A10417" s="95" t="s">
        <v>20759</v>
      </c>
      <c r="B10417" s="96" t="s">
        <v>20760</v>
      </c>
      <c r="C10417" s="95" t="s">
        <v>1980</v>
      </c>
      <c r="D10417" s="97">
        <f>VLOOKUP(A10417,emop0321!D:E,2,0)</f>
        <v>14.36</v>
      </c>
      <c r="E10417" s="98"/>
      <c r="F10417" s="98"/>
    </row>
    <row r="10418" ht="11.25" customHeight="1">
      <c r="A10418" s="95" t="s">
        <v>20761</v>
      </c>
      <c r="B10418" s="96" t="s">
        <v>20760</v>
      </c>
      <c r="C10418" s="95" t="s">
        <v>1980</v>
      </c>
      <c r="D10418" s="97">
        <f>VLOOKUP(A10418,emop0321!D:E,2,0)</f>
        <v>9</v>
      </c>
      <c r="E10418" s="98"/>
      <c r="F10418" s="98"/>
    </row>
    <row r="10419" ht="11.25" customHeight="1">
      <c r="A10419" s="95" t="s">
        <v>20762</v>
      </c>
      <c r="B10419" s="96" t="s">
        <v>20763</v>
      </c>
      <c r="C10419" s="95" t="s">
        <v>1980</v>
      </c>
      <c r="D10419" s="97">
        <f>VLOOKUP(A10419,emop0321!D:E,2,0)</f>
        <v>4.39</v>
      </c>
      <c r="E10419" s="98"/>
      <c r="F10419" s="98"/>
    </row>
    <row r="10420" ht="11.25" customHeight="1">
      <c r="A10420" s="95" t="s">
        <v>20764</v>
      </c>
      <c r="B10420" s="96" t="s">
        <v>20763</v>
      </c>
      <c r="C10420" s="95" t="s">
        <v>1980</v>
      </c>
      <c r="D10420" s="97">
        <f>VLOOKUP(A10420,emop0321!D:E,2,0)</f>
        <v>0.43</v>
      </c>
      <c r="E10420" s="98"/>
      <c r="F10420" s="98"/>
    </row>
    <row r="10421" ht="11.25" customHeight="1">
      <c r="A10421" s="95" t="s">
        <v>20765</v>
      </c>
      <c r="B10421" s="96" t="s">
        <v>20766</v>
      </c>
      <c r="C10421" s="95" t="s">
        <v>1980</v>
      </c>
      <c r="D10421" s="97">
        <f>VLOOKUP(A10421,emop0321!D:E,2,0)</f>
        <v>13.27</v>
      </c>
      <c r="E10421" s="98"/>
      <c r="F10421" s="98"/>
    </row>
    <row r="10422" ht="11.25" customHeight="1">
      <c r="A10422" s="95" t="s">
        <v>20767</v>
      </c>
      <c r="B10422" s="96" t="s">
        <v>20768</v>
      </c>
      <c r="C10422" s="95" t="s">
        <v>1980</v>
      </c>
      <c r="D10422" s="97">
        <f>VLOOKUP(A10422,emop0321!D:E,2,0)</f>
        <v>0.7</v>
      </c>
      <c r="E10422" s="98"/>
      <c r="F10422" s="98"/>
    </row>
    <row r="10423" ht="11.25" customHeight="1">
      <c r="A10423" s="95" t="s">
        <v>20769</v>
      </c>
      <c r="B10423" s="96" t="s">
        <v>20770</v>
      </c>
      <c r="C10423" s="95" t="s">
        <v>1980</v>
      </c>
      <c r="D10423" s="97">
        <f>VLOOKUP(A10423,emop0321!D:E,2,0)</f>
        <v>19.58</v>
      </c>
      <c r="E10423" s="98"/>
      <c r="F10423" s="98"/>
    </row>
    <row r="10424" ht="11.25" customHeight="1">
      <c r="A10424" s="95" t="s">
        <v>20771</v>
      </c>
      <c r="B10424" s="96" t="s">
        <v>20772</v>
      </c>
      <c r="C10424" s="95" t="s">
        <v>1980</v>
      </c>
      <c r="D10424" s="97">
        <f>VLOOKUP(A10424,emop0321!D:E,2,0)</f>
        <v>0.84</v>
      </c>
      <c r="E10424" s="98"/>
      <c r="F10424" s="98"/>
    </row>
    <row r="10425" ht="11.25" customHeight="1">
      <c r="A10425" s="95" t="s">
        <v>20773</v>
      </c>
      <c r="B10425" s="96" t="s">
        <v>20774</v>
      </c>
      <c r="C10425" s="95" t="s">
        <v>1980</v>
      </c>
      <c r="D10425" s="97">
        <f>VLOOKUP(A10425,emop0321!D:E,2,0)</f>
        <v>25.61</v>
      </c>
      <c r="E10425" s="98"/>
      <c r="F10425" s="98"/>
    </row>
    <row r="10426" ht="11.25" customHeight="1">
      <c r="A10426" s="95" t="s">
        <v>20775</v>
      </c>
      <c r="B10426" s="96" t="s">
        <v>20774</v>
      </c>
      <c r="C10426" s="95" t="s">
        <v>1980</v>
      </c>
      <c r="D10426" s="97">
        <f>VLOOKUP(A10426,emop0321!D:E,2,0)</f>
        <v>0.83</v>
      </c>
      <c r="E10426" s="98"/>
      <c r="F10426" s="98"/>
    </row>
    <row r="10427" ht="11.25" customHeight="1">
      <c r="A10427" s="95" t="s">
        <v>20776</v>
      </c>
      <c r="B10427" s="96" t="s">
        <v>20777</v>
      </c>
      <c r="C10427" s="95" t="s">
        <v>1980</v>
      </c>
      <c r="D10427" s="97">
        <f>VLOOKUP(A10427,emop0321!D:E,2,0)</f>
        <v>3.62</v>
      </c>
      <c r="E10427" s="98"/>
      <c r="F10427" s="98"/>
    </row>
    <row r="10428" ht="11.25" customHeight="1">
      <c r="A10428" s="95" t="s">
        <v>20778</v>
      </c>
      <c r="B10428" s="96" t="s">
        <v>20777</v>
      </c>
      <c r="C10428" s="95" t="s">
        <v>1980</v>
      </c>
      <c r="D10428" s="97">
        <f>VLOOKUP(A10428,emop0321!D:E,2,0)</f>
        <v>0.3</v>
      </c>
      <c r="E10428" s="98"/>
      <c r="F10428" s="98"/>
    </row>
    <row r="10429" ht="11.25" customHeight="1">
      <c r="A10429" s="95" t="s">
        <v>20779</v>
      </c>
      <c r="B10429" s="96" t="s">
        <v>20780</v>
      </c>
      <c r="C10429" s="95" t="s">
        <v>1980</v>
      </c>
      <c r="D10429" s="97">
        <f>VLOOKUP(A10429,emop0321!D:E,2,0)</f>
        <v>5.46</v>
      </c>
      <c r="E10429" s="98"/>
      <c r="F10429" s="98"/>
    </row>
    <row r="10430" ht="11.25" customHeight="1">
      <c r="A10430" s="95" t="s">
        <v>20781</v>
      </c>
      <c r="B10430" s="96" t="s">
        <v>20780</v>
      </c>
      <c r="C10430" s="95" t="s">
        <v>1980</v>
      </c>
      <c r="D10430" s="97">
        <f>VLOOKUP(A10430,emop0321!D:E,2,0)</f>
        <v>0.9</v>
      </c>
      <c r="E10430" s="98"/>
      <c r="F10430" s="98"/>
    </row>
    <row r="10431" ht="11.25" customHeight="1">
      <c r="A10431" s="95" t="s">
        <v>20782</v>
      </c>
      <c r="B10431" s="96" t="s">
        <v>20783</v>
      </c>
      <c r="C10431" s="95" t="s">
        <v>1980</v>
      </c>
      <c r="D10431" s="97">
        <f>VLOOKUP(A10431,emop0321!D:E,2,0)</f>
        <v>55.47</v>
      </c>
      <c r="E10431" s="98"/>
      <c r="F10431" s="98"/>
    </row>
    <row r="10432" ht="11.25" customHeight="1">
      <c r="A10432" s="95" t="s">
        <v>20784</v>
      </c>
      <c r="B10432" s="96" t="s">
        <v>20783</v>
      </c>
      <c r="C10432" s="95" t="s">
        <v>1980</v>
      </c>
      <c r="D10432" s="97">
        <f>VLOOKUP(A10432,emop0321!D:E,2,0)</f>
        <v>4.39</v>
      </c>
      <c r="E10432" s="98"/>
      <c r="F10432" s="98"/>
    </row>
    <row r="10433" ht="11.25" customHeight="1">
      <c r="A10433" s="95" t="s">
        <v>20785</v>
      </c>
      <c r="B10433" s="96" t="s">
        <v>20786</v>
      </c>
      <c r="C10433" s="95" t="s">
        <v>1980</v>
      </c>
      <c r="D10433" s="97">
        <f>VLOOKUP(A10433,emop0321!D:E,2,0)</f>
        <v>199</v>
      </c>
      <c r="E10433" s="98"/>
      <c r="F10433" s="98"/>
    </row>
    <row r="10434" ht="11.25" customHeight="1">
      <c r="A10434" s="95" t="s">
        <v>20787</v>
      </c>
      <c r="B10434" s="96" t="s">
        <v>20786</v>
      </c>
      <c r="C10434" s="95" t="s">
        <v>1980</v>
      </c>
      <c r="D10434" s="97">
        <f>VLOOKUP(A10434,emop0321!D:E,2,0)</f>
        <v>114.61</v>
      </c>
      <c r="E10434" s="98"/>
      <c r="F10434" s="98"/>
    </row>
    <row r="10435" ht="11.25" customHeight="1">
      <c r="A10435" s="95" t="s">
        <v>20788</v>
      </c>
      <c r="B10435" s="96" t="s">
        <v>20786</v>
      </c>
      <c r="C10435" s="95" t="s">
        <v>1980</v>
      </c>
      <c r="D10435" s="97">
        <f>VLOOKUP(A10435,emop0321!D:E,2,0)</f>
        <v>98.99</v>
      </c>
      <c r="E10435" s="98"/>
      <c r="F10435" s="98"/>
    </row>
    <row r="10436" ht="11.25" customHeight="1">
      <c r="A10436" s="95" t="s">
        <v>20789</v>
      </c>
      <c r="B10436" s="96" t="s">
        <v>20790</v>
      </c>
      <c r="C10436" s="95" t="s">
        <v>1980</v>
      </c>
      <c r="D10436" s="97">
        <f>VLOOKUP(A10436,emop0321!D:E,2,0)</f>
        <v>212.72</v>
      </c>
      <c r="E10436" s="98"/>
      <c r="F10436" s="98"/>
    </row>
    <row r="10437" ht="11.25" customHeight="1">
      <c r="A10437" s="95" t="s">
        <v>20791</v>
      </c>
      <c r="B10437" s="96" t="s">
        <v>20790</v>
      </c>
      <c r="C10437" s="95" t="s">
        <v>1980</v>
      </c>
      <c r="D10437" s="97">
        <f>VLOOKUP(A10437,emop0321!D:E,2,0)</f>
        <v>115.99</v>
      </c>
      <c r="E10437" s="98"/>
      <c r="F10437" s="98"/>
    </row>
    <row r="10438" ht="11.25" customHeight="1">
      <c r="A10438" s="95" t="s">
        <v>20792</v>
      </c>
      <c r="B10438" s="96" t="s">
        <v>20790</v>
      </c>
      <c r="C10438" s="95" t="s">
        <v>1980</v>
      </c>
      <c r="D10438" s="97">
        <f>VLOOKUP(A10438,emop0321!D:E,2,0)</f>
        <v>98.99</v>
      </c>
      <c r="E10438" s="98"/>
      <c r="F10438" s="98"/>
    </row>
    <row r="10439" ht="11.25" customHeight="1">
      <c r="A10439" s="95" t="s">
        <v>20793</v>
      </c>
      <c r="B10439" s="96" t="s">
        <v>20794</v>
      </c>
      <c r="C10439" s="95" t="s">
        <v>1980</v>
      </c>
      <c r="D10439" s="97">
        <f>VLOOKUP(A10439,emop0321!D:E,2,0)</f>
        <v>277.78</v>
      </c>
      <c r="E10439" s="98"/>
      <c r="F10439" s="98"/>
    </row>
    <row r="10440" ht="11.25" customHeight="1">
      <c r="A10440" s="95" t="s">
        <v>20795</v>
      </c>
      <c r="B10440" s="96" t="s">
        <v>20794</v>
      </c>
      <c r="C10440" s="95" t="s">
        <v>1980</v>
      </c>
      <c r="D10440" s="97">
        <f>VLOOKUP(A10440,emop0321!D:E,2,0)</f>
        <v>139.42</v>
      </c>
      <c r="E10440" s="98"/>
      <c r="F10440" s="98"/>
    </row>
    <row r="10441" ht="11.25" customHeight="1">
      <c r="A10441" s="95" t="s">
        <v>20796</v>
      </c>
      <c r="B10441" s="96" t="s">
        <v>20794</v>
      </c>
      <c r="C10441" s="95" t="s">
        <v>1980</v>
      </c>
      <c r="D10441" s="97">
        <f>VLOOKUP(A10441,emop0321!D:E,2,0)</f>
        <v>116.13</v>
      </c>
      <c r="E10441" s="98"/>
      <c r="F10441" s="98"/>
    </row>
    <row r="10442" ht="11.25" customHeight="1">
      <c r="A10442" s="95" t="s">
        <v>20797</v>
      </c>
      <c r="B10442" s="96" t="s">
        <v>20798</v>
      </c>
      <c r="C10442" s="95" t="s">
        <v>1980</v>
      </c>
      <c r="D10442" s="97">
        <f>VLOOKUP(A10442,emop0321!D:E,2,0)</f>
        <v>211.8</v>
      </c>
      <c r="E10442" s="98"/>
      <c r="F10442" s="98"/>
    </row>
    <row r="10443" ht="11.25" customHeight="1">
      <c r="A10443" s="95" t="s">
        <v>20799</v>
      </c>
      <c r="B10443" s="96" t="s">
        <v>20798</v>
      </c>
      <c r="C10443" s="95" t="s">
        <v>1980</v>
      </c>
      <c r="D10443" s="97">
        <f>VLOOKUP(A10443,emop0321!D:E,2,0)</f>
        <v>89.13</v>
      </c>
      <c r="E10443" s="98"/>
      <c r="F10443" s="98"/>
    </row>
    <row r="10444" ht="11.25" customHeight="1">
      <c r="A10444" s="95" t="s">
        <v>20800</v>
      </c>
      <c r="B10444" s="96" t="s">
        <v>20798</v>
      </c>
      <c r="C10444" s="95" t="s">
        <v>1980</v>
      </c>
      <c r="D10444" s="97">
        <f>VLOOKUP(A10444,emop0321!D:E,2,0)</f>
        <v>71.89</v>
      </c>
      <c r="E10444" s="98"/>
      <c r="F10444" s="98"/>
    </row>
    <row r="10445" ht="11.25" customHeight="1">
      <c r="A10445" s="95" t="s">
        <v>20801</v>
      </c>
      <c r="B10445" s="96" t="s">
        <v>20802</v>
      </c>
      <c r="C10445" s="95" t="s">
        <v>1980</v>
      </c>
      <c r="D10445" s="97">
        <f>VLOOKUP(A10445,emop0321!D:E,2,0)</f>
        <v>170.54</v>
      </c>
      <c r="E10445" s="98"/>
      <c r="F10445" s="98"/>
    </row>
    <row r="10446" ht="11.25" customHeight="1">
      <c r="A10446" s="95" t="s">
        <v>20803</v>
      </c>
      <c r="B10446" s="96" t="s">
        <v>20804</v>
      </c>
      <c r="C10446" s="95" t="s">
        <v>1980</v>
      </c>
      <c r="D10446" s="97">
        <f>VLOOKUP(A10446,emop0321!D:E,2,0)</f>
        <v>158.67</v>
      </c>
      <c r="E10446" s="98"/>
      <c r="F10446" s="98"/>
    </row>
    <row r="10447" ht="11.25" customHeight="1">
      <c r="A10447" s="95" t="s">
        <v>20805</v>
      </c>
      <c r="B10447" s="96" t="s">
        <v>20806</v>
      </c>
      <c r="C10447" s="95" t="s">
        <v>1980</v>
      </c>
      <c r="D10447" s="97">
        <f>VLOOKUP(A10447,emop0321!D:E,2,0)</f>
        <v>191.48</v>
      </c>
      <c r="E10447" s="98"/>
      <c r="F10447" s="98"/>
    </row>
    <row r="10448" ht="11.25" customHeight="1">
      <c r="A10448" s="95" t="s">
        <v>20807</v>
      </c>
      <c r="B10448" s="96" t="s">
        <v>20808</v>
      </c>
      <c r="C10448" s="95" t="s">
        <v>1980</v>
      </c>
      <c r="D10448" s="97">
        <f>VLOOKUP(A10448,emop0321!D:E,2,0)</f>
        <v>406.28</v>
      </c>
      <c r="E10448" s="98"/>
      <c r="F10448" s="98"/>
    </row>
    <row r="10449" ht="11.25" customHeight="1">
      <c r="A10449" s="95" t="s">
        <v>20809</v>
      </c>
      <c r="B10449" s="96" t="s">
        <v>20810</v>
      </c>
      <c r="C10449" s="95" t="s">
        <v>1980</v>
      </c>
      <c r="D10449" s="97">
        <f>VLOOKUP(A10449,emop0321!D:E,2,0)</f>
        <v>194.67</v>
      </c>
      <c r="E10449" s="98"/>
      <c r="F10449" s="98"/>
    </row>
    <row r="10450" ht="11.25" customHeight="1">
      <c r="A10450" s="95" t="s">
        <v>20811</v>
      </c>
      <c r="B10450" s="96" t="s">
        <v>20812</v>
      </c>
      <c r="C10450" s="95" t="s">
        <v>1980</v>
      </c>
      <c r="D10450" s="97">
        <f>VLOOKUP(A10450,emop0321!D:E,2,0)</f>
        <v>152.86</v>
      </c>
      <c r="E10450" s="98"/>
      <c r="F10450" s="98"/>
    </row>
    <row r="10451" ht="11.25" customHeight="1">
      <c r="A10451" s="95" t="s">
        <v>20813</v>
      </c>
      <c r="B10451" s="96" t="s">
        <v>20814</v>
      </c>
      <c r="C10451" s="95" t="s">
        <v>1980</v>
      </c>
      <c r="D10451" s="97">
        <f>VLOOKUP(A10451,emop0321!D:E,2,0)</f>
        <v>73.18</v>
      </c>
      <c r="E10451" s="98"/>
      <c r="F10451" s="98"/>
    </row>
    <row r="10452" ht="11.25" customHeight="1">
      <c r="A10452" s="95" t="s">
        <v>20815</v>
      </c>
      <c r="B10452" s="96" t="s">
        <v>20814</v>
      </c>
      <c r="C10452" s="95" t="s">
        <v>1980</v>
      </c>
      <c r="D10452" s="97">
        <f>VLOOKUP(A10452,emop0321!D:E,2,0)</f>
        <v>14.65</v>
      </c>
      <c r="E10452" s="98"/>
      <c r="F10452" s="98"/>
    </row>
    <row r="10453" ht="11.25" customHeight="1">
      <c r="A10453" s="95" t="s">
        <v>20816</v>
      </c>
      <c r="B10453" s="96" t="s">
        <v>20814</v>
      </c>
      <c r="C10453" s="95" t="s">
        <v>1980</v>
      </c>
      <c r="D10453" s="97">
        <f>VLOOKUP(A10453,emop0321!D:E,2,0)</f>
        <v>7.52</v>
      </c>
      <c r="E10453" s="98"/>
      <c r="F10453" s="98"/>
    </row>
    <row r="10454" ht="11.25" customHeight="1">
      <c r="A10454" s="95" t="s">
        <v>20817</v>
      </c>
      <c r="B10454" s="96" t="s">
        <v>20818</v>
      </c>
      <c r="C10454" s="95" t="s">
        <v>1980</v>
      </c>
      <c r="D10454" s="97">
        <f>VLOOKUP(A10454,emop0321!D:E,2,0)</f>
        <v>105.5</v>
      </c>
      <c r="E10454" s="98"/>
      <c r="F10454" s="98"/>
    </row>
    <row r="10455" ht="11.25" customHeight="1">
      <c r="A10455" s="95" t="s">
        <v>20819</v>
      </c>
      <c r="B10455" s="96" t="s">
        <v>20818</v>
      </c>
      <c r="C10455" s="95" t="s">
        <v>1980</v>
      </c>
      <c r="D10455" s="97">
        <f>VLOOKUP(A10455,emop0321!D:E,2,0)</f>
        <v>20.24</v>
      </c>
      <c r="E10455" s="98"/>
      <c r="F10455" s="98"/>
    </row>
    <row r="10456" ht="11.25" customHeight="1">
      <c r="A10456" s="95" t="s">
        <v>20820</v>
      </c>
      <c r="B10456" s="96" t="s">
        <v>20818</v>
      </c>
      <c r="C10456" s="95" t="s">
        <v>1980</v>
      </c>
      <c r="D10456" s="97">
        <f>VLOOKUP(A10456,emop0321!D:E,2,0)</f>
        <v>9.94</v>
      </c>
      <c r="E10456" s="98"/>
      <c r="F10456" s="98"/>
    </row>
    <row r="10457" ht="11.25" customHeight="1">
      <c r="A10457" s="95" t="s">
        <v>20821</v>
      </c>
      <c r="B10457" s="96" t="s">
        <v>20822</v>
      </c>
      <c r="C10457" s="95" t="s">
        <v>1980</v>
      </c>
      <c r="D10457" s="97">
        <f>VLOOKUP(A10457,emop0321!D:E,2,0)</f>
        <v>114.5</v>
      </c>
      <c r="E10457" s="98"/>
      <c r="F10457" s="98"/>
    </row>
    <row r="10458" ht="11.25" customHeight="1">
      <c r="A10458" s="95" t="s">
        <v>20823</v>
      </c>
      <c r="B10458" s="96" t="s">
        <v>20822</v>
      </c>
      <c r="C10458" s="95" t="s">
        <v>1980</v>
      </c>
      <c r="D10458" s="97">
        <f>VLOOKUP(A10458,emop0321!D:E,2,0)</f>
        <v>22.41</v>
      </c>
      <c r="E10458" s="98"/>
      <c r="F10458" s="98"/>
    </row>
    <row r="10459" ht="11.25" customHeight="1">
      <c r="A10459" s="95" t="s">
        <v>20824</v>
      </c>
      <c r="B10459" s="96" t="s">
        <v>20822</v>
      </c>
      <c r="C10459" s="95" t="s">
        <v>1980</v>
      </c>
      <c r="D10459" s="97">
        <f>VLOOKUP(A10459,emop0321!D:E,2,0)</f>
        <v>11.24</v>
      </c>
      <c r="E10459" s="98"/>
      <c r="F10459" s="98"/>
    </row>
    <row r="10460" ht="11.25" customHeight="1">
      <c r="A10460" s="95" t="s">
        <v>20825</v>
      </c>
      <c r="B10460" s="96" t="s">
        <v>20826</v>
      </c>
      <c r="C10460" s="95" t="s">
        <v>1980</v>
      </c>
      <c r="D10460" s="97">
        <f>VLOOKUP(A10460,emop0321!D:E,2,0)</f>
        <v>169.99</v>
      </c>
      <c r="E10460" s="98"/>
      <c r="F10460" s="98"/>
    </row>
    <row r="10461" ht="11.25" customHeight="1">
      <c r="A10461" s="95" t="s">
        <v>20827</v>
      </c>
      <c r="B10461" s="96" t="s">
        <v>20826</v>
      </c>
      <c r="C10461" s="95" t="s">
        <v>1980</v>
      </c>
      <c r="D10461" s="97">
        <f>VLOOKUP(A10461,emop0321!D:E,2,0)</f>
        <v>33.77</v>
      </c>
      <c r="E10461" s="98"/>
      <c r="F10461" s="98"/>
    </row>
    <row r="10462" ht="11.25" customHeight="1">
      <c r="A10462" s="95" t="s">
        <v>20828</v>
      </c>
      <c r="B10462" s="96" t="s">
        <v>20826</v>
      </c>
      <c r="C10462" s="95" t="s">
        <v>1980</v>
      </c>
      <c r="D10462" s="97">
        <f>VLOOKUP(A10462,emop0321!D:E,2,0)</f>
        <v>17.35</v>
      </c>
      <c r="E10462" s="98"/>
      <c r="F10462" s="98"/>
    </row>
    <row r="10463" ht="11.25" customHeight="1">
      <c r="A10463" s="95" t="s">
        <v>20829</v>
      </c>
      <c r="B10463" s="96" t="s">
        <v>20830</v>
      </c>
      <c r="C10463" s="95" t="s">
        <v>1980</v>
      </c>
      <c r="D10463" s="97">
        <f>VLOOKUP(A10463,emop0321!D:E,2,0)</f>
        <v>7.32</v>
      </c>
      <c r="E10463" s="98"/>
      <c r="F10463" s="98"/>
    </row>
    <row r="10464" ht="11.25" customHeight="1">
      <c r="A10464" s="95" t="s">
        <v>20831</v>
      </c>
      <c r="B10464" s="96" t="s">
        <v>20830</v>
      </c>
      <c r="C10464" s="95" t="s">
        <v>1980</v>
      </c>
      <c r="D10464" s="97">
        <f>VLOOKUP(A10464,emop0321!D:E,2,0)</f>
        <v>0.83</v>
      </c>
      <c r="E10464" s="98"/>
      <c r="F10464" s="98"/>
    </row>
    <row r="10465" ht="11.25" customHeight="1">
      <c r="A10465" s="95" t="s">
        <v>20832</v>
      </c>
      <c r="B10465" s="96" t="s">
        <v>20830</v>
      </c>
      <c r="C10465" s="95" t="s">
        <v>1980</v>
      </c>
      <c r="D10465" s="97">
        <f>VLOOKUP(A10465,emop0321!D:E,2,0)</f>
        <v>0.11</v>
      </c>
      <c r="E10465" s="98"/>
      <c r="F10465" s="98"/>
    </row>
    <row r="10466" ht="11.25" customHeight="1">
      <c r="A10466" s="95" t="s">
        <v>20833</v>
      </c>
      <c r="B10466" s="96" t="s">
        <v>20834</v>
      </c>
      <c r="C10466" s="95" t="s">
        <v>1980</v>
      </c>
      <c r="D10466" s="97">
        <f>VLOOKUP(A10466,emop0321!D:E,2,0)</f>
        <v>59.88</v>
      </c>
      <c r="E10466" s="98"/>
      <c r="F10466" s="98"/>
    </row>
    <row r="10467" ht="11.25" customHeight="1">
      <c r="A10467" s="95" t="s">
        <v>20835</v>
      </c>
      <c r="B10467" s="96" t="s">
        <v>20836</v>
      </c>
      <c r="C10467" s="95" t="s">
        <v>1980</v>
      </c>
      <c r="D10467" s="97">
        <f>VLOOKUP(A10467,emop0321!D:E,2,0)</f>
        <v>9.69</v>
      </c>
      <c r="E10467" s="98"/>
      <c r="F10467" s="98"/>
    </row>
    <row r="10468" ht="11.25" customHeight="1">
      <c r="A10468" s="95" t="s">
        <v>20837</v>
      </c>
      <c r="B10468" s="96" t="s">
        <v>20834</v>
      </c>
      <c r="C10468" s="95" t="s">
        <v>1980</v>
      </c>
      <c r="D10468" s="97">
        <f>VLOOKUP(A10468,emop0321!D:E,2,0)</f>
        <v>3.89</v>
      </c>
      <c r="E10468" s="98"/>
      <c r="F10468" s="98"/>
    </row>
    <row r="10469" ht="11.25" customHeight="1">
      <c r="A10469" s="95" t="s">
        <v>20838</v>
      </c>
      <c r="B10469" s="96" t="s">
        <v>20839</v>
      </c>
      <c r="C10469" s="95" t="s">
        <v>1980</v>
      </c>
      <c r="D10469" s="97">
        <f>VLOOKUP(A10469,emop0321!D:E,2,0)</f>
        <v>136.93</v>
      </c>
      <c r="E10469" s="98"/>
      <c r="F10469" s="98"/>
    </row>
    <row r="10470" ht="11.25" customHeight="1">
      <c r="A10470" s="95" t="s">
        <v>20840</v>
      </c>
      <c r="B10470" s="96" t="s">
        <v>20839</v>
      </c>
      <c r="C10470" s="95" t="s">
        <v>1980</v>
      </c>
      <c r="D10470" s="97">
        <f>VLOOKUP(A10470,emop0321!D:E,2,0)</f>
        <v>18.41</v>
      </c>
      <c r="E10470" s="98"/>
      <c r="F10470" s="98"/>
    </row>
    <row r="10471" ht="11.25" customHeight="1">
      <c r="A10471" s="95" t="s">
        <v>20841</v>
      </c>
      <c r="B10471" s="96" t="s">
        <v>20839</v>
      </c>
      <c r="C10471" s="95" t="s">
        <v>1980</v>
      </c>
      <c r="D10471" s="97">
        <f>VLOOKUP(A10471,emop0321!D:E,2,0)</f>
        <v>4.96</v>
      </c>
      <c r="E10471" s="98"/>
      <c r="F10471" s="98"/>
    </row>
    <row r="10472" ht="11.25" customHeight="1">
      <c r="A10472" s="95" t="s">
        <v>20842</v>
      </c>
      <c r="B10472" s="96" t="s">
        <v>20843</v>
      </c>
      <c r="C10472" s="95" t="s">
        <v>1980</v>
      </c>
      <c r="D10472" s="97">
        <f>VLOOKUP(A10472,emop0321!D:E,2,0)</f>
        <v>12.28</v>
      </c>
      <c r="E10472" s="98"/>
      <c r="F10472" s="98"/>
    </row>
    <row r="10473" ht="11.25" customHeight="1">
      <c r="A10473" s="95" t="s">
        <v>20844</v>
      </c>
      <c r="B10473" s="96" t="s">
        <v>20843</v>
      </c>
      <c r="C10473" s="95" t="s">
        <v>1980</v>
      </c>
      <c r="D10473" s="97">
        <f>VLOOKUP(A10473,emop0321!D:E,2,0)</f>
        <v>1.5</v>
      </c>
      <c r="E10473" s="98"/>
      <c r="F10473" s="98"/>
    </row>
    <row r="10474" ht="11.25" customHeight="1">
      <c r="A10474" s="95" t="s">
        <v>20845</v>
      </c>
      <c r="B10474" s="96" t="s">
        <v>20843</v>
      </c>
      <c r="C10474" s="95" t="s">
        <v>1980</v>
      </c>
      <c r="D10474" s="97">
        <f>VLOOKUP(A10474,emop0321!D:E,2,0)</f>
        <v>0.29</v>
      </c>
      <c r="E10474" s="98"/>
      <c r="F10474" s="98"/>
    </row>
    <row r="10475" ht="11.25" customHeight="1">
      <c r="A10475" s="95" t="s">
        <v>20846</v>
      </c>
      <c r="B10475" s="96" t="s">
        <v>20847</v>
      </c>
      <c r="C10475" s="95" t="s">
        <v>1980</v>
      </c>
      <c r="D10475" s="97">
        <f>VLOOKUP(A10475,emop0321!D:E,2,0)</f>
        <v>54.37</v>
      </c>
      <c r="E10475" s="98"/>
      <c r="F10475" s="98"/>
    </row>
    <row r="10476" ht="11.25" customHeight="1">
      <c r="A10476" s="95" t="s">
        <v>20848</v>
      </c>
      <c r="B10476" s="96" t="s">
        <v>20847</v>
      </c>
      <c r="C10476" s="95" t="s">
        <v>1980</v>
      </c>
      <c r="D10476" s="97">
        <f>VLOOKUP(A10476,emop0321!D:E,2,0)</f>
        <v>12.03</v>
      </c>
      <c r="E10476" s="98"/>
      <c r="F10476" s="98"/>
    </row>
    <row r="10477" ht="11.25" customHeight="1">
      <c r="A10477" s="95" t="s">
        <v>20849</v>
      </c>
      <c r="B10477" s="96" t="s">
        <v>20847</v>
      </c>
      <c r="C10477" s="95" t="s">
        <v>1980</v>
      </c>
      <c r="D10477" s="97">
        <f>VLOOKUP(A10477,emop0321!D:E,2,0)</f>
        <v>6.94</v>
      </c>
      <c r="E10477" s="98"/>
      <c r="F10477" s="98"/>
    </row>
    <row r="10478" ht="11.25" customHeight="1">
      <c r="A10478" s="95" t="s">
        <v>20850</v>
      </c>
      <c r="B10478" s="96" t="s">
        <v>20851</v>
      </c>
      <c r="C10478" s="95" t="s">
        <v>1980</v>
      </c>
      <c r="D10478" s="97">
        <f>VLOOKUP(A10478,emop0321!D:E,2,0)</f>
        <v>885.38</v>
      </c>
      <c r="E10478" s="98"/>
      <c r="F10478" s="98"/>
    </row>
    <row r="10479" ht="11.25" customHeight="1">
      <c r="A10479" s="95" t="s">
        <v>20852</v>
      </c>
      <c r="B10479" s="96" t="s">
        <v>20851</v>
      </c>
      <c r="C10479" s="95" t="s">
        <v>1980</v>
      </c>
      <c r="D10479" s="97">
        <f>VLOOKUP(A10479,emop0321!D:E,2,0)</f>
        <v>475.92</v>
      </c>
      <c r="E10479" s="98"/>
      <c r="F10479" s="98"/>
    </row>
    <row r="10480" ht="11.25" customHeight="1">
      <c r="A10480" s="95" t="s">
        <v>20853</v>
      </c>
      <c r="B10480" s="96" t="s">
        <v>20851</v>
      </c>
      <c r="C10480" s="95" t="s">
        <v>1980</v>
      </c>
      <c r="D10480" s="97">
        <f>VLOOKUP(A10480,emop0321!D:E,2,0)</f>
        <v>389.73</v>
      </c>
      <c r="E10480" s="98"/>
      <c r="F10480" s="98"/>
    </row>
    <row r="10481" ht="11.25" customHeight="1">
      <c r="A10481" s="95" t="s">
        <v>20854</v>
      </c>
      <c r="B10481" s="96" t="s">
        <v>20855</v>
      </c>
      <c r="C10481" s="95" t="s">
        <v>1980</v>
      </c>
      <c r="D10481" s="97">
        <f>VLOOKUP(A10481,emop0321!D:E,2,0)</f>
        <v>15.15</v>
      </c>
      <c r="E10481" s="98"/>
      <c r="F10481" s="98"/>
    </row>
    <row r="10482" ht="11.25" customHeight="1">
      <c r="A10482" s="95" t="s">
        <v>20856</v>
      </c>
      <c r="B10482" s="96" t="s">
        <v>20855</v>
      </c>
      <c r="C10482" s="95" t="s">
        <v>1980</v>
      </c>
      <c r="D10482" s="97">
        <f>VLOOKUP(A10482,emop0321!D:E,2,0)</f>
        <v>12.62</v>
      </c>
      <c r="E10482" s="98"/>
      <c r="F10482" s="98"/>
    </row>
    <row r="10483" ht="11.25" customHeight="1">
      <c r="A10483" s="95" t="s">
        <v>20857</v>
      </c>
      <c r="B10483" s="96" t="s">
        <v>20858</v>
      </c>
      <c r="C10483" s="95" t="s">
        <v>1980</v>
      </c>
      <c r="D10483" s="97">
        <f>VLOOKUP(A10483,emop0321!D:E,2,0)</f>
        <v>29.1</v>
      </c>
      <c r="E10483" s="98"/>
      <c r="F10483" s="98"/>
    </row>
    <row r="10484" ht="11.25" customHeight="1">
      <c r="A10484" s="95" t="s">
        <v>20859</v>
      </c>
      <c r="B10484" s="96" t="s">
        <v>20858</v>
      </c>
      <c r="C10484" s="95" t="s">
        <v>1980</v>
      </c>
      <c r="D10484" s="97">
        <f>VLOOKUP(A10484,emop0321!D:E,2,0)</f>
        <v>24.25</v>
      </c>
      <c r="E10484" s="98"/>
      <c r="F10484" s="98"/>
    </row>
    <row r="10485" ht="11.25" customHeight="1">
      <c r="A10485" s="95" t="s">
        <v>20860</v>
      </c>
      <c r="B10485" s="96" t="s">
        <v>20861</v>
      </c>
      <c r="C10485" s="95" t="s">
        <v>1980</v>
      </c>
      <c r="D10485" s="97">
        <f>VLOOKUP(A10485,emop0321!D:E,2,0)</f>
        <v>0.25</v>
      </c>
      <c r="E10485" s="98"/>
      <c r="F10485" s="98"/>
    </row>
    <row r="10486" ht="11.25" customHeight="1">
      <c r="A10486" s="95" t="s">
        <v>20862</v>
      </c>
      <c r="B10486" s="96" t="s">
        <v>20861</v>
      </c>
      <c r="C10486" s="95" t="s">
        <v>1980</v>
      </c>
      <c r="D10486" s="97">
        <f>VLOOKUP(A10486,emop0321!D:E,2,0)</f>
        <v>0.25</v>
      </c>
      <c r="E10486" s="98"/>
      <c r="F10486" s="98"/>
    </row>
    <row r="10487" ht="11.25" customHeight="1">
      <c r="A10487" s="95" t="s">
        <v>20863</v>
      </c>
      <c r="B10487" s="96" t="s">
        <v>20864</v>
      </c>
      <c r="C10487" s="95" t="s">
        <v>1980</v>
      </c>
      <c r="D10487" s="97">
        <f>VLOOKUP(A10487,emop0321!D:E,2,0)</f>
        <v>1.11</v>
      </c>
      <c r="E10487" s="98"/>
      <c r="F10487" s="98"/>
    </row>
    <row r="10488" ht="11.25" customHeight="1">
      <c r="A10488" s="95" t="s">
        <v>20865</v>
      </c>
      <c r="B10488" s="96" t="s">
        <v>20864</v>
      </c>
      <c r="C10488" s="95" t="s">
        <v>1980</v>
      </c>
      <c r="D10488" s="97">
        <f>VLOOKUP(A10488,emop0321!D:E,2,0)</f>
        <v>1.11</v>
      </c>
      <c r="E10488" s="98"/>
      <c r="F10488" s="98"/>
    </row>
    <row r="10489" ht="11.25" customHeight="1">
      <c r="A10489" s="95" t="s">
        <v>20866</v>
      </c>
      <c r="B10489" s="96" t="s">
        <v>20867</v>
      </c>
      <c r="C10489" s="95" t="s">
        <v>1980</v>
      </c>
      <c r="D10489" s="97">
        <f>VLOOKUP(A10489,emop0321!D:E,2,0)</f>
        <v>3.57</v>
      </c>
      <c r="E10489" s="98"/>
      <c r="F10489" s="98"/>
    </row>
    <row r="10490" ht="11.25" customHeight="1">
      <c r="A10490" s="95" t="s">
        <v>20868</v>
      </c>
      <c r="B10490" s="96" t="s">
        <v>20867</v>
      </c>
      <c r="C10490" s="95" t="s">
        <v>1980</v>
      </c>
      <c r="D10490" s="97">
        <f>VLOOKUP(A10490,emop0321!D:E,2,0)</f>
        <v>0.54</v>
      </c>
      <c r="E10490" s="98"/>
      <c r="F10490" s="98"/>
    </row>
    <row r="10491" ht="11.25" customHeight="1">
      <c r="A10491" s="95" t="s">
        <v>20869</v>
      </c>
      <c r="B10491" s="96" t="s">
        <v>20867</v>
      </c>
      <c r="C10491" s="95" t="s">
        <v>1980</v>
      </c>
      <c r="D10491" s="97">
        <f>VLOOKUP(A10491,emop0321!D:E,2,0)</f>
        <v>0.18</v>
      </c>
      <c r="E10491" s="98"/>
      <c r="F10491" s="98"/>
    </row>
    <row r="10492" ht="11.25" customHeight="1">
      <c r="A10492" s="95" t="s">
        <v>20870</v>
      </c>
      <c r="B10492" s="96" t="s">
        <v>20871</v>
      </c>
      <c r="C10492" s="95" t="s">
        <v>1980</v>
      </c>
      <c r="D10492" s="97">
        <f>VLOOKUP(A10492,emop0321!D:E,2,0)</f>
        <v>0.97</v>
      </c>
      <c r="E10492" s="98"/>
      <c r="F10492" s="98"/>
    </row>
    <row r="10493" ht="11.25" customHeight="1">
      <c r="A10493" s="95" t="s">
        <v>20872</v>
      </c>
      <c r="B10493" s="96" t="s">
        <v>20871</v>
      </c>
      <c r="C10493" s="95" t="s">
        <v>1980</v>
      </c>
      <c r="D10493" s="97">
        <f>VLOOKUP(A10493,emop0321!D:E,2,0)</f>
        <v>0.66</v>
      </c>
      <c r="E10493" s="98"/>
      <c r="F10493" s="98"/>
    </row>
    <row r="10494" ht="11.25" customHeight="1">
      <c r="A10494" s="95" t="s">
        <v>20873</v>
      </c>
      <c r="B10494" s="96" t="s">
        <v>20874</v>
      </c>
      <c r="C10494" s="95" t="s">
        <v>1980</v>
      </c>
      <c r="D10494" s="97">
        <f>VLOOKUP(A10494,emop0321!D:E,2,0)</f>
        <v>26.37</v>
      </c>
      <c r="E10494" s="98"/>
      <c r="F10494" s="98"/>
    </row>
    <row r="10495" ht="11.25" customHeight="1">
      <c r="A10495" s="95" t="s">
        <v>20875</v>
      </c>
      <c r="B10495" s="96" t="s">
        <v>20874</v>
      </c>
      <c r="C10495" s="95" t="s">
        <v>1980</v>
      </c>
      <c r="D10495" s="97">
        <f>VLOOKUP(A10495,emop0321!D:E,2,0)</f>
        <v>17.58</v>
      </c>
      <c r="E10495" s="98"/>
      <c r="F10495" s="98"/>
    </row>
    <row r="10496" ht="11.25" customHeight="1">
      <c r="A10496" s="95" t="s">
        <v>20876</v>
      </c>
      <c r="B10496" s="96" t="s">
        <v>20877</v>
      </c>
      <c r="C10496" s="95" t="s">
        <v>1980</v>
      </c>
      <c r="D10496" s="97">
        <f>VLOOKUP(A10496,emop0321!D:E,2,0)</f>
        <v>5.18</v>
      </c>
      <c r="E10496" s="98"/>
      <c r="F10496" s="98"/>
    </row>
    <row r="10497" ht="11.25" customHeight="1">
      <c r="A10497" s="95" t="s">
        <v>20878</v>
      </c>
      <c r="B10497" s="96" t="s">
        <v>20877</v>
      </c>
      <c r="C10497" s="95" t="s">
        <v>1980</v>
      </c>
      <c r="D10497" s="97">
        <f>VLOOKUP(A10497,emop0321!D:E,2,0)</f>
        <v>0.13</v>
      </c>
      <c r="E10497" s="98"/>
      <c r="F10497" s="98"/>
    </row>
    <row r="10498" ht="11.25" customHeight="1">
      <c r="A10498" s="95" t="s">
        <v>20879</v>
      </c>
      <c r="B10498" s="96" t="s">
        <v>20880</v>
      </c>
      <c r="C10498" s="95" t="s">
        <v>1980</v>
      </c>
      <c r="D10498" s="97">
        <f>VLOOKUP(A10498,emop0321!D:E,2,0)</f>
        <v>5.15</v>
      </c>
      <c r="E10498" s="98"/>
      <c r="F10498" s="98"/>
    </row>
    <row r="10499" ht="11.25" customHeight="1">
      <c r="A10499" s="95" t="s">
        <v>20881</v>
      </c>
      <c r="B10499" s="96" t="s">
        <v>20880</v>
      </c>
      <c r="C10499" s="95" t="s">
        <v>1980</v>
      </c>
      <c r="D10499" s="97">
        <f>VLOOKUP(A10499,emop0321!D:E,2,0)</f>
        <v>0.1</v>
      </c>
      <c r="E10499" s="98"/>
      <c r="F10499" s="98"/>
    </row>
    <row r="10500" ht="11.25" customHeight="1">
      <c r="A10500" s="95" t="s">
        <v>20882</v>
      </c>
      <c r="B10500" s="96" t="s">
        <v>20883</v>
      </c>
      <c r="C10500" s="95" t="s">
        <v>1980</v>
      </c>
      <c r="D10500" s="97">
        <f>VLOOKUP(A10500,emop0321!D:E,2,0)</f>
        <v>366.36</v>
      </c>
      <c r="E10500" s="98"/>
      <c r="F10500" s="98"/>
    </row>
    <row r="10501" ht="11.25" customHeight="1">
      <c r="A10501" s="95" t="s">
        <v>20884</v>
      </c>
      <c r="B10501" s="96" t="s">
        <v>20883</v>
      </c>
      <c r="C10501" s="95" t="s">
        <v>1980</v>
      </c>
      <c r="D10501" s="97">
        <f>VLOOKUP(A10501,emop0321!D:E,2,0)</f>
        <v>205.62</v>
      </c>
      <c r="E10501" s="98"/>
      <c r="F10501" s="98"/>
    </row>
    <row r="10502" ht="11.25" customHeight="1">
      <c r="A10502" s="95" t="s">
        <v>20885</v>
      </c>
      <c r="B10502" s="96" t="s">
        <v>20883</v>
      </c>
      <c r="C10502" s="95" t="s">
        <v>1980</v>
      </c>
      <c r="D10502" s="97">
        <f>VLOOKUP(A10502,emop0321!D:E,2,0)</f>
        <v>185.16</v>
      </c>
      <c r="E10502" s="98"/>
      <c r="F10502" s="98"/>
    </row>
    <row r="10503" ht="11.25" customHeight="1">
      <c r="A10503" s="95" t="s">
        <v>20886</v>
      </c>
      <c r="B10503" s="96" t="s">
        <v>20887</v>
      </c>
      <c r="C10503" s="95" t="s">
        <v>1980</v>
      </c>
      <c r="D10503" s="97">
        <f>VLOOKUP(A10503,emop0321!D:E,2,0)</f>
        <v>18.7</v>
      </c>
      <c r="E10503" s="98"/>
      <c r="F10503" s="98"/>
    </row>
    <row r="10504" ht="11.25" customHeight="1">
      <c r="A10504" s="95" t="s">
        <v>20888</v>
      </c>
      <c r="B10504" s="96" t="s">
        <v>20887</v>
      </c>
      <c r="C10504" s="95" t="s">
        <v>1980</v>
      </c>
      <c r="D10504" s="97">
        <f>VLOOKUP(A10504,emop0321!D:E,2,0)</f>
        <v>0.15</v>
      </c>
      <c r="E10504" s="98"/>
      <c r="F10504" s="98"/>
    </row>
    <row r="10505" ht="11.25" customHeight="1">
      <c r="A10505" s="95" t="s">
        <v>20889</v>
      </c>
      <c r="B10505" s="96" t="s">
        <v>20890</v>
      </c>
      <c r="C10505" s="95" t="s">
        <v>1980</v>
      </c>
      <c r="D10505" s="97">
        <f>VLOOKUP(A10505,emop0321!D:E,2,0)</f>
        <v>90.73</v>
      </c>
      <c r="E10505" s="98"/>
      <c r="F10505" s="98"/>
    </row>
    <row r="10506" ht="11.25" customHeight="1">
      <c r="A10506" s="95" t="s">
        <v>20891</v>
      </c>
      <c r="B10506" s="96" t="s">
        <v>20892</v>
      </c>
      <c r="C10506" s="95" t="s">
        <v>1980</v>
      </c>
      <c r="D10506" s="97">
        <f>VLOOKUP(A10506,emop0321!D:E,2,0)</f>
        <v>41.45</v>
      </c>
      <c r="E10506" s="98"/>
      <c r="F10506" s="98"/>
    </row>
    <row r="10507" ht="11.25" customHeight="1">
      <c r="A10507" s="95" t="s">
        <v>20893</v>
      </c>
      <c r="B10507" s="96" t="s">
        <v>20894</v>
      </c>
      <c r="C10507" s="95" t="s">
        <v>1980</v>
      </c>
      <c r="D10507" s="97">
        <f>VLOOKUP(A10507,emop0321!D:E,2,0)</f>
        <v>12.89</v>
      </c>
      <c r="E10507" s="98"/>
      <c r="F10507" s="98"/>
    </row>
    <row r="10508" ht="11.25" customHeight="1">
      <c r="A10508" s="95" t="s">
        <v>20895</v>
      </c>
      <c r="B10508" s="96" t="s">
        <v>20894</v>
      </c>
      <c r="C10508" s="95" t="s">
        <v>1980</v>
      </c>
      <c r="D10508" s="97">
        <f>VLOOKUP(A10508,emop0321!D:E,2,0)</f>
        <v>9.06</v>
      </c>
      <c r="E10508" s="98"/>
      <c r="F10508" s="98"/>
    </row>
    <row r="10509" ht="11.25" customHeight="1">
      <c r="A10509" s="95" t="s">
        <v>20896</v>
      </c>
      <c r="B10509" s="96" t="s">
        <v>20894</v>
      </c>
      <c r="C10509" s="95" t="s">
        <v>1980</v>
      </c>
      <c r="D10509" s="97">
        <f>VLOOKUP(A10509,emop0321!D:E,2,0)</f>
        <v>8.18</v>
      </c>
      <c r="E10509" s="98"/>
      <c r="F10509" s="98"/>
    </row>
    <row r="10510" ht="11.25" customHeight="1">
      <c r="A10510" s="95" t="s">
        <v>20897</v>
      </c>
      <c r="B10510" s="96" t="s">
        <v>20898</v>
      </c>
      <c r="C10510" s="95" t="s">
        <v>1980</v>
      </c>
      <c r="D10510" s="97">
        <f>VLOOKUP(A10510,emop0321!D:E,2,0)</f>
        <v>52.73</v>
      </c>
      <c r="E10510" s="98"/>
      <c r="F10510" s="98"/>
    </row>
    <row r="10511" ht="11.25" customHeight="1">
      <c r="A10511" s="95" t="s">
        <v>20899</v>
      </c>
      <c r="B10511" s="96" t="s">
        <v>20900</v>
      </c>
      <c r="C10511" s="95" t="s">
        <v>1980</v>
      </c>
      <c r="D10511" s="97">
        <f>VLOOKUP(A10511,emop0321!D:E,2,0)</f>
        <v>37.79</v>
      </c>
      <c r="E10511" s="98"/>
      <c r="F10511" s="98"/>
    </row>
    <row r="10512" ht="11.25" customHeight="1">
      <c r="A10512" s="95" t="s">
        <v>20901</v>
      </c>
      <c r="B10512" s="96" t="s">
        <v>20900</v>
      </c>
      <c r="C10512" s="95" t="s">
        <v>1980</v>
      </c>
      <c r="D10512" s="97">
        <f>VLOOKUP(A10512,emop0321!D:E,2,0)</f>
        <v>34.23</v>
      </c>
      <c r="E10512" s="98"/>
      <c r="F10512" s="98"/>
    </row>
    <row r="10513" ht="11.25" customHeight="1">
      <c r="A10513" s="95" t="s">
        <v>20902</v>
      </c>
      <c r="B10513" s="96" t="s">
        <v>20903</v>
      </c>
      <c r="C10513" s="95" t="s">
        <v>514</v>
      </c>
      <c r="D10513" s="97">
        <f>VLOOKUP(A10513,emop0321!D:E,2,0)</f>
        <v>0.56</v>
      </c>
      <c r="E10513" s="98"/>
      <c r="F10513" s="98"/>
    </row>
    <row r="10514" ht="11.25" customHeight="1">
      <c r="A10514" s="95" t="s">
        <v>20904</v>
      </c>
      <c r="B10514" s="96" t="s">
        <v>20905</v>
      </c>
      <c r="C10514" s="95" t="s">
        <v>514</v>
      </c>
      <c r="D10514" s="97">
        <f>VLOOKUP(A10514,emop0321!D:E,2,0)</f>
        <v>0.46</v>
      </c>
      <c r="E10514" s="98"/>
      <c r="F10514" s="98"/>
    </row>
    <row r="10515" ht="11.25" customHeight="1">
      <c r="A10515" s="95" t="s">
        <v>20906</v>
      </c>
      <c r="B10515" s="96" t="s">
        <v>20907</v>
      </c>
      <c r="C10515" s="95" t="s">
        <v>992</v>
      </c>
      <c r="D10515" s="97">
        <f>VLOOKUP(A10515,emop0321!D:E,2,0)</f>
        <v>0.94</v>
      </c>
      <c r="E10515" s="98"/>
      <c r="F10515" s="98"/>
    </row>
    <row r="10516" ht="11.25" customHeight="1">
      <c r="A10516" s="95" t="s">
        <v>20908</v>
      </c>
      <c r="B10516" s="96" t="s">
        <v>20909</v>
      </c>
      <c r="C10516" s="95" t="s">
        <v>514</v>
      </c>
      <c r="D10516" s="97">
        <f>VLOOKUP(A10516,emop0321!D:E,2,0)</f>
        <v>4.64</v>
      </c>
      <c r="E10516" s="98"/>
      <c r="F10516" s="98"/>
    </row>
    <row r="10517" ht="11.25" customHeight="1">
      <c r="A10517" s="95" t="s">
        <v>20910</v>
      </c>
      <c r="B10517" s="96" t="s">
        <v>20911</v>
      </c>
      <c r="C10517" s="95" t="s">
        <v>361</v>
      </c>
      <c r="D10517" s="97">
        <f>VLOOKUP(A10517,emop0321!D:E,2,0)</f>
        <v>8.81</v>
      </c>
      <c r="E10517" s="98"/>
      <c r="F10517" s="98"/>
    </row>
    <row r="10518" ht="11.25" customHeight="1">
      <c r="A10518" s="95" t="s">
        <v>20912</v>
      </c>
      <c r="B10518" s="96" t="s">
        <v>20913</v>
      </c>
      <c r="C10518" s="95" t="s">
        <v>514</v>
      </c>
      <c r="D10518" s="97">
        <f>VLOOKUP(A10518,emop0321!D:E,2,0)</f>
        <v>5.01</v>
      </c>
      <c r="E10518" s="98"/>
      <c r="F10518" s="98"/>
    </row>
    <row r="10519" ht="11.25" customHeight="1">
      <c r="A10519" s="95" t="s">
        <v>20914</v>
      </c>
      <c r="B10519" s="96" t="s">
        <v>20915</v>
      </c>
      <c r="C10519" s="95" t="s">
        <v>514</v>
      </c>
      <c r="D10519" s="97">
        <f>VLOOKUP(A10519,emop0321!D:E,2,0)</f>
        <v>23.74</v>
      </c>
      <c r="E10519" s="98"/>
      <c r="F10519" s="98"/>
    </row>
    <row r="10520" ht="11.25" customHeight="1">
      <c r="A10520" s="95" t="s">
        <v>20916</v>
      </c>
      <c r="B10520" s="96" t="s">
        <v>20917</v>
      </c>
      <c r="C10520" s="95" t="s">
        <v>514</v>
      </c>
      <c r="D10520" s="97">
        <f>VLOOKUP(A10520,emop0321!D:E,2,0)</f>
        <v>10.68</v>
      </c>
      <c r="E10520" s="98"/>
      <c r="F10520" s="98"/>
    </row>
    <row r="10521" ht="11.25" customHeight="1">
      <c r="A10521" s="95" t="s">
        <v>20918</v>
      </c>
      <c r="B10521" s="96" t="s">
        <v>20919</v>
      </c>
      <c r="C10521" s="95" t="s">
        <v>514</v>
      </c>
      <c r="D10521" s="97">
        <f>VLOOKUP(A10521,emop0321!D:E,2,0)</f>
        <v>2.14</v>
      </c>
      <c r="E10521" s="98"/>
      <c r="F10521" s="98"/>
    </row>
    <row r="10522" ht="11.25" customHeight="1">
      <c r="A10522" s="95" t="s">
        <v>20920</v>
      </c>
      <c r="B10522" s="96" t="s">
        <v>20921</v>
      </c>
      <c r="C10522" s="95" t="s">
        <v>514</v>
      </c>
      <c r="D10522" s="97">
        <f>VLOOKUP(A10522,emop0321!D:E,2,0)</f>
        <v>44.34</v>
      </c>
      <c r="E10522" s="98"/>
      <c r="F10522" s="98"/>
    </row>
    <row r="10523" ht="11.25" customHeight="1">
      <c r="A10523" s="95" t="s">
        <v>20922</v>
      </c>
      <c r="B10523" s="96" t="s">
        <v>20923</v>
      </c>
      <c r="C10523" s="95" t="s">
        <v>992</v>
      </c>
      <c r="D10523" s="97">
        <f>VLOOKUP(A10523,emop0321!D:E,2,0)</f>
        <v>4.32</v>
      </c>
      <c r="E10523" s="98"/>
      <c r="F10523" s="98"/>
    </row>
    <row r="10524" ht="11.25" customHeight="1">
      <c r="A10524" s="95" t="s">
        <v>20924</v>
      </c>
      <c r="B10524" s="96" t="s">
        <v>20925</v>
      </c>
      <c r="C10524" s="95" t="s">
        <v>514</v>
      </c>
      <c r="D10524" s="97">
        <f>VLOOKUP(A10524,emop0321!D:E,2,0)</f>
        <v>239.52</v>
      </c>
      <c r="E10524" s="98"/>
      <c r="F10524" s="98"/>
    </row>
    <row r="10525" ht="11.25" customHeight="1">
      <c r="A10525" s="95" t="s">
        <v>20926</v>
      </c>
      <c r="B10525" s="96" t="s">
        <v>20927</v>
      </c>
      <c r="C10525" s="95" t="s">
        <v>514</v>
      </c>
      <c r="D10525" s="97">
        <f>VLOOKUP(A10525,emop0321!D:E,2,0)</f>
        <v>302.3</v>
      </c>
      <c r="E10525" s="98"/>
      <c r="F10525" s="98"/>
    </row>
    <row r="10526" ht="11.25" customHeight="1">
      <c r="A10526" s="95" t="s">
        <v>20928</v>
      </c>
      <c r="B10526" s="96" t="s">
        <v>20929</v>
      </c>
      <c r="C10526" s="95" t="s">
        <v>514</v>
      </c>
      <c r="D10526" s="97">
        <f>VLOOKUP(A10526,emop0321!D:E,2,0)</f>
        <v>7.62</v>
      </c>
      <c r="E10526" s="98"/>
      <c r="F10526" s="98"/>
    </row>
    <row r="10527" ht="11.25" customHeight="1">
      <c r="A10527" s="95" t="s">
        <v>20930</v>
      </c>
      <c r="B10527" s="96" t="s">
        <v>20931</v>
      </c>
      <c r="C10527" s="95" t="s">
        <v>514</v>
      </c>
      <c r="D10527" s="97">
        <f>VLOOKUP(A10527,emop0321!D:E,2,0)</f>
        <v>2.08</v>
      </c>
      <c r="E10527" s="98"/>
      <c r="F10527" s="98"/>
    </row>
    <row r="10528" ht="11.25" customHeight="1">
      <c r="A10528" s="95" t="s">
        <v>20932</v>
      </c>
      <c r="B10528" s="96" t="s">
        <v>20933</v>
      </c>
      <c r="C10528" s="95" t="s">
        <v>514</v>
      </c>
      <c r="D10528" s="97">
        <f>VLOOKUP(A10528,emop0321!D:E,2,0)</f>
        <v>634.45</v>
      </c>
      <c r="E10528" s="98"/>
      <c r="F10528" s="98"/>
    </row>
    <row r="10529" ht="11.25" customHeight="1">
      <c r="A10529" s="95" t="s">
        <v>20934</v>
      </c>
      <c r="B10529" s="96" t="s">
        <v>20935</v>
      </c>
      <c r="C10529" s="95" t="s">
        <v>514</v>
      </c>
      <c r="D10529" s="97">
        <f>VLOOKUP(A10529,emop0321!D:E,2,0)</f>
        <v>667.63</v>
      </c>
      <c r="E10529" s="98"/>
      <c r="F10529" s="98"/>
    </row>
    <row r="10530" ht="11.25" customHeight="1">
      <c r="A10530" s="95" t="s">
        <v>20936</v>
      </c>
      <c r="B10530" s="96" t="s">
        <v>20937</v>
      </c>
      <c r="C10530" s="95" t="s">
        <v>514</v>
      </c>
      <c r="D10530" s="97">
        <f>VLOOKUP(A10530,emop0321!D:E,2,0)</f>
        <v>398.54</v>
      </c>
      <c r="E10530" s="98"/>
      <c r="F10530" s="98"/>
    </row>
    <row r="10531" ht="11.25" customHeight="1">
      <c r="A10531" s="95" t="s">
        <v>20938</v>
      </c>
      <c r="B10531" s="96" t="s">
        <v>20939</v>
      </c>
      <c r="C10531" s="95" t="s">
        <v>514</v>
      </c>
      <c r="D10531" s="97">
        <f>VLOOKUP(A10531,emop0321!D:E,2,0)</f>
        <v>54.19</v>
      </c>
      <c r="E10531" s="98"/>
      <c r="F10531" s="98"/>
    </row>
    <row r="10532" ht="11.25" customHeight="1">
      <c r="A10532" s="95" t="s">
        <v>20940</v>
      </c>
      <c r="B10532" s="96" t="s">
        <v>20941</v>
      </c>
      <c r="C10532" s="95" t="s">
        <v>514</v>
      </c>
      <c r="D10532" s="97">
        <f>VLOOKUP(A10532,emop0321!D:E,2,0)</f>
        <v>126.93</v>
      </c>
      <c r="E10532" s="98"/>
      <c r="F10532" s="98"/>
    </row>
    <row r="10533" ht="11.25" customHeight="1">
      <c r="A10533" s="95" t="s">
        <v>20942</v>
      </c>
      <c r="B10533" s="96" t="s">
        <v>20943</v>
      </c>
      <c r="C10533" s="95" t="s">
        <v>992</v>
      </c>
      <c r="D10533" s="97">
        <f>VLOOKUP(A10533,emop0321!D:E,2,0)</f>
        <v>111.17</v>
      </c>
      <c r="E10533" s="98"/>
      <c r="F10533" s="98"/>
    </row>
    <row r="10534" ht="11.25" customHeight="1">
      <c r="A10534" s="95" t="s">
        <v>20944</v>
      </c>
      <c r="B10534" s="96" t="s">
        <v>20945</v>
      </c>
      <c r="C10534" s="95" t="s">
        <v>992</v>
      </c>
      <c r="D10534" s="97">
        <f>VLOOKUP(A10534,emop0321!D:E,2,0)</f>
        <v>0.5</v>
      </c>
      <c r="E10534" s="98"/>
      <c r="F10534" s="98"/>
    </row>
    <row r="10535" ht="11.25" customHeight="1">
      <c r="A10535" s="95" t="s">
        <v>20946</v>
      </c>
      <c r="B10535" s="96" t="s">
        <v>20947</v>
      </c>
      <c r="C10535" s="95" t="s">
        <v>514</v>
      </c>
      <c r="D10535" s="97">
        <f>VLOOKUP(A10535,emop0321!D:E,2,0)</f>
        <v>1.89</v>
      </c>
      <c r="E10535" s="98"/>
      <c r="F10535" s="98"/>
    </row>
    <row r="10536" ht="11.25" customHeight="1">
      <c r="A10536" s="95" t="s">
        <v>20948</v>
      </c>
      <c r="B10536" s="96" t="s">
        <v>20949</v>
      </c>
      <c r="C10536" s="95" t="s">
        <v>514</v>
      </c>
      <c r="D10536" s="97">
        <f>VLOOKUP(A10536,emop0321!D:E,2,0)</f>
        <v>1.33</v>
      </c>
      <c r="E10536" s="98"/>
      <c r="F10536" s="98"/>
    </row>
    <row r="10537" ht="11.25" customHeight="1">
      <c r="A10537" s="95" t="s">
        <v>20950</v>
      </c>
      <c r="B10537" s="96" t="s">
        <v>20951</v>
      </c>
      <c r="C10537" s="95" t="s">
        <v>992</v>
      </c>
      <c r="D10537" s="97">
        <f>VLOOKUP(A10537,emop0321!D:E,2,0)</f>
        <v>0.18</v>
      </c>
      <c r="E10537" s="98"/>
      <c r="F10537" s="98"/>
    </row>
    <row r="10538" ht="11.25" customHeight="1">
      <c r="A10538" s="95" t="s">
        <v>20952</v>
      </c>
      <c r="B10538" s="96" t="s">
        <v>20953</v>
      </c>
      <c r="C10538" s="95" t="s">
        <v>992</v>
      </c>
      <c r="D10538" s="97">
        <f>VLOOKUP(A10538,emop0321!D:E,2,0)</f>
        <v>0.17</v>
      </c>
      <c r="E10538" s="98"/>
      <c r="F10538" s="98"/>
    </row>
    <row r="10539" ht="11.25" customHeight="1">
      <c r="A10539" s="95" t="s">
        <v>20954</v>
      </c>
      <c r="B10539" s="96" t="s">
        <v>20955</v>
      </c>
      <c r="C10539" s="95" t="s">
        <v>992</v>
      </c>
      <c r="D10539" s="97">
        <f>VLOOKUP(A10539,emop0321!D:E,2,0)</f>
        <v>0.23</v>
      </c>
      <c r="E10539" s="98"/>
      <c r="F10539" s="98"/>
    </row>
    <row r="10540" ht="11.25" customHeight="1">
      <c r="A10540" s="95" t="s">
        <v>20956</v>
      </c>
      <c r="B10540" s="96" t="s">
        <v>20957</v>
      </c>
      <c r="C10540" s="95" t="s">
        <v>675</v>
      </c>
      <c r="D10540" s="97">
        <f>VLOOKUP(A10540,emop0321!D:E,2,0)</f>
        <v>4.08</v>
      </c>
      <c r="E10540" s="98"/>
      <c r="F10540" s="98"/>
    </row>
    <row r="10541" ht="11.25" customHeight="1">
      <c r="A10541" s="95" t="s">
        <v>20958</v>
      </c>
      <c r="B10541" s="96" t="s">
        <v>20959</v>
      </c>
      <c r="C10541" s="95" t="s">
        <v>514</v>
      </c>
      <c r="D10541" s="97">
        <f>VLOOKUP(A10541,emop0321!D:E,2,0)</f>
        <v>28.25</v>
      </c>
      <c r="E10541" s="98"/>
      <c r="F10541" s="98"/>
    </row>
    <row r="10542" ht="11.25" customHeight="1">
      <c r="A10542" s="95" t="s">
        <v>20960</v>
      </c>
      <c r="B10542" s="96" t="s">
        <v>20961</v>
      </c>
      <c r="C10542" s="95" t="s">
        <v>514</v>
      </c>
      <c r="D10542" s="97">
        <f>VLOOKUP(A10542,emop0321!D:E,2,0)</f>
        <v>2.4</v>
      </c>
      <c r="E10542" s="98"/>
      <c r="F10542" s="98"/>
    </row>
    <row r="10543" ht="11.25" customHeight="1">
      <c r="A10543" s="95" t="s">
        <v>20962</v>
      </c>
      <c r="B10543" s="96" t="s">
        <v>20963</v>
      </c>
      <c r="C10543" s="95" t="s">
        <v>514</v>
      </c>
      <c r="D10543" s="97">
        <f>VLOOKUP(A10543,emop0321!D:E,2,0)</f>
        <v>3.99</v>
      </c>
      <c r="E10543" s="98"/>
      <c r="F10543" s="98"/>
    </row>
    <row r="10544" ht="11.25" customHeight="1">
      <c r="A10544" s="95" t="s">
        <v>20964</v>
      </c>
      <c r="B10544" s="96" t="s">
        <v>20965</v>
      </c>
      <c r="C10544" s="95" t="s">
        <v>1009</v>
      </c>
      <c r="D10544" s="97">
        <f>VLOOKUP(A10544,emop0321!D:E,2,0)</f>
        <v>13.55</v>
      </c>
      <c r="E10544" s="98"/>
      <c r="F10544" s="98"/>
    </row>
    <row r="10545" ht="11.25" customHeight="1">
      <c r="A10545" s="95" t="s">
        <v>20966</v>
      </c>
      <c r="B10545" s="96" t="s">
        <v>20967</v>
      </c>
      <c r="C10545" s="95" t="s">
        <v>992</v>
      </c>
      <c r="D10545" s="97">
        <f>VLOOKUP(A10545,emop0321!D:E,2,0)</f>
        <v>0.21</v>
      </c>
      <c r="E10545" s="98"/>
      <c r="F10545" s="98"/>
    </row>
    <row r="10546" ht="11.25" customHeight="1">
      <c r="A10546" s="95" t="s">
        <v>20968</v>
      </c>
      <c r="B10546" s="96" t="s">
        <v>20969</v>
      </c>
      <c r="C10546" s="95" t="s">
        <v>1056</v>
      </c>
      <c r="D10546" s="97">
        <f>VLOOKUP(A10546,emop0321!D:E,2,0)</f>
        <v>115.8</v>
      </c>
      <c r="E10546" s="98"/>
      <c r="F10546" s="98"/>
    </row>
    <row r="10547" ht="11.25" customHeight="1">
      <c r="A10547" s="95" t="s">
        <v>20970</v>
      </c>
      <c r="B10547" s="96" t="s">
        <v>20971</v>
      </c>
      <c r="C10547" s="95" t="s">
        <v>992</v>
      </c>
      <c r="D10547" s="97">
        <f>VLOOKUP(A10547,emop0321!D:E,2,0)</f>
        <v>1.44</v>
      </c>
      <c r="E10547" s="98"/>
      <c r="F10547" s="98"/>
    </row>
    <row r="10548" ht="11.25" customHeight="1">
      <c r="A10548" s="95" t="s">
        <v>20972</v>
      </c>
      <c r="B10548" s="96" t="s">
        <v>20973</v>
      </c>
      <c r="C10548" s="95" t="s">
        <v>992</v>
      </c>
      <c r="D10548" s="97">
        <f>VLOOKUP(A10548,emop0321!D:E,2,0)</f>
        <v>0.69</v>
      </c>
      <c r="E10548" s="98"/>
      <c r="F10548" s="98"/>
    </row>
    <row r="10549" ht="11.25" customHeight="1">
      <c r="A10549" s="95" t="s">
        <v>20974</v>
      </c>
      <c r="B10549" s="96" t="s">
        <v>20975</v>
      </c>
      <c r="C10549" s="95" t="s">
        <v>992</v>
      </c>
      <c r="D10549" s="97">
        <f>VLOOKUP(A10549,emop0321!D:E,2,0)</f>
        <v>2.16</v>
      </c>
      <c r="E10549" s="98"/>
      <c r="F10549" s="98"/>
    </row>
    <row r="10550" ht="11.25" customHeight="1">
      <c r="A10550" s="95" t="s">
        <v>20976</v>
      </c>
      <c r="B10550" s="96" t="s">
        <v>20977</v>
      </c>
      <c r="C10550" s="95" t="s">
        <v>992</v>
      </c>
      <c r="D10550" s="97">
        <f>VLOOKUP(A10550,emop0321!D:E,2,0)</f>
        <v>0.33</v>
      </c>
      <c r="E10550" s="98"/>
      <c r="F10550" s="98"/>
    </row>
    <row r="10551" ht="11.25" customHeight="1">
      <c r="A10551" s="95" t="s">
        <v>20978</v>
      </c>
      <c r="B10551" s="96" t="s">
        <v>20979</v>
      </c>
      <c r="C10551" s="95" t="s">
        <v>992</v>
      </c>
      <c r="D10551" s="97">
        <f>VLOOKUP(A10551,emop0321!D:E,2,0)</f>
        <v>0.39</v>
      </c>
      <c r="E10551" s="98"/>
      <c r="F10551" s="98"/>
    </row>
    <row r="10552" ht="11.25" customHeight="1">
      <c r="A10552" s="95" t="s">
        <v>20980</v>
      </c>
      <c r="B10552" s="96" t="s">
        <v>20981</v>
      </c>
      <c r="C10552" s="95" t="s">
        <v>514</v>
      </c>
      <c r="D10552" s="97">
        <f>VLOOKUP(A10552,emop0321!D:E,2,0)</f>
        <v>9.12</v>
      </c>
      <c r="E10552" s="98"/>
      <c r="F10552" s="98"/>
    </row>
    <row r="10553" ht="11.25" customHeight="1">
      <c r="A10553" s="95" t="s">
        <v>20982</v>
      </c>
      <c r="B10553" s="96" t="s">
        <v>20983</v>
      </c>
      <c r="C10553" s="95" t="s">
        <v>514</v>
      </c>
      <c r="D10553" s="97">
        <f>VLOOKUP(A10553,emop0321!D:E,2,0)</f>
        <v>10.13</v>
      </c>
      <c r="E10553" s="98"/>
      <c r="F10553" s="98"/>
    </row>
    <row r="10554" ht="11.25" customHeight="1">
      <c r="A10554" s="95" t="s">
        <v>20984</v>
      </c>
      <c r="B10554" s="96" t="s">
        <v>20985</v>
      </c>
      <c r="C10554" s="95" t="s">
        <v>514</v>
      </c>
      <c r="D10554" s="97">
        <f>VLOOKUP(A10554,emop0321!D:E,2,0)</f>
        <v>11.12</v>
      </c>
      <c r="E10554" s="98"/>
      <c r="F10554" s="98"/>
    </row>
    <row r="10555" ht="11.25" customHeight="1">
      <c r="A10555" s="95" t="s">
        <v>20986</v>
      </c>
      <c r="B10555" s="96" t="s">
        <v>20987</v>
      </c>
      <c r="C10555" s="95" t="s">
        <v>514</v>
      </c>
      <c r="D10555" s="97">
        <f>VLOOKUP(A10555,emop0321!D:E,2,0)</f>
        <v>11.04</v>
      </c>
      <c r="E10555" s="98"/>
      <c r="F10555" s="98"/>
    </row>
    <row r="10556" ht="11.25" customHeight="1">
      <c r="A10556" s="95" t="s">
        <v>20988</v>
      </c>
      <c r="B10556" s="96" t="s">
        <v>20989</v>
      </c>
      <c r="C10556" s="95" t="s">
        <v>514</v>
      </c>
      <c r="D10556" s="97">
        <f>VLOOKUP(A10556,emop0321!D:E,2,0)</f>
        <v>12.26</v>
      </c>
      <c r="E10556" s="98"/>
      <c r="F10556" s="98"/>
    </row>
    <row r="10557" ht="11.25" customHeight="1">
      <c r="A10557" s="95" t="s">
        <v>20990</v>
      </c>
      <c r="B10557" s="96" t="s">
        <v>20991</v>
      </c>
      <c r="C10557" s="95" t="s">
        <v>514</v>
      </c>
      <c r="D10557" s="97">
        <f>VLOOKUP(A10557,emop0321!D:E,2,0)</f>
        <v>13.46</v>
      </c>
      <c r="E10557" s="98"/>
      <c r="F10557" s="98"/>
    </row>
    <row r="10558" ht="11.25" customHeight="1">
      <c r="A10558" s="95" t="s">
        <v>20992</v>
      </c>
      <c r="B10558" s="96" t="s">
        <v>20993</v>
      </c>
      <c r="C10558" s="95" t="s">
        <v>514</v>
      </c>
      <c r="D10558" s="97">
        <f>VLOOKUP(A10558,emop0321!D:E,2,0)</f>
        <v>9.85</v>
      </c>
      <c r="E10558" s="98"/>
      <c r="F10558" s="98"/>
    </row>
    <row r="10559" ht="11.25" customHeight="1">
      <c r="A10559" s="95" t="s">
        <v>20994</v>
      </c>
      <c r="B10559" s="96" t="s">
        <v>20995</v>
      </c>
      <c r="C10559" s="95" t="s">
        <v>514</v>
      </c>
      <c r="D10559" s="97">
        <f>VLOOKUP(A10559,emop0321!D:E,2,0)</f>
        <v>11.63</v>
      </c>
      <c r="E10559" s="98"/>
      <c r="F10559" s="98"/>
    </row>
    <row r="10560" ht="11.25" customHeight="1">
      <c r="A10560" s="95" t="s">
        <v>20996</v>
      </c>
      <c r="B10560" s="96" t="s">
        <v>20997</v>
      </c>
      <c r="C10560" s="95" t="s">
        <v>514</v>
      </c>
      <c r="D10560" s="97">
        <f>VLOOKUP(A10560,emop0321!D:E,2,0)</f>
        <v>20.69</v>
      </c>
      <c r="E10560" s="98"/>
      <c r="F10560" s="98"/>
    </row>
    <row r="10561" ht="11.25" customHeight="1">
      <c r="A10561" s="95" t="s">
        <v>20998</v>
      </c>
      <c r="B10561" s="96" t="s">
        <v>20999</v>
      </c>
      <c r="C10561" s="95" t="s">
        <v>514</v>
      </c>
      <c r="D10561" s="97">
        <f>VLOOKUP(A10561,emop0321!D:E,2,0)</f>
        <v>17.83</v>
      </c>
      <c r="E10561" s="98"/>
      <c r="F10561" s="98"/>
    </row>
    <row r="10562" ht="11.25" customHeight="1">
      <c r="A10562" s="95" t="s">
        <v>21000</v>
      </c>
      <c r="B10562" s="96" t="s">
        <v>21001</v>
      </c>
      <c r="C10562" s="95" t="s">
        <v>514</v>
      </c>
      <c r="D10562" s="97">
        <f>VLOOKUP(A10562,emop0321!D:E,2,0)</f>
        <v>7.04</v>
      </c>
      <c r="E10562" s="98"/>
      <c r="F10562" s="98"/>
    </row>
    <row r="10563" ht="11.25" customHeight="1">
      <c r="A10563" s="95" t="s">
        <v>21002</v>
      </c>
      <c r="B10563" s="96" t="s">
        <v>21003</v>
      </c>
      <c r="C10563" s="95" t="s">
        <v>514</v>
      </c>
      <c r="D10563" s="97">
        <f>VLOOKUP(A10563,emop0321!D:E,2,0)</f>
        <v>11.24</v>
      </c>
      <c r="E10563" s="98"/>
      <c r="F10563" s="98"/>
    </row>
    <row r="10564" ht="11.25" customHeight="1">
      <c r="A10564" s="95" t="s">
        <v>21004</v>
      </c>
      <c r="B10564" s="96" t="s">
        <v>21005</v>
      </c>
      <c r="C10564" s="95" t="s">
        <v>514</v>
      </c>
      <c r="D10564" s="97">
        <f>VLOOKUP(A10564,emop0321!D:E,2,0)</f>
        <v>7.59</v>
      </c>
      <c r="E10564" s="98"/>
      <c r="F10564" s="98"/>
    </row>
    <row r="10565" ht="11.25" customHeight="1">
      <c r="A10565" s="95" t="s">
        <v>21006</v>
      </c>
      <c r="B10565" s="96" t="s">
        <v>21007</v>
      </c>
      <c r="C10565" s="95" t="s">
        <v>514</v>
      </c>
      <c r="D10565" s="97">
        <f>VLOOKUP(A10565,emop0321!D:E,2,0)</f>
        <v>172</v>
      </c>
      <c r="E10565" s="98"/>
      <c r="F10565" s="98"/>
    </row>
    <row r="10566" ht="11.25" customHeight="1">
      <c r="A10566" s="95" t="s">
        <v>21008</v>
      </c>
      <c r="B10566" s="96" t="s">
        <v>21009</v>
      </c>
      <c r="C10566" s="95" t="s">
        <v>514</v>
      </c>
      <c r="D10566" s="97">
        <f>VLOOKUP(A10566,emop0321!D:E,2,0)</f>
        <v>14.09</v>
      </c>
      <c r="E10566" s="98"/>
      <c r="F10566" s="98"/>
    </row>
    <row r="10567" ht="11.25" customHeight="1">
      <c r="A10567" s="95" t="s">
        <v>21010</v>
      </c>
      <c r="B10567" s="96" t="s">
        <v>21011</v>
      </c>
      <c r="C10567" s="95" t="s">
        <v>514</v>
      </c>
      <c r="D10567" s="97">
        <f>VLOOKUP(A10567,emop0321!D:E,2,0)</f>
        <v>9.77</v>
      </c>
      <c r="E10567" s="98"/>
      <c r="F10567" s="98"/>
    </row>
    <row r="10568" ht="11.25" customHeight="1">
      <c r="A10568" s="95" t="s">
        <v>21012</v>
      </c>
      <c r="B10568" s="96" t="s">
        <v>21013</v>
      </c>
      <c r="C10568" s="95" t="s">
        <v>514</v>
      </c>
      <c r="D10568" s="97">
        <f>VLOOKUP(A10568,emop0321!D:E,2,0)</f>
        <v>9.43</v>
      </c>
      <c r="E10568" s="98"/>
      <c r="F10568" s="98"/>
    </row>
    <row r="10569" ht="11.25" customHeight="1">
      <c r="A10569" s="95" t="s">
        <v>21014</v>
      </c>
      <c r="B10569" s="96" t="s">
        <v>21015</v>
      </c>
      <c r="C10569" s="95" t="s">
        <v>514</v>
      </c>
      <c r="D10569" s="97">
        <f>VLOOKUP(A10569,emop0321!D:E,2,0)</f>
        <v>9.28</v>
      </c>
      <c r="E10569" s="98"/>
      <c r="F10569" s="98"/>
    </row>
    <row r="10570" ht="11.25" customHeight="1">
      <c r="A10570" s="95" t="s">
        <v>21016</v>
      </c>
      <c r="B10570" s="96" t="s">
        <v>21017</v>
      </c>
      <c r="C10570" s="95" t="s">
        <v>514</v>
      </c>
      <c r="D10570" s="97">
        <f>VLOOKUP(A10570,emop0321!D:E,2,0)</f>
        <v>6.59</v>
      </c>
      <c r="E10570" s="98"/>
      <c r="F10570" s="98"/>
    </row>
    <row r="10571" ht="11.25" customHeight="1">
      <c r="A10571" s="95" t="s">
        <v>21018</v>
      </c>
      <c r="B10571" s="96" t="s">
        <v>21019</v>
      </c>
      <c r="C10571" s="95" t="s">
        <v>514</v>
      </c>
      <c r="D10571" s="97">
        <f>VLOOKUP(A10571,emop0321!D:E,2,0)</f>
        <v>6.63</v>
      </c>
      <c r="E10571" s="98"/>
      <c r="F10571" s="98"/>
    </row>
    <row r="10572" ht="11.25" customHeight="1">
      <c r="A10572" s="95" t="s">
        <v>21020</v>
      </c>
      <c r="B10572" s="96" t="s">
        <v>21021</v>
      </c>
      <c r="C10572" s="95" t="s">
        <v>514</v>
      </c>
      <c r="D10572" s="97">
        <f>VLOOKUP(A10572,emop0321!D:E,2,0)</f>
        <v>9.43</v>
      </c>
      <c r="E10572" s="98"/>
      <c r="F10572" s="98"/>
    </row>
    <row r="10573" ht="11.25" customHeight="1">
      <c r="A10573" s="95" t="s">
        <v>21022</v>
      </c>
      <c r="B10573" s="96" t="s">
        <v>21023</v>
      </c>
      <c r="C10573" s="95" t="s">
        <v>514</v>
      </c>
      <c r="D10573" s="97">
        <f>VLOOKUP(A10573,emop0321!D:E,2,0)</f>
        <v>9.28</v>
      </c>
      <c r="E10573" s="98"/>
      <c r="F10573" s="98"/>
    </row>
    <row r="10574" ht="11.25" customHeight="1">
      <c r="A10574" s="95" t="s">
        <v>21024</v>
      </c>
      <c r="B10574" s="96" t="s">
        <v>21025</v>
      </c>
      <c r="C10574" s="95" t="s">
        <v>992</v>
      </c>
      <c r="D10574" s="97">
        <f>VLOOKUP(A10574,emop0321!D:E,2,0)</f>
        <v>0.33</v>
      </c>
      <c r="E10574" s="98"/>
      <c r="F10574" s="98"/>
    </row>
    <row r="10575" ht="11.25" customHeight="1">
      <c r="A10575" s="95" t="s">
        <v>21026</v>
      </c>
      <c r="B10575" s="96" t="s">
        <v>21027</v>
      </c>
      <c r="C10575" s="95" t="s">
        <v>992</v>
      </c>
      <c r="D10575" s="97">
        <f>VLOOKUP(A10575,emop0321!D:E,2,0)</f>
        <v>0.22</v>
      </c>
      <c r="E10575" s="98"/>
      <c r="F10575" s="98"/>
    </row>
    <row r="10576" ht="11.25" customHeight="1">
      <c r="A10576" s="95" t="s">
        <v>21028</v>
      </c>
      <c r="B10576" s="96" t="s">
        <v>21029</v>
      </c>
      <c r="C10576" s="95" t="s">
        <v>514</v>
      </c>
      <c r="D10576" s="97">
        <f>VLOOKUP(A10576,emop0321!D:E,2,0)</f>
        <v>33.56</v>
      </c>
      <c r="E10576" s="98"/>
      <c r="F10576" s="98"/>
    </row>
    <row r="10577" ht="11.25" customHeight="1">
      <c r="A10577" s="95" t="s">
        <v>21030</v>
      </c>
      <c r="B10577" s="96" t="s">
        <v>21031</v>
      </c>
      <c r="C10577" s="95" t="s">
        <v>514</v>
      </c>
      <c r="D10577" s="97">
        <f>VLOOKUP(A10577,emop0321!D:E,2,0)</f>
        <v>61.57</v>
      </c>
      <c r="E10577" s="98"/>
      <c r="F10577" s="98"/>
    </row>
    <row r="10578" ht="11.25" customHeight="1">
      <c r="A10578" s="95" t="s">
        <v>21032</v>
      </c>
      <c r="B10578" s="96" t="s">
        <v>21033</v>
      </c>
      <c r="C10578" s="95" t="s">
        <v>514</v>
      </c>
      <c r="D10578" s="97">
        <f>VLOOKUP(A10578,emop0321!D:E,2,0)</f>
        <v>27.87</v>
      </c>
      <c r="E10578" s="98"/>
      <c r="F10578" s="98"/>
    </row>
    <row r="10579" ht="11.25" customHeight="1">
      <c r="A10579" s="95" t="s">
        <v>21034</v>
      </c>
      <c r="B10579" s="96" t="s">
        <v>21035</v>
      </c>
      <c r="C10579" s="95" t="s">
        <v>514</v>
      </c>
      <c r="D10579" s="97">
        <f>VLOOKUP(A10579,emop0321!D:E,2,0)</f>
        <v>33.69</v>
      </c>
      <c r="E10579" s="98"/>
      <c r="F10579" s="98"/>
    </row>
    <row r="10580" ht="11.25" customHeight="1">
      <c r="A10580" s="95" t="s">
        <v>21036</v>
      </c>
      <c r="B10580" s="96" t="s">
        <v>21037</v>
      </c>
      <c r="C10580" s="95" t="s">
        <v>514</v>
      </c>
      <c r="D10580" s="97">
        <f>VLOOKUP(A10580,emop0321!D:E,2,0)</f>
        <v>174.81</v>
      </c>
      <c r="E10580" s="98"/>
      <c r="F10580" s="98"/>
    </row>
    <row r="10581" ht="11.25" customHeight="1">
      <c r="A10581" s="95" t="s">
        <v>21038</v>
      </c>
      <c r="B10581" s="96" t="s">
        <v>21039</v>
      </c>
      <c r="C10581" s="95" t="s">
        <v>514</v>
      </c>
      <c r="D10581" s="97">
        <f>VLOOKUP(A10581,emop0321!D:E,2,0)</f>
        <v>72.81</v>
      </c>
      <c r="E10581" s="98"/>
      <c r="F10581" s="98"/>
    </row>
    <row r="10582" ht="11.25" customHeight="1">
      <c r="A10582" s="95" t="s">
        <v>21040</v>
      </c>
      <c r="B10582" s="96" t="s">
        <v>21041</v>
      </c>
      <c r="C10582" s="95" t="s">
        <v>514</v>
      </c>
      <c r="D10582" s="97">
        <f>VLOOKUP(A10582,emop0321!D:E,2,0)</f>
        <v>244.09</v>
      </c>
      <c r="E10582" s="98"/>
      <c r="F10582" s="98"/>
    </row>
    <row r="10583" ht="11.25" customHeight="1">
      <c r="A10583" s="95" t="s">
        <v>21042</v>
      </c>
      <c r="B10583" s="96" t="s">
        <v>21043</v>
      </c>
      <c r="C10583" s="95" t="s">
        <v>992</v>
      </c>
      <c r="D10583" s="97">
        <f>VLOOKUP(A10583,emop0321!D:E,2,0)</f>
        <v>0.57</v>
      </c>
      <c r="E10583" s="98"/>
      <c r="F10583" s="98"/>
    </row>
    <row r="10584" ht="11.25" customHeight="1">
      <c r="A10584" s="95" t="s">
        <v>21044</v>
      </c>
      <c r="B10584" s="96" t="s">
        <v>21045</v>
      </c>
      <c r="C10584" s="95" t="s">
        <v>992</v>
      </c>
      <c r="D10584" s="97">
        <f>VLOOKUP(A10584,emop0321!D:E,2,0)</f>
        <v>2.54</v>
      </c>
      <c r="E10584" s="98"/>
      <c r="F10584" s="98"/>
    </row>
    <row r="10585" ht="11.25" customHeight="1">
      <c r="A10585" s="95" t="s">
        <v>21046</v>
      </c>
      <c r="B10585" s="96" t="s">
        <v>21047</v>
      </c>
      <c r="C10585" s="95" t="s">
        <v>992</v>
      </c>
      <c r="D10585" s="97">
        <f>VLOOKUP(A10585,emop0321!D:E,2,0)</f>
        <v>4.12</v>
      </c>
      <c r="E10585" s="98"/>
      <c r="F10585" s="98"/>
    </row>
    <row r="10586" ht="11.25" customHeight="1">
      <c r="A10586" s="95" t="s">
        <v>21048</v>
      </c>
      <c r="B10586" s="96" t="s">
        <v>21049</v>
      </c>
      <c r="C10586" s="95" t="s">
        <v>514</v>
      </c>
      <c r="D10586" s="99" t="str">
        <f>VLOOKUP(A10586,emop0321!D:E,2,0)</f>
        <v>#N/A</v>
      </c>
      <c r="E10586" s="98"/>
      <c r="F10586" s="98"/>
    </row>
    <row r="10587" ht="11.25" customHeight="1">
      <c r="A10587" s="95" t="s">
        <v>21050</v>
      </c>
      <c r="B10587" s="96" t="s">
        <v>21051</v>
      </c>
      <c r="C10587" s="95" t="s">
        <v>514</v>
      </c>
      <c r="D10587" s="99" t="str">
        <f>VLOOKUP(A10587,emop0321!D:E,2,0)</f>
        <v>#N/A</v>
      </c>
      <c r="E10587" s="98"/>
      <c r="F10587" s="98"/>
    </row>
    <row r="10588" ht="11.25" customHeight="1">
      <c r="A10588" s="95" t="s">
        <v>21052</v>
      </c>
      <c r="B10588" s="96" t="s">
        <v>21053</v>
      </c>
      <c r="C10588" s="95" t="s">
        <v>514</v>
      </c>
      <c r="D10588" s="99" t="str">
        <f>VLOOKUP(A10588,emop0321!D:E,2,0)</f>
        <v>#N/A</v>
      </c>
      <c r="E10588" s="98"/>
      <c r="F10588" s="98"/>
    </row>
    <row r="10589" ht="11.25" customHeight="1">
      <c r="A10589" s="95" t="s">
        <v>21054</v>
      </c>
      <c r="B10589" s="96" t="s">
        <v>21055</v>
      </c>
      <c r="C10589" s="95" t="s">
        <v>514</v>
      </c>
      <c r="D10589" s="99" t="str">
        <f>VLOOKUP(A10589,emop0321!D:E,2,0)</f>
        <v>#N/A</v>
      </c>
      <c r="E10589" s="98"/>
      <c r="F10589" s="98"/>
    </row>
    <row r="10590" ht="11.25" customHeight="1">
      <c r="A10590" s="95" t="s">
        <v>21056</v>
      </c>
      <c r="B10590" s="96" t="s">
        <v>21057</v>
      </c>
      <c r="C10590" s="95" t="s">
        <v>514</v>
      </c>
      <c r="D10590" s="99" t="str">
        <f>VLOOKUP(A10590,emop0321!D:E,2,0)</f>
        <v>#N/A</v>
      </c>
      <c r="E10590" s="98"/>
      <c r="F10590" s="98"/>
    </row>
    <row r="10591" ht="11.25" customHeight="1">
      <c r="A10591" s="95" t="s">
        <v>21058</v>
      </c>
      <c r="B10591" s="96" t="s">
        <v>21059</v>
      </c>
      <c r="C10591" s="95" t="s">
        <v>514</v>
      </c>
      <c r="D10591" s="99" t="str">
        <f>VLOOKUP(A10591,emop0321!D:E,2,0)</f>
        <v>#N/A</v>
      </c>
      <c r="E10591" s="98"/>
      <c r="F10591" s="98"/>
    </row>
    <row r="10592" ht="11.25" customHeight="1">
      <c r="A10592" s="95" t="s">
        <v>21060</v>
      </c>
      <c r="B10592" s="96" t="s">
        <v>21061</v>
      </c>
      <c r="C10592" s="95" t="s">
        <v>514</v>
      </c>
      <c r="D10592" s="99" t="str">
        <f>VLOOKUP(A10592,emop0321!D:E,2,0)</f>
        <v>#N/A</v>
      </c>
      <c r="E10592" s="98"/>
      <c r="F10592" s="98"/>
    </row>
    <row r="10593" ht="11.25" customHeight="1">
      <c r="A10593" s="95" t="s">
        <v>21062</v>
      </c>
      <c r="B10593" s="96" t="s">
        <v>21063</v>
      </c>
      <c r="C10593" s="95" t="s">
        <v>514</v>
      </c>
      <c r="D10593" s="99" t="str">
        <f>VLOOKUP(A10593,emop0321!D:E,2,0)</f>
        <v>#N/A</v>
      </c>
      <c r="E10593" s="98"/>
      <c r="F10593" s="98"/>
    </row>
    <row r="10594" ht="11.25" customHeight="1">
      <c r="A10594" s="95" t="s">
        <v>21064</v>
      </c>
      <c r="B10594" s="96" t="s">
        <v>21065</v>
      </c>
      <c r="C10594" s="95" t="s">
        <v>514</v>
      </c>
      <c r="D10594" s="97">
        <f>VLOOKUP(A10594,emop0321!D:E,2,0)</f>
        <v>107.95</v>
      </c>
      <c r="E10594" s="98"/>
      <c r="F10594" s="98"/>
    </row>
    <row r="10595" ht="11.25" customHeight="1">
      <c r="A10595" s="95" t="s">
        <v>21066</v>
      </c>
      <c r="B10595" s="96" t="s">
        <v>21067</v>
      </c>
      <c r="C10595" s="95" t="s">
        <v>514</v>
      </c>
      <c r="D10595" s="99" t="str">
        <f>VLOOKUP(A10595,emop0321!D:E,2,0)</f>
        <v>#N/A</v>
      </c>
      <c r="E10595" s="98"/>
      <c r="F10595" s="98"/>
    </row>
    <row r="10596" ht="11.25" customHeight="1">
      <c r="A10596" s="95" t="s">
        <v>21068</v>
      </c>
      <c r="B10596" s="96" t="s">
        <v>21069</v>
      </c>
      <c r="C10596" s="95" t="s">
        <v>514</v>
      </c>
      <c r="D10596" s="99" t="str">
        <f>VLOOKUP(A10596,emop0321!D:E,2,0)</f>
        <v>#N/A</v>
      </c>
      <c r="E10596" s="98"/>
      <c r="F10596" s="98"/>
    </row>
    <row r="10597" ht="11.25" customHeight="1">
      <c r="A10597" s="95" t="s">
        <v>21070</v>
      </c>
      <c r="B10597" s="96" t="s">
        <v>21071</v>
      </c>
      <c r="C10597" s="95" t="s">
        <v>514</v>
      </c>
      <c r="D10597" s="99" t="str">
        <f>VLOOKUP(A10597,emop0321!D:E,2,0)</f>
        <v>#N/A</v>
      </c>
      <c r="E10597" s="98"/>
      <c r="F10597" s="98"/>
    </row>
    <row r="10598" ht="11.25" customHeight="1">
      <c r="A10598" s="95" t="s">
        <v>21072</v>
      </c>
      <c r="B10598" s="96" t="s">
        <v>21073</v>
      </c>
      <c r="C10598" s="95" t="s">
        <v>514</v>
      </c>
      <c r="D10598" s="99" t="str">
        <f>VLOOKUP(A10598,emop0321!D:E,2,0)</f>
        <v>#N/A</v>
      </c>
      <c r="E10598" s="98"/>
      <c r="F10598" s="98"/>
    </row>
    <row r="10599" ht="11.25" customHeight="1">
      <c r="A10599" s="95" t="s">
        <v>21074</v>
      </c>
      <c r="B10599" s="96" t="s">
        <v>21075</v>
      </c>
      <c r="C10599" s="95" t="s">
        <v>514</v>
      </c>
      <c r="D10599" s="97">
        <f>VLOOKUP(A10599,emop0321!D:E,2,0)</f>
        <v>183.58</v>
      </c>
      <c r="E10599" s="98"/>
      <c r="F10599" s="98"/>
    </row>
    <row r="10600" ht="11.25" customHeight="1">
      <c r="A10600" s="95" t="s">
        <v>21076</v>
      </c>
      <c r="B10600" s="96" t="s">
        <v>21077</v>
      </c>
      <c r="C10600" s="95" t="s">
        <v>992</v>
      </c>
      <c r="D10600" s="97">
        <f>VLOOKUP(A10600,emop0321!D:E,2,0)</f>
        <v>1.02</v>
      </c>
      <c r="E10600" s="98"/>
      <c r="F10600" s="98"/>
    </row>
    <row r="10601" ht="11.25" customHeight="1">
      <c r="A10601" s="95" t="s">
        <v>21078</v>
      </c>
      <c r="B10601" s="96" t="s">
        <v>21079</v>
      </c>
      <c r="C10601" s="95" t="s">
        <v>992</v>
      </c>
      <c r="D10601" s="97">
        <f>VLOOKUP(A10601,emop0321!D:E,2,0)</f>
        <v>1.94</v>
      </c>
      <c r="E10601" s="98"/>
      <c r="F10601" s="98"/>
    </row>
    <row r="10602" ht="11.25" customHeight="1">
      <c r="A10602" s="95" t="s">
        <v>21080</v>
      </c>
      <c r="B10602" s="96" t="s">
        <v>21081</v>
      </c>
      <c r="C10602" s="95" t="s">
        <v>992</v>
      </c>
      <c r="D10602" s="97">
        <f>VLOOKUP(A10602,emop0321!D:E,2,0)</f>
        <v>2.46</v>
      </c>
      <c r="E10602" s="98"/>
      <c r="F10602" s="98"/>
    </row>
    <row r="10603" ht="11.25" customHeight="1">
      <c r="A10603" s="95" t="s">
        <v>21082</v>
      </c>
      <c r="B10603" s="96" t="s">
        <v>21083</v>
      </c>
      <c r="C10603" s="95" t="s">
        <v>992</v>
      </c>
      <c r="D10603" s="97">
        <f>VLOOKUP(A10603,emop0321!D:E,2,0)</f>
        <v>3.13</v>
      </c>
      <c r="E10603" s="98"/>
      <c r="F10603" s="98"/>
    </row>
    <row r="10604" ht="11.25" customHeight="1">
      <c r="A10604" s="95" t="s">
        <v>21084</v>
      </c>
      <c r="B10604" s="96" t="s">
        <v>21085</v>
      </c>
      <c r="C10604" s="95" t="s">
        <v>514</v>
      </c>
      <c r="D10604" s="97">
        <f>VLOOKUP(A10604,emop0321!D:E,2,0)</f>
        <v>41.22</v>
      </c>
      <c r="E10604" s="98"/>
      <c r="F10604" s="98"/>
    </row>
    <row r="10605" ht="11.25" customHeight="1">
      <c r="A10605" s="95" t="s">
        <v>21086</v>
      </c>
      <c r="B10605" s="96" t="s">
        <v>21087</v>
      </c>
      <c r="C10605" s="95" t="s">
        <v>514</v>
      </c>
      <c r="D10605" s="97">
        <f>VLOOKUP(A10605,emop0321!D:E,2,0)</f>
        <v>33.8</v>
      </c>
      <c r="E10605" s="98"/>
      <c r="F10605" s="98"/>
    </row>
    <row r="10606" ht="11.25" customHeight="1">
      <c r="A10606" s="95" t="s">
        <v>21088</v>
      </c>
      <c r="B10606" s="96" t="s">
        <v>21089</v>
      </c>
      <c r="C10606" s="95" t="s">
        <v>514</v>
      </c>
      <c r="D10606" s="97">
        <f>VLOOKUP(A10606,emop0321!D:E,2,0)</f>
        <v>489.83</v>
      </c>
      <c r="E10606" s="98"/>
      <c r="F10606" s="98"/>
    </row>
    <row r="10607" ht="11.25" customHeight="1">
      <c r="A10607" s="95" t="s">
        <v>21090</v>
      </c>
      <c r="B10607" s="96" t="s">
        <v>21091</v>
      </c>
      <c r="C10607" s="95" t="s">
        <v>361</v>
      </c>
      <c r="D10607" s="97">
        <f>VLOOKUP(A10607,emop0321!D:E,2,0)</f>
        <v>1.76</v>
      </c>
      <c r="E10607" s="98"/>
      <c r="F10607" s="98"/>
    </row>
    <row r="10608" ht="11.25" customHeight="1">
      <c r="A10608" s="95" t="s">
        <v>21092</v>
      </c>
      <c r="B10608" s="96" t="s">
        <v>21093</v>
      </c>
      <c r="C10608" s="95" t="s">
        <v>514</v>
      </c>
      <c r="D10608" s="97">
        <f>VLOOKUP(A10608,emop0321!D:E,2,0)</f>
        <v>2.55</v>
      </c>
      <c r="E10608" s="98"/>
      <c r="F10608" s="98"/>
    </row>
    <row r="10609" ht="11.25" customHeight="1">
      <c r="A10609" s="95" t="s">
        <v>21094</v>
      </c>
      <c r="B10609" s="96" t="s">
        <v>21095</v>
      </c>
      <c r="C10609" s="95" t="s">
        <v>514</v>
      </c>
      <c r="D10609" s="97">
        <f>VLOOKUP(A10609,emop0321!D:E,2,0)</f>
        <v>12.25</v>
      </c>
      <c r="E10609" s="98"/>
      <c r="F10609" s="98"/>
    </row>
    <row r="10610" ht="11.25" customHeight="1">
      <c r="A10610" s="95" t="s">
        <v>21096</v>
      </c>
      <c r="B10610" s="96" t="s">
        <v>21097</v>
      </c>
      <c r="C10610" s="95" t="s">
        <v>361</v>
      </c>
      <c r="D10610" s="97">
        <f>VLOOKUP(A10610,emop0321!D:E,2,0)</f>
        <v>1.05</v>
      </c>
      <c r="E10610" s="98"/>
      <c r="F10610" s="98"/>
    </row>
    <row r="10611" ht="11.25" customHeight="1">
      <c r="A10611" s="95" t="s">
        <v>21098</v>
      </c>
      <c r="B10611" s="96" t="s">
        <v>21099</v>
      </c>
      <c r="C10611" s="95" t="s">
        <v>992</v>
      </c>
      <c r="D10611" s="97">
        <f>VLOOKUP(A10611,emop0321!D:E,2,0)</f>
        <v>1.12</v>
      </c>
      <c r="E10611" s="98"/>
      <c r="F10611" s="98"/>
    </row>
    <row r="10612" ht="11.25" customHeight="1">
      <c r="A10612" s="95" t="s">
        <v>21100</v>
      </c>
      <c r="B10612" s="96" t="s">
        <v>21101</v>
      </c>
      <c r="C10612" s="95" t="s">
        <v>1009</v>
      </c>
      <c r="D10612" s="97">
        <f>VLOOKUP(A10612,emop0321!D:E,2,0)</f>
        <v>280.16</v>
      </c>
      <c r="E10612" s="98"/>
      <c r="F10612" s="98"/>
    </row>
    <row r="10613" ht="11.25" customHeight="1">
      <c r="A10613" s="95" t="s">
        <v>21102</v>
      </c>
      <c r="B10613" s="96" t="s">
        <v>21103</v>
      </c>
      <c r="C10613" s="95" t="s">
        <v>282</v>
      </c>
      <c r="D10613" s="97">
        <f>VLOOKUP(A10613,emop0321!D:E,2,0)</f>
        <v>17.65</v>
      </c>
      <c r="E10613" s="98"/>
      <c r="F10613" s="98"/>
    </row>
    <row r="10614" ht="11.25" customHeight="1">
      <c r="A10614" s="95" t="s">
        <v>21104</v>
      </c>
      <c r="B10614" s="96" t="s">
        <v>21105</v>
      </c>
      <c r="C10614" s="95" t="s">
        <v>282</v>
      </c>
      <c r="D10614" s="97">
        <f>VLOOKUP(A10614,emop0321!D:E,2,0)</f>
        <v>14.27</v>
      </c>
      <c r="E10614" s="98"/>
      <c r="F10614" s="98"/>
    </row>
    <row r="10615" ht="11.25" customHeight="1">
      <c r="A10615" s="95" t="s">
        <v>21106</v>
      </c>
      <c r="B10615" s="96" t="s">
        <v>21107</v>
      </c>
      <c r="C10615" s="95" t="s">
        <v>361</v>
      </c>
      <c r="D10615" s="97">
        <f>VLOOKUP(A10615,emop0321!D:E,2,0)</f>
        <v>0.84</v>
      </c>
      <c r="E10615" s="98"/>
      <c r="F10615" s="98"/>
    </row>
    <row r="10616" ht="11.25" customHeight="1">
      <c r="A10616" s="95" t="s">
        <v>21108</v>
      </c>
      <c r="B10616" s="96" t="s">
        <v>21109</v>
      </c>
      <c r="C10616" s="95" t="s">
        <v>514</v>
      </c>
      <c r="D10616" s="97">
        <f>VLOOKUP(A10616,emop0321!D:E,2,0)</f>
        <v>15.26</v>
      </c>
      <c r="E10616" s="98"/>
      <c r="F10616" s="98"/>
    </row>
    <row r="10617" ht="11.25" customHeight="1">
      <c r="A10617" s="95" t="s">
        <v>21110</v>
      </c>
      <c r="B10617" s="96" t="s">
        <v>21111</v>
      </c>
      <c r="C10617" s="95" t="s">
        <v>514</v>
      </c>
      <c r="D10617" s="97">
        <f>VLOOKUP(A10617,emop0321!D:E,2,0)</f>
        <v>22.36</v>
      </c>
      <c r="E10617" s="98"/>
      <c r="F10617" s="98"/>
    </row>
    <row r="10618" ht="11.25" customHeight="1">
      <c r="A10618" s="95" t="s">
        <v>21112</v>
      </c>
      <c r="B10618" s="96" t="s">
        <v>21113</v>
      </c>
      <c r="C10618" s="95" t="s">
        <v>514</v>
      </c>
      <c r="D10618" s="97">
        <f>VLOOKUP(A10618,emop0321!D:E,2,0)</f>
        <v>69.88</v>
      </c>
      <c r="E10618" s="98"/>
      <c r="F10618" s="98"/>
    </row>
    <row r="10619" ht="11.25" customHeight="1">
      <c r="A10619" s="95" t="s">
        <v>21114</v>
      </c>
      <c r="B10619" s="96" t="s">
        <v>21115</v>
      </c>
      <c r="C10619" s="95" t="s">
        <v>282</v>
      </c>
      <c r="D10619" s="97">
        <f>VLOOKUP(A10619,emop0321!D:E,2,0)</f>
        <v>7.56</v>
      </c>
      <c r="E10619" s="98"/>
      <c r="F10619" s="98"/>
    </row>
    <row r="10620" ht="11.25" customHeight="1">
      <c r="A10620" s="95" t="s">
        <v>21116</v>
      </c>
      <c r="B10620" s="96" t="s">
        <v>21117</v>
      </c>
      <c r="C10620" s="95" t="s">
        <v>361</v>
      </c>
      <c r="D10620" s="97">
        <f>VLOOKUP(A10620,emop0321!D:E,2,0)</f>
        <v>10.5</v>
      </c>
      <c r="E10620" s="98"/>
      <c r="F10620" s="98"/>
    </row>
    <row r="10621" ht="11.25" customHeight="1">
      <c r="A10621" s="95" t="s">
        <v>21118</v>
      </c>
      <c r="B10621" s="96" t="s">
        <v>21119</v>
      </c>
      <c r="C10621" s="95" t="s">
        <v>361</v>
      </c>
      <c r="D10621" s="97">
        <f>VLOOKUP(A10621,emop0321!D:E,2,0)</f>
        <v>3.16</v>
      </c>
      <c r="E10621" s="98"/>
      <c r="F10621" s="98"/>
    </row>
    <row r="10622" ht="11.25" customHeight="1">
      <c r="A10622" s="95" t="s">
        <v>21120</v>
      </c>
      <c r="B10622" s="96" t="s">
        <v>21121</v>
      </c>
      <c r="C10622" s="95" t="s">
        <v>282</v>
      </c>
      <c r="D10622" s="97">
        <f>VLOOKUP(A10622,emop0321!D:E,2,0)</f>
        <v>8.4</v>
      </c>
      <c r="E10622" s="98"/>
      <c r="F10622" s="98"/>
    </row>
    <row r="10623" ht="11.25" customHeight="1">
      <c r="A10623" s="95" t="s">
        <v>21122</v>
      </c>
      <c r="B10623" s="96" t="s">
        <v>21123</v>
      </c>
      <c r="C10623" s="95" t="s">
        <v>361</v>
      </c>
      <c r="D10623" s="97">
        <f>VLOOKUP(A10623,emop0321!D:E,2,0)</f>
        <v>10.5</v>
      </c>
      <c r="E10623" s="98"/>
      <c r="F10623" s="98"/>
    </row>
    <row r="10624" ht="11.25" customHeight="1">
      <c r="A10624" s="95" t="s">
        <v>21124</v>
      </c>
      <c r="B10624" s="96" t="s">
        <v>21125</v>
      </c>
      <c r="C10624" s="95" t="s">
        <v>361</v>
      </c>
      <c r="D10624" s="97">
        <f>VLOOKUP(A10624,emop0321!D:E,2,0)</f>
        <v>16.8</v>
      </c>
      <c r="E10624" s="98"/>
      <c r="F10624" s="98"/>
    </row>
    <row r="10625" ht="11.25" customHeight="1">
      <c r="A10625" s="95" t="s">
        <v>21126</v>
      </c>
      <c r="B10625" s="96" t="s">
        <v>21127</v>
      </c>
      <c r="C10625" s="95" t="s">
        <v>361</v>
      </c>
      <c r="D10625" s="97">
        <f>VLOOKUP(A10625,emop0321!D:E,2,0)</f>
        <v>12.6</v>
      </c>
      <c r="E10625" s="98"/>
      <c r="F10625" s="98"/>
    </row>
    <row r="10626" ht="11.25" customHeight="1">
      <c r="A10626" s="95" t="s">
        <v>21128</v>
      </c>
      <c r="B10626" s="96" t="s">
        <v>21129</v>
      </c>
      <c r="C10626" s="95" t="s">
        <v>282</v>
      </c>
      <c r="D10626" s="97">
        <f>VLOOKUP(A10626,emop0321!D:E,2,0)</f>
        <v>4.2</v>
      </c>
      <c r="E10626" s="98"/>
      <c r="F10626" s="98"/>
    </row>
    <row r="10627" ht="11.25" customHeight="1">
      <c r="A10627" s="95" t="s">
        <v>21130</v>
      </c>
      <c r="B10627" s="96" t="s">
        <v>21131</v>
      </c>
      <c r="C10627" s="95" t="s">
        <v>514</v>
      </c>
      <c r="D10627" s="97">
        <f>VLOOKUP(A10627,emop0321!D:E,2,0)</f>
        <v>4.05</v>
      </c>
      <c r="E10627" s="98"/>
      <c r="F10627" s="98"/>
    </row>
    <row r="10628" ht="11.25" customHeight="1">
      <c r="A10628" s="95" t="s">
        <v>21132</v>
      </c>
      <c r="B10628" s="96" t="s">
        <v>21133</v>
      </c>
      <c r="C10628" s="95" t="s">
        <v>514</v>
      </c>
      <c r="D10628" s="97">
        <f>VLOOKUP(A10628,emop0321!D:E,2,0)</f>
        <v>22.77</v>
      </c>
      <c r="E10628" s="98"/>
      <c r="F10628" s="98"/>
    </row>
    <row r="10629" ht="11.25" customHeight="1">
      <c r="A10629" s="95" t="s">
        <v>21134</v>
      </c>
      <c r="B10629" s="96" t="s">
        <v>21135</v>
      </c>
      <c r="C10629" s="95" t="s">
        <v>1980</v>
      </c>
      <c r="D10629" s="97">
        <f>VLOOKUP(A10629,emop0321!D:E,2,0)</f>
        <v>423.65</v>
      </c>
      <c r="E10629" s="98"/>
      <c r="F10629" s="98"/>
    </row>
    <row r="10630" ht="11.25" customHeight="1">
      <c r="A10630" s="95" t="s">
        <v>21136</v>
      </c>
      <c r="B10630" s="96" t="s">
        <v>21137</v>
      </c>
      <c r="C10630" s="95" t="s">
        <v>361</v>
      </c>
      <c r="D10630" s="97">
        <f>VLOOKUP(A10630,emop0321!D:E,2,0)</f>
        <v>5.86</v>
      </c>
      <c r="E10630" s="98"/>
      <c r="F10630" s="98"/>
    </row>
    <row r="10631" ht="11.25" customHeight="1">
      <c r="A10631" s="95" t="s">
        <v>21138</v>
      </c>
      <c r="B10631" s="96" t="s">
        <v>21139</v>
      </c>
      <c r="C10631" s="95" t="s">
        <v>361</v>
      </c>
      <c r="D10631" s="97">
        <f>VLOOKUP(A10631,emop0321!D:E,2,0)</f>
        <v>13.23</v>
      </c>
      <c r="E10631" s="98"/>
      <c r="F10631" s="98"/>
    </row>
    <row r="10632" ht="11.25" customHeight="1">
      <c r="A10632" s="95" t="s">
        <v>21140</v>
      </c>
      <c r="B10632" s="96" t="s">
        <v>21141</v>
      </c>
      <c r="C10632" s="95" t="s">
        <v>361</v>
      </c>
      <c r="D10632" s="97">
        <f>VLOOKUP(A10632,emop0321!D:E,2,0)</f>
        <v>7</v>
      </c>
      <c r="E10632" s="98"/>
      <c r="F10632" s="98"/>
    </row>
    <row r="10633" ht="11.25" customHeight="1">
      <c r="A10633" s="95" t="s">
        <v>21142</v>
      </c>
      <c r="B10633" s="96" t="s">
        <v>21143</v>
      </c>
      <c r="C10633" s="95" t="s">
        <v>361</v>
      </c>
      <c r="D10633" s="97">
        <f>VLOOKUP(A10633,emop0321!D:E,2,0)</f>
        <v>28.86</v>
      </c>
      <c r="E10633" s="98"/>
      <c r="F10633" s="98"/>
    </row>
    <row r="10634" ht="11.25" customHeight="1">
      <c r="A10634" s="95" t="s">
        <v>21144</v>
      </c>
      <c r="B10634" s="96" t="s">
        <v>21145</v>
      </c>
      <c r="C10634" s="95" t="s">
        <v>361</v>
      </c>
      <c r="D10634" s="97">
        <f>VLOOKUP(A10634,emop0321!D:E,2,0)</f>
        <v>30.03</v>
      </c>
      <c r="E10634" s="98"/>
      <c r="F10634" s="98"/>
    </row>
    <row r="10635" ht="11.25" customHeight="1">
      <c r="A10635" s="95" t="s">
        <v>21146</v>
      </c>
      <c r="B10635" s="96" t="s">
        <v>21147</v>
      </c>
      <c r="C10635" s="95" t="s">
        <v>361</v>
      </c>
      <c r="D10635" s="97">
        <f>VLOOKUP(A10635,emop0321!D:E,2,0)</f>
        <v>36.42</v>
      </c>
      <c r="E10635" s="98"/>
      <c r="F10635" s="98"/>
    </row>
    <row r="10636" ht="11.25" customHeight="1">
      <c r="A10636" s="95" t="s">
        <v>21148</v>
      </c>
      <c r="B10636" s="96" t="s">
        <v>21149</v>
      </c>
      <c r="C10636" s="95" t="s">
        <v>361</v>
      </c>
      <c r="D10636" s="97">
        <f>VLOOKUP(A10636,emop0321!D:E,2,0)</f>
        <v>40.06</v>
      </c>
      <c r="E10636" s="98"/>
      <c r="F10636" s="98"/>
    </row>
    <row r="10637" ht="11.25" customHeight="1">
      <c r="A10637" s="95" t="s">
        <v>21150</v>
      </c>
      <c r="B10637" s="96" t="s">
        <v>21151</v>
      </c>
      <c r="C10637" s="95" t="s">
        <v>361</v>
      </c>
      <c r="D10637" s="97">
        <f>VLOOKUP(A10637,emop0321!D:E,2,0)</f>
        <v>56.32</v>
      </c>
      <c r="E10637" s="98"/>
      <c r="F10637" s="98"/>
    </row>
    <row r="10638" ht="11.25" customHeight="1">
      <c r="A10638" s="95" t="s">
        <v>21152</v>
      </c>
      <c r="B10638" s="96" t="s">
        <v>21153</v>
      </c>
      <c r="C10638" s="95" t="s">
        <v>361</v>
      </c>
      <c r="D10638" s="97">
        <f>VLOOKUP(A10638,emop0321!D:E,2,0)</f>
        <v>20.31</v>
      </c>
      <c r="E10638" s="98"/>
      <c r="F10638" s="98"/>
    </row>
    <row r="10639" ht="11.25" customHeight="1">
      <c r="A10639" s="95" t="s">
        <v>21154</v>
      </c>
      <c r="B10639" s="96" t="s">
        <v>21155</v>
      </c>
      <c r="C10639" s="95" t="s">
        <v>361</v>
      </c>
      <c r="D10639" s="97">
        <f>VLOOKUP(A10639,emop0321!D:E,2,0)</f>
        <v>64.98</v>
      </c>
      <c r="E10639" s="98"/>
      <c r="F10639" s="98"/>
    </row>
    <row r="10640" ht="11.25" customHeight="1">
      <c r="A10640" s="95" t="s">
        <v>21156</v>
      </c>
      <c r="B10640" s="96" t="s">
        <v>21157</v>
      </c>
      <c r="C10640" s="95" t="s">
        <v>361</v>
      </c>
      <c r="D10640" s="97">
        <f>VLOOKUP(A10640,emop0321!D:E,2,0)</f>
        <v>66.59</v>
      </c>
      <c r="E10640" s="98"/>
      <c r="F10640" s="98"/>
    </row>
    <row r="10641" ht="11.25" customHeight="1">
      <c r="A10641" s="95" t="s">
        <v>21158</v>
      </c>
      <c r="B10641" s="96" t="s">
        <v>21159</v>
      </c>
      <c r="C10641" s="95" t="s">
        <v>361</v>
      </c>
      <c r="D10641" s="97">
        <f>VLOOKUP(A10641,emop0321!D:E,2,0)</f>
        <v>79.49</v>
      </c>
      <c r="E10641" s="98"/>
      <c r="F10641" s="98"/>
    </row>
    <row r="10642" ht="11.25" customHeight="1">
      <c r="A10642" s="95" t="s">
        <v>21160</v>
      </c>
      <c r="B10642" s="96" t="s">
        <v>21161</v>
      </c>
      <c r="C10642" s="95" t="s">
        <v>361</v>
      </c>
      <c r="D10642" s="97">
        <f>VLOOKUP(A10642,emop0321!D:E,2,0)</f>
        <v>98.22</v>
      </c>
      <c r="E10642" s="98"/>
      <c r="F10642" s="98"/>
    </row>
    <row r="10643" ht="11.25" customHeight="1">
      <c r="A10643" s="95" t="s">
        <v>21162</v>
      </c>
      <c r="B10643" s="96" t="s">
        <v>21163</v>
      </c>
      <c r="C10643" s="95" t="s">
        <v>361</v>
      </c>
      <c r="D10643" s="97">
        <f>VLOOKUP(A10643,emop0321!D:E,2,0)</f>
        <v>210.32</v>
      </c>
      <c r="E10643" s="98"/>
      <c r="F10643" s="98"/>
    </row>
    <row r="10644" ht="11.25" customHeight="1">
      <c r="A10644" s="95" t="s">
        <v>21164</v>
      </c>
      <c r="B10644" s="96" t="s">
        <v>21165</v>
      </c>
      <c r="C10644" s="95" t="s">
        <v>361</v>
      </c>
      <c r="D10644" s="97">
        <f>VLOOKUP(A10644,emop0321!D:E,2,0)</f>
        <v>219.02</v>
      </c>
      <c r="E10644" s="98"/>
      <c r="F10644" s="98"/>
    </row>
    <row r="10645" ht="11.25" customHeight="1">
      <c r="A10645" s="95" t="s">
        <v>21166</v>
      </c>
      <c r="B10645" s="96" t="s">
        <v>21167</v>
      </c>
      <c r="C10645" s="95" t="s">
        <v>361</v>
      </c>
      <c r="D10645" s="97">
        <f>VLOOKUP(A10645,emop0321!D:E,2,0)</f>
        <v>52.59</v>
      </c>
      <c r="E10645" s="98"/>
      <c r="F10645" s="98"/>
    </row>
    <row r="10646" ht="11.25" customHeight="1">
      <c r="A10646" s="95" t="s">
        <v>21168</v>
      </c>
      <c r="B10646" s="96" t="s">
        <v>21169</v>
      </c>
      <c r="C10646" s="95" t="s">
        <v>361</v>
      </c>
      <c r="D10646" s="97">
        <f>VLOOKUP(A10646,emop0321!D:E,2,0)</f>
        <v>130.82</v>
      </c>
      <c r="E10646" s="98"/>
      <c r="F10646" s="98"/>
    </row>
    <row r="10647" ht="11.25" customHeight="1">
      <c r="A10647" s="95" t="s">
        <v>21170</v>
      </c>
      <c r="B10647" s="96" t="s">
        <v>21171</v>
      </c>
      <c r="C10647" s="95" t="s">
        <v>361</v>
      </c>
      <c r="D10647" s="97">
        <f>VLOOKUP(A10647,emop0321!D:E,2,0)</f>
        <v>46.83</v>
      </c>
      <c r="E10647" s="98"/>
      <c r="F10647" s="98"/>
    </row>
    <row r="10648" ht="11.25" customHeight="1">
      <c r="A10648" s="95" t="s">
        <v>21172</v>
      </c>
      <c r="B10648" s="96" t="s">
        <v>21173</v>
      </c>
      <c r="C10648" s="95" t="s">
        <v>361</v>
      </c>
      <c r="D10648" s="97">
        <f>VLOOKUP(A10648,emop0321!D:E,2,0)</f>
        <v>361.85</v>
      </c>
      <c r="E10648" s="98"/>
      <c r="F10648" s="98"/>
    </row>
    <row r="10649" ht="11.25" customHeight="1">
      <c r="A10649" s="95" t="s">
        <v>21174</v>
      </c>
      <c r="B10649" s="96" t="s">
        <v>21175</v>
      </c>
      <c r="C10649" s="95" t="s">
        <v>361</v>
      </c>
      <c r="D10649" s="97">
        <f>VLOOKUP(A10649,emop0321!D:E,2,0)</f>
        <v>262.59</v>
      </c>
      <c r="E10649" s="98"/>
      <c r="F10649" s="98"/>
    </row>
    <row r="10650" ht="11.25" customHeight="1">
      <c r="A10650" s="95" t="s">
        <v>21176</v>
      </c>
      <c r="B10650" s="96" t="s">
        <v>21177</v>
      </c>
      <c r="C10650" s="95" t="s">
        <v>361</v>
      </c>
      <c r="D10650" s="97">
        <f>VLOOKUP(A10650,emop0321!D:E,2,0)</f>
        <v>271.75</v>
      </c>
      <c r="E10650" s="98"/>
      <c r="F10650" s="98"/>
    </row>
    <row r="10651" ht="11.25" customHeight="1">
      <c r="A10651" s="95" t="s">
        <v>21178</v>
      </c>
      <c r="B10651" s="96" t="s">
        <v>21179</v>
      </c>
      <c r="C10651" s="95" t="s">
        <v>361</v>
      </c>
      <c r="D10651" s="97">
        <f>VLOOKUP(A10651,emop0321!D:E,2,0)</f>
        <v>280.91</v>
      </c>
      <c r="E10651" s="98"/>
      <c r="F10651" s="98"/>
    </row>
    <row r="10652" ht="11.25" customHeight="1">
      <c r="A10652" s="95" t="s">
        <v>21180</v>
      </c>
      <c r="B10652" s="96" t="s">
        <v>21181</v>
      </c>
      <c r="C10652" s="95" t="s">
        <v>361</v>
      </c>
      <c r="D10652" s="97">
        <f>VLOOKUP(A10652,emop0321!D:E,2,0)</f>
        <v>347.26</v>
      </c>
      <c r="E10652" s="98"/>
      <c r="F10652" s="98"/>
    </row>
    <row r="10653" ht="11.25" customHeight="1">
      <c r="A10653" s="95" t="s">
        <v>21182</v>
      </c>
      <c r="B10653" s="96" t="s">
        <v>21183</v>
      </c>
      <c r="C10653" s="95" t="s">
        <v>361</v>
      </c>
      <c r="D10653" s="97">
        <f>VLOOKUP(A10653,emop0321!D:E,2,0)</f>
        <v>519.43</v>
      </c>
      <c r="E10653" s="98"/>
      <c r="F10653" s="98"/>
    </row>
    <row r="10654" ht="11.25" customHeight="1">
      <c r="A10654" s="95" t="s">
        <v>21184</v>
      </c>
      <c r="B10654" s="96" t="s">
        <v>21185</v>
      </c>
      <c r="C10654" s="95" t="s">
        <v>361</v>
      </c>
      <c r="D10654" s="97">
        <f>VLOOKUP(A10654,emop0321!D:E,2,0)</f>
        <v>222.9</v>
      </c>
      <c r="E10654" s="98"/>
      <c r="F10654" s="98"/>
    </row>
    <row r="10655" ht="11.25" customHeight="1">
      <c r="A10655" s="95" t="s">
        <v>21186</v>
      </c>
      <c r="B10655" s="96" t="s">
        <v>21187</v>
      </c>
      <c r="C10655" s="95" t="s">
        <v>361</v>
      </c>
      <c r="D10655" s="97">
        <f>VLOOKUP(A10655,emop0321!D:E,2,0)</f>
        <v>292.63</v>
      </c>
      <c r="E10655" s="98"/>
      <c r="F10655" s="98"/>
    </row>
    <row r="10656" ht="11.25" customHeight="1">
      <c r="A10656" s="95" t="s">
        <v>21188</v>
      </c>
      <c r="B10656" s="96" t="s">
        <v>21189</v>
      </c>
      <c r="C10656" s="95" t="s">
        <v>361</v>
      </c>
      <c r="D10656" s="97">
        <f>VLOOKUP(A10656,emop0321!D:E,2,0)</f>
        <v>362.98</v>
      </c>
      <c r="E10656" s="98"/>
      <c r="F10656" s="98"/>
    </row>
    <row r="10657" ht="11.25" customHeight="1">
      <c r="A10657" s="95" t="s">
        <v>21190</v>
      </c>
      <c r="B10657" s="96" t="s">
        <v>21191</v>
      </c>
      <c r="C10657" s="95" t="s">
        <v>361</v>
      </c>
      <c r="D10657" s="97">
        <f>VLOOKUP(A10657,emop0321!D:E,2,0)</f>
        <v>328.63</v>
      </c>
      <c r="E10657" s="98"/>
      <c r="F10657" s="98"/>
    </row>
    <row r="10658" ht="11.25" customHeight="1">
      <c r="A10658" s="95" t="s">
        <v>21192</v>
      </c>
      <c r="B10658" s="96" t="s">
        <v>21193</v>
      </c>
      <c r="C10658" s="95" t="s">
        <v>361</v>
      </c>
      <c r="D10658" s="97">
        <f>VLOOKUP(A10658,emop0321!D:E,2,0)</f>
        <v>436.72</v>
      </c>
      <c r="E10658" s="98"/>
      <c r="F10658" s="98"/>
    </row>
    <row r="10659" ht="11.25" customHeight="1">
      <c r="A10659" s="95" t="s">
        <v>21194</v>
      </c>
      <c r="B10659" s="96" t="s">
        <v>21195</v>
      </c>
      <c r="C10659" s="95" t="s">
        <v>361</v>
      </c>
      <c r="D10659" s="97">
        <f>VLOOKUP(A10659,emop0321!D:E,2,0)</f>
        <v>537.42</v>
      </c>
      <c r="E10659" s="98"/>
      <c r="F10659" s="98"/>
    </row>
    <row r="10660" ht="11.25" customHeight="1">
      <c r="A10660" s="95" t="s">
        <v>21196</v>
      </c>
      <c r="B10660" s="96" t="s">
        <v>21197</v>
      </c>
      <c r="C10660" s="95" t="s">
        <v>361</v>
      </c>
      <c r="D10660" s="97">
        <f>VLOOKUP(A10660,emop0321!D:E,2,0)</f>
        <v>456.41</v>
      </c>
      <c r="E10660" s="98"/>
      <c r="F10660" s="98"/>
    </row>
    <row r="10661" ht="11.25" customHeight="1">
      <c r="A10661" s="95" t="s">
        <v>21198</v>
      </c>
      <c r="B10661" s="96" t="s">
        <v>21199</v>
      </c>
      <c r="C10661" s="95" t="s">
        <v>361</v>
      </c>
      <c r="D10661" s="97">
        <f>VLOOKUP(A10661,emop0321!D:E,2,0)</f>
        <v>561.04</v>
      </c>
      <c r="E10661" s="98"/>
      <c r="F10661" s="98"/>
    </row>
    <row r="10662" ht="11.25" customHeight="1">
      <c r="A10662" s="95" t="s">
        <v>21200</v>
      </c>
      <c r="B10662" s="96" t="s">
        <v>21201</v>
      </c>
      <c r="C10662" s="95" t="s">
        <v>361</v>
      </c>
      <c r="D10662" s="97">
        <f>VLOOKUP(A10662,emop0321!D:E,2,0)</f>
        <v>719.72</v>
      </c>
      <c r="E10662" s="98"/>
      <c r="F10662" s="98"/>
    </row>
    <row r="10663" ht="11.25" customHeight="1">
      <c r="A10663" s="95" t="s">
        <v>21202</v>
      </c>
      <c r="B10663" s="96" t="s">
        <v>21203</v>
      </c>
      <c r="C10663" s="95" t="s">
        <v>282</v>
      </c>
      <c r="D10663" s="97">
        <f>VLOOKUP(A10663,emop0321!D:E,2,0)</f>
        <v>412.29</v>
      </c>
      <c r="E10663" s="98"/>
      <c r="F10663" s="98"/>
    </row>
    <row r="10664" ht="11.25" customHeight="1">
      <c r="A10664" s="95" t="s">
        <v>21204</v>
      </c>
      <c r="B10664" s="96" t="s">
        <v>21205</v>
      </c>
      <c r="C10664" s="95" t="s">
        <v>282</v>
      </c>
      <c r="D10664" s="97">
        <f>VLOOKUP(A10664,emop0321!D:E,2,0)</f>
        <v>607.64</v>
      </c>
      <c r="E10664" s="98"/>
      <c r="F10664" s="98"/>
    </row>
    <row r="10665" ht="11.25" customHeight="1">
      <c r="A10665" s="95" t="s">
        <v>21206</v>
      </c>
      <c r="B10665" s="96" t="s">
        <v>21207</v>
      </c>
      <c r="C10665" s="95" t="s">
        <v>282</v>
      </c>
      <c r="D10665" s="97">
        <f>VLOOKUP(A10665,emop0321!D:E,2,0)</f>
        <v>693.21</v>
      </c>
      <c r="E10665" s="98"/>
      <c r="F10665" s="98"/>
    </row>
    <row r="10666" ht="11.25" customHeight="1">
      <c r="A10666" s="95" t="s">
        <v>21208</v>
      </c>
      <c r="B10666" s="96" t="s">
        <v>21209</v>
      </c>
      <c r="C10666" s="95" t="s">
        <v>282</v>
      </c>
      <c r="D10666" s="97">
        <f>VLOOKUP(A10666,emop0321!D:E,2,0)</f>
        <v>588.74</v>
      </c>
      <c r="E10666" s="98"/>
      <c r="F10666" s="98"/>
    </row>
    <row r="10667" ht="11.25" customHeight="1">
      <c r="A10667" s="95" t="s">
        <v>21210</v>
      </c>
      <c r="B10667" s="96" t="s">
        <v>21211</v>
      </c>
      <c r="C10667" s="95" t="s">
        <v>282</v>
      </c>
      <c r="D10667" s="97">
        <f>VLOOKUP(A10667,emop0321!D:E,2,0)</f>
        <v>732.48</v>
      </c>
      <c r="E10667" s="98"/>
      <c r="F10667" s="98"/>
    </row>
    <row r="10668" ht="11.25" customHeight="1">
      <c r="A10668" s="95" t="s">
        <v>21212</v>
      </c>
      <c r="B10668" s="96" t="s">
        <v>21213</v>
      </c>
      <c r="C10668" s="95" t="s">
        <v>282</v>
      </c>
      <c r="D10668" s="97">
        <f>VLOOKUP(A10668,emop0321!D:E,2,0)</f>
        <v>853.01</v>
      </c>
      <c r="E10668" s="98"/>
      <c r="F10668" s="98"/>
    </row>
    <row r="10669" ht="11.25" customHeight="1">
      <c r="A10669" s="95" t="s">
        <v>21214</v>
      </c>
      <c r="B10669" s="96" t="s">
        <v>21215</v>
      </c>
      <c r="C10669" s="95" t="s">
        <v>282</v>
      </c>
      <c r="D10669" s="97">
        <f>VLOOKUP(A10669,emop0321!D:E,2,0)</f>
        <v>4146.99</v>
      </c>
      <c r="E10669" s="98"/>
      <c r="F10669" s="98"/>
    </row>
    <row r="10670" ht="11.25" customHeight="1">
      <c r="A10670" s="95" t="s">
        <v>21216</v>
      </c>
      <c r="B10670" s="96" t="s">
        <v>21217</v>
      </c>
      <c r="C10670" s="95" t="s">
        <v>282</v>
      </c>
      <c r="D10670" s="97">
        <f>VLOOKUP(A10670,emop0321!D:E,2,0)</f>
        <v>4528.47</v>
      </c>
      <c r="E10670" s="98"/>
      <c r="F10670" s="98"/>
    </row>
    <row r="10671" ht="11.25" customHeight="1">
      <c r="A10671" s="95" t="s">
        <v>21218</v>
      </c>
      <c r="B10671" s="96" t="s">
        <v>21219</v>
      </c>
      <c r="C10671" s="95" t="s">
        <v>282</v>
      </c>
      <c r="D10671" s="97">
        <f>VLOOKUP(A10671,emop0321!D:E,2,0)</f>
        <v>5064.85</v>
      </c>
      <c r="E10671" s="98"/>
      <c r="F10671" s="98"/>
    </row>
    <row r="10672" ht="11.25" customHeight="1">
      <c r="A10672" s="95" t="s">
        <v>21220</v>
      </c>
      <c r="B10672" s="96" t="s">
        <v>21221</v>
      </c>
      <c r="C10672" s="95" t="s">
        <v>282</v>
      </c>
      <c r="D10672" s="97">
        <f>VLOOKUP(A10672,emop0321!D:E,2,0)</f>
        <v>5648.02</v>
      </c>
      <c r="E10672" s="98"/>
      <c r="F10672" s="98"/>
    </row>
    <row r="10673" ht="11.25" customHeight="1">
      <c r="A10673" s="95" t="s">
        <v>21222</v>
      </c>
      <c r="B10673" s="96" t="s">
        <v>21223</v>
      </c>
      <c r="C10673" s="95" t="s">
        <v>282</v>
      </c>
      <c r="D10673" s="97">
        <f>VLOOKUP(A10673,emop0321!D:E,2,0)</f>
        <v>6273.86</v>
      </c>
      <c r="E10673" s="98"/>
      <c r="F10673" s="98"/>
    </row>
    <row r="10674" ht="11.25" customHeight="1">
      <c r="A10674" s="95" t="s">
        <v>21224</v>
      </c>
      <c r="B10674" s="96" t="s">
        <v>21225</v>
      </c>
      <c r="C10674" s="95" t="s">
        <v>282</v>
      </c>
      <c r="D10674" s="97">
        <f>VLOOKUP(A10674,emop0321!D:E,2,0)</f>
        <v>6893.96</v>
      </c>
      <c r="E10674" s="98"/>
      <c r="F10674" s="98"/>
    </row>
    <row r="10675" ht="11.25" customHeight="1">
      <c r="A10675" s="95" t="s">
        <v>21226</v>
      </c>
      <c r="B10675" s="96" t="s">
        <v>21227</v>
      </c>
      <c r="C10675" s="95" t="s">
        <v>282</v>
      </c>
      <c r="D10675" s="97">
        <f>VLOOKUP(A10675,emop0321!D:E,2,0)</f>
        <v>1097.51</v>
      </c>
      <c r="E10675" s="98"/>
      <c r="F10675" s="98"/>
    </row>
    <row r="10676" ht="11.25" customHeight="1">
      <c r="A10676" s="95" t="s">
        <v>21228</v>
      </c>
      <c r="B10676" s="96" t="s">
        <v>21229</v>
      </c>
      <c r="C10676" s="95" t="s">
        <v>282</v>
      </c>
      <c r="D10676" s="97">
        <f>VLOOKUP(A10676,emop0321!D:E,2,0)</f>
        <v>760.13</v>
      </c>
      <c r="E10676" s="98"/>
      <c r="F10676" s="98"/>
    </row>
    <row r="10677" ht="11.25" customHeight="1">
      <c r="A10677" s="95" t="s">
        <v>21230</v>
      </c>
      <c r="B10677" s="96" t="s">
        <v>21231</v>
      </c>
      <c r="C10677" s="95" t="s">
        <v>282</v>
      </c>
      <c r="D10677" s="97">
        <f>VLOOKUP(A10677,emop0321!D:E,2,0)</f>
        <v>1338.79</v>
      </c>
      <c r="E10677" s="98"/>
      <c r="F10677" s="98"/>
    </row>
    <row r="10678" ht="11.25" customHeight="1">
      <c r="A10678" s="95" t="s">
        <v>21232</v>
      </c>
      <c r="B10678" s="96" t="s">
        <v>21233</v>
      </c>
      <c r="C10678" s="95" t="s">
        <v>282</v>
      </c>
      <c r="D10678" s="97">
        <f>VLOOKUP(A10678,emop0321!D:E,2,0)</f>
        <v>1433.06</v>
      </c>
      <c r="E10678" s="98"/>
      <c r="F10678" s="98"/>
    </row>
    <row r="10679" ht="11.25" customHeight="1">
      <c r="A10679" s="95" t="s">
        <v>21234</v>
      </c>
      <c r="B10679" s="96" t="s">
        <v>21235</v>
      </c>
      <c r="C10679" s="95" t="s">
        <v>282</v>
      </c>
      <c r="D10679" s="97">
        <f>VLOOKUP(A10679,emop0321!D:E,2,0)</f>
        <v>1543.59</v>
      </c>
      <c r="E10679" s="98"/>
      <c r="F10679" s="98"/>
    </row>
    <row r="10680" ht="11.25" customHeight="1">
      <c r="A10680" s="95" t="s">
        <v>21236</v>
      </c>
      <c r="B10680" s="96" t="s">
        <v>21237</v>
      </c>
      <c r="C10680" s="95" t="s">
        <v>992</v>
      </c>
      <c r="D10680" s="97">
        <f>VLOOKUP(A10680,emop0321!D:E,2,0)</f>
        <v>136.26</v>
      </c>
      <c r="E10680" s="98"/>
      <c r="F10680" s="98"/>
    </row>
    <row r="10681" ht="11.25" customHeight="1">
      <c r="A10681" s="95" t="s">
        <v>21238</v>
      </c>
      <c r="B10681" s="96" t="s">
        <v>21239</v>
      </c>
      <c r="C10681" s="95" t="s">
        <v>514</v>
      </c>
      <c r="D10681" s="97">
        <f>VLOOKUP(A10681,emop0321!D:E,2,0)</f>
        <v>471.33</v>
      </c>
      <c r="E10681" s="98"/>
      <c r="F10681" s="98"/>
    </row>
    <row r="10682" ht="11.25" customHeight="1">
      <c r="A10682" s="95" t="s">
        <v>21240</v>
      </c>
      <c r="B10682" s="96" t="s">
        <v>21241</v>
      </c>
      <c r="C10682" s="95" t="s">
        <v>361</v>
      </c>
      <c r="D10682" s="97">
        <f>VLOOKUP(A10682,emop0321!D:E,2,0)</f>
        <v>166.39</v>
      </c>
      <c r="E10682" s="98"/>
      <c r="F10682" s="98"/>
    </row>
    <row r="10683" ht="11.25" customHeight="1">
      <c r="A10683" s="95" t="s">
        <v>21242</v>
      </c>
      <c r="B10683" s="96" t="s">
        <v>21243</v>
      </c>
      <c r="C10683" s="95" t="s">
        <v>361</v>
      </c>
      <c r="D10683" s="97">
        <f>VLOOKUP(A10683,emop0321!D:E,2,0)</f>
        <v>190.39</v>
      </c>
      <c r="E10683" s="98"/>
      <c r="F10683" s="98"/>
    </row>
    <row r="10684" ht="11.25" customHeight="1">
      <c r="A10684" s="95" t="s">
        <v>21244</v>
      </c>
      <c r="B10684" s="96" t="s">
        <v>21245</v>
      </c>
      <c r="C10684" s="95" t="s">
        <v>361</v>
      </c>
      <c r="D10684" s="97">
        <f>VLOOKUP(A10684,emop0321!D:E,2,0)</f>
        <v>209.41</v>
      </c>
      <c r="E10684" s="98"/>
      <c r="F10684" s="98"/>
    </row>
    <row r="10685" ht="11.25" customHeight="1">
      <c r="A10685" s="95" t="s">
        <v>21246</v>
      </c>
      <c r="B10685" s="96" t="s">
        <v>21247</v>
      </c>
      <c r="C10685" s="95" t="s">
        <v>361</v>
      </c>
      <c r="D10685" s="97">
        <f>VLOOKUP(A10685,emop0321!D:E,2,0)</f>
        <v>138.44</v>
      </c>
      <c r="E10685" s="98"/>
      <c r="F10685" s="98"/>
    </row>
    <row r="10686" ht="11.25" customHeight="1">
      <c r="A10686" s="95" t="s">
        <v>21248</v>
      </c>
      <c r="B10686" s="96" t="s">
        <v>21249</v>
      </c>
      <c r="C10686" s="95" t="s">
        <v>361</v>
      </c>
      <c r="D10686" s="97">
        <f>VLOOKUP(A10686,emop0321!D:E,2,0)</f>
        <v>147.27</v>
      </c>
      <c r="E10686" s="98"/>
      <c r="F10686" s="98"/>
    </row>
    <row r="10687" ht="11.25" customHeight="1">
      <c r="A10687" s="95" t="s">
        <v>21250</v>
      </c>
      <c r="B10687" s="96" t="s">
        <v>21251</v>
      </c>
      <c r="C10687" s="95" t="s">
        <v>361</v>
      </c>
      <c r="D10687" s="97">
        <f>VLOOKUP(A10687,emop0321!D:E,2,0)</f>
        <v>154.84</v>
      </c>
      <c r="E10687" s="98"/>
      <c r="F10687" s="98"/>
    </row>
    <row r="10688" ht="11.25" customHeight="1">
      <c r="A10688" s="95" t="s">
        <v>21252</v>
      </c>
      <c r="B10688" s="96" t="s">
        <v>21253</v>
      </c>
      <c r="C10688" s="95" t="s">
        <v>361</v>
      </c>
      <c r="D10688" s="97">
        <f>VLOOKUP(A10688,emop0321!D:E,2,0)</f>
        <v>148.33</v>
      </c>
      <c r="E10688" s="98"/>
      <c r="F10688" s="98"/>
    </row>
    <row r="10689" ht="11.25" customHeight="1">
      <c r="A10689" s="95" t="s">
        <v>21254</v>
      </c>
      <c r="B10689" s="96" t="s">
        <v>21255</v>
      </c>
      <c r="C10689" s="95" t="s">
        <v>361</v>
      </c>
      <c r="D10689" s="97">
        <f>VLOOKUP(A10689,emop0321!D:E,2,0)</f>
        <v>195.17</v>
      </c>
      <c r="E10689" s="98"/>
      <c r="F10689" s="98"/>
    </row>
    <row r="10690" ht="11.25" customHeight="1">
      <c r="A10690" s="95" t="s">
        <v>21256</v>
      </c>
      <c r="B10690" s="96" t="s">
        <v>21257</v>
      </c>
      <c r="C10690" s="95" t="s">
        <v>361</v>
      </c>
      <c r="D10690" s="97">
        <f>VLOOKUP(A10690,emop0321!D:E,2,0)</f>
        <v>235.17</v>
      </c>
      <c r="E10690" s="98"/>
      <c r="F10690" s="98"/>
    </row>
    <row r="10691" ht="11.25" customHeight="1">
      <c r="A10691" s="95" t="s">
        <v>21258</v>
      </c>
      <c r="B10691" s="96" t="s">
        <v>21259</v>
      </c>
      <c r="C10691" s="95" t="s">
        <v>361</v>
      </c>
      <c r="D10691" s="97">
        <f>VLOOKUP(A10691,emop0321!D:E,2,0)</f>
        <v>120.38</v>
      </c>
      <c r="E10691" s="98"/>
      <c r="F10691" s="98"/>
    </row>
    <row r="10692" ht="11.25" customHeight="1">
      <c r="A10692" s="95" t="s">
        <v>21260</v>
      </c>
      <c r="B10692" s="96" t="s">
        <v>21261</v>
      </c>
      <c r="C10692" s="95" t="s">
        <v>361</v>
      </c>
      <c r="D10692" s="97">
        <f>VLOOKUP(A10692,emop0321!D:E,2,0)</f>
        <v>152.05</v>
      </c>
      <c r="E10692" s="98"/>
      <c r="F10692" s="98"/>
    </row>
    <row r="10693" ht="11.25" customHeight="1">
      <c r="A10693" s="95" t="s">
        <v>21262</v>
      </c>
      <c r="B10693" s="96" t="s">
        <v>21263</v>
      </c>
      <c r="C10693" s="95" t="s">
        <v>361</v>
      </c>
      <c r="D10693" s="97">
        <f>VLOOKUP(A10693,emop0321!D:E,2,0)</f>
        <v>180.6</v>
      </c>
      <c r="E10693" s="98"/>
      <c r="F10693" s="98"/>
    </row>
    <row r="10694" ht="11.25" customHeight="1">
      <c r="A10694" s="95" t="s">
        <v>21264</v>
      </c>
      <c r="B10694" s="96" t="s">
        <v>21265</v>
      </c>
      <c r="C10694" s="95" t="s">
        <v>361</v>
      </c>
      <c r="D10694" s="97">
        <f>VLOOKUP(A10694,emop0321!D:E,2,0)</f>
        <v>191</v>
      </c>
      <c r="E10694" s="98"/>
      <c r="F10694" s="98"/>
    </row>
    <row r="10695" ht="11.25" customHeight="1">
      <c r="A10695" s="95" t="s">
        <v>21266</v>
      </c>
      <c r="B10695" s="96" t="s">
        <v>21267</v>
      </c>
      <c r="C10695" s="95" t="s">
        <v>361</v>
      </c>
      <c r="D10695" s="97">
        <f>VLOOKUP(A10695,emop0321!D:E,2,0)</f>
        <v>216.96</v>
      </c>
      <c r="E10695" s="98"/>
      <c r="F10695" s="98"/>
    </row>
    <row r="10696" ht="11.25" customHeight="1">
      <c r="A10696" s="95" t="s">
        <v>21268</v>
      </c>
      <c r="B10696" s="96" t="s">
        <v>21269</v>
      </c>
      <c r="C10696" s="95" t="s">
        <v>361</v>
      </c>
      <c r="D10696" s="97">
        <f>VLOOKUP(A10696,emop0321!D:E,2,0)</f>
        <v>238.47</v>
      </c>
      <c r="E10696" s="98"/>
      <c r="F10696" s="98"/>
    </row>
    <row r="10697" ht="11.25" customHeight="1">
      <c r="A10697" s="95" t="s">
        <v>21270</v>
      </c>
      <c r="B10697" s="96" t="s">
        <v>21271</v>
      </c>
      <c r="C10697" s="95" t="s">
        <v>361</v>
      </c>
      <c r="D10697" s="97">
        <f>VLOOKUP(A10697,emop0321!D:E,2,0)</f>
        <v>163.05</v>
      </c>
      <c r="E10697" s="98"/>
      <c r="F10697" s="98"/>
    </row>
    <row r="10698" ht="11.25" customHeight="1">
      <c r="A10698" s="95" t="s">
        <v>21272</v>
      </c>
      <c r="B10698" s="96" t="s">
        <v>21273</v>
      </c>
      <c r="C10698" s="95" t="s">
        <v>361</v>
      </c>
      <c r="D10698" s="97">
        <f>VLOOKUP(A10698,emop0321!D:E,2,0)</f>
        <v>173.85</v>
      </c>
      <c r="E10698" s="98"/>
      <c r="F10698" s="98"/>
    </row>
    <row r="10699" ht="11.25" customHeight="1">
      <c r="A10699" s="95" t="s">
        <v>21274</v>
      </c>
      <c r="B10699" s="96" t="s">
        <v>21275</v>
      </c>
      <c r="C10699" s="95" t="s">
        <v>361</v>
      </c>
      <c r="D10699" s="97">
        <f>VLOOKUP(A10699,emop0321!D:E,2,0)</f>
        <v>183.9</v>
      </c>
      <c r="E10699" s="98"/>
      <c r="F10699" s="98"/>
    </row>
    <row r="10700" ht="11.25" customHeight="1">
      <c r="A10700" s="95" t="s">
        <v>21276</v>
      </c>
      <c r="B10700" s="96" t="s">
        <v>21277</v>
      </c>
      <c r="C10700" s="95" t="s">
        <v>361</v>
      </c>
      <c r="D10700" s="97">
        <f>VLOOKUP(A10700,emop0321!D:E,2,0)</f>
        <v>160.93</v>
      </c>
      <c r="E10700" s="98"/>
      <c r="F10700" s="98"/>
    </row>
    <row r="10701" ht="11.25" customHeight="1">
      <c r="A10701" s="95" t="s">
        <v>21278</v>
      </c>
      <c r="B10701" s="96" t="s">
        <v>21279</v>
      </c>
      <c r="C10701" s="95" t="s">
        <v>361</v>
      </c>
      <c r="D10701" s="97">
        <f>VLOOKUP(A10701,emop0321!D:E,2,0)</f>
        <v>209.5</v>
      </c>
      <c r="E10701" s="98"/>
      <c r="F10701" s="98"/>
    </row>
    <row r="10702" ht="11.25" customHeight="1">
      <c r="A10702" s="95" t="s">
        <v>21280</v>
      </c>
      <c r="B10702" s="96" t="s">
        <v>21281</v>
      </c>
      <c r="C10702" s="95" t="s">
        <v>361</v>
      </c>
      <c r="D10702" s="97">
        <f>VLOOKUP(A10702,emop0321!D:E,2,0)</f>
        <v>251.21</v>
      </c>
      <c r="E10702" s="98"/>
      <c r="F10702" s="98"/>
    </row>
    <row r="10703" ht="11.25" customHeight="1">
      <c r="A10703" s="95" t="s">
        <v>21282</v>
      </c>
      <c r="B10703" s="96" t="s">
        <v>21283</v>
      </c>
      <c r="C10703" s="95" t="s">
        <v>361</v>
      </c>
      <c r="D10703" s="97">
        <f>VLOOKUP(A10703,emop0321!D:E,2,0)</f>
        <v>133.28</v>
      </c>
      <c r="E10703" s="98"/>
      <c r="F10703" s="98"/>
    </row>
    <row r="10704" ht="11.25" customHeight="1">
      <c r="A10704" s="95" t="s">
        <v>21284</v>
      </c>
      <c r="B10704" s="96" t="s">
        <v>21285</v>
      </c>
      <c r="C10704" s="95" t="s">
        <v>361</v>
      </c>
      <c r="D10704" s="97">
        <f>VLOOKUP(A10704,emop0321!D:E,2,0)</f>
        <v>166</v>
      </c>
      <c r="E10704" s="98"/>
      <c r="F10704" s="98"/>
    </row>
    <row r="10705" ht="11.25" customHeight="1">
      <c r="A10705" s="95" t="s">
        <v>21286</v>
      </c>
      <c r="B10705" s="96" t="s">
        <v>21287</v>
      </c>
      <c r="C10705" s="95" t="s">
        <v>361</v>
      </c>
      <c r="D10705" s="97">
        <f>VLOOKUP(A10705,emop0321!D:E,2,0)</f>
        <v>196.64</v>
      </c>
      <c r="E10705" s="98"/>
      <c r="F10705" s="98"/>
    </row>
    <row r="10706" ht="11.25" customHeight="1">
      <c r="A10706" s="95" t="s">
        <v>21288</v>
      </c>
      <c r="B10706" s="96" t="s">
        <v>21289</v>
      </c>
      <c r="C10706" s="95" t="s">
        <v>361</v>
      </c>
      <c r="D10706" s="97">
        <f>VLOOKUP(A10706,emop0321!D:E,2,0)</f>
        <v>61.44</v>
      </c>
      <c r="E10706" s="98"/>
      <c r="F10706" s="98"/>
    </row>
    <row r="10707" ht="11.25" customHeight="1">
      <c r="A10707" s="95" t="s">
        <v>21290</v>
      </c>
      <c r="B10707" s="96" t="s">
        <v>21291</v>
      </c>
      <c r="C10707" s="95" t="s">
        <v>361</v>
      </c>
      <c r="D10707" s="97">
        <f>VLOOKUP(A10707,emop0321!D:E,2,0)</f>
        <v>44.33</v>
      </c>
      <c r="E10707" s="98"/>
      <c r="F10707" s="98"/>
    </row>
    <row r="10708" ht="11.25" customHeight="1">
      <c r="A10708" s="95" t="s">
        <v>21292</v>
      </c>
      <c r="B10708" s="96" t="s">
        <v>21293</v>
      </c>
      <c r="C10708" s="95" t="s">
        <v>361</v>
      </c>
      <c r="D10708" s="97">
        <f>VLOOKUP(A10708,emop0321!D:E,2,0)</f>
        <v>21.67</v>
      </c>
      <c r="E10708" s="98"/>
      <c r="F10708" s="98"/>
    </row>
    <row r="10709" ht="11.25" customHeight="1">
      <c r="A10709" s="95" t="s">
        <v>21294</v>
      </c>
      <c r="B10709" s="96" t="s">
        <v>21295</v>
      </c>
      <c r="C10709" s="95" t="s">
        <v>361</v>
      </c>
      <c r="D10709" s="97">
        <f>VLOOKUP(A10709,emop0321!D:E,2,0)</f>
        <v>31.91</v>
      </c>
      <c r="E10709" s="98"/>
      <c r="F10709" s="98"/>
    </row>
    <row r="10710" ht="11.25" customHeight="1">
      <c r="A10710" s="95" t="s">
        <v>21296</v>
      </c>
      <c r="B10710" s="96" t="s">
        <v>21297</v>
      </c>
      <c r="C10710" s="95" t="s">
        <v>361</v>
      </c>
      <c r="D10710" s="97">
        <f>VLOOKUP(A10710,emop0321!D:E,2,0)</f>
        <v>25.98</v>
      </c>
      <c r="E10710" s="98"/>
      <c r="F10710" s="98"/>
    </row>
    <row r="10711" ht="11.25" customHeight="1">
      <c r="A10711" s="95" t="s">
        <v>21298</v>
      </c>
      <c r="B10711" s="96" t="s">
        <v>21299</v>
      </c>
      <c r="C10711" s="95" t="s">
        <v>361</v>
      </c>
      <c r="D10711" s="97">
        <f>VLOOKUP(A10711,emop0321!D:E,2,0)</f>
        <v>43.3</v>
      </c>
      <c r="E10711" s="98"/>
      <c r="F10711" s="98"/>
    </row>
    <row r="10712" ht="11.25" customHeight="1">
      <c r="A10712" s="95" t="s">
        <v>21300</v>
      </c>
      <c r="B10712" s="96" t="s">
        <v>21301</v>
      </c>
      <c r="C10712" s="95" t="s">
        <v>361</v>
      </c>
      <c r="D10712" s="97">
        <f>VLOOKUP(A10712,emop0321!D:E,2,0)</f>
        <v>406</v>
      </c>
      <c r="E10712" s="98"/>
      <c r="F10712" s="98"/>
    </row>
    <row r="10713" ht="11.25" customHeight="1">
      <c r="A10713" s="95" t="s">
        <v>21302</v>
      </c>
      <c r="B10713" s="96" t="s">
        <v>21303</v>
      </c>
      <c r="C10713" s="95" t="s">
        <v>361</v>
      </c>
      <c r="D10713" s="97">
        <f>VLOOKUP(A10713,emop0321!D:E,2,0)</f>
        <v>697</v>
      </c>
      <c r="E10713" s="98"/>
      <c r="F10713" s="98"/>
    </row>
    <row r="10714" ht="11.25" customHeight="1">
      <c r="A10714" s="95" t="s">
        <v>21304</v>
      </c>
      <c r="B10714" s="96" t="s">
        <v>21305</v>
      </c>
      <c r="C10714" s="95" t="s">
        <v>361</v>
      </c>
      <c r="D10714" s="97">
        <f>VLOOKUP(A10714,emop0321!D:E,2,0)</f>
        <v>650</v>
      </c>
      <c r="E10714" s="98"/>
      <c r="F10714" s="98"/>
    </row>
    <row r="10715" ht="11.25" customHeight="1">
      <c r="A10715" s="95" t="s">
        <v>21306</v>
      </c>
      <c r="B10715" s="96" t="s">
        <v>21307</v>
      </c>
      <c r="C10715" s="95" t="s">
        <v>361</v>
      </c>
      <c r="D10715" s="97">
        <f>VLOOKUP(A10715,emop0321!D:E,2,0)</f>
        <v>809</v>
      </c>
      <c r="E10715" s="98"/>
      <c r="F10715" s="98"/>
    </row>
    <row r="10716" ht="11.25" customHeight="1">
      <c r="A10716" s="95" t="s">
        <v>21308</v>
      </c>
      <c r="B10716" s="96" t="s">
        <v>21309</v>
      </c>
      <c r="C10716" s="95" t="s">
        <v>282</v>
      </c>
      <c r="D10716" s="97">
        <f>VLOOKUP(A10716,emop0321!D:E,2,0)</f>
        <v>4915.79</v>
      </c>
      <c r="E10716" s="98"/>
      <c r="F10716" s="98"/>
    </row>
    <row r="10717" ht="11.25" customHeight="1">
      <c r="A10717" s="95" t="s">
        <v>21310</v>
      </c>
      <c r="B10717" s="96" t="s">
        <v>21311</v>
      </c>
      <c r="C10717" s="95" t="s">
        <v>282</v>
      </c>
      <c r="D10717" s="97">
        <f>VLOOKUP(A10717,emop0321!D:E,2,0)</f>
        <v>9260.6</v>
      </c>
      <c r="E10717" s="98"/>
      <c r="F10717" s="98"/>
    </row>
    <row r="10718" ht="11.25" customHeight="1">
      <c r="A10718" s="95" t="s">
        <v>21312</v>
      </c>
      <c r="B10718" s="96" t="s">
        <v>21313</v>
      </c>
      <c r="C10718" s="95" t="s">
        <v>282</v>
      </c>
      <c r="D10718" s="97">
        <f>VLOOKUP(A10718,emop0321!D:E,2,0)</f>
        <v>14280.27</v>
      </c>
      <c r="E10718" s="98"/>
      <c r="F10718" s="98"/>
    </row>
    <row r="10719" ht="11.25" customHeight="1">
      <c r="A10719" s="95" t="s">
        <v>21314</v>
      </c>
      <c r="B10719" s="96" t="s">
        <v>21315</v>
      </c>
      <c r="C10719" s="95" t="s">
        <v>282</v>
      </c>
      <c r="D10719" s="97">
        <f>VLOOKUP(A10719,emop0321!D:E,2,0)</f>
        <v>6398.19</v>
      </c>
      <c r="E10719" s="98"/>
      <c r="F10719" s="98"/>
    </row>
    <row r="10720" ht="11.25" customHeight="1">
      <c r="A10720" s="95" t="s">
        <v>21316</v>
      </c>
      <c r="B10720" s="96" t="s">
        <v>21317</v>
      </c>
      <c r="C10720" s="95" t="s">
        <v>282</v>
      </c>
      <c r="D10720" s="97">
        <f>VLOOKUP(A10720,emop0321!D:E,2,0)</f>
        <v>12198.22</v>
      </c>
      <c r="E10720" s="98"/>
      <c r="F10720" s="98"/>
    </row>
    <row r="10721" ht="11.25" customHeight="1">
      <c r="A10721" s="95" t="s">
        <v>21318</v>
      </c>
      <c r="B10721" s="96" t="s">
        <v>21319</v>
      </c>
      <c r="C10721" s="95" t="s">
        <v>282</v>
      </c>
      <c r="D10721" s="97">
        <f>VLOOKUP(A10721,emop0321!D:E,2,0)</f>
        <v>18426.27</v>
      </c>
      <c r="E10721" s="98"/>
      <c r="F10721" s="98"/>
    </row>
    <row r="10722" ht="11.25" customHeight="1">
      <c r="A10722" s="95" t="s">
        <v>21320</v>
      </c>
      <c r="B10722" s="96" t="s">
        <v>21321</v>
      </c>
      <c r="C10722" s="95" t="s">
        <v>282</v>
      </c>
      <c r="D10722" s="97">
        <f>VLOOKUP(A10722,emop0321!D:E,2,0)</f>
        <v>8993.41</v>
      </c>
      <c r="E10722" s="98"/>
      <c r="F10722" s="98"/>
    </row>
    <row r="10723" ht="11.25" customHeight="1">
      <c r="A10723" s="95" t="s">
        <v>21322</v>
      </c>
      <c r="B10723" s="96" t="s">
        <v>21323</v>
      </c>
      <c r="C10723" s="95" t="s">
        <v>282</v>
      </c>
      <c r="D10723" s="97">
        <f>VLOOKUP(A10723,emop0321!D:E,2,0)</f>
        <v>14093.13</v>
      </c>
      <c r="E10723" s="98"/>
      <c r="F10723" s="98"/>
    </row>
    <row r="10724" ht="11.25" customHeight="1">
      <c r="A10724" s="95" t="s">
        <v>21324</v>
      </c>
      <c r="B10724" s="96" t="s">
        <v>21325</v>
      </c>
      <c r="C10724" s="95" t="s">
        <v>282</v>
      </c>
      <c r="D10724" s="97">
        <f>VLOOKUP(A10724,emop0321!D:E,2,0)</f>
        <v>25796.82</v>
      </c>
      <c r="E10724" s="98"/>
      <c r="F10724" s="98"/>
    </row>
    <row r="10725" ht="11.25" customHeight="1">
      <c r="A10725" s="95" t="s">
        <v>21326</v>
      </c>
      <c r="B10725" s="96" t="s">
        <v>21327</v>
      </c>
      <c r="C10725" s="95" t="s">
        <v>282</v>
      </c>
      <c r="D10725" s="97">
        <f>VLOOKUP(A10725,emop0321!D:E,2,0)</f>
        <v>11538.19</v>
      </c>
      <c r="E10725" s="98"/>
      <c r="F10725" s="98"/>
    </row>
    <row r="10726" ht="11.25" customHeight="1">
      <c r="A10726" s="95" t="s">
        <v>21328</v>
      </c>
      <c r="B10726" s="96" t="s">
        <v>21329</v>
      </c>
      <c r="C10726" s="95" t="s">
        <v>282</v>
      </c>
      <c r="D10726" s="97">
        <f>VLOOKUP(A10726,emop0321!D:E,2,0)</f>
        <v>15942.42</v>
      </c>
      <c r="E10726" s="98"/>
      <c r="F10726" s="98"/>
    </row>
    <row r="10727" ht="11.25" customHeight="1">
      <c r="A10727" s="95" t="s">
        <v>21330</v>
      </c>
      <c r="B10727" s="96" t="s">
        <v>21331</v>
      </c>
      <c r="C10727" s="95" t="s">
        <v>282</v>
      </c>
      <c r="D10727" s="97">
        <f>VLOOKUP(A10727,emop0321!D:E,2,0)</f>
        <v>31113.53</v>
      </c>
      <c r="E10727" s="98"/>
      <c r="F10727" s="98"/>
    </row>
    <row r="10728" ht="11.25" customHeight="1">
      <c r="A10728" s="95" t="s">
        <v>21332</v>
      </c>
      <c r="B10728" s="96" t="s">
        <v>21333</v>
      </c>
      <c r="C10728" s="95" t="s">
        <v>282</v>
      </c>
      <c r="D10728" s="97">
        <f>VLOOKUP(A10728,emop0321!D:E,2,0)</f>
        <v>3436.47</v>
      </c>
      <c r="E10728" s="98"/>
      <c r="F10728" s="98"/>
    </row>
    <row r="10729" ht="11.25" customHeight="1">
      <c r="A10729" s="95" t="s">
        <v>21334</v>
      </c>
      <c r="B10729" s="96" t="s">
        <v>21335</v>
      </c>
      <c r="C10729" s="95" t="s">
        <v>282</v>
      </c>
      <c r="D10729" s="97">
        <f>VLOOKUP(A10729,emop0321!D:E,2,0)</f>
        <v>8191.62</v>
      </c>
      <c r="E10729" s="98"/>
      <c r="F10729" s="98"/>
    </row>
    <row r="10730" ht="11.25" customHeight="1">
      <c r="A10730" s="95" t="s">
        <v>21336</v>
      </c>
      <c r="B10730" s="96" t="s">
        <v>21337</v>
      </c>
      <c r="C10730" s="95" t="s">
        <v>282</v>
      </c>
      <c r="D10730" s="97">
        <f>VLOOKUP(A10730,emop0321!D:E,2,0)</f>
        <v>13147.78</v>
      </c>
      <c r="E10730" s="98"/>
      <c r="F10730" s="98"/>
    </row>
    <row r="10731" ht="11.25" customHeight="1">
      <c r="A10731" s="95" t="s">
        <v>21338</v>
      </c>
      <c r="B10731" s="96" t="s">
        <v>21339</v>
      </c>
      <c r="C10731" s="95" t="s">
        <v>282</v>
      </c>
      <c r="D10731" s="97">
        <f>VLOOKUP(A10731,emop0321!D:E,2,0)</f>
        <v>5047.18</v>
      </c>
      <c r="E10731" s="98"/>
      <c r="F10731" s="98"/>
    </row>
    <row r="10732" ht="11.25" customHeight="1">
      <c r="A10732" s="95" t="s">
        <v>21340</v>
      </c>
      <c r="B10732" s="96" t="s">
        <v>21341</v>
      </c>
      <c r="C10732" s="95" t="s">
        <v>282</v>
      </c>
      <c r="D10732" s="97">
        <f>VLOOKUP(A10732,emop0321!D:E,2,0)</f>
        <v>10407.13</v>
      </c>
      <c r="E10732" s="98"/>
      <c r="F10732" s="98"/>
    </row>
    <row r="10733" ht="11.25" customHeight="1">
      <c r="A10733" s="95" t="s">
        <v>21342</v>
      </c>
      <c r="B10733" s="96" t="s">
        <v>21343</v>
      </c>
      <c r="C10733" s="95" t="s">
        <v>282</v>
      </c>
      <c r="D10733" s="97">
        <f>VLOOKUP(A10733,emop0321!D:E,2,0)</f>
        <v>15780.04</v>
      </c>
      <c r="E10733" s="98"/>
      <c r="F10733" s="98"/>
    </row>
    <row r="10734" ht="11.25" customHeight="1">
      <c r="A10734" s="95" t="s">
        <v>21344</v>
      </c>
      <c r="B10734" s="96" t="s">
        <v>21345</v>
      </c>
      <c r="C10734" s="95" t="s">
        <v>282</v>
      </c>
      <c r="D10734" s="97">
        <f>VLOOKUP(A10734,emop0321!D:E,2,0)</f>
        <v>6425.63</v>
      </c>
      <c r="E10734" s="98"/>
      <c r="F10734" s="98"/>
    </row>
    <row r="10735" ht="11.25" customHeight="1">
      <c r="A10735" s="95" t="s">
        <v>21346</v>
      </c>
      <c r="B10735" s="96" t="s">
        <v>21347</v>
      </c>
      <c r="C10735" s="95" t="s">
        <v>282</v>
      </c>
      <c r="D10735" s="97">
        <f>VLOOKUP(A10735,emop0321!D:E,2,0)</f>
        <v>12715.78</v>
      </c>
      <c r="E10735" s="98"/>
      <c r="F10735" s="98"/>
    </row>
    <row r="10736" ht="11.25" customHeight="1">
      <c r="A10736" s="95" t="s">
        <v>21348</v>
      </c>
      <c r="B10736" s="96" t="s">
        <v>21349</v>
      </c>
      <c r="C10736" s="95" t="s">
        <v>282</v>
      </c>
      <c r="D10736" s="97">
        <f>VLOOKUP(A10736,emop0321!D:E,2,0)</f>
        <v>20108.24</v>
      </c>
      <c r="E10736" s="98"/>
      <c r="F10736" s="98"/>
    </row>
    <row r="10737" ht="11.25" customHeight="1">
      <c r="A10737" s="95" t="s">
        <v>21350</v>
      </c>
      <c r="B10737" s="96" t="s">
        <v>21351</v>
      </c>
      <c r="C10737" s="95" t="s">
        <v>282</v>
      </c>
      <c r="D10737" s="97">
        <f>VLOOKUP(A10737,emop0321!D:E,2,0)</f>
        <v>396.45</v>
      </c>
      <c r="E10737" s="98"/>
      <c r="F10737" s="98"/>
    </row>
    <row r="10738" ht="11.25" customHeight="1">
      <c r="A10738" s="95" t="s">
        <v>21352</v>
      </c>
      <c r="B10738" s="96" t="s">
        <v>21353</v>
      </c>
      <c r="C10738" s="95" t="s">
        <v>282</v>
      </c>
      <c r="D10738" s="97">
        <f>VLOOKUP(A10738,emop0321!D:E,2,0)</f>
        <v>661.67</v>
      </c>
      <c r="E10738" s="98"/>
      <c r="F10738" s="98"/>
    </row>
    <row r="10739" ht="11.25" customHeight="1">
      <c r="A10739" s="95" t="s">
        <v>21354</v>
      </c>
      <c r="B10739" s="96" t="s">
        <v>21355</v>
      </c>
      <c r="C10739" s="95" t="s">
        <v>282</v>
      </c>
      <c r="D10739" s="97">
        <f>VLOOKUP(A10739,emop0321!D:E,2,0)</f>
        <v>1005.83</v>
      </c>
      <c r="E10739" s="98"/>
      <c r="F10739" s="98"/>
    </row>
    <row r="10740" ht="11.25" customHeight="1">
      <c r="A10740" s="95" t="s">
        <v>21356</v>
      </c>
      <c r="B10740" s="96" t="s">
        <v>21357</v>
      </c>
      <c r="C10740" s="95" t="s">
        <v>282</v>
      </c>
      <c r="D10740" s="97">
        <f>VLOOKUP(A10740,emop0321!D:E,2,0)</f>
        <v>1435.43</v>
      </c>
      <c r="E10740" s="98"/>
      <c r="F10740" s="98"/>
    </row>
    <row r="10741" ht="11.25" customHeight="1">
      <c r="A10741" s="95" t="s">
        <v>21358</v>
      </c>
      <c r="B10741" s="96" t="s">
        <v>21359</v>
      </c>
      <c r="C10741" s="95" t="s">
        <v>282</v>
      </c>
      <c r="D10741" s="97">
        <f>VLOOKUP(A10741,emop0321!D:E,2,0)</f>
        <v>1955.51</v>
      </c>
      <c r="E10741" s="98"/>
      <c r="F10741" s="98"/>
    </row>
    <row r="10742" ht="11.25" customHeight="1">
      <c r="A10742" s="95" t="s">
        <v>21360</v>
      </c>
      <c r="B10742" s="96" t="s">
        <v>21361</v>
      </c>
      <c r="C10742" s="95" t="s">
        <v>282</v>
      </c>
      <c r="D10742" s="97">
        <f>VLOOKUP(A10742,emop0321!D:E,2,0)</f>
        <v>3211.63</v>
      </c>
      <c r="E10742" s="98"/>
      <c r="F10742" s="98"/>
    </row>
    <row r="10743" ht="11.25" customHeight="1">
      <c r="A10743" s="95" t="s">
        <v>21362</v>
      </c>
      <c r="B10743" s="96" t="s">
        <v>21363</v>
      </c>
      <c r="C10743" s="95" t="s">
        <v>282</v>
      </c>
      <c r="D10743" s="97">
        <f>VLOOKUP(A10743,emop0321!D:E,2,0)</f>
        <v>3936.46</v>
      </c>
      <c r="E10743" s="98"/>
      <c r="F10743" s="98"/>
    </row>
    <row r="10744" ht="11.25" customHeight="1">
      <c r="A10744" s="95" t="s">
        <v>21364</v>
      </c>
      <c r="B10744" s="96" t="s">
        <v>21365</v>
      </c>
      <c r="C10744" s="95" t="s">
        <v>282</v>
      </c>
      <c r="D10744" s="97">
        <f>VLOOKUP(A10744,emop0321!D:E,2,0)</f>
        <v>566.64</v>
      </c>
      <c r="E10744" s="98"/>
      <c r="F10744" s="98"/>
    </row>
    <row r="10745" ht="11.25" customHeight="1">
      <c r="A10745" s="95" t="s">
        <v>21366</v>
      </c>
      <c r="B10745" s="96" t="s">
        <v>21367</v>
      </c>
      <c r="C10745" s="95" t="s">
        <v>282</v>
      </c>
      <c r="D10745" s="97">
        <f>VLOOKUP(A10745,emop0321!D:E,2,0)</f>
        <v>949.78</v>
      </c>
      <c r="E10745" s="98"/>
      <c r="F10745" s="98"/>
    </row>
    <row r="10746" ht="11.25" customHeight="1">
      <c r="A10746" s="95" t="s">
        <v>21368</v>
      </c>
      <c r="B10746" s="96" t="s">
        <v>21369</v>
      </c>
      <c r="C10746" s="95" t="s">
        <v>282</v>
      </c>
      <c r="D10746" s="97">
        <f>VLOOKUP(A10746,emop0321!D:E,2,0)</f>
        <v>1444.27</v>
      </c>
      <c r="E10746" s="98"/>
      <c r="F10746" s="98"/>
    </row>
    <row r="10747" ht="11.25" customHeight="1">
      <c r="A10747" s="95" t="s">
        <v>21370</v>
      </c>
      <c r="B10747" s="96" t="s">
        <v>21371</v>
      </c>
      <c r="C10747" s="95" t="s">
        <v>282</v>
      </c>
      <c r="D10747" s="97">
        <f>VLOOKUP(A10747,emop0321!D:E,2,0)</f>
        <v>2056.96</v>
      </c>
      <c r="E10747" s="98"/>
      <c r="F10747" s="98"/>
    </row>
    <row r="10748" ht="11.25" customHeight="1">
      <c r="A10748" s="95" t="s">
        <v>21372</v>
      </c>
      <c r="B10748" s="96" t="s">
        <v>21373</v>
      </c>
      <c r="C10748" s="95" t="s">
        <v>282</v>
      </c>
      <c r="D10748" s="97">
        <f>VLOOKUP(A10748,emop0321!D:E,2,0)</f>
        <v>2795.05</v>
      </c>
      <c r="E10748" s="98"/>
      <c r="F10748" s="98"/>
    </row>
    <row r="10749" ht="11.25" customHeight="1">
      <c r="A10749" s="95" t="s">
        <v>21374</v>
      </c>
      <c r="B10749" s="96" t="s">
        <v>21375</v>
      </c>
      <c r="C10749" s="95" t="s">
        <v>282</v>
      </c>
      <c r="D10749" s="97">
        <f>VLOOKUP(A10749,emop0321!D:E,2,0)</f>
        <v>3648.72</v>
      </c>
      <c r="E10749" s="98"/>
      <c r="F10749" s="98"/>
    </row>
    <row r="10750" ht="11.25" customHeight="1">
      <c r="A10750" s="95" t="s">
        <v>21376</v>
      </c>
      <c r="B10750" s="96" t="s">
        <v>21377</v>
      </c>
      <c r="C10750" s="95" t="s">
        <v>282</v>
      </c>
      <c r="D10750" s="97">
        <f>VLOOKUP(A10750,emop0321!D:E,2,0)</f>
        <v>4789.31</v>
      </c>
      <c r="E10750" s="98"/>
      <c r="F10750" s="98"/>
    </row>
    <row r="10751" ht="11.25" customHeight="1">
      <c r="A10751" s="95" t="s">
        <v>21378</v>
      </c>
      <c r="B10751" s="96" t="s">
        <v>21379</v>
      </c>
      <c r="C10751" s="95" t="s">
        <v>282</v>
      </c>
      <c r="D10751" s="97">
        <f>VLOOKUP(A10751,emop0321!D:E,2,0)</f>
        <v>736.46</v>
      </c>
      <c r="E10751" s="98"/>
      <c r="F10751" s="98"/>
    </row>
    <row r="10752" ht="11.25" customHeight="1">
      <c r="A10752" s="95" t="s">
        <v>21380</v>
      </c>
      <c r="B10752" s="96" t="s">
        <v>21381</v>
      </c>
      <c r="C10752" s="95" t="s">
        <v>282</v>
      </c>
      <c r="D10752" s="97">
        <f>VLOOKUP(A10752,emop0321!D:E,2,0)</f>
        <v>1237.52</v>
      </c>
      <c r="E10752" s="98"/>
      <c r="F10752" s="98"/>
    </row>
    <row r="10753" ht="11.25" customHeight="1">
      <c r="A10753" s="95" t="s">
        <v>21382</v>
      </c>
      <c r="B10753" s="96" t="s">
        <v>21383</v>
      </c>
      <c r="C10753" s="95" t="s">
        <v>282</v>
      </c>
      <c r="D10753" s="97">
        <f>VLOOKUP(A10753,emop0321!D:E,2,0)</f>
        <v>1882.34</v>
      </c>
      <c r="E10753" s="98"/>
      <c r="F10753" s="98"/>
    </row>
    <row r="10754" ht="11.25" customHeight="1">
      <c r="A10754" s="95" t="s">
        <v>21384</v>
      </c>
      <c r="B10754" s="96" t="s">
        <v>21385</v>
      </c>
      <c r="C10754" s="95" t="s">
        <v>282</v>
      </c>
      <c r="D10754" s="97">
        <f>VLOOKUP(A10754,emop0321!D:E,2,0)</f>
        <v>2678.84</v>
      </c>
      <c r="E10754" s="98"/>
      <c r="F10754" s="98"/>
    </row>
    <row r="10755" ht="11.25" customHeight="1">
      <c r="A10755" s="95" t="s">
        <v>21386</v>
      </c>
      <c r="B10755" s="96" t="s">
        <v>21387</v>
      </c>
      <c r="C10755" s="95" t="s">
        <v>282</v>
      </c>
      <c r="D10755" s="97">
        <f>VLOOKUP(A10755,emop0321!D:E,2,0)</f>
        <v>3634.59</v>
      </c>
      <c r="E10755" s="98"/>
      <c r="F10755" s="98"/>
    </row>
    <row r="10756" ht="11.25" customHeight="1">
      <c r="A10756" s="95" t="s">
        <v>21388</v>
      </c>
      <c r="B10756" s="96" t="s">
        <v>21389</v>
      </c>
      <c r="C10756" s="95" t="s">
        <v>282</v>
      </c>
      <c r="D10756" s="97">
        <f>VLOOKUP(A10756,emop0321!D:E,2,0)</f>
        <v>4934.22</v>
      </c>
      <c r="E10756" s="98"/>
      <c r="F10756" s="98"/>
    </row>
    <row r="10757" ht="11.25" customHeight="1">
      <c r="A10757" s="95" t="s">
        <v>21390</v>
      </c>
      <c r="B10757" s="96" t="s">
        <v>21391</v>
      </c>
      <c r="C10757" s="95" t="s">
        <v>282</v>
      </c>
      <c r="D10757" s="97">
        <f>VLOOKUP(A10757,emop0321!D:E,2,0)</f>
        <v>6491.42</v>
      </c>
      <c r="E10757" s="98"/>
      <c r="F10757" s="98"/>
    </row>
    <row r="10758" ht="11.25" customHeight="1">
      <c r="A10758" s="95" t="s">
        <v>21392</v>
      </c>
      <c r="B10758" s="96" t="s">
        <v>21393</v>
      </c>
      <c r="C10758" s="95" t="s">
        <v>361</v>
      </c>
      <c r="D10758" s="97">
        <f>VLOOKUP(A10758,emop0321!D:E,2,0)</f>
        <v>220.23</v>
      </c>
      <c r="E10758" s="98"/>
      <c r="F10758" s="98"/>
    </row>
    <row r="10759" ht="11.25" customHeight="1">
      <c r="A10759" s="95" t="s">
        <v>21394</v>
      </c>
      <c r="B10759" s="96" t="s">
        <v>21395</v>
      </c>
      <c r="C10759" s="95" t="s">
        <v>361</v>
      </c>
      <c r="D10759" s="97">
        <f>VLOOKUP(A10759,emop0321!D:E,2,0)</f>
        <v>280.17</v>
      </c>
      <c r="E10759" s="98"/>
      <c r="F10759" s="98"/>
    </row>
    <row r="10760" ht="11.25" customHeight="1">
      <c r="A10760" s="95" t="s">
        <v>21396</v>
      </c>
      <c r="B10760" s="96" t="s">
        <v>21397</v>
      </c>
      <c r="C10760" s="95" t="s">
        <v>361</v>
      </c>
      <c r="D10760" s="97">
        <f>VLOOKUP(A10760,emop0321!D:E,2,0)</f>
        <v>496.82</v>
      </c>
      <c r="E10760" s="98"/>
      <c r="F10760" s="98"/>
    </row>
    <row r="10761" ht="11.25" customHeight="1">
      <c r="A10761" s="95" t="s">
        <v>21398</v>
      </c>
      <c r="B10761" s="96" t="s">
        <v>21399</v>
      </c>
      <c r="C10761" s="95" t="s">
        <v>361</v>
      </c>
      <c r="D10761" s="97">
        <f>VLOOKUP(A10761,emop0321!D:E,2,0)</f>
        <v>680.56</v>
      </c>
      <c r="E10761" s="98"/>
      <c r="F10761" s="98"/>
    </row>
    <row r="10762" ht="11.25" customHeight="1">
      <c r="A10762" s="95" t="s">
        <v>21400</v>
      </c>
      <c r="B10762" s="96" t="s">
        <v>21401</v>
      </c>
      <c r="C10762" s="95" t="s">
        <v>361</v>
      </c>
      <c r="D10762" s="97">
        <f>VLOOKUP(A10762,emop0321!D:E,2,0)</f>
        <v>380.21</v>
      </c>
      <c r="E10762" s="98"/>
      <c r="F10762" s="98"/>
    </row>
    <row r="10763" ht="11.25" customHeight="1">
      <c r="A10763" s="95" t="s">
        <v>21402</v>
      </c>
      <c r="B10763" s="96" t="s">
        <v>21403</v>
      </c>
      <c r="C10763" s="95" t="s">
        <v>361</v>
      </c>
      <c r="D10763" s="97">
        <f>VLOOKUP(A10763,emop0321!D:E,2,0)</f>
        <v>457.61</v>
      </c>
      <c r="E10763" s="98"/>
      <c r="F10763" s="98"/>
    </row>
    <row r="10764" ht="11.25" customHeight="1">
      <c r="A10764" s="95" t="s">
        <v>21404</v>
      </c>
      <c r="B10764" s="96" t="s">
        <v>21405</v>
      </c>
      <c r="C10764" s="95" t="s">
        <v>361</v>
      </c>
      <c r="D10764" s="97">
        <f>VLOOKUP(A10764,emop0321!D:E,2,0)</f>
        <v>690.73</v>
      </c>
      <c r="E10764" s="98"/>
      <c r="F10764" s="98"/>
    </row>
    <row r="10765" ht="11.25" customHeight="1">
      <c r="A10765" s="95" t="s">
        <v>21406</v>
      </c>
      <c r="B10765" s="96" t="s">
        <v>21407</v>
      </c>
      <c r="C10765" s="95" t="s">
        <v>361</v>
      </c>
      <c r="D10765" s="97">
        <f>VLOOKUP(A10765,emop0321!D:E,2,0)</f>
        <v>887.43</v>
      </c>
      <c r="E10765" s="98"/>
      <c r="F10765" s="98"/>
    </row>
    <row r="10766" ht="11.25" customHeight="1">
      <c r="A10766" s="95" t="s">
        <v>21408</v>
      </c>
      <c r="B10766" s="96" t="s">
        <v>21409</v>
      </c>
      <c r="C10766" s="95" t="s">
        <v>361</v>
      </c>
      <c r="D10766" s="97">
        <f>VLOOKUP(A10766,emop0321!D:E,2,0)</f>
        <v>550.59</v>
      </c>
      <c r="E10766" s="98"/>
      <c r="F10766" s="98"/>
    </row>
    <row r="10767" ht="11.25" customHeight="1">
      <c r="A10767" s="95" t="s">
        <v>21410</v>
      </c>
      <c r="B10767" s="96" t="s">
        <v>21411</v>
      </c>
      <c r="C10767" s="95" t="s">
        <v>361</v>
      </c>
      <c r="D10767" s="97">
        <f>VLOOKUP(A10767,emop0321!D:E,2,0)</f>
        <v>641.32</v>
      </c>
      <c r="E10767" s="98"/>
      <c r="F10767" s="98"/>
    </row>
    <row r="10768" ht="11.25" customHeight="1">
      <c r="A10768" s="95" t="s">
        <v>21412</v>
      </c>
      <c r="B10768" s="96" t="s">
        <v>21413</v>
      </c>
      <c r="C10768" s="95" t="s">
        <v>361</v>
      </c>
      <c r="D10768" s="97">
        <f>VLOOKUP(A10768,emop0321!D:E,2,0)</f>
        <v>899.99</v>
      </c>
      <c r="E10768" s="98"/>
      <c r="F10768" s="98"/>
    </row>
    <row r="10769" ht="11.25" customHeight="1">
      <c r="A10769" s="95" t="s">
        <v>21414</v>
      </c>
      <c r="B10769" s="96" t="s">
        <v>21415</v>
      </c>
      <c r="C10769" s="95" t="s">
        <v>361</v>
      </c>
      <c r="D10769" s="97">
        <f>VLOOKUP(A10769,emop0321!D:E,2,0)</f>
        <v>1111.53</v>
      </c>
      <c r="E10769" s="98"/>
      <c r="F10769" s="98"/>
    </row>
    <row r="10770" ht="11.25" customHeight="1">
      <c r="A10770" s="95" t="s">
        <v>21416</v>
      </c>
      <c r="B10770" s="96" t="s">
        <v>21417</v>
      </c>
      <c r="C10770" s="95" t="s">
        <v>361</v>
      </c>
      <c r="D10770" s="97">
        <f>VLOOKUP(A10770,emop0321!D:E,2,0)</f>
        <v>370.64</v>
      </c>
      <c r="E10770" s="98"/>
      <c r="F10770" s="98"/>
    </row>
    <row r="10771" ht="11.25" customHeight="1">
      <c r="A10771" s="95" t="s">
        <v>21418</v>
      </c>
      <c r="B10771" s="96" t="s">
        <v>21419</v>
      </c>
      <c r="C10771" s="95" t="s">
        <v>361</v>
      </c>
      <c r="D10771" s="97">
        <f>VLOOKUP(A10771,emop0321!D:E,2,0)</f>
        <v>450.46</v>
      </c>
      <c r="E10771" s="98"/>
      <c r="F10771" s="98"/>
    </row>
    <row r="10772" ht="11.25" customHeight="1">
      <c r="A10772" s="95" t="s">
        <v>21420</v>
      </c>
      <c r="B10772" s="96" t="s">
        <v>21421</v>
      </c>
      <c r="C10772" s="95" t="s">
        <v>361</v>
      </c>
      <c r="D10772" s="97">
        <f>VLOOKUP(A10772,emop0321!D:E,2,0)</f>
        <v>685.31</v>
      </c>
      <c r="E10772" s="98"/>
      <c r="F10772" s="98"/>
    </row>
    <row r="10773" ht="11.25" customHeight="1">
      <c r="A10773" s="95" t="s">
        <v>21422</v>
      </c>
      <c r="B10773" s="96" t="s">
        <v>21423</v>
      </c>
      <c r="C10773" s="95" t="s">
        <v>361</v>
      </c>
      <c r="D10773" s="97">
        <f>VLOOKUP(A10773,emop0321!D:E,2,0)</f>
        <v>886.11</v>
      </c>
      <c r="E10773" s="98"/>
      <c r="F10773" s="98"/>
    </row>
    <row r="10774" ht="11.25" customHeight="1">
      <c r="A10774" s="95" t="s">
        <v>21424</v>
      </c>
      <c r="B10774" s="96" t="s">
        <v>21425</v>
      </c>
      <c r="C10774" s="95" t="s">
        <v>361</v>
      </c>
      <c r="D10774" s="97">
        <f>VLOOKUP(A10774,emop0321!D:E,2,0)</f>
        <v>662.17</v>
      </c>
      <c r="E10774" s="98"/>
      <c r="F10774" s="98"/>
    </row>
    <row r="10775" ht="11.25" customHeight="1">
      <c r="A10775" s="95" t="s">
        <v>21426</v>
      </c>
      <c r="B10775" s="96" t="s">
        <v>21427</v>
      </c>
      <c r="C10775" s="95" t="s">
        <v>361</v>
      </c>
      <c r="D10775" s="97">
        <f>VLOOKUP(A10775,emop0321!D:E,2,0)</f>
        <v>759.21</v>
      </c>
      <c r="E10775" s="98"/>
      <c r="F10775" s="98"/>
    </row>
    <row r="10776" ht="11.25" customHeight="1">
      <c r="A10776" s="95" t="s">
        <v>21428</v>
      </c>
      <c r="B10776" s="96" t="s">
        <v>21429</v>
      </c>
      <c r="C10776" s="95" t="s">
        <v>361</v>
      </c>
      <c r="D10776" s="97">
        <f>VLOOKUP(A10776,emop0321!D:E,2,0)</f>
        <v>1024.76</v>
      </c>
      <c r="E10776" s="98"/>
      <c r="F10776" s="98"/>
    </row>
    <row r="10777" ht="11.25" customHeight="1">
      <c r="A10777" s="95" t="s">
        <v>21430</v>
      </c>
      <c r="B10777" s="96" t="s">
        <v>21431</v>
      </c>
      <c r="C10777" s="95" t="s">
        <v>361</v>
      </c>
      <c r="D10777" s="97">
        <f>VLOOKUP(A10777,emop0321!D:E,2,0)</f>
        <v>1245.47</v>
      </c>
      <c r="E10777" s="98"/>
      <c r="F10777" s="98"/>
    </row>
    <row r="10778" ht="11.25" customHeight="1">
      <c r="A10778" s="95" t="s">
        <v>21432</v>
      </c>
      <c r="B10778" s="96" t="s">
        <v>21433</v>
      </c>
      <c r="C10778" s="95" t="s">
        <v>361</v>
      </c>
      <c r="D10778" s="97">
        <f>VLOOKUP(A10778,emop0321!D:E,2,0)</f>
        <v>975.35</v>
      </c>
      <c r="E10778" s="98"/>
      <c r="F10778" s="98"/>
    </row>
    <row r="10779" ht="11.25" customHeight="1">
      <c r="A10779" s="95" t="s">
        <v>21434</v>
      </c>
      <c r="B10779" s="96" t="s">
        <v>21435</v>
      </c>
      <c r="C10779" s="95" t="s">
        <v>361</v>
      </c>
      <c r="D10779" s="97">
        <f>VLOOKUP(A10779,emop0321!D:E,2,0)</f>
        <v>1092.05</v>
      </c>
      <c r="E10779" s="98"/>
      <c r="F10779" s="98"/>
    </row>
    <row r="10780" ht="11.25" customHeight="1">
      <c r="A10780" s="95" t="s">
        <v>21436</v>
      </c>
      <c r="B10780" s="96" t="s">
        <v>21437</v>
      </c>
      <c r="C10780" s="95" t="s">
        <v>361</v>
      </c>
      <c r="D10780" s="97">
        <f>VLOOKUP(A10780,emop0321!D:E,2,0)</f>
        <v>1392.79</v>
      </c>
      <c r="E10780" s="98"/>
      <c r="F10780" s="98"/>
    </row>
    <row r="10781" ht="11.25" customHeight="1">
      <c r="A10781" s="95" t="s">
        <v>21438</v>
      </c>
      <c r="B10781" s="96" t="s">
        <v>21439</v>
      </c>
      <c r="C10781" s="95" t="s">
        <v>361</v>
      </c>
      <c r="D10781" s="97">
        <f>VLOOKUP(A10781,emop0321!D:E,2,0)</f>
        <v>1636.58</v>
      </c>
      <c r="E10781" s="98"/>
      <c r="F10781" s="98"/>
    </row>
    <row r="10782" ht="11.25" customHeight="1">
      <c r="A10782" s="95" t="s">
        <v>21440</v>
      </c>
      <c r="B10782" s="96" t="s">
        <v>21441</v>
      </c>
      <c r="C10782" s="95" t="s">
        <v>361</v>
      </c>
      <c r="D10782" s="97">
        <f>VLOOKUP(A10782,emop0321!D:E,2,0)</f>
        <v>9333</v>
      </c>
      <c r="E10782" s="98"/>
      <c r="F10782" s="98"/>
    </row>
    <row r="10783" ht="11.25" customHeight="1">
      <c r="A10783" s="95" t="s">
        <v>21442</v>
      </c>
      <c r="B10783" s="96" t="s">
        <v>21443</v>
      </c>
      <c r="C10783" s="95" t="s">
        <v>361</v>
      </c>
      <c r="D10783" s="97">
        <f>VLOOKUP(A10783,emop0321!D:E,2,0)</f>
        <v>9078</v>
      </c>
      <c r="E10783" s="98"/>
      <c r="F10783" s="98"/>
    </row>
    <row r="10784" ht="11.25" customHeight="1">
      <c r="A10784" s="95" t="s">
        <v>21444</v>
      </c>
      <c r="B10784" s="96" t="s">
        <v>21445</v>
      </c>
      <c r="C10784" s="95" t="s">
        <v>361</v>
      </c>
      <c r="D10784" s="97">
        <f>VLOOKUP(A10784,emop0321!D:E,2,0)</f>
        <v>11858.4</v>
      </c>
      <c r="E10784" s="98"/>
      <c r="F10784" s="98"/>
    </row>
    <row r="10785" ht="11.25" customHeight="1">
      <c r="A10785" s="95" t="s">
        <v>21446</v>
      </c>
      <c r="B10785" s="96" t="s">
        <v>21447</v>
      </c>
      <c r="C10785" s="95" t="s">
        <v>361</v>
      </c>
      <c r="D10785" s="97">
        <f>VLOOKUP(A10785,emop0321!D:E,2,0)</f>
        <v>11534.4</v>
      </c>
      <c r="E10785" s="98"/>
      <c r="F10785" s="98"/>
    </row>
    <row r="10786" ht="11.25" customHeight="1">
      <c r="A10786" s="95" t="s">
        <v>21448</v>
      </c>
      <c r="B10786" s="96" t="s">
        <v>21449</v>
      </c>
      <c r="C10786" s="95" t="s">
        <v>361</v>
      </c>
      <c r="D10786" s="97">
        <f>VLOOKUP(A10786,emop0321!D:E,2,0)</f>
        <v>13834.8</v>
      </c>
      <c r="E10786" s="98"/>
      <c r="F10786" s="98"/>
    </row>
    <row r="10787" ht="11.25" customHeight="1">
      <c r="A10787" s="95" t="s">
        <v>21450</v>
      </c>
      <c r="B10787" s="96" t="s">
        <v>21451</v>
      </c>
      <c r="C10787" s="95" t="s">
        <v>361</v>
      </c>
      <c r="D10787" s="97">
        <f>VLOOKUP(A10787,emop0321!D:E,2,0)</f>
        <v>13456.8</v>
      </c>
      <c r="E10787" s="98"/>
      <c r="F10787" s="98"/>
    </row>
    <row r="10788" ht="11.25" customHeight="1">
      <c r="A10788" s="95" t="s">
        <v>21452</v>
      </c>
      <c r="B10788" s="96" t="s">
        <v>21453</v>
      </c>
      <c r="C10788" s="95" t="s">
        <v>361</v>
      </c>
      <c r="D10788" s="97">
        <f>VLOOKUP(A10788,emop0321!D:E,2,0)</f>
        <v>15774.6</v>
      </c>
      <c r="E10788" s="98"/>
      <c r="F10788" s="98"/>
    </row>
    <row r="10789" ht="11.25" customHeight="1">
      <c r="A10789" s="95" t="s">
        <v>21454</v>
      </c>
      <c r="B10789" s="96" t="s">
        <v>21455</v>
      </c>
      <c r="C10789" s="95" t="s">
        <v>361</v>
      </c>
      <c r="D10789" s="97">
        <f>VLOOKUP(A10789,emop0321!D:E,2,0)</f>
        <v>15343.6</v>
      </c>
      <c r="E10789" s="98"/>
      <c r="F10789" s="98"/>
    </row>
    <row r="10790" ht="11.25" customHeight="1">
      <c r="A10790" s="95" t="s">
        <v>21456</v>
      </c>
      <c r="B10790" s="96" t="s">
        <v>21457</v>
      </c>
      <c r="C10790" s="95" t="s">
        <v>361</v>
      </c>
      <c r="D10790" s="97">
        <f>VLOOKUP(A10790,emop0321!D:E,2,0)</f>
        <v>18519.6</v>
      </c>
      <c r="E10790" s="98"/>
      <c r="F10790" s="98"/>
    </row>
    <row r="10791" ht="11.25" customHeight="1">
      <c r="A10791" s="95" t="s">
        <v>21458</v>
      </c>
      <c r="B10791" s="96" t="s">
        <v>21459</v>
      </c>
      <c r="C10791" s="95" t="s">
        <v>361</v>
      </c>
      <c r="D10791" s="97">
        <f>VLOOKUP(A10791,emop0321!D:E,2,0)</f>
        <v>18013.6</v>
      </c>
      <c r="E10791" s="98"/>
      <c r="F10791" s="98"/>
    </row>
    <row r="10792" ht="11.25" customHeight="1">
      <c r="A10792" s="95" t="s">
        <v>21460</v>
      </c>
      <c r="B10792" s="96" t="s">
        <v>21461</v>
      </c>
      <c r="C10792" s="95" t="s">
        <v>361</v>
      </c>
      <c r="D10792" s="97">
        <f>VLOOKUP(A10792,emop0321!D:E,2,0)</f>
        <v>23097.9</v>
      </c>
      <c r="E10792" s="98"/>
      <c r="F10792" s="98"/>
    </row>
    <row r="10793" ht="11.25" customHeight="1">
      <c r="A10793" s="95" t="s">
        <v>21462</v>
      </c>
      <c r="B10793" s="96" t="s">
        <v>21463</v>
      </c>
      <c r="C10793" s="95" t="s">
        <v>361</v>
      </c>
      <c r="D10793" s="97">
        <f>VLOOKUP(A10793,emop0321!D:E,2,0)</f>
        <v>23097.9</v>
      </c>
      <c r="E10793" s="98"/>
      <c r="F10793" s="98"/>
    </row>
    <row r="10794" ht="11.25" customHeight="1">
      <c r="A10794" s="95" t="s">
        <v>21464</v>
      </c>
      <c r="B10794" s="96" t="s">
        <v>21465</v>
      </c>
      <c r="C10794" s="95" t="s">
        <v>361</v>
      </c>
      <c r="D10794" s="97">
        <f>VLOOKUP(A10794,emop0321!D:E,2,0)</f>
        <v>33333.3</v>
      </c>
      <c r="E10794" s="98"/>
      <c r="F10794" s="98"/>
    </row>
    <row r="10795" ht="11.25" customHeight="1">
      <c r="A10795" s="95" t="s">
        <v>21466</v>
      </c>
      <c r="B10795" s="96" t="s">
        <v>21467</v>
      </c>
      <c r="C10795" s="95" t="s">
        <v>361</v>
      </c>
      <c r="D10795" s="97">
        <f>VLOOKUP(A10795,emop0321!D:E,2,0)</f>
        <v>33833.8</v>
      </c>
      <c r="E10795" s="98"/>
      <c r="F10795" s="98"/>
    </row>
    <row r="10796" ht="11.25" customHeight="1">
      <c r="A10796" s="95" t="s">
        <v>21468</v>
      </c>
      <c r="B10796" s="96" t="s">
        <v>21469</v>
      </c>
      <c r="C10796" s="95" t="s">
        <v>361</v>
      </c>
      <c r="D10796" s="97">
        <f>VLOOKUP(A10796,emop0321!D:E,2,0)</f>
        <v>1365</v>
      </c>
      <c r="E10796" s="98"/>
      <c r="F10796" s="98"/>
    </row>
    <row r="10797" ht="11.25" customHeight="1">
      <c r="A10797" s="95" t="s">
        <v>21470</v>
      </c>
      <c r="B10797" s="96" t="s">
        <v>21471</v>
      </c>
      <c r="C10797" s="95" t="s">
        <v>361</v>
      </c>
      <c r="D10797" s="97">
        <f>VLOOKUP(A10797,emop0321!D:E,2,0)</f>
        <v>1386</v>
      </c>
      <c r="E10797" s="98"/>
      <c r="F10797" s="98"/>
    </row>
    <row r="10798" ht="11.25" customHeight="1">
      <c r="A10798" s="95" t="s">
        <v>21472</v>
      </c>
      <c r="B10798" s="96" t="s">
        <v>21473</v>
      </c>
      <c r="C10798" s="95" t="s">
        <v>361</v>
      </c>
      <c r="D10798" s="97">
        <f>VLOOKUP(A10798,emop0321!D:E,2,0)</f>
        <v>1755</v>
      </c>
      <c r="E10798" s="98"/>
      <c r="F10798" s="98"/>
    </row>
    <row r="10799" ht="11.25" customHeight="1">
      <c r="A10799" s="95" t="s">
        <v>21474</v>
      </c>
      <c r="B10799" s="96" t="s">
        <v>21475</v>
      </c>
      <c r="C10799" s="95" t="s">
        <v>361</v>
      </c>
      <c r="D10799" s="97">
        <f>VLOOKUP(A10799,emop0321!D:E,2,0)</f>
        <v>1782</v>
      </c>
      <c r="E10799" s="98"/>
      <c r="F10799" s="98"/>
    </row>
    <row r="10800" ht="11.25" customHeight="1">
      <c r="A10800" s="95" t="s">
        <v>21476</v>
      </c>
      <c r="B10800" s="96" t="s">
        <v>21477</v>
      </c>
      <c r="C10800" s="95" t="s">
        <v>361</v>
      </c>
      <c r="D10800" s="97">
        <f>VLOOKUP(A10800,emop0321!D:E,2,0)</f>
        <v>2177.5</v>
      </c>
      <c r="E10800" s="98"/>
      <c r="F10800" s="98"/>
    </row>
    <row r="10801" ht="11.25" customHeight="1">
      <c r="A10801" s="95" t="s">
        <v>21478</v>
      </c>
      <c r="B10801" s="96" t="s">
        <v>21479</v>
      </c>
      <c r="C10801" s="95" t="s">
        <v>361</v>
      </c>
      <c r="D10801" s="97">
        <f>VLOOKUP(A10801,emop0321!D:E,2,0)</f>
        <v>2211</v>
      </c>
      <c r="E10801" s="98"/>
      <c r="F10801" s="98"/>
    </row>
    <row r="10802" ht="11.25" customHeight="1">
      <c r="A10802" s="95" t="s">
        <v>21480</v>
      </c>
      <c r="B10802" s="96" t="s">
        <v>21481</v>
      </c>
      <c r="C10802" s="95" t="s">
        <v>361</v>
      </c>
      <c r="D10802" s="97">
        <f>VLOOKUP(A10802,emop0321!D:E,2,0)</f>
        <v>2535</v>
      </c>
      <c r="E10802" s="98"/>
      <c r="F10802" s="98"/>
    </row>
    <row r="10803" ht="11.25" customHeight="1">
      <c r="A10803" s="95" t="s">
        <v>21482</v>
      </c>
      <c r="B10803" s="96" t="s">
        <v>21483</v>
      </c>
      <c r="C10803" s="95" t="s">
        <v>361</v>
      </c>
      <c r="D10803" s="97">
        <f>VLOOKUP(A10803,emop0321!D:E,2,0)</f>
        <v>2574</v>
      </c>
      <c r="E10803" s="98"/>
      <c r="F10803" s="98"/>
    </row>
    <row r="10804" ht="11.25" customHeight="1">
      <c r="A10804" s="95" t="s">
        <v>21484</v>
      </c>
      <c r="B10804" s="96" t="s">
        <v>21485</v>
      </c>
      <c r="C10804" s="95" t="s">
        <v>361</v>
      </c>
      <c r="D10804" s="97">
        <f>VLOOKUP(A10804,emop0321!D:E,2,0)</f>
        <v>3120</v>
      </c>
      <c r="E10804" s="98"/>
      <c r="F10804" s="98"/>
    </row>
    <row r="10805" ht="11.25" customHeight="1">
      <c r="A10805" s="95" t="s">
        <v>21486</v>
      </c>
      <c r="B10805" s="96" t="s">
        <v>21487</v>
      </c>
      <c r="C10805" s="95" t="s">
        <v>361</v>
      </c>
      <c r="D10805" s="97">
        <f>VLOOKUP(A10805,emop0321!D:E,2,0)</f>
        <v>3168</v>
      </c>
      <c r="E10805" s="98"/>
      <c r="F10805" s="98"/>
    </row>
    <row r="10806" ht="11.25" customHeight="1">
      <c r="A10806" s="95" t="s">
        <v>21488</v>
      </c>
      <c r="B10806" s="96" t="s">
        <v>21489</v>
      </c>
      <c r="C10806" s="95" t="s">
        <v>361</v>
      </c>
      <c r="D10806" s="97">
        <f>VLOOKUP(A10806,emop0321!D:E,2,0)</f>
        <v>3802.5</v>
      </c>
      <c r="E10806" s="98"/>
      <c r="F10806" s="98"/>
    </row>
    <row r="10807" ht="11.25" customHeight="1">
      <c r="A10807" s="95" t="s">
        <v>21490</v>
      </c>
      <c r="B10807" s="96" t="s">
        <v>21491</v>
      </c>
      <c r="C10807" s="95" t="s">
        <v>361</v>
      </c>
      <c r="D10807" s="97">
        <f>VLOOKUP(A10807,emop0321!D:E,2,0)</f>
        <v>3861</v>
      </c>
      <c r="E10807" s="98"/>
      <c r="F10807" s="98"/>
    </row>
    <row r="10808" ht="11.25" customHeight="1">
      <c r="A10808" s="95" t="s">
        <v>21492</v>
      </c>
      <c r="B10808" s="96" t="s">
        <v>21493</v>
      </c>
      <c r="C10808" s="95" t="s">
        <v>361</v>
      </c>
      <c r="D10808" s="97">
        <f>VLOOKUP(A10808,emop0321!D:E,2,0)</f>
        <v>4192.5</v>
      </c>
      <c r="E10808" s="98"/>
      <c r="F10808" s="98"/>
    </row>
    <row r="10809" ht="11.25" customHeight="1">
      <c r="A10809" s="95" t="s">
        <v>21494</v>
      </c>
      <c r="B10809" s="96" t="s">
        <v>21495</v>
      </c>
      <c r="C10809" s="95" t="s">
        <v>361</v>
      </c>
      <c r="D10809" s="97">
        <f>VLOOKUP(A10809,emop0321!D:E,2,0)</f>
        <v>4257</v>
      </c>
      <c r="E10809" s="98"/>
      <c r="F10809" s="98"/>
    </row>
    <row r="10810" ht="11.25" customHeight="1">
      <c r="A10810" s="95" t="s">
        <v>21496</v>
      </c>
      <c r="B10810" s="96" t="s">
        <v>21497</v>
      </c>
      <c r="C10810" s="95" t="s">
        <v>361</v>
      </c>
      <c r="D10810" s="97">
        <f>VLOOKUP(A10810,emop0321!D:E,2,0)</f>
        <v>5856</v>
      </c>
      <c r="E10810" s="98"/>
      <c r="F10810" s="98"/>
    </row>
    <row r="10811" ht="11.25" customHeight="1">
      <c r="A10811" s="95" t="s">
        <v>21498</v>
      </c>
      <c r="B10811" s="96" t="s">
        <v>21499</v>
      </c>
      <c r="C10811" s="95" t="s">
        <v>361</v>
      </c>
      <c r="D10811" s="97">
        <f>VLOOKUP(A10811,emop0321!D:E,2,0)</f>
        <v>5910.9</v>
      </c>
      <c r="E10811" s="98"/>
      <c r="F10811" s="98"/>
    </row>
    <row r="10812" ht="11.25" customHeight="1">
      <c r="A10812" s="95" t="s">
        <v>21500</v>
      </c>
      <c r="B10812" s="96" t="s">
        <v>21501</v>
      </c>
      <c r="C10812" s="95" t="s">
        <v>361</v>
      </c>
      <c r="D10812" s="97">
        <f>VLOOKUP(A10812,emop0321!D:E,2,0)</f>
        <v>6368</v>
      </c>
      <c r="E10812" s="98"/>
      <c r="F10812" s="98"/>
    </row>
    <row r="10813" ht="11.25" customHeight="1">
      <c r="A10813" s="95" t="s">
        <v>21502</v>
      </c>
      <c r="B10813" s="96" t="s">
        <v>21503</v>
      </c>
      <c r="C10813" s="95" t="s">
        <v>361</v>
      </c>
      <c r="D10813" s="97">
        <f>VLOOKUP(A10813,emop0321!D:E,2,0)</f>
        <v>6427.7</v>
      </c>
      <c r="E10813" s="98"/>
      <c r="F10813" s="98"/>
    </row>
    <row r="10814" ht="11.25" customHeight="1">
      <c r="A10814" s="95" t="s">
        <v>21504</v>
      </c>
      <c r="B10814" s="96" t="s">
        <v>21505</v>
      </c>
      <c r="C10814" s="95" t="s">
        <v>361</v>
      </c>
      <c r="D10814" s="97">
        <f>VLOOKUP(A10814,emop0321!D:E,2,0)</f>
        <v>8281.2</v>
      </c>
      <c r="E10814" s="98"/>
      <c r="F10814" s="98"/>
    </row>
    <row r="10815" ht="11.25" customHeight="1">
      <c r="A10815" s="95" t="s">
        <v>21506</v>
      </c>
      <c r="B10815" s="96" t="s">
        <v>21507</v>
      </c>
      <c r="C10815" s="95" t="s">
        <v>361</v>
      </c>
      <c r="D10815" s="97">
        <f>VLOOKUP(A10815,emop0321!D:E,2,0)</f>
        <v>8415.2</v>
      </c>
      <c r="E10815" s="98"/>
      <c r="F10815" s="98"/>
    </row>
    <row r="10816" ht="11.25" customHeight="1">
      <c r="A10816" s="95" t="s">
        <v>21508</v>
      </c>
      <c r="B10816" s="96" t="s">
        <v>21509</v>
      </c>
      <c r="C10816" s="95" t="s">
        <v>361</v>
      </c>
      <c r="D10816" s="97">
        <f>VLOOKUP(A10816,emop0321!D:E,2,0)</f>
        <v>9022.8</v>
      </c>
      <c r="E10816" s="98"/>
      <c r="F10816" s="98"/>
    </row>
    <row r="10817" ht="11.25" customHeight="1">
      <c r="A10817" s="95" t="s">
        <v>21510</v>
      </c>
      <c r="B10817" s="96" t="s">
        <v>21511</v>
      </c>
      <c r="C10817" s="95" t="s">
        <v>361</v>
      </c>
      <c r="D10817" s="97">
        <f>VLOOKUP(A10817,emop0321!D:E,2,0)</f>
        <v>9168.8</v>
      </c>
      <c r="E10817" s="98"/>
      <c r="F10817" s="98"/>
    </row>
    <row r="10818" ht="11.25" customHeight="1">
      <c r="A10818" s="95" t="s">
        <v>21512</v>
      </c>
      <c r="B10818" s="96" t="s">
        <v>21513</v>
      </c>
      <c r="C10818" s="95" t="s">
        <v>361</v>
      </c>
      <c r="D10818" s="97">
        <f>VLOOKUP(A10818,emop0321!D:E,2,0)</f>
        <v>11466.5</v>
      </c>
      <c r="E10818" s="98"/>
      <c r="F10818" s="98"/>
    </row>
    <row r="10819" ht="11.25" customHeight="1">
      <c r="A10819" s="95" t="s">
        <v>21514</v>
      </c>
      <c r="B10819" s="96" t="s">
        <v>21515</v>
      </c>
      <c r="C10819" s="95" t="s">
        <v>361</v>
      </c>
      <c r="D10819" s="97">
        <f>VLOOKUP(A10819,emop0321!D:E,2,0)</f>
        <v>11821.8</v>
      </c>
      <c r="E10819" s="98"/>
      <c r="F10819" s="98"/>
    </row>
    <row r="10820" ht="11.25" customHeight="1">
      <c r="A10820" s="95" t="s">
        <v>21516</v>
      </c>
      <c r="B10820" s="96" t="s">
        <v>21517</v>
      </c>
      <c r="C10820" s="95" t="s">
        <v>361</v>
      </c>
      <c r="D10820" s="97">
        <f>VLOOKUP(A10820,emop0321!D:E,2,0)</f>
        <v>12886.5</v>
      </c>
      <c r="E10820" s="98"/>
      <c r="F10820" s="98"/>
    </row>
    <row r="10821" ht="11.25" customHeight="1">
      <c r="A10821" s="95" t="s">
        <v>21518</v>
      </c>
      <c r="B10821" s="96" t="s">
        <v>21519</v>
      </c>
      <c r="C10821" s="95" t="s">
        <v>361</v>
      </c>
      <c r="D10821" s="97">
        <f>VLOOKUP(A10821,emop0321!D:E,2,0)</f>
        <v>13285.8</v>
      </c>
      <c r="E10821" s="98"/>
      <c r="F10821" s="98"/>
    </row>
    <row r="10822" ht="11.25" customHeight="1">
      <c r="A10822" s="95" t="s">
        <v>21520</v>
      </c>
      <c r="B10822" s="96" t="s">
        <v>21521</v>
      </c>
      <c r="C10822" s="95" t="s">
        <v>361</v>
      </c>
      <c r="D10822" s="97">
        <f>VLOOKUP(A10822,emop0321!D:E,2,0)</f>
        <v>14342</v>
      </c>
      <c r="E10822" s="98"/>
      <c r="F10822" s="98"/>
    </row>
    <row r="10823" ht="11.25" customHeight="1">
      <c r="A10823" s="95" t="s">
        <v>21522</v>
      </c>
      <c r="B10823" s="96" t="s">
        <v>21523</v>
      </c>
      <c r="C10823" s="95" t="s">
        <v>361</v>
      </c>
      <c r="D10823" s="97">
        <f>VLOOKUP(A10823,emop0321!D:E,2,0)</f>
        <v>14786.4</v>
      </c>
      <c r="E10823" s="98"/>
      <c r="F10823" s="98"/>
    </row>
    <row r="10824" ht="11.25" customHeight="1">
      <c r="A10824" s="95" t="s">
        <v>21524</v>
      </c>
      <c r="B10824" s="96" t="s">
        <v>21525</v>
      </c>
      <c r="C10824" s="95" t="s">
        <v>361</v>
      </c>
      <c r="D10824" s="97">
        <f>VLOOKUP(A10824,emop0321!D:E,2,0)</f>
        <v>15762</v>
      </c>
      <c r="E10824" s="98"/>
      <c r="F10824" s="98"/>
    </row>
    <row r="10825" ht="11.25" customHeight="1">
      <c r="A10825" s="95" t="s">
        <v>21526</v>
      </c>
      <c r="B10825" s="96" t="s">
        <v>21527</v>
      </c>
      <c r="C10825" s="95" t="s">
        <v>361</v>
      </c>
      <c r="D10825" s="97">
        <f>VLOOKUP(A10825,emop0321!D:E,2,0)</f>
        <v>16250.4</v>
      </c>
      <c r="E10825" s="98"/>
      <c r="F10825" s="98"/>
    </row>
    <row r="10826" ht="11.25" customHeight="1">
      <c r="A10826" s="95" t="s">
        <v>21528</v>
      </c>
      <c r="B10826" s="96" t="s">
        <v>21529</v>
      </c>
      <c r="C10826" s="95" t="s">
        <v>361</v>
      </c>
      <c r="D10826" s="97">
        <f>VLOOKUP(A10826,emop0321!D:E,2,0)</f>
        <v>17217.5</v>
      </c>
      <c r="E10826" s="98"/>
      <c r="F10826" s="98"/>
    </row>
    <row r="10827" ht="11.25" customHeight="1">
      <c r="A10827" s="95" t="s">
        <v>21530</v>
      </c>
      <c r="B10827" s="96" t="s">
        <v>21531</v>
      </c>
      <c r="C10827" s="95" t="s">
        <v>361</v>
      </c>
      <c r="D10827" s="97">
        <f>VLOOKUP(A10827,emop0321!D:E,2,0)</f>
        <v>17751</v>
      </c>
      <c r="E10827" s="98"/>
      <c r="F10827" s="98"/>
    </row>
    <row r="10828" ht="11.25" customHeight="1">
      <c r="A10828" s="95" t="s">
        <v>21532</v>
      </c>
      <c r="B10828" s="96" t="s">
        <v>21533</v>
      </c>
      <c r="C10828" s="95" t="s">
        <v>361</v>
      </c>
      <c r="D10828" s="97">
        <f>VLOOKUP(A10828,emop0321!D:E,2,0)</f>
        <v>2154.6</v>
      </c>
      <c r="E10828" s="98"/>
      <c r="F10828" s="98"/>
    </row>
    <row r="10829" ht="11.25" customHeight="1">
      <c r="A10829" s="95" t="s">
        <v>21534</v>
      </c>
      <c r="B10829" s="96" t="s">
        <v>21535</v>
      </c>
      <c r="C10829" s="95" t="s">
        <v>361</v>
      </c>
      <c r="D10829" s="97">
        <f>VLOOKUP(A10829,emop0321!D:E,2,0)</f>
        <v>2186.1</v>
      </c>
      <c r="E10829" s="98"/>
      <c r="F10829" s="98"/>
    </row>
    <row r="10830" ht="11.25" customHeight="1">
      <c r="A10830" s="95" t="s">
        <v>21536</v>
      </c>
      <c r="B10830" s="96" t="s">
        <v>21537</v>
      </c>
      <c r="C10830" s="95" t="s">
        <v>361</v>
      </c>
      <c r="D10830" s="97">
        <f>VLOOKUP(A10830,emop0321!D:E,2,0)</f>
        <v>2701.8</v>
      </c>
      <c r="E10830" s="98"/>
      <c r="F10830" s="98"/>
    </row>
    <row r="10831" ht="11.25" customHeight="1">
      <c r="A10831" s="95" t="s">
        <v>21538</v>
      </c>
      <c r="B10831" s="96" t="s">
        <v>21539</v>
      </c>
      <c r="C10831" s="95" t="s">
        <v>361</v>
      </c>
      <c r="D10831" s="97">
        <f>VLOOKUP(A10831,emop0321!D:E,2,0)</f>
        <v>2741.3</v>
      </c>
      <c r="E10831" s="98"/>
      <c r="F10831" s="98"/>
    </row>
    <row r="10832" ht="11.25" customHeight="1">
      <c r="A10832" s="95" t="s">
        <v>21540</v>
      </c>
      <c r="B10832" s="96" t="s">
        <v>21541</v>
      </c>
      <c r="C10832" s="95" t="s">
        <v>361</v>
      </c>
      <c r="D10832" s="97">
        <f>VLOOKUP(A10832,emop0321!D:E,2,0)</f>
        <v>3214.8</v>
      </c>
      <c r="E10832" s="98"/>
      <c r="F10832" s="98"/>
    </row>
    <row r="10833" ht="11.25" customHeight="1">
      <c r="A10833" s="95" t="s">
        <v>21542</v>
      </c>
      <c r="B10833" s="96" t="s">
        <v>21543</v>
      </c>
      <c r="C10833" s="95" t="s">
        <v>361</v>
      </c>
      <c r="D10833" s="97">
        <f>VLOOKUP(A10833,emop0321!D:E,2,0)</f>
        <v>3261.8</v>
      </c>
      <c r="E10833" s="98"/>
      <c r="F10833" s="98"/>
    </row>
    <row r="10834" ht="11.25" customHeight="1">
      <c r="A10834" s="95" t="s">
        <v>21544</v>
      </c>
      <c r="B10834" s="96" t="s">
        <v>21545</v>
      </c>
      <c r="C10834" s="95" t="s">
        <v>361</v>
      </c>
      <c r="D10834" s="97">
        <f>VLOOKUP(A10834,emop0321!D:E,2,0)</f>
        <v>3864.6</v>
      </c>
      <c r="E10834" s="98"/>
      <c r="F10834" s="98"/>
    </row>
    <row r="10835" ht="11.25" customHeight="1">
      <c r="A10835" s="95" t="s">
        <v>21546</v>
      </c>
      <c r="B10835" s="96" t="s">
        <v>21547</v>
      </c>
      <c r="C10835" s="95" t="s">
        <v>361</v>
      </c>
      <c r="D10835" s="97">
        <f>VLOOKUP(A10835,emop0321!D:E,2,0)</f>
        <v>3921.1</v>
      </c>
      <c r="E10835" s="98"/>
      <c r="F10835" s="98"/>
    </row>
    <row r="10836" ht="11.25" customHeight="1">
      <c r="A10836" s="95" t="s">
        <v>21548</v>
      </c>
      <c r="B10836" s="96" t="s">
        <v>21549</v>
      </c>
      <c r="C10836" s="95" t="s">
        <v>361</v>
      </c>
      <c r="D10836" s="97">
        <f>VLOOKUP(A10836,emop0321!D:E,2,0)</f>
        <v>4309.2</v>
      </c>
      <c r="E10836" s="98"/>
      <c r="F10836" s="98"/>
    </row>
    <row r="10837" ht="11.25" customHeight="1">
      <c r="A10837" s="95" t="s">
        <v>21550</v>
      </c>
      <c r="B10837" s="96" t="s">
        <v>21551</v>
      </c>
      <c r="C10837" s="95" t="s">
        <v>361</v>
      </c>
      <c r="D10837" s="97">
        <f>VLOOKUP(A10837,emop0321!D:E,2,0)</f>
        <v>4372.2</v>
      </c>
      <c r="E10837" s="98"/>
      <c r="F10837" s="98"/>
    </row>
    <row r="10838" ht="11.25" customHeight="1">
      <c r="A10838" s="95" t="s">
        <v>21552</v>
      </c>
      <c r="B10838" s="96" t="s">
        <v>21553</v>
      </c>
      <c r="C10838" s="95" t="s">
        <v>361</v>
      </c>
      <c r="D10838" s="97">
        <f>VLOOKUP(A10838,emop0321!D:E,2,0)</f>
        <v>4514.4</v>
      </c>
      <c r="E10838" s="98"/>
      <c r="F10838" s="98"/>
    </row>
    <row r="10839" ht="11.25" customHeight="1">
      <c r="A10839" s="95" t="s">
        <v>21554</v>
      </c>
      <c r="B10839" s="96" t="s">
        <v>21555</v>
      </c>
      <c r="C10839" s="95" t="s">
        <v>361</v>
      </c>
      <c r="D10839" s="97">
        <f>VLOOKUP(A10839,emop0321!D:E,2,0)</f>
        <v>4580.4</v>
      </c>
      <c r="E10839" s="98"/>
      <c r="F10839" s="98"/>
    </row>
    <row r="10840" ht="11.25" customHeight="1">
      <c r="A10840" s="95" t="s">
        <v>21556</v>
      </c>
      <c r="B10840" s="96" t="s">
        <v>21557</v>
      </c>
      <c r="C10840" s="95" t="s">
        <v>361</v>
      </c>
      <c r="D10840" s="97">
        <f>VLOOKUP(A10840,emop0321!D:E,2,0)</f>
        <v>5403.6</v>
      </c>
      <c r="E10840" s="98"/>
      <c r="F10840" s="98"/>
    </row>
    <row r="10841" ht="11.25" customHeight="1">
      <c r="A10841" s="95" t="s">
        <v>21558</v>
      </c>
      <c r="B10841" s="96" t="s">
        <v>21559</v>
      </c>
      <c r="C10841" s="95" t="s">
        <v>361</v>
      </c>
      <c r="D10841" s="97">
        <f>VLOOKUP(A10841,emop0321!D:E,2,0)</f>
        <v>5482.6</v>
      </c>
      <c r="E10841" s="98"/>
      <c r="F10841" s="98"/>
    </row>
    <row r="10842" ht="11.25" customHeight="1">
      <c r="A10842" s="95" t="s">
        <v>21560</v>
      </c>
      <c r="B10842" s="96" t="s">
        <v>21561</v>
      </c>
      <c r="C10842" s="95" t="s">
        <v>361</v>
      </c>
      <c r="D10842" s="97">
        <f>VLOOKUP(A10842,emop0321!D:E,2,0)</f>
        <v>7459.2</v>
      </c>
      <c r="E10842" s="98"/>
      <c r="F10842" s="98"/>
    </row>
    <row r="10843" ht="11.25" customHeight="1">
      <c r="A10843" s="95" t="s">
        <v>21562</v>
      </c>
      <c r="B10843" s="96" t="s">
        <v>21563</v>
      </c>
      <c r="C10843" s="95" t="s">
        <v>361</v>
      </c>
      <c r="D10843" s="97">
        <f>VLOOKUP(A10843,emop0321!D:E,2,0)</f>
        <v>7525.8</v>
      </c>
      <c r="E10843" s="98"/>
      <c r="F10843" s="98"/>
    </row>
    <row r="10844" ht="11.25" customHeight="1">
      <c r="A10844" s="95" t="s">
        <v>21564</v>
      </c>
      <c r="B10844" s="96" t="s">
        <v>21565</v>
      </c>
      <c r="C10844" s="95" t="s">
        <v>361</v>
      </c>
      <c r="D10844" s="97">
        <f>VLOOKUP(A10844,emop0321!D:E,2,0)</f>
        <v>13578.6</v>
      </c>
      <c r="E10844" s="98"/>
      <c r="F10844" s="98"/>
    </row>
    <row r="10845" ht="11.25" customHeight="1">
      <c r="A10845" s="95" t="s">
        <v>21566</v>
      </c>
      <c r="B10845" s="96" t="s">
        <v>21567</v>
      </c>
      <c r="C10845" s="95" t="s">
        <v>361</v>
      </c>
      <c r="D10845" s="97">
        <f>VLOOKUP(A10845,emop0321!D:E,2,0)</f>
        <v>13207.6</v>
      </c>
      <c r="E10845" s="98"/>
      <c r="F10845" s="98"/>
    </row>
    <row r="10846" ht="11.25" customHeight="1">
      <c r="A10846" s="95" t="s">
        <v>21568</v>
      </c>
      <c r="B10846" s="96" t="s">
        <v>21569</v>
      </c>
      <c r="C10846" s="95" t="s">
        <v>361</v>
      </c>
      <c r="D10846" s="97">
        <f>VLOOKUP(A10846,emop0321!D:E,2,0)</f>
        <v>18385.5</v>
      </c>
      <c r="E10846" s="98"/>
      <c r="F10846" s="98"/>
    </row>
    <row r="10847" ht="11.25" customHeight="1">
      <c r="A10847" s="95" t="s">
        <v>21570</v>
      </c>
      <c r="B10847" s="96" t="s">
        <v>21571</v>
      </c>
      <c r="C10847" s="95" t="s">
        <v>361</v>
      </c>
      <c r="D10847" s="97">
        <f>VLOOKUP(A10847,emop0321!D:E,2,0)</f>
        <v>18385.5</v>
      </c>
      <c r="E10847" s="98"/>
      <c r="F10847" s="98"/>
    </row>
    <row r="10848" ht="11.25" customHeight="1">
      <c r="A10848" s="95" t="s">
        <v>21572</v>
      </c>
      <c r="B10848" s="96" t="s">
        <v>21573</v>
      </c>
      <c r="C10848" s="95" t="s">
        <v>361</v>
      </c>
      <c r="D10848" s="97">
        <f>VLOOKUP(A10848,emop0321!D:E,2,0)</f>
        <v>20706</v>
      </c>
      <c r="E10848" s="98"/>
      <c r="F10848" s="98"/>
    </row>
    <row r="10849" ht="11.25" customHeight="1">
      <c r="A10849" s="95" t="s">
        <v>21574</v>
      </c>
      <c r="B10849" s="96" t="s">
        <v>21575</v>
      </c>
      <c r="C10849" s="95" t="s">
        <v>361</v>
      </c>
      <c r="D10849" s="97">
        <f>VLOOKUP(A10849,emop0321!D:E,2,0)</f>
        <v>20706</v>
      </c>
      <c r="E10849" s="98"/>
      <c r="F10849" s="98"/>
    </row>
    <row r="10850" ht="11.25" customHeight="1">
      <c r="A10850" s="95" t="s">
        <v>21576</v>
      </c>
      <c r="B10850" s="96" t="s">
        <v>21577</v>
      </c>
      <c r="C10850" s="95" t="s">
        <v>361</v>
      </c>
      <c r="D10850" s="97">
        <f>VLOOKUP(A10850,emop0321!D:E,2,0)</f>
        <v>24561.6</v>
      </c>
      <c r="E10850" s="98"/>
      <c r="F10850" s="98"/>
    </row>
    <row r="10851" ht="11.25" customHeight="1">
      <c r="A10851" s="95" t="s">
        <v>21578</v>
      </c>
      <c r="B10851" s="96" t="s">
        <v>21579</v>
      </c>
      <c r="C10851" s="95" t="s">
        <v>361</v>
      </c>
      <c r="D10851" s="97">
        <f>VLOOKUP(A10851,emop0321!D:E,2,0)</f>
        <v>24561.6</v>
      </c>
      <c r="E10851" s="98"/>
      <c r="F10851" s="98"/>
    </row>
    <row r="10852" ht="11.25" customHeight="1">
      <c r="A10852" s="95" t="s">
        <v>21580</v>
      </c>
      <c r="B10852" s="96" t="s">
        <v>21581</v>
      </c>
      <c r="C10852" s="95" t="s">
        <v>361</v>
      </c>
      <c r="D10852" s="97">
        <f>VLOOKUP(A10852,emop0321!D:E,2,0)</f>
        <v>14731.2</v>
      </c>
      <c r="E10852" s="98"/>
      <c r="F10852" s="98"/>
    </row>
    <row r="10853" ht="11.25" customHeight="1">
      <c r="A10853" s="95" t="s">
        <v>21582</v>
      </c>
      <c r="B10853" s="96" t="s">
        <v>21583</v>
      </c>
      <c r="C10853" s="95" t="s">
        <v>361</v>
      </c>
      <c r="D10853" s="97">
        <f>VLOOKUP(A10853,emop0321!D:E,2,0)</f>
        <v>14842.8</v>
      </c>
      <c r="E10853" s="98"/>
      <c r="F10853" s="98"/>
    </row>
    <row r="10854" ht="11.25" customHeight="1">
      <c r="A10854" s="95" t="s">
        <v>21584</v>
      </c>
      <c r="B10854" s="96" t="s">
        <v>21585</v>
      </c>
      <c r="C10854" s="95" t="s">
        <v>361</v>
      </c>
      <c r="D10854" s="97">
        <f>VLOOKUP(A10854,emop0321!D:E,2,0)</f>
        <v>17305.2</v>
      </c>
      <c r="E10854" s="98"/>
      <c r="F10854" s="98"/>
    </row>
    <row r="10855" ht="11.25" customHeight="1">
      <c r="A10855" s="95" t="s">
        <v>21586</v>
      </c>
      <c r="B10855" s="96" t="s">
        <v>21587</v>
      </c>
      <c r="C10855" s="95" t="s">
        <v>361</v>
      </c>
      <c r="D10855" s="97">
        <f>VLOOKUP(A10855,emop0321!D:E,2,0)</f>
        <v>17436.3</v>
      </c>
      <c r="E10855" s="98"/>
      <c r="F10855" s="98"/>
    </row>
    <row r="10856" ht="11.25" customHeight="1">
      <c r="A10856" s="95" t="s">
        <v>21588</v>
      </c>
      <c r="B10856" s="96" t="s">
        <v>21589</v>
      </c>
      <c r="C10856" s="95" t="s">
        <v>361</v>
      </c>
      <c r="D10856" s="97">
        <f>VLOOKUP(A10856,emop0321!D:E,2,0)</f>
        <v>16632</v>
      </c>
      <c r="E10856" s="98"/>
      <c r="F10856" s="98"/>
    </row>
    <row r="10857" ht="11.25" customHeight="1">
      <c r="A10857" s="95" t="s">
        <v>21590</v>
      </c>
      <c r="B10857" s="96" t="s">
        <v>21591</v>
      </c>
      <c r="C10857" s="95" t="s">
        <v>361</v>
      </c>
      <c r="D10857" s="97">
        <f>VLOOKUP(A10857,emop0321!D:E,2,0)</f>
        <v>16758</v>
      </c>
      <c r="E10857" s="98"/>
      <c r="F10857" s="98"/>
    </row>
    <row r="10858" ht="11.25" customHeight="1">
      <c r="A10858" s="95" t="s">
        <v>21592</v>
      </c>
      <c r="B10858" s="96" t="s">
        <v>21593</v>
      </c>
      <c r="C10858" s="95" t="s">
        <v>361</v>
      </c>
      <c r="D10858" s="97">
        <f>VLOOKUP(A10858,emop0321!D:E,2,0)</f>
        <v>23364</v>
      </c>
      <c r="E10858" s="98"/>
      <c r="F10858" s="98"/>
    </row>
    <row r="10859" ht="11.25" customHeight="1">
      <c r="A10859" s="95" t="s">
        <v>21594</v>
      </c>
      <c r="B10859" s="96" t="s">
        <v>21595</v>
      </c>
      <c r="C10859" s="95" t="s">
        <v>361</v>
      </c>
      <c r="D10859" s="97">
        <f>VLOOKUP(A10859,emop0321!D:E,2,0)</f>
        <v>23541</v>
      </c>
      <c r="E10859" s="98"/>
      <c r="F10859" s="98"/>
    </row>
    <row r="10860" ht="11.25" customHeight="1">
      <c r="A10860" s="95" t="s">
        <v>21596</v>
      </c>
      <c r="B10860" s="96" t="s">
        <v>21597</v>
      </c>
      <c r="C10860" s="95" t="s">
        <v>361</v>
      </c>
      <c r="D10860" s="97">
        <f>VLOOKUP(A10860,emop0321!D:E,2,0)</f>
        <v>18216</v>
      </c>
      <c r="E10860" s="98"/>
      <c r="F10860" s="98"/>
    </row>
    <row r="10861" ht="11.25" customHeight="1">
      <c r="A10861" s="95" t="s">
        <v>21598</v>
      </c>
      <c r="B10861" s="96" t="s">
        <v>21599</v>
      </c>
      <c r="C10861" s="95" t="s">
        <v>361</v>
      </c>
      <c r="D10861" s="97">
        <f>VLOOKUP(A10861,emop0321!D:E,2,0)</f>
        <v>18354</v>
      </c>
      <c r="E10861" s="98"/>
      <c r="F10861" s="98"/>
    </row>
    <row r="10862" ht="11.25" customHeight="1">
      <c r="A10862" s="95" t="s">
        <v>21600</v>
      </c>
      <c r="B10862" s="96" t="s">
        <v>21601</v>
      </c>
      <c r="C10862" s="95" t="s">
        <v>361</v>
      </c>
      <c r="D10862" s="97">
        <f>VLOOKUP(A10862,emop0321!D:E,2,0)</f>
        <v>24868.8</v>
      </c>
      <c r="E10862" s="98"/>
      <c r="F10862" s="98"/>
    </row>
    <row r="10863" ht="11.25" customHeight="1">
      <c r="A10863" s="95" t="s">
        <v>21602</v>
      </c>
      <c r="B10863" s="96" t="s">
        <v>21603</v>
      </c>
      <c r="C10863" s="95" t="s">
        <v>361</v>
      </c>
      <c r="D10863" s="97">
        <f>VLOOKUP(A10863,emop0321!D:E,2,0)</f>
        <v>25057.2</v>
      </c>
      <c r="E10863" s="98"/>
      <c r="F10863" s="98"/>
    </row>
    <row r="10864" ht="11.25" customHeight="1">
      <c r="A10864" s="95" t="s">
        <v>21604</v>
      </c>
      <c r="B10864" s="96" t="s">
        <v>21605</v>
      </c>
      <c r="C10864" s="95" t="s">
        <v>361</v>
      </c>
      <c r="D10864" s="97">
        <f>VLOOKUP(A10864,emop0321!D:E,2,0)</f>
        <v>20473.2</v>
      </c>
      <c r="E10864" s="98"/>
      <c r="F10864" s="98"/>
    </row>
    <row r="10865" ht="11.25" customHeight="1">
      <c r="A10865" s="95" t="s">
        <v>21606</v>
      </c>
      <c r="B10865" s="96" t="s">
        <v>21607</v>
      </c>
      <c r="C10865" s="95" t="s">
        <v>361</v>
      </c>
      <c r="D10865" s="97">
        <f>VLOOKUP(A10865,emop0321!D:E,2,0)</f>
        <v>20628.3</v>
      </c>
      <c r="E10865" s="98"/>
      <c r="F10865" s="98"/>
    </row>
    <row r="10866" ht="11.25" customHeight="1">
      <c r="A10866" s="95" t="s">
        <v>21608</v>
      </c>
      <c r="B10866" s="96" t="s">
        <v>21609</v>
      </c>
      <c r="C10866" s="95" t="s">
        <v>361</v>
      </c>
      <c r="D10866" s="97">
        <f>VLOOKUP(A10866,emop0321!D:E,2,0)</f>
        <v>27601.2</v>
      </c>
      <c r="E10866" s="98"/>
      <c r="F10866" s="98"/>
    </row>
    <row r="10867" ht="11.25" customHeight="1">
      <c r="A10867" s="95" t="s">
        <v>21610</v>
      </c>
      <c r="B10867" s="96" t="s">
        <v>21611</v>
      </c>
      <c r="C10867" s="95" t="s">
        <v>361</v>
      </c>
      <c r="D10867" s="97">
        <f>VLOOKUP(A10867,emop0321!D:E,2,0)</f>
        <v>27810.3</v>
      </c>
      <c r="E10867" s="98"/>
      <c r="F10867" s="98"/>
    </row>
    <row r="10868" ht="11.25" customHeight="1">
      <c r="A10868" s="95" t="s">
        <v>21612</v>
      </c>
      <c r="B10868" s="96" t="s">
        <v>21613</v>
      </c>
      <c r="C10868" s="95" t="s">
        <v>361</v>
      </c>
      <c r="D10868" s="97">
        <f>VLOOKUP(A10868,emop0321!D:E,2,0)</f>
        <v>27490.8</v>
      </c>
      <c r="E10868" s="98"/>
      <c r="F10868" s="98"/>
    </row>
    <row r="10869" ht="11.25" customHeight="1">
      <c r="A10869" s="95" t="s">
        <v>21614</v>
      </c>
      <c r="B10869" s="96" t="s">
        <v>21615</v>
      </c>
      <c r="C10869" s="95" t="s">
        <v>361</v>
      </c>
      <c r="D10869" s="97">
        <f>VLOOKUP(A10869,emop0321!D:E,2,0)</f>
        <v>27860.3</v>
      </c>
      <c r="E10869" s="98"/>
      <c r="F10869" s="98"/>
    </row>
    <row r="10870" ht="11.25" customHeight="1">
      <c r="A10870" s="95" t="s">
        <v>21616</v>
      </c>
      <c r="B10870" s="96" t="s">
        <v>21617</v>
      </c>
      <c r="C10870" s="95" t="s">
        <v>361</v>
      </c>
      <c r="D10870" s="97">
        <f>VLOOKUP(A10870,emop0321!D:E,2,0)</f>
        <v>41106</v>
      </c>
      <c r="E10870" s="98"/>
      <c r="F10870" s="98"/>
    </row>
    <row r="10871" ht="11.25" customHeight="1">
      <c r="A10871" s="95" t="s">
        <v>21618</v>
      </c>
      <c r="B10871" s="96" t="s">
        <v>21619</v>
      </c>
      <c r="C10871" s="95" t="s">
        <v>361</v>
      </c>
      <c r="D10871" s="97">
        <f>VLOOKUP(A10871,emop0321!D:E,2,0)</f>
        <v>41658.5</v>
      </c>
      <c r="E10871" s="98"/>
      <c r="F10871" s="98"/>
    </row>
    <row r="10872" ht="11.25" customHeight="1">
      <c r="A10872" s="95" t="s">
        <v>21620</v>
      </c>
      <c r="B10872" s="96" t="s">
        <v>21621</v>
      </c>
      <c r="C10872" s="95" t="s">
        <v>361</v>
      </c>
      <c r="D10872" s="97">
        <f>VLOOKUP(A10872,emop0321!D:E,2,0)</f>
        <v>39270</v>
      </c>
      <c r="E10872" s="98"/>
      <c r="F10872" s="98"/>
    </row>
    <row r="10873" ht="11.25" customHeight="1">
      <c r="A10873" s="95" t="s">
        <v>21622</v>
      </c>
      <c r="B10873" s="96" t="s">
        <v>21623</v>
      </c>
      <c r="C10873" s="95" t="s">
        <v>361</v>
      </c>
      <c r="D10873" s="97">
        <f>VLOOKUP(A10873,emop0321!D:E,2,0)</f>
        <v>40040</v>
      </c>
      <c r="E10873" s="98"/>
      <c r="F10873" s="98"/>
    </row>
    <row r="10874" ht="11.25" customHeight="1">
      <c r="A10874" s="95" t="s">
        <v>21624</v>
      </c>
      <c r="B10874" s="96" t="s">
        <v>21625</v>
      </c>
      <c r="C10874" s="95" t="s">
        <v>361</v>
      </c>
      <c r="D10874" s="97">
        <f>VLOOKUP(A10874,emop0321!D:E,2,0)</f>
        <v>55763.4</v>
      </c>
      <c r="E10874" s="98"/>
      <c r="F10874" s="98"/>
    </row>
    <row r="10875" ht="11.25" customHeight="1">
      <c r="A10875" s="95" t="s">
        <v>21626</v>
      </c>
      <c r="B10875" s="96" t="s">
        <v>21627</v>
      </c>
      <c r="C10875" s="95" t="s">
        <v>361</v>
      </c>
      <c r="D10875" s="97">
        <f>VLOOKUP(A10875,emop0321!D:E,2,0)</f>
        <v>56856.8</v>
      </c>
      <c r="E10875" s="98"/>
      <c r="F10875" s="98"/>
    </row>
    <row r="10876" ht="11.25" customHeight="1">
      <c r="A10876" s="95" t="s">
        <v>21628</v>
      </c>
      <c r="B10876" s="96" t="s">
        <v>21629</v>
      </c>
      <c r="C10876" s="95" t="s">
        <v>361</v>
      </c>
      <c r="D10876" s="97">
        <f>VLOOKUP(A10876,emop0321!D:E,2,0)</f>
        <v>59226.3</v>
      </c>
      <c r="E10876" s="98"/>
      <c r="F10876" s="98"/>
    </row>
    <row r="10877" ht="11.25" customHeight="1">
      <c r="A10877" s="95" t="s">
        <v>21630</v>
      </c>
      <c r="B10877" s="96" t="s">
        <v>21631</v>
      </c>
      <c r="C10877" s="95" t="s">
        <v>361</v>
      </c>
      <c r="D10877" s="97">
        <f>VLOOKUP(A10877,emop0321!D:E,2,0)</f>
        <v>60387.6</v>
      </c>
      <c r="E10877" s="98"/>
      <c r="F10877" s="98"/>
    </row>
    <row r="10878" ht="11.25" customHeight="1">
      <c r="A10878" s="95" t="s">
        <v>21632</v>
      </c>
      <c r="B10878" s="96" t="s">
        <v>21633</v>
      </c>
      <c r="C10878" s="95" t="s">
        <v>361</v>
      </c>
      <c r="D10878" s="97">
        <f>VLOOKUP(A10878,emop0321!D:E,2,0)</f>
        <v>46195.8</v>
      </c>
      <c r="E10878" s="98"/>
      <c r="F10878" s="98"/>
    </row>
    <row r="10879" ht="11.25" customHeight="1">
      <c r="A10879" s="95" t="s">
        <v>21634</v>
      </c>
      <c r="B10879" s="96" t="s">
        <v>21635</v>
      </c>
      <c r="C10879" s="95" t="s">
        <v>361</v>
      </c>
      <c r="D10879" s="97">
        <f>VLOOKUP(A10879,emop0321!D:E,2,0)</f>
        <v>47101.6</v>
      </c>
      <c r="E10879" s="98"/>
      <c r="F10879" s="98"/>
    </row>
    <row r="10880" ht="11.25" customHeight="1">
      <c r="A10880" s="95" t="s">
        <v>21636</v>
      </c>
      <c r="B10880" s="96" t="s">
        <v>21637</v>
      </c>
      <c r="C10880" s="95" t="s">
        <v>361</v>
      </c>
      <c r="D10880" s="97">
        <f>VLOOKUP(A10880,emop0321!D:E,2,0)</f>
        <v>4087</v>
      </c>
      <c r="E10880" s="98"/>
      <c r="F10880" s="98"/>
    </row>
    <row r="10881" ht="11.25" customHeight="1">
      <c r="A10881" s="95" t="s">
        <v>21638</v>
      </c>
      <c r="B10881" s="96" t="s">
        <v>21639</v>
      </c>
      <c r="C10881" s="95" t="s">
        <v>361</v>
      </c>
      <c r="D10881" s="97">
        <f>VLOOKUP(A10881,emop0321!D:E,2,0)</f>
        <v>4123.6</v>
      </c>
      <c r="E10881" s="98"/>
      <c r="F10881" s="98"/>
    </row>
    <row r="10882" ht="11.25" customHeight="1">
      <c r="A10882" s="95" t="s">
        <v>21640</v>
      </c>
      <c r="B10882" s="96" t="s">
        <v>21641</v>
      </c>
      <c r="C10882" s="95" t="s">
        <v>361</v>
      </c>
      <c r="D10882" s="97">
        <f>VLOOKUP(A10882,emop0321!D:E,2,0)</f>
        <v>5427</v>
      </c>
      <c r="E10882" s="98"/>
      <c r="F10882" s="98"/>
    </row>
    <row r="10883" ht="11.25" customHeight="1">
      <c r="A10883" s="95" t="s">
        <v>21642</v>
      </c>
      <c r="B10883" s="96" t="s">
        <v>21643</v>
      </c>
      <c r="C10883" s="95" t="s">
        <v>361</v>
      </c>
      <c r="D10883" s="97">
        <f>VLOOKUP(A10883,emop0321!D:E,2,0)</f>
        <v>5475.6</v>
      </c>
      <c r="E10883" s="98"/>
      <c r="F10883" s="98"/>
    </row>
    <row r="10884" ht="11.25" customHeight="1">
      <c r="A10884" s="95" t="s">
        <v>21644</v>
      </c>
      <c r="B10884" s="96" t="s">
        <v>21645</v>
      </c>
      <c r="C10884" s="95" t="s">
        <v>361</v>
      </c>
      <c r="D10884" s="97">
        <f>VLOOKUP(A10884,emop0321!D:E,2,0)</f>
        <v>6800.5</v>
      </c>
      <c r="E10884" s="98"/>
      <c r="F10884" s="98"/>
    </row>
    <row r="10885" ht="11.25" customHeight="1">
      <c r="A10885" s="95" t="s">
        <v>21646</v>
      </c>
      <c r="B10885" s="96" t="s">
        <v>21647</v>
      </c>
      <c r="C10885" s="95" t="s">
        <v>361</v>
      </c>
      <c r="D10885" s="97">
        <f>VLOOKUP(A10885,emop0321!D:E,2,0)</f>
        <v>6861.4</v>
      </c>
      <c r="E10885" s="98"/>
      <c r="F10885" s="98"/>
    </row>
    <row r="10886" ht="11.25" customHeight="1">
      <c r="A10886" s="95" t="s">
        <v>21648</v>
      </c>
      <c r="B10886" s="96" t="s">
        <v>21649</v>
      </c>
      <c r="C10886" s="95" t="s">
        <v>361</v>
      </c>
      <c r="D10886" s="97">
        <f>VLOOKUP(A10886,emop0321!D:E,2,0)</f>
        <v>8174</v>
      </c>
      <c r="E10886" s="98"/>
      <c r="F10886" s="98"/>
    </row>
    <row r="10887" ht="11.25" customHeight="1">
      <c r="A10887" s="95" t="s">
        <v>21650</v>
      </c>
      <c r="B10887" s="96" t="s">
        <v>21651</v>
      </c>
      <c r="C10887" s="95" t="s">
        <v>361</v>
      </c>
      <c r="D10887" s="97">
        <f>VLOOKUP(A10887,emop0321!D:E,2,0)</f>
        <v>8247.2</v>
      </c>
      <c r="E10887" s="98"/>
      <c r="F10887" s="98"/>
    </row>
    <row r="10888" ht="11.25" customHeight="1">
      <c r="A10888" s="95" t="s">
        <v>21652</v>
      </c>
      <c r="B10888" s="96" t="s">
        <v>21653</v>
      </c>
      <c r="C10888" s="95" t="s">
        <v>361</v>
      </c>
      <c r="D10888" s="97">
        <f>VLOOKUP(A10888,emop0321!D:E,2,0)</f>
        <v>9514</v>
      </c>
      <c r="E10888" s="98"/>
      <c r="F10888" s="98"/>
    </row>
    <row r="10889" ht="11.25" customHeight="1">
      <c r="A10889" s="95" t="s">
        <v>21654</v>
      </c>
      <c r="B10889" s="96" t="s">
        <v>21655</v>
      </c>
      <c r="C10889" s="95" t="s">
        <v>361</v>
      </c>
      <c r="D10889" s="97">
        <f>VLOOKUP(A10889,emop0321!D:E,2,0)</f>
        <v>9599.2</v>
      </c>
      <c r="E10889" s="98"/>
      <c r="F10889" s="98"/>
    </row>
    <row r="10890" ht="11.25" customHeight="1">
      <c r="A10890" s="95" t="s">
        <v>21656</v>
      </c>
      <c r="B10890" s="96" t="s">
        <v>21657</v>
      </c>
      <c r="C10890" s="95" t="s">
        <v>361</v>
      </c>
      <c r="D10890" s="97">
        <f>VLOOKUP(A10890,emop0321!D:E,2,0)</f>
        <v>10887.5</v>
      </c>
      <c r="E10890" s="98"/>
      <c r="F10890" s="98"/>
    </row>
    <row r="10891" ht="11.25" customHeight="1">
      <c r="A10891" s="95" t="s">
        <v>21658</v>
      </c>
      <c r="B10891" s="96" t="s">
        <v>21659</v>
      </c>
      <c r="C10891" s="95" t="s">
        <v>361</v>
      </c>
      <c r="D10891" s="97">
        <f>VLOOKUP(A10891,emop0321!D:E,2,0)</f>
        <v>10985</v>
      </c>
      <c r="E10891" s="98"/>
      <c r="F10891" s="98"/>
    </row>
    <row r="10892" ht="11.25" customHeight="1">
      <c r="A10892" s="95" t="s">
        <v>21660</v>
      </c>
      <c r="B10892" s="96" t="s">
        <v>21661</v>
      </c>
      <c r="C10892" s="95" t="s">
        <v>361</v>
      </c>
      <c r="D10892" s="97">
        <f>VLOOKUP(A10892,emop0321!D:E,2,0)</f>
        <v>12227.5</v>
      </c>
      <c r="E10892" s="98"/>
      <c r="F10892" s="98"/>
    </row>
    <row r="10893" ht="11.25" customHeight="1">
      <c r="A10893" s="95" t="s">
        <v>21662</v>
      </c>
      <c r="B10893" s="96" t="s">
        <v>21663</v>
      </c>
      <c r="C10893" s="95" t="s">
        <v>361</v>
      </c>
      <c r="D10893" s="97">
        <f>VLOOKUP(A10893,emop0321!D:E,2,0)</f>
        <v>12337</v>
      </c>
      <c r="E10893" s="98"/>
      <c r="F10893" s="98"/>
    </row>
    <row r="10894" ht="11.25" customHeight="1">
      <c r="A10894" s="95" t="s">
        <v>21664</v>
      </c>
      <c r="B10894" s="96" t="s">
        <v>21665</v>
      </c>
      <c r="C10894" s="95" t="s">
        <v>361</v>
      </c>
      <c r="D10894" s="97">
        <f>VLOOKUP(A10894,emop0321!D:E,2,0)</f>
        <v>15950</v>
      </c>
      <c r="E10894" s="98"/>
      <c r="F10894" s="98"/>
    </row>
    <row r="10895" ht="11.25" customHeight="1">
      <c r="A10895" s="95" t="s">
        <v>21666</v>
      </c>
      <c r="B10895" s="96" t="s">
        <v>21667</v>
      </c>
      <c r="C10895" s="95" t="s">
        <v>361</v>
      </c>
      <c r="D10895" s="97">
        <f>VLOOKUP(A10895,emop0321!D:E,2,0)</f>
        <v>16500</v>
      </c>
      <c r="E10895" s="98"/>
      <c r="F10895" s="98"/>
    </row>
    <row r="10896" ht="11.25" customHeight="1">
      <c r="A10896" s="95" t="s">
        <v>21668</v>
      </c>
      <c r="B10896" s="96" t="s">
        <v>21669</v>
      </c>
      <c r="C10896" s="95" t="s">
        <v>361</v>
      </c>
      <c r="D10896" s="97">
        <f>VLOOKUP(A10896,emop0321!D:E,2,0)</f>
        <v>22876.5</v>
      </c>
      <c r="E10896" s="98"/>
      <c r="F10896" s="98"/>
    </row>
    <row r="10897" ht="11.25" customHeight="1">
      <c r="A10897" s="95" t="s">
        <v>21670</v>
      </c>
      <c r="B10897" s="96" t="s">
        <v>21671</v>
      </c>
      <c r="C10897" s="95" t="s">
        <v>361</v>
      </c>
      <c r="D10897" s="97">
        <f>VLOOKUP(A10897,emop0321!D:E,2,0)</f>
        <v>23933.5</v>
      </c>
      <c r="E10897" s="98"/>
      <c r="F10897" s="98"/>
    </row>
    <row r="10898" ht="11.25" customHeight="1">
      <c r="A10898" s="95" t="s">
        <v>21672</v>
      </c>
      <c r="B10898" s="96" t="s">
        <v>21673</v>
      </c>
      <c r="C10898" s="95" t="s">
        <v>361</v>
      </c>
      <c r="D10898" s="97">
        <f>VLOOKUP(A10898,emop0321!D:E,2,0)</f>
        <v>31195.2</v>
      </c>
      <c r="E10898" s="98"/>
      <c r="F10898" s="98"/>
    </row>
    <row r="10899" ht="11.25" customHeight="1">
      <c r="A10899" s="95" t="s">
        <v>21674</v>
      </c>
      <c r="B10899" s="96" t="s">
        <v>21675</v>
      </c>
      <c r="C10899" s="95" t="s">
        <v>361</v>
      </c>
      <c r="D10899" s="97">
        <f>VLOOKUP(A10899,emop0321!D:E,2,0)</f>
        <v>32803.2</v>
      </c>
      <c r="E10899" s="98"/>
      <c r="F10899" s="98"/>
    </row>
    <row r="10900" ht="11.25" customHeight="1">
      <c r="A10900" s="95" t="s">
        <v>21676</v>
      </c>
      <c r="B10900" s="96" t="s">
        <v>21677</v>
      </c>
      <c r="C10900" s="95" t="s">
        <v>361</v>
      </c>
      <c r="D10900" s="97">
        <f>VLOOKUP(A10900,emop0321!D:E,2,0)</f>
        <v>86.53</v>
      </c>
      <c r="E10900" s="98"/>
      <c r="F10900" s="98"/>
    </row>
    <row r="10901" ht="11.25" customHeight="1">
      <c r="A10901" s="95" t="s">
        <v>21678</v>
      </c>
      <c r="B10901" s="96" t="s">
        <v>21679</v>
      </c>
      <c r="C10901" s="95" t="s">
        <v>361</v>
      </c>
      <c r="D10901" s="97">
        <f>VLOOKUP(A10901,emop0321!D:E,2,0)</f>
        <v>246.47</v>
      </c>
      <c r="E10901" s="98"/>
      <c r="F10901" s="98"/>
    </row>
    <row r="10902" ht="11.25" customHeight="1">
      <c r="A10902" s="95" t="s">
        <v>21680</v>
      </c>
      <c r="B10902" s="96" t="s">
        <v>21681</v>
      </c>
      <c r="C10902" s="95" t="s">
        <v>361</v>
      </c>
      <c r="D10902" s="97">
        <f>VLOOKUP(A10902,emop0321!D:E,2,0)</f>
        <v>146.1</v>
      </c>
      <c r="E10902" s="98"/>
      <c r="F10902" s="98"/>
    </row>
    <row r="10903" ht="11.25" customHeight="1">
      <c r="A10903" s="95" t="s">
        <v>21682</v>
      </c>
      <c r="B10903" s="96" t="s">
        <v>21683</v>
      </c>
      <c r="C10903" s="95" t="s">
        <v>361</v>
      </c>
      <c r="D10903" s="97">
        <f>VLOOKUP(A10903,emop0321!D:E,2,0)</f>
        <v>607.4</v>
      </c>
      <c r="E10903" s="98"/>
      <c r="F10903" s="98"/>
    </row>
    <row r="10904" ht="11.25" customHeight="1">
      <c r="A10904" s="95" t="s">
        <v>21684</v>
      </c>
      <c r="B10904" s="96" t="s">
        <v>21685</v>
      </c>
      <c r="C10904" s="95" t="s">
        <v>361</v>
      </c>
      <c r="D10904" s="97">
        <f>VLOOKUP(A10904,emop0321!D:E,2,0)</f>
        <v>694.17</v>
      </c>
      <c r="E10904" s="98"/>
      <c r="F10904" s="98"/>
    </row>
    <row r="10905" ht="11.25" customHeight="1">
      <c r="A10905" s="95" t="s">
        <v>21686</v>
      </c>
      <c r="B10905" s="96" t="s">
        <v>21687</v>
      </c>
      <c r="C10905" s="95" t="s">
        <v>361</v>
      </c>
      <c r="D10905" s="97">
        <f>VLOOKUP(A10905,emop0321!D:E,2,0)</f>
        <v>809.87</v>
      </c>
      <c r="E10905" s="98"/>
      <c r="F10905" s="98"/>
    </row>
    <row r="10906" ht="11.25" customHeight="1">
      <c r="A10906" s="95" t="s">
        <v>21688</v>
      </c>
      <c r="B10906" s="96" t="s">
        <v>21689</v>
      </c>
      <c r="C10906" s="95" t="s">
        <v>361</v>
      </c>
      <c r="D10906" s="97">
        <f>VLOOKUP(A10906,emop0321!D:E,2,0)</f>
        <v>971.84</v>
      </c>
      <c r="E10906" s="98"/>
      <c r="F10906" s="98"/>
    </row>
    <row r="10907" ht="11.25" customHeight="1">
      <c r="A10907" s="95" t="s">
        <v>21690</v>
      </c>
      <c r="B10907" s="96" t="s">
        <v>21691</v>
      </c>
      <c r="C10907" s="95" t="s">
        <v>361</v>
      </c>
      <c r="D10907" s="97">
        <f>VLOOKUP(A10907,emop0321!D:E,2,0)</f>
        <v>25.09</v>
      </c>
      <c r="E10907" s="98"/>
      <c r="F10907" s="98"/>
    </row>
    <row r="10908" ht="11.25" customHeight="1">
      <c r="A10908" s="95" t="s">
        <v>21692</v>
      </c>
      <c r="B10908" s="96" t="s">
        <v>21693</v>
      </c>
      <c r="C10908" s="95" t="s">
        <v>361</v>
      </c>
      <c r="D10908" s="97">
        <f>VLOOKUP(A10908,emop0321!D:E,2,0)</f>
        <v>33.45</v>
      </c>
      <c r="E10908" s="98"/>
      <c r="F10908" s="98"/>
    </row>
    <row r="10909" ht="11.25" customHeight="1">
      <c r="A10909" s="95" t="s">
        <v>21694</v>
      </c>
      <c r="B10909" s="96" t="s">
        <v>21695</v>
      </c>
      <c r="C10909" s="95" t="s">
        <v>361</v>
      </c>
      <c r="D10909" s="97">
        <f>VLOOKUP(A10909,emop0321!D:E,2,0)</f>
        <v>41.82</v>
      </c>
      <c r="E10909" s="98"/>
      <c r="F10909" s="98"/>
    </row>
    <row r="10910" ht="11.25" customHeight="1">
      <c r="A10910" s="95" t="s">
        <v>21696</v>
      </c>
      <c r="B10910" s="96" t="s">
        <v>21697</v>
      </c>
      <c r="C10910" s="95" t="s">
        <v>361</v>
      </c>
      <c r="D10910" s="97">
        <f>VLOOKUP(A10910,emop0321!D:E,2,0)</f>
        <v>50.18</v>
      </c>
      <c r="E10910" s="98"/>
      <c r="F10910" s="98"/>
    </row>
    <row r="10911" ht="11.25" customHeight="1">
      <c r="A10911" s="95" t="s">
        <v>21698</v>
      </c>
      <c r="B10911" s="96" t="s">
        <v>21699</v>
      </c>
      <c r="C10911" s="95" t="s">
        <v>361</v>
      </c>
      <c r="D10911" s="97">
        <f>VLOOKUP(A10911,emop0321!D:E,2,0)</f>
        <v>62.73</v>
      </c>
      <c r="E10911" s="98"/>
      <c r="F10911" s="98"/>
    </row>
    <row r="10912" ht="11.25" customHeight="1">
      <c r="A10912" s="95" t="s">
        <v>21700</v>
      </c>
      <c r="B10912" s="96" t="s">
        <v>21701</v>
      </c>
      <c r="C10912" s="95" t="s">
        <v>361</v>
      </c>
      <c r="D10912" s="97">
        <f>VLOOKUP(A10912,emop0321!D:E,2,0)</f>
        <v>73.8</v>
      </c>
      <c r="E10912" s="98"/>
      <c r="F10912" s="98"/>
    </row>
    <row r="10913" ht="11.25" customHeight="1">
      <c r="A10913" s="95" t="s">
        <v>21702</v>
      </c>
      <c r="B10913" s="96" t="s">
        <v>21703</v>
      </c>
      <c r="C10913" s="95" t="s">
        <v>361</v>
      </c>
      <c r="D10913" s="97">
        <f>VLOOKUP(A10913,emop0321!D:E,2,0)</f>
        <v>78.42</v>
      </c>
      <c r="E10913" s="98"/>
      <c r="F10913" s="98"/>
    </row>
    <row r="10914" ht="11.25" customHeight="1">
      <c r="A10914" s="95" t="s">
        <v>21704</v>
      </c>
      <c r="B10914" s="96" t="s">
        <v>21705</v>
      </c>
      <c r="C10914" s="95" t="s">
        <v>361</v>
      </c>
      <c r="D10914" s="97">
        <f>VLOOKUP(A10914,emop0321!D:E,2,0)</f>
        <v>86.53</v>
      </c>
      <c r="E10914" s="98"/>
      <c r="F10914" s="98"/>
    </row>
    <row r="10915" ht="11.25" customHeight="1">
      <c r="A10915" s="95" t="s">
        <v>21706</v>
      </c>
      <c r="B10915" s="96" t="s">
        <v>21707</v>
      </c>
      <c r="C10915" s="95" t="s">
        <v>361</v>
      </c>
      <c r="D10915" s="97">
        <f>VLOOKUP(A10915,emop0321!D:E,2,0)</f>
        <v>109.54</v>
      </c>
      <c r="E10915" s="98"/>
      <c r="F10915" s="98"/>
    </row>
    <row r="10916" ht="11.25" customHeight="1">
      <c r="A10916" s="95" t="s">
        <v>21708</v>
      </c>
      <c r="B10916" s="96" t="s">
        <v>21709</v>
      </c>
      <c r="C10916" s="95" t="s">
        <v>361</v>
      </c>
      <c r="D10916" s="97">
        <f>VLOOKUP(A10916,emop0321!D:E,2,0)</f>
        <v>118.3</v>
      </c>
      <c r="E10916" s="98"/>
      <c r="F10916" s="98"/>
    </row>
    <row r="10917" ht="11.25" customHeight="1">
      <c r="A10917" s="95" t="s">
        <v>21710</v>
      </c>
      <c r="B10917" s="96" t="s">
        <v>21711</v>
      </c>
      <c r="C10917" s="95" t="s">
        <v>361</v>
      </c>
      <c r="D10917" s="97">
        <f>VLOOKUP(A10917,emop0321!D:E,2,0)</f>
        <v>128.49</v>
      </c>
      <c r="E10917" s="98"/>
      <c r="F10917" s="98"/>
    </row>
    <row r="10918" ht="11.25" customHeight="1">
      <c r="A10918" s="95" t="s">
        <v>21712</v>
      </c>
      <c r="B10918" s="96" t="s">
        <v>21713</v>
      </c>
      <c r="C10918" s="95" t="s">
        <v>361</v>
      </c>
      <c r="D10918" s="97">
        <f>VLOOKUP(A10918,emop0321!D:E,2,0)</f>
        <v>268.88</v>
      </c>
      <c r="E10918" s="98"/>
      <c r="F10918" s="98"/>
    </row>
    <row r="10919" ht="11.25" customHeight="1">
      <c r="A10919" s="95" t="s">
        <v>21714</v>
      </c>
      <c r="B10919" s="96" t="s">
        <v>21715</v>
      </c>
      <c r="C10919" s="95" t="s">
        <v>361</v>
      </c>
      <c r="D10919" s="97">
        <f>VLOOKUP(A10919,emop0321!D:E,2,0)</f>
        <v>328.63</v>
      </c>
      <c r="E10919" s="98"/>
      <c r="F10919" s="98"/>
    </row>
    <row r="10920" ht="11.25" customHeight="1">
      <c r="A10920" s="95" t="s">
        <v>21716</v>
      </c>
      <c r="B10920" s="96" t="s">
        <v>21717</v>
      </c>
      <c r="C10920" s="95" t="s">
        <v>361</v>
      </c>
      <c r="D10920" s="97">
        <f>VLOOKUP(A10920,emop0321!D:E,2,0)</f>
        <v>328.63</v>
      </c>
      <c r="E10920" s="98"/>
      <c r="F10920" s="98"/>
    </row>
    <row r="10921" ht="11.25" customHeight="1">
      <c r="A10921" s="95" t="s">
        <v>21718</v>
      </c>
      <c r="B10921" s="96" t="s">
        <v>21719</v>
      </c>
      <c r="C10921" s="95" t="s">
        <v>361</v>
      </c>
      <c r="D10921" s="97">
        <f>VLOOKUP(A10921,emop0321!D:E,2,0)</f>
        <v>607.4</v>
      </c>
      <c r="E10921" s="98"/>
      <c r="F10921" s="98"/>
    </row>
    <row r="10922" ht="11.25" customHeight="1">
      <c r="A10922" s="95" t="s">
        <v>21720</v>
      </c>
      <c r="B10922" s="96" t="s">
        <v>21721</v>
      </c>
      <c r="C10922" s="95" t="s">
        <v>361</v>
      </c>
      <c r="D10922" s="97">
        <f>VLOOKUP(A10922,emop0321!D:E,2,0)</f>
        <v>694.17</v>
      </c>
      <c r="E10922" s="98"/>
      <c r="F10922" s="98"/>
    </row>
    <row r="10923" ht="11.25" customHeight="1">
      <c r="A10923" s="95" t="s">
        <v>21722</v>
      </c>
      <c r="B10923" s="96" t="s">
        <v>21723</v>
      </c>
      <c r="C10923" s="95" t="s">
        <v>361</v>
      </c>
      <c r="D10923" s="97">
        <f>VLOOKUP(A10923,emop0321!D:E,2,0)</f>
        <v>41.82</v>
      </c>
      <c r="E10923" s="98"/>
      <c r="F10923" s="98"/>
    </row>
    <row r="10924" ht="11.25" customHeight="1">
      <c r="A10924" s="95" t="s">
        <v>21724</v>
      </c>
      <c r="B10924" s="96" t="s">
        <v>21725</v>
      </c>
      <c r="C10924" s="95" t="s">
        <v>361</v>
      </c>
      <c r="D10924" s="97">
        <f>VLOOKUP(A10924,emop0321!D:E,2,0)</f>
        <v>50.18</v>
      </c>
      <c r="E10924" s="98"/>
      <c r="F10924" s="98"/>
    </row>
    <row r="10925" ht="11.25" customHeight="1">
      <c r="A10925" s="95" t="s">
        <v>21726</v>
      </c>
      <c r="B10925" s="96" t="s">
        <v>21727</v>
      </c>
      <c r="C10925" s="95" t="s">
        <v>361</v>
      </c>
      <c r="D10925" s="97">
        <f>VLOOKUP(A10925,emop0321!D:E,2,0)</f>
        <v>58.35</v>
      </c>
      <c r="E10925" s="98"/>
      <c r="F10925" s="98"/>
    </row>
    <row r="10926" ht="11.25" customHeight="1">
      <c r="A10926" s="95" t="s">
        <v>21728</v>
      </c>
      <c r="B10926" s="96" t="s">
        <v>21729</v>
      </c>
      <c r="C10926" s="95" t="s">
        <v>361</v>
      </c>
      <c r="D10926" s="97">
        <f>VLOOKUP(A10926,emop0321!D:E,2,0)</f>
        <v>73.8</v>
      </c>
      <c r="E10926" s="98"/>
      <c r="F10926" s="98"/>
    </row>
    <row r="10927" ht="11.25" customHeight="1">
      <c r="A10927" s="95" t="s">
        <v>21730</v>
      </c>
      <c r="B10927" s="96" t="s">
        <v>21731</v>
      </c>
      <c r="C10927" s="95" t="s">
        <v>361</v>
      </c>
      <c r="D10927" s="97">
        <f>VLOOKUP(A10927,emop0321!D:E,2,0)</f>
        <v>83.64</v>
      </c>
      <c r="E10927" s="98"/>
      <c r="F10927" s="98"/>
    </row>
    <row r="10928" ht="11.25" customHeight="1">
      <c r="A10928" s="95" t="s">
        <v>21732</v>
      </c>
      <c r="B10928" s="96" t="s">
        <v>21733</v>
      </c>
      <c r="C10928" s="95" t="s">
        <v>361</v>
      </c>
      <c r="D10928" s="97">
        <f>VLOOKUP(A10928,emop0321!D:E,2,0)</f>
        <v>89.62</v>
      </c>
      <c r="E10928" s="98"/>
      <c r="F10928" s="98"/>
    </row>
    <row r="10929" ht="11.25" customHeight="1">
      <c r="A10929" s="95" t="s">
        <v>21734</v>
      </c>
      <c r="B10929" s="96" t="s">
        <v>21735</v>
      </c>
      <c r="C10929" s="95" t="s">
        <v>361</v>
      </c>
      <c r="D10929" s="97">
        <f>VLOOKUP(A10929,emop0321!D:E,2,0)</f>
        <v>96.51</v>
      </c>
      <c r="E10929" s="98"/>
      <c r="F10929" s="98"/>
    </row>
    <row r="10930" ht="11.25" customHeight="1">
      <c r="A10930" s="95" t="s">
        <v>21736</v>
      </c>
      <c r="B10930" s="96" t="s">
        <v>21737</v>
      </c>
      <c r="C10930" s="95" t="s">
        <v>361</v>
      </c>
      <c r="D10930" s="97">
        <f>VLOOKUP(A10930,emop0321!D:E,2,0)</f>
        <v>295.77</v>
      </c>
      <c r="E10930" s="98"/>
      <c r="F10930" s="98"/>
    </row>
    <row r="10931" ht="11.25" customHeight="1">
      <c r="A10931" s="95" t="s">
        <v>21738</v>
      </c>
      <c r="B10931" s="96" t="s">
        <v>21739</v>
      </c>
      <c r="C10931" s="95" t="s">
        <v>361</v>
      </c>
      <c r="D10931" s="97">
        <f>VLOOKUP(A10931,emop0321!D:E,2,0)</f>
        <v>422.53</v>
      </c>
      <c r="E10931" s="98"/>
      <c r="F10931" s="98"/>
    </row>
    <row r="10932" ht="11.25" customHeight="1">
      <c r="A10932" s="95" t="s">
        <v>21740</v>
      </c>
      <c r="B10932" s="96" t="s">
        <v>21741</v>
      </c>
      <c r="C10932" s="95" t="s">
        <v>361</v>
      </c>
      <c r="D10932" s="97">
        <f>VLOOKUP(A10932,emop0321!D:E,2,0)</f>
        <v>694.17</v>
      </c>
      <c r="E10932" s="98"/>
      <c r="F10932" s="98"/>
    </row>
    <row r="10933" ht="11.25" customHeight="1">
      <c r="A10933" s="95" t="s">
        <v>21742</v>
      </c>
      <c r="B10933" s="96" t="s">
        <v>21743</v>
      </c>
      <c r="C10933" s="95" t="s">
        <v>361</v>
      </c>
      <c r="D10933" s="97">
        <f>VLOOKUP(A10933,emop0321!D:E,2,0)</f>
        <v>809.87</v>
      </c>
      <c r="E10933" s="98"/>
      <c r="F10933" s="98"/>
    </row>
    <row r="10934" ht="11.25" customHeight="1">
      <c r="A10934" s="95" t="s">
        <v>21744</v>
      </c>
      <c r="B10934" s="96" t="s">
        <v>21745</v>
      </c>
      <c r="C10934" s="95" t="s">
        <v>361</v>
      </c>
      <c r="D10934" s="97">
        <f>VLOOKUP(A10934,emop0321!D:E,2,0)</f>
        <v>971.84</v>
      </c>
      <c r="E10934" s="98"/>
      <c r="F10934" s="98"/>
    </row>
    <row r="10935" ht="11.25" customHeight="1">
      <c r="A10935" s="95" t="s">
        <v>21746</v>
      </c>
      <c r="B10935" s="96" t="s">
        <v>21747</v>
      </c>
      <c r="C10935" s="95" t="s">
        <v>361</v>
      </c>
      <c r="D10935" s="97">
        <f>VLOOKUP(A10935,emop0321!D:E,2,0)</f>
        <v>1104.37</v>
      </c>
      <c r="E10935" s="98"/>
      <c r="F10935" s="98"/>
    </row>
    <row r="10936" ht="11.25" customHeight="1">
      <c r="A10936" s="95" t="s">
        <v>21748</v>
      </c>
      <c r="B10936" s="96" t="s">
        <v>21749</v>
      </c>
      <c r="C10936" s="95" t="s">
        <v>361</v>
      </c>
      <c r="D10936" s="97">
        <f>VLOOKUP(A10936,emop0321!D:E,2,0)</f>
        <v>1429.18</v>
      </c>
      <c r="E10936" s="98"/>
      <c r="F10936" s="98"/>
    </row>
    <row r="10937" ht="11.25" customHeight="1">
      <c r="A10937" s="95" t="s">
        <v>21750</v>
      </c>
      <c r="B10937" s="96" t="s">
        <v>21751</v>
      </c>
      <c r="C10937" s="95" t="s">
        <v>361</v>
      </c>
      <c r="D10937" s="97">
        <f>VLOOKUP(A10937,emop0321!D:E,2,0)</f>
        <v>1104.37</v>
      </c>
      <c r="E10937" s="98"/>
      <c r="F10937" s="98"/>
    </row>
    <row r="10938" ht="11.25" customHeight="1">
      <c r="A10938" s="95" t="s">
        <v>21752</v>
      </c>
      <c r="B10938" s="96" t="s">
        <v>21753</v>
      </c>
      <c r="C10938" s="95" t="s">
        <v>361</v>
      </c>
      <c r="D10938" s="97">
        <f>VLOOKUP(A10938,emop0321!D:E,2,0)</f>
        <v>1429.18</v>
      </c>
      <c r="E10938" s="98"/>
      <c r="F10938" s="98"/>
    </row>
    <row r="10939" ht="11.25" customHeight="1">
      <c r="A10939" s="95" t="s">
        <v>21754</v>
      </c>
      <c r="B10939" s="96" t="s">
        <v>21755</v>
      </c>
      <c r="C10939" s="95" t="s">
        <v>361</v>
      </c>
      <c r="D10939" s="97">
        <f>VLOOKUP(A10939,emop0321!D:E,2,0)</f>
        <v>1278.74</v>
      </c>
      <c r="E10939" s="98"/>
      <c r="F10939" s="98"/>
    </row>
    <row r="10940" ht="11.25" customHeight="1">
      <c r="A10940" s="95" t="s">
        <v>21756</v>
      </c>
      <c r="B10940" s="96" t="s">
        <v>21757</v>
      </c>
      <c r="C10940" s="95" t="s">
        <v>361</v>
      </c>
      <c r="D10940" s="97">
        <f>VLOOKUP(A10940,emop0321!D:E,2,0)</f>
        <v>1567.49</v>
      </c>
      <c r="E10940" s="98"/>
      <c r="F10940" s="98"/>
    </row>
    <row r="10941" ht="11.25" customHeight="1">
      <c r="A10941" s="95" t="s">
        <v>21758</v>
      </c>
      <c r="B10941" s="96" t="s">
        <v>21759</v>
      </c>
      <c r="C10941" s="95" t="s">
        <v>361</v>
      </c>
      <c r="D10941" s="97">
        <f>VLOOKUP(A10941,emop0321!D:E,2,0)</f>
        <v>1278.74</v>
      </c>
      <c r="E10941" s="98"/>
      <c r="F10941" s="98"/>
    </row>
    <row r="10942" ht="11.25" customHeight="1">
      <c r="A10942" s="95" t="s">
        <v>21760</v>
      </c>
      <c r="B10942" s="96" t="s">
        <v>21761</v>
      </c>
      <c r="C10942" s="95" t="s">
        <v>361</v>
      </c>
      <c r="D10942" s="97">
        <f>VLOOKUP(A10942,emop0321!D:E,2,0)</f>
        <v>1735.44</v>
      </c>
      <c r="E10942" s="98"/>
      <c r="F10942" s="98"/>
    </row>
    <row r="10943" ht="11.25" customHeight="1">
      <c r="A10943" s="95" t="s">
        <v>21762</v>
      </c>
      <c r="B10943" s="96" t="s">
        <v>21763</v>
      </c>
      <c r="C10943" s="95" t="s">
        <v>361</v>
      </c>
      <c r="D10943" s="97">
        <f>VLOOKUP(A10943,emop0321!D:E,2,0)</f>
        <v>1429.18</v>
      </c>
      <c r="E10943" s="98"/>
      <c r="F10943" s="98"/>
    </row>
    <row r="10944" ht="11.25" customHeight="1">
      <c r="A10944" s="95" t="s">
        <v>21764</v>
      </c>
      <c r="B10944" s="96" t="s">
        <v>21765</v>
      </c>
      <c r="C10944" s="95" t="s">
        <v>361</v>
      </c>
      <c r="D10944" s="97">
        <f>VLOOKUP(A10944,emop0321!D:E,2,0)</f>
        <v>2208.74</v>
      </c>
      <c r="E10944" s="98"/>
      <c r="F10944" s="98"/>
    </row>
    <row r="10945" ht="11.25" customHeight="1">
      <c r="A10945" s="95" t="s">
        <v>21766</v>
      </c>
      <c r="B10945" s="96" t="s">
        <v>21767</v>
      </c>
      <c r="C10945" s="95" t="s">
        <v>361</v>
      </c>
      <c r="D10945" s="97">
        <f>VLOOKUP(A10945,emop0321!D:E,2,0)</f>
        <v>1735.44</v>
      </c>
      <c r="E10945" s="98"/>
      <c r="F10945" s="98"/>
    </row>
    <row r="10946" ht="11.25" customHeight="1">
      <c r="A10946" s="95" t="s">
        <v>21768</v>
      </c>
      <c r="B10946" s="96" t="s">
        <v>21769</v>
      </c>
      <c r="C10946" s="95" t="s">
        <v>361</v>
      </c>
      <c r="D10946" s="97">
        <f>VLOOKUP(A10946,emop0321!D:E,2,0)</f>
        <v>2699.57</v>
      </c>
      <c r="E10946" s="98"/>
      <c r="F10946" s="98"/>
    </row>
    <row r="10947" ht="11.25" customHeight="1">
      <c r="A10947" s="95" t="s">
        <v>21770</v>
      </c>
      <c r="B10947" s="96" t="s">
        <v>21771</v>
      </c>
      <c r="C10947" s="95" t="s">
        <v>361</v>
      </c>
      <c r="D10947" s="97">
        <f>VLOOKUP(A10947,emop0321!D:E,2,0)</f>
        <v>2024.67</v>
      </c>
      <c r="E10947" s="98"/>
      <c r="F10947" s="98"/>
    </row>
    <row r="10948" ht="11.25" customHeight="1">
      <c r="A10948" s="95" t="s">
        <v>21772</v>
      </c>
      <c r="B10948" s="96" t="s">
        <v>21773</v>
      </c>
      <c r="C10948" s="95" t="s">
        <v>361</v>
      </c>
      <c r="D10948" s="97">
        <f>VLOOKUP(A10948,emop0321!D:E,2,0)</f>
        <v>3037.02</v>
      </c>
      <c r="E10948" s="98"/>
      <c r="F10948" s="98"/>
    </row>
    <row r="10949" ht="11.25" customHeight="1">
      <c r="A10949" s="95" t="s">
        <v>21774</v>
      </c>
      <c r="B10949" s="96" t="s">
        <v>21775</v>
      </c>
      <c r="C10949" s="95" t="s">
        <v>361</v>
      </c>
      <c r="D10949" s="97">
        <f>VLOOKUP(A10949,emop0321!D:E,2,0)</f>
        <v>2198.43</v>
      </c>
      <c r="E10949" s="98"/>
      <c r="F10949" s="98"/>
    </row>
    <row r="10950" ht="11.25" customHeight="1">
      <c r="A10950" s="95" t="s">
        <v>21776</v>
      </c>
      <c r="B10950" s="96" t="s">
        <v>21777</v>
      </c>
      <c r="C10950" s="95" t="s">
        <v>361</v>
      </c>
      <c r="D10950" s="97">
        <f>VLOOKUP(A10950,emop0321!D:E,2,0)</f>
        <v>1709.89</v>
      </c>
      <c r="E10950" s="98"/>
      <c r="F10950" s="98"/>
    </row>
    <row r="10951" ht="11.25" customHeight="1">
      <c r="A10951" s="95" t="s">
        <v>21778</v>
      </c>
      <c r="B10951" s="96" t="s">
        <v>21779</v>
      </c>
      <c r="C10951" s="95" t="s">
        <v>361</v>
      </c>
      <c r="D10951" s="97">
        <f>VLOOKUP(A10951,emop0321!D:E,2,0)</f>
        <v>1338.17</v>
      </c>
      <c r="E10951" s="98"/>
      <c r="F10951" s="98"/>
    </row>
    <row r="10952" ht="11.25" customHeight="1">
      <c r="A10952" s="95" t="s">
        <v>21780</v>
      </c>
      <c r="B10952" s="96" t="s">
        <v>21781</v>
      </c>
      <c r="C10952" s="95" t="s">
        <v>361</v>
      </c>
      <c r="D10952" s="97">
        <f>VLOOKUP(A10952,emop0321!D:E,2,0)</f>
        <v>1709.89</v>
      </c>
      <c r="E10952" s="98"/>
      <c r="F10952" s="98"/>
    </row>
    <row r="10953" ht="11.25" customHeight="1">
      <c r="A10953" s="95" t="s">
        <v>21782</v>
      </c>
      <c r="B10953" s="96" t="s">
        <v>21783</v>
      </c>
      <c r="C10953" s="95" t="s">
        <v>361</v>
      </c>
      <c r="D10953" s="97">
        <f>VLOOKUP(A10953,emop0321!D:E,2,0)</f>
        <v>1709.89</v>
      </c>
      <c r="E10953" s="98"/>
      <c r="F10953" s="98"/>
    </row>
    <row r="10954" ht="11.25" customHeight="1">
      <c r="A10954" s="95" t="s">
        <v>21784</v>
      </c>
      <c r="B10954" s="96" t="s">
        <v>21785</v>
      </c>
      <c r="C10954" s="95" t="s">
        <v>361</v>
      </c>
      <c r="D10954" s="97">
        <f>VLOOKUP(A10954,emop0321!D:E,2,0)</f>
        <v>2198.43</v>
      </c>
      <c r="E10954" s="98"/>
      <c r="F10954" s="98"/>
    </row>
    <row r="10955" ht="11.25" customHeight="1">
      <c r="A10955" s="95" t="s">
        <v>21786</v>
      </c>
      <c r="B10955" s="96" t="s">
        <v>21787</v>
      </c>
      <c r="C10955" s="95" t="s">
        <v>361</v>
      </c>
      <c r="D10955" s="97">
        <f>VLOOKUP(A10955,emop0321!D:E,2,0)</f>
        <v>3419.78</v>
      </c>
      <c r="E10955" s="98"/>
      <c r="F10955" s="98"/>
    </row>
    <row r="10956" ht="11.25" customHeight="1">
      <c r="A10956" s="95" t="s">
        <v>21788</v>
      </c>
      <c r="B10956" s="96" t="s">
        <v>21789</v>
      </c>
      <c r="C10956" s="95" t="s">
        <v>361</v>
      </c>
      <c r="D10956" s="97">
        <f>VLOOKUP(A10956,emop0321!D:E,2,0)</f>
        <v>3419.78</v>
      </c>
      <c r="E10956" s="98"/>
      <c r="F10956" s="98"/>
    </row>
    <row r="10957" ht="11.25" customHeight="1">
      <c r="A10957" s="95" t="s">
        <v>21790</v>
      </c>
      <c r="B10957" s="96" t="s">
        <v>21791</v>
      </c>
      <c r="C10957" s="95" t="s">
        <v>361</v>
      </c>
      <c r="D10957" s="97">
        <f>VLOOKUP(A10957,emop0321!D:E,2,0)</f>
        <v>7412.35</v>
      </c>
      <c r="E10957" s="98"/>
      <c r="F10957" s="98"/>
    </row>
    <row r="10958" ht="11.25" customHeight="1">
      <c r="A10958" s="95" t="s">
        <v>21792</v>
      </c>
      <c r="B10958" s="96" t="s">
        <v>21793</v>
      </c>
      <c r="C10958" s="95" t="s">
        <v>361</v>
      </c>
      <c r="D10958" s="97">
        <f>VLOOKUP(A10958,emop0321!D:E,2,0)</f>
        <v>7694.52</v>
      </c>
      <c r="E10958" s="98"/>
      <c r="F10958" s="98"/>
    </row>
    <row r="10959" ht="11.25" customHeight="1">
      <c r="A10959" s="95" t="s">
        <v>21794</v>
      </c>
      <c r="B10959" s="96" t="s">
        <v>21795</v>
      </c>
      <c r="C10959" s="95" t="s">
        <v>514</v>
      </c>
      <c r="D10959" s="97">
        <f>VLOOKUP(A10959,emop0321!D:E,2,0)</f>
        <v>55.84</v>
      </c>
      <c r="E10959" s="98"/>
      <c r="F10959" s="98"/>
    </row>
    <row r="10960" ht="11.25" customHeight="1">
      <c r="A10960" s="95" t="s">
        <v>21796</v>
      </c>
      <c r="B10960" s="96" t="s">
        <v>21797</v>
      </c>
      <c r="C10960" s="95" t="s">
        <v>514</v>
      </c>
      <c r="D10960" s="97">
        <f>VLOOKUP(A10960,emop0321!D:E,2,0)</f>
        <v>20.82</v>
      </c>
      <c r="E10960" s="98"/>
      <c r="F10960" s="98"/>
    </row>
    <row r="10961" ht="11.25" customHeight="1">
      <c r="A10961" s="95" t="s">
        <v>21798</v>
      </c>
      <c r="B10961" s="96" t="s">
        <v>21799</v>
      </c>
      <c r="C10961" s="95" t="s">
        <v>514</v>
      </c>
      <c r="D10961" s="97">
        <f>VLOOKUP(A10961,emop0321!D:E,2,0)</f>
        <v>58.31</v>
      </c>
      <c r="E10961" s="98"/>
      <c r="F10961" s="98"/>
    </row>
    <row r="10962" ht="11.25" customHeight="1">
      <c r="A10962" s="95" t="s">
        <v>21800</v>
      </c>
      <c r="B10962" s="96" t="s">
        <v>21801</v>
      </c>
      <c r="C10962" s="95" t="s">
        <v>514</v>
      </c>
      <c r="D10962" s="97">
        <f>VLOOKUP(A10962,emop0321!D:E,2,0)</f>
        <v>6.43</v>
      </c>
      <c r="E10962" s="98"/>
      <c r="F10962" s="98"/>
    </row>
    <row r="10963" ht="11.25" customHeight="1">
      <c r="A10963" s="95" t="s">
        <v>21802</v>
      </c>
      <c r="B10963" s="96" t="s">
        <v>21803</v>
      </c>
      <c r="C10963" s="95" t="s">
        <v>514</v>
      </c>
      <c r="D10963" s="97">
        <f>VLOOKUP(A10963,emop0321!D:E,2,0)</f>
        <v>75</v>
      </c>
      <c r="E10963" s="98"/>
      <c r="F10963" s="98"/>
    </row>
    <row r="10964" ht="11.25" customHeight="1">
      <c r="A10964" s="95" t="s">
        <v>21804</v>
      </c>
      <c r="B10964" s="96" t="s">
        <v>21805</v>
      </c>
      <c r="C10964" s="95" t="s">
        <v>3123</v>
      </c>
      <c r="D10964" s="97">
        <f>VLOOKUP(A10964,emop0321!D:E,2,0)</f>
        <v>0.47</v>
      </c>
      <c r="E10964" s="98"/>
      <c r="F10964" s="98"/>
    </row>
    <row r="10965" ht="11.25" customHeight="1">
      <c r="A10965" s="95" t="s">
        <v>21806</v>
      </c>
      <c r="B10965" s="96" t="s">
        <v>21807</v>
      </c>
      <c r="C10965" s="95" t="s">
        <v>514</v>
      </c>
      <c r="D10965" s="97">
        <f>VLOOKUP(A10965,emop0321!D:E,2,0)</f>
        <v>79.52</v>
      </c>
      <c r="E10965" s="98"/>
      <c r="F10965" s="98"/>
    </row>
    <row r="10966" ht="11.25" customHeight="1">
      <c r="A10966" s="95" t="s">
        <v>21808</v>
      </c>
      <c r="B10966" s="96" t="s">
        <v>21809</v>
      </c>
      <c r="C10966" s="95" t="s">
        <v>514</v>
      </c>
      <c r="D10966" s="97">
        <f>VLOOKUP(A10966,emop0321!D:E,2,0)</f>
        <v>73.95</v>
      </c>
      <c r="E10966" s="98"/>
      <c r="F10966" s="98"/>
    </row>
    <row r="10967" ht="11.25" customHeight="1">
      <c r="A10967" s="95" t="s">
        <v>21810</v>
      </c>
      <c r="B10967" s="96" t="s">
        <v>21811</v>
      </c>
      <c r="C10967" s="95" t="s">
        <v>514</v>
      </c>
      <c r="D10967" s="97">
        <f>VLOOKUP(A10967,emop0321!D:E,2,0)</f>
        <v>76.12</v>
      </c>
      <c r="E10967" s="98"/>
      <c r="F10967" s="98"/>
    </row>
    <row r="10968" ht="11.25" customHeight="1">
      <c r="A10968" s="95" t="s">
        <v>21812</v>
      </c>
      <c r="B10968" s="96" t="s">
        <v>21813</v>
      </c>
      <c r="C10968" s="95" t="s">
        <v>514</v>
      </c>
      <c r="D10968" s="97">
        <f>VLOOKUP(A10968,emop0321!D:E,2,0)</f>
        <v>76.12</v>
      </c>
      <c r="E10968" s="98"/>
      <c r="F10968" s="98"/>
    </row>
    <row r="10969" ht="11.25" customHeight="1">
      <c r="A10969" s="95" t="s">
        <v>21814</v>
      </c>
      <c r="B10969" s="96" t="s">
        <v>21815</v>
      </c>
      <c r="C10969" s="95" t="s">
        <v>514</v>
      </c>
      <c r="D10969" s="97">
        <f>VLOOKUP(A10969,emop0321!D:E,2,0)</f>
        <v>45.76</v>
      </c>
      <c r="E10969" s="98"/>
      <c r="F10969" s="98"/>
    </row>
    <row r="10970" ht="11.25" customHeight="1">
      <c r="A10970" s="95" t="s">
        <v>21816</v>
      </c>
      <c r="B10970" s="96" t="s">
        <v>21817</v>
      </c>
      <c r="C10970" s="95" t="s">
        <v>514</v>
      </c>
      <c r="D10970" s="97">
        <f>VLOOKUP(A10970,emop0321!D:E,2,0)</f>
        <v>46.8</v>
      </c>
      <c r="E10970" s="98"/>
      <c r="F10970" s="98"/>
    </row>
    <row r="10971" ht="11.25" customHeight="1">
      <c r="A10971" s="95" t="s">
        <v>21818</v>
      </c>
      <c r="B10971" s="96" t="s">
        <v>21819</v>
      </c>
      <c r="C10971" s="95" t="s">
        <v>514</v>
      </c>
      <c r="D10971" s="97">
        <f>VLOOKUP(A10971,emop0321!D:E,2,0)</f>
        <v>75.03</v>
      </c>
      <c r="E10971" s="98"/>
      <c r="F10971" s="98"/>
    </row>
    <row r="10972" ht="11.25" customHeight="1">
      <c r="A10972" s="95" t="s">
        <v>21820</v>
      </c>
      <c r="B10972" s="96" t="s">
        <v>21821</v>
      </c>
      <c r="C10972" s="95" t="s">
        <v>514</v>
      </c>
      <c r="D10972" s="97">
        <f>VLOOKUP(A10972,emop0321!D:E,2,0)</f>
        <v>85.27</v>
      </c>
      <c r="E10972" s="98"/>
      <c r="F10972" s="98"/>
    </row>
    <row r="10973" ht="11.25" customHeight="1">
      <c r="A10973" s="95" t="s">
        <v>21822</v>
      </c>
      <c r="B10973" s="96" t="s">
        <v>21823</v>
      </c>
      <c r="C10973" s="95" t="s">
        <v>514</v>
      </c>
      <c r="D10973" s="97">
        <f>VLOOKUP(A10973,emop0321!D:E,2,0)</f>
        <v>84.84</v>
      </c>
      <c r="E10973" s="98"/>
      <c r="F10973" s="98"/>
    </row>
    <row r="10974" ht="11.25" customHeight="1">
      <c r="A10974" s="95" t="s">
        <v>21824</v>
      </c>
      <c r="B10974" s="96" t="s">
        <v>21825</v>
      </c>
      <c r="C10974" s="95" t="s">
        <v>514</v>
      </c>
      <c r="D10974" s="97">
        <f>VLOOKUP(A10974,emop0321!D:E,2,0)</f>
        <v>31.2</v>
      </c>
      <c r="E10974" s="98"/>
      <c r="F10974" s="98"/>
    </row>
    <row r="10975" ht="11.25" customHeight="1">
      <c r="A10975" s="95" t="s">
        <v>21826</v>
      </c>
      <c r="B10975" s="96" t="s">
        <v>21827</v>
      </c>
      <c r="C10975" s="95" t="s">
        <v>3123</v>
      </c>
      <c r="D10975" s="97">
        <f>VLOOKUP(A10975,emop0321!D:E,2,0)</f>
        <v>2.91</v>
      </c>
      <c r="E10975" s="98"/>
      <c r="F10975" s="98"/>
    </row>
    <row r="10976" ht="11.25" customHeight="1">
      <c r="A10976" s="95" t="s">
        <v>21828</v>
      </c>
      <c r="B10976" s="96" t="s">
        <v>21829</v>
      </c>
      <c r="C10976" s="95" t="s">
        <v>514</v>
      </c>
      <c r="D10976" s="97">
        <f>VLOOKUP(A10976,emop0321!D:E,2,0)</f>
        <v>743.34</v>
      </c>
      <c r="E10976" s="98"/>
      <c r="F10976" s="98"/>
    </row>
    <row r="10977" ht="11.25" customHeight="1">
      <c r="A10977" s="95" t="s">
        <v>21830</v>
      </c>
      <c r="B10977" s="96" t="s">
        <v>21831</v>
      </c>
      <c r="C10977" s="95" t="s">
        <v>514</v>
      </c>
      <c r="D10977" s="97">
        <f>VLOOKUP(A10977,emop0321!D:E,2,0)</f>
        <v>287.22</v>
      </c>
      <c r="E10977" s="98"/>
      <c r="F10977" s="98"/>
    </row>
    <row r="10978" ht="11.25" customHeight="1">
      <c r="A10978" s="95" t="s">
        <v>21832</v>
      </c>
      <c r="B10978" s="96" t="s">
        <v>21833</v>
      </c>
      <c r="C10978" s="95" t="s">
        <v>514</v>
      </c>
      <c r="D10978" s="97">
        <f>VLOOKUP(A10978,emop0321!D:E,2,0)</f>
        <v>550.01</v>
      </c>
      <c r="E10978" s="98"/>
      <c r="F10978" s="98"/>
    </row>
    <row r="10979" ht="11.25" customHeight="1">
      <c r="A10979" s="95" t="s">
        <v>21834</v>
      </c>
      <c r="B10979" s="96" t="s">
        <v>21835</v>
      </c>
      <c r="C10979" s="95" t="s">
        <v>514</v>
      </c>
      <c r="D10979" s="97">
        <f>VLOOKUP(A10979,emop0321!D:E,2,0)</f>
        <v>737.46</v>
      </c>
      <c r="E10979" s="98"/>
      <c r="F10979" s="98"/>
    </row>
    <row r="10980" ht="11.25" customHeight="1">
      <c r="A10980" s="95" t="s">
        <v>21836</v>
      </c>
      <c r="B10980" s="96" t="s">
        <v>21837</v>
      </c>
      <c r="C10980" s="95" t="s">
        <v>514</v>
      </c>
      <c r="D10980" s="97">
        <f>VLOOKUP(A10980,emop0321!D:E,2,0)</f>
        <v>570.49</v>
      </c>
      <c r="E10980" s="98"/>
      <c r="F10980" s="98"/>
    </row>
    <row r="10981" ht="11.25" customHeight="1">
      <c r="A10981" s="95" t="s">
        <v>21838</v>
      </c>
      <c r="B10981" s="96" t="s">
        <v>21839</v>
      </c>
      <c r="C10981" s="95" t="s">
        <v>992</v>
      </c>
      <c r="D10981" s="97">
        <f>VLOOKUP(A10981,emop0321!D:E,2,0)</f>
        <v>2.24</v>
      </c>
      <c r="E10981" s="98"/>
      <c r="F10981" s="98"/>
    </row>
    <row r="10982" ht="11.25" customHeight="1">
      <c r="A10982" s="95" t="s">
        <v>21840</v>
      </c>
      <c r="B10982" s="96" t="s">
        <v>21841</v>
      </c>
      <c r="C10982" s="95" t="s">
        <v>992</v>
      </c>
      <c r="D10982" s="97">
        <f>VLOOKUP(A10982,emop0321!D:E,2,0)</f>
        <v>5.25</v>
      </c>
      <c r="E10982" s="98"/>
      <c r="F10982" s="98"/>
    </row>
    <row r="10983" ht="11.25" customHeight="1">
      <c r="A10983" s="95" t="s">
        <v>21842</v>
      </c>
      <c r="B10983" s="96" t="s">
        <v>21843</v>
      </c>
      <c r="C10983" s="95" t="s">
        <v>514</v>
      </c>
      <c r="D10983" s="97">
        <f>VLOOKUP(A10983,emop0321!D:E,2,0)</f>
        <v>717.06</v>
      </c>
      <c r="E10983" s="98"/>
      <c r="F10983" s="98"/>
    </row>
    <row r="10984" ht="11.25" customHeight="1">
      <c r="A10984" s="95" t="s">
        <v>21844</v>
      </c>
      <c r="B10984" s="96" t="s">
        <v>21845</v>
      </c>
      <c r="C10984" s="95" t="s">
        <v>514</v>
      </c>
      <c r="D10984" s="97">
        <f>VLOOKUP(A10984,emop0321!D:E,2,0)</f>
        <v>330.73</v>
      </c>
      <c r="E10984" s="98"/>
      <c r="F10984" s="98"/>
    </row>
    <row r="10985" ht="11.25" customHeight="1">
      <c r="A10985" s="95" t="s">
        <v>21846</v>
      </c>
      <c r="B10985" s="96" t="s">
        <v>21847</v>
      </c>
      <c r="C10985" s="95" t="s">
        <v>992</v>
      </c>
      <c r="D10985" s="97">
        <f>VLOOKUP(A10985,emop0321!D:E,2,0)</f>
        <v>5.79</v>
      </c>
      <c r="E10985" s="98"/>
      <c r="F10985" s="98"/>
    </row>
    <row r="10986" ht="11.25" customHeight="1">
      <c r="A10986" s="95" t="s">
        <v>21848</v>
      </c>
      <c r="B10986" s="96" t="s">
        <v>21849</v>
      </c>
      <c r="C10986" s="95" t="s">
        <v>992</v>
      </c>
      <c r="D10986" s="97">
        <f>VLOOKUP(A10986,emop0321!D:E,2,0)</f>
        <v>1.59</v>
      </c>
      <c r="E10986" s="98"/>
      <c r="F10986" s="98"/>
    </row>
    <row r="10987" ht="11.25" customHeight="1">
      <c r="A10987" s="95" t="s">
        <v>21850</v>
      </c>
      <c r="B10987" s="96" t="s">
        <v>21851</v>
      </c>
      <c r="C10987" s="95" t="s">
        <v>514</v>
      </c>
      <c r="D10987" s="97">
        <f>VLOOKUP(A10987,emop0321!D:E,2,0)</f>
        <v>577.54</v>
      </c>
      <c r="E10987" s="98"/>
      <c r="F10987" s="98"/>
    </row>
    <row r="10988" ht="11.25" customHeight="1">
      <c r="A10988" s="95" t="s">
        <v>21852</v>
      </c>
      <c r="B10988" s="96" t="s">
        <v>21853</v>
      </c>
      <c r="C10988" s="95" t="s">
        <v>992</v>
      </c>
      <c r="D10988" s="97">
        <f>VLOOKUP(A10988,emop0321!D:E,2,0)</f>
        <v>3.94</v>
      </c>
      <c r="E10988" s="98"/>
      <c r="F10988" s="98"/>
    </row>
    <row r="10989" ht="11.25" customHeight="1">
      <c r="A10989" s="95" t="s">
        <v>21854</v>
      </c>
      <c r="B10989" s="96" t="s">
        <v>21855</v>
      </c>
      <c r="C10989" s="95" t="s">
        <v>992</v>
      </c>
      <c r="D10989" s="97">
        <f>VLOOKUP(A10989,emop0321!D:E,2,0)</f>
        <v>10.22</v>
      </c>
      <c r="E10989" s="98"/>
      <c r="F10989" s="98"/>
    </row>
    <row r="10990" ht="11.25" customHeight="1">
      <c r="A10990" s="95" t="s">
        <v>21856</v>
      </c>
      <c r="B10990" s="96" t="s">
        <v>21857</v>
      </c>
      <c r="C10990" s="95" t="s">
        <v>992</v>
      </c>
      <c r="D10990" s="97">
        <f>VLOOKUP(A10990,emop0321!D:E,2,0)</f>
        <v>10.8</v>
      </c>
      <c r="E10990" s="98"/>
      <c r="F10990" s="98"/>
    </row>
    <row r="10991" ht="11.25" customHeight="1">
      <c r="A10991" s="95" t="s">
        <v>21858</v>
      </c>
      <c r="B10991" s="96" t="s">
        <v>21859</v>
      </c>
      <c r="C10991" s="95" t="s">
        <v>992</v>
      </c>
      <c r="D10991" s="97">
        <f>VLOOKUP(A10991,emop0321!D:E,2,0)</f>
        <v>13.94</v>
      </c>
      <c r="E10991" s="98"/>
      <c r="F10991" s="98"/>
    </row>
    <row r="10992" ht="11.25" customHeight="1">
      <c r="A10992" s="95" t="s">
        <v>21860</v>
      </c>
      <c r="B10992" s="96" t="s">
        <v>21861</v>
      </c>
      <c r="C10992" s="95" t="s">
        <v>675</v>
      </c>
      <c r="D10992" s="97">
        <f>VLOOKUP(A10992,emop0321!D:E,2,0)</f>
        <v>3182.5</v>
      </c>
      <c r="E10992" s="98"/>
      <c r="F10992" s="98"/>
    </row>
    <row r="10993" ht="11.25" customHeight="1">
      <c r="A10993" s="95" t="s">
        <v>21862</v>
      </c>
      <c r="B10993" s="96" t="s">
        <v>21863</v>
      </c>
      <c r="C10993" s="95" t="s">
        <v>675</v>
      </c>
      <c r="D10993" s="97">
        <f>VLOOKUP(A10993,emop0321!D:E,2,0)</f>
        <v>2660.4</v>
      </c>
      <c r="E10993" s="98"/>
      <c r="F10993" s="98"/>
    </row>
    <row r="10994" ht="11.25" customHeight="1">
      <c r="A10994" s="95" t="s">
        <v>21864</v>
      </c>
      <c r="B10994" s="96" t="s">
        <v>21865</v>
      </c>
      <c r="C10994" s="95" t="s">
        <v>675</v>
      </c>
      <c r="D10994" s="97">
        <f>VLOOKUP(A10994,emop0321!D:E,2,0)</f>
        <v>2573.1</v>
      </c>
      <c r="E10994" s="98"/>
      <c r="F10994" s="98"/>
    </row>
    <row r="10995" ht="11.25" customHeight="1">
      <c r="A10995" s="95" t="s">
        <v>21866</v>
      </c>
      <c r="B10995" s="96" t="s">
        <v>21867</v>
      </c>
      <c r="C10995" s="95" t="s">
        <v>675</v>
      </c>
      <c r="D10995" s="97">
        <f>VLOOKUP(A10995,emop0321!D:E,2,0)</f>
        <v>3272.7</v>
      </c>
      <c r="E10995" s="98"/>
      <c r="F10995" s="98"/>
    </row>
    <row r="10996" ht="11.25" customHeight="1">
      <c r="A10996" s="95" t="s">
        <v>21868</v>
      </c>
      <c r="B10996" s="96" t="s">
        <v>21869</v>
      </c>
      <c r="C10996" s="95" t="s">
        <v>675</v>
      </c>
      <c r="D10996" s="97">
        <f>VLOOKUP(A10996,emop0321!D:E,2,0)</f>
        <v>5793.6</v>
      </c>
      <c r="E10996" s="98"/>
      <c r="F10996" s="98"/>
    </row>
    <row r="10997" ht="11.25" customHeight="1">
      <c r="A10997" s="95" t="s">
        <v>21870</v>
      </c>
      <c r="B10997" s="96" t="s">
        <v>21871</v>
      </c>
      <c r="C10997" s="95" t="s">
        <v>675</v>
      </c>
      <c r="D10997" s="97">
        <f>VLOOKUP(A10997,emop0321!D:E,2,0)</f>
        <v>3536</v>
      </c>
      <c r="E10997" s="98"/>
      <c r="F10997" s="98"/>
    </row>
    <row r="10998" ht="11.25" customHeight="1">
      <c r="A10998" s="95" t="s">
        <v>21872</v>
      </c>
      <c r="B10998" s="96" t="s">
        <v>21873</v>
      </c>
      <c r="C10998" s="95" t="s">
        <v>675</v>
      </c>
      <c r="D10998" s="97">
        <f>VLOOKUP(A10998,emop0321!D:E,2,0)</f>
        <v>3620</v>
      </c>
      <c r="E10998" s="98"/>
      <c r="F10998" s="98"/>
    </row>
    <row r="10999" ht="11.25" customHeight="1">
      <c r="A10999" s="95" t="s">
        <v>21874</v>
      </c>
      <c r="B10999" s="96" t="s">
        <v>21875</v>
      </c>
      <c r="C10999" s="95" t="s">
        <v>675</v>
      </c>
      <c r="D10999" s="97">
        <f>VLOOKUP(A10999,emop0321!D:E,2,0)</f>
        <v>56239.1</v>
      </c>
      <c r="E10999" s="98"/>
      <c r="F10999" s="98"/>
    </row>
    <row r="11000" ht="11.25" customHeight="1">
      <c r="A11000" s="95" t="s">
        <v>21876</v>
      </c>
      <c r="B11000" s="96" t="s">
        <v>21877</v>
      </c>
      <c r="C11000" s="95" t="s">
        <v>514</v>
      </c>
      <c r="D11000" s="97">
        <f>VLOOKUP(A11000,emop0321!D:E,2,0)</f>
        <v>55.43</v>
      </c>
      <c r="E11000" s="98"/>
      <c r="F11000" s="98"/>
    </row>
    <row r="11001" ht="11.25" customHeight="1">
      <c r="A11001" s="95" t="s">
        <v>21878</v>
      </c>
      <c r="B11001" s="96" t="s">
        <v>21879</v>
      </c>
      <c r="C11001" s="95" t="s">
        <v>514</v>
      </c>
      <c r="D11001" s="97">
        <f>VLOOKUP(A11001,emop0321!D:E,2,0)</f>
        <v>27.44</v>
      </c>
      <c r="E11001" s="98"/>
      <c r="F11001" s="98"/>
    </row>
    <row r="11002" ht="11.25" customHeight="1">
      <c r="A11002" s="95" t="s">
        <v>21880</v>
      </c>
      <c r="B11002" s="96" t="s">
        <v>21881</v>
      </c>
      <c r="C11002" s="95" t="s">
        <v>992</v>
      </c>
      <c r="D11002" s="97">
        <f>VLOOKUP(A11002,emop0321!D:E,2,0)</f>
        <v>4.53</v>
      </c>
      <c r="E11002" s="98"/>
      <c r="F11002" s="98"/>
    </row>
    <row r="11003" ht="11.25" customHeight="1">
      <c r="A11003" s="95" t="s">
        <v>21882</v>
      </c>
      <c r="B11003" s="96" t="s">
        <v>21883</v>
      </c>
      <c r="C11003" s="95" t="s">
        <v>675</v>
      </c>
      <c r="D11003" s="97">
        <f>VLOOKUP(A11003,emop0321!D:E,2,0)</f>
        <v>1350</v>
      </c>
      <c r="E11003" s="98"/>
      <c r="F11003" s="98"/>
    </row>
    <row r="11004" ht="11.25" customHeight="1">
      <c r="A11004" s="95" t="s">
        <v>21884</v>
      </c>
      <c r="B11004" s="96" t="s">
        <v>21885</v>
      </c>
      <c r="C11004" s="95" t="s">
        <v>361</v>
      </c>
      <c r="D11004" s="97">
        <f>VLOOKUP(A11004,emop0321!D:E,2,0)</f>
        <v>0.47</v>
      </c>
      <c r="E11004" s="98"/>
      <c r="F11004" s="98"/>
    </row>
    <row r="11005" ht="11.25" customHeight="1">
      <c r="A11005" s="95" t="s">
        <v>21886</v>
      </c>
      <c r="B11005" s="96" t="s">
        <v>21887</v>
      </c>
      <c r="C11005" s="95" t="s">
        <v>992</v>
      </c>
      <c r="D11005" s="97">
        <f>VLOOKUP(A11005,emop0321!D:E,2,0)</f>
        <v>6.64</v>
      </c>
      <c r="E11005" s="98"/>
      <c r="F11005" s="98"/>
    </row>
    <row r="11006" ht="11.25" customHeight="1">
      <c r="A11006" s="95" t="s">
        <v>21888</v>
      </c>
      <c r="B11006" s="96" t="s">
        <v>21889</v>
      </c>
      <c r="C11006" s="95" t="s">
        <v>361</v>
      </c>
      <c r="D11006" s="97">
        <f>VLOOKUP(A11006,emop0321!D:E,2,0)</f>
        <v>69.49</v>
      </c>
      <c r="E11006" s="98"/>
      <c r="F11006" s="98"/>
    </row>
    <row r="11007" ht="11.25" customHeight="1">
      <c r="A11007" s="95" t="s">
        <v>21890</v>
      </c>
      <c r="B11007" s="96" t="s">
        <v>21891</v>
      </c>
      <c r="C11007" s="95" t="s">
        <v>675</v>
      </c>
      <c r="D11007" s="97">
        <f>VLOOKUP(A11007,emop0321!D:E,2,0)</f>
        <v>3030.9</v>
      </c>
      <c r="E11007" s="98"/>
      <c r="F11007" s="98"/>
    </row>
    <row r="11008" ht="11.25" customHeight="1">
      <c r="A11008" s="95" t="s">
        <v>21892</v>
      </c>
      <c r="B11008" s="96" t="s">
        <v>21893</v>
      </c>
      <c r="C11008" s="95" t="s">
        <v>675</v>
      </c>
      <c r="D11008" s="97">
        <f>VLOOKUP(A11008,emop0321!D:E,2,0)</f>
        <v>2533.7</v>
      </c>
      <c r="E11008" s="98"/>
      <c r="F11008" s="98"/>
    </row>
    <row r="11009" ht="11.25" customHeight="1">
      <c r="A11009" s="95" t="s">
        <v>21894</v>
      </c>
      <c r="B11009" s="96" t="s">
        <v>21895</v>
      </c>
      <c r="C11009" s="95" t="s">
        <v>675</v>
      </c>
      <c r="D11009" s="97">
        <f>VLOOKUP(A11009,emop0321!D:E,2,0)</f>
        <v>2450.6</v>
      </c>
      <c r="E11009" s="98"/>
      <c r="F11009" s="98"/>
    </row>
    <row r="11010" ht="11.25" customHeight="1">
      <c r="A11010" s="95" t="s">
        <v>21896</v>
      </c>
      <c r="B11010" s="96" t="s">
        <v>21897</v>
      </c>
      <c r="C11010" s="95" t="s">
        <v>675</v>
      </c>
      <c r="D11010" s="97">
        <f>VLOOKUP(A11010,emop0321!D:E,2,0)</f>
        <v>3116.9</v>
      </c>
      <c r="E11010" s="98"/>
      <c r="F11010" s="98"/>
    </row>
    <row r="11011" ht="11.25" customHeight="1">
      <c r="A11011" s="95" t="s">
        <v>21898</v>
      </c>
      <c r="B11011" s="96" t="s">
        <v>21899</v>
      </c>
      <c r="C11011" s="95" t="s">
        <v>675</v>
      </c>
      <c r="D11011" s="97">
        <f>VLOOKUP(A11011,emop0321!D:E,2,0)</f>
        <v>5517.8</v>
      </c>
      <c r="E11011" s="98"/>
      <c r="F11011" s="98"/>
    </row>
    <row r="11012" ht="11.25" customHeight="1">
      <c r="A11012" s="95" t="s">
        <v>21900</v>
      </c>
      <c r="B11012" s="96" t="s">
        <v>21901</v>
      </c>
      <c r="C11012" s="95" t="s">
        <v>675</v>
      </c>
      <c r="D11012" s="97">
        <f>VLOOKUP(A11012,emop0321!D:E,2,0)</f>
        <v>3367.6</v>
      </c>
      <c r="E11012" s="98"/>
      <c r="F11012" s="98"/>
    </row>
    <row r="11013" ht="11.25" customHeight="1">
      <c r="A11013" s="95" t="s">
        <v>21902</v>
      </c>
      <c r="B11013" s="96" t="s">
        <v>21903</v>
      </c>
      <c r="C11013" s="95" t="s">
        <v>675</v>
      </c>
      <c r="D11013" s="97">
        <f>VLOOKUP(A11013,emop0321!D:E,2,0)</f>
        <v>3447.6</v>
      </c>
      <c r="E11013" s="98"/>
      <c r="F11013" s="98"/>
    </row>
    <row r="11014" ht="11.25" customHeight="1">
      <c r="A11014" s="95" t="s">
        <v>21904</v>
      </c>
      <c r="B11014" s="96" t="s">
        <v>21905</v>
      </c>
      <c r="C11014" s="95" t="s">
        <v>514</v>
      </c>
      <c r="D11014" s="97">
        <f>VLOOKUP(A11014,emop0321!D:E,2,0)</f>
        <v>54.44</v>
      </c>
      <c r="E11014" s="98"/>
      <c r="F11014" s="98"/>
    </row>
    <row r="11015" ht="11.25" customHeight="1">
      <c r="A11015" s="95" t="s">
        <v>21906</v>
      </c>
      <c r="B11015" s="96" t="s">
        <v>21907</v>
      </c>
      <c r="C11015" s="95" t="s">
        <v>514</v>
      </c>
      <c r="D11015" s="97">
        <f>VLOOKUP(A11015,emop0321!D:E,2,0)</f>
        <v>47.02</v>
      </c>
      <c r="E11015" s="98"/>
      <c r="F11015" s="98"/>
    </row>
    <row r="11016" ht="11.25" customHeight="1">
      <c r="A11016" s="95" t="s">
        <v>21908</v>
      </c>
      <c r="B11016" s="96" t="s">
        <v>21909</v>
      </c>
      <c r="C11016" s="95" t="s">
        <v>514</v>
      </c>
      <c r="D11016" s="97">
        <f>VLOOKUP(A11016,emop0321!D:E,2,0)</f>
        <v>30.04</v>
      </c>
      <c r="E11016" s="98"/>
      <c r="F11016" s="98"/>
    </row>
    <row r="11017" ht="11.25" customHeight="1">
      <c r="A11017" s="95" t="s">
        <v>21910</v>
      </c>
      <c r="B11017" s="96" t="s">
        <v>21911</v>
      </c>
      <c r="C11017" s="95" t="s">
        <v>514</v>
      </c>
      <c r="D11017" s="97">
        <f>VLOOKUP(A11017,emop0321!D:E,2,0)</f>
        <v>24.85</v>
      </c>
      <c r="E11017" s="98"/>
      <c r="F11017" s="98"/>
    </row>
    <row r="11018" ht="11.25" customHeight="1">
      <c r="A11018" s="95" t="s">
        <v>21912</v>
      </c>
      <c r="B11018" s="96" t="s">
        <v>21913</v>
      </c>
      <c r="C11018" s="95" t="s">
        <v>514</v>
      </c>
      <c r="D11018" s="97">
        <f>VLOOKUP(A11018,emop0321!D:E,2,0)</f>
        <v>50.06</v>
      </c>
      <c r="E11018" s="98"/>
      <c r="F11018" s="98"/>
    </row>
    <row r="11019" ht="11.25" customHeight="1">
      <c r="A11019" s="95" t="s">
        <v>21914</v>
      </c>
      <c r="B11019" s="96" t="s">
        <v>21915</v>
      </c>
      <c r="C11019" s="95" t="s">
        <v>514</v>
      </c>
      <c r="D11019" s="97">
        <f>VLOOKUP(A11019,emop0321!D:E,2,0)</f>
        <v>10</v>
      </c>
      <c r="E11019" s="98"/>
      <c r="F11019" s="98"/>
    </row>
    <row r="11020" ht="11.25" customHeight="1">
      <c r="A11020" s="95" t="s">
        <v>21916</v>
      </c>
      <c r="B11020" s="96" t="s">
        <v>21917</v>
      </c>
      <c r="C11020" s="95" t="s">
        <v>514</v>
      </c>
      <c r="D11020" s="97">
        <f>VLOOKUP(A11020,emop0321!D:E,2,0)</f>
        <v>90.26</v>
      </c>
      <c r="E11020" s="98"/>
      <c r="F11020" s="98"/>
    </row>
    <row r="11021" ht="11.25" customHeight="1">
      <c r="A11021" s="95" t="s">
        <v>21918</v>
      </c>
      <c r="B11021" s="96" t="s">
        <v>21919</v>
      </c>
      <c r="C11021" s="95" t="s">
        <v>514</v>
      </c>
      <c r="D11021" s="97">
        <f>VLOOKUP(A11021,emop0321!D:E,2,0)</f>
        <v>89.05</v>
      </c>
      <c r="E11021" s="98"/>
      <c r="F11021" s="98"/>
    </row>
    <row r="11022" ht="11.25" customHeight="1">
      <c r="A11022" s="95" t="s">
        <v>21920</v>
      </c>
      <c r="B11022" s="96" t="s">
        <v>21921</v>
      </c>
      <c r="C11022" s="95" t="s">
        <v>514</v>
      </c>
      <c r="D11022" s="97">
        <f>VLOOKUP(A11022,emop0321!D:E,2,0)</f>
        <v>61.35</v>
      </c>
      <c r="E11022" s="98"/>
      <c r="F11022" s="98"/>
    </row>
    <row r="11023" ht="11.25" customHeight="1">
      <c r="A11023" s="95" t="s">
        <v>21922</v>
      </c>
      <c r="B11023" s="96" t="s">
        <v>21923</v>
      </c>
      <c r="C11023" s="95" t="s">
        <v>514</v>
      </c>
      <c r="D11023" s="97">
        <f>VLOOKUP(A11023,emop0321!D:E,2,0)</f>
        <v>95.99</v>
      </c>
      <c r="E11023" s="98"/>
      <c r="F11023" s="98"/>
    </row>
    <row r="11024" ht="11.25" customHeight="1">
      <c r="A11024" s="95" t="s">
        <v>21924</v>
      </c>
      <c r="B11024" s="96" t="s">
        <v>21925</v>
      </c>
      <c r="C11024" s="95" t="s">
        <v>514</v>
      </c>
      <c r="D11024" s="97">
        <f>VLOOKUP(A11024,emop0321!D:E,2,0)</f>
        <v>21</v>
      </c>
      <c r="E11024" s="98"/>
      <c r="F11024" s="98"/>
    </row>
    <row r="11025" ht="11.25" customHeight="1">
      <c r="A11025" s="95" t="s">
        <v>21926</v>
      </c>
      <c r="B11025" s="96" t="s">
        <v>21927</v>
      </c>
      <c r="C11025" s="95" t="s">
        <v>514</v>
      </c>
      <c r="D11025" s="97">
        <f>VLOOKUP(A11025,emop0321!D:E,2,0)</f>
        <v>71</v>
      </c>
      <c r="E11025" s="98"/>
      <c r="F11025" s="98"/>
    </row>
    <row r="11026" ht="11.25" customHeight="1">
      <c r="A11026" s="95" t="s">
        <v>21928</v>
      </c>
      <c r="B11026" s="96" t="s">
        <v>21929</v>
      </c>
      <c r="C11026" s="95" t="s">
        <v>514</v>
      </c>
      <c r="D11026" s="97">
        <f>VLOOKUP(A11026,emop0321!D:E,2,0)</f>
        <v>72.5</v>
      </c>
      <c r="E11026" s="98"/>
      <c r="F11026" s="98"/>
    </row>
    <row r="11027" ht="11.25" customHeight="1">
      <c r="A11027" s="95" t="s">
        <v>21930</v>
      </c>
      <c r="B11027" s="96" t="s">
        <v>21931</v>
      </c>
      <c r="C11027" s="95" t="s">
        <v>514</v>
      </c>
      <c r="D11027" s="97">
        <f>VLOOKUP(A11027,emop0321!D:E,2,0)</f>
        <v>66</v>
      </c>
      <c r="E11027" s="98"/>
      <c r="F11027" s="98"/>
    </row>
    <row r="11028" ht="11.25" customHeight="1">
      <c r="A11028" s="95" t="s">
        <v>21932</v>
      </c>
      <c r="B11028" s="96" t="s">
        <v>21933</v>
      </c>
      <c r="C11028" s="95" t="s">
        <v>514</v>
      </c>
      <c r="D11028" s="97">
        <f>VLOOKUP(A11028,emop0321!D:E,2,0)</f>
        <v>62.4</v>
      </c>
      <c r="E11028" s="98"/>
      <c r="F11028" s="98"/>
    </row>
    <row r="11029" ht="11.25" customHeight="1">
      <c r="A11029" s="95" t="s">
        <v>21934</v>
      </c>
      <c r="B11029" s="96" t="s">
        <v>21935</v>
      </c>
      <c r="C11029" s="95" t="s">
        <v>514</v>
      </c>
      <c r="D11029" s="97">
        <f>VLOOKUP(A11029,emop0321!D:E,2,0)</f>
        <v>84</v>
      </c>
      <c r="E11029" s="98"/>
      <c r="F11029" s="98"/>
    </row>
    <row r="11030" ht="11.25" customHeight="1">
      <c r="A11030" s="95" t="s">
        <v>21936</v>
      </c>
      <c r="B11030" s="96" t="s">
        <v>21937</v>
      </c>
      <c r="C11030" s="95" t="s">
        <v>514</v>
      </c>
      <c r="D11030" s="97">
        <f>VLOOKUP(A11030,emop0321!D:E,2,0)</f>
        <v>27</v>
      </c>
      <c r="E11030" s="98"/>
      <c r="F11030" s="98"/>
    </row>
    <row r="11031" ht="11.25" customHeight="1">
      <c r="A11031" s="95" t="s">
        <v>21938</v>
      </c>
      <c r="B11031" s="96" t="s">
        <v>21939</v>
      </c>
      <c r="C11031" s="95" t="s">
        <v>514</v>
      </c>
      <c r="D11031" s="97">
        <f>VLOOKUP(A11031,emop0321!D:E,2,0)</f>
        <v>101.43</v>
      </c>
      <c r="E11031" s="98"/>
      <c r="F11031" s="98"/>
    </row>
    <row r="11032" ht="11.25" customHeight="1">
      <c r="A11032" s="95" t="s">
        <v>21940</v>
      </c>
      <c r="B11032" s="96" t="s">
        <v>21941</v>
      </c>
      <c r="C11032" s="95" t="s">
        <v>514</v>
      </c>
      <c r="D11032" s="97">
        <f>VLOOKUP(A11032,emop0321!D:E,2,0)</f>
        <v>105.61</v>
      </c>
      <c r="E11032" s="98"/>
      <c r="F11032" s="98"/>
    </row>
    <row r="11033" ht="11.25" customHeight="1">
      <c r="A11033" s="95" t="s">
        <v>21942</v>
      </c>
      <c r="B11033" s="96" t="s">
        <v>21943</v>
      </c>
      <c r="C11033" s="95" t="s">
        <v>514</v>
      </c>
      <c r="D11033" s="97">
        <f>VLOOKUP(A11033,emop0321!D:E,2,0)</f>
        <v>77</v>
      </c>
      <c r="E11033" s="98"/>
      <c r="F11033" s="98"/>
    </row>
    <row r="11034" ht="11.25" customHeight="1">
      <c r="A11034" s="95" t="s">
        <v>21944</v>
      </c>
      <c r="B11034" s="96" t="s">
        <v>21945</v>
      </c>
      <c r="C11034" s="95" t="s">
        <v>514</v>
      </c>
      <c r="D11034" s="97">
        <f>VLOOKUP(A11034,emop0321!D:E,2,0)</f>
        <v>67.59</v>
      </c>
      <c r="E11034" s="98"/>
      <c r="F11034" s="98"/>
    </row>
    <row r="11035" ht="11.25" customHeight="1">
      <c r="A11035" s="95" t="s">
        <v>21946</v>
      </c>
      <c r="B11035" s="96" t="s">
        <v>21947</v>
      </c>
      <c r="C11035" s="95" t="s">
        <v>514</v>
      </c>
      <c r="D11035" s="97">
        <f>VLOOKUP(A11035,emop0321!D:E,2,0)</f>
        <v>120</v>
      </c>
      <c r="E11035" s="98"/>
      <c r="F11035" s="98"/>
    </row>
    <row r="11036" ht="11.25" customHeight="1">
      <c r="A11036" s="95" t="s">
        <v>21948</v>
      </c>
      <c r="B11036" s="96" t="s">
        <v>21949</v>
      </c>
      <c r="C11036" s="95" t="s">
        <v>514</v>
      </c>
      <c r="D11036" s="97">
        <f>VLOOKUP(A11036,emop0321!D:E,2,0)</f>
        <v>70</v>
      </c>
      <c r="E11036" s="98"/>
      <c r="F11036" s="98"/>
    </row>
    <row r="11037" ht="11.25" customHeight="1">
      <c r="A11037" s="95" t="s">
        <v>21950</v>
      </c>
      <c r="B11037" s="96" t="s">
        <v>21951</v>
      </c>
      <c r="C11037" s="95" t="s">
        <v>514</v>
      </c>
      <c r="D11037" s="97">
        <f>VLOOKUP(A11037,emop0321!D:E,2,0)</f>
        <v>81.5</v>
      </c>
      <c r="E11037" s="98"/>
      <c r="F11037" s="98"/>
    </row>
    <row r="11038" ht="11.25" customHeight="1">
      <c r="A11038" s="95" t="s">
        <v>21952</v>
      </c>
      <c r="B11038" s="96" t="s">
        <v>21953</v>
      </c>
      <c r="C11038" s="95" t="s">
        <v>514</v>
      </c>
      <c r="D11038" s="97">
        <f>VLOOKUP(A11038,emop0321!D:E,2,0)</f>
        <v>73.03</v>
      </c>
      <c r="E11038" s="98"/>
      <c r="F11038" s="98"/>
    </row>
    <row r="11039" ht="11.25" customHeight="1">
      <c r="A11039" s="95" t="s">
        <v>21954</v>
      </c>
      <c r="B11039" s="96" t="s">
        <v>21955</v>
      </c>
      <c r="C11039" s="95" t="s">
        <v>514</v>
      </c>
      <c r="D11039" s="97">
        <f>VLOOKUP(A11039,emop0321!D:E,2,0)</f>
        <v>54.64</v>
      </c>
      <c r="E11039" s="98"/>
      <c r="F11039" s="98"/>
    </row>
    <row r="11040" ht="11.25" customHeight="1">
      <c r="A11040" s="95" t="s">
        <v>21956</v>
      </c>
      <c r="B11040" s="96" t="s">
        <v>21957</v>
      </c>
      <c r="C11040" s="95" t="s">
        <v>514</v>
      </c>
      <c r="D11040" s="97">
        <f>VLOOKUP(A11040,emop0321!D:E,2,0)</f>
        <v>39.46</v>
      </c>
      <c r="E11040" s="98"/>
      <c r="F11040" s="98"/>
    </row>
    <row r="11041" ht="11.25" customHeight="1">
      <c r="A11041" s="95" t="s">
        <v>21958</v>
      </c>
      <c r="B11041" s="96" t="s">
        <v>21959</v>
      </c>
      <c r="C11041" s="95" t="s">
        <v>514</v>
      </c>
      <c r="D11041" s="97">
        <f>VLOOKUP(A11041,emop0321!D:E,2,0)</f>
        <v>67.78</v>
      </c>
      <c r="E11041" s="98"/>
      <c r="F11041" s="98"/>
    </row>
    <row r="11042" ht="11.25" customHeight="1">
      <c r="A11042" s="95" t="s">
        <v>21960</v>
      </c>
      <c r="B11042" s="96" t="s">
        <v>21961</v>
      </c>
      <c r="C11042" s="95" t="s">
        <v>514</v>
      </c>
      <c r="D11042" s="97">
        <f>VLOOKUP(A11042,emop0321!D:E,2,0)</f>
        <v>60</v>
      </c>
      <c r="E11042" s="98"/>
      <c r="F11042" s="98"/>
    </row>
    <row r="11043" ht="11.25" customHeight="1">
      <c r="A11043" s="95" t="s">
        <v>21962</v>
      </c>
      <c r="B11043" s="96" t="s">
        <v>21963</v>
      </c>
      <c r="C11043" s="95" t="s">
        <v>514</v>
      </c>
      <c r="D11043" s="97">
        <f>VLOOKUP(A11043,emop0321!D:E,2,0)</f>
        <v>60.9</v>
      </c>
      <c r="E11043" s="98"/>
      <c r="F11043" s="98"/>
    </row>
    <row r="11044" ht="11.25" customHeight="1">
      <c r="A11044" s="95" t="s">
        <v>21964</v>
      </c>
      <c r="B11044" s="96" t="s">
        <v>21965</v>
      </c>
      <c r="C11044" s="95" t="s">
        <v>514</v>
      </c>
      <c r="D11044" s="97">
        <f>VLOOKUP(A11044,emop0321!D:E,2,0)</f>
        <v>60.9</v>
      </c>
      <c r="E11044" s="98"/>
      <c r="F11044" s="98"/>
    </row>
    <row r="11045" ht="11.25" customHeight="1">
      <c r="A11045" s="95" t="s">
        <v>21966</v>
      </c>
      <c r="B11045" s="96" t="s">
        <v>21967</v>
      </c>
      <c r="C11045" s="95" t="s">
        <v>514</v>
      </c>
      <c r="D11045" s="97">
        <f>VLOOKUP(A11045,emop0321!D:E,2,0)</f>
        <v>58</v>
      </c>
      <c r="E11045" s="98"/>
      <c r="F11045" s="98"/>
    </row>
    <row r="11046" ht="11.25" customHeight="1">
      <c r="A11046" s="95" t="s">
        <v>21968</v>
      </c>
      <c r="B11046" s="96" t="s">
        <v>21969</v>
      </c>
      <c r="C11046" s="95" t="s">
        <v>514</v>
      </c>
      <c r="D11046" s="97">
        <f>VLOOKUP(A11046,emop0321!D:E,2,0)</f>
        <v>65.93</v>
      </c>
      <c r="E11046" s="98"/>
      <c r="F11046" s="98"/>
    </row>
    <row r="11047" ht="11.25" customHeight="1">
      <c r="A11047" s="95" t="s">
        <v>21970</v>
      </c>
      <c r="B11047" s="96" t="s">
        <v>21971</v>
      </c>
      <c r="C11047" s="95" t="s">
        <v>514</v>
      </c>
      <c r="D11047" s="97">
        <f>VLOOKUP(A11047,emop0321!D:E,2,0)</f>
        <v>26.4</v>
      </c>
      <c r="E11047" s="98"/>
      <c r="F11047" s="98"/>
    </row>
    <row r="11048" ht="11.25" customHeight="1">
      <c r="A11048" s="95" t="s">
        <v>21972</v>
      </c>
      <c r="B11048" s="96" t="s">
        <v>21973</v>
      </c>
      <c r="C11048" s="95" t="s">
        <v>514</v>
      </c>
      <c r="D11048" s="97">
        <f>VLOOKUP(A11048,emop0321!D:E,2,0)</f>
        <v>67.2</v>
      </c>
      <c r="E11048" s="98"/>
      <c r="F11048" s="98"/>
    </row>
    <row r="11049" ht="11.25" customHeight="1">
      <c r="A11049" s="95" t="s">
        <v>21974</v>
      </c>
      <c r="B11049" s="96" t="s">
        <v>21975</v>
      </c>
      <c r="C11049" s="95" t="s">
        <v>514</v>
      </c>
      <c r="D11049" s="97">
        <f>VLOOKUP(A11049,emop0321!D:E,2,0)</f>
        <v>50</v>
      </c>
      <c r="E11049" s="98"/>
      <c r="F11049" s="98"/>
    </row>
    <row r="11050" ht="11.25" customHeight="1">
      <c r="A11050" s="95" t="s">
        <v>21976</v>
      </c>
      <c r="B11050" s="96" t="s">
        <v>21977</v>
      </c>
      <c r="C11050" s="95" t="s">
        <v>514</v>
      </c>
      <c r="D11050" s="97">
        <f>VLOOKUP(A11050,emop0321!D:E,2,0)</f>
        <v>31.2</v>
      </c>
      <c r="E11050" s="98"/>
      <c r="F11050" s="98"/>
    </row>
    <row r="11051" ht="11.25" customHeight="1">
      <c r="A11051" s="95" t="s">
        <v>21978</v>
      </c>
      <c r="B11051" s="96" t="s">
        <v>21979</v>
      </c>
      <c r="C11051" s="95" t="s">
        <v>361</v>
      </c>
      <c r="D11051" s="97">
        <f>VLOOKUP(A11051,emop0321!D:E,2,0)</f>
        <v>151.09</v>
      </c>
      <c r="E11051" s="98"/>
      <c r="F11051" s="98"/>
    </row>
    <row r="11052" ht="11.25" customHeight="1">
      <c r="A11052" s="95" t="s">
        <v>21980</v>
      </c>
      <c r="B11052" s="96" t="s">
        <v>21981</v>
      </c>
      <c r="C11052" s="95" t="s">
        <v>282</v>
      </c>
      <c r="D11052" s="97">
        <f>VLOOKUP(A11052,emop0321!D:E,2,0)</f>
        <v>6107.06</v>
      </c>
      <c r="E11052" s="98"/>
      <c r="F11052" s="98"/>
    </row>
    <row r="11053" ht="11.25" customHeight="1">
      <c r="A11053" s="95" t="s">
        <v>21982</v>
      </c>
      <c r="B11053" s="96" t="s">
        <v>21983</v>
      </c>
      <c r="C11053" s="95" t="s">
        <v>282</v>
      </c>
      <c r="D11053" s="97">
        <f>VLOOKUP(A11053,emop0321!D:E,2,0)</f>
        <v>1705.18</v>
      </c>
      <c r="E11053" s="98"/>
      <c r="F11053" s="98"/>
    </row>
    <row r="11054" ht="11.25" customHeight="1">
      <c r="A11054" s="95" t="s">
        <v>21984</v>
      </c>
      <c r="B11054" s="96" t="s">
        <v>21985</v>
      </c>
      <c r="C11054" s="95" t="s">
        <v>282</v>
      </c>
      <c r="D11054" s="97">
        <f>VLOOKUP(A11054,emop0321!D:E,2,0)</f>
        <v>4168.52</v>
      </c>
      <c r="E11054" s="98"/>
      <c r="F11054" s="98"/>
    </row>
    <row r="11055" ht="11.25" customHeight="1">
      <c r="A11055" s="95" t="s">
        <v>21986</v>
      </c>
      <c r="B11055" s="96" t="s">
        <v>21987</v>
      </c>
      <c r="C11055" s="95" t="s">
        <v>361</v>
      </c>
      <c r="D11055" s="97">
        <f>VLOOKUP(A11055,emop0321!D:E,2,0)</f>
        <v>410.26</v>
      </c>
      <c r="E11055" s="98"/>
      <c r="F11055" s="98"/>
    </row>
    <row r="11056" ht="11.25" customHeight="1">
      <c r="A11056" s="95" t="s">
        <v>21988</v>
      </c>
      <c r="B11056" s="96" t="s">
        <v>21989</v>
      </c>
      <c r="C11056" s="95" t="s">
        <v>361</v>
      </c>
      <c r="D11056" s="97">
        <f>VLOOKUP(A11056,emop0321!D:E,2,0)</f>
        <v>531.18</v>
      </c>
      <c r="E11056" s="98"/>
      <c r="F11056" s="98"/>
    </row>
    <row r="11057" ht="11.25" customHeight="1">
      <c r="A11057" s="95" t="s">
        <v>21990</v>
      </c>
      <c r="B11057" s="96" t="s">
        <v>21991</v>
      </c>
      <c r="C11057" s="95" t="s">
        <v>361</v>
      </c>
      <c r="D11057" s="97">
        <f>VLOOKUP(A11057,emop0321!D:E,2,0)</f>
        <v>459.08</v>
      </c>
      <c r="E11057" s="98"/>
      <c r="F11057" s="98"/>
    </row>
    <row r="11058" ht="11.25" customHeight="1">
      <c r="A11058" s="95" t="s">
        <v>21992</v>
      </c>
      <c r="B11058" s="96" t="s">
        <v>21993</v>
      </c>
      <c r="C11058" s="95" t="s">
        <v>361</v>
      </c>
      <c r="D11058" s="97">
        <f>VLOOKUP(A11058,emop0321!D:E,2,0)</f>
        <v>1264.27</v>
      </c>
      <c r="E11058" s="98"/>
      <c r="F11058" s="98"/>
    </row>
    <row r="11059" ht="11.25" customHeight="1">
      <c r="A11059" s="95" t="s">
        <v>21994</v>
      </c>
      <c r="B11059" s="96" t="s">
        <v>21995</v>
      </c>
      <c r="C11059" s="95" t="s">
        <v>361</v>
      </c>
      <c r="D11059" s="97">
        <f>VLOOKUP(A11059,emop0321!D:E,2,0)</f>
        <v>1348.22</v>
      </c>
      <c r="E11059" s="98"/>
      <c r="F11059" s="98"/>
    </row>
    <row r="11060" ht="11.25" customHeight="1">
      <c r="A11060" s="95" t="s">
        <v>21996</v>
      </c>
      <c r="B11060" s="96" t="s">
        <v>21997</v>
      </c>
      <c r="C11060" s="95" t="s">
        <v>361</v>
      </c>
      <c r="D11060" s="97">
        <f>VLOOKUP(A11060,emop0321!D:E,2,0)</f>
        <v>1207.07</v>
      </c>
      <c r="E11060" s="98"/>
      <c r="F11060" s="98"/>
    </row>
    <row r="11061" ht="11.25" customHeight="1">
      <c r="A11061" s="95" t="s">
        <v>21998</v>
      </c>
      <c r="B11061" s="96" t="s">
        <v>21999</v>
      </c>
      <c r="C11061" s="95" t="s">
        <v>361</v>
      </c>
      <c r="D11061" s="97">
        <f>VLOOKUP(A11061,emop0321!D:E,2,0)</f>
        <v>138.92</v>
      </c>
      <c r="E11061" s="98"/>
      <c r="F11061" s="98"/>
    </row>
    <row r="11062" ht="11.25" customHeight="1">
      <c r="A11062" s="95" t="s">
        <v>22000</v>
      </c>
      <c r="B11062" s="96" t="s">
        <v>22001</v>
      </c>
      <c r="C11062" s="95" t="s">
        <v>361</v>
      </c>
      <c r="D11062" s="97">
        <f>VLOOKUP(A11062,emop0321!D:E,2,0)</f>
        <v>515.95</v>
      </c>
      <c r="E11062" s="98"/>
      <c r="F11062" s="98"/>
    </row>
    <row r="11063" ht="11.25" customHeight="1">
      <c r="A11063" s="95" t="s">
        <v>22002</v>
      </c>
      <c r="B11063" s="96" t="s">
        <v>22003</v>
      </c>
      <c r="C11063" s="95" t="s">
        <v>361</v>
      </c>
      <c r="D11063" s="97">
        <f>VLOOKUP(A11063,emop0321!D:E,2,0)</f>
        <v>146.97</v>
      </c>
      <c r="E11063" s="98"/>
      <c r="F11063" s="98"/>
    </row>
    <row r="11064" ht="11.25" customHeight="1">
      <c r="A11064" s="95" t="s">
        <v>22004</v>
      </c>
      <c r="B11064" s="96" t="s">
        <v>22005</v>
      </c>
      <c r="C11064" s="95" t="s">
        <v>361</v>
      </c>
      <c r="D11064" s="97">
        <f>VLOOKUP(A11064,emop0321!D:E,2,0)</f>
        <v>423.18</v>
      </c>
      <c r="E11064" s="98"/>
      <c r="F11064" s="98"/>
    </row>
    <row r="11065" ht="11.25" customHeight="1">
      <c r="A11065" s="95" t="s">
        <v>22006</v>
      </c>
      <c r="B11065" s="96" t="s">
        <v>22007</v>
      </c>
      <c r="C11065" s="95" t="s">
        <v>361</v>
      </c>
      <c r="D11065" s="97">
        <f>VLOOKUP(A11065,emop0321!D:E,2,0)</f>
        <v>222.47</v>
      </c>
      <c r="E11065" s="98"/>
      <c r="F11065" s="98"/>
    </row>
    <row r="11066" ht="11.25" customHeight="1">
      <c r="A11066" s="95" t="s">
        <v>22008</v>
      </c>
      <c r="B11066" s="96" t="s">
        <v>22009</v>
      </c>
      <c r="C11066" s="95" t="s">
        <v>361</v>
      </c>
      <c r="D11066" s="97">
        <f>VLOOKUP(A11066,emop0321!D:E,2,0)</f>
        <v>83.01</v>
      </c>
      <c r="E11066" s="98"/>
      <c r="F11066" s="98"/>
    </row>
    <row r="11067" ht="11.25" customHeight="1">
      <c r="A11067" s="95" t="s">
        <v>22010</v>
      </c>
      <c r="B11067" s="96" t="s">
        <v>22011</v>
      </c>
      <c r="C11067" s="95" t="s">
        <v>282</v>
      </c>
      <c r="D11067" s="97">
        <f>VLOOKUP(A11067,emop0321!D:E,2,0)</f>
        <v>6303.54</v>
      </c>
      <c r="E11067" s="98"/>
      <c r="F11067" s="98"/>
    </row>
    <row r="11068" ht="11.25" customHeight="1">
      <c r="A11068" s="95" t="s">
        <v>22012</v>
      </c>
      <c r="B11068" s="96" t="s">
        <v>22013</v>
      </c>
      <c r="C11068" s="95" t="s">
        <v>282</v>
      </c>
      <c r="D11068" s="97">
        <f>VLOOKUP(A11068,emop0321!D:E,2,0)</f>
        <v>8201.99</v>
      </c>
      <c r="E11068" s="98"/>
      <c r="F11068" s="98"/>
    </row>
    <row r="11069" ht="11.25" customHeight="1">
      <c r="A11069" s="95" t="s">
        <v>22014</v>
      </c>
      <c r="B11069" s="96" t="s">
        <v>22015</v>
      </c>
      <c r="C11069" s="95" t="s">
        <v>992</v>
      </c>
      <c r="D11069" s="97">
        <f>VLOOKUP(A11069,emop0321!D:E,2,0)</f>
        <v>24.15</v>
      </c>
      <c r="E11069" s="98"/>
      <c r="F11069" s="98"/>
    </row>
    <row r="11070" ht="11.25" customHeight="1">
      <c r="A11070" s="95" t="s">
        <v>22016</v>
      </c>
      <c r="B11070" s="96" t="s">
        <v>22017</v>
      </c>
      <c r="C11070" s="95" t="s">
        <v>992</v>
      </c>
      <c r="D11070" s="97">
        <f>VLOOKUP(A11070,emop0321!D:E,2,0)</f>
        <v>1294.2</v>
      </c>
      <c r="E11070" s="98"/>
      <c r="F11070" s="98"/>
    </row>
    <row r="11071" ht="11.25" customHeight="1">
      <c r="A11071" s="95" t="s">
        <v>22018</v>
      </c>
      <c r="B11071" s="96" t="s">
        <v>22019</v>
      </c>
      <c r="C11071" s="95" t="s">
        <v>282</v>
      </c>
      <c r="D11071" s="97">
        <f>VLOOKUP(A11071,emop0321!D:E,2,0)</f>
        <v>259.81</v>
      </c>
      <c r="E11071" s="98"/>
      <c r="F11071" s="98"/>
    </row>
    <row r="11072" ht="11.25" customHeight="1">
      <c r="A11072" s="95" t="s">
        <v>22020</v>
      </c>
      <c r="B11072" s="96" t="s">
        <v>22021</v>
      </c>
      <c r="C11072" s="95" t="s">
        <v>282</v>
      </c>
      <c r="D11072" s="97">
        <f>VLOOKUP(A11072,emop0321!D:E,2,0)</f>
        <v>282.71</v>
      </c>
      <c r="E11072" s="98"/>
      <c r="F11072" s="98"/>
    </row>
    <row r="11073" ht="11.25" customHeight="1">
      <c r="A11073" s="95" t="s">
        <v>22022</v>
      </c>
      <c r="B11073" s="96" t="s">
        <v>22023</v>
      </c>
      <c r="C11073" s="95" t="s">
        <v>282</v>
      </c>
      <c r="D11073" s="97">
        <f>VLOOKUP(A11073,emop0321!D:E,2,0)</f>
        <v>326.84</v>
      </c>
      <c r="E11073" s="98"/>
      <c r="F11073" s="98"/>
    </row>
    <row r="11074" ht="11.25" customHeight="1">
      <c r="A11074" s="95" t="s">
        <v>22024</v>
      </c>
      <c r="B11074" s="96" t="s">
        <v>22025</v>
      </c>
      <c r="C11074" s="95" t="s">
        <v>282</v>
      </c>
      <c r="D11074" s="97">
        <f>VLOOKUP(A11074,emop0321!D:E,2,0)</f>
        <v>399.9</v>
      </c>
      <c r="E11074" s="98"/>
      <c r="F11074" s="98"/>
    </row>
    <row r="11075" ht="11.25" customHeight="1">
      <c r="A11075" s="95" t="s">
        <v>22026</v>
      </c>
      <c r="B11075" s="96" t="s">
        <v>22027</v>
      </c>
      <c r="C11075" s="95" t="s">
        <v>282</v>
      </c>
      <c r="D11075" s="97">
        <f>VLOOKUP(A11075,emop0321!D:E,2,0)</f>
        <v>531.47</v>
      </c>
      <c r="E11075" s="98"/>
      <c r="F11075" s="98"/>
    </row>
    <row r="11076" ht="11.25" customHeight="1">
      <c r="A11076" s="95" t="s">
        <v>22028</v>
      </c>
      <c r="B11076" s="96" t="s">
        <v>22029</v>
      </c>
      <c r="C11076" s="95" t="s">
        <v>282</v>
      </c>
      <c r="D11076" s="97">
        <f>VLOOKUP(A11076,emop0321!D:E,2,0)</f>
        <v>123.8</v>
      </c>
      <c r="E11076" s="98"/>
      <c r="F11076" s="98"/>
    </row>
    <row r="11077" ht="11.25" customHeight="1">
      <c r="A11077" s="95" t="s">
        <v>22030</v>
      </c>
      <c r="B11077" s="96" t="s">
        <v>22031</v>
      </c>
      <c r="C11077" s="95" t="s">
        <v>282</v>
      </c>
      <c r="D11077" s="97">
        <f>VLOOKUP(A11077,emop0321!D:E,2,0)</f>
        <v>249.98</v>
      </c>
      <c r="E11077" s="98"/>
      <c r="F11077" s="98"/>
    </row>
    <row r="11078" ht="11.25" customHeight="1">
      <c r="A11078" s="95" t="s">
        <v>22032</v>
      </c>
      <c r="B11078" s="96" t="s">
        <v>22033</v>
      </c>
      <c r="C11078" s="95" t="s">
        <v>282</v>
      </c>
      <c r="D11078" s="97">
        <f>VLOOKUP(A11078,emop0321!D:E,2,0)</f>
        <v>500.73</v>
      </c>
      <c r="E11078" s="98"/>
      <c r="F11078" s="98"/>
    </row>
    <row r="11079" ht="11.25" customHeight="1">
      <c r="A11079" s="95" t="s">
        <v>22034</v>
      </c>
      <c r="B11079" s="96" t="s">
        <v>22035</v>
      </c>
      <c r="C11079" s="95" t="s">
        <v>282</v>
      </c>
      <c r="D11079" s="97">
        <f>VLOOKUP(A11079,emop0321!D:E,2,0)</f>
        <v>249.98</v>
      </c>
      <c r="E11079" s="98"/>
      <c r="F11079" s="98"/>
    </row>
    <row r="11080" ht="11.25" customHeight="1">
      <c r="A11080" s="95" t="s">
        <v>22036</v>
      </c>
      <c r="B11080" s="96" t="s">
        <v>22037</v>
      </c>
      <c r="C11080" s="95" t="s">
        <v>282</v>
      </c>
      <c r="D11080" s="97">
        <f>VLOOKUP(A11080,emop0321!D:E,2,0)</f>
        <v>295.8</v>
      </c>
      <c r="E11080" s="98"/>
      <c r="F11080" s="98"/>
    </row>
    <row r="11081" ht="11.25" customHeight="1">
      <c r="A11081" s="95" t="s">
        <v>22038</v>
      </c>
      <c r="B11081" s="96" t="s">
        <v>22039</v>
      </c>
      <c r="C11081" s="95" t="s">
        <v>282</v>
      </c>
      <c r="D11081" s="97">
        <f>VLOOKUP(A11081,emop0321!D:E,2,0)</f>
        <v>249.98</v>
      </c>
      <c r="E11081" s="98"/>
      <c r="F11081" s="98"/>
    </row>
    <row r="11082" ht="11.25" customHeight="1">
      <c r="A11082" s="95" t="s">
        <v>22040</v>
      </c>
      <c r="B11082" s="96" t="s">
        <v>22041</v>
      </c>
      <c r="C11082" s="95" t="s">
        <v>282</v>
      </c>
      <c r="D11082" s="97">
        <f>VLOOKUP(A11082,emop0321!D:E,2,0)</f>
        <v>295.8</v>
      </c>
      <c r="E11082" s="98"/>
      <c r="F11082" s="98"/>
    </row>
    <row r="11083" ht="11.25" customHeight="1">
      <c r="A11083" s="95" t="s">
        <v>22042</v>
      </c>
      <c r="B11083" s="96" t="s">
        <v>22043</v>
      </c>
      <c r="C11083" s="95" t="s">
        <v>282</v>
      </c>
      <c r="D11083" s="97">
        <f>VLOOKUP(A11083,emop0321!D:E,2,0)</f>
        <v>202.54</v>
      </c>
      <c r="E11083" s="98"/>
      <c r="F11083" s="98"/>
    </row>
    <row r="11084" ht="11.25" customHeight="1">
      <c r="A11084" s="95" t="s">
        <v>22044</v>
      </c>
      <c r="B11084" s="96" t="s">
        <v>22045</v>
      </c>
      <c r="C11084" s="95" t="s">
        <v>282</v>
      </c>
      <c r="D11084" s="97">
        <f>VLOOKUP(A11084,emop0321!D:E,2,0)</f>
        <v>458.14</v>
      </c>
      <c r="E11084" s="98"/>
      <c r="F11084" s="98"/>
    </row>
    <row r="11085" ht="11.25" customHeight="1">
      <c r="A11085" s="95" t="s">
        <v>22046</v>
      </c>
      <c r="B11085" s="96" t="s">
        <v>22047</v>
      </c>
      <c r="C11085" s="95" t="s">
        <v>282</v>
      </c>
      <c r="D11085" s="97">
        <f>VLOOKUP(A11085,emop0321!D:E,2,0)</f>
        <v>1374.43</v>
      </c>
      <c r="E11085" s="98"/>
      <c r="F11085" s="98"/>
    </row>
    <row r="11086" ht="11.25" customHeight="1">
      <c r="A11086" s="95" t="s">
        <v>22048</v>
      </c>
      <c r="B11086" s="96" t="s">
        <v>22049</v>
      </c>
      <c r="C11086" s="95" t="s">
        <v>282</v>
      </c>
      <c r="D11086" s="97">
        <f>VLOOKUP(A11086,emop0321!D:E,2,0)</f>
        <v>114.53</v>
      </c>
      <c r="E11086" s="98"/>
      <c r="F11086" s="98"/>
    </row>
    <row r="11087" ht="11.25" customHeight="1">
      <c r="A11087" s="95" t="s">
        <v>22050</v>
      </c>
      <c r="B11087" s="96" t="s">
        <v>22051</v>
      </c>
      <c r="C11087" s="95" t="s">
        <v>282</v>
      </c>
      <c r="D11087" s="97">
        <f>VLOOKUP(A11087,emop0321!D:E,2,0)</f>
        <v>171.8</v>
      </c>
      <c r="E11087" s="98"/>
      <c r="F11087" s="98"/>
    </row>
    <row r="11088" ht="11.25" customHeight="1">
      <c r="A11088" s="95" t="s">
        <v>22052</v>
      </c>
      <c r="B11088" s="96" t="s">
        <v>22053</v>
      </c>
      <c r="C11088" s="95" t="s">
        <v>282</v>
      </c>
      <c r="D11088" s="97">
        <f>VLOOKUP(A11088,emop0321!D:E,2,0)</f>
        <v>229.07</v>
      </c>
      <c r="E11088" s="98"/>
      <c r="F11088" s="98"/>
    </row>
    <row r="11089" ht="11.25" customHeight="1">
      <c r="A11089" s="95" t="s">
        <v>22054</v>
      </c>
      <c r="B11089" s="96" t="s">
        <v>22055</v>
      </c>
      <c r="C11089" s="95" t="s">
        <v>282</v>
      </c>
      <c r="D11089" s="97">
        <f>VLOOKUP(A11089,emop0321!D:E,2,0)</f>
        <v>114.53</v>
      </c>
      <c r="E11089" s="98"/>
      <c r="F11089" s="98"/>
    </row>
    <row r="11090" ht="11.25" customHeight="1">
      <c r="A11090" s="95" t="s">
        <v>22056</v>
      </c>
      <c r="B11090" s="96" t="s">
        <v>22057</v>
      </c>
      <c r="C11090" s="95" t="s">
        <v>282</v>
      </c>
      <c r="D11090" s="97">
        <f>VLOOKUP(A11090,emop0321!D:E,2,0)</f>
        <v>183.25</v>
      </c>
      <c r="E11090" s="98"/>
      <c r="F11090" s="98"/>
    </row>
    <row r="11091" ht="11.25" customHeight="1">
      <c r="A11091" s="95" t="s">
        <v>22058</v>
      </c>
      <c r="B11091" s="96" t="s">
        <v>22059</v>
      </c>
      <c r="C11091" s="95" t="s">
        <v>282</v>
      </c>
      <c r="D11091" s="97">
        <f>VLOOKUP(A11091,emop0321!D:E,2,0)</f>
        <v>137.44</v>
      </c>
      <c r="E11091" s="98"/>
      <c r="F11091" s="98"/>
    </row>
    <row r="11092" ht="11.25" customHeight="1">
      <c r="A11092" s="95" t="s">
        <v>22060</v>
      </c>
      <c r="B11092" s="96" t="s">
        <v>22061</v>
      </c>
      <c r="C11092" s="95" t="s">
        <v>282</v>
      </c>
      <c r="D11092" s="97">
        <f>VLOOKUP(A11092,emop0321!D:E,2,0)</f>
        <v>229.07</v>
      </c>
      <c r="E11092" s="98"/>
      <c r="F11092" s="98"/>
    </row>
    <row r="11093" ht="11.25" customHeight="1">
      <c r="A11093" s="95" t="s">
        <v>22062</v>
      </c>
      <c r="B11093" s="96" t="s">
        <v>22063</v>
      </c>
      <c r="C11093" s="95" t="s">
        <v>282</v>
      </c>
      <c r="D11093" s="97">
        <f>VLOOKUP(A11093,emop0321!D:E,2,0)</f>
        <v>947.01</v>
      </c>
      <c r="E11093" s="98"/>
      <c r="F11093" s="98"/>
    </row>
    <row r="11094" ht="11.25" customHeight="1">
      <c r="A11094" s="95" t="s">
        <v>22064</v>
      </c>
      <c r="B11094" s="96" t="s">
        <v>22065</v>
      </c>
      <c r="C11094" s="95" t="s">
        <v>282</v>
      </c>
      <c r="D11094" s="97">
        <f>VLOOKUP(A11094,emop0321!D:E,2,0)</f>
        <v>1231.87</v>
      </c>
      <c r="E11094" s="98"/>
      <c r="F11094" s="98"/>
    </row>
    <row r="11095" ht="11.25" customHeight="1">
      <c r="A11095" s="95" t="s">
        <v>22066</v>
      </c>
      <c r="B11095" s="96" t="s">
        <v>22067</v>
      </c>
      <c r="C11095" s="95" t="s">
        <v>282</v>
      </c>
      <c r="D11095" s="97">
        <f>VLOOKUP(A11095,emop0321!D:E,2,0)</f>
        <v>1679.86</v>
      </c>
      <c r="E11095" s="98"/>
      <c r="F11095" s="98"/>
    </row>
    <row r="11096" ht="11.25" customHeight="1">
      <c r="A11096" s="95" t="s">
        <v>22068</v>
      </c>
      <c r="B11096" s="96" t="s">
        <v>22069</v>
      </c>
      <c r="C11096" s="95" t="s">
        <v>282</v>
      </c>
      <c r="D11096" s="97">
        <f>VLOOKUP(A11096,emop0321!D:E,2,0)</f>
        <v>1610.92</v>
      </c>
      <c r="E11096" s="98"/>
      <c r="F11096" s="98"/>
    </row>
    <row r="11097" ht="11.25" customHeight="1">
      <c r="A11097" s="95" t="s">
        <v>22070</v>
      </c>
      <c r="B11097" s="96" t="s">
        <v>22071</v>
      </c>
      <c r="C11097" s="95" t="s">
        <v>282</v>
      </c>
      <c r="D11097" s="97">
        <f>VLOOKUP(A11097,emop0321!D:E,2,0)</f>
        <v>2250</v>
      </c>
      <c r="E11097" s="98"/>
      <c r="F11097" s="98"/>
    </row>
    <row r="11098" ht="11.25" customHeight="1">
      <c r="A11098" s="95" t="s">
        <v>22072</v>
      </c>
      <c r="B11098" s="96" t="s">
        <v>22073</v>
      </c>
      <c r="C11098" s="95" t="s">
        <v>282</v>
      </c>
      <c r="D11098" s="97">
        <f>VLOOKUP(A11098,emop0321!D:E,2,0)</f>
        <v>2090.9</v>
      </c>
      <c r="E11098" s="98"/>
      <c r="F11098" s="98"/>
    </row>
    <row r="11099" ht="11.25" customHeight="1">
      <c r="A11099" s="95" t="s">
        <v>22074</v>
      </c>
      <c r="B11099" s="96" t="s">
        <v>22075</v>
      </c>
      <c r="C11099" s="95" t="s">
        <v>282</v>
      </c>
      <c r="D11099" s="97">
        <f>VLOOKUP(A11099,emop0321!D:E,2,0)</f>
        <v>3565</v>
      </c>
      <c r="E11099" s="98"/>
      <c r="F11099" s="98"/>
    </row>
    <row r="11100" ht="11.25" customHeight="1">
      <c r="A11100" s="95" t="s">
        <v>22076</v>
      </c>
      <c r="B11100" s="96" t="s">
        <v>22077</v>
      </c>
      <c r="C11100" s="95" t="s">
        <v>282</v>
      </c>
      <c r="D11100" s="97">
        <f>VLOOKUP(A11100,emop0321!D:E,2,0)</f>
        <v>5786</v>
      </c>
      <c r="E11100" s="98"/>
      <c r="F11100" s="98"/>
    </row>
    <row r="11101" ht="11.25" customHeight="1">
      <c r="A11101" s="95" t="s">
        <v>22078</v>
      </c>
      <c r="B11101" s="96" t="s">
        <v>22079</v>
      </c>
      <c r="C11101" s="95" t="s">
        <v>282</v>
      </c>
      <c r="D11101" s="97">
        <f>VLOOKUP(A11101,emop0321!D:E,2,0)</f>
        <v>287.35</v>
      </c>
      <c r="E11101" s="98"/>
      <c r="F11101" s="98"/>
    </row>
    <row r="11102" ht="11.25" customHeight="1">
      <c r="A11102" s="95" t="s">
        <v>22080</v>
      </c>
      <c r="B11102" s="96" t="s">
        <v>22081</v>
      </c>
      <c r="C11102" s="95" t="s">
        <v>282</v>
      </c>
      <c r="D11102" s="97">
        <f>VLOOKUP(A11102,emop0321!D:E,2,0)</f>
        <v>1152.43</v>
      </c>
      <c r="E11102" s="98"/>
      <c r="F11102" s="98"/>
    </row>
    <row r="11103" ht="11.25" customHeight="1">
      <c r="A11103" s="95" t="s">
        <v>22082</v>
      </c>
      <c r="B11103" s="96" t="s">
        <v>22083</v>
      </c>
      <c r="C11103" s="95" t="s">
        <v>282</v>
      </c>
      <c r="D11103" s="97">
        <f>VLOOKUP(A11103,emop0321!D:E,2,0)</f>
        <v>687.02</v>
      </c>
      <c r="E11103" s="98"/>
      <c r="F11103" s="98"/>
    </row>
    <row r="11104" ht="11.25" customHeight="1">
      <c r="A11104" s="95" t="s">
        <v>22084</v>
      </c>
      <c r="B11104" s="96" t="s">
        <v>22085</v>
      </c>
      <c r="C11104" s="95" t="s">
        <v>282</v>
      </c>
      <c r="D11104" s="97">
        <f>VLOOKUP(A11104,emop0321!D:E,2,0)</f>
        <v>1241.08</v>
      </c>
      <c r="E11104" s="98"/>
      <c r="F11104" s="98"/>
    </row>
    <row r="11105" ht="11.25" customHeight="1">
      <c r="A11105" s="95" t="s">
        <v>22086</v>
      </c>
      <c r="B11105" s="96" t="s">
        <v>22087</v>
      </c>
      <c r="C11105" s="95" t="s">
        <v>282</v>
      </c>
      <c r="D11105" s="97">
        <f>VLOOKUP(A11105,emop0321!D:E,2,0)</f>
        <v>1275.31</v>
      </c>
      <c r="E11105" s="98"/>
      <c r="F11105" s="98"/>
    </row>
    <row r="11106" ht="11.25" customHeight="1">
      <c r="A11106" s="95" t="s">
        <v>22088</v>
      </c>
      <c r="B11106" s="96" t="s">
        <v>22089</v>
      </c>
      <c r="C11106" s="95" t="s">
        <v>282</v>
      </c>
      <c r="D11106" s="97">
        <f>VLOOKUP(A11106,emop0321!D:E,2,0)</f>
        <v>2194.05</v>
      </c>
      <c r="E11106" s="98"/>
      <c r="F11106" s="98"/>
    </row>
    <row r="11107" ht="11.25" customHeight="1">
      <c r="A11107" s="95" t="s">
        <v>22090</v>
      </c>
      <c r="B11107" s="96" t="s">
        <v>22091</v>
      </c>
      <c r="C11107" s="95" t="s">
        <v>282</v>
      </c>
      <c r="D11107" s="97">
        <f>VLOOKUP(A11107,emop0321!D:E,2,0)</f>
        <v>8776.21</v>
      </c>
      <c r="E11107" s="98"/>
      <c r="F11107" s="98"/>
    </row>
    <row r="11108" ht="11.25" customHeight="1">
      <c r="A11108" s="95" t="s">
        <v>22092</v>
      </c>
      <c r="B11108" s="96" t="s">
        <v>22093</v>
      </c>
      <c r="C11108" s="95" t="s">
        <v>282</v>
      </c>
      <c r="D11108" s="97">
        <f>VLOOKUP(A11108,emop0321!D:E,2,0)</f>
        <v>2171.89</v>
      </c>
      <c r="E11108" s="98"/>
      <c r="F11108" s="98"/>
    </row>
    <row r="11109" ht="11.25" customHeight="1">
      <c r="A11109" s="95" t="s">
        <v>22094</v>
      </c>
      <c r="B11109" s="96" t="s">
        <v>22095</v>
      </c>
      <c r="C11109" s="95" t="s">
        <v>282</v>
      </c>
      <c r="D11109" s="97">
        <f>VLOOKUP(A11109,emop0321!D:E,2,0)</f>
        <v>2504.32</v>
      </c>
      <c r="E11109" s="98"/>
      <c r="F11109" s="98"/>
    </row>
    <row r="11110" ht="11.25" customHeight="1">
      <c r="A11110" s="95" t="s">
        <v>22096</v>
      </c>
      <c r="B11110" s="96" t="s">
        <v>22097</v>
      </c>
      <c r="C11110" s="95" t="s">
        <v>282</v>
      </c>
      <c r="D11110" s="97">
        <f>VLOOKUP(A11110,emop0321!D:E,2,0)</f>
        <v>3025.13</v>
      </c>
      <c r="E11110" s="98"/>
      <c r="F11110" s="98"/>
    </row>
    <row r="11111" ht="11.25" customHeight="1">
      <c r="A11111" s="95" t="s">
        <v>22098</v>
      </c>
      <c r="B11111" s="96" t="s">
        <v>22099</v>
      </c>
      <c r="C11111" s="95" t="s">
        <v>282</v>
      </c>
      <c r="D11111" s="97">
        <f>VLOOKUP(A11111,emop0321!D:E,2,0)</f>
        <v>2460</v>
      </c>
      <c r="E11111" s="98"/>
      <c r="F11111" s="98"/>
    </row>
    <row r="11112" ht="11.25" customHeight="1">
      <c r="A11112" s="95" t="s">
        <v>22100</v>
      </c>
      <c r="B11112" s="96" t="s">
        <v>22101</v>
      </c>
      <c r="C11112" s="95" t="s">
        <v>282</v>
      </c>
      <c r="D11112" s="97">
        <f>VLOOKUP(A11112,emop0321!D:E,2,0)</f>
        <v>935.89</v>
      </c>
      <c r="E11112" s="98"/>
      <c r="F11112" s="98"/>
    </row>
    <row r="11113" ht="11.25" customHeight="1">
      <c r="A11113" s="95" t="s">
        <v>22102</v>
      </c>
      <c r="B11113" s="96" t="s">
        <v>22103</v>
      </c>
      <c r="C11113" s="95" t="s">
        <v>282</v>
      </c>
      <c r="D11113" s="97">
        <f>VLOOKUP(A11113,emop0321!D:E,2,0)</f>
        <v>91.62</v>
      </c>
      <c r="E11113" s="98"/>
      <c r="F11113" s="98"/>
    </row>
    <row r="11114" ht="11.25" customHeight="1">
      <c r="A11114" s="95" t="s">
        <v>22104</v>
      </c>
      <c r="B11114" s="96" t="s">
        <v>22105</v>
      </c>
      <c r="C11114" s="95" t="s">
        <v>282</v>
      </c>
      <c r="D11114" s="97">
        <f>VLOOKUP(A11114,emop0321!D:E,2,0)</f>
        <v>114.53</v>
      </c>
      <c r="E11114" s="98"/>
      <c r="F11114" s="98"/>
    </row>
    <row r="11115" ht="11.25" customHeight="1">
      <c r="A11115" s="95" t="s">
        <v>22106</v>
      </c>
      <c r="B11115" s="96" t="s">
        <v>22107</v>
      </c>
      <c r="C11115" s="95" t="s">
        <v>282</v>
      </c>
      <c r="D11115" s="97">
        <f>VLOOKUP(A11115,emop0321!D:E,2,0)</f>
        <v>229.07</v>
      </c>
      <c r="E11115" s="98"/>
      <c r="F11115" s="98"/>
    </row>
    <row r="11116" ht="11.25" customHeight="1">
      <c r="A11116" s="95" t="s">
        <v>22108</v>
      </c>
      <c r="B11116" s="96" t="s">
        <v>22109</v>
      </c>
      <c r="C11116" s="95" t="s">
        <v>282</v>
      </c>
      <c r="D11116" s="97">
        <f>VLOOKUP(A11116,emop0321!D:E,2,0)</f>
        <v>286.34</v>
      </c>
      <c r="E11116" s="98"/>
      <c r="F11116" s="98"/>
    </row>
    <row r="11117" ht="11.25" customHeight="1">
      <c r="A11117" s="95" t="s">
        <v>22110</v>
      </c>
      <c r="B11117" s="96" t="s">
        <v>22111</v>
      </c>
      <c r="C11117" s="95" t="s">
        <v>282</v>
      </c>
      <c r="D11117" s="97">
        <f>VLOOKUP(A11117,emop0321!D:E,2,0)</f>
        <v>22.9</v>
      </c>
      <c r="E11117" s="98"/>
      <c r="F11117" s="98"/>
    </row>
    <row r="11118" ht="11.25" customHeight="1">
      <c r="A11118" s="95" t="s">
        <v>22112</v>
      </c>
      <c r="B11118" s="96" t="s">
        <v>22113</v>
      </c>
      <c r="C11118" s="95" t="s">
        <v>282</v>
      </c>
      <c r="D11118" s="97">
        <f>VLOOKUP(A11118,emop0321!D:E,2,0)</f>
        <v>22.9</v>
      </c>
      <c r="E11118" s="98"/>
      <c r="F11118" s="98"/>
    </row>
    <row r="11119" ht="11.25" customHeight="1">
      <c r="A11119" s="95" t="s">
        <v>22114</v>
      </c>
      <c r="B11119" s="96" t="s">
        <v>22115</v>
      </c>
      <c r="C11119" s="95" t="s">
        <v>282</v>
      </c>
      <c r="D11119" s="97">
        <f>VLOOKUP(A11119,emop0321!D:E,2,0)</f>
        <v>5.72</v>
      </c>
      <c r="E11119" s="98"/>
      <c r="F11119" s="98"/>
    </row>
    <row r="11120" ht="11.25" customHeight="1">
      <c r="A11120" s="95" t="s">
        <v>22116</v>
      </c>
      <c r="B11120" s="96" t="s">
        <v>22117</v>
      </c>
      <c r="C11120" s="95" t="s">
        <v>282</v>
      </c>
      <c r="D11120" s="97">
        <f>VLOOKUP(A11120,emop0321!D:E,2,0)</f>
        <v>91.62</v>
      </c>
      <c r="E11120" s="98"/>
      <c r="F11120" s="98"/>
    </row>
    <row r="11121" ht="11.25" customHeight="1">
      <c r="A11121" s="95" t="s">
        <v>22118</v>
      </c>
      <c r="B11121" s="96" t="s">
        <v>22119</v>
      </c>
      <c r="C11121" s="95" t="s">
        <v>282</v>
      </c>
      <c r="D11121" s="97">
        <f>VLOOKUP(A11121,emop0321!D:E,2,0)</f>
        <v>5.72</v>
      </c>
      <c r="E11121" s="98"/>
      <c r="F11121" s="98"/>
    </row>
    <row r="11122" ht="11.25" customHeight="1">
      <c r="A11122" s="95" t="s">
        <v>22120</v>
      </c>
      <c r="B11122" s="96" t="s">
        <v>22121</v>
      </c>
      <c r="C11122" s="95" t="s">
        <v>282</v>
      </c>
      <c r="D11122" s="97">
        <f>VLOOKUP(A11122,emop0321!D:E,2,0)</f>
        <v>45.81</v>
      </c>
      <c r="E11122" s="98"/>
      <c r="F11122" s="98"/>
    </row>
    <row r="11123" ht="11.25" customHeight="1">
      <c r="A11123" s="95" t="s">
        <v>22122</v>
      </c>
      <c r="B11123" s="96" t="s">
        <v>22123</v>
      </c>
      <c r="C11123" s="95" t="s">
        <v>282</v>
      </c>
      <c r="D11123" s="97">
        <f>VLOOKUP(A11123,emop0321!D:E,2,0)</f>
        <v>17.18</v>
      </c>
      <c r="E11123" s="98"/>
      <c r="F11123" s="98"/>
    </row>
    <row r="11124" ht="11.25" customHeight="1">
      <c r="A11124" s="95" t="s">
        <v>22124</v>
      </c>
      <c r="B11124" s="96" t="s">
        <v>22125</v>
      </c>
      <c r="C11124" s="95" t="s">
        <v>282</v>
      </c>
      <c r="D11124" s="97">
        <f>VLOOKUP(A11124,emop0321!D:E,2,0)</f>
        <v>5.72</v>
      </c>
      <c r="E11124" s="98"/>
      <c r="F11124" s="98"/>
    </row>
    <row r="11125" ht="11.25" customHeight="1">
      <c r="A11125" s="95" t="s">
        <v>22126</v>
      </c>
      <c r="B11125" s="96" t="s">
        <v>22127</v>
      </c>
      <c r="C11125" s="95" t="s">
        <v>282</v>
      </c>
      <c r="D11125" s="97">
        <f>VLOOKUP(A11125,emop0321!D:E,2,0)</f>
        <v>17.18</v>
      </c>
      <c r="E11125" s="98"/>
      <c r="F11125" s="98"/>
    </row>
    <row r="11126" ht="11.25" customHeight="1">
      <c r="A11126" s="95" t="s">
        <v>22128</v>
      </c>
      <c r="B11126" s="96" t="s">
        <v>22129</v>
      </c>
      <c r="C11126" s="95" t="s">
        <v>282</v>
      </c>
      <c r="D11126" s="97">
        <f>VLOOKUP(A11126,emop0321!D:E,2,0)</f>
        <v>22.9</v>
      </c>
      <c r="E11126" s="98"/>
      <c r="F11126" s="98"/>
    </row>
    <row r="11127" ht="11.25" customHeight="1">
      <c r="A11127" s="95" t="s">
        <v>22130</v>
      </c>
      <c r="B11127" s="96" t="s">
        <v>22131</v>
      </c>
      <c r="C11127" s="95" t="s">
        <v>282</v>
      </c>
      <c r="D11127" s="97">
        <f>VLOOKUP(A11127,emop0321!D:E,2,0)</f>
        <v>34.36</v>
      </c>
      <c r="E11127" s="98"/>
      <c r="F11127" s="98"/>
    </row>
    <row r="11128" ht="11.25" customHeight="1">
      <c r="A11128" s="95" t="s">
        <v>22132</v>
      </c>
      <c r="B11128" s="96" t="s">
        <v>22133</v>
      </c>
      <c r="C11128" s="95" t="s">
        <v>282</v>
      </c>
      <c r="D11128" s="97">
        <f>VLOOKUP(A11128,emop0321!D:E,2,0)</f>
        <v>68.72</v>
      </c>
      <c r="E11128" s="98"/>
      <c r="F11128" s="98"/>
    </row>
    <row r="11129" ht="11.25" customHeight="1">
      <c r="A11129" s="95" t="s">
        <v>22134</v>
      </c>
      <c r="B11129" s="96" t="s">
        <v>22135</v>
      </c>
      <c r="C11129" s="95" t="s">
        <v>282</v>
      </c>
      <c r="D11129" s="97">
        <f>VLOOKUP(A11129,emop0321!D:E,2,0)</f>
        <v>22.9</v>
      </c>
      <c r="E11129" s="98"/>
      <c r="F11129" s="98"/>
    </row>
    <row r="11130" ht="11.25" customHeight="1">
      <c r="A11130" s="95" t="s">
        <v>22136</v>
      </c>
      <c r="B11130" s="96" t="s">
        <v>22137</v>
      </c>
      <c r="C11130" s="95" t="s">
        <v>282</v>
      </c>
      <c r="D11130" s="97">
        <f>VLOOKUP(A11130,emop0321!D:E,2,0)</f>
        <v>11.45</v>
      </c>
      <c r="E11130" s="98"/>
      <c r="F11130" s="98"/>
    </row>
    <row r="11131" ht="11.25" customHeight="1">
      <c r="A11131" s="95" t="s">
        <v>22138</v>
      </c>
      <c r="B11131" s="96" t="s">
        <v>22139</v>
      </c>
      <c r="C11131" s="95" t="s">
        <v>282</v>
      </c>
      <c r="D11131" s="97">
        <f>VLOOKUP(A11131,emop0321!D:E,2,0)</f>
        <v>11.45</v>
      </c>
      <c r="E11131" s="98"/>
      <c r="F11131" s="98"/>
    </row>
    <row r="11132" ht="11.25" customHeight="1">
      <c r="A11132" s="95" t="s">
        <v>22140</v>
      </c>
      <c r="B11132" s="96" t="s">
        <v>22141</v>
      </c>
      <c r="C11132" s="95" t="s">
        <v>282</v>
      </c>
      <c r="D11132" s="97">
        <f>VLOOKUP(A11132,emop0321!D:E,2,0)</f>
        <v>5.72</v>
      </c>
      <c r="E11132" s="98"/>
      <c r="F11132" s="98"/>
    </row>
    <row r="11133" ht="11.25" customHeight="1">
      <c r="A11133" s="95" t="s">
        <v>22142</v>
      </c>
      <c r="B11133" s="96" t="s">
        <v>22143</v>
      </c>
      <c r="C11133" s="95" t="s">
        <v>282</v>
      </c>
      <c r="D11133" s="97">
        <f>VLOOKUP(A11133,emop0321!D:E,2,0)</f>
        <v>11.45</v>
      </c>
      <c r="E11133" s="98"/>
      <c r="F11133" s="98"/>
    </row>
    <row r="11134" ht="11.25" customHeight="1">
      <c r="A11134" s="95" t="s">
        <v>22144</v>
      </c>
      <c r="B11134" s="96" t="s">
        <v>22145</v>
      </c>
      <c r="C11134" s="95" t="s">
        <v>282</v>
      </c>
      <c r="D11134" s="97">
        <f>VLOOKUP(A11134,emop0321!D:E,2,0)</f>
        <v>5.72</v>
      </c>
      <c r="E11134" s="98"/>
      <c r="F11134" s="98"/>
    </row>
    <row r="11135" ht="11.25" customHeight="1">
      <c r="A11135" s="95" t="s">
        <v>22146</v>
      </c>
      <c r="B11135" s="96" t="s">
        <v>22147</v>
      </c>
      <c r="C11135" s="95" t="s">
        <v>282</v>
      </c>
      <c r="D11135" s="97">
        <f>VLOOKUP(A11135,emop0321!D:E,2,0)</f>
        <v>5.72</v>
      </c>
      <c r="E11135" s="98"/>
      <c r="F11135" s="98"/>
    </row>
    <row r="11136" ht="11.25" customHeight="1">
      <c r="A11136" s="95" t="s">
        <v>22148</v>
      </c>
      <c r="B11136" s="96" t="s">
        <v>22149</v>
      </c>
      <c r="C11136" s="95" t="s">
        <v>282</v>
      </c>
      <c r="D11136" s="97">
        <f>VLOOKUP(A11136,emop0321!D:E,2,0)</f>
        <v>5.72</v>
      </c>
      <c r="E11136" s="98"/>
      <c r="F11136" s="98"/>
    </row>
    <row r="11137" ht="11.25" customHeight="1">
      <c r="A11137" s="95" t="s">
        <v>22150</v>
      </c>
      <c r="B11137" s="96" t="s">
        <v>22151</v>
      </c>
      <c r="C11137" s="95" t="s">
        <v>282</v>
      </c>
      <c r="D11137" s="97">
        <f>VLOOKUP(A11137,emop0321!D:E,2,0)</f>
        <v>17.18</v>
      </c>
      <c r="E11137" s="98"/>
      <c r="F11137" s="98"/>
    </row>
    <row r="11138" ht="11.25" customHeight="1">
      <c r="A11138" s="95" t="s">
        <v>22152</v>
      </c>
      <c r="B11138" s="96" t="s">
        <v>22153</v>
      </c>
      <c r="C11138" s="95" t="s">
        <v>361</v>
      </c>
      <c r="D11138" s="97">
        <f>VLOOKUP(A11138,emop0321!D:E,2,0)</f>
        <v>2.29</v>
      </c>
      <c r="E11138" s="98"/>
      <c r="F11138" s="98"/>
    </row>
    <row r="11139" ht="11.25" customHeight="1">
      <c r="A11139" s="95" t="s">
        <v>22154</v>
      </c>
      <c r="B11139" s="96" t="s">
        <v>22155</v>
      </c>
      <c r="C11139" s="95" t="s">
        <v>282</v>
      </c>
      <c r="D11139" s="97">
        <f>VLOOKUP(A11139,emop0321!D:E,2,0)</f>
        <v>34.36</v>
      </c>
      <c r="E11139" s="98"/>
      <c r="F11139" s="98"/>
    </row>
    <row r="11140" ht="11.25" customHeight="1">
      <c r="A11140" s="95" t="s">
        <v>22156</v>
      </c>
      <c r="B11140" s="96" t="s">
        <v>22157</v>
      </c>
      <c r="C11140" s="95" t="s">
        <v>282</v>
      </c>
      <c r="D11140" s="97">
        <f>VLOOKUP(A11140,emop0321!D:E,2,0)</f>
        <v>45.81</v>
      </c>
      <c r="E11140" s="98"/>
      <c r="F11140" s="98"/>
    </row>
    <row r="11141" ht="11.25" customHeight="1">
      <c r="A11141" s="95" t="s">
        <v>22158</v>
      </c>
      <c r="B11141" s="96" t="s">
        <v>22159</v>
      </c>
      <c r="C11141" s="95" t="s">
        <v>282</v>
      </c>
      <c r="D11141" s="97">
        <f>VLOOKUP(A11141,emop0321!D:E,2,0)</f>
        <v>68.72</v>
      </c>
      <c r="E11141" s="98"/>
      <c r="F11141" s="98"/>
    </row>
    <row r="11142" ht="11.25" customHeight="1">
      <c r="A11142" s="95" t="s">
        <v>22160</v>
      </c>
      <c r="B11142" s="96" t="s">
        <v>22161</v>
      </c>
      <c r="C11142" s="95" t="s">
        <v>282</v>
      </c>
      <c r="D11142" s="97">
        <f>VLOOKUP(A11142,emop0321!D:E,2,0)</f>
        <v>5.72</v>
      </c>
      <c r="E11142" s="98"/>
      <c r="F11142" s="98"/>
    </row>
    <row r="11143" ht="11.25" customHeight="1">
      <c r="A11143" s="95" t="s">
        <v>22162</v>
      </c>
      <c r="B11143" s="96" t="s">
        <v>22163</v>
      </c>
      <c r="C11143" s="95" t="s">
        <v>282</v>
      </c>
      <c r="D11143" s="97">
        <f>VLOOKUP(A11143,emop0321!D:E,2,0)</f>
        <v>100.86</v>
      </c>
      <c r="E11143" s="98"/>
      <c r="F11143" s="98"/>
    </row>
    <row r="11144" ht="11.25" customHeight="1">
      <c r="A11144" s="95" t="s">
        <v>22164</v>
      </c>
      <c r="B11144" s="96" t="s">
        <v>22165</v>
      </c>
      <c r="C11144" s="95" t="s">
        <v>282</v>
      </c>
      <c r="D11144" s="97">
        <f>VLOOKUP(A11144,emop0321!D:E,2,0)</f>
        <v>2164.53</v>
      </c>
      <c r="E11144" s="98"/>
      <c r="F11144" s="98"/>
    </row>
    <row r="11145" ht="11.25" customHeight="1">
      <c r="A11145" s="95" t="s">
        <v>22166</v>
      </c>
      <c r="B11145" s="96" t="s">
        <v>22167</v>
      </c>
      <c r="C11145" s="95" t="s">
        <v>282</v>
      </c>
      <c r="D11145" s="97">
        <f>VLOOKUP(A11145,emop0321!D:E,2,0)</f>
        <v>2275.34</v>
      </c>
      <c r="E11145" s="98"/>
      <c r="F11145" s="98"/>
    </row>
    <row r="11146" ht="11.25" customHeight="1">
      <c r="A11146" s="95" t="s">
        <v>22168</v>
      </c>
      <c r="B11146" s="96" t="s">
        <v>22169</v>
      </c>
      <c r="C11146" s="95" t="s">
        <v>282</v>
      </c>
      <c r="D11146" s="97">
        <f>VLOOKUP(A11146,emop0321!D:E,2,0)</f>
        <v>2574.53</v>
      </c>
      <c r="E11146" s="98"/>
      <c r="F11146" s="98"/>
    </row>
    <row r="11147" ht="11.25" customHeight="1">
      <c r="A11147" s="95" t="s">
        <v>22170</v>
      </c>
      <c r="B11147" s="96" t="s">
        <v>22171</v>
      </c>
      <c r="C11147" s="95" t="s">
        <v>282</v>
      </c>
      <c r="D11147" s="97">
        <f>VLOOKUP(A11147,emop0321!D:E,2,0)</f>
        <v>2685.34</v>
      </c>
      <c r="E11147" s="98"/>
      <c r="F11147" s="98"/>
    </row>
    <row r="11148" ht="11.25" customHeight="1">
      <c r="A11148" s="95" t="s">
        <v>22172</v>
      </c>
      <c r="B11148" s="96" t="s">
        <v>22173</v>
      </c>
      <c r="C11148" s="95" t="s">
        <v>282</v>
      </c>
      <c r="D11148" s="97">
        <f>VLOOKUP(A11148,emop0321!D:E,2,0)</f>
        <v>2042.64</v>
      </c>
      <c r="E11148" s="98"/>
      <c r="F11148" s="98"/>
    </row>
    <row r="11149" ht="11.25" customHeight="1">
      <c r="A11149" s="95" t="s">
        <v>22174</v>
      </c>
      <c r="B11149" s="96" t="s">
        <v>22175</v>
      </c>
      <c r="C11149" s="95" t="s">
        <v>282</v>
      </c>
      <c r="D11149" s="97">
        <f>VLOOKUP(A11149,emop0321!D:E,2,0)</f>
        <v>1679.44</v>
      </c>
      <c r="E11149" s="98"/>
      <c r="F11149" s="98"/>
    </row>
    <row r="11150" ht="11.25" customHeight="1">
      <c r="A11150" s="95" t="s">
        <v>22176</v>
      </c>
      <c r="B11150" s="96" t="s">
        <v>22177</v>
      </c>
      <c r="C11150" s="95" t="s">
        <v>282</v>
      </c>
      <c r="D11150" s="97">
        <f>VLOOKUP(A11150,emop0321!D:E,2,0)</f>
        <v>173.94</v>
      </c>
      <c r="E11150" s="98"/>
      <c r="F11150" s="98"/>
    </row>
    <row r="11151" ht="11.25" customHeight="1">
      <c r="A11151" s="95" t="s">
        <v>22178</v>
      </c>
      <c r="B11151" s="96" t="s">
        <v>22179</v>
      </c>
      <c r="C11151" s="95" t="s">
        <v>282</v>
      </c>
      <c r="D11151" s="97">
        <f>VLOOKUP(A11151,emop0321!D:E,2,0)</f>
        <v>222.89</v>
      </c>
      <c r="E11151" s="98"/>
      <c r="F11151" s="98"/>
    </row>
    <row r="11152" ht="11.25" customHeight="1">
      <c r="A11152" s="95" t="s">
        <v>22180</v>
      </c>
      <c r="B11152" s="96" t="s">
        <v>22181</v>
      </c>
      <c r="C11152" s="95" t="s">
        <v>282</v>
      </c>
      <c r="D11152" s="97">
        <f>VLOOKUP(A11152,emop0321!D:E,2,0)</f>
        <v>32.37</v>
      </c>
      <c r="E11152" s="98"/>
      <c r="F11152" s="98"/>
    </row>
    <row r="11153" ht="11.25" customHeight="1">
      <c r="A11153" s="95" t="s">
        <v>22182</v>
      </c>
      <c r="B11153" s="96" t="s">
        <v>22183</v>
      </c>
      <c r="C11153" s="95" t="s">
        <v>282</v>
      </c>
      <c r="D11153" s="97">
        <f>VLOOKUP(A11153,emop0321!D:E,2,0)</f>
        <v>64.75</v>
      </c>
      <c r="E11153" s="98"/>
      <c r="F11153" s="98"/>
    </row>
    <row r="11154" ht="11.25" customHeight="1">
      <c r="A11154" s="95" t="s">
        <v>22184</v>
      </c>
      <c r="B11154" s="96" t="s">
        <v>22185</v>
      </c>
      <c r="C11154" s="95" t="s">
        <v>282</v>
      </c>
      <c r="D11154" s="97">
        <f>VLOOKUP(A11154,emop0321!D:E,2,0)</f>
        <v>118.04</v>
      </c>
      <c r="E11154" s="98"/>
      <c r="F11154" s="98"/>
    </row>
    <row r="11155" ht="11.25" customHeight="1">
      <c r="A11155" s="95" t="s">
        <v>22186</v>
      </c>
      <c r="B11155" s="96" t="s">
        <v>22187</v>
      </c>
      <c r="C11155" s="95" t="s">
        <v>282</v>
      </c>
      <c r="D11155" s="97">
        <f>VLOOKUP(A11155,emop0321!D:E,2,0)</f>
        <v>182.79</v>
      </c>
      <c r="E11155" s="98"/>
      <c r="F11155" s="98"/>
    </row>
    <row r="11156" ht="11.25" customHeight="1">
      <c r="A11156" s="95" t="s">
        <v>22188</v>
      </c>
      <c r="B11156" s="96" t="s">
        <v>22189</v>
      </c>
      <c r="C11156" s="95" t="s">
        <v>282</v>
      </c>
      <c r="D11156" s="97">
        <f>VLOOKUP(A11156,emop0321!D:E,2,0)</f>
        <v>109.54</v>
      </c>
      <c r="E11156" s="98"/>
      <c r="F11156" s="98"/>
    </row>
    <row r="11157" ht="11.25" customHeight="1">
      <c r="A11157" s="95" t="s">
        <v>22190</v>
      </c>
      <c r="B11157" s="96" t="s">
        <v>22191</v>
      </c>
      <c r="C11157" s="95" t="s">
        <v>282</v>
      </c>
      <c r="D11157" s="97">
        <f>VLOOKUP(A11157,emop0321!D:E,2,0)</f>
        <v>151.66</v>
      </c>
      <c r="E11157" s="98"/>
      <c r="F11157" s="98"/>
    </row>
    <row r="11158" ht="11.25" customHeight="1">
      <c r="A11158" s="95" t="s">
        <v>22192</v>
      </c>
      <c r="B11158" s="96" t="s">
        <v>22193</v>
      </c>
      <c r="C11158" s="95" t="s">
        <v>282</v>
      </c>
      <c r="D11158" s="97">
        <f>VLOOKUP(A11158,emop0321!D:E,2,0)</f>
        <v>143.4</v>
      </c>
      <c r="E11158" s="98"/>
      <c r="F11158" s="98"/>
    </row>
    <row r="11159" ht="11.25" customHeight="1">
      <c r="A11159" s="95" t="s">
        <v>22194</v>
      </c>
      <c r="B11159" s="96" t="s">
        <v>22195</v>
      </c>
      <c r="C11159" s="95" t="s">
        <v>282</v>
      </c>
      <c r="D11159" s="97">
        <f>VLOOKUP(A11159,emop0321!D:E,2,0)</f>
        <v>188.19</v>
      </c>
      <c r="E11159" s="98"/>
      <c r="F11159" s="98"/>
    </row>
    <row r="11160" ht="11.25" customHeight="1">
      <c r="A11160" s="95" t="s">
        <v>22196</v>
      </c>
      <c r="B11160" s="96" t="s">
        <v>22197</v>
      </c>
      <c r="C11160" s="95" t="s">
        <v>282</v>
      </c>
      <c r="D11160" s="97">
        <f>VLOOKUP(A11160,emop0321!D:E,2,0)</f>
        <v>93.25</v>
      </c>
      <c r="E11160" s="98"/>
      <c r="F11160" s="98"/>
    </row>
    <row r="11161" ht="11.25" customHeight="1">
      <c r="A11161" s="95" t="s">
        <v>22198</v>
      </c>
      <c r="B11161" s="96" t="s">
        <v>22199</v>
      </c>
      <c r="C11161" s="95" t="s">
        <v>282</v>
      </c>
      <c r="D11161" s="97">
        <f>VLOOKUP(A11161,emop0321!D:E,2,0)</f>
        <v>78.04</v>
      </c>
      <c r="E11161" s="98"/>
      <c r="F11161" s="98"/>
    </row>
    <row r="11162" ht="11.25" customHeight="1">
      <c r="A11162" s="95" t="s">
        <v>22200</v>
      </c>
      <c r="B11162" s="96" t="s">
        <v>22201</v>
      </c>
      <c r="C11162" s="95" t="s">
        <v>282</v>
      </c>
      <c r="D11162" s="97">
        <f>VLOOKUP(A11162,emop0321!D:E,2,0)</f>
        <v>16.95</v>
      </c>
      <c r="E11162" s="98"/>
      <c r="F11162" s="98"/>
    </row>
    <row r="11163" ht="11.25" customHeight="1">
      <c r="A11163" s="95" t="s">
        <v>22202</v>
      </c>
      <c r="B11163" s="96" t="s">
        <v>22203</v>
      </c>
      <c r="C11163" s="95" t="s">
        <v>282</v>
      </c>
      <c r="D11163" s="97">
        <f>VLOOKUP(A11163,emop0321!D:E,2,0)</f>
        <v>32.39</v>
      </c>
      <c r="E11163" s="98"/>
      <c r="F11163" s="98"/>
    </row>
    <row r="11164" ht="11.25" customHeight="1">
      <c r="A11164" s="95" t="s">
        <v>22204</v>
      </c>
      <c r="B11164" s="96" t="s">
        <v>22205</v>
      </c>
      <c r="C11164" s="95" t="s">
        <v>282</v>
      </c>
      <c r="D11164" s="97">
        <f>VLOOKUP(A11164,emop0321!D:E,2,0)</f>
        <v>79.07</v>
      </c>
      <c r="E11164" s="98"/>
      <c r="F11164" s="98"/>
    </row>
    <row r="11165" ht="11.25" customHeight="1">
      <c r="A11165" s="95" t="s">
        <v>22206</v>
      </c>
      <c r="B11165" s="96" t="s">
        <v>22207</v>
      </c>
      <c r="C11165" s="95" t="s">
        <v>282</v>
      </c>
      <c r="D11165" s="97">
        <f>VLOOKUP(A11165,emop0321!D:E,2,0)</f>
        <v>136.61</v>
      </c>
      <c r="E11165" s="98"/>
      <c r="F11165" s="98"/>
    </row>
    <row r="11166" ht="11.25" customHeight="1">
      <c r="A11166" s="95" t="s">
        <v>22208</v>
      </c>
      <c r="B11166" s="96" t="s">
        <v>22209</v>
      </c>
      <c r="C11166" s="95" t="s">
        <v>282</v>
      </c>
      <c r="D11166" s="97">
        <f>VLOOKUP(A11166,emop0321!D:E,2,0)</f>
        <v>37.34</v>
      </c>
      <c r="E11166" s="98"/>
      <c r="F11166" s="98"/>
    </row>
    <row r="11167" ht="11.25" customHeight="1">
      <c r="A11167" s="95" t="s">
        <v>22210</v>
      </c>
      <c r="B11167" s="96" t="s">
        <v>22211</v>
      </c>
      <c r="C11167" s="95" t="s">
        <v>282</v>
      </c>
      <c r="D11167" s="97">
        <f>VLOOKUP(A11167,emop0321!D:E,2,0)</f>
        <v>44.39</v>
      </c>
      <c r="E11167" s="98"/>
      <c r="F11167" s="98"/>
    </row>
    <row r="11168" ht="11.25" customHeight="1">
      <c r="A11168" s="95" t="s">
        <v>22212</v>
      </c>
      <c r="B11168" s="96" t="s">
        <v>22213</v>
      </c>
      <c r="C11168" s="95" t="s">
        <v>282</v>
      </c>
      <c r="D11168" s="97">
        <f>VLOOKUP(A11168,emop0321!D:E,2,0)</f>
        <v>16.12</v>
      </c>
      <c r="E11168" s="98"/>
      <c r="F11168" s="98"/>
    </row>
    <row r="11169" ht="11.25" customHeight="1">
      <c r="A11169" s="95" t="s">
        <v>22214</v>
      </c>
      <c r="B11169" s="96" t="s">
        <v>22215</v>
      </c>
      <c r="C11169" s="95" t="s">
        <v>282</v>
      </c>
      <c r="D11169" s="97">
        <f>VLOOKUP(A11169,emop0321!D:E,2,0)</f>
        <v>8.83</v>
      </c>
      <c r="E11169" s="98"/>
      <c r="F11169" s="98"/>
    </row>
    <row r="11170" ht="11.25" customHeight="1">
      <c r="A11170" s="95" t="s">
        <v>22216</v>
      </c>
      <c r="B11170" s="96" t="s">
        <v>22217</v>
      </c>
      <c r="C11170" s="95" t="s">
        <v>282</v>
      </c>
      <c r="D11170" s="97">
        <f>VLOOKUP(A11170,emop0321!D:E,2,0)</f>
        <v>9.03</v>
      </c>
      <c r="E11170" s="98"/>
      <c r="F11170" s="98"/>
    </row>
    <row r="11171" ht="11.25" customHeight="1">
      <c r="A11171" s="95" t="s">
        <v>22218</v>
      </c>
      <c r="B11171" s="96" t="s">
        <v>22219</v>
      </c>
      <c r="C11171" s="95" t="s">
        <v>282</v>
      </c>
      <c r="D11171" s="97">
        <f>VLOOKUP(A11171,emop0321!D:E,2,0)</f>
        <v>9.61</v>
      </c>
      <c r="E11171" s="98"/>
      <c r="F11171" s="98"/>
    </row>
    <row r="11172" ht="11.25" customHeight="1">
      <c r="A11172" s="95" t="s">
        <v>22220</v>
      </c>
      <c r="B11172" s="96" t="s">
        <v>22221</v>
      </c>
      <c r="C11172" s="95" t="s">
        <v>282</v>
      </c>
      <c r="D11172" s="97">
        <f>VLOOKUP(A11172,emop0321!D:E,2,0)</f>
        <v>9.89</v>
      </c>
      <c r="E11172" s="98"/>
      <c r="F11172" s="98"/>
    </row>
    <row r="11173" ht="11.25" customHeight="1">
      <c r="A11173" s="95" t="s">
        <v>22222</v>
      </c>
      <c r="B11173" s="96" t="s">
        <v>22223</v>
      </c>
      <c r="C11173" s="95" t="s">
        <v>282</v>
      </c>
      <c r="D11173" s="97">
        <f>VLOOKUP(A11173,emop0321!D:E,2,0)</f>
        <v>10.27</v>
      </c>
      <c r="E11173" s="98"/>
      <c r="F11173" s="98"/>
    </row>
    <row r="11174" ht="11.25" customHeight="1">
      <c r="A11174" s="95" t="s">
        <v>22224</v>
      </c>
      <c r="B11174" s="96" t="s">
        <v>22225</v>
      </c>
      <c r="C11174" s="95" t="s">
        <v>282</v>
      </c>
      <c r="D11174" s="97">
        <f>VLOOKUP(A11174,emop0321!D:E,2,0)</f>
        <v>53.49</v>
      </c>
      <c r="E11174" s="98"/>
      <c r="F11174" s="98"/>
    </row>
    <row r="11175" ht="11.25" customHeight="1">
      <c r="A11175" s="95" t="s">
        <v>22226</v>
      </c>
      <c r="B11175" s="96" t="s">
        <v>22227</v>
      </c>
      <c r="C11175" s="95" t="s">
        <v>282</v>
      </c>
      <c r="D11175" s="97">
        <f>VLOOKUP(A11175,emop0321!D:E,2,0)</f>
        <v>16.12</v>
      </c>
      <c r="E11175" s="98"/>
      <c r="F11175" s="98"/>
    </row>
    <row r="11176" ht="11.25" customHeight="1">
      <c r="A11176" s="95" t="s">
        <v>22228</v>
      </c>
      <c r="B11176" s="96" t="s">
        <v>22229</v>
      </c>
      <c r="C11176" s="95" t="s">
        <v>282</v>
      </c>
      <c r="D11176" s="97">
        <f>VLOOKUP(A11176,emop0321!D:E,2,0)</f>
        <v>11.11</v>
      </c>
      <c r="E11176" s="98"/>
      <c r="F11176" s="98"/>
    </row>
    <row r="11177" ht="11.25" customHeight="1">
      <c r="A11177" s="95" t="s">
        <v>22230</v>
      </c>
      <c r="B11177" s="96" t="s">
        <v>22231</v>
      </c>
      <c r="C11177" s="95" t="s">
        <v>282</v>
      </c>
      <c r="D11177" s="97">
        <f>VLOOKUP(A11177,emop0321!D:E,2,0)</f>
        <v>43.42</v>
      </c>
      <c r="E11177" s="98"/>
      <c r="F11177" s="98"/>
    </row>
    <row r="11178" ht="11.25" customHeight="1">
      <c r="A11178" s="95" t="s">
        <v>22232</v>
      </c>
      <c r="B11178" s="96" t="s">
        <v>22233</v>
      </c>
      <c r="C11178" s="95" t="s">
        <v>282</v>
      </c>
      <c r="D11178" s="97">
        <f>VLOOKUP(A11178,emop0321!D:E,2,0)</f>
        <v>73.84</v>
      </c>
      <c r="E11178" s="98"/>
      <c r="F11178" s="98"/>
    </row>
    <row r="11179" ht="11.25" customHeight="1">
      <c r="A11179" s="95" t="s">
        <v>22234</v>
      </c>
      <c r="B11179" s="96" t="s">
        <v>22235</v>
      </c>
      <c r="C11179" s="95" t="s">
        <v>282</v>
      </c>
      <c r="D11179" s="97">
        <f>VLOOKUP(A11179,emop0321!D:E,2,0)</f>
        <v>187.48</v>
      </c>
      <c r="E11179" s="98"/>
      <c r="F11179" s="98"/>
    </row>
    <row r="11180" ht="11.25" customHeight="1">
      <c r="A11180" s="95" t="s">
        <v>22236</v>
      </c>
      <c r="B11180" s="96" t="s">
        <v>22237</v>
      </c>
      <c r="C11180" s="95" t="s">
        <v>282</v>
      </c>
      <c r="D11180" s="97">
        <f>VLOOKUP(A11180,emop0321!D:E,2,0)</f>
        <v>315.67</v>
      </c>
      <c r="E11180" s="98"/>
      <c r="F11180" s="98"/>
    </row>
    <row r="11181" ht="11.25" customHeight="1">
      <c r="A11181" s="95" t="s">
        <v>22238</v>
      </c>
      <c r="B11181" s="96" t="s">
        <v>22239</v>
      </c>
      <c r="C11181" s="95" t="s">
        <v>282</v>
      </c>
      <c r="D11181" s="97">
        <f>VLOOKUP(A11181,emop0321!D:E,2,0)</f>
        <v>84.57</v>
      </c>
      <c r="E11181" s="98"/>
      <c r="F11181" s="98"/>
    </row>
    <row r="11182" ht="11.25" customHeight="1">
      <c r="A11182" s="95" t="s">
        <v>22240</v>
      </c>
      <c r="B11182" s="96" t="s">
        <v>22241</v>
      </c>
      <c r="C11182" s="95" t="s">
        <v>282</v>
      </c>
      <c r="D11182" s="97">
        <f>VLOOKUP(A11182,emop0321!D:E,2,0)</f>
        <v>103.2</v>
      </c>
      <c r="E11182" s="98"/>
      <c r="F11182" s="98"/>
    </row>
    <row r="11183" ht="11.25" customHeight="1">
      <c r="A11183" s="95" t="s">
        <v>22242</v>
      </c>
      <c r="B11183" s="96" t="s">
        <v>22243</v>
      </c>
      <c r="C11183" s="95" t="s">
        <v>282</v>
      </c>
      <c r="D11183" s="97">
        <f>VLOOKUP(A11183,emop0321!D:E,2,0)</f>
        <v>125.42</v>
      </c>
      <c r="E11183" s="98"/>
      <c r="F11183" s="98"/>
    </row>
    <row r="11184" ht="11.25" customHeight="1">
      <c r="A11184" s="95" t="s">
        <v>22244</v>
      </c>
      <c r="B11184" s="96" t="s">
        <v>22245</v>
      </c>
      <c r="C11184" s="95" t="s">
        <v>282</v>
      </c>
      <c r="D11184" s="97">
        <f>VLOOKUP(A11184,emop0321!D:E,2,0)</f>
        <v>140.39</v>
      </c>
      <c r="E11184" s="98"/>
      <c r="F11184" s="98"/>
    </row>
    <row r="11185" ht="11.25" customHeight="1">
      <c r="A11185" s="95" t="s">
        <v>22246</v>
      </c>
      <c r="B11185" s="96" t="s">
        <v>22247</v>
      </c>
      <c r="C11185" s="95" t="s">
        <v>282</v>
      </c>
      <c r="D11185" s="97">
        <f>VLOOKUP(A11185,emop0321!D:E,2,0)</f>
        <v>44.02</v>
      </c>
      <c r="E11185" s="98"/>
      <c r="F11185" s="98"/>
    </row>
    <row r="11186" ht="11.25" customHeight="1">
      <c r="A11186" s="95" t="s">
        <v>22248</v>
      </c>
      <c r="B11186" s="96" t="s">
        <v>22249</v>
      </c>
      <c r="C11186" s="95" t="s">
        <v>282</v>
      </c>
      <c r="D11186" s="97">
        <f>VLOOKUP(A11186,emop0321!D:E,2,0)</f>
        <v>147.33</v>
      </c>
      <c r="E11186" s="98"/>
      <c r="F11186" s="98"/>
    </row>
    <row r="11187" ht="11.25" customHeight="1">
      <c r="A11187" s="95" t="s">
        <v>22250</v>
      </c>
      <c r="B11187" s="96" t="s">
        <v>22251</v>
      </c>
      <c r="C11187" s="95" t="s">
        <v>282</v>
      </c>
      <c r="D11187" s="97">
        <f>VLOOKUP(A11187,emop0321!D:E,2,0)</f>
        <v>180.2</v>
      </c>
      <c r="E11187" s="98"/>
      <c r="F11187" s="98"/>
    </row>
    <row r="11188" ht="11.25" customHeight="1">
      <c r="A11188" s="95" t="s">
        <v>22252</v>
      </c>
      <c r="B11188" s="96" t="s">
        <v>22253</v>
      </c>
      <c r="C11188" s="95" t="s">
        <v>282</v>
      </c>
      <c r="D11188" s="97">
        <f>VLOOKUP(A11188,emop0321!D:E,2,0)</f>
        <v>462.54</v>
      </c>
      <c r="E11188" s="98"/>
      <c r="F11188" s="98"/>
    </row>
    <row r="11189" ht="11.25" customHeight="1">
      <c r="A11189" s="95" t="s">
        <v>22254</v>
      </c>
      <c r="B11189" s="96" t="s">
        <v>22255</v>
      </c>
      <c r="C11189" s="95" t="s">
        <v>282</v>
      </c>
      <c r="D11189" s="97">
        <f>VLOOKUP(A11189,emop0321!D:E,2,0)</f>
        <v>919.71</v>
      </c>
      <c r="E11189" s="98"/>
      <c r="F11189" s="98"/>
    </row>
    <row r="11190" ht="11.25" customHeight="1">
      <c r="A11190" s="95" t="s">
        <v>22256</v>
      </c>
      <c r="B11190" s="96" t="s">
        <v>22257</v>
      </c>
      <c r="C11190" s="95" t="s">
        <v>282</v>
      </c>
      <c r="D11190" s="97">
        <f>VLOOKUP(A11190,emop0321!D:E,2,0)</f>
        <v>180.2</v>
      </c>
      <c r="E11190" s="98"/>
      <c r="F11190" s="98"/>
    </row>
    <row r="11191" ht="11.25" customHeight="1">
      <c r="A11191" s="95" t="s">
        <v>22258</v>
      </c>
      <c r="B11191" s="96" t="s">
        <v>22259</v>
      </c>
      <c r="C11191" s="95" t="s">
        <v>282</v>
      </c>
      <c r="D11191" s="97">
        <f>VLOOKUP(A11191,emop0321!D:E,2,0)</f>
        <v>358.36</v>
      </c>
      <c r="E11191" s="98"/>
      <c r="F11191" s="98"/>
    </row>
    <row r="11192" ht="11.25" customHeight="1">
      <c r="A11192" s="95" t="s">
        <v>22260</v>
      </c>
      <c r="B11192" s="96" t="s">
        <v>22261</v>
      </c>
      <c r="C11192" s="95" t="s">
        <v>282</v>
      </c>
      <c r="D11192" s="97">
        <f>VLOOKUP(A11192,emop0321!D:E,2,0)</f>
        <v>180.2</v>
      </c>
      <c r="E11192" s="98"/>
      <c r="F11192" s="98"/>
    </row>
    <row r="11193" ht="11.25" customHeight="1">
      <c r="A11193" s="95" t="s">
        <v>22262</v>
      </c>
      <c r="B11193" s="96" t="s">
        <v>22263</v>
      </c>
      <c r="C11193" s="95" t="s">
        <v>282</v>
      </c>
      <c r="D11193" s="97">
        <f>VLOOKUP(A11193,emop0321!D:E,2,0)</f>
        <v>358.36</v>
      </c>
      <c r="E11193" s="98"/>
      <c r="F11193" s="98"/>
    </row>
    <row r="11194" ht="11.25" customHeight="1">
      <c r="A11194" s="95" t="s">
        <v>22264</v>
      </c>
      <c r="B11194" s="96" t="s">
        <v>22265</v>
      </c>
      <c r="C11194" s="95" t="s">
        <v>282</v>
      </c>
      <c r="D11194" s="97">
        <f>VLOOKUP(A11194,emop0321!D:E,2,0)</f>
        <v>795.75</v>
      </c>
      <c r="E11194" s="98"/>
      <c r="F11194" s="98"/>
    </row>
    <row r="11195" ht="11.25" customHeight="1">
      <c r="A11195" s="95" t="s">
        <v>22266</v>
      </c>
      <c r="B11195" s="96" t="s">
        <v>22267</v>
      </c>
      <c r="C11195" s="95" t="s">
        <v>282</v>
      </c>
      <c r="D11195" s="97">
        <f>VLOOKUP(A11195,emop0321!D:E,2,0)</f>
        <v>1393.64</v>
      </c>
      <c r="E11195" s="98"/>
      <c r="F11195" s="98"/>
    </row>
    <row r="11196" ht="11.25" customHeight="1">
      <c r="A11196" s="95" t="s">
        <v>22268</v>
      </c>
      <c r="B11196" s="96" t="s">
        <v>22269</v>
      </c>
      <c r="C11196" s="95" t="s">
        <v>282</v>
      </c>
      <c r="D11196" s="97">
        <f>VLOOKUP(A11196,emop0321!D:E,2,0)</f>
        <v>1755.64</v>
      </c>
      <c r="E11196" s="98"/>
      <c r="F11196" s="98"/>
    </row>
    <row r="11197" ht="11.25" customHeight="1">
      <c r="A11197" s="95" t="s">
        <v>22270</v>
      </c>
      <c r="B11197" s="96" t="s">
        <v>22271</v>
      </c>
      <c r="C11197" s="95" t="s">
        <v>282</v>
      </c>
      <c r="D11197" s="97">
        <f>VLOOKUP(A11197,emop0321!D:E,2,0)</f>
        <v>2010.6</v>
      </c>
      <c r="E11197" s="98"/>
      <c r="F11197" s="98"/>
    </row>
    <row r="11198" ht="11.25" customHeight="1">
      <c r="A11198" s="95" t="s">
        <v>22272</v>
      </c>
      <c r="B11198" s="96" t="s">
        <v>22273</v>
      </c>
      <c r="C11198" s="95" t="s">
        <v>282</v>
      </c>
      <c r="D11198" s="97">
        <f>VLOOKUP(A11198,emop0321!D:E,2,0)</f>
        <v>2849.12</v>
      </c>
      <c r="E11198" s="98"/>
      <c r="F11198" s="98"/>
    </row>
    <row r="11199" ht="11.25" customHeight="1">
      <c r="A11199" s="95" t="s">
        <v>22274</v>
      </c>
      <c r="B11199" s="96" t="s">
        <v>22275</v>
      </c>
      <c r="C11199" s="95" t="s">
        <v>282</v>
      </c>
      <c r="D11199" s="97">
        <f>VLOOKUP(A11199,emop0321!D:E,2,0)</f>
        <v>2218.44</v>
      </c>
      <c r="E11199" s="98"/>
      <c r="F11199" s="98"/>
    </row>
    <row r="11200" ht="11.25" customHeight="1">
      <c r="A11200" s="95" t="s">
        <v>22276</v>
      </c>
      <c r="B11200" s="96" t="s">
        <v>22277</v>
      </c>
      <c r="C11200" s="95" t="s">
        <v>282</v>
      </c>
      <c r="D11200" s="97">
        <f>VLOOKUP(A11200,emop0321!D:E,2,0)</f>
        <v>564.66</v>
      </c>
      <c r="E11200" s="98"/>
      <c r="F11200" s="98"/>
    </row>
    <row r="11201" ht="11.25" customHeight="1">
      <c r="A11201" s="95" t="s">
        <v>22278</v>
      </c>
      <c r="B11201" s="96" t="s">
        <v>22279</v>
      </c>
      <c r="C11201" s="95" t="s">
        <v>282</v>
      </c>
      <c r="D11201" s="97">
        <f>VLOOKUP(A11201,emop0321!D:E,2,0)</f>
        <v>815.73</v>
      </c>
      <c r="E11201" s="98"/>
      <c r="F11201" s="98"/>
    </row>
    <row r="11202" ht="11.25" customHeight="1">
      <c r="A11202" s="95" t="s">
        <v>22280</v>
      </c>
      <c r="B11202" s="96" t="s">
        <v>22281</v>
      </c>
      <c r="C11202" s="95" t="s">
        <v>282</v>
      </c>
      <c r="D11202" s="97">
        <f>VLOOKUP(A11202,emop0321!D:E,2,0)</f>
        <v>1460.8</v>
      </c>
      <c r="E11202" s="98"/>
      <c r="F11202" s="98"/>
    </row>
    <row r="11203" ht="11.25" customHeight="1">
      <c r="A11203" s="95" t="s">
        <v>22282</v>
      </c>
      <c r="B11203" s="96" t="s">
        <v>22283</v>
      </c>
      <c r="C11203" s="95" t="s">
        <v>282</v>
      </c>
      <c r="D11203" s="97">
        <f>VLOOKUP(A11203,emop0321!D:E,2,0)</f>
        <v>953.17</v>
      </c>
      <c r="E11203" s="98"/>
      <c r="F11203" s="98"/>
    </row>
    <row r="11204" ht="11.25" customHeight="1">
      <c r="A11204" s="95" t="s">
        <v>22284</v>
      </c>
      <c r="B11204" s="96" t="s">
        <v>22285</v>
      </c>
      <c r="C11204" s="95" t="s">
        <v>282</v>
      </c>
      <c r="D11204" s="97">
        <f>VLOOKUP(A11204,emop0321!D:E,2,0)</f>
        <v>1449.34</v>
      </c>
      <c r="E11204" s="98"/>
      <c r="F11204" s="98"/>
    </row>
    <row r="11205" ht="11.25" customHeight="1">
      <c r="A11205" s="95" t="s">
        <v>22286</v>
      </c>
      <c r="B11205" s="96" t="s">
        <v>22287</v>
      </c>
      <c r="C11205" s="95" t="s">
        <v>282</v>
      </c>
      <c r="D11205" s="97">
        <f>VLOOKUP(A11205,emop0321!D:E,2,0)</f>
        <v>1460.8</v>
      </c>
      <c r="E11205" s="98"/>
      <c r="F11205" s="98"/>
    </row>
    <row r="11206" ht="11.25" customHeight="1">
      <c r="A11206" s="95" t="s">
        <v>22288</v>
      </c>
      <c r="B11206" s="96" t="s">
        <v>22289</v>
      </c>
      <c r="C11206" s="95" t="s">
        <v>282</v>
      </c>
      <c r="D11206" s="97">
        <f>VLOOKUP(A11206,emop0321!D:E,2,0)</f>
        <v>923.62</v>
      </c>
      <c r="E11206" s="98"/>
      <c r="F11206" s="98"/>
    </row>
    <row r="11207" ht="11.25" customHeight="1">
      <c r="A11207" s="95" t="s">
        <v>22290</v>
      </c>
      <c r="B11207" s="96" t="s">
        <v>22291</v>
      </c>
      <c r="C11207" s="95" t="s">
        <v>282</v>
      </c>
      <c r="D11207" s="97">
        <f>VLOOKUP(A11207,emop0321!D:E,2,0)</f>
        <v>11.45</v>
      </c>
      <c r="E11207" s="98"/>
      <c r="F11207" s="98"/>
    </row>
    <row r="11208" ht="11.25" customHeight="1">
      <c r="A11208" s="95" t="s">
        <v>22292</v>
      </c>
      <c r="B11208" s="96" t="s">
        <v>22293</v>
      </c>
      <c r="C11208" s="95" t="s">
        <v>282</v>
      </c>
      <c r="D11208" s="97">
        <f>VLOOKUP(A11208,emop0321!D:E,2,0)</f>
        <v>61.02</v>
      </c>
      <c r="E11208" s="98"/>
      <c r="F11208" s="98"/>
    </row>
    <row r="11209" ht="11.25" customHeight="1">
      <c r="A11209" s="95" t="s">
        <v>22294</v>
      </c>
      <c r="B11209" s="96" t="s">
        <v>22295</v>
      </c>
      <c r="C11209" s="95" t="s">
        <v>282</v>
      </c>
      <c r="D11209" s="97">
        <f>VLOOKUP(A11209,emop0321!D:E,2,0)</f>
        <v>48.59</v>
      </c>
      <c r="E11209" s="98"/>
      <c r="F11209" s="98"/>
    </row>
    <row r="11210" ht="11.25" customHeight="1">
      <c r="A11210" s="95" t="s">
        <v>22296</v>
      </c>
      <c r="B11210" s="96" t="s">
        <v>22297</v>
      </c>
      <c r="C11210" s="95" t="s">
        <v>282</v>
      </c>
      <c r="D11210" s="97">
        <f>VLOOKUP(A11210,emop0321!D:E,2,0)</f>
        <v>91.62</v>
      </c>
      <c r="E11210" s="98"/>
      <c r="F11210" s="98"/>
    </row>
    <row r="11211" ht="11.25" customHeight="1">
      <c r="A11211" s="95" t="s">
        <v>22298</v>
      </c>
      <c r="B11211" s="96" t="s">
        <v>22299</v>
      </c>
      <c r="C11211" s="95" t="s">
        <v>282</v>
      </c>
      <c r="D11211" s="97">
        <f>VLOOKUP(A11211,emop0321!D:E,2,0)</f>
        <v>45.81</v>
      </c>
      <c r="E11211" s="98"/>
      <c r="F11211" s="98"/>
    </row>
    <row r="11212" ht="11.25" customHeight="1">
      <c r="A11212" s="95" t="s">
        <v>22300</v>
      </c>
      <c r="B11212" s="96" t="s">
        <v>22301</v>
      </c>
      <c r="C11212" s="95" t="s">
        <v>282</v>
      </c>
      <c r="D11212" s="97">
        <f>VLOOKUP(A11212,emop0321!D:E,2,0)</f>
        <v>668.23</v>
      </c>
      <c r="E11212" s="98"/>
      <c r="F11212" s="98"/>
    </row>
    <row r="11213" ht="11.25" customHeight="1">
      <c r="A11213" s="95" t="s">
        <v>22302</v>
      </c>
      <c r="B11213" s="96" t="s">
        <v>22303</v>
      </c>
      <c r="C11213" s="95" t="s">
        <v>282</v>
      </c>
      <c r="D11213" s="97">
        <f>VLOOKUP(A11213,emop0321!D:E,2,0)</f>
        <v>868.34</v>
      </c>
      <c r="E11213" s="98"/>
      <c r="F11213" s="98"/>
    </row>
    <row r="11214" ht="11.25" customHeight="1">
      <c r="A11214" s="95" t="s">
        <v>22304</v>
      </c>
      <c r="B11214" s="96" t="s">
        <v>22305</v>
      </c>
      <c r="C11214" s="95" t="s">
        <v>282</v>
      </c>
      <c r="D11214" s="97">
        <f>VLOOKUP(A11214,emop0321!D:E,2,0)</f>
        <v>80.17</v>
      </c>
      <c r="E11214" s="98"/>
      <c r="F11214" s="98"/>
    </row>
    <row r="11215" ht="11.25" customHeight="1">
      <c r="A11215" s="95" t="s">
        <v>22306</v>
      </c>
      <c r="B11215" s="96" t="s">
        <v>22307</v>
      </c>
      <c r="C11215" s="95" t="s">
        <v>282</v>
      </c>
      <c r="D11215" s="97">
        <f>VLOOKUP(A11215,emop0321!D:E,2,0)</f>
        <v>91.62</v>
      </c>
      <c r="E11215" s="98"/>
      <c r="F11215" s="98"/>
    </row>
    <row r="11216" ht="11.25" customHeight="1">
      <c r="A11216" s="95" t="s">
        <v>22308</v>
      </c>
      <c r="B11216" s="96" t="s">
        <v>22309</v>
      </c>
      <c r="C11216" s="95" t="s">
        <v>282</v>
      </c>
      <c r="D11216" s="97">
        <f>VLOOKUP(A11216,emop0321!D:E,2,0)</f>
        <v>1621.61</v>
      </c>
      <c r="E11216" s="98"/>
      <c r="F11216" s="98"/>
    </row>
    <row r="11217" ht="11.25" customHeight="1">
      <c r="A11217" s="95" t="s">
        <v>22310</v>
      </c>
      <c r="B11217" s="96" t="s">
        <v>22311</v>
      </c>
      <c r="C11217" s="95" t="s">
        <v>282</v>
      </c>
      <c r="D11217" s="97">
        <f>VLOOKUP(A11217,emop0321!D:E,2,0)</f>
        <v>91.62</v>
      </c>
      <c r="E11217" s="98"/>
      <c r="F11217" s="98"/>
    </row>
    <row r="11218" ht="11.25" customHeight="1">
      <c r="A11218" s="95" t="s">
        <v>22312</v>
      </c>
      <c r="B11218" s="96" t="s">
        <v>22313</v>
      </c>
      <c r="C11218" s="95" t="s">
        <v>282</v>
      </c>
      <c r="D11218" s="97">
        <f>VLOOKUP(A11218,emop0321!D:E,2,0)</f>
        <v>183.25</v>
      </c>
      <c r="E11218" s="98"/>
      <c r="F11218" s="98"/>
    </row>
    <row r="11219" ht="11.25" customHeight="1">
      <c r="A11219" s="95" t="s">
        <v>22314</v>
      </c>
      <c r="B11219" s="96" t="s">
        <v>22315</v>
      </c>
      <c r="C11219" s="95" t="s">
        <v>282</v>
      </c>
      <c r="D11219" s="97">
        <f>VLOOKUP(A11219,emop0321!D:E,2,0)</f>
        <v>109.59</v>
      </c>
      <c r="E11219" s="98"/>
      <c r="F11219" s="98"/>
    </row>
    <row r="11220" ht="11.25" customHeight="1">
      <c r="A11220" s="95" t="s">
        <v>22316</v>
      </c>
      <c r="B11220" s="96" t="s">
        <v>22317</v>
      </c>
      <c r="C11220" s="95" t="s">
        <v>282</v>
      </c>
      <c r="D11220" s="97">
        <f>VLOOKUP(A11220,emop0321!D:E,2,0)</f>
        <v>30.95</v>
      </c>
      <c r="E11220" s="98"/>
      <c r="F11220" s="98"/>
    </row>
    <row r="11221" ht="11.25" customHeight="1">
      <c r="A11221" s="95" t="s">
        <v>22318</v>
      </c>
      <c r="B11221" s="96" t="s">
        <v>22319</v>
      </c>
      <c r="C11221" s="95" t="s">
        <v>282</v>
      </c>
      <c r="D11221" s="97">
        <f>VLOOKUP(A11221,emop0321!D:E,2,0)</f>
        <v>60.29</v>
      </c>
      <c r="E11221" s="98"/>
      <c r="F11221" s="98"/>
    </row>
    <row r="11222" ht="11.25" customHeight="1">
      <c r="A11222" s="95" t="s">
        <v>22320</v>
      </c>
      <c r="B11222" s="96" t="s">
        <v>22321</v>
      </c>
      <c r="C11222" s="95" t="s">
        <v>282</v>
      </c>
      <c r="D11222" s="97">
        <f>VLOOKUP(A11222,emop0321!D:E,2,0)</f>
        <v>99.71</v>
      </c>
      <c r="E11222" s="98"/>
      <c r="F11222" s="98"/>
    </row>
    <row r="11223" ht="11.25" customHeight="1">
      <c r="A11223" s="95" t="s">
        <v>22322</v>
      </c>
      <c r="B11223" s="96" t="s">
        <v>22323</v>
      </c>
      <c r="C11223" s="95" t="s">
        <v>282</v>
      </c>
      <c r="D11223" s="97">
        <f>VLOOKUP(A11223,emop0321!D:E,2,0)</f>
        <v>643.28</v>
      </c>
      <c r="E11223" s="98"/>
      <c r="F11223" s="98"/>
    </row>
    <row r="11224" ht="11.25" customHeight="1">
      <c r="A11224" s="95" t="s">
        <v>22324</v>
      </c>
      <c r="B11224" s="96" t="s">
        <v>22325</v>
      </c>
      <c r="C11224" s="95" t="s">
        <v>282</v>
      </c>
      <c r="D11224" s="97">
        <f>VLOOKUP(A11224,emop0321!D:E,2,0)</f>
        <v>463.21</v>
      </c>
      <c r="E11224" s="98"/>
      <c r="F11224" s="98"/>
    </row>
    <row r="11225" ht="11.25" customHeight="1">
      <c r="A11225" s="95" t="s">
        <v>22326</v>
      </c>
      <c r="B11225" s="96" t="s">
        <v>22327</v>
      </c>
      <c r="C11225" s="95" t="s">
        <v>282</v>
      </c>
      <c r="D11225" s="97">
        <f>VLOOKUP(A11225,emop0321!D:E,2,0)</f>
        <v>34.92</v>
      </c>
      <c r="E11225" s="98"/>
      <c r="F11225" s="98"/>
    </row>
    <row r="11226" ht="11.25" customHeight="1">
      <c r="A11226" s="95" t="s">
        <v>22328</v>
      </c>
      <c r="B11226" s="96" t="s">
        <v>22329</v>
      </c>
      <c r="C11226" s="95" t="s">
        <v>282</v>
      </c>
      <c r="D11226" s="97">
        <f>VLOOKUP(A11226,emop0321!D:E,2,0)</f>
        <v>42.38</v>
      </c>
      <c r="E11226" s="98"/>
      <c r="F11226" s="98"/>
    </row>
    <row r="11227" ht="11.25" customHeight="1">
      <c r="A11227" s="95" t="s">
        <v>22330</v>
      </c>
      <c r="B11227" s="96" t="s">
        <v>22331</v>
      </c>
      <c r="C11227" s="95" t="s">
        <v>282</v>
      </c>
      <c r="D11227" s="97">
        <f>VLOOKUP(A11227,emop0321!D:E,2,0)</f>
        <v>48.53</v>
      </c>
      <c r="E11227" s="98"/>
      <c r="F11227" s="98"/>
    </row>
    <row r="11228" ht="11.25" customHeight="1">
      <c r="A11228" s="95" t="s">
        <v>22332</v>
      </c>
      <c r="B11228" s="96" t="s">
        <v>22333</v>
      </c>
      <c r="C11228" s="95" t="s">
        <v>282</v>
      </c>
      <c r="D11228" s="97">
        <f>VLOOKUP(A11228,emop0321!D:E,2,0)</f>
        <v>69.47</v>
      </c>
      <c r="E11228" s="98"/>
      <c r="F11228" s="98"/>
    </row>
    <row r="11229" ht="11.25" customHeight="1">
      <c r="A11229" s="95" t="s">
        <v>22334</v>
      </c>
      <c r="B11229" s="96" t="s">
        <v>22335</v>
      </c>
      <c r="C11229" s="95" t="s">
        <v>282</v>
      </c>
      <c r="D11229" s="97">
        <f>VLOOKUP(A11229,emop0321!D:E,2,0)</f>
        <v>3.2</v>
      </c>
      <c r="E11229" s="98"/>
      <c r="F11229" s="98"/>
    </row>
    <row r="11230" ht="11.25" customHeight="1">
      <c r="A11230" s="95" t="s">
        <v>22336</v>
      </c>
      <c r="B11230" s="96" t="s">
        <v>22337</v>
      </c>
      <c r="C11230" s="95" t="s">
        <v>282</v>
      </c>
      <c r="D11230" s="97">
        <f>VLOOKUP(A11230,emop0321!D:E,2,0)</f>
        <v>80.17</v>
      </c>
      <c r="E11230" s="98"/>
      <c r="F11230" s="98"/>
    </row>
    <row r="11231" ht="11.25" customHeight="1">
      <c r="A11231" s="95" t="s">
        <v>22338</v>
      </c>
      <c r="B11231" s="96" t="s">
        <v>22339</v>
      </c>
      <c r="C11231" s="95" t="s">
        <v>282</v>
      </c>
      <c r="D11231" s="97">
        <f>VLOOKUP(A11231,emop0321!D:E,2,0)</f>
        <v>114.53</v>
      </c>
      <c r="E11231" s="98"/>
      <c r="F11231" s="98"/>
    </row>
    <row r="11232" ht="11.25" customHeight="1">
      <c r="A11232" s="95" t="s">
        <v>22340</v>
      </c>
      <c r="B11232" s="96" t="s">
        <v>22341</v>
      </c>
      <c r="C11232" s="95" t="s">
        <v>282</v>
      </c>
      <c r="D11232" s="97">
        <f>VLOOKUP(A11232,emop0321!D:E,2,0)</f>
        <v>91.62</v>
      </c>
      <c r="E11232" s="98"/>
      <c r="F11232" s="98"/>
    </row>
    <row r="11233" ht="11.25" customHeight="1">
      <c r="A11233" s="95" t="s">
        <v>22342</v>
      </c>
      <c r="B11233" s="96" t="s">
        <v>22343</v>
      </c>
      <c r="C11233" s="95" t="s">
        <v>282</v>
      </c>
      <c r="D11233" s="97">
        <f>VLOOKUP(A11233,emop0321!D:E,2,0)</f>
        <v>137.44</v>
      </c>
      <c r="E11233" s="98"/>
      <c r="F11233" s="98"/>
    </row>
    <row r="11234" ht="11.25" customHeight="1">
      <c r="A11234" s="95" t="s">
        <v>22344</v>
      </c>
      <c r="B11234" s="96" t="s">
        <v>22345</v>
      </c>
      <c r="C11234" s="95" t="s">
        <v>282</v>
      </c>
      <c r="D11234" s="97">
        <f>VLOOKUP(A11234,emop0321!D:E,2,0)</f>
        <v>22.9</v>
      </c>
      <c r="E11234" s="98"/>
      <c r="F11234" s="98"/>
    </row>
    <row r="11235" ht="11.25" customHeight="1">
      <c r="A11235" s="95" t="s">
        <v>22346</v>
      </c>
      <c r="B11235" s="96" t="s">
        <v>22347</v>
      </c>
      <c r="C11235" s="95" t="s">
        <v>282</v>
      </c>
      <c r="D11235" s="97">
        <f>VLOOKUP(A11235,emop0321!D:E,2,0)</f>
        <v>45.81</v>
      </c>
      <c r="E11235" s="98"/>
      <c r="F11235" s="98"/>
    </row>
    <row r="11236" ht="11.25" customHeight="1">
      <c r="A11236" s="95" t="s">
        <v>22348</v>
      </c>
      <c r="B11236" s="96" t="s">
        <v>22349</v>
      </c>
      <c r="C11236" s="95" t="s">
        <v>282</v>
      </c>
      <c r="D11236" s="97">
        <f>VLOOKUP(A11236,emop0321!D:E,2,0)</f>
        <v>68.72</v>
      </c>
      <c r="E11236" s="98"/>
      <c r="F11236" s="98"/>
    </row>
    <row r="11237" ht="11.25" customHeight="1">
      <c r="A11237" s="95" t="s">
        <v>22350</v>
      </c>
      <c r="B11237" s="96" t="s">
        <v>22351</v>
      </c>
      <c r="C11237" s="95" t="s">
        <v>282</v>
      </c>
      <c r="D11237" s="97">
        <f>VLOOKUP(A11237,emop0321!D:E,2,0)</f>
        <v>91.62</v>
      </c>
      <c r="E11237" s="98"/>
      <c r="F11237" s="98"/>
    </row>
    <row r="11238" ht="11.25" customHeight="1">
      <c r="A11238" s="95" t="s">
        <v>22352</v>
      </c>
      <c r="B11238" s="96" t="s">
        <v>22353</v>
      </c>
      <c r="C11238" s="95" t="s">
        <v>282</v>
      </c>
      <c r="D11238" s="97">
        <f>VLOOKUP(A11238,emop0321!D:E,2,0)</f>
        <v>74.44</v>
      </c>
      <c r="E11238" s="98"/>
      <c r="F11238" s="98"/>
    </row>
    <row r="11239" ht="11.25" customHeight="1">
      <c r="A11239" s="95" t="s">
        <v>22354</v>
      </c>
      <c r="B11239" s="96" t="s">
        <v>22355</v>
      </c>
      <c r="C11239" s="95" t="s">
        <v>282</v>
      </c>
      <c r="D11239" s="97">
        <f>VLOOKUP(A11239,emop0321!D:E,2,0)</f>
        <v>114.53</v>
      </c>
      <c r="E11239" s="98"/>
      <c r="F11239" s="98"/>
    </row>
    <row r="11240" ht="11.25" customHeight="1">
      <c r="A11240" s="95" t="s">
        <v>22356</v>
      </c>
      <c r="B11240" s="96" t="s">
        <v>22357</v>
      </c>
      <c r="C11240" s="95" t="s">
        <v>282</v>
      </c>
      <c r="D11240" s="97">
        <f>VLOOKUP(A11240,emop0321!D:E,2,0)</f>
        <v>34.36</v>
      </c>
      <c r="E11240" s="98"/>
      <c r="F11240" s="98"/>
    </row>
    <row r="11241" ht="11.25" customHeight="1">
      <c r="A11241" s="95" t="s">
        <v>22358</v>
      </c>
      <c r="B11241" s="96" t="s">
        <v>22359</v>
      </c>
      <c r="C11241" s="95" t="s">
        <v>282</v>
      </c>
      <c r="D11241" s="97">
        <f>VLOOKUP(A11241,emop0321!D:E,2,0)</f>
        <v>57.26</v>
      </c>
      <c r="E11241" s="98"/>
      <c r="F11241" s="98"/>
    </row>
    <row r="11242" ht="11.25" customHeight="1">
      <c r="A11242" s="95" t="s">
        <v>22360</v>
      </c>
      <c r="B11242" s="96" t="s">
        <v>22361</v>
      </c>
      <c r="C11242" s="95" t="s">
        <v>282</v>
      </c>
      <c r="D11242" s="97">
        <f>VLOOKUP(A11242,emop0321!D:E,2,0)</f>
        <v>6.64</v>
      </c>
      <c r="E11242" s="98"/>
      <c r="F11242" s="98"/>
    </row>
    <row r="11243" ht="11.25" customHeight="1">
      <c r="A11243" s="95" t="s">
        <v>22362</v>
      </c>
      <c r="B11243" s="96" t="s">
        <v>22363</v>
      </c>
      <c r="C11243" s="95" t="s">
        <v>282</v>
      </c>
      <c r="D11243" s="97">
        <f>VLOOKUP(A11243,emop0321!D:E,2,0)</f>
        <v>4.41</v>
      </c>
      <c r="E11243" s="98"/>
      <c r="F11243" s="98"/>
    </row>
    <row r="11244" ht="11.25" customHeight="1">
      <c r="A11244" s="95" t="s">
        <v>22364</v>
      </c>
      <c r="B11244" s="96" t="s">
        <v>22365</v>
      </c>
      <c r="C11244" s="95" t="s">
        <v>282</v>
      </c>
      <c r="D11244" s="97">
        <f>VLOOKUP(A11244,emop0321!D:E,2,0)</f>
        <v>17</v>
      </c>
      <c r="E11244" s="98"/>
      <c r="F11244" s="98"/>
    </row>
    <row r="11245" ht="11.25" customHeight="1">
      <c r="A11245" s="95" t="s">
        <v>22366</v>
      </c>
      <c r="B11245" s="96" t="s">
        <v>22367</v>
      </c>
      <c r="C11245" s="95" t="s">
        <v>282</v>
      </c>
      <c r="D11245" s="97">
        <f>VLOOKUP(A11245,emop0321!D:E,2,0)</f>
        <v>149</v>
      </c>
      <c r="E11245" s="98"/>
      <c r="F11245" s="98"/>
    </row>
    <row r="11246" ht="11.25" customHeight="1">
      <c r="A11246" s="95" t="s">
        <v>22368</v>
      </c>
      <c r="B11246" s="96" t="s">
        <v>22369</v>
      </c>
      <c r="C11246" s="95" t="s">
        <v>282</v>
      </c>
      <c r="D11246" s="97">
        <f>VLOOKUP(A11246,emop0321!D:E,2,0)</f>
        <v>253.21</v>
      </c>
      <c r="E11246" s="98"/>
      <c r="F11246" s="98"/>
    </row>
    <row r="11247" ht="11.25" customHeight="1">
      <c r="A11247" s="95" t="s">
        <v>22370</v>
      </c>
      <c r="B11247" s="96" t="s">
        <v>22371</v>
      </c>
      <c r="C11247" s="95" t="s">
        <v>282</v>
      </c>
      <c r="D11247" s="97">
        <f>VLOOKUP(A11247,emop0321!D:E,2,0)</f>
        <v>253.21</v>
      </c>
      <c r="E11247" s="98"/>
      <c r="F11247" s="98"/>
    </row>
    <row r="11248" ht="11.25" customHeight="1">
      <c r="A11248" s="95" t="s">
        <v>22372</v>
      </c>
      <c r="B11248" s="96" t="s">
        <v>22373</v>
      </c>
      <c r="C11248" s="95" t="s">
        <v>282</v>
      </c>
      <c r="D11248" s="97">
        <f>VLOOKUP(A11248,emop0321!D:E,2,0)</f>
        <v>886.61</v>
      </c>
      <c r="E11248" s="98"/>
      <c r="F11248" s="98"/>
    </row>
    <row r="11249" ht="11.25" customHeight="1">
      <c r="A11249" s="95" t="s">
        <v>22374</v>
      </c>
      <c r="B11249" s="96" t="s">
        <v>22375</v>
      </c>
      <c r="C11249" s="95" t="s">
        <v>282</v>
      </c>
      <c r="D11249" s="97">
        <f>VLOOKUP(A11249,emop0321!D:E,2,0)</f>
        <v>580</v>
      </c>
      <c r="E11249" s="98"/>
      <c r="F11249" s="98"/>
    </row>
    <row r="11250" ht="11.25" customHeight="1">
      <c r="A11250" s="95" t="s">
        <v>22376</v>
      </c>
      <c r="B11250" s="96" t="s">
        <v>22377</v>
      </c>
      <c r="C11250" s="95" t="s">
        <v>282</v>
      </c>
      <c r="D11250" s="97">
        <f>VLOOKUP(A11250,emop0321!D:E,2,0)</f>
        <v>913.47</v>
      </c>
      <c r="E11250" s="98"/>
      <c r="F11250" s="98"/>
    </row>
    <row r="11251" ht="11.25" customHeight="1">
      <c r="A11251" s="95" t="s">
        <v>22378</v>
      </c>
      <c r="B11251" s="96" t="s">
        <v>22379</v>
      </c>
      <c r="C11251" s="95" t="s">
        <v>282</v>
      </c>
      <c r="D11251" s="97">
        <f>VLOOKUP(A11251,emop0321!D:E,2,0)</f>
        <v>74.39</v>
      </c>
      <c r="E11251" s="98"/>
      <c r="F11251" s="98"/>
    </row>
    <row r="11252" ht="11.25" customHeight="1">
      <c r="A11252" s="95" t="s">
        <v>22380</v>
      </c>
      <c r="B11252" s="96" t="s">
        <v>22381</v>
      </c>
      <c r="C11252" s="95" t="s">
        <v>282</v>
      </c>
      <c r="D11252" s="97">
        <f>VLOOKUP(A11252,emop0321!D:E,2,0)</f>
        <v>152.02</v>
      </c>
      <c r="E11252" s="98"/>
      <c r="F11252" s="98"/>
    </row>
    <row r="11253" ht="11.25" customHeight="1">
      <c r="A11253" s="95" t="s">
        <v>22382</v>
      </c>
      <c r="B11253" s="96" t="s">
        <v>22383</v>
      </c>
      <c r="C11253" s="95" t="s">
        <v>282</v>
      </c>
      <c r="D11253" s="97">
        <f>VLOOKUP(A11253,emop0321!D:E,2,0)</f>
        <v>174.93</v>
      </c>
      <c r="E11253" s="98"/>
      <c r="F11253" s="98"/>
    </row>
    <row r="11254" ht="11.25" customHeight="1">
      <c r="A11254" s="95" t="s">
        <v>22384</v>
      </c>
      <c r="B11254" s="96" t="s">
        <v>22385</v>
      </c>
      <c r="C11254" s="95" t="s">
        <v>282</v>
      </c>
      <c r="D11254" s="97">
        <f>VLOOKUP(A11254,emop0321!D:E,2,0)</f>
        <v>11.45</v>
      </c>
      <c r="E11254" s="98"/>
      <c r="F11254" s="98"/>
    </row>
    <row r="11255" ht="11.25" customHeight="1">
      <c r="A11255" s="95" t="s">
        <v>22386</v>
      </c>
      <c r="B11255" s="96" t="s">
        <v>22387</v>
      </c>
      <c r="C11255" s="95" t="s">
        <v>282</v>
      </c>
      <c r="D11255" s="97">
        <f>VLOOKUP(A11255,emop0321!D:E,2,0)</f>
        <v>11.45</v>
      </c>
      <c r="E11255" s="98"/>
      <c r="F11255" s="98"/>
    </row>
    <row r="11256" ht="11.25" customHeight="1">
      <c r="A11256" s="95" t="s">
        <v>22388</v>
      </c>
      <c r="B11256" s="96" t="s">
        <v>22389</v>
      </c>
      <c r="C11256" s="95" t="s">
        <v>282</v>
      </c>
      <c r="D11256" s="97">
        <f>VLOOKUP(A11256,emop0321!D:E,2,0)</f>
        <v>22.9</v>
      </c>
      <c r="E11256" s="98"/>
      <c r="F11256" s="98"/>
    </row>
    <row r="11257" ht="11.25" customHeight="1">
      <c r="A11257" s="95" t="s">
        <v>22390</v>
      </c>
      <c r="B11257" s="96" t="s">
        <v>22391</v>
      </c>
      <c r="C11257" s="95" t="s">
        <v>282</v>
      </c>
      <c r="D11257" s="97">
        <f>VLOOKUP(A11257,emop0321!D:E,2,0)</f>
        <v>17.18</v>
      </c>
      <c r="E11257" s="98"/>
      <c r="F11257" s="98"/>
    </row>
    <row r="11258" ht="11.25" customHeight="1">
      <c r="A11258" s="95" t="s">
        <v>22392</v>
      </c>
      <c r="B11258" s="96" t="s">
        <v>22393</v>
      </c>
      <c r="C11258" s="95" t="s">
        <v>282</v>
      </c>
      <c r="D11258" s="97">
        <f>VLOOKUP(A11258,emop0321!D:E,2,0)</f>
        <v>57.26</v>
      </c>
      <c r="E11258" s="98"/>
      <c r="F11258" s="98"/>
    </row>
    <row r="11259" ht="11.25" customHeight="1">
      <c r="A11259" s="95" t="s">
        <v>22394</v>
      </c>
      <c r="B11259" s="96" t="s">
        <v>22395</v>
      </c>
      <c r="C11259" s="95" t="s">
        <v>282</v>
      </c>
      <c r="D11259" s="97">
        <f>VLOOKUP(A11259,emop0321!D:E,2,0)</f>
        <v>34.36</v>
      </c>
      <c r="E11259" s="98"/>
      <c r="F11259" s="98"/>
    </row>
    <row r="11260" ht="11.25" customHeight="1">
      <c r="A11260" s="95" t="s">
        <v>22396</v>
      </c>
      <c r="B11260" s="96" t="s">
        <v>22397</v>
      </c>
      <c r="C11260" s="95" t="s">
        <v>282</v>
      </c>
      <c r="D11260" s="97">
        <f>VLOOKUP(A11260,emop0321!D:E,2,0)</f>
        <v>22.9</v>
      </c>
      <c r="E11260" s="98"/>
      <c r="F11260" s="98"/>
    </row>
    <row r="11261" ht="11.25" customHeight="1">
      <c r="A11261" s="95" t="s">
        <v>22398</v>
      </c>
      <c r="B11261" s="96" t="s">
        <v>22399</v>
      </c>
      <c r="C11261" s="95" t="s">
        <v>282</v>
      </c>
      <c r="D11261" s="97">
        <f>VLOOKUP(A11261,emop0321!D:E,2,0)</f>
        <v>80.17</v>
      </c>
      <c r="E11261" s="98"/>
      <c r="F11261" s="98"/>
    </row>
    <row r="11262" ht="11.25" customHeight="1">
      <c r="A11262" s="95" t="s">
        <v>22400</v>
      </c>
      <c r="B11262" s="96" t="s">
        <v>22401</v>
      </c>
      <c r="C11262" s="95" t="s">
        <v>361</v>
      </c>
      <c r="D11262" s="97">
        <f>VLOOKUP(A11262,emop0321!D:E,2,0)</f>
        <v>24.07</v>
      </c>
      <c r="E11262" s="98"/>
      <c r="F11262" s="98"/>
    </row>
    <row r="11263" ht="11.25" customHeight="1">
      <c r="A11263" s="95" t="s">
        <v>22402</v>
      </c>
      <c r="B11263" s="96" t="s">
        <v>22403</v>
      </c>
      <c r="C11263" s="95" t="s">
        <v>282</v>
      </c>
      <c r="D11263" s="97">
        <f>VLOOKUP(A11263,emop0321!D:E,2,0)</f>
        <v>664.86</v>
      </c>
      <c r="E11263" s="98"/>
      <c r="F11263" s="98"/>
    </row>
    <row r="11264" ht="11.25" customHeight="1">
      <c r="A11264" s="95" t="s">
        <v>22404</v>
      </c>
      <c r="B11264" s="96" t="s">
        <v>22405</v>
      </c>
      <c r="C11264" s="95" t="s">
        <v>282</v>
      </c>
      <c r="D11264" s="97">
        <f>VLOOKUP(A11264,emop0321!D:E,2,0)</f>
        <v>1329.72</v>
      </c>
      <c r="E11264" s="98"/>
      <c r="F11264" s="98"/>
    </row>
    <row r="11265" ht="11.25" customHeight="1">
      <c r="A11265" s="95" t="s">
        <v>22406</v>
      </c>
      <c r="B11265" s="96" t="s">
        <v>22407</v>
      </c>
      <c r="C11265" s="95" t="s">
        <v>361</v>
      </c>
      <c r="D11265" s="97">
        <f>VLOOKUP(A11265,emop0321!D:E,2,0)</f>
        <v>2.29</v>
      </c>
      <c r="E11265" s="98"/>
      <c r="F11265" s="98"/>
    </row>
    <row r="11266" ht="11.25" customHeight="1">
      <c r="A11266" s="95" t="s">
        <v>22408</v>
      </c>
      <c r="B11266" s="96" t="s">
        <v>22409</v>
      </c>
      <c r="C11266" s="95" t="s">
        <v>361</v>
      </c>
      <c r="D11266" s="97">
        <f>VLOOKUP(A11266,emop0321!D:E,2,0)</f>
        <v>2.86</v>
      </c>
      <c r="E11266" s="98"/>
      <c r="F11266" s="98"/>
    </row>
    <row r="11267" ht="11.25" customHeight="1">
      <c r="A11267" s="95" t="s">
        <v>22410</v>
      </c>
      <c r="B11267" s="96" t="s">
        <v>22411</v>
      </c>
      <c r="C11267" s="95" t="s">
        <v>361</v>
      </c>
      <c r="D11267" s="97">
        <f>VLOOKUP(A11267,emop0321!D:E,2,0)</f>
        <v>3.43</v>
      </c>
      <c r="E11267" s="98"/>
      <c r="F11267" s="98"/>
    </row>
    <row r="11268" ht="11.25" customHeight="1">
      <c r="A11268" s="95" t="s">
        <v>22412</v>
      </c>
      <c r="B11268" s="96" t="s">
        <v>22413</v>
      </c>
      <c r="C11268" s="95" t="s">
        <v>361</v>
      </c>
      <c r="D11268" s="97">
        <f>VLOOKUP(A11268,emop0321!D:E,2,0)</f>
        <v>4.58</v>
      </c>
      <c r="E11268" s="98"/>
      <c r="F11268" s="98"/>
    </row>
    <row r="11269" ht="11.25" customHeight="1">
      <c r="A11269" s="95" t="s">
        <v>22414</v>
      </c>
      <c r="B11269" s="96" t="s">
        <v>22415</v>
      </c>
      <c r="C11269" s="95" t="s">
        <v>361</v>
      </c>
      <c r="D11269" s="97">
        <f>VLOOKUP(A11269,emop0321!D:E,2,0)</f>
        <v>3.43</v>
      </c>
      <c r="E11269" s="98"/>
      <c r="F11269" s="98"/>
    </row>
    <row r="11270" ht="11.25" customHeight="1">
      <c r="A11270" s="95" t="s">
        <v>22416</v>
      </c>
      <c r="B11270" s="96" t="s">
        <v>22417</v>
      </c>
      <c r="C11270" s="95" t="s">
        <v>361</v>
      </c>
      <c r="D11270" s="97">
        <f>VLOOKUP(A11270,emop0321!D:E,2,0)</f>
        <v>3.43</v>
      </c>
      <c r="E11270" s="98"/>
      <c r="F11270" s="98"/>
    </row>
    <row r="11271" ht="11.25" customHeight="1">
      <c r="A11271" s="95" t="s">
        <v>22418</v>
      </c>
      <c r="B11271" s="96" t="s">
        <v>22419</v>
      </c>
      <c r="C11271" s="95" t="s">
        <v>361</v>
      </c>
      <c r="D11271" s="97">
        <f>VLOOKUP(A11271,emop0321!D:E,2,0)</f>
        <v>1.47</v>
      </c>
      <c r="E11271" s="98"/>
      <c r="F11271" s="98"/>
    </row>
    <row r="11272" ht="11.25" customHeight="1">
      <c r="A11272" s="95" t="s">
        <v>22420</v>
      </c>
      <c r="B11272" s="96" t="s">
        <v>22421</v>
      </c>
      <c r="C11272" s="95" t="s">
        <v>282</v>
      </c>
      <c r="D11272" s="97">
        <f>VLOOKUP(A11272,emop0321!D:E,2,0)</f>
        <v>0.06</v>
      </c>
      <c r="E11272" s="98"/>
      <c r="F11272" s="98"/>
    </row>
    <row r="11273" ht="11.25" customHeight="1">
      <c r="A11273" s="95" t="s">
        <v>22422</v>
      </c>
      <c r="B11273" s="96" t="s">
        <v>22423</v>
      </c>
      <c r="C11273" s="95" t="s">
        <v>282</v>
      </c>
      <c r="D11273" s="97">
        <f>VLOOKUP(A11273,emop0321!D:E,2,0)</f>
        <v>0.08</v>
      </c>
      <c r="E11273" s="98"/>
      <c r="F11273" s="98"/>
    </row>
    <row r="11274" ht="11.25" customHeight="1">
      <c r="A11274" s="95" t="s">
        <v>22424</v>
      </c>
      <c r="B11274" s="96" t="s">
        <v>22425</v>
      </c>
      <c r="C11274" s="95" t="s">
        <v>361</v>
      </c>
      <c r="D11274" s="97">
        <f>VLOOKUP(A11274,emop0321!D:E,2,0)</f>
        <v>0.97</v>
      </c>
      <c r="E11274" s="98"/>
      <c r="F11274" s="98"/>
    </row>
    <row r="11275" ht="11.25" customHeight="1">
      <c r="A11275" s="95" t="s">
        <v>22426</v>
      </c>
      <c r="B11275" s="96" t="s">
        <v>22427</v>
      </c>
      <c r="C11275" s="95" t="s">
        <v>361</v>
      </c>
      <c r="D11275" s="97">
        <f>VLOOKUP(A11275,emop0321!D:E,2,0)</f>
        <v>2.77</v>
      </c>
      <c r="E11275" s="98"/>
      <c r="F11275" s="98"/>
    </row>
    <row r="11276" ht="11.25" customHeight="1">
      <c r="A11276" s="95" t="s">
        <v>22428</v>
      </c>
      <c r="B11276" s="96" t="s">
        <v>22429</v>
      </c>
      <c r="C11276" s="95" t="s">
        <v>361</v>
      </c>
      <c r="D11276" s="97">
        <f>VLOOKUP(A11276,emop0321!D:E,2,0)</f>
        <v>3.84</v>
      </c>
      <c r="E11276" s="98"/>
      <c r="F11276" s="98"/>
    </row>
    <row r="11277" ht="11.25" customHeight="1">
      <c r="A11277" s="95" t="s">
        <v>22430</v>
      </c>
      <c r="B11277" s="96" t="s">
        <v>22431</v>
      </c>
      <c r="C11277" s="95" t="s">
        <v>361</v>
      </c>
      <c r="D11277" s="97">
        <f>VLOOKUP(A11277,emop0321!D:E,2,0)</f>
        <v>7.16</v>
      </c>
      <c r="E11277" s="98"/>
      <c r="F11277" s="98"/>
    </row>
    <row r="11278" ht="11.25" customHeight="1">
      <c r="A11278" s="95" t="s">
        <v>22432</v>
      </c>
      <c r="B11278" s="96" t="s">
        <v>22433</v>
      </c>
      <c r="C11278" s="95" t="s">
        <v>361</v>
      </c>
      <c r="D11278" s="97">
        <f>VLOOKUP(A11278,emop0321!D:E,2,0)</f>
        <v>6.26</v>
      </c>
      <c r="E11278" s="98"/>
      <c r="F11278" s="98"/>
    </row>
    <row r="11279" ht="11.25" customHeight="1">
      <c r="A11279" s="95" t="s">
        <v>22434</v>
      </c>
      <c r="B11279" s="96" t="s">
        <v>22435</v>
      </c>
      <c r="C11279" s="95" t="s">
        <v>361</v>
      </c>
      <c r="D11279" s="97">
        <f>VLOOKUP(A11279,emop0321!D:E,2,0)</f>
        <v>7</v>
      </c>
      <c r="E11279" s="98"/>
      <c r="F11279" s="98"/>
    </row>
    <row r="11280" ht="11.25" customHeight="1">
      <c r="A11280" s="95" t="s">
        <v>22436</v>
      </c>
      <c r="B11280" s="96" t="s">
        <v>22437</v>
      </c>
      <c r="C11280" s="95" t="s">
        <v>361</v>
      </c>
      <c r="D11280" s="97">
        <f>VLOOKUP(A11280,emop0321!D:E,2,0)</f>
        <v>9.37</v>
      </c>
      <c r="E11280" s="98"/>
      <c r="F11280" s="98"/>
    </row>
    <row r="11281" ht="11.25" customHeight="1">
      <c r="A11281" s="95" t="s">
        <v>22438</v>
      </c>
      <c r="B11281" s="96" t="s">
        <v>22439</v>
      </c>
      <c r="C11281" s="95" t="s">
        <v>361</v>
      </c>
      <c r="D11281" s="97">
        <f>VLOOKUP(A11281,emop0321!D:E,2,0)</f>
        <v>10.81</v>
      </c>
      <c r="E11281" s="98"/>
      <c r="F11281" s="98"/>
    </row>
    <row r="11282" ht="11.25" customHeight="1">
      <c r="A11282" s="95" t="s">
        <v>22440</v>
      </c>
      <c r="B11282" s="96" t="s">
        <v>22441</v>
      </c>
      <c r="C11282" s="95" t="s">
        <v>361</v>
      </c>
      <c r="D11282" s="97">
        <f>VLOOKUP(A11282,emop0321!D:E,2,0)</f>
        <v>13.07</v>
      </c>
      <c r="E11282" s="98"/>
      <c r="F11282" s="98"/>
    </row>
    <row r="11283" ht="11.25" customHeight="1">
      <c r="A11283" s="95" t="s">
        <v>22442</v>
      </c>
      <c r="B11283" s="96" t="s">
        <v>22443</v>
      </c>
      <c r="C11283" s="95" t="s">
        <v>361</v>
      </c>
      <c r="D11283" s="97">
        <f>VLOOKUP(A11283,emop0321!D:E,2,0)</f>
        <v>14.26</v>
      </c>
      <c r="E11283" s="98"/>
      <c r="F11283" s="98"/>
    </row>
    <row r="11284" ht="11.25" customHeight="1">
      <c r="A11284" s="95" t="s">
        <v>22444</v>
      </c>
      <c r="B11284" s="96" t="s">
        <v>22445</v>
      </c>
      <c r="C11284" s="95" t="s">
        <v>361</v>
      </c>
      <c r="D11284" s="97">
        <f>VLOOKUP(A11284,emop0321!D:E,2,0)</f>
        <v>20.09</v>
      </c>
      <c r="E11284" s="98"/>
      <c r="F11284" s="98"/>
    </row>
    <row r="11285" ht="11.25" customHeight="1">
      <c r="A11285" s="95" t="s">
        <v>22446</v>
      </c>
      <c r="B11285" s="96" t="s">
        <v>22447</v>
      </c>
      <c r="C11285" s="95" t="s">
        <v>361</v>
      </c>
      <c r="D11285" s="97">
        <f>VLOOKUP(A11285,emop0321!D:E,2,0)</f>
        <v>29.2</v>
      </c>
      <c r="E11285" s="98"/>
      <c r="F11285" s="98"/>
    </row>
    <row r="11286" ht="11.25" customHeight="1">
      <c r="A11286" s="95" t="s">
        <v>22448</v>
      </c>
      <c r="B11286" s="96" t="s">
        <v>22449</v>
      </c>
      <c r="C11286" s="95" t="s">
        <v>361</v>
      </c>
      <c r="D11286" s="97">
        <f>VLOOKUP(A11286,emop0321!D:E,2,0)</f>
        <v>9.98</v>
      </c>
      <c r="E11286" s="98"/>
      <c r="F11286" s="98"/>
    </row>
    <row r="11287" ht="11.25" customHeight="1">
      <c r="A11287" s="95" t="s">
        <v>22450</v>
      </c>
      <c r="B11287" s="96" t="s">
        <v>22451</v>
      </c>
      <c r="C11287" s="95" t="s">
        <v>361</v>
      </c>
      <c r="D11287" s="97">
        <f>VLOOKUP(A11287,emop0321!D:E,2,0)</f>
        <v>37.08</v>
      </c>
      <c r="E11287" s="98"/>
      <c r="F11287" s="98"/>
    </row>
    <row r="11288" ht="11.25" customHeight="1">
      <c r="A11288" s="95" t="s">
        <v>22452</v>
      </c>
      <c r="B11288" s="96" t="s">
        <v>22453</v>
      </c>
      <c r="C11288" s="95" t="s">
        <v>361</v>
      </c>
      <c r="D11288" s="97">
        <f>VLOOKUP(A11288,emop0321!D:E,2,0)</f>
        <v>3.09</v>
      </c>
      <c r="E11288" s="98"/>
      <c r="F11288" s="98"/>
    </row>
    <row r="11289" ht="11.25" customHeight="1">
      <c r="A11289" s="95" t="s">
        <v>22454</v>
      </c>
      <c r="B11289" s="96" t="s">
        <v>22455</v>
      </c>
      <c r="C11289" s="95" t="s">
        <v>361</v>
      </c>
      <c r="D11289" s="97">
        <f>VLOOKUP(A11289,emop0321!D:E,2,0)</f>
        <v>9.67</v>
      </c>
      <c r="E11289" s="98"/>
      <c r="F11289" s="98"/>
    </row>
    <row r="11290" ht="11.25" customHeight="1">
      <c r="A11290" s="95" t="s">
        <v>22456</v>
      </c>
      <c r="B11290" s="96" t="s">
        <v>22457</v>
      </c>
      <c r="C11290" s="95" t="s">
        <v>361</v>
      </c>
      <c r="D11290" s="97">
        <f>VLOOKUP(A11290,emop0321!D:E,2,0)</f>
        <v>12.76</v>
      </c>
      <c r="E11290" s="98"/>
      <c r="F11290" s="98"/>
    </row>
    <row r="11291" ht="11.25" customHeight="1">
      <c r="A11291" s="95" t="s">
        <v>22458</v>
      </c>
      <c r="B11291" s="96" t="s">
        <v>22459</v>
      </c>
      <c r="C11291" s="95" t="s">
        <v>361</v>
      </c>
      <c r="D11291" s="97">
        <f>VLOOKUP(A11291,emop0321!D:E,2,0)</f>
        <v>17.57</v>
      </c>
      <c r="E11291" s="98"/>
      <c r="F11291" s="98"/>
    </row>
    <row r="11292" ht="11.25" customHeight="1">
      <c r="A11292" s="95" t="s">
        <v>22460</v>
      </c>
      <c r="B11292" s="96" t="s">
        <v>22461</v>
      </c>
      <c r="C11292" s="95" t="s">
        <v>361</v>
      </c>
      <c r="D11292" s="97">
        <f>VLOOKUP(A11292,emop0321!D:E,2,0)</f>
        <v>24.5</v>
      </c>
      <c r="E11292" s="98"/>
      <c r="F11292" s="98"/>
    </row>
    <row r="11293" ht="11.25" customHeight="1">
      <c r="A11293" s="95" t="s">
        <v>22462</v>
      </c>
      <c r="B11293" s="96" t="s">
        <v>22463</v>
      </c>
      <c r="C11293" s="95" t="s">
        <v>361</v>
      </c>
      <c r="D11293" s="97">
        <f>VLOOKUP(A11293,emop0321!D:E,2,0)</f>
        <v>5.94</v>
      </c>
      <c r="E11293" s="98"/>
      <c r="F11293" s="98"/>
    </row>
    <row r="11294" ht="11.25" customHeight="1">
      <c r="A11294" s="95" t="s">
        <v>22464</v>
      </c>
      <c r="B11294" s="96" t="s">
        <v>22465</v>
      </c>
      <c r="C11294" s="95" t="s">
        <v>361</v>
      </c>
      <c r="D11294" s="97">
        <f>VLOOKUP(A11294,emop0321!D:E,2,0)</f>
        <v>18.52</v>
      </c>
      <c r="E11294" s="98"/>
      <c r="F11294" s="98"/>
    </row>
    <row r="11295" ht="11.25" customHeight="1">
      <c r="A11295" s="95" t="s">
        <v>22466</v>
      </c>
      <c r="B11295" s="96" t="s">
        <v>22467</v>
      </c>
      <c r="C11295" s="95" t="s">
        <v>361</v>
      </c>
      <c r="D11295" s="97">
        <f>VLOOKUP(A11295,emop0321!D:E,2,0)</f>
        <v>34.52</v>
      </c>
      <c r="E11295" s="98"/>
      <c r="F11295" s="98"/>
    </row>
    <row r="11296" ht="11.25" customHeight="1">
      <c r="A11296" s="95" t="s">
        <v>22468</v>
      </c>
      <c r="B11296" s="96" t="s">
        <v>22469</v>
      </c>
      <c r="C11296" s="95" t="s">
        <v>361</v>
      </c>
      <c r="D11296" s="97">
        <f>VLOOKUP(A11296,emop0321!D:E,2,0)</f>
        <v>50.08</v>
      </c>
      <c r="E11296" s="98"/>
      <c r="F11296" s="98"/>
    </row>
    <row r="11297" ht="11.25" customHeight="1">
      <c r="A11297" s="95" t="s">
        <v>22470</v>
      </c>
      <c r="B11297" s="96" t="s">
        <v>22471</v>
      </c>
      <c r="C11297" s="95" t="s">
        <v>361</v>
      </c>
      <c r="D11297" s="97">
        <f>VLOOKUP(A11297,emop0321!D:E,2,0)</f>
        <v>27.22</v>
      </c>
      <c r="E11297" s="98"/>
      <c r="F11297" s="98"/>
    </row>
    <row r="11298" ht="11.25" customHeight="1">
      <c r="A11298" s="95" t="s">
        <v>22472</v>
      </c>
      <c r="B11298" s="96" t="s">
        <v>22473</v>
      </c>
      <c r="C11298" s="95" t="s">
        <v>361</v>
      </c>
      <c r="D11298" s="97">
        <f>VLOOKUP(A11298,emop0321!D:E,2,0)</f>
        <v>136.24</v>
      </c>
      <c r="E11298" s="98"/>
      <c r="F11298" s="98"/>
    </row>
    <row r="11299" ht="11.25" customHeight="1">
      <c r="A11299" s="95" t="s">
        <v>22474</v>
      </c>
      <c r="B11299" s="96" t="s">
        <v>22475</v>
      </c>
      <c r="C11299" s="95" t="s">
        <v>361</v>
      </c>
      <c r="D11299" s="97">
        <f>VLOOKUP(A11299,emop0321!D:E,2,0)</f>
        <v>1.97</v>
      </c>
      <c r="E11299" s="98"/>
      <c r="F11299" s="98"/>
    </row>
    <row r="11300" ht="11.25" customHeight="1">
      <c r="A11300" s="95" t="s">
        <v>22476</v>
      </c>
      <c r="B11300" s="96" t="s">
        <v>22477</v>
      </c>
      <c r="C11300" s="95" t="s">
        <v>361</v>
      </c>
      <c r="D11300" s="97">
        <f>VLOOKUP(A11300,emop0321!D:E,2,0)</f>
        <v>5.91</v>
      </c>
      <c r="E11300" s="98"/>
      <c r="F11300" s="98"/>
    </row>
    <row r="11301" ht="11.25" customHeight="1">
      <c r="A11301" s="95" t="s">
        <v>22478</v>
      </c>
      <c r="B11301" s="96" t="s">
        <v>22479</v>
      </c>
      <c r="C11301" s="95" t="s">
        <v>361</v>
      </c>
      <c r="D11301" s="97">
        <f>VLOOKUP(A11301,emop0321!D:E,2,0)</f>
        <v>6.32</v>
      </c>
      <c r="E11301" s="98"/>
      <c r="F11301" s="98"/>
    </row>
    <row r="11302" ht="11.25" customHeight="1">
      <c r="A11302" s="95" t="s">
        <v>22480</v>
      </c>
      <c r="B11302" s="96" t="s">
        <v>22481</v>
      </c>
      <c r="C11302" s="95" t="s">
        <v>361</v>
      </c>
      <c r="D11302" s="97">
        <f>VLOOKUP(A11302,emop0321!D:E,2,0)</f>
        <v>2.59</v>
      </c>
      <c r="E11302" s="98"/>
      <c r="F11302" s="98"/>
    </row>
    <row r="11303" ht="11.25" customHeight="1">
      <c r="A11303" s="95" t="s">
        <v>22482</v>
      </c>
      <c r="B11303" s="96" t="s">
        <v>22483</v>
      </c>
      <c r="C11303" s="95" t="s">
        <v>361</v>
      </c>
      <c r="D11303" s="97">
        <f>VLOOKUP(A11303,emop0321!D:E,2,0)</f>
        <v>4.73</v>
      </c>
      <c r="E11303" s="98"/>
      <c r="F11303" s="98"/>
    </row>
    <row r="11304" ht="11.25" customHeight="1">
      <c r="A11304" s="95" t="s">
        <v>22484</v>
      </c>
      <c r="B11304" s="96" t="s">
        <v>22485</v>
      </c>
      <c r="C11304" s="95" t="s">
        <v>282</v>
      </c>
      <c r="D11304" s="97">
        <f>VLOOKUP(A11304,emop0321!D:E,2,0)</f>
        <v>9.29</v>
      </c>
      <c r="E11304" s="98"/>
      <c r="F11304" s="98"/>
    </row>
    <row r="11305" ht="11.25" customHeight="1">
      <c r="A11305" s="95" t="s">
        <v>22486</v>
      </c>
      <c r="B11305" s="96" t="s">
        <v>22487</v>
      </c>
      <c r="C11305" s="95" t="s">
        <v>282</v>
      </c>
      <c r="D11305" s="97">
        <f>VLOOKUP(A11305,emop0321!D:E,2,0)</f>
        <v>7.44</v>
      </c>
      <c r="E11305" s="98"/>
      <c r="F11305" s="98"/>
    </row>
    <row r="11306" ht="11.25" customHeight="1">
      <c r="A11306" s="95" t="s">
        <v>22488</v>
      </c>
      <c r="B11306" s="96" t="s">
        <v>22489</v>
      </c>
      <c r="C11306" s="95" t="s">
        <v>282</v>
      </c>
      <c r="D11306" s="97">
        <f>VLOOKUP(A11306,emop0321!D:E,2,0)</f>
        <v>5.89</v>
      </c>
      <c r="E11306" s="98"/>
      <c r="F11306" s="98"/>
    </row>
    <row r="11307" ht="11.25" customHeight="1">
      <c r="A11307" s="95" t="s">
        <v>22490</v>
      </c>
      <c r="B11307" s="96" t="s">
        <v>22491</v>
      </c>
      <c r="C11307" s="95" t="s">
        <v>282</v>
      </c>
      <c r="D11307" s="97">
        <f>VLOOKUP(A11307,emop0321!D:E,2,0)</f>
        <v>5.58</v>
      </c>
      <c r="E11307" s="98"/>
      <c r="F11307" s="98"/>
    </row>
    <row r="11308" ht="11.25" customHeight="1">
      <c r="A11308" s="95" t="s">
        <v>22492</v>
      </c>
      <c r="B11308" s="96" t="s">
        <v>22493</v>
      </c>
      <c r="C11308" s="95" t="s">
        <v>282</v>
      </c>
      <c r="D11308" s="97">
        <f>VLOOKUP(A11308,emop0321!D:E,2,0)</f>
        <v>7.62</v>
      </c>
      <c r="E11308" s="98"/>
      <c r="F11308" s="98"/>
    </row>
    <row r="11309" ht="11.25" customHeight="1">
      <c r="A11309" s="95" t="s">
        <v>22494</v>
      </c>
      <c r="B11309" s="96" t="s">
        <v>22495</v>
      </c>
      <c r="C11309" s="95" t="s">
        <v>282</v>
      </c>
      <c r="D11309" s="97">
        <f>VLOOKUP(A11309,emop0321!D:E,2,0)</f>
        <v>21.03</v>
      </c>
      <c r="E11309" s="98"/>
      <c r="F11309" s="98"/>
    </row>
    <row r="11310" ht="11.25" customHeight="1">
      <c r="A11310" s="95" t="s">
        <v>22496</v>
      </c>
      <c r="B11310" s="96" t="s">
        <v>22497</v>
      </c>
      <c r="C11310" s="95" t="s">
        <v>282</v>
      </c>
      <c r="D11310" s="97">
        <f>VLOOKUP(A11310,emop0321!D:E,2,0)</f>
        <v>2</v>
      </c>
      <c r="E11310" s="98"/>
      <c r="F11310" s="98"/>
    </row>
    <row r="11311" ht="11.25" customHeight="1">
      <c r="A11311" s="95" t="s">
        <v>22498</v>
      </c>
      <c r="B11311" s="96" t="s">
        <v>22499</v>
      </c>
      <c r="C11311" s="95" t="s">
        <v>282</v>
      </c>
      <c r="D11311" s="97">
        <f>VLOOKUP(A11311,emop0321!D:E,2,0)</f>
        <v>20.17</v>
      </c>
      <c r="E11311" s="98"/>
      <c r="F11311" s="98"/>
    </row>
    <row r="11312" ht="11.25" customHeight="1">
      <c r="A11312" s="95" t="s">
        <v>22500</v>
      </c>
      <c r="B11312" s="96" t="s">
        <v>22501</v>
      </c>
      <c r="C11312" s="95" t="s">
        <v>282</v>
      </c>
      <c r="D11312" s="97">
        <f>VLOOKUP(A11312,emop0321!D:E,2,0)</f>
        <v>9</v>
      </c>
      <c r="E11312" s="98"/>
      <c r="F11312" s="98"/>
    </row>
    <row r="11313" ht="11.25" customHeight="1">
      <c r="A11313" s="95" t="s">
        <v>22502</v>
      </c>
      <c r="B11313" s="96" t="s">
        <v>22503</v>
      </c>
      <c r="C11313" s="95" t="s">
        <v>282</v>
      </c>
      <c r="D11313" s="97">
        <f>VLOOKUP(A11313,emop0321!D:E,2,0)</f>
        <v>11.82</v>
      </c>
      <c r="E11313" s="98"/>
      <c r="F11313" s="98"/>
    </row>
    <row r="11314" ht="11.25" customHeight="1">
      <c r="A11314" s="95" t="s">
        <v>22504</v>
      </c>
      <c r="B11314" s="96" t="s">
        <v>22505</v>
      </c>
      <c r="C11314" s="95" t="s">
        <v>282</v>
      </c>
      <c r="D11314" s="97">
        <f>VLOOKUP(A11314,emop0321!D:E,2,0)</f>
        <v>12.25</v>
      </c>
      <c r="E11314" s="98"/>
      <c r="F11314" s="98"/>
    </row>
    <row r="11315" ht="11.25" customHeight="1">
      <c r="A11315" s="95" t="s">
        <v>22506</v>
      </c>
      <c r="B11315" s="96" t="s">
        <v>22507</v>
      </c>
      <c r="C11315" s="95" t="s">
        <v>282</v>
      </c>
      <c r="D11315" s="97">
        <f>VLOOKUP(A11315,emop0321!D:E,2,0)</f>
        <v>5.71</v>
      </c>
      <c r="E11315" s="98"/>
      <c r="F11315" s="98"/>
    </row>
    <row r="11316" ht="11.25" customHeight="1">
      <c r="A11316" s="95" t="s">
        <v>22508</v>
      </c>
      <c r="B11316" s="96" t="s">
        <v>22509</v>
      </c>
      <c r="C11316" s="95" t="s">
        <v>282</v>
      </c>
      <c r="D11316" s="97">
        <f>VLOOKUP(A11316,emop0321!D:E,2,0)</f>
        <v>5.71</v>
      </c>
      <c r="E11316" s="98"/>
      <c r="F11316" s="98"/>
    </row>
    <row r="11317" ht="11.25" customHeight="1">
      <c r="A11317" s="95" t="s">
        <v>22510</v>
      </c>
      <c r="B11317" s="96" t="s">
        <v>22511</v>
      </c>
      <c r="C11317" s="95" t="s">
        <v>282</v>
      </c>
      <c r="D11317" s="97">
        <f>VLOOKUP(A11317,emop0321!D:E,2,0)</f>
        <v>10.15</v>
      </c>
      <c r="E11317" s="98"/>
      <c r="F11317" s="98"/>
    </row>
    <row r="11318" ht="11.25" customHeight="1">
      <c r="A11318" s="95" t="s">
        <v>22512</v>
      </c>
      <c r="B11318" s="96" t="s">
        <v>22513</v>
      </c>
      <c r="C11318" s="95" t="s">
        <v>282</v>
      </c>
      <c r="D11318" s="97">
        <f>VLOOKUP(A11318,emop0321!D:E,2,0)</f>
        <v>10.15</v>
      </c>
      <c r="E11318" s="98"/>
      <c r="F11318" s="98"/>
    </row>
    <row r="11319" ht="11.25" customHeight="1">
      <c r="A11319" s="95" t="s">
        <v>22514</v>
      </c>
      <c r="B11319" s="96" t="s">
        <v>22515</v>
      </c>
      <c r="C11319" s="95" t="s">
        <v>282</v>
      </c>
      <c r="D11319" s="97">
        <f>VLOOKUP(A11319,emop0321!D:E,2,0)</f>
        <v>10.15</v>
      </c>
      <c r="E11319" s="98"/>
      <c r="F11319" s="98"/>
    </row>
    <row r="11320" ht="11.25" customHeight="1">
      <c r="A11320" s="95" t="s">
        <v>22516</v>
      </c>
      <c r="B11320" s="96" t="s">
        <v>22517</v>
      </c>
      <c r="C11320" s="95" t="s">
        <v>282</v>
      </c>
      <c r="D11320" s="97">
        <f>VLOOKUP(A11320,emop0321!D:E,2,0)</f>
        <v>12.2</v>
      </c>
      <c r="E11320" s="98"/>
      <c r="F11320" s="98"/>
    </row>
    <row r="11321" ht="11.25" customHeight="1">
      <c r="A11321" s="95" t="s">
        <v>22518</v>
      </c>
      <c r="B11321" s="96" t="s">
        <v>22519</v>
      </c>
      <c r="C11321" s="95" t="s">
        <v>282</v>
      </c>
      <c r="D11321" s="97">
        <f>VLOOKUP(A11321,emop0321!D:E,2,0)</f>
        <v>11.1</v>
      </c>
      <c r="E11321" s="98"/>
      <c r="F11321" s="98"/>
    </row>
    <row r="11322" ht="11.25" customHeight="1">
      <c r="A11322" s="95" t="s">
        <v>22520</v>
      </c>
      <c r="B11322" s="96" t="s">
        <v>22521</v>
      </c>
      <c r="C11322" s="95" t="s">
        <v>282</v>
      </c>
      <c r="D11322" s="97">
        <f>VLOOKUP(A11322,emop0321!D:E,2,0)</f>
        <v>10.6</v>
      </c>
      <c r="E11322" s="98"/>
      <c r="F11322" s="98"/>
    </row>
    <row r="11323" ht="11.25" customHeight="1">
      <c r="A11323" s="95" t="s">
        <v>22522</v>
      </c>
      <c r="B11323" s="96" t="s">
        <v>22523</v>
      </c>
      <c r="C11323" s="95" t="s">
        <v>282</v>
      </c>
      <c r="D11323" s="97">
        <f>VLOOKUP(A11323,emop0321!D:E,2,0)</f>
        <v>10.9</v>
      </c>
      <c r="E11323" s="98"/>
      <c r="F11323" s="98"/>
    </row>
    <row r="11324" ht="11.25" customHeight="1">
      <c r="A11324" s="95" t="s">
        <v>22524</v>
      </c>
      <c r="B11324" s="96" t="s">
        <v>22525</v>
      </c>
      <c r="C11324" s="95" t="s">
        <v>282</v>
      </c>
      <c r="D11324" s="97">
        <f>VLOOKUP(A11324,emop0321!D:E,2,0)</f>
        <v>12.78</v>
      </c>
      <c r="E11324" s="98"/>
      <c r="F11324" s="98"/>
    </row>
    <row r="11325" ht="11.25" customHeight="1">
      <c r="A11325" s="95" t="s">
        <v>22526</v>
      </c>
      <c r="B11325" s="96" t="s">
        <v>22527</v>
      </c>
      <c r="C11325" s="95" t="s">
        <v>282</v>
      </c>
      <c r="D11325" s="97">
        <f>VLOOKUP(A11325,emop0321!D:E,2,0)</f>
        <v>12.78</v>
      </c>
      <c r="E11325" s="98"/>
      <c r="F11325" s="98"/>
    </row>
    <row r="11326" ht="11.25" customHeight="1">
      <c r="A11326" s="95" t="s">
        <v>22528</v>
      </c>
      <c r="B11326" s="96" t="s">
        <v>22529</v>
      </c>
      <c r="C11326" s="95" t="s">
        <v>282</v>
      </c>
      <c r="D11326" s="97">
        <f>VLOOKUP(A11326,emop0321!D:E,2,0)</f>
        <v>7.93</v>
      </c>
      <c r="E11326" s="98"/>
      <c r="F11326" s="98"/>
    </row>
    <row r="11327" ht="11.25" customHeight="1">
      <c r="A11327" s="95" t="s">
        <v>22530</v>
      </c>
      <c r="B11327" s="96" t="s">
        <v>22531</v>
      </c>
      <c r="C11327" s="95" t="s">
        <v>282</v>
      </c>
      <c r="D11327" s="97">
        <f>VLOOKUP(A11327,emop0321!D:E,2,0)</f>
        <v>15.96</v>
      </c>
      <c r="E11327" s="98"/>
      <c r="F11327" s="98"/>
    </row>
    <row r="11328" ht="11.25" customHeight="1">
      <c r="A11328" s="95" t="s">
        <v>22532</v>
      </c>
      <c r="B11328" s="96" t="s">
        <v>22533</v>
      </c>
      <c r="C11328" s="95" t="s">
        <v>282</v>
      </c>
      <c r="D11328" s="97">
        <f>VLOOKUP(A11328,emop0321!D:E,2,0)</f>
        <v>36.86</v>
      </c>
      <c r="E11328" s="98"/>
      <c r="F11328" s="98"/>
    </row>
    <row r="11329" ht="11.25" customHeight="1">
      <c r="A11329" s="95" t="s">
        <v>22534</v>
      </c>
      <c r="B11329" s="96" t="s">
        <v>22535</v>
      </c>
      <c r="C11329" s="95" t="s">
        <v>282</v>
      </c>
      <c r="D11329" s="97">
        <f>VLOOKUP(A11329,emop0321!D:E,2,0)</f>
        <v>216.3</v>
      </c>
      <c r="E11329" s="98"/>
      <c r="F11329" s="98"/>
    </row>
    <row r="11330" ht="11.25" customHeight="1">
      <c r="A11330" s="95" t="s">
        <v>22536</v>
      </c>
      <c r="B11330" s="96" t="s">
        <v>22537</v>
      </c>
      <c r="C11330" s="95" t="s">
        <v>282</v>
      </c>
      <c r="D11330" s="97">
        <f>VLOOKUP(A11330,emop0321!D:E,2,0)</f>
        <v>2.86</v>
      </c>
      <c r="E11330" s="98"/>
      <c r="F11330" s="98"/>
    </row>
    <row r="11331" ht="11.25" customHeight="1">
      <c r="A11331" s="95" t="s">
        <v>22538</v>
      </c>
      <c r="B11331" s="96" t="s">
        <v>22539</v>
      </c>
      <c r="C11331" s="95" t="s">
        <v>282</v>
      </c>
      <c r="D11331" s="97">
        <f>VLOOKUP(A11331,emop0321!D:E,2,0)</f>
        <v>53.56</v>
      </c>
      <c r="E11331" s="98"/>
      <c r="F11331" s="98"/>
    </row>
    <row r="11332" ht="11.25" customHeight="1">
      <c r="A11332" s="95" t="s">
        <v>22540</v>
      </c>
      <c r="B11332" s="96" t="s">
        <v>22541</v>
      </c>
      <c r="C11332" s="95" t="s">
        <v>282</v>
      </c>
      <c r="D11332" s="97">
        <f>VLOOKUP(A11332,emop0321!D:E,2,0)</f>
        <v>104.55</v>
      </c>
      <c r="E11332" s="98"/>
      <c r="F11332" s="98"/>
    </row>
    <row r="11333" ht="11.25" customHeight="1">
      <c r="A11333" s="95" t="s">
        <v>22542</v>
      </c>
      <c r="B11333" s="96" t="s">
        <v>22543</v>
      </c>
      <c r="C11333" s="95" t="s">
        <v>282</v>
      </c>
      <c r="D11333" s="97">
        <f>VLOOKUP(A11333,emop0321!D:E,2,0)</f>
        <v>36.18</v>
      </c>
      <c r="E11333" s="98"/>
      <c r="F11333" s="98"/>
    </row>
    <row r="11334" ht="11.25" customHeight="1">
      <c r="A11334" s="95" t="s">
        <v>22544</v>
      </c>
      <c r="B11334" s="96" t="s">
        <v>22545</v>
      </c>
      <c r="C11334" s="95" t="s">
        <v>282</v>
      </c>
      <c r="D11334" s="97">
        <f>VLOOKUP(A11334,emop0321!D:E,2,0)</f>
        <v>10.84</v>
      </c>
      <c r="E11334" s="98"/>
      <c r="F11334" s="98"/>
    </row>
    <row r="11335" ht="11.25" customHeight="1">
      <c r="A11335" s="95" t="s">
        <v>22546</v>
      </c>
      <c r="B11335" s="96" t="s">
        <v>22547</v>
      </c>
      <c r="C11335" s="95" t="s">
        <v>282</v>
      </c>
      <c r="D11335" s="97">
        <f>VLOOKUP(A11335,emop0321!D:E,2,0)</f>
        <v>14</v>
      </c>
      <c r="E11335" s="98"/>
      <c r="F11335" s="98"/>
    </row>
    <row r="11336" ht="11.25" customHeight="1">
      <c r="A11336" s="95" t="s">
        <v>22548</v>
      </c>
      <c r="B11336" s="96" t="s">
        <v>22549</v>
      </c>
      <c r="C11336" s="95" t="s">
        <v>282</v>
      </c>
      <c r="D11336" s="97">
        <f>VLOOKUP(A11336,emop0321!D:E,2,0)</f>
        <v>25.55</v>
      </c>
      <c r="E11336" s="98"/>
      <c r="F11336" s="98"/>
    </row>
    <row r="11337" ht="11.25" customHeight="1">
      <c r="A11337" s="95" t="s">
        <v>22550</v>
      </c>
      <c r="B11337" s="96" t="s">
        <v>22551</v>
      </c>
      <c r="C11337" s="95" t="s">
        <v>282</v>
      </c>
      <c r="D11337" s="97">
        <f>VLOOKUP(A11337,emop0321!D:E,2,0)</f>
        <v>36.67</v>
      </c>
      <c r="E11337" s="98"/>
      <c r="F11337" s="98"/>
    </row>
    <row r="11338" ht="11.25" customHeight="1">
      <c r="A11338" s="95" t="s">
        <v>22552</v>
      </c>
      <c r="B11338" s="96" t="s">
        <v>22553</v>
      </c>
      <c r="C11338" s="95" t="s">
        <v>282</v>
      </c>
      <c r="D11338" s="97">
        <f>VLOOKUP(A11338,emop0321!D:E,2,0)</f>
        <v>110.84</v>
      </c>
      <c r="E11338" s="98"/>
      <c r="F11338" s="98"/>
    </row>
    <row r="11339" ht="11.25" customHeight="1">
      <c r="A11339" s="95" t="s">
        <v>22554</v>
      </c>
      <c r="B11339" s="96" t="s">
        <v>22555</v>
      </c>
      <c r="C11339" s="95" t="s">
        <v>282</v>
      </c>
      <c r="D11339" s="97">
        <f>VLOOKUP(A11339,emop0321!D:E,2,0)</f>
        <v>7.34</v>
      </c>
      <c r="E11339" s="98"/>
      <c r="F11339" s="98"/>
    </row>
    <row r="11340" ht="11.25" customHeight="1">
      <c r="A11340" s="95" t="s">
        <v>22556</v>
      </c>
      <c r="B11340" s="96" t="s">
        <v>22557</v>
      </c>
      <c r="C11340" s="95" t="s">
        <v>282</v>
      </c>
      <c r="D11340" s="97">
        <f>VLOOKUP(A11340,emop0321!D:E,2,0)</f>
        <v>20.49</v>
      </c>
      <c r="E11340" s="98"/>
      <c r="F11340" s="98"/>
    </row>
    <row r="11341" ht="11.25" customHeight="1">
      <c r="A11341" s="95" t="s">
        <v>22558</v>
      </c>
      <c r="B11341" s="96" t="s">
        <v>22559</v>
      </c>
      <c r="C11341" s="95" t="s">
        <v>282</v>
      </c>
      <c r="D11341" s="97">
        <f>VLOOKUP(A11341,emop0321!D:E,2,0)</f>
        <v>318.36</v>
      </c>
      <c r="E11341" s="98"/>
      <c r="F11341" s="98"/>
    </row>
    <row r="11342" ht="11.25" customHeight="1">
      <c r="A11342" s="95" t="s">
        <v>22560</v>
      </c>
      <c r="B11342" s="96" t="s">
        <v>22561</v>
      </c>
      <c r="C11342" s="95" t="s">
        <v>282</v>
      </c>
      <c r="D11342" s="97">
        <f>VLOOKUP(A11342,emop0321!D:E,2,0)</f>
        <v>37.04</v>
      </c>
      <c r="E11342" s="98"/>
      <c r="F11342" s="98"/>
    </row>
    <row r="11343" ht="11.25" customHeight="1">
      <c r="A11343" s="95" t="s">
        <v>22562</v>
      </c>
      <c r="B11343" s="96" t="s">
        <v>22563</v>
      </c>
      <c r="C11343" s="95" t="s">
        <v>282</v>
      </c>
      <c r="D11343" s="97">
        <f>VLOOKUP(A11343,emop0321!D:E,2,0)</f>
        <v>17.18</v>
      </c>
      <c r="E11343" s="98"/>
      <c r="F11343" s="98"/>
    </row>
    <row r="11344" ht="11.25" customHeight="1">
      <c r="A11344" s="95" t="s">
        <v>22564</v>
      </c>
      <c r="B11344" s="96" t="s">
        <v>22565</v>
      </c>
      <c r="C11344" s="95" t="s">
        <v>282</v>
      </c>
      <c r="D11344" s="97">
        <f>VLOOKUP(A11344,emop0321!D:E,2,0)</f>
        <v>60.64</v>
      </c>
      <c r="E11344" s="98"/>
      <c r="F11344" s="98"/>
    </row>
    <row r="11345" ht="11.25" customHeight="1">
      <c r="A11345" s="95" t="s">
        <v>22566</v>
      </c>
      <c r="B11345" s="96" t="s">
        <v>22567</v>
      </c>
      <c r="C11345" s="95" t="s">
        <v>282</v>
      </c>
      <c r="D11345" s="97">
        <f>VLOOKUP(A11345,emop0321!D:E,2,0)</f>
        <v>17.18</v>
      </c>
      <c r="E11345" s="98"/>
      <c r="F11345" s="98"/>
    </row>
    <row r="11346" ht="11.25" customHeight="1">
      <c r="A11346" s="95" t="s">
        <v>22568</v>
      </c>
      <c r="B11346" s="96" t="s">
        <v>22569</v>
      </c>
      <c r="C11346" s="95" t="s">
        <v>282</v>
      </c>
      <c r="D11346" s="97">
        <f>VLOOKUP(A11346,emop0321!D:E,2,0)</f>
        <v>216.07</v>
      </c>
      <c r="E11346" s="98"/>
      <c r="F11346" s="98"/>
    </row>
    <row r="11347" ht="11.25" customHeight="1">
      <c r="A11347" s="95" t="s">
        <v>22570</v>
      </c>
      <c r="B11347" s="96" t="s">
        <v>22571</v>
      </c>
      <c r="C11347" s="95" t="s">
        <v>282</v>
      </c>
      <c r="D11347" s="97">
        <f>VLOOKUP(A11347,emop0321!D:E,2,0)</f>
        <v>282.28</v>
      </c>
      <c r="E11347" s="98"/>
      <c r="F11347" s="98"/>
    </row>
    <row r="11348" ht="11.25" customHeight="1">
      <c r="A11348" s="95" t="s">
        <v>22572</v>
      </c>
      <c r="B11348" s="96" t="s">
        <v>22573</v>
      </c>
      <c r="C11348" s="95" t="s">
        <v>282</v>
      </c>
      <c r="D11348" s="97">
        <f>VLOOKUP(A11348,emop0321!D:E,2,0)</f>
        <v>153.64</v>
      </c>
      <c r="E11348" s="98"/>
      <c r="F11348" s="98"/>
    </row>
    <row r="11349" ht="11.25" customHeight="1">
      <c r="A11349" s="95" t="s">
        <v>22574</v>
      </c>
      <c r="B11349" s="96" t="s">
        <v>22575</v>
      </c>
      <c r="C11349" s="95" t="s">
        <v>282</v>
      </c>
      <c r="D11349" s="97">
        <f>VLOOKUP(A11349,emop0321!D:E,2,0)</f>
        <v>224.41</v>
      </c>
      <c r="E11349" s="98"/>
      <c r="F11349" s="98"/>
    </row>
    <row r="11350" ht="11.25" customHeight="1">
      <c r="A11350" s="95" t="s">
        <v>22576</v>
      </c>
      <c r="B11350" s="96" t="s">
        <v>22577</v>
      </c>
      <c r="C11350" s="95" t="s">
        <v>282</v>
      </c>
      <c r="D11350" s="97">
        <f>VLOOKUP(A11350,emop0321!D:E,2,0)</f>
        <v>295.17</v>
      </c>
      <c r="E11350" s="98"/>
      <c r="F11350" s="98"/>
    </row>
    <row r="11351" ht="11.25" customHeight="1">
      <c r="A11351" s="95" t="s">
        <v>22578</v>
      </c>
      <c r="B11351" s="96" t="s">
        <v>22579</v>
      </c>
      <c r="C11351" s="95" t="s">
        <v>282</v>
      </c>
      <c r="D11351" s="97">
        <f>VLOOKUP(A11351,emop0321!D:E,2,0)</f>
        <v>110.2</v>
      </c>
      <c r="E11351" s="98"/>
      <c r="F11351" s="98"/>
    </row>
    <row r="11352" ht="11.25" customHeight="1">
      <c r="A11352" s="95" t="s">
        <v>22580</v>
      </c>
      <c r="B11352" s="96" t="s">
        <v>22581</v>
      </c>
      <c r="C11352" s="95" t="s">
        <v>282</v>
      </c>
      <c r="D11352" s="97">
        <f>VLOOKUP(A11352,emop0321!D:E,2,0)</f>
        <v>276</v>
      </c>
      <c r="E11352" s="98"/>
      <c r="F11352" s="98"/>
    </row>
    <row r="11353" ht="11.25" customHeight="1">
      <c r="A11353" s="95" t="s">
        <v>22582</v>
      </c>
      <c r="B11353" s="96" t="s">
        <v>22583</v>
      </c>
      <c r="C11353" s="95" t="s">
        <v>282</v>
      </c>
      <c r="D11353" s="97">
        <f>VLOOKUP(A11353,emop0321!D:E,2,0)</f>
        <v>378.27</v>
      </c>
      <c r="E11353" s="98"/>
      <c r="F11353" s="98"/>
    </row>
    <row r="11354" ht="11.25" customHeight="1">
      <c r="A11354" s="95" t="s">
        <v>22584</v>
      </c>
      <c r="B11354" s="96" t="s">
        <v>22585</v>
      </c>
      <c r="C11354" s="95" t="s">
        <v>282</v>
      </c>
      <c r="D11354" s="97">
        <f>VLOOKUP(A11354,emop0321!D:E,2,0)</f>
        <v>443.12</v>
      </c>
      <c r="E11354" s="98"/>
      <c r="F11354" s="98"/>
    </row>
    <row r="11355" ht="11.25" customHeight="1">
      <c r="A11355" s="95" t="s">
        <v>22586</v>
      </c>
      <c r="B11355" s="96" t="s">
        <v>22587</v>
      </c>
      <c r="C11355" s="95" t="s">
        <v>282</v>
      </c>
      <c r="D11355" s="97">
        <f>VLOOKUP(A11355,emop0321!D:E,2,0)</f>
        <v>621.71</v>
      </c>
      <c r="E11355" s="98"/>
      <c r="F11355" s="98"/>
    </row>
    <row r="11356" ht="11.25" customHeight="1">
      <c r="A11356" s="95" t="s">
        <v>22588</v>
      </c>
      <c r="B11356" s="96" t="s">
        <v>22589</v>
      </c>
      <c r="C11356" s="95" t="s">
        <v>282</v>
      </c>
      <c r="D11356" s="97">
        <f>VLOOKUP(A11356,emop0321!D:E,2,0)</f>
        <v>68.72</v>
      </c>
      <c r="E11356" s="98"/>
      <c r="F11356" s="98"/>
    </row>
    <row r="11357" ht="11.25" customHeight="1">
      <c r="A11357" s="95" t="s">
        <v>22590</v>
      </c>
      <c r="B11357" s="96" t="s">
        <v>22591</v>
      </c>
      <c r="C11357" s="95" t="s">
        <v>282</v>
      </c>
      <c r="D11357" s="97">
        <f>VLOOKUP(A11357,emop0321!D:E,2,0)</f>
        <v>11.45</v>
      </c>
      <c r="E11357" s="98"/>
      <c r="F11357" s="98"/>
    </row>
    <row r="11358" ht="11.25" customHeight="1">
      <c r="A11358" s="95" t="s">
        <v>22592</v>
      </c>
      <c r="B11358" s="96" t="s">
        <v>22593</v>
      </c>
      <c r="C11358" s="95" t="s">
        <v>282</v>
      </c>
      <c r="D11358" s="97">
        <f>VLOOKUP(A11358,emop0321!D:E,2,0)</f>
        <v>205</v>
      </c>
      <c r="E11358" s="98"/>
      <c r="F11358" s="98"/>
    </row>
    <row r="11359" ht="11.25" customHeight="1">
      <c r="A11359" s="95" t="s">
        <v>22594</v>
      </c>
      <c r="B11359" s="96" t="s">
        <v>22595</v>
      </c>
      <c r="C11359" s="95" t="s">
        <v>282</v>
      </c>
      <c r="D11359" s="97">
        <f>VLOOKUP(A11359,emop0321!D:E,2,0)</f>
        <v>466.07</v>
      </c>
      <c r="E11359" s="98"/>
      <c r="F11359" s="98"/>
    </row>
    <row r="11360" ht="11.25" customHeight="1">
      <c r="A11360" s="95" t="s">
        <v>22596</v>
      </c>
      <c r="B11360" s="96" t="s">
        <v>22597</v>
      </c>
      <c r="C11360" s="95" t="s">
        <v>282</v>
      </c>
      <c r="D11360" s="97">
        <f>VLOOKUP(A11360,emop0321!D:E,2,0)</f>
        <v>89.9</v>
      </c>
      <c r="E11360" s="98"/>
      <c r="F11360" s="98"/>
    </row>
    <row r="11361" ht="11.25" customHeight="1">
      <c r="A11361" s="95" t="s">
        <v>22598</v>
      </c>
      <c r="B11361" s="96" t="s">
        <v>22599</v>
      </c>
      <c r="C11361" s="95" t="s">
        <v>282</v>
      </c>
      <c r="D11361" s="97">
        <f>VLOOKUP(A11361,emop0321!D:E,2,0)</f>
        <v>195</v>
      </c>
      <c r="E11361" s="98"/>
      <c r="F11361" s="98"/>
    </row>
    <row r="11362" ht="11.25" customHeight="1">
      <c r="A11362" s="95" t="s">
        <v>22600</v>
      </c>
      <c r="B11362" s="96" t="s">
        <v>22601</v>
      </c>
      <c r="C11362" s="95" t="s">
        <v>282</v>
      </c>
      <c r="D11362" s="97">
        <f>VLOOKUP(A11362,emop0321!D:E,2,0)</f>
        <v>390</v>
      </c>
      <c r="E11362" s="98"/>
      <c r="F11362" s="98"/>
    </row>
    <row r="11363" ht="11.25" customHeight="1">
      <c r="A11363" s="95" t="s">
        <v>22602</v>
      </c>
      <c r="B11363" s="96" t="s">
        <v>22603</v>
      </c>
      <c r="C11363" s="95" t="s">
        <v>282</v>
      </c>
      <c r="D11363" s="97">
        <f>VLOOKUP(A11363,emop0321!D:E,2,0)</f>
        <v>22.4</v>
      </c>
      <c r="E11363" s="98"/>
      <c r="F11363" s="98"/>
    </row>
    <row r="11364" ht="11.25" customHeight="1">
      <c r="A11364" s="95" t="s">
        <v>22604</v>
      </c>
      <c r="B11364" s="96" t="s">
        <v>22605</v>
      </c>
      <c r="C11364" s="95" t="s">
        <v>361</v>
      </c>
      <c r="D11364" s="97">
        <f>VLOOKUP(A11364,emop0321!D:E,2,0)</f>
        <v>29.59</v>
      </c>
      <c r="E11364" s="98"/>
      <c r="F11364" s="98"/>
    </row>
    <row r="11365" ht="11.25" customHeight="1">
      <c r="A11365" s="95" t="s">
        <v>22606</v>
      </c>
      <c r="B11365" s="96" t="s">
        <v>22607</v>
      </c>
      <c r="C11365" s="95" t="s">
        <v>361</v>
      </c>
      <c r="D11365" s="97">
        <f>VLOOKUP(A11365,emop0321!D:E,2,0)</f>
        <v>53.15</v>
      </c>
      <c r="E11365" s="98"/>
      <c r="F11365" s="98"/>
    </row>
    <row r="11366" ht="11.25" customHeight="1">
      <c r="A11366" s="95" t="s">
        <v>22608</v>
      </c>
      <c r="B11366" s="96" t="s">
        <v>22609</v>
      </c>
      <c r="C11366" s="95" t="s">
        <v>361</v>
      </c>
      <c r="D11366" s="97">
        <f>VLOOKUP(A11366,emop0321!D:E,2,0)</f>
        <v>58.48</v>
      </c>
      <c r="E11366" s="98"/>
      <c r="F11366" s="98"/>
    </row>
    <row r="11367" ht="11.25" customHeight="1">
      <c r="A11367" s="95" t="s">
        <v>22610</v>
      </c>
      <c r="B11367" s="96" t="s">
        <v>22611</v>
      </c>
      <c r="C11367" s="95" t="s">
        <v>361</v>
      </c>
      <c r="D11367" s="97">
        <f>VLOOKUP(A11367,emop0321!D:E,2,0)</f>
        <v>111.31</v>
      </c>
      <c r="E11367" s="98"/>
      <c r="F11367" s="98"/>
    </row>
    <row r="11368" ht="11.25" customHeight="1">
      <c r="A11368" s="95" t="s">
        <v>22612</v>
      </c>
      <c r="B11368" s="96" t="s">
        <v>22613</v>
      </c>
      <c r="C11368" s="95" t="s">
        <v>282</v>
      </c>
      <c r="D11368" s="97">
        <f>VLOOKUP(A11368,emop0321!D:E,2,0)</f>
        <v>5.63</v>
      </c>
      <c r="E11368" s="98"/>
      <c r="F11368" s="98"/>
    </row>
    <row r="11369" ht="11.25" customHeight="1">
      <c r="A11369" s="95" t="s">
        <v>22614</v>
      </c>
      <c r="B11369" s="96" t="s">
        <v>22615</v>
      </c>
      <c r="C11369" s="95" t="s">
        <v>282</v>
      </c>
      <c r="D11369" s="97">
        <f>VLOOKUP(A11369,emop0321!D:E,2,0)</f>
        <v>19.13</v>
      </c>
      <c r="E11369" s="98"/>
      <c r="F11369" s="98"/>
    </row>
    <row r="11370" ht="11.25" customHeight="1">
      <c r="A11370" s="95" t="s">
        <v>22616</v>
      </c>
      <c r="B11370" s="96" t="s">
        <v>22617</v>
      </c>
      <c r="C11370" s="95" t="s">
        <v>282</v>
      </c>
      <c r="D11370" s="97">
        <f>VLOOKUP(A11370,emop0321!D:E,2,0)</f>
        <v>47.65</v>
      </c>
      <c r="E11370" s="98"/>
      <c r="F11370" s="98"/>
    </row>
    <row r="11371" ht="11.25" customHeight="1">
      <c r="A11371" s="95" t="s">
        <v>22618</v>
      </c>
      <c r="B11371" s="96" t="s">
        <v>22619</v>
      </c>
      <c r="C11371" s="95" t="s">
        <v>282</v>
      </c>
      <c r="D11371" s="97">
        <f>VLOOKUP(A11371,emop0321!D:E,2,0)</f>
        <v>1.47</v>
      </c>
      <c r="E11371" s="98"/>
      <c r="F11371" s="98"/>
    </row>
    <row r="11372" ht="11.25" customHeight="1">
      <c r="A11372" s="95" t="s">
        <v>22620</v>
      </c>
      <c r="B11372" s="96" t="s">
        <v>22621</v>
      </c>
      <c r="C11372" s="95" t="s">
        <v>282</v>
      </c>
      <c r="D11372" s="97">
        <f>VLOOKUP(A11372,emop0321!D:E,2,0)</f>
        <v>4.04</v>
      </c>
      <c r="E11372" s="98"/>
      <c r="F11372" s="98"/>
    </row>
    <row r="11373" ht="11.25" customHeight="1">
      <c r="A11373" s="95" t="s">
        <v>22622</v>
      </c>
      <c r="B11373" s="96" t="s">
        <v>22623</v>
      </c>
      <c r="C11373" s="95" t="s">
        <v>282</v>
      </c>
      <c r="D11373" s="97">
        <f>VLOOKUP(A11373,emop0321!D:E,2,0)</f>
        <v>5.81</v>
      </c>
      <c r="E11373" s="98"/>
      <c r="F11373" s="98"/>
    </row>
    <row r="11374" ht="11.25" customHeight="1">
      <c r="A11374" s="95" t="s">
        <v>22624</v>
      </c>
      <c r="B11374" s="96" t="s">
        <v>22625</v>
      </c>
      <c r="C11374" s="95" t="s">
        <v>282</v>
      </c>
      <c r="D11374" s="97">
        <f>VLOOKUP(A11374,emop0321!D:E,2,0)</f>
        <v>11.71</v>
      </c>
      <c r="E11374" s="98"/>
      <c r="F11374" s="98"/>
    </row>
    <row r="11375" ht="11.25" customHeight="1">
      <c r="A11375" s="95" t="s">
        <v>22626</v>
      </c>
      <c r="B11375" s="96" t="s">
        <v>22627</v>
      </c>
      <c r="C11375" s="95" t="s">
        <v>361</v>
      </c>
      <c r="D11375" s="97">
        <f>VLOOKUP(A11375,emop0321!D:E,2,0)</f>
        <v>1.76</v>
      </c>
      <c r="E11375" s="98"/>
      <c r="F11375" s="98"/>
    </row>
    <row r="11376" ht="11.25" customHeight="1">
      <c r="A11376" s="95" t="s">
        <v>22628</v>
      </c>
      <c r="B11376" s="96" t="s">
        <v>22629</v>
      </c>
      <c r="C11376" s="95" t="s">
        <v>361</v>
      </c>
      <c r="D11376" s="97">
        <f>VLOOKUP(A11376,emop0321!D:E,2,0)</f>
        <v>3.33</v>
      </c>
      <c r="E11376" s="98"/>
      <c r="F11376" s="98"/>
    </row>
    <row r="11377" ht="11.25" customHeight="1">
      <c r="A11377" s="95" t="s">
        <v>22630</v>
      </c>
      <c r="B11377" s="96" t="s">
        <v>22631</v>
      </c>
      <c r="C11377" s="95" t="s">
        <v>361</v>
      </c>
      <c r="D11377" s="97">
        <f>VLOOKUP(A11377,emop0321!D:E,2,0)</f>
        <v>13.58</v>
      </c>
      <c r="E11377" s="98"/>
      <c r="F11377" s="98"/>
    </row>
    <row r="11378" ht="11.25" customHeight="1">
      <c r="A11378" s="95" t="s">
        <v>22632</v>
      </c>
      <c r="B11378" s="96" t="s">
        <v>22633</v>
      </c>
      <c r="C11378" s="95" t="s">
        <v>282</v>
      </c>
      <c r="D11378" s="97">
        <f>VLOOKUP(A11378,emop0321!D:E,2,0)</f>
        <v>0.87</v>
      </c>
      <c r="E11378" s="98"/>
      <c r="F11378" s="98"/>
    </row>
    <row r="11379" ht="11.25" customHeight="1">
      <c r="A11379" s="95" t="s">
        <v>22634</v>
      </c>
      <c r="B11379" s="96" t="s">
        <v>22635</v>
      </c>
      <c r="C11379" s="95" t="s">
        <v>282</v>
      </c>
      <c r="D11379" s="97">
        <f>VLOOKUP(A11379,emop0321!D:E,2,0)</f>
        <v>1.85</v>
      </c>
      <c r="E11379" s="98"/>
      <c r="F11379" s="98"/>
    </row>
    <row r="11380" ht="11.25" customHeight="1">
      <c r="A11380" s="95" t="s">
        <v>22636</v>
      </c>
      <c r="B11380" s="96" t="s">
        <v>22637</v>
      </c>
      <c r="C11380" s="95" t="s">
        <v>282</v>
      </c>
      <c r="D11380" s="97">
        <f>VLOOKUP(A11380,emop0321!D:E,2,0)</f>
        <v>5.18</v>
      </c>
      <c r="E11380" s="98"/>
      <c r="F11380" s="98"/>
    </row>
    <row r="11381" ht="11.25" customHeight="1">
      <c r="A11381" s="95" t="s">
        <v>22638</v>
      </c>
      <c r="B11381" s="96" t="s">
        <v>22639</v>
      </c>
      <c r="C11381" s="95" t="s">
        <v>282</v>
      </c>
      <c r="D11381" s="97">
        <f>VLOOKUP(A11381,emop0321!D:E,2,0)</f>
        <v>19.24</v>
      </c>
      <c r="E11381" s="98"/>
      <c r="F11381" s="98"/>
    </row>
    <row r="11382" ht="11.25" customHeight="1">
      <c r="A11382" s="95" t="s">
        <v>22640</v>
      </c>
      <c r="B11382" s="96" t="s">
        <v>22641</v>
      </c>
      <c r="C11382" s="95" t="s">
        <v>282</v>
      </c>
      <c r="D11382" s="97">
        <f>VLOOKUP(A11382,emop0321!D:E,2,0)</f>
        <v>0.61</v>
      </c>
      <c r="E11382" s="98"/>
      <c r="F11382" s="98"/>
    </row>
    <row r="11383" ht="11.25" customHeight="1">
      <c r="A11383" s="95" t="s">
        <v>22642</v>
      </c>
      <c r="B11383" s="96" t="s">
        <v>22643</v>
      </c>
      <c r="C11383" s="95" t="s">
        <v>282</v>
      </c>
      <c r="D11383" s="97">
        <f>VLOOKUP(A11383,emop0321!D:E,2,0)</f>
        <v>0.95</v>
      </c>
      <c r="E11383" s="98"/>
      <c r="F11383" s="98"/>
    </row>
    <row r="11384" ht="11.25" customHeight="1">
      <c r="A11384" s="95" t="s">
        <v>22644</v>
      </c>
      <c r="B11384" s="96" t="s">
        <v>22645</v>
      </c>
      <c r="C11384" s="95" t="s">
        <v>282</v>
      </c>
      <c r="D11384" s="97">
        <f>VLOOKUP(A11384,emop0321!D:E,2,0)</f>
        <v>2.04</v>
      </c>
      <c r="E11384" s="98"/>
      <c r="F11384" s="98"/>
    </row>
    <row r="11385" ht="11.25" customHeight="1">
      <c r="A11385" s="95" t="s">
        <v>22646</v>
      </c>
      <c r="B11385" s="96" t="s">
        <v>22647</v>
      </c>
      <c r="C11385" s="95" t="s">
        <v>282</v>
      </c>
      <c r="D11385" s="97">
        <f>VLOOKUP(A11385,emop0321!D:E,2,0)</f>
        <v>4.69</v>
      </c>
      <c r="E11385" s="98"/>
      <c r="F11385" s="98"/>
    </row>
    <row r="11386" ht="11.25" customHeight="1">
      <c r="A11386" s="95" t="s">
        <v>22648</v>
      </c>
      <c r="B11386" s="96" t="s">
        <v>22649</v>
      </c>
      <c r="C11386" s="95" t="s">
        <v>361</v>
      </c>
      <c r="D11386" s="97">
        <f>VLOOKUP(A11386,emop0321!D:E,2,0)</f>
        <v>9.67</v>
      </c>
      <c r="E11386" s="98"/>
      <c r="F11386" s="98"/>
    </row>
    <row r="11387" ht="11.25" customHeight="1">
      <c r="A11387" s="95" t="s">
        <v>22650</v>
      </c>
      <c r="B11387" s="96" t="s">
        <v>22651</v>
      </c>
      <c r="C11387" s="95" t="s">
        <v>282</v>
      </c>
      <c r="D11387" s="97">
        <f>VLOOKUP(A11387,emop0321!D:E,2,0)</f>
        <v>12.84</v>
      </c>
      <c r="E11387" s="98"/>
      <c r="F11387" s="98"/>
    </row>
    <row r="11388" ht="11.25" customHeight="1">
      <c r="A11388" s="95" t="s">
        <v>22652</v>
      </c>
      <c r="B11388" s="96" t="s">
        <v>22653</v>
      </c>
      <c r="C11388" s="95" t="s">
        <v>282</v>
      </c>
      <c r="D11388" s="97">
        <f>VLOOKUP(A11388,emop0321!D:E,2,0)</f>
        <v>22.55</v>
      </c>
      <c r="E11388" s="98"/>
      <c r="F11388" s="98"/>
    </row>
    <row r="11389" ht="11.25" customHeight="1">
      <c r="A11389" s="95" t="s">
        <v>22654</v>
      </c>
      <c r="B11389" s="96" t="s">
        <v>22655</v>
      </c>
      <c r="C11389" s="95" t="s">
        <v>282</v>
      </c>
      <c r="D11389" s="97">
        <f>VLOOKUP(A11389,emop0321!D:E,2,0)</f>
        <v>97.23</v>
      </c>
      <c r="E11389" s="98"/>
      <c r="F11389" s="98"/>
    </row>
    <row r="11390" ht="11.25" customHeight="1">
      <c r="A11390" s="95" t="s">
        <v>22656</v>
      </c>
      <c r="B11390" s="96" t="s">
        <v>22657</v>
      </c>
      <c r="C11390" s="95" t="s">
        <v>3123</v>
      </c>
      <c r="D11390" s="97">
        <f>VLOOKUP(A11390,emop0321!D:E,2,0)</f>
        <v>6.89</v>
      </c>
      <c r="E11390" s="98"/>
      <c r="F11390" s="98"/>
    </row>
    <row r="11391" ht="11.25" customHeight="1">
      <c r="A11391" s="95" t="s">
        <v>22658</v>
      </c>
      <c r="B11391" s="96" t="s">
        <v>22659</v>
      </c>
      <c r="C11391" s="95" t="s">
        <v>282</v>
      </c>
      <c r="D11391" s="97">
        <f>VLOOKUP(A11391,emop0321!D:E,2,0)</f>
        <v>80.17</v>
      </c>
      <c r="E11391" s="98"/>
      <c r="F11391" s="98"/>
    </row>
    <row r="11392" ht="11.25" customHeight="1">
      <c r="A11392" s="95" t="s">
        <v>22660</v>
      </c>
      <c r="B11392" s="96" t="s">
        <v>22661</v>
      </c>
      <c r="C11392" s="95" t="s">
        <v>282</v>
      </c>
      <c r="D11392" s="97">
        <f>VLOOKUP(A11392,emop0321!D:E,2,0)</f>
        <v>1800</v>
      </c>
      <c r="E11392" s="98"/>
      <c r="F11392" s="98"/>
    </row>
    <row r="11393" ht="11.25" customHeight="1">
      <c r="A11393" s="95" t="s">
        <v>22662</v>
      </c>
      <c r="B11393" s="96" t="s">
        <v>22663</v>
      </c>
      <c r="C11393" s="95" t="s">
        <v>282</v>
      </c>
      <c r="D11393" s="97">
        <f>VLOOKUP(A11393,emop0321!D:E,2,0)</f>
        <v>1884.79</v>
      </c>
      <c r="E11393" s="98"/>
      <c r="F11393" s="98"/>
    </row>
    <row r="11394" ht="11.25" customHeight="1">
      <c r="A11394" s="95" t="s">
        <v>22664</v>
      </c>
      <c r="B11394" s="96" t="s">
        <v>22665</v>
      </c>
      <c r="C11394" s="95" t="s">
        <v>282</v>
      </c>
      <c r="D11394" s="97">
        <f>VLOOKUP(A11394,emop0321!D:E,2,0)</f>
        <v>361.52</v>
      </c>
      <c r="E11394" s="98"/>
      <c r="F11394" s="98"/>
    </row>
    <row r="11395" ht="11.25" customHeight="1">
      <c r="A11395" s="95" t="s">
        <v>22666</v>
      </c>
      <c r="B11395" s="96" t="s">
        <v>22667</v>
      </c>
      <c r="C11395" s="95" t="s">
        <v>282</v>
      </c>
      <c r="D11395" s="97">
        <f>VLOOKUP(A11395,emop0321!D:E,2,0)</f>
        <v>331.77</v>
      </c>
      <c r="E11395" s="98"/>
      <c r="F11395" s="98"/>
    </row>
    <row r="11396" ht="11.25" customHeight="1">
      <c r="A11396" s="95" t="s">
        <v>22668</v>
      </c>
      <c r="B11396" s="96" t="s">
        <v>22669</v>
      </c>
      <c r="C11396" s="95" t="s">
        <v>282</v>
      </c>
      <c r="D11396" s="97">
        <f>VLOOKUP(A11396,emop0321!D:E,2,0)</f>
        <v>167.88</v>
      </c>
      <c r="E11396" s="98"/>
      <c r="F11396" s="98"/>
    </row>
    <row r="11397" ht="11.25" customHeight="1">
      <c r="A11397" s="95" t="s">
        <v>22670</v>
      </c>
      <c r="B11397" s="96" t="s">
        <v>22671</v>
      </c>
      <c r="C11397" s="95" t="s">
        <v>282</v>
      </c>
      <c r="D11397" s="97">
        <f>VLOOKUP(A11397,emop0321!D:E,2,0)</f>
        <v>167.26</v>
      </c>
      <c r="E11397" s="98"/>
      <c r="F11397" s="98"/>
    </row>
    <row r="11398" ht="11.25" customHeight="1">
      <c r="A11398" s="95" t="s">
        <v>22672</v>
      </c>
      <c r="B11398" s="96" t="s">
        <v>22673</v>
      </c>
      <c r="C11398" s="95" t="s">
        <v>282</v>
      </c>
      <c r="D11398" s="97">
        <f>VLOOKUP(A11398,emop0321!D:E,2,0)</f>
        <v>983.2</v>
      </c>
      <c r="E11398" s="98"/>
      <c r="F11398" s="98"/>
    </row>
    <row r="11399" ht="11.25" customHeight="1">
      <c r="A11399" s="95" t="s">
        <v>22674</v>
      </c>
      <c r="B11399" s="96" t="s">
        <v>22675</v>
      </c>
      <c r="C11399" s="95" t="s">
        <v>282</v>
      </c>
      <c r="D11399" s="97">
        <f>VLOOKUP(A11399,emop0321!D:E,2,0)</f>
        <v>3518.99</v>
      </c>
      <c r="E11399" s="98"/>
      <c r="F11399" s="98"/>
    </row>
    <row r="11400" ht="11.25" customHeight="1">
      <c r="A11400" s="95" t="s">
        <v>22676</v>
      </c>
      <c r="B11400" s="96" t="s">
        <v>22677</v>
      </c>
      <c r="C11400" s="95" t="s">
        <v>282</v>
      </c>
      <c r="D11400" s="97">
        <f>VLOOKUP(A11400,emop0321!D:E,2,0)</f>
        <v>90.45</v>
      </c>
      <c r="E11400" s="98"/>
      <c r="F11400" s="98"/>
    </row>
    <row r="11401" ht="11.25" customHeight="1">
      <c r="A11401" s="95" t="s">
        <v>22678</v>
      </c>
      <c r="B11401" s="96" t="s">
        <v>22679</v>
      </c>
      <c r="C11401" s="95" t="s">
        <v>282</v>
      </c>
      <c r="D11401" s="97">
        <f>VLOOKUP(A11401,emop0321!D:E,2,0)</f>
        <v>497.34</v>
      </c>
      <c r="E11401" s="98"/>
      <c r="F11401" s="98"/>
    </row>
    <row r="11402" ht="11.25" customHeight="1">
      <c r="A11402" s="95" t="s">
        <v>22680</v>
      </c>
      <c r="B11402" s="96" t="s">
        <v>22681</v>
      </c>
      <c r="C11402" s="95" t="s">
        <v>282</v>
      </c>
      <c r="D11402" s="97">
        <f>VLOOKUP(A11402,emop0321!D:E,2,0)</f>
        <v>377.29</v>
      </c>
      <c r="E11402" s="98"/>
      <c r="F11402" s="98"/>
    </row>
    <row r="11403" ht="11.25" customHeight="1">
      <c r="A11403" s="95" t="s">
        <v>22682</v>
      </c>
      <c r="B11403" s="96" t="s">
        <v>22683</v>
      </c>
      <c r="C11403" s="95" t="s">
        <v>282</v>
      </c>
      <c r="D11403" s="97">
        <f>VLOOKUP(A11403,emop0321!D:E,2,0)</f>
        <v>861</v>
      </c>
      <c r="E11403" s="98"/>
      <c r="F11403" s="98"/>
    </row>
    <row r="11404" ht="11.25" customHeight="1">
      <c r="A11404" s="95" t="s">
        <v>22684</v>
      </c>
      <c r="B11404" s="96" t="s">
        <v>22685</v>
      </c>
      <c r="C11404" s="95" t="s">
        <v>282</v>
      </c>
      <c r="D11404" s="97">
        <f>VLOOKUP(A11404,emop0321!D:E,2,0)</f>
        <v>440</v>
      </c>
      <c r="E11404" s="98"/>
      <c r="F11404" s="98"/>
    </row>
    <row r="11405" ht="11.25" customHeight="1">
      <c r="A11405" s="95" t="s">
        <v>22686</v>
      </c>
      <c r="B11405" s="96" t="s">
        <v>22687</v>
      </c>
      <c r="C11405" s="95" t="s">
        <v>282</v>
      </c>
      <c r="D11405" s="97">
        <f>VLOOKUP(A11405,emop0321!D:E,2,0)</f>
        <v>1597.46</v>
      </c>
      <c r="E11405" s="98"/>
      <c r="F11405" s="98"/>
    </row>
    <row r="11406" ht="11.25" customHeight="1">
      <c r="A11406" s="95" t="s">
        <v>22688</v>
      </c>
      <c r="B11406" s="96" t="s">
        <v>22689</v>
      </c>
      <c r="C11406" s="95" t="s">
        <v>282</v>
      </c>
      <c r="D11406" s="97">
        <f>VLOOKUP(A11406,emop0321!D:E,2,0)</f>
        <v>1547.61</v>
      </c>
      <c r="E11406" s="98"/>
      <c r="F11406" s="98"/>
    </row>
    <row r="11407" ht="11.25" customHeight="1">
      <c r="A11407" s="95" t="s">
        <v>22690</v>
      </c>
      <c r="B11407" s="96" t="s">
        <v>22691</v>
      </c>
      <c r="C11407" s="95" t="s">
        <v>282</v>
      </c>
      <c r="D11407" s="97">
        <f>VLOOKUP(A11407,emop0321!D:E,2,0)</f>
        <v>89.63</v>
      </c>
      <c r="E11407" s="98"/>
      <c r="F11407" s="98"/>
    </row>
    <row r="11408" ht="11.25" customHeight="1">
      <c r="A11408" s="95" t="s">
        <v>22692</v>
      </c>
      <c r="B11408" s="96" t="s">
        <v>22693</v>
      </c>
      <c r="C11408" s="95" t="s">
        <v>282</v>
      </c>
      <c r="D11408" s="97">
        <f>VLOOKUP(A11408,emop0321!D:E,2,0)</f>
        <v>39.78</v>
      </c>
      <c r="E11408" s="98"/>
      <c r="F11408" s="98"/>
    </row>
    <row r="11409" ht="11.25" customHeight="1">
      <c r="A11409" s="95" t="s">
        <v>22694</v>
      </c>
      <c r="B11409" s="96" t="s">
        <v>22695</v>
      </c>
      <c r="C11409" s="95" t="s">
        <v>282</v>
      </c>
      <c r="D11409" s="97">
        <f>VLOOKUP(A11409,emop0321!D:E,2,0)</f>
        <v>67.08</v>
      </c>
      <c r="E11409" s="98"/>
      <c r="F11409" s="98"/>
    </row>
    <row r="11410" ht="11.25" customHeight="1">
      <c r="A11410" s="95" t="s">
        <v>22696</v>
      </c>
      <c r="B11410" s="96" t="s">
        <v>22697</v>
      </c>
      <c r="C11410" s="95" t="s">
        <v>282</v>
      </c>
      <c r="D11410" s="97">
        <f>VLOOKUP(A11410,emop0321!D:E,2,0)</f>
        <v>53.46</v>
      </c>
      <c r="E11410" s="98"/>
      <c r="F11410" s="98"/>
    </row>
    <row r="11411" ht="11.25" customHeight="1">
      <c r="A11411" s="95" t="s">
        <v>22698</v>
      </c>
      <c r="B11411" s="96" t="s">
        <v>22699</v>
      </c>
      <c r="C11411" s="95" t="s">
        <v>282</v>
      </c>
      <c r="D11411" s="97">
        <f>VLOOKUP(A11411,emop0321!D:E,2,0)</f>
        <v>59.64</v>
      </c>
      <c r="E11411" s="98"/>
      <c r="F11411" s="98"/>
    </row>
    <row r="11412" ht="11.25" customHeight="1">
      <c r="A11412" s="95" t="s">
        <v>22700</v>
      </c>
      <c r="B11412" s="96" t="s">
        <v>22701</v>
      </c>
      <c r="C11412" s="95" t="s">
        <v>282</v>
      </c>
      <c r="D11412" s="97">
        <f>VLOOKUP(A11412,emop0321!D:E,2,0)</f>
        <v>55.6</v>
      </c>
      <c r="E11412" s="98"/>
      <c r="F11412" s="98"/>
    </row>
    <row r="11413" ht="11.25" customHeight="1">
      <c r="A11413" s="95" t="s">
        <v>22702</v>
      </c>
      <c r="B11413" s="96" t="s">
        <v>22703</v>
      </c>
      <c r="C11413" s="95" t="s">
        <v>282</v>
      </c>
      <c r="D11413" s="97">
        <f>VLOOKUP(A11413,emop0321!D:E,2,0)</f>
        <v>46.21</v>
      </c>
      <c r="E11413" s="98"/>
      <c r="F11413" s="98"/>
    </row>
    <row r="11414" ht="11.25" customHeight="1">
      <c r="A11414" s="95" t="s">
        <v>22704</v>
      </c>
      <c r="B11414" s="96" t="s">
        <v>22705</v>
      </c>
      <c r="C11414" s="95" t="s">
        <v>282</v>
      </c>
      <c r="D11414" s="97">
        <f>VLOOKUP(A11414,emop0321!D:E,2,0)</f>
        <v>21.32</v>
      </c>
      <c r="E11414" s="98"/>
      <c r="F11414" s="98"/>
    </row>
    <row r="11415" ht="11.25" customHeight="1">
      <c r="A11415" s="95" t="s">
        <v>22706</v>
      </c>
      <c r="B11415" s="96" t="s">
        <v>22707</v>
      </c>
      <c r="C11415" s="95" t="s">
        <v>282</v>
      </c>
      <c r="D11415" s="97">
        <f>VLOOKUP(A11415,emop0321!D:E,2,0)</f>
        <v>24.1</v>
      </c>
      <c r="E11415" s="98"/>
      <c r="F11415" s="98"/>
    </row>
    <row r="11416" ht="11.25" customHeight="1">
      <c r="A11416" s="95" t="s">
        <v>22708</v>
      </c>
      <c r="B11416" s="96" t="s">
        <v>22709</v>
      </c>
      <c r="C11416" s="95" t="s">
        <v>282</v>
      </c>
      <c r="D11416" s="97">
        <f>VLOOKUP(A11416,emop0321!D:E,2,0)</f>
        <v>17.28</v>
      </c>
      <c r="E11416" s="98"/>
      <c r="F11416" s="98"/>
    </row>
    <row r="11417" ht="11.25" customHeight="1">
      <c r="A11417" s="95" t="s">
        <v>22710</v>
      </c>
      <c r="B11417" s="96" t="s">
        <v>22711</v>
      </c>
      <c r="C11417" s="95" t="s">
        <v>282</v>
      </c>
      <c r="D11417" s="97">
        <f>VLOOKUP(A11417,emop0321!D:E,2,0)</f>
        <v>33.98</v>
      </c>
      <c r="E11417" s="98"/>
      <c r="F11417" s="98"/>
    </row>
    <row r="11418" ht="11.25" customHeight="1">
      <c r="A11418" s="95" t="s">
        <v>22712</v>
      </c>
      <c r="B11418" s="96" t="s">
        <v>22713</v>
      </c>
      <c r="C11418" s="95" t="s">
        <v>282</v>
      </c>
      <c r="D11418" s="97">
        <f>VLOOKUP(A11418,emop0321!D:E,2,0)</f>
        <v>19</v>
      </c>
      <c r="E11418" s="98"/>
      <c r="F11418" s="98"/>
    </row>
    <row r="11419" ht="11.25" customHeight="1">
      <c r="A11419" s="95" t="s">
        <v>22714</v>
      </c>
      <c r="B11419" s="96" t="s">
        <v>22715</v>
      </c>
      <c r="C11419" s="95" t="s">
        <v>282</v>
      </c>
      <c r="D11419" s="97">
        <f>VLOOKUP(A11419,emop0321!D:E,2,0)</f>
        <v>22</v>
      </c>
      <c r="E11419" s="98"/>
      <c r="F11419" s="98"/>
    </row>
    <row r="11420" ht="11.25" customHeight="1">
      <c r="A11420" s="95" t="s">
        <v>22716</v>
      </c>
      <c r="B11420" s="96" t="s">
        <v>22717</v>
      </c>
      <c r="C11420" s="95" t="s">
        <v>282</v>
      </c>
      <c r="D11420" s="97">
        <f>VLOOKUP(A11420,emop0321!D:E,2,0)</f>
        <v>26.6</v>
      </c>
      <c r="E11420" s="98"/>
      <c r="F11420" s="98"/>
    </row>
    <row r="11421" ht="11.25" customHeight="1">
      <c r="A11421" s="95" t="s">
        <v>22718</v>
      </c>
      <c r="B11421" s="96" t="s">
        <v>22719</v>
      </c>
      <c r="C11421" s="95" t="s">
        <v>282</v>
      </c>
      <c r="D11421" s="97">
        <f>VLOOKUP(A11421,emop0321!D:E,2,0)</f>
        <v>37.92</v>
      </c>
      <c r="E11421" s="98"/>
      <c r="F11421" s="98"/>
    </row>
    <row r="11422" ht="11.25" customHeight="1">
      <c r="A11422" s="95" t="s">
        <v>22720</v>
      </c>
      <c r="B11422" s="96" t="s">
        <v>22721</v>
      </c>
      <c r="C11422" s="95" t="s">
        <v>282</v>
      </c>
      <c r="D11422" s="97">
        <f>VLOOKUP(A11422,emop0321!D:E,2,0)</f>
        <v>50.39</v>
      </c>
      <c r="E11422" s="98"/>
      <c r="F11422" s="98"/>
    </row>
    <row r="11423" ht="11.25" customHeight="1">
      <c r="A11423" s="95" t="s">
        <v>22722</v>
      </c>
      <c r="B11423" s="96" t="s">
        <v>22723</v>
      </c>
      <c r="C11423" s="95" t="s">
        <v>282</v>
      </c>
      <c r="D11423" s="97">
        <f>VLOOKUP(A11423,emop0321!D:E,2,0)</f>
        <v>44.73</v>
      </c>
      <c r="E11423" s="98"/>
      <c r="F11423" s="98"/>
    </row>
    <row r="11424" ht="11.25" customHeight="1">
      <c r="A11424" s="95" t="s">
        <v>22724</v>
      </c>
      <c r="B11424" s="96" t="s">
        <v>22725</v>
      </c>
      <c r="C11424" s="95" t="s">
        <v>282</v>
      </c>
      <c r="D11424" s="97">
        <f>VLOOKUP(A11424,emop0321!D:E,2,0)</f>
        <v>55.62</v>
      </c>
      <c r="E11424" s="98"/>
      <c r="F11424" s="98"/>
    </row>
    <row r="11425" ht="11.25" customHeight="1">
      <c r="A11425" s="95" t="s">
        <v>22726</v>
      </c>
      <c r="B11425" s="96" t="s">
        <v>22727</v>
      </c>
      <c r="C11425" s="95" t="s">
        <v>282</v>
      </c>
      <c r="D11425" s="97">
        <f>VLOOKUP(A11425,emop0321!D:E,2,0)</f>
        <v>70.7</v>
      </c>
      <c r="E11425" s="98"/>
      <c r="F11425" s="98"/>
    </row>
    <row r="11426" ht="11.25" customHeight="1">
      <c r="A11426" s="95" t="s">
        <v>22728</v>
      </c>
      <c r="B11426" s="96" t="s">
        <v>22729</v>
      </c>
      <c r="C11426" s="95" t="s">
        <v>282</v>
      </c>
      <c r="D11426" s="97">
        <f>VLOOKUP(A11426,emop0321!D:E,2,0)</f>
        <v>85.49</v>
      </c>
      <c r="E11426" s="98"/>
      <c r="F11426" s="98"/>
    </row>
    <row r="11427" ht="11.25" customHeight="1">
      <c r="A11427" s="95" t="s">
        <v>22730</v>
      </c>
      <c r="B11427" s="96" t="s">
        <v>22731</v>
      </c>
      <c r="C11427" s="95" t="s">
        <v>282</v>
      </c>
      <c r="D11427" s="97">
        <f>VLOOKUP(A11427,emop0321!D:E,2,0)</f>
        <v>39.32</v>
      </c>
      <c r="E11427" s="98"/>
      <c r="F11427" s="98"/>
    </row>
    <row r="11428" ht="11.25" customHeight="1">
      <c r="A11428" s="95" t="s">
        <v>22732</v>
      </c>
      <c r="B11428" s="96" t="s">
        <v>22733</v>
      </c>
      <c r="C11428" s="95" t="s">
        <v>282</v>
      </c>
      <c r="D11428" s="97">
        <f>VLOOKUP(A11428,emop0321!D:E,2,0)</f>
        <v>53.56</v>
      </c>
      <c r="E11428" s="98"/>
      <c r="F11428" s="98"/>
    </row>
    <row r="11429" ht="11.25" customHeight="1">
      <c r="A11429" s="95" t="s">
        <v>22734</v>
      </c>
      <c r="B11429" s="96" t="s">
        <v>22735</v>
      </c>
      <c r="C11429" s="95" t="s">
        <v>282</v>
      </c>
      <c r="D11429" s="97">
        <f>VLOOKUP(A11429,emop0321!D:E,2,0)</f>
        <v>72.1</v>
      </c>
      <c r="E11429" s="98"/>
      <c r="F11429" s="98"/>
    </row>
    <row r="11430" ht="11.25" customHeight="1">
      <c r="A11430" s="95" t="s">
        <v>22736</v>
      </c>
      <c r="B11430" s="96" t="s">
        <v>22737</v>
      </c>
      <c r="C11430" s="95" t="s">
        <v>282</v>
      </c>
      <c r="D11430" s="97">
        <f>VLOOKUP(A11430,emop0321!D:E,2,0)</f>
        <v>82.4</v>
      </c>
      <c r="E11430" s="98"/>
      <c r="F11430" s="98"/>
    </row>
    <row r="11431" ht="11.25" customHeight="1">
      <c r="A11431" s="95" t="s">
        <v>22738</v>
      </c>
      <c r="B11431" s="96" t="s">
        <v>22739</v>
      </c>
      <c r="C11431" s="95" t="s">
        <v>282</v>
      </c>
      <c r="D11431" s="97">
        <f>VLOOKUP(A11431,emop0321!D:E,2,0)</f>
        <v>51.5</v>
      </c>
      <c r="E11431" s="98"/>
      <c r="F11431" s="98"/>
    </row>
    <row r="11432" ht="11.25" customHeight="1">
      <c r="A11432" s="95" t="s">
        <v>22740</v>
      </c>
      <c r="B11432" s="96" t="s">
        <v>22741</v>
      </c>
      <c r="C11432" s="95" t="s">
        <v>282</v>
      </c>
      <c r="D11432" s="97">
        <f>VLOOKUP(A11432,emop0321!D:E,2,0)</f>
        <v>45.32</v>
      </c>
      <c r="E11432" s="98"/>
      <c r="F11432" s="98"/>
    </row>
    <row r="11433" ht="11.25" customHeight="1">
      <c r="A11433" s="95" t="s">
        <v>22742</v>
      </c>
      <c r="B11433" s="96" t="s">
        <v>22743</v>
      </c>
      <c r="C11433" s="95" t="s">
        <v>282</v>
      </c>
      <c r="D11433" s="97">
        <f>VLOOKUP(A11433,emop0321!D:E,2,0)</f>
        <v>55.62</v>
      </c>
      <c r="E11433" s="98"/>
      <c r="F11433" s="98"/>
    </row>
    <row r="11434" ht="11.25" customHeight="1">
      <c r="A11434" s="95" t="s">
        <v>22744</v>
      </c>
      <c r="B11434" s="96" t="s">
        <v>22745</v>
      </c>
      <c r="C11434" s="95" t="s">
        <v>282</v>
      </c>
      <c r="D11434" s="97">
        <f>VLOOKUP(A11434,emop0321!D:E,2,0)</f>
        <v>72.1</v>
      </c>
      <c r="E11434" s="98"/>
      <c r="F11434" s="98"/>
    </row>
    <row r="11435" ht="11.25" customHeight="1">
      <c r="A11435" s="95" t="s">
        <v>22746</v>
      </c>
      <c r="B11435" s="96" t="s">
        <v>22747</v>
      </c>
      <c r="C11435" s="95" t="s">
        <v>282</v>
      </c>
      <c r="D11435" s="97">
        <f>VLOOKUP(A11435,emop0321!D:E,2,0)</f>
        <v>85.49</v>
      </c>
      <c r="E11435" s="98"/>
      <c r="F11435" s="98"/>
    </row>
    <row r="11436" ht="11.25" customHeight="1">
      <c r="A11436" s="95" t="s">
        <v>22748</v>
      </c>
      <c r="B11436" s="96" t="s">
        <v>22749</v>
      </c>
      <c r="C11436" s="95" t="s">
        <v>282</v>
      </c>
      <c r="D11436" s="97">
        <f>VLOOKUP(A11436,emop0321!D:E,2,0)</f>
        <v>46.35</v>
      </c>
      <c r="E11436" s="98"/>
      <c r="F11436" s="98"/>
    </row>
    <row r="11437" ht="11.25" customHeight="1">
      <c r="A11437" s="95" t="s">
        <v>22750</v>
      </c>
      <c r="B11437" s="96" t="s">
        <v>22751</v>
      </c>
      <c r="C11437" s="95" t="s">
        <v>282</v>
      </c>
      <c r="D11437" s="97">
        <f>VLOOKUP(A11437,emop0321!D:E,2,0)</f>
        <v>60.61</v>
      </c>
      <c r="E11437" s="98"/>
      <c r="F11437" s="98"/>
    </row>
    <row r="11438" ht="11.25" customHeight="1">
      <c r="A11438" s="95" t="s">
        <v>22752</v>
      </c>
      <c r="B11438" s="96" t="s">
        <v>22753</v>
      </c>
      <c r="C11438" s="95" t="s">
        <v>282</v>
      </c>
      <c r="D11438" s="97">
        <f>VLOOKUP(A11438,emop0321!D:E,2,0)</f>
        <v>64.22</v>
      </c>
      <c r="E11438" s="98"/>
      <c r="F11438" s="98"/>
    </row>
    <row r="11439" ht="11.25" customHeight="1">
      <c r="A11439" s="95" t="s">
        <v>22754</v>
      </c>
      <c r="B11439" s="96" t="s">
        <v>22755</v>
      </c>
      <c r="C11439" s="95" t="s">
        <v>282</v>
      </c>
      <c r="D11439" s="97">
        <f>VLOOKUP(A11439,emop0321!D:E,2,0)</f>
        <v>82.4</v>
      </c>
      <c r="E11439" s="98"/>
      <c r="F11439" s="98"/>
    </row>
    <row r="11440" ht="11.25" customHeight="1">
      <c r="A11440" s="95" t="s">
        <v>22756</v>
      </c>
      <c r="B11440" s="96" t="s">
        <v>22757</v>
      </c>
      <c r="C11440" s="95" t="s">
        <v>282</v>
      </c>
      <c r="D11440" s="97">
        <f>VLOOKUP(A11440,emop0321!D:E,2,0)</f>
        <v>384.97</v>
      </c>
      <c r="E11440" s="98"/>
      <c r="F11440" s="98"/>
    </row>
    <row r="11441" ht="11.25" customHeight="1">
      <c r="A11441" s="95" t="s">
        <v>22758</v>
      </c>
      <c r="B11441" s="96" t="s">
        <v>22759</v>
      </c>
      <c r="C11441" s="95" t="s">
        <v>282</v>
      </c>
      <c r="D11441" s="97">
        <f>VLOOKUP(A11441,emop0321!D:E,2,0)</f>
        <v>91.62</v>
      </c>
      <c r="E11441" s="98"/>
      <c r="F11441" s="98"/>
    </row>
    <row r="11442" ht="11.25" customHeight="1">
      <c r="A11442" s="95" t="s">
        <v>22760</v>
      </c>
      <c r="B11442" s="96" t="s">
        <v>22761</v>
      </c>
      <c r="C11442" s="95" t="s">
        <v>282</v>
      </c>
      <c r="D11442" s="97">
        <f>VLOOKUP(A11442,emop0321!D:E,2,0)</f>
        <v>76.96</v>
      </c>
      <c r="E11442" s="98"/>
      <c r="F11442" s="98"/>
    </row>
    <row r="11443" ht="11.25" customHeight="1">
      <c r="A11443" s="95" t="s">
        <v>22762</v>
      </c>
      <c r="B11443" s="96" t="s">
        <v>22763</v>
      </c>
      <c r="C11443" s="95" t="s">
        <v>282</v>
      </c>
      <c r="D11443" s="97">
        <f>VLOOKUP(A11443,emop0321!D:E,2,0)</f>
        <v>128.02</v>
      </c>
      <c r="E11443" s="98"/>
      <c r="F11443" s="98"/>
    </row>
    <row r="11444" ht="11.25" customHeight="1">
      <c r="A11444" s="95" t="s">
        <v>22764</v>
      </c>
      <c r="B11444" s="96" t="s">
        <v>22765</v>
      </c>
      <c r="C11444" s="95" t="s">
        <v>282</v>
      </c>
      <c r="D11444" s="97">
        <f>VLOOKUP(A11444,emop0321!D:E,2,0)</f>
        <v>105.02</v>
      </c>
      <c r="E11444" s="98"/>
      <c r="F11444" s="98"/>
    </row>
    <row r="11445" ht="11.25" customHeight="1">
      <c r="A11445" s="95" t="s">
        <v>22766</v>
      </c>
      <c r="B11445" s="96" t="s">
        <v>22767</v>
      </c>
      <c r="C11445" s="95" t="s">
        <v>282</v>
      </c>
      <c r="D11445" s="97">
        <f>VLOOKUP(A11445,emop0321!D:E,2,0)</f>
        <v>208.92</v>
      </c>
      <c r="E11445" s="98"/>
      <c r="F11445" s="98"/>
    </row>
    <row r="11446" ht="11.25" customHeight="1">
      <c r="A11446" s="95" t="s">
        <v>22768</v>
      </c>
      <c r="B11446" s="96" t="s">
        <v>22769</v>
      </c>
      <c r="C11446" s="95" t="s">
        <v>282</v>
      </c>
      <c r="D11446" s="97">
        <f>VLOOKUP(A11446,emop0321!D:E,2,0)</f>
        <v>283.38</v>
      </c>
      <c r="E11446" s="98"/>
      <c r="F11446" s="98"/>
    </row>
    <row r="11447" ht="11.25" customHeight="1">
      <c r="A11447" s="95" t="s">
        <v>22770</v>
      </c>
      <c r="B11447" s="96" t="s">
        <v>22771</v>
      </c>
      <c r="C11447" s="95" t="s">
        <v>282</v>
      </c>
      <c r="D11447" s="97">
        <f>VLOOKUP(A11447,emop0321!D:E,2,0)</f>
        <v>2.86</v>
      </c>
      <c r="E11447" s="98"/>
      <c r="F11447" s="98"/>
    </row>
    <row r="11448" ht="11.25" customHeight="1">
      <c r="A11448" s="95" t="s">
        <v>22772</v>
      </c>
      <c r="B11448" s="96" t="s">
        <v>22773</v>
      </c>
      <c r="C11448" s="95" t="s">
        <v>282</v>
      </c>
      <c r="D11448" s="97">
        <f>VLOOKUP(A11448,emop0321!D:E,2,0)</f>
        <v>22.9</v>
      </c>
      <c r="E11448" s="98"/>
      <c r="F11448" s="98"/>
    </row>
    <row r="11449" ht="11.25" customHeight="1">
      <c r="A11449" s="95" t="s">
        <v>22774</v>
      </c>
      <c r="B11449" s="96" t="s">
        <v>22775</v>
      </c>
      <c r="C11449" s="95" t="s">
        <v>282</v>
      </c>
      <c r="D11449" s="97">
        <f>VLOOKUP(A11449,emop0321!D:E,2,0)</f>
        <v>22.9</v>
      </c>
      <c r="E11449" s="98"/>
      <c r="F11449" s="98"/>
    </row>
    <row r="11450" ht="11.25" customHeight="1">
      <c r="A11450" s="95" t="s">
        <v>22776</v>
      </c>
      <c r="B11450" s="96" t="s">
        <v>22777</v>
      </c>
      <c r="C11450" s="95" t="s">
        <v>282</v>
      </c>
      <c r="D11450" s="97">
        <f>VLOOKUP(A11450,emop0321!D:E,2,0)</f>
        <v>34.36</v>
      </c>
      <c r="E11450" s="98"/>
      <c r="F11450" s="98"/>
    </row>
    <row r="11451" ht="11.25" customHeight="1">
      <c r="A11451" s="95" t="s">
        <v>22778</v>
      </c>
      <c r="B11451" s="96" t="s">
        <v>22779</v>
      </c>
      <c r="C11451" s="95" t="s">
        <v>282</v>
      </c>
      <c r="D11451" s="97">
        <f>VLOOKUP(A11451,emop0321!D:E,2,0)</f>
        <v>1.71</v>
      </c>
      <c r="E11451" s="98"/>
      <c r="F11451" s="98"/>
    </row>
    <row r="11452" ht="11.25" customHeight="1">
      <c r="A11452" s="95" t="s">
        <v>22780</v>
      </c>
      <c r="B11452" s="96" t="s">
        <v>22781</v>
      </c>
      <c r="C11452" s="95" t="s">
        <v>282</v>
      </c>
      <c r="D11452" s="97">
        <f>VLOOKUP(A11452,emop0321!D:E,2,0)</f>
        <v>21.8</v>
      </c>
      <c r="E11452" s="98"/>
      <c r="F11452" s="98"/>
    </row>
    <row r="11453" ht="11.25" customHeight="1">
      <c r="A11453" s="95" t="s">
        <v>22782</v>
      </c>
      <c r="B11453" s="96" t="s">
        <v>22783</v>
      </c>
      <c r="C11453" s="95" t="s">
        <v>282</v>
      </c>
      <c r="D11453" s="97">
        <f>VLOOKUP(A11453,emop0321!D:E,2,0)</f>
        <v>4.05</v>
      </c>
      <c r="E11453" s="98"/>
      <c r="F11453" s="98"/>
    </row>
    <row r="11454" ht="11.25" customHeight="1">
      <c r="A11454" s="95" t="s">
        <v>22784</v>
      </c>
      <c r="B11454" s="96" t="s">
        <v>22785</v>
      </c>
      <c r="C11454" s="95" t="s">
        <v>282</v>
      </c>
      <c r="D11454" s="97">
        <f>VLOOKUP(A11454,emop0321!D:E,2,0)</f>
        <v>0.17</v>
      </c>
      <c r="E11454" s="98"/>
      <c r="F11454" s="98"/>
    </row>
    <row r="11455" ht="11.25" customHeight="1">
      <c r="A11455" s="95" t="s">
        <v>22786</v>
      </c>
      <c r="B11455" s="96" t="s">
        <v>22787</v>
      </c>
      <c r="C11455" s="95" t="s">
        <v>282</v>
      </c>
      <c r="D11455" s="97">
        <f>VLOOKUP(A11455,emop0321!D:E,2,0)</f>
        <v>0.29</v>
      </c>
      <c r="E11455" s="98"/>
      <c r="F11455" s="98"/>
    </row>
    <row r="11456" ht="11.25" customHeight="1">
      <c r="A11456" s="95" t="s">
        <v>22788</v>
      </c>
      <c r="B11456" s="96" t="s">
        <v>22789</v>
      </c>
      <c r="C11456" s="95" t="s">
        <v>282</v>
      </c>
      <c r="D11456" s="97">
        <f>VLOOKUP(A11456,emop0321!D:E,2,0)</f>
        <v>92</v>
      </c>
      <c r="E11456" s="98"/>
      <c r="F11456" s="98"/>
    </row>
    <row r="11457" ht="11.25" customHeight="1">
      <c r="A11457" s="95" t="s">
        <v>22790</v>
      </c>
      <c r="B11457" s="96" t="s">
        <v>22791</v>
      </c>
      <c r="C11457" s="95" t="s">
        <v>282</v>
      </c>
      <c r="D11457" s="97">
        <f>VLOOKUP(A11457,emop0321!D:E,2,0)</f>
        <v>9.36</v>
      </c>
      <c r="E11457" s="98"/>
      <c r="F11457" s="98"/>
    </row>
    <row r="11458" ht="11.25" customHeight="1">
      <c r="A11458" s="95" t="s">
        <v>22792</v>
      </c>
      <c r="B11458" s="96" t="s">
        <v>22793</v>
      </c>
      <c r="C11458" s="95" t="s">
        <v>282</v>
      </c>
      <c r="D11458" s="97">
        <f>VLOOKUP(A11458,emop0321!D:E,2,0)</f>
        <v>7.11</v>
      </c>
      <c r="E11458" s="98"/>
      <c r="F11458" s="98"/>
    </row>
    <row r="11459" ht="11.25" customHeight="1">
      <c r="A11459" s="95" t="s">
        <v>22794</v>
      </c>
      <c r="B11459" s="96" t="s">
        <v>22795</v>
      </c>
      <c r="C11459" s="95" t="s">
        <v>282</v>
      </c>
      <c r="D11459" s="97">
        <f>VLOOKUP(A11459,emop0321!D:E,2,0)</f>
        <v>16.48</v>
      </c>
      <c r="E11459" s="98"/>
      <c r="F11459" s="98"/>
    </row>
    <row r="11460" ht="11.25" customHeight="1">
      <c r="A11460" s="95" t="s">
        <v>22796</v>
      </c>
      <c r="B11460" s="96" t="s">
        <v>22797</v>
      </c>
      <c r="C11460" s="95" t="s">
        <v>282</v>
      </c>
      <c r="D11460" s="97">
        <f>VLOOKUP(A11460,emop0321!D:E,2,0)</f>
        <v>19.57</v>
      </c>
      <c r="E11460" s="98"/>
      <c r="F11460" s="98"/>
    </row>
    <row r="11461" ht="11.25" customHeight="1">
      <c r="A11461" s="95" t="s">
        <v>22798</v>
      </c>
      <c r="B11461" s="96" t="s">
        <v>22799</v>
      </c>
      <c r="C11461" s="95" t="s">
        <v>282</v>
      </c>
      <c r="D11461" s="97">
        <f>VLOOKUP(A11461,emop0321!D:E,2,0)</f>
        <v>21.11</v>
      </c>
      <c r="E11461" s="98"/>
      <c r="F11461" s="98"/>
    </row>
    <row r="11462" ht="11.25" customHeight="1">
      <c r="A11462" s="95" t="s">
        <v>22800</v>
      </c>
      <c r="B11462" s="96" t="s">
        <v>22801</v>
      </c>
      <c r="C11462" s="95" t="s">
        <v>282</v>
      </c>
      <c r="D11462" s="97">
        <f>VLOOKUP(A11462,emop0321!D:E,2,0)</f>
        <v>24.72</v>
      </c>
      <c r="E11462" s="98"/>
      <c r="F11462" s="98"/>
    </row>
    <row r="11463" ht="11.25" customHeight="1">
      <c r="A11463" s="95" t="s">
        <v>22802</v>
      </c>
      <c r="B11463" s="96" t="s">
        <v>22803</v>
      </c>
      <c r="C11463" s="95" t="s">
        <v>282</v>
      </c>
      <c r="D11463" s="97">
        <f>VLOOKUP(A11463,emop0321!D:E,2,0)</f>
        <v>25.95</v>
      </c>
      <c r="E11463" s="98"/>
      <c r="F11463" s="98"/>
    </row>
    <row r="11464" ht="11.25" customHeight="1">
      <c r="A11464" s="95" t="s">
        <v>22804</v>
      </c>
      <c r="B11464" s="96" t="s">
        <v>22805</v>
      </c>
      <c r="C11464" s="95" t="s">
        <v>282</v>
      </c>
      <c r="D11464" s="97">
        <f>VLOOKUP(A11464,emop0321!D:E,2,0)</f>
        <v>26.22</v>
      </c>
      <c r="E11464" s="98"/>
      <c r="F11464" s="98"/>
    </row>
    <row r="11465" ht="11.25" customHeight="1">
      <c r="A11465" s="95" t="s">
        <v>22806</v>
      </c>
      <c r="B11465" s="96" t="s">
        <v>22807</v>
      </c>
      <c r="C11465" s="95" t="s">
        <v>282</v>
      </c>
      <c r="D11465" s="97">
        <f>VLOOKUP(A11465,emop0321!D:E,2,0)</f>
        <v>112</v>
      </c>
      <c r="E11465" s="98"/>
      <c r="F11465" s="98"/>
    </row>
    <row r="11466" ht="11.25" customHeight="1">
      <c r="A11466" s="95" t="s">
        <v>22808</v>
      </c>
      <c r="B11466" s="96" t="s">
        <v>22809</v>
      </c>
      <c r="C11466" s="95" t="s">
        <v>282</v>
      </c>
      <c r="D11466" s="97">
        <f>VLOOKUP(A11466,emop0321!D:E,2,0)</f>
        <v>9.33</v>
      </c>
      <c r="E11466" s="98"/>
      <c r="F11466" s="98"/>
    </row>
    <row r="11467" ht="11.25" customHeight="1">
      <c r="A11467" s="95" t="s">
        <v>22810</v>
      </c>
      <c r="B11467" s="96" t="s">
        <v>22811</v>
      </c>
      <c r="C11467" s="95" t="s">
        <v>282</v>
      </c>
      <c r="D11467" s="97">
        <f>VLOOKUP(A11467,emop0321!D:E,2,0)</f>
        <v>0.89</v>
      </c>
      <c r="E11467" s="98"/>
      <c r="F11467" s="98"/>
    </row>
    <row r="11468" ht="11.25" customHeight="1">
      <c r="A11468" s="95" t="s">
        <v>22812</v>
      </c>
      <c r="B11468" s="96" t="s">
        <v>22813</v>
      </c>
      <c r="C11468" s="95" t="s">
        <v>282</v>
      </c>
      <c r="D11468" s="97">
        <f>VLOOKUP(A11468,emop0321!D:E,2,0)</f>
        <v>1.01</v>
      </c>
      <c r="E11468" s="98"/>
      <c r="F11468" s="98"/>
    </row>
    <row r="11469" ht="11.25" customHeight="1">
      <c r="A11469" s="95" t="s">
        <v>22814</v>
      </c>
      <c r="B11469" s="96" t="s">
        <v>22815</v>
      </c>
      <c r="C11469" s="95" t="s">
        <v>282</v>
      </c>
      <c r="D11469" s="97">
        <f>VLOOKUP(A11469,emop0321!D:E,2,0)</f>
        <v>3.2</v>
      </c>
      <c r="E11469" s="98"/>
      <c r="F11469" s="98"/>
    </row>
    <row r="11470" ht="11.25" customHeight="1">
      <c r="A11470" s="95" t="s">
        <v>22816</v>
      </c>
      <c r="B11470" s="96" t="s">
        <v>22817</v>
      </c>
      <c r="C11470" s="95" t="s">
        <v>282</v>
      </c>
      <c r="D11470" s="97">
        <f>VLOOKUP(A11470,emop0321!D:E,2,0)</f>
        <v>1.43</v>
      </c>
      <c r="E11470" s="98"/>
      <c r="F11470" s="98"/>
    </row>
    <row r="11471" ht="11.25" customHeight="1">
      <c r="A11471" s="95" t="s">
        <v>22818</v>
      </c>
      <c r="B11471" s="96" t="s">
        <v>22819</v>
      </c>
      <c r="C11471" s="95" t="s">
        <v>282</v>
      </c>
      <c r="D11471" s="97">
        <f>VLOOKUP(A11471,emop0321!D:E,2,0)</f>
        <v>0.54</v>
      </c>
      <c r="E11471" s="98"/>
      <c r="F11471" s="98"/>
    </row>
    <row r="11472" ht="11.25" customHeight="1">
      <c r="A11472" s="95" t="s">
        <v>22820</v>
      </c>
      <c r="B11472" s="96" t="s">
        <v>22821</v>
      </c>
      <c r="C11472" s="95" t="s">
        <v>282</v>
      </c>
      <c r="D11472" s="97">
        <f>VLOOKUP(A11472,emop0321!D:E,2,0)</f>
        <v>0.23</v>
      </c>
      <c r="E11472" s="98"/>
      <c r="F11472" s="98"/>
    </row>
    <row r="11473" ht="11.25" customHeight="1">
      <c r="A11473" s="95" t="s">
        <v>22822</v>
      </c>
      <c r="B11473" s="96" t="s">
        <v>22823</v>
      </c>
      <c r="C11473" s="95" t="s">
        <v>282</v>
      </c>
      <c r="D11473" s="97">
        <f>VLOOKUP(A11473,emop0321!D:E,2,0)</f>
        <v>70.16</v>
      </c>
      <c r="E11473" s="98"/>
      <c r="F11473" s="98"/>
    </row>
    <row r="11474" ht="11.25" customHeight="1">
      <c r="A11474" s="95" t="s">
        <v>22824</v>
      </c>
      <c r="B11474" s="96" t="s">
        <v>22825</v>
      </c>
      <c r="C11474" s="95" t="s">
        <v>282</v>
      </c>
      <c r="D11474" s="97">
        <f>VLOOKUP(A11474,emop0321!D:E,2,0)</f>
        <v>109.39</v>
      </c>
      <c r="E11474" s="98"/>
      <c r="F11474" s="98"/>
    </row>
    <row r="11475" ht="11.25" customHeight="1">
      <c r="A11475" s="95" t="s">
        <v>22826</v>
      </c>
      <c r="B11475" s="96" t="s">
        <v>22827</v>
      </c>
      <c r="C11475" s="95" t="s">
        <v>282</v>
      </c>
      <c r="D11475" s="97">
        <f>VLOOKUP(A11475,emop0321!D:E,2,0)</f>
        <v>68</v>
      </c>
      <c r="E11475" s="98"/>
      <c r="F11475" s="98"/>
    </row>
    <row r="11476" ht="11.25" customHeight="1">
      <c r="A11476" s="95" t="s">
        <v>22828</v>
      </c>
      <c r="B11476" s="96" t="s">
        <v>22829</v>
      </c>
      <c r="C11476" s="95" t="s">
        <v>3123</v>
      </c>
      <c r="D11476" s="97">
        <f>VLOOKUP(A11476,emop0321!D:E,2,0)</f>
        <v>6.54</v>
      </c>
      <c r="E11476" s="98"/>
      <c r="F11476" s="98"/>
    </row>
    <row r="11477" ht="11.25" customHeight="1">
      <c r="A11477" s="95" t="s">
        <v>22830</v>
      </c>
      <c r="B11477" s="96" t="s">
        <v>22831</v>
      </c>
      <c r="C11477" s="95" t="s">
        <v>1980</v>
      </c>
      <c r="D11477" s="99" t="str">
        <f>VLOOKUP(A11477,emop0321!D:E,2,0)</f>
        <v>#N/A</v>
      </c>
      <c r="E11477" s="98"/>
      <c r="F11477" s="98"/>
    </row>
    <row r="11478" ht="11.25" customHeight="1">
      <c r="A11478" s="95" t="s">
        <v>22832</v>
      </c>
      <c r="B11478" s="96" t="s">
        <v>22833</v>
      </c>
      <c r="C11478" s="95" t="s">
        <v>1980</v>
      </c>
      <c r="D11478" s="99" t="str">
        <f>VLOOKUP(A11478,emop0321!D:E,2,0)</f>
        <v>#N/A</v>
      </c>
      <c r="E11478" s="98"/>
      <c r="F11478" s="98"/>
    </row>
    <row r="11479" ht="11.25" customHeight="1">
      <c r="A11479" s="95" t="s">
        <v>22834</v>
      </c>
      <c r="B11479" s="96" t="s">
        <v>22835</v>
      </c>
      <c r="C11479" s="95" t="s">
        <v>1980</v>
      </c>
      <c r="D11479" s="99" t="str">
        <f>VLOOKUP(A11479,emop0321!D:E,2,0)</f>
        <v>#N/A</v>
      </c>
      <c r="E11479" s="98"/>
      <c r="F11479" s="98"/>
    </row>
    <row r="11480" ht="11.25" customHeight="1">
      <c r="A11480" s="95" t="s">
        <v>22836</v>
      </c>
      <c r="B11480" s="96" t="s">
        <v>22837</v>
      </c>
      <c r="C11480" s="95" t="s">
        <v>1980</v>
      </c>
      <c r="D11480" s="99" t="str">
        <f>VLOOKUP(A11480,emop0321!D:E,2,0)</f>
        <v>#N/A</v>
      </c>
      <c r="E11480" s="98"/>
      <c r="F11480" s="98"/>
    </row>
    <row r="11481" ht="11.25" customHeight="1">
      <c r="A11481" s="95" t="s">
        <v>22838</v>
      </c>
      <c r="B11481" s="96" t="s">
        <v>22839</v>
      </c>
      <c r="C11481" s="95" t="s">
        <v>1980</v>
      </c>
      <c r="D11481" s="99" t="str">
        <f>VLOOKUP(A11481,emop0321!D:E,2,0)</f>
        <v>#N/A</v>
      </c>
      <c r="E11481" s="98"/>
      <c r="F11481" s="98"/>
    </row>
    <row r="11482" ht="11.25" customHeight="1">
      <c r="A11482" s="95" t="s">
        <v>22840</v>
      </c>
      <c r="B11482" s="96" t="s">
        <v>22841</v>
      </c>
      <c r="C11482" s="95" t="s">
        <v>1980</v>
      </c>
      <c r="D11482" s="99" t="str">
        <f>VLOOKUP(A11482,emop0321!D:E,2,0)</f>
        <v>#N/A</v>
      </c>
      <c r="E11482" s="98"/>
      <c r="F11482" s="98"/>
    </row>
    <row r="11483" ht="11.25" customHeight="1">
      <c r="A11483" s="95" t="s">
        <v>22842</v>
      </c>
      <c r="B11483" s="96" t="s">
        <v>22843</v>
      </c>
      <c r="C11483" s="95" t="s">
        <v>1980</v>
      </c>
      <c r="D11483" s="99" t="str">
        <f>VLOOKUP(A11483,emop0321!D:E,2,0)</f>
        <v>#N/A</v>
      </c>
      <c r="E11483" s="98"/>
      <c r="F11483" s="98"/>
    </row>
    <row r="11484" ht="11.25" customHeight="1">
      <c r="A11484" s="95" t="s">
        <v>22844</v>
      </c>
      <c r="B11484" s="96" t="s">
        <v>22845</v>
      </c>
      <c r="C11484" s="95" t="s">
        <v>1980</v>
      </c>
      <c r="D11484" s="99" t="str">
        <f>VLOOKUP(A11484,emop0321!D:E,2,0)</f>
        <v>#N/A</v>
      </c>
      <c r="E11484" s="98"/>
      <c r="F11484" s="98"/>
    </row>
    <row r="11485" ht="11.25" customHeight="1">
      <c r="A11485" s="95" t="s">
        <v>22846</v>
      </c>
      <c r="B11485" s="96" t="s">
        <v>22847</v>
      </c>
      <c r="C11485" s="95" t="s">
        <v>1980</v>
      </c>
      <c r="D11485" s="99" t="str">
        <f>VLOOKUP(A11485,emop0321!D:E,2,0)</f>
        <v>#N/A</v>
      </c>
      <c r="E11485" s="98"/>
      <c r="F11485" s="98"/>
    </row>
    <row r="11486" ht="11.25" customHeight="1">
      <c r="A11486" s="95" t="s">
        <v>22848</v>
      </c>
      <c r="B11486" s="96" t="s">
        <v>22849</v>
      </c>
      <c r="C11486" s="95" t="s">
        <v>1980</v>
      </c>
      <c r="D11486" s="99" t="str">
        <f>VLOOKUP(A11486,emop0321!D:E,2,0)</f>
        <v>#N/A</v>
      </c>
      <c r="E11486" s="98"/>
      <c r="F11486" s="98"/>
    </row>
    <row r="11487" ht="11.25" customHeight="1">
      <c r="A11487" s="95" t="s">
        <v>22850</v>
      </c>
      <c r="B11487" s="96" t="s">
        <v>22851</v>
      </c>
      <c r="C11487" s="95" t="s">
        <v>1980</v>
      </c>
      <c r="D11487" s="99" t="str">
        <f>VLOOKUP(A11487,emop0321!D:E,2,0)</f>
        <v>#N/A</v>
      </c>
      <c r="E11487" s="98"/>
      <c r="F11487" s="98"/>
    </row>
    <row r="11488" ht="11.25" customHeight="1">
      <c r="A11488" s="95" t="s">
        <v>22852</v>
      </c>
      <c r="B11488" s="96" t="s">
        <v>22853</v>
      </c>
      <c r="C11488" s="95" t="s">
        <v>1980</v>
      </c>
      <c r="D11488" s="99" t="str">
        <f>VLOOKUP(A11488,emop0321!D:E,2,0)</f>
        <v>#N/A</v>
      </c>
      <c r="E11488" s="98"/>
      <c r="F11488" s="98"/>
    </row>
    <row r="11489" ht="11.25" customHeight="1">
      <c r="A11489" s="95" t="s">
        <v>22854</v>
      </c>
      <c r="B11489" s="96" t="s">
        <v>22855</v>
      </c>
      <c r="C11489" s="95" t="s">
        <v>1980</v>
      </c>
      <c r="D11489" s="99" t="str">
        <f>VLOOKUP(A11489,emop0321!D:E,2,0)</f>
        <v>#N/A</v>
      </c>
      <c r="E11489" s="98"/>
      <c r="F11489" s="98"/>
    </row>
    <row r="11490" ht="11.25" customHeight="1">
      <c r="A11490" s="95" t="s">
        <v>22856</v>
      </c>
      <c r="B11490" s="96" t="s">
        <v>22857</v>
      </c>
      <c r="C11490" s="95" t="s">
        <v>1980</v>
      </c>
      <c r="D11490" s="99" t="str">
        <f>VLOOKUP(A11490,emop0321!D:E,2,0)</f>
        <v>#N/A</v>
      </c>
      <c r="E11490" s="98"/>
      <c r="F11490" s="98"/>
    </row>
    <row r="11491" ht="11.25" customHeight="1">
      <c r="A11491" s="95" t="s">
        <v>22858</v>
      </c>
      <c r="B11491" s="96" t="s">
        <v>22859</v>
      </c>
      <c r="C11491" s="95" t="s">
        <v>1980</v>
      </c>
      <c r="D11491" s="99" t="str">
        <f>VLOOKUP(A11491,emop0321!D:E,2,0)</f>
        <v>#N/A</v>
      </c>
      <c r="E11491" s="98"/>
      <c r="F11491" s="98"/>
    </row>
    <row r="11492" ht="11.25" customHeight="1">
      <c r="A11492" s="95" t="s">
        <v>22860</v>
      </c>
      <c r="B11492" s="96" t="s">
        <v>22861</v>
      </c>
      <c r="C11492" s="95" t="s">
        <v>1980</v>
      </c>
      <c r="D11492" s="99" t="str">
        <f>VLOOKUP(A11492,emop0321!D:E,2,0)</f>
        <v>#N/A</v>
      </c>
      <c r="E11492" s="98"/>
      <c r="F11492" s="98"/>
    </row>
    <row r="11493" ht="11.25" customHeight="1">
      <c r="A11493" s="95" t="s">
        <v>22862</v>
      </c>
      <c r="B11493" s="96" t="s">
        <v>22863</v>
      </c>
      <c r="C11493" s="95" t="s">
        <v>1980</v>
      </c>
      <c r="D11493" s="99" t="str">
        <f>VLOOKUP(A11493,emop0321!D:E,2,0)</f>
        <v>#N/A</v>
      </c>
      <c r="E11493" s="98"/>
      <c r="F11493" s="98"/>
    </row>
    <row r="11494" ht="11.25" customHeight="1">
      <c r="A11494" s="95" t="s">
        <v>22864</v>
      </c>
      <c r="B11494" s="96" t="s">
        <v>22865</v>
      </c>
      <c r="C11494" s="95" t="s">
        <v>1980</v>
      </c>
      <c r="D11494" s="99" t="str">
        <f>VLOOKUP(A11494,emop0321!D:E,2,0)</f>
        <v>#N/A</v>
      </c>
      <c r="E11494" s="98"/>
      <c r="F11494" s="98"/>
    </row>
    <row r="11495" ht="11.25" customHeight="1">
      <c r="A11495" s="95" t="s">
        <v>22866</v>
      </c>
      <c r="B11495" s="96" t="s">
        <v>22867</v>
      </c>
      <c r="C11495" s="95" t="s">
        <v>1980</v>
      </c>
      <c r="D11495" s="99" t="str">
        <f>VLOOKUP(A11495,emop0321!D:E,2,0)</f>
        <v>#N/A</v>
      </c>
      <c r="E11495" s="98"/>
      <c r="F11495" s="98"/>
    </row>
    <row r="11496" ht="11.25" customHeight="1">
      <c r="A11496" s="95" t="s">
        <v>22868</v>
      </c>
      <c r="B11496" s="96" t="s">
        <v>22869</v>
      </c>
      <c r="C11496" s="95" t="s">
        <v>1980</v>
      </c>
      <c r="D11496" s="99" t="str">
        <f>VLOOKUP(A11496,emop0321!D:E,2,0)</f>
        <v>#N/A</v>
      </c>
      <c r="E11496" s="98"/>
      <c r="F11496" s="98"/>
    </row>
    <row r="11497" ht="11.25" customHeight="1">
      <c r="A11497" s="95" t="s">
        <v>22870</v>
      </c>
      <c r="B11497" s="96" t="s">
        <v>22871</v>
      </c>
      <c r="C11497" s="95" t="s">
        <v>1980</v>
      </c>
      <c r="D11497" s="99" t="str">
        <f>VLOOKUP(A11497,emop0321!D:E,2,0)</f>
        <v>#N/A</v>
      </c>
      <c r="E11497" s="98"/>
      <c r="F11497" s="98"/>
    </row>
    <row r="11498" ht="11.25" customHeight="1">
      <c r="A11498" s="95" t="s">
        <v>22872</v>
      </c>
      <c r="B11498" s="96" t="s">
        <v>22873</v>
      </c>
      <c r="C11498" s="95" t="s">
        <v>1980</v>
      </c>
      <c r="D11498" s="99" t="str">
        <f>VLOOKUP(A11498,emop0321!D:E,2,0)</f>
        <v>#N/A</v>
      </c>
      <c r="E11498" s="98"/>
      <c r="F11498" s="98"/>
    </row>
    <row r="11499" ht="11.25" customHeight="1">
      <c r="A11499" s="95" t="s">
        <v>22874</v>
      </c>
      <c r="B11499" s="96" t="s">
        <v>22875</v>
      </c>
      <c r="C11499" s="95" t="s">
        <v>1980</v>
      </c>
      <c r="D11499" s="99" t="str">
        <f>VLOOKUP(A11499,emop0321!D:E,2,0)</f>
        <v>#N/A</v>
      </c>
      <c r="E11499" s="98"/>
      <c r="F11499" s="98"/>
    </row>
    <row r="11500" ht="11.25" customHeight="1">
      <c r="A11500" s="95" t="s">
        <v>22876</v>
      </c>
      <c r="B11500" s="96" t="s">
        <v>22877</v>
      </c>
      <c r="C11500" s="95" t="s">
        <v>1980</v>
      </c>
      <c r="D11500" s="99" t="str">
        <f>VLOOKUP(A11500,emop0321!D:E,2,0)</f>
        <v>#N/A</v>
      </c>
      <c r="E11500" s="98"/>
      <c r="F11500" s="98"/>
    </row>
    <row r="11501" ht="11.25" customHeight="1">
      <c r="A11501" s="95" t="s">
        <v>22878</v>
      </c>
      <c r="B11501" s="96" t="s">
        <v>22879</v>
      </c>
      <c r="C11501" s="95" t="s">
        <v>1980</v>
      </c>
      <c r="D11501" s="99" t="str">
        <f>VLOOKUP(A11501,emop0321!D:E,2,0)</f>
        <v>#N/A</v>
      </c>
      <c r="E11501" s="98"/>
      <c r="F11501" s="98"/>
    </row>
    <row r="11502" ht="11.25" customHeight="1">
      <c r="A11502" s="95" t="s">
        <v>22880</v>
      </c>
      <c r="B11502" s="96" t="s">
        <v>22881</v>
      </c>
      <c r="C11502" s="95" t="s">
        <v>1980</v>
      </c>
      <c r="D11502" s="99" t="str">
        <f>VLOOKUP(A11502,emop0321!D:E,2,0)</f>
        <v>#N/A</v>
      </c>
      <c r="E11502" s="98"/>
      <c r="F11502" s="98"/>
    </row>
    <row r="11503" ht="11.25" customHeight="1">
      <c r="A11503" s="95" t="s">
        <v>22882</v>
      </c>
      <c r="B11503" s="96" t="s">
        <v>22883</v>
      </c>
      <c r="C11503" s="95" t="s">
        <v>1980</v>
      </c>
      <c r="D11503" s="99" t="str">
        <f>VLOOKUP(A11503,emop0321!D:E,2,0)</f>
        <v>#N/A</v>
      </c>
      <c r="E11503" s="98"/>
      <c r="F11503" s="98"/>
    </row>
    <row r="11504" ht="11.25" customHeight="1">
      <c r="A11504" s="95" t="s">
        <v>22884</v>
      </c>
      <c r="B11504" s="96" t="s">
        <v>22885</v>
      </c>
      <c r="C11504" s="95" t="s">
        <v>1980</v>
      </c>
      <c r="D11504" s="99" t="str">
        <f>VLOOKUP(A11504,emop0321!D:E,2,0)</f>
        <v>#N/A</v>
      </c>
      <c r="E11504" s="98"/>
      <c r="F11504" s="98"/>
    </row>
    <row r="11505" ht="11.25" customHeight="1">
      <c r="A11505" s="95" t="s">
        <v>22886</v>
      </c>
      <c r="B11505" s="96" t="s">
        <v>22887</v>
      </c>
      <c r="C11505" s="95" t="s">
        <v>1980</v>
      </c>
      <c r="D11505" s="99" t="str">
        <f>VLOOKUP(A11505,emop0321!D:E,2,0)</f>
        <v>#N/A</v>
      </c>
      <c r="E11505" s="98"/>
      <c r="F11505" s="98"/>
    </row>
    <row r="11506" ht="11.25" customHeight="1">
      <c r="A11506" s="95" t="s">
        <v>22888</v>
      </c>
      <c r="B11506" s="96" t="s">
        <v>22889</v>
      </c>
      <c r="C11506" s="95" t="s">
        <v>1980</v>
      </c>
      <c r="D11506" s="99" t="str">
        <f>VLOOKUP(A11506,emop0321!D:E,2,0)</f>
        <v>#N/A</v>
      </c>
      <c r="E11506" s="98"/>
      <c r="F11506" s="98"/>
    </row>
    <row r="11507" ht="11.25" customHeight="1">
      <c r="A11507" s="95" t="s">
        <v>22890</v>
      </c>
      <c r="B11507" s="96" t="s">
        <v>22891</v>
      </c>
      <c r="C11507" s="95" t="s">
        <v>282</v>
      </c>
      <c r="D11507" s="97">
        <f>VLOOKUP(A11507,emop0321!D:E,2,0)</f>
        <v>6.29</v>
      </c>
      <c r="E11507" s="98"/>
      <c r="F11507" s="98"/>
    </row>
    <row r="11508" ht="11.25" customHeight="1">
      <c r="A11508" s="95" t="s">
        <v>22892</v>
      </c>
      <c r="B11508" s="96" t="s">
        <v>22893</v>
      </c>
      <c r="C11508" s="95" t="s">
        <v>282</v>
      </c>
      <c r="D11508" s="97">
        <f>VLOOKUP(A11508,emop0321!D:E,2,0)</f>
        <v>9.32</v>
      </c>
      <c r="E11508" s="98"/>
      <c r="F11508" s="98"/>
    </row>
    <row r="11509" ht="11.25" customHeight="1">
      <c r="A11509" s="95" t="s">
        <v>22894</v>
      </c>
      <c r="B11509" s="96" t="s">
        <v>22895</v>
      </c>
      <c r="C11509" s="95" t="s">
        <v>282</v>
      </c>
      <c r="D11509" s="97">
        <f>VLOOKUP(A11509,emop0321!D:E,2,0)</f>
        <v>3.14</v>
      </c>
      <c r="E11509" s="98"/>
      <c r="F11509" s="98"/>
    </row>
    <row r="11510" ht="11.25" customHeight="1">
      <c r="A11510" s="95" t="s">
        <v>22896</v>
      </c>
      <c r="B11510" s="96" t="s">
        <v>22897</v>
      </c>
      <c r="C11510" s="95" t="s">
        <v>282</v>
      </c>
      <c r="D11510" s="97">
        <f>VLOOKUP(A11510,emop0321!D:E,2,0)</f>
        <v>22.84</v>
      </c>
      <c r="E11510" s="98"/>
      <c r="F11510" s="98"/>
    </row>
    <row r="11511" ht="11.25" customHeight="1">
      <c r="A11511" s="95" t="s">
        <v>22898</v>
      </c>
      <c r="B11511" s="96" t="s">
        <v>22899</v>
      </c>
      <c r="C11511" s="95" t="s">
        <v>282</v>
      </c>
      <c r="D11511" s="97">
        <f>VLOOKUP(A11511,emop0321!D:E,2,0)</f>
        <v>3.14</v>
      </c>
      <c r="E11511" s="98"/>
      <c r="F11511" s="98"/>
    </row>
    <row r="11512" ht="11.25" customHeight="1">
      <c r="A11512" s="95" t="s">
        <v>22900</v>
      </c>
      <c r="B11512" s="96" t="s">
        <v>22901</v>
      </c>
      <c r="C11512" s="95" t="s">
        <v>282</v>
      </c>
      <c r="D11512" s="97">
        <f>VLOOKUP(A11512,emop0321!D:E,2,0)</f>
        <v>9.32</v>
      </c>
      <c r="E11512" s="98"/>
      <c r="F11512" s="98"/>
    </row>
    <row r="11513" ht="11.25" customHeight="1">
      <c r="A11513" s="95" t="s">
        <v>22902</v>
      </c>
      <c r="B11513" s="96" t="s">
        <v>22903</v>
      </c>
      <c r="C11513" s="95" t="s">
        <v>282</v>
      </c>
      <c r="D11513" s="99" t="str">
        <f>VLOOKUP(A11513,emop0321!D:E,2,0)</f>
        <v>#N/A</v>
      </c>
      <c r="E11513" s="98"/>
      <c r="F11513" s="98"/>
    </row>
    <row r="11514" ht="11.25" customHeight="1">
      <c r="A11514" s="95" t="s">
        <v>22904</v>
      </c>
      <c r="B11514" s="96" t="s">
        <v>22905</v>
      </c>
      <c r="C11514" s="95" t="s">
        <v>282</v>
      </c>
      <c r="D11514" s="97">
        <f>VLOOKUP(A11514,emop0321!D:E,2,0)</f>
        <v>6.17</v>
      </c>
      <c r="E11514" s="98"/>
      <c r="F11514" s="98"/>
    </row>
    <row r="11515" ht="11.25" customHeight="1">
      <c r="A11515" s="95" t="s">
        <v>22906</v>
      </c>
      <c r="B11515" s="96" t="s">
        <v>22907</v>
      </c>
      <c r="C11515" s="95" t="s">
        <v>282</v>
      </c>
      <c r="D11515" s="97">
        <f>VLOOKUP(A11515,emop0321!D:E,2,0)</f>
        <v>31.01</v>
      </c>
      <c r="E11515" s="98"/>
      <c r="F11515" s="98"/>
    </row>
    <row r="11516" ht="11.25" customHeight="1">
      <c r="A11516" s="95" t="s">
        <v>22908</v>
      </c>
      <c r="B11516" s="96" t="s">
        <v>22909</v>
      </c>
      <c r="C11516" s="95" t="s">
        <v>282</v>
      </c>
      <c r="D11516" s="97">
        <f>VLOOKUP(A11516,emop0321!D:E,2,0)</f>
        <v>1.98</v>
      </c>
      <c r="E11516" s="98"/>
      <c r="F11516" s="98"/>
    </row>
    <row r="11517" ht="11.25" customHeight="1">
      <c r="A11517" s="95" t="s">
        <v>22910</v>
      </c>
      <c r="B11517" s="96" t="s">
        <v>22911</v>
      </c>
      <c r="C11517" s="95" t="s">
        <v>282</v>
      </c>
      <c r="D11517" s="97">
        <f>VLOOKUP(A11517,emop0321!D:E,2,0)</f>
        <v>46.63</v>
      </c>
      <c r="E11517" s="98"/>
      <c r="F11517" s="98"/>
    </row>
    <row r="11518" ht="11.25" customHeight="1">
      <c r="A11518" s="95" t="s">
        <v>22912</v>
      </c>
      <c r="B11518" s="96" t="s">
        <v>22913</v>
      </c>
      <c r="C11518" s="95" t="s">
        <v>282</v>
      </c>
      <c r="D11518" s="97">
        <f>VLOOKUP(A11518,emop0321!D:E,2,0)</f>
        <v>6.17</v>
      </c>
      <c r="E11518" s="98"/>
      <c r="F11518" s="98"/>
    </row>
    <row r="11519" ht="11.25" customHeight="1">
      <c r="A11519" s="95" t="s">
        <v>22914</v>
      </c>
      <c r="B11519" s="96" t="s">
        <v>22915</v>
      </c>
      <c r="C11519" s="95" t="s">
        <v>3123</v>
      </c>
      <c r="D11519" s="97">
        <f>VLOOKUP(A11519,emop0321!D:E,2,0)</f>
        <v>16.9</v>
      </c>
      <c r="E11519" s="98"/>
      <c r="F11519" s="98"/>
    </row>
    <row r="11520" ht="11.25" customHeight="1">
      <c r="A11520" s="95" t="s">
        <v>22916</v>
      </c>
      <c r="B11520" s="96" t="s">
        <v>22917</v>
      </c>
      <c r="C11520" s="95" t="s">
        <v>3123</v>
      </c>
      <c r="D11520" s="97">
        <f>VLOOKUP(A11520,emop0321!D:E,2,0)</f>
        <v>16.9</v>
      </c>
      <c r="E11520" s="98"/>
      <c r="F11520" s="98"/>
    </row>
    <row r="11521" ht="11.25" customHeight="1">
      <c r="A11521" s="95" t="s">
        <v>22918</v>
      </c>
      <c r="B11521" s="96" t="s">
        <v>22919</v>
      </c>
      <c r="C11521" s="95" t="s">
        <v>3123</v>
      </c>
      <c r="D11521" s="97">
        <f>VLOOKUP(A11521,emop0321!D:E,2,0)</f>
        <v>16.9</v>
      </c>
      <c r="E11521" s="98"/>
      <c r="F11521" s="98"/>
    </row>
    <row r="11522" ht="11.25" customHeight="1">
      <c r="A11522" s="95" t="s">
        <v>22920</v>
      </c>
      <c r="B11522" s="96" t="s">
        <v>22921</v>
      </c>
      <c r="C11522" s="95" t="s">
        <v>282</v>
      </c>
      <c r="D11522" s="97">
        <f>VLOOKUP(A11522,emop0321!D:E,2,0)</f>
        <v>0.45</v>
      </c>
      <c r="E11522" s="98"/>
      <c r="F11522" s="98"/>
    </row>
    <row r="11523" ht="11.25" customHeight="1">
      <c r="A11523" s="95" t="s">
        <v>22922</v>
      </c>
      <c r="B11523" s="96" t="s">
        <v>22923</v>
      </c>
      <c r="C11523" s="95" t="s">
        <v>282</v>
      </c>
      <c r="D11523" s="97">
        <f>VLOOKUP(A11523,emop0321!D:E,2,0)</f>
        <v>0.3</v>
      </c>
      <c r="E11523" s="98"/>
      <c r="F11523" s="98"/>
    </row>
    <row r="11524" ht="11.25" customHeight="1">
      <c r="A11524" s="95" t="s">
        <v>22924</v>
      </c>
      <c r="B11524" s="96" t="s">
        <v>22925</v>
      </c>
      <c r="C11524" s="95" t="s">
        <v>282</v>
      </c>
      <c r="D11524" s="97">
        <f>VLOOKUP(A11524,emop0321!D:E,2,0)</f>
        <v>0.4</v>
      </c>
      <c r="E11524" s="98"/>
      <c r="F11524" s="98"/>
    </row>
    <row r="11525" ht="11.25" customHeight="1">
      <c r="A11525" s="95" t="s">
        <v>22926</v>
      </c>
      <c r="B11525" s="96" t="s">
        <v>22927</v>
      </c>
      <c r="C11525" s="95" t="s">
        <v>282</v>
      </c>
      <c r="D11525" s="97">
        <f>VLOOKUP(A11525,emop0321!D:E,2,0)</f>
        <v>4</v>
      </c>
      <c r="E11525" s="98"/>
      <c r="F11525" s="98"/>
    </row>
    <row r="11526" ht="11.25" customHeight="1">
      <c r="A11526" s="95" t="s">
        <v>22928</v>
      </c>
      <c r="B11526" s="96" t="s">
        <v>22929</v>
      </c>
      <c r="C11526" s="95" t="s">
        <v>992</v>
      </c>
      <c r="D11526" s="97">
        <f>VLOOKUP(A11526,emop0321!D:E,2,0)</f>
        <v>2.33</v>
      </c>
      <c r="E11526" s="98"/>
      <c r="F11526" s="98"/>
    </row>
    <row r="11527" ht="11.25" customHeight="1">
      <c r="A11527" s="95" t="s">
        <v>22930</v>
      </c>
      <c r="B11527" s="96" t="s">
        <v>22931</v>
      </c>
      <c r="C11527" s="95" t="s">
        <v>1056</v>
      </c>
      <c r="D11527" s="97">
        <f>VLOOKUP(A11527,emop0321!D:E,2,0)</f>
        <v>1748.94</v>
      </c>
      <c r="E11527" s="98"/>
      <c r="F11527" s="98"/>
    </row>
    <row r="11528" ht="11.25" customHeight="1">
      <c r="A11528" s="95" t="s">
        <v>22932</v>
      </c>
      <c r="B11528" s="96" t="s">
        <v>22933</v>
      </c>
      <c r="C11528" s="95" t="s">
        <v>1056</v>
      </c>
      <c r="D11528" s="97">
        <f>VLOOKUP(A11528,emop0321!D:E,2,0)</f>
        <v>1632.34</v>
      </c>
      <c r="E11528" s="98"/>
      <c r="F11528" s="98"/>
    </row>
    <row r="11529" ht="11.25" customHeight="1">
      <c r="A11529" s="95" t="s">
        <v>22934</v>
      </c>
      <c r="B11529" s="96" t="s">
        <v>22935</v>
      </c>
      <c r="C11529" s="95" t="s">
        <v>1056</v>
      </c>
      <c r="D11529" s="97">
        <f>VLOOKUP(A11529,emop0321!D:E,2,0)</f>
        <v>1865.53</v>
      </c>
      <c r="E11529" s="98"/>
      <c r="F11529" s="98"/>
    </row>
    <row r="11530" ht="11.25" customHeight="1">
      <c r="A11530" s="95" t="s">
        <v>22936</v>
      </c>
      <c r="B11530" s="96" t="s">
        <v>22937</v>
      </c>
      <c r="C11530" s="95" t="s">
        <v>1056</v>
      </c>
      <c r="D11530" s="97">
        <f>VLOOKUP(A11530,emop0321!D:E,2,0)</f>
        <v>462</v>
      </c>
      <c r="E11530" s="98"/>
      <c r="F11530" s="98"/>
    </row>
    <row r="11531" ht="11.25" customHeight="1">
      <c r="A11531" s="95" t="s">
        <v>22938</v>
      </c>
      <c r="B11531" s="96" t="s">
        <v>22939</v>
      </c>
      <c r="C11531" s="95" t="s">
        <v>1056</v>
      </c>
      <c r="D11531" s="97">
        <f>VLOOKUP(A11531,emop0321!D:E,2,0)</f>
        <v>2740.24</v>
      </c>
      <c r="E11531" s="98"/>
      <c r="F11531" s="98"/>
    </row>
    <row r="11532" ht="11.25" customHeight="1">
      <c r="A11532" s="95" t="s">
        <v>22940</v>
      </c>
      <c r="B11532" s="96" t="s">
        <v>22941</v>
      </c>
      <c r="C11532" s="95" t="s">
        <v>1056</v>
      </c>
      <c r="D11532" s="97">
        <f>VLOOKUP(A11532,emop0321!D:E,2,0)</f>
        <v>161.22</v>
      </c>
      <c r="E11532" s="98"/>
      <c r="F11532" s="98"/>
    </row>
    <row r="11533" ht="11.25" customHeight="1">
      <c r="A11533" s="95" t="s">
        <v>22942</v>
      </c>
      <c r="B11533" s="96" t="s">
        <v>22943</v>
      </c>
      <c r="C11533" s="95" t="s">
        <v>1056</v>
      </c>
      <c r="D11533" s="97">
        <f>VLOOKUP(A11533,emop0321!D:E,2,0)</f>
        <v>369.6</v>
      </c>
      <c r="E11533" s="98"/>
      <c r="F11533" s="98"/>
    </row>
    <row r="11534" ht="11.25" customHeight="1">
      <c r="A11534" s="95" t="s">
        <v>22944</v>
      </c>
      <c r="B11534" s="96" t="s">
        <v>22945</v>
      </c>
      <c r="C11534" s="95" t="s">
        <v>1056</v>
      </c>
      <c r="D11534" s="97">
        <f>VLOOKUP(A11534,emop0321!D:E,2,0)</f>
        <v>242.7</v>
      </c>
      <c r="E11534" s="98"/>
      <c r="F11534" s="98"/>
    </row>
    <row r="11535" ht="11.25" customHeight="1">
      <c r="A11535" s="95" t="s">
        <v>22946</v>
      </c>
      <c r="B11535" s="96" t="s">
        <v>22947</v>
      </c>
      <c r="C11535" s="95" t="s">
        <v>1056</v>
      </c>
      <c r="D11535" s="97">
        <f>VLOOKUP(A11535,emop0321!D:E,2,0)</f>
        <v>124.83</v>
      </c>
      <c r="E11535" s="98"/>
      <c r="F11535" s="98"/>
    </row>
    <row r="11536" ht="11.25" customHeight="1">
      <c r="A11536" s="95" t="s">
        <v>22948</v>
      </c>
      <c r="B11536" s="96" t="s">
        <v>22949</v>
      </c>
      <c r="C11536" s="95" t="s">
        <v>282</v>
      </c>
      <c r="D11536" s="97">
        <f>VLOOKUP(A11536,emop0321!D:E,2,0)</f>
        <v>7.46</v>
      </c>
      <c r="E11536" s="98"/>
      <c r="F11536" s="98"/>
    </row>
    <row r="11537" ht="11.25" customHeight="1">
      <c r="A11537" s="95" t="s">
        <v>22950</v>
      </c>
      <c r="B11537" s="96" t="s">
        <v>22951</v>
      </c>
      <c r="C11537" s="95" t="s">
        <v>1056</v>
      </c>
      <c r="D11537" s="97">
        <f>VLOOKUP(A11537,emop0321!D:E,2,0)</f>
        <v>279.83</v>
      </c>
      <c r="E11537" s="98"/>
      <c r="F11537" s="98"/>
    </row>
    <row r="11538" ht="11.25" customHeight="1">
      <c r="A11538" s="95" t="s">
        <v>22952</v>
      </c>
      <c r="B11538" s="96" t="s">
        <v>22953</v>
      </c>
      <c r="C11538" s="95" t="s">
        <v>992</v>
      </c>
      <c r="D11538" s="97">
        <f>VLOOKUP(A11538,emop0321!D:E,2,0)</f>
        <v>0.69</v>
      </c>
      <c r="E11538" s="98"/>
      <c r="F11538" s="98"/>
    </row>
    <row r="11539" ht="11.25" customHeight="1">
      <c r="A11539" s="95" t="s">
        <v>22954</v>
      </c>
      <c r="B11539" s="96" t="s">
        <v>22955</v>
      </c>
      <c r="C11539" s="95" t="s">
        <v>282</v>
      </c>
      <c r="D11539" s="97">
        <f>VLOOKUP(A11539,emop0321!D:E,2,0)</f>
        <v>12.43</v>
      </c>
      <c r="E11539" s="98"/>
      <c r="F11539" s="98"/>
    </row>
    <row r="11540" ht="11.25" customHeight="1">
      <c r="A11540" s="95" t="s">
        <v>22956</v>
      </c>
      <c r="B11540" s="96" t="s">
        <v>22957</v>
      </c>
      <c r="C11540" s="95" t="s">
        <v>282</v>
      </c>
      <c r="D11540" s="97">
        <f>VLOOKUP(A11540,emop0321!D:E,2,0)</f>
        <v>12.43</v>
      </c>
      <c r="E11540" s="98"/>
      <c r="F11540" s="98"/>
    </row>
    <row r="11541" ht="11.25" customHeight="1">
      <c r="A11541" s="95" t="s">
        <v>22958</v>
      </c>
      <c r="B11541" s="96" t="s">
        <v>22959</v>
      </c>
      <c r="C11541" s="95" t="s">
        <v>282</v>
      </c>
      <c r="D11541" s="97">
        <f>VLOOKUP(A11541,emop0321!D:E,2,0)</f>
        <v>13.32</v>
      </c>
      <c r="E11541" s="98"/>
      <c r="F11541" s="98"/>
    </row>
    <row r="11542" ht="11.25" customHeight="1">
      <c r="A11542" s="95" t="s">
        <v>22960</v>
      </c>
      <c r="B11542" s="96" t="s">
        <v>22961</v>
      </c>
      <c r="C11542" s="95" t="s">
        <v>282</v>
      </c>
      <c r="D11542" s="97">
        <f>VLOOKUP(A11542,emop0321!D:E,2,0)</f>
        <v>31.09</v>
      </c>
      <c r="E11542" s="98"/>
      <c r="F11542" s="98"/>
    </row>
    <row r="11543" ht="11.25" customHeight="1">
      <c r="A11543" s="95" t="s">
        <v>22962</v>
      </c>
      <c r="B11543" s="96" t="s">
        <v>22963</v>
      </c>
      <c r="C11543" s="95" t="s">
        <v>282</v>
      </c>
      <c r="D11543" s="97">
        <f>VLOOKUP(A11543,emop0321!D:E,2,0)</f>
        <v>124.36</v>
      </c>
      <c r="E11543" s="98"/>
      <c r="F11543" s="98"/>
    </row>
    <row r="11544" ht="11.25" customHeight="1">
      <c r="A11544" s="95" t="s">
        <v>22964</v>
      </c>
      <c r="B11544" s="96" t="s">
        <v>22965</v>
      </c>
      <c r="C11544" s="95" t="s">
        <v>1056</v>
      </c>
      <c r="D11544" s="97">
        <f>VLOOKUP(A11544,emop0321!D:E,2,0)</f>
        <v>186.55</v>
      </c>
      <c r="E11544" s="98"/>
      <c r="F11544" s="98"/>
    </row>
    <row r="11545" ht="11.25" customHeight="1">
      <c r="A11545" s="95" t="s">
        <v>22966</v>
      </c>
      <c r="B11545" s="96" t="s">
        <v>22967</v>
      </c>
      <c r="C11545" s="95" t="s">
        <v>282</v>
      </c>
      <c r="D11545" s="97">
        <f>VLOOKUP(A11545,emop0321!D:E,2,0)</f>
        <v>1.16</v>
      </c>
      <c r="E11545" s="98"/>
      <c r="F11545" s="98"/>
    </row>
    <row r="11546" ht="11.25" customHeight="1">
      <c r="A11546" s="95" t="s">
        <v>22968</v>
      </c>
      <c r="B11546" s="96" t="s">
        <v>22969</v>
      </c>
      <c r="C11546" s="95" t="s">
        <v>282</v>
      </c>
      <c r="D11546" s="97">
        <f>VLOOKUP(A11546,emop0321!D:E,2,0)</f>
        <v>0.37</v>
      </c>
      <c r="E11546" s="98"/>
      <c r="F11546" s="98"/>
    </row>
    <row r="11547" ht="11.25" customHeight="1">
      <c r="A11547" s="95" t="s">
        <v>22970</v>
      </c>
      <c r="B11547" s="96" t="s">
        <v>22971</v>
      </c>
      <c r="C11547" s="95" t="s">
        <v>282</v>
      </c>
      <c r="D11547" s="97">
        <f>VLOOKUP(A11547,emop0321!D:E,2,0)</f>
        <v>0.44</v>
      </c>
      <c r="E11547" s="98"/>
      <c r="F11547" s="98"/>
    </row>
    <row r="11548" ht="11.25" customHeight="1">
      <c r="A11548" s="95" t="s">
        <v>22972</v>
      </c>
      <c r="B11548" s="96" t="s">
        <v>22973</v>
      </c>
      <c r="C11548" s="95" t="s">
        <v>282</v>
      </c>
      <c r="D11548" s="97">
        <f>VLOOKUP(A11548,emop0321!D:E,2,0)</f>
        <v>0.52</v>
      </c>
      <c r="E11548" s="98"/>
      <c r="F11548" s="98"/>
    </row>
    <row r="11549" ht="11.25" customHeight="1">
      <c r="A11549" s="95" t="s">
        <v>22974</v>
      </c>
      <c r="B11549" s="96" t="s">
        <v>22975</v>
      </c>
      <c r="C11549" s="95" t="s">
        <v>282</v>
      </c>
      <c r="D11549" s="97">
        <f>VLOOKUP(A11549,emop0321!D:E,2,0)</f>
        <v>0.6</v>
      </c>
      <c r="E11549" s="98"/>
      <c r="F11549" s="98"/>
    </row>
    <row r="11550" ht="11.25" customHeight="1">
      <c r="A11550" s="95" t="s">
        <v>22976</v>
      </c>
      <c r="B11550" s="96" t="s">
        <v>22977</v>
      </c>
      <c r="C11550" s="95" t="s">
        <v>282</v>
      </c>
      <c r="D11550" s="97">
        <f>VLOOKUP(A11550,emop0321!D:E,2,0)</f>
        <v>1.42</v>
      </c>
      <c r="E11550" s="98"/>
      <c r="F11550" s="98"/>
    </row>
    <row r="11551" ht="11.25" customHeight="1">
      <c r="A11551" s="95" t="s">
        <v>22978</v>
      </c>
      <c r="B11551" s="96" t="s">
        <v>22979</v>
      </c>
      <c r="C11551" s="95" t="s">
        <v>992</v>
      </c>
      <c r="D11551" s="97">
        <f>VLOOKUP(A11551,emop0321!D:E,2,0)</f>
        <v>0.51</v>
      </c>
      <c r="E11551" s="98"/>
      <c r="F11551" s="98"/>
    </row>
    <row r="11552" ht="11.25" customHeight="1">
      <c r="A11552" s="95" t="s">
        <v>22980</v>
      </c>
      <c r="B11552" s="96" t="s">
        <v>22981</v>
      </c>
      <c r="C11552" s="95" t="s">
        <v>992</v>
      </c>
      <c r="D11552" s="97">
        <f>VLOOKUP(A11552,emop0321!D:E,2,0)</f>
        <v>0.36</v>
      </c>
      <c r="E11552" s="98"/>
      <c r="F11552" s="98"/>
    </row>
    <row r="11553" ht="11.25" customHeight="1">
      <c r="A11553" s="95" t="s">
        <v>22982</v>
      </c>
      <c r="B11553" s="96" t="s">
        <v>22983</v>
      </c>
      <c r="C11553" s="95" t="s">
        <v>992</v>
      </c>
      <c r="D11553" s="97">
        <f>VLOOKUP(A11553,emop0321!D:E,2,0)</f>
        <v>0.18</v>
      </c>
      <c r="E11553" s="98"/>
      <c r="F11553" s="98"/>
    </row>
    <row r="11554" ht="11.25" customHeight="1">
      <c r="A11554" s="95" t="s">
        <v>22984</v>
      </c>
      <c r="B11554" s="96" t="s">
        <v>22985</v>
      </c>
      <c r="C11554" s="95" t="s">
        <v>992</v>
      </c>
      <c r="D11554" s="97">
        <f>VLOOKUP(A11554,emop0321!D:E,2,0)</f>
        <v>0.15</v>
      </c>
      <c r="E11554" s="98"/>
      <c r="F11554" s="98"/>
    </row>
    <row r="11555" ht="11.25" customHeight="1">
      <c r="A11555" s="95" t="s">
        <v>22986</v>
      </c>
      <c r="B11555" s="96" t="s">
        <v>22987</v>
      </c>
      <c r="C11555" s="95" t="s">
        <v>992</v>
      </c>
      <c r="D11555" s="97">
        <f>VLOOKUP(A11555,emop0321!D:E,2,0)</f>
        <v>0.09</v>
      </c>
      <c r="E11555" s="98"/>
      <c r="F11555" s="98"/>
    </row>
    <row r="11556" ht="11.25" customHeight="1">
      <c r="A11556" s="95" t="s">
        <v>22988</v>
      </c>
      <c r="B11556" s="96" t="s">
        <v>22989</v>
      </c>
      <c r="C11556" s="95" t="s">
        <v>992</v>
      </c>
      <c r="D11556" s="97">
        <f>VLOOKUP(A11556,emop0321!D:E,2,0)</f>
        <v>12.66</v>
      </c>
      <c r="E11556" s="98"/>
      <c r="F11556" s="98"/>
    </row>
    <row r="11557" ht="11.25" customHeight="1">
      <c r="A11557" s="95" t="s">
        <v>22990</v>
      </c>
      <c r="B11557" s="96" t="s">
        <v>22991</v>
      </c>
      <c r="C11557" s="95" t="s">
        <v>282</v>
      </c>
      <c r="D11557" s="97">
        <f>VLOOKUP(A11557,emop0321!D:E,2,0)</f>
        <v>5.52</v>
      </c>
      <c r="E11557" s="98"/>
      <c r="F11557" s="98"/>
    </row>
    <row r="11558" ht="11.25" customHeight="1">
      <c r="A11558" s="95" t="s">
        <v>22992</v>
      </c>
      <c r="B11558" s="96" t="s">
        <v>22993</v>
      </c>
      <c r="C11558" s="95" t="s">
        <v>282</v>
      </c>
      <c r="D11558" s="97">
        <f>VLOOKUP(A11558,emop0321!D:E,2,0)</f>
        <v>1.24</v>
      </c>
      <c r="E11558" s="98"/>
      <c r="F11558" s="98"/>
    </row>
    <row r="11559" ht="11.25" customHeight="1">
      <c r="A11559" s="95" t="s">
        <v>22994</v>
      </c>
      <c r="B11559" s="96" t="s">
        <v>22995</v>
      </c>
      <c r="C11559" s="95" t="s">
        <v>282</v>
      </c>
      <c r="D11559" s="97">
        <f>VLOOKUP(A11559,emop0321!D:E,2,0)</f>
        <v>0.38</v>
      </c>
      <c r="E11559" s="98"/>
      <c r="F11559" s="98"/>
    </row>
    <row r="11560" ht="11.25" customHeight="1">
      <c r="A11560" s="95" t="s">
        <v>22996</v>
      </c>
      <c r="B11560" s="96" t="s">
        <v>22997</v>
      </c>
      <c r="C11560" s="95" t="s">
        <v>282</v>
      </c>
      <c r="D11560" s="97">
        <f>VLOOKUP(A11560,emop0321!D:E,2,0)</f>
        <v>0.08</v>
      </c>
      <c r="E11560" s="98"/>
      <c r="F11560" s="98"/>
    </row>
    <row r="11561" ht="11.25" customHeight="1">
      <c r="A11561" s="95" t="s">
        <v>22998</v>
      </c>
      <c r="B11561" s="96" t="s">
        <v>22999</v>
      </c>
      <c r="C11561" s="95" t="s">
        <v>282</v>
      </c>
      <c r="D11561" s="97">
        <f>VLOOKUP(A11561,emop0321!D:E,2,0)</f>
        <v>1.66</v>
      </c>
      <c r="E11561" s="98"/>
      <c r="F11561" s="98"/>
    </row>
    <row r="11562" ht="11.25" customHeight="1">
      <c r="A11562" s="95" t="s">
        <v>23000</v>
      </c>
      <c r="B11562" s="96" t="s">
        <v>23001</v>
      </c>
      <c r="C11562" s="95" t="s">
        <v>1056</v>
      </c>
      <c r="D11562" s="97">
        <f>VLOOKUP(A11562,emop0321!D:E,2,0)</f>
        <v>275.77</v>
      </c>
      <c r="E11562" s="98"/>
      <c r="F11562" s="98"/>
    </row>
    <row r="11563" ht="11.25" customHeight="1">
      <c r="A11563" s="95" t="s">
        <v>23002</v>
      </c>
      <c r="B11563" s="96" t="s">
        <v>23003</v>
      </c>
      <c r="C11563" s="95" t="s">
        <v>1056</v>
      </c>
      <c r="D11563" s="97">
        <f>VLOOKUP(A11563,emop0321!D:E,2,0)</f>
        <v>176.93</v>
      </c>
      <c r="E11563" s="98"/>
      <c r="F11563" s="98"/>
    </row>
    <row r="11564" ht="11.25" customHeight="1">
      <c r="A11564" s="95" t="s">
        <v>23004</v>
      </c>
      <c r="B11564" s="96" t="s">
        <v>23005</v>
      </c>
      <c r="C11564" s="95" t="s">
        <v>1056</v>
      </c>
      <c r="D11564" s="97">
        <f>VLOOKUP(A11564,emop0321!D:E,2,0)</f>
        <v>211.91</v>
      </c>
      <c r="E11564" s="98"/>
      <c r="F11564" s="98"/>
    </row>
    <row r="11565" ht="11.25" customHeight="1">
      <c r="A11565" s="95" t="s">
        <v>23006</v>
      </c>
      <c r="B11565" s="96" t="s">
        <v>23007</v>
      </c>
      <c r="C11565" s="95" t="s">
        <v>282</v>
      </c>
      <c r="D11565" s="97">
        <f>VLOOKUP(A11565,emop0321!D:E,2,0)</f>
        <v>0.16</v>
      </c>
      <c r="E11565" s="98"/>
      <c r="F11565" s="98"/>
    </row>
    <row r="11566" ht="11.25" customHeight="1">
      <c r="A11566" s="95" t="s">
        <v>23008</v>
      </c>
      <c r="B11566" s="96" t="s">
        <v>23009</v>
      </c>
      <c r="C11566" s="95" t="s">
        <v>282</v>
      </c>
      <c r="D11566" s="97">
        <f>VLOOKUP(A11566,emop0321!D:E,2,0)</f>
        <v>1</v>
      </c>
      <c r="E11566" s="98"/>
      <c r="F11566" s="98"/>
    </row>
    <row r="11567" ht="11.25" customHeight="1">
      <c r="A11567" s="95" t="s">
        <v>23010</v>
      </c>
      <c r="B11567" s="96" t="s">
        <v>23011</v>
      </c>
      <c r="C11567" s="95" t="s">
        <v>282</v>
      </c>
      <c r="D11567" s="97">
        <f>VLOOKUP(A11567,emop0321!D:E,2,0)</f>
        <v>0.65</v>
      </c>
      <c r="E11567" s="98"/>
      <c r="F11567" s="98"/>
    </row>
    <row r="11568" ht="11.25" customHeight="1">
      <c r="A11568" s="95" t="s">
        <v>23012</v>
      </c>
      <c r="B11568" s="96" t="s">
        <v>23013</v>
      </c>
      <c r="C11568" s="95" t="s">
        <v>282</v>
      </c>
      <c r="D11568" s="97">
        <f>VLOOKUP(A11568,emop0321!D:E,2,0)</f>
        <v>0.49</v>
      </c>
      <c r="E11568" s="98"/>
      <c r="F11568" s="98"/>
    </row>
    <row r="11569" ht="11.25" customHeight="1">
      <c r="A11569" s="95" t="s">
        <v>23014</v>
      </c>
      <c r="B11569" s="96" t="s">
        <v>23015</v>
      </c>
      <c r="C11569" s="95" t="s">
        <v>282</v>
      </c>
      <c r="D11569" s="97">
        <f>VLOOKUP(A11569,emop0321!D:E,2,0)</f>
        <v>15.54</v>
      </c>
      <c r="E11569" s="98"/>
      <c r="F11569" s="98"/>
    </row>
    <row r="11570" ht="11.25" customHeight="1">
      <c r="A11570" s="95" t="s">
        <v>23016</v>
      </c>
      <c r="B11570" s="96" t="s">
        <v>23017</v>
      </c>
      <c r="C11570" s="95" t="s">
        <v>282</v>
      </c>
      <c r="D11570" s="97">
        <f>VLOOKUP(A11570,emop0321!D:E,2,0)</f>
        <v>79.75</v>
      </c>
      <c r="E11570" s="98"/>
      <c r="F11570" s="98"/>
    </row>
    <row r="11571" ht="11.25" customHeight="1">
      <c r="A11571" s="95" t="s">
        <v>23018</v>
      </c>
      <c r="B11571" s="96" t="s">
        <v>23019</v>
      </c>
      <c r="C11571" s="95" t="s">
        <v>282</v>
      </c>
      <c r="D11571" s="97">
        <f>VLOOKUP(A11571,emop0321!D:E,2,0)</f>
        <v>2.03</v>
      </c>
      <c r="E11571" s="98"/>
      <c r="F11571" s="98"/>
    </row>
    <row r="11572" ht="11.25" customHeight="1">
      <c r="A11572" s="95" t="s">
        <v>23020</v>
      </c>
      <c r="B11572" s="96" t="s">
        <v>23021</v>
      </c>
      <c r="C11572" s="95" t="s">
        <v>282</v>
      </c>
      <c r="D11572" s="97">
        <f>VLOOKUP(A11572,emop0321!D:E,2,0)</f>
        <v>278.72</v>
      </c>
      <c r="E11572" s="98"/>
      <c r="F11572" s="98"/>
    </row>
    <row r="11573" ht="11.25" customHeight="1">
      <c r="A11573" s="95" t="s">
        <v>23022</v>
      </c>
      <c r="B11573" s="96" t="s">
        <v>23023</v>
      </c>
      <c r="C11573" s="95" t="s">
        <v>282</v>
      </c>
      <c r="D11573" s="97">
        <f>VLOOKUP(A11573,emop0321!D:E,2,0)</f>
        <v>186.55</v>
      </c>
      <c r="E11573" s="98"/>
      <c r="F11573" s="98"/>
    </row>
    <row r="11574" ht="11.25" customHeight="1">
      <c r="A11574" s="95" t="s">
        <v>23024</v>
      </c>
      <c r="B11574" s="96" t="s">
        <v>23025</v>
      </c>
      <c r="C11574" s="95" t="s">
        <v>992</v>
      </c>
      <c r="D11574" s="97">
        <f>VLOOKUP(A11574,emop0321!D:E,2,0)</f>
        <v>0.36</v>
      </c>
      <c r="E11574" s="98"/>
      <c r="F11574" s="98"/>
    </row>
    <row r="11575" ht="11.25" customHeight="1">
      <c r="A11575" s="95" t="s">
        <v>23026</v>
      </c>
      <c r="B11575" s="96" t="s">
        <v>23027</v>
      </c>
      <c r="C11575" s="95" t="s">
        <v>282</v>
      </c>
      <c r="D11575" s="97">
        <f>VLOOKUP(A11575,emop0321!D:E,2,0)</f>
        <v>11.65</v>
      </c>
      <c r="E11575" s="98"/>
      <c r="F11575" s="98"/>
    </row>
    <row r="11576" ht="11.25" customHeight="1">
      <c r="A11576" s="95" t="s">
        <v>23028</v>
      </c>
      <c r="B11576" s="96" t="s">
        <v>23029</v>
      </c>
      <c r="C11576" s="95" t="s">
        <v>282</v>
      </c>
      <c r="D11576" s="97">
        <f>VLOOKUP(A11576,emop0321!D:E,2,0)</f>
        <v>91.32</v>
      </c>
      <c r="E11576" s="98"/>
      <c r="F11576" s="98"/>
    </row>
    <row r="11577" ht="11.25" customHeight="1">
      <c r="A11577" s="95" t="s">
        <v>23030</v>
      </c>
      <c r="B11577" s="96" t="s">
        <v>23031</v>
      </c>
      <c r="C11577" s="95" t="s">
        <v>282</v>
      </c>
      <c r="D11577" s="97">
        <f>VLOOKUP(A11577,emop0321!D:E,2,0)</f>
        <v>193.81</v>
      </c>
      <c r="E11577" s="98"/>
      <c r="F11577" s="98"/>
    </row>
    <row r="11578" ht="11.25" customHeight="1">
      <c r="A11578" s="95" t="s">
        <v>23032</v>
      </c>
      <c r="B11578" s="96" t="s">
        <v>23033</v>
      </c>
      <c r="C11578" s="95" t="s">
        <v>282</v>
      </c>
      <c r="D11578" s="97">
        <f>VLOOKUP(A11578,emop0321!D:E,2,0)</f>
        <v>354.77</v>
      </c>
      <c r="E11578" s="98"/>
      <c r="F11578" s="98"/>
    </row>
    <row r="11579" ht="11.25" customHeight="1">
      <c r="A11579" s="95" t="s">
        <v>23034</v>
      </c>
      <c r="B11579" s="96" t="s">
        <v>23035</v>
      </c>
      <c r="C11579" s="95" t="s">
        <v>282</v>
      </c>
      <c r="D11579" s="97">
        <f>VLOOKUP(A11579,emop0321!D:E,2,0)</f>
        <v>20.04</v>
      </c>
      <c r="E11579" s="98"/>
      <c r="F11579" s="98"/>
    </row>
    <row r="11580" ht="11.25" customHeight="1">
      <c r="A11580" s="95" t="s">
        <v>23036</v>
      </c>
      <c r="B11580" s="96" t="s">
        <v>23037</v>
      </c>
      <c r="C11580" s="95" t="s">
        <v>282</v>
      </c>
      <c r="D11580" s="97">
        <f>VLOOKUP(A11580,emop0321!D:E,2,0)</f>
        <v>76.19</v>
      </c>
      <c r="E11580" s="98"/>
      <c r="F11580" s="98"/>
    </row>
    <row r="11581" ht="11.25" customHeight="1">
      <c r="A11581" s="95" t="s">
        <v>23038</v>
      </c>
      <c r="B11581" s="96" t="s">
        <v>23039</v>
      </c>
      <c r="C11581" s="95" t="s">
        <v>282</v>
      </c>
      <c r="D11581" s="97">
        <f>VLOOKUP(A11581,emop0321!D:E,2,0)</f>
        <v>193.65</v>
      </c>
      <c r="E11581" s="98"/>
      <c r="F11581" s="98"/>
    </row>
    <row r="11582" ht="11.25" customHeight="1">
      <c r="A11582" s="95" t="s">
        <v>23040</v>
      </c>
      <c r="B11582" s="96" t="s">
        <v>23041</v>
      </c>
      <c r="C11582" s="95" t="s">
        <v>282</v>
      </c>
      <c r="D11582" s="97">
        <f>VLOOKUP(A11582,emop0321!D:E,2,0)</f>
        <v>393.74</v>
      </c>
      <c r="E11582" s="98"/>
      <c r="F11582" s="98"/>
    </row>
    <row r="11583" ht="11.25" customHeight="1">
      <c r="A11583" s="95" t="s">
        <v>23042</v>
      </c>
      <c r="B11583" s="96" t="s">
        <v>23043</v>
      </c>
      <c r="C11583" s="95" t="s">
        <v>282</v>
      </c>
      <c r="D11583" s="97">
        <f>VLOOKUP(A11583,emop0321!D:E,2,0)</f>
        <v>160.41</v>
      </c>
      <c r="E11583" s="98"/>
      <c r="F11583" s="98"/>
    </row>
    <row r="11584" ht="11.25" customHeight="1">
      <c r="A11584" s="95" t="s">
        <v>23044</v>
      </c>
      <c r="B11584" s="96" t="s">
        <v>23045</v>
      </c>
      <c r="C11584" s="95" t="s">
        <v>282</v>
      </c>
      <c r="D11584" s="97">
        <f>VLOOKUP(A11584,emop0321!D:E,2,0)</f>
        <v>747.11</v>
      </c>
      <c r="E11584" s="98"/>
      <c r="F11584" s="98"/>
    </row>
    <row r="11585" ht="11.25" customHeight="1">
      <c r="A11585" s="95" t="s">
        <v>23046</v>
      </c>
      <c r="B11585" s="96" t="s">
        <v>23047</v>
      </c>
      <c r="C11585" s="95" t="s">
        <v>282</v>
      </c>
      <c r="D11585" s="97">
        <f>VLOOKUP(A11585,emop0321!D:E,2,0)</f>
        <v>49.09</v>
      </c>
      <c r="E11585" s="98"/>
      <c r="F11585" s="98"/>
    </row>
    <row r="11586" ht="11.25" customHeight="1">
      <c r="A11586" s="95" t="s">
        <v>23048</v>
      </c>
      <c r="B11586" s="96" t="s">
        <v>23049</v>
      </c>
      <c r="C11586" s="95" t="s">
        <v>282</v>
      </c>
      <c r="D11586" s="97">
        <f>VLOOKUP(A11586,emop0321!D:E,2,0)</f>
        <v>23.25</v>
      </c>
      <c r="E11586" s="98"/>
      <c r="F11586" s="98"/>
    </row>
    <row r="11587" ht="11.25" customHeight="1">
      <c r="A11587" s="95" t="s">
        <v>23050</v>
      </c>
      <c r="B11587" s="96" t="s">
        <v>23051</v>
      </c>
      <c r="C11587" s="95" t="s">
        <v>282</v>
      </c>
      <c r="D11587" s="97">
        <f>VLOOKUP(A11587,emop0321!D:E,2,0)</f>
        <v>145.79</v>
      </c>
      <c r="E11587" s="98"/>
      <c r="F11587" s="98"/>
    </row>
    <row r="11588" ht="11.25" customHeight="1">
      <c r="A11588" s="95" t="s">
        <v>23052</v>
      </c>
      <c r="B11588" s="96" t="s">
        <v>23053</v>
      </c>
      <c r="C11588" s="95" t="s">
        <v>282</v>
      </c>
      <c r="D11588" s="97">
        <f>VLOOKUP(A11588,emop0321!D:E,2,0)</f>
        <v>112.63</v>
      </c>
      <c r="E11588" s="98"/>
      <c r="F11588" s="98"/>
    </row>
    <row r="11589" ht="11.25" customHeight="1">
      <c r="A11589" s="95" t="s">
        <v>23054</v>
      </c>
      <c r="B11589" s="96" t="s">
        <v>23055</v>
      </c>
      <c r="C11589" s="95" t="s">
        <v>282</v>
      </c>
      <c r="D11589" s="97">
        <f>VLOOKUP(A11589,emop0321!D:E,2,0)</f>
        <v>1215.17</v>
      </c>
      <c r="E11589" s="98"/>
      <c r="F11589" s="98"/>
    </row>
    <row r="11590" ht="11.25" customHeight="1">
      <c r="A11590" s="95" t="s">
        <v>23056</v>
      </c>
      <c r="B11590" s="96" t="s">
        <v>23057</v>
      </c>
      <c r="C11590" s="95" t="s">
        <v>282</v>
      </c>
      <c r="D11590" s="97">
        <f>VLOOKUP(A11590,emop0321!D:E,2,0)</f>
        <v>54.38</v>
      </c>
      <c r="E11590" s="98"/>
      <c r="F11590" s="98"/>
    </row>
    <row r="11591" ht="11.25" customHeight="1">
      <c r="A11591" s="95" t="s">
        <v>23058</v>
      </c>
      <c r="B11591" s="96" t="s">
        <v>23059</v>
      </c>
      <c r="C11591" s="95" t="s">
        <v>282</v>
      </c>
      <c r="D11591" s="97">
        <f>VLOOKUP(A11591,emop0321!D:E,2,0)</f>
        <v>74.62</v>
      </c>
      <c r="E11591" s="98"/>
      <c r="F11591" s="98"/>
    </row>
    <row r="11592" ht="11.25" customHeight="1">
      <c r="A11592" s="95" t="s">
        <v>23060</v>
      </c>
      <c r="B11592" s="96" t="s">
        <v>23061</v>
      </c>
      <c r="C11592" s="95" t="s">
        <v>282</v>
      </c>
      <c r="D11592" s="97">
        <f>VLOOKUP(A11592,emop0321!D:E,2,0)</f>
        <v>74.62</v>
      </c>
      <c r="E11592" s="98"/>
      <c r="F11592" s="98"/>
    </row>
    <row r="11593" ht="11.25" customHeight="1">
      <c r="A11593" s="95" t="s">
        <v>23062</v>
      </c>
      <c r="B11593" s="96" t="s">
        <v>23063</v>
      </c>
      <c r="C11593" s="95" t="s">
        <v>282</v>
      </c>
      <c r="D11593" s="97">
        <f>VLOOKUP(A11593,emop0321!D:E,2,0)</f>
        <v>33.31</v>
      </c>
      <c r="E11593" s="98"/>
      <c r="F11593" s="98"/>
    </row>
    <row r="11594" ht="11.25" customHeight="1">
      <c r="A11594" s="95" t="s">
        <v>23064</v>
      </c>
      <c r="B11594" s="96" t="s">
        <v>23065</v>
      </c>
      <c r="C11594" s="95" t="s">
        <v>23066</v>
      </c>
      <c r="D11594" s="97">
        <f>VLOOKUP(A11594,emop0321!D:E,2,0)</f>
        <v>18.65</v>
      </c>
      <c r="E11594" s="98"/>
      <c r="F11594" s="98"/>
    </row>
    <row r="11595" ht="11.25" customHeight="1">
      <c r="A11595" s="95" t="s">
        <v>23067</v>
      </c>
      <c r="B11595" s="96" t="s">
        <v>23068</v>
      </c>
      <c r="C11595" s="95" t="s">
        <v>23066</v>
      </c>
      <c r="D11595" s="97">
        <f>VLOOKUP(A11595,emop0321!D:E,2,0)</f>
        <v>23.31</v>
      </c>
      <c r="E11595" s="98"/>
      <c r="F11595" s="98"/>
    </row>
    <row r="11596" ht="11.25" customHeight="1">
      <c r="A11596" s="95" t="s">
        <v>23069</v>
      </c>
      <c r="B11596" s="96" t="s">
        <v>23070</v>
      </c>
      <c r="C11596" s="95" t="s">
        <v>282</v>
      </c>
      <c r="D11596" s="97">
        <f>VLOOKUP(A11596,emop0321!D:E,2,0)</f>
        <v>116.59</v>
      </c>
      <c r="E11596" s="98"/>
      <c r="F11596" s="98"/>
    </row>
    <row r="11597" ht="11.25" customHeight="1">
      <c r="A11597" s="95" t="s">
        <v>23071</v>
      </c>
      <c r="B11597" s="96" t="s">
        <v>23072</v>
      </c>
      <c r="C11597" s="95" t="s">
        <v>23066</v>
      </c>
      <c r="D11597" s="97">
        <f>VLOOKUP(A11597,emop0321!D:E,2,0)</f>
        <v>26.65</v>
      </c>
      <c r="E11597" s="98"/>
      <c r="F11597" s="98"/>
    </row>
    <row r="11598" ht="11.25" customHeight="1">
      <c r="A11598" s="95" t="s">
        <v>23073</v>
      </c>
      <c r="B11598" s="96" t="s">
        <v>23074</v>
      </c>
      <c r="C11598" s="95" t="s">
        <v>23066</v>
      </c>
      <c r="D11598" s="97">
        <f>VLOOKUP(A11598,emop0321!D:E,2,0)</f>
        <v>18.65</v>
      </c>
      <c r="E11598" s="98"/>
      <c r="F11598" s="98"/>
    </row>
    <row r="11599" ht="11.25" customHeight="1">
      <c r="A11599" s="95" t="s">
        <v>23075</v>
      </c>
      <c r="B11599" s="96" t="s">
        <v>23076</v>
      </c>
      <c r="C11599" s="95" t="s">
        <v>23066</v>
      </c>
      <c r="D11599" s="97">
        <f>VLOOKUP(A11599,emop0321!D:E,2,0)</f>
        <v>31.09</v>
      </c>
      <c r="E11599" s="98"/>
      <c r="F11599" s="98"/>
    </row>
    <row r="11600" ht="11.25" customHeight="1">
      <c r="A11600" s="95" t="s">
        <v>23077</v>
      </c>
      <c r="B11600" s="96" t="s">
        <v>23078</v>
      </c>
      <c r="C11600" s="95" t="s">
        <v>282</v>
      </c>
      <c r="D11600" s="97">
        <f>VLOOKUP(A11600,emop0321!D:E,2,0)</f>
        <v>3.73</v>
      </c>
      <c r="E11600" s="98"/>
      <c r="F11600" s="98"/>
    </row>
    <row r="11601" ht="11.25" customHeight="1">
      <c r="A11601" s="95" t="s">
        <v>23079</v>
      </c>
      <c r="B11601" s="96" t="s">
        <v>23080</v>
      </c>
      <c r="C11601" s="95" t="s">
        <v>23066</v>
      </c>
      <c r="D11601" s="97">
        <f>VLOOKUP(A11601,emop0321!D:E,2,0)</f>
        <v>2.07</v>
      </c>
      <c r="E11601" s="98"/>
      <c r="F11601" s="98"/>
    </row>
    <row r="11602" ht="11.25" customHeight="1">
      <c r="A11602" s="95" t="s">
        <v>23081</v>
      </c>
      <c r="B11602" s="96" t="s">
        <v>23082</v>
      </c>
      <c r="C11602" s="95" t="s">
        <v>282</v>
      </c>
      <c r="D11602" s="97">
        <f>VLOOKUP(A11602,emop0321!D:E,2,0)</f>
        <v>53.91</v>
      </c>
      <c r="E11602" s="98"/>
      <c r="F11602" s="98"/>
    </row>
    <row r="11603" ht="11.25" customHeight="1">
      <c r="A11603" s="95" t="s">
        <v>23083</v>
      </c>
      <c r="B11603" s="96" t="s">
        <v>23084</v>
      </c>
      <c r="C11603" s="95" t="s">
        <v>282</v>
      </c>
      <c r="D11603" s="97">
        <f>VLOOKUP(A11603,emop0321!D:E,2,0)</f>
        <v>89.83</v>
      </c>
      <c r="E11603" s="98"/>
      <c r="F11603" s="98"/>
    </row>
    <row r="11604" ht="11.25" customHeight="1">
      <c r="A11604" s="95" t="s">
        <v>23085</v>
      </c>
      <c r="B11604" s="96" t="s">
        <v>23086</v>
      </c>
      <c r="C11604" s="95" t="s">
        <v>282</v>
      </c>
      <c r="D11604" s="97">
        <f>VLOOKUP(A11604,emop0321!D:E,2,0)</f>
        <v>23.24</v>
      </c>
      <c r="E11604" s="98"/>
      <c r="F11604" s="98"/>
    </row>
    <row r="11605" ht="11.25" customHeight="1">
      <c r="A11605" s="95" t="s">
        <v>23087</v>
      </c>
      <c r="B11605" s="96" t="s">
        <v>23088</v>
      </c>
      <c r="C11605" s="95" t="s">
        <v>23066</v>
      </c>
      <c r="D11605" s="97">
        <f>VLOOKUP(A11605,emop0321!D:E,2,0)</f>
        <v>7.46</v>
      </c>
      <c r="E11605" s="98"/>
      <c r="F11605" s="98"/>
    </row>
    <row r="11606" ht="11.25" customHeight="1">
      <c r="A11606" s="95" t="s">
        <v>23089</v>
      </c>
      <c r="B11606" s="96" t="s">
        <v>23090</v>
      </c>
      <c r="C11606" s="95" t="s">
        <v>23066</v>
      </c>
      <c r="D11606" s="97">
        <f>VLOOKUP(A11606,emop0321!D:E,2,0)</f>
        <v>8.96</v>
      </c>
      <c r="E11606" s="98"/>
      <c r="F11606" s="98"/>
    </row>
    <row r="11607" ht="11.25" customHeight="1">
      <c r="A11607" s="95" t="s">
        <v>23091</v>
      </c>
      <c r="B11607" s="96" t="s">
        <v>23092</v>
      </c>
      <c r="C11607" s="95" t="s">
        <v>282</v>
      </c>
      <c r="D11607" s="97">
        <f>VLOOKUP(A11607,emop0321!D:E,2,0)</f>
        <v>112.28</v>
      </c>
      <c r="E11607" s="98"/>
      <c r="F11607" s="98"/>
    </row>
    <row r="11608" ht="11.25" customHeight="1">
      <c r="A11608" s="95" t="s">
        <v>23093</v>
      </c>
      <c r="B11608" s="96" t="s">
        <v>23094</v>
      </c>
      <c r="C11608" s="95" t="s">
        <v>23066</v>
      </c>
      <c r="D11608" s="97">
        <f>VLOOKUP(A11608,emop0321!D:E,2,0)</f>
        <v>8.8</v>
      </c>
      <c r="E11608" s="98"/>
      <c r="F11608" s="98"/>
    </row>
    <row r="11609" ht="11.25" customHeight="1">
      <c r="A11609" s="95" t="s">
        <v>23095</v>
      </c>
      <c r="B11609" s="96" t="s">
        <v>23096</v>
      </c>
      <c r="C11609" s="95" t="s">
        <v>282</v>
      </c>
      <c r="D11609" s="97">
        <f>VLOOKUP(A11609,emop0321!D:E,2,0)</f>
        <v>0.63</v>
      </c>
      <c r="E11609" s="98"/>
      <c r="F11609" s="98"/>
    </row>
    <row r="11610" ht="11.25" customHeight="1">
      <c r="A11610" s="95" t="s">
        <v>23097</v>
      </c>
      <c r="B11610" s="96" t="s">
        <v>23098</v>
      </c>
      <c r="C11610" s="95" t="s">
        <v>3123</v>
      </c>
      <c r="D11610" s="97">
        <f>VLOOKUP(A11610,emop0321!D:E,2,0)</f>
        <v>6.14</v>
      </c>
      <c r="E11610" s="98"/>
      <c r="F11610" s="98"/>
    </row>
    <row r="11611" ht="11.25" customHeight="1">
      <c r="A11611" s="95" t="s">
        <v>23099</v>
      </c>
      <c r="B11611" s="96" t="s">
        <v>23100</v>
      </c>
      <c r="C11611" s="95" t="s">
        <v>3123</v>
      </c>
      <c r="D11611" s="97">
        <f>VLOOKUP(A11611,emop0321!D:E,2,0)</f>
        <v>6.14</v>
      </c>
      <c r="E11611" s="98"/>
      <c r="F11611" s="98"/>
    </row>
    <row r="11612" ht="11.25" customHeight="1">
      <c r="A11612" s="95" t="s">
        <v>23101</v>
      </c>
      <c r="B11612" s="96" t="s">
        <v>23102</v>
      </c>
      <c r="C11612" s="95" t="s">
        <v>3123</v>
      </c>
      <c r="D11612" s="97">
        <f>VLOOKUP(A11612,emop0321!D:E,2,0)</f>
        <v>6.23</v>
      </c>
      <c r="E11612" s="98"/>
      <c r="F11612" s="98"/>
    </row>
    <row r="11613" ht="11.25" customHeight="1">
      <c r="A11613" s="95" t="s">
        <v>23103</v>
      </c>
      <c r="B11613" s="96" t="s">
        <v>23104</v>
      </c>
      <c r="C11613" s="95" t="s">
        <v>992</v>
      </c>
      <c r="D11613" s="97">
        <f>VLOOKUP(A11613,emop0321!D:E,2,0)</f>
        <v>85.58</v>
      </c>
      <c r="E11613" s="98"/>
      <c r="F11613" s="98"/>
    </row>
    <row r="11614" ht="11.25" customHeight="1">
      <c r="A11614" s="95" t="s">
        <v>23105</v>
      </c>
      <c r="B11614" s="96" t="s">
        <v>23106</v>
      </c>
      <c r="C11614" s="95" t="s">
        <v>992</v>
      </c>
      <c r="D11614" s="97">
        <f>VLOOKUP(A11614,emop0321!D:E,2,0)</f>
        <v>17.43</v>
      </c>
      <c r="E11614" s="98"/>
      <c r="F11614" s="98"/>
    </row>
    <row r="11615" ht="11.25" customHeight="1">
      <c r="A11615" s="95" t="s">
        <v>23107</v>
      </c>
      <c r="B11615" s="96" t="s">
        <v>23108</v>
      </c>
      <c r="C11615" s="95" t="s">
        <v>992</v>
      </c>
      <c r="D11615" s="97">
        <f>VLOOKUP(A11615,emop0321!D:E,2,0)</f>
        <v>246.54</v>
      </c>
      <c r="E11615" s="98"/>
      <c r="F11615" s="98"/>
    </row>
    <row r="11616" ht="11.25" customHeight="1">
      <c r="A11616" s="95" t="s">
        <v>23109</v>
      </c>
      <c r="B11616" s="96" t="s">
        <v>23110</v>
      </c>
      <c r="C11616" s="95" t="s">
        <v>992</v>
      </c>
      <c r="D11616" s="97">
        <f>VLOOKUP(A11616,emop0321!D:E,2,0)</f>
        <v>27.31</v>
      </c>
      <c r="E11616" s="98"/>
      <c r="F11616" s="98"/>
    </row>
    <row r="11617" ht="11.25" customHeight="1">
      <c r="A11617" s="95" t="s">
        <v>23111</v>
      </c>
      <c r="B11617" s="96" t="s">
        <v>23112</v>
      </c>
      <c r="C11617" s="95" t="s">
        <v>992</v>
      </c>
      <c r="D11617" s="97">
        <f>VLOOKUP(A11617,emop0321!D:E,2,0)</f>
        <v>85.21</v>
      </c>
      <c r="E11617" s="98"/>
      <c r="F11617" s="98"/>
    </row>
    <row r="11618" ht="11.25" customHeight="1">
      <c r="A11618" s="95" t="s">
        <v>23113</v>
      </c>
      <c r="B11618" s="96" t="s">
        <v>23114</v>
      </c>
      <c r="C11618" s="95" t="s">
        <v>992</v>
      </c>
      <c r="D11618" s="97">
        <f>VLOOKUP(A11618,emop0321!D:E,2,0)</f>
        <v>35.06</v>
      </c>
      <c r="E11618" s="98"/>
      <c r="F11618" s="98"/>
    </row>
    <row r="11619" ht="11.25" customHeight="1">
      <c r="A11619" s="95" t="s">
        <v>23115</v>
      </c>
      <c r="B11619" s="96" t="s">
        <v>23116</v>
      </c>
      <c r="C11619" s="95" t="s">
        <v>992</v>
      </c>
      <c r="D11619" s="97">
        <f>VLOOKUP(A11619,emop0321!D:E,2,0)</f>
        <v>262.65</v>
      </c>
      <c r="E11619" s="98"/>
      <c r="F11619" s="98"/>
    </row>
    <row r="11620" ht="11.25" customHeight="1">
      <c r="A11620" s="95" t="s">
        <v>23117</v>
      </c>
      <c r="B11620" s="96" t="s">
        <v>23118</v>
      </c>
      <c r="C11620" s="95" t="s">
        <v>992</v>
      </c>
      <c r="D11620" s="97">
        <f>VLOOKUP(A11620,emop0321!D:E,2,0)</f>
        <v>270.92</v>
      </c>
      <c r="E11620" s="98"/>
      <c r="F11620" s="98"/>
    </row>
    <row r="11621" ht="11.25" customHeight="1">
      <c r="A11621" s="95" t="s">
        <v>23119</v>
      </c>
      <c r="B11621" s="96" t="s">
        <v>23120</v>
      </c>
      <c r="C11621" s="95" t="s">
        <v>992</v>
      </c>
      <c r="D11621" s="97">
        <f>VLOOKUP(A11621,emop0321!D:E,2,0)</f>
        <v>75.93</v>
      </c>
      <c r="E11621" s="98"/>
      <c r="F11621" s="98"/>
    </row>
    <row r="11622" ht="11.25" customHeight="1">
      <c r="A11622" s="95" t="s">
        <v>23121</v>
      </c>
      <c r="B11622" s="96" t="s">
        <v>23122</v>
      </c>
      <c r="C11622" s="95" t="s">
        <v>282</v>
      </c>
      <c r="D11622" s="97">
        <f>VLOOKUP(A11622,emop0321!D:E,2,0)</f>
        <v>1053383.49</v>
      </c>
      <c r="E11622" s="98"/>
      <c r="F11622" s="98"/>
    </row>
    <row r="11623" ht="11.25" customHeight="1">
      <c r="A11623" s="95" t="s">
        <v>23123</v>
      </c>
      <c r="B11623" s="96" t="s">
        <v>23124</v>
      </c>
      <c r="C11623" s="95" t="s">
        <v>282</v>
      </c>
      <c r="D11623" s="97">
        <f>VLOOKUP(A11623,emop0321!D:E,2,0)</f>
        <v>34671.46</v>
      </c>
      <c r="E11623" s="98"/>
      <c r="F11623" s="98"/>
    </row>
    <row r="11624" ht="11.25" customHeight="1">
      <c r="A11624" s="95" t="s">
        <v>23125</v>
      </c>
      <c r="B11624" s="96" t="s">
        <v>23126</v>
      </c>
      <c r="C11624" s="95" t="s">
        <v>282</v>
      </c>
      <c r="D11624" s="97">
        <f>VLOOKUP(A11624,emop0321!D:E,2,0)</f>
        <v>933735.88</v>
      </c>
      <c r="E11624" s="98"/>
      <c r="F11624" s="98"/>
    </row>
    <row r="11625" ht="11.25" customHeight="1">
      <c r="A11625" s="95" t="s">
        <v>23127</v>
      </c>
      <c r="B11625" s="96" t="s">
        <v>23128</v>
      </c>
      <c r="C11625" s="95" t="s">
        <v>282</v>
      </c>
      <c r="D11625" s="97">
        <f>VLOOKUP(A11625,emop0321!D:E,2,0)</f>
        <v>803646.25</v>
      </c>
      <c r="E11625" s="98"/>
      <c r="F11625" s="98"/>
    </row>
    <row r="11626" ht="11.25" customHeight="1">
      <c r="A11626" s="95" t="s">
        <v>23129</v>
      </c>
      <c r="B11626" s="96" t="s">
        <v>23130</v>
      </c>
      <c r="C11626" s="95" t="s">
        <v>282</v>
      </c>
      <c r="D11626" s="97">
        <f>VLOOKUP(A11626,emop0321!D:E,2,0)</f>
        <v>803646.25</v>
      </c>
      <c r="E11626" s="98"/>
      <c r="F11626" s="98"/>
    </row>
    <row r="11627" ht="11.25" customHeight="1">
      <c r="A11627" s="95" t="s">
        <v>23131</v>
      </c>
      <c r="B11627" s="96" t="s">
        <v>23132</v>
      </c>
      <c r="C11627" s="95" t="s">
        <v>282</v>
      </c>
      <c r="D11627" s="97">
        <f>VLOOKUP(A11627,emop0321!D:E,2,0)</f>
        <v>1017951.48</v>
      </c>
      <c r="E11627" s="98"/>
      <c r="F11627" s="98"/>
    </row>
    <row r="11628" ht="11.25" customHeight="1">
      <c r="A11628" s="95" t="s">
        <v>23133</v>
      </c>
      <c r="B11628" s="96" t="s">
        <v>23134</v>
      </c>
      <c r="C11628" s="95" t="s">
        <v>282</v>
      </c>
      <c r="D11628" s="97">
        <f>VLOOKUP(A11628,emop0321!D:E,2,0)</f>
        <v>33</v>
      </c>
      <c r="E11628" s="98"/>
      <c r="F11628" s="98"/>
    </row>
    <row r="11629" ht="11.25" customHeight="1">
      <c r="A11629" s="95" t="s">
        <v>23135</v>
      </c>
      <c r="B11629" s="96" t="s">
        <v>23136</v>
      </c>
      <c r="C11629" s="95" t="s">
        <v>282</v>
      </c>
      <c r="D11629" s="97">
        <f>VLOOKUP(A11629,emop0321!D:E,2,0)</f>
        <v>36.25</v>
      </c>
      <c r="E11629" s="98"/>
      <c r="F11629" s="98"/>
    </row>
    <row r="11630" ht="11.25" customHeight="1">
      <c r="A11630" s="95" t="s">
        <v>23137</v>
      </c>
      <c r="B11630" s="96" t="s">
        <v>23138</v>
      </c>
      <c r="C11630" s="95" t="s">
        <v>282</v>
      </c>
      <c r="D11630" s="97">
        <f>VLOOKUP(A11630,emop0321!D:E,2,0)</f>
        <v>37.78</v>
      </c>
      <c r="E11630" s="98"/>
      <c r="F11630" s="98"/>
    </row>
    <row r="11631" ht="11.25" customHeight="1">
      <c r="A11631" s="95" t="s">
        <v>23139</v>
      </c>
      <c r="B11631" s="96" t="s">
        <v>23140</v>
      </c>
      <c r="C11631" s="95" t="s">
        <v>282</v>
      </c>
      <c r="D11631" s="97">
        <f>VLOOKUP(A11631,emop0321!D:E,2,0)</f>
        <v>43.31</v>
      </c>
      <c r="E11631" s="98"/>
      <c r="F11631" s="98"/>
    </row>
    <row r="11632" ht="11.25" customHeight="1">
      <c r="A11632" s="95" t="s">
        <v>23141</v>
      </c>
      <c r="B11632" s="96" t="s">
        <v>23142</v>
      </c>
      <c r="C11632" s="95" t="s">
        <v>282</v>
      </c>
      <c r="D11632" s="97">
        <f>VLOOKUP(A11632,emop0321!D:E,2,0)</f>
        <v>44.21</v>
      </c>
      <c r="E11632" s="98"/>
      <c r="F11632" s="98"/>
    </row>
    <row r="11633" ht="11.25" customHeight="1">
      <c r="A11633" s="95" t="s">
        <v>23143</v>
      </c>
      <c r="B11633" s="96" t="s">
        <v>23144</v>
      </c>
      <c r="C11633" s="95" t="s">
        <v>282</v>
      </c>
      <c r="D11633" s="97">
        <f>VLOOKUP(A11633,emop0321!D:E,2,0)</f>
        <v>53.17</v>
      </c>
      <c r="E11633" s="98"/>
      <c r="F11633" s="98"/>
    </row>
    <row r="11634" ht="11.25" customHeight="1">
      <c r="A11634" s="95" t="s">
        <v>23145</v>
      </c>
      <c r="B11634" s="96" t="s">
        <v>23146</v>
      </c>
      <c r="C11634" s="95" t="s">
        <v>282</v>
      </c>
      <c r="D11634" s="97">
        <f>VLOOKUP(A11634,emop0321!D:E,2,0)</f>
        <v>57.92</v>
      </c>
      <c r="E11634" s="98"/>
      <c r="F11634" s="98"/>
    </row>
    <row r="11635" ht="11.25" customHeight="1">
      <c r="A11635" s="95" t="s">
        <v>23147</v>
      </c>
      <c r="B11635" s="96" t="s">
        <v>23148</v>
      </c>
      <c r="C11635" s="95" t="s">
        <v>282</v>
      </c>
      <c r="D11635" s="97">
        <f>VLOOKUP(A11635,emop0321!D:E,2,0)</f>
        <v>68.28</v>
      </c>
      <c r="E11635" s="98"/>
      <c r="F11635" s="98"/>
    </row>
    <row r="11636" ht="11.25" customHeight="1">
      <c r="A11636" s="95" t="s">
        <v>23149</v>
      </c>
      <c r="B11636" s="96" t="s">
        <v>23150</v>
      </c>
      <c r="C11636" s="95" t="s">
        <v>282</v>
      </c>
      <c r="D11636" s="97">
        <f>VLOOKUP(A11636,emop0321!D:E,2,0)</f>
        <v>75.83</v>
      </c>
      <c r="E11636" s="98"/>
      <c r="F11636" s="98"/>
    </row>
    <row r="11637" ht="11.25" customHeight="1">
      <c r="A11637" s="95" t="s">
        <v>23151</v>
      </c>
      <c r="B11637" s="96" t="s">
        <v>23152</v>
      </c>
      <c r="C11637" s="95" t="s">
        <v>282</v>
      </c>
      <c r="D11637" s="97">
        <f>VLOOKUP(A11637,emop0321!D:E,2,0)</f>
        <v>8.43</v>
      </c>
      <c r="E11637" s="98"/>
      <c r="F11637" s="98"/>
    </row>
    <row r="11638" ht="11.25" customHeight="1">
      <c r="A11638" s="95" t="s">
        <v>23153</v>
      </c>
      <c r="B11638" s="96" t="s">
        <v>23154</v>
      </c>
      <c r="C11638" s="95" t="s">
        <v>282</v>
      </c>
      <c r="D11638" s="97">
        <f>VLOOKUP(A11638,emop0321!D:E,2,0)</f>
        <v>11.45</v>
      </c>
      <c r="E11638" s="98"/>
      <c r="F11638" s="98"/>
    </row>
    <row r="11639" ht="11.25" customHeight="1">
      <c r="A11639" s="95" t="s">
        <v>23155</v>
      </c>
      <c r="B11639" s="96" t="s">
        <v>23156</v>
      </c>
      <c r="C11639" s="95" t="s">
        <v>282</v>
      </c>
      <c r="D11639" s="97">
        <f>VLOOKUP(A11639,emop0321!D:E,2,0)</f>
        <v>25.92</v>
      </c>
      <c r="E11639" s="98"/>
      <c r="F11639" s="98"/>
    </row>
    <row r="11640" ht="11.25" customHeight="1">
      <c r="A11640" s="95" t="s">
        <v>23157</v>
      </c>
      <c r="B11640" s="96" t="s">
        <v>23158</v>
      </c>
      <c r="C11640" s="95" t="s">
        <v>282</v>
      </c>
      <c r="D11640" s="97">
        <f>VLOOKUP(A11640,emop0321!D:E,2,0)</f>
        <v>30.21</v>
      </c>
      <c r="E11640" s="98"/>
      <c r="F11640" s="98"/>
    </row>
    <row r="11641" ht="11.25" customHeight="1">
      <c r="A11641" s="95" t="s">
        <v>23159</v>
      </c>
      <c r="B11641" s="96" t="s">
        <v>23160</v>
      </c>
      <c r="C11641" s="95" t="s">
        <v>282</v>
      </c>
      <c r="D11641" s="97">
        <f>VLOOKUP(A11641,emop0321!D:E,2,0)</f>
        <v>38.78</v>
      </c>
      <c r="E11641" s="98"/>
      <c r="F11641" s="98"/>
    </row>
    <row r="11642" ht="11.25" customHeight="1">
      <c r="A11642" s="95" t="s">
        <v>23161</v>
      </c>
      <c r="B11642" s="96" t="s">
        <v>23162</v>
      </c>
      <c r="C11642" s="95" t="s">
        <v>282</v>
      </c>
      <c r="D11642" s="97">
        <f>VLOOKUP(A11642,emop0321!D:E,2,0)</f>
        <v>47.36</v>
      </c>
      <c r="E11642" s="98"/>
      <c r="F11642" s="98"/>
    </row>
    <row r="11643" ht="11.25" customHeight="1">
      <c r="A11643" s="95" t="s">
        <v>23163</v>
      </c>
      <c r="B11643" s="96" t="s">
        <v>23164</v>
      </c>
      <c r="C11643" s="95" t="s">
        <v>282</v>
      </c>
      <c r="D11643" s="97">
        <f>VLOOKUP(A11643,emop0321!D:E,2,0)</f>
        <v>81.79</v>
      </c>
      <c r="E11643" s="98"/>
      <c r="F11643" s="98"/>
    </row>
    <row r="11644" ht="11.25" customHeight="1">
      <c r="A11644" s="95" t="s">
        <v>23165</v>
      </c>
      <c r="B11644" s="96" t="s">
        <v>23166</v>
      </c>
      <c r="C11644" s="95" t="s">
        <v>282</v>
      </c>
      <c r="D11644" s="97">
        <f>VLOOKUP(A11644,emop0321!D:E,2,0)</f>
        <v>37</v>
      </c>
      <c r="E11644" s="98"/>
      <c r="F11644" s="98"/>
    </row>
    <row r="11645" ht="11.25" customHeight="1">
      <c r="A11645" s="95" t="s">
        <v>23167</v>
      </c>
      <c r="B11645" s="96" t="s">
        <v>23168</v>
      </c>
      <c r="C11645" s="95" t="s">
        <v>282</v>
      </c>
      <c r="D11645" s="97">
        <f>VLOOKUP(A11645,emop0321!D:E,2,0)</f>
        <v>84.18</v>
      </c>
      <c r="E11645" s="98"/>
      <c r="F11645" s="98"/>
    </row>
    <row r="11646" ht="11.25" customHeight="1">
      <c r="A11646" s="95" t="s">
        <v>23169</v>
      </c>
      <c r="B11646" s="96" t="s">
        <v>23170</v>
      </c>
      <c r="C11646" s="95" t="s">
        <v>282</v>
      </c>
      <c r="D11646" s="97">
        <f>VLOOKUP(A11646,emop0321!D:E,2,0)</f>
        <v>93.44</v>
      </c>
      <c r="E11646" s="98"/>
      <c r="F11646" s="98"/>
    </row>
    <row r="11647" ht="11.25" customHeight="1">
      <c r="A11647" s="95" t="s">
        <v>23171</v>
      </c>
      <c r="B11647" s="96" t="s">
        <v>23172</v>
      </c>
      <c r="C11647" s="95" t="s">
        <v>282</v>
      </c>
      <c r="D11647" s="97">
        <f>VLOOKUP(A11647,emop0321!D:E,2,0)</f>
        <v>5.52</v>
      </c>
      <c r="E11647" s="98"/>
      <c r="F11647" s="98"/>
    </row>
    <row r="11648" ht="11.25" customHeight="1">
      <c r="A11648" s="95" t="s">
        <v>23173</v>
      </c>
      <c r="B11648" s="96" t="s">
        <v>23174</v>
      </c>
      <c r="C11648" s="95" t="s">
        <v>992</v>
      </c>
      <c r="D11648" s="97">
        <f>VLOOKUP(A11648,emop0321!D:E,2,0)</f>
        <v>32.79</v>
      </c>
      <c r="E11648" s="98"/>
      <c r="F11648" s="98"/>
    </row>
    <row r="11649" ht="11.25" customHeight="1">
      <c r="A11649" s="95" t="s">
        <v>23175</v>
      </c>
      <c r="B11649" s="96" t="s">
        <v>23176</v>
      </c>
      <c r="C11649" s="95" t="s">
        <v>361</v>
      </c>
      <c r="D11649" s="97">
        <f>VLOOKUP(A11649,emop0321!D:E,2,0)</f>
        <v>8.38</v>
      </c>
      <c r="E11649" s="98"/>
      <c r="F11649" s="98"/>
    </row>
    <row r="11650" ht="11.25" customHeight="1">
      <c r="A11650" s="95" t="s">
        <v>23177</v>
      </c>
      <c r="B11650" s="96" t="s">
        <v>23178</v>
      </c>
      <c r="C11650" s="95" t="s">
        <v>361</v>
      </c>
      <c r="D11650" s="97">
        <f>VLOOKUP(A11650,emop0321!D:E,2,0)</f>
        <v>7.08</v>
      </c>
      <c r="E11650" s="98"/>
      <c r="F11650" s="98"/>
    </row>
    <row r="11651" ht="11.25" customHeight="1">
      <c r="A11651" s="95" t="s">
        <v>23179</v>
      </c>
      <c r="B11651" s="96" t="s">
        <v>23180</v>
      </c>
      <c r="C11651" s="95" t="s">
        <v>361</v>
      </c>
      <c r="D11651" s="97">
        <f>VLOOKUP(A11651,emop0321!D:E,2,0)</f>
        <v>11.8</v>
      </c>
      <c r="E11651" s="98"/>
      <c r="F11651" s="98"/>
    </row>
    <row r="11652" ht="11.25" customHeight="1">
      <c r="A11652" s="95" t="s">
        <v>23181</v>
      </c>
      <c r="B11652" s="96" t="s">
        <v>23182</v>
      </c>
      <c r="C11652" s="95" t="s">
        <v>361</v>
      </c>
      <c r="D11652" s="97">
        <f>VLOOKUP(A11652,emop0321!D:E,2,0)</f>
        <v>14.95</v>
      </c>
      <c r="E11652" s="98"/>
      <c r="F11652" s="98"/>
    </row>
    <row r="11653" ht="11.25" customHeight="1">
      <c r="A11653" s="95" t="s">
        <v>23183</v>
      </c>
      <c r="B11653" s="96" t="s">
        <v>23184</v>
      </c>
      <c r="C11653" s="95" t="s">
        <v>361</v>
      </c>
      <c r="D11653" s="97">
        <f>VLOOKUP(A11653,emop0321!D:E,2,0)</f>
        <v>4.41</v>
      </c>
      <c r="E11653" s="98"/>
      <c r="F11653" s="98"/>
    </row>
    <row r="11654" ht="11.25" customHeight="1">
      <c r="A11654" s="95" t="s">
        <v>23185</v>
      </c>
      <c r="B11654" s="96" t="s">
        <v>23186</v>
      </c>
      <c r="C11654" s="95" t="s">
        <v>361</v>
      </c>
      <c r="D11654" s="97">
        <f>VLOOKUP(A11654,emop0321!D:E,2,0)</f>
        <v>0.86</v>
      </c>
      <c r="E11654" s="98"/>
      <c r="F11654" s="98"/>
    </row>
    <row r="11655" ht="11.25" customHeight="1">
      <c r="A11655" s="95" t="s">
        <v>23187</v>
      </c>
      <c r="B11655" s="96" t="s">
        <v>23188</v>
      </c>
      <c r="C11655" s="95" t="s">
        <v>361</v>
      </c>
      <c r="D11655" s="97">
        <f>VLOOKUP(A11655,emop0321!D:E,2,0)</f>
        <v>1.04</v>
      </c>
      <c r="E11655" s="98"/>
      <c r="F11655" s="98"/>
    </row>
    <row r="11656" ht="11.25" customHeight="1">
      <c r="A11656" s="95" t="s">
        <v>23189</v>
      </c>
      <c r="B11656" s="96" t="s">
        <v>23190</v>
      </c>
      <c r="C11656" s="95" t="s">
        <v>361</v>
      </c>
      <c r="D11656" s="97">
        <f>VLOOKUP(A11656,emop0321!D:E,2,0)</f>
        <v>2.13</v>
      </c>
      <c r="E11656" s="98"/>
      <c r="F11656" s="98"/>
    </row>
    <row r="11657" ht="11.25" customHeight="1">
      <c r="A11657" s="95" t="s">
        <v>23191</v>
      </c>
      <c r="B11657" s="96" t="s">
        <v>23192</v>
      </c>
      <c r="C11657" s="95" t="s">
        <v>514</v>
      </c>
      <c r="D11657" s="97">
        <f>VLOOKUP(A11657,emop0321!D:E,2,0)</f>
        <v>856.9</v>
      </c>
      <c r="E11657" s="98"/>
      <c r="F11657" s="98"/>
    </row>
    <row r="11658" ht="11.25" customHeight="1">
      <c r="A11658" s="95" t="s">
        <v>23193</v>
      </c>
      <c r="B11658" s="96" t="s">
        <v>23194</v>
      </c>
      <c r="C11658" s="95" t="s">
        <v>1980</v>
      </c>
      <c r="D11658" s="97">
        <f>VLOOKUP(A11658,emop0321!D:E,2,0)</f>
        <v>1640.86</v>
      </c>
      <c r="E11658" s="98"/>
      <c r="F11658" s="98"/>
    </row>
    <row r="11659" ht="11.25" customHeight="1">
      <c r="A11659" s="95" t="s">
        <v>23195</v>
      </c>
      <c r="B11659" s="96" t="s">
        <v>23196</v>
      </c>
      <c r="C11659" s="95" t="s">
        <v>23197</v>
      </c>
      <c r="D11659" s="97">
        <f>VLOOKUP(A11659,emop0321!D:E,2,0)</f>
        <v>138.72</v>
      </c>
      <c r="E11659" s="98"/>
      <c r="F11659" s="98"/>
    </row>
    <row r="11660" ht="11.25" customHeight="1">
      <c r="A11660" s="95" t="s">
        <v>23198</v>
      </c>
      <c r="B11660" s="96" t="s">
        <v>23199</v>
      </c>
      <c r="C11660" s="95" t="s">
        <v>282</v>
      </c>
      <c r="D11660" s="97">
        <f>VLOOKUP(A11660,emop0321!D:E,2,0)</f>
        <v>84.04</v>
      </c>
      <c r="E11660" s="98"/>
      <c r="F11660" s="98"/>
    </row>
    <row r="11661" ht="11.25" customHeight="1">
      <c r="A11661" s="95" t="s">
        <v>23200</v>
      </c>
      <c r="B11661" s="96" t="s">
        <v>23201</v>
      </c>
      <c r="C11661" s="95" t="s">
        <v>282</v>
      </c>
      <c r="D11661" s="97">
        <f>VLOOKUP(A11661,emop0321!D:E,2,0)</f>
        <v>120.11</v>
      </c>
      <c r="E11661" s="98"/>
      <c r="F11661" s="98"/>
    </row>
    <row r="11662" ht="11.25" customHeight="1">
      <c r="A11662" s="95" t="s">
        <v>23202</v>
      </c>
      <c r="B11662" s="96" t="s">
        <v>23203</v>
      </c>
      <c r="C11662" s="95" t="s">
        <v>23204</v>
      </c>
      <c r="D11662" s="97">
        <f>VLOOKUP(A11662,emop0321!D:E,2,0)</f>
        <v>71.76</v>
      </c>
      <c r="E11662" s="98"/>
      <c r="F11662" s="98"/>
    </row>
    <row r="11663" ht="11.25" customHeight="1">
      <c r="A11663" s="95" t="s">
        <v>23205</v>
      </c>
      <c r="B11663" s="96" t="s">
        <v>23206</v>
      </c>
      <c r="C11663" s="95" t="s">
        <v>23204</v>
      </c>
      <c r="D11663" s="97">
        <f>VLOOKUP(A11663,emop0321!D:E,2,0)</f>
        <v>74.27</v>
      </c>
      <c r="E11663" s="98"/>
      <c r="F11663" s="98"/>
    </row>
    <row r="11664" ht="11.25" customHeight="1">
      <c r="A11664" s="95" t="s">
        <v>23207</v>
      </c>
      <c r="B11664" s="96" t="s">
        <v>23208</v>
      </c>
      <c r="C11664" s="95" t="s">
        <v>1980</v>
      </c>
      <c r="D11664" s="97">
        <f>VLOOKUP(A11664,emop0321!D:E,2,0)</f>
        <v>375.82</v>
      </c>
      <c r="E11664" s="98"/>
      <c r="F11664" s="98"/>
    </row>
    <row r="11665" ht="11.25" customHeight="1">
      <c r="A11665" s="95" t="s">
        <v>23209</v>
      </c>
      <c r="B11665" s="96" t="s">
        <v>23210</v>
      </c>
      <c r="C11665" s="95" t="s">
        <v>1009</v>
      </c>
      <c r="D11665" s="97">
        <f>VLOOKUP(A11665,emop0321!D:E,2,0)</f>
        <v>8557.99</v>
      </c>
      <c r="E11665" s="98"/>
      <c r="F11665" s="98"/>
    </row>
    <row r="11666" ht="11.25" customHeight="1">
      <c r="A11666" s="95" t="s">
        <v>23211</v>
      </c>
      <c r="B11666" s="96" t="s">
        <v>23212</v>
      </c>
      <c r="C11666" s="95" t="s">
        <v>1009</v>
      </c>
      <c r="D11666" s="97">
        <f>VLOOKUP(A11666,emop0321!D:E,2,0)</f>
        <v>332.16</v>
      </c>
      <c r="E11666" s="98"/>
      <c r="F11666" s="98"/>
    </row>
    <row r="11667" ht="11.25" customHeight="1">
      <c r="A11667" s="95" t="s">
        <v>23213</v>
      </c>
      <c r="B11667" s="96" t="s">
        <v>23214</v>
      </c>
      <c r="C11667" s="95" t="s">
        <v>1009</v>
      </c>
      <c r="D11667" s="97">
        <f>VLOOKUP(A11667,emop0321!D:E,2,0)</f>
        <v>792.6</v>
      </c>
      <c r="E11667" s="98"/>
      <c r="F11667" s="98"/>
    </row>
    <row r="11668" ht="11.25" customHeight="1">
      <c r="A11668" s="95" t="s">
        <v>23215</v>
      </c>
      <c r="B11668" s="96" t="s">
        <v>23216</v>
      </c>
      <c r="C11668" s="95" t="s">
        <v>1009</v>
      </c>
      <c r="D11668" s="97">
        <f>VLOOKUP(A11668,emop0321!D:E,2,0)</f>
        <v>709.2</v>
      </c>
      <c r="E11668" s="98"/>
      <c r="F11668" s="98"/>
    </row>
    <row r="11669" ht="11.25" customHeight="1">
      <c r="A11669" s="95" t="s">
        <v>23217</v>
      </c>
      <c r="B11669" s="96" t="s">
        <v>23218</v>
      </c>
      <c r="C11669" s="95" t="s">
        <v>1009</v>
      </c>
      <c r="D11669" s="97">
        <f>VLOOKUP(A11669,emop0321!D:E,2,0)</f>
        <v>403.2</v>
      </c>
      <c r="E11669" s="98"/>
      <c r="F11669" s="98"/>
    </row>
    <row r="11670" ht="11.25" customHeight="1">
      <c r="A11670" s="95" t="s">
        <v>23219</v>
      </c>
      <c r="B11670" s="96" t="s">
        <v>23220</v>
      </c>
      <c r="C11670" s="95" t="s">
        <v>1009</v>
      </c>
      <c r="D11670" s="97">
        <f>VLOOKUP(A11670,emop0321!D:E,2,0)</f>
        <v>1152</v>
      </c>
      <c r="E11670" s="98"/>
      <c r="F11670" s="98"/>
    </row>
    <row r="11671" ht="11.25" customHeight="1">
      <c r="A11671" s="95" t="s">
        <v>23221</v>
      </c>
      <c r="B11671" s="96" t="s">
        <v>23222</v>
      </c>
      <c r="C11671" s="95" t="s">
        <v>1980</v>
      </c>
      <c r="D11671" s="97">
        <f>VLOOKUP(A11671,emop0321!D:E,2,0)</f>
        <v>212.59</v>
      </c>
      <c r="E11671" s="98"/>
      <c r="F11671" s="98"/>
    </row>
    <row r="11672" ht="11.25" customHeight="1">
      <c r="A11672" s="95" t="s">
        <v>23223</v>
      </c>
      <c r="B11672" s="96" t="s">
        <v>23224</v>
      </c>
      <c r="C11672" s="95" t="s">
        <v>1980</v>
      </c>
      <c r="D11672" s="97">
        <f>VLOOKUP(A11672,emop0321!D:E,2,0)</f>
        <v>221.05</v>
      </c>
      <c r="E11672" s="98"/>
      <c r="F11672" s="98"/>
    </row>
    <row r="11673" ht="11.25" customHeight="1">
      <c r="A11673" s="95" t="s">
        <v>23225</v>
      </c>
      <c r="B11673" s="96" t="s">
        <v>23226</v>
      </c>
      <c r="C11673" s="95" t="s">
        <v>1980</v>
      </c>
      <c r="D11673" s="97">
        <f>VLOOKUP(A11673,emop0321!D:E,2,0)</f>
        <v>199.5</v>
      </c>
      <c r="E11673" s="98"/>
      <c r="F11673" s="98"/>
    </row>
    <row r="11674" ht="11.25" customHeight="1">
      <c r="A11674" s="95" t="s">
        <v>23227</v>
      </c>
      <c r="B11674" s="96" t="s">
        <v>23228</v>
      </c>
      <c r="C11674" s="95" t="s">
        <v>1980</v>
      </c>
      <c r="D11674" s="97">
        <f>VLOOKUP(A11674,emop0321!D:E,2,0)</f>
        <v>111.42</v>
      </c>
      <c r="E11674" s="98"/>
      <c r="F11674" s="98"/>
    </row>
    <row r="11675" ht="11.25" customHeight="1">
      <c r="A11675" s="95" t="s">
        <v>23229</v>
      </c>
      <c r="B11675" s="96" t="s">
        <v>23230</v>
      </c>
      <c r="C11675" s="95" t="s">
        <v>1980</v>
      </c>
      <c r="D11675" s="97">
        <f>VLOOKUP(A11675,emop0321!D:E,2,0)</f>
        <v>229.29</v>
      </c>
      <c r="E11675" s="98"/>
      <c r="F11675" s="98"/>
    </row>
    <row r="11676" ht="11.25" customHeight="1">
      <c r="A11676" s="95" t="s">
        <v>23231</v>
      </c>
      <c r="B11676" s="96" t="s">
        <v>23232</v>
      </c>
      <c r="C11676" s="95" t="s">
        <v>1980</v>
      </c>
      <c r="D11676" s="97">
        <f>VLOOKUP(A11676,emop0321!D:E,2,0)</f>
        <v>112.99</v>
      </c>
      <c r="E11676" s="98"/>
      <c r="F11676" s="98"/>
    </row>
    <row r="11677" ht="11.25" customHeight="1">
      <c r="A11677" s="95" t="s">
        <v>23233</v>
      </c>
      <c r="B11677" s="96" t="s">
        <v>23234</v>
      </c>
      <c r="C11677" s="95" t="s">
        <v>1980</v>
      </c>
      <c r="D11677" s="97">
        <f>VLOOKUP(A11677,emop0321!D:E,2,0)</f>
        <v>442.58</v>
      </c>
      <c r="E11677" s="98"/>
      <c r="F11677" s="98"/>
    </row>
    <row r="11678" ht="11.25" customHeight="1">
      <c r="A11678" s="95" t="s">
        <v>23235</v>
      </c>
      <c r="B11678" s="96" t="s">
        <v>23236</v>
      </c>
      <c r="C11678" s="95" t="s">
        <v>1980</v>
      </c>
      <c r="D11678" s="97">
        <f>VLOOKUP(A11678,emop0321!D:E,2,0)</f>
        <v>142.01</v>
      </c>
      <c r="E11678" s="98"/>
      <c r="F11678" s="98"/>
    </row>
    <row r="11679" ht="11.25" customHeight="1">
      <c r="A11679" s="95" t="s">
        <v>23237</v>
      </c>
      <c r="B11679" s="96" t="s">
        <v>23238</v>
      </c>
      <c r="C11679" s="95" t="s">
        <v>282</v>
      </c>
      <c r="D11679" s="97">
        <f>VLOOKUP(A11679,emop0321!D:E,2,0)</f>
        <v>1317.75</v>
      </c>
      <c r="E11679" s="98"/>
      <c r="F11679" s="98"/>
    </row>
    <row r="11680" ht="11.25" customHeight="1">
      <c r="A11680" s="95" t="s">
        <v>23239</v>
      </c>
      <c r="B11680" s="96" t="s">
        <v>23240</v>
      </c>
      <c r="C11680" s="95" t="s">
        <v>282</v>
      </c>
      <c r="D11680" s="97">
        <f>VLOOKUP(A11680,emop0321!D:E,2,0)</f>
        <v>1740.55</v>
      </c>
      <c r="E11680" s="98"/>
      <c r="F11680" s="98"/>
    </row>
    <row r="11681" ht="11.25" customHeight="1">
      <c r="A11681" s="95" t="s">
        <v>23241</v>
      </c>
      <c r="B11681" s="96" t="s">
        <v>23242</v>
      </c>
      <c r="C11681" s="95" t="s">
        <v>282</v>
      </c>
      <c r="D11681" s="97">
        <f>VLOOKUP(A11681,emop0321!D:E,2,0)</f>
        <v>803.33</v>
      </c>
      <c r="E11681" s="98"/>
      <c r="F11681" s="98"/>
    </row>
    <row r="11682" ht="11.25" customHeight="1">
      <c r="A11682" s="95" t="s">
        <v>23243</v>
      </c>
      <c r="B11682" s="96" t="s">
        <v>23244</v>
      </c>
      <c r="C11682" s="95" t="s">
        <v>282</v>
      </c>
      <c r="D11682" s="97">
        <f>VLOOKUP(A11682,emop0321!D:E,2,0)</f>
        <v>965.41</v>
      </c>
      <c r="E11682" s="98"/>
      <c r="F11682" s="98"/>
    </row>
    <row r="11683" ht="11.25" customHeight="1">
      <c r="A11683" s="95" t="s">
        <v>23245</v>
      </c>
      <c r="B11683" s="96" t="s">
        <v>23246</v>
      </c>
      <c r="C11683" s="95" t="s">
        <v>282</v>
      </c>
      <c r="D11683" s="97">
        <f>VLOOKUP(A11683,emop0321!D:E,2,0)</f>
        <v>1219.09</v>
      </c>
      <c r="E11683" s="98"/>
      <c r="F11683" s="98"/>
    </row>
    <row r="11684" ht="11.25" customHeight="1">
      <c r="A11684" s="95" t="s">
        <v>23247</v>
      </c>
      <c r="B11684" s="96" t="s">
        <v>23248</v>
      </c>
      <c r="C11684" s="95" t="s">
        <v>282</v>
      </c>
      <c r="D11684" s="97">
        <f>VLOOKUP(A11684,emop0321!D:E,2,0)</f>
        <v>731.04</v>
      </c>
      <c r="E11684" s="98"/>
      <c r="F11684" s="98"/>
    </row>
    <row r="11685" ht="11.25" customHeight="1">
      <c r="A11685" s="95" t="s">
        <v>23249</v>
      </c>
      <c r="B11685" s="96" t="s">
        <v>23250</v>
      </c>
      <c r="C11685" s="95" t="s">
        <v>361</v>
      </c>
      <c r="D11685" s="97">
        <f>VLOOKUP(A11685,emop0321!D:E,2,0)</f>
        <v>310.19</v>
      </c>
      <c r="E11685" s="98"/>
      <c r="F11685" s="98"/>
    </row>
    <row r="11686" ht="11.25" customHeight="1">
      <c r="A11686" s="95" t="s">
        <v>23251</v>
      </c>
      <c r="B11686" s="96" t="s">
        <v>23252</v>
      </c>
      <c r="C11686" s="95" t="s">
        <v>282</v>
      </c>
      <c r="D11686" s="97">
        <f>VLOOKUP(A11686,emop0321!D:E,2,0)</f>
        <v>861.21</v>
      </c>
      <c r="E11686" s="98"/>
      <c r="F11686" s="98"/>
    </row>
    <row r="11687" ht="11.25" customHeight="1">
      <c r="A11687" s="95" t="s">
        <v>23253</v>
      </c>
      <c r="B11687" s="96" t="s">
        <v>23254</v>
      </c>
      <c r="C11687" s="95" t="s">
        <v>1980</v>
      </c>
      <c r="D11687" s="97">
        <f>VLOOKUP(A11687,emop0321!D:E,2,0)</f>
        <v>135.31</v>
      </c>
      <c r="E11687" s="98"/>
      <c r="F11687" s="98"/>
    </row>
    <row r="11688" ht="11.25" customHeight="1">
      <c r="A11688" s="95" t="s">
        <v>23255</v>
      </c>
      <c r="B11688" s="96" t="s">
        <v>23256</v>
      </c>
      <c r="C11688" s="95" t="s">
        <v>1980</v>
      </c>
      <c r="D11688" s="97">
        <f>VLOOKUP(A11688,emop0321!D:E,2,0)</f>
        <v>56.97</v>
      </c>
      <c r="E11688" s="98"/>
      <c r="F11688" s="98"/>
    </row>
    <row r="11689" ht="11.25" customHeight="1">
      <c r="A11689" s="95" t="s">
        <v>23257</v>
      </c>
      <c r="B11689" s="96" t="s">
        <v>23258</v>
      </c>
      <c r="C11689" s="95" t="s">
        <v>1980</v>
      </c>
      <c r="D11689" s="97">
        <f>VLOOKUP(A11689,emop0321!D:E,2,0)</f>
        <v>47.46</v>
      </c>
      <c r="E11689" s="98"/>
      <c r="F11689" s="98"/>
    </row>
    <row r="11690" ht="11.25" customHeight="1">
      <c r="A11690" s="95" t="s">
        <v>23259</v>
      </c>
      <c r="B11690" s="96" t="s">
        <v>23260</v>
      </c>
      <c r="C11690" s="95" t="s">
        <v>992</v>
      </c>
      <c r="D11690" s="97">
        <f>VLOOKUP(A11690,emop0321!D:E,2,0)</f>
        <v>20.13</v>
      </c>
      <c r="E11690" s="98"/>
      <c r="F11690" s="98"/>
    </row>
    <row r="11691" ht="11.25" customHeight="1">
      <c r="A11691" s="95" t="s">
        <v>23261</v>
      </c>
      <c r="B11691" s="96" t="s">
        <v>23262</v>
      </c>
      <c r="C11691" s="95" t="s">
        <v>3123</v>
      </c>
      <c r="D11691" s="97">
        <f>VLOOKUP(A11691,emop0321!D:E,2,0)</f>
        <v>6.25</v>
      </c>
      <c r="E11691" s="98"/>
      <c r="F11691" s="98"/>
    </row>
    <row r="11692" ht="11.25" customHeight="1">
      <c r="A11692" s="95" t="s">
        <v>23263</v>
      </c>
      <c r="B11692" s="96" t="s">
        <v>23264</v>
      </c>
      <c r="C11692" s="95" t="s">
        <v>282</v>
      </c>
      <c r="D11692" s="97">
        <f>VLOOKUP(A11692,emop0321!D:E,2,0)</f>
        <v>2.63</v>
      </c>
      <c r="E11692" s="98"/>
      <c r="F11692" s="98"/>
    </row>
    <row r="11693" ht="11.25" customHeight="1">
      <c r="A11693" s="95" t="s">
        <v>23265</v>
      </c>
      <c r="B11693" s="96" t="s">
        <v>23266</v>
      </c>
      <c r="C11693" s="95" t="s">
        <v>282</v>
      </c>
      <c r="D11693" s="97">
        <f>VLOOKUP(A11693,emop0321!D:E,2,0)</f>
        <v>1986.8</v>
      </c>
      <c r="E11693" s="98"/>
      <c r="F11693" s="98"/>
    </row>
    <row r="11694" ht="11.25" customHeight="1">
      <c r="A11694" s="95" t="s">
        <v>23267</v>
      </c>
      <c r="B11694" s="96" t="s">
        <v>23268</v>
      </c>
      <c r="C11694" s="95" t="s">
        <v>3123</v>
      </c>
      <c r="D11694" s="97">
        <f>VLOOKUP(A11694,emop0321!D:E,2,0)</f>
        <v>2.98</v>
      </c>
      <c r="E11694" s="98"/>
      <c r="F11694" s="98"/>
    </row>
    <row r="11695" ht="11.25" customHeight="1">
      <c r="A11695" s="95" t="s">
        <v>23269</v>
      </c>
      <c r="B11695" s="96" t="s">
        <v>23270</v>
      </c>
      <c r="C11695" s="95" t="s">
        <v>3123</v>
      </c>
      <c r="D11695" s="97">
        <f>VLOOKUP(A11695,emop0321!D:E,2,0)</f>
        <v>2.91</v>
      </c>
      <c r="E11695" s="98"/>
      <c r="F11695" s="98"/>
    </row>
    <row r="11696" ht="11.25" customHeight="1">
      <c r="A11696" s="95" t="s">
        <v>23271</v>
      </c>
      <c r="B11696" s="96" t="s">
        <v>23272</v>
      </c>
      <c r="C11696" s="95" t="s">
        <v>3123</v>
      </c>
      <c r="D11696" s="97">
        <f>VLOOKUP(A11696,emop0321!D:E,2,0)</f>
        <v>2.69</v>
      </c>
      <c r="E11696" s="98"/>
      <c r="F11696" s="98"/>
    </row>
    <row r="11697" ht="11.25" customHeight="1">
      <c r="A11697" s="95" t="s">
        <v>23273</v>
      </c>
      <c r="B11697" s="96" t="s">
        <v>23274</v>
      </c>
      <c r="C11697" s="95" t="s">
        <v>992</v>
      </c>
      <c r="D11697" s="97">
        <f>VLOOKUP(A11697,emop0321!D:E,2,0)</f>
        <v>34.35</v>
      </c>
      <c r="E11697" s="98"/>
      <c r="F11697" s="98"/>
    </row>
    <row r="11698" ht="11.25" customHeight="1">
      <c r="A11698" s="95" t="s">
        <v>23275</v>
      </c>
      <c r="B11698" s="96" t="s">
        <v>23276</v>
      </c>
      <c r="C11698" s="95" t="s">
        <v>992</v>
      </c>
      <c r="D11698" s="97">
        <f>VLOOKUP(A11698,emop0321!D:E,2,0)</f>
        <v>48.61</v>
      </c>
      <c r="E11698" s="98"/>
      <c r="F11698" s="98"/>
    </row>
    <row r="11699" ht="11.25" customHeight="1">
      <c r="A11699" s="95" t="s">
        <v>23277</v>
      </c>
      <c r="B11699" s="96" t="s">
        <v>23278</v>
      </c>
      <c r="C11699" s="95" t="s">
        <v>514</v>
      </c>
      <c r="D11699" s="97">
        <f>VLOOKUP(A11699,emop0321!D:E,2,0)</f>
        <v>3.5</v>
      </c>
      <c r="E11699" s="98"/>
      <c r="F11699" s="98"/>
    </row>
    <row r="11700" ht="11.25" customHeight="1">
      <c r="A11700" s="95" t="s">
        <v>23279</v>
      </c>
      <c r="B11700" s="96" t="s">
        <v>23280</v>
      </c>
      <c r="C11700" s="95" t="s">
        <v>992</v>
      </c>
      <c r="D11700" s="97">
        <f>VLOOKUP(A11700,emop0321!D:E,2,0)</f>
        <v>35.91</v>
      </c>
      <c r="E11700" s="98"/>
      <c r="F11700" s="98"/>
    </row>
    <row r="11701" ht="11.25" customHeight="1">
      <c r="A11701" s="95" t="s">
        <v>23281</v>
      </c>
      <c r="B11701" s="96" t="s">
        <v>23282</v>
      </c>
      <c r="C11701" s="95" t="s">
        <v>361</v>
      </c>
      <c r="D11701" s="97">
        <f>VLOOKUP(A11701,emop0321!D:E,2,0)</f>
        <v>55.91</v>
      </c>
      <c r="E11701" s="98"/>
      <c r="F11701" s="98"/>
    </row>
    <row r="11702" ht="11.25" customHeight="1">
      <c r="A11702" s="95" t="s">
        <v>23283</v>
      </c>
      <c r="B11702" s="96" t="s">
        <v>23284</v>
      </c>
      <c r="C11702" s="95" t="s">
        <v>1980</v>
      </c>
      <c r="D11702" s="97">
        <f>VLOOKUP(A11702,emop0321!D:E,2,0)</f>
        <v>126.42</v>
      </c>
      <c r="E11702" s="98"/>
      <c r="F11702" s="98"/>
    </row>
    <row r="11703" ht="11.25" customHeight="1">
      <c r="A11703" s="95" t="s">
        <v>23285</v>
      </c>
      <c r="B11703" s="96" t="s">
        <v>23286</v>
      </c>
      <c r="C11703" s="95" t="s">
        <v>1980</v>
      </c>
      <c r="D11703" s="97">
        <f>VLOOKUP(A11703,emop0321!D:E,2,0)</f>
        <v>2.91</v>
      </c>
      <c r="E11703" s="98"/>
      <c r="F11703" s="98"/>
    </row>
    <row r="11704" ht="11.25" customHeight="1">
      <c r="A11704" s="95" t="s">
        <v>23287</v>
      </c>
      <c r="B11704" s="96" t="s">
        <v>23288</v>
      </c>
      <c r="C11704" s="95" t="s">
        <v>1980</v>
      </c>
      <c r="D11704" s="97">
        <f>VLOOKUP(A11704,emop0321!D:E,2,0)</f>
        <v>0.32</v>
      </c>
      <c r="E11704" s="98"/>
      <c r="F11704" s="98"/>
    </row>
    <row r="11705" ht="11.25" customHeight="1">
      <c r="A11705" s="95" t="s">
        <v>23289</v>
      </c>
      <c r="B11705" s="96" t="s">
        <v>23290</v>
      </c>
      <c r="C11705" s="95" t="s">
        <v>282</v>
      </c>
      <c r="D11705" s="97">
        <f>VLOOKUP(A11705,emop0321!D:E,2,0)</f>
        <v>61.21</v>
      </c>
      <c r="E11705" s="98"/>
      <c r="F11705" s="98"/>
    </row>
    <row r="11706" ht="11.25" customHeight="1">
      <c r="A11706" s="95" t="s">
        <v>23291</v>
      </c>
      <c r="B11706" s="96" t="s">
        <v>23292</v>
      </c>
      <c r="C11706" s="95" t="s">
        <v>23293</v>
      </c>
      <c r="D11706" s="97">
        <f>VLOOKUP(A11706,emop0321!D:E,2,0)</f>
        <v>67.56</v>
      </c>
      <c r="E11706" s="98"/>
      <c r="F11706" s="98"/>
    </row>
    <row r="11707" ht="11.25" customHeight="1">
      <c r="A11707" s="95" t="s">
        <v>23294</v>
      </c>
      <c r="B11707" s="96" t="s">
        <v>23295</v>
      </c>
      <c r="C11707" s="95" t="s">
        <v>23296</v>
      </c>
      <c r="D11707" s="97">
        <f>VLOOKUP(A11707,emop0321!D:E,2,0)</f>
        <v>38.19</v>
      </c>
      <c r="E11707" s="98"/>
      <c r="F11707" s="98"/>
    </row>
    <row r="11708" ht="11.25" customHeight="1">
      <c r="A11708" s="95" t="s">
        <v>23297</v>
      </c>
      <c r="B11708" s="96" t="s">
        <v>23298</v>
      </c>
      <c r="C11708" s="95" t="s">
        <v>23296</v>
      </c>
      <c r="D11708" s="97">
        <f>VLOOKUP(A11708,emop0321!D:E,2,0)</f>
        <v>1.31</v>
      </c>
      <c r="E11708" s="98"/>
      <c r="F11708" s="98"/>
    </row>
    <row r="11709" ht="11.25" customHeight="1">
      <c r="A11709" s="95" t="s">
        <v>23299</v>
      </c>
      <c r="B11709" s="96" t="s">
        <v>23300</v>
      </c>
      <c r="C11709" s="95" t="s">
        <v>23296</v>
      </c>
      <c r="D11709" s="97">
        <f>VLOOKUP(A11709,emop0321!D:E,2,0)</f>
        <v>8.27</v>
      </c>
      <c r="E11709" s="98"/>
      <c r="F11709" s="98"/>
    </row>
    <row r="11710" ht="11.25" customHeight="1">
      <c r="A11710" s="95" t="s">
        <v>23301</v>
      </c>
      <c r="B11710" s="96" t="s">
        <v>23302</v>
      </c>
      <c r="C11710" s="95" t="s">
        <v>23296</v>
      </c>
      <c r="D11710" s="97">
        <f>VLOOKUP(A11710,emop0321!D:E,2,0)</f>
        <v>92.39</v>
      </c>
      <c r="E11710" s="98"/>
      <c r="F11710" s="98"/>
    </row>
    <row r="11711" ht="11.25" customHeight="1">
      <c r="A11711" s="95" t="s">
        <v>23303</v>
      </c>
      <c r="B11711" s="96" t="s">
        <v>23304</v>
      </c>
      <c r="C11711" s="95" t="s">
        <v>23296</v>
      </c>
      <c r="D11711" s="97">
        <f>VLOOKUP(A11711,emop0321!D:E,2,0)</f>
        <v>4.96</v>
      </c>
      <c r="E11711" s="98"/>
      <c r="F11711" s="98"/>
    </row>
    <row r="11712" ht="11.25" customHeight="1">
      <c r="A11712" s="95" t="s">
        <v>23305</v>
      </c>
      <c r="B11712" s="96" t="s">
        <v>23306</v>
      </c>
      <c r="C11712" s="95" t="s">
        <v>23296</v>
      </c>
      <c r="D11712" s="97">
        <f>VLOOKUP(A11712,emop0321!D:E,2,0)</f>
        <v>1.63</v>
      </c>
      <c r="E11712" s="98"/>
      <c r="F11712" s="98"/>
    </row>
    <row r="11713" ht="11.25" customHeight="1">
      <c r="A11713" s="95" t="s">
        <v>23307</v>
      </c>
      <c r="B11713" s="96" t="s">
        <v>23308</v>
      </c>
      <c r="C11713" s="95" t="s">
        <v>23197</v>
      </c>
      <c r="D11713" s="97">
        <f>VLOOKUP(A11713,emop0321!D:E,2,0)</f>
        <v>81.94</v>
      </c>
      <c r="E11713" s="98"/>
      <c r="F11713" s="98"/>
    </row>
    <row r="11714" ht="11.25" customHeight="1">
      <c r="A11714" s="95" t="s">
        <v>23309</v>
      </c>
      <c r="B11714" s="96" t="s">
        <v>23310</v>
      </c>
      <c r="C11714" s="95" t="s">
        <v>23197</v>
      </c>
      <c r="D11714" s="97">
        <f>VLOOKUP(A11714,emop0321!D:E,2,0)</f>
        <v>56</v>
      </c>
      <c r="E11714" s="98"/>
      <c r="F11714" s="98"/>
    </row>
    <row r="11715" ht="11.25" customHeight="1">
      <c r="A11715" s="95" t="s">
        <v>23311</v>
      </c>
      <c r="B11715" s="96" t="s">
        <v>23312</v>
      </c>
      <c r="C11715" s="95" t="s">
        <v>1980</v>
      </c>
      <c r="D11715" s="97">
        <f>VLOOKUP(A11715,emop0321!D:E,2,0)</f>
        <v>91.62</v>
      </c>
      <c r="E11715" s="98"/>
      <c r="F11715" s="98"/>
    </row>
    <row r="11716" ht="11.25" customHeight="1">
      <c r="A11716" s="95" t="s">
        <v>23313</v>
      </c>
      <c r="B11716" s="96" t="s">
        <v>23314</v>
      </c>
      <c r="C11716" s="95" t="s">
        <v>23204</v>
      </c>
      <c r="D11716" s="97">
        <f>VLOOKUP(A11716,emop0321!D:E,2,0)</f>
        <v>99.23</v>
      </c>
      <c r="E11716" s="98"/>
      <c r="F11716" s="98"/>
    </row>
    <row r="11717" ht="11.25" customHeight="1">
      <c r="A11717" s="95" t="s">
        <v>23315</v>
      </c>
      <c r="B11717" s="96" t="s">
        <v>23316</v>
      </c>
      <c r="C11717" s="95" t="s">
        <v>282</v>
      </c>
      <c r="D11717" s="97">
        <f>VLOOKUP(A11717,emop0321!D:E,2,0)</f>
        <v>49.64</v>
      </c>
      <c r="E11717" s="98"/>
      <c r="F11717" s="98"/>
    </row>
    <row r="11718" ht="11.25" customHeight="1">
      <c r="A11718" s="95" t="s">
        <v>23317</v>
      </c>
      <c r="B11718" s="96" t="s">
        <v>23318</v>
      </c>
      <c r="C11718" s="95" t="s">
        <v>282</v>
      </c>
      <c r="D11718" s="97">
        <f>VLOOKUP(A11718,emop0321!D:E,2,0)</f>
        <v>80.21</v>
      </c>
      <c r="E11718" s="98"/>
      <c r="F11718" s="98"/>
    </row>
    <row r="11719" ht="11.25" customHeight="1">
      <c r="A11719" s="95" t="s">
        <v>23319</v>
      </c>
      <c r="B11719" s="96" t="s">
        <v>23320</v>
      </c>
      <c r="C11719" s="95" t="s">
        <v>282</v>
      </c>
      <c r="D11719" s="97">
        <f>VLOOKUP(A11719,emop0321!D:E,2,0)</f>
        <v>173.03</v>
      </c>
      <c r="E11719" s="98"/>
      <c r="F11719" s="98"/>
    </row>
    <row r="11720" ht="11.25" customHeight="1">
      <c r="A11720" s="95" t="s">
        <v>23321</v>
      </c>
      <c r="B11720" s="96" t="s">
        <v>23322</v>
      </c>
      <c r="C11720" s="95" t="s">
        <v>23323</v>
      </c>
      <c r="D11720" s="97">
        <f>VLOOKUP(A11720,emop0321!D:E,2,0)</f>
        <v>34.41</v>
      </c>
      <c r="E11720" s="98"/>
      <c r="F11720" s="98"/>
    </row>
    <row r="11721" ht="11.25" customHeight="1">
      <c r="A11721" s="95" t="s">
        <v>23324</v>
      </c>
      <c r="B11721" s="96" t="s">
        <v>23325</v>
      </c>
      <c r="C11721" s="95" t="s">
        <v>992</v>
      </c>
      <c r="D11721" s="97">
        <f>VLOOKUP(A11721,emop0321!D:E,2,0)</f>
        <v>2.66</v>
      </c>
      <c r="E11721" s="98"/>
      <c r="F11721" s="98"/>
    </row>
    <row r="11722" ht="11.25" customHeight="1">
      <c r="A11722" s="95" t="s">
        <v>23326</v>
      </c>
      <c r="B11722" s="96" t="s">
        <v>23327</v>
      </c>
      <c r="C11722" s="95" t="s">
        <v>23328</v>
      </c>
      <c r="D11722" s="97">
        <f>VLOOKUP(A11722,emop0321!D:E,2,0)</f>
        <v>6.4</v>
      </c>
      <c r="E11722" s="98"/>
      <c r="F11722" s="98"/>
    </row>
    <row r="11723" ht="11.25" customHeight="1">
      <c r="A11723" s="95" t="s">
        <v>23329</v>
      </c>
      <c r="B11723" s="96" t="s">
        <v>23330</v>
      </c>
      <c r="C11723" s="95" t="s">
        <v>992</v>
      </c>
      <c r="D11723" s="97">
        <f>VLOOKUP(A11723,emop0321!D:E,2,0)</f>
        <v>31.28</v>
      </c>
      <c r="E11723" s="98"/>
      <c r="F11723" s="98"/>
    </row>
    <row r="11724" ht="11.25" customHeight="1">
      <c r="A11724" s="95" t="s">
        <v>23331</v>
      </c>
      <c r="B11724" s="96" t="s">
        <v>23332</v>
      </c>
      <c r="C11724" s="95" t="s">
        <v>361</v>
      </c>
      <c r="D11724" s="97">
        <f>VLOOKUP(A11724,emop0321!D:E,2,0)</f>
        <v>70.21</v>
      </c>
      <c r="E11724" s="98"/>
      <c r="F11724" s="98"/>
    </row>
    <row r="11725" ht="11.25" customHeight="1">
      <c r="A11725" s="95" t="s">
        <v>23333</v>
      </c>
      <c r="B11725" s="96" t="s">
        <v>23334</v>
      </c>
      <c r="C11725" s="95" t="s">
        <v>23197</v>
      </c>
      <c r="D11725" s="97">
        <f>VLOOKUP(A11725,emop0321!D:E,2,0)</f>
        <v>596.67</v>
      </c>
      <c r="E11725" s="98"/>
      <c r="F11725" s="98"/>
    </row>
    <row r="11726" ht="11.25" customHeight="1">
      <c r="A11726" s="95" t="s">
        <v>23335</v>
      </c>
      <c r="B11726" s="96" t="s">
        <v>23336</v>
      </c>
      <c r="C11726" s="95" t="s">
        <v>361</v>
      </c>
      <c r="D11726" s="97">
        <f>VLOOKUP(A11726,emop0321!D:E,2,0)</f>
        <v>77.85</v>
      </c>
      <c r="E11726" s="98"/>
      <c r="F11726" s="98"/>
    </row>
    <row r="11727" ht="11.25" customHeight="1">
      <c r="A11727" s="95" t="s">
        <v>23337</v>
      </c>
      <c r="B11727" s="96" t="s">
        <v>23338</v>
      </c>
      <c r="C11727" s="95" t="s">
        <v>361</v>
      </c>
      <c r="D11727" s="97">
        <f>VLOOKUP(A11727,emop0321!D:E,2,0)</f>
        <v>68.65</v>
      </c>
      <c r="E11727" s="98"/>
      <c r="F11727" s="98"/>
    </row>
    <row r="11728" ht="11.25" customHeight="1">
      <c r="A11728" s="95" t="s">
        <v>23339</v>
      </c>
      <c r="B11728" s="96" t="s">
        <v>23340</v>
      </c>
      <c r="C11728" s="95" t="s">
        <v>361</v>
      </c>
      <c r="D11728" s="97">
        <f>VLOOKUP(A11728,emop0321!D:E,2,0)</f>
        <v>132.27</v>
      </c>
      <c r="E11728" s="98"/>
      <c r="F11728" s="98"/>
    </row>
    <row r="11729" ht="11.25" customHeight="1">
      <c r="A11729" s="95" t="s">
        <v>23341</v>
      </c>
      <c r="B11729" s="96" t="s">
        <v>23342</v>
      </c>
      <c r="C11729" s="95" t="s">
        <v>23197</v>
      </c>
      <c r="D11729" s="97">
        <f>VLOOKUP(A11729,emop0321!D:E,2,0)</f>
        <v>103.13</v>
      </c>
      <c r="E11729" s="98"/>
      <c r="F11729" s="98"/>
    </row>
    <row r="11730" ht="11.25" customHeight="1">
      <c r="A11730" s="95" t="s">
        <v>23343</v>
      </c>
      <c r="B11730" s="96" t="s">
        <v>23344</v>
      </c>
      <c r="C11730" s="95" t="s">
        <v>23197</v>
      </c>
      <c r="D11730" s="97">
        <f>VLOOKUP(A11730,emop0321!D:E,2,0)</f>
        <v>179.88</v>
      </c>
      <c r="E11730" s="98"/>
      <c r="F11730" s="98"/>
    </row>
    <row r="11731" ht="11.25" customHeight="1">
      <c r="A11731" s="95" t="s">
        <v>23345</v>
      </c>
      <c r="B11731" s="96" t="s">
        <v>23346</v>
      </c>
      <c r="C11731" s="95" t="s">
        <v>23197</v>
      </c>
      <c r="D11731" s="97">
        <f>VLOOKUP(A11731,emop0321!D:E,2,0)</f>
        <v>339.95</v>
      </c>
      <c r="E11731" s="98"/>
      <c r="F11731" s="98"/>
    </row>
    <row r="11732" ht="11.25" customHeight="1">
      <c r="A11732" s="95" t="s">
        <v>23347</v>
      </c>
      <c r="B11732" s="96" t="s">
        <v>23348</v>
      </c>
      <c r="C11732" s="95" t="s">
        <v>361</v>
      </c>
      <c r="D11732" s="97">
        <f>VLOOKUP(A11732,emop0321!D:E,2,0)</f>
        <v>8.68</v>
      </c>
      <c r="E11732" s="98"/>
      <c r="F11732" s="98"/>
    </row>
    <row r="11733" ht="11.25" customHeight="1">
      <c r="A11733" s="95" t="s">
        <v>23349</v>
      </c>
      <c r="B11733" s="96" t="s">
        <v>23350</v>
      </c>
      <c r="C11733" s="95" t="s">
        <v>282</v>
      </c>
      <c r="D11733" s="97">
        <f>VLOOKUP(A11733,emop0321!D:E,2,0)</f>
        <v>1.26</v>
      </c>
      <c r="E11733" s="98"/>
      <c r="F11733" s="98"/>
    </row>
    <row r="11734" ht="11.25" customHeight="1">
      <c r="A11734" s="95" t="s">
        <v>23351</v>
      </c>
      <c r="B11734" s="96" t="s">
        <v>23352</v>
      </c>
      <c r="C11734" s="95" t="s">
        <v>992</v>
      </c>
      <c r="D11734" s="97">
        <f>VLOOKUP(A11734,emop0321!D:E,2,0)</f>
        <v>23.33</v>
      </c>
      <c r="E11734" s="98"/>
      <c r="F11734" s="98"/>
    </row>
    <row r="11735" ht="11.25" customHeight="1">
      <c r="A11735" s="95" t="s">
        <v>23353</v>
      </c>
      <c r="B11735" s="96" t="s">
        <v>23354</v>
      </c>
      <c r="C11735" s="95" t="s">
        <v>361</v>
      </c>
      <c r="D11735" s="97">
        <f>VLOOKUP(A11735,emop0321!D:E,2,0)</f>
        <v>53.4</v>
      </c>
      <c r="E11735" s="98"/>
      <c r="F11735" s="98"/>
    </row>
    <row r="11736" ht="11.25" customHeight="1">
      <c r="A11736" s="95" t="s">
        <v>23355</v>
      </c>
      <c r="B11736" s="96" t="s">
        <v>23356</v>
      </c>
      <c r="C11736" s="95" t="s">
        <v>361</v>
      </c>
      <c r="D11736" s="97">
        <f>VLOOKUP(A11736,emop0321!D:E,2,0)</f>
        <v>2.52</v>
      </c>
      <c r="E11736" s="98"/>
      <c r="F11736" s="98"/>
    </row>
    <row r="11737" ht="11.25" customHeight="1">
      <c r="A11737" s="95" t="s">
        <v>23357</v>
      </c>
      <c r="B11737" s="96" t="s">
        <v>23358</v>
      </c>
      <c r="C11737" s="95" t="s">
        <v>361</v>
      </c>
      <c r="D11737" s="97">
        <f>VLOOKUP(A11737,emop0321!D:E,2,0)</f>
        <v>14.75</v>
      </c>
      <c r="E11737" s="98"/>
      <c r="F11737" s="98"/>
    </row>
    <row r="11738" ht="11.25" customHeight="1">
      <c r="A11738" s="95" t="s">
        <v>23359</v>
      </c>
      <c r="B11738" s="96" t="s">
        <v>23360</v>
      </c>
      <c r="C11738" s="95" t="s">
        <v>361</v>
      </c>
      <c r="D11738" s="97">
        <f>VLOOKUP(A11738,emop0321!D:E,2,0)</f>
        <v>7.83</v>
      </c>
      <c r="E11738" s="98"/>
      <c r="F11738" s="98"/>
    </row>
    <row r="11739" ht="11.25" customHeight="1">
      <c r="A11739" s="95" t="s">
        <v>23361</v>
      </c>
      <c r="B11739" s="96" t="s">
        <v>23362</v>
      </c>
      <c r="C11739" s="95" t="s">
        <v>361</v>
      </c>
      <c r="D11739" s="97">
        <f>VLOOKUP(A11739,emop0321!D:E,2,0)</f>
        <v>71.4</v>
      </c>
      <c r="E11739" s="98"/>
      <c r="F11739" s="98"/>
    </row>
    <row r="11740" ht="11.25" customHeight="1">
      <c r="A11740" s="95" t="s">
        <v>23363</v>
      </c>
      <c r="B11740" s="96" t="s">
        <v>23364</v>
      </c>
      <c r="C11740" s="95" t="s">
        <v>361</v>
      </c>
      <c r="D11740" s="97">
        <f>VLOOKUP(A11740,emop0321!D:E,2,0)</f>
        <v>17.88</v>
      </c>
      <c r="E11740" s="98"/>
      <c r="F11740" s="98"/>
    </row>
    <row r="11741" ht="11.25" customHeight="1">
      <c r="A11741" s="95" t="s">
        <v>23365</v>
      </c>
      <c r="B11741" s="96" t="s">
        <v>23366</v>
      </c>
      <c r="C11741" s="95" t="s">
        <v>361</v>
      </c>
      <c r="D11741" s="97">
        <f>VLOOKUP(A11741,emop0321!D:E,2,0)</f>
        <v>26.64</v>
      </c>
      <c r="E11741" s="98"/>
      <c r="F11741" s="98"/>
    </row>
    <row r="11742" ht="11.25" customHeight="1">
      <c r="A11742" s="95" t="s">
        <v>23367</v>
      </c>
      <c r="B11742" s="96" t="s">
        <v>23368</v>
      </c>
      <c r="C11742" s="95" t="s">
        <v>361</v>
      </c>
      <c r="D11742" s="97">
        <f>VLOOKUP(A11742,emop0321!D:E,2,0)</f>
        <v>34.68</v>
      </c>
      <c r="E11742" s="98"/>
      <c r="F11742" s="98"/>
    </row>
    <row r="11743" ht="11.25" customHeight="1">
      <c r="A11743" s="95" t="s">
        <v>148</v>
      </c>
      <c r="B11743" s="96" t="s">
        <v>23369</v>
      </c>
      <c r="C11743" s="95" t="s">
        <v>361</v>
      </c>
      <c r="D11743" s="97">
        <f>VLOOKUP(A11743,emop0321!D:E,2,0)</f>
        <v>10.42</v>
      </c>
      <c r="E11743" s="98"/>
      <c r="F11743" s="98"/>
    </row>
    <row r="11744" ht="11.25" customHeight="1">
      <c r="A11744" s="95" t="s">
        <v>23370</v>
      </c>
      <c r="B11744" s="96" t="s">
        <v>23371</v>
      </c>
      <c r="C11744" s="95" t="s">
        <v>992</v>
      </c>
      <c r="D11744" s="97">
        <f>VLOOKUP(A11744,emop0321!D:E,2,0)</f>
        <v>20.84</v>
      </c>
      <c r="E11744" s="98"/>
      <c r="F11744" s="98"/>
    </row>
    <row r="11745" ht="11.25" customHeight="1">
      <c r="A11745" s="95" t="s">
        <v>23372</v>
      </c>
      <c r="B11745" s="96" t="s">
        <v>23373</v>
      </c>
      <c r="C11745" s="95" t="s">
        <v>282</v>
      </c>
      <c r="D11745" s="97">
        <f>VLOOKUP(A11745,emop0321!D:E,2,0)</f>
        <v>0.96</v>
      </c>
      <c r="E11745" s="98"/>
      <c r="F11745" s="98"/>
    </row>
    <row r="11746" ht="11.25" customHeight="1">
      <c r="A11746" s="95" t="s">
        <v>23374</v>
      </c>
      <c r="B11746" s="96" t="s">
        <v>23375</v>
      </c>
      <c r="C11746" s="95" t="s">
        <v>514</v>
      </c>
      <c r="D11746" s="97">
        <f>VLOOKUP(A11746,emop0321!D:E,2,0)</f>
        <v>231.27</v>
      </c>
      <c r="E11746" s="98"/>
      <c r="F11746" s="98"/>
    </row>
  </sheetData>
  <printOptions/>
  <pageMargins bottom="1.025" footer="0.0" header="0.0" left="0.7875" right="0.7875" top="1.025"/>
  <pageSetup paperSize="9"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71"/>
    <col customWidth="1" min="3" max="3" width="11.43"/>
    <col customWidth="1" min="4" max="5" width="14.71"/>
    <col customWidth="1" min="6" max="6" width="11.43"/>
  </cols>
  <sheetData>
    <row r="1" ht="12.75" customHeight="1">
      <c r="A1" s="100" t="s">
        <v>23376</v>
      </c>
      <c r="B1" s="101" t="s">
        <v>23377</v>
      </c>
      <c r="C1" s="102"/>
      <c r="D1" s="100" t="s">
        <v>23376</v>
      </c>
      <c r="E1" s="101" t="s">
        <v>23377</v>
      </c>
      <c r="F1" s="102"/>
    </row>
    <row r="2" ht="12.75" customHeight="1">
      <c r="A2" s="100" t="s">
        <v>23378</v>
      </c>
      <c r="B2" s="101">
        <v>139.01</v>
      </c>
      <c r="C2" s="102"/>
      <c r="D2" s="100" t="s">
        <v>23378</v>
      </c>
      <c r="E2" s="101">
        <v>156.83</v>
      </c>
      <c r="F2" s="102"/>
    </row>
    <row r="3" ht="12.75" customHeight="1">
      <c r="A3" s="100" t="s">
        <v>280</v>
      </c>
      <c r="B3" s="101">
        <v>126.93</v>
      </c>
      <c r="C3" s="102"/>
      <c r="D3" s="100" t="s">
        <v>280</v>
      </c>
      <c r="E3" s="101">
        <v>143.71</v>
      </c>
      <c r="F3" s="102"/>
    </row>
    <row r="4" ht="12.75" customHeight="1">
      <c r="A4" s="100" t="s">
        <v>23379</v>
      </c>
      <c r="B4" s="101">
        <v>139.01</v>
      </c>
      <c r="C4" s="102"/>
      <c r="D4" s="100" t="s">
        <v>23379</v>
      </c>
      <c r="E4" s="101">
        <v>156.83</v>
      </c>
      <c r="F4" s="102"/>
    </row>
    <row r="5" ht="12.75" customHeight="1">
      <c r="A5" s="100" t="s">
        <v>283</v>
      </c>
      <c r="B5" s="101">
        <v>126.93</v>
      </c>
      <c r="C5" s="102"/>
      <c r="D5" s="100" t="s">
        <v>283</v>
      </c>
      <c r="E5" s="101">
        <v>143.71</v>
      </c>
      <c r="F5" s="102"/>
    </row>
    <row r="6" ht="12.75" customHeight="1">
      <c r="A6" s="100" t="s">
        <v>23380</v>
      </c>
      <c r="B6" s="101">
        <v>81.15</v>
      </c>
      <c r="C6" s="102"/>
      <c r="D6" s="100" t="s">
        <v>23380</v>
      </c>
      <c r="E6" s="101">
        <v>91.55</v>
      </c>
      <c r="F6" s="102"/>
    </row>
    <row r="7" ht="12.75" customHeight="1">
      <c r="A7" s="100" t="s">
        <v>285</v>
      </c>
      <c r="B7" s="101">
        <v>74.1</v>
      </c>
      <c r="C7" s="102"/>
      <c r="D7" s="100" t="s">
        <v>285</v>
      </c>
      <c r="E7" s="101">
        <v>83.9</v>
      </c>
      <c r="F7" s="102"/>
    </row>
    <row r="8" ht="12.75" customHeight="1">
      <c r="A8" s="100" t="s">
        <v>23381</v>
      </c>
      <c r="B8" s="101">
        <v>156.77</v>
      </c>
      <c r="C8" s="102"/>
      <c r="D8" s="100" t="s">
        <v>23381</v>
      </c>
      <c r="E8" s="101">
        <v>176.86</v>
      </c>
      <c r="F8" s="102"/>
    </row>
    <row r="9" ht="12.75" customHeight="1">
      <c r="A9" s="100" t="s">
        <v>287</v>
      </c>
      <c r="B9" s="101">
        <v>143.14</v>
      </c>
      <c r="C9" s="102"/>
      <c r="D9" s="100" t="s">
        <v>287</v>
      </c>
      <c r="E9" s="101">
        <v>162.07</v>
      </c>
      <c r="F9" s="102"/>
    </row>
    <row r="10" ht="12.75" customHeight="1">
      <c r="A10" s="100" t="s">
        <v>23382</v>
      </c>
      <c r="B10" s="101">
        <v>363.91</v>
      </c>
      <c r="C10" s="102"/>
      <c r="D10" s="100" t="s">
        <v>23382</v>
      </c>
      <c r="E10" s="101">
        <v>410.54</v>
      </c>
      <c r="F10" s="102"/>
    </row>
    <row r="11" ht="12.75" customHeight="1">
      <c r="A11" s="100" t="s">
        <v>289</v>
      </c>
      <c r="B11" s="101">
        <v>332.28</v>
      </c>
      <c r="C11" s="102"/>
      <c r="D11" s="100" t="s">
        <v>289</v>
      </c>
      <c r="E11" s="101">
        <v>376.21</v>
      </c>
      <c r="F11" s="102"/>
    </row>
    <row r="12" ht="12.75" customHeight="1">
      <c r="A12" s="100" t="s">
        <v>23383</v>
      </c>
      <c r="B12" s="101">
        <v>191.97</v>
      </c>
      <c r="C12" s="102"/>
      <c r="D12" s="100" t="s">
        <v>23383</v>
      </c>
      <c r="E12" s="101">
        <v>216.57</v>
      </c>
      <c r="F12" s="102"/>
    </row>
    <row r="13" ht="12.75" customHeight="1">
      <c r="A13" s="100" t="s">
        <v>291</v>
      </c>
      <c r="B13" s="101">
        <v>175.29</v>
      </c>
      <c r="C13" s="102"/>
      <c r="D13" s="100" t="s">
        <v>291</v>
      </c>
      <c r="E13" s="101">
        <v>198.46</v>
      </c>
      <c r="F13" s="102"/>
    </row>
    <row r="14" ht="12.75" customHeight="1">
      <c r="A14" s="100" t="s">
        <v>23384</v>
      </c>
      <c r="B14" s="101">
        <v>77.28</v>
      </c>
      <c r="C14" s="102"/>
      <c r="D14" s="100" t="s">
        <v>23384</v>
      </c>
      <c r="E14" s="101">
        <v>87.19</v>
      </c>
      <c r="F14" s="102"/>
    </row>
    <row r="15" ht="12.75" customHeight="1">
      <c r="A15" s="100" t="s">
        <v>293</v>
      </c>
      <c r="B15" s="101">
        <v>70.57</v>
      </c>
      <c r="C15" s="102"/>
      <c r="D15" s="100" t="s">
        <v>293</v>
      </c>
      <c r="E15" s="101">
        <v>79.9</v>
      </c>
      <c r="F15" s="102"/>
    </row>
    <row r="16" ht="12.75" customHeight="1">
      <c r="A16" s="100" t="s">
        <v>23385</v>
      </c>
      <c r="B16" s="101">
        <v>72.3</v>
      </c>
      <c r="C16" s="102"/>
      <c r="D16" s="100" t="s">
        <v>23385</v>
      </c>
      <c r="E16" s="101">
        <v>81.56</v>
      </c>
      <c r="F16" s="102"/>
    </row>
    <row r="17" ht="12.75" customHeight="1">
      <c r="A17" s="100" t="s">
        <v>295</v>
      </c>
      <c r="B17" s="101">
        <v>66.01</v>
      </c>
      <c r="C17" s="102"/>
      <c r="D17" s="100" t="s">
        <v>295</v>
      </c>
      <c r="E17" s="101">
        <v>74.74</v>
      </c>
      <c r="F17" s="102"/>
    </row>
    <row r="18" ht="12.75" customHeight="1">
      <c r="A18" s="100" t="s">
        <v>23386</v>
      </c>
      <c r="B18" s="101">
        <v>172.02</v>
      </c>
      <c r="C18" s="102"/>
      <c r="D18" s="100" t="s">
        <v>23386</v>
      </c>
      <c r="E18" s="101">
        <v>194.07</v>
      </c>
      <c r="F18" s="102"/>
    </row>
    <row r="19" ht="12.75" customHeight="1">
      <c r="A19" s="100" t="s">
        <v>297</v>
      </c>
      <c r="B19" s="101">
        <v>157.07</v>
      </c>
      <c r="C19" s="102"/>
      <c r="D19" s="100" t="s">
        <v>297</v>
      </c>
      <c r="E19" s="101">
        <v>177.84</v>
      </c>
      <c r="F19" s="102"/>
    </row>
    <row r="20" ht="12.75" customHeight="1">
      <c r="A20" s="100" t="s">
        <v>23387</v>
      </c>
      <c r="B20" s="101">
        <v>48.61</v>
      </c>
      <c r="C20" s="102"/>
      <c r="D20" s="100" t="s">
        <v>23387</v>
      </c>
      <c r="E20" s="101">
        <v>54.84</v>
      </c>
      <c r="F20" s="102"/>
    </row>
    <row r="21" ht="12.75" customHeight="1">
      <c r="A21" s="100" t="s">
        <v>299</v>
      </c>
      <c r="B21" s="101">
        <v>44.38</v>
      </c>
      <c r="C21" s="102"/>
      <c r="D21" s="100" t="s">
        <v>299</v>
      </c>
      <c r="E21" s="101">
        <v>50.25</v>
      </c>
      <c r="F21" s="102"/>
    </row>
    <row r="22" ht="12.75" customHeight="1">
      <c r="A22" s="100" t="s">
        <v>23388</v>
      </c>
      <c r="B22" s="101">
        <v>303.34</v>
      </c>
      <c r="C22" s="102"/>
      <c r="D22" s="100" t="s">
        <v>23388</v>
      </c>
      <c r="E22" s="101">
        <v>342.21</v>
      </c>
      <c r="F22" s="102"/>
    </row>
    <row r="23" ht="12.75" customHeight="1">
      <c r="A23" s="100" t="s">
        <v>301</v>
      </c>
      <c r="B23" s="101">
        <v>276.98</v>
      </c>
      <c r="C23" s="102"/>
      <c r="D23" s="100" t="s">
        <v>301</v>
      </c>
      <c r="E23" s="101">
        <v>313.59</v>
      </c>
      <c r="F23" s="102"/>
    </row>
    <row r="24" ht="12.75" customHeight="1">
      <c r="A24" s="100" t="s">
        <v>23389</v>
      </c>
      <c r="B24" s="101">
        <v>363.91</v>
      </c>
      <c r="C24" s="102"/>
      <c r="D24" s="100" t="s">
        <v>23389</v>
      </c>
      <c r="E24" s="101">
        <v>410.54</v>
      </c>
      <c r="F24" s="102"/>
    </row>
    <row r="25" ht="12.75" customHeight="1">
      <c r="A25" s="100" t="s">
        <v>303</v>
      </c>
      <c r="B25" s="101">
        <v>332.28</v>
      </c>
      <c r="C25" s="102"/>
      <c r="D25" s="100" t="s">
        <v>303</v>
      </c>
      <c r="E25" s="101">
        <v>376.21</v>
      </c>
      <c r="F25" s="102"/>
    </row>
    <row r="26" ht="12.75" customHeight="1">
      <c r="A26" s="100" t="s">
        <v>23390</v>
      </c>
      <c r="B26" s="101">
        <v>585.68</v>
      </c>
      <c r="C26" s="102"/>
      <c r="D26" s="100" t="s">
        <v>23390</v>
      </c>
      <c r="E26" s="101">
        <v>660.72</v>
      </c>
      <c r="F26" s="102"/>
    </row>
    <row r="27" ht="12.75" customHeight="1">
      <c r="A27" s="100" t="s">
        <v>305</v>
      </c>
      <c r="B27" s="101">
        <v>534.77</v>
      </c>
      <c r="C27" s="102"/>
      <c r="D27" s="100" t="s">
        <v>305</v>
      </c>
      <c r="E27" s="101">
        <v>605.47</v>
      </c>
      <c r="F27" s="102"/>
    </row>
    <row r="28" ht="12.75" customHeight="1">
      <c r="A28" s="100" t="s">
        <v>23391</v>
      </c>
      <c r="B28" s="101">
        <v>668.55</v>
      </c>
      <c r="C28" s="102"/>
      <c r="D28" s="100" t="s">
        <v>23391</v>
      </c>
      <c r="E28" s="101">
        <v>754.22</v>
      </c>
      <c r="F28" s="102"/>
    </row>
    <row r="29" ht="12.75" customHeight="1">
      <c r="A29" s="100" t="s">
        <v>307</v>
      </c>
      <c r="B29" s="101">
        <v>610.45</v>
      </c>
      <c r="C29" s="102"/>
      <c r="D29" s="100" t="s">
        <v>307</v>
      </c>
      <c r="E29" s="101">
        <v>691.15</v>
      </c>
      <c r="F29" s="102"/>
    </row>
    <row r="30" ht="12.75" customHeight="1">
      <c r="A30" s="100" t="s">
        <v>23392</v>
      </c>
      <c r="B30" s="101">
        <v>875.74</v>
      </c>
      <c r="C30" s="102"/>
      <c r="D30" s="100" t="s">
        <v>23392</v>
      </c>
      <c r="E30" s="101">
        <v>987.95</v>
      </c>
      <c r="F30" s="102"/>
    </row>
    <row r="31" ht="12.75" customHeight="1">
      <c r="A31" s="100" t="s">
        <v>309</v>
      </c>
      <c r="B31" s="101">
        <v>799.63</v>
      </c>
      <c r="C31" s="102"/>
      <c r="D31" s="100" t="s">
        <v>309</v>
      </c>
      <c r="E31" s="101">
        <v>905.34</v>
      </c>
      <c r="F31" s="102"/>
    </row>
    <row r="32" ht="12.75" customHeight="1">
      <c r="A32" s="100" t="s">
        <v>23393</v>
      </c>
      <c r="B32" s="101">
        <v>875.74</v>
      </c>
      <c r="C32" s="102"/>
      <c r="D32" s="100" t="s">
        <v>23393</v>
      </c>
      <c r="E32" s="101">
        <v>987.95</v>
      </c>
      <c r="F32" s="102"/>
    </row>
    <row r="33" ht="12.75" customHeight="1">
      <c r="A33" s="100" t="s">
        <v>311</v>
      </c>
      <c r="B33" s="101">
        <v>799.63</v>
      </c>
      <c r="C33" s="102"/>
      <c r="D33" s="100" t="s">
        <v>311</v>
      </c>
      <c r="E33" s="101">
        <v>905.34</v>
      </c>
      <c r="F33" s="102"/>
    </row>
    <row r="34" ht="12.75" customHeight="1">
      <c r="A34" s="100" t="s">
        <v>23394</v>
      </c>
      <c r="B34" s="101">
        <v>1401.36</v>
      </c>
      <c r="C34" s="102"/>
      <c r="D34" s="100" t="s">
        <v>23394</v>
      </c>
      <c r="E34" s="101">
        <v>1580.92</v>
      </c>
      <c r="F34" s="102"/>
    </row>
    <row r="35" ht="12.75" customHeight="1">
      <c r="A35" s="100" t="s">
        <v>313</v>
      </c>
      <c r="B35" s="101">
        <v>1279.57</v>
      </c>
      <c r="C35" s="102"/>
      <c r="D35" s="100" t="s">
        <v>313</v>
      </c>
      <c r="E35" s="101">
        <v>1448.73</v>
      </c>
      <c r="F35" s="102"/>
    </row>
    <row r="36" ht="12.75" customHeight="1">
      <c r="A36" s="100" t="s">
        <v>23395</v>
      </c>
      <c r="B36" s="101">
        <v>1518.26</v>
      </c>
      <c r="C36" s="102"/>
      <c r="D36" s="100" t="s">
        <v>23395</v>
      </c>
      <c r="E36" s="101">
        <v>1712.8</v>
      </c>
      <c r="F36" s="102"/>
    </row>
    <row r="37" ht="12.75" customHeight="1">
      <c r="A37" s="100" t="s">
        <v>315</v>
      </c>
      <c r="B37" s="101">
        <v>1386.31</v>
      </c>
      <c r="C37" s="102"/>
      <c r="D37" s="100" t="s">
        <v>315</v>
      </c>
      <c r="E37" s="101">
        <v>1569.58</v>
      </c>
      <c r="F37" s="102"/>
    </row>
    <row r="38" ht="12.75" customHeight="1">
      <c r="A38" s="100" t="s">
        <v>23396</v>
      </c>
      <c r="B38" s="101">
        <v>1635.17</v>
      </c>
      <c r="C38" s="102"/>
      <c r="D38" s="100" t="s">
        <v>23396</v>
      </c>
      <c r="E38" s="101">
        <v>1844.69</v>
      </c>
      <c r="F38" s="102"/>
    </row>
    <row r="39" ht="12.75" customHeight="1">
      <c r="A39" s="100" t="s">
        <v>317</v>
      </c>
      <c r="B39" s="101">
        <v>1493.05</v>
      </c>
      <c r="C39" s="102"/>
      <c r="D39" s="100" t="s">
        <v>317</v>
      </c>
      <c r="E39" s="101">
        <v>1690.44</v>
      </c>
      <c r="F39" s="102"/>
    </row>
    <row r="40" ht="12.75" customHeight="1">
      <c r="A40" s="100" t="s">
        <v>23397</v>
      </c>
      <c r="B40" s="101">
        <v>2219.71</v>
      </c>
      <c r="C40" s="102"/>
      <c r="D40" s="100" t="s">
        <v>23397</v>
      </c>
      <c r="E40" s="101">
        <v>2504.13</v>
      </c>
      <c r="F40" s="102"/>
    </row>
    <row r="41" ht="12.75" customHeight="1">
      <c r="A41" s="100" t="s">
        <v>319</v>
      </c>
      <c r="B41" s="101">
        <v>2026.79</v>
      </c>
      <c r="C41" s="102"/>
      <c r="D41" s="100" t="s">
        <v>319</v>
      </c>
      <c r="E41" s="101">
        <v>2294.74</v>
      </c>
      <c r="F41" s="102"/>
    </row>
    <row r="42" ht="12.75" customHeight="1">
      <c r="A42" s="100" t="s">
        <v>23398</v>
      </c>
      <c r="B42" s="101">
        <v>2452.0</v>
      </c>
      <c r="C42" s="102"/>
      <c r="D42" s="100" t="s">
        <v>23398</v>
      </c>
      <c r="E42" s="101">
        <v>2766.19</v>
      </c>
      <c r="F42" s="102"/>
    </row>
    <row r="43" ht="12.75" customHeight="1">
      <c r="A43" s="100" t="s">
        <v>321</v>
      </c>
      <c r="B43" s="101">
        <v>2238.9</v>
      </c>
      <c r="C43" s="102"/>
      <c r="D43" s="100" t="s">
        <v>321</v>
      </c>
      <c r="E43" s="101">
        <v>2534.89</v>
      </c>
      <c r="F43" s="102"/>
    </row>
    <row r="44" ht="12.75" customHeight="1">
      <c r="A44" s="100" t="s">
        <v>23399</v>
      </c>
      <c r="B44" s="101">
        <v>2568.91</v>
      </c>
      <c r="C44" s="102"/>
      <c r="D44" s="100" t="s">
        <v>23399</v>
      </c>
      <c r="E44" s="101">
        <v>2898.07</v>
      </c>
      <c r="F44" s="102"/>
    </row>
    <row r="45" ht="12.75" customHeight="1">
      <c r="A45" s="100" t="s">
        <v>323</v>
      </c>
      <c r="B45" s="101">
        <v>2345.65</v>
      </c>
      <c r="C45" s="102"/>
      <c r="D45" s="100" t="s">
        <v>323</v>
      </c>
      <c r="E45" s="101">
        <v>2655.75</v>
      </c>
      <c r="F45" s="102"/>
    </row>
    <row r="46" ht="12.75" customHeight="1">
      <c r="A46" s="100" t="s">
        <v>23400</v>
      </c>
      <c r="B46" s="101">
        <v>845.55</v>
      </c>
      <c r="C46" s="102"/>
      <c r="D46" s="100" t="s">
        <v>23400</v>
      </c>
      <c r="E46" s="101">
        <v>953.9</v>
      </c>
      <c r="F46" s="102"/>
    </row>
    <row r="47" ht="12.75" customHeight="1">
      <c r="A47" s="100" t="s">
        <v>325</v>
      </c>
      <c r="B47" s="101">
        <v>772.07</v>
      </c>
      <c r="C47" s="102"/>
      <c r="D47" s="100" t="s">
        <v>325</v>
      </c>
      <c r="E47" s="101">
        <v>874.14</v>
      </c>
      <c r="F47" s="102"/>
    </row>
    <row r="48" ht="12.75" customHeight="1">
      <c r="A48" s="100" t="s">
        <v>23401</v>
      </c>
      <c r="B48" s="101">
        <v>845.55</v>
      </c>
      <c r="C48" s="102"/>
      <c r="D48" s="100" t="s">
        <v>23401</v>
      </c>
      <c r="E48" s="101">
        <v>953.9</v>
      </c>
      <c r="F48" s="102"/>
    </row>
    <row r="49" ht="12.75" customHeight="1">
      <c r="A49" s="100" t="s">
        <v>327</v>
      </c>
      <c r="B49" s="101">
        <v>772.07</v>
      </c>
      <c r="C49" s="102"/>
      <c r="D49" s="100" t="s">
        <v>327</v>
      </c>
      <c r="E49" s="101">
        <v>874.14</v>
      </c>
      <c r="F49" s="102"/>
    </row>
    <row r="50" ht="12.75" customHeight="1">
      <c r="A50" s="100" t="s">
        <v>23402</v>
      </c>
      <c r="B50" s="101">
        <v>818.42</v>
      </c>
      <c r="C50" s="102"/>
      <c r="D50" s="100" t="s">
        <v>23402</v>
      </c>
      <c r="E50" s="101">
        <v>923.29</v>
      </c>
      <c r="F50" s="102"/>
    </row>
    <row r="51" ht="12.75" customHeight="1">
      <c r="A51" s="100" t="s">
        <v>329</v>
      </c>
      <c r="B51" s="101">
        <v>747.29</v>
      </c>
      <c r="C51" s="102"/>
      <c r="D51" s="100" t="s">
        <v>329</v>
      </c>
      <c r="E51" s="101">
        <v>846.09</v>
      </c>
      <c r="F51" s="102"/>
    </row>
    <row r="52" ht="12.75" customHeight="1">
      <c r="A52" s="100" t="s">
        <v>23403</v>
      </c>
      <c r="B52" s="101">
        <v>545.61</v>
      </c>
      <c r="C52" s="102"/>
      <c r="D52" s="100" t="s">
        <v>23403</v>
      </c>
      <c r="E52" s="101">
        <v>615.53</v>
      </c>
      <c r="F52" s="102"/>
    </row>
    <row r="53" ht="12.75" customHeight="1">
      <c r="A53" s="100" t="s">
        <v>331</v>
      </c>
      <c r="B53" s="101">
        <v>498.19</v>
      </c>
      <c r="C53" s="102"/>
      <c r="D53" s="100" t="s">
        <v>331</v>
      </c>
      <c r="E53" s="101">
        <v>564.06</v>
      </c>
      <c r="F53" s="102"/>
    </row>
    <row r="54" ht="12.75" customHeight="1">
      <c r="A54" s="100" t="s">
        <v>23404</v>
      </c>
      <c r="B54" s="101">
        <v>545.61</v>
      </c>
      <c r="C54" s="102"/>
      <c r="D54" s="100" t="s">
        <v>23404</v>
      </c>
      <c r="E54" s="101">
        <v>615.53</v>
      </c>
      <c r="F54" s="102"/>
    </row>
    <row r="55" ht="12.75" customHeight="1">
      <c r="A55" s="100" t="s">
        <v>333</v>
      </c>
      <c r="B55" s="101">
        <v>498.19</v>
      </c>
      <c r="C55" s="102"/>
      <c r="D55" s="100" t="s">
        <v>333</v>
      </c>
      <c r="E55" s="101">
        <v>564.06</v>
      </c>
      <c r="F55" s="102"/>
    </row>
    <row r="56" ht="12.75" customHeight="1">
      <c r="A56" s="100" t="s">
        <v>23405</v>
      </c>
      <c r="B56" s="101">
        <v>1721.42</v>
      </c>
      <c r="C56" s="102"/>
      <c r="D56" s="100" t="s">
        <v>23405</v>
      </c>
      <c r="E56" s="101">
        <v>1942.0</v>
      </c>
      <c r="F56" s="102"/>
    </row>
    <row r="57" ht="12.75" customHeight="1">
      <c r="A57" s="100" t="s">
        <v>335</v>
      </c>
      <c r="B57" s="101">
        <v>1571.82</v>
      </c>
      <c r="C57" s="102"/>
      <c r="D57" s="100" t="s">
        <v>335</v>
      </c>
      <c r="E57" s="101">
        <v>1779.61</v>
      </c>
      <c r="F57" s="102"/>
    </row>
    <row r="58" ht="12.75" customHeight="1">
      <c r="A58" s="100" t="s">
        <v>23406</v>
      </c>
      <c r="B58" s="101">
        <v>1721.42</v>
      </c>
      <c r="C58" s="102"/>
      <c r="D58" s="100" t="s">
        <v>23406</v>
      </c>
      <c r="E58" s="101">
        <v>1942.0</v>
      </c>
      <c r="F58" s="102"/>
    </row>
    <row r="59" ht="12.75" customHeight="1">
      <c r="A59" s="100" t="s">
        <v>337</v>
      </c>
      <c r="B59" s="101">
        <v>1571.82</v>
      </c>
      <c r="C59" s="102"/>
      <c r="D59" s="100" t="s">
        <v>337</v>
      </c>
      <c r="E59" s="101">
        <v>1779.61</v>
      </c>
      <c r="F59" s="102"/>
    </row>
    <row r="60" ht="12.75" customHeight="1">
      <c r="A60" s="100" t="s">
        <v>23407</v>
      </c>
      <c r="B60" s="101">
        <v>1994.23</v>
      </c>
      <c r="C60" s="102"/>
      <c r="D60" s="100" t="s">
        <v>23407</v>
      </c>
      <c r="E60" s="101">
        <v>2249.76</v>
      </c>
      <c r="F60" s="102"/>
    </row>
    <row r="61" ht="12.75" customHeight="1">
      <c r="A61" s="100" t="s">
        <v>339</v>
      </c>
      <c r="B61" s="101">
        <v>1820.91</v>
      </c>
      <c r="C61" s="102"/>
      <c r="D61" s="100" t="s">
        <v>339</v>
      </c>
      <c r="E61" s="101">
        <v>2061.65</v>
      </c>
      <c r="F61" s="102"/>
    </row>
    <row r="62" ht="12.75" customHeight="1">
      <c r="A62" s="100" t="s">
        <v>23408</v>
      </c>
      <c r="B62" s="101">
        <v>1573.58</v>
      </c>
      <c r="C62" s="102"/>
      <c r="D62" s="100" t="s">
        <v>23408</v>
      </c>
      <c r="E62" s="101">
        <v>1775.2</v>
      </c>
      <c r="F62" s="102"/>
    </row>
    <row r="63" ht="12.75" customHeight="1">
      <c r="A63" s="100" t="s">
        <v>341</v>
      </c>
      <c r="B63" s="101">
        <v>1436.82</v>
      </c>
      <c r="C63" s="102"/>
      <c r="D63" s="100" t="s">
        <v>341</v>
      </c>
      <c r="E63" s="101">
        <v>1626.77</v>
      </c>
      <c r="F63" s="102"/>
    </row>
    <row r="64" ht="12.75" customHeight="1">
      <c r="A64" s="100" t="s">
        <v>23409</v>
      </c>
      <c r="B64" s="101">
        <v>1573.58</v>
      </c>
      <c r="C64" s="102"/>
      <c r="D64" s="100" t="s">
        <v>23409</v>
      </c>
      <c r="E64" s="101">
        <v>1775.2</v>
      </c>
      <c r="F64" s="102"/>
    </row>
    <row r="65" ht="12.75" customHeight="1">
      <c r="A65" s="100" t="s">
        <v>343</v>
      </c>
      <c r="B65" s="101">
        <v>1436.82</v>
      </c>
      <c r="C65" s="102"/>
      <c r="D65" s="100" t="s">
        <v>343</v>
      </c>
      <c r="E65" s="101">
        <v>1626.77</v>
      </c>
      <c r="F65" s="102"/>
    </row>
    <row r="66" ht="12.75" customHeight="1">
      <c r="A66" s="100" t="s">
        <v>23410</v>
      </c>
      <c r="B66" s="101">
        <v>5075.46</v>
      </c>
      <c r="C66" s="102"/>
      <c r="D66" s="100" t="s">
        <v>23410</v>
      </c>
      <c r="E66" s="101">
        <v>5725.79</v>
      </c>
      <c r="F66" s="102"/>
    </row>
    <row r="67" ht="12.75" customHeight="1">
      <c r="A67" s="100" t="s">
        <v>345</v>
      </c>
      <c r="B67" s="101">
        <v>4634.35</v>
      </c>
      <c r="C67" s="102"/>
      <c r="D67" s="100" t="s">
        <v>345</v>
      </c>
      <c r="E67" s="101">
        <v>5247.02</v>
      </c>
      <c r="F67" s="102"/>
    </row>
    <row r="68" ht="12.75" customHeight="1">
      <c r="A68" s="100" t="s">
        <v>23411</v>
      </c>
      <c r="B68" s="101">
        <v>5458.26</v>
      </c>
      <c r="C68" s="102"/>
      <c r="D68" s="100" t="s">
        <v>23411</v>
      </c>
      <c r="E68" s="101">
        <v>6157.65</v>
      </c>
      <c r="F68" s="102"/>
    </row>
    <row r="69" ht="12.75" customHeight="1">
      <c r="A69" s="100" t="s">
        <v>347</v>
      </c>
      <c r="B69" s="101">
        <v>4983.89</v>
      </c>
      <c r="C69" s="102"/>
      <c r="D69" s="100" t="s">
        <v>347</v>
      </c>
      <c r="E69" s="101">
        <v>5642.77</v>
      </c>
      <c r="F69" s="102"/>
    </row>
    <row r="70" ht="12.75" customHeight="1">
      <c r="A70" s="100" t="s">
        <v>23412</v>
      </c>
      <c r="B70" s="101">
        <v>1904.12</v>
      </c>
      <c r="C70" s="102"/>
      <c r="D70" s="100" t="s">
        <v>23412</v>
      </c>
      <c r="E70" s="101">
        <v>2148.1</v>
      </c>
      <c r="F70" s="102"/>
    </row>
    <row r="71" ht="12.75" customHeight="1">
      <c r="A71" s="100" t="s">
        <v>349</v>
      </c>
      <c r="B71" s="101">
        <v>1738.63</v>
      </c>
      <c r="C71" s="102"/>
      <c r="D71" s="100" t="s">
        <v>349</v>
      </c>
      <c r="E71" s="101">
        <v>1968.48</v>
      </c>
      <c r="F71" s="102"/>
    </row>
    <row r="72" ht="12.75" customHeight="1">
      <c r="A72" s="100" t="s">
        <v>23413</v>
      </c>
      <c r="B72" s="101">
        <v>2158.22</v>
      </c>
      <c r="C72" s="102"/>
      <c r="D72" s="100" t="s">
        <v>23413</v>
      </c>
      <c r="E72" s="101">
        <v>2434.76</v>
      </c>
      <c r="F72" s="102"/>
    </row>
    <row r="73" ht="12.75" customHeight="1">
      <c r="A73" s="100" t="s">
        <v>351</v>
      </c>
      <c r="B73" s="101">
        <v>1970.65</v>
      </c>
      <c r="C73" s="102"/>
      <c r="D73" s="100" t="s">
        <v>351</v>
      </c>
      <c r="E73" s="101">
        <v>2231.18</v>
      </c>
      <c r="F73" s="102"/>
    </row>
    <row r="74" ht="12.75" customHeight="1">
      <c r="A74" s="100" t="s">
        <v>23414</v>
      </c>
      <c r="B74" s="101">
        <v>2791.83</v>
      </c>
      <c r="C74" s="102"/>
      <c r="D74" s="100" t="s">
        <v>23414</v>
      </c>
      <c r="E74" s="101">
        <v>3149.56</v>
      </c>
      <c r="F74" s="102"/>
    </row>
    <row r="75" ht="12.75" customHeight="1">
      <c r="A75" s="100" t="s">
        <v>353</v>
      </c>
      <c r="B75" s="101">
        <v>2549.19</v>
      </c>
      <c r="C75" s="102"/>
      <c r="D75" s="100" t="s">
        <v>353</v>
      </c>
      <c r="E75" s="101">
        <v>2886.2</v>
      </c>
      <c r="F75" s="102"/>
    </row>
    <row r="76" ht="12.75" customHeight="1">
      <c r="A76" s="100" t="s">
        <v>23415</v>
      </c>
      <c r="B76" s="101">
        <v>2970.03</v>
      </c>
      <c r="C76" s="102"/>
      <c r="D76" s="100" t="s">
        <v>23415</v>
      </c>
      <c r="E76" s="101">
        <v>3350.59</v>
      </c>
      <c r="F76" s="102"/>
    </row>
    <row r="77" ht="12.75" customHeight="1">
      <c r="A77" s="100" t="s">
        <v>355</v>
      </c>
      <c r="B77" s="101">
        <v>2711.9</v>
      </c>
      <c r="C77" s="102"/>
      <c r="D77" s="100" t="s">
        <v>355</v>
      </c>
      <c r="E77" s="101">
        <v>3070.42</v>
      </c>
      <c r="F77" s="102"/>
    </row>
    <row r="78" ht="12.75" customHeight="1">
      <c r="A78" s="100" t="s">
        <v>23416</v>
      </c>
      <c r="B78" s="101">
        <v>1069.2</v>
      </c>
      <c r="C78" s="102"/>
      <c r="D78" s="100" t="s">
        <v>23416</v>
      </c>
      <c r="E78" s="101">
        <v>1206.2</v>
      </c>
      <c r="F78" s="102"/>
    </row>
    <row r="79" ht="12.75" customHeight="1">
      <c r="A79" s="100" t="s">
        <v>357</v>
      </c>
      <c r="B79" s="101">
        <v>976.28</v>
      </c>
      <c r="C79" s="102"/>
      <c r="D79" s="100" t="s">
        <v>357</v>
      </c>
      <c r="E79" s="101">
        <v>1105.35</v>
      </c>
      <c r="F79" s="102"/>
    </row>
    <row r="80" ht="12.75" customHeight="1">
      <c r="A80" s="100" t="s">
        <v>23417</v>
      </c>
      <c r="B80" s="101">
        <v>148.67</v>
      </c>
      <c r="C80" s="102"/>
      <c r="D80" s="100" t="s">
        <v>23417</v>
      </c>
      <c r="E80" s="101">
        <v>166.8</v>
      </c>
      <c r="F80" s="102"/>
    </row>
    <row r="81" ht="12.75" customHeight="1">
      <c r="A81" s="100" t="s">
        <v>359</v>
      </c>
      <c r="B81" s="101">
        <v>134.78</v>
      </c>
      <c r="C81" s="102"/>
      <c r="D81" s="100" t="s">
        <v>359</v>
      </c>
      <c r="E81" s="101">
        <v>151.73</v>
      </c>
      <c r="F81" s="102"/>
    </row>
    <row r="82" ht="12.75" customHeight="1">
      <c r="A82" s="100" t="s">
        <v>23418</v>
      </c>
      <c r="B82" s="101">
        <v>154.63</v>
      </c>
      <c r="C82" s="102"/>
      <c r="D82" s="100" t="s">
        <v>23418</v>
      </c>
      <c r="E82" s="101">
        <v>173.27</v>
      </c>
      <c r="F82" s="102"/>
    </row>
    <row r="83" ht="12.75" customHeight="1">
      <c r="A83" s="100" t="s">
        <v>362</v>
      </c>
      <c r="B83" s="101">
        <v>139.94</v>
      </c>
      <c r="C83" s="102"/>
      <c r="D83" s="100" t="s">
        <v>362</v>
      </c>
      <c r="E83" s="101">
        <v>157.34</v>
      </c>
      <c r="F83" s="102"/>
    </row>
    <row r="84" ht="12.75" customHeight="1">
      <c r="A84" s="100" t="s">
        <v>23419</v>
      </c>
      <c r="B84" s="101">
        <v>76.01</v>
      </c>
      <c r="C84" s="102"/>
      <c r="D84" s="100" t="s">
        <v>23419</v>
      </c>
      <c r="E84" s="101">
        <v>82.41</v>
      </c>
      <c r="F84" s="102"/>
    </row>
    <row r="85" ht="12.75" customHeight="1">
      <c r="A85" s="100" t="s">
        <v>364</v>
      </c>
      <c r="B85" s="101">
        <v>65.87</v>
      </c>
      <c r="C85" s="102"/>
      <c r="D85" s="100" t="s">
        <v>364</v>
      </c>
      <c r="E85" s="101">
        <v>71.44</v>
      </c>
      <c r="F85" s="102"/>
    </row>
    <row r="86" ht="12.75" customHeight="1">
      <c r="A86" s="100" t="s">
        <v>23420</v>
      </c>
      <c r="B86" s="101">
        <v>60.28</v>
      </c>
      <c r="C86" s="102"/>
      <c r="D86" s="100" t="s">
        <v>23420</v>
      </c>
      <c r="E86" s="101">
        <v>65.37</v>
      </c>
      <c r="F86" s="102"/>
    </row>
    <row r="87" ht="12.75" customHeight="1">
      <c r="A87" s="100" t="s">
        <v>366</v>
      </c>
      <c r="B87" s="101">
        <v>52.24</v>
      </c>
      <c r="C87" s="102"/>
      <c r="D87" s="100" t="s">
        <v>366</v>
      </c>
      <c r="E87" s="101">
        <v>56.66</v>
      </c>
      <c r="F87" s="102"/>
    </row>
    <row r="88" ht="12.75" customHeight="1">
      <c r="A88" s="100" t="s">
        <v>23421</v>
      </c>
      <c r="B88" s="101">
        <v>155.11</v>
      </c>
      <c r="C88" s="102"/>
      <c r="D88" s="100" t="s">
        <v>23421</v>
      </c>
      <c r="E88" s="101">
        <v>174.98</v>
      </c>
      <c r="F88" s="102"/>
    </row>
    <row r="89" ht="12.75" customHeight="1">
      <c r="A89" s="100" t="s">
        <v>368</v>
      </c>
      <c r="B89" s="101">
        <v>141.63</v>
      </c>
      <c r="C89" s="102"/>
      <c r="D89" s="100" t="s">
        <v>368</v>
      </c>
      <c r="E89" s="101">
        <v>160.35</v>
      </c>
      <c r="F89" s="102"/>
    </row>
    <row r="90" ht="12.75" customHeight="1">
      <c r="A90" s="100" t="s">
        <v>23422</v>
      </c>
      <c r="B90" s="101">
        <v>147.1</v>
      </c>
      <c r="C90" s="102"/>
      <c r="D90" s="100" t="s">
        <v>23422</v>
      </c>
      <c r="E90" s="101">
        <v>159.53</v>
      </c>
      <c r="F90" s="102"/>
    </row>
    <row r="91" ht="12.75" customHeight="1">
      <c r="A91" s="100" t="s">
        <v>370</v>
      </c>
      <c r="B91" s="101">
        <v>127.47</v>
      </c>
      <c r="C91" s="102"/>
      <c r="D91" s="100" t="s">
        <v>370</v>
      </c>
      <c r="E91" s="101">
        <v>138.26</v>
      </c>
      <c r="F91" s="102"/>
    </row>
    <row r="92" ht="12.75" customHeight="1">
      <c r="A92" s="100" t="s">
        <v>23423</v>
      </c>
      <c r="B92" s="101">
        <v>99.04</v>
      </c>
      <c r="C92" s="102"/>
      <c r="D92" s="100" t="s">
        <v>23423</v>
      </c>
      <c r="E92" s="101">
        <v>107.42</v>
      </c>
      <c r="F92" s="102"/>
    </row>
    <row r="93" ht="12.75" customHeight="1">
      <c r="A93" s="100" t="s">
        <v>372</v>
      </c>
      <c r="B93" s="101">
        <v>85.82</v>
      </c>
      <c r="C93" s="102"/>
      <c r="D93" s="100" t="s">
        <v>372</v>
      </c>
      <c r="E93" s="101">
        <v>93.09</v>
      </c>
      <c r="F93" s="102"/>
    </row>
    <row r="94" ht="12.75" customHeight="1">
      <c r="A94" s="100" t="s">
        <v>23424</v>
      </c>
      <c r="B94" s="101">
        <v>272.2</v>
      </c>
      <c r="C94" s="102"/>
      <c r="D94" s="100" t="s">
        <v>23424</v>
      </c>
      <c r="E94" s="101">
        <v>307.08</v>
      </c>
      <c r="F94" s="102"/>
    </row>
    <row r="95" ht="12.75" customHeight="1">
      <c r="A95" s="100" t="s">
        <v>374</v>
      </c>
      <c r="B95" s="101">
        <v>248.54</v>
      </c>
      <c r="C95" s="102"/>
      <c r="D95" s="100" t="s">
        <v>374</v>
      </c>
      <c r="E95" s="101">
        <v>281.4</v>
      </c>
      <c r="F95" s="102"/>
    </row>
    <row r="96" ht="12.75" customHeight="1">
      <c r="A96" s="100" t="s">
        <v>23425</v>
      </c>
      <c r="B96" s="101">
        <v>2537.73</v>
      </c>
      <c r="C96" s="102"/>
      <c r="D96" s="100" t="s">
        <v>23425</v>
      </c>
      <c r="E96" s="101">
        <v>2862.89</v>
      </c>
      <c r="F96" s="102"/>
    </row>
    <row r="97" ht="12.75" customHeight="1">
      <c r="A97" s="100" t="s">
        <v>376</v>
      </c>
      <c r="B97" s="101">
        <v>2317.17</v>
      </c>
      <c r="C97" s="102"/>
      <c r="D97" s="100" t="s">
        <v>376</v>
      </c>
      <c r="E97" s="101">
        <v>2623.51</v>
      </c>
      <c r="F97" s="102"/>
    </row>
    <row r="98" ht="12.75" customHeight="1">
      <c r="A98" s="100" t="s">
        <v>23426</v>
      </c>
      <c r="B98" s="101">
        <v>254.09</v>
      </c>
      <c r="C98" s="102"/>
      <c r="D98" s="100" t="s">
        <v>23426</v>
      </c>
      <c r="E98" s="101">
        <v>286.64</v>
      </c>
      <c r="F98" s="102"/>
    </row>
    <row r="99" ht="12.75" customHeight="1">
      <c r="A99" s="100" t="s">
        <v>378</v>
      </c>
      <c r="B99" s="101">
        <v>232.0</v>
      </c>
      <c r="C99" s="102"/>
      <c r="D99" s="100" t="s">
        <v>378</v>
      </c>
      <c r="E99" s="101">
        <v>262.68</v>
      </c>
      <c r="F99" s="102"/>
    </row>
    <row r="100" ht="12.75" customHeight="1">
      <c r="A100" s="100" t="s">
        <v>23427</v>
      </c>
      <c r="B100" s="101">
        <v>83.93</v>
      </c>
      <c r="C100" s="102"/>
      <c r="D100" s="100" t="s">
        <v>23427</v>
      </c>
      <c r="E100" s="101">
        <v>94.68</v>
      </c>
      <c r="F100" s="102"/>
    </row>
    <row r="101" ht="12.75" customHeight="1">
      <c r="A101" s="100" t="s">
        <v>380</v>
      </c>
      <c r="B101" s="101">
        <v>76.63</v>
      </c>
      <c r="C101" s="102"/>
      <c r="D101" s="100" t="s">
        <v>380</v>
      </c>
      <c r="E101" s="101">
        <v>86.76</v>
      </c>
      <c r="F101" s="102"/>
    </row>
    <row r="102" ht="12.75" customHeight="1">
      <c r="A102" s="100" t="s">
        <v>23428</v>
      </c>
      <c r="B102" s="101">
        <v>83.93</v>
      </c>
      <c r="C102" s="102"/>
      <c r="D102" s="100" t="s">
        <v>23428</v>
      </c>
      <c r="E102" s="101">
        <v>94.68</v>
      </c>
      <c r="F102" s="102"/>
    </row>
    <row r="103" ht="12.75" customHeight="1">
      <c r="A103" s="100" t="s">
        <v>382</v>
      </c>
      <c r="B103" s="101">
        <v>76.63</v>
      </c>
      <c r="C103" s="102"/>
      <c r="D103" s="100" t="s">
        <v>382</v>
      </c>
      <c r="E103" s="101">
        <v>86.76</v>
      </c>
      <c r="F103" s="102"/>
    </row>
    <row r="104" ht="12.75" customHeight="1">
      <c r="A104" s="100" t="s">
        <v>23429</v>
      </c>
      <c r="B104" s="101">
        <v>83.93</v>
      </c>
      <c r="C104" s="102"/>
      <c r="D104" s="100" t="s">
        <v>23429</v>
      </c>
      <c r="E104" s="101">
        <v>94.68</v>
      </c>
      <c r="F104" s="102"/>
    </row>
    <row r="105" ht="12.75" customHeight="1">
      <c r="A105" s="100" t="s">
        <v>384</v>
      </c>
      <c r="B105" s="101">
        <v>76.63</v>
      </c>
      <c r="C105" s="102"/>
      <c r="D105" s="100" t="s">
        <v>384</v>
      </c>
      <c r="E105" s="101">
        <v>86.76</v>
      </c>
      <c r="F105" s="102"/>
    </row>
    <row r="106" ht="12.75" customHeight="1">
      <c r="A106" s="100" t="s">
        <v>23430</v>
      </c>
      <c r="B106" s="101">
        <v>657.58</v>
      </c>
      <c r="C106" s="102"/>
      <c r="D106" s="100" t="s">
        <v>23430</v>
      </c>
      <c r="E106" s="101">
        <v>741.84</v>
      </c>
      <c r="F106" s="102"/>
    </row>
    <row r="107" ht="12.75" customHeight="1">
      <c r="A107" s="100" t="s">
        <v>386</v>
      </c>
      <c r="B107" s="101">
        <v>600.43</v>
      </c>
      <c r="C107" s="102"/>
      <c r="D107" s="100" t="s">
        <v>386</v>
      </c>
      <c r="E107" s="101">
        <v>679.81</v>
      </c>
      <c r="F107" s="102"/>
    </row>
    <row r="108" ht="12.75" customHeight="1">
      <c r="A108" s="100" t="s">
        <v>23431</v>
      </c>
      <c r="B108" s="101">
        <v>84.51</v>
      </c>
      <c r="C108" s="102"/>
      <c r="D108" s="100" t="s">
        <v>23431</v>
      </c>
      <c r="E108" s="101">
        <v>95.34</v>
      </c>
      <c r="F108" s="102"/>
    </row>
    <row r="109" ht="12.75" customHeight="1">
      <c r="A109" s="100" t="s">
        <v>388</v>
      </c>
      <c r="B109" s="101">
        <v>77.16</v>
      </c>
      <c r="C109" s="102"/>
      <c r="D109" s="100" t="s">
        <v>388</v>
      </c>
      <c r="E109" s="101">
        <v>87.36</v>
      </c>
      <c r="F109" s="102"/>
    </row>
    <row r="110" ht="12.75" customHeight="1">
      <c r="A110" s="100" t="s">
        <v>23432</v>
      </c>
      <c r="B110" s="101">
        <v>362.99</v>
      </c>
      <c r="C110" s="102"/>
      <c r="D110" s="100" t="s">
        <v>23432</v>
      </c>
      <c r="E110" s="101">
        <v>409.5</v>
      </c>
      <c r="F110" s="102"/>
    </row>
    <row r="111" ht="12.75" customHeight="1">
      <c r="A111" s="100" t="s">
        <v>390</v>
      </c>
      <c r="B111" s="101">
        <v>331.44</v>
      </c>
      <c r="C111" s="102"/>
      <c r="D111" s="100" t="s">
        <v>390</v>
      </c>
      <c r="E111" s="101">
        <v>375.26</v>
      </c>
      <c r="F111" s="102"/>
    </row>
    <row r="112" ht="12.75" customHeight="1">
      <c r="A112" s="100" t="s">
        <v>23433</v>
      </c>
      <c r="B112" s="101">
        <v>145.68</v>
      </c>
      <c r="C112" s="102"/>
      <c r="D112" s="100" t="s">
        <v>23433</v>
      </c>
      <c r="E112" s="101">
        <v>163.5</v>
      </c>
      <c r="F112" s="102"/>
    </row>
    <row r="113" ht="12.75" customHeight="1">
      <c r="A113" s="100" t="s">
        <v>392</v>
      </c>
      <c r="B113" s="101">
        <v>132.16</v>
      </c>
      <c r="C113" s="102"/>
      <c r="D113" s="100" t="s">
        <v>392</v>
      </c>
      <c r="E113" s="101">
        <v>148.81</v>
      </c>
      <c r="F113" s="102"/>
    </row>
    <row r="114" ht="12.75" customHeight="1">
      <c r="A114" s="100" t="s">
        <v>23434</v>
      </c>
      <c r="B114" s="101">
        <v>419.65</v>
      </c>
      <c r="C114" s="102"/>
      <c r="D114" s="100" t="s">
        <v>23434</v>
      </c>
      <c r="E114" s="101">
        <v>473.42</v>
      </c>
      <c r="F114" s="102"/>
    </row>
    <row r="115" ht="12.75" customHeight="1">
      <c r="A115" s="100" t="s">
        <v>394</v>
      </c>
      <c r="B115" s="101">
        <v>383.18</v>
      </c>
      <c r="C115" s="102"/>
      <c r="D115" s="100" t="s">
        <v>394</v>
      </c>
      <c r="E115" s="101">
        <v>433.84</v>
      </c>
      <c r="F115" s="102"/>
    </row>
    <row r="116" ht="12.75" customHeight="1">
      <c r="A116" s="100" t="s">
        <v>23435</v>
      </c>
      <c r="B116" s="101">
        <v>84.51</v>
      </c>
      <c r="C116" s="102"/>
      <c r="D116" s="100" t="s">
        <v>23435</v>
      </c>
      <c r="E116" s="101">
        <v>95.34</v>
      </c>
      <c r="F116" s="102"/>
    </row>
    <row r="117" ht="12.75" customHeight="1">
      <c r="A117" s="100" t="s">
        <v>396</v>
      </c>
      <c r="B117" s="101">
        <v>77.16</v>
      </c>
      <c r="C117" s="102"/>
      <c r="D117" s="100" t="s">
        <v>396</v>
      </c>
      <c r="E117" s="101">
        <v>87.36</v>
      </c>
      <c r="F117" s="102"/>
    </row>
    <row r="118" ht="12.75" customHeight="1">
      <c r="A118" s="100" t="s">
        <v>23436</v>
      </c>
      <c r="B118" s="101">
        <v>84.51</v>
      </c>
      <c r="C118" s="102"/>
      <c r="D118" s="100" t="s">
        <v>23436</v>
      </c>
      <c r="E118" s="101">
        <v>95.34</v>
      </c>
      <c r="F118" s="102"/>
    </row>
    <row r="119" ht="12.75" customHeight="1">
      <c r="A119" s="100" t="s">
        <v>398</v>
      </c>
      <c r="B119" s="101">
        <v>77.16</v>
      </c>
      <c r="C119" s="102"/>
      <c r="D119" s="100" t="s">
        <v>398</v>
      </c>
      <c r="E119" s="101">
        <v>87.36</v>
      </c>
      <c r="F119" s="102"/>
    </row>
    <row r="120" ht="12.75" customHeight="1">
      <c r="A120" s="100" t="s">
        <v>23437</v>
      </c>
      <c r="B120" s="101">
        <v>84.51</v>
      </c>
      <c r="C120" s="102"/>
      <c r="D120" s="100" t="s">
        <v>23437</v>
      </c>
      <c r="E120" s="101">
        <v>95.34</v>
      </c>
      <c r="F120" s="102"/>
    </row>
    <row r="121" ht="12.75" customHeight="1">
      <c r="A121" s="100" t="s">
        <v>400</v>
      </c>
      <c r="B121" s="101">
        <v>77.16</v>
      </c>
      <c r="C121" s="102"/>
      <c r="D121" s="100" t="s">
        <v>400</v>
      </c>
      <c r="E121" s="101">
        <v>87.36</v>
      </c>
      <c r="F121" s="102"/>
    </row>
    <row r="122" ht="12.75" customHeight="1">
      <c r="A122" s="100" t="s">
        <v>23438</v>
      </c>
      <c r="B122" s="101">
        <v>84.51</v>
      </c>
      <c r="C122" s="102"/>
      <c r="D122" s="100" t="s">
        <v>23438</v>
      </c>
      <c r="E122" s="101">
        <v>95.34</v>
      </c>
      <c r="F122" s="102"/>
    </row>
    <row r="123" ht="12.75" customHeight="1">
      <c r="A123" s="100" t="s">
        <v>402</v>
      </c>
      <c r="B123" s="101">
        <v>77.16</v>
      </c>
      <c r="C123" s="102"/>
      <c r="D123" s="100" t="s">
        <v>402</v>
      </c>
      <c r="E123" s="101">
        <v>87.36</v>
      </c>
      <c r="F123" s="102"/>
    </row>
    <row r="124" ht="12.75" customHeight="1">
      <c r="A124" s="100" t="s">
        <v>23439</v>
      </c>
      <c r="B124" s="101">
        <v>155.16</v>
      </c>
      <c r="C124" s="102"/>
      <c r="D124" s="100" t="s">
        <v>23439</v>
      </c>
      <c r="E124" s="101">
        <v>168.36</v>
      </c>
      <c r="F124" s="102"/>
    </row>
    <row r="125" ht="12.75" customHeight="1">
      <c r="A125" s="100" t="s">
        <v>404</v>
      </c>
      <c r="B125" s="101">
        <v>134.48</v>
      </c>
      <c r="C125" s="102"/>
      <c r="D125" s="100" t="s">
        <v>404</v>
      </c>
      <c r="E125" s="101">
        <v>145.89</v>
      </c>
      <c r="F125" s="102"/>
    </row>
    <row r="126" ht="12.75" customHeight="1">
      <c r="A126" s="100" t="s">
        <v>23440</v>
      </c>
      <c r="B126" s="101">
        <v>215.43</v>
      </c>
      <c r="C126" s="102"/>
      <c r="D126" s="100" t="s">
        <v>23440</v>
      </c>
      <c r="E126" s="101">
        <v>233.76</v>
      </c>
      <c r="F126" s="102"/>
    </row>
    <row r="127" ht="12.75" customHeight="1">
      <c r="A127" s="100" t="s">
        <v>406</v>
      </c>
      <c r="B127" s="101">
        <v>186.71</v>
      </c>
      <c r="C127" s="102"/>
      <c r="D127" s="100" t="s">
        <v>406</v>
      </c>
      <c r="E127" s="101">
        <v>202.55</v>
      </c>
      <c r="F127" s="102"/>
    </row>
    <row r="128" ht="12.75" customHeight="1">
      <c r="A128" s="100" t="s">
        <v>23441</v>
      </c>
      <c r="B128" s="101">
        <v>430.81</v>
      </c>
      <c r="C128" s="102"/>
      <c r="D128" s="100" t="s">
        <v>23441</v>
      </c>
      <c r="E128" s="101">
        <v>483.52</v>
      </c>
      <c r="F128" s="102"/>
    </row>
    <row r="129" ht="12.75" customHeight="1">
      <c r="A129" s="100" t="s">
        <v>408</v>
      </c>
      <c r="B129" s="101">
        <v>390.82</v>
      </c>
      <c r="C129" s="102"/>
      <c r="D129" s="100" t="s">
        <v>408</v>
      </c>
      <c r="E129" s="101">
        <v>440.06</v>
      </c>
      <c r="F129" s="102"/>
    </row>
    <row r="130" ht="12.75" customHeight="1">
      <c r="A130" s="100" t="s">
        <v>23442</v>
      </c>
      <c r="B130" s="101">
        <v>349.8</v>
      </c>
      <c r="C130" s="102"/>
      <c r="D130" s="100" t="s">
        <v>23442</v>
      </c>
      <c r="E130" s="101">
        <v>394.97</v>
      </c>
      <c r="F130" s="102"/>
    </row>
    <row r="131" ht="12.75" customHeight="1">
      <c r="A131" s="100" t="s">
        <v>410</v>
      </c>
      <c r="B131" s="101">
        <v>318.88</v>
      </c>
      <c r="C131" s="102"/>
      <c r="D131" s="100" t="s">
        <v>410</v>
      </c>
      <c r="E131" s="101">
        <v>361.38</v>
      </c>
      <c r="F131" s="102"/>
    </row>
    <row r="132" ht="12.75" customHeight="1">
      <c r="A132" s="100" t="s">
        <v>23443</v>
      </c>
      <c r="B132" s="101">
        <v>447.78</v>
      </c>
      <c r="C132" s="102"/>
      <c r="D132" s="100" t="s">
        <v>23443</v>
      </c>
      <c r="E132" s="101">
        <v>505.16</v>
      </c>
      <c r="F132" s="102"/>
    </row>
    <row r="133" ht="12.75" customHeight="1">
      <c r="A133" s="100" t="s">
        <v>412</v>
      </c>
      <c r="B133" s="101">
        <v>408.87</v>
      </c>
      <c r="C133" s="102"/>
      <c r="D133" s="100" t="s">
        <v>412</v>
      </c>
      <c r="E133" s="101">
        <v>462.92</v>
      </c>
      <c r="F133" s="102"/>
    </row>
    <row r="134" ht="12.75" customHeight="1">
      <c r="A134" s="100" t="s">
        <v>23444</v>
      </c>
      <c r="B134" s="101">
        <v>103.02</v>
      </c>
      <c r="C134" s="102"/>
      <c r="D134" s="100" t="s">
        <v>23444</v>
      </c>
      <c r="E134" s="101">
        <v>115.62</v>
      </c>
      <c r="F134" s="102"/>
    </row>
    <row r="135" ht="12.75" customHeight="1">
      <c r="A135" s="100" t="s">
        <v>414</v>
      </c>
      <c r="B135" s="101">
        <v>93.45</v>
      </c>
      <c r="C135" s="102"/>
      <c r="D135" s="100" t="s">
        <v>414</v>
      </c>
      <c r="E135" s="101">
        <v>105.23</v>
      </c>
      <c r="F135" s="102"/>
    </row>
    <row r="136" ht="12.75" customHeight="1">
      <c r="A136" s="100" t="s">
        <v>23445</v>
      </c>
      <c r="B136" s="101">
        <v>11.17</v>
      </c>
      <c r="C136" s="102"/>
      <c r="D136" s="100" t="s">
        <v>23445</v>
      </c>
      <c r="E136" s="101">
        <v>12.12</v>
      </c>
      <c r="F136" s="102"/>
    </row>
    <row r="137" ht="12.75" customHeight="1">
      <c r="A137" s="100" t="s">
        <v>416</v>
      </c>
      <c r="B137" s="101">
        <v>9.68</v>
      </c>
      <c r="C137" s="102"/>
      <c r="D137" s="100" t="s">
        <v>416</v>
      </c>
      <c r="E137" s="101">
        <v>10.5</v>
      </c>
      <c r="F137" s="102"/>
    </row>
    <row r="138" ht="12.75" customHeight="1">
      <c r="A138" s="100" t="s">
        <v>23446</v>
      </c>
      <c r="B138" s="101">
        <v>14.15</v>
      </c>
      <c r="C138" s="102"/>
      <c r="D138" s="100" t="s">
        <v>23446</v>
      </c>
      <c r="E138" s="101">
        <v>15.35</v>
      </c>
      <c r="F138" s="102"/>
    </row>
    <row r="139" ht="12.75" customHeight="1">
      <c r="A139" s="100" t="s">
        <v>418</v>
      </c>
      <c r="B139" s="101">
        <v>12.27</v>
      </c>
      <c r="C139" s="102"/>
      <c r="D139" s="100" t="s">
        <v>418</v>
      </c>
      <c r="E139" s="101">
        <v>13.3</v>
      </c>
      <c r="F139" s="102"/>
    </row>
    <row r="140" ht="12.75" customHeight="1">
      <c r="A140" s="100" t="s">
        <v>23447</v>
      </c>
      <c r="B140" s="101">
        <v>17.13</v>
      </c>
      <c r="C140" s="102"/>
      <c r="D140" s="100" t="s">
        <v>23447</v>
      </c>
      <c r="E140" s="101">
        <v>18.58</v>
      </c>
      <c r="F140" s="102"/>
    </row>
    <row r="141" ht="12.75" customHeight="1">
      <c r="A141" s="100" t="s">
        <v>420</v>
      </c>
      <c r="B141" s="101">
        <v>14.85</v>
      </c>
      <c r="C141" s="102"/>
      <c r="D141" s="100" t="s">
        <v>420</v>
      </c>
      <c r="E141" s="101">
        <v>16.1</v>
      </c>
      <c r="F141" s="102"/>
    </row>
    <row r="142" ht="12.75" customHeight="1">
      <c r="A142" s="100" t="s">
        <v>23448</v>
      </c>
      <c r="B142" s="101">
        <v>20.86</v>
      </c>
      <c r="C142" s="102"/>
      <c r="D142" s="100" t="s">
        <v>23448</v>
      </c>
      <c r="E142" s="101">
        <v>22.62</v>
      </c>
      <c r="F142" s="102"/>
    </row>
    <row r="143" ht="12.75" customHeight="1">
      <c r="A143" s="100" t="s">
        <v>422</v>
      </c>
      <c r="B143" s="101">
        <v>18.08</v>
      </c>
      <c r="C143" s="102"/>
      <c r="D143" s="100" t="s">
        <v>422</v>
      </c>
      <c r="E143" s="101">
        <v>19.61</v>
      </c>
      <c r="F143" s="102"/>
    </row>
    <row r="144" ht="12.75" customHeight="1">
      <c r="A144" s="100" t="s">
        <v>23449</v>
      </c>
      <c r="B144" s="101">
        <v>138.98</v>
      </c>
      <c r="C144" s="102"/>
      <c r="D144" s="100" t="s">
        <v>23449</v>
      </c>
      <c r="E144" s="101">
        <v>156.79</v>
      </c>
      <c r="F144" s="102"/>
    </row>
    <row r="145" ht="12.75" customHeight="1">
      <c r="A145" s="100" t="s">
        <v>424</v>
      </c>
      <c r="B145" s="101">
        <v>126.9</v>
      </c>
      <c r="C145" s="102"/>
      <c r="D145" s="100" t="s">
        <v>424</v>
      </c>
      <c r="E145" s="101">
        <v>143.68</v>
      </c>
      <c r="F145" s="102"/>
    </row>
    <row r="146" ht="12.75" customHeight="1">
      <c r="A146" s="100" t="s">
        <v>23450</v>
      </c>
      <c r="B146" s="101">
        <v>109.94</v>
      </c>
      <c r="C146" s="102"/>
      <c r="D146" s="100" t="s">
        <v>23450</v>
      </c>
      <c r="E146" s="101">
        <v>124.03</v>
      </c>
      <c r="F146" s="102"/>
    </row>
    <row r="147" ht="12.75" customHeight="1">
      <c r="A147" s="100" t="s">
        <v>426</v>
      </c>
      <c r="B147" s="101">
        <v>100.39</v>
      </c>
      <c r="C147" s="102"/>
      <c r="D147" s="100" t="s">
        <v>426</v>
      </c>
      <c r="E147" s="101">
        <v>113.66</v>
      </c>
      <c r="F147" s="102"/>
    </row>
    <row r="148" ht="12.75" customHeight="1">
      <c r="A148" s="100" t="s">
        <v>23451</v>
      </c>
      <c r="B148" s="101">
        <v>138.98</v>
      </c>
      <c r="C148" s="102"/>
      <c r="D148" s="100" t="s">
        <v>23451</v>
      </c>
      <c r="E148" s="101">
        <v>156.79</v>
      </c>
      <c r="F148" s="102"/>
    </row>
    <row r="149" ht="12.75" customHeight="1">
      <c r="A149" s="100" t="s">
        <v>428</v>
      </c>
      <c r="B149" s="101">
        <v>126.9</v>
      </c>
      <c r="C149" s="102"/>
      <c r="D149" s="100" t="s">
        <v>428</v>
      </c>
      <c r="E149" s="101">
        <v>143.68</v>
      </c>
      <c r="F149" s="102"/>
    </row>
    <row r="150" ht="12.75" customHeight="1">
      <c r="A150" s="100" t="s">
        <v>23452</v>
      </c>
      <c r="B150" s="101">
        <v>3051.06</v>
      </c>
      <c r="C150" s="102"/>
      <c r="D150" s="100" t="s">
        <v>23452</v>
      </c>
      <c r="E150" s="101">
        <v>3442.0</v>
      </c>
      <c r="F150" s="102"/>
    </row>
    <row r="151" ht="12.75" customHeight="1">
      <c r="A151" s="100" t="s">
        <v>430</v>
      </c>
      <c r="B151" s="101">
        <v>2785.89</v>
      </c>
      <c r="C151" s="102"/>
      <c r="D151" s="100" t="s">
        <v>430</v>
      </c>
      <c r="E151" s="101">
        <v>3154.19</v>
      </c>
      <c r="F151" s="102"/>
    </row>
    <row r="152" ht="12.75" customHeight="1">
      <c r="A152" s="100" t="s">
        <v>23453</v>
      </c>
      <c r="B152" s="101">
        <v>138.98</v>
      </c>
      <c r="C152" s="102"/>
      <c r="D152" s="100" t="s">
        <v>23453</v>
      </c>
      <c r="E152" s="101">
        <v>156.79</v>
      </c>
      <c r="F152" s="102"/>
    </row>
    <row r="153" ht="12.75" customHeight="1">
      <c r="A153" s="100" t="s">
        <v>432</v>
      </c>
      <c r="B153" s="101">
        <v>126.9</v>
      </c>
      <c r="C153" s="102"/>
      <c r="D153" s="100" t="s">
        <v>432</v>
      </c>
      <c r="E153" s="101">
        <v>143.68</v>
      </c>
      <c r="F153" s="102"/>
    </row>
    <row r="154" ht="12.75" customHeight="1">
      <c r="A154" s="100" t="s">
        <v>23454</v>
      </c>
      <c r="B154" s="101">
        <v>138.98</v>
      </c>
      <c r="C154" s="102"/>
      <c r="D154" s="100" t="s">
        <v>23454</v>
      </c>
      <c r="E154" s="101">
        <v>156.79</v>
      </c>
      <c r="F154" s="102"/>
    </row>
    <row r="155" ht="12.75" customHeight="1">
      <c r="A155" s="100" t="s">
        <v>434</v>
      </c>
      <c r="B155" s="101">
        <v>126.9</v>
      </c>
      <c r="C155" s="102"/>
      <c r="D155" s="100" t="s">
        <v>434</v>
      </c>
      <c r="E155" s="101">
        <v>143.68</v>
      </c>
      <c r="F155" s="102"/>
    </row>
    <row r="156" ht="12.75" customHeight="1">
      <c r="A156" s="100" t="s">
        <v>23455</v>
      </c>
      <c r="B156" s="101">
        <v>110.06</v>
      </c>
      <c r="C156" s="102"/>
      <c r="D156" s="100" t="s">
        <v>23455</v>
      </c>
      <c r="E156" s="101">
        <v>124.16</v>
      </c>
      <c r="F156" s="102"/>
    </row>
    <row r="157" ht="12.75" customHeight="1">
      <c r="A157" s="100" t="s">
        <v>436</v>
      </c>
      <c r="B157" s="101">
        <v>100.49</v>
      </c>
      <c r="C157" s="102"/>
      <c r="D157" s="100" t="s">
        <v>436</v>
      </c>
      <c r="E157" s="101">
        <v>113.78</v>
      </c>
      <c r="F157" s="102"/>
    </row>
    <row r="158" ht="12.75" customHeight="1">
      <c r="A158" s="100" t="s">
        <v>23456</v>
      </c>
      <c r="B158" s="101">
        <v>150.6</v>
      </c>
      <c r="C158" s="102"/>
      <c r="D158" s="100" t="s">
        <v>23456</v>
      </c>
      <c r="E158" s="101">
        <v>169.9</v>
      </c>
      <c r="F158" s="102"/>
    </row>
    <row r="159" ht="12.75" customHeight="1">
      <c r="A159" s="100" t="s">
        <v>438</v>
      </c>
      <c r="B159" s="101">
        <v>137.51</v>
      </c>
      <c r="C159" s="102"/>
      <c r="D159" s="100" t="s">
        <v>438</v>
      </c>
      <c r="E159" s="101">
        <v>155.69</v>
      </c>
      <c r="F159" s="102"/>
    </row>
    <row r="160" ht="12.75" customHeight="1">
      <c r="A160" s="100" t="s">
        <v>23457</v>
      </c>
      <c r="B160" s="101">
        <v>40.53</v>
      </c>
      <c r="C160" s="102"/>
      <c r="D160" s="100" t="s">
        <v>23457</v>
      </c>
      <c r="E160" s="101">
        <v>45.73</v>
      </c>
      <c r="F160" s="102"/>
    </row>
    <row r="161" ht="12.75" customHeight="1">
      <c r="A161" s="100" t="s">
        <v>440</v>
      </c>
      <c r="B161" s="101">
        <v>37.01</v>
      </c>
      <c r="C161" s="102"/>
      <c r="D161" s="100" t="s">
        <v>440</v>
      </c>
      <c r="E161" s="101">
        <v>41.9</v>
      </c>
      <c r="F161" s="102"/>
    </row>
    <row r="162" ht="12.75" customHeight="1">
      <c r="A162" s="100" t="s">
        <v>23458</v>
      </c>
      <c r="B162" s="101">
        <v>81.09</v>
      </c>
      <c r="C162" s="102"/>
      <c r="D162" s="100" t="s">
        <v>23458</v>
      </c>
      <c r="E162" s="101">
        <v>91.49</v>
      </c>
      <c r="F162" s="102"/>
    </row>
    <row r="163" ht="12.75" customHeight="1">
      <c r="A163" s="100" t="s">
        <v>442</v>
      </c>
      <c r="B163" s="101">
        <v>74.05</v>
      </c>
      <c r="C163" s="102"/>
      <c r="D163" s="100" t="s">
        <v>442</v>
      </c>
      <c r="E163" s="101">
        <v>83.84</v>
      </c>
      <c r="F163" s="102"/>
    </row>
    <row r="164" ht="12.75" customHeight="1">
      <c r="A164" s="100" t="s">
        <v>23459</v>
      </c>
      <c r="B164" s="101">
        <v>40.53</v>
      </c>
      <c r="C164" s="102"/>
      <c r="D164" s="100" t="s">
        <v>23459</v>
      </c>
      <c r="E164" s="101">
        <v>45.73</v>
      </c>
      <c r="F164" s="102"/>
    </row>
    <row r="165" ht="12.75" customHeight="1">
      <c r="A165" s="100" t="s">
        <v>444</v>
      </c>
      <c r="B165" s="101">
        <v>37.01</v>
      </c>
      <c r="C165" s="102"/>
      <c r="D165" s="100" t="s">
        <v>444</v>
      </c>
      <c r="E165" s="101">
        <v>41.9</v>
      </c>
      <c r="F165" s="102"/>
    </row>
    <row r="166" ht="12.75" customHeight="1">
      <c r="A166" s="100" t="s">
        <v>23460</v>
      </c>
      <c r="B166" s="101">
        <v>81.09</v>
      </c>
      <c r="C166" s="102"/>
      <c r="D166" s="100" t="s">
        <v>23460</v>
      </c>
      <c r="E166" s="101">
        <v>91.49</v>
      </c>
      <c r="F166" s="102"/>
    </row>
    <row r="167" ht="12.75" customHeight="1">
      <c r="A167" s="100" t="s">
        <v>446</v>
      </c>
      <c r="B167" s="101">
        <v>74.05</v>
      </c>
      <c r="C167" s="102"/>
      <c r="D167" s="100" t="s">
        <v>446</v>
      </c>
      <c r="E167" s="101">
        <v>83.84</v>
      </c>
      <c r="F167" s="102"/>
    </row>
    <row r="168" ht="12.75" customHeight="1">
      <c r="A168" s="100" t="s">
        <v>23461</v>
      </c>
      <c r="B168" s="101">
        <v>585.68</v>
      </c>
      <c r="C168" s="102"/>
      <c r="D168" s="100" t="s">
        <v>23461</v>
      </c>
      <c r="E168" s="101">
        <v>660.72</v>
      </c>
      <c r="F168" s="102"/>
    </row>
    <row r="169" ht="12.75" customHeight="1">
      <c r="A169" s="100" t="s">
        <v>448</v>
      </c>
      <c r="B169" s="101">
        <v>534.77</v>
      </c>
      <c r="C169" s="102"/>
      <c r="D169" s="100" t="s">
        <v>448</v>
      </c>
      <c r="E169" s="101">
        <v>605.47</v>
      </c>
      <c r="F169" s="102"/>
    </row>
    <row r="170" ht="12.75" customHeight="1">
      <c r="A170" s="100" t="s">
        <v>23462</v>
      </c>
      <c r="B170" s="101">
        <v>534.19</v>
      </c>
      <c r="C170" s="102"/>
      <c r="D170" s="100" t="s">
        <v>23462</v>
      </c>
      <c r="E170" s="101">
        <v>602.64</v>
      </c>
      <c r="F170" s="102"/>
    </row>
    <row r="171" ht="12.75" customHeight="1">
      <c r="A171" s="100" t="s">
        <v>450</v>
      </c>
      <c r="B171" s="101">
        <v>487.77</v>
      </c>
      <c r="C171" s="102"/>
      <c r="D171" s="100" t="s">
        <v>450</v>
      </c>
      <c r="E171" s="101">
        <v>552.25</v>
      </c>
      <c r="F171" s="102"/>
    </row>
    <row r="172" ht="12.75" customHeight="1">
      <c r="A172" s="100" t="s">
        <v>23463</v>
      </c>
      <c r="B172" s="101">
        <v>534.19</v>
      </c>
      <c r="C172" s="102"/>
      <c r="D172" s="100" t="s">
        <v>23463</v>
      </c>
      <c r="E172" s="101">
        <v>602.64</v>
      </c>
      <c r="F172" s="102"/>
    </row>
    <row r="173" ht="12.75" customHeight="1">
      <c r="A173" s="100" t="s">
        <v>452</v>
      </c>
      <c r="B173" s="101">
        <v>487.77</v>
      </c>
      <c r="C173" s="102"/>
      <c r="D173" s="100" t="s">
        <v>452</v>
      </c>
      <c r="E173" s="101">
        <v>552.25</v>
      </c>
      <c r="F173" s="102"/>
    </row>
    <row r="174" ht="12.75" customHeight="1">
      <c r="A174" s="100" t="s">
        <v>23464</v>
      </c>
      <c r="B174" s="101">
        <v>379.1</v>
      </c>
      <c r="C174" s="102"/>
      <c r="D174" s="100" t="s">
        <v>23464</v>
      </c>
      <c r="E174" s="101">
        <v>427.68</v>
      </c>
      <c r="F174" s="102"/>
    </row>
    <row r="175" ht="12.75" customHeight="1">
      <c r="A175" s="100" t="s">
        <v>454</v>
      </c>
      <c r="B175" s="101">
        <v>346.16</v>
      </c>
      <c r="C175" s="102"/>
      <c r="D175" s="100" t="s">
        <v>454</v>
      </c>
      <c r="E175" s="101">
        <v>391.92</v>
      </c>
      <c r="F175" s="102"/>
    </row>
    <row r="176" ht="12.75" customHeight="1">
      <c r="A176" s="100" t="s">
        <v>23465</v>
      </c>
      <c r="B176" s="101">
        <v>875.74</v>
      </c>
      <c r="C176" s="102"/>
      <c r="D176" s="100" t="s">
        <v>23465</v>
      </c>
      <c r="E176" s="101">
        <v>987.95</v>
      </c>
      <c r="F176" s="102"/>
    </row>
    <row r="177" ht="12.75" customHeight="1">
      <c r="A177" s="100" t="s">
        <v>456</v>
      </c>
      <c r="B177" s="101">
        <v>799.63</v>
      </c>
      <c r="C177" s="102"/>
      <c r="D177" s="100" t="s">
        <v>456</v>
      </c>
      <c r="E177" s="101">
        <v>905.34</v>
      </c>
      <c r="F177" s="102"/>
    </row>
    <row r="178" ht="12.75" customHeight="1">
      <c r="A178" s="100" t="s">
        <v>23466</v>
      </c>
      <c r="B178" s="101">
        <v>1212.96</v>
      </c>
      <c r="C178" s="102"/>
      <c r="D178" s="100" t="s">
        <v>23466</v>
      </c>
      <c r="E178" s="101">
        <v>1368.38</v>
      </c>
      <c r="F178" s="102"/>
    </row>
    <row r="179" ht="12.75" customHeight="1">
      <c r="A179" s="100" t="s">
        <v>458</v>
      </c>
      <c r="B179" s="101">
        <v>1107.54</v>
      </c>
      <c r="C179" s="102"/>
      <c r="D179" s="100" t="s">
        <v>458</v>
      </c>
      <c r="E179" s="101">
        <v>1253.96</v>
      </c>
      <c r="F179" s="102"/>
    </row>
    <row r="180" ht="12.75" customHeight="1">
      <c r="A180" s="100" t="s">
        <v>23467</v>
      </c>
      <c r="B180" s="101">
        <v>11.52</v>
      </c>
      <c r="C180" s="102"/>
      <c r="D180" s="100" t="s">
        <v>23467</v>
      </c>
      <c r="E180" s="101">
        <v>13.0</v>
      </c>
      <c r="F180" s="102"/>
    </row>
    <row r="181" ht="12.75" customHeight="1">
      <c r="A181" s="100" t="s">
        <v>460</v>
      </c>
      <c r="B181" s="101">
        <v>10.52</v>
      </c>
      <c r="C181" s="102"/>
      <c r="D181" s="100" t="s">
        <v>460</v>
      </c>
      <c r="E181" s="101">
        <v>11.91</v>
      </c>
      <c r="F181" s="102"/>
    </row>
    <row r="182" ht="12.75" customHeight="1">
      <c r="A182" s="100" t="s">
        <v>23468</v>
      </c>
      <c r="B182" s="101">
        <v>34.85</v>
      </c>
      <c r="C182" s="102"/>
      <c r="D182" s="100" t="s">
        <v>23468</v>
      </c>
      <c r="E182" s="101">
        <v>39.32</v>
      </c>
      <c r="F182" s="102"/>
    </row>
    <row r="183" ht="12.75" customHeight="1">
      <c r="A183" s="100" t="s">
        <v>462</v>
      </c>
      <c r="B183" s="101">
        <v>31.82</v>
      </c>
      <c r="C183" s="102"/>
      <c r="D183" s="100" t="s">
        <v>462</v>
      </c>
      <c r="E183" s="101">
        <v>36.03</v>
      </c>
      <c r="F183" s="102"/>
    </row>
    <row r="184" ht="12.75" customHeight="1">
      <c r="A184" s="100" t="s">
        <v>23469</v>
      </c>
      <c r="B184" s="101">
        <v>89.91</v>
      </c>
      <c r="C184" s="102"/>
      <c r="D184" s="100" t="s">
        <v>23469</v>
      </c>
      <c r="E184" s="101">
        <v>101.43</v>
      </c>
      <c r="F184" s="102"/>
    </row>
    <row r="185" ht="12.75" customHeight="1">
      <c r="A185" s="100" t="s">
        <v>464</v>
      </c>
      <c r="B185" s="101">
        <v>82.1</v>
      </c>
      <c r="C185" s="102"/>
      <c r="D185" s="100" t="s">
        <v>464</v>
      </c>
      <c r="E185" s="101">
        <v>92.95</v>
      </c>
      <c r="F185" s="102"/>
    </row>
    <row r="186" ht="12.75" customHeight="1">
      <c r="A186" s="100" t="s">
        <v>23470</v>
      </c>
      <c r="B186" s="101">
        <v>159.09</v>
      </c>
      <c r="C186" s="102"/>
      <c r="D186" s="100" t="s">
        <v>23470</v>
      </c>
      <c r="E186" s="101">
        <v>179.48</v>
      </c>
      <c r="F186" s="102"/>
    </row>
    <row r="187" ht="12.75" customHeight="1">
      <c r="A187" s="100" t="s">
        <v>466</v>
      </c>
      <c r="B187" s="101">
        <v>145.26</v>
      </c>
      <c r="C187" s="102"/>
      <c r="D187" s="100" t="s">
        <v>466</v>
      </c>
      <c r="E187" s="101">
        <v>164.47</v>
      </c>
      <c r="F187" s="102"/>
    </row>
    <row r="188" ht="12.75" customHeight="1">
      <c r="A188" s="100" t="s">
        <v>23471</v>
      </c>
      <c r="B188" s="101">
        <v>159.09</v>
      </c>
      <c r="C188" s="102"/>
      <c r="D188" s="100" t="s">
        <v>23471</v>
      </c>
      <c r="E188" s="101">
        <v>179.48</v>
      </c>
      <c r="F188" s="102"/>
    </row>
    <row r="189" ht="12.75" customHeight="1">
      <c r="A189" s="100" t="s">
        <v>468</v>
      </c>
      <c r="B189" s="101">
        <v>145.26</v>
      </c>
      <c r="C189" s="102"/>
      <c r="D189" s="100" t="s">
        <v>468</v>
      </c>
      <c r="E189" s="101">
        <v>164.47</v>
      </c>
      <c r="F189" s="102"/>
    </row>
    <row r="190" ht="12.75" customHeight="1">
      <c r="A190" s="100" t="s">
        <v>23472</v>
      </c>
      <c r="B190" s="101">
        <v>159.09</v>
      </c>
      <c r="C190" s="102"/>
      <c r="D190" s="100" t="s">
        <v>23472</v>
      </c>
      <c r="E190" s="101">
        <v>179.48</v>
      </c>
      <c r="F190" s="102"/>
    </row>
    <row r="191" ht="12.75" customHeight="1">
      <c r="A191" s="100" t="s">
        <v>470</v>
      </c>
      <c r="B191" s="101">
        <v>145.26</v>
      </c>
      <c r="C191" s="102"/>
      <c r="D191" s="100" t="s">
        <v>470</v>
      </c>
      <c r="E191" s="101">
        <v>164.47</v>
      </c>
      <c r="F191" s="102"/>
    </row>
    <row r="192" ht="12.75" customHeight="1">
      <c r="A192" s="100" t="s">
        <v>23473</v>
      </c>
      <c r="B192" s="101">
        <v>48.41</v>
      </c>
      <c r="C192" s="102"/>
      <c r="D192" s="100" t="s">
        <v>23473</v>
      </c>
      <c r="E192" s="101">
        <v>54.61</v>
      </c>
      <c r="F192" s="102"/>
    </row>
    <row r="193" ht="12.75" customHeight="1">
      <c r="A193" s="100" t="s">
        <v>472</v>
      </c>
      <c r="B193" s="101">
        <v>44.2</v>
      </c>
      <c r="C193" s="102"/>
      <c r="D193" s="100" t="s">
        <v>472</v>
      </c>
      <c r="E193" s="101">
        <v>50.05</v>
      </c>
      <c r="F193" s="102"/>
    </row>
    <row r="194" ht="12.75" customHeight="1">
      <c r="A194" s="100" t="s">
        <v>23474</v>
      </c>
      <c r="B194" s="101">
        <v>23.23</v>
      </c>
      <c r="C194" s="102"/>
      <c r="D194" s="100" t="s">
        <v>23474</v>
      </c>
      <c r="E194" s="101">
        <v>26.21</v>
      </c>
      <c r="F194" s="102"/>
    </row>
    <row r="195" ht="12.75" customHeight="1">
      <c r="A195" s="100" t="s">
        <v>474</v>
      </c>
      <c r="B195" s="101">
        <v>21.21</v>
      </c>
      <c r="C195" s="102"/>
      <c r="D195" s="100" t="s">
        <v>474</v>
      </c>
      <c r="E195" s="101">
        <v>24.02</v>
      </c>
      <c r="F195" s="102"/>
    </row>
    <row r="196" ht="12.75" customHeight="1">
      <c r="A196" s="100" t="s">
        <v>23475</v>
      </c>
      <c r="B196" s="101">
        <v>12653.79</v>
      </c>
      <c r="C196" s="102"/>
      <c r="D196" s="100" t="s">
        <v>23475</v>
      </c>
      <c r="E196" s="101">
        <v>14275.15</v>
      </c>
      <c r="F196" s="102"/>
    </row>
    <row r="197" ht="12.75" customHeight="1">
      <c r="A197" s="100" t="s">
        <v>476</v>
      </c>
      <c r="B197" s="101">
        <v>11554.05</v>
      </c>
      <c r="C197" s="102"/>
      <c r="D197" s="100" t="s">
        <v>476</v>
      </c>
      <c r="E197" s="101">
        <v>13081.52</v>
      </c>
      <c r="F197" s="102"/>
    </row>
    <row r="198" ht="12.75" customHeight="1">
      <c r="A198" s="100" t="s">
        <v>23476</v>
      </c>
      <c r="B198" s="101">
        <v>4217.92</v>
      </c>
      <c r="C198" s="102"/>
      <c r="D198" s="100" t="s">
        <v>23476</v>
      </c>
      <c r="E198" s="101">
        <v>4758.38</v>
      </c>
      <c r="F198" s="102"/>
    </row>
    <row r="199" ht="12.75" customHeight="1">
      <c r="A199" s="100" t="s">
        <v>478</v>
      </c>
      <c r="B199" s="101">
        <v>3851.34</v>
      </c>
      <c r="C199" s="102"/>
      <c r="D199" s="100" t="s">
        <v>478</v>
      </c>
      <c r="E199" s="101">
        <v>4360.5</v>
      </c>
      <c r="F199" s="102"/>
    </row>
    <row r="200" ht="12.75" customHeight="1">
      <c r="A200" s="100" t="s">
        <v>23477</v>
      </c>
      <c r="B200" s="101">
        <v>4217.92</v>
      </c>
      <c r="C200" s="102"/>
      <c r="D200" s="100" t="s">
        <v>23477</v>
      </c>
      <c r="E200" s="101">
        <v>4758.38</v>
      </c>
      <c r="F200" s="102"/>
    </row>
    <row r="201" ht="12.75" customHeight="1">
      <c r="A201" s="100" t="s">
        <v>480</v>
      </c>
      <c r="B201" s="101">
        <v>3851.34</v>
      </c>
      <c r="C201" s="102"/>
      <c r="D201" s="100" t="s">
        <v>480</v>
      </c>
      <c r="E201" s="101">
        <v>4360.5</v>
      </c>
      <c r="F201" s="102"/>
    </row>
    <row r="202" ht="12.75" customHeight="1">
      <c r="A202" s="100" t="s">
        <v>23478</v>
      </c>
      <c r="B202" s="101">
        <v>12653.79</v>
      </c>
      <c r="C202" s="102"/>
      <c r="D202" s="100" t="s">
        <v>23478</v>
      </c>
      <c r="E202" s="101">
        <v>14275.15</v>
      </c>
      <c r="F202" s="102"/>
    </row>
    <row r="203" ht="12.75" customHeight="1">
      <c r="A203" s="100" t="s">
        <v>482</v>
      </c>
      <c r="B203" s="101">
        <v>11554.05</v>
      </c>
      <c r="C203" s="102"/>
      <c r="D203" s="100" t="s">
        <v>482</v>
      </c>
      <c r="E203" s="101">
        <v>13081.52</v>
      </c>
      <c r="F203" s="102"/>
    </row>
    <row r="204" ht="12.75" customHeight="1">
      <c r="A204" s="100" t="s">
        <v>23479</v>
      </c>
      <c r="B204" s="101">
        <v>12653.79</v>
      </c>
      <c r="C204" s="102"/>
      <c r="D204" s="100" t="s">
        <v>23479</v>
      </c>
      <c r="E204" s="101">
        <v>14275.15</v>
      </c>
      <c r="F204" s="102"/>
    </row>
    <row r="205" ht="12.75" customHeight="1">
      <c r="A205" s="100" t="s">
        <v>484</v>
      </c>
      <c r="B205" s="101">
        <v>11554.05</v>
      </c>
      <c r="C205" s="102"/>
      <c r="D205" s="100" t="s">
        <v>484</v>
      </c>
      <c r="E205" s="101">
        <v>13081.52</v>
      </c>
      <c r="F205" s="102"/>
    </row>
    <row r="206" ht="12.75" customHeight="1">
      <c r="A206" s="100" t="s">
        <v>23480</v>
      </c>
      <c r="B206" s="101">
        <v>12653.79</v>
      </c>
      <c r="C206" s="102"/>
      <c r="D206" s="100" t="s">
        <v>23480</v>
      </c>
      <c r="E206" s="101">
        <v>14275.15</v>
      </c>
      <c r="F206" s="102"/>
    </row>
    <row r="207" ht="12.75" customHeight="1">
      <c r="A207" s="100" t="s">
        <v>486</v>
      </c>
      <c r="B207" s="101">
        <v>11554.05</v>
      </c>
      <c r="C207" s="102"/>
      <c r="D207" s="100" t="s">
        <v>486</v>
      </c>
      <c r="E207" s="101">
        <v>13081.52</v>
      </c>
      <c r="F207" s="102"/>
    </row>
    <row r="208" ht="12.75" customHeight="1">
      <c r="A208" s="100" t="s">
        <v>23481</v>
      </c>
      <c r="B208" s="101">
        <v>12653.79</v>
      </c>
      <c r="C208" s="102"/>
      <c r="D208" s="100" t="s">
        <v>23481</v>
      </c>
      <c r="E208" s="101">
        <v>14275.15</v>
      </c>
      <c r="F208" s="102"/>
    </row>
    <row r="209" ht="12.75" customHeight="1">
      <c r="A209" s="100" t="s">
        <v>488</v>
      </c>
      <c r="B209" s="101">
        <v>11554.05</v>
      </c>
      <c r="C209" s="102"/>
      <c r="D209" s="100" t="s">
        <v>488</v>
      </c>
      <c r="E209" s="101">
        <v>13081.52</v>
      </c>
      <c r="F209" s="102"/>
    </row>
    <row r="210" ht="12.75" customHeight="1">
      <c r="A210" s="100" t="s">
        <v>23482</v>
      </c>
      <c r="B210" s="101">
        <v>82824.83</v>
      </c>
      <c r="C210" s="102"/>
      <c r="D210" s="100" t="s">
        <v>23482</v>
      </c>
      <c r="E210" s="101">
        <v>93437.41</v>
      </c>
      <c r="F210" s="102"/>
    </row>
    <row r="211" ht="12.75" customHeight="1">
      <c r="A211" s="100" t="s">
        <v>490</v>
      </c>
      <c r="B211" s="101">
        <v>75626.52</v>
      </c>
      <c r="C211" s="102"/>
      <c r="D211" s="100" t="s">
        <v>490</v>
      </c>
      <c r="E211" s="101">
        <v>85624.56</v>
      </c>
      <c r="F211" s="102"/>
    </row>
    <row r="212" ht="12.75" customHeight="1">
      <c r="A212" s="100" t="s">
        <v>23483</v>
      </c>
      <c r="B212" s="101">
        <v>30336.23</v>
      </c>
      <c r="C212" s="102"/>
      <c r="D212" s="100" t="s">
        <v>23483</v>
      </c>
      <c r="E212" s="101">
        <v>34223.3</v>
      </c>
      <c r="F212" s="102"/>
    </row>
    <row r="213" ht="12.75" customHeight="1">
      <c r="A213" s="100" t="s">
        <v>492</v>
      </c>
      <c r="B213" s="101">
        <v>27699.71</v>
      </c>
      <c r="C213" s="102"/>
      <c r="D213" s="100" t="s">
        <v>492</v>
      </c>
      <c r="E213" s="101">
        <v>31361.68</v>
      </c>
      <c r="F213" s="102"/>
    </row>
    <row r="214" ht="12.75" customHeight="1">
      <c r="A214" s="100" t="s">
        <v>23484</v>
      </c>
      <c r="B214" s="101">
        <v>256.72</v>
      </c>
      <c r="C214" s="102"/>
      <c r="D214" s="100" t="s">
        <v>23484</v>
      </c>
      <c r="E214" s="101">
        <v>344.86</v>
      </c>
      <c r="F214" s="102"/>
    </row>
    <row r="215" ht="12.75" customHeight="1">
      <c r="A215" s="100" t="s">
        <v>494</v>
      </c>
      <c r="B215" s="101">
        <v>256.72</v>
      </c>
      <c r="C215" s="102"/>
      <c r="D215" s="100" t="s">
        <v>494</v>
      </c>
      <c r="E215" s="101">
        <v>307.16</v>
      </c>
      <c r="F215" s="102"/>
    </row>
    <row r="216" ht="12.75" customHeight="1">
      <c r="A216" s="100" t="s">
        <v>23485</v>
      </c>
      <c r="B216" s="101">
        <v>277.43</v>
      </c>
      <c r="C216" s="102"/>
      <c r="D216" s="100" t="s">
        <v>23485</v>
      </c>
      <c r="E216" s="101">
        <v>345.33</v>
      </c>
      <c r="F216" s="102"/>
    </row>
    <row r="217" ht="12.75" customHeight="1">
      <c r="A217" s="100" t="s">
        <v>496</v>
      </c>
      <c r="B217" s="101">
        <v>277.43</v>
      </c>
      <c r="C217" s="102"/>
      <c r="D217" s="100" t="s">
        <v>496</v>
      </c>
      <c r="E217" s="101">
        <v>305.43</v>
      </c>
      <c r="F217" s="102"/>
    </row>
    <row r="218" ht="12.75" customHeight="1">
      <c r="A218" s="100" t="s">
        <v>23486</v>
      </c>
      <c r="B218" s="101">
        <v>277.43</v>
      </c>
      <c r="C218" s="102"/>
      <c r="D218" s="100" t="s">
        <v>23486</v>
      </c>
      <c r="E218" s="101">
        <v>345.33</v>
      </c>
      <c r="F218" s="102"/>
    </row>
    <row r="219" ht="12.75" customHeight="1">
      <c r="A219" s="100" t="s">
        <v>498</v>
      </c>
      <c r="B219" s="101">
        <v>277.43</v>
      </c>
      <c r="C219" s="102"/>
      <c r="D219" s="100" t="s">
        <v>498</v>
      </c>
      <c r="E219" s="101">
        <v>305.43</v>
      </c>
      <c r="F219" s="102"/>
    </row>
    <row r="220" ht="12.75" customHeight="1">
      <c r="A220" s="100" t="s">
        <v>23487</v>
      </c>
      <c r="B220" s="101">
        <v>1413.25</v>
      </c>
      <c r="C220" s="102"/>
      <c r="D220" s="100" t="s">
        <v>23487</v>
      </c>
      <c r="E220" s="101">
        <v>1594.33</v>
      </c>
      <c r="F220" s="102"/>
    </row>
    <row r="221" ht="12.75" customHeight="1">
      <c r="A221" s="100" t="s">
        <v>500</v>
      </c>
      <c r="B221" s="101">
        <v>1290.42</v>
      </c>
      <c r="C221" s="102"/>
      <c r="D221" s="100" t="s">
        <v>500</v>
      </c>
      <c r="E221" s="101">
        <v>1461.02</v>
      </c>
      <c r="F221" s="102"/>
    </row>
    <row r="222" ht="12.75" customHeight="1">
      <c r="A222" s="100" t="s">
        <v>23488</v>
      </c>
      <c r="B222" s="101">
        <v>2369.17</v>
      </c>
      <c r="C222" s="102"/>
      <c r="D222" s="100" t="s">
        <v>23488</v>
      </c>
      <c r="E222" s="101">
        <v>2672.74</v>
      </c>
      <c r="F222" s="102"/>
    </row>
    <row r="223" ht="12.75" customHeight="1">
      <c r="A223" s="100" t="s">
        <v>502</v>
      </c>
      <c r="B223" s="101">
        <v>2163.27</v>
      </c>
      <c r="C223" s="102"/>
      <c r="D223" s="100" t="s">
        <v>502</v>
      </c>
      <c r="E223" s="101">
        <v>2449.26</v>
      </c>
      <c r="F223" s="102"/>
    </row>
    <row r="224" ht="12.75" customHeight="1">
      <c r="A224" s="100" t="s">
        <v>23489</v>
      </c>
      <c r="B224" s="101">
        <v>2369.17</v>
      </c>
      <c r="C224" s="102"/>
      <c r="D224" s="100" t="s">
        <v>23489</v>
      </c>
      <c r="E224" s="101">
        <v>2672.74</v>
      </c>
      <c r="F224" s="102"/>
    </row>
    <row r="225" ht="12.75" customHeight="1">
      <c r="A225" s="100" t="s">
        <v>504</v>
      </c>
      <c r="B225" s="101">
        <v>2163.27</v>
      </c>
      <c r="C225" s="102"/>
      <c r="D225" s="100" t="s">
        <v>504</v>
      </c>
      <c r="E225" s="101">
        <v>2449.26</v>
      </c>
      <c r="F225" s="102"/>
    </row>
    <row r="226" ht="12.75" customHeight="1">
      <c r="A226" s="100" t="s">
        <v>23490</v>
      </c>
      <c r="B226" s="101">
        <v>45.66</v>
      </c>
      <c r="C226" s="102"/>
      <c r="D226" s="100" t="s">
        <v>23490</v>
      </c>
      <c r="E226" s="101">
        <v>53.04</v>
      </c>
      <c r="F226" s="102"/>
    </row>
    <row r="227" ht="12.75" customHeight="1">
      <c r="A227" s="100" t="s">
        <v>506</v>
      </c>
      <c r="B227" s="101">
        <v>42.52</v>
      </c>
      <c r="C227" s="102"/>
      <c r="D227" s="100" t="s">
        <v>506</v>
      </c>
      <c r="E227" s="101">
        <v>49.64</v>
      </c>
      <c r="F227" s="102"/>
    </row>
    <row r="228" ht="12.75" customHeight="1">
      <c r="A228" s="100" t="s">
        <v>23491</v>
      </c>
      <c r="B228" s="101">
        <v>72.14</v>
      </c>
      <c r="C228" s="102"/>
      <c r="D228" s="100" t="s">
        <v>23491</v>
      </c>
      <c r="E228" s="101">
        <v>84.63</v>
      </c>
      <c r="F228" s="102"/>
    </row>
    <row r="229" ht="12.75" customHeight="1">
      <c r="A229" s="100" t="s">
        <v>508</v>
      </c>
      <c r="B229" s="101">
        <v>68.07</v>
      </c>
      <c r="C229" s="102"/>
      <c r="D229" s="100" t="s">
        <v>508</v>
      </c>
      <c r="E229" s="101">
        <v>80.21</v>
      </c>
      <c r="F229" s="102"/>
    </row>
    <row r="230" ht="12.75" customHeight="1">
      <c r="A230" s="100" t="s">
        <v>23492</v>
      </c>
      <c r="B230" s="101">
        <v>152.54</v>
      </c>
      <c r="C230" s="102"/>
      <c r="D230" s="100" t="s">
        <v>23492</v>
      </c>
      <c r="E230" s="101">
        <v>180.53</v>
      </c>
      <c r="F230" s="102"/>
    </row>
    <row r="231" ht="12.75" customHeight="1">
      <c r="A231" s="100" t="s">
        <v>510</v>
      </c>
      <c r="B231" s="101">
        <v>145.64</v>
      </c>
      <c r="C231" s="102"/>
      <c r="D231" s="100" t="s">
        <v>510</v>
      </c>
      <c r="E231" s="101">
        <v>173.03</v>
      </c>
      <c r="F231" s="102"/>
    </row>
    <row r="232" ht="12.75" customHeight="1">
      <c r="A232" s="100" t="s">
        <v>23493</v>
      </c>
      <c r="B232" s="101">
        <v>17.09</v>
      </c>
      <c r="C232" s="102"/>
      <c r="D232" s="100" t="s">
        <v>23493</v>
      </c>
      <c r="E232" s="101">
        <v>19.47</v>
      </c>
      <c r="F232" s="102"/>
    </row>
    <row r="233" ht="12.75" customHeight="1">
      <c r="A233" s="100" t="s">
        <v>512</v>
      </c>
      <c r="B233" s="101">
        <v>15.71</v>
      </c>
      <c r="C233" s="102"/>
      <c r="D233" s="100" t="s">
        <v>512</v>
      </c>
      <c r="E233" s="101">
        <v>17.96</v>
      </c>
      <c r="F233" s="102"/>
    </row>
    <row r="234" ht="12.75" customHeight="1">
      <c r="A234" s="100" t="s">
        <v>23494</v>
      </c>
      <c r="B234" s="101">
        <v>21.43</v>
      </c>
      <c r="C234" s="102"/>
      <c r="D234" s="100" t="s">
        <v>23494</v>
      </c>
      <c r="E234" s="101">
        <v>24.57</v>
      </c>
      <c r="F234" s="102"/>
    </row>
    <row r="235" ht="12.75" customHeight="1">
      <c r="A235" s="100" t="s">
        <v>515</v>
      </c>
      <c r="B235" s="101">
        <v>19.83</v>
      </c>
      <c r="C235" s="102"/>
      <c r="D235" s="100" t="s">
        <v>515</v>
      </c>
      <c r="E235" s="101">
        <v>22.83</v>
      </c>
      <c r="F235" s="102"/>
    </row>
    <row r="236" ht="12.75" customHeight="1">
      <c r="A236" s="100" t="s">
        <v>23495</v>
      </c>
      <c r="B236" s="101">
        <v>31.08</v>
      </c>
      <c r="C236" s="102"/>
      <c r="D236" s="100" t="s">
        <v>23495</v>
      </c>
      <c r="E236" s="101">
        <v>36.08</v>
      </c>
      <c r="F236" s="102"/>
    </row>
    <row r="237" ht="12.75" customHeight="1">
      <c r="A237" s="100" t="s">
        <v>517</v>
      </c>
      <c r="B237" s="101">
        <v>29.14</v>
      </c>
      <c r="C237" s="102"/>
      <c r="D237" s="100" t="s">
        <v>517</v>
      </c>
      <c r="E237" s="101">
        <v>33.97</v>
      </c>
      <c r="F237" s="102"/>
    </row>
    <row r="238" ht="12.75" customHeight="1">
      <c r="A238" s="100" t="s">
        <v>23496</v>
      </c>
      <c r="B238" s="101">
        <v>156.77</v>
      </c>
      <c r="C238" s="102"/>
      <c r="D238" s="100" t="s">
        <v>23496</v>
      </c>
      <c r="E238" s="101">
        <v>176.86</v>
      </c>
      <c r="F238" s="102"/>
    </row>
    <row r="239" ht="12.75" customHeight="1">
      <c r="A239" s="100" t="s">
        <v>519</v>
      </c>
      <c r="B239" s="101">
        <v>143.14</v>
      </c>
      <c r="C239" s="102"/>
      <c r="D239" s="100" t="s">
        <v>519</v>
      </c>
      <c r="E239" s="101">
        <v>162.07</v>
      </c>
      <c r="F239" s="102"/>
    </row>
    <row r="240" ht="12.75" customHeight="1">
      <c r="A240" s="100" t="s">
        <v>23497</v>
      </c>
      <c r="B240" s="101">
        <v>115.85</v>
      </c>
      <c r="C240" s="102"/>
      <c r="D240" s="100" t="s">
        <v>23497</v>
      </c>
      <c r="E240" s="101">
        <v>130.69</v>
      </c>
      <c r="F240" s="102"/>
    </row>
    <row r="241" ht="12.75" customHeight="1">
      <c r="A241" s="100" t="s">
        <v>521</v>
      </c>
      <c r="B241" s="101">
        <v>105.78</v>
      </c>
      <c r="C241" s="102"/>
      <c r="D241" s="100" t="s">
        <v>521</v>
      </c>
      <c r="E241" s="101">
        <v>119.76</v>
      </c>
      <c r="F241" s="102"/>
    </row>
    <row r="242" ht="12.75" customHeight="1">
      <c r="A242" s="100" t="s">
        <v>23498</v>
      </c>
      <c r="B242" s="101">
        <v>156.77</v>
      </c>
      <c r="C242" s="102"/>
      <c r="D242" s="100" t="s">
        <v>23498</v>
      </c>
      <c r="E242" s="101">
        <v>176.86</v>
      </c>
      <c r="F242" s="102"/>
    </row>
    <row r="243" ht="12.75" customHeight="1">
      <c r="A243" s="100" t="s">
        <v>523</v>
      </c>
      <c r="B243" s="101">
        <v>143.14</v>
      </c>
      <c r="C243" s="102"/>
      <c r="D243" s="100" t="s">
        <v>523</v>
      </c>
      <c r="E243" s="101">
        <v>162.07</v>
      </c>
      <c r="F243" s="102"/>
    </row>
    <row r="244" ht="12.75" customHeight="1">
      <c r="A244" s="100" t="s">
        <v>23499</v>
      </c>
      <c r="B244" s="101">
        <v>169.89</v>
      </c>
      <c r="C244" s="102"/>
      <c r="D244" s="100" t="s">
        <v>23499</v>
      </c>
      <c r="E244" s="101">
        <v>191.65</v>
      </c>
      <c r="F244" s="102"/>
    </row>
    <row r="245" ht="12.75" customHeight="1">
      <c r="A245" s="100" t="s">
        <v>525</v>
      </c>
      <c r="B245" s="101">
        <v>155.12</v>
      </c>
      <c r="C245" s="102"/>
      <c r="D245" s="100" t="s">
        <v>525</v>
      </c>
      <c r="E245" s="101">
        <v>175.63</v>
      </c>
      <c r="F245" s="102"/>
    </row>
    <row r="246" ht="12.75" customHeight="1">
      <c r="A246" s="100" t="s">
        <v>23500</v>
      </c>
      <c r="B246" s="101">
        <v>169.89</v>
      </c>
      <c r="C246" s="102"/>
      <c r="D246" s="100" t="s">
        <v>23500</v>
      </c>
      <c r="E246" s="101">
        <v>191.65</v>
      </c>
      <c r="F246" s="102"/>
    </row>
    <row r="247" ht="12.75" customHeight="1">
      <c r="A247" s="100" t="s">
        <v>527</v>
      </c>
      <c r="B247" s="101">
        <v>155.12</v>
      </c>
      <c r="C247" s="102"/>
      <c r="D247" s="100" t="s">
        <v>527</v>
      </c>
      <c r="E247" s="101">
        <v>175.63</v>
      </c>
      <c r="F247" s="102"/>
    </row>
    <row r="248" ht="12.75" customHeight="1">
      <c r="A248" s="100" t="s">
        <v>23501</v>
      </c>
      <c r="B248" s="101">
        <v>333.98</v>
      </c>
      <c r="C248" s="102"/>
      <c r="D248" s="100" t="s">
        <v>23501</v>
      </c>
      <c r="E248" s="101">
        <v>376.77</v>
      </c>
      <c r="F248" s="102"/>
    </row>
    <row r="249" ht="12.75" customHeight="1">
      <c r="A249" s="100" t="s">
        <v>529</v>
      </c>
      <c r="B249" s="101">
        <v>304.95</v>
      </c>
      <c r="C249" s="102"/>
      <c r="D249" s="100" t="s">
        <v>529</v>
      </c>
      <c r="E249" s="101">
        <v>345.27</v>
      </c>
      <c r="F249" s="102"/>
    </row>
    <row r="250" ht="12.75" customHeight="1">
      <c r="A250" s="100" t="s">
        <v>23502</v>
      </c>
      <c r="B250" s="101">
        <v>278.79</v>
      </c>
      <c r="C250" s="102"/>
      <c r="D250" s="100" t="s">
        <v>23502</v>
      </c>
      <c r="E250" s="101">
        <v>314.51</v>
      </c>
      <c r="F250" s="102"/>
    </row>
    <row r="251" ht="12.75" customHeight="1">
      <c r="A251" s="100" t="s">
        <v>531</v>
      </c>
      <c r="B251" s="101">
        <v>254.56</v>
      </c>
      <c r="C251" s="102"/>
      <c r="D251" s="100" t="s">
        <v>531</v>
      </c>
      <c r="E251" s="101">
        <v>288.21</v>
      </c>
      <c r="F251" s="102"/>
    </row>
    <row r="252" ht="12.75" customHeight="1">
      <c r="A252" s="100" t="s">
        <v>23503</v>
      </c>
      <c r="B252" s="101">
        <v>235.23</v>
      </c>
      <c r="C252" s="102"/>
      <c r="D252" s="100" t="s">
        <v>23503</v>
      </c>
      <c r="E252" s="101">
        <v>265.37</v>
      </c>
      <c r="F252" s="102"/>
    </row>
    <row r="253" ht="12.75" customHeight="1">
      <c r="A253" s="100" t="s">
        <v>533</v>
      </c>
      <c r="B253" s="101">
        <v>214.79</v>
      </c>
      <c r="C253" s="102"/>
      <c r="D253" s="100" t="s">
        <v>533</v>
      </c>
      <c r="E253" s="101">
        <v>243.18</v>
      </c>
      <c r="F253" s="102"/>
    </row>
    <row r="254" ht="12.75" customHeight="1">
      <c r="A254" s="100" t="s">
        <v>23504</v>
      </c>
      <c r="B254" s="101">
        <v>255.56</v>
      </c>
      <c r="C254" s="102"/>
      <c r="D254" s="100" t="s">
        <v>23504</v>
      </c>
      <c r="E254" s="101">
        <v>288.31</v>
      </c>
      <c r="F254" s="102"/>
    </row>
    <row r="255" ht="12.75" customHeight="1">
      <c r="A255" s="100" t="s">
        <v>535</v>
      </c>
      <c r="B255" s="101">
        <v>233.35</v>
      </c>
      <c r="C255" s="102"/>
      <c r="D255" s="100" t="s">
        <v>535</v>
      </c>
      <c r="E255" s="101">
        <v>264.2</v>
      </c>
      <c r="F255" s="102"/>
    </row>
    <row r="256" ht="12.75" customHeight="1">
      <c r="A256" s="100" t="s">
        <v>23505</v>
      </c>
      <c r="B256" s="101">
        <v>445.79</v>
      </c>
      <c r="C256" s="102"/>
      <c r="D256" s="100" t="s">
        <v>23505</v>
      </c>
      <c r="E256" s="101">
        <v>502.91</v>
      </c>
      <c r="F256" s="102"/>
    </row>
    <row r="257" ht="12.75" customHeight="1">
      <c r="A257" s="100" t="s">
        <v>537</v>
      </c>
      <c r="B257" s="101">
        <v>407.04</v>
      </c>
      <c r="C257" s="102"/>
      <c r="D257" s="100" t="s">
        <v>537</v>
      </c>
      <c r="E257" s="101">
        <v>460.85</v>
      </c>
      <c r="F257" s="102"/>
    </row>
    <row r="258" ht="12.75" customHeight="1">
      <c r="A258" s="100" t="s">
        <v>23506</v>
      </c>
      <c r="B258" s="101">
        <v>222.16</v>
      </c>
      <c r="C258" s="102"/>
      <c r="D258" s="100" t="s">
        <v>23506</v>
      </c>
      <c r="E258" s="101">
        <v>250.62</v>
      </c>
      <c r="F258" s="102"/>
    </row>
    <row r="259" ht="12.75" customHeight="1">
      <c r="A259" s="100" t="s">
        <v>539</v>
      </c>
      <c r="B259" s="101">
        <v>202.85</v>
      </c>
      <c r="C259" s="102"/>
      <c r="D259" s="100" t="s">
        <v>539</v>
      </c>
      <c r="E259" s="101">
        <v>229.67</v>
      </c>
      <c r="F259" s="102"/>
    </row>
    <row r="260" ht="12.75" customHeight="1">
      <c r="A260" s="100" t="s">
        <v>23507</v>
      </c>
      <c r="B260" s="101">
        <v>156.81</v>
      </c>
      <c r="C260" s="102"/>
      <c r="D260" s="100" t="s">
        <v>23507</v>
      </c>
      <c r="E260" s="101">
        <v>176.91</v>
      </c>
      <c r="F260" s="102"/>
    </row>
    <row r="261" ht="12.75" customHeight="1">
      <c r="A261" s="100" t="s">
        <v>541</v>
      </c>
      <c r="B261" s="101">
        <v>143.18</v>
      </c>
      <c r="C261" s="102"/>
      <c r="D261" s="100" t="s">
        <v>541</v>
      </c>
      <c r="E261" s="101">
        <v>162.11</v>
      </c>
      <c r="F261" s="102"/>
    </row>
    <row r="262" ht="12.75" customHeight="1">
      <c r="A262" s="100" t="s">
        <v>23508</v>
      </c>
      <c r="B262" s="101">
        <v>145.2</v>
      </c>
      <c r="C262" s="102"/>
      <c r="D262" s="100" t="s">
        <v>23508</v>
      </c>
      <c r="E262" s="101">
        <v>163.8</v>
      </c>
      <c r="F262" s="102"/>
    </row>
    <row r="263" ht="12.75" customHeight="1">
      <c r="A263" s="100" t="s">
        <v>543</v>
      </c>
      <c r="B263" s="101">
        <v>132.58</v>
      </c>
      <c r="C263" s="102"/>
      <c r="D263" s="100" t="s">
        <v>543</v>
      </c>
      <c r="E263" s="101">
        <v>150.1</v>
      </c>
      <c r="F263" s="102"/>
    </row>
    <row r="264" ht="12.75" customHeight="1">
      <c r="A264" s="100" t="s">
        <v>23509</v>
      </c>
      <c r="B264" s="101">
        <v>569.21</v>
      </c>
      <c r="C264" s="102"/>
      <c r="D264" s="100" t="s">
        <v>23509</v>
      </c>
      <c r="E264" s="101">
        <v>642.15</v>
      </c>
      <c r="F264" s="102"/>
    </row>
    <row r="265" ht="12.75" customHeight="1">
      <c r="A265" s="100" t="s">
        <v>545</v>
      </c>
      <c r="B265" s="101">
        <v>519.74</v>
      </c>
      <c r="C265" s="102"/>
      <c r="D265" s="100" t="s">
        <v>545</v>
      </c>
      <c r="E265" s="101">
        <v>588.45</v>
      </c>
      <c r="F265" s="102"/>
    </row>
    <row r="266" ht="12.75" customHeight="1">
      <c r="A266" s="100" t="s">
        <v>23510</v>
      </c>
      <c r="B266" s="101">
        <v>138.98</v>
      </c>
      <c r="C266" s="102"/>
      <c r="D266" s="100" t="s">
        <v>23510</v>
      </c>
      <c r="E266" s="101">
        <v>156.79</v>
      </c>
      <c r="F266" s="102"/>
    </row>
    <row r="267" ht="12.75" customHeight="1">
      <c r="A267" s="100" t="s">
        <v>547</v>
      </c>
      <c r="B267" s="101">
        <v>126.9</v>
      </c>
      <c r="C267" s="102"/>
      <c r="D267" s="100" t="s">
        <v>547</v>
      </c>
      <c r="E267" s="101">
        <v>143.68</v>
      </c>
      <c r="F267" s="102"/>
    </row>
    <row r="268" ht="12.75" customHeight="1">
      <c r="A268" s="100" t="s">
        <v>23511</v>
      </c>
      <c r="B268" s="101">
        <v>208.53</v>
      </c>
      <c r="C268" s="102"/>
      <c r="D268" s="100" t="s">
        <v>23511</v>
      </c>
      <c r="E268" s="101">
        <v>235.25</v>
      </c>
      <c r="F268" s="102"/>
    </row>
    <row r="269" ht="12.75" customHeight="1">
      <c r="A269" s="100" t="s">
        <v>549</v>
      </c>
      <c r="B269" s="101">
        <v>190.41</v>
      </c>
      <c r="C269" s="102"/>
      <c r="D269" s="100" t="s">
        <v>549</v>
      </c>
      <c r="E269" s="101">
        <v>215.58</v>
      </c>
      <c r="F269" s="102"/>
    </row>
    <row r="270" ht="12.75" customHeight="1">
      <c r="A270" s="100" t="s">
        <v>23512</v>
      </c>
      <c r="B270" s="101">
        <v>208.53</v>
      </c>
      <c r="C270" s="102"/>
      <c r="D270" s="100" t="s">
        <v>23512</v>
      </c>
      <c r="E270" s="101">
        <v>235.25</v>
      </c>
      <c r="F270" s="102"/>
    </row>
    <row r="271" ht="12.75" customHeight="1">
      <c r="A271" s="100" t="s">
        <v>551</v>
      </c>
      <c r="B271" s="101">
        <v>190.41</v>
      </c>
      <c r="C271" s="102"/>
      <c r="D271" s="100" t="s">
        <v>551</v>
      </c>
      <c r="E271" s="101">
        <v>215.58</v>
      </c>
      <c r="F271" s="102"/>
    </row>
    <row r="272" ht="12.75" customHeight="1">
      <c r="A272" s="100" t="s">
        <v>23513</v>
      </c>
      <c r="B272" s="101">
        <v>166.04</v>
      </c>
      <c r="C272" s="102"/>
      <c r="D272" s="100" t="s">
        <v>23513</v>
      </c>
      <c r="E272" s="101">
        <v>187.31</v>
      </c>
      <c r="F272" s="102"/>
    </row>
    <row r="273" ht="12.75" customHeight="1">
      <c r="A273" s="100" t="s">
        <v>553</v>
      </c>
      <c r="B273" s="101">
        <v>151.61</v>
      </c>
      <c r="C273" s="102"/>
      <c r="D273" s="100" t="s">
        <v>553</v>
      </c>
      <c r="E273" s="101">
        <v>171.65</v>
      </c>
      <c r="F273" s="102"/>
    </row>
    <row r="274" ht="12.75" customHeight="1">
      <c r="A274" s="100" t="s">
        <v>23514</v>
      </c>
      <c r="B274" s="101">
        <v>180.73</v>
      </c>
      <c r="C274" s="102"/>
      <c r="D274" s="100" t="s">
        <v>23514</v>
      </c>
      <c r="E274" s="101">
        <v>203.88</v>
      </c>
      <c r="F274" s="102"/>
    </row>
    <row r="275" ht="12.75" customHeight="1">
      <c r="A275" s="100" t="s">
        <v>555</v>
      </c>
      <c r="B275" s="101">
        <v>165.02</v>
      </c>
      <c r="C275" s="102"/>
      <c r="D275" s="100" t="s">
        <v>555</v>
      </c>
      <c r="E275" s="101">
        <v>186.83</v>
      </c>
      <c r="F275" s="102"/>
    </row>
    <row r="276" ht="12.75" customHeight="1">
      <c r="A276" s="100" t="s">
        <v>23515</v>
      </c>
      <c r="B276" s="101">
        <v>202.35</v>
      </c>
      <c r="C276" s="102"/>
      <c r="D276" s="100" t="s">
        <v>23515</v>
      </c>
      <c r="E276" s="101">
        <v>228.28</v>
      </c>
      <c r="F276" s="102"/>
    </row>
    <row r="277" ht="12.75" customHeight="1">
      <c r="A277" s="100" t="s">
        <v>557</v>
      </c>
      <c r="B277" s="101">
        <v>184.76</v>
      </c>
      <c r="C277" s="102"/>
      <c r="D277" s="100" t="s">
        <v>557</v>
      </c>
      <c r="E277" s="101">
        <v>209.19</v>
      </c>
      <c r="F277" s="102"/>
    </row>
    <row r="278" ht="12.75" customHeight="1">
      <c r="A278" s="100" t="s">
        <v>23516</v>
      </c>
      <c r="B278" s="101">
        <v>208.53</v>
      </c>
      <c r="C278" s="102"/>
      <c r="D278" s="100" t="s">
        <v>23516</v>
      </c>
      <c r="E278" s="101">
        <v>235.25</v>
      </c>
      <c r="F278" s="102"/>
    </row>
    <row r="279" ht="12.75" customHeight="1">
      <c r="A279" s="100" t="s">
        <v>559</v>
      </c>
      <c r="B279" s="101">
        <v>190.41</v>
      </c>
      <c r="C279" s="102"/>
      <c r="D279" s="100" t="s">
        <v>559</v>
      </c>
      <c r="E279" s="101">
        <v>215.58</v>
      </c>
      <c r="F279" s="102"/>
    </row>
    <row r="280" ht="12.75" customHeight="1">
      <c r="A280" s="100" t="s">
        <v>23517</v>
      </c>
      <c r="B280" s="101">
        <v>208.53</v>
      </c>
      <c r="C280" s="102"/>
      <c r="D280" s="100" t="s">
        <v>23517</v>
      </c>
      <c r="E280" s="101">
        <v>235.25</v>
      </c>
      <c r="F280" s="102"/>
    </row>
    <row r="281" ht="12.75" customHeight="1">
      <c r="A281" s="100" t="s">
        <v>561</v>
      </c>
      <c r="B281" s="101">
        <v>190.41</v>
      </c>
      <c r="C281" s="102"/>
      <c r="D281" s="100" t="s">
        <v>561</v>
      </c>
      <c r="E281" s="101">
        <v>215.58</v>
      </c>
      <c r="F281" s="102"/>
    </row>
    <row r="282" ht="12.75" customHeight="1">
      <c r="A282" s="100" t="s">
        <v>23518</v>
      </c>
      <c r="B282" s="101">
        <v>235.23</v>
      </c>
      <c r="C282" s="102"/>
      <c r="D282" s="100" t="s">
        <v>23518</v>
      </c>
      <c r="E282" s="101">
        <v>265.37</v>
      </c>
      <c r="F282" s="102"/>
    </row>
    <row r="283" ht="12.75" customHeight="1">
      <c r="A283" s="100" t="s">
        <v>563</v>
      </c>
      <c r="B283" s="101">
        <v>214.79</v>
      </c>
      <c r="C283" s="102"/>
      <c r="D283" s="100" t="s">
        <v>563</v>
      </c>
      <c r="E283" s="101">
        <v>243.18</v>
      </c>
      <c r="F283" s="102"/>
    </row>
    <row r="284" ht="12.75" customHeight="1">
      <c r="A284" s="100" t="s">
        <v>23519</v>
      </c>
      <c r="B284" s="101">
        <v>378.99</v>
      </c>
      <c r="C284" s="102"/>
      <c r="D284" s="100" t="s">
        <v>23519</v>
      </c>
      <c r="E284" s="101">
        <v>427.55</v>
      </c>
      <c r="F284" s="102"/>
    </row>
    <row r="285" ht="12.75" customHeight="1">
      <c r="A285" s="100" t="s">
        <v>565</v>
      </c>
      <c r="B285" s="101">
        <v>346.05</v>
      </c>
      <c r="C285" s="102"/>
      <c r="D285" s="100" t="s">
        <v>565</v>
      </c>
      <c r="E285" s="101">
        <v>391.8</v>
      </c>
      <c r="F285" s="102"/>
    </row>
    <row r="286" ht="12.75" customHeight="1">
      <c r="A286" s="100" t="s">
        <v>23520</v>
      </c>
      <c r="B286" s="101">
        <v>166.83</v>
      </c>
      <c r="C286" s="102"/>
      <c r="D286" s="100" t="s">
        <v>23520</v>
      </c>
      <c r="E286" s="101">
        <v>188.21</v>
      </c>
      <c r="F286" s="102"/>
    </row>
    <row r="287" ht="12.75" customHeight="1">
      <c r="A287" s="100" t="s">
        <v>567</v>
      </c>
      <c r="B287" s="101">
        <v>152.33</v>
      </c>
      <c r="C287" s="102"/>
      <c r="D287" s="100" t="s">
        <v>567</v>
      </c>
      <c r="E287" s="101">
        <v>172.47</v>
      </c>
      <c r="F287" s="102"/>
    </row>
    <row r="288" ht="12.75" customHeight="1">
      <c r="A288" s="100" t="s">
        <v>23521</v>
      </c>
      <c r="B288" s="101">
        <v>1573.58</v>
      </c>
      <c r="C288" s="102"/>
      <c r="D288" s="100" t="s">
        <v>23521</v>
      </c>
      <c r="E288" s="101">
        <v>1775.2</v>
      </c>
      <c r="F288" s="102"/>
    </row>
    <row r="289" ht="12.75" customHeight="1">
      <c r="A289" s="100" t="s">
        <v>569</v>
      </c>
      <c r="B289" s="101">
        <v>1436.82</v>
      </c>
      <c r="C289" s="102"/>
      <c r="D289" s="100" t="s">
        <v>569</v>
      </c>
      <c r="E289" s="101">
        <v>1626.77</v>
      </c>
      <c r="F289" s="102"/>
    </row>
    <row r="290" ht="12.75" customHeight="1">
      <c r="A290" s="100" t="s">
        <v>23522</v>
      </c>
      <c r="B290" s="101">
        <v>347.56</v>
      </c>
      <c r="C290" s="102"/>
      <c r="D290" s="100" t="s">
        <v>23522</v>
      </c>
      <c r="E290" s="101">
        <v>392.09</v>
      </c>
      <c r="F290" s="102"/>
    </row>
    <row r="291" ht="12.75" customHeight="1">
      <c r="A291" s="100" t="s">
        <v>571</v>
      </c>
      <c r="B291" s="101">
        <v>317.35</v>
      </c>
      <c r="C291" s="102"/>
      <c r="D291" s="100" t="s">
        <v>571</v>
      </c>
      <c r="E291" s="101">
        <v>359.31</v>
      </c>
      <c r="F291" s="102"/>
    </row>
    <row r="292" ht="12.75" customHeight="1">
      <c r="A292" s="100" t="s">
        <v>23523</v>
      </c>
      <c r="B292" s="101">
        <v>202.35</v>
      </c>
      <c r="C292" s="102"/>
      <c r="D292" s="100" t="s">
        <v>23523</v>
      </c>
      <c r="E292" s="101">
        <v>228.28</v>
      </c>
      <c r="F292" s="102"/>
    </row>
    <row r="293" ht="12.75" customHeight="1">
      <c r="A293" s="100" t="s">
        <v>573</v>
      </c>
      <c r="B293" s="101">
        <v>184.76</v>
      </c>
      <c r="C293" s="102"/>
      <c r="D293" s="100" t="s">
        <v>573</v>
      </c>
      <c r="E293" s="101">
        <v>209.19</v>
      </c>
      <c r="F293" s="102"/>
    </row>
    <row r="294" ht="12.75" customHeight="1">
      <c r="A294" s="100" t="s">
        <v>23524</v>
      </c>
      <c r="B294" s="101">
        <v>138.98</v>
      </c>
      <c r="C294" s="102"/>
      <c r="D294" s="100" t="s">
        <v>23524</v>
      </c>
      <c r="E294" s="101">
        <v>156.79</v>
      </c>
      <c r="F294" s="102"/>
    </row>
    <row r="295" ht="12.75" customHeight="1">
      <c r="A295" s="100" t="s">
        <v>575</v>
      </c>
      <c r="B295" s="101">
        <v>126.9</v>
      </c>
      <c r="C295" s="102"/>
      <c r="D295" s="100" t="s">
        <v>575</v>
      </c>
      <c r="E295" s="101">
        <v>143.68</v>
      </c>
      <c r="F295" s="102"/>
    </row>
    <row r="296" ht="12.75" customHeight="1">
      <c r="A296" s="100" t="s">
        <v>23525</v>
      </c>
      <c r="B296" s="101">
        <v>198.61</v>
      </c>
      <c r="C296" s="102"/>
      <c r="D296" s="100" t="s">
        <v>23525</v>
      </c>
      <c r="E296" s="101">
        <v>224.06</v>
      </c>
      <c r="F296" s="102"/>
    </row>
    <row r="297" ht="12.75" customHeight="1">
      <c r="A297" s="100" t="s">
        <v>577</v>
      </c>
      <c r="B297" s="101">
        <v>181.35</v>
      </c>
      <c r="C297" s="102"/>
      <c r="D297" s="100" t="s">
        <v>577</v>
      </c>
      <c r="E297" s="101">
        <v>205.32</v>
      </c>
      <c r="F297" s="102"/>
    </row>
    <row r="298" ht="12.75" customHeight="1">
      <c r="A298" s="100" t="s">
        <v>23526</v>
      </c>
      <c r="B298" s="101">
        <v>308.95</v>
      </c>
      <c r="C298" s="102"/>
      <c r="D298" s="100" t="s">
        <v>23526</v>
      </c>
      <c r="E298" s="101">
        <v>348.54</v>
      </c>
      <c r="F298" s="102"/>
    </row>
    <row r="299" ht="12.75" customHeight="1">
      <c r="A299" s="100" t="s">
        <v>579</v>
      </c>
      <c r="B299" s="101">
        <v>282.1</v>
      </c>
      <c r="C299" s="102"/>
      <c r="D299" s="100" t="s">
        <v>579</v>
      </c>
      <c r="E299" s="101">
        <v>319.39</v>
      </c>
      <c r="F299" s="102"/>
    </row>
    <row r="300" ht="12.75" customHeight="1">
      <c r="A300" s="100" t="s">
        <v>23527</v>
      </c>
      <c r="B300" s="101">
        <v>308.95</v>
      </c>
      <c r="C300" s="102"/>
      <c r="D300" s="100" t="s">
        <v>23527</v>
      </c>
      <c r="E300" s="101">
        <v>348.54</v>
      </c>
      <c r="F300" s="102"/>
    </row>
    <row r="301" ht="12.75" customHeight="1">
      <c r="A301" s="100" t="s">
        <v>581</v>
      </c>
      <c r="B301" s="101">
        <v>282.1</v>
      </c>
      <c r="C301" s="102"/>
      <c r="D301" s="100" t="s">
        <v>581</v>
      </c>
      <c r="E301" s="101">
        <v>319.39</v>
      </c>
      <c r="F301" s="102"/>
    </row>
    <row r="302" ht="12.75" customHeight="1">
      <c r="A302" s="100" t="s">
        <v>23528</v>
      </c>
      <c r="B302" s="101">
        <v>308.95</v>
      </c>
      <c r="C302" s="102"/>
      <c r="D302" s="100" t="s">
        <v>23528</v>
      </c>
      <c r="E302" s="101">
        <v>348.54</v>
      </c>
      <c r="F302" s="102"/>
    </row>
    <row r="303" ht="12.75" customHeight="1">
      <c r="A303" s="100" t="s">
        <v>583</v>
      </c>
      <c r="B303" s="101">
        <v>282.1</v>
      </c>
      <c r="C303" s="102"/>
      <c r="D303" s="100" t="s">
        <v>583</v>
      </c>
      <c r="E303" s="101">
        <v>319.39</v>
      </c>
      <c r="F303" s="102"/>
    </row>
    <row r="304" ht="12.75" customHeight="1">
      <c r="A304" s="100" t="s">
        <v>23529</v>
      </c>
      <c r="B304" s="101">
        <v>231.71</v>
      </c>
      <c r="C304" s="102"/>
      <c r="D304" s="100" t="s">
        <v>23529</v>
      </c>
      <c r="E304" s="101">
        <v>261.4</v>
      </c>
      <c r="F304" s="102"/>
    </row>
    <row r="305" ht="12.75" customHeight="1">
      <c r="A305" s="100" t="s">
        <v>585</v>
      </c>
      <c r="B305" s="101">
        <v>211.57</v>
      </c>
      <c r="C305" s="102"/>
      <c r="D305" s="100" t="s">
        <v>585</v>
      </c>
      <c r="E305" s="101">
        <v>239.54</v>
      </c>
      <c r="F305" s="102"/>
    </row>
    <row r="306" ht="12.75" customHeight="1">
      <c r="A306" s="100" t="s">
        <v>23530</v>
      </c>
      <c r="B306" s="101">
        <v>207.43</v>
      </c>
      <c r="C306" s="102"/>
      <c r="D306" s="100" t="s">
        <v>23530</v>
      </c>
      <c r="E306" s="101">
        <v>234.0</v>
      </c>
      <c r="F306" s="102"/>
    </row>
    <row r="307" ht="12.75" customHeight="1">
      <c r="A307" s="100" t="s">
        <v>587</v>
      </c>
      <c r="B307" s="101">
        <v>189.4</v>
      </c>
      <c r="C307" s="102"/>
      <c r="D307" s="100" t="s">
        <v>587</v>
      </c>
      <c r="E307" s="101">
        <v>214.44</v>
      </c>
      <c r="F307" s="102"/>
    </row>
    <row r="308" ht="12.75" customHeight="1">
      <c r="A308" s="100" t="s">
        <v>23531</v>
      </c>
      <c r="B308" s="101">
        <v>386.18</v>
      </c>
      <c r="C308" s="102"/>
      <c r="D308" s="100" t="s">
        <v>23531</v>
      </c>
      <c r="E308" s="101">
        <v>435.66</v>
      </c>
      <c r="F308" s="102"/>
    </row>
    <row r="309" ht="12.75" customHeight="1">
      <c r="A309" s="100" t="s">
        <v>589</v>
      </c>
      <c r="B309" s="101">
        <v>352.62</v>
      </c>
      <c r="C309" s="102"/>
      <c r="D309" s="100" t="s">
        <v>589</v>
      </c>
      <c r="E309" s="101">
        <v>399.23</v>
      </c>
      <c r="F309" s="102"/>
    </row>
    <row r="310" ht="12.75" customHeight="1">
      <c r="A310" s="100" t="s">
        <v>23532</v>
      </c>
      <c r="B310" s="101">
        <v>154.47</v>
      </c>
      <c r="C310" s="102"/>
      <c r="D310" s="100" t="s">
        <v>23532</v>
      </c>
      <c r="E310" s="101">
        <v>174.26</v>
      </c>
      <c r="F310" s="102"/>
    </row>
    <row r="311" ht="12.75" customHeight="1">
      <c r="A311" s="100" t="s">
        <v>591</v>
      </c>
      <c r="B311" s="101">
        <v>141.04</v>
      </c>
      <c r="C311" s="102"/>
      <c r="D311" s="100" t="s">
        <v>591</v>
      </c>
      <c r="E311" s="101">
        <v>159.69</v>
      </c>
      <c r="F311" s="102"/>
    </row>
    <row r="312" ht="12.75" customHeight="1">
      <c r="A312" s="100" t="s">
        <v>23533</v>
      </c>
      <c r="B312" s="101">
        <v>92.68</v>
      </c>
      <c r="C312" s="102"/>
      <c r="D312" s="100" t="s">
        <v>23533</v>
      </c>
      <c r="E312" s="101">
        <v>104.55</v>
      </c>
      <c r="F312" s="102"/>
    </row>
    <row r="313" ht="12.75" customHeight="1">
      <c r="A313" s="100" t="s">
        <v>593</v>
      </c>
      <c r="B313" s="101">
        <v>84.62</v>
      </c>
      <c r="C313" s="102"/>
      <c r="D313" s="100" t="s">
        <v>593</v>
      </c>
      <c r="E313" s="101">
        <v>95.81</v>
      </c>
      <c r="F313" s="102"/>
    </row>
    <row r="314" ht="12.75" customHeight="1">
      <c r="A314" s="100" t="s">
        <v>23534</v>
      </c>
      <c r="B314" s="101">
        <v>363.91</v>
      </c>
      <c r="C314" s="102"/>
      <c r="D314" s="100" t="s">
        <v>23534</v>
      </c>
      <c r="E314" s="101">
        <v>410.54</v>
      </c>
      <c r="F314" s="102"/>
    </row>
    <row r="315" ht="12.75" customHeight="1">
      <c r="A315" s="100" t="s">
        <v>595</v>
      </c>
      <c r="B315" s="101">
        <v>332.28</v>
      </c>
      <c r="C315" s="102"/>
      <c r="D315" s="100" t="s">
        <v>595</v>
      </c>
      <c r="E315" s="101">
        <v>376.21</v>
      </c>
      <c r="F315" s="102"/>
    </row>
    <row r="316" ht="12.75" customHeight="1">
      <c r="A316" s="100" t="s">
        <v>23535</v>
      </c>
      <c r="B316" s="101">
        <v>875.74</v>
      </c>
      <c r="C316" s="102"/>
      <c r="D316" s="100" t="s">
        <v>23535</v>
      </c>
      <c r="E316" s="101">
        <v>987.95</v>
      </c>
      <c r="F316" s="102"/>
    </row>
    <row r="317" ht="12.75" customHeight="1">
      <c r="A317" s="100" t="s">
        <v>597</v>
      </c>
      <c r="B317" s="101">
        <v>799.63</v>
      </c>
      <c r="C317" s="102"/>
      <c r="D317" s="100" t="s">
        <v>597</v>
      </c>
      <c r="E317" s="101">
        <v>905.34</v>
      </c>
      <c r="F317" s="102"/>
    </row>
    <row r="318" ht="12.75" customHeight="1">
      <c r="A318" s="100" t="s">
        <v>23536</v>
      </c>
      <c r="B318" s="101">
        <v>130.2</v>
      </c>
      <c r="C318" s="102"/>
      <c r="D318" s="100" t="s">
        <v>23536</v>
      </c>
      <c r="E318" s="101">
        <v>146.88</v>
      </c>
      <c r="F318" s="102"/>
    </row>
    <row r="319" ht="12.75" customHeight="1">
      <c r="A319" s="100" t="s">
        <v>599</v>
      </c>
      <c r="B319" s="101">
        <v>118.88</v>
      </c>
      <c r="C319" s="102"/>
      <c r="D319" s="100" t="s">
        <v>599</v>
      </c>
      <c r="E319" s="101">
        <v>134.6</v>
      </c>
      <c r="F319" s="102"/>
    </row>
    <row r="320" ht="12.75" customHeight="1">
      <c r="A320" s="100" t="s">
        <v>23537</v>
      </c>
      <c r="B320" s="101">
        <v>219.82</v>
      </c>
      <c r="C320" s="102"/>
      <c r="D320" s="100" t="s">
        <v>23537</v>
      </c>
      <c r="E320" s="101">
        <v>247.99</v>
      </c>
      <c r="F320" s="102"/>
    </row>
    <row r="321" ht="12.75" customHeight="1">
      <c r="A321" s="100" t="s">
        <v>601</v>
      </c>
      <c r="B321" s="101">
        <v>200.72</v>
      </c>
      <c r="C321" s="102"/>
      <c r="D321" s="100" t="s">
        <v>601</v>
      </c>
      <c r="E321" s="101">
        <v>227.25</v>
      </c>
      <c r="F321" s="102"/>
    </row>
    <row r="322" ht="12.75" customHeight="1">
      <c r="A322" s="100" t="s">
        <v>23538</v>
      </c>
      <c r="B322" s="101">
        <v>1573.58</v>
      </c>
      <c r="C322" s="102"/>
      <c r="D322" s="100" t="s">
        <v>23538</v>
      </c>
      <c r="E322" s="101">
        <v>1775.2</v>
      </c>
      <c r="F322" s="102"/>
    </row>
    <row r="323" ht="12.75" customHeight="1">
      <c r="A323" s="100" t="s">
        <v>603</v>
      </c>
      <c r="B323" s="101">
        <v>1436.82</v>
      </c>
      <c r="C323" s="102"/>
      <c r="D323" s="100" t="s">
        <v>603</v>
      </c>
      <c r="E323" s="101">
        <v>1626.77</v>
      </c>
      <c r="F323" s="102"/>
    </row>
    <row r="324" ht="12.75" customHeight="1">
      <c r="A324" s="100" t="s">
        <v>23539</v>
      </c>
      <c r="B324" s="101">
        <v>275.9</v>
      </c>
      <c r="C324" s="102"/>
      <c r="D324" s="100" t="s">
        <v>23539</v>
      </c>
      <c r="E324" s="101">
        <v>311.25</v>
      </c>
      <c r="F324" s="102"/>
    </row>
    <row r="325" ht="12.75" customHeight="1">
      <c r="A325" s="100" t="s">
        <v>605</v>
      </c>
      <c r="B325" s="101">
        <v>251.92</v>
      </c>
      <c r="C325" s="102"/>
      <c r="D325" s="100" t="s">
        <v>605</v>
      </c>
      <c r="E325" s="101">
        <v>285.22</v>
      </c>
      <c r="F325" s="102"/>
    </row>
    <row r="326" ht="12.75" customHeight="1">
      <c r="A326" s="100" t="s">
        <v>23540</v>
      </c>
      <c r="B326" s="101">
        <v>137.72</v>
      </c>
      <c r="C326" s="102"/>
      <c r="D326" s="100" t="s">
        <v>23540</v>
      </c>
      <c r="E326" s="101">
        <v>155.37</v>
      </c>
      <c r="F326" s="102"/>
    </row>
    <row r="327" ht="12.75" customHeight="1">
      <c r="A327" s="100" t="s">
        <v>607</v>
      </c>
      <c r="B327" s="101">
        <v>125.75</v>
      </c>
      <c r="C327" s="102"/>
      <c r="D327" s="100" t="s">
        <v>607</v>
      </c>
      <c r="E327" s="101">
        <v>142.38</v>
      </c>
      <c r="F327" s="102"/>
    </row>
    <row r="328" ht="12.75" customHeight="1">
      <c r="A328" s="100" t="s">
        <v>23541</v>
      </c>
      <c r="B328" s="101">
        <v>39.34</v>
      </c>
      <c r="C328" s="102"/>
      <c r="D328" s="100" t="s">
        <v>23541</v>
      </c>
      <c r="E328" s="101">
        <v>44.38</v>
      </c>
      <c r="F328" s="102"/>
    </row>
    <row r="329" ht="12.75" customHeight="1">
      <c r="A329" s="100" t="s">
        <v>609</v>
      </c>
      <c r="B329" s="101">
        <v>35.92</v>
      </c>
      <c r="C329" s="102"/>
      <c r="D329" s="100" t="s">
        <v>609</v>
      </c>
      <c r="E329" s="101">
        <v>40.67</v>
      </c>
      <c r="F329" s="102"/>
    </row>
    <row r="330" ht="12.75" customHeight="1">
      <c r="A330" s="100" t="s">
        <v>23542</v>
      </c>
      <c r="B330" s="101">
        <v>47.21</v>
      </c>
      <c r="C330" s="102"/>
      <c r="D330" s="100" t="s">
        <v>23542</v>
      </c>
      <c r="E330" s="101">
        <v>53.26</v>
      </c>
      <c r="F330" s="102"/>
    </row>
    <row r="331" ht="12.75" customHeight="1">
      <c r="A331" s="100" t="s">
        <v>611</v>
      </c>
      <c r="B331" s="101">
        <v>43.11</v>
      </c>
      <c r="C331" s="102"/>
      <c r="D331" s="100" t="s">
        <v>611</v>
      </c>
      <c r="E331" s="101">
        <v>48.81</v>
      </c>
      <c r="F331" s="102"/>
    </row>
    <row r="332" ht="12.75" customHeight="1">
      <c r="A332" s="100" t="s">
        <v>23543</v>
      </c>
      <c r="B332" s="101">
        <v>137.44</v>
      </c>
      <c r="C332" s="102"/>
      <c r="D332" s="100" t="s">
        <v>23543</v>
      </c>
      <c r="E332" s="101">
        <v>155.05</v>
      </c>
      <c r="F332" s="102"/>
    </row>
    <row r="333" ht="12.75" customHeight="1">
      <c r="A333" s="100" t="s">
        <v>613</v>
      </c>
      <c r="B333" s="101">
        <v>125.49</v>
      </c>
      <c r="C333" s="102"/>
      <c r="D333" s="100" t="s">
        <v>613</v>
      </c>
      <c r="E333" s="101">
        <v>142.08</v>
      </c>
      <c r="F333" s="102"/>
    </row>
    <row r="334" ht="12.75" customHeight="1">
      <c r="A334" s="100" t="s">
        <v>23544</v>
      </c>
      <c r="B334" s="101">
        <v>137.44</v>
      </c>
      <c r="C334" s="102"/>
      <c r="D334" s="100" t="s">
        <v>23544</v>
      </c>
      <c r="E334" s="101">
        <v>155.05</v>
      </c>
      <c r="F334" s="102"/>
    </row>
    <row r="335" ht="12.75" customHeight="1">
      <c r="A335" s="100" t="s">
        <v>615</v>
      </c>
      <c r="B335" s="101">
        <v>125.49</v>
      </c>
      <c r="C335" s="102"/>
      <c r="D335" s="100" t="s">
        <v>615</v>
      </c>
      <c r="E335" s="101">
        <v>142.08</v>
      </c>
      <c r="F335" s="102"/>
    </row>
    <row r="336" ht="12.75" customHeight="1">
      <c r="A336" s="100" t="s">
        <v>23545</v>
      </c>
      <c r="B336" s="101">
        <v>83.93</v>
      </c>
      <c r="C336" s="102"/>
      <c r="D336" s="100" t="s">
        <v>23545</v>
      </c>
      <c r="E336" s="101">
        <v>94.68</v>
      </c>
      <c r="F336" s="102"/>
    </row>
    <row r="337" ht="12.75" customHeight="1">
      <c r="A337" s="100" t="s">
        <v>617</v>
      </c>
      <c r="B337" s="101">
        <v>76.63</v>
      </c>
      <c r="C337" s="102"/>
      <c r="D337" s="100" t="s">
        <v>617</v>
      </c>
      <c r="E337" s="101">
        <v>86.76</v>
      </c>
      <c r="F337" s="102"/>
    </row>
    <row r="338" ht="12.75" customHeight="1">
      <c r="A338" s="100" t="s">
        <v>23546</v>
      </c>
      <c r="B338" s="101">
        <v>3027.63</v>
      </c>
      <c r="C338" s="102"/>
      <c r="D338" s="100" t="s">
        <v>23546</v>
      </c>
      <c r="E338" s="101">
        <v>3415.57</v>
      </c>
      <c r="F338" s="102"/>
    </row>
    <row r="339" ht="12.75" customHeight="1">
      <c r="A339" s="100" t="s">
        <v>619</v>
      </c>
      <c r="B339" s="101">
        <v>2764.5</v>
      </c>
      <c r="C339" s="102"/>
      <c r="D339" s="100" t="s">
        <v>619</v>
      </c>
      <c r="E339" s="101">
        <v>3129.98</v>
      </c>
      <c r="F339" s="102"/>
    </row>
    <row r="340" ht="12.75" customHeight="1">
      <c r="A340" s="100" t="s">
        <v>23547</v>
      </c>
      <c r="B340" s="101">
        <v>156.77</v>
      </c>
      <c r="C340" s="102"/>
      <c r="D340" s="100" t="s">
        <v>23547</v>
      </c>
      <c r="E340" s="101">
        <v>176.86</v>
      </c>
      <c r="F340" s="102"/>
    </row>
    <row r="341" ht="12.75" customHeight="1">
      <c r="A341" s="100" t="s">
        <v>621</v>
      </c>
      <c r="B341" s="101">
        <v>143.14</v>
      </c>
      <c r="C341" s="102"/>
      <c r="D341" s="100" t="s">
        <v>621</v>
      </c>
      <c r="E341" s="101">
        <v>162.07</v>
      </c>
      <c r="F341" s="102"/>
    </row>
    <row r="342" ht="12.75" customHeight="1">
      <c r="A342" s="100" t="s">
        <v>23548</v>
      </c>
      <c r="B342" s="101">
        <v>156.77</v>
      </c>
      <c r="C342" s="102"/>
      <c r="D342" s="100" t="s">
        <v>23548</v>
      </c>
      <c r="E342" s="101">
        <v>176.86</v>
      </c>
      <c r="F342" s="102"/>
    </row>
    <row r="343" ht="12.75" customHeight="1">
      <c r="A343" s="100" t="s">
        <v>623</v>
      </c>
      <c r="B343" s="101">
        <v>143.14</v>
      </c>
      <c r="C343" s="102"/>
      <c r="D343" s="100" t="s">
        <v>623</v>
      </c>
      <c r="E343" s="101">
        <v>162.07</v>
      </c>
      <c r="F343" s="102"/>
    </row>
    <row r="344" ht="12.75" customHeight="1">
      <c r="A344" s="100" t="s">
        <v>23549</v>
      </c>
      <c r="B344" s="101">
        <v>363.91</v>
      </c>
      <c r="C344" s="102"/>
      <c r="D344" s="100" t="s">
        <v>23549</v>
      </c>
      <c r="E344" s="101">
        <v>410.54</v>
      </c>
      <c r="F344" s="102"/>
    </row>
    <row r="345" ht="12.75" customHeight="1">
      <c r="A345" s="100" t="s">
        <v>625</v>
      </c>
      <c r="B345" s="101">
        <v>332.28</v>
      </c>
      <c r="C345" s="102"/>
      <c r="D345" s="100" t="s">
        <v>625</v>
      </c>
      <c r="E345" s="101">
        <v>376.21</v>
      </c>
      <c r="F345" s="102"/>
    </row>
    <row r="346" ht="12.75" customHeight="1">
      <c r="A346" s="100" t="s">
        <v>23550</v>
      </c>
      <c r="B346" s="101">
        <v>138.98</v>
      </c>
      <c r="C346" s="102"/>
      <c r="D346" s="100" t="s">
        <v>23550</v>
      </c>
      <c r="E346" s="101">
        <v>156.79</v>
      </c>
      <c r="F346" s="102"/>
    </row>
    <row r="347" ht="12.75" customHeight="1">
      <c r="A347" s="100" t="s">
        <v>627</v>
      </c>
      <c r="B347" s="101">
        <v>126.9</v>
      </c>
      <c r="C347" s="102"/>
      <c r="D347" s="100" t="s">
        <v>627</v>
      </c>
      <c r="E347" s="101">
        <v>143.68</v>
      </c>
      <c r="F347" s="102"/>
    </row>
    <row r="348" ht="12.75" customHeight="1">
      <c r="A348" s="100" t="s">
        <v>23551</v>
      </c>
      <c r="B348" s="101">
        <v>363.91</v>
      </c>
      <c r="C348" s="102"/>
      <c r="D348" s="100" t="s">
        <v>23551</v>
      </c>
      <c r="E348" s="101">
        <v>410.54</v>
      </c>
      <c r="F348" s="102"/>
    </row>
    <row r="349" ht="12.75" customHeight="1">
      <c r="A349" s="100" t="s">
        <v>629</v>
      </c>
      <c r="B349" s="101">
        <v>332.28</v>
      </c>
      <c r="C349" s="102"/>
      <c r="D349" s="100" t="s">
        <v>629</v>
      </c>
      <c r="E349" s="101">
        <v>376.21</v>
      </c>
      <c r="F349" s="102"/>
    </row>
    <row r="350" ht="12.75" customHeight="1">
      <c r="A350" s="100" t="s">
        <v>23552</v>
      </c>
      <c r="B350" s="101">
        <v>875.74</v>
      </c>
      <c r="C350" s="102"/>
      <c r="D350" s="100" t="s">
        <v>23552</v>
      </c>
      <c r="E350" s="101">
        <v>987.95</v>
      </c>
      <c r="F350" s="102"/>
    </row>
    <row r="351" ht="12.75" customHeight="1">
      <c r="A351" s="100" t="s">
        <v>631</v>
      </c>
      <c r="B351" s="101">
        <v>799.63</v>
      </c>
      <c r="C351" s="102"/>
      <c r="D351" s="100" t="s">
        <v>631</v>
      </c>
      <c r="E351" s="101">
        <v>905.34</v>
      </c>
      <c r="F351" s="102"/>
    </row>
    <row r="352" ht="12.75" customHeight="1">
      <c r="A352" s="100" t="s">
        <v>23553</v>
      </c>
      <c r="B352" s="101">
        <v>585.68</v>
      </c>
      <c r="C352" s="102"/>
      <c r="D352" s="100" t="s">
        <v>23553</v>
      </c>
      <c r="E352" s="101">
        <v>660.72</v>
      </c>
      <c r="F352" s="102"/>
    </row>
    <row r="353" ht="12.75" customHeight="1">
      <c r="A353" s="100" t="s">
        <v>633</v>
      </c>
      <c r="B353" s="101">
        <v>534.77</v>
      </c>
      <c r="C353" s="102"/>
      <c r="D353" s="100" t="s">
        <v>633</v>
      </c>
      <c r="E353" s="101">
        <v>605.47</v>
      </c>
      <c r="F353" s="102"/>
    </row>
    <row r="354" ht="12.75" customHeight="1">
      <c r="A354" s="100" t="s">
        <v>23554</v>
      </c>
      <c r="B354" s="101">
        <v>156.77</v>
      </c>
      <c r="C354" s="102"/>
      <c r="D354" s="100" t="s">
        <v>23554</v>
      </c>
      <c r="E354" s="101">
        <v>176.86</v>
      </c>
      <c r="F354" s="102"/>
    </row>
    <row r="355" ht="12.75" customHeight="1">
      <c r="A355" s="100" t="s">
        <v>635</v>
      </c>
      <c r="B355" s="101">
        <v>143.14</v>
      </c>
      <c r="C355" s="102"/>
      <c r="D355" s="100" t="s">
        <v>635</v>
      </c>
      <c r="E355" s="101">
        <v>162.07</v>
      </c>
      <c r="F355" s="102"/>
    </row>
    <row r="356" ht="12.75" customHeight="1">
      <c r="A356" s="100" t="s">
        <v>23555</v>
      </c>
      <c r="B356" s="101">
        <v>852.32</v>
      </c>
      <c r="C356" s="102"/>
      <c r="D356" s="100" t="s">
        <v>23555</v>
      </c>
      <c r="E356" s="101">
        <v>961.53</v>
      </c>
      <c r="F356" s="102"/>
    </row>
    <row r="357" ht="12.75" customHeight="1">
      <c r="A357" s="100" t="s">
        <v>637</v>
      </c>
      <c r="B357" s="101">
        <v>778.24</v>
      </c>
      <c r="C357" s="102"/>
      <c r="D357" s="100" t="s">
        <v>637</v>
      </c>
      <c r="E357" s="101">
        <v>881.13</v>
      </c>
      <c r="F357" s="102"/>
    </row>
    <row r="358" ht="12.75" customHeight="1">
      <c r="A358" s="100" t="s">
        <v>23556</v>
      </c>
      <c r="B358" s="101">
        <v>131.25</v>
      </c>
      <c r="C358" s="102"/>
      <c r="D358" s="100" t="s">
        <v>23556</v>
      </c>
      <c r="E358" s="101">
        <v>148.07</v>
      </c>
      <c r="F358" s="102"/>
    </row>
    <row r="359" ht="12.75" customHeight="1">
      <c r="A359" s="100" t="s">
        <v>639</v>
      </c>
      <c r="B359" s="101">
        <v>119.84</v>
      </c>
      <c r="C359" s="102"/>
      <c r="D359" s="100" t="s">
        <v>639</v>
      </c>
      <c r="E359" s="101">
        <v>135.69</v>
      </c>
      <c r="F359" s="102"/>
    </row>
    <row r="360" ht="12.75" customHeight="1">
      <c r="A360" s="100" t="s">
        <v>23557</v>
      </c>
      <c r="B360" s="101">
        <v>131.25</v>
      </c>
      <c r="C360" s="102"/>
      <c r="D360" s="100" t="s">
        <v>23557</v>
      </c>
      <c r="E360" s="101">
        <v>148.07</v>
      </c>
      <c r="F360" s="102"/>
    </row>
    <row r="361" ht="12.75" customHeight="1">
      <c r="A361" s="100" t="s">
        <v>641</v>
      </c>
      <c r="B361" s="101">
        <v>119.84</v>
      </c>
      <c r="C361" s="102"/>
      <c r="D361" s="100" t="s">
        <v>641</v>
      </c>
      <c r="E361" s="101">
        <v>135.69</v>
      </c>
      <c r="F361" s="102"/>
    </row>
    <row r="362" ht="12.75" customHeight="1">
      <c r="A362" s="100" t="s">
        <v>23558</v>
      </c>
      <c r="B362" s="101">
        <v>131.25</v>
      </c>
      <c r="C362" s="102"/>
      <c r="D362" s="100" t="s">
        <v>23558</v>
      </c>
      <c r="E362" s="101">
        <v>148.07</v>
      </c>
      <c r="F362" s="102"/>
    </row>
    <row r="363" ht="12.75" customHeight="1">
      <c r="A363" s="100" t="s">
        <v>643</v>
      </c>
      <c r="B363" s="101">
        <v>119.84</v>
      </c>
      <c r="C363" s="102"/>
      <c r="D363" s="100" t="s">
        <v>643</v>
      </c>
      <c r="E363" s="101">
        <v>135.69</v>
      </c>
      <c r="F363" s="102"/>
    </row>
    <row r="364" ht="12.75" customHeight="1">
      <c r="A364" s="100" t="s">
        <v>23559</v>
      </c>
      <c r="B364" s="101">
        <v>131.25</v>
      </c>
      <c r="C364" s="102"/>
      <c r="D364" s="100" t="s">
        <v>23559</v>
      </c>
      <c r="E364" s="101">
        <v>148.07</v>
      </c>
      <c r="F364" s="102"/>
    </row>
    <row r="365" ht="12.75" customHeight="1">
      <c r="A365" s="100" t="s">
        <v>645</v>
      </c>
      <c r="B365" s="101">
        <v>119.84</v>
      </c>
      <c r="C365" s="102"/>
      <c r="D365" s="100" t="s">
        <v>645</v>
      </c>
      <c r="E365" s="101">
        <v>135.69</v>
      </c>
      <c r="F365" s="102"/>
    </row>
    <row r="366" ht="12.75" customHeight="1">
      <c r="A366" s="100" t="s">
        <v>23560</v>
      </c>
      <c r="B366" s="101">
        <v>131.25</v>
      </c>
      <c r="C366" s="102"/>
      <c r="D366" s="100" t="s">
        <v>23560</v>
      </c>
      <c r="E366" s="101">
        <v>148.07</v>
      </c>
      <c r="F366" s="102"/>
    </row>
    <row r="367" ht="12.75" customHeight="1">
      <c r="A367" s="100" t="s">
        <v>647</v>
      </c>
      <c r="B367" s="101">
        <v>119.84</v>
      </c>
      <c r="C367" s="102"/>
      <c r="D367" s="100" t="s">
        <v>647</v>
      </c>
      <c r="E367" s="101">
        <v>135.69</v>
      </c>
      <c r="F367" s="102"/>
    </row>
    <row r="368" ht="12.75" customHeight="1">
      <c r="A368" s="100" t="s">
        <v>23561</v>
      </c>
      <c r="B368" s="101">
        <v>131.25</v>
      </c>
      <c r="C368" s="102"/>
      <c r="D368" s="100" t="s">
        <v>23561</v>
      </c>
      <c r="E368" s="101">
        <v>148.07</v>
      </c>
      <c r="F368" s="102"/>
    </row>
    <row r="369" ht="12.75" customHeight="1">
      <c r="A369" s="100" t="s">
        <v>649</v>
      </c>
      <c r="B369" s="101">
        <v>119.84</v>
      </c>
      <c r="C369" s="102"/>
      <c r="D369" s="100" t="s">
        <v>649</v>
      </c>
      <c r="E369" s="101">
        <v>135.69</v>
      </c>
      <c r="F369" s="102"/>
    </row>
    <row r="370" ht="12.75" customHeight="1">
      <c r="A370" s="100" t="s">
        <v>23562</v>
      </c>
      <c r="B370" s="101">
        <v>131.25</v>
      </c>
      <c r="C370" s="102"/>
      <c r="D370" s="100" t="s">
        <v>23562</v>
      </c>
      <c r="E370" s="101">
        <v>148.07</v>
      </c>
      <c r="F370" s="102"/>
    </row>
    <row r="371" ht="12.75" customHeight="1">
      <c r="A371" s="100" t="s">
        <v>651</v>
      </c>
      <c r="B371" s="101">
        <v>119.84</v>
      </c>
      <c r="C371" s="102"/>
      <c r="D371" s="100" t="s">
        <v>651</v>
      </c>
      <c r="E371" s="101">
        <v>135.69</v>
      </c>
      <c r="F371" s="102"/>
    </row>
    <row r="372" ht="12.75" customHeight="1">
      <c r="A372" s="100" t="s">
        <v>23563</v>
      </c>
      <c r="B372" s="101">
        <v>131.25</v>
      </c>
      <c r="C372" s="102"/>
      <c r="D372" s="100" t="s">
        <v>23563</v>
      </c>
      <c r="E372" s="101">
        <v>148.07</v>
      </c>
      <c r="F372" s="102"/>
    </row>
    <row r="373" ht="12.75" customHeight="1">
      <c r="A373" s="100" t="s">
        <v>653</v>
      </c>
      <c r="B373" s="101">
        <v>119.84</v>
      </c>
      <c r="C373" s="102"/>
      <c r="D373" s="100" t="s">
        <v>653</v>
      </c>
      <c r="E373" s="101">
        <v>135.69</v>
      </c>
      <c r="F373" s="102"/>
    </row>
    <row r="374" ht="12.75" customHeight="1">
      <c r="A374" s="100" t="s">
        <v>23564</v>
      </c>
      <c r="B374" s="101">
        <v>131.25</v>
      </c>
      <c r="C374" s="102"/>
      <c r="D374" s="100" t="s">
        <v>23564</v>
      </c>
      <c r="E374" s="101">
        <v>148.07</v>
      </c>
      <c r="F374" s="102"/>
    </row>
    <row r="375" ht="12.75" customHeight="1">
      <c r="A375" s="100" t="s">
        <v>655</v>
      </c>
      <c r="B375" s="101">
        <v>119.84</v>
      </c>
      <c r="C375" s="102"/>
      <c r="D375" s="100" t="s">
        <v>655</v>
      </c>
      <c r="E375" s="101">
        <v>135.69</v>
      </c>
      <c r="F375" s="102"/>
    </row>
    <row r="376" ht="12.75" customHeight="1">
      <c r="A376" s="100" t="s">
        <v>23565</v>
      </c>
      <c r="B376" s="101">
        <v>131.25</v>
      </c>
      <c r="C376" s="102"/>
      <c r="D376" s="100" t="s">
        <v>23565</v>
      </c>
      <c r="E376" s="101">
        <v>148.07</v>
      </c>
      <c r="F376" s="102"/>
    </row>
    <row r="377" ht="12.75" customHeight="1">
      <c r="A377" s="100" t="s">
        <v>657</v>
      </c>
      <c r="B377" s="101">
        <v>119.84</v>
      </c>
      <c r="C377" s="102"/>
      <c r="D377" s="100" t="s">
        <v>657</v>
      </c>
      <c r="E377" s="101">
        <v>135.69</v>
      </c>
      <c r="F377" s="102"/>
    </row>
    <row r="378" ht="12.75" customHeight="1">
      <c r="A378" s="100" t="s">
        <v>23566</v>
      </c>
      <c r="B378" s="101">
        <v>131.25</v>
      </c>
      <c r="C378" s="102"/>
      <c r="D378" s="100" t="s">
        <v>23566</v>
      </c>
      <c r="E378" s="101">
        <v>148.07</v>
      </c>
      <c r="F378" s="102"/>
    </row>
    <row r="379" ht="12.75" customHeight="1">
      <c r="A379" s="100" t="s">
        <v>659</v>
      </c>
      <c r="B379" s="101">
        <v>119.84</v>
      </c>
      <c r="C379" s="102"/>
      <c r="D379" s="100" t="s">
        <v>659</v>
      </c>
      <c r="E379" s="101">
        <v>135.69</v>
      </c>
      <c r="F379" s="102"/>
    </row>
    <row r="380" ht="12.75" customHeight="1">
      <c r="A380" s="100" t="s">
        <v>23567</v>
      </c>
      <c r="B380" s="101">
        <v>131.25</v>
      </c>
      <c r="C380" s="102"/>
      <c r="D380" s="100" t="s">
        <v>23567</v>
      </c>
      <c r="E380" s="101">
        <v>148.07</v>
      </c>
      <c r="F380" s="102"/>
    </row>
    <row r="381" ht="12.75" customHeight="1">
      <c r="A381" s="100" t="s">
        <v>661</v>
      </c>
      <c r="B381" s="101">
        <v>119.84</v>
      </c>
      <c r="C381" s="102"/>
      <c r="D381" s="100" t="s">
        <v>661</v>
      </c>
      <c r="E381" s="101">
        <v>135.69</v>
      </c>
      <c r="F381" s="102"/>
    </row>
    <row r="382" ht="12.75" customHeight="1">
      <c r="A382" s="100" t="s">
        <v>23568</v>
      </c>
      <c r="B382" s="101">
        <v>131.25</v>
      </c>
      <c r="C382" s="102"/>
      <c r="D382" s="100" t="s">
        <v>23568</v>
      </c>
      <c r="E382" s="101">
        <v>148.07</v>
      </c>
      <c r="F382" s="102"/>
    </row>
    <row r="383" ht="12.75" customHeight="1">
      <c r="A383" s="100" t="s">
        <v>663</v>
      </c>
      <c r="B383" s="101">
        <v>119.84</v>
      </c>
      <c r="C383" s="102"/>
      <c r="D383" s="100" t="s">
        <v>663</v>
      </c>
      <c r="E383" s="101">
        <v>135.69</v>
      </c>
      <c r="F383" s="102"/>
    </row>
    <row r="384" ht="12.75" customHeight="1">
      <c r="A384" s="100" t="s">
        <v>23569</v>
      </c>
      <c r="B384" s="101">
        <v>131.25</v>
      </c>
      <c r="C384" s="102"/>
      <c r="D384" s="100" t="s">
        <v>23569</v>
      </c>
      <c r="E384" s="101">
        <v>148.07</v>
      </c>
      <c r="F384" s="102"/>
    </row>
    <row r="385" ht="12.75" customHeight="1">
      <c r="A385" s="100" t="s">
        <v>665</v>
      </c>
      <c r="B385" s="101">
        <v>119.84</v>
      </c>
      <c r="C385" s="102"/>
      <c r="D385" s="100" t="s">
        <v>665</v>
      </c>
      <c r="E385" s="101">
        <v>135.69</v>
      </c>
      <c r="F385" s="102"/>
    </row>
    <row r="386" ht="12.75" customHeight="1">
      <c r="A386" s="100" t="s">
        <v>23570</v>
      </c>
      <c r="B386" s="101">
        <v>131.25</v>
      </c>
      <c r="C386" s="102"/>
      <c r="D386" s="100" t="s">
        <v>23570</v>
      </c>
      <c r="E386" s="101">
        <v>148.07</v>
      </c>
      <c r="F386" s="102"/>
    </row>
    <row r="387" ht="12.75" customHeight="1">
      <c r="A387" s="100" t="s">
        <v>667</v>
      </c>
      <c r="B387" s="101">
        <v>119.84</v>
      </c>
      <c r="C387" s="102"/>
      <c r="D387" s="100" t="s">
        <v>667</v>
      </c>
      <c r="E387" s="101">
        <v>135.69</v>
      </c>
      <c r="F387" s="102"/>
    </row>
    <row r="388" ht="12.75" customHeight="1">
      <c r="A388" s="100" t="s">
        <v>23571</v>
      </c>
      <c r="B388" s="101">
        <v>131.25</v>
      </c>
      <c r="C388" s="102"/>
      <c r="D388" s="100" t="s">
        <v>23571</v>
      </c>
      <c r="E388" s="101">
        <v>148.07</v>
      </c>
      <c r="F388" s="102"/>
    </row>
    <row r="389" ht="12.75" customHeight="1">
      <c r="A389" s="100" t="s">
        <v>669</v>
      </c>
      <c r="B389" s="101">
        <v>119.84</v>
      </c>
      <c r="C389" s="102"/>
      <c r="D389" s="100" t="s">
        <v>669</v>
      </c>
      <c r="E389" s="101">
        <v>135.69</v>
      </c>
      <c r="F389" s="102"/>
    </row>
    <row r="390" ht="12.75" customHeight="1">
      <c r="A390" s="100" t="s">
        <v>23572</v>
      </c>
      <c r="B390" s="101">
        <v>2744.48</v>
      </c>
      <c r="C390" s="102"/>
      <c r="D390" s="100" t="s">
        <v>23572</v>
      </c>
      <c r="E390" s="101">
        <v>3096.14</v>
      </c>
      <c r="F390" s="102"/>
    </row>
    <row r="391" ht="12.75" customHeight="1">
      <c r="A391" s="100" t="s">
        <v>671</v>
      </c>
      <c r="B391" s="101">
        <v>2505.96</v>
      </c>
      <c r="C391" s="102"/>
      <c r="D391" s="100" t="s">
        <v>671</v>
      </c>
      <c r="E391" s="101">
        <v>2837.26</v>
      </c>
      <c r="F391" s="102"/>
    </row>
    <row r="392" ht="12.75" customHeight="1">
      <c r="A392" s="100" t="s">
        <v>23573</v>
      </c>
      <c r="B392" s="101">
        <v>128.46</v>
      </c>
      <c r="C392" s="102"/>
      <c r="D392" s="100" t="s">
        <v>23573</v>
      </c>
      <c r="E392" s="101">
        <v>144.92</v>
      </c>
      <c r="F392" s="102"/>
    </row>
    <row r="393" ht="12.75" customHeight="1">
      <c r="A393" s="100" t="s">
        <v>673</v>
      </c>
      <c r="B393" s="101">
        <v>117.29</v>
      </c>
      <c r="C393" s="102"/>
      <c r="D393" s="100" t="s">
        <v>673</v>
      </c>
      <c r="E393" s="101">
        <v>132.8</v>
      </c>
      <c r="F393" s="102"/>
    </row>
    <row r="394" ht="12.75" customHeight="1">
      <c r="A394" s="100" t="s">
        <v>23574</v>
      </c>
      <c r="B394" s="101">
        <v>133.4</v>
      </c>
      <c r="C394" s="102"/>
      <c r="D394" s="100" t="s">
        <v>23574</v>
      </c>
      <c r="E394" s="101">
        <v>150.49</v>
      </c>
      <c r="F394" s="102"/>
    </row>
    <row r="395" ht="12.75" customHeight="1">
      <c r="A395" s="100" t="s">
        <v>676</v>
      </c>
      <c r="B395" s="101">
        <v>121.81</v>
      </c>
      <c r="C395" s="102"/>
      <c r="D395" s="100" t="s">
        <v>676</v>
      </c>
      <c r="E395" s="101">
        <v>137.91</v>
      </c>
      <c r="F395" s="102"/>
    </row>
    <row r="396" ht="12.75" customHeight="1">
      <c r="A396" s="100" t="s">
        <v>23575</v>
      </c>
      <c r="B396" s="101">
        <v>148.22</v>
      </c>
      <c r="C396" s="102"/>
      <c r="D396" s="100" t="s">
        <v>23575</v>
      </c>
      <c r="E396" s="101">
        <v>167.21</v>
      </c>
      <c r="F396" s="102"/>
    </row>
    <row r="397" ht="12.75" customHeight="1">
      <c r="A397" s="100" t="s">
        <v>678</v>
      </c>
      <c r="B397" s="101">
        <v>135.34</v>
      </c>
      <c r="C397" s="102"/>
      <c r="D397" s="100" t="s">
        <v>678</v>
      </c>
      <c r="E397" s="101">
        <v>153.23</v>
      </c>
      <c r="F397" s="102"/>
    </row>
    <row r="398" ht="12.75" customHeight="1">
      <c r="A398" s="100" t="s">
        <v>23576</v>
      </c>
      <c r="B398" s="101">
        <v>78.4</v>
      </c>
      <c r="C398" s="102"/>
      <c r="D398" s="100" t="s">
        <v>23576</v>
      </c>
      <c r="E398" s="101">
        <v>88.44</v>
      </c>
      <c r="F398" s="102"/>
    </row>
    <row r="399" ht="12.75" customHeight="1">
      <c r="A399" s="100" t="s">
        <v>680</v>
      </c>
      <c r="B399" s="101">
        <v>71.58</v>
      </c>
      <c r="C399" s="102"/>
      <c r="D399" s="100" t="s">
        <v>680</v>
      </c>
      <c r="E399" s="101">
        <v>81.05</v>
      </c>
      <c r="F399" s="102"/>
    </row>
    <row r="400" ht="12.75" customHeight="1">
      <c r="A400" s="100" t="s">
        <v>23577</v>
      </c>
      <c r="B400" s="101">
        <v>90.02</v>
      </c>
      <c r="C400" s="102"/>
      <c r="D400" s="100" t="s">
        <v>23577</v>
      </c>
      <c r="E400" s="101">
        <v>101.55</v>
      </c>
      <c r="F400" s="102"/>
    </row>
    <row r="401" ht="12.75" customHeight="1">
      <c r="A401" s="100" t="s">
        <v>682</v>
      </c>
      <c r="B401" s="101">
        <v>82.19</v>
      </c>
      <c r="C401" s="102"/>
      <c r="D401" s="100" t="s">
        <v>682</v>
      </c>
      <c r="E401" s="101">
        <v>93.06</v>
      </c>
      <c r="F401" s="102"/>
    </row>
    <row r="402" ht="12.75" customHeight="1">
      <c r="A402" s="100" t="s">
        <v>23578</v>
      </c>
      <c r="B402" s="101">
        <v>130.68</v>
      </c>
      <c r="C402" s="102"/>
      <c r="D402" s="100" t="s">
        <v>23578</v>
      </c>
      <c r="E402" s="101">
        <v>147.43</v>
      </c>
      <c r="F402" s="102"/>
    </row>
    <row r="403" ht="12.75" customHeight="1">
      <c r="A403" s="100" t="s">
        <v>684</v>
      </c>
      <c r="B403" s="101">
        <v>119.33</v>
      </c>
      <c r="C403" s="102"/>
      <c r="D403" s="100" t="s">
        <v>684</v>
      </c>
      <c r="E403" s="101">
        <v>135.1</v>
      </c>
      <c r="F403" s="102"/>
    </row>
    <row r="404" ht="12.75" customHeight="1">
      <c r="A404" s="100" t="s">
        <v>23579</v>
      </c>
      <c r="B404" s="101">
        <v>156.81</v>
      </c>
      <c r="C404" s="102"/>
      <c r="D404" s="100" t="s">
        <v>23579</v>
      </c>
      <c r="E404" s="101">
        <v>176.91</v>
      </c>
      <c r="F404" s="102"/>
    </row>
    <row r="405" ht="12.75" customHeight="1">
      <c r="A405" s="100" t="s">
        <v>686</v>
      </c>
      <c r="B405" s="101">
        <v>143.18</v>
      </c>
      <c r="C405" s="102"/>
      <c r="D405" s="100" t="s">
        <v>686</v>
      </c>
      <c r="E405" s="101">
        <v>162.11</v>
      </c>
      <c r="F405" s="102"/>
    </row>
    <row r="406" ht="12.75" customHeight="1">
      <c r="A406" s="100" t="s">
        <v>23580</v>
      </c>
      <c r="B406" s="101">
        <v>188.18</v>
      </c>
      <c r="C406" s="102"/>
      <c r="D406" s="100" t="s">
        <v>23580</v>
      </c>
      <c r="E406" s="101">
        <v>212.3</v>
      </c>
      <c r="F406" s="102"/>
    </row>
    <row r="407" ht="12.75" customHeight="1">
      <c r="A407" s="100" t="s">
        <v>688</v>
      </c>
      <c r="B407" s="101">
        <v>171.83</v>
      </c>
      <c r="C407" s="102"/>
      <c r="D407" s="100" t="s">
        <v>688</v>
      </c>
      <c r="E407" s="101">
        <v>194.55</v>
      </c>
      <c r="F407" s="102"/>
    </row>
    <row r="408" ht="12.75" customHeight="1">
      <c r="A408" s="100" t="s">
        <v>23581</v>
      </c>
      <c r="B408" s="101">
        <v>225.82</v>
      </c>
      <c r="C408" s="102"/>
      <c r="D408" s="100" t="s">
        <v>23581</v>
      </c>
      <c r="E408" s="101">
        <v>254.75</v>
      </c>
      <c r="F408" s="102"/>
    </row>
    <row r="409" ht="12.75" customHeight="1">
      <c r="A409" s="100" t="s">
        <v>690</v>
      </c>
      <c r="B409" s="101">
        <v>206.19</v>
      </c>
      <c r="C409" s="102"/>
      <c r="D409" s="100" t="s">
        <v>690</v>
      </c>
      <c r="E409" s="101">
        <v>233.45</v>
      </c>
      <c r="F409" s="102"/>
    </row>
    <row r="410" ht="12.75" customHeight="1">
      <c r="A410" s="100" t="s">
        <v>23582</v>
      </c>
      <c r="B410" s="101">
        <v>390.62</v>
      </c>
      <c r="C410" s="102"/>
      <c r="D410" s="100" t="s">
        <v>23582</v>
      </c>
      <c r="E410" s="101">
        <v>440.67</v>
      </c>
      <c r="F410" s="102"/>
    </row>
    <row r="411" ht="12.75" customHeight="1">
      <c r="A411" s="100" t="s">
        <v>692</v>
      </c>
      <c r="B411" s="101">
        <v>356.67</v>
      </c>
      <c r="C411" s="102"/>
      <c r="D411" s="100" t="s">
        <v>692</v>
      </c>
      <c r="E411" s="101">
        <v>403.82</v>
      </c>
      <c r="F411" s="102"/>
    </row>
    <row r="412" ht="12.75" customHeight="1">
      <c r="A412" s="100" t="s">
        <v>23583</v>
      </c>
      <c r="B412" s="101">
        <v>85.44</v>
      </c>
      <c r="C412" s="102"/>
      <c r="D412" s="100" t="s">
        <v>23583</v>
      </c>
      <c r="E412" s="101">
        <v>96.39</v>
      </c>
      <c r="F412" s="102"/>
    </row>
    <row r="413" ht="12.75" customHeight="1">
      <c r="A413" s="100" t="s">
        <v>694</v>
      </c>
      <c r="B413" s="101">
        <v>78.01</v>
      </c>
      <c r="C413" s="102"/>
      <c r="D413" s="100" t="s">
        <v>694</v>
      </c>
      <c r="E413" s="101">
        <v>88.33</v>
      </c>
      <c r="F413" s="102"/>
    </row>
    <row r="414" ht="12.75" customHeight="1">
      <c r="A414" s="100" t="s">
        <v>23584</v>
      </c>
      <c r="B414" s="101">
        <v>256.34</v>
      </c>
      <c r="C414" s="102"/>
      <c r="D414" s="100" t="s">
        <v>23584</v>
      </c>
      <c r="E414" s="101">
        <v>289.19</v>
      </c>
      <c r="F414" s="102"/>
    </row>
    <row r="415" ht="12.75" customHeight="1">
      <c r="A415" s="100" t="s">
        <v>696</v>
      </c>
      <c r="B415" s="101">
        <v>234.06</v>
      </c>
      <c r="C415" s="102"/>
      <c r="D415" s="100" t="s">
        <v>696</v>
      </c>
      <c r="E415" s="101">
        <v>265.01</v>
      </c>
      <c r="F415" s="102"/>
    </row>
    <row r="416" ht="12.75" customHeight="1">
      <c r="A416" s="100" t="s">
        <v>23585</v>
      </c>
      <c r="B416" s="101">
        <v>307.6</v>
      </c>
      <c r="C416" s="102"/>
      <c r="D416" s="100" t="s">
        <v>23585</v>
      </c>
      <c r="E416" s="101">
        <v>347.02</v>
      </c>
      <c r="F416" s="102"/>
    </row>
    <row r="417" ht="12.75" customHeight="1">
      <c r="A417" s="100" t="s">
        <v>698</v>
      </c>
      <c r="B417" s="101">
        <v>280.87</v>
      </c>
      <c r="C417" s="102"/>
      <c r="D417" s="100" t="s">
        <v>698</v>
      </c>
      <c r="E417" s="101">
        <v>318.0</v>
      </c>
      <c r="F417" s="102"/>
    </row>
    <row r="418" ht="12.75" customHeight="1">
      <c r="A418" s="100" t="s">
        <v>23586</v>
      </c>
      <c r="B418" s="101">
        <v>369.12</v>
      </c>
      <c r="C418" s="102"/>
      <c r="D418" s="100" t="s">
        <v>23586</v>
      </c>
      <c r="E418" s="101">
        <v>416.42</v>
      </c>
      <c r="F418" s="102"/>
    </row>
    <row r="419" ht="12.75" customHeight="1">
      <c r="A419" s="100" t="s">
        <v>700</v>
      </c>
      <c r="B419" s="101">
        <v>337.04</v>
      </c>
      <c r="C419" s="102"/>
      <c r="D419" s="100" t="s">
        <v>700</v>
      </c>
      <c r="E419" s="101">
        <v>381.6</v>
      </c>
      <c r="F419" s="102"/>
    </row>
    <row r="420" ht="12.75" customHeight="1">
      <c r="A420" s="100" t="s">
        <v>23587</v>
      </c>
      <c r="B420" s="101">
        <v>156.64</v>
      </c>
      <c r="C420" s="102"/>
      <c r="D420" s="100" t="s">
        <v>23587</v>
      </c>
      <c r="E420" s="101">
        <v>176.71</v>
      </c>
      <c r="F420" s="102"/>
    </row>
    <row r="421" ht="12.75" customHeight="1">
      <c r="A421" s="100" t="s">
        <v>702</v>
      </c>
      <c r="B421" s="101">
        <v>143.03</v>
      </c>
      <c r="C421" s="102"/>
      <c r="D421" s="100" t="s">
        <v>702</v>
      </c>
      <c r="E421" s="101">
        <v>161.93</v>
      </c>
      <c r="F421" s="102"/>
    </row>
    <row r="422" ht="12.75" customHeight="1">
      <c r="A422" s="100" t="s">
        <v>23588</v>
      </c>
      <c r="B422" s="101">
        <v>118.0</v>
      </c>
      <c r="C422" s="102"/>
      <c r="D422" s="100" t="s">
        <v>23588</v>
      </c>
      <c r="E422" s="101">
        <v>133.12</v>
      </c>
      <c r="F422" s="102"/>
    </row>
    <row r="423" ht="12.75" customHeight="1">
      <c r="A423" s="100" t="s">
        <v>704</v>
      </c>
      <c r="B423" s="101">
        <v>107.74</v>
      </c>
      <c r="C423" s="102"/>
      <c r="D423" s="100" t="s">
        <v>704</v>
      </c>
      <c r="E423" s="101">
        <v>121.98</v>
      </c>
      <c r="F423" s="102"/>
    </row>
    <row r="424" ht="12.75" customHeight="1">
      <c r="A424" s="100" t="s">
        <v>23589</v>
      </c>
      <c r="B424" s="101">
        <v>118.0</v>
      </c>
      <c r="C424" s="102"/>
      <c r="D424" s="100" t="s">
        <v>23589</v>
      </c>
      <c r="E424" s="101">
        <v>133.12</v>
      </c>
      <c r="F424" s="102"/>
    </row>
    <row r="425" ht="12.75" customHeight="1">
      <c r="A425" s="100" t="s">
        <v>706</v>
      </c>
      <c r="B425" s="101">
        <v>107.74</v>
      </c>
      <c r="C425" s="102"/>
      <c r="D425" s="100" t="s">
        <v>706</v>
      </c>
      <c r="E425" s="101">
        <v>121.98</v>
      </c>
      <c r="F425" s="102"/>
    </row>
    <row r="426" ht="12.75" customHeight="1">
      <c r="A426" s="100" t="s">
        <v>23590</v>
      </c>
      <c r="B426" s="101">
        <v>46.78</v>
      </c>
      <c r="C426" s="102"/>
      <c r="D426" s="100" t="s">
        <v>23590</v>
      </c>
      <c r="E426" s="101">
        <v>52.78</v>
      </c>
      <c r="F426" s="102"/>
    </row>
    <row r="427" ht="12.75" customHeight="1">
      <c r="A427" s="100" t="s">
        <v>708</v>
      </c>
      <c r="B427" s="101">
        <v>42.72</v>
      </c>
      <c r="C427" s="102"/>
      <c r="D427" s="100" t="s">
        <v>708</v>
      </c>
      <c r="E427" s="101">
        <v>48.37</v>
      </c>
      <c r="F427" s="102"/>
    </row>
    <row r="428" ht="12.75" customHeight="1">
      <c r="A428" s="100" t="s">
        <v>23591</v>
      </c>
      <c r="B428" s="101">
        <v>3285.12</v>
      </c>
      <c r="C428" s="102"/>
      <c r="D428" s="100" t="s">
        <v>23591</v>
      </c>
      <c r="E428" s="101">
        <v>3706.05</v>
      </c>
      <c r="F428" s="102"/>
    </row>
    <row r="429" ht="12.75" customHeight="1">
      <c r="A429" s="100" t="s">
        <v>710</v>
      </c>
      <c r="B429" s="101">
        <v>2999.61</v>
      </c>
      <c r="C429" s="102"/>
      <c r="D429" s="100" t="s">
        <v>710</v>
      </c>
      <c r="E429" s="101">
        <v>3396.16</v>
      </c>
      <c r="F429" s="102"/>
    </row>
    <row r="430" ht="12.75" customHeight="1">
      <c r="A430" s="100" t="s">
        <v>23592</v>
      </c>
      <c r="B430" s="101">
        <v>4106.39</v>
      </c>
      <c r="C430" s="102"/>
      <c r="D430" s="100" t="s">
        <v>23592</v>
      </c>
      <c r="E430" s="101">
        <v>4632.56</v>
      </c>
      <c r="F430" s="102"/>
    </row>
    <row r="431" ht="12.75" customHeight="1">
      <c r="A431" s="100" t="s">
        <v>712</v>
      </c>
      <c r="B431" s="101">
        <v>3749.51</v>
      </c>
      <c r="C431" s="102"/>
      <c r="D431" s="100" t="s">
        <v>712</v>
      </c>
      <c r="E431" s="101">
        <v>4245.2</v>
      </c>
      <c r="F431" s="102"/>
    </row>
    <row r="432" ht="12.75" customHeight="1">
      <c r="A432" s="100" t="s">
        <v>23593</v>
      </c>
      <c r="B432" s="101">
        <v>4106.39</v>
      </c>
      <c r="C432" s="102"/>
      <c r="D432" s="100" t="s">
        <v>23593</v>
      </c>
      <c r="E432" s="101">
        <v>4632.56</v>
      </c>
      <c r="F432" s="102"/>
    </row>
    <row r="433" ht="12.75" customHeight="1">
      <c r="A433" s="100" t="s">
        <v>714</v>
      </c>
      <c r="B433" s="101">
        <v>3749.51</v>
      </c>
      <c r="C433" s="102"/>
      <c r="D433" s="100" t="s">
        <v>714</v>
      </c>
      <c r="E433" s="101">
        <v>4245.2</v>
      </c>
      <c r="F433" s="102"/>
    </row>
    <row r="434" ht="12.75" customHeight="1">
      <c r="A434" s="100" t="s">
        <v>23594</v>
      </c>
      <c r="B434" s="101">
        <v>6159.6</v>
      </c>
      <c r="C434" s="102"/>
      <c r="D434" s="100" t="s">
        <v>23594</v>
      </c>
      <c r="E434" s="101">
        <v>6948.84</v>
      </c>
      <c r="F434" s="102"/>
    </row>
    <row r="435" ht="12.75" customHeight="1">
      <c r="A435" s="100" t="s">
        <v>716</v>
      </c>
      <c r="B435" s="101">
        <v>5624.27</v>
      </c>
      <c r="C435" s="102"/>
      <c r="D435" s="100" t="s">
        <v>716</v>
      </c>
      <c r="E435" s="101">
        <v>6367.81</v>
      </c>
      <c r="F435" s="102"/>
    </row>
    <row r="436" ht="12.75" customHeight="1">
      <c r="A436" s="100" t="s">
        <v>23595</v>
      </c>
      <c r="B436" s="101">
        <v>5087.38</v>
      </c>
      <c r="C436" s="102"/>
      <c r="D436" s="100" t="s">
        <v>23595</v>
      </c>
      <c r="E436" s="101">
        <v>5739.24</v>
      </c>
      <c r="F436" s="102"/>
    </row>
    <row r="437" ht="12.75" customHeight="1">
      <c r="A437" s="100" t="s">
        <v>718</v>
      </c>
      <c r="B437" s="101">
        <v>4645.23</v>
      </c>
      <c r="C437" s="102"/>
      <c r="D437" s="100" t="s">
        <v>718</v>
      </c>
      <c r="E437" s="101">
        <v>5259.35</v>
      </c>
      <c r="F437" s="102"/>
    </row>
    <row r="438" ht="12.75" customHeight="1">
      <c r="A438" s="100" t="s">
        <v>23596</v>
      </c>
      <c r="B438" s="101">
        <v>1573.58</v>
      </c>
      <c r="C438" s="102"/>
      <c r="D438" s="100" t="s">
        <v>23596</v>
      </c>
      <c r="E438" s="101">
        <v>1775.2</v>
      </c>
      <c r="F438" s="102"/>
    </row>
    <row r="439" ht="12.75" customHeight="1">
      <c r="A439" s="100" t="s">
        <v>720</v>
      </c>
      <c r="B439" s="101">
        <v>1436.82</v>
      </c>
      <c r="C439" s="102"/>
      <c r="D439" s="100" t="s">
        <v>720</v>
      </c>
      <c r="E439" s="101">
        <v>1626.77</v>
      </c>
      <c r="F439" s="102"/>
    </row>
    <row r="440" ht="12.75" customHeight="1">
      <c r="A440" s="100" t="s">
        <v>23597</v>
      </c>
      <c r="B440" s="101">
        <v>1573.58</v>
      </c>
      <c r="C440" s="102"/>
      <c r="D440" s="100" t="s">
        <v>23597</v>
      </c>
      <c r="E440" s="101">
        <v>1775.2</v>
      </c>
      <c r="F440" s="102"/>
    </row>
    <row r="441" ht="12.75" customHeight="1">
      <c r="A441" s="100" t="s">
        <v>721</v>
      </c>
      <c r="B441" s="101">
        <v>1436.82</v>
      </c>
      <c r="C441" s="102"/>
      <c r="D441" s="100" t="s">
        <v>721</v>
      </c>
      <c r="E441" s="101">
        <v>1626.77</v>
      </c>
      <c r="F441" s="102"/>
    </row>
    <row r="442" ht="12.75" customHeight="1">
      <c r="A442" s="100" t="s">
        <v>23598</v>
      </c>
      <c r="B442" s="101">
        <v>138.97</v>
      </c>
      <c r="C442" s="102"/>
      <c r="D442" s="100" t="s">
        <v>23598</v>
      </c>
      <c r="E442" s="101">
        <v>156.77</v>
      </c>
      <c r="F442" s="102"/>
    </row>
    <row r="443" ht="12.75" customHeight="1">
      <c r="A443" s="100" t="s">
        <v>722</v>
      </c>
      <c r="B443" s="101">
        <v>126.89</v>
      </c>
      <c r="C443" s="102"/>
      <c r="D443" s="100" t="s">
        <v>722</v>
      </c>
      <c r="E443" s="101">
        <v>143.67</v>
      </c>
      <c r="F443" s="102"/>
    </row>
    <row r="444" ht="12.75" customHeight="1">
      <c r="A444" s="100" t="s">
        <v>23599</v>
      </c>
      <c r="B444" s="101">
        <v>138.97</v>
      </c>
      <c r="C444" s="102"/>
      <c r="D444" s="100" t="s">
        <v>23599</v>
      </c>
      <c r="E444" s="101">
        <v>156.77</v>
      </c>
      <c r="F444" s="102"/>
    </row>
    <row r="445" ht="12.75" customHeight="1">
      <c r="A445" s="100" t="s">
        <v>724</v>
      </c>
      <c r="B445" s="101">
        <v>126.89</v>
      </c>
      <c r="C445" s="102"/>
      <c r="D445" s="100" t="s">
        <v>724</v>
      </c>
      <c r="E445" s="101">
        <v>143.67</v>
      </c>
      <c r="F445" s="102"/>
    </row>
    <row r="446" ht="12.75" customHeight="1">
      <c r="A446" s="100" t="s">
        <v>23600</v>
      </c>
      <c r="B446" s="101">
        <v>234.86</v>
      </c>
      <c r="C446" s="102"/>
      <c r="D446" s="100" t="s">
        <v>23600</v>
      </c>
      <c r="E446" s="101">
        <v>264.95</v>
      </c>
      <c r="F446" s="102"/>
    </row>
    <row r="447" ht="12.75" customHeight="1">
      <c r="A447" s="100" t="s">
        <v>726</v>
      </c>
      <c r="B447" s="101">
        <v>214.45</v>
      </c>
      <c r="C447" s="102"/>
      <c r="D447" s="100" t="s">
        <v>726</v>
      </c>
      <c r="E447" s="101">
        <v>242.8</v>
      </c>
      <c r="F447" s="102"/>
    </row>
    <row r="448" ht="12.75" customHeight="1">
      <c r="A448" s="100" t="s">
        <v>23601</v>
      </c>
      <c r="B448" s="101">
        <v>1573.58</v>
      </c>
      <c r="C448" s="102"/>
      <c r="D448" s="100" t="s">
        <v>23601</v>
      </c>
      <c r="E448" s="101">
        <v>1775.2</v>
      </c>
      <c r="F448" s="102"/>
    </row>
    <row r="449" ht="12.75" customHeight="1">
      <c r="A449" s="100" t="s">
        <v>728</v>
      </c>
      <c r="B449" s="101">
        <v>1436.82</v>
      </c>
      <c r="C449" s="102"/>
      <c r="D449" s="100" t="s">
        <v>728</v>
      </c>
      <c r="E449" s="101">
        <v>1626.77</v>
      </c>
      <c r="F449" s="102"/>
    </row>
    <row r="450" ht="12.75" customHeight="1">
      <c r="A450" s="100" t="s">
        <v>23602</v>
      </c>
      <c r="B450" s="101">
        <v>156.77</v>
      </c>
      <c r="C450" s="102"/>
      <c r="D450" s="100" t="s">
        <v>23602</v>
      </c>
      <c r="E450" s="101">
        <v>176.86</v>
      </c>
      <c r="F450" s="102"/>
    </row>
    <row r="451" ht="12.75" customHeight="1">
      <c r="A451" s="100" t="s">
        <v>730</v>
      </c>
      <c r="B451" s="101">
        <v>143.14</v>
      </c>
      <c r="C451" s="102"/>
      <c r="D451" s="100" t="s">
        <v>730</v>
      </c>
      <c r="E451" s="101">
        <v>162.07</v>
      </c>
      <c r="F451" s="102"/>
    </row>
    <row r="452" ht="12.75" customHeight="1">
      <c r="A452" s="100" t="s">
        <v>23603</v>
      </c>
      <c r="B452" s="101">
        <v>1573.58</v>
      </c>
      <c r="C452" s="102"/>
      <c r="D452" s="100" t="s">
        <v>23603</v>
      </c>
      <c r="E452" s="101">
        <v>1775.2</v>
      </c>
      <c r="F452" s="102"/>
    </row>
    <row r="453" ht="12.75" customHeight="1">
      <c r="A453" s="100" t="s">
        <v>732</v>
      </c>
      <c r="B453" s="101">
        <v>1436.82</v>
      </c>
      <c r="C453" s="102"/>
      <c r="D453" s="100" t="s">
        <v>732</v>
      </c>
      <c r="E453" s="101">
        <v>1626.77</v>
      </c>
      <c r="F453" s="102"/>
    </row>
    <row r="454" ht="12.75" customHeight="1">
      <c r="A454" s="100" t="s">
        <v>23604</v>
      </c>
      <c r="B454" s="101">
        <v>1573.58</v>
      </c>
      <c r="C454" s="102"/>
      <c r="D454" s="100" t="s">
        <v>23604</v>
      </c>
      <c r="E454" s="101">
        <v>1775.2</v>
      </c>
      <c r="F454" s="102"/>
    </row>
    <row r="455" ht="12.75" customHeight="1">
      <c r="A455" s="100" t="s">
        <v>734</v>
      </c>
      <c r="B455" s="101">
        <v>1436.82</v>
      </c>
      <c r="C455" s="102"/>
      <c r="D455" s="100" t="s">
        <v>734</v>
      </c>
      <c r="E455" s="101">
        <v>1626.77</v>
      </c>
      <c r="F455" s="102"/>
    </row>
    <row r="456" ht="12.75" customHeight="1">
      <c r="A456" s="100" t="s">
        <v>23605</v>
      </c>
      <c r="B456" s="101">
        <v>1573.58</v>
      </c>
      <c r="C456" s="102"/>
      <c r="D456" s="100" t="s">
        <v>23605</v>
      </c>
      <c r="E456" s="101">
        <v>1775.2</v>
      </c>
      <c r="F456" s="102"/>
    </row>
    <row r="457" ht="12.75" customHeight="1">
      <c r="A457" s="100" t="s">
        <v>736</v>
      </c>
      <c r="B457" s="101">
        <v>1436.82</v>
      </c>
      <c r="C457" s="102"/>
      <c r="D457" s="100" t="s">
        <v>736</v>
      </c>
      <c r="E457" s="101">
        <v>1626.77</v>
      </c>
      <c r="F457" s="102"/>
    </row>
    <row r="458" ht="12.75" customHeight="1">
      <c r="A458" s="100" t="s">
        <v>23606</v>
      </c>
      <c r="B458" s="101">
        <v>229.51</v>
      </c>
      <c r="C458" s="102"/>
      <c r="D458" s="100" t="s">
        <v>23606</v>
      </c>
      <c r="E458" s="101">
        <v>258.92</v>
      </c>
      <c r="F458" s="102"/>
    </row>
    <row r="459" ht="12.75" customHeight="1">
      <c r="A459" s="100" t="s">
        <v>738</v>
      </c>
      <c r="B459" s="101">
        <v>209.57</v>
      </c>
      <c r="C459" s="102"/>
      <c r="D459" s="100" t="s">
        <v>738</v>
      </c>
      <c r="E459" s="101">
        <v>237.27</v>
      </c>
      <c r="F459" s="102"/>
    </row>
    <row r="460" ht="12.75" customHeight="1">
      <c r="A460" s="100" t="s">
        <v>23607</v>
      </c>
      <c r="B460" s="101">
        <v>1573.58</v>
      </c>
      <c r="C460" s="102"/>
      <c r="D460" s="100" t="s">
        <v>23607</v>
      </c>
      <c r="E460" s="101">
        <v>1775.2</v>
      </c>
      <c r="F460" s="102"/>
    </row>
    <row r="461" ht="12.75" customHeight="1">
      <c r="A461" s="100" t="s">
        <v>740</v>
      </c>
      <c r="B461" s="101">
        <v>1436.82</v>
      </c>
      <c r="C461" s="102"/>
      <c r="D461" s="100" t="s">
        <v>740</v>
      </c>
      <c r="E461" s="101">
        <v>1626.77</v>
      </c>
      <c r="F461" s="102"/>
    </row>
    <row r="462" ht="12.75" customHeight="1">
      <c r="A462" s="100" t="s">
        <v>23608</v>
      </c>
      <c r="B462" s="101">
        <v>277.0</v>
      </c>
      <c r="C462" s="102"/>
      <c r="D462" s="100" t="s">
        <v>23608</v>
      </c>
      <c r="E462" s="101">
        <v>312.49</v>
      </c>
      <c r="F462" s="102"/>
    </row>
    <row r="463" ht="12.75" customHeight="1">
      <c r="A463" s="100" t="s">
        <v>742</v>
      </c>
      <c r="B463" s="101">
        <v>252.92</v>
      </c>
      <c r="C463" s="102"/>
      <c r="D463" s="100" t="s">
        <v>742</v>
      </c>
      <c r="E463" s="101">
        <v>286.36</v>
      </c>
      <c r="F463" s="102"/>
    </row>
    <row r="464" ht="12.75" customHeight="1">
      <c r="A464" s="100" t="s">
        <v>23609</v>
      </c>
      <c r="B464" s="101">
        <v>277.0</v>
      </c>
      <c r="C464" s="102"/>
      <c r="D464" s="100" t="s">
        <v>23609</v>
      </c>
      <c r="E464" s="101">
        <v>312.49</v>
      </c>
      <c r="F464" s="102"/>
    </row>
    <row r="465" ht="12.75" customHeight="1">
      <c r="A465" s="100" t="s">
        <v>744</v>
      </c>
      <c r="B465" s="101">
        <v>252.92</v>
      </c>
      <c r="C465" s="102"/>
      <c r="D465" s="100" t="s">
        <v>744</v>
      </c>
      <c r="E465" s="101">
        <v>286.36</v>
      </c>
      <c r="F465" s="102"/>
    </row>
    <row r="466" ht="12.75" customHeight="1">
      <c r="A466" s="100" t="s">
        <v>23610</v>
      </c>
      <c r="B466" s="101">
        <v>96.72</v>
      </c>
      <c r="C466" s="102"/>
      <c r="D466" s="100" t="s">
        <v>23610</v>
      </c>
      <c r="E466" s="101">
        <v>109.12</v>
      </c>
      <c r="F466" s="102"/>
    </row>
    <row r="467" ht="12.75" customHeight="1">
      <c r="A467" s="100" t="s">
        <v>746</v>
      </c>
      <c r="B467" s="101">
        <v>88.32</v>
      </c>
      <c r="C467" s="102"/>
      <c r="D467" s="100" t="s">
        <v>746</v>
      </c>
      <c r="E467" s="101">
        <v>99.99</v>
      </c>
      <c r="F467" s="102"/>
    </row>
    <row r="468" ht="12.75" customHeight="1">
      <c r="A468" s="100" t="s">
        <v>23611</v>
      </c>
      <c r="B468" s="101">
        <v>96.72</v>
      </c>
      <c r="C468" s="102"/>
      <c r="D468" s="100" t="s">
        <v>23611</v>
      </c>
      <c r="E468" s="101">
        <v>109.12</v>
      </c>
      <c r="F468" s="102"/>
    </row>
    <row r="469" ht="12.75" customHeight="1">
      <c r="A469" s="100" t="s">
        <v>748</v>
      </c>
      <c r="B469" s="101">
        <v>88.32</v>
      </c>
      <c r="C469" s="102"/>
      <c r="D469" s="100" t="s">
        <v>748</v>
      </c>
      <c r="E469" s="101">
        <v>99.99</v>
      </c>
      <c r="F469" s="102"/>
    </row>
    <row r="470" ht="12.75" customHeight="1">
      <c r="A470" s="100" t="s">
        <v>23612</v>
      </c>
      <c r="B470" s="101">
        <v>144.37</v>
      </c>
      <c r="C470" s="102"/>
      <c r="D470" s="100" t="s">
        <v>23612</v>
      </c>
      <c r="E470" s="101">
        <v>162.87</v>
      </c>
      <c r="F470" s="102"/>
    </row>
    <row r="471" ht="12.75" customHeight="1">
      <c r="A471" s="100" t="s">
        <v>750</v>
      </c>
      <c r="B471" s="101">
        <v>131.82</v>
      </c>
      <c r="C471" s="102"/>
      <c r="D471" s="100" t="s">
        <v>750</v>
      </c>
      <c r="E471" s="101">
        <v>149.25</v>
      </c>
      <c r="F471" s="102"/>
    </row>
    <row r="472" ht="12.75" customHeight="1">
      <c r="A472" s="100" t="s">
        <v>23613</v>
      </c>
      <c r="B472" s="101">
        <v>633.15</v>
      </c>
      <c r="C472" s="102"/>
      <c r="D472" s="100" t="s">
        <v>23613</v>
      </c>
      <c r="E472" s="101">
        <v>714.28</v>
      </c>
      <c r="F472" s="102"/>
    </row>
    <row r="473" ht="12.75" customHeight="1">
      <c r="A473" s="100" t="s">
        <v>752</v>
      </c>
      <c r="B473" s="101">
        <v>578.12</v>
      </c>
      <c r="C473" s="102"/>
      <c r="D473" s="100" t="s">
        <v>752</v>
      </c>
      <c r="E473" s="101">
        <v>654.55</v>
      </c>
      <c r="F473" s="102"/>
    </row>
    <row r="474" ht="12.75" customHeight="1">
      <c r="A474" s="100" t="s">
        <v>23614</v>
      </c>
      <c r="B474" s="101">
        <v>664.81</v>
      </c>
      <c r="C474" s="102"/>
      <c r="D474" s="100" t="s">
        <v>23614</v>
      </c>
      <c r="E474" s="101">
        <v>750.0</v>
      </c>
      <c r="F474" s="102"/>
    </row>
    <row r="475" ht="12.75" customHeight="1">
      <c r="A475" s="100" t="s">
        <v>754</v>
      </c>
      <c r="B475" s="101">
        <v>607.03</v>
      </c>
      <c r="C475" s="102"/>
      <c r="D475" s="100" t="s">
        <v>754</v>
      </c>
      <c r="E475" s="101">
        <v>687.28</v>
      </c>
      <c r="F475" s="102"/>
    </row>
    <row r="476" ht="12.75" customHeight="1">
      <c r="A476" s="100" t="s">
        <v>23615</v>
      </c>
      <c r="B476" s="101">
        <v>791.44</v>
      </c>
      <c r="C476" s="102"/>
      <c r="D476" s="100" t="s">
        <v>23615</v>
      </c>
      <c r="E476" s="101">
        <v>892.86</v>
      </c>
      <c r="F476" s="102"/>
    </row>
    <row r="477" ht="12.75" customHeight="1">
      <c r="A477" s="100" t="s">
        <v>756</v>
      </c>
      <c r="B477" s="101">
        <v>722.66</v>
      </c>
      <c r="C477" s="102"/>
      <c r="D477" s="100" t="s">
        <v>756</v>
      </c>
      <c r="E477" s="101">
        <v>818.2</v>
      </c>
      <c r="F477" s="102"/>
    </row>
    <row r="478" ht="12.75" customHeight="1">
      <c r="A478" s="100" t="s">
        <v>23616</v>
      </c>
      <c r="B478" s="101">
        <v>80.21</v>
      </c>
      <c r="C478" s="102"/>
      <c r="D478" s="100" t="s">
        <v>23616</v>
      </c>
      <c r="E478" s="101">
        <v>109.2</v>
      </c>
      <c r="F478" s="102"/>
    </row>
    <row r="479" ht="12.75" customHeight="1">
      <c r="A479" s="100" t="s">
        <v>758</v>
      </c>
      <c r="B479" s="101">
        <v>77.09</v>
      </c>
      <c r="C479" s="102"/>
      <c r="D479" s="100" t="s">
        <v>758</v>
      </c>
      <c r="E479" s="101">
        <v>105.8</v>
      </c>
      <c r="F479" s="102"/>
    </row>
    <row r="480" ht="12.75" customHeight="1">
      <c r="A480" s="100" t="s">
        <v>23617</v>
      </c>
      <c r="B480" s="101">
        <v>10.38</v>
      </c>
      <c r="C480" s="102"/>
      <c r="D480" s="100" t="s">
        <v>23617</v>
      </c>
      <c r="E480" s="101">
        <v>11.32</v>
      </c>
      <c r="F480" s="102"/>
    </row>
    <row r="481" ht="12.75" customHeight="1">
      <c r="A481" s="100" t="s">
        <v>760</v>
      </c>
      <c r="B481" s="101">
        <v>9.18</v>
      </c>
      <c r="C481" s="102"/>
      <c r="D481" s="100" t="s">
        <v>760</v>
      </c>
      <c r="E481" s="101">
        <v>10.01</v>
      </c>
      <c r="F481" s="102"/>
    </row>
    <row r="482" ht="12.75" customHeight="1">
      <c r="A482" s="100" t="s">
        <v>23618</v>
      </c>
      <c r="B482" s="101">
        <v>23.39</v>
      </c>
      <c r="C482" s="102"/>
      <c r="D482" s="100" t="s">
        <v>23618</v>
      </c>
      <c r="E482" s="101">
        <v>25.49</v>
      </c>
      <c r="F482" s="102"/>
    </row>
    <row r="483" ht="12.75" customHeight="1">
      <c r="A483" s="100" t="s">
        <v>762</v>
      </c>
      <c r="B483" s="101">
        <v>20.27</v>
      </c>
      <c r="C483" s="102"/>
      <c r="D483" s="100" t="s">
        <v>762</v>
      </c>
      <c r="E483" s="101">
        <v>22.09</v>
      </c>
      <c r="F483" s="102"/>
    </row>
    <row r="484" ht="12.75" customHeight="1">
      <c r="A484" s="100" t="s">
        <v>23619</v>
      </c>
      <c r="B484" s="101">
        <v>98.35</v>
      </c>
      <c r="C484" s="102"/>
      <c r="D484" s="100" t="s">
        <v>23619</v>
      </c>
      <c r="E484" s="101">
        <v>109.74</v>
      </c>
      <c r="F484" s="102"/>
    </row>
    <row r="485" ht="12.75" customHeight="1">
      <c r="A485" s="100" t="s">
        <v>764</v>
      </c>
      <c r="B485" s="101">
        <v>88.61</v>
      </c>
      <c r="C485" s="102"/>
      <c r="D485" s="100" t="s">
        <v>764</v>
      </c>
      <c r="E485" s="101">
        <v>99.16</v>
      </c>
      <c r="F485" s="102"/>
    </row>
    <row r="486" ht="12.75" customHeight="1">
      <c r="A486" s="100" t="s">
        <v>23620</v>
      </c>
      <c r="B486" s="101">
        <v>129.37</v>
      </c>
      <c r="C486" s="102"/>
      <c r="D486" s="100" t="s">
        <v>23620</v>
      </c>
      <c r="E486" s="101">
        <v>144.35</v>
      </c>
      <c r="F486" s="102"/>
    </row>
    <row r="487" ht="12.75" customHeight="1">
      <c r="A487" s="100" t="s">
        <v>766</v>
      </c>
      <c r="B487" s="101">
        <v>116.56</v>
      </c>
      <c r="C487" s="102"/>
      <c r="D487" s="100" t="s">
        <v>766</v>
      </c>
      <c r="E487" s="101">
        <v>130.43</v>
      </c>
      <c r="F487" s="102"/>
    </row>
    <row r="488" ht="12.75" customHeight="1">
      <c r="A488" s="100" t="s">
        <v>23621</v>
      </c>
      <c r="B488" s="101">
        <v>106.37</v>
      </c>
      <c r="C488" s="102"/>
      <c r="D488" s="100" t="s">
        <v>23621</v>
      </c>
      <c r="E488" s="101">
        <v>118.69</v>
      </c>
      <c r="F488" s="102"/>
    </row>
    <row r="489" ht="12.75" customHeight="1">
      <c r="A489" s="100" t="s">
        <v>768</v>
      </c>
      <c r="B489" s="101">
        <v>95.84</v>
      </c>
      <c r="C489" s="102"/>
      <c r="D489" s="100" t="s">
        <v>768</v>
      </c>
      <c r="E489" s="101">
        <v>107.24</v>
      </c>
      <c r="F489" s="102"/>
    </row>
    <row r="490" ht="12.75" customHeight="1">
      <c r="A490" s="100" t="s">
        <v>23622</v>
      </c>
      <c r="B490" s="101">
        <v>143.61</v>
      </c>
      <c r="C490" s="102"/>
      <c r="D490" s="100" t="s">
        <v>23622</v>
      </c>
      <c r="E490" s="101">
        <v>160.24</v>
      </c>
      <c r="F490" s="102"/>
    </row>
    <row r="491" ht="12.75" customHeight="1">
      <c r="A491" s="100" t="s">
        <v>770</v>
      </c>
      <c r="B491" s="101">
        <v>129.39</v>
      </c>
      <c r="C491" s="102"/>
      <c r="D491" s="100" t="s">
        <v>770</v>
      </c>
      <c r="E491" s="101">
        <v>144.78</v>
      </c>
      <c r="F491" s="102"/>
    </row>
    <row r="492" ht="12.75" customHeight="1">
      <c r="A492" s="100" t="s">
        <v>23623</v>
      </c>
      <c r="B492" s="101">
        <v>114.87</v>
      </c>
      <c r="C492" s="102"/>
      <c r="D492" s="100" t="s">
        <v>23623</v>
      </c>
      <c r="E492" s="101">
        <v>128.17</v>
      </c>
      <c r="F492" s="102"/>
    </row>
    <row r="493" ht="12.75" customHeight="1">
      <c r="A493" s="100" t="s">
        <v>772</v>
      </c>
      <c r="B493" s="101">
        <v>103.5</v>
      </c>
      <c r="C493" s="102"/>
      <c r="D493" s="100" t="s">
        <v>772</v>
      </c>
      <c r="E493" s="101">
        <v>115.81</v>
      </c>
      <c r="F493" s="102"/>
    </row>
    <row r="494" ht="12.75" customHeight="1">
      <c r="A494" s="100" t="s">
        <v>23624</v>
      </c>
      <c r="B494" s="101">
        <v>159.56</v>
      </c>
      <c r="C494" s="102"/>
      <c r="D494" s="100" t="s">
        <v>23624</v>
      </c>
      <c r="E494" s="101">
        <v>178.04</v>
      </c>
      <c r="F494" s="102"/>
    </row>
    <row r="495" ht="12.75" customHeight="1">
      <c r="A495" s="100" t="s">
        <v>774</v>
      </c>
      <c r="B495" s="101">
        <v>143.76</v>
      </c>
      <c r="C495" s="102"/>
      <c r="D495" s="100" t="s">
        <v>774</v>
      </c>
      <c r="E495" s="101">
        <v>160.87</v>
      </c>
      <c r="F495" s="102"/>
    </row>
    <row r="496" ht="12.75" customHeight="1">
      <c r="A496" s="100" t="s">
        <v>23625</v>
      </c>
      <c r="B496" s="101">
        <v>132.95</v>
      </c>
      <c r="C496" s="102"/>
      <c r="D496" s="100" t="s">
        <v>23625</v>
      </c>
      <c r="E496" s="101">
        <v>148.35</v>
      </c>
      <c r="F496" s="102"/>
    </row>
    <row r="497" ht="12.75" customHeight="1">
      <c r="A497" s="100" t="s">
        <v>776</v>
      </c>
      <c r="B497" s="101">
        <v>119.78</v>
      </c>
      <c r="C497" s="102"/>
      <c r="D497" s="100" t="s">
        <v>776</v>
      </c>
      <c r="E497" s="101">
        <v>134.04</v>
      </c>
      <c r="F497" s="102"/>
    </row>
    <row r="498" ht="12.75" customHeight="1">
      <c r="A498" s="100" t="s">
        <v>23626</v>
      </c>
      <c r="B498" s="101">
        <v>186.14</v>
      </c>
      <c r="C498" s="102"/>
      <c r="D498" s="100" t="s">
        <v>23626</v>
      </c>
      <c r="E498" s="101">
        <v>207.7</v>
      </c>
      <c r="F498" s="102"/>
    </row>
    <row r="499" ht="12.75" customHeight="1">
      <c r="A499" s="100" t="s">
        <v>778</v>
      </c>
      <c r="B499" s="101">
        <v>167.71</v>
      </c>
      <c r="C499" s="102"/>
      <c r="D499" s="100" t="s">
        <v>778</v>
      </c>
      <c r="E499" s="101">
        <v>187.67</v>
      </c>
      <c r="F499" s="102"/>
    </row>
    <row r="500" ht="12.75" customHeight="1">
      <c r="A500" s="100" t="s">
        <v>23627</v>
      </c>
      <c r="B500" s="101">
        <v>132.64</v>
      </c>
      <c r="C500" s="102"/>
      <c r="D500" s="100" t="s">
        <v>23627</v>
      </c>
      <c r="E500" s="101">
        <v>148.03</v>
      </c>
      <c r="F500" s="102"/>
    </row>
    <row r="501" ht="12.75" customHeight="1">
      <c r="A501" s="100" t="s">
        <v>780</v>
      </c>
      <c r="B501" s="101">
        <v>119.5</v>
      </c>
      <c r="C501" s="102"/>
      <c r="D501" s="100" t="s">
        <v>780</v>
      </c>
      <c r="E501" s="101">
        <v>133.75</v>
      </c>
      <c r="F501" s="102"/>
    </row>
    <row r="502" ht="12.75" customHeight="1">
      <c r="A502" s="100" t="s">
        <v>23628</v>
      </c>
      <c r="B502" s="101">
        <v>144.16</v>
      </c>
      <c r="C502" s="102"/>
      <c r="D502" s="100" t="s">
        <v>23628</v>
      </c>
      <c r="E502" s="101">
        <v>160.9</v>
      </c>
      <c r="F502" s="102"/>
    </row>
    <row r="503" ht="12.75" customHeight="1">
      <c r="A503" s="100" t="s">
        <v>782</v>
      </c>
      <c r="B503" s="101">
        <v>129.88</v>
      </c>
      <c r="C503" s="102"/>
      <c r="D503" s="100" t="s">
        <v>782</v>
      </c>
      <c r="E503" s="101">
        <v>145.38</v>
      </c>
      <c r="F503" s="102"/>
    </row>
    <row r="504" ht="12.75" customHeight="1">
      <c r="A504" s="100" t="s">
        <v>23629</v>
      </c>
      <c r="B504" s="101">
        <v>155.69</v>
      </c>
      <c r="C504" s="102"/>
      <c r="D504" s="100" t="s">
        <v>23629</v>
      </c>
      <c r="E504" s="101">
        <v>173.76</v>
      </c>
      <c r="F504" s="102"/>
    </row>
    <row r="505" ht="12.75" customHeight="1">
      <c r="A505" s="100" t="s">
        <v>784</v>
      </c>
      <c r="B505" s="101">
        <v>140.27</v>
      </c>
      <c r="C505" s="102"/>
      <c r="D505" s="100" t="s">
        <v>784</v>
      </c>
      <c r="E505" s="101">
        <v>157.0</v>
      </c>
      <c r="F505" s="102"/>
    </row>
    <row r="506" ht="12.75" customHeight="1">
      <c r="A506" s="100" t="s">
        <v>23630</v>
      </c>
      <c r="B506" s="101">
        <v>187.92</v>
      </c>
      <c r="C506" s="102"/>
      <c r="D506" s="100" t="s">
        <v>23630</v>
      </c>
      <c r="E506" s="101">
        <v>209.73</v>
      </c>
      <c r="F506" s="102"/>
    </row>
    <row r="507" ht="12.75" customHeight="1">
      <c r="A507" s="100" t="s">
        <v>786</v>
      </c>
      <c r="B507" s="101">
        <v>169.3</v>
      </c>
      <c r="C507" s="102"/>
      <c r="D507" s="100" t="s">
        <v>786</v>
      </c>
      <c r="E507" s="101">
        <v>189.49</v>
      </c>
      <c r="F507" s="102"/>
    </row>
    <row r="508" ht="12.75" customHeight="1">
      <c r="A508" s="100" t="s">
        <v>23631</v>
      </c>
      <c r="B508" s="101">
        <v>206.64</v>
      </c>
      <c r="C508" s="102"/>
      <c r="D508" s="100" t="s">
        <v>23631</v>
      </c>
      <c r="E508" s="101">
        <v>232.16</v>
      </c>
      <c r="F508" s="102"/>
    </row>
    <row r="509" ht="12.75" customHeight="1">
      <c r="A509" s="100" t="s">
        <v>788</v>
      </c>
      <c r="B509" s="101">
        <v>187.63</v>
      </c>
      <c r="C509" s="102"/>
      <c r="D509" s="100" t="s">
        <v>788</v>
      </c>
      <c r="E509" s="101">
        <v>211.51</v>
      </c>
      <c r="F509" s="102"/>
    </row>
    <row r="510" ht="12.75" customHeight="1">
      <c r="A510" s="100" t="s">
        <v>23632</v>
      </c>
      <c r="B510" s="101">
        <v>229.6</v>
      </c>
      <c r="C510" s="102"/>
      <c r="D510" s="100" t="s">
        <v>23632</v>
      </c>
      <c r="E510" s="101">
        <v>257.96</v>
      </c>
      <c r="F510" s="102"/>
    </row>
    <row r="511" ht="12.75" customHeight="1">
      <c r="A511" s="100" t="s">
        <v>790</v>
      </c>
      <c r="B511" s="101">
        <v>208.48</v>
      </c>
      <c r="C511" s="102"/>
      <c r="D511" s="100" t="s">
        <v>790</v>
      </c>
      <c r="E511" s="101">
        <v>235.01</v>
      </c>
      <c r="F511" s="102"/>
    </row>
    <row r="512" ht="12.75" customHeight="1">
      <c r="A512" s="100" t="s">
        <v>23633</v>
      </c>
      <c r="B512" s="101">
        <v>246.83</v>
      </c>
      <c r="C512" s="102"/>
      <c r="D512" s="100" t="s">
        <v>23633</v>
      </c>
      <c r="E512" s="101">
        <v>277.31</v>
      </c>
      <c r="F512" s="102"/>
    </row>
    <row r="513" ht="12.75" customHeight="1">
      <c r="A513" s="100" t="s">
        <v>792</v>
      </c>
      <c r="B513" s="101">
        <v>224.12</v>
      </c>
      <c r="C513" s="102"/>
      <c r="D513" s="100" t="s">
        <v>792</v>
      </c>
      <c r="E513" s="101">
        <v>252.64</v>
      </c>
      <c r="F513" s="102"/>
    </row>
    <row r="514" ht="12.75" customHeight="1">
      <c r="A514" s="100" t="s">
        <v>23634</v>
      </c>
      <c r="B514" s="101">
        <v>344.43</v>
      </c>
      <c r="C514" s="102"/>
      <c r="D514" s="100" t="s">
        <v>23634</v>
      </c>
      <c r="E514" s="101">
        <v>386.97</v>
      </c>
      <c r="F514" s="102"/>
    </row>
    <row r="515" ht="12.75" customHeight="1">
      <c r="A515" s="100" t="s">
        <v>794</v>
      </c>
      <c r="B515" s="101">
        <v>312.74</v>
      </c>
      <c r="C515" s="102"/>
      <c r="D515" s="100" t="s">
        <v>794</v>
      </c>
      <c r="E515" s="101">
        <v>352.54</v>
      </c>
      <c r="F515" s="102"/>
    </row>
    <row r="516" ht="12.75" customHeight="1">
      <c r="A516" s="100" t="s">
        <v>23635</v>
      </c>
      <c r="B516" s="101">
        <v>75.64</v>
      </c>
      <c r="C516" s="102"/>
      <c r="D516" s="100" t="s">
        <v>23635</v>
      </c>
      <c r="E516" s="101">
        <v>84.4</v>
      </c>
      <c r="F516" s="102"/>
    </row>
    <row r="517" ht="12.75" customHeight="1">
      <c r="A517" s="100" t="s">
        <v>796</v>
      </c>
      <c r="B517" s="101">
        <v>68.15</v>
      </c>
      <c r="C517" s="102"/>
      <c r="D517" s="100" t="s">
        <v>796</v>
      </c>
      <c r="E517" s="101">
        <v>76.26</v>
      </c>
      <c r="F517" s="102"/>
    </row>
    <row r="518" ht="12.75" customHeight="1">
      <c r="A518" s="100" t="s">
        <v>23636</v>
      </c>
      <c r="B518" s="101">
        <v>106.38</v>
      </c>
      <c r="C518" s="102"/>
      <c r="D518" s="100" t="s">
        <v>23636</v>
      </c>
      <c r="E518" s="101">
        <v>118.7</v>
      </c>
      <c r="F518" s="102"/>
    </row>
    <row r="519" ht="12.75" customHeight="1">
      <c r="A519" s="100" t="s">
        <v>798</v>
      </c>
      <c r="B519" s="101">
        <v>95.85</v>
      </c>
      <c r="C519" s="102"/>
      <c r="D519" s="100" t="s">
        <v>798</v>
      </c>
      <c r="E519" s="101">
        <v>107.25</v>
      </c>
      <c r="F519" s="102"/>
    </row>
    <row r="520" ht="12.75" customHeight="1">
      <c r="A520" s="100" t="s">
        <v>23637</v>
      </c>
      <c r="B520" s="101">
        <v>81.82</v>
      </c>
      <c r="C520" s="102"/>
      <c r="D520" s="100" t="s">
        <v>23637</v>
      </c>
      <c r="E520" s="101">
        <v>91.3</v>
      </c>
      <c r="F520" s="102"/>
    </row>
    <row r="521" ht="12.75" customHeight="1">
      <c r="A521" s="100" t="s">
        <v>800</v>
      </c>
      <c r="B521" s="101">
        <v>73.72</v>
      </c>
      <c r="C521" s="102"/>
      <c r="D521" s="100" t="s">
        <v>800</v>
      </c>
      <c r="E521" s="101">
        <v>82.49</v>
      </c>
      <c r="F521" s="102"/>
    </row>
    <row r="522" ht="12.75" customHeight="1">
      <c r="A522" s="100" t="s">
        <v>23638</v>
      </c>
      <c r="B522" s="101">
        <v>118.09</v>
      </c>
      <c r="C522" s="102"/>
      <c r="D522" s="100" t="s">
        <v>23638</v>
      </c>
      <c r="E522" s="101">
        <v>131.77</v>
      </c>
      <c r="F522" s="102"/>
    </row>
    <row r="523" ht="12.75" customHeight="1">
      <c r="A523" s="100" t="s">
        <v>802</v>
      </c>
      <c r="B523" s="101">
        <v>106.4</v>
      </c>
      <c r="C523" s="102"/>
      <c r="D523" s="100" t="s">
        <v>802</v>
      </c>
      <c r="E523" s="101">
        <v>119.06</v>
      </c>
      <c r="F523" s="102"/>
    </row>
    <row r="524" ht="12.75" customHeight="1">
      <c r="A524" s="100" t="s">
        <v>23639</v>
      </c>
      <c r="B524" s="101">
        <v>88.36</v>
      </c>
      <c r="C524" s="102"/>
      <c r="D524" s="100" t="s">
        <v>23639</v>
      </c>
      <c r="E524" s="101">
        <v>98.6</v>
      </c>
      <c r="F524" s="102"/>
    </row>
    <row r="525" ht="12.75" customHeight="1">
      <c r="A525" s="100" t="s">
        <v>804</v>
      </c>
      <c r="B525" s="101">
        <v>79.61</v>
      </c>
      <c r="C525" s="102"/>
      <c r="D525" s="100" t="s">
        <v>804</v>
      </c>
      <c r="E525" s="101">
        <v>89.09</v>
      </c>
      <c r="F525" s="102"/>
    </row>
    <row r="526" ht="12.75" customHeight="1">
      <c r="A526" s="100" t="s">
        <v>23640</v>
      </c>
      <c r="B526" s="101">
        <v>121.58</v>
      </c>
      <c r="C526" s="102"/>
      <c r="D526" s="100" t="s">
        <v>23640</v>
      </c>
      <c r="E526" s="101">
        <v>135.66</v>
      </c>
      <c r="F526" s="102"/>
    </row>
    <row r="527" ht="12.75" customHeight="1">
      <c r="A527" s="100" t="s">
        <v>806</v>
      </c>
      <c r="B527" s="101">
        <v>109.54</v>
      </c>
      <c r="C527" s="102"/>
      <c r="D527" s="100" t="s">
        <v>806</v>
      </c>
      <c r="E527" s="101">
        <v>122.58</v>
      </c>
      <c r="F527" s="102"/>
    </row>
    <row r="528" ht="12.75" customHeight="1">
      <c r="A528" s="100" t="s">
        <v>23641</v>
      </c>
      <c r="B528" s="101">
        <v>102.27</v>
      </c>
      <c r="C528" s="102"/>
      <c r="D528" s="100" t="s">
        <v>23641</v>
      </c>
      <c r="E528" s="101">
        <v>114.12</v>
      </c>
      <c r="F528" s="102"/>
    </row>
    <row r="529" ht="12.75" customHeight="1">
      <c r="A529" s="100" t="s">
        <v>808</v>
      </c>
      <c r="B529" s="101">
        <v>92.15</v>
      </c>
      <c r="C529" s="102"/>
      <c r="D529" s="100" t="s">
        <v>808</v>
      </c>
      <c r="E529" s="101">
        <v>103.11</v>
      </c>
      <c r="F529" s="102"/>
    </row>
    <row r="530" ht="12.75" customHeight="1">
      <c r="A530" s="100" t="s">
        <v>23642</v>
      </c>
      <c r="B530" s="101">
        <v>143.19</v>
      </c>
      <c r="C530" s="102"/>
      <c r="D530" s="100" t="s">
        <v>23642</v>
      </c>
      <c r="E530" s="101">
        <v>159.77</v>
      </c>
      <c r="F530" s="102"/>
    </row>
    <row r="531" ht="12.75" customHeight="1">
      <c r="A531" s="100" t="s">
        <v>810</v>
      </c>
      <c r="B531" s="101">
        <v>129.01</v>
      </c>
      <c r="C531" s="102"/>
      <c r="D531" s="100" t="s">
        <v>810</v>
      </c>
      <c r="E531" s="101">
        <v>144.36</v>
      </c>
      <c r="F531" s="102"/>
    </row>
    <row r="532" ht="12.75" customHeight="1">
      <c r="A532" s="100" t="s">
        <v>23643</v>
      </c>
      <c r="B532" s="101">
        <v>122.74</v>
      </c>
      <c r="C532" s="102"/>
      <c r="D532" s="100" t="s">
        <v>23643</v>
      </c>
      <c r="E532" s="101">
        <v>136.95</v>
      </c>
      <c r="F532" s="102"/>
    </row>
    <row r="533" ht="12.75" customHeight="1">
      <c r="A533" s="100" t="s">
        <v>812</v>
      </c>
      <c r="B533" s="101">
        <v>110.58</v>
      </c>
      <c r="C533" s="102"/>
      <c r="D533" s="100" t="s">
        <v>812</v>
      </c>
      <c r="E533" s="101">
        <v>123.74</v>
      </c>
      <c r="F533" s="102"/>
    </row>
    <row r="534" ht="12.75" customHeight="1">
      <c r="A534" s="100" t="s">
        <v>23644</v>
      </c>
      <c r="B534" s="101">
        <v>139.09</v>
      </c>
      <c r="C534" s="102"/>
      <c r="D534" s="100" t="s">
        <v>23644</v>
      </c>
      <c r="E534" s="101">
        <v>155.19</v>
      </c>
      <c r="F534" s="102"/>
    </row>
    <row r="535" ht="12.75" customHeight="1">
      <c r="A535" s="100" t="s">
        <v>814</v>
      </c>
      <c r="B535" s="101">
        <v>125.31</v>
      </c>
      <c r="C535" s="102"/>
      <c r="D535" s="100" t="s">
        <v>814</v>
      </c>
      <c r="E535" s="101">
        <v>140.23</v>
      </c>
      <c r="F535" s="102"/>
    </row>
    <row r="536" ht="12.75" customHeight="1">
      <c r="A536" s="100" t="s">
        <v>23645</v>
      </c>
      <c r="B536" s="101">
        <v>163.64</v>
      </c>
      <c r="C536" s="102"/>
      <c r="D536" s="100" t="s">
        <v>23645</v>
      </c>
      <c r="E536" s="101">
        <v>182.58</v>
      </c>
      <c r="F536" s="102"/>
    </row>
    <row r="537" ht="12.75" customHeight="1">
      <c r="A537" s="100" t="s">
        <v>816</v>
      </c>
      <c r="B537" s="101">
        <v>147.43</v>
      </c>
      <c r="C537" s="102"/>
      <c r="D537" s="100" t="s">
        <v>816</v>
      </c>
      <c r="E537" s="101">
        <v>164.98</v>
      </c>
      <c r="F537" s="102"/>
    </row>
    <row r="538" ht="12.75" customHeight="1">
      <c r="A538" s="100" t="s">
        <v>23646</v>
      </c>
      <c r="B538" s="101">
        <v>204.55</v>
      </c>
      <c r="C538" s="102"/>
      <c r="D538" s="100" t="s">
        <v>23646</v>
      </c>
      <c r="E538" s="101">
        <v>228.24</v>
      </c>
      <c r="F538" s="102"/>
    </row>
    <row r="539" ht="12.75" customHeight="1">
      <c r="A539" s="100" t="s">
        <v>818</v>
      </c>
      <c r="B539" s="101">
        <v>184.3</v>
      </c>
      <c r="C539" s="102"/>
      <c r="D539" s="100" t="s">
        <v>818</v>
      </c>
      <c r="E539" s="101">
        <v>206.23</v>
      </c>
      <c r="F539" s="102"/>
    </row>
    <row r="540" ht="12.75" customHeight="1">
      <c r="A540" s="100" t="s">
        <v>23647</v>
      </c>
      <c r="B540" s="101">
        <v>245.47</v>
      </c>
      <c r="C540" s="102"/>
      <c r="D540" s="100" t="s">
        <v>23647</v>
      </c>
      <c r="E540" s="101">
        <v>273.9</v>
      </c>
      <c r="F540" s="102"/>
    </row>
    <row r="541" ht="12.75" customHeight="1">
      <c r="A541" s="100" t="s">
        <v>820</v>
      </c>
      <c r="B541" s="101">
        <v>221.16</v>
      </c>
      <c r="C541" s="102"/>
      <c r="D541" s="100" t="s">
        <v>820</v>
      </c>
      <c r="E541" s="101">
        <v>247.48</v>
      </c>
      <c r="F541" s="102"/>
    </row>
    <row r="542" ht="12.75" customHeight="1">
      <c r="A542" s="100" t="s">
        <v>23648</v>
      </c>
      <c r="B542" s="101">
        <v>286.39</v>
      </c>
      <c r="C542" s="102"/>
      <c r="D542" s="100" t="s">
        <v>23648</v>
      </c>
      <c r="E542" s="101">
        <v>319.55</v>
      </c>
      <c r="F542" s="102"/>
    </row>
    <row r="543" ht="12.75" customHeight="1">
      <c r="A543" s="100" t="s">
        <v>822</v>
      </c>
      <c r="B543" s="101">
        <v>258.03</v>
      </c>
      <c r="C543" s="102"/>
      <c r="D543" s="100" t="s">
        <v>822</v>
      </c>
      <c r="E543" s="101">
        <v>288.73</v>
      </c>
      <c r="F543" s="102"/>
    </row>
    <row r="544" ht="12.75" customHeight="1">
      <c r="A544" s="100" t="s">
        <v>23649</v>
      </c>
      <c r="B544" s="101">
        <v>327.31</v>
      </c>
      <c r="C544" s="102"/>
      <c r="D544" s="100" t="s">
        <v>23649</v>
      </c>
      <c r="E544" s="101">
        <v>365.21</v>
      </c>
      <c r="F544" s="102"/>
    </row>
    <row r="545" ht="12.75" customHeight="1">
      <c r="A545" s="100" t="s">
        <v>824</v>
      </c>
      <c r="B545" s="101">
        <v>294.9</v>
      </c>
      <c r="C545" s="102"/>
      <c r="D545" s="100" t="s">
        <v>824</v>
      </c>
      <c r="E545" s="101">
        <v>329.99</v>
      </c>
      <c r="F545" s="102"/>
    </row>
    <row r="546" ht="12.75" customHeight="1">
      <c r="A546" s="100" t="s">
        <v>23650</v>
      </c>
      <c r="B546" s="101">
        <v>102.02</v>
      </c>
      <c r="C546" s="102"/>
      <c r="D546" s="100" t="s">
        <v>23650</v>
      </c>
      <c r="E546" s="101">
        <v>113.86</v>
      </c>
      <c r="F546" s="102"/>
    </row>
    <row r="547" ht="12.75" customHeight="1">
      <c r="A547" s="100" t="s">
        <v>826</v>
      </c>
      <c r="B547" s="101">
        <v>91.91</v>
      </c>
      <c r="C547" s="102"/>
      <c r="D547" s="100" t="s">
        <v>826</v>
      </c>
      <c r="E547" s="101">
        <v>102.87</v>
      </c>
      <c r="F547" s="102"/>
    </row>
    <row r="548" ht="12.75" customHeight="1">
      <c r="A548" s="100" t="s">
        <v>23651</v>
      </c>
      <c r="B548" s="101">
        <v>110.91</v>
      </c>
      <c r="C548" s="102"/>
      <c r="D548" s="100" t="s">
        <v>23651</v>
      </c>
      <c r="E548" s="101">
        <v>123.78</v>
      </c>
      <c r="F548" s="102"/>
    </row>
    <row r="549" ht="12.75" customHeight="1">
      <c r="A549" s="100" t="s">
        <v>828</v>
      </c>
      <c r="B549" s="101">
        <v>99.92</v>
      </c>
      <c r="C549" s="102"/>
      <c r="D549" s="100" t="s">
        <v>828</v>
      </c>
      <c r="E549" s="101">
        <v>111.84</v>
      </c>
      <c r="F549" s="102"/>
    </row>
    <row r="550" ht="12.75" customHeight="1">
      <c r="A550" s="100" t="s">
        <v>23652</v>
      </c>
      <c r="B550" s="101">
        <v>119.78</v>
      </c>
      <c r="C550" s="102"/>
      <c r="D550" s="100" t="s">
        <v>23652</v>
      </c>
      <c r="E550" s="101">
        <v>133.68</v>
      </c>
      <c r="F550" s="102"/>
    </row>
    <row r="551" ht="12.75" customHeight="1">
      <c r="A551" s="100" t="s">
        <v>830</v>
      </c>
      <c r="B551" s="101">
        <v>107.91</v>
      </c>
      <c r="C551" s="102"/>
      <c r="D551" s="100" t="s">
        <v>830</v>
      </c>
      <c r="E551" s="101">
        <v>120.78</v>
      </c>
      <c r="F551" s="102"/>
    </row>
    <row r="552" ht="12.75" customHeight="1">
      <c r="A552" s="100" t="s">
        <v>23653</v>
      </c>
      <c r="B552" s="101">
        <v>144.56</v>
      </c>
      <c r="C552" s="102"/>
      <c r="D552" s="100" t="s">
        <v>23653</v>
      </c>
      <c r="E552" s="101">
        <v>161.34</v>
      </c>
      <c r="F552" s="102"/>
    </row>
    <row r="553" ht="12.75" customHeight="1">
      <c r="A553" s="100" t="s">
        <v>832</v>
      </c>
      <c r="B553" s="101">
        <v>130.24</v>
      </c>
      <c r="C553" s="102"/>
      <c r="D553" s="100" t="s">
        <v>832</v>
      </c>
      <c r="E553" s="101">
        <v>145.78</v>
      </c>
      <c r="F553" s="102"/>
    </row>
    <row r="554" ht="12.75" customHeight="1">
      <c r="A554" s="100" t="s">
        <v>23654</v>
      </c>
      <c r="B554" s="101">
        <v>176.35</v>
      </c>
      <c r="C554" s="102"/>
      <c r="D554" s="100" t="s">
        <v>23654</v>
      </c>
      <c r="E554" s="101">
        <v>196.81</v>
      </c>
      <c r="F554" s="102"/>
    </row>
    <row r="555" ht="12.75" customHeight="1">
      <c r="A555" s="100" t="s">
        <v>834</v>
      </c>
      <c r="B555" s="101">
        <v>158.87</v>
      </c>
      <c r="C555" s="102"/>
      <c r="D555" s="100" t="s">
        <v>834</v>
      </c>
      <c r="E555" s="101">
        <v>177.83</v>
      </c>
      <c r="F555" s="102"/>
    </row>
    <row r="556" ht="12.75" customHeight="1">
      <c r="A556" s="100" t="s">
        <v>23655</v>
      </c>
      <c r="B556" s="101">
        <v>195.15</v>
      </c>
      <c r="C556" s="102"/>
      <c r="D556" s="100" t="s">
        <v>23655</v>
      </c>
      <c r="E556" s="101">
        <v>217.8</v>
      </c>
      <c r="F556" s="102"/>
    </row>
    <row r="557" ht="12.75" customHeight="1">
      <c r="A557" s="100" t="s">
        <v>836</v>
      </c>
      <c r="B557" s="101">
        <v>175.81</v>
      </c>
      <c r="C557" s="102"/>
      <c r="D557" s="100" t="s">
        <v>836</v>
      </c>
      <c r="E557" s="101">
        <v>196.79</v>
      </c>
      <c r="F557" s="102"/>
    </row>
    <row r="558" ht="12.75" customHeight="1">
      <c r="A558" s="100" t="s">
        <v>23656</v>
      </c>
      <c r="B558" s="101">
        <v>238.52</v>
      </c>
      <c r="C558" s="102"/>
      <c r="D558" s="100" t="s">
        <v>23656</v>
      </c>
      <c r="E558" s="101">
        <v>266.21</v>
      </c>
      <c r="F558" s="102"/>
    </row>
    <row r="559" ht="12.75" customHeight="1">
      <c r="A559" s="100" t="s">
        <v>838</v>
      </c>
      <c r="B559" s="101">
        <v>214.89</v>
      </c>
      <c r="C559" s="102"/>
      <c r="D559" s="100" t="s">
        <v>838</v>
      </c>
      <c r="E559" s="101">
        <v>240.53</v>
      </c>
      <c r="F559" s="102"/>
    </row>
    <row r="560" ht="12.75" customHeight="1">
      <c r="A560" s="100" t="s">
        <v>23657</v>
      </c>
      <c r="B560" s="101">
        <v>274.65</v>
      </c>
      <c r="C560" s="102"/>
      <c r="D560" s="100" t="s">
        <v>23657</v>
      </c>
      <c r="E560" s="101">
        <v>306.53</v>
      </c>
      <c r="F560" s="102"/>
    </row>
    <row r="561" ht="12.75" customHeight="1">
      <c r="A561" s="100" t="s">
        <v>840</v>
      </c>
      <c r="B561" s="101">
        <v>247.44</v>
      </c>
      <c r="C561" s="102"/>
      <c r="D561" s="100" t="s">
        <v>840</v>
      </c>
      <c r="E561" s="101">
        <v>276.96</v>
      </c>
      <c r="F561" s="102"/>
    </row>
    <row r="562" ht="12.75" customHeight="1">
      <c r="A562" s="100" t="s">
        <v>23658</v>
      </c>
      <c r="B562" s="101">
        <v>329.6</v>
      </c>
      <c r="C562" s="102"/>
      <c r="D562" s="100" t="s">
        <v>23658</v>
      </c>
      <c r="E562" s="101">
        <v>367.85</v>
      </c>
      <c r="F562" s="102"/>
    </row>
    <row r="563" ht="12.75" customHeight="1">
      <c r="A563" s="100" t="s">
        <v>842</v>
      </c>
      <c r="B563" s="101">
        <v>296.94</v>
      </c>
      <c r="C563" s="102"/>
      <c r="D563" s="100" t="s">
        <v>842</v>
      </c>
      <c r="E563" s="101">
        <v>332.37</v>
      </c>
      <c r="F563" s="102"/>
    </row>
    <row r="564" ht="12.75" customHeight="1">
      <c r="A564" s="100" t="s">
        <v>23659</v>
      </c>
      <c r="B564" s="101">
        <v>384.51</v>
      </c>
      <c r="C564" s="102"/>
      <c r="D564" s="100" t="s">
        <v>23659</v>
      </c>
      <c r="E564" s="101">
        <v>429.14</v>
      </c>
      <c r="F564" s="102"/>
    </row>
    <row r="565" ht="12.75" customHeight="1">
      <c r="A565" s="100" t="s">
        <v>844</v>
      </c>
      <c r="B565" s="101">
        <v>346.42</v>
      </c>
      <c r="C565" s="102"/>
      <c r="D565" s="100" t="s">
        <v>844</v>
      </c>
      <c r="E565" s="101">
        <v>387.74</v>
      </c>
      <c r="F565" s="102"/>
    </row>
    <row r="566" ht="12.75" customHeight="1">
      <c r="A566" s="100" t="s">
        <v>23660</v>
      </c>
      <c r="B566" s="101">
        <v>439.46</v>
      </c>
      <c r="C566" s="102"/>
      <c r="D566" s="100" t="s">
        <v>23660</v>
      </c>
      <c r="E566" s="101">
        <v>490.46</v>
      </c>
      <c r="F566" s="102"/>
    </row>
    <row r="567" ht="12.75" customHeight="1">
      <c r="A567" s="100" t="s">
        <v>846</v>
      </c>
      <c r="B567" s="101">
        <v>395.92</v>
      </c>
      <c r="C567" s="102"/>
      <c r="D567" s="100" t="s">
        <v>846</v>
      </c>
      <c r="E567" s="101">
        <v>443.15</v>
      </c>
      <c r="F567" s="102"/>
    </row>
    <row r="568" ht="12.75" customHeight="1">
      <c r="A568" s="100" t="s">
        <v>23661</v>
      </c>
      <c r="B568" s="101">
        <v>158.61</v>
      </c>
      <c r="C568" s="102"/>
      <c r="D568" s="100" t="s">
        <v>23661</v>
      </c>
      <c r="E568" s="101">
        <v>178.3</v>
      </c>
      <c r="F568" s="102"/>
    </row>
    <row r="569" ht="12.75" customHeight="1">
      <c r="A569" s="100" t="s">
        <v>848</v>
      </c>
      <c r="B569" s="101">
        <v>144.11</v>
      </c>
      <c r="C569" s="102"/>
      <c r="D569" s="100" t="s">
        <v>848</v>
      </c>
      <c r="E569" s="101">
        <v>162.54</v>
      </c>
      <c r="F569" s="102"/>
    </row>
    <row r="570" ht="12.75" customHeight="1">
      <c r="A570" s="100" t="s">
        <v>23662</v>
      </c>
      <c r="B570" s="101">
        <v>176.6</v>
      </c>
      <c r="C570" s="102"/>
      <c r="D570" s="100" t="s">
        <v>23662</v>
      </c>
      <c r="E570" s="101">
        <v>198.42</v>
      </c>
      <c r="F570" s="102"/>
    </row>
    <row r="571" ht="12.75" customHeight="1">
      <c r="A571" s="100" t="s">
        <v>850</v>
      </c>
      <c r="B571" s="101">
        <v>160.36</v>
      </c>
      <c r="C571" s="102"/>
      <c r="D571" s="100" t="s">
        <v>850</v>
      </c>
      <c r="E571" s="101">
        <v>180.76</v>
      </c>
      <c r="F571" s="102"/>
    </row>
    <row r="572" ht="12.75" customHeight="1">
      <c r="A572" s="100" t="s">
        <v>23663</v>
      </c>
      <c r="B572" s="101">
        <v>189.87</v>
      </c>
      <c r="C572" s="102"/>
      <c r="D572" s="100" t="s">
        <v>23663</v>
      </c>
      <c r="E572" s="101">
        <v>213.32</v>
      </c>
      <c r="F572" s="102"/>
    </row>
    <row r="573" ht="12.75" customHeight="1">
      <c r="A573" s="100" t="s">
        <v>852</v>
      </c>
      <c r="B573" s="101">
        <v>172.4</v>
      </c>
      <c r="C573" s="102"/>
      <c r="D573" s="100" t="s">
        <v>852</v>
      </c>
      <c r="E573" s="101">
        <v>194.34</v>
      </c>
      <c r="F573" s="102"/>
    </row>
    <row r="574" ht="12.75" customHeight="1">
      <c r="A574" s="100" t="s">
        <v>23664</v>
      </c>
      <c r="B574" s="101">
        <v>264.93</v>
      </c>
      <c r="C574" s="102"/>
      <c r="D574" s="100" t="s">
        <v>23664</v>
      </c>
      <c r="E574" s="101">
        <v>297.65</v>
      </c>
      <c r="F574" s="102"/>
    </row>
    <row r="575" ht="12.75" customHeight="1">
      <c r="A575" s="100" t="s">
        <v>854</v>
      </c>
      <c r="B575" s="101">
        <v>240.55</v>
      </c>
      <c r="C575" s="102"/>
      <c r="D575" s="100" t="s">
        <v>854</v>
      </c>
      <c r="E575" s="101">
        <v>271.17</v>
      </c>
      <c r="F575" s="102"/>
    </row>
    <row r="576" ht="12.75" customHeight="1">
      <c r="A576" s="100" t="s">
        <v>23665</v>
      </c>
      <c r="B576" s="101">
        <v>320.73</v>
      </c>
      <c r="C576" s="102"/>
      <c r="D576" s="100" t="s">
        <v>23665</v>
      </c>
      <c r="E576" s="101">
        <v>360.34</v>
      </c>
      <c r="F576" s="102"/>
    </row>
    <row r="577" ht="12.75" customHeight="1">
      <c r="A577" s="100" t="s">
        <v>856</v>
      </c>
      <c r="B577" s="101">
        <v>291.22</v>
      </c>
      <c r="C577" s="102"/>
      <c r="D577" s="100" t="s">
        <v>856</v>
      </c>
      <c r="E577" s="101">
        <v>328.28</v>
      </c>
      <c r="F577" s="102"/>
    </row>
    <row r="578" ht="12.75" customHeight="1">
      <c r="A578" s="100" t="s">
        <v>23666</v>
      </c>
      <c r="B578" s="101">
        <v>384.88</v>
      </c>
      <c r="C578" s="102"/>
      <c r="D578" s="100" t="s">
        <v>23666</v>
      </c>
      <c r="E578" s="101">
        <v>432.41</v>
      </c>
      <c r="F578" s="102"/>
    </row>
    <row r="579" ht="12.75" customHeight="1">
      <c r="A579" s="100" t="s">
        <v>858</v>
      </c>
      <c r="B579" s="101">
        <v>349.47</v>
      </c>
      <c r="C579" s="102"/>
      <c r="D579" s="100" t="s">
        <v>858</v>
      </c>
      <c r="E579" s="101">
        <v>393.94</v>
      </c>
      <c r="F579" s="102"/>
    </row>
    <row r="580" ht="12.75" customHeight="1">
      <c r="A580" s="100" t="s">
        <v>23667</v>
      </c>
      <c r="B580" s="101">
        <v>513.18</v>
      </c>
      <c r="C580" s="102"/>
      <c r="D580" s="100" t="s">
        <v>23667</v>
      </c>
      <c r="E580" s="101">
        <v>576.56</v>
      </c>
      <c r="F580" s="102"/>
    </row>
    <row r="581" ht="12.75" customHeight="1">
      <c r="A581" s="100" t="s">
        <v>860</v>
      </c>
      <c r="B581" s="101">
        <v>465.97</v>
      </c>
      <c r="C581" s="102"/>
      <c r="D581" s="100" t="s">
        <v>860</v>
      </c>
      <c r="E581" s="101">
        <v>525.26</v>
      </c>
      <c r="F581" s="102"/>
    </row>
    <row r="582" ht="12.75" customHeight="1">
      <c r="A582" s="100" t="s">
        <v>23668</v>
      </c>
      <c r="B582" s="101">
        <v>641.49</v>
      </c>
      <c r="C582" s="102"/>
      <c r="D582" s="100" t="s">
        <v>23668</v>
      </c>
      <c r="E582" s="101">
        <v>720.71</v>
      </c>
      <c r="F582" s="102"/>
    </row>
    <row r="583" ht="12.75" customHeight="1">
      <c r="A583" s="100" t="s">
        <v>862</v>
      </c>
      <c r="B583" s="101">
        <v>582.47</v>
      </c>
      <c r="C583" s="102"/>
      <c r="D583" s="100" t="s">
        <v>862</v>
      </c>
      <c r="E583" s="101">
        <v>656.59</v>
      </c>
      <c r="F583" s="102"/>
    </row>
    <row r="584" ht="12.75" customHeight="1">
      <c r="A584" s="100" t="s">
        <v>23669</v>
      </c>
      <c r="B584" s="101">
        <v>769.79</v>
      </c>
      <c r="C584" s="102"/>
      <c r="D584" s="100" t="s">
        <v>23669</v>
      </c>
      <c r="E584" s="101">
        <v>864.86</v>
      </c>
      <c r="F584" s="102"/>
    </row>
    <row r="585" ht="12.75" customHeight="1">
      <c r="A585" s="100" t="s">
        <v>864</v>
      </c>
      <c r="B585" s="101">
        <v>698.97</v>
      </c>
      <c r="C585" s="102"/>
      <c r="D585" s="100" t="s">
        <v>864</v>
      </c>
      <c r="E585" s="101">
        <v>787.91</v>
      </c>
      <c r="F585" s="102"/>
    </row>
    <row r="586" ht="12.75" customHeight="1">
      <c r="A586" s="100" t="s">
        <v>23670</v>
      </c>
      <c r="B586" s="101">
        <v>898.1</v>
      </c>
      <c r="C586" s="102"/>
      <c r="D586" s="100" t="s">
        <v>23670</v>
      </c>
      <c r="E586" s="101">
        <v>1009.01</v>
      </c>
      <c r="F586" s="102"/>
    </row>
    <row r="587" ht="12.75" customHeight="1">
      <c r="A587" s="100" t="s">
        <v>866</v>
      </c>
      <c r="B587" s="101">
        <v>815.47</v>
      </c>
      <c r="C587" s="102"/>
      <c r="D587" s="100" t="s">
        <v>866</v>
      </c>
      <c r="E587" s="101">
        <v>919.24</v>
      </c>
      <c r="F587" s="102"/>
    </row>
    <row r="588" ht="12.75" customHeight="1">
      <c r="A588" s="100" t="s">
        <v>23671</v>
      </c>
      <c r="B588" s="101">
        <v>1026.4</v>
      </c>
      <c r="C588" s="102"/>
      <c r="D588" s="100" t="s">
        <v>23671</v>
      </c>
      <c r="E588" s="101">
        <v>1153.16</v>
      </c>
      <c r="F588" s="102"/>
    </row>
    <row r="589" ht="12.75" customHeight="1">
      <c r="A589" s="100" t="s">
        <v>868</v>
      </c>
      <c r="B589" s="101">
        <v>931.97</v>
      </c>
      <c r="C589" s="102"/>
      <c r="D589" s="100" t="s">
        <v>868</v>
      </c>
      <c r="E589" s="101">
        <v>1050.56</v>
      </c>
      <c r="F589" s="102"/>
    </row>
    <row r="590" ht="12.75" customHeight="1">
      <c r="A590" s="100" t="s">
        <v>23672</v>
      </c>
      <c r="B590" s="101">
        <v>101.09</v>
      </c>
      <c r="C590" s="102"/>
      <c r="D590" s="100" t="s">
        <v>23672</v>
      </c>
      <c r="E590" s="101">
        <v>109.67</v>
      </c>
      <c r="F590" s="102"/>
    </row>
    <row r="591" ht="12.75" customHeight="1">
      <c r="A591" s="100" t="s">
        <v>870</v>
      </c>
      <c r="B591" s="101">
        <v>87.8</v>
      </c>
      <c r="C591" s="102"/>
      <c r="D591" s="100" t="s">
        <v>870</v>
      </c>
      <c r="E591" s="101">
        <v>95.25</v>
      </c>
      <c r="F591" s="102"/>
    </row>
    <row r="592" ht="12.75" customHeight="1">
      <c r="A592" s="100" t="s">
        <v>23673</v>
      </c>
      <c r="B592" s="101">
        <v>117.02</v>
      </c>
      <c r="C592" s="102"/>
      <c r="D592" s="100" t="s">
        <v>23673</v>
      </c>
      <c r="E592" s="101">
        <v>126.95</v>
      </c>
      <c r="F592" s="102"/>
    </row>
    <row r="593" ht="12.75" customHeight="1">
      <c r="A593" s="100" t="s">
        <v>872</v>
      </c>
      <c r="B593" s="101">
        <v>101.64</v>
      </c>
      <c r="C593" s="102"/>
      <c r="D593" s="100" t="s">
        <v>872</v>
      </c>
      <c r="E593" s="101">
        <v>110.26</v>
      </c>
      <c r="F593" s="102"/>
    </row>
    <row r="594" ht="12.75" customHeight="1">
      <c r="A594" s="100" t="s">
        <v>23674</v>
      </c>
      <c r="B594" s="101">
        <v>158.95</v>
      </c>
      <c r="C594" s="102"/>
      <c r="D594" s="100" t="s">
        <v>23674</v>
      </c>
      <c r="E594" s="101">
        <v>172.44</v>
      </c>
      <c r="F594" s="102"/>
    </row>
    <row r="595" ht="12.75" customHeight="1">
      <c r="A595" s="100" t="s">
        <v>874</v>
      </c>
      <c r="B595" s="101">
        <v>138.06</v>
      </c>
      <c r="C595" s="102"/>
      <c r="D595" s="100" t="s">
        <v>874</v>
      </c>
      <c r="E595" s="101">
        <v>149.77</v>
      </c>
      <c r="F595" s="102"/>
    </row>
    <row r="596" ht="12.75" customHeight="1">
      <c r="A596" s="100" t="s">
        <v>23675</v>
      </c>
      <c r="B596" s="101">
        <v>211.89</v>
      </c>
      <c r="C596" s="102"/>
      <c r="D596" s="100" t="s">
        <v>23675</v>
      </c>
      <c r="E596" s="101">
        <v>229.88</v>
      </c>
      <c r="F596" s="102"/>
    </row>
    <row r="597" ht="12.75" customHeight="1">
      <c r="A597" s="100" t="s">
        <v>876</v>
      </c>
      <c r="B597" s="101">
        <v>184.04</v>
      </c>
      <c r="C597" s="102"/>
      <c r="D597" s="100" t="s">
        <v>876</v>
      </c>
      <c r="E597" s="101">
        <v>199.65</v>
      </c>
      <c r="F597" s="102"/>
    </row>
    <row r="598" ht="12.75" customHeight="1">
      <c r="A598" s="100" t="s">
        <v>23676</v>
      </c>
      <c r="B598" s="101">
        <v>255.99</v>
      </c>
      <c r="C598" s="102"/>
      <c r="D598" s="100" t="s">
        <v>23676</v>
      </c>
      <c r="E598" s="101">
        <v>277.71</v>
      </c>
      <c r="F598" s="102"/>
    </row>
    <row r="599" ht="12.75" customHeight="1">
      <c r="A599" s="100" t="s">
        <v>878</v>
      </c>
      <c r="B599" s="101">
        <v>222.33</v>
      </c>
      <c r="C599" s="102"/>
      <c r="D599" s="100" t="s">
        <v>878</v>
      </c>
      <c r="E599" s="101">
        <v>241.19</v>
      </c>
      <c r="F599" s="102"/>
    </row>
    <row r="600" ht="12.75" customHeight="1">
      <c r="A600" s="100" t="s">
        <v>23677</v>
      </c>
      <c r="B600" s="101">
        <v>1517.25</v>
      </c>
      <c r="C600" s="102"/>
      <c r="D600" s="100" t="s">
        <v>23677</v>
      </c>
      <c r="E600" s="101">
        <v>582.59</v>
      </c>
      <c r="F600" s="102"/>
    </row>
    <row r="601" ht="12.75" customHeight="1">
      <c r="A601" s="100" t="s">
        <v>880</v>
      </c>
      <c r="B601" s="101">
        <v>1517.25</v>
      </c>
      <c r="C601" s="102"/>
      <c r="D601" s="100" t="s">
        <v>880</v>
      </c>
      <c r="E601" s="101">
        <v>560.23</v>
      </c>
      <c r="F601" s="102"/>
    </row>
    <row r="602" ht="12.75" customHeight="1">
      <c r="A602" s="100" t="s">
        <v>23678</v>
      </c>
      <c r="B602" s="101">
        <v>1821.75</v>
      </c>
      <c r="C602" s="102"/>
      <c r="D602" s="100" t="s">
        <v>23678</v>
      </c>
      <c r="E602" s="101">
        <v>674.39</v>
      </c>
      <c r="F602" s="102"/>
    </row>
    <row r="603" ht="12.75" customHeight="1">
      <c r="A603" s="100" t="s">
        <v>882</v>
      </c>
      <c r="B603" s="101">
        <v>1821.75</v>
      </c>
      <c r="C603" s="102"/>
      <c r="D603" s="100" t="s">
        <v>882</v>
      </c>
      <c r="E603" s="101">
        <v>648.51</v>
      </c>
      <c r="F603" s="102"/>
    </row>
    <row r="604" ht="12.75" customHeight="1">
      <c r="A604" s="100" t="s">
        <v>23679</v>
      </c>
      <c r="B604" s="101">
        <v>2184.0</v>
      </c>
      <c r="C604" s="102"/>
      <c r="D604" s="100" t="s">
        <v>23679</v>
      </c>
      <c r="E604" s="101">
        <v>916.02</v>
      </c>
      <c r="F604" s="102"/>
    </row>
    <row r="605" ht="12.75" customHeight="1">
      <c r="A605" s="100" t="s">
        <v>884</v>
      </c>
      <c r="B605" s="101">
        <v>2184.0</v>
      </c>
      <c r="C605" s="102"/>
      <c r="D605" s="100" t="s">
        <v>884</v>
      </c>
      <c r="E605" s="101">
        <v>880.86</v>
      </c>
      <c r="F605" s="102"/>
    </row>
    <row r="606" ht="12.75" customHeight="1">
      <c r="A606" s="100" t="s">
        <v>23680</v>
      </c>
      <c r="B606" s="101">
        <v>77.75</v>
      </c>
      <c r="C606" s="102"/>
      <c r="D606" s="100" t="s">
        <v>23680</v>
      </c>
      <c r="E606" s="101">
        <v>84.35</v>
      </c>
      <c r="F606" s="102"/>
    </row>
    <row r="607" ht="12.75" customHeight="1">
      <c r="A607" s="100" t="s">
        <v>886</v>
      </c>
      <c r="B607" s="101">
        <v>67.53</v>
      </c>
      <c r="C607" s="102"/>
      <c r="D607" s="100" t="s">
        <v>886</v>
      </c>
      <c r="E607" s="101">
        <v>73.26</v>
      </c>
      <c r="F607" s="102"/>
    </row>
    <row r="608" ht="12.75" customHeight="1">
      <c r="A608" s="100" t="s">
        <v>23681</v>
      </c>
      <c r="B608" s="101">
        <v>90.04</v>
      </c>
      <c r="C608" s="102"/>
      <c r="D608" s="100" t="s">
        <v>23681</v>
      </c>
      <c r="E608" s="101">
        <v>97.68</v>
      </c>
      <c r="F608" s="102"/>
    </row>
    <row r="609" ht="12.75" customHeight="1">
      <c r="A609" s="100" t="s">
        <v>888</v>
      </c>
      <c r="B609" s="101">
        <v>78.2</v>
      </c>
      <c r="C609" s="102"/>
      <c r="D609" s="100" t="s">
        <v>888</v>
      </c>
      <c r="E609" s="101">
        <v>84.84</v>
      </c>
      <c r="F609" s="102"/>
    </row>
    <row r="610" ht="12.75" customHeight="1">
      <c r="A610" s="100" t="s">
        <v>23682</v>
      </c>
      <c r="B610" s="101">
        <v>122.28</v>
      </c>
      <c r="C610" s="102"/>
      <c r="D610" s="100" t="s">
        <v>23682</v>
      </c>
      <c r="E610" s="101">
        <v>132.66</v>
      </c>
      <c r="F610" s="102"/>
    </row>
    <row r="611" ht="12.75" customHeight="1">
      <c r="A611" s="100" t="s">
        <v>890</v>
      </c>
      <c r="B611" s="101">
        <v>106.2</v>
      </c>
      <c r="C611" s="102"/>
      <c r="D611" s="100" t="s">
        <v>890</v>
      </c>
      <c r="E611" s="101">
        <v>115.21</v>
      </c>
      <c r="F611" s="102"/>
    </row>
    <row r="612" ht="12.75" customHeight="1">
      <c r="A612" s="100" t="s">
        <v>23683</v>
      </c>
      <c r="B612" s="101">
        <v>163.04</v>
      </c>
      <c r="C612" s="102"/>
      <c r="D612" s="100" t="s">
        <v>23683</v>
      </c>
      <c r="E612" s="101">
        <v>176.88</v>
      </c>
      <c r="F612" s="102"/>
    </row>
    <row r="613" ht="12.75" customHeight="1">
      <c r="A613" s="100" t="s">
        <v>892</v>
      </c>
      <c r="B613" s="101">
        <v>141.61</v>
      </c>
      <c r="C613" s="102"/>
      <c r="D613" s="100" t="s">
        <v>892</v>
      </c>
      <c r="E613" s="101">
        <v>153.62</v>
      </c>
      <c r="F613" s="102"/>
    </row>
    <row r="614" ht="12.75" customHeight="1">
      <c r="A614" s="100" t="s">
        <v>23684</v>
      </c>
      <c r="B614" s="101">
        <v>196.93</v>
      </c>
      <c r="C614" s="102"/>
      <c r="D614" s="100" t="s">
        <v>23684</v>
      </c>
      <c r="E614" s="101">
        <v>213.64</v>
      </c>
      <c r="F614" s="102"/>
    </row>
    <row r="615" ht="12.75" customHeight="1">
      <c r="A615" s="100" t="s">
        <v>894</v>
      </c>
      <c r="B615" s="101">
        <v>171.04</v>
      </c>
      <c r="C615" s="102"/>
      <c r="D615" s="100" t="s">
        <v>894</v>
      </c>
      <c r="E615" s="101">
        <v>185.54</v>
      </c>
      <c r="F615" s="102"/>
    </row>
    <row r="616" ht="12.75" customHeight="1">
      <c r="A616" s="100" t="s">
        <v>23685</v>
      </c>
      <c r="B616" s="101">
        <v>104.97</v>
      </c>
      <c r="C616" s="102"/>
      <c r="D616" s="100" t="s">
        <v>23685</v>
      </c>
      <c r="E616" s="101">
        <v>113.88</v>
      </c>
      <c r="F616" s="102"/>
    </row>
    <row r="617" ht="12.75" customHeight="1">
      <c r="A617" s="100" t="s">
        <v>896</v>
      </c>
      <c r="B617" s="101">
        <v>91.17</v>
      </c>
      <c r="C617" s="102"/>
      <c r="D617" s="100" t="s">
        <v>896</v>
      </c>
      <c r="E617" s="101">
        <v>98.9</v>
      </c>
      <c r="F617" s="102"/>
    </row>
    <row r="618" ht="12.75" customHeight="1">
      <c r="A618" s="100" t="s">
        <v>23686</v>
      </c>
      <c r="B618" s="101">
        <v>121.55</v>
      </c>
      <c r="C618" s="102"/>
      <c r="D618" s="100" t="s">
        <v>23686</v>
      </c>
      <c r="E618" s="101">
        <v>131.86</v>
      </c>
      <c r="F618" s="102"/>
    </row>
    <row r="619" ht="12.75" customHeight="1">
      <c r="A619" s="100" t="s">
        <v>898</v>
      </c>
      <c r="B619" s="101">
        <v>105.57</v>
      </c>
      <c r="C619" s="102"/>
      <c r="D619" s="100" t="s">
        <v>898</v>
      </c>
      <c r="E619" s="101">
        <v>114.52</v>
      </c>
      <c r="F619" s="102"/>
    </row>
    <row r="620" ht="12.75" customHeight="1">
      <c r="A620" s="100" t="s">
        <v>23687</v>
      </c>
      <c r="B620" s="101">
        <v>165.07</v>
      </c>
      <c r="C620" s="102"/>
      <c r="D620" s="100" t="s">
        <v>23687</v>
      </c>
      <c r="E620" s="101">
        <v>179.08</v>
      </c>
      <c r="F620" s="102"/>
    </row>
    <row r="621" ht="12.75" customHeight="1">
      <c r="A621" s="100" t="s">
        <v>900</v>
      </c>
      <c r="B621" s="101">
        <v>143.37</v>
      </c>
      <c r="C621" s="102"/>
      <c r="D621" s="100" t="s">
        <v>900</v>
      </c>
      <c r="E621" s="101">
        <v>155.53</v>
      </c>
      <c r="F621" s="102"/>
    </row>
    <row r="622" ht="12.75" customHeight="1">
      <c r="A622" s="100" t="s">
        <v>23688</v>
      </c>
      <c r="B622" s="101">
        <v>220.1</v>
      </c>
      <c r="C622" s="102"/>
      <c r="D622" s="100" t="s">
        <v>23688</v>
      </c>
      <c r="E622" s="101">
        <v>238.78</v>
      </c>
      <c r="F622" s="102"/>
    </row>
    <row r="623" ht="12.75" customHeight="1">
      <c r="A623" s="100" t="s">
        <v>902</v>
      </c>
      <c r="B623" s="101">
        <v>191.16</v>
      </c>
      <c r="C623" s="102"/>
      <c r="D623" s="100" t="s">
        <v>902</v>
      </c>
      <c r="E623" s="101">
        <v>207.38</v>
      </c>
      <c r="F623" s="102"/>
    </row>
    <row r="624" ht="12.75" customHeight="1">
      <c r="A624" s="100" t="s">
        <v>23689</v>
      </c>
      <c r="B624" s="101">
        <v>265.85</v>
      </c>
      <c r="C624" s="102"/>
      <c r="D624" s="100" t="s">
        <v>23689</v>
      </c>
      <c r="E624" s="101">
        <v>288.41</v>
      </c>
      <c r="F624" s="102"/>
    </row>
    <row r="625" ht="12.75" customHeight="1">
      <c r="A625" s="100" t="s">
        <v>904</v>
      </c>
      <c r="B625" s="101">
        <v>230.9</v>
      </c>
      <c r="C625" s="102"/>
      <c r="D625" s="100" t="s">
        <v>904</v>
      </c>
      <c r="E625" s="101">
        <v>250.48</v>
      </c>
      <c r="F625" s="102"/>
    </row>
    <row r="626" ht="12.75" customHeight="1">
      <c r="A626" s="100" t="s">
        <v>23690</v>
      </c>
      <c r="B626" s="101">
        <v>128.94</v>
      </c>
      <c r="C626" s="102"/>
      <c r="D626" s="100" t="s">
        <v>23690</v>
      </c>
      <c r="E626" s="101">
        <v>139.96</v>
      </c>
      <c r="F626" s="102"/>
    </row>
    <row r="627" ht="12.75" customHeight="1">
      <c r="A627" s="100" t="s">
        <v>906</v>
      </c>
      <c r="B627" s="101">
        <v>119.4</v>
      </c>
      <c r="C627" s="102"/>
      <c r="D627" s="100" t="s">
        <v>906</v>
      </c>
      <c r="E627" s="101">
        <v>129.61</v>
      </c>
      <c r="F627" s="102"/>
    </row>
    <row r="628" ht="12.75" customHeight="1">
      <c r="A628" s="100" t="s">
        <v>23691</v>
      </c>
      <c r="B628" s="101">
        <v>120.08</v>
      </c>
      <c r="C628" s="102"/>
      <c r="D628" s="100" t="s">
        <v>23691</v>
      </c>
      <c r="E628" s="101">
        <v>135.38</v>
      </c>
      <c r="F628" s="102"/>
    </row>
    <row r="629" ht="12.75" customHeight="1">
      <c r="A629" s="100" t="s">
        <v>908</v>
      </c>
      <c r="B629" s="101">
        <v>114.15</v>
      </c>
      <c r="C629" s="102"/>
      <c r="D629" s="100" t="s">
        <v>908</v>
      </c>
      <c r="E629" s="101">
        <v>128.94</v>
      </c>
      <c r="F629" s="102"/>
    </row>
    <row r="630" ht="12.75" customHeight="1">
      <c r="A630" s="100" t="s">
        <v>23692</v>
      </c>
      <c r="B630" s="101">
        <v>33.12</v>
      </c>
      <c r="C630" s="102"/>
      <c r="D630" s="100" t="s">
        <v>23692</v>
      </c>
      <c r="E630" s="101">
        <v>37.37</v>
      </c>
      <c r="F630" s="102"/>
    </row>
    <row r="631" ht="12.75" customHeight="1">
      <c r="A631" s="100" t="s">
        <v>910</v>
      </c>
      <c r="B631" s="101">
        <v>31.75</v>
      </c>
      <c r="C631" s="102"/>
      <c r="D631" s="100" t="s">
        <v>910</v>
      </c>
      <c r="E631" s="101">
        <v>35.88</v>
      </c>
      <c r="F631" s="102"/>
    </row>
    <row r="632" ht="12.75" customHeight="1">
      <c r="A632" s="100" t="s">
        <v>23693</v>
      </c>
      <c r="B632" s="101">
        <v>137.78</v>
      </c>
      <c r="C632" s="102"/>
      <c r="D632" s="100" t="s">
        <v>23693</v>
      </c>
      <c r="E632" s="101">
        <v>154.51</v>
      </c>
      <c r="F632" s="102"/>
    </row>
    <row r="633" ht="12.75" customHeight="1">
      <c r="A633" s="100" t="s">
        <v>912</v>
      </c>
      <c r="B633" s="101">
        <v>132.28</v>
      </c>
      <c r="C633" s="102"/>
      <c r="D633" s="100" t="s">
        <v>912</v>
      </c>
      <c r="E633" s="101">
        <v>148.54</v>
      </c>
      <c r="F633" s="102"/>
    </row>
    <row r="634" ht="12.75" customHeight="1">
      <c r="A634" s="100" t="s">
        <v>23694</v>
      </c>
      <c r="B634" s="101">
        <v>297.37</v>
      </c>
      <c r="C634" s="102"/>
      <c r="D634" s="100" t="s">
        <v>23694</v>
      </c>
      <c r="E634" s="101">
        <v>327.43</v>
      </c>
      <c r="F634" s="102"/>
    </row>
    <row r="635" ht="12.75" customHeight="1">
      <c r="A635" s="100" t="s">
        <v>914</v>
      </c>
      <c r="B635" s="101">
        <v>297.37</v>
      </c>
      <c r="C635" s="102"/>
      <c r="D635" s="100" t="s">
        <v>914</v>
      </c>
      <c r="E635" s="101">
        <v>294.13</v>
      </c>
      <c r="F635" s="102"/>
    </row>
    <row r="636" ht="12.75" customHeight="1">
      <c r="A636" s="100" t="s">
        <v>23695</v>
      </c>
      <c r="B636" s="101">
        <v>327.63</v>
      </c>
      <c r="C636" s="102"/>
      <c r="D636" s="100" t="s">
        <v>23695</v>
      </c>
      <c r="E636" s="101">
        <v>359.28</v>
      </c>
      <c r="F636" s="102"/>
    </row>
    <row r="637" ht="12.75" customHeight="1">
      <c r="A637" s="100" t="s">
        <v>916</v>
      </c>
      <c r="B637" s="101">
        <v>327.63</v>
      </c>
      <c r="C637" s="102"/>
      <c r="D637" s="100" t="s">
        <v>916</v>
      </c>
      <c r="E637" s="101">
        <v>322.93</v>
      </c>
      <c r="F637" s="102"/>
    </row>
    <row r="638" ht="12.75" customHeight="1">
      <c r="A638" s="100" t="s">
        <v>23696</v>
      </c>
      <c r="B638" s="101">
        <v>365.02</v>
      </c>
      <c r="C638" s="102"/>
      <c r="D638" s="100" t="s">
        <v>23696</v>
      </c>
      <c r="E638" s="101">
        <v>404.36</v>
      </c>
      <c r="F638" s="102"/>
    </row>
    <row r="639" ht="12.75" customHeight="1">
      <c r="A639" s="100" t="s">
        <v>918</v>
      </c>
      <c r="B639" s="101">
        <v>365.02</v>
      </c>
      <c r="C639" s="102"/>
      <c r="D639" s="100" t="s">
        <v>918</v>
      </c>
      <c r="E639" s="101">
        <v>364.14</v>
      </c>
      <c r="F639" s="102"/>
    </row>
    <row r="640" ht="12.75" customHeight="1">
      <c r="A640" s="100" t="s">
        <v>23697</v>
      </c>
      <c r="B640" s="101">
        <v>407.71</v>
      </c>
      <c r="C640" s="102"/>
      <c r="D640" s="100" t="s">
        <v>23697</v>
      </c>
      <c r="E640" s="101">
        <v>444.8</v>
      </c>
      <c r="F640" s="102"/>
    </row>
    <row r="641" ht="12.75" customHeight="1">
      <c r="A641" s="100" t="s">
        <v>920</v>
      </c>
      <c r="B641" s="101">
        <v>407.71</v>
      </c>
      <c r="C641" s="102"/>
      <c r="D641" s="100" t="s">
        <v>920</v>
      </c>
      <c r="E641" s="101">
        <v>400.98</v>
      </c>
      <c r="F641" s="102"/>
    </row>
    <row r="642" ht="12.75" customHeight="1">
      <c r="A642" s="100" t="s">
        <v>23698</v>
      </c>
      <c r="B642" s="101">
        <v>488.65</v>
      </c>
      <c r="C642" s="102"/>
      <c r="D642" s="100" t="s">
        <v>23698</v>
      </c>
      <c r="E642" s="101">
        <v>548.25</v>
      </c>
      <c r="F642" s="102"/>
    </row>
    <row r="643" ht="12.75" customHeight="1">
      <c r="A643" s="100" t="s">
        <v>922</v>
      </c>
      <c r="B643" s="101">
        <v>440.69</v>
      </c>
      <c r="C643" s="102"/>
      <c r="D643" s="100" t="s">
        <v>922</v>
      </c>
      <c r="E643" s="101">
        <v>496.22</v>
      </c>
      <c r="F643" s="102"/>
    </row>
    <row r="644" ht="12.75" customHeight="1">
      <c r="A644" s="100" t="s">
        <v>23699</v>
      </c>
      <c r="B644" s="101">
        <v>775.71</v>
      </c>
      <c r="C644" s="102"/>
      <c r="D644" s="100" t="s">
        <v>23699</v>
      </c>
      <c r="E644" s="101">
        <v>840.08</v>
      </c>
      <c r="F644" s="102"/>
    </row>
    <row r="645" ht="12.75" customHeight="1">
      <c r="A645" s="100" t="s">
        <v>924</v>
      </c>
      <c r="B645" s="101">
        <v>775.71</v>
      </c>
      <c r="C645" s="102"/>
      <c r="D645" s="100" t="s">
        <v>924</v>
      </c>
      <c r="E645" s="101">
        <v>778.79</v>
      </c>
      <c r="F645" s="102"/>
    </row>
    <row r="646" ht="12.75" customHeight="1">
      <c r="A646" s="100" t="s">
        <v>23700</v>
      </c>
      <c r="B646" s="101">
        <v>475.76</v>
      </c>
      <c r="C646" s="102"/>
      <c r="D646" s="100" t="s">
        <v>23700</v>
      </c>
      <c r="E646" s="101">
        <v>523.79</v>
      </c>
      <c r="F646" s="102"/>
    </row>
    <row r="647" ht="12.75" customHeight="1">
      <c r="A647" s="100" t="s">
        <v>926</v>
      </c>
      <c r="B647" s="101">
        <v>475.76</v>
      </c>
      <c r="C647" s="102"/>
      <c r="D647" s="100" t="s">
        <v>926</v>
      </c>
      <c r="E647" s="101">
        <v>469.92</v>
      </c>
      <c r="F647" s="102"/>
    </row>
    <row r="648" ht="12.75" customHeight="1">
      <c r="A648" s="100" t="s">
        <v>23701</v>
      </c>
      <c r="B648" s="101">
        <v>524.29</v>
      </c>
      <c r="C648" s="102"/>
      <c r="D648" s="100" t="s">
        <v>23701</v>
      </c>
      <c r="E648" s="101">
        <v>575.1</v>
      </c>
      <c r="F648" s="102"/>
    </row>
    <row r="649" ht="12.75" customHeight="1">
      <c r="A649" s="100" t="s">
        <v>928</v>
      </c>
      <c r="B649" s="101">
        <v>524.29</v>
      </c>
      <c r="C649" s="102"/>
      <c r="D649" s="100" t="s">
        <v>928</v>
      </c>
      <c r="E649" s="101">
        <v>516.18</v>
      </c>
      <c r="F649" s="102"/>
    </row>
    <row r="650" ht="12.75" customHeight="1">
      <c r="A650" s="100" t="s">
        <v>23702</v>
      </c>
      <c r="B650" s="101">
        <v>612.62</v>
      </c>
      <c r="C650" s="102"/>
      <c r="D650" s="100" t="s">
        <v>23702</v>
      </c>
      <c r="E650" s="101">
        <v>678.11</v>
      </c>
      <c r="F650" s="102"/>
    </row>
    <row r="651" ht="12.75" customHeight="1">
      <c r="A651" s="100" t="s">
        <v>930</v>
      </c>
      <c r="B651" s="101">
        <v>612.62</v>
      </c>
      <c r="C651" s="102"/>
      <c r="D651" s="100" t="s">
        <v>930</v>
      </c>
      <c r="E651" s="101">
        <v>609.54</v>
      </c>
      <c r="F651" s="102"/>
    </row>
    <row r="652" ht="12.75" customHeight="1">
      <c r="A652" s="100" t="s">
        <v>23703</v>
      </c>
      <c r="B652" s="101">
        <v>685.21</v>
      </c>
      <c r="C652" s="102"/>
      <c r="D652" s="100" t="s">
        <v>23703</v>
      </c>
      <c r="E652" s="101">
        <v>748.33</v>
      </c>
      <c r="F652" s="102"/>
    </row>
    <row r="653" ht="12.75" customHeight="1">
      <c r="A653" s="100" t="s">
        <v>932</v>
      </c>
      <c r="B653" s="101">
        <v>685.21</v>
      </c>
      <c r="C653" s="102"/>
      <c r="D653" s="100" t="s">
        <v>932</v>
      </c>
      <c r="E653" s="101">
        <v>673.01</v>
      </c>
      <c r="F653" s="102"/>
    </row>
    <row r="654" ht="12.75" customHeight="1">
      <c r="A654" s="100" t="s">
        <v>23704</v>
      </c>
      <c r="B654" s="101">
        <v>917.83</v>
      </c>
      <c r="C654" s="102"/>
      <c r="D654" s="100" t="s">
        <v>23704</v>
      </c>
      <c r="E654" s="101">
        <v>1025.66</v>
      </c>
      <c r="F654" s="102"/>
    </row>
    <row r="655" ht="12.75" customHeight="1">
      <c r="A655" s="100" t="s">
        <v>934</v>
      </c>
      <c r="B655" s="101">
        <v>824.48</v>
      </c>
      <c r="C655" s="102"/>
      <c r="D655" s="100" t="s">
        <v>934</v>
      </c>
      <c r="E655" s="101">
        <v>924.38</v>
      </c>
      <c r="F655" s="102"/>
    </row>
    <row r="656" ht="12.75" customHeight="1">
      <c r="A656" s="100" t="s">
        <v>23705</v>
      </c>
      <c r="B656" s="101">
        <v>1478.27</v>
      </c>
      <c r="C656" s="102"/>
      <c r="D656" s="100" t="s">
        <v>23705</v>
      </c>
      <c r="E656" s="101">
        <v>1606.71</v>
      </c>
      <c r="F656" s="102"/>
    </row>
    <row r="657" ht="12.75" customHeight="1">
      <c r="A657" s="100" t="s">
        <v>936</v>
      </c>
      <c r="B657" s="101">
        <v>1478.27</v>
      </c>
      <c r="C657" s="102"/>
      <c r="D657" s="100" t="s">
        <v>936</v>
      </c>
      <c r="E657" s="101">
        <v>1474.07</v>
      </c>
      <c r="F657" s="102"/>
    </row>
    <row r="658" ht="12.75" customHeight="1">
      <c r="A658" s="100" t="s">
        <v>23706</v>
      </c>
      <c r="B658" s="101">
        <v>222.64</v>
      </c>
      <c r="C658" s="102"/>
      <c r="D658" s="100" t="s">
        <v>23706</v>
      </c>
      <c r="E658" s="101">
        <v>245.18</v>
      </c>
      <c r="F658" s="102"/>
    </row>
    <row r="659" ht="12.75" customHeight="1">
      <c r="A659" s="100" t="s">
        <v>938</v>
      </c>
      <c r="B659" s="101">
        <v>222.64</v>
      </c>
      <c r="C659" s="102"/>
      <c r="D659" s="100" t="s">
        <v>938</v>
      </c>
      <c r="E659" s="101">
        <v>220.78</v>
      </c>
      <c r="F659" s="102"/>
    </row>
    <row r="660" ht="12.75" customHeight="1">
      <c r="A660" s="100" t="s">
        <v>23707</v>
      </c>
      <c r="B660" s="101">
        <v>244.18</v>
      </c>
      <c r="C660" s="102"/>
      <c r="D660" s="100" t="s">
        <v>23707</v>
      </c>
      <c r="E660" s="101">
        <v>267.63</v>
      </c>
      <c r="F660" s="102"/>
    </row>
    <row r="661" ht="12.75" customHeight="1">
      <c r="A661" s="100" t="s">
        <v>940</v>
      </c>
      <c r="B661" s="101">
        <v>244.18</v>
      </c>
      <c r="C661" s="102"/>
      <c r="D661" s="100" t="s">
        <v>940</v>
      </c>
      <c r="E661" s="101">
        <v>241.15</v>
      </c>
      <c r="F661" s="102"/>
    </row>
    <row r="662" ht="12.75" customHeight="1">
      <c r="A662" s="100" t="s">
        <v>23708</v>
      </c>
      <c r="B662" s="101">
        <v>270.85</v>
      </c>
      <c r="C662" s="102"/>
      <c r="D662" s="100" t="s">
        <v>23708</v>
      </c>
      <c r="E662" s="101">
        <v>300.42</v>
      </c>
      <c r="F662" s="102"/>
    </row>
    <row r="663" ht="12.75" customHeight="1">
      <c r="A663" s="100" t="s">
        <v>942</v>
      </c>
      <c r="B663" s="101">
        <v>270.85</v>
      </c>
      <c r="C663" s="102"/>
      <c r="D663" s="100" t="s">
        <v>942</v>
      </c>
      <c r="E663" s="101">
        <v>271.28</v>
      </c>
      <c r="F663" s="102"/>
    </row>
    <row r="664" ht="12.75" customHeight="1">
      <c r="A664" s="100" t="s">
        <v>23709</v>
      </c>
      <c r="B664" s="101">
        <v>301.55</v>
      </c>
      <c r="C664" s="102"/>
      <c r="D664" s="100" t="s">
        <v>23709</v>
      </c>
      <c r="E664" s="101">
        <v>328.54</v>
      </c>
      <c r="F664" s="102"/>
    </row>
    <row r="665" ht="12.75" customHeight="1">
      <c r="A665" s="100" t="s">
        <v>944</v>
      </c>
      <c r="B665" s="101">
        <v>301.55</v>
      </c>
      <c r="C665" s="102"/>
      <c r="D665" s="100" t="s">
        <v>944</v>
      </c>
      <c r="E665" s="101">
        <v>297.03</v>
      </c>
      <c r="F665" s="102"/>
    </row>
    <row r="666" ht="12.75" customHeight="1">
      <c r="A666" s="100" t="s">
        <v>23710</v>
      </c>
      <c r="B666" s="101">
        <v>362.8</v>
      </c>
      <c r="C666" s="102"/>
      <c r="D666" s="100" t="s">
        <v>23710</v>
      </c>
      <c r="E666" s="101">
        <v>408.35</v>
      </c>
      <c r="F666" s="102"/>
    </row>
    <row r="667" ht="12.75" customHeight="1">
      <c r="A667" s="100" t="s">
        <v>946</v>
      </c>
      <c r="B667" s="101">
        <v>328.22</v>
      </c>
      <c r="C667" s="102"/>
      <c r="D667" s="100" t="s">
        <v>946</v>
      </c>
      <c r="E667" s="101">
        <v>370.85</v>
      </c>
      <c r="F667" s="102"/>
    </row>
    <row r="668" ht="12.75" customHeight="1">
      <c r="A668" s="100" t="s">
        <v>23711</v>
      </c>
      <c r="B668" s="101">
        <v>606.67</v>
      </c>
      <c r="C668" s="102"/>
      <c r="D668" s="100" t="s">
        <v>23711</v>
      </c>
      <c r="E668" s="101">
        <v>655.81</v>
      </c>
      <c r="F668" s="102"/>
    </row>
    <row r="669" ht="12.75" customHeight="1">
      <c r="A669" s="100" t="s">
        <v>948</v>
      </c>
      <c r="B669" s="101">
        <v>606.67</v>
      </c>
      <c r="C669" s="102"/>
      <c r="D669" s="100" t="s">
        <v>948</v>
      </c>
      <c r="E669" s="101">
        <v>611.17</v>
      </c>
      <c r="F669" s="102"/>
    </row>
    <row r="670" ht="12.75" customHeight="1">
      <c r="A670" s="100" t="s">
        <v>23712</v>
      </c>
      <c r="B670" s="101">
        <v>368.09</v>
      </c>
      <c r="C670" s="102"/>
      <c r="D670" s="100" t="s">
        <v>23712</v>
      </c>
      <c r="E670" s="101">
        <v>405.3</v>
      </c>
      <c r="F670" s="102"/>
    </row>
    <row r="671" ht="12.75" customHeight="1">
      <c r="A671" s="100" t="s">
        <v>950</v>
      </c>
      <c r="B671" s="101">
        <v>368.09</v>
      </c>
      <c r="C671" s="102"/>
      <c r="D671" s="100" t="s">
        <v>950</v>
      </c>
      <c r="E671" s="101">
        <v>364.23</v>
      </c>
      <c r="F671" s="102"/>
    </row>
    <row r="672" ht="12.75" customHeight="1">
      <c r="A672" s="100" t="s">
        <v>23713</v>
      </c>
      <c r="B672" s="101">
        <v>406.52</v>
      </c>
      <c r="C672" s="102"/>
      <c r="D672" s="100" t="s">
        <v>23713</v>
      </c>
      <c r="E672" s="101">
        <v>445.76</v>
      </c>
      <c r="F672" s="102"/>
    </row>
    <row r="673" ht="12.75" customHeight="1">
      <c r="A673" s="100" t="s">
        <v>952</v>
      </c>
      <c r="B673" s="101">
        <v>406.52</v>
      </c>
      <c r="C673" s="102"/>
      <c r="D673" s="100" t="s">
        <v>952</v>
      </c>
      <c r="E673" s="101">
        <v>400.77</v>
      </c>
      <c r="F673" s="102"/>
    </row>
    <row r="674" ht="12.75" customHeight="1">
      <c r="A674" s="100" t="s">
        <v>23714</v>
      </c>
      <c r="B674" s="101">
        <v>450.27</v>
      </c>
      <c r="C674" s="102"/>
      <c r="D674" s="100" t="s">
        <v>23714</v>
      </c>
      <c r="E674" s="101">
        <v>498.82</v>
      </c>
      <c r="F674" s="102"/>
    </row>
    <row r="675" ht="12.75" customHeight="1">
      <c r="A675" s="100" t="s">
        <v>954</v>
      </c>
      <c r="B675" s="101">
        <v>450.27</v>
      </c>
      <c r="C675" s="102"/>
      <c r="D675" s="100" t="s">
        <v>954</v>
      </c>
      <c r="E675" s="101">
        <v>449.22</v>
      </c>
      <c r="F675" s="102"/>
    </row>
    <row r="676" ht="12.75" customHeight="1">
      <c r="A676" s="100" t="s">
        <v>23715</v>
      </c>
      <c r="B676" s="101">
        <v>509.75</v>
      </c>
      <c r="C676" s="102"/>
      <c r="D676" s="100" t="s">
        <v>23715</v>
      </c>
      <c r="E676" s="101">
        <v>556.21</v>
      </c>
      <c r="F676" s="102"/>
    </row>
    <row r="677" ht="12.75" customHeight="1">
      <c r="A677" s="100" t="s">
        <v>956</v>
      </c>
      <c r="B677" s="101">
        <v>509.75</v>
      </c>
      <c r="C677" s="102"/>
      <c r="D677" s="100" t="s">
        <v>956</v>
      </c>
      <c r="E677" s="101">
        <v>501.26</v>
      </c>
      <c r="F677" s="102"/>
    </row>
    <row r="678" ht="12.75" customHeight="1">
      <c r="A678" s="100" t="s">
        <v>23716</v>
      </c>
      <c r="B678" s="101">
        <v>688.28</v>
      </c>
      <c r="C678" s="102"/>
      <c r="D678" s="100" t="s">
        <v>23716</v>
      </c>
      <c r="E678" s="101">
        <v>770.72</v>
      </c>
      <c r="F678" s="102"/>
    </row>
    <row r="679" ht="12.75" customHeight="1">
      <c r="A679" s="100" t="s">
        <v>958</v>
      </c>
      <c r="B679" s="101">
        <v>619.53</v>
      </c>
      <c r="C679" s="102"/>
      <c r="D679" s="100" t="s">
        <v>958</v>
      </c>
      <c r="E679" s="101">
        <v>696.12</v>
      </c>
      <c r="F679" s="102"/>
    </row>
    <row r="680" ht="12.75" customHeight="1">
      <c r="A680" s="100" t="s">
        <v>23717</v>
      </c>
      <c r="B680" s="101">
        <v>1176.7</v>
      </c>
      <c r="C680" s="102"/>
      <c r="D680" s="100" t="s">
        <v>23717</v>
      </c>
      <c r="E680" s="101">
        <v>1277.36</v>
      </c>
      <c r="F680" s="102"/>
    </row>
    <row r="681" ht="12.75" customHeight="1">
      <c r="A681" s="100" t="s">
        <v>960</v>
      </c>
      <c r="B681" s="101">
        <v>1176.7</v>
      </c>
      <c r="C681" s="102"/>
      <c r="D681" s="100" t="s">
        <v>960</v>
      </c>
      <c r="E681" s="101">
        <v>1176.1</v>
      </c>
      <c r="F681" s="102"/>
    </row>
    <row r="682" ht="12.75" customHeight="1">
      <c r="A682" s="100" t="s">
        <v>23718</v>
      </c>
      <c r="B682" s="101">
        <v>311.96</v>
      </c>
      <c r="C682" s="102"/>
      <c r="D682" s="100" t="s">
        <v>23718</v>
      </c>
      <c r="E682" s="101">
        <v>341.86</v>
      </c>
      <c r="F682" s="102"/>
    </row>
    <row r="683" ht="12.75" customHeight="1">
      <c r="A683" s="100" t="s">
        <v>962</v>
      </c>
      <c r="B683" s="101">
        <v>311.96</v>
      </c>
      <c r="C683" s="102"/>
      <c r="D683" s="100" t="s">
        <v>962</v>
      </c>
      <c r="E683" s="101">
        <v>304.66</v>
      </c>
      <c r="F683" s="102"/>
    </row>
    <row r="684" ht="12.75" customHeight="1">
      <c r="A684" s="100" t="s">
        <v>23719</v>
      </c>
      <c r="B684" s="101">
        <v>351.48</v>
      </c>
      <c r="C684" s="102"/>
      <c r="D684" s="100" t="s">
        <v>23719</v>
      </c>
      <c r="E684" s="101">
        <v>385.88</v>
      </c>
      <c r="F684" s="102"/>
    </row>
    <row r="685" ht="12.75" customHeight="1">
      <c r="A685" s="100" t="s">
        <v>964</v>
      </c>
      <c r="B685" s="101">
        <v>351.48</v>
      </c>
      <c r="C685" s="102"/>
      <c r="D685" s="100" t="s">
        <v>964</v>
      </c>
      <c r="E685" s="101">
        <v>344.66</v>
      </c>
      <c r="F685" s="102"/>
    </row>
    <row r="686" ht="12.75" customHeight="1">
      <c r="A686" s="100" t="s">
        <v>23720</v>
      </c>
      <c r="B686" s="101">
        <v>536.52</v>
      </c>
      <c r="C686" s="102"/>
      <c r="D686" s="100" t="s">
        <v>23720</v>
      </c>
      <c r="E686" s="101">
        <v>588.41</v>
      </c>
      <c r="F686" s="102"/>
    </row>
    <row r="687" ht="12.75" customHeight="1">
      <c r="A687" s="100" t="s">
        <v>966</v>
      </c>
      <c r="B687" s="101">
        <v>536.52</v>
      </c>
      <c r="C687" s="102"/>
      <c r="D687" s="100" t="s">
        <v>966</v>
      </c>
      <c r="E687" s="101">
        <v>525.01</v>
      </c>
      <c r="F687" s="102"/>
    </row>
    <row r="688" ht="12.75" customHeight="1">
      <c r="A688" s="100" t="s">
        <v>23721</v>
      </c>
      <c r="B688" s="101">
        <v>823.43</v>
      </c>
      <c r="C688" s="102"/>
      <c r="D688" s="100" t="s">
        <v>23721</v>
      </c>
      <c r="E688" s="101">
        <v>903.18</v>
      </c>
      <c r="F688" s="102"/>
    </row>
    <row r="689" ht="12.75" customHeight="1">
      <c r="A689" s="100" t="s">
        <v>968</v>
      </c>
      <c r="B689" s="101">
        <v>823.43</v>
      </c>
      <c r="C689" s="102"/>
      <c r="D689" s="100" t="s">
        <v>968</v>
      </c>
      <c r="E689" s="101">
        <v>806.18</v>
      </c>
      <c r="F689" s="102"/>
    </row>
    <row r="690" ht="12.75" customHeight="1">
      <c r="A690" s="100" t="s">
        <v>23722</v>
      </c>
      <c r="B690" s="101">
        <v>1057.33</v>
      </c>
      <c r="C690" s="102"/>
      <c r="D690" s="100" t="s">
        <v>23722</v>
      </c>
      <c r="E690" s="101">
        <v>1109.63</v>
      </c>
      <c r="F690" s="102"/>
    </row>
    <row r="691" ht="12.75" customHeight="1">
      <c r="A691" s="100" t="s">
        <v>970</v>
      </c>
      <c r="B691" s="101">
        <v>930.85</v>
      </c>
      <c r="C691" s="102"/>
      <c r="D691" s="100" t="s">
        <v>970</v>
      </c>
      <c r="E691" s="101">
        <v>971.29</v>
      </c>
      <c r="F691" s="102"/>
    </row>
    <row r="692" ht="12.75" customHeight="1">
      <c r="A692" s="100" t="s">
        <v>23723</v>
      </c>
      <c r="B692" s="101">
        <v>6.84</v>
      </c>
      <c r="C692" s="102"/>
      <c r="D692" s="100" t="s">
        <v>23723</v>
      </c>
      <c r="E692" s="101">
        <v>6.89</v>
      </c>
      <c r="F692" s="102"/>
    </row>
    <row r="693" ht="12.75" customHeight="1">
      <c r="A693" s="100" t="s">
        <v>972</v>
      </c>
      <c r="B693" s="101">
        <v>6.05</v>
      </c>
      <c r="C693" s="102"/>
      <c r="D693" s="100" t="s">
        <v>972</v>
      </c>
      <c r="E693" s="101">
        <v>6.02</v>
      </c>
      <c r="F693" s="102"/>
    </row>
    <row r="694" ht="12.75" customHeight="1">
      <c r="A694" s="100" t="s">
        <v>23724</v>
      </c>
      <c r="B694" s="101">
        <v>5.52</v>
      </c>
      <c r="C694" s="102"/>
      <c r="D694" s="100" t="s">
        <v>23724</v>
      </c>
      <c r="E694" s="101">
        <v>5.86</v>
      </c>
      <c r="F694" s="102"/>
    </row>
    <row r="695" ht="12.75" customHeight="1">
      <c r="A695" s="100" t="s">
        <v>974</v>
      </c>
      <c r="B695" s="101">
        <v>5.02</v>
      </c>
      <c r="C695" s="102"/>
      <c r="D695" s="100" t="s">
        <v>974</v>
      </c>
      <c r="E695" s="101">
        <v>5.31</v>
      </c>
      <c r="F695" s="102"/>
    </row>
    <row r="696" ht="12.75" customHeight="1">
      <c r="A696" s="100" t="s">
        <v>23725</v>
      </c>
      <c r="B696" s="101">
        <v>4.89</v>
      </c>
      <c r="C696" s="102"/>
      <c r="D696" s="100" t="s">
        <v>23725</v>
      </c>
      <c r="E696" s="101">
        <v>5.17</v>
      </c>
      <c r="F696" s="102"/>
    </row>
    <row r="697" ht="12.75" customHeight="1">
      <c r="A697" s="100" t="s">
        <v>976</v>
      </c>
      <c r="B697" s="101">
        <v>4.48</v>
      </c>
      <c r="C697" s="102"/>
      <c r="D697" s="100" t="s">
        <v>976</v>
      </c>
      <c r="E697" s="101">
        <v>4.72</v>
      </c>
      <c r="F697" s="102"/>
    </row>
    <row r="698" ht="12.75" customHeight="1">
      <c r="A698" s="100" t="s">
        <v>23726</v>
      </c>
      <c r="B698" s="101">
        <v>1.69</v>
      </c>
      <c r="C698" s="102"/>
      <c r="D698" s="100" t="s">
        <v>23726</v>
      </c>
      <c r="E698" s="101">
        <v>1.77</v>
      </c>
      <c r="F698" s="102"/>
    </row>
    <row r="699" ht="12.75" customHeight="1">
      <c r="A699" s="100" t="s">
        <v>978</v>
      </c>
      <c r="B699" s="101">
        <v>1.57</v>
      </c>
      <c r="C699" s="102"/>
      <c r="D699" s="100" t="s">
        <v>978</v>
      </c>
      <c r="E699" s="101">
        <v>1.64</v>
      </c>
      <c r="F699" s="102"/>
    </row>
    <row r="700" ht="12.75" customHeight="1">
      <c r="A700" s="100" t="s">
        <v>23727</v>
      </c>
      <c r="B700" s="101">
        <v>8.18</v>
      </c>
      <c r="C700" s="102"/>
      <c r="D700" s="100" t="s">
        <v>23727</v>
      </c>
      <c r="E700" s="101">
        <v>8.96</v>
      </c>
      <c r="F700" s="102"/>
    </row>
    <row r="701" ht="12.75" customHeight="1">
      <c r="A701" s="100" t="s">
        <v>980</v>
      </c>
      <c r="B701" s="101">
        <v>7.08</v>
      </c>
      <c r="C701" s="102"/>
      <c r="D701" s="100" t="s">
        <v>980</v>
      </c>
      <c r="E701" s="101">
        <v>7.76</v>
      </c>
      <c r="F701" s="102"/>
    </row>
    <row r="702" ht="12.75" customHeight="1">
      <c r="A702" s="100" t="s">
        <v>23728</v>
      </c>
      <c r="B702" s="101">
        <v>6.03</v>
      </c>
      <c r="C702" s="102"/>
      <c r="D702" s="100" t="s">
        <v>23728</v>
      </c>
      <c r="E702" s="101">
        <v>6.61</v>
      </c>
      <c r="F702" s="102"/>
    </row>
    <row r="703" ht="12.75" customHeight="1">
      <c r="A703" s="100" t="s">
        <v>982</v>
      </c>
      <c r="B703" s="101">
        <v>5.22</v>
      </c>
      <c r="C703" s="102"/>
      <c r="D703" s="100" t="s">
        <v>982</v>
      </c>
      <c r="E703" s="101">
        <v>5.72</v>
      </c>
      <c r="F703" s="102"/>
    </row>
    <row r="704" ht="12.75" customHeight="1">
      <c r="A704" s="100" t="s">
        <v>23729</v>
      </c>
      <c r="B704" s="101">
        <v>7.37</v>
      </c>
      <c r="C704" s="102"/>
      <c r="D704" s="100" t="s">
        <v>23729</v>
      </c>
      <c r="E704" s="101">
        <v>8.08</v>
      </c>
      <c r="F704" s="102"/>
    </row>
    <row r="705" ht="12.75" customHeight="1">
      <c r="A705" s="100" t="s">
        <v>984</v>
      </c>
      <c r="B705" s="101">
        <v>6.39</v>
      </c>
      <c r="C705" s="102"/>
      <c r="D705" s="100" t="s">
        <v>984</v>
      </c>
      <c r="E705" s="101">
        <v>7.0</v>
      </c>
      <c r="F705" s="102"/>
    </row>
    <row r="706" ht="12.75" customHeight="1">
      <c r="A706" s="100" t="s">
        <v>23730</v>
      </c>
      <c r="B706" s="101">
        <v>5.9</v>
      </c>
      <c r="C706" s="102"/>
      <c r="D706" s="100" t="s">
        <v>23730</v>
      </c>
      <c r="E706" s="101">
        <v>6.46</v>
      </c>
      <c r="F706" s="102"/>
    </row>
    <row r="707" ht="12.75" customHeight="1">
      <c r="A707" s="100" t="s">
        <v>986</v>
      </c>
      <c r="B707" s="101">
        <v>5.11</v>
      </c>
      <c r="C707" s="102"/>
      <c r="D707" s="100" t="s">
        <v>986</v>
      </c>
      <c r="E707" s="101">
        <v>5.6</v>
      </c>
      <c r="F707" s="102"/>
    </row>
    <row r="708" ht="12.75" customHeight="1">
      <c r="A708" s="100" t="s">
        <v>23731</v>
      </c>
      <c r="B708" s="101">
        <v>8.71</v>
      </c>
      <c r="C708" s="102"/>
      <c r="D708" s="100" t="s">
        <v>23731</v>
      </c>
      <c r="E708" s="101">
        <v>9.54</v>
      </c>
      <c r="F708" s="102"/>
    </row>
    <row r="709" ht="12.75" customHeight="1">
      <c r="A709" s="100" t="s">
        <v>988</v>
      </c>
      <c r="B709" s="101">
        <v>7.55</v>
      </c>
      <c r="C709" s="102"/>
      <c r="D709" s="100" t="s">
        <v>988</v>
      </c>
      <c r="E709" s="101">
        <v>8.27</v>
      </c>
      <c r="F709" s="102"/>
    </row>
    <row r="710" ht="12.75" customHeight="1">
      <c r="A710" s="100" t="s">
        <v>23732</v>
      </c>
      <c r="B710" s="101">
        <v>7.45</v>
      </c>
      <c r="C710" s="102"/>
      <c r="D710" s="100" t="s">
        <v>23732</v>
      </c>
      <c r="E710" s="101">
        <v>8.08</v>
      </c>
      <c r="F710" s="102"/>
    </row>
    <row r="711" ht="12.75" customHeight="1">
      <c r="A711" s="100" t="s">
        <v>990</v>
      </c>
      <c r="B711" s="101">
        <v>6.45</v>
      </c>
      <c r="C711" s="102"/>
      <c r="D711" s="100" t="s">
        <v>990</v>
      </c>
      <c r="E711" s="101">
        <v>7.0</v>
      </c>
      <c r="F711" s="102"/>
    </row>
    <row r="712" ht="12.75" customHeight="1">
      <c r="A712" s="100" t="s">
        <v>23733</v>
      </c>
      <c r="B712" s="101">
        <v>9.41</v>
      </c>
      <c r="C712" s="102"/>
      <c r="D712" s="100" t="s">
        <v>23733</v>
      </c>
      <c r="E712" s="101">
        <v>9.76</v>
      </c>
      <c r="F712" s="102"/>
    </row>
    <row r="713" ht="12.75" customHeight="1">
      <c r="A713" s="100" t="s">
        <v>993</v>
      </c>
      <c r="B713" s="101">
        <v>8.36</v>
      </c>
      <c r="C713" s="102"/>
      <c r="D713" s="100" t="s">
        <v>993</v>
      </c>
      <c r="E713" s="101">
        <v>8.62</v>
      </c>
      <c r="F713" s="102"/>
    </row>
    <row r="714" ht="12.75" customHeight="1">
      <c r="A714" s="100" t="s">
        <v>23734</v>
      </c>
      <c r="B714" s="101">
        <v>14.9</v>
      </c>
      <c r="C714" s="102"/>
      <c r="D714" s="100" t="s">
        <v>23734</v>
      </c>
      <c r="E714" s="101">
        <v>16.16</v>
      </c>
      <c r="F714" s="102"/>
    </row>
    <row r="715" ht="12.75" customHeight="1">
      <c r="A715" s="100" t="s">
        <v>995</v>
      </c>
      <c r="B715" s="101">
        <v>12.91</v>
      </c>
      <c r="C715" s="102"/>
      <c r="D715" s="100" t="s">
        <v>995</v>
      </c>
      <c r="E715" s="101">
        <v>14.0</v>
      </c>
      <c r="F715" s="102"/>
    </row>
    <row r="716" ht="12.75" customHeight="1">
      <c r="A716" s="100" t="s">
        <v>23735</v>
      </c>
      <c r="B716" s="101">
        <v>0.89</v>
      </c>
      <c r="C716" s="102"/>
      <c r="D716" s="100" t="s">
        <v>23735</v>
      </c>
      <c r="E716" s="101">
        <v>0.96</v>
      </c>
      <c r="F716" s="102"/>
    </row>
    <row r="717" ht="12.75" customHeight="1">
      <c r="A717" s="100" t="s">
        <v>997</v>
      </c>
      <c r="B717" s="101">
        <v>0.77</v>
      </c>
      <c r="C717" s="102"/>
      <c r="D717" s="100" t="s">
        <v>997</v>
      </c>
      <c r="E717" s="101">
        <v>0.84</v>
      </c>
      <c r="F717" s="102"/>
    </row>
    <row r="718" ht="12.75" customHeight="1">
      <c r="A718" s="100" t="s">
        <v>23736</v>
      </c>
      <c r="B718" s="101">
        <v>0.25</v>
      </c>
      <c r="C718" s="102"/>
      <c r="D718" s="100" t="s">
        <v>23736</v>
      </c>
      <c r="E718" s="101">
        <v>0.27</v>
      </c>
      <c r="F718" s="102"/>
    </row>
    <row r="719" ht="12.75" customHeight="1">
      <c r="A719" s="100" t="s">
        <v>999</v>
      </c>
      <c r="B719" s="101">
        <v>0.21</v>
      </c>
      <c r="C719" s="102"/>
      <c r="D719" s="100" t="s">
        <v>999</v>
      </c>
      <c r="E719" s="101">
        <v>0.23</v>
      </c>
      <c r="F719" s="102"/>
    </row>
    <row r="720" ht="12.75" customHeight="1">
      <c r="A720" s="100" t="s">
        <v>23737</v>
      </c>
      <c r="B720" s="101">
        <v>1.78</v>
      </c>
      <c r="C720" s="102"/>
      <c r="D720" s="100" t="s">
        <v>23737</v>
      </c>
      <c r="E720" s="101">
        <v>1.93</v>
      </c>
      <c r="F720" s="102"/>
    </row>
    <row r="721" ht="12.75" customHeight="1">
      <c r="A721" s="100" t="s">
        <v>1001</v>
      </c>
      <c r="B721" s="101">
        <v>1.54</v>
      </c>
      <c r="C721" s="102"/>
      <c r="D721" s="100" t="s">
        <v>1001</v>
      </c>
      <c r="E721" s="101">
        <v>1.68</v>
      </c>
      <c r="F721" s="102"/>
    </row>
    <row r="722" ht="12.75" customHeight="1">
      <c r="A722" s="100" t="s">
        <v>23738</v>
      </c>
      <c r="B722" s="101">
        <v>184.81</v>
      </c>
      <c r="C722" s="102"/>
      <c r="D722" s="100" t="s">
        <v>23738</v>
      </c>
      <c r="E722" s="101">
        <v>200.39</v>
      </c>
      <c r="F722" s="102"/>
    </row>
    <row r="723" ht="12.75" customHeight="1">
      <c r="A723" s="100" t="s">
        <v>1003</v>
      </c>
      <c r="B723" s="101">
        <v>160.16</v>
      </c>
      <c r="C723" s="102"/>
      <c r="D723" s="100" t="s">
        <v>1003</v>
      </c>
      <c r="E723" s="101">
        <v>173.69</v>
      </c>
      <c r="F723" s="102"/>
    </row>
    <row r="724" ht="12.75" customHeight="1">
      <c r="A724" s="100" t="s">
        <v>23739</v>
      </c>
      <c r="B724" s="101">
        <v>2.14</v>
      </c>
      <c r="C724" s="102"/>
      <c r="D724" s="100" t="s">
        <v>23739</v>
      </c>
      <c r="E724" s="101">
        <v>2.32</v>
      </c>
      <c r="F724" s="102"/>
    </row>
    <row r="725" ht="12.75" customHeight="1">
      <c r="A725" s="100" t="s">
        <v>1005</v>
      </c>
      <c r="B725" s="101">
        <v>1.85</v>
      </c>
      <c r="C725" s="102"/>
      <c r="D725" s="100" t="s">
        <v>1005</v>
      </c>
      <c r="E725" s="101">
        <v>2.01</v>
      </c>
      <c r="F725" s="102"/>
    </row>
    <row r="726" ht="12.75" customHeight="1">
      <c r="A726" s="100" t="s">
        <v>23740</v>
      </c>
      <c r="B726" s="101">
        <v>1937.53</v>
      </c>
      <c r="C726" s="102"/>
      <c r="D726" s="100" t="s">
        <v>23740</v>
      </c>
      <c r="E726" s="101">
        <v>2100.89</v>
      </c>
      <c r="F726" s="102"/>
    </row>
    <row r="727" ht="12.75" customHeight="1">
      <c r="A727" s="100" t="s">
        <v>1007</v>
      </c>
      <c r="B727" s="101">
        <v>1679.1</v>
      </c>
      <c r="C727" s="102"/>
      <c r="D727" s="100" t="s">
        <v>1007</v>
      </c>
      <c r="E727" s="101">
        <v>1821.04</v>
      </c>
      <c r="F727" s="102"/>
    </row>
    <row r="728" ht="12.75" customHeight="1">
      <c r="A728" s="100" t="s">
        <v>23741</v>
      </c>
      <c r="B728" s="101">
        <v>1863.01</v>
      </c>
      <c r="C728" s="102"/>
      <c r="D728" s="100" t="s">
        <v>23741</v>
      </c>
      <c r="E728" s="101">
        <v>2020.08</v>
      </c>
      <c r="F728" s="102"/>
    </row>
    <row r="729" ht="12.75" customHeight="1">
      <c r="A729" s="100" t="s">
        <v>1010</v>
      </c>
      <c r="B729" s="101">
        <v>1614.52</v>
      </c>
      <c r="C729" s="102"/>
      <c r="D729" s="100" t="s">
        <v>1010</v>
      </c>
      <c r="E729" s="101">
        <v>1751.0</v>
      </c>
      <c r="F729" s="102"/>
    </row>
    <row r="730" ht="12.75" customHeight="1">
      <c r="A730" s="100" t="s">
        <v>23742</v>
      </c>
      <c r="B730" s="101">
        <v>38.0</v>
      </c>
      <c r="C730" s="102"/>
      <c r="D730" s="100" t="s">
        <v>23742</v>
      </c>
      <c r="E730" s="101">
        <v>41.2</v>
      </c>
      <c r="F730" s="102"/>
    </row>
    <row r="731" ht="12.75" customHeight="1">
      <c r="A731" s="100" t="s">
        <v>1012</v>
      </c>
      <c r="B731" s="101">
        <v>32.93</v>
      </c>
      <c r="C731" s="102"/>
      <c r="D731" s="100" t="s">
        <v>1012</v>
      </c>
      <c r="E731" s="101">
        <v>35.72</v>
      </c>
      <c r="F731" s="102"/>
    </row>
    <row r="732" ht="12.75" customHeight="1">
      <c r="A732" s="100" t="s">
        <v>23743</v>
      </c>
      <c r="B732" s="101">
        <v>55.14</v>
      </c>
      <c r="C732" s="102"/>
      <c r="D732" s="100" t="s">
        <v>23743</v>
      </c>
      <c r="E732" s="101">
        <v>59.79</v>
      </c>
      <c r="F732" s="102"/>
    </row>
    <row r="733" ht="12.75" customHeight="1">
      <c r="A733" s="100" t="s">
        <v>1014</v>
      </c>
      <c r="B733" s="101">
        <v>47.78</v>
      </c>
      <c r="C733" s="102"/>
      <c r="D733" s="100" t="s">
        <v>1014</v>
      </c>
      <c r="E733" s="101">
        <v>51.82</v>
      </c>
      <c r="F733" s="102"/>
    </row>
    <row r="734" ht="12.75" customHeight="1">
      <c r="A734" s="100" t="s">
        <v>23744</v>
      </c>
      <c r="B734" s="101">
        <v>74.52</v>
      </c>
      <c r="C734" s="102"/>
      <c r="D734" s="100" t="s">
        <v>23744</v>
      </c>
      <c r="E734" s="101">
        <v>80.8</v>
      </c>
      <c r="F734" s="102"/>
    </row>
    <row r="735" ht="12.75" customHeight="1">
      <c r="A735" s="100" t="s">
        <v>1016</v>
      </c>
      <c r="B735" s="101">
        <v>64.58</v>
      </c>
      <c r="C735" s="102"/>
      <c r="D735" s="100" t="s">
        <v>1016</v>
      </c>
      <c r="E735" s="101">
        <v>70.04</v>
      </c>
      <c r="F735" s="102"/>
    </row>
    <row r="736" ht="12.75" customHeight="1">
      <c r="A736" s="100" t="s">
        <v>23745</v>
      </c>
      <c r="B736" s="101">
        <v>34.64</v>
      </c>
      <c r="C736" s="102"/>
      <c r="D736" s="100" t="s">
        <v>23745</v>
      </c>
      <c r="E736" s="101">
        <v>36.74</v>
      </c>
      <c r="F736" s="102"/>
    </row>
    <row r="737" ht="12.75" customHeight="1">
      <c r="A737" s="100" t="s">
        <v>1018</v>
      </c>
      <c r="B737" s="101">
        <v>34.25</v>
      </c>
      <c r="C737" s="102"/>
      <c r="D737" s="100" t="s">
        <v>1018</v>
      </c>
      <c r="E737" s="101">
        <v>36.32</v>
      </c>
      <c r="F737" s="102"/>
    </row>
    <row r="738" ht="12.75" customHeight="1">
      <c r="A738" s="100" t="s">
        <v>23746</v>
      </c>
      <c r="B738" s="101">
        <v>61.97</v>
      </c>
      <c r="C738" s="102"/>
      <c r="D738" s="100" t="s">
        <v>23746</v>
      </c>
      <c r="E738" s="101">
        <v>65.73</v>
      </c>
      <c r="F738" s="102"/>
    </row>
    <row r="739" ht="12.75" customHeight="1">
      <c r="A739" s="100" t="s">
        <v>1020</v>
      </c>
      <c r="B739" s="101">
        <v>61.27</v>
      </c>
      <c r="C739" s="102"/>
      <c r="D739" s="100" t="s">
        <v>1020</v>
      </c>
      <c r="E739" s="101">
        <v>64.98</v>
      </c>
      <c r="F739" s="102"/>
    </row>
    <row r="740" ht="12.75" customHeight="1">
      <c r="A740" s="100" t="s">
        <v>23747</v>
      </c>
      <c r="B740" s="101">
        <v>103.75</v>
      </c>
      <c r="C740" s="102"/>
      <c r="D740" s="100" t="s">
        <v>23747</v>
      </c>
      <c r="E740" s="101">
        <v>110.05</v>
      </c>
      <c r="F740" s="102"/>
    </row>
    <row r="741" ht="12.75" customHeight="1">
      <c r="A741" s="100" t="s">
        <v>1022</v>
      </c>
      <c r="B741" s="101">
        <v>102.59</v>
      </c>
      <c r="C741" s="102"/>
      <c r="D741" s="100" t="s">
        <v>1022</v>
      </c>
      <c r="E741" s="101">
        <v>108.79</v>
      </c>
      <c r="F741" s="102"/>
    </row>
    <row r="742" ht="12.75" customHeight="1">
      <c r="A742" s="100" t="s">
        <v>23748</v>
      </c>
      <c r="B742" s="101">
        <v>0.26</v>
      </c>
      <c r="C742" s="102"/>
      <c r="D742" s="100" t="s">
        <v>23748</v>
      </c>
      <c r="E742" s="101">
        <v>0.3</v>
      </c>
      <c r="F742" s="102"/>
    </row>
    <row r="743" ht="12.75" customHeight="1">
      <c r="A743" s="100" t="s">
        <v>1024</v>
      </c>
      <c r="B743" s="101">
        <v>0.26</v>
      </c>
      <c r="C743" s="102"/>
      <c r="D743" s="100" t="s">
        <v>1024</v>
      </c>
      <c r="E743" s="101">
        <v>0.29</v>
      </c>
      <c r="F743" s="102"/>
    </row>
    <row r="744" ht="12.75" customHeight="1">
      <c r="A744" s="100" t="s">
        <v>23749</v>
      </c>
      <c r="B744" s="101">
        <v>0.98</v>
      </c>
      <c r="C744" s="102"/>
      <c r="D744" s="100" t="s">
        <v>23749</v>
      </c>
      <c r="E744" s="101">
        <v>1.09</v>
      </c>
      <c r="F744" s="102"/>
    </row>
    <row r="745" ht="12.75" customHeight="1">
      <c r="A745" s="100" t="s">
        <v>1026</v>
      </c>
      <c r="B745" s="101">
        <v>0.95</v>
      </c>
      <c r="C745" s="102"/>
      <c r="D745" s="100" t="s">
        <v>1026</v>
      </c>
      <c r="E745" s="101">
        <v>1.05</v>
      </c>
      <c r="F745" s="102"/>
    </row>
    <row r="746" ht="12.75" customHeight="1">
      <c r="A746" s="100" t="s">
        <v>23750</v>
      </c>
      <c r="B746" s="101">
        <v>3761.07</v>
      </c>
      <c r="C746" s="102"/>
      <c r="D746" s="100" t="s">
        <v>23750</v>
      </c>
      <c r="E746" s="101">
        <v>4068.37</v>
      </c>
      <c r="F746" s="102"/>
    </row>
    <row r="747" ht="12.75" customHeight="1">
      <c r="A747" s="100" t="s">
        <v>1028</v>
      </c>
      <c r="B747" s="101">
        <v>3530.45</v>
      </c>
      <c r="C747" s="102"/>
      <c r="D747" s="100" t="s">
        <v>1028</v>
      </c>
      <c r="E747" s="101">
        <v>3817.29</v>
      </c>
      <c r="F747" s="102"/>
    </row>
    <row r="748" ht="12.75" customHeight="1">
      <c r="A748" s="100" t="s">
        <v>23751</v>
      </c>
      <c r="B748" s="101">
        <v>267.23</v>
      </c>
      <c r="C748" s="102"/>
      <c r="D748" s="100" t="s">
        <v>23751</v>
      </c>
      <c r="E748" s="101">
        <v>290.76</v>
      </c>
      <c r="F748" s="102"/>
    </row>
    <row r="749" ht="12.75" customHeight="1">
      <c r="A749" s="100" t="s">
        <v>1030</v>
      </c>
      <c r="B749" s="101">
        <v>231.54</v>
      </c>
      <c r="C749" s="102"/>
      <c r="D749" s="100" t="s">
        <v>1030</v>
      </c>
      <c r="E749" s="101">
        <v>251.93</v>
      </c>
      <c r="F749" s="102"/>
    </row>
    <row r="750" ht="12.75" customHeight="1">
      <c r="A750" s="100" t="s">
        <v>23752</v>
      </c>
      <c r="B750" s="101">
        <v>350.72</v>
      </c>
      <c r="C750" s="102"/>
      <c r="D750" s="100" t="s">
        <v>23752</v>
      </c>
      <c r="E750" s="101">
        <v>381.99</v>
      </c>
      <c r="F750" s="102"/>
    </row>
    <row r="751" ht="12.75" customHeight="1">
      <c r="A751" s="100" t="s">
        <v>1032</v>
      </c>
      <c r="B751" s="101">
        <v>303.88</v>
      </c>
      <c r="C751" s="102"/>
      <c r="D751" s="100" t="s">
        <v>1032</v>
      </c>
      <c r="E751" s="101">
        <v>330.99</v>
      </c>
      <c r="F751" s="102"/>
    </row>
    <row r="752" ht="12.75" customHeight="1">
      <c r="A752" s="100" t="s">
        <v>23753</v>
      </c>
      <c r="B752" s="101">
        <v>0.07</v>
      </c>
      <c r="C752" s="102"/>
      <c r="D752" s="100" t="s">
        <v>23753</v>
      </c>
      <c r="E752" s="101">
        <v>0.07</v>
      </c>
      <c r="F752" s="102"/>
    </row>
    <row r="753" ht="12.75" customHeight="1">
      <c r="A753" s="100" t="s">
        <v>1035</v>
      </c>
      <c r="B753" s="101">
        <v>0.07</v>
      </c>
      <c r="C753" s="102"/>
      <c r="D753" s="100" t="s">
        <v>1035</v>
      </c>
      <c r="E753" s="101">
        <v>0.07</v>
      </c>
      <c r="F753" s="102"/>
    </row>
    <row r="754" ht="12.75" customHeight="1">
      <c r="A754" s="100" t="s">
        <v>23754</v>
      </c>
      <c r="B754" s="101">
        <v>297.4</v>
      </c>
      <c r="C754" s="102"/>
      <c r="D754" s="100" t="s">
        <v>23754</v>
      </c>
      <c r="E754" s="101">
        <v>333.85</v>
      </c>
      <c r="F754" s="102"/>
    </row>
    <row r="755" ht="12.75" customHeight="1">
      <c r="A755" s="100" t="s">
        <v>1038</v>
      </c>
      <c r="B755" s="101">
        <v>297.4</v>
      </c>
      <c r="C755" s="102"/>
      <c r="D755" s="100" t="s">
        <v>1038</v>
      </c>
      <c r="E755" s="101">
        <v>333.85</v>
      </c>
      <c r="F755" s="102"/>
    </row>
    <row r="756" ht="12.75" customHeight="1">
      <c r="A756" s="100" t="s">
        <v>23755</v>
      </c>
      <c r="B756" s="101">
        <v>214.7</v>
      </c>
      <c r="C756" s="102"/>
      <c r="D756" s="100" t="s">
        <v>23755</v>
      </c>
      <c r="E756" s="101">
        <v>257.92</v>
      </c>
      <c r="F756" s="102"/>
    </row>
    <row r="757" ht="12.75" customHeight="1">
      <c r="A757" s="100" t="s">
        <v>1040</v>
      </c>
      <c r="B757" s="101">
        <v>214.7</v>
      </c>
      <c r="C757" s="102"/>
      <c r="D757" s="100" t="s">
        <v>1040</v>
      </c>
      <c r="E757" s="101">
        <v>257.92</v>
      </c>
      <c r="F757" s="102"/>
    </row>
    <row r="758" ht="12.75" customHeight="1">
      <c r="A758" s="100" t="s">
        <v>23756</v>
      </c>
      <c r="B758" s="101">
        <v>179.3</v>
      </c>
      <c r="C758" s="102"/>
      <c r="D758" s="100" t="s">
        <v>23757</v>
      </c>
      <c r="E758" s="101">
        <v>6106.03</v>
      </c>
      <c r="F758" s="102"/>
    </row>
    <row r="759" ht="12.75" customHeight="1">
      <c r="A759" s="100" t="s">
        <v>23758</v>
      </c>
      <c r="B759" s="101">
        <v>179.3</v>
      </c>
      <c r="C759" s="102"/>
      <c r="D759" s="100" t="s">
        <v>1042</v>
      </c>
      <c r="E759" s="101">
        <v>5410.2</v>
      </c>
      <c r="F759" s="102"/>
    </row>
    <row r="760" ht="12.75" customHeight="1">
      <c r="A760" s="100" t="s">
        <v>23757</v>
      </c>
      <c r="B760" s="101">
        <v>5740.89</v>
      </c>
      <c r="C760" s="102"/>
      <c r="D760" s="100" t="s">
        <v>23759</v>
      </c>
      <c r="E760" s="101">
        <v>6270.74</v>
      </c>
      <c r="F760" s="102"/>
    </row>
    <row r="761" ht="12.75" customHeight="1">
      <c r="A761" s="100" t="s">
        <v>1042</v>
      </c>
      <c r="B761" s="101">
        <v>5099.59</v>
      </c>
      <c r="C761" s="102"/>
      <c r="D761" s="100" t="s">
        <v>1044</v>
      </c>
      <c r="E761" s="101">
        <v>5571.29</v>
      </c>
      <c r="F761" s="102"/>
    </row>
    <row r="762" ht="12.75" customHeight="1">
      <c r="A762" s="100" t="s">
        <v>23759</v>
      </c>
      <c r="B762" s="101">
        <v>5891.26</v>
      </c>
      <c r="C762" s="102"/>
      <c r="D762" s="100" t="s">
        <v>23760</v>
      </c>
      <c r="E762" s="101">
        <v>6600.16</v>
      </c>
      <c r="F762" s="102"/>
    </row>
    <row r="763" ht="12.75" customHeight="1">
      <c r="A763" s="100" t="s">
        <v>1044</v>
      </c>
      <c r="B763" s="101">
        <v>5246.62</v>
      </c>
      <c r="C763" s="102"/>
      <c r="D763" s="100" t="s">
        <v>1046</v>
      </c>
      <c r="E763" s="101">
        <v>5893.46</v>
      </c>
      <c r="F763" s="102"/>
    </row>
    <row r="764" ht="12.75" customHeight="1">
      <c r="A764" s="100" t="s">
        <v>23760</v>
      </c>
      <c r="B764" s="101">
        <v>6192.0</v>
      </c>
      <c r="C764" s="102"/>
      <c r="D764" s="100" t="s">
        <v>23761</v>
      </c>
      <c r="E764" s="101">
        <v>9985.69</v>
      </c>
      <c r="F764" s="102"/>
    </row>
    <row r="765" ht="12.75" customHeight="1">
      <c r="A765" s="100" t="s">
        <v>1046</v>
      </c>
      <c r="B765" s="101">
        <v>5540.69</v>
      </c>
      <c r="C765" s="102"/>
      <c r="D765" s="100" t="s">
        <v>1048</v>
      </c>
      <c r="E765" s="101">
        <v>8811.48</v>
      </c>
      <c r="F765" s="102"/>
    </row>
    <row r="766" ht="12.75" customHeight="1">
      <c r="A766" s="100" t="s">
        <v>23761</v>
      </c>
      <c r="B766" s="101">
        <v>9332.28</v>
      </c>
      <c r="C766" s="102"/>
      <c r="D766" s="100" t="s">
        <v>23762</v>
      </c>
      <c r="E766" s="101">
        <v>10150.4</v>
      </c>
      <c r="F766" s="102"/>
    </row>
    <row r="767" ht="12.75" customHeight="1">
      <c r="A767" s="100" t="s">
        <v>1048</v>
      </c>
      <c r="B767" s="101">
        <v>8249.84</v>
      </c>
      <c r="C767" s="102"/>
      <c r="D767" s="100" t="s">
        <v>1050</v>
      </c>
      <c r="E767" s="101">
        <v>8972.57</v>
      </c>
      <c r="F767" s="102"/>
    </row>
    <row r="768" ht="12.75" customHeight="1">
      <c r="A768" s="100" t="s">
        <v>23762</v>
      </c>
      <c r="B768" s="101">
        <v>9482.66</v>
      </c>
      <c r="C768" s="102"/>
      <c r="D768" s="100" t="s">
        <v>23763</v>
      </c>
      <c r="E768" s="101">
        <v>10479.82</v>
      </c>
      <c r="F768" s="102"/>
    </row>
    <row r="769" ht="12.75" customHeight="1">
      <c r="A769" s="100" t="s">
        <v>1050</v>
      </c>
      <c r="B769" s="101">
        <v>8396.88</v>
      </c>
      <c r="C769" s="102"/>
      <c r="D769" s="100" t="s">
        <v>1052</v>
      </c>
      <c r="E769" s="101">
        <v>9294.74</v>
      </c>
      <c r="F769" s="102"/>
    </row>
    <row r="770" ht="12.75" customHeight="1">
      <c r="A770" s="100" t="s">
        <v>23763</v>
      </c>
      <c r="B770" s="101">
        <v>9783.4</v>
      </c>
      <c r="C770" s="102"/>
      <c r="D770" s="100" t="s">
        <v>23764</v>
      </c>
      <c r="E770" s="101">
        <v>16322.56</v>
      </c>
      <c r="F770" s="102"/>
    </row>
    <row r="771" ht="12.75" customHeight="1">
      <c r="A771" s="100" t="s">
        <v>1052</v>
      </c>
      <c r="B771" s="101">
        <v>8690.95</v>
      </c>
      <c r="C771" s="102"/>
      <c r="D771" s="100" t="s">
        <v>1054</v>
      </c>
      <c r="E771" s="101">
        <v>14552.54</v>
      </c>
      <c r="F771" s="102"/>
    </row>
    <row r="772" ht="12.75" customHeight="1">
      <c r="A772" s="100" t="s">
        <v>23764</v>
      </c>
      <c r="B772" s="101">
        <v>14900.86</v>
      </c>
      <c r="C772" s="102"/>
      <c r="D772" s="100" t="s">
        <v>23765</v>
      </c>
      <c r="E772" s="101">
        <v>12487.21</v>
      </c>
      <c r="F772" s="102"/>
    </row>
    <row r="773" ht="12.75" customHeight="1">
      <c r="A773" s="100" t="s">
        <v>1054</v>
      </c>
      <c r="B773" s="101">
        <v>13275.09</v>
      </c>
      <c r="C773" s="102"/>
      <c r="D773" s="100" t="s">
        <v>1057</v>
      </c>
      <c r="E773" s="101">
        <v>11133.1</v>
      </c>
      <c r="F773" s="102"/>
    </row>
    <row r="774" ht="12.75" customHeight="1">
      <c r="A774" s="100" t="s">
        <v>23765</v>
      </c>
      <c r="B774" s="101">
        <v>11399.57</v>
      </c>
      <c r="C774" s="102"/>
      <c r="D774" s="100" t="s">
        <v>23766</v>
      </c>
      <c r="E774" s="101">
        <v>10614.12</v>
      </c>
      <c r="F774" s="102"/>
    </row>
    <row r="775" ht="12.75" customHeight="1">
      <c r="A775" s="100" t="s">
        <v>1057</v>
      </c>
      <c r="B775" s="101">
        <v>10155.81</v>
      </c>
      <c r="C775" s="102"/>
      <c r="D775" s="100" t="s">
        <v>1059</v>
      </c>
      <c r="E775" s="101">
        <v>9463.13</v>
      </c>
      <c r="F775" s="102"/>
    </row>
    <row r="776" ht="12.75" customHeight="1">
      <c r="A776" s="100" t="s">
        <v>23766</v>
      </c>
      <c r="B776" s="101">
        <v>9689.63</v>
      </c>
      <c r="C776" s="102"/>
      <c r="D776" s="100" t="s">
        <v>23767</v>
      </c>
      <c r="E776" s="101">
        <v>9811.37</v>
      </c>
      <c r="F776" s="102"/>
    </row>
    <row r="777" ht="12.75" customHeight="1">
      <c r="A777" s="100" t="s">
        <v>1059</v>
      </c>
      <c r="B777" s="101">
        <v>8632.44</v>
      </c>
      <c r="C777" s="102"/>
      <c r="D777" s="100" t="s">
        <v>1061</v>
      </c>
      <c r="E777" s="101">
        <v>8747.43</v>
      </c>
      <c r="F777" s="102"/>
    </row>
    <row r="778" ht="12.75" customHeight="1">
      <c r="A778" s="100" t="s">
        <v>23767</v>
      </c>
      <c r="B778" s="101">
        <v>8956.8</v>
      </c>
      <c r="C778" s="102"/>
      <c r="D778" s="100" t="s">
        <v>23768</v>
      </c>
      <c r="E778" s="101">
        <v>7492.32</v>
      </c>
      <c r="F778" s="102"/>
    </row>
    <row r="779" ht="12.75" customHeight="1">
      <c r="A779" s="100" t="s">
        <v>1061</v>
      </c>
      <c r="B779" s="101">
        <v>7979.56</v>
      </c>
      <c r="C779" s="102"/>
      <c r="D779" s="100" t="s">
        <v>1063</v>
      </c>
      <c r="E779" s="101">
        <v>6679.85</v>
      </c>
      <c r="F779" s="102"/>
    </row>
    <row r="780" ht="12.75" customHeight="1">
      <c r="A780" s="100" t="s">
        <v>23768</v>
      </c>
      <c r="B780" s="101">
        <v>6839.73</v>
      </c>
      <c r="C780" s="102"/>
      <c r="D780" s="100" t="s">
        <v>23769</v>
      </c>
      <c r="E780" s="101">
        <v>6377.4</v>
      </c>
      <c r="F780" s="102"/>
    </row>
    <row r="781" ht="12.75" customHeight="1">
      <c r="A781" s="100" t="s">
        <v>1063</v>
      </c>
      <c r="B781" s="101">
        <v>6093.48</v>
      </c>
      <c r="C781" s="102"/>
      <c r="D781" s="100" t="s">
        <v>1065</v>
      </c>
      <c r="E781" s="101">
        <v>5685.84</v>
      </c>
      <c r="F781" s="102"/>
    </row>
    <row r="782" ht="12.75" customHeight="1">
      <c r="A782" s="100" t="s">
        <v>23769</v>
      </c>
      <c r="B782" s="101">
        <v>5821.93</v>
      </c>
      <c r="C782" s="102"/>
      <c r="D782" s="100" t="s">
        <v>23770</v>
      </c>
      <c r="E782" s="101">
        <v>11416.87</v>
      </c>
      <c r="F782" s="102"/>
    </row>
    <row r="783" ht="12.75" customHeight="1">
      <c r="A783" s="100" t="s">
        <v>1065</v>
      </c>
      <c r="B783" s="101">
        <v>5186.72</v>
      </c>
      <c r="C783" s="102"/>
      <c r="D783" s="100" t="s">
        <v>1067</v>
      </c>
      <c r="E783" s="101">
        <v>10178.83</v>
      </c>
      <c r="F783" s="102"/>
    </row>
    <row r="784" ht="12.75" customHeight="1">
      <c r="A784" s="100" t="s">
        <v>23770</v>
      </c>
      <c r="B784" s="101">
        <v>10422.46</v>
      </c>
      <c r="C784" s="102"/>
      <c r="D784" s="100" t="s">
        <v>23771</v>
      </c>
      <c r="E784" s="101">
        <v>8741.04</v>
      </c>
      <c r="F784" s="102"/>
    </row>
    <row r="785" ht="12.75" customHeight="1">
      <c r="A785" s="100" t="s">
        <v>1067</v>
      </c>
      <c r="B785" s="101">
        <v>9285.31</v>
      </c>
      <c r="C785" s="102"/>
      <c r="D785" s="100" t="s">
        <v>1069</v>
      </c>
      <c r="E785" s="101">
        <v>7793.17</v>
      </c>
      <c r="F785" s="102"/>
    </row>
    <row r="786" ht="12.75" customHeight="1">
      <c r="A786" s="100" t="s">
        <v>23771</v>
      </c>
      <c r="B786" s="101">
        <v>7979.7</v>
      </c>
      <c r="C786" s="102"/>
      <c r="D786" s="100" t="s">
        <v>23772</v>
      </c>
      <c r="E786" s="101">
        <v>7447.73</v>
      </c>
      <c r="F786" s="102"/>
    </row>
    <row r="787" ht="12.75" customHeight="1">
      <c r="A787" s="100" t="s">
        <v>1069</v>
      </c>
      <c r="B787" s="101">
        <v>7109.07</v>
      </c>
      <c r="C787" s="102"/>
      <c r="D787" s="100" t="s">
        <v>1071</v>
      </c>
      <c r="E787" s="101">
        <v>6640.1</v>
      </c>
      <c r="F787" s="102"/>
    </row>
    <row r="788" ht="12.75" customHeight="1">
      <c r="A788" s="100" t="s">
        <v>23772</v>
      </c>
      <c r="B788" s="101">
        <v>6799.03</v>
      </c>
      <c r="C788" s="102"/>
      <c r="D788" s="100" t="s">
        <v>23773</v>
      </c>
      <c r="E788" s="101">
        <v>6867.96</v>
      </c>
      <c r="F788" s="102"/>
    </row>
    <row r="789" ht="12.75" customHeight="1">
      <c r="A789" s="100" t="s">
        <v>1071</v>
      </c>
      <c r="B789" s="101">
        <v>6057.22</v>
      </c>
      <c r="C789" s="102"/>
      <c r="D789" s="100" t="s">
        <v>1073</v>
      </c>
      <c r="E789" s="101">
        <v>6123.2</v>
      </c>
      <c r="F789" s="102"/>
    </row>
    <row r="790" ht="12.75" customHeight="1">
      <c r="A790" s="100" t="s">
        <v>23773</v>
      </c>
      <c r="B790" s="101">
        <v>6269.76</v>
      </c>
      <c r="C790" s="102"/>
      <c r="D790" s="100" t="s">
        <v>23774</v>
      </c>
      <c r="E790" s="101">
        <v>5262.46</v>
      </c>
      <c r="F790" s="102"/>
    </row>
    <row r="791" ht="12.75" customHeight="1">
      <c r="A791" s="100" t="s">
        <v>1073</v>
      </c>
      <c r="B791" s="101">
        <v>5585.69</v>
      </c>
      <c r="C791" s="102"/>
      <c r="D791" s="100" t="s">
        <v>1075</v>
      </c>
      <c r="E791" s="101">
        <v>4691.8</v>
      </c>
      <c r="F791" s="102"/>
    </row>
    <row r="792" ht="12.75" customHeight="1">
      <c r="A792" s="100" t="s">
        <v>23774</v>
      </c>
      <c r="B792" s="101">
        <v>4804.1</v>
      </c>
      <c r="C792" s="102"/>
      <c r="D792" s="100" t="s">
        <v>23775</v>
      </c>
      <c r="E792" s="101">
        <v>4459.71</v>
      </c>
      <c r="F792" s="102"/>
    </row>
    <row r="793" ht="12.75" customHeight="1">
      <c r="A793" s="100" t="s">
        <v>1075</v>
      </c>
      <c r="B793" s="101">
        <v>4279.95</v>
      </c>
      <c r="C793" s="102"/>
      <c r="D793" s="100" t="s">
        <v>1077</v>
      </c>
      <c r="E793" s="101">
        <v>3976.1</v>
      </c>
      <c r="F793" s="102"/>
    </row>
    <row r="794" ht="12.75" customHeight="1">
      <c r="A794" s="100" t="s">
        <v>23775</v>
      </c>
      <c r="B794" s="101">
        <v>4071.27</v>
      </c>
      <c r="C794" s="102"/>
      <c r="D794" s="100" t="s">
        <v>23776</v>
      </c>
      <c r="E794" s="101">
        <v>382.51</v>
      </c>
      <c r="F794" s="102"/>
    </row>
    <row r="795" ht="12.75" customHeight="1">
      <c r="A795" s="100" t="s">
        <v>1077</v>
      </c>
      <c r="B795" s="101">
        <v>3627.07</v>
      </c>
      <c r="C795" s="102"/>
      <c r="D795" s="100" t="s">
        <v>1079</v>
      </c>
      <c r="E795" s="101">
        <v>331.96</v>
      </c>
      <c r="F795" s="102"/>
    </row>
    <row r="796" ht="12.75" customHeight="1">
      <c r="A796" s="100" t="s">
        <v>23776</v>
      </c>
      <c r="B796" s="101">
        <v>358.54</v>
      </c>
      <c r="C796" s="102"/>
      <c r="D796" s="100" t="s">
        <v>23777</v>
      </c>
      <c r="E796" s="101">
        <v>205.03</v>
      </c>
      <c r="F796" s="102"/>
    </row>
    <row r="797" ht="12.75" customHeight="1">
      <c r="A797" s="100" t="s">
        <v>1079</v>
      </c>
      <c r="B797" s="101">
        <v>312.09</v>
      </c>
      <c r="C797" s="102"/>
      <c r="D797" s="100" t="s">
        <v>1081</v>
      </c>
      <c r="E797" s="101">
        <v>178.97</v>
      </c>
      <c r="F797" s="102"/>
    </row>
    <row r="798" ht="12.75" customHeight="1">
      <c r="A798" s="100" t="s">
        <v>23777</v>
      </c>
      <c r="B798" s="101">
        <v>190.37</v>
      </c>
      <c r="C798" s="102"/>
      <c r="D798" s="100" t="s">
        <v>23778</v>
      </c>
      <c r="E798" s="101">
        <v>2198.14</v>
      </c>
      <c r="F798" s="102"/>
    </row>
    <row r="799" ht="12.75" customHeight="1">
      <c r="A799" s="100" t="s">
        <v>1081</v>
      </c>
      <c r="B799" s="101">
        <v>166.38</v>
      </c>
      <c r="C799" s="102"/>
      <c r="D799" s="100" t="s">
        <v>1083</v>
      </c>
      <c r="E799" s="101">
        <v>1914.24</v>
      </c>
      <c r="F799" s="102"/>
    </row>
    <row r="800" ht="12.75" customHeight="1">
      <c r="A800" s="100" t="s">
        <v>23778</v>
      </c>
      <c r="B800" s="101">
        <v>2060.12</v>
      </c>
      <c r="C800" s="102"/>
      <c r="D800" s="100" t="s">
        <v>23779</v>
      </c>
      <c r="E800" s="101">
        <v>1320.73</v>
      </c>
      <c r="F800" s="102"/>
    </row>
    <row r="801" ht="12.75" customHeight="1">
      <c r="A801" s="100" t="s">
        <v>1083</v>
      </c>
      <c r="B801" s="101">
        <v>1800.32</v>
      </c>
      <c r="C801" s="102"/>
      <c r="D801" s="100" t="s">
        <v>1085</v>
      </c>
      <c r="E801" s="101">
        <v>1150.15</v>
      </c>
      <c r="F801" s="102"/>
    </row>
    <row r="802" ht="12.75" customHeight="1">
      <c r="A802" s="100" t="s">
        <v>23779</v>
      </c>
      <c r="B802" s="101">
        <v>1237.8</v>
      </c>
      <c r="C802" s="102"/>
      <c r="D802" s="100" t="s">
        <v>23780</v>
      </c>
      <c r="E802" s="101">
        <v>1542.39</v>
      </c>
      <c r="F802" s="102"/>
    </row>
    <row r="803" ht="12.75" customHeight="1">
      <c r="A803" s="100" t="s">
        <v>1085</v>
      </c>
      <c r="B803" s="101">
        <v>1081.7</v>
      </c>
      <c r="C803" s="102"/>
      <c r="D803" s="100" t="s">
        <v>1087</v>
      </c>
      <c r="E803" s="101">
        <v>1343.18</v>
      </c>
      <c r="F803" s="102"/>
    </row>
    <row r="804" ht="12.75" customHeight="1">
      <c r="A804" s="100" t="s">
        <v>23780</v>
      </c>
      <c r="B804" s="101">
        <v>1445.54</v>
      </c>
      <c r="C804" s="102"/>
      <c r="D804" s="100" t="s">
        <v>23781</v>
      </c>
      <c r="E804" s="101">
        <v>923.58</v>
      </c>
      <c r="F804" s="102"/>
    </row>
    <row r="805" ht="12.75" customHeight="1">
      <c r="A805" s="100" t="s">
        <v>1087</v>
      </c>
      <c r="B805" s="101">
        <v>1263.25</v>
      </c>
      <c r="C805" s="102"/>
      <c r="D805" s="100" t="s">
        <v>1089</v>
      </c>
      <c r="E805" s="101">
        <v>804.3</v>
      </c>
      <c r="F805" s="102"/>
    </row>
    <row r="806" ht="12.75" customHeight="1">
      <c r="A806" s="100" t="s">
        <v>23781</v>
      </c>
      <c r="B806" s="101">
        <v>865.59</v>
      </c>
      <c r="C806" s="102"/>
      <c r="D806" s="100" t="s">
        <v>23782</v>
      </c>
      <c r="E806" s="101">
        <v>1758.51</v>
      </c>
      <c r="F806" s="102"/>
    </row>
    <row r="807" ht="12.75" customHeight="1">
      <c r="A807" s="100" t="s">
        <v>1089</v>
      </c>
      <c r="B807" s="101">
        <v>756.43</v>
      </c>
      <c r="C807" s="102"/>
      <c r="D807" s="100" t="s">
        <v>1091</v>
      </c>
      <c r="E807" s="101">
        <v>1531.39</v>
      </c>
      <c r="F807" s="102"/>
    </row>
    <row r="808" ht="12.75" customHeight="1">
      <c r="A808" s="100" t="s">
        <v>23782</v>
      </c>
      <c r="B808" s="101">
        <v>1648.09</v>
      </c>
      <c r="C808" s="102"/>
      <c r="D808" s="100" t="s">
        <v>23783</v>
      </c>
      <c r="E808" s="101">
        <v>1056.58</v>
      </c>
      <c r="F808" s="102"/>
    </row>
    <row r="809" ht="12.75" customHeight="1">
      <c r="A809" s="100" t="s">
        <v>1091</v>
      </c>
      <c r="B809" s="101">
        <v>1440.26</v>
      </c>
      <c r="C809" s="102"/>
      <c r="D809" s="100" t="s">
        <v>1093</v>
      </c>
      <c r="E809" s="101">
        <v>920.12</v>
      </c>
      <c r="F809" s="102"/>
    </row>
    <row r="810" ht="12.75" customHeight="1">
      <c r="A810" s="100" t="s">
        <v>23783</v>
      </c>
      <c r="B810" s="101">
        <v>990.24</v>
      </c>
      <c r="C810" s="102"/>
      <c r="D810" s="100" t="s">
        <v>23784</v>
      </c>
      <c r="E810" s="101">
        <v>1233.91</v>
      </c>
      <c r="F810" s="102"/>
    </row>
    <row r="811" ht="12.75" customHeight="1">
      <c r="A811" s="100" t="s">
        <v>1093</v>
      </c>
      <c r="B811" s="101">
        <v>865.36</v>
      </c>
      <c r="C811" s="102"/>
      <c r="D811" s="100" t="s">
        <v>1095</v>
      </c>
      <c r="E811" s="101">
        <v>1074.54</v>
      </c>
      <c r="F811" s="102"/>
    </row>
    <row r="812" ht="12.75" customHeight="1">
      <c r="A812" s="100" t="s">
        <v>23784</v>
      </c>
      <c r="B812" s="101">
        <v>1156.43</v>
      </c>
      <c r="C812" s="102"/>
      <c r="D812" s="100" t="s">
        <v>23785</v>
      </c>
      <c r="E812" s="101">
        <v>738.87</v>
      </c>
      <c r="F812" s="102"/>
    </row>
    <row r="813" ht="12.75" customHeight="1">
      <c r="A813" s="100" t="s">
        <v>1095</v>
      </c>
      <c r="B813" s="101">
        <v>1010.59</v>
      </c>
      <c r="C813" s="102"/>
      <c r="D813" s="100" t="s">
        <v>1097</v>
      </c>
      <c r="E813" s="101">
        <v>643.44</v>
      </c>
      <c r="F813" s="102"/>
    </row>
    <row r="814" ht="12.75" customHeight="1">
      <c r="A814" s="100" t="s">
        <v>23785</v>
      </c>
      <c r="B814" s="101">
        <v>692.47</v>
      </c>
      <c r="C814" s="102"/>
      <c r="D814" s="100" t="s">
        <v>23786</v>
      </c>
      <c r="E814" s="101">
        <v>1532.49</v>
      </c>
      <c r="F814" s="102"/>
    </row>
    <row r="815" ht="12.75" customHeight="1">
      <c r="A815" s="100" t="s">
        <v>1097</v>
      </c>
      <c r="B815" s="101">
        <v>605.15</v>
      </c>
      <c r="C815" s="102"/>
      <c r="D815" s="100" t="s">
        <v>1099</v>
      </c>
      <c r="E815" s="101">
        <v>1328.09</v>
      </c>
      <c r="F815" s="102"/>
    </row>
    <row r="816" ht="12.75" customHeight="1">
      <c r="A816" s="100" t="s">
        <v>23786</v>
      </c>
      <c r="B816" s="101">
        <v>1414.0</v>
      </c>
      <c r="C816" s="102"/>
      <c r="D816" s="100" t="s">
        <v>23787</v>
      </c>
      <c r="E816" s="101">
        <v>1072.74</v>
      </c>
      <c r="F816" s="102"/>
    </row>
    <row r="817" ht="12.75" customHeight="1">
      <c r="A817" s="100" t="s">
        <v>1099</v>
      </c>
      <c r="B817" s="101">
        <v>1226.22</v>
      </c>
      <c r="C817" s="102"/>
      <c r="D817" s="100" t="s">
        <v>1101</v>
      </c>
      <c r="E817" s="101">
        <v>929.66</v>
      </c>
      <c r="F817" s="102"/>
    </row>
    <row r="818" ht="12.75" customHeight="1">
      <c r="A818" s="100" t="s">
        <v>23787</v>
      </c>
      <c r="B818" s="101">
        <v>989.8</v>
      </c>
      <c r="C818" s="102"/>
      <c r="D818" s="100" t="s">
        <v>23788</v>
      </c>
      <c r="E818" s="101">
        <v>766.24</v>
      </c>
      <c r="F818" s="102"/>
    </row>
    <row r="819" ht="12.75" customHeight="1">
      <c r="A819" s="100" t="s">
        <v>1101</v>
      </c>
      <c r="B819" s="101">
        <v>858.35</v>
      </c>
      <c r="C819" s="102"/>
      <c r="D819" s="100" t="s">
        <v>1103</v>
      </c>
      <c r="E819" s="101">
        <v>664.04</v>
      </c>
      <c r="F819" s="102"/>
    </row>
    <row r="820" ht="12.75" customHeight="1">
      <c r="A820" s="100" t="s">
        <v>23788</v>
      </c>
      <c r="B820" s="101">
        <v>707.0</v>
      </c>
      <c r="C820" s="102"/>
      <c r="D820" s="100" t="s">
        <v>23789</v>
      </c>
      <c r="E820" s="101">
        <v>2.78</v>
      </c>
      <c r="F820" s="102"/>
    </row>
    <row r="821" ht="12.75" customHeight="1">
      <c r="A821" s="100" t="s">
        <v>1103</v>
      </c>
      <c r="B821" s="101">
        <v>613.11</v>
      </c>
      <c r="C821" s="102"/>
      <c r="D821" s="100" t="s">
        <v>1105</v>
      </c>
      <c r="E821" s="101">
        <v>2.41</v>
      </c>
      <c r="F821" s="102"/>
    </row>
    <row r="822" ht="12.75" customHeight="1">
      <c r="A822" s="100" t="s">
        <v>23789</v>
      </c>
      <c r="B822" s="101">
        <v>2.58</v>
      </c>
      <c r="C822" s="102"/>
      <c r="D822" s="100" t="s">
        <v>23790</v>
      </c>
      <c r="E822" s="101">
        <v>1.94</v>
      </c>
      <c r="F822" s="102"/>
    </row>
    <row r="823" ht="12.75" customHeight="1">
      <c r="A823" s="100" t="s">
        <v>1105</v>
      </c>
      <c r="B823" s="101">
        <v>2.24</v>
      </c>
      <c r="C823" s="102"/>
      <c r="D823" s="100" t="s">
        <v>1107</v>
      </c>
      <c r="E823" s="101">
        <v>1.69</v>
      </c>
      <c r="F823" s="102"/>
    </row>
    <row r="824" ht="12.75" customHeight="1">
      <c r="A824" s="100" t="s">
        <v>23790</v>
      </c>
      <c r="B824" s="101">
        <v>1.8</v>
      </c>
      <c r="C824" s="102"/>
      <c r="D824" s="100" t="s">
        <v>23791</v>
      </c>
      <c r="E824" s="101">
        <v>2.47</v>
      </c>
      <c r="F824" s="102"/>
    </row>
    <row r="825" ht="12.75" customHeight="1">
      <c r="A825" s="100" t="s">
        <v>1107</v>
      </c>
      <c r="B825" s="101">
        <v>1.57</v>
      </c>
      <c r="C825" s="102"/>
      <c r="D825" s="100" t="s">
        <v>1109</v>
      </c>
      <c r="E825" s="101">
        <v>2.14</v>
      </c>
      <c r="F825" s="102"/>
    </row>
    <row r="826" ht="12.75" customHeight="1">
      <c r="A826" s="100" t="s">
        <v>23791</v>
      </c>
      <c r="B826" s="101">
        <v>2.28</v>
      </c>
      <c r="C826" s="102"/>
      <c r="D826" s="100" t="s">
        <v>23792</v>
      </c>
      <c r="E826" s="101">
        <v>1.48</v>
      </c>
      <c r="F826" s="102"/>
    </row>
    <row r="827" ht="12.75" customHeight="1">
      <c r="A827" s="100" t="s">
        <v>1109</v>
      </c>
      <c r="B827" s="101">
        <v>1.98</v>
      </c>
      <c r="C827" s="102"/>
      <c r="D827" s="100" t="s">
        <v>1111</v>
      </c>
      <c r="E827" s="101">
        <v>1.28</v>
      </c>
      <c r="F827" s="102"/>
    </row>
    <row r="828" ht="12.75" customHeight="1">
      <c r="A828" s="100" t="s">
        <v>23792</v>
      </c>
      <c r="B828" s="101">
        <v>1.37</v>
      </c>
      <c r="C828" s="102"/>
      <c r="D828" s="100" t="s">
        <v>23793</v>
      </c>
      <c r="E828" s="101">
        <v>3.0</v>
      </c>
      <c r="F828" s="102"/>
    </row>
    <row r="829" ht="12.75" customHeight="1">
      <c r="A829" s="100" t="s">
        <v>1111</v>
      </c>
      <c r="B829" s="101">
        <v>1.19</v>
      </c>
      <c r="C829" s="102"/>
      <c r="D829" s="100" t="s">
        <v>1113</v>
      </c>
      <c r="E829" s="101">
        <v>2.66</v>
      </c>
      <c r="F829" s="102"/>
    </row>
    <row r="830" ht="12.75" customHeight="1">
      <c r="A830" s="100" t="s">
        <v>23793</v>
      </c>
      <c r="B830" s="101">
        <v>2.75</v>
      </c>
      <c r="C830" s="102"/>
      <c r="D830" s="100" t="s">
        <v>23794</v>
      </c>
      <c r="E830" s="101">
        <v>4.77</v>
      </c>
      <c r="F830" s="102"/>
    </row>
    <row r="831" ht="12.75" customHeight="1">
      <c r="A831" s="100" t="s">
        <v>1113</v>
      </c>
      <c r="B831" s="101">
        <v>2.44</v>
      </c>
      <c r="C831" s="102"/>
      <c r="D831" s="100" t="s">
        <v>1115</v>
      </c>
      <c r="E831" s="101">
        <v>4.23</v>
      </c>
      <c r="F831" s="102"/>
    </row>
    <row r="832" ht="12.75" customHeight="1">
      <c r="A832" s="100" t="s">
        <v>23794</v>
      </c>
      <c r="B832" s="101">
        <v>4.38</v>
      </c>
      <c r="C832" s="102"/>
      <c r="D832" s="100" t="s">
        <v>23795</v>
      </c>
      <c r="E832" s="101">
        <v>6.29</v>
      </c>
      <c r="F832" s="102"/>
    </row>
    <row r="833" ht="12.75" customHeight="1">
      <c r="A833" s="100" t="s">
        <v>1115</v>
      </c>
      <c r="B833" s="101">
        <v>3.88</v>
      </c>
      <c r="C833" s="102"/>
      <c r="D833" s="100" t="s">
        <v>1117</v>
      </c>
      <c r="E833" s="101">
        <v>5.65</v>
      </c>
      <c r="F833" s="102"/>
    </row>
    <row r="834" ht="12.75" customHeight="1">
      <c r="A834" s="100" t="s">
        <v>23795</v>
      </c>
      <c r="B834" s="101">
        <v>5.6</v>
      </c>
      <c r="C834" s="102"/>
      <c r="D834" s="100" t="s">
        <v>23796</v>
      </c>
      <c r="E834" s="101">
        <v>6533.61</v>
      </c>
      <c r="F834" s="102"/>
    </row>
    <row r="835" ht="12.75" customHeight="1">
      <c r="A835" s="100" t="s">
        <v>1117</v>
      </c>
      <c r="B835" s="101">
        <v>5.01</v>
      </c>
      <c r="C835" s="102"/>
      <c r="D835" s="100" t="s">
        <v>1119</v>
      </c>
      <c r="E835" s="101">
        <v>5822.21</v>
      </c>
      <c r="F835" s="102"/>
    </row>
    <row r="836" ht="12.75" customHeight="1">
      <c r="A836" s="100" t="s">
        <v>23796</v>
      </c>
      <c r="B836" s="101">
        <v>5906.67</v>
      </c>
      <c r="C836" s="102"/>
      <c r="D836" s="100" t="s">
        <v>23797</v>
      </c>
      <c r="E836" s="101">
        <v>2.11</v>
      </c>
      <c r="F836" s="102"/>
    </row>
    <row r="837" ht="12.75" customHeight="1">
      <c r="A837" s="100" t="s">
        <v>1119</v>
      </c>
      <c r="B837" s="101">
        <v>5252.25</v>
      </c>
      <c r="C837" s="102"/>
      <c r="D837" s="100" t="s">
        <v>1121</v>
      </c>
      <c r="E837" s="101">
        <v>1.88</v>
      </c>
      <c r="F837" s="102"/>
    </row>
    <row r="838" ht="12.75" customHeight="1">
      <c r="A838" s="100" t="s">
        <v>23797</v>
      </c>
      <c r="B838" s="101">
        <v>1.9</v>
      </c>
      <c r="C838" s="102"/>
      <c r="D838" s="100" t="s">
        <v>23798</v>
      </c>
      <c r="E838" s="101">
        <v>1.46</v>
      </c>
      <c r="F838" s="102"/>
    </row>
    <row r="839" ht="12.75" customHeight="1">
      <c r="A839" s="100" t="s">
        <v>1121</v>
      </c>
      <c r="B839" s="101">
        <v>1.69</v>
      </c>
      <c r="C839" s="102"/>
      <c r="D839" s="100" t="s">
        <v>1123</v>
      </c>
      <c r="E839" s="101">
        <v>1.3</v>
      </c>
      <c r="F839" s="102"/>
    </row>
    <row r="840" ht="12.75" customHeight="1">
      <c r="A840" s="100" t="s">
        <v>23798</v>
      </c>
      <c r="B840" s="101">
        <v>1.32</v>
      </c>
      <c r="C840" s="102"/>
      <c r="D840" s="100" t="s">
        <v>23799</v>
      </c>
      <c r="E840" s="101">
        <v>5874.95</v>
      </c>
      <c r="F840" s="102"/>
    </row>
    <row r="841" ht="12.75" customHeight="1">
      <c r="A841" s="100" t="s">
        <v>1123</v>
      </c>
      <c r="B841" s="101">
        <v>1.17</v>
      </c>
      <c r="C841" s="102"/>
      <c r="D841" s="100" t="s">
        <v>1125</v>
      </c>
      <c r="E841" s="101">
        <v>5235.95</v>
      </c>
      <c r="F841" s="102"/>
    </row>
    <row r="842" ht="12.75" customHeight="1">
      <c r="A842" s="100" t="s">
        <v>23799</v>
      </c>
      <c r="B842" s="101">
        <v>5310.0</v>
      </c>
      <c r="C842" s="102"/>
      <c r="D842" s="100" t="s">
        <v>23800</v>
      </c>
      <c r="E842" s="101">
        <v>2.87</v>
      </c>
      <c r="F842" s="102"/>
    </row>
    <row r="843" ht="12.75" customHeight="1">
      <c r="A843" s="100" t="s">
        <v>1125</v>
      </c>
      <c r="B843" s="101">
        <v>4722.18</v>
      </c>
      <c r="C843" s="102"/>
      <c r="D843" s="100" t="s">
        <v>1127</v>
      </c>
      <c r="E843" s="101">
        <v>2.56</v>
      </c>
      <c r="F843" s="102"/>
    </row>
    <row r="844" ht="12.75" customHeight="1">
      <c r="A844" s="100" t="s">
        <v>23800</v>
      </c>
      <c r="B844" s="101">
        <v>2.6</v>
      </c>
      <c r="C844" s="102"/>
      <c r="D844" s="100" t="s">
        <v>23801</v>
      </c>
      <c r="E844" s="101">
        <v>2.34</v>
      </c>
      <c r="F844" s="102"/>
    </row>
    <row r="845" ht="12.75" customHeight="1">
      <c r="A845" s="100" t="s">
        <v>1127</v>
      </c>
      <c r="B845" s="101">
        <v>2.31</v>
      </c>
      <c r="C845" s="102"/>
      <c r="D845" s="100" t="s">
        <v>1129</v>
      </c>
      <c r="E845" s="101">
        <v>2.09</v>
      </c>
      <c r="F845" s="102"/>
    </row>
    <row r="846" ht="12.75" customHeight="1">
      <c r="A846" s="100" t="s">
        <v>23801</v>
      </c>
      <c r="B846" s="101">
        <v>2.12</v>
      </c>
      <c r="C846" s="102"/>
      <c r="D846" s="100" t="s">
        <v>23802</v>
      </c>
      <c r="E846" s="101">
        <v>6533.61</v>
      </c>
      <c r="F846" s="102"/>
    </row>
    <row r="847" ht="12.75" customHeight="1">
      <c r="A847" s="100" t="s">
        <v>1129</v>
      </c>
      <c r="B847" s="101">
        <v>1.88</v>
      </c>
      <c r="C847" s="102"/>
      <c r="D847" s="100" t="s">
        <v>1131</v>
      </c>
      <c r="E847" s="101">
        <v>5822.21</v>
      </c>
      <c r="F847" s="102"/>
    </row>
    <row r="848" ht="12.75" customHeight="1">
      <c r="A848" s="100" t="s">
        <v>23802</v>
      </c>
      <c r="B848" s="101">
        <v>5906.67</v>
      </c>
      <c r="C848" s="102"/>
      <c r="D848" s="100" t="s">
        <v>23803</v>
      </c>
      <c r="E848" s="101">
        <v>5441.9</v>
      </c>
      <c r="F848" s="102"/>
    </row>
    <row r="849" ht="12.75" customHeight="1">
      <c r="A849" s="100" t="s">
        <v>1131</v>
      </c>
      <c r="B849" s="101">
        <v>5252.25</v>
      </c>
      <c r="C849" s="102"/>
      <c r="D849" s="100" t="s">
        <v>1133</v>
      </c>
      <c r="E849" s="101">
        <v>4849.36</v>
      </c>
      <c r="F849" s="102"/>
    </row>
    <row r="850" ht="12.75" customHeight="1">
      <c r="A850" s="100" t="s">
        <v>23803</v>
      </c>
      <c r="B850" s="101">
        <v>4919.52</v>
      </c>
      <c r="C850" s="102"/>
      <c r="D850" s="100" t="s">
        <v>23804</v>
      </c>
      <c r="E850" s="101">
        <v>3975.37</v>
      </c>
      <c r="F850" s="102"/>
    </row>
    <row r="851" ht="12.75" customHeight="1">
      <c r="A851" s="100" t="s">
        <v>1133</v>
      </c>
      <c r="B851" s="101">
        <v>4374.44</v>
      </c>
      <c r="C851" s="102"/>
      <c r="D851" s="100" t="s">
        <v>1135</v>
      </c>
      <c r="E851" s="101">
        <v>3598.61</v>
      </c>
      <c r="F851" s="102"/>
    </row>
    <row r="852" ht="12.75" customHeight="1">
      <c r="A852" s="100" t="s">
        <v>23804</v>
      </c>
      <c r="B852" s="101">
        <v>3560.91</v>
      </c>
      <c r="C852" s="102"/>
      <c r="D852" s="100" t="s">
        <v>23805</v>
      </c>
      <c r="E852" s="101">
        <v>1.7</v>
      </c>
      <c r="F852" s="102"/>
    </row>
    <row r="853" ht="12.75" customHeight="1">
      <c r="A853" s="100" t="s">
        <v>1135</v>
      </c>
      <c r="B853" s="101">
        <v>3214.85</v>
      </c>
      <c r="C853" s="102"/>
      <c r="D853" s="100" t="s">
        <v>1137</v>
      </c>
      <c r="E853" s="101">
        <v>1.47</v>
      </c>
      <c r="F853" s="102"/>
    </row>
    <row r="854" ht="12.75" customHeight="1">
      <c r="A854" s="100" t="s">
        <v>23805</v>
      </c>
      <c r="B854" s="101">
        <v>1.56</v>
      </c>
      <c r="C854" s="102"/>
      <c r="D854" s="100" t="s">
        <v>23806</v>
      </c>
      <c r="E854" s="101">
        <v>1.47</v>
      </c>
      <c r="F854" s="102"/>
    </row>
    <row r="855" ht="12.75" customHeight="1">
      <c r="A855" s="100" t="s">
        <v>1137</v>
      </c>
      <c r="B855" s="101">
        <v>1.35</v>
      </c>
      <c r="C855" s="102"/>
      <c r="D855" s="100" t="s">
        <v>1139</v>
      </c>
      <c r="E855" s="101">
        <v>1.32</v>
      </c>
      <c r="F855" s="102"/>
    </row>
    <row r="856" ht="12.75" customHeight="1">
      <c r="A856" s="100" t="s">
        <v>23806</v>
      </c>
      <c r="B856" s="101">
        <v>1.32</v>
      </c>
      <c r="C856" s="102"/>
      <c r="D856" s="100" t="s">
        <v>23807</v>
      </c>
      <c r="E856" s="101">
        <v>9.25</v>
      </c>
      <c r="F856" s="102"/>
    </row>
    <row r="857" ht="12.75" customHeight="1">
      <c r="A857" s="100" t="s">
        <v>1139</v>
      </c>
      <c r="B857" s="101">
        <v>1.18</v>
      </c>
      <c r="C857" s="102"/>
      <c r="D857" s="100" t="s">
        <v>1141</v>
      </c>
      <c r="E857" s="101">
        <v>8.19</v>
      </c>
      <c r="F857" s="102"/>
    </row>
    <row r="858" ht="12.75" customHeight="1">
      <c r="A858" s="100" t="s">
        <v>23807</v>
      </c>
      <c r="B858" s="101">
        <v>8.61</v>
      </c>
      <c r="C858" s="102"/>
      <c r="D858" s="100" t="s">
        <v>23808</v>
      </c>
      <c r="E858" s="101">
        <v>12.54</v>
      </c>
      <c r="F858" s="102"/>
    </row>
    <row r="859" ht="12.75" customHeight="1">
      <c r="A859" s="100" t="s">
        <v>1141</v>
      </c>
      <c r="B859" s="101">
        <v>7.64</v>
      </c>
      <c r="C859" s="102"/>
      <c r="D859" s="100" t="s">
        <v>1143</v>
      </c>
      <c r="E859" s="101">
        <v>11.11</v>
      </c>
      <c r="F859" s="102"/>
    </row>
    <row r="860" ht="12.75" customHeight="1">
      <c r="A860" s="100" t="s">
        <v>23808</v>
      </c>
      <c r="B860" s="101">
        <v>11.71</v>
      </c>
      <c r="C860" s="102"/>
      <c r="D860" s="100" t="s">
        <v>23809</v>
      </c>
      <c r="E860" s="101">
        <v>65.61</v>
      </c>
      <c r="F860" s="102"/>
    </row>
    <row r="861" ht="12.75" customHeight="1">
      <c r="A861" s="100" t="s">
        <v>1143</v>
      </c>
      <c r="B861" s="101">
        <v>10.39</v>
      </c>
      <c r="C861" s="102"/>
      <c r="D861" s="100" t="s">
        <v>1145</v>
      </c>
      <c r="E861" s="101">
        <v>58.1</v>
      </c>
      <c r="F861" s="102"/>
    </row>
    <row r="862" ht="12.75" customHeight="1">
      <c r="A862" s="100" t="s">
        <v>23809</v>
      </c>
      <c r="B862" s="101">
        <v>60.78</v>
      </c>
      <c r="C862" s="102"/>
      <c r="D862" s="100" t="s">
        <v>23810</v>
      </c>
      <c r="E862" s="101">
        <v>15.96</v>
      </c>
      <c r="F862" s="102"/>
    </row>
    <row r="863" ht="12.75" customHeight="1">
      <c r="A863" s="100" t="s">
        <v>1145</v>
      </c>
      <c r="B863" s="101">
        <v>53.86</v>
      </c>
      <c r="C863" s="102"/>
      <c r="D863" s="100" t="s">
        <v>1147</v>
      </c>
      <c r="E863" s="101">
        <v>14.12</v>
      </c>
      <c r="F863" s="102"/>
    </row>
    <row r="864" ht="12.75" customHeight="1">
      <c r="A864" s="100" t="s">
        <v>23810</v>
      </c>
      <c r="B864" s="101">
        <v>14.79</v>
      </c>
      <c r="C864" s="102"/>
      <c r="D864" s="100" t="s">
        <v>23811</v>
      </c>
      <c r="E864" s="101">
        <v>21.55</v>
      </c>
      <c r="F864" s="102"/>
    </row>
    <row r="865" ht="12.75" customHeight="1">
      <c r="A865" s="100" t="s">
        <v>1147</v>
      </c>
      <c r="B865" s="101">
        <v>13.11</v>
      </c>
      <c r="C865" s="102"/>
      <c r="D865" s="100" t="s">
        <v>1149</v>
      </c>
      <c r="E865" s="101">
        <v>19.06</v>
      </c>
      <c r="F865" s="102"/>
    </row>
    <row r="866" ht="12.75" customHeight="1">
      <c r="A866" s="100" t="s">
        <v>23811</v>
      </c>
      <c r="B866" s="101">
        <v>19.97</v>
      </c>
      <c r="C866" s="102"/>
      <c r="D866" s="100" t="s">
        <v>23812</v>
      </c>
      <c r="E866" s="101">
        <v>0.25</v>
      </c>
      <c r="F866" s="102"/>
    </row>
    <row r="867" ht="12.75" customHeight="1">
      <c r="A867" s="100" t="s">
        <v>1149</v>
      </c>
      <c r="B867" s="101">
        <v>17.69</v>
      </c>
      <c r="C867" s="102"/>
      <c r="D867" s="100" t="s">
        <v>1151</v>
      </c>
      <c r="E867" s="101">
        <v>0.22</v>
      </c>
      <c r="F867" s="102"/>
    </row>
    <row r="868" ht="12.75" customHeight="1">
      <c r="A868" s="100" t="s">
        <v>23812</v>
      </c>
      <c r="B868" s="101">
        <v>0.22</v>
      </c>
      <c r="C868" s="102"/>
      <c r="D868" s="100" t="s">
        <v>23813</v>
      </c>
      <c r="E868" s="101">
        <v>7603.81</v>
      </c>
      <c r="F868" s="102"/>
    </row>
    <row r="869" ht="12.75" customHeight="1">
      <c r="A869" s="100" t="s">
        <v>1151</v>
      </c>
      <c r="B869" s="101">
        <v>0.2</v>
      </c>
      <c r="C869" s="102"/>
      <c r="D869" s="100" t="s">
        <v>1153</v>
      </c>
      <c r="E869" s="101">
        <v>6779.26</v>
      </c>
      <c r="F869" s="102"/>
    </row>
    <row r="870" ht="12.75" customHeight="1">
      <c r="A870" s="100" t="s">
        <v>23813</v>
      </c>
      <c r="B870" s="101">
        <v>6941.52</v>
      </c>
      <c r="C870" s="102"/>
      <c r="D870" s="100" t="s">
        <v>23814</v>
      </c>
      <c r="E870" s="101">
        <v>8242.15</v>
      </c>
      <c r="F870" s="102"/>
    </row>
    <row r="871" ht="12.75" customHeight="1">
      <c r="A871" s="100" t="s">
        <v>1153</v>
      </c>
      <c r="B871" s="101">
        <v>6184.16</v>
      </c>
      <c r="C871" s="102"/>
      <c r="D871" s="100" t="s">
        <v>1155</v>
      </c>
      <c r="E871" s="101">
        <v>7348.35</v>
      </c>
      <c r="F871" s="102"/>
    </row>
    <row r="872" ht="12.75" customHeight="1">
      <c r="A872" s="100" t="s">
        <v>23815</v>
      </c>
      <c r="B872" s="101">
        <v>5553.21</v>
      </c>
      <c r="C872" s="102"/>
      <c r="D872" s="100" t="s">
        <v>23816</v>
      </c>
      <c r="E872" s="101">
        <v>9142.42</v>
      </c>
      <c r="F872" s="102"/>
    </row>
    <row r="873" ht="12.75" customHeight="1">
      <c r="A873" s="100" t="s">
        <v>1159</v>
      </c>
      <c r="B873" s="101">
        <v>4947.32</v>
      </c>
      <c r="C873" s="102"/>
      <c r="D873" s="100" t="s">
        <v>1157</v>
      </c>
      <c r="E873" s="101">
        <v>8151.02</v>
      </c>
      <c r="F873" s="102"/>
    </row>
    <row r="874" ht="12.75" customHeight="1">
      <c r="A874" s="100" t="s">
        <v>23817</v>
      </c>
      <c r="B874" s="101">
        <v>5553.21</v>
      </c>
      <c r="C874" s="102"/>
      <c r="D874" s="100" t="s">
        <v>23815</v>
      </c>
      <c r="E874" s="101">
        <v>6083.05</v>
      </c>
      <c r="F874" s="102"/>
    </row>
    <row r="875" ht="12.75" customHeight="1">
      <c r="A875" s="100" t="s">
        <v>1165</v>
      </c>
      <c r="B875" s="101">
        <v>4947.32</v>
      </c>
      <c r="C875" s="102"/>
      <c r="D875" s="100" t="s">
        <v>1159</v>
      </c>
      <c r="E875" s="101">
        <v>5423.4</v>
      </c>
      <c r="F875" s="102"/>
    </row>
    <row r="876" ht="12.75" customHeight="1">
      <c r="A876" s="100" t="s">
        <v>23818</v>
      </c>
      <c r="B876" s="101">
        <v>4164.1</v>
      </c>
      <c r="C876" s="102"/>
      <c r="D876" s="100" t="s">
        <v>23819</v>
      </c>
      <c r="E876" s="101">
        <v>6594.01</v>
      </c>
      <c r="F876" s="102"/>
    </row>
    <row r="877" ht="12.75" customHeight="1">
      <c r="A877" s="100" t="s">
        <v>1171</v>
      </c>
      <c r="B877" s="101">
        <v>3709.78</v>
      </c>
      <c r="C877" s="102"/>
      <c r="D877" s="100" t="s">
        <v>1161</v>
      </c>
      <c r="E877" s="101">
        <v>5878.95</v>
      </c>
      <c r="F877" s="102"/>
    </row>
    <row r="878" ht="12.75" customHeight="1">
      <c r="A878" s="100" t="s">
        <v>23820</v>
      </c>
      <c r="B878" s="101">
        <v>8346.12</v>
      </c>
      <c r="C878" s="102"/>
      <c r="D878" s="100" t="s">
        <v>23821</v>
      </c>
      <c r="E878" s="101">
        <v>7603.81</v>
      </c>
      <c r="F878" s="102"/>
    </row>
    <row r="879" ht="12.75" customHeight="1">
      <c r="A879" s="100" t="s">
        <v>1177</v>
      </c>
      <c r="B879" s="101">
        <v>7435.51</v>
      </c>
      <c r="C879" s="102"/>
      <c r="D879" s="100" t="s">
        <v>1163</v>
      </c>
      <c r="E879" s="101">
        <v>6779.26</v>
      </c>
      <c r="F879" s="102"/>
    </row>
    <row r="880" ht="12.75" customHeight="1">
      <c r="A880" s="100" t="s">
        <v>23822</v>
      </c>
      <c r="B880" s="101">
        <v>6941.52</v>
      </c>
      <c r="C880" s="102"/>
      <c r="D880" s="100" t="s">
        <v>23817</v>
      </c>
      <c r="E880" s="101">
        <v>6083.05</v>
      </c>
      <c r="F880" s="102"/>
    </row>
    <row r="881" ht="12.75" customHeight="1">
      <c r="A881" s="100" t="s">
        <v>1183</v>
      </c>
      <c r="B881" s="101">
        <v>6184.16</v>
      </c>
      <c r="C881" s="102"/>
      <c r="D881" s="100" t="s">
        <v>1165</v>
      </c>
      <c r="E881" s="101">
        <v>5423.4</v>
      </c>
      <c r="F881" s="102"/>
    </row>
    <row r="882" ht="12.75" customHeight="1">
      <c r="A882" s="100" t="s">
        <v>23823</v>
      </c>
      <c r="B882" s="101">
        <v>6941.52</v>
      </c>
      <c r="C882" s="102"/>
      <c r="D882" s="100" t="s">
        <v>23824</v>
      </c>
      <c r="E882" s="101">
        <v>6594.01</v>
      </c>
      <c r="F882" s="102"/>
    </row>
    <row r="883" ht="12.75" customHeight="1">
      <c r="A883" s="100" t="s">
        <v>1189</v>
      </c>
      <c r="B883" s="101">
        <v>6184.16</v>
      </c>
      <c r="C883" s="102"/>
      <c r="D883" s="100" t="s">
        <v>1167</v>
      </c>
      <c r="E883" s="101">
        <v>5878.95</v>
      </c>
      <c r="F883" s="102"/>
    </row>
    <row r="884" ht="12.75" customHeight="1">
      <c r="A884" s="100" t="s">
        <v>23825</v>
      </c>
      <c r="B884" s="101">
        <v>5553.21</v>
      </c>
      <c r="C884" s="102"/>
      <c r="D884" s="100" t="s">
        <v>23826</v>
      </c>
      <c r="E884" s="101">
        <v>7603.81</v>
      </c>
      <c r="F884" s="102"/>
    </row>
    <row r="885" ht="12.75" customHeight="1">
      <c r="A885" s="100" t="s">
        <v>1195</v>
      </c>
      <c r="B885" s="101">
        <v>4947.32</v>
      </c>
      <c r="C885" s="102"/>
      <c r="D885" s="100" t="s">
        <v>1169</v>
      </c>
      <c r="E885" s="101">
        <v>6779.26</v>
      </c>
      <c r="F885" s="102"/>
    </row>
    <row r="886" ht="12.75" customHeight="1">
      <c r="A886" s="100" t="s">
        <v>23827</v>
      </c>
      <c r="B886" s="101">
        <v>9730.34</v>
      </c>
      <c r="C886" s="102"/>
      <c r="D886" s="100" t="s">
        <v>23818</v>
      </c>
      <c r="E886" s="101">
        <v>4561.4</v>
      </c>
      <c r="F886" s="102"/>
    </row>
    <row r="887" ht="12.75" customHeight="1">
      <c r="A887" s="100" t="s">
        <v>1201</v>
      </c>
      <c r="B887" s="101">
        <v>8668.71</v>
      </c>
      <c r="C887" s="102"/>
      <c r="D887" s="100" t="s">
        <v>1171</v>
      </c>
      <c r="E887" s="101">
        <v>4066.77</v>
      </c>
      <c r="F887" s="102"/>
    </row>
    <row r="888" ht="12.75" customHeight="1">
      <c r="A888" s="100" t="s">
        <v>23828</v>
      </c>
      <c r="B888" s="101">
        <v>8346.12</v>
      </c>
      <c r="C888" s="102"/>
      <c r="D888" s="100" t="s">
        <v>23829</v>
      </c>
      <c r="E888" s="101">
        <v>4944.55</v>
      </c>
      <c r="F888" s="102"/>
    </row>
    <row r="889" ht="12.75" customHeight="1">
      <c r="A889" s="100" t="s">
        <v>1207</v>
      </c>
      <c r="B889" s="101">
        <v>7435.51</v>
      </c>
      <c r="C889" s="102"/>
      <c r="D889" s="100" t="s">
        <v>1173</v>
      </c>
      <c r="E889" s="101">
        <v>4408.36</v>
      </c>
      <c r="F889" s="102"/>
    </row>
    <row r="890" ht="12.75" customHeight="1">
      <c r="A890" s="100" t="s">
        <v>23830</v>
      </c>
      <c r="B890" s="101">
        <v>8346.12</v>
      </c>
      <c r="C890" s="102"/>
      <c r="D890" s="100" t="s">
        <v>23831</v>
      </c>
      <c r="E890" s="101">
        <v>6083.05</v>
      </c>
      <c r="F890" s="102"/>
    </row>
    <row r="891" ht="12.75" customHeight="1">
      <c r="A891" s="100" t="s">
        <v>1213</v>
      </c>
      <c r="B891" s="101">
        <v>7435.51</v>
      </c>
      <c r="C891" s="102"/>
      <c r="D891" s="100" t="s">
        <v>1175</v>
      </c>
      <c r="E891" s="101">
        <v>5423.4</v>
      </c>
      <c r="F891" s="102"/>
    </row>
    <row r="892" ht="12.75" customHeight="1">
      <c r="A892" s="100" t="s">
        <v>23832</v>
      </c>
      <c r="B892" s="101">
        <v>6941.52</v>
      </c>
      <c r="C892" s="102"/>
      <c r="D892" s="100" t="s">
        <v>23820</v>
      </c>
      <c r="E892" s="101">
        <v>9142.42</v>
      </c>
      <c r="F892" s="102"/>
    </row>
    <row r="893" ht="12.75" customHeight="1">
      <c r="A893" s="100" t="s">
        <v>1219</v>
      </c>
      <c r="B893" s="101">
        <v>6184.16</v>
      </c>
      <c r="C893" s="102"/>
      <c r="D893" s="100" t="s">
        <v>1177</v>
      </c>
      <c r="E893" s="101">
        <v>8151.02</v>
      </c>
      <c r="F893" s="102"/>
    </row>
    <row r="894" ht="12.75" customHeight="1">
      <c r="A894" s="100" t="s">
        <v>23833</v>
      </c>
      <c r="B894" s="101">
        <v>24654.11</v>
      </c>
      <c r="C894" s="102"/>
      <c r="D894" s="100" t="s">
        <v>23834</v>
      </c>
      <c r="E894" s="101">
        <v>9873.81</v>
      </c>
      <c r="F894" s="102"/>
    </row>
    <row r="895" ht="12.75" customHeight="1">
      <c r="A895" s="100" t="s">
        <v>1225</v>
      </c>
      <c r="B895" s="101">
        <v>21907.08</v>
      </c>
      <c r="C895" s="102"/>
      <c r="D895" s="100" t="s">
        <v>1179</v>
      </c>
      <c r="E895" s="101">
        <v>8803.1</v>
      </c>
      <c r="F895" s="102"/>
    </row>
    <row r="896" ht="12.75" customHeight="1">
      <c r="A896" s="100" t="s">
        <v>23835</v>
      </c>
      <c r="B896" s="101">
        <v>13477.14</v>
      </c>
      <c r="C896" s="102"/>
      <c r="D896" s="100" t="s">
        <v>23836</v>
      </c>
      <c r="E896" s="101">
        <v>10658.72</v>
      </c>
      <c r="F896" s="102"/>
    </row>
    <row r="897" ht="12.75" customHeight="1">
      <c r="A897" s="100" t="s">
        <v>1227</v>
      </c>
      <c r="B897" s="101">
        <v>12004.12</v>
      </c>
      <c r="C897" s="102"/>
      <c r="D897" s="100" t="s">
        <v>1181</v>
      </c>
      <c r="E897" s="101">
        <v>9502.89</v>
      </c>
      <c r="F897" s="102"/>
    </row>
    <row r="898" ht="12.75" customHeight="1">
      <c r="A898" s="100" t="s">
        <v>23837</v>
      </c>
      <c r="B898" s="101">
        <v>17273.27</v>
      </c>
      <c r="C898" s="102"/>
      <c r="D898" s="100" t="s">
        <v>23822</v>
      </c>
      <c r="E898" s="101">
        <v>7603.81</v>
      </c>
      <c r="F898" s="102"/>
    </row>
    <row r="899" ht="12.75" customHeight="1">
      <c r="A899" s="100" t="s">
        <v>1229</v>
      </c>
      <c r="B899" s="101">
        <v>15371.68</v>
      </c>
      <c r="C899" s="102"/>
      <c r="D899" s="100" t="s">
        <v>1183</v>
      </c>
      <c r="E899" s="101">
        <v>6779.26</v>
      </c>
      <c r="F899" s="102"/>
    </row>
    <row r="900" ht="12.75" customHeight="1">
      <c r="A900" s="100" t="s">
        <v>23838</v>
      </c>
      <c r="B900" s="101">
        <v>9850.64</v>
      </c>
      <c r="C900" s="102"/>
      <c r="D900" s="100" t="s">
        <v>23839</v>
      </c>
      <c r="E900" s="101">
        <v>8242.15</v>
      </c>
      <c r="F900" s="102"/>
    </row>
    <row r="901" ht="12.75" customHeight="1">
      <c r="A901" s="100" t="s">
        <v>1231</v>
      </c>
      <c r="B901" s="101">
        <v>8804.69</v>
      </c>
      <c r="C901" s="102"/>
      <c r="D901" s="100" t="s">
        <v>1185</v>
      </c>
      <c r="E901" s="101">
        <v>7348.35</v>
      </c>
      <c r="F901" s="102"/>
    </row>
    <row r="902" ht="12.75" customHeight="1">
      <c r="A902" s="100" t="s">
        <v>23840</v>
      </c>
      <c r="B902" s="101">
        <v>10861.0</v>
      </c>
      <c r="C902" s="102"/>
      <c r="D902" s="100" t="s">
        <v>23841</v>
      </c>
      <c r="E902" s="101">
        <v>9142.42</v>
      </c>
      <c r="F902" s="102"/>
    </row>
    <row r="903" ht="12.75" customHeight="1">
      <c r="A903" s="100" t="s">
        <v>1233</v>
      </c>
      <c r="B903" s="101">
        <v>9762.11</v>
      </c>
      <c r="C903" s="102"/>
      <c r="D903" s="100" t="s">
        <v>1187</v>
      </c>
      <c r="E903" s="101">
        <v>8151.02</v>
      </c>
      <c r="F903" s="102"/>
    </row>
    <row r="904" ht="12.75" customHeight="1">
      <c r="A904" s="100" t="s">
        <v>23842</v>
      </c>
      <c r="B904" s="101">
        <v>9654.22</v>
      </c>
      <c r="C904" s="102"/>
      <c r="D904" s="100" t="s">
        <v>23823</v>
      </c>
      <c r="E904" s="101">
        <v>7603.81</v>
      </c>
      <c r="F904" s="102"/>
    </row>
    <row r="905" ht="12.75" customHeight="1">
      <c r="A905" s="100" t="s">
        <v>1235</v>
      </c>
      <c r="B905" s="101">
        <v>8677.43</v>
      </c>
      <c r="C905" s="102"/>
      <c r="D905" s="100" t="s">
        <v>1189</v>
      </c>
      <c r="E905" s="101">
        <v>6779.26</v>
      </c>
      <c r="F905" s="102"/>
    </row>
    <row r="906" ht="12.75" customHeight="1">
      <c r="A906" s="100" t="s">
        <v>23843</v>
      </c>
      <c r="B906" s="101">
        <v>2.52</v>
      </c>
      <c r="C906" s="102"/>
      <c r="D906" s="100" t="s">
        <v>23844</v>
      </c>
      <c r="E906" s="101">
        <v>8242.15</v>
      </c>
      <c r="F906" s="102"/>
    </row>
    <row r="907" ht="12.75" customHeight="1">
      <c r="A907" s="100" t="s">
        <v>1237</v>
      </c>
      <c r="B907" s="101">
        <v>2.27</v>
      </c>
      <c r="C907" s="102"/>
      <c r="D907" s="100" t="s">
        <v>1191</v>
      </c>
      <c r="E907" s="101">
        <v>7348.35</v>
      </c>
      <c r="F907" s="102"/>
    </row>
    <row r="908" ht="12.75" customHeight="1">
      <c r="A908" s="100" t="s">
        <v>23845</v>
      </c>
      <c r="B908" s="101">
        <v>17.01</v>
      </c>
      <c r="C908" s="102"/>
      <c r="D908" s="100" t="s">
        <v>23846</v>
      </c>
      <c r="E908" s="101">
        <v>9142.42</v>
      </c>
      <c r="F908" s="102"/>
    </row>
    <row r="909" ht="12.75" customHeight="1">
      <c r="A909" s="100" t="s">
        <v>1239</v>
      </c>
      <c r="B909" s="101">
        <v>15.36</v>
      </c>
      <c r="C909" s="102"/>
      <c r="D909" s="100" t="s">
        <v>1193</v>
      </c>
      <c r="E909" s="101">
        <v>8151.02</v>
      </c>
      <c r="F909" s="102"/>
    </row>
    <row r="910" ht="12.75" customHeight="1">
      <c r="A910" s="100" t="s">
        <v>23847</v>
      </c>
      <c r="B910" s="101">
        <v>5.05</v>
      </c>
      <c r="C910" s="102"/>
      <c r="D910" s="100" t="s">
        <v>23825</v>
      </c>
      <c r="E910" s="101">
        <v>6083.05</v>
      </c>
      <c r="F910" s="102"/>
    </row>
    <row r="911" ht="12.75" customHeight="1">
      <c r="A911" s="100" t="s">
        <v>1241</v>
      </c>
      <c r="B911" s="101">
        <v>4.42</v>
      </c>
      <c r="C911" s="102"/>
      <c r="D911" s="100" t="s">
        <v>1195</v>
      </c>
      <c r="E911" s="101">
        <v>5423.4</v>
      </c>
      <c r="F911" s="102"/>
    </row>
    <row r="912" ht="12.75" customHeight="1">
      <c r="A912" s="100" t="s">
        <v>23848</v>
      </c>
      <c r="B912" s="101">
        <v>1.62</v>
      </c>
      <c r="C912" s="102"/>
      <c r="D912" s="100" t="s">
        <v>23849</v>
      </c>
      <c r="E912" s="101">
        <v>6594.01</v>
      </c>
      <c r="F912" s="102"/>
    </row>
    <row r="913" ht="12.75" customHeight="1">
      <c r="A913" s="100" t="s">
        <v>1243</v>
      </c>
      <c r="B913" s="101">
        <v>1.42</v>
      </c>
      <c r="C913" s="102"/>
      <c r="D913" s="100" t="s">
        <v>1197</v>
      </c>
      <c r="E913" s="101">
        <v>5878.95</v>
      </c>
      <c r="F913" s="102"/>
    </row>
    <row r="914" ht="12.75" customHeight="1">
      <c r="A914" s="100" t="s">
        <v>23850</v>
      </c>
      <c r="B914" s="101">
        <v>0.66</v>
      </c>
      <c r="C914" s="102"/>
      <c r="D914" s="100" t="s">
        <v>23851</v>
      </c>
      <c r="E914" s="101">
        <v>7603.81</v>
      </c>
      <c r="F914" s="102"/>
    </row>
    <row r="915" ht="12.75" customHeight="1">
      <c r="A915" s="100" t="s">
        <v>1245</v>
      </c>
      <c r="B915" s="101">
        <v>0.58</v>
      </c>
      <c r="C915" s="102"/>
      <c r="D915" s="100" t="s">
        <v>1199</v>
      </c>
      <c r="E915" s="101">
        <v>6779.26</v>
      </c>
      <c r="F915" s="102"/>
    </row>
    <row r="916" ht="12.75" customHeight="1">
      <c r="A916" s="100" t="s">
        <v>23852</v>
      </c>
      <c r="B916" s="101">
        <v>5.55</v>
      </c>
      <c r="C916" s="102"/>
      <c r="D916" s="100" t="s">
        <v>23827</v>
      </c>
      <c r="E916" s="101">
        <v>10658.72</v>
      </c>
      <c r="F916" s="102"/>
    </row>
    <row r="917" ht="12.75" customHeight="1">
      <c r="A917" s="100" t="s">
        <v>1247</v>
      </c>
      <c r="B917" s="101">
        <v>4.81</v>
      </c>
      <c r="C917" s="102"/>
      <c r="D917" s="100" t="s">
        <v>1201</v>
      </c>
      <c r="E917" s="101">
        <v>9502.89</v>
      </c>
      <c r="F917" s="102"/>
    </row>
    <row r="918" ht="12.75" customHeight="1">
      <c r="A918" s="100" t="s">
        <v>23853</v>
      </c>
      <c r="B918" s="101">
        <v>48.52</v>
      </c>
      <c r="C918" s="102"/>
      <c r="D918" s="100" t="s">
        <v>23854</v>
      </c>
      <c r="E918" s="101">
        <v>11511.4</v>
      </c>
      <c r="F918" s="102"/>
    </row>
    <row r="919" ht="12.75" customHeight="1">
      <c r="A919" s="100" t="s">
        <v>1249</v>
      </c>
      <c r="B919" s="101">
        <v>46.07</v>
      </c>
      <c r="C919" s="102"/>
      <c r="D919" s="100" t="s">
        <v>1203</v>
      </c>
      <c r="E919" s="101">
        <v>10263.11</v>
      </c>
      <c r="F919" s="102"/>
    </row>
    <row r="920" ht="12.75" customHeight="1">
      <c r="A920" s="100" t="s">
        <v>23855</v>
      </c>
      <c r="B920" s="101">
        <v>46.64</v>
      </c>
      <c r="C920" s="102"/>
      <c r="D920" s="100" t="s">
        <v>23856</v>
      </c>
      <c r="E920" s="101">
        <v>12432.29</v>
      </c>
      <c r="F920" s="102"/>
    </row>
    <row r="921" ht="12.75" customHeight="1">
      <c r="A921" s="100" t="s">
        <v>1251</v>
      </c>
      <c r="B921" s="101">
        <v>44.18</v>
      </c>
      <c r="C921" s="102"/>
      <c r="D921" s="100" t="s">
        <v>1205</v>
      </c>
      <c r="E921" s="101">
        <v>11084.14</v>
      </c>
      <c r="F921" s="102"/>
    </row>
    <row r="922" ht="12.75" customHeight="1">
      <c r="A922" s="100" t="s">
        <v>23857</v>
      </c>
      <c r="B922" s="101">
        <v>122.51</v>
      </c>
      <c r="C922" s="102"/>
      <c r="D922" s="100" t="s">
        <v>23828</v>
      </c>
      <c r="E922" s="101">
        <v>9142.42</v>
      </c>
      <c r="F922" s="102"/>
    </row>
    <row r="923" ht="12.75" customHeight="1">
      <c r="A923" s="100" t="s">
        <v>1253</v>
      </c>
      <c r="B923" s="101">
        <v>115.46</v>
      </c>
      <c r="C923" s="102"/>
      <c r="D923" s="100" t="s">
        <v>1207</v>
      </c>
      <c r="E923" s="101">
        <v>8151.02</v>
      </c>
      <c r="F923" s="102"/>
    </row>
    <row r="924" ht="12.75" customHeight="1">
      <c r="A924" s="100" t="s">
        <v>23858</v>
      </c>
      <c r="B924" s="101">
        <v>165.49</v>
      </c>
      <c r="C924" s="102"/>
      <c r="D924" s="100" t="s">
        <v>23859</v>
      </c>
      <c r="E924" s="101">
        <v>9873.81</v>
      </c>
      <c r="F924" s="102"/>
    </row>
    <row r="925" ht="12.75" customHeight="1">
      <c r="A925" s="100" t="s">
        <v>1255</v>
      </c>
      <c r="B925" s="101">
        <v>156.72</v>
      </c>
      <c r="C925" s="102"/>
      <c r="D925" s="100" t="s">
        <v>1209</v>
      </c>
      <c r="E925" s="101">
        <v>8803.1</v>
      </c>
      <c r="F925" s="102"/>
    </row>
    <row r="926" ht="12.75" customHeight="1">
      <c r="A926" s="100" t="s">
        <v>23860</v>
      </c>
      <c r="B926" s="101">
        <v>163.6</v>
      </c>
      <c r="C926" s="102"/>
      <c r="D926" s="100" t="s">
        <v>23861</v>
      </c>
      <c r="E926" s="101">
        <v>10658.72</v>
      </c>
      <c r="F926" s="102"/>
    </row>
    <row r="927" ht="12.75" customHeight="1">
      <c r="A927" s="100" t="s">
        <v>1257</v>
      </c>
      <c r="B927" s="101">
        <v>154.84</v>
      </c>
      <c r="C927" s="102"/>
      <c r="D927" s="100" t="s">
        <v>1211</v>
      </c>
      <c r="E927" s="101">
        <v>9502.89</v>
      </c>
      <c r="F927" s="102"/>
    </row>
    <row r="928" ht="12.75" customHeight="1">
      <c r="A928" s="100" t="s">
        <v>23862</v>
      </c>
      <c r="B928" s="101">
        <v>135.57</v>
      </c>
      <c r="C928" s="102"/>
      <c r="D928" s="100" t="s">
        <v>23830</v>
      </c>
      <c r="E928" s="101">
        <v>9142.42</v>
      </c>
      <c r="F928" s="102"/>
    </row>
    <row r="929" ht="12.75" customHeight="1">
      <c r="A929" s="100" t="s">
        <v>1259</v>
      </c>
      <c r="B929" s="101">
        <v>127.69</v>
      </c>
      <c r="C929" s="102"/>
      <c r="D929" s="100" t="s">
        <v>1213</v>
      </c>
      <c r="E929" s="101">
        <v>8151.02</v>
      </c>
      <c r="F929" s="102"/>
    </row>
    <row r="930" ht="12.75" customHeight="1">
      <c r="A930" s="100" t="s">
        <v>23863</v>
      </c>
      <c r="B930" s="101">
        <v>178.54</v>
      </c>
      <c r="C930" s="102"/>
      <c r="D930" s="100" t="s">
        <v>23864</v>
      </c>
      <c r="E930" s="101">
        <v>9873.81</v>
      </c>
      <c r="F930" s="102"/>
    </row>
    <row r="931" ht="12.75" customHeight="1">
      <c r="A931" s="100" t="s">
        <v>1261</v>
      </c>
      <c r="B931" s="101">
        <v>168.95</v>
      </c>
      <c r="C931" s="102"/>
      <c r="D931" s="100" t="s">
        <v>1215</v>
      </c>
      <c r="E931" s="101">
        <v>8803.1</v>
      </c>
      <c r="F931" s="102"/>
    </row>
    <row r="932" ht="12.75" customHeight="1">
      <c r="A932" s="100" t="s">
        <v>23865</v>
      </c>
      <c r="B932" s="101">
        <v>176.66</v>
      </c>
      <c r="C932" s="102"/>
      <c r="D932" s="100" t="s">
        <v>23866</v>
      </c>
      <c r="E932" s="101">
        <v>10658.72</v>
      </c>
      <c r="F932" s="102"/>
    </row>
    <row r="933" ht="12.75" customHeight="1">
      <c r="A933" s="100" t="s">
        <v>1263</v>
      </c>
      <c r="B933" s="101">
        <v>167.06</v>
      </c>
      <c r="C933" s="102"/>
      <c r="D933" s="100" t="s">
        <v>1217</v>
      </c>
      <c r="E933" s="101">
        <v>9502.89</v>
      </c>
      <c r="F933" s="102"/>
    </row>
    <row r="934" ht="12.75" customHeight="1">
      <c r="A934" s="100" t="s">
        <v>23867</v>
      </c>
      <c r="B934" s="101">
        <v>6270.0</v>
      </c>
      <c r="C934" s="102"/>
      <c r="D934" s="100" t="s">
        <v>23832</v>
      </c>
      <c r="E934" s="101">
        <v>7603.81</v>
      </c>
      <c r="F934" s="102"/>
    </row>
    <row r="935" ht="12.75" customHeight="1">
      <c r="A935" s="100" t="s">
        <v>23868</v>
      </c>
      <c r="B935" s="101">
        <v>6270.0</v>
      </c>
      <c r="C935" s="102"/>
      <c r="D935" s="100" t="s">
        <v>1219</v>
      </c>
      <c r="E935" s="101">
        <v>6779.26</v>
      </c>
      <c r="F935" s="102"/>
    </row>
    <row r="936" ht="12.75" customHeight="1">
      <c r="A936" s="100" t="s">
        <v>23869</v>
      </c>
      <c r="B936" s="101">
        <v>63.62</v>
      </c>
      <c r="C936" s="102"/>
      <c r="D936" s="100" t="s">
        <v>23870</v>
      </c>
      <c r="E936" s="101">
        <v>8242.15</v>
      </c>
      <c r="F936" s="102"/>
    </row>
    <row r="937" ht="12.75" customHeight="1">
      <c r="A937" s="100" t="s">
        <v>1265</v>
      </c>
      <c r="B937" s="101">
        <v>55.12</v>
      </c>
      <c r="C937" s="102"/>
      <c r="D937" s="100" t="s">
        <v>1221</v>
      </c>
      <c r="E937" s="101">
        <v>7348.35</v>
      </c>
      <c r="F937" s="102"/>
    </row>
    <row r="938" ht="12.75" customHeight="1">
      <c r="A938" s="100" t="s">
        <v>23871</v>
      </c>
      <c r="B938" s="101">
        <v>58.11</v>
      </c>
      <c r="C938" s="102"/>
      <c r="D938" s="100" t="s">
        <v>23872</v>
      </c>
      <c r="E938" s="101">
        <v>9142.42</v>
      </c>
      <c r="F938" s="102"/>
    </row>
    <row r="939" ht="12.75" customHeight="1">
      <c r="A939" s="100" t="s">
        <v>1267</v>
      </c>
      <c r="B939" s="101">
        <v>50.34</v>
      </c>
      <c r="C939" s="102"/>
      <c r="D939" s="100" t="s">
        <v>1223</v>
      </c>
      <c r="E939" s="101">
        <v>8151.02</v>
      </c>
      <c r="F939" s="102"/>
    </row>
    <row r="940" ht="12.75" customHeight="1">
      <c r="A940" s="100" t="s">
        <v>23873</v>
      </c>
      <c r="B940" s="101">
        <v>54.81</v>
      </c>
      <c r="C940" s="102"/>
      <c r="D940" s="100" t="s">
        <v>23833</v>
      </c>
      <c r="E940" s="101">
        <v>27208.45</v>
      </c>
      <c r="F940" s="102"/>
    </row>
    <row r="941" ht="12.75" customHeight="1">
      <c r="A941" s="100" t="s">
        <v>1269</v>
      </c>
      <c r="B941" s="101">
        <v>47.49</v>
      </c>
      <c r="C941" s="102"/>
      <c r="D941" s="100" t="s">
        <v>1225</v>
      </c>
      <c r="E941" s="101">
        <v>24220.63</v>
      </c>
      <c r="F941" s="102"/>
    </row>
    <row r="942" ht="12.75" customHeight="1">
      <c r="A942" s="100" t="s">
        <v>23874</v>
      </c>
      <c r="B942" s="101">
        <v>69.35</v>
      </c>
      <c r="C942" s="102"/>
      <c r="D942" s="100" t="s">
        <v>23835</v>
      </c>
      <c r="E942" s="101">
        <v>14907.11</v>
      </c>
      <c r="F942" s="102"/>
    </row>
    <row r="943" ht="12.75" customHeight="1">
      <c r="A943" s="100" t="s">
        <v>1271</v>
      </c>
      <c r="B943" s="101">
        <v>60.09</v>
      </c>
      <c r="C943" s="102"/>
      <c r="D943" s="100" t="s">
        <v>1227</v>
      </c>
      <c r="E943" s="101">
        <v>13302.76</v>
      </c>
      <c r="F943" s="102"/>
    </row>
    <row r="944" ht="12.75" customHeight="1">
      <c r="A944" s="100" t="s">
        <v>23875</v>
      </c>
      <c r="B944" s="101">
        <v>60.89</v>
      </c>
      <c r="C944" s="102"/>
      <c r="D944" s="100" t="s">
        <v>23837</v>
      </c>
      <c r="E944" s="101">
        <v>19100.1</v>
      </c>
      <c r="F944" s="102"/>
    </row>
    <row r="945" ht="12.75" customHeight="1">
      <c r="A945" s="100" t="s">
        <v>1273</v>
      </c>
      <c r="B945" s="101">
        <v>52.76</v>
      </c>
      <c r="C945" s="102"/>
      <c r="D945" s="100" t="s">
        <v>1229</v>
      </c>
      <c r="E945" s="101">
        <v>17031.73</v>
      </c>
      <c r="F945" s="102"/>
    </row>
    <row r="946" ht="12.75" customHeight="1">
      <c r="A946" s="100" t="s">
        <v>23876</v>
      </c>
      <c r="B946" s="101">
        <v>52.39</v>
      </c>
      <c r="C946" s="102"/>
      <c r="D946" s="100" t="s">
        <v>23838</v>
      </c>
      <c r="E946" s="101">
        <v>10931.65</v>
      </c>
      <c r="F946" s="102"/>
    </row>
    <row r="947" ht="12.75" customHeight="1">
      <c r="A947" s="100" t="s">
        <v>1275</v>
      </c>
      <c r="B947" s="101">
        <v>45.39</v>
      </c>
      <c r="C947" s="102"/>
      <c r="D947" s="100" t="s">
        <v>1231</v>
      </c>
      <c r="E947" s="101">
        <v>9792.31</v>
      </c>
      <c r="F947" s="102"/>
    </row>
    <row r="948" ht="12.75" customHeight="1">
      <c r="A948" s="100" t="s">
        <v>23877</v>
      </c>
      <c r="B948" s="101">
        <v>159.09</v>
      </c>
      <c r="C948" s="102"/>
      <c r="D948" s="100" t="s">
        <v>23840</v>
      </c>
      <c r="E948" s="101">
        <v>11949.08</v>
      </c>
      <c r="F948" s="102"/>
    </row>
    <row r="949" ht="12.75" customHeight="1">
      <c r="A949" s="100" t="s">
        <v>1277</v>
      </c>
      <c r="B949" s="101">
        <v>137.83</v>
      </c>
      <c r="C949" s="102"/>
      <c r="D949" s="100" t="s">
        <v>1233</v>
      </c>
      <c r="E949" s="101">
        <v>10752.46</v>
      </c>
      <c r="F949" s="102"/>
    </row>
    <row r="950" ht="12.75" customHeight="1">
      <c r="A950" s="100" t="s">
        <v>23878</v>
      </c>
      <c r="B950" s="101">
        <v>145.34</v>
      </c>
      <c r="C950" s="102"/>
      <c r="D950" s="100" t="s">
        <v>23842</v>
      </c>
      <c r="E950" s="101">
        <v>10621.4</v>
      </c>
      <c r="F950" s="102"/>
    </row>
    <row r="951" ht="12.75" customHeight="1">
      <c r="A951" s="100" t="s">
        <v>1279</v>
      </c>
      <c r="B951" s="101">
        <v>125.92</v>
      </c>
      <c r="C951" s="102"/>
      <c r="D951" s="100" t="s">
        <v>1235</v>
      </c>
      <c r="E951" s="101">
        <v>9557.74</v>
      </c>
      <c r="F951" s="102"/>
    </row>
    <row r="952" ht="12.75" customHeight="1">
      <c r="A952" s="100" t="s">
        <v>23879</v>
      </c>
      <c r="B952" s="101">
        <v>137.06</v>
      </c>
      <c r="C952" s="102"/>
      <c r="D952" s="100" t="s">
        <v>23843</v>
      </c>
      <c r="E952" s="101">
        <v>2.7</v>
      </c>
      <c r="F952" s="102"/>
    </row>
    <row r="953" ht="12.75" customHeight="1">
      <c r="A953" s="100" t="s">
        <v>1281</v>
      </c>
      <c r="B953" s="101">
        <v>118.75</v>
      </c>
      <c r="C953" s="102"/>
      <c r="D953" s="100" t="s">
        <v>1237</v>
      </c>
      <c r="E953" s="101">
        <v>2.43</v>
      </c>
      <c r="F953" s="102"/>
    </row>
    <row r="954" ht="12.75" customHeight="1">
      <c r="A954" s="100" t="s">
        <v>23880</v>
      </c>
      <c r="B954" s="101">
        <v>50.12</v>
      </c>
      <c r="C954" s="102"/>
      <c r="D954" s="100" t="s">
        <v>23845</v>
      </c>
      <c r="E954" s="101">
        <v>18.41</v>
      </c>
      <c r="F954" s="102"/>
    </row>
    <row r="955" ht="12.75" customHeight="1">
      <c r="A955" s="100" t="s">
        <v>1283</v>
      </c>
      <c r="B955" s="101">
        <v>43.42</v>
      </c>
      <c r="C955" s="102"/>
      <c r="D955" s="100" t="s">
        <v>1239</v>
      </c>
      <c r="E955" s="101">
        <v>16.61</v>
      </c>
      <c r="F955" s="102"/>
    </row>
    <row r="956" ht="12.75" customHeight="1">
      <c r="A956" s="100" t="s">
        <v>23881</v>
      </c>
      <c r="B956" s="101">
        <v>44.59</v>
      </c>
      <c r="C956" s="102"/>
      <c r="D956" s="100" t="s">
        <v>23847</v>
      </c>
      <c r="E956" s="101">
        <v>5.51</v>
      </c>
      <c r="F956" s="102"/>
    </row>
    <row r="957" ht="12.75" customHeight="1">
      <c r="A957" s="100" t="s">
        <v>1285</v>
      </c>
      <c r="B957" s="101">
        <v>38.63</v>
      </c>
      <c r="C957" s="102"/>
      <c r="D957" s="100" t="s">
        <v>1241</v>
      </c>
      <c r="E957" s="101">
        <v>4.82</v>
      </c>
      <c r="F957" s="102"/>
    </row>
    <row r="958" ht="12.75" customHeight="1">
      <c r="A958" s="100" t="s">
        <v>23882</v>
      </c>
      <c r="B958" s="101">
        <v>35.29</v>
      </c>
      <c r="C958" s="102"/>
      <c r="D958" s="100" t="s">
        <v>23848</v>
      </c>
      <c r="E958" s="101">
        <v>1.77</v>
      </c>
      <c r="F958" s="102"/>
    </row>
    <row r="959" ht="12.75" customHeight="1">
      <c r="A959" s="100" t="s">
        <v>1287</v>
      </c>
      <c r="B959" s="101">
        <v>30.58</v>
      </c>
      <c r="C959" s="102"/>
      <c r="D959" s="100" t="s">
        <v>1243</v>
      </c>
      <c r="E959" s="101">
        <v>1.56</v>
      </c>
      <c r="F959" s="102"/>
    </row>
    <row r="960" ht="12.75" customHeight="1">
      <c r="A960" s="100" t="s">
        <v>23883</v>
      </c>
      <c r="B960" s="101">
        <v>125.35</v>
      </c>
      <c r="C960" s="102"/>
      <c r="D960" s="100" t="s">
        <v>23850</v>
      </c>
      <c r="E960" s="101">
        <v>0.72</v>
      </c>
      <c r="F960" s="102"/>
    </row>
    <row r="961" ht="12.75" customHeight="1">
      <c r="A961" s="100" t="s">
        <v>1289</v>
      </c>
      <c r="B961" s="101">
        <v>108.6</v>
      </c>
      <c r="C961" s="102"/>
      <c r="D961" s="100" t="s">
        <v>1245</v>
      </c>
      <c r="E961" s="101">
        <v>0.63</v>
      </c>
      <c r="F961" s="102"/>
    </row>
    <row r="962" ht="12.75" customHeight="1">
      <c r="A962" s="100" t="s">
        <v>23884</v>
      </c>
      <c r="B962" s="101">
        <v>111.51</v>
      </c>
      <c r="C962" s="102"/>
      <c r="D962" s="100" t="s">
        <v>23852</v>
      </c>
      <c r="E962" s="101">
        <v>6.02</v>
      </c>
      <c r="F962" s="102"/>
    </row>
    <row r="963" ht="12.75" customHeight="1">
      <c r="A963" s="100" t="s">
        <v>1291</v>
      </c>
      <c r="B963" s="101">
        <v>96.61</v>
      </c>
      <c r="C963" s="102"/>
      <c r="D963" s="100" t="s">
        <v>1247</v>
      </c>
      <c r="E963" s="101">
        <v>5.22</v>
      </c>
      <c r="F963" s="102"/>
    </row>
    <row r="964" ht="12.75" customHeight="1">
      <c r="A964" s="100" t="s">
        <v>23885</v>
      </c>
      <c r="B964" s="101">
        <v>88.31</v>
      </c>
      <c r="C964" s="102"/>
      <c r="D964" s="100" t="s">
        <v>23853</v>
      </c>
      <c r="E964" s="101">
        <v>46.18</v>
      </c>
      <c r="F964" s="102"/>
    </row>
    <row r="965" ht="12.75" customHeight="1">
      <c r="A965" s="100" t="s">
        <v>1293</v>
      </c>
      <c r="B965" s="101">
        <v>76.51</v>
      </c>
      <c r="C965" s="102"/>
      <c r="D965" s="100" t="s">
        <v>1249</v>
      </c>
      <c r="E965" s="101">
        <v>43.51</v>
      </c>
      <c r="F965" s="102"/>
    </row>
    <row r="966" ht="12.75" customHeight="1">
      <c r="A966" s="100" t="s">
        <v>23886</v>
      </c>
      <c r="B966" s="101">
        <v>69.38</v>
      </c>
      <c r="C966" s="102"/>
      <c r="D966" s="100" t="s">
        <v>23855</v>
      </c>
      <c r="E966" s="101">
        <v>42.0</v>
      </c>
      <c r="F966" s="102"/>
    </row>
    <row r="967" ht="12.75" customHeight="1">
      <c r="A967" s="100" t="s">
        <v>1295</v>
      </c>
      <c r="B967" s="101">
        <v>60.11</v>
      </c>
      <c r="C967" s="102"/>
      <c r="D967" s="100" t="s">
        <v>1251</v>
      </c>
      <c r="E967" s="101">
        <v>39.33</v>
      </c>
      <c r="F967" s="102"/>
    </row>
    <row r="968" ht="12.75" customHeight="1">
      <c r="A968" s="100" t="s">
        <v>23887</v>
      </c>
      <c r="B968" s="101">
        <v>60.92</v>
      </c>
      <c r="C968" s="102"/>
      <c r="D968" s="100" t="s">
        <v>23857</v>
      </c>
      <c r="E968" s="101">
        <v>140.32</v>
      </c>
      <c r="F968" s="102"/>
    </row>
    <row r="969" ht="12.75" customHeight="1">
      <c r="A969" s="100" t="s">
        <v>1297</v>
      </c>
      <c r="B969" s="101">
        <v>52.78</v>
      </c>
      <c r="C969" s="102"/>
      <c r="D969" s="100" t="s">
        <v>1253</v>
      </c>
      <c r="E969" s="101">
        <v>132.66</v>
      </c>
      <c r="F969" s="102"/>
    </row>
    <row r="970" ht="12.75" customHeight="1">
      <c r="A970" s="100" t="s">
        <v>23888</v>
      </c>
      <c r="B970" s="101">
        <v>54.65</v>
      </c>
      <c r="C970" s="102"/>
      <c r="D970" s="100" t="s">
        <v>23858</v>
      </c>
      <c r="E970" s="101">
        <v>180.48</v>
      </c>
      <c r="F970" s="102"/>
    </row>
    <row r="971" ht="12.75" customHeight="1">
      <c r="A971" s="100" t="s">
        <v>1299</v>
      </c>
      <c r="B971" s="101">
        <v>47.35</v>
      </c>
      <c r="C971" s="102"/>
      <c r="D971" s="100" t="s">
        <v>1255</v>
      </c>
      <c r="E971" s="101">
        <v>170.96</v>
      </c>
      <c r="F971" s="102"/>
    </row>
    <row r="972" ht="12.75" customHeight="1">
      <c r="A972" s="100" t="s">
        <v>23889</v>
      </c>
      <c r="B972" s="101">
        <v>36.19</v>
      </c>
      <c r="C972" s="102"/>
      <c r="D972" s="100" t="s">
        <v>23860</v>
      </c>
      <c r="E972" s="101">
        <v>176.29</v>
      </c>
      <c r="F972" s="102"/>
    </row>
    <row r="973" ht="12.75" customHeight="1">
      <c r="A973" s="100" t="s">
        <v>1301</v>
      </c>
      <c r="B973" s="101">
        <v>31.36</v>
      </c>
      <c r="C973" s="102"/>
      <c r="D973" s="100" t="s">
        <v>1257</v>
      </c>
      <c r="E973" s="101">
        <v>166.77</v>
      </c>
      <c r="F973" s="102"/>
    </row>
    <row r="974" ht="12.75" customHeight="1">
      <c r="A974" s="100" t="s">
        <v>23890</v>
      </c>
      <c r="B974" s="101">
        <v>26.27</v>
      </c>
      <c r="C974" s="102"/>
      <c r="D974" s="100" t="s">
        <v>23862</v>
      </c>
      <c r="E974" s="101">
        <v>154.84</v>
      </c>
      <c r="F974" s="102"/>
    </row>
    <row r="975" ht="12.75" customHeight="1">
      <c r="A975" s="100" t="s">
        <v>1303</v>
      </c>
      <c r="B975" s="101">
        <v>22.76</v>
      </c>
      <c r="C975" s="102"/>
      <c r="D975" s="100" t="s">
        <v>1259</v>
      </c>
      <c r="E975" s="101">
        <v>146.29</v>
      </c>
      <c r="F975" s="102"/>
    </row>
    <row r="976" ht="12.75" customHeight="1">
      <c r="A976" s="100" t="s">
        <v>23891</v>
      </c>
      <c r="B976" s="101">
        <v>21.1</v>
      </c>
      <c r="C976" s="102"/>
      <c r="D976" s="100" t="s">
        <v>23863</v>
      </c>
      <c r="E976" s="101">
        <v>195.0</v>
      </c>
      <c r="F976" s="102"/>
    </row>
    <row r="977" ht="12.75" customHeight="1">
      <c r="A977" s="100" t="s">
        <v>1305</v>
      </c>
      <c r="B977" s="101">
        <v>18.28</v>
      </c>
      <c r="C977" s="102"/>
      <c r="D977" s="100" t="s">
        <v>1261</v>
      </c>
      <c r="E977" s="101">
        <v>184.59</v>
      </c>
      <c r="F977" s="102"/>
    </row>
    <row r="978" ht="12.75" customHeight="1">
      <c r="A978" s="100" t="s">
        <v>23892</v>
      </c>
      <c r="B978" s="101">
        <v>90.49</v>
      </c>
      <c r="C978" s="102"/>
      <c r="D978" s="100" t="s">
        <v>23865</v>
      </c>
      <c r="E978" s="101">
        <v>190.82</v>
      </c>
      <c r="F978" s="102"/>
    </row>
    <row r="979" ht="12.75" customHeight="1">
      <c r="A979" s="100" t="s">
        <v>1307</v>
      </c>
      <c r="B979" s="101">
        <v>78.4</v>
      </c>
      <c r="C979" s="102"/>
      <c r="D979" s="100" t="s">
        <v>1263</v>
      </c>
      <c r="E979" s="101">
        <v>180.4</v>
      </c>
      <c r="F979" s="102"/>
    </row>
    <row r="980" ht="12.75" customHeight="1">
      <c r="A980" s="100" t="s">
        <v>23893</v>
      </c>
      <c r="B980" s="101">
        <v>65.7</v>
      </c>
      <c r="C980" s="102"/>
      <c r="D980" s="100" t="s">
        <v>23869</v>
      </c>
      <c r="E980" s="101">
        <v>69.68</v>
      </c>
      <c r="F980" s="102"/>
    </row>
    <row r="981" ht="12.75" customHeight="1">
      <c r="A981" s="100" t="s">
        <v>1309</v>
      </c>
      <c r="B981" s="101">
        <v>56.92</v>
      </c>
      <c r="C981" s="102"/>
      <c r="D981" s="100" t="s">
        <v>1265</v>
      </c>
      <c r="E981" s="101">
        <v>60.38</v>
      </c>
      <c r="F981" s="102"/>
    </row>
    <row r="982" ht="12.75" customHeight="1">
      <c r="A982" s="100" t="s">
        <v>23894</v>
      </c>
      <c r="B982" s="101">
        <v>52.81</v>
      </c>
      <c r="C982" s="102"/>
      <c r="D982" s="100" t="s">
        <v>23871</v>
      </c>
      <c r="E982" s="101">
        <v>63.65</v>
      </c>
      <c r="F982" s="102"/>
    </row>
    <row r="983" ht="12.75" customHeight="1">
      <c r="A983" s="100" t="s">
        <v>1311</v>
      </c>
      <c r="B983" s="101">
        <v>45.75</v>
      </c>
      <c r="C983" s="102"/>
      <c r="D983" s="100" t="s">
        <v>1267</v>
      </c>
      <c r="E983" s="101">
        <v>55.15</v>
      </c>
      <c r="F983" s="102"/>
    </row>
    <row r="984" ht="12.75" customHeight="1">
      <c r="A984" s="100" t="s">
        <v>23895</v>
      </c>
      <c r="B984" s="101">
        <v>60.73</v>
      </c>
      <c r="C984" s="102"/>
      <c r="D984" s="100" t="s">
        <v>23873</v>
      </c>
      <c r="E984" s="101">
        <v>60.03</v>
      </c>
      <c r="F984" s="102"/>
    </row>
    <row r="985" ht="12.75" customHeight="1">
      <c r="A985" s="100" t="s">
        <v>1313</v>
      </c>
      <c r="B985" s="101">
        <v>52.62</v>
      </c>
      <c r="C985" s="102"/>
      <c r="D985" s="100" t="s">
        <v>1269</v>
      </c>
      <c r="E985" s="101">
        <v>52.02</v>
      </c>
      <c r="F985" s="102"/>
    </row>
    <row r="986" ht="12.75" customHeight="1">
      <c r="A986" s="100" t="s">
        <v>23896</v>
      </c>
      <c r="B986" s="101">
        <v>53.72</v>
      </c>
      <c r="C986" s="102"/>
      <c r="D986" s="100" t="s">
        <v>23874</v>
      </c>
      <c r="E986" s="101">
        <v>75.97</v>
      </c>
      <c r="F986" s="102"/>
    </row>
    <row r="987" ht="12.75" customHeight="1">
      <c r="A987" s="100" t="s">
        <v>1315</v>
      </c>
      <c r="B987" s="101">
        <v>46.55</v>
      </c>
      <c r="C987" s="102"/>
      <c r="D987" s="100" t="s">
        <v>1271</v>
      </c>
      <c r="E987" s="101">
        <v>65.83</v>
      </c>
      <c r="F987" s="102"/>
    </row>
    <row r="988" ht="12.75" customHeight="1">
      <c r="A988" s="100" t="s">
        <v>23897</v>
      </c>
      <c r="B988" s="101">
        <v>45.22</v>
      </c>
      <c r="C988" s="102"/>
      <c r="D988" s="100" t="s">
        <v>23875</v>
      </c>
      <c r="E988" s="101">
        <v>66.7</v>
      </c>
      <c r="F988" s="102"/>
    </row>
    <row r="989" ht="12.75" customHeight="1">
      <c r="A989" s="100" t="s">
        <v>1317</v>
      </c>
      <c r="B989" s="101">
        <v>39.18</v>
      </c>
      <c r="C989" s="102"/>
      <c r="D989" s="100" t="s">
        <v>1273</v>
      </c>
      <c r="E989" s="101">
        <v>57.79</v>
      </c>
      <c r="F989" s="102"/>
    </row>
    <row r="990" ht="12.75" customHeight="1">
      <c r="A990" s="100" t="s">
        <v>23898</v>
      </c>
      <c r="B990" s="101">
        <v>9.98</v>
      </c>
      <c r="C990" s="102"/>
      <c r="D990" s="100" t="s">
        <v>23876</v>
      </c>
      <c r="E990" s="101">
        <v>57.38</v>
      </c>
      <c r="F990" s="102"/>
    </row>
    <row r="991" ht="12.75" customHeight="1">
      <c r="A991" s="100" t="s">
        <v>1319</v>
      </c>
      <c r="B991" s="101">
        <v>8.65</v>
      </c>
      <c r="C991" s="102"/>
      <c r="D991" s="100" t="s">
        <v>1275</v>
      </c>
      <c r="E991" s="101">
        <v>49.72</v>
      </c>
      <c r="F991" s="102"/>
    </row>
    <row r="992" ht="12.75" customHeight="1">
      <c r="A992" s="100" t="s">
        <v>23899</v>
      </c>
      <c r="B992" s="101">
        <v>6.88</v>
      </c>
      <c r="C992" s="102"/>
      <c r="D992" s="100" t="s">
        <v>23877</v>
      </c>
      <c r="E992" s="101">
        <v>174.25</v>
      </c>
      <c r="F992" s="102"/>
    </row>
    <row r="993" ht="12.75" customHeight="1">
      <c r="A993" s="100" t="s">
        <v>1321</v>
      </c>
      <c r="B993" s="101">
        <v>5.96</v>
      </c>
      <c r="C993" s="102"/>
      <c r="D993" s="100" t="s">
        <v>1277</v>
      </c>
      <c r="E993" s="101">
        <v>150.99</v>
      </c>
      <c r="F993" s="102"/>
    </row>
    <row r="994" ht="12.75" customHeight="1">
      <c r="A994" s="100" t="s">
        <v>23900</v>
      </c>
      <c r="B994" s="101">
        <v>6.91</v>
      </c>
      <c r="C994" s="102"/>
      <c r="D994" s="100" t="s">
        <v>23878</v>
      </c>
      <c r="E994" s="101">
        <v>159.19</v>
      </c>
      <c r="F994" s="102"/>
    </row>
    <row r="995" ht="12.75" customHeight="1">
      <c r="A995" s="100" t="s">
        <v>1323</v>
      </c>
      <c r="B995" s="101">
        <v>5.99</v>
      </c>
      <c r="C995" s="102"/>
      <c r="D995" s="100" t="s">
        <v>1279</v>
      </c>
      <c r="E995" s="101">
        <v>137.95</v>
      </c>
      <c r="F995" s="102"/>
    </row>
    <row r="996" ht="12.75" customHeight="1">
      <c r="A996" s="100" t="s">
        <v>23901</v>
      </c>
      <c r="B996" s="101">
        <v>25.0</v>
      </c>
      <c r="C996" s="102"/>
      <c r="D996" s="100" t="s">
        <v>23879</v>
      </c>
      <c r="E996" s="101">
        <v>150.12</v>
      </c>
      <c r="F996" s="102"/>
    </row>
    <row r="997" ht="12.75" customHeight="1">
      <c r="A997" s="100" t="s">
        <v>1325</v>
      </c>
      <c r="B997" s="101">
        <v>21.66</v>
      </c>
      <c r="C997" s="102"/>
      <c r="D997" s="100" t="s">
        <v>1281</v>
      </c>
      <c r="E997" s="101">
        <v>130.09</v>
      </c>
      <c r="F997" s="102"/>
    </row>
    <row r="998" ht="12.75" customHeight="1">
      <c r="A998" s="100" t="s">
        <v>23902</v>
      </c>
      <c r="B998" s="101">
        <v>17.28</v>
      </c>
      <c r="C998" s="102"/>
      <c r="D998" s="100" t="s">
        <v>23880</v>
      </c>
      <c r="E998" s="101">
        <v>54.9</v>
      </c>
      <c r="F998" s="102"/>
    </row>
    <row r="999" ht="12.75" customHeight="1">
      <c r="A999" s="100" t="s">
        <v>1327</v>
      </c>
      <c r="B999" s="101">
        <v>14.97</v>
      </c>
      <c r="C999" s="102"/>
      <c r="D999" s="100" t="s">
        <v>1283</v>
      </c>
      <c r="E999" s="101">
        <v>47.57</v>
      </c>
      <c r="F999" s="102"/>
    </row>
    <row r="1000" ht="12.75" customHeight="1">
      <c r="A1000" s="100" t="s">
        <v>23903</v>
      </c>
      <c r="B1000" s="101">
        <v>17.3</v>
      </c>
      <c r="C1000" s="102"/>
      <c r="D1000" s="100" t="s">
        <v>23881</v>
      </c>
      <c r="E1000" s="101">
        <v>48.84</v>
      </c>
      <c r="F1000" s="102"/>
    </row>
    <row r="1001" ht="12.75" customHeight="1">
      <c r="A1001" s="100" t="s">
        <v>1329</v>
      </c>
      <c r="B1001" s="101">
        <v>14.99</v>
      </c>
      <c r="C1001" s="102"/>
      <c r="D1001" s="100" t="s">
        <v>1285</v>
      </c>
      <c r="E1001" s="101">
        <v>42.32</v>
      </c>
      <c r="F1001" s="102"/>
    </row>
    <row r="1002" ht="12.75" customHeight="1">
      <c r="A1002" s="100" t="s">
        <v>23904</v>
      </c>
      <c r="B1002" s="101">
        <v>33.89</v>
      </c>
      <c r="C1002" s="102"/>
      <c r="D1002" s="100" t="s">
        <v>23882</v>
      </c>
      <c r="E1002" s="101">
        <v>38.66</v>
      </c>
      <c r="F1002" s="102"/>
    </row>
    <row r="1003" ht="12.75" customHeight="1">
      <c r="A1003" s="100" t="s">
        <v>1331</v>
      </c>
      <c r="B1003" s="101">
        <v>29.36</v>
      </c>
      <c r="C1003" s="102"/>
      <c r="D1003" s="100" t="s">
        <v>1287</v>
      </c>
      <c r="E1003" s="101">
        <v>33.5</v>
      </c>
      <c r="F1003" s="102"/>
    </row>
    <row r="1004" ht="12.75" customHeight="1">
      <c r="A1004" s="100" t="s">
        <v>23905</v>
      </c>
      <c r="B1004" s="101">
        <v>23.5</v>
      </c>
      <c r="C1004" s="102"/>
      <c r="D1004" s="100" t="s">
        <v>23883</v>
      </c>
      <c r="E1004" s="101">
        <v>137.29</v>
      </c>
      <c r="F1004" s="102"/>
    </row>
    <row r="1005" ht="12.75" customHeight="1">
      <c r="A1005" s="100" t="s">
        <v>1333</v>
      </c>
      <c r="B1005" s="101">
        <v>20.36</v>
      </c>
      <c r="C1005" s="102"/>
      <c r="D1005" s="100" t="s">
        <v>1289</v>
      </c>
      <c r="E1005" s="101">
        <v>118.97</v>
      </c>
      <c r="F1005" s="102"/>
    </row>
    <row r="1006" ht="12.75" customHeight="1">
      <c r="A1006" s="100" t="s">
        <v>23906</v>
      </c>
      <c r="B1006" s="101">
        <v>18.79</v>
      </c>
      <c r="C1006" s="102"/>
      <c r="D1006" s="100" t="s">
        <v>23884</v>
      </c>
      <c r="E1006" s="101">
        <v>122.14</v>
      </c>
      <c r="F1006" s="102"/>
    </row>
    <row r="1007" ht="12.75" customHeight="1">
      <c r="A1007" s="100" t="s">
        <v>1335</v>
      </c>
      <c r="B1007" s="101">
        <v>16.28</v>
      </c>
      <c r="C1007" s="102"/>
      <c r="D1007" s="100" t="s">
        <v>1291</v>
      </c>
      <c r="E1007" s="101">
        <v>105.84</v>
      </c>
      <c r="F1007" s="102"/>
    </row>
    <row r="1008" ht="12.75" customHeight="1">
      <c r="A1008" s="100" t="s">
        <v>23907</v>
      </c>
      <c r="B1008" s="101">
        <v>84.8</v>
      </c>
      <c r="C1008" s="102"/>
      <c r="D1008" s="100" t="s">
        <v>23885</v>
      </c>
      <c r="E1008" s="101">
        <v>96.72</v>
      </c>
      <c r="F1008" s="102"/>
    </row>
    <row r="1009" ht="12.75" customHeight="1">
      <c r="A1009" s="100" t="s">
        <v>1337</v>
      </c>
      <c r="B1009" s="101">
        <v>73.48</v>
      </c>
      <c r="C1009" s="102"/>
      <c r="D1009" s="100" t="s">
        <v>1293</v>
      </c>
      <c r="E1009" s="101">
        <v>83.81</v>
      </c>
      <c r="F1009" s="102"/>
    </row>
    <row r="1010" ht="12.75" customHeight="1">
      <c r="A1010" s="100" t="s">
        <v>23908</v>
      </c>
      <c r="B1010" s="101">
        <v>58.76</v>
      </c>
      <c r="C1010" s="102"/>
      <c r="D1010" s="100" t="s">
        <v>23886</v>
      </c>
      <c r="E1010" s="101">
        <v>75.99</v>
      </c>
      <c r="F1010" s="102"/>
    </row>
    <row r="1011" ht="12.75" customHeight="1">
      <c r="A1011" s="100" t="s">
        <v>1339</v>
      </c>
      <c r="B1011" s="101">
        <v>50.91</v>
      </c>
      <c r="C1011" s="102"/>
      <c r="D1011" s="100" t="s">
        <v>1295</v>
      </c>
      <c r="E1011" s="101">
        <v>65.85</v>
      </c>
      <c r="F1011" s="102"/>
    </row>
    <row r="1012" ht="12.75" customHeight="1">
      <c r="A1012" s="100" t="s">
        <v>23909</v>
      </c>
      <c r="B1012" s="101">
        <v>47.0</v>
      </c>
      <c r="C1012" s="102"/>
      <c r="D1012" s="100" t="s">
        <v>23887</v>
      </c>
      <c r="E1012" s="101">
        <v>66.73</v>
      </c>
      <c r="F1012" s="102"/>
    </row>
    <row r="1013" ht="12.75" customHeight="1">
      <c r="A1013" s="100" t="s">
        <v>1341</v>
      </c>
      <c r="B1013" s="101">
        <v>40.72</v>
      </c>
      <c r="C1013" s="102"/>
      <c r="D1013" s="100" t="s">
        <v>1297</v>
      </c>
      <c r="E1013" s="101">
        <v>57.82</v>
      </c>
      <c r="F1013" s="102"/>
    </row>
    <row r="1014" ht="12.75" customHeight="1">
      <c r="A1014" s="100" t="s">
        <v>23910</v>
      </c>
      <c r="B1014" s="101">
        <v>6.58</v>
      </c>
      <c r="C1014" s="102"/>
      <c r="D1014" s="100" t="s">
        <v>23888</v>
      </c>
      <c r="E1014" s="101">
        <v>59.85</v>
      </c>
      <c r="F1014" s="102"/>
    </row>
    <row r="1015" ht="12.75" customHeight="1">
      <c r="A1015" s="100" t="s">
        <v>1343</v>
      </c>
      <c r="B1015" s="101">
        <v>5.7</v>
      </c>
      <c r="C1015" s="102"/>
      <c r="D1015" s="100" t="s">
        <v>1299</v>
      </c>
      <c r="E1015" s="101">
        <v>51.87</v>
      </c>
      <c r="F1015" s="102"/>
    </row>
    <row r="1016" ht="12.75" customHeight="1">
      <c r="A1016" s="100" t="s">
        <v>23911</v>
      </c>
      <c r="B1016" s="101">
        <v>3.62</v>
      </c>
      <c r="C1016" s="102"/>
      <c r="D1016" s="100" t="s">
        <v>23889</v>
      </c>
      <c r="E1016" s="101">
        <v>39.64</v>
      </c>
      <c r="F1016" s="102"/>
    </row>
    <row r="1017" ht="12.75" customHeight="1">
      <c r="A1017" s="100" t="s">
        <v>1345</v>
      </c>
      <c r="B1017" s="101">
        <v>3.13</v>
      </c>
      <c r="C1017" s="102"/>
      <c r="D1017" s="100" t="s">
        <v>1301</v>
      </c>
      <c r="E1017" s="101">
        <v>34.35</v>
      </c>
      <c r="F1017" s="102"/>
    </row>
    <row r="1018" ht="12.75" customHeight="1">
      <c r="A1018" s="100" t="s">
        <v>23912</v>
      </c>
      <c r="B1018" s="101">
        <v>1.81</v>
      </c>
      <c r="C1018" s="102"/>
      <c r="D1018" s="100" t="s">
        <v>23890</v>
      </c>
      <c r="E1018" s="101">
        <v>28.78</v>
      </c>
      <c r="F1018" s="102"/>
    </row>
    <row r="1019" ht="12.75" customHeight="1">
      <c r="A1019" s="100" t="s">
        <v>1347</v>
      </c>
      <c r="B1019" s="101">
        <v>1.57</v>
      </c>
      <c r="C1019" s="102"/>
      <c r="D1019" s="100" t="s">
        <v>1303</v>
      </c>
      <c r="E1019" s="101">
        <v>24.94</v>
      </c>
      <c r="F1019" s="102"/>
    </row>
    <row r="1020" ht="12.75" customHeight="1">
      <c r="A1020" s="100" t="s">
        <v>23913</v>
      </c>
      <c r="B1020" s="101">
        <v>16.51</v>
      </c>
      <c r="C1020" s="102"/>
      <c r="D1020" s="100" t="s">
        <v>23891</v>
      </c>
      <c r="E1020" s="101">
        <v>23.11</v>
      </c>
      <c r="F1020" s="102"/>
    </row>
    <row r="1021" ht="12.75" customHeight="1">
      <c r="A1021" s="100" t="s">
        <v>1349</v>
      </c>
      <c r="B1021" s="101">
        <v>14.3</v>
      </c>
      <c r="C1021" s="102"/>
      <c r="D1021" s="100" t="s">
        <v>1305</v>
      </c>
      <c r="E1021" s="101">
        <v>20.02</v>
      </c>
      <c r="F1021" s="102"/>
    </row>
    <row r="1022" ht="12.75" customHeight="1">
      <c r="A1022" s="100" t="s">
        <v>23914</v>
      </c>
      <c r="B1022" s="101">
        <v>11.03</v>
      </c>
      <c r="C1022" s="102"/>
      <c r="D1022" s="100" t="s">
        <v>23892</v>
      </c>
      <c r="E1022" s="101">
        <v>99.12</v>
      </c>
      <c r="F1022" s="102"/>
    </row>
    <row r="1023" ht="12.75" customHeight="1">
      <c r="A1023" s="100" t="s">
        <v>1351</v>
      </c>
      <c r="B1023" s="101">
        <v>9.56</v>
      </c>
      <c r="C1023" s="102"/>
      <c r="D1023" s="100" t="s">
        <v>1307</v>
      </c>
      <c r="E1023" s="101">
        <v>85.89</v>
      </c>
      <c r="F1023" s="102"/>
    </row>
    <row r="1024" ht="12.75" customHeight="1">
      <c r="A1024" s="100" t="s">
        <v>23915</v>
      </c>
      <c r="B1024" s="101">
        <v>13.21</v>
      </c>
      <c r="C1024" s="102"/>
      <c r="D1024" s="100" t="s">
        <v>23893</v>
      </c>
      <c r="E1024" s="101">
        <v>71.96</v>
      </c>
      <c r="F1024" s="102"/>
    </row>
    <row r="1025" ht="12.75" customHeight="1">
      <c r="A1025" s="100" t="s">
        <v>1353</v>
      </c>
      <c r="B1025" s="101">
        <v>11.44</v>
      </c>
      <c r="C1025" s="102"/>
      <c r="D1025" s="100" t="s">
        <v>1309</v>
      </c>
      <c r="E1025" s="101">
        <v>62.36</v>
      </c>
      <c r="F1025" s="102"/>
    </row>
    <row r="1026" ht="12.75" customHeight="1">
      <c r="A1026" s="100" t="s">
        <v>23916</v>
      </c>
      <c r="B1026" s="101">
        <v>8.09</v>
      </c>
      <c r="C1026" s="102"/>
      <c r="D1026" s="100" t="s">
        <v>23894</v>
      </c>
      <c r="E1026" s="101">
        <v>57.84</v>
      </c>
      <c r="F1026" s="102"/>
    </row>
    <row r="1027" ht="12.75" customHeight="1">
      <c r="A1027" s="100" t="s">
        <v>1355</v>
      </c>
      <c r="B1027" s="101">
        <v>7.01</v>
      </c>
      <c r="C1027" s="102"/>
      <c r="D1027" s="100" t="s">
        <v>1311</v>
      </c>
      <c r="E1027" s="101">
        <v>50.12</v>
      </c>
      <c r="F1027" s="102"/>
    </row>
    <row r="1028" ht="12.75" customHeight="1">
      <c r="A1028" s="100" t="s">
        <v>23917</v>
      </c>
      <c r="B1028" s="101">
        <v>3.87</v>
      </c>
      <c r="C1028" s="102"/>
      <c r="D1028" s="100" t="s">
        <v>23895</v>
      </c>
      <c r="E1028" s="101">
        <v>66.52</v>
      </c>
      <c r="F1028" s="102"/>
    </row>
    <row r="1029" ht="12.75" customHeight="1">
      <c r="A1029" s="100" t="s">
        <v>1357</v>
      </c>
      <c r="B1029" s="101">
        <v>3.35</v>
      </c>
      <c r="C1029" s="102"/>
      <c r="D1029" s="100" t="s">
        <v>1313</v>
      </c>
      <c r="E1029" s="101">
        <v>57.64</v>
      </c>
      <c r="F1029" s="102"/>
    </row>
    <row r="1030" ht="12.75" customHeight="1">
      <c r="A1030" s="100" t="s">
        <v>23918</v>
      </c>
      <c r="B1030" s="101">
        <v>2.0</v>
      </c>
      <c r="C1030" s="102"/>
      <c r="D1030" s="100" t="s">
        <v>23896</v>
      </c>
      <c r="E1030" s="101">
        <v>58.85</v>
      </c>
      <c r="F1030" s="102"/>
    </row>
    <row r="1031" ht="12.75" customHeight="1">
      <c r="A1031" s="100" t="s">
        <v>1359</v>
      </c>
      <c r="B1031" s="101">
        <v>1.73</v>
      </c>
      <c r="C1031" s="102"/>
      <c r="D1031" s="100" t="s">
        <v>1315</v>
      </c>
      <c r="E1031" s="101">
        <v>50.99</v>
      </c>
      <c r="F1031" s="102"/>
    </row>
    <row r="1032" ht="12.75" customHeight="1">
      <c r="A1032" s="100" t="s">
        <v>23919</v>
      </c>
      <c r="B1032" s="101">
        <v>2.15</v>
      </c>
      <c r="C1032" s="102"/>
      <c r="D1032" s="100" t="s">
        <v>23897</v>
      </c>
      <c r="E1032" s="101">
        <v>49.53</v>
      </c>
      <c r="F1032" s="102"/>
    </row>
    <row r="1033" ht="12.75" customHeight="1">
      <c r="A1033" s="100" t="s">
        <v>1361</v>
      </c>
      <c r="B1033" s="101">
        <v>1.86</v>
      </c>
      <c r="C1033" s="102"/>
      <c r="D1033" s="100" t="s">
        <v>1317</v>
      </c>
      <c r="E1033" s="101">
        <v>42.92</v>
      </c>
      <c r="F1033" s="102"/>
    </row>
    <row r="1034" ht="12.75" customHeight="1">
      <c r="A1034" s="100" t="s">
        <v>23920</v>
      </c>
      <c r="B1034" s="101">
        <v>1.07</v>
      </c>
      <c r="C1034" s="102"/>
      <c r="D1034" s="100" t="s">
        <v>23898</v>
      </c>
      <c r="E1034" s="101">
        <v>10.94</v>
      </c>
      <c r="F1034" s="102"/>
    </row>
    <row r="1035" ht="12.75" customHeight="1">
      <c r="A1035" s="100" t="s">
        <v>1363</v>
      </c>
      <c r="B1035" s="101">
        <v>0.92</v>
      </c>
      <c r="C1035" s="102"/>
      <c r="D1035" s="100" t="s">
        <v>1319</v>
      </c>
      <c r="E1035" s="101">
        <v>9.48</v>
      </c>
      <c r="F1035" s="102"/>
    </row>
    <row r="1036" ht="12.75" customHeight="1">
      <c r="A1036" s="100" t="s">
        <v>23921</v>
      </c>
      <c r="B1036" s="101">
        <v>3.62</v>
      </c>
      <c r="C1036" s="102"/>
      <c r="D1036" s="100" t="s">
        <v>23899</v>
      </c>
      <c r="E1036" s="101">
        <v>7.54</v>
      </c>
      <c r="F1036" s="102"/>
    </row>
    <row r="1037" ht="12.75" customHeight="1">
      <c r="A1037" s="100" t="s">
        <v>1365</v>
      </c>
      <c r="B1037" s="101">
        <v>3.13</v>
      </c>
      <c r="C1037" s="102"/>
      <c r="D1037" s="100" t="s">
        <v>1321</v>
      </c>
      <c r="E1037" s="101">
        <v>6.53</v>
      </c>
      <c r="F1037" s="102"/>
    </row>
    <row r="1038" ht="12.75" customHeight="1">
      <c r="A1038" s="100" t="s">
        <v>23922</v>
      </c>
      <c r="B1038" s="101">
        <v>1.81</v>
      </c>
      <c r="C1038" s="102"/>
      <c r="D1038" s="100" t="s">
        <v>23900</v>
      </c>
      <c r="E1038" s="101">
        <v>7.57</v>
      </c>
      <c r="F1038" s="102"/>
    </row>
    <row r="1039" ht="12.75" customHeight="1">
      <c r="A1039" s="100" t="s">
        <v>1367</v>
      </c>
      <c r="B1039" s="101">
        <v>1.57</v>
      </c>
      <c r="C1039" s="102"/>
      <c r="D1039" s="100" t="s">
        <v>1323</v>
      </c>
      <c r="E1039" s="101">
        <v>6.56</v>
      </c>
      <c r="F1039" s="102"/>
    </row>
    <row r="1040" ht="12.75" customHeight="1">
      <c r="A1040" s="100" t="s">
        <v>23923</v>
      </c>
      <c r="B1040" s="101">
        <v>6.1</v>
      </c>
      <c r="C1040" s="102"/>
      <c r="D1040" s="100" t="s">
        <v>23901</v>
      </c>
      <c r="E1040" s="101">
        <v>27.39</v>
      </c>
      <c r="F1040" s="102"/>
    </row>
    <row r="1041" ht="12.75" customHeight="1">
      <c r="A1041" s="100" t="s">
        <v>1369</v>
      </c>
      <c r="B1041" s="101">
        <v>5.28</v>
      </c>
      <c r="C1041" s="102"/>
      <c r="D1041" s="100" t="s">
        <v>1325</v>
      </c>
      <c r="E1041" s="101">
        <v>23.73</v>
      </c>
      <c r="F1041" s="102"/>
    </row>
    <row r="1042" ht="12.75" customHeight="1">
      <c r="A1042" s="100" t="s">
        <v>23924</v>
      </c>
      <c r="B1042" s="101">
        <v>13.21</v>
      </c>
      <c r="C1042" s="102"/>
      <c r="D1042" s="100" t="s">
        <v>23902</v>
      </c>
      <c r="E1042" s="101">
        <v>18.93</v>
      </c>
      <c r="F1042" s="102"/>
    </row>
    <row r="1043" ht="12.75" customHeight="1">
      <c r="A1043" s="100" t="s">
        <v>1371</v>
      </c>
      <c r="B1043" s="101">
        <v>11.44</v>
      </c>
      <c r="C1043" s="102"/>
      <c r="D1043" s="100" t="s">
        <v>1327</v>
      </c>
      <c r="E1043" s="101">
        <v>16.4</v>
      </c>
      <c r="F1043" s="102"/>
    </row>
    <row r="1044" ht="12.75" customHeight="1">
      <c r="A1044" s="100" t="s">
        <v>23925</v>
      </c>
      <c r="B1044" s="101">
        <v>6.58</v>
      </c>
      <c r="C1044" s="102"/>
      <c r="D1044" s="100" t="s">
        <v>23903</v>
      </c>
      <c r="E1044" s="101">
        <v>18.95</v>
      </c>
      <c r="F1044" s="102"/>
    </row>
    <row r="1045" ht="12.75" customHeight="1">
      <c r="A1045" s="100" t="s">
        <v>1373</v>
      </c>
      <c r="B1045" s="101">
        <v>5.7</v>
      </c>
      <c r="C1045" s="102"/>
      <c r="D1045" s="100" t="s">
        <v>1329</v>
      </c>
      <c r="E1045" s="101">
        <v>16.42</v>
      </c>
      <c r="F1045" s="102"/>
    </row>
    <row r="1046" ht="12.75" customHeight="1">
      <c r="A1046" s="100" t="s">
        <v>23926</v>
      </c>
      <c r="B1046" s="101">
        <v>3.87</v>
      </c>
      <c r="C1046" s="102"/>
      <c r="D1046" s="100" t="s">
        <v>23904</v>
      </c>
      <c r="E1046" s="101">
        <v>37.12</v>
      </c>
      <c r="F1046" s="102"/>
    </row>
    <row r="1047" ht="12.75" customHeight="1">
      <c r="A1047" s="100" t="s">
        <v>1375</v>
      </c>
      <c r="B1047" s="101">
        <v>3.35</v>
      </c>
      <c r="C1047" s="102"/>
      <c r="D1047" s="100" t="s">
        <v>1331</v>
      </c>
      <c r="E1047" s="101">
        <v>32.16</v>
      </c>
      <c r="F1047" s="102"/>
    </row>
    <row r="1048" ht="12.75" customHeight="1">
      <c r="A1048" s="100" t="s">
        <v>23927</v>
      </c>
      <c r="B1048" s="101">
        <v>2.0</v>
      </c>
      <c r="C1048" s="102"/>
      <c r="D1048" s="100" t="s">
        <v>23905</v>
      </c>
      <c r="E1048" s="101">
        <v>25.74</v>
      </c>
      <c r="F1048" s="102"/>
    </row>
    <row r="1049" ht="12.75" customHeight="1">
      <c r="A1049" s="100" t="s">
        <v>1377</v>
      </c>
      <c r="B1049" s="101">
        <v>1.73</v>
      </c>
      <c r="C1049" s="102"/>
      <c r="D1049" s="100" t="s">
        <v>1333</v>
      </c>
      <c r="E1049" s="101">
        <v>22.3</v>
      </c>
      <c r="F1049" s="102"/>
    </row>
    <row r="1050" ht="12.75" customHeight="1">
      <c r="A1050" s="100" t="s">
        <v>23928</v>
      </c>
      <c r="B1050" s="101">
        <v>2.15</v>
      </c>
      <c r="C1050" s="102"/>
      <c r="D1050" s="100" t="s">
        <v>23906</v>
      </c>
      <c r="E1050" s="101">
        <v>20.58</v>
      </c>
      <c r="F1050" s="102"/>
    </row>
    <row r="1051" ht="12.75" customHeight="1">
      <c r="A1051" s="100" t="s">
        <v>1379</v>
      </c>
      <c r="B1051" s="101">
        <v>1.86</v>
      </c>
      <c r="C1051" s="102"/>
      <c r="D1051" s="100" t="s">
        <v>1335</v>
      </c>
      <c r="E1051" s="101">
        <v>17.84</v>
      </c>
      <c r="F1051" s="102"/>
    </row>
    <row r="1052" ht="12.75" customHeight="1">
      <c r="A1052" s="100" t="s">
        <v>23929</v>
      </c>
      <c r="B1052" s="101">
        <v>1.07</v>
      </c>
      <c r="C1052" s="102"/>
      <c r="D1052" s="100" t="s">
        <v>23907</v>
      </c>
      <c r="E1052" s="101">
        <v>92.89</v>
      </c>
      <c r="F1052" s="102"/>
    </row>
    <row r="1053" ht="12.75" customHeight="1">
      <c r="A1053" s="100" t="s">
        <v>1381</v>
      </c>
      <c r="B1053" s="101">
        <v>0.92</v>
      </c>
      <c r="C1053" s="102"/>
      <c r="D1053" s="100" t="s">
        <v>1337</v>
      </c>
      <c r="E1053" s="101">
        <v>80.49</v>
      </c>
      <c r="F1053" s="102"/>
    </row>
    <row r="1054" ht="12.75" customHeight="1">
      <c r="A1054" s="100" t="s">
        <v>23930</v>
      </c>
      <c r="B1054" s="101">
        <v>3.62</v>
      </c>
      <c r="C1054" s="102"/>
      <c r="D1054" s="100" t="s">
        <v>23908</v>
      </c>
      <c r="E1054" s="101">
        <v>64.36</v>
      </c>
      <c r="F1054" s="102"/>
    </row>
    <row r="1055" ht="12.75" customHeight="1">
      <c r="A1055" s="100" t="s">
        <v>1383</v>
      </c>
      <c r="B1055" s="101">
        <v>3.13</v>
      </c>
      <c r="C1055" s="102"/>
      <c r="D1055" s="100" t="s">
        <v>1339</v>
      </c>
      <c r="E1055" s="101">
        <v>55.77</v>
      </c>
      <c r="F1055" s="102"/>
    </row>
    <row r="1056" ht="12.75" customHeight="1">
      <c r="A1056" s="100" t="s">
        <v>23931</v>
      </c>
      <c r="B1056" s="101">
        <v>3.25</v>
      </c>
      <c r="C1056" s="102"/>
      <c r="D1056" s="100" t="s">
        <v>23909</v>
      </c>
      <c r="E1056" s="101">
        <v>51.48</v>
      </c>
      <c r="F1056" s="102"/>
    </row>
    <row r="1057" ht="12.75" customHeight="1">
      <c r="A1057" s="100" t="s">
        <v>1385</v>
      </c>
      <c r="B1057" s="101">
        <v>2.82</v>
      </c>
      <c r="C1057" s="102"/>
      <c r="D1057" s="100" t="s">
        <v>1341</v>
      </c>
      <c r="E1057" s="101">
        <v>44.61</v>
      </c>
      <c r="F1057" s="102"/>
    </row>
    <row r="1058" ht="12.75" customHeight="1">
      <c r="A1058" s="100" t="s">
        <v>23932</v>
      </c>
      <c r="B1058" s="101">
        <v>9.22</v>
      </c>
      <c r="C1058" s="102"/>
      <c r="D1058" s="100" t="s">
        <v>23910</v>
      </c>
      <c r="E1058" s="101">
        <v>7.21</v>
      </c>
      <c r="F1058" s="102"/>
    </row>
    <row r="1059" ht="12.75" customHeight="1">
      <c r="A1059" s="100" t="s">
        <v>1387</v>
      </c>
      <c r="B1059" s="101">
        <v>7.99</v>
      </c>
      <c r="C1059" s="102"/>
      <c r="D1059" s="100" t="s">
        <v>1343</v>
      </c>
      <c r="E1059" s="101">
        <v>6.25</v>
      </c>
      <c r="F1059" s="102"/>
    </row>
    <row r="1060" ht="12.75" customHeight="1">
      <c r="A1060" s="100" t="s">
        <v>23933</v>
      </c>
      <c r="B1060" s="101">
        <v>8.29</v>
      </c>
      <c r="C1060" s="102"/>
      <c r="D1060" s="100" t="s">
        <v>23911</v>
      </c>
      <c r="E1060" s="101">
        <v>3.96</v>
      </c>
      <c r="F1060" s="102"/>
    </row>
    <row r="1061" ht="12.75" customHeight="1">
      <c r="A1061" s="100" t="s">
        <v>1389</v>
      </c>
      <c r="B1061" s="101">
        <v>7.18</v>
      </c>
      <c r="C1061" s="102"/>
      <c r="D1061" s="100" t="s">
        <v>1345</v>
      </c>
      <c r="E1061" s="101">
        <v>3.43</v>
      </c>
      <c r="F1061" s="102"/>
    </row>
    <row r="1062" ht="12.75" customHeight="1">
      <c r="A1062" s="100" t="s">
        <v>23934</v>
      </c>
      <c r="B1062" s="101">
        <v>9.22</v>
      </c>
      <c r="C1062" s="102"/>
      <c r="D1062" s="100" t="s">
        <v>23912</v>
      </c>
      <c r="E1062" s="101">
        <v>1.99</v>
      </c>
      <c r="F1062" s="102"/>
    </row>
    <row r="1063" ht="12.75" customHeight="1">
      <c r="A1063" s="100" t="s">
        <v>1391</v>
      </c>
      <c r="B1063" s="101">
        <v>7.99</v>
      </c>
      <c r="C1063" s="102"/>
      <c r="D1063" s="100" t="s">
        <v>1347</v>
      </c>
      <c r="E1063" s="101">
        <v>1.72</v>
      </c>
      <c r="F1063" s="102"/>
    </row>
    <row r="1064" ht="12.75" customHeight="1">
      <c r="A1064" s="100" t="s">
        <v>23935</v>
      </c>
      <c r="B1064" s="101">
        <v>3.84</v>
      </c>
      <c r="C1064" s="102"/>
      <c r="D1064" s="100" t="s">
        <v>23913</v>
      </c>
      <c r="E1064" s="101">
        <v>18.08</v>
      </c>
      <c r="F1064" s="102"/>
    </row>
    <row r="1065" ht="12.75" customHeight="1">
      <c r="A1065" s="100" t="s">
        <v>1393</v>
      </c>
      <c r="B1065" s="101">
        <v>3.33</v>
      </c>
      <c r="C1065" s="102"/>
      <c r="D1065" s="100" t="s">
        <v>1349</v>
      </c>
      <c r="E1065" s="101">
        <v>15.67</v>
      </c>
      <c r="F1065" s="102"/>
    </row>
    <row r="1066" ht="12.75" customHeight="1">
      <c r="A1066" s="100" t="s">
        <v>23936</v>
      </c>
      <c r="B1066" s="101">
        <v>3.48</v>
      </c>
      <c r="C1066" s="102"/>
      <c r="D1066" s="100" t="s">
        <v>23914</v>
      </c>
      <c r="E1066" s="101">
        <v>12.09</v>
      </c>
      <c r="F1066" s="102"/>
    </row>
    <row r="1067" ht="12.75" customHeight="1">
      <c r="A1067" s="100" t="s">
        <v>1395</v>
      </c>
      <c r="B1067" s="101">
        <v>3.02</v>
      </c>
      <c r="C1067" s="102"/>
      <c r="D1067" s="100" t="s">
        <v>1351</v>
      </c>
      <c r="E1067" s="101">
        <v>10.47</v>
      </c>
      <c r="F1067" s="102"/>
    </row>
    <row r="1068" ht="12.75" customHeight="1">
      <c r="A1068" s="100" t="s">
        <v>23937</v>
      </c>
      <c r="B1068" s="101">
        <v>2.15</v>
      </c>
      <c r="C1068" s="102"/>
      <c r="D1068" s="100" t="s">
        <v>23915</v>
      </c>
      <c r="E1068" s="101">
        <v>14.46</v>
      </c>
      <c r="F1068" s="102"/>
    </row>
    <row r="1069" ht="12.75" customHeight="1">
      <c r="A1069" s="100" t="s">
        <v>1397</v>
      </c>
      <c r="B1069" s="101">
        <v>1.86</v>
      </c>
      <c r="C1069" s="102"/>
      <c r="D1069" s="100" t="s">
        <v>1353</v>
      </c>
      <c r="E1069" s="101">
        <v>12.53</v>
      </c>
      <c r="F1069" s="102"/>
    </row>
    <row r="1070" ht="12.75" customHeight="1">
      <c r="A1070" s="100" t="s">
        <v>23938</v>
      </c>
      <c r="B1070" s="101">
        <v>1.07</v>
      </c>
      <c r="C1070" s="102"/>
      <c r="D1070" s="100" t="s">
        <v>23916</v>
      </c>
      <c r="E1070" s="101">
        <v>8.86</v>
      </c>
      <c r="F1070" s="102"/>
    </row>
    <row r="1071" ht="12.75" customHeight="1">
      <c r="A1071" s="100" t="s">
        <v>1399</v>
      </c>
      <c r="B1071" s="101">
        <v>0.92</v>
      </c>
      <c r="C1071" s="102"/>
      <c r="D1071" s="100" t="s">
        <v>1355</v>
      </c>
      <c r="E1071" s="101">
        <v>7.68</v>
      </c>
      <c r="F1071" s="102"/>
    </row>
    <row r="1072" ht="12.75" customHeight="1">
      <c r="A1072" s="100" t="s">
        <v>23939</v>
      </c>
      <c r="B1072" s="101">
        <v>6.58</v>
      </c>
      <c r="C1072" s="102"/>
      <c r="D1072" s="100" t="s">
        <v>23917</v>
      </c>
      <c r="E1072" s="101">
        <v>4.23</v>
      </c>
      <c r="F1072" s="102"/>
    </row>
    <row r="1073" ht="12.75" customHeight="1">
      <c r="A1073" s="100" t="s">
        <v>1401</v>
      </c>
      <c r="B1073" s="101">
        <v>5.7</v>
      </c>
      <c r="C1073" s="102"/>
      <c r="D1073" s="100" t="s">
        <v>1357</v>
      </c>
      <c r="E1073" s="101">
        <v>3.67</v>
      </c>
      <c r="F1073" s="102"/>
    </row>
    <row r="1074" ht="12.75" customHeight="1">
      <c r="A1074" s="100" t="s">
        <v>23940</v>
      </c>
      <c r="B1074" s="101">
        <v>6.1</v>
      </c>
      <c r="C1074" s="102"/>
      <c r="D1074" s="100" t="s">
        <v>23918</v>
      </c>
      <c r="E1074" s="101">
        <v>2.19</v>
      </c>
      <c r="F1074" s="102"/>
    </row>
    <row r="1075" ht="12.75" customHeight="1">
      <c r="A1075" s="100" t="s">
        <v>1403</v>
      </c>
      <c r="B1075" s="101">
        <v>5.28</v>
      </c>
      <c r="C1075" s="102"/>
      <c r="D1075" s="100" t="s">
        <v>1359</v>
      </c>
      <c r="E1075" s="101">
        <v>1.9</v>
      </c>
      <c r="F1075" s="102"/>
    </row>
    <row r="1076" ht="12.75" customHeight="1">
      <c r="A1076" s="100" t="s">
        <v>23941</v>
      </c>
      <c r="B1076" s="101">
        <v>3.62</v>
      </c>
      <c r="C1076" s="102"/>
      <c r="D1076" s="100" t="s">
        <v>23919</v>
      </c>
      <c r="E1076" s="101">
        <v>2.35</v>
      </c>
      <c r="F1076" s="102"/>
    </row>
    <row r="1077" ht="12.75" customHeight="1">
      <c r="A1077" s="100" t="s">
        <v>1405</v>
      </c>
      <c r="B1077" s="101">
        <v>3.13</v>
      </c>
      <c r="C1077" s="102"/>
      <c r="D1077" s="100" t="s">
        <v>1361</v>
      </c>
      <c r="E1077" s="101">
        <v>2.04</v>
      </c>
      <c r="F1077" s="102"/>
    </row>
    <row r="1078" ht="12.75" customHeight="1">
      <c r="A1078" s="100" t="s">
        <v>23942</v>
      </c>
      <c r="B1078" s="101">
        <v>6.1</v>
      </c>
      <c r="C1078" s="102"/>
      <c r="D1078" s="100" t="s">
        <v>23920</v>
      </c>
      <c r="E1078" s="101">
        <v>1.17</v>
      </c>
      <c r="F1078" s="102"/>
    </row>
    <row r="1079" ht="12.75" customHeight="1">
      <c r="A1079" s="100" t="s">
        <v>1407</v>
      </c>
      <c r="B1079" s="101">
        <v>5.28</v>
      </c>
      <c r="C1079" s="102"/>
      <c r="D1079" s="100" t="s">
        <v>1363</v>
      </c>
      <c r="E1079" s="101">
        <v>1.01</v>
      </c>
      <c r="F1079" s="102"/>
    </row>
    <row r="1080" ht="12.75" customHeight="1">
      <c r="A1080" s="100" t="s">
        <v>23943</v>
      </c>
      <c r="B1080" s="101">
        <v>19.76</v>
      </c>
      <c r="C1080" s="102"/>
      <c r="D1080" s="100" t="s">
        <v>23921</v>
      </c>
      <c r="E1080" s="101">
        <v>3.96</v>
      </c>
      <c r="F1080" s="102"/>
    </row>
    <row r="1081" ht="12.75" customHeight="1">
      <c r="A1081" s="100" t="s">
        <v>1409</v>
      </c>
      <c r="B1081" s="101">
        <v>17.12</v>
      </c>
      <c r="C1081" s="102"/>
      <c r="D1081" s="100" t="s">
        <v>1365</v>
      </c>
      <c r="E1081" s="101">
        <v>3.43</v>
      </c>
      <c r="F1081" s="102"/>
    </row>
    <row r="1082" ht="12.75" customHeight="1">
      <c r="A1082" s="100" t="s">
        <v>23944</v>
      </c>
      <c r="B1082" s="101">
        <v>16.5</v>
      </c>
      <c r="C1082" s="102"/>
      <c r="D1082" s="100" t="s">
        <v>23922</v>
      </c>
      <c r="E1082" s="101">
        <v>1.99</v>
      </c>
      <c r="F1082" s="102"/>
    </row>
    <row r="1083" ht="12.75" customHeight="1">
      <c r="A1083" s="100" t="s">
        <v>1411</v>
      </c>
      <c r="B1083" s="101">
        <v>14.29</v>
      </c>
      <c r="C1083" s="102"/>
      <c r="D1083" s="100" t="s">
        <v>1367</v>
      </c>
      <c r="E1083" s="101">
        <v>1.72</v>
      </c>
      <c r="F1083" s="102"/>
    </row>
    <row r="1084" ht="12.75" customHeight="1">
      <c r="A1084" s="100" t="s">
        <v>23945</v>
      </c>
      <c r="B1084" s="101">
        <v>1.09</v>
      </c>
      <c r="C1084" s="102"/>
      <c r="D1084" s="100" t="s">
        <v>23923</v>
      </c>
      <c r="E1084" s="101">
        <v>6.68</v>
      </c>
      <c r="F1084" s="102"/>
    </row>
    <row r="1085" ht="12.75" customHeight="1">
      <c r="A1085" s="100" t="s">
        <v>1413</v>
      </c>
      <c r="B1085" s="101">
        <v>0.94</v>
      </c>
      <c r="C1085" s="102"/>
      <c r="D1085" s="100" t="s">
        <v>1369</v>
      </c>
      <c r="E1085" s="101">
        <v>5.79</v>
      </c>
      <c r="F1085" s="102"/>
    </row>
    <row r="1086" ht="12.75" customHeight="1">
      <c r="A1086" s="100" t="s">
        <v>23946</v>
      </c>
      <c r="B1086" s="101">
        <v>0.68</v>
      </c>
      <c r="C1086" s="102"/>
      <c r="D1086" s="100" t="s">
        <v>23924</v>
      </c>
      <c r="E1086" s="101">
        <v>7.83</v>
      </c>
      <c r="F1086" s="102"/>
    </row>
    <row r="1087" ht="12.75" customHeight="1">
      <c r="A1087" s="100" t="s">
        <v>1415</v>
      </c>
      <c r="B1087" s="101">
        <v>0.59</v>
      </c>
      <c r="C1087" s="102"/>
      <c r="D1087" s="100" t="s">
        <v>1371</v>
      </c>
      <c r="E1087" s="101">
        <v>6.79</v>
      </c>
      <c r="F1087" s="102"/>
    </row>
    <row r="1088" ht="12.75" customHeight="1">
      <c r="A1088" s="100" t="s">
        <v>23947</v>
      </c>
      <c r="B1088" s="101">
        <v>5.99</v>
      </c>
      <c r="C1088" s="102"/>
      <c r="D1088" s="100" t="s">
        <v>23925</v>
      </c>
      <c r="E1088" s="101">
        <v>3.89</v>
      </c>
      <c r="F1088" s="102"/>
    </row>
    <row r="1089" ht="12.75" customHeight="1">
      <c r="A1089" s="100" t="s">
        <v>1417</v>
      </c>
      <c r="B1089" s="101">
        <v>5.19</v>
      </c>
      <c r="C1089" s="102"/>
      <c r="D1089" s="100" t="s">
        <v>1373</v>
      </c>
      <c r="E1089" s="101">
        <v>3.37</v>
      </c>
      <c r="F1089" s="102"/>
    </row>
    <row r="1090" ht="12.75" customHeight="1">
      <c r="A1090" s="100" t="s">
        <v>23948</v>
      </c>
      <c r="B1090" s="101">
        <v>4.35</v>
      </c>
      <c r="C1090" s="102"/>
      <c r="D1090" s="100" t="s">
        <v>23926</v>
      </c>
      <c r="E1090" s="101">
        <v>4.23</v>
      </c>
      <c r="F1090" s="102"/>
    </row>
    <row r="1091" ht="12.75" customHeight="1">
      <c r="A1091" s="100" t="s">
        <v>1419</v>
      </c>
      <c r="B1091" s="101">
        <v>3.77</v>
      </c>
      <c r="C1091" s="102"/>
      <c r="D1091" s="100" t="s">
        <v>1375</v>
      </c>
      <c r="E1091" s="101">
        <v>3.67</v>
      </c>
      <c r="F1091" s="102"/>
    </row>
    <row r="1092" ht="12.75" customHeight="1">
      <c r="A1092" s="100" t="s">
        <v>23949</v>
      </c>
      <c r="B1092" s="101">
        <v>2.15</v>
      </c>
      <c r="C1092" s="102"/>
      <c r="D1092" s="100" t="s">
        <v>23927</v>
      </c>
      <c r="E1092" s="101">
        <v>2.19</v>
      </c>
      <c r="F1092" s="102"/>
    </row>
    <row r="1093" ht="12.75" customHeight="1">
      <c r="A1093" s="100" t="s">
        <v>1421</v>
      </c>
      <c r="B1093" s="101">
        <v>1.86</v>
      </c>
      <c r="C1093" s="102"/>
      <c r="D1093" s="100" t="s">
        <v>1377</v>
      </c>
      <c r="E1093" s="101">
        <v>1.9</v>
      </c>
      <c r="F1093" s="102"/>
    </row>
    <row r="1094" ht="12.75" customHeight="1">
      <c r="A1094" s="100" t="s">
        <v>23950</v>
      </c>
      <c r="B1094" s="101">
        <v>11.03</v>
      </c>
      <c r="C1094" s="102"/>
      <c r="D1094" s="100" t="s">
        <v>23928</v>
      </c>
      <c r="E1094" s="101">
        <v>2.35</v>
      </c>
      <c r="F1094" s="102"/>
    </row>
    <row r="1095" ht="12.75" customHeight="1">
      <c r="A1095" s="100" t="s">
        <v>1423</v>
      </c>
      <c r="B1095" s="101">
        <v>9.56</v>
      </c>
      <c r="C1095" s="102"/>
      <c r="D1095" s="100" t="s">
        <v>1379</v>
      </c>
      <c r="E1095" s="101">
        <v>2.04</v>
      </c>
      <c r="F1095" s="102"/>
    </row>
    <row r="1096" ht="12.75" customHeight="1">
      <c r="A1096" s="100" t="s">
        <v>23951</v>
      </c>
      <c r="B1096" s="101">
        <v>6.58</v>
      </c>
      <c r="C1096" s="102"/>
      <c r="D1096" s="100" t="s">
        <v>23929</v>
      </c>
      <c r="E1096" s="101">
        <v>1.17</v>
      </c>
      <c r="F1096" s="102"/>
    </row>
    <row r="1097" ht="12.75" customHeight="1">
      <c r="A1097" s="100" t="s">
        <v>1425</v>
      </c>
      <c r="B1097" s="101">
        <v>5.7</v>
      </c>
      <c r="C1097" s="102"/>
      <c r="D1097" s="100" t="s">
        <v>1381</v>
      </c>
      <c r="E1097" s="101">
        <v>1.01</v>
      </c>
      <c r="F1097" s="102"/>
    </row>
    <row r="1098" ht="12.75" customHeight="1">
      <c r="A1098" s="100" t="s">
        <v>23952</v>
      </c>
      <c r="B1098" s="101">
        <v>6.1</v>
      </c>
      <c r="C1098" s="102"/>
      <c r="D1098" s="100" t="s">
        <v>23930</v>
      </c>
      <c r="E1098" s="101">
        <v>3.96</v>
      </c>
      <c r="F1098" s="102"/>
    </row>
    <row r="1099" ht="12.75" customHeight="1">
      <c r="A1099" s="100" t="s">
        <v>1427</v>
      </c>
      <c r="B1099" s="101">
        <v>5.28</v>
      </c>
      <c r="C1099" s="102"/>
      <c r="D1099" s="100" t="s">
        <v>1383</v>
      </c>
      <c r="E1099" s="101">
        <v>3.43</v>
      </c>
      <c r="F1099" s="102"/>
    </row>
    <row r="1100" ht="12.75" customHeight="1">
      <c r="A1100" s="100" t="s">
        <v>23953</v>
      </c>
      <c r="B1100" s="101">
        <v>11.03</v>
      </c>
      <c r="C1100" s="102"/>
      <c r="D1100" s="100" t="s">
        <v>23931</v>
      </c>
      <c r="E1100" s="101">
        <v>3.56</v>
      </c>
      <c r="F1100" s="102"/>
    </row>
    <row r="1101" ht="12.75" customHeight="1">
      <c r="A1101" s="100" t="s">
        <v>1429</v>
      </c>
      <c r="B1101" s="101">
        <v>9.56</v>
      </c>
      <c r="C1101" s="102"/>
      <c r="D1101" s="100" t="s">
        <v>1385</v>
      </c>
      <c r="E1101" s="101">
        <v>3.08</v>
      </c>
      <c r="F1101" s="102"/>
    </row>
    <row r="1102" ht="12.75" customHeight="1">
      <c r="A1102" s="100" t="s">
        <v>23954</v>
      </c>
      <c r="B1102" s="101">
        <v>19.76</v>
      </c>
      <c r="C1102" s="102"/>
      <c r="D1102" s="100" t="s">
        <v>23932</v>
      </c>
      <c r="E1102" s="101">
        <v>10.1</v>
      </c>
      <c r="F1102" s="102"/>
    </row>
    <row r="1103" ht="12.75" customHeight="1">
      <c r="A1103" s="100" t="s">
        <v>1431</v>
      </c>
      <c r="B1103" s="101">
        <v>17.12</v>
      </c>
      <c r="C1103" s="102"/>
      <c r="D1103" s="100" t="s">
        <v>1387</v>
      </c>
      <c r="E1103" s="101">
        <v>8.75</v>
      </c>
      <c r="F1103" s="102"/>
    </row>
    <row r="1104" ht="12.75" customHeight="1">
      <c r="A1104" s="100" t="s">
        <v>23955</v>
      </c>
      <c r="B1104" s="101">
        <v>16.5</v>
      </c>
      <c r="C1104" s="102"/>
      <c r="D1104" s="100" t="s">
        <v>23933</v>
      </c>
      <c r="E1104" s="101">
        <v>9.08</v>
      </c>
      <c r="F1104" s="102"/>
    </row>
    <row r="1105" ht="12.75" customHeight="1">
      <c r="A1105" s="100" t="s">
        <v>1433</v>
      </c>
      <c r="B1105" s="101">
        <v>14.29</v>
      </c>
      <c r="C1105" s="102"/>
      <c r="D1105" s="100" t="s">
        <v>1389</v>
      </c>
      <c r="E1105" s="101">
        <v>7.87</v>
      </c>
      <c r="F1105" s="102"/>
    </row>
    <row r="1106" ht="12.75" customHeight="1">
      <c r="A1106" s="100" t="s">
        <v>23956</v>
      </c>
      <c r="B1106" s="101">
        <v>12.03</v>
      </c>
      <c r="C1106" s="102"/>
      <c r="D1106" s="100" t="s">
        <v>23934</v>
      </c>
      <c r="E1106" s="101">
        <v>10.1</v>
      </c>
      <c r="F1106" s="102"/>
    </row>
    <row r="1107" ht="12.75" customHeight="1">
      <c r="A1107" s="100" t="s">
        <v>1435</v>
      </c>
      <c r="B1107" s="101">
        <v>10.42</v>
      </c>
      <c r="C1107" s="102"/>
      <c r="D1107" s="100" t="s">
        <v>1391</v>
      </c>
      <c r="E1107" s="101">
        <v>8.75</v>
      </c>
      <c r="F1107" s="102"/>
    </row>
    <row r="1108" ht="12.75" customHeight="1">
      <c r="A1108" s="100" t="s">
        <v>23957</v>
      </c>
      <c r="B1108" s="101">
        <v>8.09</v>
      </c>
      <c r="C1108" s="102"/>
      <c r="D1108" s="100" t="s">
        <v>23935</v>
      </c>
      <c r="E1108" s="101">
        <v>4.21</v>
      </c>
      <c r="F1108" s="102"/>
    </row>
    <row r="1109" ht="12.75" customHeight="1">
      <c r="A1109" s="100" t="s">
        <v>1437</v>
      </c>
      <c r="B1109" s="101">
        <v>7.01</v>
      </c>
      <c r="C1109" s="102"/>
      <c r="D1109" s="100" t="s">
        <v>1393</v>
      </c>
      <c r="E1109" s="101">
        <v>3.65</v>
      </c>
      <c r="F1109" s="102"/>
    </row>
    <row r="1110" ht="12.75" customHeight="1">
      <c r="A1110" s="100" t="s">
        <v>23958</v>
      </c>
      <c r="B1110" s="101">
        <v>6.1</v>
      </c>
      <c r="C1110" s="102"/>
      <c r="D1110" s="100" t="s">
        <v>23936</v>
      </c>
      <c r="E1110" s="101">
        <v>3.81</v>
      </c>
      <c r="F1110" s="102"/>
    </row>
    <row r="1111" ht="12.75" customHeight="1">
      <c r="A1111" s="100" t="s">
        <v>1439</v>
      </c>
      <c r="B1111" s="101">
        <v>5.29</v>
      </c>
      <c r="C1111" s="102"/>
      <c r="D1111" s="100" t="s">
        <v>1395</v>
      </c>
      <c r="E1111" s="101">
        <v>3.3</v>
      </c>
      <c r="F1111" s="102"/>
    </row>
    <row r="1112" ht="12.75" customHeight="1">
      <c r="A1112" s="100" t="s">
        <v>23959</v>
      </c>
      <c r="B1112" s="101">
        <v>1.07</v>
      </c>
      <c r="C1112" s="102"/>
      <c r="D1112" s="100" t="s">
        <v>23937</v>
      </c>
      <c r="E1112" s="101">
        <v>2.35</v>
      </c>
      <c r="F1112" s="102"/>
    </row>
    <row r="1113" ht="12.75" customHeight="1">
      <c r="A1113" s="100" t="s">
        <v>1441</v>
      </c>
      <c r="B1113" s="101">
        <v>0.92</v>
      </c>
      <c r="C1113" s="102"/>
      <c r="D1113" s="100" t="s">
        <v>1397</v>
      </c>
      <c r="E1113" s="101">
        <v>2.04</v>
      </c>
      <c r="F1113" s="102"/>
    </row>
    <row r="1114" ht="12.75" customHeight="1">
      <c r="A1114" s="100" t="s">
        <v>23960</v>
      </c>
      <c r="B1114" s="101">
        <v>0.68</v>
      </c>
      <c r="C1114" s="102"/>
      <c r="D1114" s="100" t="s">
        <v>23938</v>
      </c>
      <c r="E1114" s="101">
        <v>1.17</v>
      </c>
      <c r="F1114" s="102"/>
    </row>
    <row r="1115" ht="12.75" customHeight="1">
      <c r="A1115" s="100" t="s">
        <v>1443</v>
      </c>
      <c r="B1115" s="101">
        <v>0.59</v>
      </c>
      <c r="C1115" s="102"/>
      <c r="D1115" s="100" t="s">
        <v>1399</v>
      </c>
      <c r="E1115" s="101">
        <v>1.01</v>
      </c>
      <c r="F1115" s="102"/>
    </row>
    <row r="1116" ht="12.75" customHeight="1">
      <c r="A1116" s="100" t="s">
        <v>23961</v>
      </c>
      <c r="B1116" s="101">
        <v>6.58</v>
      </c>
      <c r="C1116" s="102"/>
      <c r="D1116" s="100" t="s">
        <v>23939</v>
      </c>
      <c r="E1116" s="101">
        <v>7.2</v>
      </c>
      <c r="F1116" s="102"/>
    </row>
    <row r="1117" ht="12.75" customHeight="1">
      <c r="A1117" s="100" t="s">
        <v>1445</v>
      </c>
      <c r="B1117" s="101">
        <v>5.7</v>
      </c>
      <c r="C1117" s="102"/>
      <c r="D1117" s="100" t="s">
        <v>1401</v>
      </c>
      <c r="E1117" s="101">
        <v>6.24</v>
      </c>
      <c r="F1117" s="102"/>
    </row>
    <row r="1118" ht="12.75" customHeight="1">
      <c r="A1118" s="100" t="s">
        <v>23962</v>
      </c>
      <c r="B1118" s="101">
        <v>4.35</v>
      </c>
      <c r="C1118" s="102"/>
      <c r="D1118" s="100" t="s">
        <v>23940</v>
      </c>
      <c r="E1118" s="101">
        <v>6.68</v>
      </c>
      <c r="F1118" s="102"/>
    </row>
    <row r="1119" ht="12.75" customHeight="1">
      <c r="A1119" s="100" t="s">
        <v>1447</v>
      </c>
      <c r="B1119" s="101">
        <v>3.77</v>
      </c>
      <c r="C1119" s="102"/>
      <c r="D1119" s="100" t="s">
        <v>1403</v>
      </c>
      <c r="E1119" s="101">
        <v>5.79</v>
      </c>
      <c r="F1119" s="102"/>
    </row>
    <row r="1120" ht="12.75" customHeight="1">
      <c r="A1120" s="100" t="s">
        <v>23963</v>
      </c>
      <c r="B1120" s="101">
        <v>3.29</v>
      </c>
      <c r="C1120" s="102"/>
      <c r="D1120" s="100" t="s">
        <v>23941</v>
      </c>
      <c r="E1120" s="101">
        <v>3.96</v>
      </c>
      <c r="F1120" s="102"/>
    </row>
    <row r="1121" ht="12.75" customHeight="1">
      <c r="A1121" s="100" t="s">
        <v>1449</v>
      </c>
      <c r="B1121" s="101">
        <v>2.85</v>
      </c>
      <c r="C1121" s="102"/>
      <c r="D1121" s="100" t="s">
        <v>1405</v>
      </c>
      <c r="E1121" s="101">
        <v>3.43</v>
      </c>
      <c r="F1121" s="102"/>
    </row>
    <row r="1122" ht="12.75" customHeight="1">
      <c r="A1122" s="100" t="s">
        <v>23964</v>
      </c>
      <c r="B1122" s="101">
        <v>1211.3</v>
      </c>
      <c r="C1122" s="102"/>
      <c r="D1122" s="100" t="s">
        <v>23942</v>
      </c>
      <c r="E1122" s="101">
        <v>6.68</v>
      </c>
      <c r="F1122" s="102"/>
    </row>
    <row r="1123" ht="12.75" customHeight="1">
      <c r="A1123" s="100" t="s">
        <v>1451</v>
      </c>
      <c r="B1123" s="101">
        <v>1049.5</v>
      </c>
      <c r="C1123" s="102"/>
      <c r="D1123" s="100" t="s">
        <v>1407</v>
      </c>
      <c r="E1123" s="101">
        <v>5.79</v>
      </c>
      <c r="F1123" s="102"/>
    </row>
    <row r="1124" ht="12.75" customHeight="1">
      <c r="A1124" s="100" t="s">
        <v>23965</v>
      </c>
      <c r="B1124" s="101">
        <v>13.21</v>
      </c>
      <c r="C1124" s="102"/>
      <c r="D1124" s="100" t="s">
        <v>23943</v>
      </c>
      <c r="E1124" s="101">
        <v>21.65</v>
      </c>
      <c r="F1124" s="102"/>
    </row>
    <row r="1125" ht="12.75" customHeight="1">
      <c r="A1125" s="100" t="s">
        <v>1453</v>
      </c>
      <c r="B1125" s="101">
        <v>11.44</v>
      </c>
      <c r="C1125" s="102"/>
      <c r="D1125" s="100" t="s">
        <v>1409</v>
      </c>
      <c r="E1125" s="101">
        <v>18.76</v>
      </c>
      <c r="F1125" s="102"/>
    </row>
    <row r="1126" ht="12.75" customHeight="1">
      <c r="A1126" s="100" t="s">
        <v>23966</v>
      </c>
      <c r="B1126" s="101">
        <v>11.03</v>
      </c>
      <c r="C1126" s="102"/>
      <c r="D1126" s="100" t="s">
        <v>23944</v>
      </c>
      <c r="E1126" s="101">
        <v>18.07</v>
      </c>
      <c r="F1126" s="102"/>
    </row>
    <row r="1127" ht="12.75" customHeight="1">
      <c r="A1127" s="100" t="s">
        <v>1455</v>
      </c>
      <c r="B1127" s="101">
        <v>9.56</v>
      </c>
      <c r="C1127" s="102"/>
      <c r="D1127" s="100" t="s">
        <v>1411</v>
      </c>
      <c r="E1127" s="101">
        <v>15.66</v>
      </c>
      <c r="F1127" s="102"/>
    </row>
    <row r="1128" ht="12.75" customHeight="1">
      <c r="A1128" s="100" t="s">
        <v>23967</v>
      </c>
      <c r="B1128" s="101">
        <v>6.58</v>
      </c>
      <c r="C1128" s="102"/>
      <c r="D1128" s="100" t="s">
        <v>23945</v>
      </c>
      <c r="E1128" s="101">
        <v>1.2</v>
      </c>
      <c r="F1128" s="102"/>
    </row>
    <row r="1129" ht="12.75" customHeight="1">
      <c r="A1129" s="100" t="s">
        <v>1457</v>
      </c>
      <c r="B1129" s="101">
        <v>5.7</v>
      </c>
      <c r="C1129" s="102"/>
      <c r="D1129" s="100" t="s">
        <v>1413</v>
      </c>
      <c r="E1129" s="101">
        <v>1.04</v>
      </c>
      <c r="F1129" s="102"/>
    </row>
    <row r="1130" ht="12.75" customHeight="1">
      <c r="A1130" s="100" t="s">
        <v>23968</v>
      </c>
      <c r="B1130" s="101">
        <v>22.08</v>
      </c>
      <c r="C1130" s="102"/>
      <c r="D1130" s="100" t="s">
        <v>23946</v>
      </c>
      <c r="E1130" s="101">
        <v>0.75</v>
      </c>
      <c r="F1130" s="102"/>
    </row>
    <row r="1131" ht="12.75" customHeight="1">
      <c r="A1131" s="100" t="s">
        <v>1459</v>
      </c>
      <c r="B1131" s="101">
        <v>19.13</v>
      </c>
      <c r="C1131" s="102"/>
      <c r="D1131" s="100" t="s">
        <v>1415</v>
      </c>
      <c r="E1131" s="101">
        <v>0.65</v>
      </c>
      <c r="F1131" s="102"/>
    </row>
    <row r="1132" ht="12.75" customHeight="1">
      <c r="A1132" s="100" t="s">
        <v>23969</v>
      </c>
      <c r="B1132" s="101">
        <v>16.5</v>
      </c>
      <c r="C1132" s="102"/>
      <c r="D1132" s="100" t="s">
        <v>23947</v>
      </c>
      <c r="E1132" s="101">
        <v>6.56</v>
      </c>
      <c r="F1132" s="102"/>
    </row>
    <row r="1133" ht="12.75" customHeight="1">
      <c r="A1133" s="100" t="s">
        <v>1461</v>
      </c>
      <c r="B1133" s="101">
        <v>14.29</v>
      </c>
      <c r="C1133" s="102"/>
      <c r="D1133" s="100" t="s">
        <v>1417</v>
      </c>
      <c r="E1133" s="101">
        <v>5.68</v>
      </c>
      <c r="F1133" s="102"/>
    </row>
    <row r="1134" ht="12.75" customHeight="1">
      <c r="A1134" s="100" t="s">
        <v>23970</v>
      </c>
      <c r="B1134" s="101">
        <v>26.39</v>
      </c>
      <c r="C1134" s="102"/>
      <c r="D1134" s="100" t="s">
        <v>23948</v>
      </c>
      <c r="E1134" s="101">
        <v>4.76</v>
      </c>
      <c r="F1134" s="102"/>
    </row>
    <row r="1135" ht="12.75" customHeight="1">
      <c r="A1135" s="100" t="s">
        <v>1463</v>
      </c>
      <c r="B1135" s="101">
        <v>22.87</v>
      </c>
      <c r="C1135" s="102"/>
      <c r="D1135" s="100" t="s">
        <v>1419</v>
      </c>
      <c r="E1135" s="101">
        <v>4.13</v>
      </c>
      <c r="F1135" s="102"/>
    </row>
    <row r="1136" ht="12.75" customHeight="1">
      <c r="A1136" s="100" t="s">
        <v>23971</v>
      </c>
      <c r="B1136" s="101">
        <v>16.07</v>
      </c>
      <c r="C1136" s="102"/>
      <c r="D1136" s="100" t="s">
        <v>23949</v>
      </c>
      <c r="E1136" s="101">
        <v>2.35</v>
      </c>
      <c r="F1136" s="102"/>
    </row>
    <row r="1137" ht="12.75" customHeight="1">
      <c r="A1137" s="100" t="s">
        <v>1465</v>
      </c>
      <c r="B1137" s="101">
        <v>13.92</v>
      </c>
      <c r="C1137" s="102"/>
      <c r="D1137" s="100" t="s">
        <v>1421</v>
      </c>
      <c r="E1137" s="101">
        <v>2.04</v>
      </c>
      <c r="F1137" s="102"/>
    </row>
    <row r="1138" ht="12.75" customHeight="1">
      <c r="A1138" s="100" t="s">
        <v>23972</v>
      </c>
      <c r="B1138" s="101">
        <v>12.03</v>
      </c>
      <c r="C1138" s="102"/>
      <c r="D1138" s="100" t="s">
        <v>23950</v>
      </c>
      <c r="E1138" s="101">
        <v>12.09</v>
      </c>
      <c r="F1138" s="102"/>
    </row>
    <row r="1139" ht="12.75" customHeight="1">
      <c r="A1139" s="100" t="s">
        <v>1467</v>
      </c>
      <c r="B1139" s="101">
        <v>10.42</v>
      </c>
      <c r="C1139" s="102"/>
      <c r="D1139" s="100" t="s">
        <v>1423</v>
      </c>
      <c r="E1139" s="101">
        <v>10.47</v>
      </c>
      <c r="F1139" s="102"/>
    </row>
    <row r="1140" ht="12.75" customHeight="1">
      <c r="A1140" s="100" t="s">
        <v>23973</v>
      </c>
      <c r="B1140" s="101">
        <v>8.09</v>
      </c>
      <c r="C1140" s="102"/>
      <c r="D1140" s="100" t="s">
        <v>23951</v>
      </c>
      <c r="E1140" s="101">
        <v>7.2</v>
      </c>
      <c r="F1140" s="102"/>
    </row>
    <row r="1141" ht="12.75" customHeight="1">
      <c r="A1141" s="100" t="s">
        <v>1469</v>
      </c>
      <c r="B1141" s="101">
        <v>7.01</v>
      </c>
      <c r="C1141" s="102"/>
      <c r="D1141" s="100" t="s">
        <v>1425</v>
      </c>
      <c r="E1141" s="101">
        <v>6.24</v>
      </c>
      <c r="F1141" s="102"/>
    </row>
    <row r="1142" ht="12.75" customHeight="1">
      <c r="A1142" s="100" t="s">
        <v>23974</v>
      </c>
      <c r="B1142" s="101">
        <v>1.45</v>
      </c>
      <c r="C1142" s="102"/>
      <c r="D1142" s="100" t="s">
        <v>23952</v>
      </c>
      <c r="E1142" s="101">
        <v>6.68</v>
      </c>
      <c r="F1142" s="102"/>
    </row>
    <row r="1143" ht="12.75" customHeight="1">
      <c r="A1143" s="100" t="s">
        <v>1471</v>
      </c>
      <c r="B1143" s="101">
        <v>1.26</v>
      </c>
      <c r="C1143" s="102"/>
      <c r="D1143" s="100" t="s">
        <v>1427</v>
      </c>
      <c r="E1143" s="101">
        <v>5.79</v>
      </c>
      <c r="F1143" s="102"/>
    </row>
    <row r="1144" ht="12.75" customHeight="1">
      <c r="A1144" s="100" t="s">
        <v>23975</v>
      </c>
      <c r="B1144" s="101">
        <v>1.07</v>
      </c>
      <c r="C1144" s="102"/>
      <c r="D1144" s="100" t="s">
        <v>23953</v>
      </c>
      <c r="E1144" s="101">
        <v>12.09</v>
      </c>
      <c r="F1144" s="102"/>
    </row>
    <row r="1145" ht="12.75" customHeight="1">
      <c r="A1145" s="100" t="s">
        <v>1473</v>
      </c>
      <c r="B1145" s="101">
        <v>0.92</v>
      </c>
      <c r="C1145" s="102"/>
      <c r="D1145" s="100" t="s">
        <v>1429</v>
      </c>
      <c r="E1145" s="101">
        <v>10.47</v>
      </c>
      <c r="F1145" s="102"/>
    </row>
    <row r="1146" ht="12.75" customHeight="1">
      <c r="A1146" s="100" t="s">
        <v>23976</v>
      </c>
      <c r="B1146" s="101">
        <v>6.58</v>
      </c>
      <c r="C1146" s="102"/>
      <c r="D1146" s="100" t="s">
        <v>23954</v>
      </c>
      <c r="E1146" s="101">
        <v>21.65</v>
      </c>
      <c r="F1146" s="102"/>
    </row>
    <row r="1147" ht="12.75" customHeight="1">
      <c r="A1147" s="100" t="s">
        <v>1475</v>
      </c>
      <c r="B1147" s="101">
        <v>5.7</v>
      </c>
      <c r="C1147" s="102"/>
      <c r="D1147" s="100" t="s">
        <v>1431</v>
      </c>
      <c r="E1147" s="101">
        <v>18.76</v>
      </c>
      <c r="F1147" s="102"/>
    </row>
    <row r="1148" ht="12.75" customHeight="1">
      <c r="A1148" s="100" t="s">
        <v>23977</v>
      </c>
      <c r="B1148" s="101">
        <v>4.35</v>
      </c>
      <c r="C1148" s="102"/>
      <c r="D1148" s="100" t="s">
        <v>23955</v>
      </c>
      <c r="E1148" s="101">
        <v>18.07</v>
      </c>
      <c r="F1148" s="102"/>
    </row>
    <row r="1149" ht="12.75" customHeight="1">
      <c r="A1149" s="100" t="s">
        <v>1477</v>
      </c>
      <c r="B1149" s="101">
        <v>3.77</v>
      </c>
      <c r="C1149" s="102"/>
      <c r="D1149" s="100" t="s">
        <v>1433</v>
      </c>
      <c r="E1149" s="101">
        <v>15.66</v>
      </c>
      <c r="F1149" s="102"/>
    </row>
    <row r="1150" ht="12.75" customHeight="1">
      <c r="A1150" s="100" t="s">
        <v>23978</v>
      </c>
      <c r="B1150" s="101">
        <v>3.29</v>
      </c>
      <c r="C1150" s="102"/>
      <c r="D1150" s="100" t="s">
        <v>23956</v>
      </c>
      <c r="E1150" s="101">
        <v>13.18</v>
      </c>
      <c r="F1150" s="102"/>
    </row>
    <row r="1151" ht="12.75" customHeight="1">
      <c r="A1151" s="100" t="s">
        <v>1479</v>
      </c>
      <c r="B1151" s="101">
        <v>2.85</v>
      </c>
      <c r="C1151" s="102"/>
      <c r="D1151" s="100" t="s">
        <v>1435</v>
      </c>
      <c r="E1151" s="101">
        <v>11.42</v>
      </c>
      <c r="F1151" s="102"/>
    </row>
    <row r="1152" ht="12.75" customHeight="1">
      <c r="A1152" s="100" t="s">
        <v>23979</v>
      </c>
      <c r="B1152" s="101">
        <v>1211.28</v>
      </c>
      <c r="C1152" s="102"/>
      <c r="D1152" s="100" t="s">
        <v>23957</v>
      </c>
      <c r="E1152" s="101">
        <v>8.86</v>
      </c>
      <c r="F1152" s="102"/>
    </row>
    <row r="1153" ht="12.75" customHeight="1">
      <c r="A1153" s="100" t="s">
        <v>1481</v>
      </c>
      <c r="B1153" s="101">
        <v>1049.49</v>
      </c>
      <c r="C1153" s="102"/>
      <c r="D1153" s="100" t="s">
        <v>1437</v>
      </c>
      <c r="E1153" s="101">
        <v>7.68</v>
      </c>
      <c r="F1153" s="102"/>
    </row>
    <row r="1154" ht="12.75" customHeight="1">
      <c r="A1154" s="100" t="s">
        <v>23980</v>
      </c>
      <c r="B1154" s="101">
        <v>10.1</v>
      </c>
      <c r="C1154" s="102"/>
      <c r="D1154" s="100" t="s">
        <v>23958</v>
      </c>
      <c r="E1154" s="101">
        <v>6.69</v>
      </c>
      <c r="F1154" s="102"/>
    </row>
    <row r="1155" ht="12.75" customHeight="1">
      <c r="A1155" s="100" t="s">
        <v>1483</v>
      </c>
      <c r="B1155" s="101">
        <v>8.75</v>
      </c>
      <c r="C1155" s="102"/>
      <c r="D1155" s="100" t="s">
        <v>1439</v>
      </c>
      <c r="E1155" s="101">
        <v>5.79</v>
      </c>
      <c r="F1155" s="102"/>
    </row>
    <row r="1156" ht="12.75" customHeight="1">
      <c r="A1156" s="100" t="s">
        <v>23981</v>
      </c>
      <c r="B1156" s="101">
        <v>8.41</v>
      </c>
      <c r="C1156" s="102"/>
      <c r="D1156" s="100" t="s">
        <v>23959</v>
      </c>
      <c r="E1156" s="101">
        <v>1.17</v>
      </c>
      <c r="F1156" s="102"/>
    </row>
    <row r="1157" ht="12.75" customHeight="1">
      <c r="A1157" s="100" t="s">
        <v>1485</v>
      </c>
      <c r="B1157" s="101">
        <v>7.29</v>
      </c>
      <c r="C1157" s="102"/>
      <c r="D1157" s="100" t="s">
        <v>1441</v>
      </c>
      <c r="E1157" s="101">
        <v>1.01</v>
      </c>
      <c r="F1157" s="102"/>
    </row>
    <row r="1158" ht="12.75" customHeight="1">
      <c r="A1158" s="100" t="s">
        <v>23982</v>
      </c>
      <c r="B1158" s="101">
        <v>5.06</v>
      </c>
      <c r="C1158" s="102"/>
      <c r="D1158" s="100" t="s">
        <v>23960</v>
      </c>
      <c r="E1158" s="101">
        <v>0.75</v>
      </c>
      <c r="F1158" s="102"/>
    </row>
    <row r="1159" ht="12.75" customHeight="1">
      <c r="A1159" s="100" t="s">
        <v>1487</v>
      </c>
      <c r="B1159" s="101">
        <v>4.38</v>
      </c>
      <c r="C1159" s="102"/>
      <c r="D1159" s="100" t="s">
        <v>1443</v>
      </c>
      <c r="E1159" s="101">
        <v>0.65</v>
      </c>
      <c r="F1159" s="102"/>
    </row>
    <row r="1160" ht="12.75" customHeight="1">
      <c r="A1160" s="100" t="s">
        <v>23983</v>
      </c>
      <c r="B1160" s="101">
        <v>40.41</v>
      </c>
      <c r="C1160" s="102"/>
      <c r="D1160" s="100" t="s">
        <v>23961</v>
      </c>
      <c r="E1160" s="101">
        <v>7.2</v>
      </c>
      <c r="F1160" s="102"/>
    </row>
    <row r="1161" ht="12.75" customHeight="1">
      <c r="A1161" s="100" t="s">
        <v>1489</v>
      </c>
      <c r="B1161" s="101">
        <v>35.01</v>
      </c>
      <c r="C1161" s="102"/>
      <c r="D1161" s="100" t="s">
        <v>1445</v>
      </c>
      <c r="E1161" s="101">
        <v>6.24</v>
      </c>
      <c r="F1161" s="102"/>
    </row>
    <row r="1162" ht="12.75" customHeight="1">
      <c r="A1162" s="100" t="s">
        <v>23984</v>
      </c>
      <c r="B1162" s="101">
        <v>8625.06</v>
      </c>
      <c r="C1162" s="102"/>
      <c r="D1162" s="100" t="s">
        <v>23962</v>
      </c>
      <c r="E1162" s="101">
        <v>4.76</v>
      </c>
      <c r="F1162" s="102"/>
    </row>
    <row r="1163" ht="12.75" customHeight="1">
      <c r="A1163" s="100" t="s">
        <v>1491</v>
      </c>
      <c r="B1163" s="101">
        <v>7473.1</v>
      </c>
      <c r="C1163" s="102"/>
      <c r="D1163" s="100" t="s">
        <v>1447</v>
      </c>
      <c r="E1163" s="101">
        <v>4.13</v>
      </c>
      <c r="F1163" s="102"/>
    </row>
    <row r="1164" ht="12.75" customHeight="1">
      <c r="A1164" s="100" t="s">
        <v>23985</v>
      </c>
      <c r="B1164" s="101">
        <v>1169.52</v>
      </c>
      <c r="C1164" s="102"/>
      <c r="D1164" s="100" t="s">
        <v>23963</v>
      </c>
      <c r="E1164" s="101">
        <v>3.6</v>
      </c>
      <c r="F1164" s="102"/>
    </row>
    <row r="1165" ht="12.75" customHeight="1">
      <c r="A1165" s="100" t="s">
        <v>1493</v>
      </c>
      <c r="B1165" s="101">
        <v>1013.35</v>
      </c>
      <c r="C1165" s="102"/>
      <c r="D1165" s="100" t="s">
        <v>1449</v>
      </c>
      <c r="E1165" s="101">
        <v>3.12</v>
      </c>
      <c r="F1165" s="102"/>
    </row>
    <row r="1166" ht="12.75" customHeight="1">
      <c r="A1166" s="100" t="s">
        <v>23986</v>
      </c>
      <c r="B1166" s="101">
        <v>2.54</v>
      </c>
      <c r="C1166" s="102"/>
      <c r="D1166" s="100" t="s">
        <v>23964</v>
      </c>
      <c r="E1166" s="101">
        <v>1326.77</v>
      </c>
      <c r="F1166" s="102"/>
    </row>
    <row r="1167" ht="12.75" customHeight="1">
      <c r="A1167" s="100" t="s">
        <v>1495</v>
      </c>
      <c r="B1167" s="101">
        <v>2.2</v>
      </c>
      <c r="C1167" s="102"/>
      <c r="D1167" s="100" t="s">
        <v>1451</v>
      </c>
      <c r="E1167" s="101">
        <v>1149.69</v>
      </c>
      <c r="F1167" s="102"/>
    </row>
    <row r="1168" ht="12.75" customHeight="1">
      <c r="A1168" s="100" t="s">
        <v>23987</v>
      </c>
      <c r="B1168" s="101">
        <v>605.65</v>
      </c>
      <c r="C1168" s="102"/>
      <c r="D1168" s="100" t="s">
        <v>23965</v>
      </c>
      <c r="E1168" s="101">
        <v>14.46</v>
      </c>
      <c r="F1168" s="102"/>
    </row>
    <row r="1169" ht="12.75" customHeight="1">
      <c r="A1169" s="100" t="s">
        <v>1497</v>
      </c>
      <c r="B1169" s="101">
        <v>524.75</v>
      </c>
      <c r="C1169" s="102"/>
      <c r="D1169" s="100" t="s">
        <v>1453</v>
      </c>
      <c r="E1169" s="101">
        <v>12.53</v>
      </c>
      <c r="F1169" s="102"/>
    </row>
    <row r="1170" ht="12.75" customHeight="1">
      <c r="A1170" s="100" t="s">
        <v>23988</v>
      </c>
      <c r="B1170" s="101">
        <v>605.65</v>
      </c>
      <c r="C1170" s="102"/>
      <c r="D1170" s="100" t="s">
        <v>23966</v>
      </c>
      <c r="E1170" s="101">
        <v>12.09</v>
      </c>
      <c r="F1170" s="102"/>
    </row>
    <row r="1171" ht="12.75" customHeight="1">
      <c r="A1171" s="100" t="s">
        <v>1499</v>
      </c>
      <c r="B1171" s="101">
        <v>524.75</v>
      </c>
      <c r="C1171" s="102"/>
      <c r="D1171" s="100" t="s">
        <v>1455</v>
      </c>
      <c r="E1171" s="101">
        <v>10.47</v>
      </c>
      <c r="F1171" s="102"/>
    </row>
    <row r="1172" ht="12.75" customHeight="1">
      <c r="A1172" s="100" t="s">
        <v>23989</v>
      </c>
      <c r="B1172" s="101">
        <v>1.47</v>
      </c>
      <c r="C1172" s="102"/>
      <c r="D1172" s="100" t="s">
        <v>23967</v>
      </c>
      <c r="E1172" s="101">
        <v>7.2</v>
      </c>
      <c r="F1172" s="102"/>
    </row>
    <row r="1173" ht="12.75" customHeight="1">
      <c r="A1173" s="100" t="s">
        <v>1501</v>
      </c>
      <c r="B1173" s="101">
        <v>1.27</v>
      </c>
      <c r="C1173" s="102"/>
      <c r="D1173" s="100" t="s">
        <v>1457</v>
      </c>
      <c r="E1173" s="101">
        <v>6.24</v>
      </c>
      <c r="F1173" s="102"/>
    </row>
    <row r="1174" ht="12.75" customHeight="1">
      <c r="A1174" s="100" t="s">
        <v>23990</v>
      </c>
      <c r="B1174" s="101">
        <v>116.43</v>
      </c>
      <c r="C1174" s="102"/>
      <c r="D1174" s="100" t="s">
        <v>23968</v>
      </c>
      <c r="E1174" s="101">
        <v>24.18</v>
      </c>
      <c r="F1174" s="102"/>
    </row>
    <row r="1175" ht="12.75" customHeight="1">
      <c r="A1175" s="100" t="s">
        <v>1503</v>
      </c>
      <c r="B1175" s="101">
        <v>100.88</v>
      </c>
      <c r="C1175" s="102"/>
      <c r="D1175" s="100" t="s">
        <v>1459</v>
      </c>
      <c r="E1175" s="101">
        <v>20.95</v>
      </c>
      <c r="F1175" s="102"/>
    </row>
    <row r="1176" ht="12.75" customHeight="1">
      <c r="A1176" s="100" t="s">
        <v>23991</v>
      </c>
      <c r="B1176" s="101">
        <v>94.31</v>
      </c>
      <c r="C1176" s="102"/>
      <c r="D1176" s="100" t="s">
        <v>23969</v>
      </c>
      <c r="E1176" s="101">
        <v>18.07</v>
      </c>
      <c r="F1176" s="102"/>
    </row>
    <row r="1177" ht="12.75" customHeight="1">
      <c r="A1177" s="100" t="s">
        <v>1505</v>
      </c>
      <c r="B1177" s="101">
        <v>81.71</v>
      </c>
      <c r="C1177" s="102"/>
      <c r="D1177" s="100" t="s">
        <v>1461</v>
      </c>
      <c r="E1177" s="101">
        <v>15.66</v>
      </c>
      <c r="F1177" s="102"/>
    </row>
    <row r="1178" ht="12.75" customHeight="1">
      <c r="A1178" s="100" t="s">
        <v>23992</v>
      </c>
      <c r="B1178" s="101">
        <v>55.77</v>
      </c>
      <c r="C1178" s="102"/>
      <c r="D1178" s="100" t="s">
        <v>23970</v>
      </c>
      <c r="E1178" s="101">
        <v>28.91</v>
      </c>
      <c r="F1178" s="102"/>
    </row>
    <row r="1179" ht="12.75" customHeight="1">
      <c r="A1179" s="100" t="s">
        <v>1507</v>
      </c>
      <c r="B1179" s="101">
        <v>48.32</v>
      </c>
      <c r="C1179" s="102"/>
      <c r="D1179" s="100" t="s">
        <v>1463</v>
      </c>
      <c r="E1179" s="101">
        <v>25.05</v>
      </c>
      <c r="F1179" s="102"/>
    </row>
    <row r="1180" ht="12.75" customHeight="1">
      <c r="A1180" s="100" t="s">
        <v>23993</v>
      </c>
      <c r="B1180" s="101">
        <v>4.4</v>
      </c>
      <c r="C1180" s="102"/>
      <c r="D1180" s="100" t="s">
        <v>23971</v>
      </c>
      <c r="E1180" s="101">
        <v>17.6</v>
      </c>
      <c r="F1180" s="102"/>
    </row>
    <row r="1181" ht="12.75" customHeight="1">
      <c r="A1181" s="100" t="s">
        <v>1509</v>
      </c>
      <c r="B1181" s="101">
        <v>3.82</v>
      </c>
      <c r="C1181" s="102"/>
      <c r="D1181" s="100" t="s">
        <v>1465</v>
      </c>
      <c r="E1181" s="101">
        <v>15.25</v>
      </c>
      <c r="F1181" s="102"/>
    </row>
    <row r="1182" ht="12.75" customHeight="1">
      <c r="A1182" s="100" t="s">
        <v>23994</v>
      </c>
      <c r="B1182" s="101">
        <v>3.02</v>
      </c>
      <c r="C1182" s="102"/>
      <c r="D1182" s="100" t="s">
        <v>23972</v>
      </c>
      <c r="E1182" s="101">
        <v>13.18</v>
      </c>
      <c r="F1182" s="102"/>
    </row>
    <row r="1183" ht="12.75" customHeight="1">
      <c r="A1183" s="100" t="s">
        <v>1511</v>
      </c>
      <c r="B1183" s="101">
        <v>2.62</v>
      </c>
      <c r="C1183" s="102"/>
      <c r="D1183" s="100" t="s">
        <v>1467</v>
      </c>
      <c r="E1183" s="101">
        <v>11.42</v>
      </c>
      <c r="F1183" s="102"/>
    </row>
    <row r="1184" ht="12.75" customHeight="1">
      <c r="A1184" s="100" t="s">
        <v>23995</v>
      </c>
      <c r="B1184" s="101">
        <v>1.81</v>
      </c>
      <c r="C1184" s="102"/>
      <c r="D1184" s="100" t="s">
        <v>23973</v>
      </c>
      <c r="E1184" s="101">
        <v>8.86</v>
      </c>
      <c r="F1184" s="102"/>
    </row>
    <row r="1185" ht="12.75" customHeight="1">
      <c r="A1185" s="100" t="s">
        <v>1513</v>
      </c>
      <c r="B1185" s="101">
        <v>1.56</v>
      </c>
      <c r="C1185" s="102"/>
      <c r="D1185" s="100" t="s">
        <v>1469</v>
      </c>
      <c r="E1185" s="101">
        <v>7.68</v>
      </c>
      <c r="F1185" s="102"/>
    </row>
    <row r="1186" ht="12.75" customHeight="1">
      <c r="A1186" s="100" t="s">
        <v>23996</v>
      </c>
      <c r="B1186" s="101">
        <v>18431.46</v>
      </c>
      <c r="C1186" s="102"/>
      <c r="D1186" s="100" t="s">
        <v>23974</v>
      </c>
      <c r="E1186" s="101">
        <v>1.59</v>
      </c>
      <c r="F1186" s="102"/>
    </row>
    <row r="1187" ht="12.75" customHeight="1">
      <c r="A1187" s="100" t="s">
        <v>1515</v>
      </c>
      <c r="B1187" s="101">
        <v>15970.84</v>
      </c>
      <c r="C1187" s="102"/>
      <c r="D1187" s="100" t="s">
        <v>1471</v>
      </c>
      <c r="E1187" s="101">
        <v>1.38</v>
      </c>
      <c r="F1187" s="102"/>
    </row>
    <row r="1188" ht="12.75" customHeight="1">
      <c r="A1188" s="100" t="s">
        <v>23997</v>
      </c>
      <c r="B1188" s="101">
        <v>24809.41</v>
      </c>
      <c r="C1188" s="102"/>
      <c r="D1188" s="100" t="s">
        <v>23975</v>
      </c>
      <c r="E1188" s="101">
        <v>1.17</v>
      </c>
      <c r="F1188" s="102"/>
    </row>
    <row r="1189" ht="12.75" customHeight="1">
      <c r="A1189" s="100" t="s">
        <v>1517</v>
      </c>
      <c r="B1189" s="101">
        <v>21497.3</v>
      </c>
      <c r="C1189" s="102"/>
      <c r="D1189" s="100" t="s">
        <v>1473</v>
      </c>
      <c r="E1189" s="101">
        <v>1.01</v>
      </c>
      <c r="F1189" s="102"/>
    </row>
    <row r="1190" ht="12.75" customHeight="1">
      <c r="A1190" s="100" t="s">
        <v>23998</v>
      </c>
      <c r="B1190" s="101">
        <v>0.95</v>
      </c>
      <c r="C1190" s="102"/>
      <c r="D1190" s="100" t="s">
        <v>23976</v>
      </c>
      <c r="E1190" s="101">
        <v>7.2</v>
      </c>
      <c r="F1190" s="102"/>
    </row>
    <row r="1191" ht="12.75" customHeight="1">
      <c r="A1191" s="100" t="s">
        <v>1519</v>
      </c>
      <c r="B1191" s="101">
        <v>0.82</v>
      </c>
      <c r="C1191" s="102"/>
      <c r="D1191" s="100" t="s">
        <v>1475</v>
      </c>
      <c r="E1191" s="101">
        <v>6.24</v>
      </c>
      <c r="F1191" s="102"/>
    </row>
    <row r="1192" ht="12.75" customHeight="1">
      <c r="A1192" s="100" t="s">
        <v>23999</v>
      </c>
      <c r="B1192" s="101">
        <v>0.65</v>
      </c>
      <c r="C1192" s="102"/>
      <c r="D1192" s="100" t="s">
        <v>23977</v>
      </c>
      <c r="E1192" s="101">
        <v>4.76</v>
      </c>
      <c r="F1192" s="102"/>
    </row>
    <row r="1193" ht="12.75" customHeight="1">
      <c r="A1193" s="100" t="s">
        <v>1521</v>
      </c>
      <c r="B1193" s="101">
        <v>0.56</v>
      </c>
      <c r="C1193" s="102"/>
      <c r="D1193" s="100" t="s">
        <v>1477</v>
      </c>
      <c r="E1193" s="101">
        <v>4.13</v>
      </c>
      <c r="F1193" s="102"/>
    </row>
    <row r="1194" ht="12.75" customHeight="1">
      <c r="A1194" s="100" t="s">
        <v>24000</v>
      </c>
      <c r="B1194" s="101">
        <v>61486.63</v>
      </c>
      <c r="C1194" s="102"/>
      <c r="D1194" s="100" t="s">
        <v>23978</v>
      </c>
      <c r="E1194" s="101">
        <v>3.6</v>
      </c>
      <c r="F1194" s="102"/>
    </row>
    <row r="1195" ht="12.75" customHeight="1">
      <c r="A1195" s="100" t="s">
        <v>1523</v>
      </c>
      <c r="B1195" s="101">
        <v>53277.39</v>
      </c>
      <c r="C1195" s="102"/>
      <c r="D1195" s="100" t="s">
        <v>1479</v>
      </c>
      <c r="E1195" s="101">
        <v>3.12</v>
      </c>
      <c r="F1195" s="102"/>
    </row>
    <row r="1196" ht="12.75" customHeight="1">
      <c r="A1196" s="100" t="s">
        <v>24001</v>
      </c>
      <c r="B1196" s="101">
        <v>99043.41</v>
      </c>
      <c r="C1196" s="102"/>
      <c r="D1196" s="100" t="s">
        <v>23979</v>
      </c>
      <c r="E1196" s="101">
        <v>1326.75</v>
      </c>
      <c r="F1196" s="102"/>
    </row>
    <row r="1197" ht="12.75" customHeight="1">
      <c r="A1197" s="100" t="s">
        <v>1525</v>
      </c>
      <c r="B1197" s="101">
        <v>85819.87</v>
      </c>
      <c r="C1197" s="102"/>
      <c r="D1197" s="100" t="s">
        <v>1481</v>
      </c>
      <c r="E1197" s="101">
        <v>1149.67</v>
      </c>
      <c r="F1197" s="102"/>
    </row>
    <row r="1198" ht="12.75" customHeight="1">
      <c r="A1198" s="100" t="s">
        <v>24002</v>
      </c>
      <c r="B1198" s="101">
        <v>46838.86</v>
      </c>
      <c r="C1198" s="102"/>
      <c r="D1198" s="100" t="s">
        <v>23980</v>
      </c>
      <c r="E1198" s="101">
        <v>11.06</v>
      </c>
      <c r="F1198" s="102"/>
    </row>
    <row r="1199" ht="12.75" customHeight="1">
      <c r="A1199" s="100" t="s">
        <v>1527</v>
      </c>
      <c r="B1199" s="101">
        <v>40586.94</v>
      </c>
      <c r="C1199" s="102"/>
      <c r="D1199" s="100" t="s">
        <v>1483</v>
      </c>
      <c r="E1199" s="101">
        <v>9.59</v>
      </c>
      <c r="F1199" s="102"/>
    </row>
    <row r="1200" ht="12.75" customHeight="1">
      <c r="A1200" s="100" t="s">
        <v>24003</v>
      </c>
      <c r="B1200" s="101">
        <v>7377.64</v>
      </c>
      <c r="C1200" s="102"/>
      <c r="D1200" s="100" t="s">
        <v>23981</v>
      </c>
      <c r="E1200" s="101">
        <v>9.22</v>
      </c>
      <c r="F1200" s="102"/>
    </row>
    <row r="1201" ht="12.75" customHeight="1">
      <c r="A1201" s="100" t="s">
        <v>1529</v>
      </c>
      <c r="B1201" s="101">
        <v>6392.56</v>
      </c>
      <c r="C1201" s="102"/>
      <c r="D1201" s="100" t="s">
        <v>1485</v>
      </c>
      <c r="E1201" s="101">
        <v>7.98</v>
      </c>
      <c r="F1201" s="102"/>
    </row>
    <row r="1202" ht="12.75" customHeight="1">
      <c r="A1202" s="100" t="s">
        <v>24004</v>
      </c>
      <c r="B1202" s="101">
        <v>123.81</v>
      </c>
      <c r="C1202" s="102"/>
      <c r="D1202" s="100" t="s">
        <v>23982</v>
      </c>
      <c r="E1202" s="101">
        <v>5.54</v>
      </c>
      <c r="F1202" s="102"/>
    </row>
    <row r="1203" ht="12.75" customHeight="1">
      <c r="A1203" s="100" t="s">
        <v>1531</v>
      </c>
      <c r="B1203" s="101">
        <v>107.27</v>
      </c>
      <c r="C1203" s="102"/>
      <c r="D1203" s="100" t="s">
        <v>1487</v>
      </c>
      <c r="E1203" s="101">
        <v>4.8</v>
      </c>
      <c r="F1203" s="102"/>
    </row>
    <row r="1204" ht="12.75" customHeight="1">
      <c r="A1204" s="100" t="s">
        <v>24005</v>
      </c>
      <c r="B1204" s="101">
        <v>22034.83</v>
      </c>
      <c r="C1204" s="102"/>
      <c r="D1204" s="100" t="s">
        <v>23983</v>
      </c>
      <c r="E1204" s="101">
        <v>44.26</v>
      </c>
      <c r="F1204" s="102"/>
    </row>
    <row r="1205" ht="12.75" customHeight="1">
      <c r="A1205" s="100" t="s">
        <v>1533</v>
      </c>
      <c r="B1205" s="101">
        <v>19093.58</v>
      </c>
      <c r="C1205" s="102"/>
      <c r="D1205" s="100" t="s">
        <v>1489</v>
      </c>
      <c r="E1205" s="101">
        <v>38.35</v>
      </c>
      <c r="F1205" s="102"/>
    </row>
    <row r="1206" ht="12.75" customHeight="1">
      <c r="A1206" s="100" t="s">
        <v>24006</v>
      </c>
      <c r="B1206" s="101">
        <v>4425.95</v>
      </c>
      <c r="C1206" s="102"/>
      <c r="D1206" s="100" t="s">
        <v>23984</v>
      </c>
      <c r="E1206" s="101">
        <v>9447.35</v>
      </c>
      <c r="F1206" s="102"/>
    </row>
    <row r="1207" ht="12.75" customHeight="1">
      <c r="A1207" s="100" t="s">
        <v>1535</v>
      </c>
      <c r="B1207" s="101">
        <v>3835.0</v>
      </c>
      <c r="C1207" s="102"/>
      <c r="D1207" s="100" t="s">
        <v>1491</v>
      </c>
      <c r="E1207" s="101">
        <v>8186.38</v>
      </c>
      <c r="F1207" s="102"/>
    </row>
    <row r="1208" ht="12.75" customHeight="1">
      <c r="A1208" s="100" t="s">
        <v>24007</v>
      </c>
      <c r="B1208" s="101">
        <v>8809.97</v>
      </c>
      <c r="C1208" s="102"/>
      <c r="D1208" s="100" t="s">
        <v>23985</v>
      </c>
      <c r="E1208" s="101">
        <v>1281.05</v>
      </c>
      <c r="F1208" s="102"/>
    </row>
    <row r="1209" ht="12.75" customHeight="1">
      <c r="A1209" s="100" t="s">
        <v>1537</v>
      </c>
      <c r="B1209" s="101">
        <v>7633.69</v>
      </c>
      <c r="C1209" s="102"/>
      <c r="D1209" s="100" t="s">
        <v>1493</v>
      </c>
      <c r="E1209" s="101">
        <v>1109.96</v>
      </c>
      <c r="F1209" s="102"/>
    </row>
    <row r="1210" ht="12.75" customHeight="1">
      <c r="A1210" s="100" t="s">
        <v>24008</v>
      </c>
      <c r="B1210" s="101">
        <v>8151.55</v>
      </c>
      <c r="C1210" s="102"/>
      <c r="D1210" s="100" t="s">
        <v>23986</v>
      </c>
      <c r="E1210" s="101">
        <v>2.78</v>
      </c>
      <c r="F1210" s="102"/>
    </row>
    <row r="1211" ht="12.75" customHeight="1">
      <c r="A1211" s="100" t="s">
        <v>1539</v>
      </c>
      <c r="B1211" s="101">
        <v>7063.19</v>
      </c>
      <c r="C1211" s="102"/>
      <c r="D1211" s="100" t="s">
        <v>1495</v>
      </c>
      <c r="E1211" s="101">
        <v>2.41</v>
      </c>
      <c r="F1211" s="102"/>
    </row>
    <row r="1212" ht="12.75" customHeight="1">
      <c r="A1212" s="100" t="s">
        <v>24009</v>
      </c>
      <c r="B1212" s="101">
        <v>7469.08</v>
      </c>
      <c r="C1212" s="102"/>
      <c r="D1212" s="100" t="s">
        <v>23987</v>
      </c>
      <c r="E1212" s="101">
        <v>663.39</v>
      </c>
      <c r="F1212" s="102"/>
    </row>
    <row r="1213" ht="12.75" customHeight="1">
      <c r="A1213" s="100" t="s">
        <v>1541</v>
      </c>
      <c r="B1213" s="101">
        <v>6471.85</v>
      </c>
      <c r="C1213" s="102"/>
      <c r="D1213" s="100" t="s">
        <v>1497</v>
      </c>
      <c r="E1213" s="101">
        <v>574.84</v>
      </c>
      <c r="F1213" s="102"/>
    </row>
    <row r="1214" ht="12.75" customHeight="1">
      <c r="A1214" s="100" t="s">
        <v>24010</v>
      </c>
      <c r="B1214" s="101">
        <v>8412.85</v>
      </c>
      <c r="C1214" s="102"/>
      <c r="D1214" s="100" t="s">
        <v>23988</v>
      </c>
      <c r="E1214" s="101">
        <v>663.39</v>
      </c>
      <c r="F1214" s="102"/>
    </row>
    <row r="1215" ht="12.75" customHeight="1">
      <c r="A1215" s="100" t="s">
        <v>1543</v>
      </c>
      <c r="B1215" s="101">
        <v>7289.57</v>
      </c>
      <c r="C1215" s="102"/>
      <c r="D1215" s="100" t="s">
        <v>1499</v>
      </c>
      <c r="E1215" s="101">
        <v>574.84</v>
      </c>
      <c r="F1215" s="102"/>
    </row>
    <row r="1216" ht="12.75" customHeight="1">
      <c r="A1216" s="100" t="s">
        <v>24011</v>
      </c>
      <c r="B1216" s="101">
        <v>5295.04</v>
      </c>
      <c r="C1216" s="102"/>
      <c r="D1216" s="100" t="s">
        <v>23989</v>
      </c>
      <c r="E1216" s="101">
        <v>1.61</v>
      </c>
      <c r="F1216" s="102"/>
    </row>
    <row r="1217" ht="12.75" customHeight="1">
      <c r="A1217" s="100" t="s">
        <v>1545</v>
      </c>
      <c r="B1217" s="101">
        <v>4588.06</v>
      </c>
      <c r="C1217" s="102"/>
      <c r="D1217" s="100" t="s">
        <v>1501</v>
      </c>
      <c r="E1217" s="101">
        <v>1.39</v>
      </c>
      <c r="F1217" s="102"/>
    </row>
    <row r="1218" ht="12.75" customHeight="1">
      <c r="A1218" s="100" t="s">
        <v>24012</v>
      </c>
      <c r="B1218" s="101">
        <v>8568.13</v>
      </c>
      <c r="C1218" s="102"/>
      <c r="D1218" s="100" t="s">
        <v>23993</v>
      </c>
      <c r="E1218" s="101">
        <v>4.82</v>
      </c>
      <c r="F1218" s="102"/>
    </row>
    <row r="1219" ht="12.75" customHeight="1">
      <c r="A1219" s="100" t="s">
        <v>1547</v>
      </c>
      <c r="B1219" s="101">
        <v>7424.12</v>
      </c>
      <c r="C1219" s="102"/>
      <c r="D1219" s="100" t="s">
        <v>1509</v>
      </c>
      <c r="E1219" s="101">
        <v>4.18</v>
      </c>
      <c r="F1219" s="102"/>
    </row>
    <row r="1220" ht="12.75" customHeight="1">
      <c r="A1220" s="100" t="s">
        <v>24013</v>
      </c>
      <c r="B1220" s="101">
        <v>7337.53</v>
      </c>
      <c r="C1220" s="102"/>
      <c r="D1220" s="100" t="s">
        <v>23994</v>
      </c>
      <c r="E1220" s="101">
        <v>3.31</v>
      </c>
      <c r="F1220" s="102"/>
    </row>
    <row r="1221" ht="12.75" customHeight="1">
      <c r="A1221" s="100" t="s">
        <v>1549</v>
      </c>
      <c r="B1221" s="101">
        <v>6357.7</v>
      </c>
      <c r="C1221" s="102"/>
      <c r="D1221" s="100" t="s">
        <v>1511</v>
      </c>
      <c r="E1221" s="101">
        <v>2.87</v>
      </c>
      <c r="F1221" s="102"/>
    </row>
    <row r="1222" ht="12.75" customHeight="1">
      <c r="A1222" s="100" t="s">
        <v>24014</v>
      </c>
      <c r="B1222" s="101">
        <v>10957.45</v>
      </c>
      <c r="C1222" s="102"/>
      <c r="D1222" s="100" t="s">
        <v>23995</v>
      </c>
      <c r="E1222" s="101">
        <v>1.98</v>
      </c>
      <c r="F1222" s="102"/>
    </row>
    <row r="1223" ht="12.75" customHeight="1">
      <c r="A1223" s="100" t="s">
        <v>1551</v>
      </c>
      <c r="B1223" s="101">
        <v>9494.24</v>
      </c>
      <c r="C1223" s="102"/>
      <c r="D1223" s="100" t="s">
        <v>1513</v>
      </c>
      <c r="E1223" s="101">
        <v>1.71</v>
      </c>
      <c r="F1223" s="102"/>
    </row>
    <row r="1224" ht="12.75" customHeight="1">
      <c r="A1224" s="100" t="s">
        <v>24015</v>
      </c>
      <c r="B1224" s="101">
        <v>120.42</v>
      </c>
      <c r="C1224" s="102"/>
      <c r="D1224" s="100" t="s">
        <v>23996</v>
      </c>
      <c r="E1224" s="101">
        <v>20210.86</v>
      </c>
      <c r="F1224" s="102"/>
    </row>
    <row r="1225" ht="12.75" customHeight="1">
      <c r="A1225" s="100" t="s">
        <v>1565</v>
      </c>
      <c r="B1225" s="101">
        <v>104.58</v>
      </c>
      <c r="C1225" s="102"/>
      <c r="D1225" s="100" t="s">
        <v>1515</v>
      </c>
      <c r="E1225" s="101">
        <v>17512.97</v>
      </c>
      <c r="F1225" s="102"/>
    </row>
    <row r="1226" ht="12.75" customHeight="1">
      <c r="A1226" s="100" t="s">
        <v>24016</v>
      </c>
      <c r="B1226" s="101">
        <v>110.39</v>
      </c>
      <c r="C1226" s="102"/>
      <c r="D1226" s="100" t="s">
        <v>23997</v>
      </c>
      <c r="E1226" s="101">
        <v>27244.29</v>
      </c>
      <c r="F1226" s="102"/>
    </row>
    <row r="1227" ht="12.75" customHeight="1">
      <c r="A1227" s="100" t="s">
        <v>1567</v>
      </c>
      <c r="B1227" s="101">
        <v>95.89</v>
      </c>
      <c r="C1227" s="102"/>
      <c r="D1227" s="100" t="s">
        <v>1517</v>
      </c>
      <c r="E1227" s="101">
        <v>23607.55</v>
      </c>
      <c r="F1227" s="102"/>
    </row>
    <row r="1228" ht="12.75" customHeight="1">
      <c r="A1228" s="100" t="s">
        <v>24017</v>
      </c>
      <c r="B1228" s="101">
        <v>105.55</v>
      </c>
      <c r="C1228" s="102"/>
      <c r="D1228" s="100" t="s">
        <v>23998</v>
      </c>
      <c r="E1228" s="101">
        <v>1.05</v>
      </c>
      <c r="F1228" s="102"/>
    </row>
    <row r="1229" ht="12.75" customHeight="1">
      <c r="A1229" s="100" t="s">
        <v>1569</v>
      </c>
      <c r="B1229" s="101">
        <v>91.7</v>
      </c>
      <c r="C1229" s="102"/>
      <c r="D1229" s="100" t="s">
        <v>1519</v>
      </c>
      <c r="E1229" s="101">
        <v>0.91</v>
      </c>
      <c r="F1229" s="102"/>
    </row>
    <row r="1230" ht="12.75" customHeight="1">
      <c r="A1230" s="100" t="s">
        <v>24018</v>
      </c>
      <c r="B1230" s="101">
        <v>6.59</v>
      </c>
      <c r="C1230" s="102"/>
      <c r="D1230" s="100" t="s">
        <v>23999</v>
      </c>
      <c r="E1230" s="101">
        <v>0.72</v>
      </c>
      <c r="F1230" s="102"/>
    </row>
    <row r="1231" ht="12.75" customHeight="1">
      <c r="A1231" s="100" t="s">
        <v>1571</v>
      </c>
      <c r="B1231" s="101">
        <v>5.71</v>
      </c>
      <c r="C1231" s="102"/>
      <c r="D1231" s="100" t="s">
        <v>1521</v>
      </c>
      <c r="E1231" s="101">
        <v>0.62</v>
      </c>
      <c r="F1231" s="102"/>
    </row>
    <row r="1232" ht="12.75" customHeight="1">
      <c r="A1232" s="100" t="s">
        <v>24019</v>
      </c>
      <c r="B1232" s="101">
        <v>5.51</v>
      </c>
      <c r="C1232" s="102"/>
      <c r="D1232" s="100" t="s">
        <v>24000</v>
      </c>
      <c r="E1232" s="101">
        <v>67262.18</v>
      </c>
      <c r="F1232" s="102"/>
    </row>
    <row r="1233" ht="12.75" customHeight="1">
      <c r="A1233" s="100" t="s">
        <v>1573</v>
      </c>
      <c r="B1233" s="101">
        <v>4.77</v>
      </c>
      <c r="C1233" s="102"/>
      <c r="D1233" s="100" t="s">
        <v>1523</v>
      </c>
      <c r="E1233" s="101">
        <v>58282.51</v>
      </c>
      <c r="F1233" s="102"/>
    </row>
    <row r="1234" ht="12.75" customHeight="1">
      <c r="A1234" s="100" t="s">
        <v>24020</v>
      </c>
      <c r="B1234" s="101">
        <v>1392.86</v>
      </c>
      <c r="C1234" s="102"/>
      <c r="D1234" s="100" t="s">
        <v>24001</v>
      </c>
      <c r="E1234" s="101">
        <v>108346.83</v>
      </c>
      <c r="F1234" s="102"/>
    </row>
    <row r="1235" ht="12.75" customHeight="1">
      <c r="A1235" s="100" t="s">
        <v>1575</v>
      </c>
      <c r="B1235" s="101">
        <v>1207.0</v>
      </c>
      <c r="C1235" s="102"/>
      <c r="D1235" s="100" t="s">
        <v>1525</v>
      </c>
      <c r="E1235" s="101">
        <v>93882.26</v>
      </c>
      <c r="F1235" s="102"/>
    </row>
    <row r="1236" ht="12.75" customHeight="1">
      <c r="A1236" s="100" t="s">
        <v>24021</v>
      </c>
      <c r="B1236" s="101">
        <v>19.12</v>
      </c>
      <c r="C1236" s="102"/>
      <c r="D1236" s="100" t="s">
        <v>24002</v>
      </c>
      <c r="E1236" s="101">
        <v>51251.0</v>
      </c>
      <c r="F1236" s="102"/>
    </row>
    <row r="1237" ht="12.75" customHeight="1">
      <c r="A1237" s="100" t="s">
        <v>1577</v>
      </c>
      <c r="B1237" s="101">
        <v>16.76</v>
      </c>
      <c r="C1237" s="102"/>
      <c r="D1237" s="100" t="s">
        <v>1527</v>
      </c>
      <c r="E1237" s="101">
        <v>44408.99</v>
      </c>
      <c r="F1237" s="102"/>
    </row>
    <row r="1238" ht="12.75" customHeight="1">
      <c r="A1238" s="100" t="s">
        <v>24022</v>
      </c>
      <c r="B1238" s="101">
        <v>12.78</v>
      </c>
      <c r="C1238" s="102"/>
      <c r="D1238" s="100" t="s">
        <v>24003</v>
      </c>
      <c r="E1238" s="101">
        <v>8062.63</v>
      </c>
      <c r="F1238" s="102"/>
    </row>
    <row r="1239" ht="12.75" customHeight="1">
      <c r="A1239" s="100" t="s">
        <v>1579</v>
      </c>
      <c r="B1239" s="101">
        <v>11.19</v>
      </c>
      <c r="C1239" s="102"/>
      <c r="D1239" s="100" t="s">
        <v>1529</v>
      </c>
      <c r="E1239" s="101">
        <v>6986.32</v>
      </c>
      <c r="F1239" s="102"/>
    </row>
    <row r="1240" ht="12.75" customHeight="1">
      <c r="A1240" s="100" t="s">
        <v>24023</v>
      </c>
      <c r="B1240" s="101">
        <v>10.08</v>
      </c>
      <c r="C1240" s="102"/>
      <c r="D1240" s="100" t="s">
        <v>24004</v>
      </c>
      <c r="E1240" s="101">
        <v>135.29</v>
      </c>
      <c r="F1240" s="102"/>
    </row>
    <row r="1241" ht="12.75" customHeight="1">
      <c r="A1241" s="100" t="s">
        <v>1581</v>
      </c>
      <c r="B1241" s="101">
        <v>8.84</v>
      </c>
      <c r="C1241" s="102"/>
      <c r="D1241" s="100" t="s">
        <v>1531</v>
      </c>
      <c r="E1241" s="101">
        <v>117.23</v>
      </c>
      <c r="F1241" s="102"/>
    </row>
    <row r="1242" ht="12.75" customHeight="1">
      <c r="A1242" s="100" t="s">
        <v>24024</v>
      </c>
      <c r="B1242" s="101">
        <v>8.61</v>
      </c>
      <c r="C1242" s="102"/>
      <c r="D1242" s="100" t="s">
        <v>24005</v>
      </c>
      <c r="E1242" s="101">
        <v>24117.92</v>
      </c>
      <c r="F1242" s="102"/>
    </row>
    <row r="1243" ht="12.75" customHeight="1">
      <c r="A1243" s="100" t="s">
        <v>1583</v>
      </c>
      <c r="B1243" s="101">
        <v>7.55</v>
      </c>
      <c r="C1243" s="102"/>
      <c r="D1243" s="100" t="s">
        <v>1533</v>
      </c>
      <c r="E1243" s="101">
        <v>20898.41</v>
      </c>
      <c r="F1243" s="102"/>
    </row>
    <row r="1244" ht="12.75" customHeight="1">
      <c r="A1244" s="100" t="s">
        <v>24025</v>
      </c>
      <c r="B1244" s="101">
        <v>8.33</v>
      </c>
      <c r="C1244" s="102"/>
      <c r="D1244" s="100" t="s">
        <v>24006</v>
      </c>
      <c r="E1244" s="101">
        <v>4844.12</v>
      </c>
      <c r="F1244" s="102"/>
    </row>
    <row r="1245" ht="12.75" customHeight="1">
      <c r="A1245" s="100" t="s">
        <v>1585</v>
      </c>
      <c r="B1245" s="101">
        <v>7.41</v>
      </c>
      <c r="C1245" s="102"/>
      <c r="D1245" s="100" t="s">
        <v>1535</v>
      </c>
      <c r="E1245" s="101">
        <v>4197.39</v>
      </c>
      <c r="F1245" s="102"/>
    </row>
    <row r="1246" ht="12.75" customHeight="1">
      <c r="A1246" s="100" t="s">
        <v>24026</v>
      </c>
      <c r="B1246" s="101">
        <v>5.55</v>
      </c>
      <c r="C1246" s="102"/>
      <c r="D1246" s="100" t="s">
        <v>24007</v>
      </c>
      <c r="E1246" s="101">
        <v>9631.64</v>
      </c>
      <c r="F1246" s="102"/>
    </row>
    <row r="1247" ht="12.75" customHeight="1">
      <c r="A1247" s="100" t="s">
        <v>1587</v>
      </c>
      <c r="B1247" s="101">
        <v>4.92</v>
      </c>
      <c r="C1247" s="102"/>
      <c r="D1247" s="100" t="s">
        <v>1537</v>
      </c>
      <c r="E1247" s="101">
        <v>8345.83</v>
      </c>
      <c r="F1247" s="102"/>
    </row>
    <row r="1248" ht="12.75" customHeight="1">
      <c r="A1248" s="100" t="s">
        <v>24027</v>
      </c>
      <c r="B1248" s="101">
        <v>4.4</v>
      </c>
      <c r="C1248" s="102"/>
      <c r="D1248" s="100" t="s">
        <v>24008</v>
      </c>
      <c r="E1248" s="101">
        <v>8911.69</v>
      </c>
      <c r="F1248" s="102"/>
    </row>
    <row r="1249" ht="12.75" customHeight="1">
      <c r="A1249" s="100" t="s">
        <v>1589</v>
      </c>
      <c r="B1249" s="101">
        <v>3.92</v>
      </c>
      <c r="C1249" s="102"/>
      <c r="D1249" s="100" t="s">
        <v>1539</v>
      </c>
      <c r="E1249" s="101">
        <v>7722.0</v>
      </c>
      <c r="F1249" s="102"/>
    </row>
    <row r="1250" ht="12.75" customHeight="1">
      <c r="A1250" s="100" t="s">
        <v>24028</v>
      </c>
      <c r="B1250" s="101">
        <v>3.49</v>
      </c>
      <c r="C1250" s="102"/>
      <c r="D1250" s="100" t="s">
        <v>24009</v>
      </c>
      <c r="E1250" s="101">
        <v>8165.67</v>
      </c>
      <c r="F1250" s="102"/>
    </row>
    <row r="1251" ht="12.75" customHeight="1">
      <c r="A1251" s="100" t="s">
        <v>1591</v>
      </c>
      <c r="B1251" s="101">
        <v>3.11</v>
      </c>
      <c r="C1251" s="102"/>
      <c r="D1251" s="100" t="s">
        <v>1541</v>
      </c>
      <c r="E1251" s="101">
        <v>7075.57</v>
      </c>
      <c r="F1251" s="102"/>
    </row>
    <row r="1252" ht="12.75" customHeight="1">
      <c r="A1252" s="100" t="s">
        <v>24029</v>
      </c>
      <c r="B1252" s="101">
        <v>95.44</v>
      </c>
      <c r="C1252" s="102"/>
      <c r="D1252" s="100" t="s">
        <v>24010</v>
      </c>
      <c r="E1252" s="101">
        <v>9206.35</v>
      </c>
      <c r="F1252" s="102"/>
    </row>
    <row r="1253" ht="12.75" customHeight="1">
      <c r="A1253" s="100" t="s">
        <v>1593</v>
      </c>
      <c r="B1253" s="101">
        <v>82.69</v>
      </c>
      <c r="C1253" s="102"/>
      <c r="D1253" s="100" t="s">
        <v>1543</v>
      </c>
      <c r="E1253" s="101">
        <v>7977.24</v>
      </c>
      <c r="F1253" s="102"/>
    </row>
    <row r="1254" ht="12.75" customHeight="1">
      <c r="A1254" s="100" t="s">
        <v>24030</v>
      </c>
      <c r="B1254" s="101">
        <v>87.19</v>
      </c>
      <c r="C1254" s="102"/>
      <c r="D1254" s="100" t="s">
        <v>24011</v>
      </c>
      <c r="E1254" s="101">
        <v>5788.77</v>
      </c>
      <c r="F1254" s="102"/>
    </row>
    <row r="1255" ht="12.75" customHeight="1">
      <c r="A1255" s="100" t="s">
        <v>1595</v>
      </c>
      <c r="B1255" s="101">
        <v>75.54</v>
      </c>
      <c r="C1255" s="102"/>
      <c r="D1255" s="100" t="s">
        <v>1545</v>
      </c>
      <c r="E1255" s="101">
        <v>5015.98</v>
      </c>
      <c r="F1255" s="102"/>
    </row>
    <row r="1256" ht="12.75" customHeight="1">
      <c r="A1256" s="100" t="s">
        <v>24031</v>
      </c>
      <c r="B1256" s="101">
        <v>82.21</v>
      </c>
      <c r="C1256" s="102"/>
      <c r="D1256" s="100" t="s">
        <v>24012</v>
      </c>
      <c r="E1256" s="101">
        <v>9368.34</v>
      </c>
      <c r="F1256" s="102"/>
    </row>
    <row r="1257" ht="12.75" customHeight="1">
      <c r="A1257" s="100" t="s">
        <v>1597</v>
      </c>
      <c r="B1257" s="101">
        <v>71.23</v>
      </c>
      <c r="C1257" s="102"/>
      <c r="D1257" s="100" t="s">
        <v>1547</v>
      </c>
      <c r="E1257" s="101">
        <v>8117.73</v>
      </c>
      <c r="F1257" s="102"/>
    </row>
    <row r="1258" ht="12.75" customHeight="1">
      <c r="A1258" s="100" t="s">
        <v>24032</v>
      </c>
      <c r="B1258" s="101">
        <v>75.17</v>
      </c>
      <c r="C1258" s="102"/>
      <c r="D1258" s="100" t="s">
        <v>24013</v>
      </c>
      <c r="E1258" s="101">
        <v>8026.9</v>
      </c>
      <c r="F1258" s="102"/>
    </row>
    <row r="1259" ht="12.75" customHeight="1">
      <c r="A1259" s="100" t="s">
        <v>1599</v>
      </c>
      <c r="B1259" s="101">
        <v>65.13</v>
      </c>
      <c r="C1259" s="102"/>
      <c r="D1259" s="100" t="s">
        <v>1549</v>
      </c>
      <c r="E1259" s="101">
        <v>6955.27</v>
      </c>
      <c r="F1259" s="102"/>
    </row>
    <row r="1260" ht="12.75" customHeight="1">
      <c r="A1260" s="100" t="s">
        <v>24033</v>
      </c>
      <c r="B1260" s="101">
        <v>66.89</v>
      </c>
      <c r="C1260" s="102"/>
      <c r="D1260" s="100" t="s">
        <v>24014</v>
      </c>
      <c r="E1260" s="101">
        <v>11986.1</v>
      </c>
      <c r="F1260" s="102"/>
    </row>
    <row r="1261" ht="12.75" customHeight="1">
      <c r="A1261" s="100" t="s">
        <v>1601</v>
      </c>
      <c r="B1261" s="101">
        <v>57.95</v>
      </c>
      <c r="C1261" s="102"/>
      <c r="D1261" s="100" t="s">
        <v>1551</v>
      </c>
      <c r="E1261" s="101">
        <v>10385.92</v>
      </c>
      <c r="F1261" s="102"/>
    </row>
    <row r="1262" ht="12.75" customHeight="1">
      <c r="A1262" s="100" t="s">
        <v>24034</v>
      </c>
      <c r="B1262" s="101">
        <v>52.97</v>
      </c>
      <c r="C1262" s="102"/>
      <c r="D1262" s="100" t="s">
        <v>24035</v>
      </c>
      <c r="E1262" s="101">
        <v>0.83</v>
      </c>
      <c r="F1262" s="102"/>
    </row>
    <row r="1263" ht="12.75" customHeight="1">
      <c r="A1263" s="100" t="s">
        <v>1603</v>
      </c>
      <c r="B1263" s="101">
        <v>45.89</v>
      </c>
      <c r="C1263" s="102"/>
      <c r="D1263" s="100" t="s">
        <v>1553</v>
      </c>
      <c r="E1263" s="101">
        <v>0.72</v>
      </c>
      <c r="F1263" s="102"/>
    </row>
    <row r="1264" ht="12.75" customHeight="1">
      <c r="A1264" s="100" t="s">
        <v>24036</v>
      </c>
      <c r="B1264" s="101">
        <v>54.29</v>
      </c>
      <c r="C1264" s="102"/>
      <c r="D1264" s="100" t="s">
        <v>24037</v>
      </c>
      <c r="E1264" s="101">
        <v>0.62</v>
      </c>
      <c r="F1264" s="102"/>
    </row>
    <row r="1265" ht="12.75" customHeight="1">
      <c r="A1265" s="100" t="s">
        <v>1605</v>
      </c>
      <c r="B1265" s="101">
        <v>47.03</v>
      </c>
      <c r="C1265" s="102"/>
      <c r="D1265" s="100" t="s">
        <v>1555</v>
      </c>
      <c r="E1265" s="101">
        <v>0.54</v>
      </c>
      <c r="F1265" s="102"/>
    </row>
    <row r="1266" ht="12.75" customHeight="1">
      <c r="A1266" s="100" t="s">
        <v>24038</v>
      </c>
      <c r="B1266" s="101">
        <v>39.42</v>
      </c>
      <c r="C1266" s="102"/>
      <c r="D1266" s="100" t="s">
        <v>24039</v>
      </c>
      <c r="E1266" s="101">
        <v>0.42</v>
      </c>
      <c r="F1266" s="102"/>
    </row>
    <row r="1267" ht="12.75" customHeight="1">
      <c r="A1267" s="100" t="s">
        <v>1607</v>
      </c>
      <c r="B1267" s="101">
        <v>34.15</v>
      </c>
      <c r="C1267" s="102"/>
      <c r="D1267" s="100" t="s">
        <v>1557</v>
      </c>
      <c r="E1267" s="101">
        <v>0.36</v>
      </c>
      <c r="F1267" s="102"/>
    </row>
    <row r="1268" ht="12.75" customHeight="1">
      <c r="A1268" s="100" t="s">
        <v>24040</v>
      </c>
      <c r="B1268" s="101">
        <v>31.67</v>
      </c>
      <c r="C1268" s="102"/>
      <c r="D1268" s="100" t="s">
        <v>24041</v>
      </c>
      <c r="E1268" s="101">
        <v>1416.65</v>
      </c>
      <c r="F1268" s="102"/>
    </row>
    <row r="1269" ht="12.75" customHeight="1">
      <c r="A1269" s="100" t="s">
        <v>1609</v>
      </c>
      <c r="B1269" s="101">
        <v>27.44</v>
      </c>
      <c r="C1269" s="102"/>
      <c r="D1269" s="100" t="s">
        <v>1559</v>
      </c>
      <c r="E1269" s="101">
        <v>1227.47</v>
      </c>
      <c r="F1269" s="102"/>
    </row>
    <row r="1270" ht="12.75" customHeight="1">
      <c r="A1270" s="100" t="s">
        <v>24042</v>
      </c>
      <c r="B1270" s="101">
        <v>15.0</v>
      </c>
      <c r="C1270" s="102"/>
      <c r="D1270" s="100" t="s">
        <v>24043</v>
      </c>
      <c r="E1270" s="101">
        <v>1770.81</v>
      </c>
      <c r="F1270" s="102"/>
    </row>
    <row r="1271" ht="12.75" customHeight="1">
      <c r="A1271" s="100" t="s">
        <v>1611</v>
      </c>
      <c r="B1271" s="101">
        <v>12.99</v>
      </c>
      <c r="C1271" s="102"/>
      <c r="D1271" s="100" t="s">
        <v>1561</v>
      </c>
      <c r="E1271" s="101">
        <v>1534.33</v>
      </c>
      <c r="F1271" s="102"/>
    </row>
    <row r="1272" ht="12.75" customHeight="1">
      <c r="A1272" s="100" t="s">
        <v>24044</v>
      </c>
      <c r="B1272" s="101">
        <v>10.36</v>
      </c>
      <c r="C1272" s="102"/>
      <c r="D1272" s="100" t="s">
        <v>24045</v>
      </c>
      <c r="E1272" s="101">
        <v>2656.22</v>
      </c>
      <c r="F1272" s="102"/>
    </row>
    <row r="1273" ht="12.75" customHeight="1">
      <c r="A1273" s="100" t="s">
        <v>1613</v>
      </c>
      <c r="B1273" s="101">
        <v>8.97</v>
      </c>
      <c r="C1273" s="102"/>
      <c r="D1273" s="100" t="s">
        <v>1563</v>
      </c>
      <c r="E1273" s="101">
        <v>2301.5</v>
      </c>
      <c r="F1273" s="102"/>
    </row>
    <row r="1274" ht="12.75" customHeight="1">
      <c r="A1274" s="100" t="s">
        <v>24046</v>
      </c>
      <c r="B1274" s="101">
        <v>10.36</v>
      </c>
      <c r="C1274" s="102"/>
      <c r="D1274" s="100" t="s">
        <v>24015</v>
      </c>
      <c r="E1274" s="101">
        <v>132.41</v>
      </c>
      <c r="F1274" s="102"/>
    </row>
    <row r="1275" ht="12.75" customHeight="1">
      <c r="A1275" s="100" t="s">
        <v>1615</v>
      </c>
      <c r="B1275" s="101">
        <v>8.98</v>
      </c>
      <c r="C1275" s="102"/>
      <c r="D1275" s="100" t="s">
        <v>1565</v>
      </c>
      <c r="E1275" s="101">
        <v>115.08</v>
      </c>
      <c r="F1275" s="102"/>
    </row>
    <row r="1276" ht="12.75" customHeight="1">
      <c r="A1276" s="100" t="s">
        <v>24047</v>
      </c>
      <c r="B1276" s="101">
        <v>50.86</v>
      </c>
      <c r="C1276" s="102"/>
      <c r="D1276" s="100" t="s">
        <v>24016</v>
      </c>
      <c r="E1276" s="101">
        <v>121.43</v>
      </c>
      <c r="F1276" s="102"/>
    </row>
    <row r="1277" ht="12.75" customHeight="1">
      <c r="A1277" s="100" t="s">
        <v>1617</v>
      </c>
      <c r="B1277" s="101">
        <v>44.07</v>
      </c>
      <c r="C1277" s="102"/>
      <c r="D1277" s="100" t="s">
        <v>1567</v>
      </c>
      <c r="E1277" s="101">
        <v>105.56</v>
      </c>
      <c r="F1277" s="102"/>
    </row>
    <row r="1278" ht="12.75" customHeight="1">
      <c r="A1278" s="100" t="s">
        <v>24048</v>
      </c>
      <c r="B1278" s="101">
        <v>35.25</v>
      </c>
      <c r="C1278" s="102"/>
      <c r="D1278" s="100" t="s">
        <v>24017</v>
      </c>
      <c r="E1278" s="101">
        <v>116.14</v>
      </c>
      <c r="F1278" s="102"/>
    </row>
    <row r="1279" ht="12.75" customHeight="1">
      <c r="A1279" s="100" t="s">
        <v>1619</v>
      </c>
      <c r="B1279" s="101">
        <v>30.54</v>
      </c>
      <c r="C1279" s="102"/>
      <c r="D1279" s="100" t="s">
        <v>1569</v>
      </c>
      <c r="E1279" s="101">
        <v>100.98</v>
      </c>
      <c r="F1279" s="102"/>
    </row>
    <row r="1280" ht="12.75" customHeight="1">
      <c r="A1280" s="100" t="s">
        <v>24049</v>
      </c>
      <c r="B1280" s="101">
        <v>28.18</v>
      </c>
      <c r="C1280" s="102"/>
      <c r="D1280" s="100" t="s">
        <v>24018</v>
      </c>
      <c r="E1280" s="101">
        <v>7.22</v>
      </c>
      <c r="F1280" s="102"/>
    </row>
    <row r="1281" ht="12.75" customHeight="1">
      <c r="A1281" s="100" t="s">
        <v>1621</v>
      </c>
      <c r="B1281" s="101">
        <v>24.42</v>
      </c>
      <c r="C1281" s="102"/>
      <c r="D1281" s="100" t="s">
        <v>1571</v>
      </c>
      <c r="E1281" s="101">
        <v>6.26</v>
      </c>
      <c r="F1281" s="102"/>
    </row>
    <row r="1282" ht="12.75" customHeight="1">
      <c r="A1282" s="100" t="s">
        <v>24050</v>
      </c>
      <c r="B1282" s="101">
        <v>3.29</v>
      </c>
      <c r="C1282" s="102"/>
      <c r="D1282" s="100" t="s">
        <v>24019</v>
      </c>
      <c r="E1282" s="101">
        <v>6.03</v>
      </c>
      <c r="F1282" s="102"/>
    </row>
    <row r="1283" ht="12.75" customHeight="1">
      <c r="A1283" s="100" t="s">
        <v>1623</v>
      </c>
      <c r="B1283" s="101">
        <v>2.85</v>
      </c>
      <c r="C1283" s="102"/>
      <c r="D1283" s="100" t="s">
        <v>1573</v>
      </c>
      <c r="E1283" s="101">
        <v>5.23</v>
      </c>
      <c r="F1283" s="102"/>
    </row>
    <row r="1284" ht="12.75" customHeight="1">
      <c r="A1284" s="100" t="s">
        <v>24051</v>
      </c>
      <c r="B1284" s="101">
        <v>1.81</v>
      </c>
      <c r="C1284" s="102"/>
      <c r="D1284" s="100" t="s">
        <v>24020</v>
      </c>
      <c r="E1284" s="101">
        <v>1522.7</v>
      </c>
      <c r="F1284" s="102"/>
    </row>
    <row r="1285" ht="12.75" customHeight="1">
      <c r="A1285" s="100" t="s">
        <v>1625</v>
      </c>
      <c r="B1285" s="101">
        <v>1.56</v>
      </c>
      <c r="C1285" s="102"/>
      <c r="D1285" s="100" t="s">
        <v>1575</v>
      </c>
      <c r="E1285" s="101">
        <v>1319.37</v>
      </c>
      <c r="F1285" s="102"/>
    </row>
    <row r="1286" ht="12.75" customHeight="1">
      <c r="A1286" s="100" t="s">
        <v>24052</v>
      </c>
      <c r="B1286" s="101">
        <v>0.9</v>
      </c>
      <c r="C1286" s="102"/>
      <c r="D1286" s="100" t="s">
        <v>24021</v>
      </c>
      <c r="E1286" s="101">
        <v>21.24</v>
      </c>
      <c r="F1286" s="102"/>
    </row>
    <row r="1287" ht="12.75" customHeight="1">
      <c r="A1287" s="100" t="s">
        <v>1627</v>
      </c>
      <c r="B1287" s="101">
        <v>0.78</v>
      </c>
      <c r="C1287" s="102"/>
      <c r="D1287" s="100" t="s">
        <v>1577</v>
      </c>
      <c r="E1287" s="101">
        <v>18.64</v>
      </c>
      <c r="F1287" s="102"/>
    </row>
    <row r="1288" ht="12.75" customHeight="1">
      <c r="A1288" s="100" t="s">
        <v>24053</v>
      </c>
      <c r="B1288" s="101">
        <v>8.26</v>
      </c>
      <c r="C1288" s="102"/>
      <c r="D1288" s="100" t="s">
        <v>24022</v>
      </c>
      <c r="E1288" s="101">
        <v>14.2</v>
      </c>
      <c r="F1288" s="102"/>
    </row>
    <row r="1289" ht="12.75" customHeight="1">
      <c r="A1289" s="100" t="s">
        <v>1629</v>
      </c>
      <c r="B1289" s="101">
        <v>7.16</v>
      </c>
      <c r="C1289" s="102"/>
      <c r="D1289" s="100" t="s">
        <v>1579</v>
      </c>
      <c r="E1289" s="101">
        <v>12.45</v>
      </c>
      <c r="F1289" s="102"/>
    </row>
    <row r="1290" ht="12.75" customHeight="1">
      <c r="A1290" s="100" t="s">
        <v>24054</v>
      </c>
      <c r="B1290" s="101">
        <v>5.52</v>
      </c>
      <c r="C1290" s="102"/>
      <c r="D1290" s="100" t="s">
        <v>24023</v>
      </c>
      <c r="E1290" s="101">
        <v>11.21</v>
      </c>
      <c r="F1290" s="102"/>
    </row>
    <row r="1291" ht="12.75" customHeight="1">
      <c r="A1291" s="100" t="s">
        <v>1631</v>
      </c>
      <c r="B1291" s="101">
        <v>4.79</v>
      </c>
      <c r="C1291" s="102"/>
      <c r="D1291" s="100" t="s">
        <v>1581</v>
      </c>
      <c r="E1291" s="101">
        <v>9.84</v>
      </c>
      <c r="F1291" s="102"/>
    </row>
    <row r="1292" ht="12.75" customHeight="1">
      <c r="A1292" s="100" t="s">
        <v>24055</v>
      </c>
      <c r="B1292" s="101">
        <v>6.6</v>
      </c>
      <c r="C1292" s="102"/>
      <c r="D1292" s="100" t="s">
        <v>24024</v>
      </c>
      <c r="E1292" s="101">
        <v>9.58</v>
      </c>
      <c r="F1292" s="102"/>
    </row>
    <row r="1293" ht="12.75" customHeight="1">
      <c r="A1293" s="100" t="s">
        <v>1633</v>
      </c>
      <c r="B1293" s="101">
        <v>5.72</v>
      </c>
      <c r="C1293" s="102"/>
      <c r="D1293" s="100" t="s">
        <v>1583</v>
      </c>
      <c r="E1293" s="101">
        <v>8.41</v>
      </c>
      <c r="F1293" s="102"/>
    </row>
    <row r="1294" ht="12.75" customHeight="1">
      <c r="A1294" s="100" t="s">
        <v>24056</v>
      </c>
      <c r="B1294" s="101">
        <v>4.04</v>
      </c>
      <c r="C1294" s="102"/>
      <c r="D1294" s="100" t="s">
        <v>24025</v>
      </c>
      <c r="E1294" s="101">
        <v>9.34</v>
      </c>
      <c r="F1294" s="102"/>
    </row>
    <row r="1295" ht="12.75" customHeight="1">
      <c r="A1295" s="100" t="s">
        <v>1635</v>
      </c>
      <c r="B1295" s="101">
        <v>3.5</v>
      </c>
      <c r="C1295" s="102"/>
      <c r="D1295" s="100" t="s">
        <v>1585</v>
      </c>
      <c r="E1295" s="101">
        <v>8.33</v>
      </c>
      <c r="F1295" s="102"/>
    </row>
    <row r="1296" ht="12.75" customHeight="1">
      <c r="A1296" s="100" t="s">
        <v>24057</v>
      </c>
      <c r="B1296" s="101">
        <v>1.93</v>
      </c>
      <c r="C1296" s="102"/>
      <c r="D1296" s="100" t="s">
        <v>24026</v>
      </c>
      <c r="E1296" s="101">
        <v>6.23</v>
      </c>
      <c r="F1296" s="102"/>
    </row>
    <row r="1297" ht="12.75" customHeight="1">
      <c r="A1297" s="100" t="s">
        <v>1637</v>
      </c>
      <c r="B1297" s="101">
        <v>1.67</v>
      </c>
      <c r="C1297" s="102"/>
      <c r="D1297" s="100" t="s">
        <v>1587</v>
      </c>
      <c r="E1297" s="101">
        <v>5.55</v>
      </c>
      <c r="F1297" s="102"/>
    </row>
    <row r="1298" ht="12.75" customHeight="1">
      <c r="A1298" s="100" t="s">
        <v>24058</v>
      </c>
      <c r="B1298" s="101">
        <v>1.0</v>
      </c>
      <c r="C1298" s="102"/>
      <c r="D1298" s="100" t="s">
        <v>24027</v>
      </c>
      <c r="E1298" s="101">
        <v>4.95</v>
      </c>
      <c r="F1298" s="102"/>
    </row>
    <row r="1299" ht="12.75" customHeight="1">
      <c r="A1299" s="100" t="s">
        <v>1639</v>
      </c>
      <c r="B1299" s="101">
        <v>0.87</v>
      </c>
      <c r="C1299" s="102"/>
      <c r="D1299" s="100" t="s">
        <v>1589</v>
      </c>
      <c r="E1299" s="101">
        <v>4.42</v>
      </c>
      <c r="F1299" s="102"/>
    </row>
    <row r="1300" ht="12.75" customHeight="1">
      <c r="A1300" s="100" t="s">
        <v>24059</v>
      </c>
      <c r="B1300" s="101">
        <v>1.07</v>
      </c>
      <c r="C1300" s="102"/>
      <c r="D1300" s="100" t="s">
        <v>24028</v>
      </c>
      <c r="E1300" s="101">
        <v>3.93</v>
      </c>
      <c r="F1300" s="102"/>
    </row>
    <row r="1301" ht="12.75" customHeight="1">
      <c r="A1301" s="100" t="s">
        <v>1641</v>
      </c>
      <c r="B1301" s="101">
        <v>0.93</v>
      </c>
      <c r="C1301" s="102"/>
      <c r="D1301" s="100" t="s">
        <v>1591</v>
      </c>
      <c r="E1301" s="101">
        <v>3.52</v>
      </c>
      <c r="F1301" s="102"/>
    </row>
    <row r="1302" ht="12.75" customHeight="1">
      <c r="A1302" s="100" t="s">
        <v>24060</v>
      </c>
      <c r="B1302" s="101">
        <v>0.54</v>
      </c>
      <c r="C1302" s="102"/>
      <c r="D1302" s="100" t="s">
        <v>24029</v>
      </c>
      <c r="E1302" s="101">
        <v>104.53</v>
      </c>
      <c r="F1302" s="102"/>
    </row>
    <row r="1303" ht="12.75" customHeight="1">
      <c r="A1303" s="100" t="s">
        <v>1643</v>
      </c>
      <c r="B1303" s="101">
        <v>0.47</v>
      </c>
      <c r="C1303" s="102"/>
      <c r="D1303" s="100" t="s">
        <v>1593</v>
      </c>
      <c r="E1303" s="101">
        <v>90.58</v>
      </c>
      <c r="F1303" s="102"/>
    </row>
    <row r="1304" ht="12.75" customHeight="1">
      <c r="A1304" s="100" t="s">
        <v>24061</v>
      </c>
      <c r="B1304" s="101">
        <v>3.29</v>
      </c>
      <c r="C1304" s="102"/>
      <c r="D1304" s="100" t="s">
        <v>24030</v>
      </c>
      <c r="E1304" s="101">
        <v>95.5</v>
      </c>
      <c r="F1304" s="102"/>
    </row>
    <row r="1305" ht="12.75" customHeight="1">
      <c r="A1305" s="100" t="s">
        <v>1645</v>
      </c>
      <c r="B1305" s="101">
        <v>2.85</v>
      </c>
      <c r="C1305" s="102"/>
      <c r="D1305" s="100" t="s">
        <v>1595</v>
      </c>
      <c r="E1305" s="101">
        <v>82.75</v>
      </c>
      <c r="F1305" s="102"/>
    </row>
    <row r="1306" ht="12.75" customHeight="1">
      <c r="A1306" s="100" t="s">
        <v>24062</v>
      </c>
      <c r="B1306" s="101">
        <v>1.81</v>
      </c>
      <c r="C1306" s="102"/>
      <c r="D1306" s="100" t="s">
        <v>24031</v>
      </c>
      <c r="E1306" s="101">
        <v>90.05</v>
      </c>
      <c r="F1306" s="102"/>
    </row>
    <row r="1307" ht="12.75" customHeight="1">
      <c r="A1307" s="100" t="s">
        <v>1647</v>
      </c>
      <c r="B1307" s="101">
        <v>1.56</v>
      </c>
      <c r="C1307" s="102"/>
      <c r="D1307" s="100" t="s">
        <v>1597</v>
      </c>
      <c r="E1307" s="101">
        <v>78.03</v>
      </c>
      <c r="F1307" s="102"/>
    </row>
    <row r="1308" ht="12.75" customHeight="1">
      <c r="A1308" s="100" t="s">
        <v>24063</v>
      </c>
      <c r="B1308" s="101">
        <v>0.9</v>
      </c>
      <c r="C1308" s="102"/>
      <c r="D1308" s="100" t="s">
        <v>24032</v>
      </c>
      <c r="E1308" s="101">
        <v>82.34</v>
      </c>
      <c r="F1308" s="102"/>
    </row>
    <row r="1309" ht="12.75" customHeight="1">
      <c r="A1309" s="100" t="s">
        <v>1649</v>
      </c>
      <c r="B1309" s="101">
        <v>0.78</v>
      </c>
      <c r="C1309" s="102"/>
      <c r="D1309" s="100" t="s">
        <v>1599</v>
      </c>
      <c r="E1309" s="101">
        <v>71.35</v>
      </c>
      <c r="F1309" s="102"/>
    </row>
    <row r="1310" ht="12.75" customHeight="1">
      <c r="A1310" s="100" t="s">
        <v>24064</v>
      </c>
      <c r="B1310" s="101">
        <v>8.26</v>
      </c>
      <c r="C1310" s="102"/>
      <c r="D1310" s="100" t="s">
        <v>24033</v>
      </c>
      <c r="E1310" s="101">
        <v>73.26</v>
      </c>
      <c r="F1310" s="102"/>
    </row>
    <row r="1311" ht="12.75" customHeight="1">
      <c r="A1311" s="100" t="s">
        <v>1651</v>
      </c>
      <c r="B1311" s="101">
        <v>7.16</v>
      </c>
      <c r="C1311" s="102"/>
      <c r="D1311" s="100" t="s">
        <v>1601</v>
      </c>
      <c r="E1311" s="101">
        <v>63.48</v>
      </c>
      <c r="F1311" s="102"/>
    </row>
    <row r="1312" ht="12.75" customHeight="1">
      <c r="A1312" s="100" t="s">
        <v>24065</v>
      </c>
      <c r="B1312" s="101">
        <v>5.52</v>
      </c>
      <c r="C1312" s="102"/>
      <c r="D1312" s="100" t="s">
        <v>24034</v>
      </c>
      <c r="E1312" s="101">
        <v>58.02</v>
      </c>
      <c r="F1312" s="102"/>
    </row>
    <row r="1313" ht="12.75" customHeight="1">
      <c r="A1313" s="100" t="s">
        <v>1653</v>
      </c>
      <c r="B1313" s="101">
        <v>4.79</v>
      </c>
      <c r="C1313" s="102"/>
      <c r="D1313" s="100" t="s">
        <v>1603</v>
      </c>
      <c r="E1313" s="101">
        <v>50.28</v>
      </c>
      <c r="F1313" s="102"/>
    </row>
    <row r="1314" ht="12.75" customHeight="1">
      <c r="A1314" s="100" t="s">
        <v>24066</v>
      </c>
      <c r="B1314" s="101">
        <v>6.6</v>
      </c>
      <c r="C1314" s="102"/>
      <c r="D1314" s="100" t="s">
        <v>24036</v>
      </c>
      <c r="E1314" s="101">
        <v>59.46</v>
      </c>
      <c r="F1314" s="102"/>
    </row>
    <row r="1315" ht="12.75" customHeight="1">
      <c r="A1315" s="100" t="s">
        <v>1655</v>
      </c>
      <c r="B1315" s="101">
        <v>5.72</v>
      </c>
      <c r="C1315" s="102"/>
      <c r="D1315" s="100" t="s">
        <v>1605</v>
      </c>
      <c r="E1315" s="101">
        <v>51.53</v>
      </c>
      <c r="F1315" s="102"/>
    </row>
    <row r="1316" ht="12.75" customHeight="1">
      <c r="A1316" s="100" t="s">
        <v>24067</v>
      </c>
      <c r="B1316" s="101">
        <v>4.04</v>
      </c>
      <c r="C1316" s="102"/>
      <c r="D1316" s="100" t="s">
        <v>24038</v>
      </c>
      <c r="E1316" s="101">
        <v>43.17</v>
      </c>
      <c r="F1316" s="102"/>
    </row>
    <row r="1317" ht="12.75" customHeight="1">
      <c r="A1317" s="100" t="s">
        <v>1657</v>
      </c>
      <c r="B1317" s="101">
        <v>3.5</v>
      </c>
      <c r="C1317" s="102"/>
      <c r="D1317" s="100" t="s">
        <v>1607</v>
      </c>
      <c r="E1317" s="101">
        <v>37.41</v>
      </c>
      <c r="F1317" s="102"/>
    </row>
    <row r="1318" ht="12.75" customHeight="1">
      <c r="A1318" s="100" t="s">
        <v>24068</v>
      </c>
      <c r="B1318" s="101">
        <v>1.93</v>
      </c>
      <c r="C1318" s="102"/>
      <c r="D1318" s="100" t="s">
        <v>24040</v>
      </c>
      <c r="E1318" s="101">
        <v>34.69</v>
      </c>
      <c r="F1318" s="102"/>
    </row>
    <row r="1319" ht="12.75" customHeight="1">
      <c r="A1319" s="100" t="s">
        <v>1659</v>
      </c>
      <c r="B1319" s="101">
        <v>1.67</v>
      </c>
      <c r="C1319" s="102"/>
      <c r="D1319" s="100" t="s">
        <v>1609</v>
      </c>
      <c r="E1319" s="101">
        <v>30.06</v>
      </c>
      <c r="F1319" s="102"/>
    </row>
    <row r="1320" ht="12.75" customHeight="1">
      <c r="A1320" s="100" t="s">
        <v>24069</v>
      </c>
      <c r="B1320" s="101">
        <v>1.0</v>
      </c>
      <c r="C1320" s="102"/>
      <c r="D1320" s="100" t="s">
        <v>24042</v>
      </c>
      <c r="E1320" s="101">
        <v>16.43</v>
      </c>
      <c r="F1320" s="102"/>
    </row>
    <row r="1321" ht="12.75" customHeight="1">
      <c r="A1321" s="100" t="s">
        <v>1661</v>
      </c>
      <c r="B1321" s="101">
        <v>0.87</v>
      </c>
      <c r="C1321" s="102"/>
      <c r="D1321" s="100" t="s">
        <v>1611</v>
      </c>
      <c r="E1321" s="101">
        <v>14.23</v>
      </c>
      <c r="F1321" s="102"/>
    </row>
    <row r="1322" ht="12.75" customHeight="1">
      <c r="A1322" s="100" t="s">
        <v>24070</v>
      </c>
      <c r="B1322" s="101">
        <v>1.07</v>
      </c>
      <c r="C1322" s="102"/>
      <c r="D1322" s="100" t="s">
        <v>24044</v>
      </c>
      <c r="E1322" s="101">
        <v>11.34</v>
      </c>
      <c r="F1322" s="102"/>
    </row>
    <row r="1323" ht="12.75" customHeight="1">
      <c r="A1323" s="100" t="s">
        <v>1663</v>
      </c>
      <c r="B1323" s="101">
        <v>0.93</v>
      </c>
      <c r="C1323" s="102"/>
      <c r="D1323" s="100" t="s">
        <v>1613</v>
      </c>
      <c r="E1323" s="101">
        <v>9.83</v>
      </c>
      <c r="F1323" s="102"/>
    </row>
    <row r="1324" ht="12.75" customHeight="1">
      <c r="A1324" s="100" t="s">
        <v>24071</v>
      </c>
      <c r="B1324" s="101">
        <v>0.54</v>
      </c>
      <c r="C1324" s="102"/>
      <c r="D1324" s="100" t="s">
        <v>24046</v>
      </c>
      <c r="E1324" s="101">
        <v>11.35</v>
      </c>
      <c r="F1324" s="102"/>
    </row>
    <row r="1325" ht="12.75" customHeight="1">
      <c r="A1325" s="100" t="s">
        <v>1665</v>
      </c>
      <c r="B1325" s="101">
        <v>0.47</v>
      </c>
      <c r="C1325" s="102"/>
      <c r="D1325" s="100" t="s">
        <v>1615</v>
      </c>
      <c r="E1325" s="101">
        <v>9.84</v>
      </c>
      <c r="F1325" s="102"/>
    </row>
    <row r="1326" ht="12.75" customHeight="1">
      <c r="A1326" s="100" t="s">
        <v>24072</v>
      </c>
      <c r="B1326" s="101">
        <v>1.81</v>
      </c>
      <c r="C1326" s="102"/>
      <c r="D1326" s="100" t="s">
        <v>24047</v>
      </c>
      <c r="E1326" s="101">
        <v>55.71</v>
      </c>
      <c r="F1326" s="102"/>
    </row>
    <row r="1327" ht="12.75" customHeight="1">
      <c r="A1327" s="100" t="s">
        <v>1667</v>
      </c>
      <c r="B1327" s="101">
        <v>1.56</v>
      </c>
      <c r="C1327" s="102"/>
      <c r="D1327" s="100" t="s">
        <v>1617</v>
      </c>
      <c r="E1327" s="101">
        <v>48.27</v>
      </c>
      <c r="F1327" s="102"/>
    </row>
    <row r="1328" ht="12.75" customHeight="1">
      <c r="A1328" s="100" t="s">
        <v>24073</v>
      </c>
      <c r="B1328" s="101">
        <v>0.9</v>
      </c>
      <c r="C1328" s="102"/>
      <c r="D1328" s="100" t="s">
        <v>24048</v>
      </c>
      <c r="E1328" s="101">
        <v>38.62</v>
      </c>
      <c r="F1328" s="102"/>
    </row>
    <row r="1329" ht="12.75" customHeight="1">
      <c r="A1329" s="100" t="s">
        <v>1669</v>
      </c>
      <c r="B1329" s="101">
        <v>0.78</v>
      </c>
      <c r="C1329" s="102"/>
      <c r="D1329" s="100" t="s">
        <v>1619</v>
      </c>
      <c r="E1329" s="101">
        <v>33.46</v>
      </c>
      <c r="F1329" s="102"/>
    </row>
    <row r="1330" ht="12.75" customHeight="1">
      <c r="A1330" s="100" t="s">
        <v>24074</v>
      </c>
      <c r="B1330" s="101">
        <v>3.05</v>
      </c>
      <c r="C1330" s="102"/>
      <c r="D1330" s="100" t="s">
        <v>24049</v>
      </c>
      <c r="E1330" s="101">
        <v>30.87</v>
      </c>
      <c r="F1330" s="102"/>
    </row>
    <row r="1331" ht="12.75" customHeight="1">
      <c r="A1331" s="100" t="s">
        <v>1671</v>
      </c>
      <c r="B1331" s="101">
        <v>2.64</v>
      </c>
      <c r="C1331" s="102"/>
      <c r="D1331" s="100" t="s">
        <v>1621</v>
      </c>
      <c r="E1331" s="101">
        <v>26.75</v>
      </c>
      <c r="F1331" s="102"/>
    </row>
    <row r="1332" ht="12.75" customHeight="1">
      <c r="A1332" s="100" t="s">
        <v>24075</v>
      </c>
      <c r="B1332" s="101">
        <v>6.6</v>
      </c>
      <c r="C1332" s="102"/>
      <c r="D1332" s="100" t="s">
        <v>24050</v>
      </c>
      <c r="E1332" s="101">
        <v>3.61</v>
      </c>
      <c r="F1332" s="102"/>
    </row>
    <row r="1333" ht="12.75" customHeight="1">
      <c r="A1333" s="100" t="s">
        <v>1673</v>
      </c>
      <c r="B1333" s="101">
        <v>5.72</v>
      </c>
      <c r="C1333" s="102"/>
      <c r="D1333" s="100" t="s">
        <v>1623</v>
      </c>
      <c r="E1333" s="101">
        <v>3.12</v>
      </c>
      <c r="F1333" s="102"/>
    </row>
    <row r="1334" ht="12.75" customHeight="1">
      <c r="A1334" s="100" t="s">
        <v>24076</v>
      </c>
      <c r="B1334" s="101">
        <v>3.29</v>
      </c>
      <c r="C1334" s="102"/>
      <c r="D1334" s="100" t="s">
        <v>24051</v>
      </c>
      <c r="E1334" s="101">
        <v>1.98</v>
      </c>
      <c r="F1334" s="102"/>
    </row>
    <row r="1335" ht="12.75" customHeight="1">
      <c r="A1335" s="100" t="s">
        <v>1675</v>
      </c>
      <c r="B1335" s="101">
        <v>2.85</v>
      </c>
      <c r="C1335" s="102"/>
      <c r="D1335" s="100" t="s">
        <v>1625</v>
      </c>
      <c r="E1335" s="101">
        <v>1.71</v>
      </c>
      <c r="F1335" s="102"/>
    </row>
    <row r="1336" ht="12.75" customHeight="1">
      <c r="A1336" s="100" t="s">
        <v>24077</v>
      </c>
      <c r="B1336" s="101">
        <v>1.93</v>
      </c>
      <c r="C1336" s="102"/>
      <c r="D1336" s="100" t="s">
        <v>24052</v>
      </c>
      <c r="E1336" s="101">
        <v>0.99</v>
      </c>
      <c r="F1336" s="102"/>
    </row>
    <row r="1337" ht="12.75" customHeight="1">
      <c r="A1337" s="100" t="s">
        <v>1677</v>
      </c>
      <c r="B1337" s="101">
        <v>1.67</v>
      </c>
      <c r="C1337" s="102"/>
      <c r="D1337" s="100" t="s">
        <v>1627</v>
      </c>
      <c r="E1337" s="101">
        <v>0.86</v>
      </c>
      <c r="F1337" s="102"/>
    </row>
    <row r="1338" ht="12.75" customHeight="1">
      <c r="A1338" s="100" t="s">
        <v>24078</v>
      </c>
      <c r="B1338" s="101">
        <v>1.0</v>
      </c>
      <c r="C1338" s="102"/>
      <c r="D1338" s="100" t="s">
        <v>24053</v>
      </c>
      <c r="E1338" s="101">
        <v>9.05</v>
      </c>
      <c r="F1338" s="102"/>
    </row>
    <row r="1339" ht="12.75" customHeight="1">
      <c r="A1339" s="100" t="s">
        <v>1679</v>
      </c>
      <c r="B1339" s="101">
        <v>0.87</v>
      </c>
      <c r="C1339" s="102"/>
      <c r="D1339" s="100" t="s">
        <v>1629</v>
      </c>
      <c r="E1339" s="101">
        <v>7.84</v>
      </c>
      <c r="F1339" s="102"/>
    </row>
    <row r="1340" ht="12.75" customHeight="1">
      <c r="A1340" s="100" t="s">
        <v>24079</v>
      </c>
      <c r="B1340" s="101">
        <v>1.07</v>
      </c>
      <c r="C1340" s="102"/>
      <c r="D1340" s="100" t="s">
        <v>24054</v>
      </c>
      <c r="E1340" s="101">
        <v>6.05</v>
      </c>
      <c r="F1340" s="102"/>
    </row>
    <row r="1341" ht="12.75" customHeight="1">
      <c r="A1341" s="100" t="s">
        <v>1681</v>
      </c>
      <c r="B1341" s="101">
        <v>0.93</v>
      </c>
      <c r="C1341" s="102"/>
      <c r="D1341" s="100" t="s">
        <v>1631</v>
      </c>
      <c r="E1341" s="101">
        <v>5.24</v>
      </c>
      <c r="F1341" s="102"/>
    </row>
    <row r="1342" ht="12.75" customHeight="1">
      <c r="A1342" s="100" t="s">
        <v>24080</v>
      </c>
      <c r="B1342" s="101">
        <v>0.54</v>
      </c>
      <c r="C1342" s="102"/>
      <c r="D1342" s="100" t="s">
        <v>24055</v>
      </c>
      <c r="E1342" s="101">
        <v>7.23</v>
      </c>
      <c r="F1342" s="102"/>
    </row>
    <row r="1343" ht="12.75" customHeight="1">
      <c r="A1343" s="100" t="s">
        <v>1683</v>
      </c>
      <c r="B1343" s="101">
        <v>0.47</v>
      </c>
      <c r="C1343" s="102"/>
      <c r="D1343" s="100" t="s">
        <v>1633</v>
      </c>
      <c r="E1343" s="101">
        <v>6.26</v>
      </c>
      <c r="F1343" s="102"/>
    </row>
    <row r="1344" ht="12.75" customHeight="1">
      <c r="A1344" s="100" t="s">
        <v>24081</v>
      </c>
      <c r="B1344" s="101">
        <v>1.81</v>
      </c>
      <c r="C1344" s="102"/>
      <c r="D1344" s="100" t="s">
        <v>24056</v>
      </c>
      <c r="E1344" s="101">
        <v>4.43</v>
      </c>
      <c r="F1344" s="102"/>
    </row>
    <row r="1345" ht="12.75" customHeight="1">
      <c r="A1345" s="100" t="s">
        <v>1684</v>
      </c>
      <c r="B1345" s="101">
        <v>1.56</v>
      </c>
      <c r="C1345" s="102"/>
      <c r="D1345" s="100" t="s">
        <v>1635</v>
      </c>
      <c r="E1345" s="101">
        <v>3.84</v>
      </c>
      <c r="F1345" s="102"/>
    </row>
    <row r="1346" ht="12.75" customHeight="1">
      <c r="A1346" s="100" t="s">
        <v>24082</v>
      </c>
      <c r="B1346" s="101">
        <v>0.9</v>
      </c>
      <c r="C1346" s="102"/>
      <c r="D1346" s="100" t="s">
        <v>24057</v>
      </c>
      <c r="E1346" s="101">
        <v>2.11</v>
      </c>
      <c r="F1346" s="102"/>
    </row>
    <row r="1347" ht="12.75" customHeight="1">
      <c r="A1347" s="100" t="s">
        <v>1686</v>
      </c>
      <c r="B1347" s="101">
        <v>0.78</v>
      </c>
      <c r="C1347" s="102"/>
      <c r="D1347" s="100" t="s">
        <v>1637</v>
      </c>
      <c r="E1347" s="101">
        <v>1.83</v>
      </c>
      <c r="F1347" s="102"/>
    </row>
    <row r="1348" ht="12.75" customHeight="1">
      <c r="A1348" s="100" t="s">
        <v>24083</v>
      </c>
      <c r="B1348" s="101">
        <v>3.05</v>
      </c>
      <c r="C1348" s="102"/>
      <c r="D1348" s="100" t="s">
        <v>24058</v>
      </c>
      <c r="E1348" s="101">
        <v>1.1</v>
      </c>
      <c r="F1348" s="102"/>
    </row>
    <row r="1349" ht="12.75" customHeight="1">
      <c r="A1349" s="100" t="s">
        <v>1688</v>
      </c>
      <c r="B1349" s="101">
        <v>2.64</v>
      </c>
      <c r="C1349" s="102"/>
      <c r="D1349" s="100" t="s">
        <v>1639</v>
      </c>
      <c r="E1349" s="101">
        <v>0.95</v>
      </c>
      <c r="F1349" s="102"/>
    </row>
    <row r="1350" ht="12.75" customHeight="1">
      <c r="A1350" s="100" t="s">
        <v>24084</v>
      </c>
      <c r="B1350" s="101">
        <v>6.6</v>
      </c>
      <c r="C1350" s="102"/>
      <c r="D1350" s="100" t="s">
        <v>24059</v>
      </c>
      <c r="E1350" s="101">
        <v>1.18</v>
      </c>
      <c r="F1350" s="102"/>
    </row>
    <row r="1351" ht="12.75" customHeight="1">
      <c r="A1351" s="100" t="s">
        <v>1690</v>
      </c>
      <c r="B1351" s="101">
        <v>5.72</v>
      </c>
      <c r="C1351" s="102"/>
      <c r="D1351" s="100" t="s">
        <v>1641</v>
      </c>
      <c r="E1351" s="101">
        <v>1.02</v>
      </c>
      <c r="F1351" s="102"/>
    </row>
    <row r="1352" ht="12.75" customHeight="1">
      <c r="A1352" s="100" t="s">
        <v>24085</v>
      </c>
      <c r="B1352" s="101">
        <v>3.29</v>
      </c>
      <c r="C1352" s="102"/>
      <c r="D1352" s="100" t="s">
        <v>24060</v>
      </c>
      <c r="E1352" s="101">
        <v>0.59</v>
      </c>
      <c r="F1352" s="102"/>
    </row>
    <row r="1353" ht="12.75" customHeight="1">
      <c r="A1353" s="100" t="s">
        <v>1692</v>
      </c>
      <c r="B1353" s="101">
        <v>2.85</v>
      </c>
      <c r="C1353" s="102"/>
      <c r="D1353" s="100" t="s">
        <v>1643</v>
      </c>
      <c r="E1353" s="101">
        <v>0.51</v>
      </c>
      <c r="F1353" s="102"/>
    </row>
    <row r="1354" ht="12.75" customHeight="1">
      <c r="A1354" s="100" t="s">
        <v>24086</v>
      </c>
      <c r="B1354" s="101">
        <v>1.93</v>
      </c>
      <c r="C1354" s="102"/>
      <c r="D1354" s="100" t="s">
        <v>24061</v>
      </c>
      <c r="E1354" s="101">
        <v>3.61</v>
      </c>
      <c r="F1354" s="102"/>
    </row>
    <row r="1355" ht="12.75" customHeight="1">
      <c r="A1355" s="100" t="s">
        <v>1694</v>
      </c>
      <c r="B1355" s="101">
        <v>1.67</v>
      </c>
      <c r="C1355" s="102"/>
      <c r="D1355" s="100" t="s">
        <v>1645</v>
      </c>
      <c r="E1355" s="101">
        <v>3.12</v>
      </c>
      <c r="F1355" s="102"/>
    </row>
    <row r="1356" ht="12.75" customHeight="1">
      <c r="A1356" s="100" t="s">
        <v>24087</v>
      </c>
      <c r="B1356" s="101">
        <v>1.0</v>
      </c>
      <c r="C1356" s="102"/>
      <c r="D1356" s="100" t="s">
        <v>24062</v>
      </c>
      <c r="E1356" s="101">
        <v>1.98</v>
      </c>
      <c r="F1356" s="102"/>
    </row>
    <row r="1357" ht="12.75" customHeight="1">
      <c r="A1357" s="100" t="s">
        <v>1696</v>
      </c>
      <c r="B1357" s="101">
        <v>0.87</v>
      </c>
      <c r="C1357" s="102"/>
      <c r="D1357" s="100" t="s">
        <v>1647</v>
      </c>
      <c r="E1357" s="101">
        <v>1.71</v>
      </c>
      <c r="F1357" s="102"/>
    </row>
    <row r="1358" ht="12.75" customHeight="1">
      <c r="A1358" s="100" t="s">
        <v>24088</v>
      </c>
      <c r="B1358" s="101">
        <v>1.07</v>
      </c>
      <c r="C1358" s="102"/>
      <c r="D1358" s="100" t="s">
        <v>24063</v>
      </c>
      <c r="E1358" s="101">
        <v>0.99</v>
      </c>
      <c r="F1358" s="102"/>
    </row>
    <row r="1359" ht="12.75" customHeight="1">
      <c r="A1359" s="100" t="s">
        <v>1698</v>
      </c>
      <c r="B1359" s="101">
        <v>0.93</v>
      </c>
      <c r="C1359" s="102"/>
      <c r="D1359" s="100" t="s">
        <v>1649</v>
      </c>
      <c r="E1359" s="101">
        <v>0.86</v>
      </c>
      <c r="F1359" s="102"/>
    </row>
    <row r="1360" ht="12.75" customHeight="1">
      <c r="A1360" s="100" t="s">
        <v>24089</v>
      </c>
      <c r="B1360" s="101">
        <v>0.54</v>
      </c>
      <c r="C1360" s="102"/>
      <c r="D1360" s="100" t="s">
        <v>24064</v>
      </c>
      <c r="E1360" s="101">
        <v>9.05</v>
      </c>
      <c r="F1360" s="102"/>
    </row>
    <row r="1361" ht="12.75" customHeight="1">
      <c r="A1361" s="100" t="s">
        <v>1700</v>
      </c>
      <c r="B1361" s="101">
        <v>0.47</v>
      </c>
      <c r="C1361" s="102"/>
      <c r="D1361" s="100" t="s">
        <v>1651</v>
      </c>
      <c r="E1361" s="101">
        <v>7.84</v>
      </c>
      <c r="F1361" s="102"/>
    </row>
    <row r="1362" ht="12.75" customHeight="1">
      <c r="A1362" s="100" t="s">
        <v>24090</v>
      </c>
      <c r="B1362" s="101">
        <v>1.81</v>
      </c>
      <c r="C1362" s="102"/>
      <c r="D1362" s="100" t="s">
        <v>24065</v>
      </c>
      <c r="E1362" s="101">
        <v>6.05</v>
      </c>
      <c r="F1362" s="102"/>
    </row>
    <row r="1363" ht="12.75" customHeight="1">
      <c r="A1363" s="100" t="s">
        <v>1702</v>
      </c>
      <c r="B1363" s="101">
        <v>1.56</v>
      </c>
      <c r="C1363" s="102"/>
      <c r="D1363" s="100" t="s">
        <v>1653</v>
      </c>
      <c r="E1363" s="101">
        <v>5.24</v>
      </c>
      <c r="F1363" s="102"/>
    </row>
    <row r="1364" ht="12.75" customHeight="1">
      <c r="A1364" s="100" t="s">
        <v>24091</v>
      </c>
      <c r="B1364" s="101">
        <v>1.62</v>
      </c>
      <c r="C1364" s="102"/>
      <c r="D1364" s="100" t="s">
        <v>24066</v>
      </c>
      <c r="E1364" s="101">
        <v>7.23</v>
      </c>
      <c r="F1364" s="102"/>
    </row>
    <row r="1365" ht="12.75" customHeight="1">
      <c r="A1365" s="100" t="s">
        <v>1704</v>
      </c>
      <c r="B1365" s="101">
        <v>1.41</v>
      </c>
      <c r="C1365" s="102"/>
      <c r="D1365" s="100" t="s">
        <v>1655</v>
      </c>
      <c r="E1365" s="101">
        <v>6.26</v>
      </c>
      <c r="F1365" s="102"/>
    </row>
    <row r="1366" ht="12.75" customHeight="1">
      <c r="A1366" s="100" t="s">
        <v>24092</v>
      </c>
      <c r="B1366" s="101">
        <v>4.62</v>
      </c>
      <c r="C1366" s="102"/>
      <c r="D1366" s="100" t="s">
        <v>24067</v>
      </c>
      <c r="E1366" s="101">
        <v>4.43</v>
      </c>
      <c r="F1366" s="102"/>
    </row>
    <row r="1367" ht="12.75" customHeight="1">
      <c r="A1367" s="100" t="s">
        <v>1706</v>
      </c>
      <c r="B1367" s="101">
        <v>4.0</v>
      </c>
      <c r="C1367" s="102"/>
      <c r="D1367" s="100" t="s">
        <v>1657</v>
      </c>
      <c r="E1367" s="101">
        <v>3.84</v>
      </c>
      <c r="F1367" s="102"/>
    </row>
    <row r="1368" ht="12.75" customHeight="1">
      <c r="A1368" s="100" t="s">
        <v>24093</v>
      </c>
      <c r="B1368" s="101">
        <v>4.16</v>
      </c>
      <c r="C1368" s="102"/>
      <c r="D1368" s="100" t="s">
        <v>24068</v>
      </c>
      <c r="E1368" s="101">
        <v>2.11</v>
      </c>
      <c r="F1368" s="102"/>
    </row>
    <row r="1369" ht="12.75" customHeight="1">
      <c r="A1369" s="100" t="s">
        <v>1708</v>
      </c>
      <c r="B1369" s="101">
        <v>3.6</v>
      </c>
      <c r="C1369" s="102"/>
      <c r="D1369" s="100" t="s">
        <v>1659</v>
      </c>
      <c r="E1369" s="101">
        <v>1.83</v>
      </c>
      <c r="F1369" s="102"/>
    </row>
    <row r="1370" ht="12.75" customHeight="1">
      <c r="A1370" s="100" t="s">
        <v>24094</v>
      </c>
      <c r="B1370" s="101">
        <v>4.62</v>
      </c>
      <c r="C1370" s="102"/>
      <c r="D1370" s="100" t="s">
        <v>24069</v>
      </c>
      <c r="E1370" s="101">
        <v>1.1</v>
      </c>
      <c r="F1370" s="102"/>
    </row>
    <row r="1371" ht="12.75" customHeight="1">
      <c r="A1371" s="100" t="s">
        <v>1710</v>
      </c>
      <c r="B1371" s="101">
        <v>4.0</v>
      </c>
      <c r="C1371" s="102"/>
      <c r="D1371" s="100" t="s">
        <v>1661</v>
      </c>
      <c r="E1371" s="101">
        <v>0.95</v>
      </c>
      <c r="F1371" s="102"/>
    </row>
    <row r="1372" ht="12.75" customHeight="1">
      <c r="A1372" s="100" t="s">
        <v>24095</v>
      </c>
      <c r="B1372" s="101">
        <v>1.93</v>
      </c>
      <c r="C1372" s="102"/>
      <c r="D1372" s="100" t="s">
        <v>24070</v>
      </c>
      <c r="E1372" s="101">
        <v>1.18</v>
      </c>
      <c r="F1372" s="102"/>
    </row>
    <row r="1373" ht="12.75" customHeight="1">
      <c r="A1373" s="100" t="s">
        <v>1712</v>
      </c>
      <c r="B1373" s="101">
        <v>1.67</v>
      </c>
      <c r="C1373" s="102"/>
      <c r="D1373" s="100" t="s">
        <v>1663</v>
      </c>
      <c r="E1373" s="101">
        <v>1.02</v>
      </c>
      <c r="F1373" s="102"/>
    </row>
    <row r="1374" ht="12.75" customHeight="1">
      <c r="A1374" s="100" t="s">
        <v>24096</v>
      </c>
      <c r="B1374" s="101">
        <v>1.74</v>
      </c>
      <c r="C1374" s="102"/>
      <c r="D1374" s="100" t="s">
        <v>24071</v>
      </c>
      <c r="E1374" s="101">
        <v>0.59</v>
      </c>
      <c r="F1374" s="102"/>
    </row>
    <row r="1375" ht="12.75" customHeight="1">
      <c r="A1375" s="100" t="s">
        <v>1714</v>
      </c>
      <c r="B1375" s="101">
        <v>1.51</v>
      </c>
      <c r="C1375" s="102"/>
      <c r="D1375" s="100" t="s">
        <v>1665</v>
      </c>
      <c r="E1375" s="101">
        <v>0.51</v>
      </c>
      <c r="F1375" s="102"/>
    </row>
    <row r="1376" ht="12.75" customHeight="1">
      <c r="A1376" s="100" t="s">
        <v>24097</v>
      </c>
      <c r="B1376" s="101">
        <v>1.07</v>
      </c>
      <c r="C1376" s="102"/>
      <c r="D1376" s="100" t="s">
        <v>24072</v>
      </c>
      <c r="E1376" s="101">
        <v>1.98</v>
      </c>
      <c r="F1376" s="102"/>
    </row>
    <row r="1377" ht="12.75" customHeight="1">
      <c r="A1377" s="100" t="s">
        <v>1716</v>
      </c>
      <c r="B1377" s="101">
        <v>0.93</v>
      </c>
      <c r="C1377" s="102"/>
      <c r="D1377" s="100" t="s">
        <v>1667</v>
      </c>
      <c r="E1377" s="101">
        <v>1.71</v>
      </c>
      <c r="F1377" s="102"/>
    </row>
    <row r="1378" ht="12.75" customHeight="1">
      <c r="A1378" s="100" t="s">
        <v>24098</v>
      </c>
      <c r="B1378" s="101">
        <v>0.54</v>
      </c>
      <c r="C1378" s="102"/>
      <c r="D1378" s="100" t="s">
        <v>24073</v>
      </c>
      <c r="E1378" s="101">
        <v>0.99</v>
      </c>
      <c r="F1378" s="102"/>
    </row>
    <row r="1379" ht="12.75" customHeight="1">
      <c r="A1379" s="100" t="s">
        <v>1718</v>
      </c>
      <c r="B1379" s="101">
        <v>0.47</v>
      </c>
      <c r="C1379" s="102"/>
      <c r="D1379" s="100" t="s">
        <v>1669</v>
      </c>
      <c r="E1379" s="101">
        <v>0.86</v>
      </c>
      <c r="F1379" s="102"/>
    </row>
    <row r="1380" ht="12.75" customHeight="1">
      <c r="A1380" s="100" t="s">
        <v>24099</v>
      </c>
      <c r="B1380" s="101">
        <v>1.81</v>
      </c>
      <c r="C1380" s="102"/>
      <c r="D1380" s="100" t="s">
        <v>24074</v>
      </c>
      <c r="E1380" s="101">
        <v>3.34</v>
      </c>
      <c r="F1380" s="102"/>
    </row>
    <row r="1381" ht="12.75" customHeight="1">
      <c r="A1381" s="100" t="s">
        <v>1720</v>
      </c>
      <c r="B1381" s="101">
        <v>1.56</v>
      </c>
      <c r="C1381" s="102"/>
      <c r="D1381" s="100" t="s">
        <v>1671</v>
      </c>
      <c r="E1381" s="101">
        <v>2.89</v>
      </c>
      <c r="F1381" s="102"/>
    </row>
    <row r="1382" ht="12.75" customHeight="1">
      <c r="A1382" s="100" t="s">
        <v>24100</v>
      </c>
      <c r="B1382" s="101">
        <v>1.62</v>
      </c>
      <c r="C1382" s="102"/>
      <c r="D1382" s="100" t="s">
        <v>24075</v>
      </c>
      <c r="E1382" s="101">
        <v>7.23</v>
      </c>
      <c r="F1382" s="102"/>
    </row>
    <row r="1383" ht="12.75" customHeight="1">
      <c r="A1383" s="100" t="s">
        <v>1722</v>
      </c>
      <c r="B1383" s="101">
        <v>1.41</v>
      </c>
      <c r="C1383" s="102"/>
      <c r="D1383" s="100" t="s">
        <v>1673</v>
      </c>
      <c r="E1383" s="101">
        <v>6.26</v>
      </c>
      <c r="F1383" s="102"/>
    </row>
    <row r="1384" ht="12.75" customHeight="1">
      <c r="A1384" s="100" t="s">
        <v>24101</v>
      </c>
      <c r="B1384" s="101">
        <v>4.62</v>
      </c>
      <c r="C1384" s="102"/>
      <c r="D1384" s="100" t="s">
        <v>24076</v>
      </c>
      <c r="E1384" s="101">
        <v>3.6</v>
      </c>
      <c r="F1384" s="102"/>
    </row>
    <row r="1385" ht="12.75" customHeight="1">
      <c r="A1385" s="100" t="s">
        <v>1724</v>
      </c>
      <c r="B1385" s="101">
        <v>4.0</v>
      </c>
      <c r="C1385" s="102"/>
      <c r="D1385" s="100" t="s">
        <v>1675</v>
      </c>
      <c r="E1385" s="101">
        <v>3.12</v>
      </c>
      <c r="F1385" s="102"/>
    </row>
    <row r="1386" ht="12.75" customHeight="1">
      <c r="A1386" s="100" t="s">
        <v>24102</v>
      </c>
      <c r="B1386" s="101">
        <v>4.16</v>
      </c>
      <c r="C1386" s="102"/>
      <c r="D1386" s="100" t="s">
        <v>24077</v>
      </c>
      <c r="E1386" s="101">
        <v>2.11</v>
      </c>
      <c r="F1386" s="102"/>
    </row>
    <row r="1387" ht="12.75" customHeight="1">
      <c r="A1387" s="100" t="s">
        <v>1726</v>
      </c>
      <c r="B1387" s="101">
        <v>3.6</v>
      </c>
      <c r="C1387" s="102"/>
      <c r="D1387" s="100" t="s">
        <v>1677</v>
      </c>
      <c r="E1387" s="101">
        <v>1.83</v>
      </c>
      <c r="F1387" s="102"/>
    </row>
    <row r="1388" ht="12.75" customHeight="1">
      <c r="A1388" s="100" t="s">
        <v>24103</v>
      </c>
      <c r="B1388" s="101">
        <v>4.62</v>
      </c>
      <c r="C1388" s="102"/>
      <c r="D1388" s="100" t="s">
        <v>24078</v>
      </c>
      <c r="E1388" s="101">
        <v>1.1</v>
      </c>
      <c r="F1388" s="102"/>
    </row>
    <row r="1389" ht="12.75" customHeight="1">
      <c r="A1389" s="100" t="s">
        <v>1728</v>
      </c>
      <c r="B1389" s="101">
        <v>4.0</v>
      </c>
      <c r="C1389" s="102"/>
      <c r="D1389" s="100" t="s">
        <v>1679</v>
      </c>
      <c r="E1389" s="101">
        <v>0.95</v>
      </c>
      <c r="F1389" s="102"/>
    </row>
    <row r="1390" ht="12.75" customHeight="1">
      <c r="A1390" s="100" t="s">
        <v>24104</v>
      </c>
      <c r="B1390" s="101">
        <v>1.93</v>
      </c>
      <c r="C1390" s="102"/>
      <c r="D1390" s="100" t="s">
        <v>24079</v>
      </c>
      <c r="E1390" s="101">
        <v>1.18</v>
      </c>
      <c r="F1390" s="102"/>
    </row>
    <row r="1391" ht="12.75" customHeight="1">
      <c r="A1391" s="100" t="s">
        <v>1730</v>
      </c>
      <c r="B1391" s="101">
        <v>1.67</v>
      </c>
      <c r="C1391" s="102"/>
      <c r="D1391" s="100" t="s">
        <v>1681</v>
      </c>
      <c r="E1391" s="101">
        <v>1.02</v>
      </c>
      <c r="F1391" s="102"/>
    </row>
    <row r="1392" ht="12.75" customHeight="1">
      <c r="A1392" s="100" t="s">
        <v>24105</v>
      </c>
      <c r="B1392" s="101">
        <v>1.74</v>
      </c>
      <c r="C1392" s="102"/>
      <c r="D1392" s="100" t="s">
        <v>24080</v>
      </c>
      <c r="E1392" s="101">
        <v>0.59</v>
      </c>
      <c r="F1392" s="102"/>
    </row>
    <row r="1393" ht="12.75" customHeight="1">
      <c r="A1393" s="100" t="s">
        <v>1732</v>
      </c>
      <c r="B1393" s="101">
        <v>1.51</v>
      </c>
      <c r="C1393" s="102"/>
      <c r="D1393" s="100" t="s">
        <v>1683</v>
      </c>
      <c r="E1393" s="101">
        <v>0.51</v>
      </c>
      <c r="F1393" s="102"/>
    </row>
    <row r="1394" ht="12.75" customHeight="1">
      <c r="A1394" s="100" t="s">
        <v>24106</v>
      </c>
      <c r="B1394" s="101">
        <v>1.07</v>
      </c>
      <c r="C1394" s="102"/>
      <c r="D1394" s="100" t="s">
        <v>24081</v>
      </c>
      <c r="E1394" s="101">
        <v>1.98</v>
      </c>
      <c r="F1394" s="102"/>
    </row>
    <row r="1395" ht="12.75" customHeight="1">
      <c r="A1395" s="100" t="s">
        <v>1734</v>
      </c>
      <c r="B1395" s="101">
        <v>0.93</v>
      </c>
      <c r="C1395" s="102"/>
      <c r="D1395" s="100" t="s">
        <v>1684</v>
      </c>
      <c r="E1395" s="101">
        <v>1.71</v>
      </c>
      <c r="F1395" s="102"/>
    </row>
    <row r="1396" ht="12.75" customHeight="1">
      <c r="A1396" s="100" t="s">
        <v>24107</v>
      </c>
      <c r="B1396" s="101">
        <v>0.54</v>
      </c>
      <c r="C1396" s="102"/>
      <c r="D1396" s="100" t="s">
        <v>24082</v>
      </c>
      <c r="E1396" s="101">
        <v>0.99</v>
      </c>
      <c r="F1396" s="102"/>
    </row>
    <row r="1397" ht="12.75" customHeight="1">
      <c r="A1397" s="100" t="s">
        <v>1736</v>
      </c>
      <c r="B1397" s="101">
        <v>0.47</v>
      </c>
      <c r="C1397" s="102"/>
      <c r="D1397" s="100" t="s">
        <v>1686</v>
      </c>
      <c r="E1397" s="101">
        <v>0.86</v>
      </c>
      <c r="F1397" s="102"/>
    </row>
    <row r="1398" ht="12.75" customHeight="1">
      <c r="A1398" s="100" t="s">
        <v>24108</v>
      </c>
      <c r="B1398" s="101">
        <v>3.29</v>
      </c>
      <c r="C1398" s="102"/>
      <c r="D1398" s="100" t="s">
        <v>24083</v>
      </c>
      <c r="E1398" s="101">
        <v>3.34</v>
      </c>
      <c r="F1398" s="102"/>
    </row>
    <row r="1399" ht="12.75" customHeight="1">
      <c r="A1399" s="100" t="s">
        <v>1738</v>
      </c>
      <c r="B1399" s="101">
        <v>2.85</v>
      </c>
      <c r="C1399" s="102"/>
      <c r="D1399" s="100" t="s">
        <v>1688</v>
      </c>
      <c r="E1399" s="101">
        <v>2.89</v>
      </c>
      <c r="F1399" s="102"/>
    </row>
    <row r="1400" ht="12.75" customHeight="1">
      <c r="A1400" s="100" t="s">
        <v>24109</v>
      </c>
      <c r="B1400" s="101">
        <v>3.05</v>
      </c>
      <c r="C1400" s="102"/>
      <c r="D1400" s="100" t="s">
        <v>24084</v>
      </c>
      <c r="E1400" s="101">
        <v>7.23</v>
      </c>
      <c r="F1400" s="102"/>
    </row>
    <row r="1401" ht="12.75" customHeight="1">
      <c r="A1401" s="100" t="s">
        <v>1740</v>
      </c>
      <c r="B1401" s="101">
        <v>2.64</v>
      </c>
      <c r="C1401" s="102"/>
      <c r="D1401" s="100" t="s">
        <v>1690</v>
      </c>
      <c r="E1401" s="101">
        <v>6.26</v>
      </c>
      <c r="F1401" s="102"/>
    </row>
    <row r="1402" ht="12.75" customHeight="1">
      <c r="A1402" s="100" t="s">
        <v>24110</v>
      </c>
      <c r="B1402" s="101">
        <v>1.81</v>
      </c>
      <c r="C1402" s="102"/>
      <c r="D1402" s="100" t="s">
        <v>24085</v>
      </c>
      <c r="E1402" s="101">
        <v>3.6</v>
      </c>
      <c r="F1402" s="102"/>
    </row>
    <row r="1403" ht="12.75" customHeight="1">
      <c r="A1403" s="100" t="s">
        <v>1742</v>
      </c>
      <c r="B1403" s="101">
        <v>1.56</v>
      </c>
      <c r="C1403" s="102"/>
      <c r="D1403" s="100" t="s">
        <v>1692</v>
      </c>
      <c r="E1403" s="101">
        <v>3.12</v>
      </c>
      <c r="F1403" s="102"/>
    </row>
    <row r="1404" ht="12.75" customHeight="1">
      <c r="A1404" s="100" t="s">
        <v>24111</v>
      </c>
      <c r="B1404" s="101">
        <v>3.05</v>
      </c>
      <c r="C1404" s="102"/>
      <c r="D1404" s="100" t="s">
        <v>24086</v>
      </c>
      <c r="E1404" s="101">
        <v>2.11</v>
      </c>
      <c r="F1404" s="102"/>
    </row>
    <row r="1405" ht="12.75" customHeight="1">
      <c r="A1405" s="100" t="s">
        <v>1744</v>
      </c>
      <c r="B1405" s="101">
        <v>2.64</v>
      </c>
      <c r="C1405" s="102"/>
      <c r="D1405" s="100" t="s">
        <v>1694</v>
      </c>
      <c r="E1405" s="101">
        <v>1.83</v>
      </c>
      <c r="F1405" s="102"/>
    </row>
    <row r="1406" ht="12.75" customHeight="1">
      <c r="A1406" s="100" t="s">
        <v>24112</v>
      </c>
      <c r="B1406" s="101">
        <v>9.89</v>
      </c>
      <c r="C1406" s="102"/>
      <c r="D1406" s="100" t="s">
        <v>24087</v>
      </c>
      <c r="E1406" s="101">
        <v>1.1</v>
      </c>
      <c r="F1406" s="102"/>
    </row>
    <row r="1407" ht="12.75" customHeight="1">
      <c r="A1407" s="100" t="s">
        <v>1746</v>
      </c>
      <c r="B1407" s="101">
        <v>8.57</v>
      </c>
      <c r="C1407" s="102"/>
      <c r="D1407" s="100" t="s">
        <v>1696</v>
      </c>
      <c r="E1407" s="101">
        <v>0.95</v>
      </c>
      <c r="F1407" s="102"/>
    </row>
    <row r="1408" ht="12.75" customHeight="1">
      <c r="A1408" s="100" t="s">
        <v>24113</v>
      </c>
      <c r="B1408" s="101">
        <v>8.25</v>
      </c>
      <c r="C1408" s="102"/>
      <c r="D1408" s="100" t="s">
        <v>24088</v>
      </c>
      <c r="E1408" s="101">
        <v>1.18</v>
      </c>
      <c r="F1408" s="102"/>
    </row>
    <row r="1409" ht="12.75" customHeight="1">
      <c r="A1409" s="100" t="s">
        <v>1748</v>
      </c>
      <c r="B1409" s="101">
        <v>7.14</v>
      </c>
      <c r="C1409" s="102"/>
      <c r="D1409" s="100" t="s">
        <v>1698</v>
      </c>
      <c r="E1409" s="101">
        <v>1.02</v>
      </c>
      <c r="F1409" s="102"/>
    </row>
    <row r="1410" ht="12.75" customHeight="1">
      <c r="A1410" s="100" t="s">
        <v>24114</v>
      </c>
      <c r="B1410" s="101">
        <v>0.54</v>
      </c>
      <c r="C1410" s="102"/>
      <c r="D1410" s="100" t="s">
        <v>24089</v>
      </c>
      <c r="E1410" s="101">
        <v>0.59</v>
      </c>
      <c r="F1410" s="102"/>
    </row>
    <row r="1411" ht="12.75" customHeight="1">
      <c r="A1411" s="100" t="s">
        <v>1750</v>
      </c>
      <c r="B1411" s="101">
        <v>0.47</v>
      </c>
      <c r="C1411" s="102"/>
      <c r="D1411" s="100" t="s">
        <v>1700</v>
      </c>
      <c r="E1411" s="101">
        <v>0.51</v>
      </c>
      <c r="F1411" s="102"/>
    </row>
    <row r="1412" ht="12.75" customHeight="1">
      <c r="A1412" s="100" t="s">
        <v>24115</v>
      </c>
      <c r="B1412" s="101">
        <v>0.35</v>
      </c>
      <c r="C1412" s="102"/>
      <c r="D1412" s="100" t="s">
        <v>24090</v>
      </c>
      <c r="E1412" s="101">
        <v>1.98</v>
      </c>
      <c r="F1412" s="102"/>
    </row>
    <row r="1413" ht="12.75" customHeight="1">
      <c r="A1413" s="100" t="s">
        <v>1752</v>
      </c>
      <c r="B1413" s="101">
        <v>0.3</v>
      </c>
      <c r="C1413" s="102"/>
      <c r="D1413" s="100" t="s">
        <v>1702</v>
      </c>
      <c r="E1413" s="101">
        <v>1.71</v>
      </c>
      <c r="F1413" s="102"/>
    </row>
    <row r="1414" ht="12.75" customHeight="1">
      <c r="A1414" s="100" t="s">
        <v>24116</v>
      </c>
      <c r="B1414" s="101">
        <v>3.0</v>
      </c>
      <c r="C1414" s="102"/>
      <c r="D1414" s="100" t="s">
        <v>24091</v>
      </c>
      <c r="E1414" s="101">
        <v>1.78</v>
      </c>
      <c r="F1414" s="102"/>
    </row>
    <row r="1415" ht="12.75" customHeight="1">
      <c r="A1415" s="100" t="s">
        <v>1754</v>
      </c>
      <c r="B1415" s="101">
        <v>2.6</v>
      </c>
      <c r="C1415" s="102"/>
      <c r="D1415" s="100" t="s">
        <v>1704</v>
      </c>
      <c r="E1415" s="101">
        <v>1.54</v>
      </c>
      <c r="F1415" s="102"/>
    </row>
    <row r="1416" ht="12.75" customHeight="1">
      <c r="A1416" s="100" t="s">
        <v>24117</v>
      </c>
      <c r="B1416" s="101">
        <v>2.18</v>
      </c>
      <c r="C1416" s="102"/>
      <c r="D1416" s="100" t="s">
        <v>24092</v>
      </c>
      <c r="E1416" s="101">
        <v>5.06</v>
      </c>
      <c r="F1416" s="102"/>
    </row>
    <row r="1417" ht="12.75" customHeight="1">
      <c r="A1417" s="100" t="s">
        <v>1756</v>
      </c>
      <c r="B1417" s="101">
        <v>1.89</v>
      </c>
      <c r="C1417" s="102"/>
      <c r="D1417" s="100" t="s">
        <v>1706</v>
      </c>
      <c r="E1417" s="101">
        <v>4.38</v>
      </c>
      <c r="F1417" s="102"/>
    </row>
    <row r="1418" ht="12.75" customHeight="1">
      <c r="A1418" s="100" t="s">
        <v>24118</v>
      </c>
      <c r="B1418" s="101">
        <v>1.07</v>
      </c>
      <c r="C1418" s="102"/>
      <c r="D1418" s="100" t="s">
        <v>24093</v>
      </c>
      <c r="E1418" s="101">
        <v>4.55</v>
      </c>
      <c r="F1418" s="102"/>
    </row>
    <row r="1419" ht="12.75" customHeight="1">
      <c r="A1419" s="100" t="s">
        <v>1758</v>
      </c>
      <c r="B1419" s="101">
        <v>0.93</v>
      </c>
      <c r="C1419" s="102"/>
      <c r="D1419" s="100" t="s">
        <v>1708</v>
      </c>
      <c r="E1419" s="101">
        <v>3.94</v>
      </c>
      <c r="F1419" s="102"/>
    </row>
    <row r="1420" ht="12.75" customHeight="1">
      <c r="A1420" s="100" t="s">
        <v>24119</v>
      </c>
      <c r="B1420" s="101">
        <v>3.29</v>
      </c>
      <c r="C1420" s="102"/>
      <c r="D1420" s="100" t="s">
        <v>24094</v>
      </c>
      <c r="E1420" s="101">
        <v>5.06</v>
      </c>
      <c r="F1420" s="102"/>
    </row>
    <row r="1421" ht="12.75" customHeight="1">
      <c r="A1421" s="100" t="s">
        <v>1760</v>
      </c>
      <c r="B1421" s="101">
        <v>2.85</v>
      </c>
      <c r="C1421" s="102"/>
      <c r="D1421" s="100" t="s">
        <v>1710</v>
      </c>
      <c r="E1421" s="101">
        <v>4.38</v>
      </c>
      <c r="F1421" s="102"/>
    </row>
    <row r="1422" ht="12.75" customHeight="1">
      <c r="A1422" s="100" t="s">
        <v>24120</v>
      </c>
      <c r="B1422" s="101">
        <v>3.05</v>
      </c>
      <c r="C1422" s="102"/>
      <c r="D1422" s="100" t="s">
        <v>24095</v>
      </c>
      <c r="E1422" s="101">
        <v>2.11</v>
      </c>
      <c r="F1422" s="102"/>
    </row>
    <row r="1423" ht="12.75" customHeight="1">
      <c r="A1423" s="100" t="s">
        <v>1762</v>
      </c>
      <c r="B1423" s="101">
        <v>2.64</v>
      </c>
      <c r="C1423" s="102"/>
      <c r="D1423" s="100" t="s">
        <v>1712</v>
      </c>
      <c r="E1423" s="101">
        <v>1.83</v>
      </c>
      <c r="F1423" s="102"/>
    </row>
    <row r="1424" ht="12.75" customHeight="1">
      <c r="A1424" s="100" t="s">
        <v>24121</v>
      </c>
      <c r="B1424" s="101">
        <v>1.81</v>
      </c>
      <c r="C1424" s="102"/>
      <c r="D1424" s="100" t="s">
        <v>24096</v>
      </c>
      <c r="E1424" s="101">
        <v>1.91</v>
      </c>
      <c r="F1424" s="102"/>
    </row>
    <row r="1425" ht="12.75" customHeight="1">
      <c r="A1425" s="100" t="s">
        <v>1764</v>
      </c>
      <c r="B1425" s="101">
        <v>1.56</v>
      </c>
      <c r="C1425" s="102"/>
      <c r="D1425" s="100" t="s">
        <v>1714</v>
      </c>
      <c r="E1425" s="101">
        <v>1.65</v>
      </c>
      <c r="F1425" s="102"/>
    </row>
    <row r="1426" ht="12.75" customHeight="1">
      <c r="A1426" s="100" t="s">
        <v>24122</v>
      </c>
      <c r="B1426" s="101">
        <v>3.05</v>
      </c>
      <c r="C1426" s="102"/>
      <c r="D1426" s="100" t="s">
        <v>24097</v>
      </c>
      <c r="E1426" s="101">
        <v>1.18</v>
      </c>
      <c r="F1426" s="102"/>
    </row>
    <row r="1427" ht="12.75" customHeight="1">
      <c r="A1427" s="100" t="s">
        <v>1766</v>
      </c>
      <c r="B1427" s="101">
        <v>2.64</v>
      </c>
      <c r="C1427" s="102"/>
      <c r="D1427" s="100" t="s">
        <v>1716</v>
      </c>
      <c r="E1427" s="101">
        <v>1.02</v>
      </c>
      <c r="F1427" s="102"/>
    </row>
    <row r="1428" ht="12.75" customHeight="1">
      <c r="A1428" s="100" t="s">
        <v>24123</v>
      </c>
      <c r="B1428" s="101">
        <v>9.89</v>
      </c>
      <c r="C1428" s="102"/>
      <c r="D1428" s="100" t="s">
        <v>24098</v>
      </c>
      <c r="E1428" s="101">
        <v>0.59</v>
      </c>
      <c r="F1428" s="102"/>
    </row>
    <row r="1429" ht="12.75" customHeight="1">
      <c r="A1429" s="100" t="s">
        <v>1768</v>
      </c>
      <c r="B1429" s="101">
        <v>8.57</v>
      </c>
      <c r="C1429" s="102"/>
      <c r="D1429" s="100" t="s">
        <v>1718</v>
      </c>
      <c r="E1429" s="101">
        <v>0.51</v>
      </c>
      <c r="F1429" s="102"/>
    </row>
    <row r="1430" ht="12.75" customHeight="1">
      <c r="A1430" s="100" t="s">
        <v>24124</v>
      </c>
      <c r="B1430" s="101">
        <v>8.25</v>
      </c>
      <c r="C1430" s="102"/>
      <c r="D1430" s="100" t="s">
        <v>24099</v>
      </c>
      <c r="E1430" s="101">
        <v>1.98</v>
      </c>
      <c r="F1430" s="102"/>
    </row>
    <row r="1431" ht="12.75" customHeight="1">
      <c r="A1431" s="100" t="s">
        <v>1770</v>
      </c>
      <c r="B1431" s="101">
        <v>7.14</v>
      </c>
      <c r="C1431" s="102"/>
      <c r="D1431" s="100" t="s">
        <v>1720</v>
      </c>
      <c r="E1431" s="101">
        <v>1.71</v>
      </c>
      <c r="F1431" s="102"/>
    </row>
    <row r="1432" ht="12.75" customHeight="1">
      <c r="A1432" s="100" t="s">
        <v>24125</v>
      </c>
      <c r="B1432" s="101">
        <v>0.54</v>
      </c>
      <c r="C1432" s="102"/>
      <c r="D1432" s="100" t="s">
        <v>24100</v>
      </c>
      <c r="E1432" s="101">
        <v>1.78</v>
      </c>
      <c r="F1432" s="102"/>
    </row>
    <row r="1433" ht="12.75" customHeight="1">
      <c r="A1433" s="100" t="s">
        <v>1772</v>
      </c>
      <c r="B1433" s="101">
        <v>0.47</v>
      </c>
      <c r="C1433" s="102"/>
      <c r="D1433" s="100" t="s">
        <v>1722</v>
      </c>
      <c r="E1433" s="101">
        <v>1.54</v>
      </c>
      <c r="F1433" s="102"/>
    </row>
    <row r="1434" ht="12.75" customHeight="1">
      <c r="A1434" s="100" t="s">
        <v>24126</v>
      </c>
      <c r="B1434" s="101">
        <v>0.35</v>
      </c>
      <c r="C1434" s="102"/>
      <c r="D1434" s="100" t="s">
        <v>24101</v>
      </c>
      <c r="E1434" s="101">
        <v>5.06</v>
      </c>
      <c r="F1434" s="102"/>
    </row>
    <row r="1435" ht="12.75" customHeight="1">
      <c r="A1435" s="100" t="s">
        <v>1774</v>
      </c>
      <c r="B1435" s="101">
        <v>0.3</v>
      </c>
      <c r="C1435" s="102"/>
      <c r="D1435" s="100" t="s">
        <v>1724</v>
      </c>
      <c r="E1435" s="101">
        <v>4.38</v>
      </c>
      <c r="F1435" s="102"/>
    </row>
    <row r="1436" ht="12.75" customHeight="1">
      <c r="A1436" s="100" t="s">
        <v>24127</v>
      </c>
      <c r="B1436" s="101">
        <v>3.0</v>
      </c>
      <c r="C1436" s="102"/>
      <c r="D1436" s="100" t="s">
        <v>24102</v>
      </c>
      <c r="E1436" s="101">
        <v>4.55</v>
      </c>
      <c r="F1436" s="102"/>
    </row>
    <row r="1437" ht="12.75" customHeight="1">
      <c r="A1437" s="100" t="s">
        <v>1776</v>
      </c>
      <c r="B1437" s="101">
        <v>2.6</v>
      </c>
      <c r="C1437" s="102"/>
      <c r="D1437" s="100" t="s">
        <v>1726</v>
      </c>
      <c r="E1437" s="101">
        <v>3.94</v>
      </c>
      <c r="F1437" s="102"/>
    </row>
    <row r="1438" ht="12.75" customHeight="1">
      <c r="A1438" s="100" t="s">
        <v>24128</v>
      </c>
      <c r="B1438" s="101">
        <v>2.18</v>
      </c>
      <c r="C1438" s="102"/>
      <c r="D1438" s="100" t="s">
        <v>24103</v>
      </c>
      <c r="E1438" s="101">
        <v>5.06</v>
      </c>
      <c r="F1438" s="102"/>
    </row>
    <row r="1439" ht="12.75" customHeight="1">
      <c r="A1439" s="100" t="s">
        <v>1778</v>
      </c>
      <c r="B1439" s="101">
        <v>1.89</v>
      </c>
      <c r="C1439" s="102"/>
      <c r="D1439" s="100" t="s">
        <v>1728</v>
      </c>
      <c r="E1439" s="101">
        <v>4.38</v>
      </c>
      <c r="F1439" s="102"/>
    </row>
    <row r="1440" ht="12.75" customHeight="1">
      <c r="A1440" s="100" t="s">
        <v>24129</v>
      </c>
      <c r="B1440" s="101">
        <v>1.07</v>
      </c>
      <c r="C1440" s="102"/>
      <c r="D1440" s="100" t="s">
        <v>24104</v>
      </c>
      <c r="E1440" s="101">
        <v>2.11</v>
      </c>
      <c r="F1440" s="102"/>
    </row>
    <row r="1441" ht="12.75" customHeight="1">
      <c r="A1441" s="100" t="s">
        <v>1780</v>
      </c>
      <c r="B1441" s="101">
        <v>0.93</v>
      </c>
      <c r="C1441" s="102"/>
      <c r="D1441" s="100" t="s">
        <v>1730</v>
      </c>
      <c r="E1441" s="101">
        <v>1.83</v>
      </c>
      <c r="F1441" s="102"/>
    </row>
    <row r="1442" ht="12.75" customHeight="1">
      <c r="A1442" s="100" t="s">
        <v>24130</v>
      </c>
      <c r="B1442" s="101">
        <v>5.52</v>
      </c>
      <c r="C1442" s="102"/>
      <c r="D1442" s="100" t="s">
        <v>24105</v>
      </c>
      <c r="E1442" s="101">
        <v>1.91</v>
      </c>
      <c r="F1442" s="102"/>
    </row>
    <row r="1443" ht="12.75" customHeight="1">
      <c r="A1443" s="100" t="s">
        <v>1782</v>
      </c>
      <c r="B1443" s="101">
        <v>4.79</v>
      </c>
      <c r="C1443" s="102"/>
      <c r="D1443" s="100" t="s">
        <v>1732</v>
      </c>
      <c r="E1443" s="101">
        <v>1.65</v>
      </c>
      <c r="F1443" s="102"/>
    </row>
    <row r="1444" ht="12.75" customHeight="1">
      <c r="A1444" s="100" t="s">
        <v>24131</v>
      </c>
      <c r="B1444" s="101">
        <v>3.29</v>
      </c>
      <c r="C1444" s="102"/>
      <c r="D1444" s="100" t="s">
        <v>24106</v>
      </c>
      <c r="E1444" s="101">
        <v>1.18</v>
      </c>
      <c r="F1444" s="102"/>
    </row>
    <row r="1445" ht="12.75" customHeight="1">
      <c r="A1445" s="100" t="s">
        <v>1784</v>
      </c>
      <c r="B1445" s="101">
        <v>2.85</v>
      </c>
      <c r="C1445" s="102"/>
      <c r="D1445" s="100" t="s">
        <v>1734</v>
      </c>
      <c r="E1445" s="101">
        <v>1.02</v>
      </c>
      <c r="F1445" s="102"/>
    </row>
    <row r="1446" ht="12.75" customHeight="1">
      <c r="A1446" s="100" t="s">
        <v>24132</v>
      </c>
      <c r="B1446" s="101">
        <v>3.05</v>
      </c>
      <c r="C1446" s="102"/>
      <c r="D1446" s="100" t="s">
        <v>24107</v>
      </c>
      <c r="E1446" s="101">
        <v>0.59</v>
      </c>
      <c r="F1446" s="102"/>
    </row>
    <row r="1447" ht="12.75" customHeight="1">
      <c r="A1447" s="100" t="s">
        <v>1786</v>
      </c>
      <c r="B1447" s="101">
        <v>2.64</v>
      </c>
      <c r="C1447" s="102"/>
      <c r="D1447" s="100" t="s">
        <v>1736</v>
      </c>
      <c r="E1447" s="101">
        <v>0.51</v>
      </c>
      <c r="F1447" s="102"/>
    </row>
    <row r="1448" ht="12.75" customHeight="1">
      <c r="A1448" s="100" t="s">
        <v>24133</v>
      </c>
      <c r="B1448" s="101">
        <v>5.52</v>
      </c>
      <c r="C1448" s="102"/>
      <c r="D1448" s="100" t="s">
        <v>24108</v>
      </c>
      <c r="E1448" s="101">
        <v>3.6</v>
      </c>
      <c r="F1448" s="102"/>
    </row>
    <row r="1449" ht="12.75" customHeight="1">
      <c r="A1449" s="100" t="s">
        <v>1788</v>
      </c>
      <c r="B1449" s="101">
        <v>4.79</v>
      </c>
      <c r="C1449" s="102"/>
      <c r="D1449" s="100" t="s">
        <v>1738</v>
      </c>
      <c r="E1449" s="101">
        <v>3.12</v>
      </c>
      <c r="F1449" s="102"/>
    </row>
    <row r="1450" ht="12.75" customHeight="1">
      <c r="A1450" s="100" t="s">
        <v>24134</v>
      </c>
      <c r="B1450" s="101">
        <v>9.89</v>
      </c>
      <c r="C1450" s="102"/>
      <c r="D1450" s="100" t="s">
        <v>24109</v>
      </c>
      <c r="E1450" s="101">
        <v>3.34</v>
      </c>
      <c r="F1450" s="102"/>
    </row>
    <row r="1451" ht="12.75" customHeight="1">
      <c r="A1451" s="100" t="s">
        <v>1790</v>
      </c>
      <c r="B1451" s="101">
        <v>8.57</v>
      </c>
      <c r="C1451" s="102"/>
      <c r="D1451" s="100" t="s">
        <v>1740</v>
      </c>
      <c r="E1451" s="101">
        <v>2.89</v>
      </c>
      <c r="F1451" s="102"/>
    </row>
    <row r="1452" ht="12.75" customHeight="1">
      <c r="A1452" s="100" t="s">
        <v>24135</v>
      </c>
      <c r="B1452" s="101">
        <v>8.25</v>
      </c>
      <c r="C1452" s="102"/>
      <c r="D1452" s="100" t="s">
        <v>24110</v>
      </c>
      <c r="E1452" s="101">
        <v>1.98</v>
      </c>
      <c r="F1452" s="102"/>
    </row>
    <row r="1453" ht="12.75" customHeight="1">
      <c r="A1453" s="100" t="s">
        <v>1792</v>
      </c>
      <c r="B1453" s="101">
        <v>7.14</v>
      </c>
      <c r="C1453" s="102"/>
      <c r="D1453" s="100" t="s">
        <v>1742</v>
      </c>
      <c r="E1453" s="101">
        <v>1.71</v>
      </c>
      <c r="F1453" s="102"/>
    </row>
    <row r="1454" ht="12.75" customHeight="1">
      <c r="A1454" s="100" t="s">
        <v>24136</v>
      </c>
      <c r="B1454" s="101">
        <v>6.03</v>
      </c>
      <c r="C1454" s="102"/>
      <c r="D1454" s="100" t="s">
        <v>24111</v>
      </c>
      <c r="E1454" s="101">
        <v>3.34</v>
      </c>
      <c r="F1454" s="102"/>
    </row>
    <row r="1455" ht="12.75" customHeight="1">
      <c r="A1455" s="100" t="s">
        <v>1794</v>
      </c>
      <c r="B1455" s="101">
        <v>5.22</v>
      </c>
      <c r="C1455" s="102"/>
      <c r="D1455" s="100" t="s">
        <v>1744</v>
      </c>
      <c r="E1455" s="101">
        <v>2.89</v>
      </c>
      <c r="F1455" s="102"/>
    </row>
    <row r="1456" ht="12.75" customHeight="1">
      <c r="A1456" s="100" t="s">
        <v>24137</v>
      </c>
      <c r="B1456" s="101">
        <v>4.04</v>
      </c>
      <c r="C1456" s="102"/>
      <c r="D1456" s="100" t="s">
        <v>24112</v>
      </c>
      <c r="E1456" s="101">
        <v>10.84</v>
      </c>
      <c r="F1456" s="102"/>
    </row>
    <row r="1457" ht="12.75" customHeight="1">
      <c r="A1457" s="100" t="s">
        <v>1796</v>
      </c>
      <c r="B1457" s="101">
        <v>3.5</v>
      </c>
      <c r="C1457" s="102"/>
      <c r="D1457" s="100" t="s">
        <v>1746</v>
      </c>
      <c r="E1457" s="101">
        <v>9.39</v>
      </c>
      <c r="F1457" s="102"/>
    </row>
    <row r="1458" ht="12.75" customHeight="1">
      <c r="A1458" s="100" t="s">
        <v>24138</v>
      </c>
      <c r="B1458" s="101">
        <v>3.06</v>
      </c>
      <c r="C1458" s="102"/>
      <c r="D1458" s="100" t="s">
        <v>24113</v>
      </c>
      <c r="E1458" s="101">
        <v>9.03</v>
      </c>
      <c r="F1458" s="102"/>
    </row>
    <row r="1459" ht="12.75" customHeight="1">
      <c r="A1459" s="100" t="s">
        <v>1798</v>
      </c>
      <c r="B1459" s="101">
        <v>2.65</v>
      </c>
      <c r="C1459" s="102"/>
      <c r="D1459" s="100" t="s">
        <v>1748</v>
      </c>
      <c r="E1459" s="101">
        <v>7.83</v>
      </c>
      <c r="F1459" s="102"/>
    </row>
    <row r="1460" ht="12.75" customHeight="1">
      <c r="A1460" s="100" t="s">
        <v>24139</v>
      </c>
      <c r="B1460" s="101">
        <v>0.54</v>
      </c>
      <c r="C1460" s="102"/>
      <c r="D1460" s="100" t="s">
        <v>24114</v>
      </c>
      <c r="E1460" s="101">
        <v>0.6</v>
      </c>
      <c r="F1460" s="102"/>
    </row>
    <row r="1461" ht="12.75" customHeight="1">
      <c r="A1461" s="100" t="s">
        <v>1800</v>
      </c>
      <c r="B1461" s="101">
        <v>0.47</v>
      </c>
      <c r="C1461" s="102"/>
      <c r="D1461" s="100" t="s">
        <v>1750</v>
      </c>
      <c r="E1461" s="101">
        <v>0.52</v>
      </c>
      <c r="F1461" s="102"/>
    </row>
    <row r="1462" ht="12.75" customHeight="1">
      <c r="A1462" s="100" t="s">
        <v>24140</v>
      </c>
      <c r="B1462" s="101">
        <v>0.35</v>
      </c>
      <c r="C1462" s="102"/>
      <c r="D1462" s="100" t="s">
        <v>24115</v>
      </c>
      <c r="E1462" s="101">
        <v>0.38</v>
      </c>
      <c r="F1462" s="102"/>
    </row>
    <row r="1463" ht="12.75" customHeight="1">
      <c r="A1463" s="100" t="s">
        <v>1802</v>
      </c>
      <c r="B1463" s="101">
        <v>0.3</v>
      </c>
      <c r="C1463" s="102"/>
      <c r="D1463" s="100" t="s">
        <v>1752</v>
      </c>
      <c r="E1463" s="101">
        <v>0.33</v>
      </c>
      <c r="F1463" s="102"/>
    </row>
    <row r="1464" ht="12.75" customHeight="1">
      <c r="A1464" s="100" t="s">
        <v>24141</v>
      </c>
      <c r="B1464" s="101">
        <v>3.29</v>
      </c>
      <c r="C1464" s="102"/>
      <c r="D1464" s="100" t="s">
        <v>24116</v>
      </c>
      <c r="E1464" s="101">
        <v>3.29</v>
      </c>
      <c r="F1464" s="102"/>
    </row>
    <row r="1465" ht="12.75" customHeight="1">
      <c r="A1465" s="100" t="s">
        <v>1804</v>
      </c>
      <c r="B1465" s="101">
        <v>2.85</v>
      </c>
      <c r="C1465" s="102"/>
      <c r="D1465" s="100" t="s">
        <v>1754</v>
      </c>
      <c r="E1465" s="101">
        <v>2.85</v>
      </c>
      <c r="F1465" s="102"/>
    </row>
    <row r="1466" ht="12.75" customHeight="1">
      <c r="A1466" s="100" t="s">
        <v>24142</v>
      </c>
      <c r="B1466" s="101">
        <v>2.18</v>
      </c>
      <c r="C1466" s="102"/>
      <c r="D1466" s="100" t="s">
        <v>24117</v>
      </c>
      <c r="E1466" s="101">
        <v>2.39</v>
      </c>
      <c r="F1466" s="102"/>
    </row>
    <row r="1467" ht="12.75" customHeight="1">
      <c r="A1467" s="100" t="s">
        <v>1806</v>
      </c>
      <c r="B1467" s="101">
        <v>1.89</v>
      </c>
      <c r="C1467" s="102"/>
      <c r="D1467" s="100" t="s">
        <v>1756</v>
      </c>
      <c r="E1467" s="101">
        <v>2.07</v>
      </c>
      <c r="F1467" s="102"/>
    </row>
    <row r="1468" ht="12.75" customHeight="1">
      <c r="A1468" s="100" t="s">
        <v>24143</v>
      </c>
      <c r="B1468" s="101">
        <v>1.65</v>
      </c>
      <c r="C1468" s="102"/>
      <c r="D1468" s="100" t="s">
        <v>24118</v>
      </c>
      <c r="E1468" s="101">
        <v>1.18</v>
      </c>
      <c r="F1468" s="102"/>
    </row>
    <row r="1469" ht="12.75" customHeight="1">
      <c r="A1469" s="100" t="s">
        <v>1808</v>
      </c>
      <c r="B1469" s="101">
        <v>1.43</v>
      </c>
      <c r="C1469" s="102"/>
      <c r="D1469" s="100" t="s">
        <v>1758</v>
      </c>
      <c r="E1469" s="101">
        <v>1.02</v>
      </c>
      <c r="F1469" s="102"/>
    </row>
    <row r="1470" ht="12.75" customHeight="1">
      <c r="A1470" s="100" t="s">
        <v>24144</v>
      </c>
      <c r="B1470" s="101">
        <v>5.52</v>
      </c>
      <c r="C1470" s="102"/>
      <c r="D1470" s="100" t="s">
        <v>24119</v>
      </c>
      <c r="E1470" s="101">
        <v>3.6</v>
      </c>
      <c r="F1470" s="102"/>
    </row>
    <row r="1471" ht="12.75" customHeight="1">
      <c r="A1471" s="100" t="s">
        <v>1810</v>
      </c>
      <c r="B1471" s="101">
        <v>4.79</v>
      </c>
      <c r="C1471" s="102"/>
      <c r="D1471" s="100" t="s">
        <v>1760</v>
      </c>
      <c r="E1471" s="101">
        <v>3.12</v>
      </c>
      <c r="F1471" s="102"/>
    </row>
    <row r="1472" ht="12.75" customHeight="1">
      <c r="A1472" s="100" t="s">
        <v>24145</v>
      </c>
      <c r="B1472" s="101">
        <v>3.29</v>
      </c>
      <c r="C1472" s="102"/>
      <c r="D1472" s="100" t="s">
        <v>24120</v>
      </c>
      <c r="E1472" s="101">
        <v>3.34</v>
      </c>
      <c r="F1472" s="102"/>
    </row>
    <row r="1473" ht="12.75" customHeight="1">
      <c r="A1473" s="100" t="s">
        <v>1812</v>
      </c>
      <c r="B1473" s="101">
        <v>2.85</v>
      </c>
      <c r="C1473" s="102"/>
      <c r="D1473" s="100" t="s">
        <v>1762</v>
      </c>
      <c r="E1473" s="101">
        <v>2.89</v>
      </c>
      <c r="F1473" s="102"/>
    </row>
    <row r="1474" ht="12.75" customHeight="1">
      <c r="A1474" s="100" t="s">
        <v>24146</v>
      </c>
      <c r="B1474" s="101">
        <v>3.05</v>
      </c>
      <c r="C1474" s="102"/>
      <c r="D1474" s="100" t="s">
        <v>24121</v>
      </c>
      <c r="E1474" s="101">
        <v>1.98</v>
      </c>
      <c r="F1474" s="102"/>
    </row>
    <row r="1475" ht="12.75" customHeight="1">
      <c r="A1475" s="100" t="s">
        <v>1814</v>
      </c>
      <c r="B1475" s="101">
        <v>2.64</v>
      </c>
      <c r="C1475" s="102"/>
      <c r="D1475" s="100" t="s">
        <v>1764</v>
      </c>
      <c r="E1475" s="101">
        <v>1.71</v>
      </c>
      <c r="F1475" s="102"/>
    </row>
    <row r="1476" ht="12.75" customHeight="1">
      <c r="A1476" s="100" t="s">
        <v>24147</v>
      </c>
      <c r="B1476" s="101">
        <v>5.52</v>
      </c>
      <c r="C1476" s="102"/>
      <c r="D1476" s="100" t="s">
        <v>24122</v>
      </c>
      <c r="E1476" s="101">
        <v>3.34</v>
      </c>
      <c r="F1476" s="102"/>
    </row>
    <row r="1477" ht="12.75" customHeight="1">
      <c r="A1477" s="100" t="s">
        <v>1816</v>
      </c>
      <c r="B1477" s="101">
        <v>4.79</v>
      </c>
      <c r="C1477" s="102"/>
      <c r="D1477" s="100" t="s">
        <v>1766</v>
      </c>
      <c r="E1477" s="101">
        <v>2.89</v>
      </c>
      <c r="F1477" s="102"/>
    </row>
    <row r="1478" ht="12.75" customHeight="1">
      <c r="A1478" s="100" t="s">
        <v>24148</v>
      </c>
      <c r="B1478" s="101">
        <v>9.89</v>
      </c>
      <c r="C1478" s="102"/>
      <c r="D1478" s="100" t="s">
        <v>24123</v>
      </c>
      <c r="E1478" s="101">
        <v>10.84</v>
      </c>
      <c r="F1478" s="102"/>
    </row>
    <row r="1479" ht="12.75" customHeight="1">
      <c r="A1479" s="100" t="s">
        <v>1818</v>
      </c>
      <c r="B1479" s="101">
        <v>8.57</v>
      </c>
      <c r="C1479" s="102"/>
      <c r="D1479" s="100" t="s">
        <v>1768</v>
      </c>
      <c r="E1479" s="101">
        <v>9.39</v>
      </c>
      <c r="F1479" s="102"/>
    </row>
    <row r="1480" ht="12.75" customHeight="1">
      <c r="A1480" s="100" t="s">
        <v>24149</v>
      </c>
      <c r="B1480" s="101">
        <v>8.25</v>
      </c>
      <c r="C1480" s="102"/>
      <c r="D1480" s="100" t="s">
        <v>24124</v>
      </c>
      <c r="E1480" s="101">
        <v>9.03</v>
      </c>
      <c r="F1480" s="102"/>
    </row>
    <row r="1481" ht="12.75" customHeight="1">
      <c r="A1481" s="100" t="s">
        <v>1820</v>
      </c>
      <c r="B1481" s="101">
        <v>7.14</v>
      </c>
      <c r="C1481" s="102"/>
      <c r="D1481" s="100" t="s">
        <v>1770</v>
      </c>
      <c r="E1481" s="101">
        <v>7.83</v>
      </c>
      <c r="F1481" s="102"/>
    </row>
    <row r="1482" ht="12.75" customHeight="1">
      <c r="A1482" s="100" t="s">
        <v>24150</v>
      </c>
      <c r="B1482" s="101">
        <v>6.03</v>
      </c>
      <c r="C1482" s="102"/>
      <c r="D1482" s="100" t="s">
        <v>24125</v>
      </c>
      <c r="E1482" s="101">
        <v>0.6</v>
      </c>
      <c r="F1482" s="102"/>
    </row>
    <row r="1483" ht="12.75" customHeight="1">
      <c r="A1483" s="100" t="s">
        <v>1822</v>
      </c>
      <c r="B1483" s="101">
        <v>5.22</v>
      </c>
      <c r="C1483" s="102"/>
      <c r="D1483" s="100" t="s">
        <v>1772</v>
      </c>
      <c r="E1483" s="101">
        <v>0.52</v>
      </c>
      <c r="F1483" s="102"/>
    </row>
    <row r="1484" ht="12.75" customHeight="1">
      <c r="A1484" s="100" t="s">
        <v>24151</v>
      </c>
      <c r="B1484" s="101">
        <v>4.04</v>
      </c>
      <c r="C1484" s="102"/>
      <c r="D1484" s="100" t="s">
        <v>24126</v>
      </c>
      <c r="E1484" s="101">
        <v>0.38</v>
      </c>
      <c r="F1484" s="102"/>
    </row>
    <row r="1485" ht="12.75" customHeight="1">
      <c r="A1485" s="100" t="s">
        <v>1824</v>
      </c>
      <c r="B1485" s="101">
        <v>3.5</v>
      </c>
      <c r="C1485" s="102"/>
      <c r="D1485" s="100" t="s">
        <v>1774</v>
      </c>
      <c r="E1485" s="101">
        <v>0.33</v>
      </c>
      <c r="F1485" s="102"/>
    </row>
    <row r="1486" ht="12.75" customHeight="1">
      <c r="A1486" s="100" t="s">
        <v>24152</v>
      </c>
      <c r="B1486" s="101">
        <v>3.06</v>
      </c>
      <c r="C1486" s="102"/>
      <c r="D1486" s="100" t="s">
        <v>24127</v>
      </c>
      <c r="E1486" s="101">
        <v>3.29</v>
      </c>
      <c r="F1486" s="102"/>
    </row>
    <row r="1487" ht="12.75" customHeight="1">
      <c r="A1487" s="100" t="s">
        <v>1826</v>
      </c>
      <c r="B1487" s="101">
        <v>2.65</v>
      </c>
      <c r="C1487" s="102"/>
      <c r="D1487" s="100" t="s">
        <v>1776</v>
      </c>
      <c r="E1487" s="101">
        <v>2.85</v>
      </c>
      <c r="F1487" s="102"/>
    </row>
    <row r="1488" ht="12.75" customHeight="1">
      <c r="A1488" s="100" t="s">
        <v>24153</v>
      </c>
      <c r="B1488" s="101">
        <v>0.54</v>
      </c>
      <c r="C1488" s="102"/>
      <c r="D1488" s="100" t="s">
        <v>24128</v>
      </c>
      <c r="E1488" s="101">
        <v>2.39</v>
      </c>
      <c r="F1488" s="102"/>
    </row>
    <row r="1489" ht="12.75" customHeight="1">
      <c r="A1489" s="100" t="s">
        <v>1828</v>
      </c>
      <c r="B1489" s="101">
        <v>0.47</v>
      </c>
      <c r="C1489" s="102"/>
      <c r="D1489" s="100" t="s">
        <v>1778</v>
      </c>
      <c r="E1489" s="101">
        <v>2.07</v>
      </c>
      <c r="F1489" s="102"/>
    </row>
    <row r="1490" ht="12.75" customHeight="1">
      <c r="A1490" s="100" t="s">
        <v>24154</v>
      </c>
      <c r="B1490" s="101">
        <v>0.35</v>
      </c>
      <c r="C1490" s="102"/>
      <c r="D1490" s="100" t="s">
        <v>24129</v>
      </c>
      <c r="E1490" s="101">
        <v>1.18</v>
      </c>
      <c r="F1490" s="102"/>
    </row>
    <row r="1491" ht="12.75" customHeight="1">
      <c r="A1491" s="100" t="s">
        <v>1830</v>
      </c>
      <c r="B1491" s="101">
        <v>0.3</v>
      </c>
      <c r="C1491" s="102"/>
      <c r="D1491" s="100" t="s">
        <v>1780</v>
      </c>
      <c r="E1491" s="101">
        <v>1.02</v>
      </c>
      <c r="F1491" s="102"/>
    </row>
    <row r="1492" ht="12.75" customHeight="1">
      <c r="A1492" s="100" t="s">
        <v>24155</v>
      </c>
      <c r="B1492" s="101">
        <v>3.29</v>
      </c>
      <c r="C1492" s="102"/>
      <c r="D1492" s="100" t="s">
        <v>24130</v>
      </c>
      <c r="E1492" s="101">
        <v>6.05</v>
      </c>
      <c r="F1492" s="102"/>
    </row>
    <row r="1493" ht="12.75" customHeight="1">
      <c r="A1493" s="100" t="s">
        <v>1832</v>
      </c>
      <c r="B1493" s="101">
        <v>2.85</v>
      </c>
      <c r="C1493" s="102"/>
      <c r="D1493" s="100" t="s">
        <v>1782</v>
      </c>
      <c r="E1493" s="101">
        <v>5.24</v>
      </c>
      <c r="F1493" s="102"/>
    </row>
    <row r="1494" ht="12.75" customHeight="1">
      <c r="A1494" s="100" t="s">
        <v>24156</v>
      </c>
      <c r="B1494" s="101">
        <v>2.18</v>
      </c>
      <c r="C1494" s="102"/>
      <c r="D1494" s="100" t="s">
        <v>24131</v>
      </c>
      <c r="E1494" s="101">
        <v>3.6</v>
      </c>
      <c r="F1494" s="102"/>
    </row>
    <row r="1495" ht="12.75" customHeight="1">
      <c r="A1495" s="100" t="s">
        <v>1834</v>
      </c>
      <c r="B1495" s="101">
        <v>1.89</v>
      </c>
      <c r="C1495" s="102"/>
      <c r="D1495" s="100" t="s">
        <v>1784</v>
      </c>
      <c r="E1495" s="101">
        <v>3.12</v>
      </c>
      <c r="F1495" s="102"/>
    </row>
    <row r="1496" ht="12.75" customHeight="1">
      <c r="A1496" s="100" t="s">
        <v>24157</v>
      </c>
      <c r="B1496" s="101">
        <v>1.65</v>
      </c>
      <c r="C1496" s="102"/>
      <c r="D1496" s="100" t="s">
        <v>24132</v>
      </c>
      <c r="E1496" s="101">
        <v>3.34</v>
      </c>
      <c r="F1496" s="102"/>
    </row>
    <row r="1497" ht="12.75" customHeight="1">
      <c r="A1497" s="100" t="s">
        <v>1836</v>
      </c>
      <c r="B1497" s="101">
        <v>1.43</v>
      </c>
      <c r="C1497" s="102"/>
      <c r="D1497" s="100" t="s">
        <v>1786</v>
      </c>
      <c r="E1497" s="101">
        <v>2.89</v>
      </c>
      <c r="F1497" s="102"/>
    </row>
    <row r="1498" ht="12.75" customHeight="1">
      <c r="A1498" s="100" t="s">
        <v>24158</v>
      </c>
      <c r="B1498" s="101">
        <v>6.6</v>
      </c>
      <c r="C1498" s="102"/>
      <c r="D1498" s="100" t="s">
        <v>24133</v>
      </c>
      <c r="E1498" s="101">
        <v>6.05</v>
      </c>
      <c r="F1498" s="102"/>
    </row>
    <row r="1499" ht="12.75" customHeight="1">
      <c r="A1499" s="100" t="s">
        <v>1838</v>
      </c>
      <c r="B1499" s="101">
        <v>5.72</v>
      </c>
      <c r="C1499" s="102"/>
      <c r="D1499" s="100" t="s">
        <v>1788</v>
      </c>
      <c r="E1499" s="101">
        <v>5.24</v>
      </c>
      <c r="F1499" s="102"/>
    </row>
    <row r="1500" ht="12.75" customHeight="1">
      <c r="A1500" s="100" t="s">
        <v>24159</v>
      </c>
      <c r="B1500" s="101">
        <v>5.52</v>
      </c>
      <c r="C1500" s="102"/>
      <c r="D1500" s="100" t="s">
        <v>24134</v>
      </c>
      <c r="E1500" s="101">
        <v>10.84</v>
      </c>
      <c r="F1500" s="102"/>
    </row>
    <row r="1501" ht="12.75" customHeight="1">
      <c r="A1501" s="100" t="s">
        <v>1840</v>
      </c>
      <c r="B1501" s="101">
        <v>4.79</v>
      </c>
      <c r="C1501" s="102"/>
      <c r="D1501" s="100" t="s">
        <v>1790</v>
      </c>
      <c r="E1501" s="101">
        <v>9.39</v>
      </c>
      <c r="F1501" s="102"/>
    </row>
    <row r="1502" ht="12.75" customHeight="1">
      <c r="A1502" s="100" t="s">
        <v>24160</v>
      </c>
      <c r="B1502" s="101">
        <v>3.29</v>
      </c>
      <c r="C1502" s="102"/>
      <c r="D1502" s="100" t="s">
        <v>24135</v>
      </c>
      <c r="E1502" s="101">
        <v>9.03</v>
      </c>
      <c r="F1502" s="102"/>
    </row>
    <row r="1503" ht="12.75" customHeight="1">
      <c r="A1503" s="100" t="s">
        <v>1842</v>
      </c>
      <c r="B1503" s="101">
        <v>2.85</v>
      </c>
      <c r="C1503" s="102"/>
      <c r="D1503" s="100" t="s">
        <v>1792</v>
      </c>
      <c r="E1503" s="101">
        <v>7.83</v>
      </c>
      <c r="F1503" s="102"/>
    </row>
    <row r="1504" ht="12.75" customHeight="1">
      <c r="A1504" s="100" t="s">
        <v>24161</v>
      </c>
      <c r="B1504" s="101">
        <v>11.04</v>
      </c>
      <c r="C1504" s="102"/>
      <c r="D1504" s="100" t="s">
        <v>24136</v>
      </c>
      <c r="E1504" s="101">
        <v>6.6</v>
      </c>
      <c r="F1504" s="102"/>
    </row>
    <row r="1505" ht="12.75" customHeight="1">
      <c r="A1505" s="100" t="s">
        <v>1844</v>
      </c>
      <c r="B1505" s="101">
        <v>9.56</v>
      </c>
      <c r="C1505" s="102"/>
      <c r="D1505" s="100" t="s">
        <v>1794</v>
      </c>
      <c r="E1505" s="101">
        <v>5.72</v>
      </c>
      <c r="F1505" s="102"/>
    </row>
    <row r="1506" ht="12.75" customHeight="1">
      <c r="A1506" s="100" t="s">
        <v>24162</v>
      </c>
      <c r="B1506" s="101">
        <v>8.25</v>
      </c>
      <c r="C1506" s="102"/>
      <c r="D1506" s="100" t="s">
        <v>24137</v>
      </c>
      <c r="E1506" s="101">
        <v>4.43</v>
      </c>
      <c r="F1506" s="102"/>
    </row>
    <row r="1507" ht="12.75" customHeight="1">
      <c r="A1507" s="100" t="s">
        <v>1846</v>
      </c>
      <c r="B1507" s="101">
        <v>7.14</v>
      </c>
      <c r="C1507" s="102"/>
      <c r="D1507" s="100" t="s">
        <v>1796</v>
      </c>
      <c r="E1507" s="101">
        <v>3.84</v>
      </c>
      <c r="F1507" s="102"/>
    </row>
    <row r="1508" ht="12.75" customHeight="1">
      <c r="A1508" s="100" t="s">
        <v>24163</v>
      </c>
      <c r="B1508" s="101">
        <v>13.21</v>
      </c>
      <c r="C1508" s="102"/>
      <c r="D1508" s="100" t="s">
        <v>24138</v>
      </c>
      <c r="E1508" s="101">
        <v>3.35</v>
      </c>
      <c r="F1508" s="102"/>
    </row>
    <row r="1509" ht="12.75" customHeight="1">
      <c r="A1509" s="100" t="s">
        <v>1848</v>
      </c>
      <c r="B1509" s="101">
        <v>11.44</v>
      </c>
      <c r="C1509" s="102"/>
      <c r="D1509" s="100" t="s">
        <v>1798</v>
      </c>
      <c r="E1509" s="101">
        <v>2.9</v>
      </c>
      <c r="F1509" s="102"/>
    </row>
    <row r="1510" ht="12.75" customHeight="1">
      <c r="A1510" s="100" t="s">
        <v>24164</v>
      </c>
      <c r="B1510" s="101">
        <v>8.03</v>
      </c>
      <c r="C1510" s="102"/>
      <c r="D1510" s="100" t="s">
        <v>24139</v>
      </c>
      <c r="E1510" s="101">
        <v>0.59</v>
      </c>
      <c r="F1510" s="102"/>
    </row>
    <row r="1511" ht="12.75" customHeight="1">
      <c r="A1511" s="100" t="s">
        <v>1850</v>
      </c>
      <c r="B1511" s="101">
        <v>6.96</v>
      </c>
      <c r="C1511" s="102"/>
      <c r="D1511" s="100" t="s">
        <v>1800</v>
      </c>
      <c r="E1511" s="101">
        <v>0.51</v>
      </c>
      <c r="F1511" s="102"/>
    </row>
    <row r="1512" ht="12.75" customHeight="1">
      <c r="A1512" s="100" t="s">
        <v>24165</v>
      </c>
      <c r="B1512" s="101">
        <v>6.03</v>
      </c>
      <c r="C1512" s="102"/>
      <c r="D1512" s="100" t="s">
        <v>24140</v>
      </c>
      <c r="E1512" s="101">
        <v>0.38</v>
      </c>
      <c r="F1512" s="102"/>
    </row>
    <row r="1513" ht="12.75" customHeight="1">
      <c r="A1513" s="100" t="s">
        <v>1852</v>
      </c>
      <c r="B1513" s="101">
        <v>5.22</v>
      </c>
      <c r="C1513" s="102"/>
      <c r="D1513" s="100" t="s">
        <v>1802</v>
      </c>
      <c r="E1513" s="101">
        <v>0.33</v>
      </c>
      <c r="F1513" s="102"/>
    </row>
    <row r="1514" ht="12.75" customHeight="1">
      <c r="A1514" s="100" t="s">
        <v>24166</v>
      </c>
      <c r="B1514" s="101">
        <v>4.04</v>
      </c>
      <c r="C1514" s="102"/>
      <c r="D1514" s="100" t="s">
        <v>24141</v>
      </c>
      <c r="E1514" s="101">
        <v>3.6</v>
      </c>
      <c r="F1514" s="102"/>
    </row>
    <row r="1515" ht="12.75" customHeight="1">
      <c r="A1515" s="100" t="s">
        <v>1854</v>
      </c>
      <c r="B1515" s="101">
        <v>3.5</v>
      </c>
      <c r="C1515" s="102"/>
      <c r="D1515" s="100" t="s">
        <v>1804</v>
      </c>
      <c r="E1515" s="101">
        <v>3.12</v>
      </c>
      <c r="F1515" s="102"/>
    </row>
    <row r="1516" ht="12.75" customHeight="1">
      <c r="A1516" s="100" t="s">
        <v>24167</v>
      </c>
      <c r="B1516" s="101">
        <v>0.73</v>
      </c>
      <c r="C1516" s="102"/>
      <c r="D1516" s="100" t="s">
        <v>24142</v>
      </c>
      <c r="E1516" s="101">
        <v>2.39</v>
      </c>
      <c r="F1516" s="102"/>
    </row>
    <row r="1517" ht="12.75" customHeight="1">
      <c r="A1517" s="100" t="s">
        <v>1856</v>
      </c>
      <c r="B1517" s="101">
        <v>0.63</v>
      </c>
      <c r="C1517" s="102"/>
      <c r="D1517" s="100" t="s">
        <v>1806</v>
      </c>
      <c r="E1517" s="101">
        <v>2.07</v>
      </c>
      <c r="F1517" s="102"/>
    </row>
    <row r="1518" ht="12.75" customHeight="1">
      <c r="A1518" s="100" t="s">
        <v>24168</v>
      </c>
      <c r="B1518" s="101">
        <v>0.54</v>
      </c>
      <c r="C1518" s="102"/>
      <c r="D1518" s="100" t="s">
        <v>24143</v>
      </c>
      <c r="E1518" s="101">
        <v>1.81</v>
      </c>
      <c r="F1518" s="102"/>
    </row>
    <row r="1519" ht="12.75" customHeight="1">
      <c r="A1519" s="100" t="s">
        <v>1858</v>
      </c>
      <c r="B1519" s="101">
        <v>0.47</v>
      </c>
      <c r="C1519" s="102"/>
      <c r="D1519" s="100" t="s">
        <v>1808</v>
      </c>
      <c r="E1519" s="101">
        <v>1.57</v>
      </c>
      <c r="F1519" s="102"/>
    </row>
    <row r="1520" ht="12.75" customHeight="1">
      <c r="A1520" s="100" t="s">
        <v>24169</v>
      </c>
      <c r="B1520" s="101">
        <v>3.29</v>
      </c>
      <c r="C1520" s="102"/>
      <c r="D1520" s="100" t="s">
        <v>24144</v>
      </c>
      <c r="E1520" s="101">
        <v>6.05</v>
      </c>
      <c r="F1520" s="102"/>
    </row>
    <row r="1521" ht="12.75" customHeight="1">
      <c r="A1521" s="100" t="s">
        <v>1860</v>
      </c>
      <c r="B1521" s="101">
        <v>2.85</v>
      </c>
      <c r="C1521" s="102"/>
      <c r="D1521" s="100" t="s">
        <v>1810</v>
      </c>
      <c r="E1521" s="101">
        <v>5.24</v>
      </c>
      <c r="F1521" s="102"/>
    </row>
    <row r="1522" ht="12.75" customHeight="1">
      <c r="A1522" s="100" t="s">
        <v>24170</v>
      </c>
      <c r="B1522" s="101">
        <v>2.18</v>
      </c>
      <c r="C1522" s="102"/>
      <c r="D1522" s="100" t="s">
        <v>24145</v>
      </c>
      <c r="E1522" s="101">
        <v>3.6</v>
      </c>
      <c r="F1522" s="102"/>
    </row>
    <row r="1523" ht="12.75" customHeight="1">
      <c r="A1523" s="100" t="s">
        <v>1862</v>
      </c>
      <c r="B1523" s="101">
        <v>1.89</v>
      </c>
      <c r="C1523" s="102"/>
      <c r="D1523" s="100" t="s">
        <v>1812</v>
      </c>
      <c r="E1523" s="101">
        <v>3.12</v>
      </c>
      <c r="F1523" s="102"/>
    </row>
    <row r="1524" ht="12.75" customHeight="1">
      <c r="A1524" s="100" t="s">
        <v>24171</v>
      </c>
      <c r="B1524" s="101">
        <v>1.65</v>
      </c>
      <c r="C1524" s="102"/>
      <c r="D1524" s="100" t="s">
        <v>24146</v>
      </c>
      <c r="E1524" s="101">
        <v>3.34</v>
      </c>
      <c r="F1524" s="102"/>
    </row>
    <row r="1525" ht="12.75" customHeight="1">
      <c r="A1525" s="100" t="s">
        <v>1864</v>
      </c>
      <c r="B1525" s="101">
        <v>1.43</v>
      </c>
      <c r="C1525" s="102"/>
      <c r="D1525" s="100" t="s">
        <v>1814</v>
      </c>
      <c r="E1525" s="101">
        <v>2.89</v>
      </c>
      <c r="F1525" s="102"/>
    </row>
    <row r="1526" ht="12.75" customHeight="1">
      <c r="A1526" s="100" t="s">
        <v>24172</v>
      </c>
      <c r="B1526" s="101">
        <v>5.06</v>
      </c>
      <c r="C1526" s="102"/>
      <c r="D1526" s="100" t="s">
        <v>24147</v>
      </c>
      <c r="E1526" s="101">
        <v>6.05</v>
      </c>
      <c r="F1526" s="102"/>
    </row>
    <row r="1527" ht="12.75" customHeight="1">
      <c r="A1527" s="100" t="s">
        <v>1866</v>
      </c>
      <c r="B1527" s="101">
        <v>4.38</v>
      </c>
      <c r="C1527" s="102"/>
      <c r="D1527" s="100" t="s">
        <v>1816</v>
      </c>
      <c r="E1527" s="101">
        <v>5.24</v>
      </c>
      <c r="F1527" s="102"/>
    </row>
    <row r="1528" ht="12.75" customHeight="1">
      <c r="A1528" s="100" t="s">
        <v>24173</v>
      </c>
      <c r="B1528" s="101">
        <v>4.21</v>
      </c>
      <c r="C1528" s="102"/>
      <c r="D1528" s="100" t="s">
        <v>24148</v>
      </c>
      <c r="E1528" s="101">
        <v>10.84</v>
      </c>
      <c r="F1528" s="102"/>
    </row>
    <row r="1529" ht="12.75" customHeight="1">
      <c r="A1529" s="100" t="s">
        <v>1868</v>
      </c>
      <c r="B1529" s="101">
        <v>3.64</v>
      </c>
      <c r="C1529" s="102"/>
      <c r="D1529" s="100" t="s">
        <v>1818</v>
      </c>
      <c r="E1529" s="101">
        <v>9.39</v>
      </c>
      <c r="F1529" s="102"/>
    </row>
    <row r="1530" ht="12.75" customHeight="1">
      <c r="A1530" s="100" t="s">
        <v>24174</v>
      </c>
      <c r="B1530" s="101">
        <v>2.54</v>
      </c>
      <c r="C1530" s="102"/>
      <c r="D1530" s="100" t="s">
        <v>24149</v>
      </c>
      <c r="E1530" s="101">
        <v>9.03</v>
      </c>
      <c r="F1530" s="102"/>
    </row>
    <row r="1531" ht="12.75" customHeight="1">
      <c r="A1531" s="100" t="s">
        <v>1870</v>
      </c>
      <c r="B1531" s="101">
        <v>2.2</v>
      </c>
      <c r="C1531" s="102"/>
      <c r="D1531" s="100" t="s">
        <v>1820</v>
      </c>
      <c r="E1531" s="101">
        <v>7.83</v>
      </c>
      <c r="F1531" s="102"/>
    </row>
    <row r="1532" ht="12.75" customHeight="1">
      <c r="A1532" s="100" t="s">
        <v>24175</v>
      </c>
      <c r="B1532" s="101">
        <v>6.6</v>
      </c>
      <c r="C1532" s="102"/>
      <c r="D1532" s="100" t="s">
        <v>24150</v>
      </c>
      <c r="E1532" s="101">
        <v>6.6</v>
      </c>
      <c r="F1532" s="102"/>
    </row>
    <row r="1533" ht="12.75" customHeight="1">
      <c r="A1533" s="100" t="s">
        <v>1872</v>
      </c>
      <c r="B1533" s="101">
        <v>5.72</v>
      </c>
      <c r="C1533" s="102"/>
      <c r="D1533" s="100" t="s">
        <v>1822</v>
      </c>
      <c r="E1533" s="101">
        <v>5.72</v>
      </c>
      <c r="F1533" s="102"/>
    </row>
    <row r="1534" ht="12.75" customHeight="1">
      <c r="A1534" s="100" t="s">
        <v>24176</v>
      </c>
      <c r="B1534" s="101">
        <v>5.52</v>
      </c>
      <c r="C1534" s="102"/>
      <c r="D1534" s="100" t="s">
        <v>24151</v>
      </c>
      <c r="E1534" s="101">
        <v>4.43</v>
      </c>
      <c r="F1534" s="102"/>
    </row>
    <row r="1535" ht="12.75" customHeight="1">
      <c r="A1535" s="100" t="s">
        <v>1874</v>
      </c>
      <c r="B1535" s="101">
        <v>4.79</v>
      </c>
      <c r="C1535" s="102"/>
      <c r="D1535" s="100" t="s">
        <v>1824</v>
      </c>
      <c r="E1535" s="101">
        <v>3.84</v>
      </c>
      <c r="F1535" s="102"/>
    </row>
    <row r="1536" ht="12.75" customHeight="1">
      <c r="A1536" s="100" t="s">
        <v>24177</v>
      </c>
      <c r="B1536" s="101">
        <v>3.29</v>
      </c>
      <c r="C1536" s="102"/>
      <c r="D1536" s="100" t="s">
        <v>24152</v>
      </c>
      <c r="E1536" s="101">
        <v>3.35</v>
      </c>
      <c r="F1536" s="102"/>
    </row>
    <row r="1537" ht="12.75" customHeight="1">
      <c r="A1537" s="100" t="s">
        <v>1876</v>
      </c>
      <c r="B1537" s="101">
        <v>2.85</v>
      </c>
      <c r="C1537" s="102"/>
      <c r="D1537" s="100" t="s">
        <v>1826</v>
      </c>
      <c r="E1537" s="101">
        <v>2.9</v>
      </c>
      <c r="F1537" s="102"/>
    </row>
    <row r="1538" ht="12.75" customHeight="1">
      <c r="A1538" s="100" t="s">
        <v>24178</v>
      </c>
      <c r="B1538" s="101">
        <v>11.04</v>
      </c>
      <c r="C1538" s="102"/>
      <c r="D1538" s="100" t="s">
        <v>24153</v>
      </c>
      <c r="E1538" s="101">
        <v>0.59</v>
      </c>
      <c r="F1538" s="102"/>
    </row>
    <row r="1539" ht="12.75" customHeight="1">
      <c r="A1539" s="100" t="s">
        <v>1878</v>
      </c>
      <c r="B1539" s="101">
        <v>9.56</v>
      </c>
      <c r="C1539" s="102"/>
      <c r="D1539" s="100" t="s">
        <v>1828</v>
      </c>
      <c r="E1539" s="101">
        <v>0.51</v>
      </c>
      <c r="F1539" s="102"/>
    </row>
    <row r="1540" ht="12.75" customHeight="1">
      <c r="A1540" s="100" t="s">
        <v>24179</v>
      </c>
      <c r="B1540" s="101">
        <v>8.25</v>
      </c>
      <c r="C1540" s="102"/>
      <c r="D1540" s="100" t="s">
        <v>24154</v>
      </c>
      <c r="E1540" s="101">
        <v>0.38</v>
      </c>
      <c r="F1540" s="102"/>
    </row>
    <row r="1541" ht="12.75" customHeight="1">
      <c r="A1541" s="100" t="s">
        <v>1880</v>
      </c>
      <c r="B1541" s="101">
        <v>7.14</v>
      </c>
      <c r="C1541" s="102"/>
      <c r="D1541" s="100" t="s">
        <v>1830</v>
      </c>
      <c r="E1541" s="101">
        <v>0.33</v>
      </c>
      <c r="F1541" s="102"/>
    </row>
    <row r="1542" ht="12.75" customHeight="1">
      <c r="A1542" s="100" t="s">
        <v>24180</v>
      </c>
      <c r="B1542" s="101">
        <v>13.21</v>
      </c>
      <c r="C1542" s="102"/>
      <c r="D1542" s="100" t="s">
        <v>24155</v>
      </c>
      <c r="E1542" s="101">
        <v>3.6</v>
      </c>
      <c r="F1542" s="102"/>
    </row>
    <row r="1543" ht="12.75" customHeight="1">
      <c r="A1543" s="100" t="s">
        <v>1882</v>
      </c>
      <c r="B1543" s="101">
        <v>11.44</v>
      </c>
      <c r="C1543" s="102"/>
      <c r="D1543" s="100" t="s">
        <v>1832</v>
      </c>
      <c r="E1543" s="101">
        <v>3.12</v>
      </c>
      <c r="F1543" s="102"/>
    </row>
    <row r="1544" ht="12.75" customHeight="1">
      <c r="A1544" s="100" t="s">
        <v>24181</v>
      </c>
      <c r="B1544" s="101">
        <v>8.03</v>
      </c>
      <c r="C1544" s="102"/>
      <c r="D1544" s="100" t="s">
        <v>24156</v>
      </c>
      <c r="E1544" s="101">
        <v>2.39</v>
      </c>
      <c r="F1544" s="102"/>
    </row>
    <row r="1545" ht="12.75" customHeight="1">
      <c r="A1545" s="100" t="s">
        <v>1884</v>
      </c>
      <c r="B1545" s="101">
        <v>6.96</v>
      </c>
      <c r="C1545" s="102"/>
      <c r="D1545" s="100" t="s">
        <v>1834</v>
      </c>
      <c r="E1545" s="101">
        <v>2.07</v>
      </c>
      <c r="F1545" s="102"/>
    </row>
    <row r="1546" ht="12.75" customHeight="1">
      <c r="A1546" s="100" t="s">
        <v>24182</v>
      </c>
      <c r="B1546" s="101">
        <v>6.03</v>
      </c>
      <c r="C1546" s="102"/>
      <c r="D1546" s="100" t="s">
        <v>24157</v>
      </c>
      <c r="E1546" s="101">
        <v>1.81</v>
      </c>
      <c r="F1546" s="102"/>
    </row>
    <row r="1547" ht="12.75" customHeight="1">
      <c r="A1547" s="100" t="s">
        <v>1886</v>
      </c>
      <c r="B1547" s="101">
        <v>5.22</v>
      </c>
      <c r="C1547" s="102"/>
      <c r="D1547" s="100" t="s">
        <v>1836</v>
      </c>
      <c r="E1547" s="101">
        <v>1.57</v>
      </c>
      <c r="F1547" s="102"/>
    </row>
    <row r="1548" ht="12.75" customHeight="1">
      <c r="A1548" s="100" t="s">
        <v>24183</v>
      </c>
      <c r="B1548" s="101">
        <v>4.04</v>
      </c>
      <c r="C1548" s="102"/>
      <c r="D1548" s="100" t="s">
        <v>24158</v>
      </c>
      <c r="E1548" s="101">
        <v>7.23</v>
      </c>
      <c r="F1548" s="102"/>
    </row>
    <row r="1549" ht="12.75" customHeight="1">
      <c r="A1549" s="100" t="s">
        <v>1888</v>
      </c>
      <c r="B1549" s="101">
        <v>3.5</v>
      </c>
      <c r="C1549" s="102"/>
      <c r="D1549" s="100" t="s">
        <v>1838</v>
      </c>
      <c r="E1549" s="101">
        <v>6.26</v>
      </c>
      <c r="F1549" s="102"/>
    </row>
    <row r="1550" ht="12.75" customHeight="1">
      <c r="A1550" s="100" t="s">
        <v>24184</v>
      </c>
      <c r="B1550" s="101">
        <v>0.74</v>
      </c>
      <c r="C1550" s="102"/>
      <c r="D1550" s="100" t="s">
        <v>24159</v>
      </c>
      <c r="E1550" s="101">
        <v>6.05</v>
      </c>
      <c r="F1550" s="102"/>
    </row>
    <row r="1551" ht="12.75" customHeight="1">
      <c r="A1551" s="100" t="s">
        <v>1890</v>
      </c>
      <c r="B1551" s="101">
        <v>0.64</v>
      </c>
      <c r="C1551" s="102"/>
      <c r="D1551" s="100" t="s">
        <v>1840</v>
      </c>
      <c r="E1551" s="101">
        <v>5.24</v>
      </c>
      <c r="F1551" s="102"/>
    </row>
    <row r="1552" ht="12.75" customHeight="1">
      <c r="A1552" s="100" t="s">
        <v>24185</v>
      </c>
      <c r="B1552" s="101">
        <v>0.54</v>
      </c>
      <c r="C1552" s="102"/>
      <c r="D1552" s="100" t="s">
        <v>24160</v>
      </c>
      <c r="E1552" s="101">
        <v>3.6</v>
      </c>
      <c r="F1552" s="102"/>
    </row>
    <row r="1553" ht="12.75" customHeight="1">
      <c r="A1553" s="100" t="s">
        <v>1892</v>
      </c>
      <c r="B1553" s="101">
        <v>0.47</v>
      </c>
      <c r="C1553" s="102"/>
      <c r="D1553" s="100" t="s">
        <v>1842</v>
      </c>
      <c r="E1553" s="101">
        <v>3.12</v>
      </c>
      <c r="F1553" s="102"/>
    </row>
    <row r="1554" ht="12.75" customHeight="1">
      <c r="A1554" s="100" t="s">
        <v>24186</v>
      </c>
      <c r="B1554" s="101">
        <v>3.29</v>
      </c>
      <c r="C1554" s="102"/>
      <c r="D1554" s="100" t="s">
        <v>24161</v>
      </c>
      <c r="E1554" s="101">
        <v>12.09</v>
      </c>
      <c r="F1554" s="102"/>
    </row>
    <row r="1555" ht="12.75" customHeight="1">
      <c r="A1555" s="100" t="s">
        <v>1894</v>
      </c>
      <c r="B1555" s="101">
        <v>2.85</v>
      </c>
      <c r="C1555" s="102"/>
      <c r="D1555" s="100" t="s">
        <v>1844</v>
      </c>
      <c r="E1555" s="101">
        <v>10.48</v>
      </c>
      <c r="F1555" s="102"/>
    </row>
    <row r="1556" ht="12.75" customHeight="1">
      <c r="A1556" s="100" t="s">
        <v>24187</v>
      </c>
      <c r="B1556" s="101">
        <v>2.18</v>
      </c>
      <c r="C1556" s="102"/>
      <c r="D1556" s="100" t="s">
        <v>24162</v>
      </c>
      <c r="E1556" s="101">
        <v>9.03</v>
      </c>
      <c r="F1556" s="102"/>
    </row>
    <row r="1557" ht="12.75" customHeight="1">
      <c r="A1557" s="100" t="s">
        <v>1896</v>
      </c>
      <c r="B1557" s="101">
        <v>1.89</v>
      </c>
      <c r="C1557" s="102"/>
      <c r="D1557" s="100" t="s">
        <v>1846</v>
      </c>
      <c r="E1557" s="101">
        <v>7.83</v>
      </c>
      <c r="F1557" s="102"/>
    </row>
    <row r="1558" ht="12.75" customHeight="1">
      <c r="A1558" s="100" t="s">
        <v>24188</v>
      </c>
      <c r="B1558" s="101">
        <v>1.65</v>
      </c>
      <c r="C1558" s="102"/>
      <c r="D1558" s="100" t="s">
        <v>24163</v>
      </c>
      <c r="E1558" s="101">
        <v>14.46</v>
      </c>
      <c r="F1558" s="102"/>
    </row>
    <row r="1559" ht="12.75" customHeight="1">
      <c r="A1559" s="100" t="s">
        <v>1898</v>
      </c>
      <c r="B1559" s="101">
        <v>1.43</v>
      </c>
      <c r="C1559" s="102"/>
      <c r="D1559" s="100" t="s">
        <v>1848</v>
      </c>
      <c r="E1559" s="101">
        <v>12.53</v>
      </c>
      <c r="F1559" s="102"/>
    </row>
    <row r="1560" ht="12.75" customHeight="1">
      <c r="A1560" s="100" t="s">
        <v>24189</v>
      </c>
      <c r="B1560" s="101">
        <v>5.06</v>
      </c>
      <c r="C1560" s="102"/>
      <c r="D1560" s="100" t="s">
        <v>24164</v>
      </c>
      <c r="E1560" s="101">
        <v>8.8</v>
      </c>
      <c r="F1560" s="102"/>
    </row>
    <row r="1561" ht="12.75" customHeight="1">
      <c r="A1561" s="100" t="s">
        <v>1900</v>
      </c>
      <c r="B1561" s="101">
        <v>4.38</v>
      </c>
      <c r="C1561" s="102"/>
      <c r="D1561" s="100" t="s">
        <v>1850</v>
      </c>
      <c r="E1561" s="101">
        <v>7.63</v>
      </c>
      <c r="F1561" s="102"/>
    </row>
    <row r="1562" ht="12.75" customHeight="1">
      <c r="A1562" s="100" t="s">
        <v>24190</v>
      </c>
      <c r="B1562" s="101">
        <v>4.21</v>
      </c>
      <c r="C1562" s="102"/>
      <c r="D1562" s="100" t="s">
        <v>24165</v>
      </c>
      <c r="E1562" s="101">
        <v>6.6</v>
      </c>
      <c r="F1562" s="102"/>
    </row>
    <row r="1563" ht="12.75" customHeight="1">
      <c r="A1563" s="100" t="s">
        <v>1902</v>
      </c>
      <c r="B1563" s="101">
        <v>3.64</v>
      </c>
      <c r="C1563" s="102"/>
      <c r="D1563" s="100" t="s">
        <v>1852</v>
      </c>
      <c r="E1563" s="101">
        <v>5.72</v>
      </c>
      <c r="F1563" s="102"/>
    </row>
    <row r="1564" ht="12.75" customHeight="1">
      <c r="A1564" s="100" t="s">
        <v>24191</v>
      </c>
      <c r="B1564" s="101">
        <v>2.54</v>
      </c>
      <c r="C1564" s="102"/>
      <c r="D1564" s="100" t="s">
        <v>24166</v>
      </c>
      <c r="E1564" s="101">
        <v>4.43</v>
      </c>
      <c r="F1564" s="102"/>
    </row>
    <row r="1565" ht="12.75" customHeight="1">
      <c r="A1565" s="100" t="s">
        <v>1904</v>
      </c>
      <c r="B1565" s="101">
        <v>2.2</v>
      </c>
      <c r="C1565" s="102"/>
      <c r="D1565" s="100" t="s">
        <v>1854</v>
      </c>
      <c r="E1565" s="101">
        <v>3.84</v>
      </c>
      <c r="F1565" s="102"/>
    </row>
    <row r="1566" ht="12.75" customHeight="1">
      <c r="A1566" s="100" t="s">
        <v>24192</v>
      </c>
      <c r="B1566" s="101">
        <v>34.69</v>
      </c>
      <c r="C1566" s="102"/>
      <c r="D1566" s="100" t="s">
        <v>24167</v>
      </c>
      <c r="E1566" s="101">
        <v>0.81</v>
      </c>
      <c r="F1566" s="102"/>
    </row>
    <row r="1567" ht="12.75" customHeight="1">
      <c r="A1567" s="100" t="s">
        <v>1906</v>
      </c>
      <c r="B1567" s="101">
        <v>30.05</v>
      </c>
      <c r="C1567" s="102"/>
      <c r="D1567" s="100" t="s">
        <v>1856</v>
      </c>
      <c r="E1567" s="101">
        <v>0.7</v>
      </c>
      <c r="F1567" s="102"/>
    </row>
    <row r="1568" ht="12.75" customHeight="1">
      <c r="A1568" s="100" t="s">
        <v>24193</v>
      </c>
      <c r="B1568" s="101">
        <v>30.45</v>
      </c>
      <c r="C1568" s="102"/>
      <c r="D1568" s="100" t="s">
        <v>24168</v>
      </c>
      <c r="E1568" s="101">
        <v>0.59</v>
      </c>
      <c r="F1568" s="102"/>
    </row>
    <row r="1569" ht="12.75" customHeight="1">
      <c r="A1569" s="100" t="s">
        <v>1908</v>
      </c>
      <c r="B1569" s="101">
        <v>26.38</v>
      </c>
      <c r="C1569" s="102"/>
      <c r="D1569" s="100" t="s">
        <v>1858</v>
      </c>
      <c r="E1569" s="101">
        <v>0.51</v>
      </c>
      <c r="F1569" s="102"/>
    </row>
    <row r="1570" ht="12.75" customHeight="1">
      <c r="A1570" s="100" t="s">
        <v>24194</v>
      </c>
      <c r="B1570" s="101">
        <v>26.2</v>
      </c>
      <c r="C1570" s="102"/>
      <c r="D1570" s="100" t="s">
        <v>24169</v>
      </c>
      <c r="E1570" s="101">
        <v>3.6</v>
      </c>
      <c r="F1570" s="102"/>
    </row>
    <row r="1571" ht="12.75" customHeight="1">
      <c r="A1571" s="100" t="s">
        <v>1910</v>
      </c>
      <c r="B1571" s="101">
        <v>22.7</v>
      </c>
      <c r="C1571" s="102"/>
      <c r="D1571" s="100" t="s">
        <v>1860</v>
      </c>
      <c r="E1571" s="101">
        <v>3.12</v>
      </c>
      <c r="F1571" s="102"/>
    </row>
    <row r="1572" ht="12.75" customHeight="1">
      <c r="A1572" s="100" t="s">
        <v>24195</v>
      </c>
      <c r="B1572" s="101">
        <v>34.69</v>
      </c>
      <c r="C1572" s="102"/>
      <c r="D1572" s="100" t="s">
        <v>24170</v>
      </c>
      <c r="E1572" s="101">
        <v>2.39</v>
      </c>
      <c r="F1572" s="102"/>
    </row>
    <row r="1573" ht="12.75" customHeight="1">
      <c r="A1573" s="100" t="s">
        <v>1912</v>
      </c>
      <c r="B1573" s="101">
        <v>30.05</v>
      </c>
      <c r="C1573" s="102"/>
      <c r="D1573" s="100" t="s">
        <v>1862</v>
      </c>
      <c r="E1573" s="101">
        <v>2.07</v>
      </c>
      <c r="F1573" s="102"/>
    </row>
    <row r="1574" ht="12.75" customHeight="1">
      <c r="A1574" s="100" t="s">
        <v>24196</v>
      </c>
      <c r="B1574" s="101">
        <v>30.45</v>
      </c>
      <c r="C1574" s="102"/>
      <c r="D1574" s="100" t="s">
        <v>24171</v>
      </c>
      <c r="E1574" s="101">
        <v>1.81</v>
      </c>
      <c r="F1574" s="102"/>
    </row>
    <row r="1575" ht="12.75" customHeight="1">
      <c r="A1575" s="100" t="s">
        <v>1914</v>
      </c>
      <c r="B1575" s="101">
        <v>26.38</v>
      </c>
      <c r="C1575" s="102"/>
      <c r="D1575" s="100" t="s">
        <v>1864</v>
      </c>
      <c r="E1575" s="101">
        <v>1.57</v>
      </c>
      <c r="F1575" s="102"/>
    </row>
    <row r="1576" ht="12.75" customHeight="1">
      <c r="A1576" s="100" t="s">
        <v>24197</v>
      </c>
      <c r="B1576" s="101">
        <v>26.2</v>
      </c>
      <c r="C1576" s="102"/>
      <c r="D1576" s="100" t="s">
        <v>24172</v>
      </c>
      <c r="E1576" s="101">
        <v>5.54</v>
      </c>
      <c r="F1576" s="102"/>
    </row>
    <row r="1577" ht="12.75" customHeight="1">
      <c r="A1577" s="100" t="s">
        <v>1916</v>
      </c>
      <c r="B1577" s="101">
        <v>22.7</v>
      </c>
      <c r="C1577" s="102"/>
      <c r="D1577" s="100" t="s">
        <v>1866</v>
      </c>
      <c r="E1577" s="101">
        <v>4.8</v>
      </c>
      <c r="F1577" s="102"/>
    </row>
    <row r="1578" ht="12.75" customHeight="1">
      <c r="A1578" s="100" t="s">
        <v>24198</v>
      </c>
      <c r="B1578" s="101">
        <v>34.69</v>
      </c>
      <c r="C1578" s="102"/>
      <c r="D1578" s="100" t="s">
        <v>24173</v>
      </c>
      <c r="E1578" s="101">
        <v>4.61</v>
      </c>
      <c r="F1578" s="102"/>
    </row>
    <row r="1579" ht="12.75" customHeight="1">
      <c r="A1579" s="100" t="s">
        <v>1918</v>
      </c>
      <c r="B1579" s="101">
        <v>30.05</v>
      </c>
      <c r="C1579" s="102"/>
      <c r="D1579" s="100" t="s">
        <v>1868</v>
      </c>
      <c r="E1579" s="101">
        <v>3.99</v>
      </c>
      <c r="F1579" s="102"/>
    </row>
    <row r="1580" ht="12.75" customHeight="1">
      <c r="A1580" s="100" t="s">
        <v>24199</v>
      </c>
      <c r="B1580" s="101">
        <v>30.47</v>
      </c>
      <c r="C1580" s="102"/>
      <c r="D1580" s="100" t="s">
        <v>24174</v>
      </c>
      <c r="E1580" s="101">
        <v>2.78</v>
      </c>
      <c r="F1580" s="102"/>
    </row>
    <row r="1581" ht="12.75" customHeight="1">
      <c r="A1581" s="100" t="s">
        <v>1920</v>
      </c>
      <c r="B1581" s="101">
        <v>26.4</v>
      </c>
      <c r="C1581" s="102"/>
      <c r="D1581" s="100" t="s">
        <v>1870</v>
      </c>
      <c r="E1581" s="101">
        <v>2.41</v>
      </c>
      <c r="F1581" s="102"/>
    </row>
    <row r="1582" ht="12.75" customHeight="1">
      <c r="A1582" s="100" t="s">
        <v>24200</v>
      </c>
      <c r="B1582" s="101">
        <v>27.33</v>
      </c>
      <c r="C1582" s="102"/>
      <c r="D1582" s="100" t="s">
        <v>24175</v>
      </c>
      <c r="E1582" s="101">
        <v>7.23</v>
      </c>
      <c r="F1582" s="102"/>
    </row>
    <row r="1583" ht="12.75" customHeight="1">
      <c r="A1583" s="100" t="s">
        <v>1922</v>
      </c>
      <c r="B1583" s="101">
        <v>23.68</v>
      </c>
      <c r="C1583" s="102"/>
      <c r="D1583" s="100" t="s">
        <v>1872</v>
      </c>
      <c r="E1583" s="101">
        <v>6.26</v>
      </c>
      <c r="F1583" s="102"/>
    </row>
    <row r="1584" ht="12.75" customHeight="1">
      <c r="A1584" s="100" t="s">
        <v>24201</v>
      </c>
      <c r="B1584" s="101">
        <v>52.02</v>
      </c>
      <c r="C1584" s="102"/>
      <c r="D1584" s="100" t="s">
        <v>24176</v>
      </c>
      <c r="E1584" s="101">
        <v>6.05</v>
      </c>
      <c r="F1584" s="102"/>
    </row>
    <row r="1585" ht="12.75" customHeight="1">
      <c r="A1585" s="100" t="s">
        <v>1924</v>
      </c>
      <c r="B1585" s="101">
        <v>45.07</v>
      </c>
      <c r="C1585" s="102"/>
      <c r="D1585" s="100" t="s">
        <v>1874</v>
      </c>
      <c r="E1585" s="101">
        <v>5.24</v>
      </c>
      <c r="F1585" s="102"/>
    </row>
    <row r="1586" ht="12.75" customHeight="1">
      <c r="A1586" s="100" t="s">
        <v>24202</v>
      </c>
      <c r="B1586" s="101">
        <v>30.47</v>
      </c>
      <c r="C1586" s="102"/>
      <c r="D1586" s="100" t="s">
        <v>24177</v>
      </c>
      <c r="E1586" s="101">
        <v>3.6</v>
      </c>
      <c r="F1586" s="102"/>
    </row>
    <row r="1587" ht="12.75" customHeight="1">
      <c r="A1587" s="100" t="s">
        <v>1926</v>
      </c>
      <c r="B1587" s="101">
        <v>26.4</v>
      </c>
      <c r="C1587" s="102"/>
      <c r="D1587" s="100" t="s">
        <v>1876</v>
      </c>
      <c r="E1587" s="101">
        <v>3.12</v>
      </c>
      <c r="F1587" s="102"/>
    </row>
    <row r="1588" ht="12.75" customHeight="1">
      <c r="A1588" s="100" t="s">
        <v>24203</v>
      </c>
      <c r="B1588" s="101">
        <v>27.33</v>
      </c>
      <c r="C1588" s="102"/>
      <c r="D1588" s="100" t="s">
        <v>24178</v>
      </c>
      <c r="E1588" s="101">
        <v>12.09</v>
      </c>
      <c r="F1588" s="102"/>
    </row>
    <row r="1589" ht="12.75" customHeight="1">
      <c r="A1589" s="100" t="s">
        <v>1928</v>
      </c>
      <c r="B1589" s="101">
        <v>23.68</v>
      </c>
      <c r="C1589" s="102"/>
      <c r="D1589" s="100" t="s">
        <v>1878</v>
      </c>
      <c r="E1589" s="101">
        <v>10.48</v>
      </c>
      <c r="F1589" s="102"/>
    </row>
    <row r="1590" ht="12.75" customHeight="1">
      <c r="A1590" s="100" t="s">
        <v>24204</v>
      </c>
      <c r="B1590" s="101">
        <v>30.38</v>
      </c>
      <c r="C1590" s="102"/>
      <c r="D1590" s="100" t="s">
        <v>24179</v>
      </c>
      <c r="E1590" s="101">
        <v>9.03</v>
      </c>
      <c r="F1590" s="102"/>
    </row>
    <row r="1591" ht="12.75" customHeight="1">
      <c r="A1591" s="100" t="s">
        <v>1930</v>
      </c>
      <c r="B1591" s="101">
        <v>26.32</v>
      </c>
      <c r="C1591" s="102"/>
      <c r="D1591" s="100" t="s">
        <v>1880</v>
      </c>
      <c r="E1591" s="101">
        <v>7.83</v>
      </c>
      <c r="F1591" s="102"/>
    </row>
    <row r="1592" ht="12.75" customHeight="1">
      <c r="A1592" s="100" t="s">
        <v>24205</v>
      </c>
      <c r="B1592" s="101">
        <v>26.87</v>
      </c>
      <c r="C1592" s="102"/>
      <c r="D1592" s="100" t="s">
        <v>24180</v>
      </c>
      <c r="E1592" s="101">
        <v>14.46</v>
      </c>
      <c r="F1592" s="102"/>
    </row>
    <row r="1593" ht="12.75" customHeight="1">
      <c r="A1593" s="100" t="s">
        <v>1932</v>
      </c>
      <c r="B1593" s="101">
        <v>23.28</v>
      </c>
      <c r="C1593" s="102"/>
      <c r="D1593" s="100" t="s">
        <v>1882</v>
      </c>
      <c r="E1593" s="101">
        <v>12.53</v>
      </c>
      <c r="F1593" s="102"/>
    </row>
    <row r="1594" ht="12.75" customHeight="1">
      <c r="A1594" s="100" t="s">
        <v>24206</v>
      </c>
      <c r="B1594" s="101">
        <v>22.61</v>
      </c>
      <c r="C1594" s="102"/>
      <c r="D1594" s="100" t="s">
        <v>24181</v>
      </c>
      <c r="E1594" s="101">
        <v>8.8</v>
      </c>
      <c r="F1594" s="102"/>
    </row>
    <row r="1595" ht="12.75" customHeight="1">
      <c r="A1595" s="100" t="s">
        <v>1934</v>
      </c>
      <c r="B1595" s="101">
        <v>19.59</v>
      </c>
      <c r="C1595" s="102"/>
      <c r="D1595" s="100" t="s">
        <v>1884</v>
      </c>
      <c r="E1595" s="101">
        <v>7.63</v>
      </c>
      <c r="F1595" s="102"/>
    </row>
    <row r="1596" ht="12.75" customHeight="1">
      <c r="A1596" s="100" t="s">
        <v>24207</v>
      </c>
      <c r="B1596" s="101">
        <v>30.38</v>
      </c>
      <c r="C1596" s="102"/>
      <c r="D1596" s="100" t="s">
        <v>24182</v>
      </c>
      <c r="E1596" s="101">
        <v>6.6</v>
      </c>
      <c r="F1596" s="102"/>
    </row>
    <row r="1597" ht="12.75" customHeight="1">
      <c r="A1597" s="100" t="s">
        <v>1936</v>
      </c>
      <c r="B1597" s="101">
        <v>26.32</v>
      </c>
      <c r="C1597" s="102"/>
      <c r="D1597" s="100" t="s">
        <v>1886</v>
      </c>
      <c r="E1597" s="101">
        <v>5.72</v>
      </c>
      <c r="F1597" s="102"/>
    </row>
    <row r="1598" ht="12.75" customHeight="1">
      <c r="A1598" s="100" t="s">
        <v>24208</v>
      </c>
      <c r="B1598" s="101">
        <v>26.87</v>
      </c>
      <c r="C1598" s="102"/>
      <c r="D1598" s="100" t="s">
        <v>24183</v>
      </c>
      <c r="E1598" s="101">
        <v>4.43</v>
      </c>
      <c r="F1598" s="102"/>
    </row>
    <row r="1599" ht="12.75" customHeight="1">
      <c r="A1599" s="100" t="s">
        <v>1938</v>
      </c>
      <c r="B1599" s="101">
        <v>23.28</v>
      </c>
      <c r="C1599" s="102"/>
      <c r="D1599" s="100" t="s">
        <v>1888</v>
      </c>
      <c r="E1599" s="101">
        <v>3.84</v>
      </c>
      <c r="F1599" s="102"/>
    </row>
    <row r="1600" ht="12.75" customHeight="1">
      <c r="A1600" s="100" t="s">
        <v>24209</v>
      </c>
      <c r="B1600" s="101">
        <v>22.61</v>
      </c>
      <c r="C1600" s="102"/>
      <c r="D1600" s="100" t="s">
        <v>24184</v>
      </c>
      <c r="E1600" s="101">
        <v>0.81</v>
      </c>
      <c r="F1600" s="102"/>
    </row>
    <row r="1601" ht="12.75" customHeight="1">
      <c r="A1601" s="100" t="s">
        <v>1940</v>
      </c>
      <c r="B1601" s="101">
        <v>19.59</v>
      </c>
      <c r="C1601" s="102"/>
      <c r="D1601" s="100" t="s">
        <v>1890</v>
      </c>
      <c r="E1601" s="101">
        <v>0.7</v>
      </c>
      <c r="F1601" s="102"/>
    </row>
    <row r="1602" ht="12.75" customHeight="1">
      <c r="A1602" s="100" t="s">
        <v>24210</v>
      </c>
      <c r="B1602" s="101">
        <v>2.19</v>
      </c>
      <c r="C1602" s="102"/>
      <c r="D1602" s="100" t="s">
        <v>24185</v>
      </c>
      <c r="E1602" s="101">
        <v>0.59</v>
      </c>
      <c r="F1602" s="102"/>
    </row>
    <row r="1603" ht="12.75" customHeight="1">
      <c r="A1603" s="100" t="s">
        <v>1942</v>
      </c>
      <c r="B1603" s="101">
        <v>1.9</v>
      </c>
      <c r="C1603" s="102"/>
      <c r="D1603" s="100" t="s">
        <v>1892</v>
      </c>
      <c r="E1603" s="101">
        <v>0.51</v>
      </c>
      <c r="F1603" s="102"/>
    </row>
    <row r="1604" ht="12.75" customHeight="1">
      <c r="A1604" s="100" t="s">
        <v>24211</v>
      </c>
      <c r="B1604" s="101">
        <v>1.52</v>
      </c>
      <c r="C1604" s="102"/>
      <c r="D1604" s="100" t="s">
        <v>24186</v>
      </c>
      <c r="E1604" s="101">
        <v>3.6</v>
      </c>
      <c r="F1604" s="102"/>
    </row>
    <row r="1605" ht="12.75" customHeight="1">
      <c r="A1605" s="100" t="s">
        <v>1944</v>
      </c>
      <c r="B1605" s="101">
        <v>1.32</v>
      </c>
      <c r="C1605" s="102"/>
      <c r="D1605" s="100" t="s">
        <v>1894</v>
      </c>
      <c r="E1605" s="101">
        <v>3.12</v>
      </c>
      <c r="F1605" s="102"/>
    </row>
    <row r="1606" ht="12.75" customHeight="1">
      <c r="A1606" s="100" t="s">
        <v>24212</v>
      </c>
      <c r="B1606" s="101">
        <v>0.9</v>
      </c>
      <c r="C1606" s="102"/>
      <c r="D1606" s="100" t="s">
        <v>24187</v>
      </c>
      <c r="E1606" s="101">
        <v>2.39</v>
      </c>
      <c r="F1606" s="102"/>
    </row>
    <row r="1607" ht="12.75" customHeight="1">
      <c r="A1607" s="100" t="s">
        <v>1946</v>
      </c>
      <c r="B1607" s="101">
        <v>0.78</v>
      </c>
      <c r="C1607" s="102"/>
      <c r="D1607" s="100" t="s">
        <v>1896</v>
      </c>
      <c r="E1607" s="101">
        <v>2.07</v>
      </c>
      <c r="F1607" s="102"/>
    </row>
    <row r="1608" ht="12.75" customHeight="1">
      <c r="A1608" s="100" t="s">
        <v>24213</v>
      </c>
      <c r="B1608" s="101">
        <v>2.19</v>
      </c>
      <c r="C1608" s="102"/>
      <c r="D1608" s="100" t="s">
        <v>24188</v>
      </c>
      <c r="E1608" s="101">
        <v>1.81</v>
      </c>
      <c r="F1608" s="102"/>
    </row>
    <row r="1609" ht="12.75" customHeight="1">
      <c r="A1609" s="100" t="s">
        <v>1948</v>
      </c>
      <c r="B1609" s="101">
        <v>1.9</v>
      </c>
      <c r="C1609" s="102"/>
      <c r="D1609" s="100" t="s">
        <v>1898</v>
      </c>
      <c r="E1609" s="101">
        <v>1.57</v>
      </c>
      <c r="F1609" s="102"/>
    </row>
    <row r="1610" ht="12.75" customHeight="1">
      <c r="A1610" s="100" t="s">
        <v>24214</v>
      </c>
      <c r="B1610" s="101">
        <v>1.52</v>
      </c>
      <c r="C1610" s="102"/>
      <c r="D1610" s="100" t="s">
        <v>24189</v>
      </c>
      <c r="E1610" s="101">
        <v>5.54</v>
      </c>
      <c r="F1610" s="102"/>
    </row>
    <row r="1611" ht="12.75" customHeight="1">
      <c r="A1611" s="100" t="s">
        <v>1950</v>
      </c>
      <c r="B1611" s="101">
        <v>1.32</v>
      </c>
      <c r="C1611" s="102"/>
      <c r="D1611" s="100" t="s">
        <v>1900</v>
      </c>
      <c r="E1611" s="101">
        <v>4.8</v>
      </c>
      <c r="F1611" s="102"/>
    </row>
    <row r="1612" ht="12.75" customHeight="1">
      <c r="A1612" s="100" t="s">
        <v>24215</v>
      </c>
      <c r="B1612" s="101">
        <v>0.9</v>
      </c>
      <c r="C1612" s="102"/>
      <c r="D1612" s="100" t="s">
        <v>24190</v>
      </c>
      <c r="E1612" s="101">
        <v>4.61</v>
      </c>
      <c r="F1612" s="102"/>
    </row>
    <row r="1613" ht="12.75" customHeight="1">
      <c r="A1613" s="100" t="s">
        <v>1952</v>
      </c>
      <c r="B1613" s="101">
        <v>0.78</v>
      </c>
      <c r="C1613" s="102"/>
      <c r="D1613" s="100" t="s">
        <v>1902</v>
      </c>
      <c r="E1613" s="101">
        <v>3.99</v>
      </c>
      <c r="F1613" s="102"/>
    </row>
    <row r="1614" ht="12.75" customHeight="1">
      <c r="A1614" s="100" t="s">
        <v>24216</v>
      </c>
      <c r="B1614" s="101">
        <v>63.71</v>
      </c>
      <c r="C1614" s="102"/>
      <c r="D1614" s="100" t="s">
        <v>24191</v>
      </c>
      <c r="E1614" s="101">
        <v>2.78</v>
      </c>
      <c r="F1614" s="102"/>
    </row>
    <row r="1615" ht="12.75" customHeight="1">
      <c r="A1615" s="100" t="s">
        <v>1978</v>
      </c>
      <c r="B1615" s="101">
        <v>55.2</v>
      </c>
      <c r="C1615" s="102"/>
      <c r="D1615" s="100" t="s">
        <v>1904</v>
      </c>
      <c r="E1615" s="101">
        <v>2.41</v>
      </c>
      <c r="F1615" s="102"/>
    </row>
    <row r="1616" ht="12.75" customHeight="1">
      <c r="A1616" s="100" t="s">
        <v>24217</v>
      </c>
      <c r="B1616" s="101">
        <v>93.88</v>
      </c>
      <c r="C1616" s="102"/>
      <c r="D1616" s="100" t="s">
        <v>24192</v>
      </c>
      <c r="E1616" s="101">
        <v>37.99</v>
      </c>
      <c r="F1616" s="102"/>
    </row>
    <row r="1617" ht="12.75" customHeight="1">
      <c r="A1617" s="100" t="s">
        <v>1981</v>
      </c>
      <c r="B1617" s="101">
        <v>81.35</v>
      </c>
      <c r="C1617" s="102"/>
      <c r="D1617" s="100" t="s">
        <v>1906</v>
      </c>
      <c r="E1617" s="101">
        <v>32.92</v>
      </c>
      <c r="F1617" s="102"/>
    </row>
    <row r="1618" ht="12.75" customHeight="1">
      <c r="A1618" s="100" t="s">
        <v>24218</v>
      </c>
      <c r="B1618" s="101">
        <v>134.12</v>
      </c>
      <c r="C1618" s="102"/>
      <c r="D1618" s="100" t="s">
        <v>24193</v>
      </c>
      <c r="E1618" s="101">
        <v>33.35</v>
      </c>
      <c r="F1618" s="102"/>
    </row>
    <row r="1619" ht="12.75" customHeight="1">
      <c r="A1619" s="100" t="s">
        <v>1983</v>
      </c>
      <c r="B1619" s="101">
        <v>116.2</v>
      </c>
      <c r="C1619" s="102"/>
      <c r="D1619" s="100" t="s">
        <v>1908</v>
      </c>
      <c r="E1619" s="101">
        <v>28.9</v>
      </c>
      <c r="F1619" s="102"/>
    </row>
    <row r="1620" ht="12.75" customHeight="1">
      <c r="A1620" s="100" t="s">
        <v>24219</v>
      </c>
      <c r="B1620" s="101">
        <v>91.01</v>
      </c>
      <c r="C1620" s="102"/>
      <c r="D1620" s="100" t="s">
        <v>24194</v>
      </c>
      <c r="E1620" s="101">
        <v>28.7</v>
      </c>
      <c r="F1620" s="102"/>
    </row>
    <row r="1621" ht="12.75" customHeight="1">
      <c r="A1621" s="100" t="s">
        <v>1985</v>
      </c>
      <c r="B1621" s="101">
        <v>78.86</v>
      </c>
      <c r="C1621" s="102"/>
      <c r="D1621" s="100" t="s">
        <v>1910</v>
      </c>
      <c r="E1621" s="101">
        <v>24.87</v>
      </c>
      <c r="F1621" s="102"/>
    </row>
    <row r="1622" ht="12.75" customHeight="1">
      <c r="A1622" s="100" t="s">
        <v>24220</v>
      </c>
      <c r="B1622" s="101">
        <v>134.12</v>
      </c>
      <c r="C1622" s="102"/>
      <c r="D1622" s="100" t="s">
        <v>24195</v>
      </c>
      <c r="E1622" s="101">
        <v>37.99</v>
      </c>
      <c r="F1622" s="102"/>
    </row>
    <row r="1623" ht="12.75" customHeight="1">
      <c r="A1623" s="100" t="s">
        <v>1987</v>
      </c>
      <c r="B1623" s="101">
        <v>116.21</v>
      </c>
      <c r="C1623" s="102"/>
      <c r="D1623" s="100" t="s">
        <v>1912</v>
      </c>
      <c r="E1623" s="101">
        <v>32.92</v>
      </c>
      <c r="F1623" s="102"/>
    </row>
    <row r="1624" ht="12.75" customHeight="1">
      <c r="A1624" s="100" t="s">
        <v>24221</v>
      </c>
      <c r="B1624" s="101">
        <v>191.6</v>
      </c>
      <c r="C1624" s="102"/>
      <c r="D1624" s="100" t="s">
        <v>24196</v>
      </c>
      <c r="E1624" s="101">
        <v>33.35</v>
      </c>
      <c r="F1624" s="102"/>
    </row>
    <row r="1625" ht="12.75" customHeight="1">
      <c r="A1625" s="100" t="s">
        <v>1989</v>
      </c>
      <c r="B1625" s="101">
        <v>166.0</v>
      </c>
      <c r="C1625" s="102"/>
      <c r="D1625" s="100" t="s">
        <v>1914</v>
      </c>
      <c r="E1625" s="101">
        <v>28.9</v>
      </c>
      <c r="F1625" s="102"/>
    </row>
    <row r="1626" ht="12.75" customHeight="1">
      <c r="A1626" s="100" t="s">
        <v>24222</v>
      </c>
      <c r="B1626" s="101">
        <v>63.71</v>
      </c>
      <c r="C1626" s="102"/>
      <c r="D1626" s="100" t="s">
        <v>24197</v>
      </c>
      <c r="E1626" s="101">
        <v>28.7</v>
      </c>
      <c r="F1626" s="102"/>
    </row>
    <row r="1627" ht="12.75" customHeight="1">
      <c r="A1627" s="100" t="s">
        <v>1991</v>
      </c>
      <c r="B1627" s="101">
        <v>55.2</v>
      </c>
      <c r="C1627" s="102"/>
      <c r="D1627" s="100" t="s">
        <v>1916</v>
      </c>
      <c r="E1627" s="101">
        <v>24.87</v>
      </c>
      <c r="F1627" s="102"/>
    </row>
    <row r="1628" ht="12.75" customHeight="1">
      <c r="A1628" s="100" t="s">
        <v>24223</v>
      </c>
      <c r="B1628" s="101">
        <v>93.88</v>
      </c>
      <c r="C1628" s="102"/>
      <c r="D1628" s="100" t="s">
        <v>24198</v>
      </c>
      <c r="E1628" s="101">
        <v>37.99</v>
      </c>
      <c r="F1628" s="102"/>
    </row>
    <row r="1629" ht="12.75" customHeight="1">
      <c r="A1629" s="100" t="s">
        <v>1993</v>
      </c>
      <c r="B1629" s="101">
        <v>81.35</v>
      </c>
      <c r="C1629" s="102"/>
      <c r="D1629" s="100" t="s">
        <v>1918</v>
      </c>
      <c r="E1629" s="101">
        <v>32.92</v>
      </c>
      <c r="F1629" s="102"/>
    </row>
    <row r="1630" ht="12.75" customHeight="1">
      <c r="A1630" s="100" t="s">
        <v>24224</v>
      </c>
      <c r="B1630" s="101">
        <v>134.12</v>
      </c>
      <c r="C1630" s="102"/>
      <c r="D1630" s="100" t="s">
        <v>24199</v>
      </c>
      <c r="E1630" s="101">
        <v>33.37</v>
      </c>
      <c r="F1630" s="102"/>
    </row>
    <row r="1631" ht="12.75" customHeight="1">
      <c r="A1631" s="100" t="s">
        <v>1995</v>
      </c>
      <c r="B1631" s="101">
        <v>116.2</v>
      </c>
      <c r="C1631" s="102"/>
      <c r="D1631" s="100" t="s">
        <v>1920</v>
      </c>
      <c r="E1631" s="101">
        <v>28.92</v>
      </c>
      <c r="F1631" s="102"/>
    </row>
    <row r="1632" ht="12.75" customHeight="1">
      <c r="A1632" s="100" t="s">
        <v>24225</v>
      </c>
      <c r="B1632" s="101">
        <v>42.77</v>
      </c>
      <c r="C1632" s="102"/>
      <c r="D1632" s="100" t="s">
        <v>24200</v>
      </c>
      <c r="E1632" s="101">
        <v>29.94</v>
      </c>
      <c r="F1632" s="102"/>
    </row>
    <row r="1633" ht="12.75" customHeight="1">
      <c r="A1633" s="100" t="s">
        <v>1997</v>
      </c>
      <c r="B1633" s="101">
        <v>37.06</v>
      </c>
      <c r="C1633" s="102"/>
      <c r="D1633" s="100" t="s">
        <v>1922</v>
      </c>
      <c r="E1633" s="101">
        <v>25.94</v>
      </c>
      <c r="F1633" s="102"/>
    </row>
    <row r="1634" ht="12.75" customHeight="1">
      <c r="A1634" s="100" t="s">
        <v>24226</v>
      </c>
      <c r="B1634" s="101">
        <v>20.02</v>
      </c>
      <c r="C1634" s="102"/>
      <c r="D1634" s="100" t="s">
        <v>24201</v>
      </c>
      <c r="E1634" s="101">
        <v>56.98</v>
      </c>
      <c r="F1634" s="102"/>
    </row>
    <row r="1635" ht="12.75" customHeight="1">
      <c r="A1635" s="100" t="s">
        <v>1999</v>
      </c>
      <c r="B1635" s="101">
        <v>17.35</v>
      </c>
      <c r="C1635" s="102"/>
      <c r="D1635" s="100" t="s">
        <v>1924</v>
      </c>
      <c r="E1635" s="101">
        <v>49.37</v>
      </c>
      <c r="F1635" s="102"/>
    </row>
    <row r="1636" ht="12.75" customHeight="1">
      <c r="A1636" s="100" t="s">
        <v>24227</v>
      </c>
      <c r="B1636" s="101">
        <v>30.94</v>
      </c>
      <c r="C1636" s="102"/>
      <c r="D1636" s="100" t="s">
        <v>24202</v>
      </c>
      <c r="E1636" s="101">
        <v>33.37</v>
      </c>
      <c r="F1636" s="102"/>
    </row>
    <row r="1637" ht="12.75" customHeight="1">
      <c r="A1637" s="100" t="s">
        <v>2001</v>
      </c>
      <c r="B1637" s="101">
        <v>26.81</v>
      </c>
      <c r="C1637" s="102"/>
      <c r="D1637" s="100" t="s">
        <v>1926</v>
      </c>
      <c r="E1637" s="101">
        <v>28.92</v>
      </c>
      <c r="F1637" s="102"/>
    </row>
    <row r="1638" ht="12.75" customHeight="1">
      <c r="A1638" s="100" t="s">
        <v>24228</v>
      </c>
      <c r="B1638" s="101">
        <v>220.34</v>
      </c>
      <c r="C1638" s="102"/>
      <c r="D1638" s="100" t="s">
        <v>24203</v>
      </c>
      <c r="E1638" s="101">
        <v>29.94</v>
      </c>
      <c r="F1638" s="102"/>
    </row>
    <row r="1639" ht="12.75" customHeight="1">
      <c r="A1639" s="100" t="s">
        <v>2003</v>
      </c>
      <c r="B1639" s="101">
        <v>190.9</v>
      </c>
      <c r="C1639" s="102"/>
      <c r="D1639" s="100" t="s">
        <v>1928</v>
      </c>
      <c r="E1639" s="101">
        <v>25.94</v>
      </c>
      <c r="F1639" s="102"/>
    </row>
    <row r="1640" ht="12.75" customHeight="1">
      <c r="A1640" s="100" t="s">
        <v>24229</v>
      </c>
      <c r="B1640" s="101">
        <v>91.01</v>
      </c>
      <c r="C1640" s="102"/>
      <c r="D1640" s="100" t="s">
        <v>24204</v>
      </c>
      <c r="E1640" s="101">
        <v>33.27</v>
      </c>
      <c r="F1640" s="102"/>
    </row>
    <row r="1641" ht="12.75" customHeight="1">
      <c r="A1641" s="100" t="s">
        <v>2005</v>
      </c>
      <c r="B1641" s="101">
        <v>78.86</v>
      </c>
      <c r="C1641" s="102"/>
      <c r="D1641" s="100" t="s">
        <v>1930</v>
      </c>
      <c r="E1641" s="101">
        <v>28.83</v>
      </c>
      <c r="F1641" s="102"/>
    </row>
    <row r="1642" ht="12.75" customHeight="1">
      <c r="A1642" s="100" t="s">
        <v>24230</v>
      </c>
      <c r="B1642" s="101">
        <v>134.12</v>
      </c>
      <c r="C1642" s="102"/>
      <c r="D1642" s="100" t="s">
        <v>24205</v>
      </c>
      <c r="E1642" s="101">
        <v>29.43</v>
      </c>
      <c r="F1642" s="102"/>
    </row>
    <row r="1643" ht="12.75" customHeight="1">
      <c r="A1643" s="100" t="s">
        <v>2007</v>
      </c>
      <c r="B1643" s="101">
        <v>116.21</v>
      </c>
      <c r="C1643" s="102"/>
      <c r="D1643" s="100" t="s">
        <v>1932</v>
      </c>
      <c r="E1643" s="101">
        <v>25.5</v>
      </c>
      <c r="F1643" s="102"/>
    </row>
    <row r="1644" ht="12.75" customHeight="1">
      <c r="A1644" s="100" t="s">
        <v>24231</v>
      </c>
      <c r="B1644" s="101">
        <v>191.6</v>
      </c>
      <c r="C1644" s="102"/>
      <c r="D1644" s="100" t="s">
        <v>24206</v>
      </c>
      <c r="E1644" s="101">
        <v>24.76</v>
      </c>
      <c r="F1644" s="102"/>
    </row>
    <row r="1645" ht="12.75" customHeight="1">
      <c r="A1645" s="100" t="s">
        <v>2009</v>
      </c>
      <c r="B1645" s="101">
        <v>166.0</v>
      </c>
      <c r="C1645" s="102"/>
      <c r="D1645" s="100" t="s">
        <v>1934</v>
      </c>
      <c r="E1645" s="101">
        <v>21.46</v>
      </c>
      <c r="F1645" s="102"/>
    </row>
    <row r="1646" ht="12.75" customHeight="1">
      <c r="A1646" s="100" t="s">
        <v>24232</v>
      </c>
      <c r="B1646" s="101">
        <v>24.84</v>
      </c>
      <c r="C1646" s="102"/>
      <c r="D1646" s="100" t="s">
        <v>24207</v>
      </c>
      <c r="E1646" s="101">
        <v>33.27</v>
      </c>
      <c r="F1646" s="102"/>
    </row>
    <row r="1647" ht="12.75" customHeight="1">
      <c r="A1647" s="100" t="s">
        <v>2011</v>
      </c>
      <c r="B1647" s="101">
        <v>21.53</v>
      </c>
      <c r="C1647" s="102"/>
      <c r="D1647" s="100" t="s">
        <v>1936</v>
      </c>
      <c r="E1647" s="101">
        <v>28.83</v>
      </c>
      <c r="F1647" s="102"/>
    </row>
    <row r="1648" ht="12.75" customHeight="1">
      <c r="A1648" s="100" t="s">
        <v>24233</v>
      </c>
      <c r="B1648" s="101">
        <v>28.39</v>
      </c>
      <c r="C1648" s="102"/>
      <c r="D1648" s="100" t="s">
        <v>24208</v>
      </c>
      <c r="E1648" s="101">
        <v>29.43</v>
      </c>
      <c r="F1648" s="102"/>
    </row>
    <row r="1649" ht="12.75" customHeight="1">
      <c r="A1649" s="100" t="s">
        <v>2013</v>
      </c>
      <c r="B1649" s="101">
        <v>24.61</v>
      </c>
      <c r="C1649" s="102"/>
      <c r="D1649" s="100" t="s">
        <v>1938</v>
      </c>
      <c r="E1649" s="101">
        <v>25.5</v>
      </c>
      <c r="F1649" s="102"/>
    </row>
    <row r="1650" ht="12.75" customHeight="1">
      <c r="A1650" s="100" t="s">
        <v>24234</v>
      </c>
      <c r="B1650" s="101">
        <v>35.49</v>
      </c>
      <c r="C1650" s="102"/>
      <c r="D1650" s="100" t="s">
        <v>24209</v>
      </c>
      <c r="E1650" s="101">
        <v>24.76</v>
      </c>
      <c r="F1650" s="102"/>
    </row>
    <row r="1651" ht="12.75" customHeight="1">
      <c r="A1651" s="100" t="s">
        <v>2015</v>
      </c>
      <c r="B1651" s="101">
        <v>30.76</v>
      </c>
      <c r="C1651" s="102"/>
      <c r="D1651" s="100" t="s">
        <v>1940</v>
      </c>
      <c r="E1651" s="101">
        <v>21.46</v>
      </c>
      <c r="F1651" s="102"/>
    </row>
    <row r="1652" ht="12.75" customHeight="1">
      <c r="A1652" s="100" t="s">
        <v>24235</v>
      </c>
      <c r="B1652" s="101">
        <v>41.41</v>
      </c>
      <c r="C1652" s="102"/>
      <c r="D1652" s="100" t="s">
        <v>24210</v>
      </c>
      <c r="E1652" s="101">
        <v>2.4</v>
      </c>
      <c r="F1652" s="102"/>
    </row>
    <row r="1653" ht="12.75" customHeight="1">
      <c r="A1653" s="100" t="s">
        <v>2017</v>
      </c>
      <c r="B1653" s="101">
        <v>35.88</v>
      </c>
      <c r="C1653" s="102"/>
      <c r="D1653" s="100" t="s">
        <v>1942</v>
      </c>
      <c r="E1653" s="101">
        <v>2.08</v>
      </c>
      <c r="F1653" s="102"/>
    </row>
    <row r="1654" ht="12.75" customHeight="1">
      <c r="A1654" s="100" t="s">
        <v>24236</v>
      </c>
      <c r="B1654" s="101">
        <v>47.33</v>
      </c>
      <c r="C1654" s="102"/>
      <c r="D1654" s="100" t="s">
        <v>24211</v>
      </c>
      <c r="E1654" s="101">
        <v>1.67</v>
      </c>
      <c r="F1654" s="102"/>
    </row>
    <row r="1655" ht="12.75" customHeight="1">
      <c r="A1655" s="100" t="s">
        <v>2019</v>
      </c>
      <c r="B1655" s="101">
        <v>41.01</v>
      </c>
      <c r="C1655" s="102"/>
      <c r="D1655" s="100" t="s">
        <v>1944</v>
      </c>
      <c r="E1655" s="101">
        <v>1.44</v>
      </c>
      <c r="F1655" s="102"/>
    </row>
    <row r="1656" ht="12.75" customHeight="1">
      <c r="A1656" s="100" t="s">
        <v>24237</v>
      </c>
      <c r="B1656" s="101">
        <v>59.16</v>
      </c>
      <c r="C1656" s="102"/>
      <c r="D1656" s="100" t="s">
        <v>24212</v>
      </c>
      <c r="E1656" s="101">
        <v>0.99</v>
      </c>
      <c r="F1656" s="102"/>
    </row>
    <row r="1657" ht="12.75" customHeight="1">
      <c r="A1657" s="100" t="s">
        <v>2021</v>
      </c>
      <c r="B1657" s="101">
        <v>51.26</v>
      </c>
      <c r="C1657" s="102"/>
      <c r="D1657" s="100" t="s">
        <v>1946</v>
      </c>
      <c r="E1657" s="101">
        <v>0.85</v>
      </c>
      <c r="F1657" s="102"/>
    </row>
    <row r="1658" ht="12.75" customHeight="1">
      <c r="A1658" s="100" t="s">
        <v>24238</v>
      </c>
      <c r="B1658" s="101">
        <v>117.09</v>
      </c>
      <c r="C1658" s="102"/>
      <c r="D1658" s="100" t="s">
        <v>24213</v>
      </c>
      <c r="E1658" s="101">
        <v>2.4</v>
      </c>
      <c r="F1658" s="102"/>
    </row>
    <row r="1659" ht="12.75" customHeight="1">
      <c r="A1659" s="100" t="s">
        <v>2023</v>
      </c>
      <c r="B1659" s="101">
        <v>117.09</v>
      </c>
      <c r="C1659" s="102"/>
      <c r="D1659" s="100" t="s">
        <v>1948</v>
      </c>
      <c r="E1659" s="101">
        <v>2.08</v>
      </c>
      <c r="F1659" s="102"/>
    </row>
    <row r="1660" ht="12.75" customHeight="1">
      <c r="A1660" s="100" t="s">
        <v>24239</v>
      </c>
      <c r="B1660" s="101">
        <v>258.66</v>
      </c>
      <c r="C1660" s="102"/>
      <c r="D1660" s="100" t="s">
        <v>24214</v>
      </c>
      <c r="E1660" s="101">
        <v>1.67</v>
      </c>
      <c r="F1660" s="102"/>
    </row>
    <row r="1661" ht="12.75" customHeight="1">
      <c r="A1661" s="100" t="s">
        <v>2025</v>
      </c>
      <c r="B1661" s="101">
        <v>224.1</v>
      </c>
      <c r="C1661" s="102"/>
      <c r="D1661" s="100" t="s">
        <v>1950</v>
      </c>
      <c r="E1661" s="101">
        <v>1.44</v>
      </c>
      <c r="F1661" s="102"/>
    </row>
    <row r="1662" ht="12.75" customHeight="1">
      <c r="A1662" s="100" t="s">
        <v>24240</v>
      </c>
      <c r="B1662" s="101">
        <v>35.02</v>
      </c>
      <c r="C1662" s="102"/>
      <c r="D1662" s="100" t="s">
        <v>24215</v>
      </c>
      <c r="E1662" s="101">
        <v>0.99</v>
      </c>
      <c r="F1662" s="102"/>
    </row>
    <row r="1663" ht="12.75" customHeight="1">
      <c r="A1663" s="100" t="s">
        <v>2027</v>
      </c>
      <c r="B1663" s="101">
        <v>35.02</v>
      </c>
      <c r="C1663" s="102"/>
      <c r="D1663" s="100" t="s">
        <v>1952</v>
      </c>
      <c r="E1663" s="101">
        <v>0.85</v>
      </c>
      <c r="F1663" s="102"/>
    </row>
    <row r="1664" ht="12.75" customHeight="1">
      <c r="A1664" s="100" t="s">
        <v>24241</v>
      </c>
      <c r="B1664" s="101">
        <v>77.36</v>
      </c>
      <c r="C1664" s="102"/>
      <c r="D1664" s="100" t="s">
        <v>24242</v>
      </c>
      <c r="E1664" s="101">
        <v>0.78</v>
      </c>
      <c r="F1664" s="102"/>
    </row>
    <row r="1665" ht="12.75" customHeight="1">
      <c r="A1665" s="100" t="s">
        <v>2029</v>
      </c>
      <c r="B1665" s="101">
        <v>67.03</v>
      </c>
      <c r="C1665" s="102"/>
      <c r="D1665" s="100" t="s">
        <v>1954</v>
      </c>
      <c r="E1665" s="101">
        <v>0.68</v>
      </c>
      <c r="F1665" s="102"/>
    </row>
    <row r="1666" ht="12.75" customHeight="1">
      <c r="A1666" s="100" t="s">
        <v>24243</v>
      </c>
      <c r="B1666" s="101">
        <v>37.31</v>
      </c>
      <c r="C1666" s="102"/>
      <c r="D1666" s="100" t="s">
        <v>24244</v>
      </c>
      <c r="E1666" s="101">
        <v>0.57</v>
      </c>
      <c r="F1666" s="102"/>
    </row>
    <row r="1667" ht="12.75" customHeight="1">
      <c r="A1667" s="100" t="s">
        <v>2031</v>
      </c>
      <c r="B1667" s="101">
        <v>32.33</v>
      </c>
      <c r="C1667" s="102"/>
      <c r="D1667" s="100" t="s">
        <v>1956</v>
      </c>
      <c r="E1667" s="101">
        <v>0.5</v>
      </c>
      <c r="F1667" s="102"/>
    </row>
    <row r="1668" ht="12.75" customHeight="1">
      <c r="A1668" s="100" t="s">
        <v>24245</v>
      </c>
      <c r="B1668" s="101">
        <v>42.77</v>
      </c>
      <c r="C1668" s="102"/>
      <c r="D1668" s="100" t="s">
        <v>24246</v>
      </c>
      <c r="E1668" s="101">
        <v>0.37</v>
      </c>
      <c r="F1668" s="102"/>
    </row>
    <row r="1669" ht="12.75" customHeight="1">
      <c r="A1669" s="100" t="s">
        <v>2033</v>
      </c>
      <c r="B1669" s="101">
        <v>37.06</v>
      </c>
      <c r="C1669" s="102"/>
      <c r="D1669" s="100" t="s">
        <v>1958</v>
      </c>
      <c r="E1669" s="101">
        <v>0.32</v>
      </c>
      <c r="F1669" s="102"/>
    </row>
    <row r="1670" ht="12.75" customHeight="1">
      <c r="A1670" s="100" t="s">
        <v>24247</v>
      </c>
      <c r="B1670" s="101">
        <v>53.7</v>
      </c>
      <c r="C1670" s="102"/>
      <c r="D1670" s="100" t="s">
        <v>24248</v>
      </c>
      <c r="E1670" s="101">
        <v>0.78</v>
      </c>
      <c r="F1670" s="102"/>
    </row>
    <row r="1671" ht="12.75" customHeight="1">
      <c r="A1671" s="100" t="s">
        <v>2035</v>
      </c>
      <c r="B1671" s="101">
        <v>46.53</v>
      </c>
      <c r="C1671" s="102"/>
      <c r="D1671" s="100" t="s">
        <v>1960</v>
      </c>
      <c r="E1671" s="101">
        <v>0.68</v>
      </c>
      <c r="F1671" s="102"/>
    </row>
    <row r="1672" ht="12.75" customHeight="1">
      <c r="A1672" s="100" t="s">
        <v>24249</v>
      </c>
      <c r="B1672" s="101">
        <v>50.97</v>
      </c>
      <c r="C1672" s="102"/>
      <c r="D1672" s="100" t="s">
        <v>24250</v>
      </c>
      <c r="E1672" s="101">
        <v>0.57</v>
      </c>
      <c r="F1672" s="102"/>
    </row>
    <row r="1673" ht="12.75" customHeight="1">
      <c r="A1673" s="100" t="s">
        <v>2037</v>
      </c>
      <c r="B1673" s="101">
        <v>44.16</v>
      </c>
      <c r="C1673" s="102"/>
      <c r="D1673" s="100" t="s">
        <v>1962</v>
      </c>
      <c r="E1673" s="101">
        <v>0.5</v>
      </c>
      <c r="F1673" s="102"/>
    </row>
    <row r="1674" ht="12.75" customHeight="1">
      <c r="A1674" s="100" t="s">
        <v>24251</v>
      </c>
      <c r="B1674" s="101">
        <v>58.25</v>
      </c>
      <c r="C1674" s="102"/>
      <c r="D1674" s="100" t="s">
        <v>24252</v>
      </c>
      <c r="E1674" s="101">
        <v>0.37</v>
      </c>
      <c r="F1674" s="102"/>
    </row>
    <row r="1675" ht="12.75" customHeight="1">
      <c r="A1675" s="100" t="s">
        <v>2039</v>
      </c>
      <c r="B1675" s="101">
        <v>50.47</v>
      </c>
      <c r="C1675" s="102"/>
      <c r="D1675" s="100" t="s">
        <v>1964</v>
      </c>
      <c r="E1675" s="101">
        <v>0.32</v>
      </c>
      <c r="F1675" s="102"/>
    </row>
    <row r="1676" ht="12.75" customHeight="1">
      <c r="A1676" s="100" t="s">
        <v>24253</v>
      </c>
      <c r="B1676" s="101">
        <v>72.81</v>
      </c>
      <c r="C1676" s="102"/>
      <c r="D1676" s="100" t="s">
        <v>24254</v>
      </c>
      <c r="E1676" s="101">
        <v>1062.48</v>
      </c>
      <c r="F1676" s="102"/>
    </row>
    <row r="1677" ht="12.75" customHeight="1">
      <c r="A1677" s="100" t="s">
        <v>2041</v>
      </c>
      <c r="B1677" s="101">
        <v>63.09</v>
      </c>
      <c r="C1677" s="102"/>
      <c r="D1677" s="100" t="s">
        <v>1966</v>
      </c>
      <c r="E1677" s="101">
        <v>920.6</v>
      </c>
      <c r="F1677" s="102"/>
    </row>
    <row r="1678" ht="12.75" customHeight="1">
      <c r="A1678" s="100" t="s">
        <v>24255</v>
      </c>
      <c r="B1678" s="101">
        <v>18.29</v>
      </c>
      <c r="C1678" s="102"/>
      <c r="D1678" s="100" t="s">
        <v>24256</v>
      </c>
      <c r="E1678" s="101">
        <v>1416.65</v>
      </c>
      <c r="F1678" s="102"/>
    </row>
    <row r="1679" ht="12.75" customHeight="1">
      <c r="A1679" s="100" t="s">
        <v>2043</v>
      </c>
      <c r="B1679" s="101">
        <v>15.85</v>
      </c>
      <c r="C1679" s="102"/>
      <c r="D1679" s="100" t="s">
        <v>1968</v>
      </c>
      <c r="E1679" s="101">
        <v>1227.47</v>
      </c>
      <c r="F1679" s="102"/>
    </row>
    <row r="1680" ht="12.75" customHeight="1">
      <c r="A1680" s="100" t="s">
        <v>24257</v>
      </c>
      <c r="B1680" s="101">
        <v>37.08</v>
      </c>
      <c r="C1680" s="102"/>
      <c r="D1680" s="100" t="s">
        <v>24258</v>
      </c>
      <c r="E1680" s="101">
        <v>1770.81</v>
      </c>
      <c r="F1680" s="102"/>
    </row>
    <row r="1681" ht="12.75" customHeight="1">
      <c r="A1681" s="100" t="s">
        <v>2045</v>
      </c>
      <c r="B1681" s="101">
        <v>37.08</v>
      </c>
      <c r="C1681" s="102"/>
      <c r="D1681" s="100" t="s">
        <v>1970</v>
      </c>
      <c r="E1681" s="101">
        <v>1534.33</v>
      </c>
      <c r="F1681" s="102"/>
    </row>
    <row r="1682" ht="12.75" customHeight="1">
      <c r="A1682" s="100" t="s">
        <v>24259</v>
      </c>
      <c r="B1682" s="101">
        <v>81.91</v>
      </c>
      <c r="C1682" s="102"/>
      <c r="D1682" s="100" t="s">
        <v>24260</v>
      </c>
      <c r="E1682" s="101">
        <v>1062.48</v>
      </c>
      <c r="F1682" s="102"/>
    </row>
    <row r="1683" ht="12.75" customHeight="1">
      <c r="A1683" s="100" t="s">
        <v>2047</v>
      </c>
      <c r="B1683" s="101">
        <v>70.97</v>
      </c>
      <c r="C1683" s="102"/>
      <c r="D1683" s="100" t="s">
        <v>1972</v>
      </c>
      <c r="E1683" s="101">
        <v>920.6</v>
      </c>
      <c r="F1683" s="102"/>
    </row>
    <row r="1684" ht="12.75" customHeight="1">
      <c r="A1684" s="100" t="s">
        <v>24261</v>
      </c>
      <c r="B1684" s="101">
        <v>60.71</v>
      </c>
      <c r="C1684" s="102"/>
      <c r="D1684" s="100" t="s">
        <v>24262</v>
      </c>
      <c r="E1684" s="101">
        <v>1416.65</v>
      </c>
      <c r="F1684" s="102"/>
    </row>
    <row r="1685" ht="12.75" customHeight="1">
      <c r="A1685" s="100" t="s">
        <v>2049</v>
      </c>
      <c r="B1685" s="101">
        <v>60.71</v>
      </c>
      <c r="C1685" s="102"/>
      <c r="D1685" s="100" t="s">
        <v>1974</v>
      </c>
      <c r="E1685" s="101">
        <v>1227.47</v>
      </c>
      <c r="F1685" s="102"/>
    </row>
    <row r="1686" ht="12.75" customHeight="1">
      <c r="A1686" s="100" t="s">
        <v>24263</v>
      </c>
      <c r="B1686" s="101">
        <v>134.12</v>
      </c>
      <c r="C1686" s="102"/>
      <c r="D1686" s="100" t="s">
        <v>24264</v>
      </c>
      <c r="E1686" s="101">
        <v>1770.81</v>
      </c>
      <c r="F1686" s="102"/>
    </row>
    <row r="1687" ht="12.75" customHeight="1">
      <c r="A1687" s="100" t="s">
        <v>2051</v>
      </c>
      <c r="B1687" s="101">
        <v>116.21</v>
      </c>
      <c r="C1687" s="102"/>
      <c r="D1687" s="100" t="s">
        <v>1976</v>
      </c>
      <c r="E1687" s="101">
        <v>1534.33</v>
      </c>
      <c r="F1687" s="102"/>
    </row>
    <row r="1688" ht="12.75" customHeight="1">
      <c r="A1688" s="100" t="s">
        <v>24265</v>
      </c>
      <c r="B1688" s="101">
        <v>11212.96</v>
      </c>
      <c r="C1688" s="102"/>
      <c r="D1688" s="100" t="s">
        <v>24265</v>
      </c>
      <c r="E1688" s="101">
        <v>12281.28</v>
      </c>
      <c r="F1688" s="102"/>
    </row>
    <row r="1689" ht="12.75" customHeight="1">
      <c r="A1689" s="100" t="s">
        <v>2053</v>
      </c>
      <c r="B1689" s="101">
        <v>9715.2</v>
      </c>
      <c r="C1689" s="102"/>
      <c r="D1689" s="100" t="s">
        <v>2053</v>
      </c>
      <c r="E1689" s="101">
        <v>10640.96</v>
      </c>
      <c r="F1689" s="102"/>
    </row>
    <row r="1690" ht="12.75" customHeight="1">
      <c r="A1690" s="100" t="s">
        <v>24266</v>
      </c>
      <c r="B1690" s="101">
        <v>16522.88</v>
      </c>
      <c r="C1690" s="102"/>
      <c r="D1690" s="100" t="s">
        <v>24266</v>
      </c>
      <c r="E1690" s="101">
        <v>18098.08</v>
      </c>
      <c r="F1690" s="102"/>
    </row>
    <row r="1691" ht="12.75" customHeight="1">
      <c r="A1691" s="100" t="s">
        <v>2055</v>
      </c>
      <c r="B1691" s="101">
        <v>14317.6</v>
      </c>
      <c r="C1691" s="102"/>
      <c r="D1691" s="100" t="s">
        <v>2055</v>
      </c>
      <c r="E1691" s="101">
        <v>15683.36</v>
      </c>
      <c r="F1691" s="102"/>
    </row>
    <row r="1692" ht="12.75" customHeight="1">
      <c r="A1692" s="100" t="s">
        <v>24267</v>
      </c>
      <c r="B1692" s="101">
        <v>23605.12</v>
      </c>
      <c r="C1692" s="102"/>
      <c r="D1692" s="100" t="s">
        <v>24267</v>
      </c>
      <c r="E1692" s="101">
        <v>25856.16</v>
      </c>
      <c r="F1692" s="102"/>
    </row>
    <row r="1693" ht="12.75" customHeight="1">
      <c r="A1693" s="100" t="s">
        <v>2056</v>
      </c>
      <c r="B1693" s="101">
        <v>20451.2</v>
      </c>
      <c r="C1693" s="102"/>
      <c r="D1693" s="100" t="s">
        <v>2056</v>
      </c>
      <c r="E1693" s="101">
        <v>22403.04</v>
      </c>
      <c r="F1693" s="102"/>
    </row>
    <row r="1694" ht="12.75" customHeight="1">
      <c r="A1694" s="100" t="s">
        <v>24268</v>
      </c>
      <c r="B1694" s="101">
        <v>16017.76</v>
      </c>
      <c r="C1694" s="102"/>
      <c r="D1694" s="100" t="s">
        <v>24268</v>
      </c>
      <c r="E1694" s="101">
        <v>17545.44</v>
      </c>
      <c r="F1694" s="102"/>
    </row>
    <row r="1695" ht="12.75" customHeight="1">
      <c r="A1695" s="100" t="s">
        <v>2057</v>
      </c>
      <c r="B1695" s="101">
        <v>13879.36</v>
      </c>
      <c r="C1695" s="102"/>
      <c r="D1695" s="100" t="s">
        <v>2057</v>
      </c>
      <c r="E1695" s="101">
        <v>15202.88</v>
      </c>
      <c r="F1695" s="102"/>
    </row>
    <row r="1696" ht="12.75" customHeight="1">
      <c r="A1696" s="100" t="s">
        <v>24269</v>
      </c>
      <c r="B1696" s="101">
        <v>23605.12</v>
      </c>
      <c r="C1696" s="102"/>
      <c r="D1696" s="100" t="s">
        <v>24269</v>
      </c>
      <c r="E1696" s="101">
        <v>25856.16</v>
      </c>
      <c r="F1696" s="102"/>
    </row>
    <row r="1697" ht="12.75" customHeight="1">
      <c r="A1697" s="100" t="s">
        <v>2058</v>
      </c>
      <c r="B1697" s="101">
        <v>20452.96</v>
      </c>
      <c r="C1697" s="102"/>
      <c r="D1697" s="100" t="s">
        <v>2058</v>
      </c>
      <c r="E1697" s="101">
        <v>22403.04</v>
      </c>
      <c r="F1697" s="102"/>
    </row>
    <row r="1698" ht="12.75" customHeight="1">
      <c r="A1698" s="100" t="s">
        <v>24270</v>
      </c>
      <c r="B1698" s="101">
        <v>33721.6</v>
      </c>
      <c r="C1698" s="102"/>
      <c r="D1698" s="100" t="s">
        <v>24270</v>
      </c>
      <c r="E1698" s="101">
        <v>36935.36</v>
      </c>
      <c r="F1698" s="102"/>
    </row>
    <row r="1699" ht="12.75" customHeight="1">
      <c r="A1699" s="100" t="s">
        <v>2059</v>
      </c>
      <c r="B1699" s="101">
        <v>29216.0</v>
      </c>
      <c r="C1699" s="102"/>
      <c r="D1699" s="100" t="s">
        <v>2059</v>
      </c>
      <c r="E1699" s="101">
        <v>32005.6</v>
      </c>
      <c r="F1699" s="102"/>
    </row>
    <row r="1700" ht="12.75" customHeight="1">
      <c r="A1700" s="100" t="s">
        <v>24271</v>
      </c>
      <c r="B1700" s="101">
        <v>11212.96</v>
      </c>
      <c r="C1700" s="102"/>
      <c r="D1700" s="100" t="s">
        <v>24271</v>
      </c>
      <c r="E1700" s="101">
        <v>12281.28</v>
      </c>
      <c r="F1700" s="102"/>
    </row>
    <row r="1701" ht="12.75" customHeight="1">
      <c r="A1701" s="100" t="s">
        <v>2060</v>
      </c>
      <c r="B1701" s="101">
        <v>9715.2</v>
      </c>
      <c r="C1701" s="102"/>
      <c r="D1701" s="100" t="s">
        <v>2060</v>
      </c>
      <c r="E1701" s="101">
        <v>10640.96</v>
      </c>
      <c r="F1701" s="102"/>
    </row>
    <row r="1702" ht="12.75" customHeight="1">
      <c r="A1702" s="100" t="s">
        <v>24272</v>
      </c>
      <c r="B1702" s="101">
        <v>16522.88</v>
      </c>
      <c r="C1702" s="102"/>
      <c r="D1702" s="100" t="s">
        <v>24272</v>
      </c>
      <c r="E1702" s="101">
        <v>18098.08</v>
      </c>
      <c r="F1702" s="102"/>
    </row>
    <row r="1703" ht="12.75" customHeight="1">
      <c r="A1703" s="100" t="s">
        <v>2061</v>
      </c>
      <c r="B1703" s="101">
        <v>14317.6</v>
      </c>
      <c r="C1703" s="102"/>
      <c r="D1703" s="100" t="s">
        <v>2061</v>
      </c>
      <c r="E1703" s="101">
        <v>15683.36</v>
      </c>
      <c r="F1703" s="102"/>
    </row>
    <row r="1704" ht="12.75" customHeight="1">
      <c r="A1704" s="100" t="s">
        <v>24273</v>
      </c>
      <c r="B1704" s="101">
        <v>23605.12</v>
      </c>
      <c r="C1704" s="102"/>
      <c r="D1704" s="100" t="s">
        <v>24273</v>
      </c>
      <c r="E1704" s="101">
        <v>25856.16</v>
      </c>
      <c r="F1704" s="102"/>
    </row>
    <row r="1705" ht="12.75" customHeight="1">
      <c r="A1705" s="100" t="s">
        <v>2062</v>
      </c>
      <c r="B1705" s="101">
        <v>20451.2</v>
      </c>
      <c r="C1705" s="102"/>
      <c r="D1705" s="100" t="s">
        <v>2062</v>
      </c>
      <c r="E1705" s="101">
        <v>22403.04</v>
      </c>
      <c r="F1705" s="102"/>
    </row>
    <row r="1706" ht="12.75" customHeight="1">
      <c r="A1706" s="100" t="s">
        <v>24274</v>
      </c>
      <c r="B1706" s="101">
        <v>7527.52</v>
      </c>
      <c r="C1706" s="102"/>
      <c r="D1706" s="100" t="s">
        <v>24274</v>
      </c>
      <c r="E1706" s="101">
        <v>8245.6</v>
      </c>
      <c r="F1706" s="102"/>
    </row>
    <row r="1707" ht="12.75" customHeight="1">
      <c r="A1707" s="100" t="s">
        <v>2063</v>
      </c>
      <c r="B1707" s="101">
        <v>6522.56</v>
      </c>
      <c r="C1707" s="102"/>
      <c r="D1707" s="100" t="s">
        <v>2063</v>
      </c>
      <c r="E1707" s="101">
        <v>7145.6</v>
      </c>
      <c r="F1707" s="102"/>
    </row>
    <row r="1708" ht="12.75" customHeight="1">
      <c r="A1708" s="100" t="s">
        <v>24275</v>
      </c>
      <c r="B1708" s="101">
        <v>3523.52</v>
      </c>
      <c r="C1708" s="102"/>
      <c r="D1708" s="100" t="s">
        <v>24275</v>
      </c>
      <c r="E1708" s="101">
        <v>3859.68</v>
      </c>
      <c r="F1708" s="102"/>
    </row>
    <row r="1709" ht="12.75" customHeight="1">
      <c r="A1709" s="100" t="s">
        <v>2064</v>
      </c>
      <c r="B1709" s="101">
        <v>3053.6</v>
      </c>
      <c r="C1709" s="102"/>
      <c r="D1709" s="100" t="s">
        <v>2064</v>
      </c>
      <c r="E1709" s="101">
        <v>3344.0</v>
      </c>
      <c r="F1709" s="102"/>
    </row>
    <row r="1710" ht="12.75" customHeight="1">
      <c r="A1710" s="100" t="s">
        <v>24276</v>
      </c>
      <c r="B1710" s="101">
        <v>5445.44</v>
      </c>
      <c r="C1710" s="102"/>
      <c r="D1710" s="100" t="s">
        <v>24276</v>
      </c>
      <c r="E1710" s="101">
        <v>5964.64</v>
      </c>
      <c r="F1710" s="102"/>
    </row>
    <row r="1711" ht="12.75" customHeight="1">
      <c r="A1711" s="100" t="s">
        <v>2065</v>
      </c>
      <c r="B1711" s="101">
        <v>4718.56</v>
      </c>
      <c r="C1711" s="102"/>
      <c r="D1711" s="100" t="s">
        <v>2065</v>
      </c>
      <c r="E1711" s="101">
        <v>5169.12</v>
      </c>
      <c r="F1711" s="102"/>
    </row>
    <row r="1712" ht="12.75" customHeight="1">
      <c r="A1712" s="100" t="s">
        <v>24277</v>
      </c>
      <c r="B1712" s="101">
        <v>38779.84</v>
      </c>
      <c r="C1712" s="102"/>
      <c r="D1712" s="100" t="s">
        <v>24277</v>
      </c>
      <c r="E1712" s="101">
        <v>42475.84</v>
      </c>
      <c r="F1712" s="102"/>
    </row>
    <row r="1713" ht="12.75" customHeight="1">
      <c r="A1713" s="100" t="s">
        <v>2066</v>
      </c>
      <c r="B1713" s="101">
        <v>33598.4</v>
      </c>
      <c r="C1713" s="102"/>
      <c r="D1713" s="100" t="s">
        <v>2066</v>
      </c>
      <c r="E1713" s="101">
        <v>36806.88</v>
      </c>
      <c r="F1713" s="102"/>
    </row>
    <row r="1714" ht="12.75" customHeight="1">
      <c r="A1714" s="100" t="s">
        <v>24278</v>
      </c>
      <c r="B1714" s="101">
        <v>16017.76</v>
      </c>
      <c r="C1714" s="102"/>
      <c r="D1714" s="100" t="s">
        <v>24278</v>
      </c>
      <c r="E1714" s="101">
        <v>17545.44</v>
      </c>
      <c r="F1714" s="102"/>
    </row>
    <row r="1715" ht="12.75" customHeight="1">
      <c r="A1715" s="100" t="s">
        <v>2067</v>
      </c>
      <c r="B1715" s="101">
        <v>13879.36</v>
      </c>
      <c r="C1715" s="102"/>
      <c r="D1715" s="100" t="s">
        <v>2067</v>
      </c>
      <c r="E1715" s="101">
        <v>15202.88</v>
      </c>
      <c r="F1715" s="102"/>
    </row>
    <row r="1716" ht="12.75" customHeight="1">
      <c r="A1716" s="100" t="s">
        <v>24279</v>
      </c>
      <c r="B1716" s="101">
        <v>23605.12</v>
      </c>
      <c r="C1716" s="102"/>
      <c r="D1716" s="100" t="s">
        <v>24279</v>
      </c>
      <c r="E1716" s="101">
        <v>25856.16</v>
      </c>
      <c r="F1716" s="102"/>
    </row>
    <row r="1717" ht="12.75" customHeight="1">
      <c r="A1717" s="100" t="s">
        <v>2068</v>
      </c>
      <c r="B1717" s="101">
        <v>20452.96</v>
      </c>
      <c r="C1717" s="102"/>
      <c r="D1717" s="100" t="s">
        <v>2068</v>
      </c>
      <c r="E1717" s="101">
        <v>22403.04</v>
      </c>
      <c r="F1717" s="102"/>
    </row>
    <row r="1718" ht="12.75" customHeight="1">
      <c r="A1718" s="100" t="s">
        <v>24280</v>
      </c>
      <c r="B1718" s="101">
        <v>33721.6</v>
      </c>
      <c r="C1718" s="102"/>
      <c r="D1718" s="100" t="s">
        <v>24280</v>
      </c>
      <c r="E1718" s="101">
        <v>36935.36</v>
      </c>
      <c r="F1718" s="102"/>
    </row>
    <row r="1719" ht="12.75" customHeight="1">
      <c r="A1719" s="100" t="s">
        <v>2069</v>
      </c>
      <c r="B1719" s="101">
        <v>29216.0</v>
      </c>
      <c r="C1719" s="102"/>
      <c r="D1719" s="100" t="s">
        <v>2069</v>
      </c>
      <c r="E1719" s="101">
        <v>32005.6</v>
      </c>
      <c r="F1719" s="102"/>
    </row>
    <row r="1720" ht="12.75" customHeight="1">
      <c r="A1720" s="100" t="s">
        <v>24281</v>
      </c>
      <c r="B1720" s="101">
        <v>4371.84</v>
      </c>
      <c r="C1720" s="102"/>
      <c r="D1720" s="100" t="s">
        <v>24281</v>
      </c>
      <c r="E1720" s="101">
        <v>4788.96</v>
      </c>
      <c r="F1720" s="102"/>
    </row>
    <row r="1721" ht="12.75" customHeight="1">
      <c r="A1721" s="100" t="s">
        <v>2070</v>
      </c>
      <c r="B1721" s="101">
        <v>3789.28</v>
      </c>
      <c r="C1721" s="102"/>
      <c r="D1721" s="100" t="s">
        <v>2070</v>
      </c>
      <c r="E1721" s="101">
        <v>4150.08</v>
      </c>
      <c r="F1721" s="102"/>
    </row>
    <row r="1722" ht="12.75" customHeight="1">
      <c r="A1722" s="100" t="s">
        <v>24282</v>
      </c>
      <c r="B1722" s="101">
        <v>4996.64</v>
      </c>
      <c r="C1722" s="102"/>
      <c r="D1722" s="100" t="s">
        <v>24282</v>
      </c>
      <c r="E1722" s="101">
        <v>5473.6</v>
      </c>
      <c r="F1722" s="102"/>
    </row>
    <row r="1723" ht="12.75" customHeight="1">
      <c r="A1723" s="100" t="s">
        <v>2071</v>
      </c>
      <c r="B1723" s="101">
        <v>4331.36</v>
      </c>
      <c r="C1723" s="102"/>
      <c r="D1723" s="100" t="s">
        <v>2071</v>
      </c>
      <c r="E1723" s="101">
        <v>4743.2</v>
      </c>
      <c r="F1723" s="102"/>
    </row>
    <row r="1724" ht="12.75" customHeight="1">
      <c r="A1724" s="100" t="s">
        <v>24283</v>
      </c>
      <c r="B1724" s="101">
        <v>6246.24</v>
      </c>
      <c r="C1724" s="102"/>
      <c r="D1724" s="100" t="s">
        <v>24283</v>
      </c>
      <c r="E1724" s="101">
        <v>6842.88</v>
      </c>
      <c r="F1724" s="102"/>
    </row>
    <row r="1725" ht="12.75" customHeight="1">
      <c r="A1725" s="100" t="s">
        <v>2072</v>
      </c>
      <c r="B1725" s="101">
        <v>5413.76</v>
      </c>
      <c r="C1725" s="102"/>
      <c r="D1725" s="100" t="s">
        <v>2072</v>
      </c>
      <c r="E1725" s="101">
        <v>5929.44</v>
      </c>
      <c r="F1725" s="102"/>
    </row>
    <row r="1726" ht="12.75" customHeight="1">
      <c r="A1726" s="100" t="s">
        <v>24284</v>
      </c>
      <c r="B1726" s="101">
        <v>7288.16</v>
      </c>
      <c r="C1726" s="102"/>
      <c r="D1726" s="100" t="s">
        <v>24284</v>
      </c>
      <c r="E1726" s="101">
        <v>7983.36</v>
      </c>
      <c r="F1726" s="102"/>
    </row>
    <row r="1727" ht="12.75" customHeight="1">
      <c r="A1727" s="100" t="s">
        <v>2073</v>
      </c>
      <c r="B1727" s="101">
        <v>6314.88</v>
      </c>
      <c r="C1727" s="102"/>
      <c r="D1727" s="100" t="s">
        <v>2073</v>
      </c>
      <c r="E1727" s="101">
        <v>6916.8</v>
      </c>
      <c r="F1727" s="102"/>
    </row>
    <row r="1728" ht="12.75" customHeight="1">
      <c r="A1728" s="100" t="s">
        <v>24285</v>
      </c>
      <c r="B1728" s="101">
        <v>8330.08</v>
      </c>
      <c r="C1728" s="102"/>
      <c r="D1728" s="100" t="s">
        <v>24285</v>
      </c>
      <c r="E1728" s="101">
        <v>9123.84</v>
      </c>
      <c r="F1728" s="102"/>
    </row>
    <row r="1729" ht="12.75" customHeight="1">
      <c r="A1729" s="100" t="s">
        <v>2074</v>
      </c>
      <c r="B1729" s="101">
        <v>7217.76</v>
      </c>
      <c r="C1729" s="102"/>
      <c r="D1729" s="100" t="s">
        <v>2074</v>
      </c>
      <c r="E1729" s="101">
        <v>7905.92</v>
      </c>
      <c r="F1729" s="102"/>
    </row>
    <row r="1730" ht="12.75" customHeight="1">
      <c r="A1730" s="100" t="s">
        <v>24286</v>
      </c>
      <c r="B1730" s="101">
        <v>10412.16</v>
      </c>
      <c r="C1730" s="102"/>
      <c r="D1730" s="100" t="s">
        <v>24286</v>
      </c>
      <c r="E1730" s="101">
        <v>11404.8</v>
      </c>
      <c r="F1730" s="102"/>
    </row>
    <row r="1731" ht="12.75" customHeight="1">
      <c r="A1731" s="100" t="s">
        <v>2076</v>
      </c>
      <c r="B1731" s="101">
        <v>9021.76</v>
      </c>
      <c r="C1731" s="102"/>
      <c r="D1731" s="100" t="s">
        <v>2076</v>
      </c>
      <c r="E1731" s="101">
        <v>9882.4</v>
      </c>
      <c r="F1731" s="102"/>
    </row>
    <row r="1732" ht="12.75" customHeight="1">
      <c r="A1732" s="100" t="s">
        <v>24287</v>
      </c>
      <c r="B1732" s="101">
        <v>25759.8</v>
      </c>
      <c r="C1732" s="102"/>
      <c r="D1732" s="100" t="s">
        <v>24287</v>
      </c>
      <c r="E1732" s="101">
        <v>28215.0</v>
      </c>
      <c r="F1732" s="102"/>
    </row>
    <row r="1733" ht="12.75" customHeight="1">
      <c r="A1733" s="100" t="s">
        <v>2077</v>
      </c>
      <c r="B1733" s="101">
        <v>25759.8</v>
      </c>
      <c r="C1733" s="102"/>
      <c r="D1733" s="100" t="s">
        <v>2077</v>
      </c>
      <c r="E1733" s="101">
        <v>28215.0</v>
      </c>
      <c r="F1733" s="102"/>
    </row>
    <row r="1734" ht="12.75" customHeight="1">
      <c r="A1734" s="100" t="s">
        <v>24288</v>
      </c>
      <c r="B1734" s="101">
        <v>45524.16</v>
      </c>
      <c r="C1734" s="102"/>
      <c r="D1734" s="100" t="s">
        <v>24288</v>
      </c>
      <c r="E1734" s="101">
        <v>49864.32</v>
      </c>
      <c r="F1734" s="102"/>
    </row>
    <row r="1735" ht="12.75" customHeight="1">
      <c r="A1735" s="100" t="s">
        <v>2078</v>
      </c>
      <c r="B1735" s="101">
        <v>39441.6</v>
      </c>
      <c r="C1735" s="102"/>
      <c r="D1735" s="100" t="s">
        <v>2078</v>
      </c>
      <c r="E1735" s="101">
        <v>43208.0</v>
      </c>
      <c r="F1735" s="102"/>
    </row>
    <row r="1736" ht="12.75" customHeight="1">
      <c r="A1736" s="100" t="s">
        <v>24289</v>
      </c>
      <c r="B1736" s="101">
        <v>6566.56</v>
      </c>
      <c r="C1736" s="102"/>
      <c r="D1736" s="100" t="s">
        <v>24289</v>
      </c>
      <c r="E1736" s="101">
        <v>7193.12</v>
      </c>
      <c r="F1736" s="102"/>
    </row>
    <row r="1737" ht="12.75" customHeight="1">
      <c r="A1737" s="100" t="s">
        <v>2079</v>
      </c>
      <c r="B1737" s="101">
        <v>5690.08</v>
      </c>
      <c r="C1737" s="102"/>
      <c r="D1737" s="100" t="s">
        <v>2079</v>
      </c>
      <c r="E1737" s="101">
        <v>6233.92</v>
      </c>
      <c r="F1737" s="102"/>
    </row>
    <row r="1738" ht="12.75" customHeight="1">
      <c r="A1738" s="100" t="s">
        <v>24290</v>
      </c>
      <c r="B1738" s="101">
        <v>7527.52</v>
      </c>
      <c r="C1738" s="102"/>
      <c r="D1738" s="100" t="s">
        <v>24290</v>
      </c>
      <c r="E1738" s="101">
        <v>8245.6</v>
      </c>
      <c r="F1738" s="102"/>
    </row>
    <row r="1739" ht="12.75" customHeight="1">
      <c r="A1739" s="100" t="s">
        <v>2080</v>
      </c>
      <c r="B1739" s="101">
        <v>6522.56</v>
      </c>
      <c r="C1739" s="102"/>
      <c r="D1739" s="100" t="s">
        <v>2080</v>
      </c>
      <c r="E1739" s="101">
        <v>7145.6</v>
      </c>
      <c r="F1739" s="102"/>
    </row>
    <row r="1740" ht="12.75" customHeight="1">
      <c r="A1740" s="100" t="s">
        <v>24291</v>
      </c>
      <c r="B1740" s="101">
        <v>9451.2</v>
      </c>
      <c r="C1740" s="102"/>
      <c r="D1740" s="100" t="s">
        <v>24291</v>
      </c>
      <c r="E1740" s="101">
        <v>10350.56</v>
      </c>
      <c r="F1740" s="102"/>
    </row>
    <row r="1741" ht="12.75" customHeight="1">
      <c r="A1741" s="100" t="s">
        <v>2081</v>
      </c>
      <c r="B1741" s="101">
        <v>8189.28</v>
      </c>
      <c r="C1741" s="102"/>
      <c r="D1741" s="100" t="s">
        <v>2081</v>
      </c>
      <c r="E1741" s="101">
        <v>8968.96</v>
      </c>
      <c r="F1741" s="102"/>
    </row>
    <row r="1742" ht="12.75" customHeight="1">
      <c r="A1742" s="100" t="s">
        <v>24292</v>
      </c>
      <c r="B1742" s="101">
        <v>8970.72</v>
      </c>
      <c r="C1742" s="102"/>
      <c r="D1742" s="100" t="s">
        <v>24292</v>
      </c>
      <c r="E1742" s="101">
        <v>9824.32</v>
      </c>
      <c r="F1742" s="102"/>
    </row>
    <row r="1743" ht="12.75" customHeight="1">
      <c r="A1743" s="100" t="s">
        <v>2082</v>
      </c>
      <c r="B1743" s="101">
        <v>7772.16</v>
      </c>
      <c r="C1743" s="102"/>
      <c r="D1743" s="100" t="s">
        <v>2082</v>
      </c>
      <c r="E1743" s="101">
        <v>8513.12</v>
      </c>
      <c r="F1743" s="102"/>
    </row>
    <row r="1744" ht="12.75" customHeight="1">
      <c r="A1744" s="100" t="s">
        <v>24293</v>
      </c>
      <c r="B1744" s="101">
        <v>10252.0</v>
      </c>
      <c r="C1744" s="102"/>
      <c r="D1744" s="100" t="s">
        <v>24293</v>
      </c>
      <c r="E1744" s="101">
        <v>11228.8</v>
      </c>
      <c r="F1744" s="102"/>
    </row>
    <row r="1745" ht="12.75" customHeight="1">
      <c r="A1745" s="100" t="s">
        <v>2083</v>
      </c>
      <c r="B1745" s="101">
        <v>8882.72</v>
      </c>
      <c r="C1745" s="102"/>
      <c r="D1745" s="100" t="s">
        <v>2083</v>
      </c>
      <c r="E1745" s="101">
        <v>9729.28</v>
      </c>
      <c r="F1745" s="102"/>
    </row>
    <row r="1746" ht="12.75" customHeight="1">
      <c r="A1746" s="100" t="s">
        <v>24294</v>
      </c>
      <c r="B1746" s="101">
        <v>12814.56</v>
      </c>
      <c r="C1746" s="102"/>
      <c r="D1746" s="100" t="s">
        <v>24294</v>
      </c>
      <c r="E1746" s="101">
        <v>14036.0</v>
      </c>
      <c r="F1746" s="102"/>
    </row>
    <row r="1747" ht="12.75" customHeight="1">
      <c r="A1747" s="100" t="s">
        <v>2084</v>
      </c>
      <c r="B1747" s="101">
        <v>11103.84</v>
      </c>
      <c r="C1747" s="102"/>
      <c r="D1747" s="100" t="s">
        <v>2084</v>
      </c>
      <c r="E1747" s="101">
        <v>12161.6</v>
      </c>
      <c r="F1747" s="102"/>
    </row>
    <row r="1748" ht="12.75" customHeight="1">
      <c r="A1748" s="100" t="s">
        <v>24295</v>
      </c>
      <c r="B1748" s="101">
        <v>3219.04</v>
      </c>
      <c r="C1748" s="102"/>
      <c r="D1748" s="100" t="s">
        <v>24295</v>
      </c>
      <c r="E1748" s="101">
        <v>3493.6</v>
      </c>
      <c r="F1748" s="102"/>
    </row>
    <row r="1749" ht="12.75" customHeight="1">
      <c r="A1749" s="100" t="s">
        <v>2085</v>
      </c>
      <c r="B1749" s="101">
        <v>2789.6</v>
      </c>
      <c r="C1749" s="102"/>
      <c r="D1749" s="100" t="s">
        <v>2085</v>
      </c>
      <c r="E1749" s="101">
        <v>3027.2</v>
      </c>
      <c r="F1749" s="102"/>
    </row>
    <row r="1750" ht="12.75" customHeight="1">
      <c r="A1750" s="100" t="s">
        <v>24296</v>
      </c>
      <c r="B1750" s="101">
        <v>7704.4</v>
      </c>
      <c r="C1750" s="102"/>
      <c r="D1750" s="100" t="s">
        <v>24296</v>
      </c>
      <c r="E1750" s="101">
        <v>8439.2</v>
      </c>
      <c r="F1750" s="102"/>
    </row>
    <row r="1751" ht="12.75" customHeight="1">
      <c r="A1751" s="100" t="s">
        <v>2086</v>
      </c>
      <c r="B1751" s="101">
        <v>7704.4</v>
      </c>
      <c r="C1751" s="102"/>
      <c r="D1751" s="100" t="s">
        <v>2086</v>
      </c>
      <c r="E1751" s="101">
        <v>8439.2</v>
      </c>
      <c r="F1751" s="102"/>
    </row>
    <row r="1752" ht="12.75" customHeight="1">
      <c r="A1752" s="100" t="s">
        <v>24297</v>
      </c>
      <c r="B1752" s="101">
        <v>13615.36</v>
      </c>
      <c r="C1752" s="102"/>
      <c r="D1752" s="100" t="s">
        <v>24297</v>
      </c>
      <c r="E1752" s="101">
        <v>14912.48</v>
      </c>
      <c r="F1752" s="102"/>
    </row>
    <row r="1753" ht="12.75" customHeight="1">
      <c r="A1753" s="100" t="s">
        <v>2087</v>
      </c>
      <c r="B1753" s="101">
        <v>11797.28</v>
      </c>
      <c r="C1753" s="102"/>
      <c r="D1753" s="100" t="s">
        <v>2087</v>
      </c>
      <c r="E1753" s="101">
        <v>12921.92</v>
      </c>
      <c r="F1753" s="102"/>
    </row>
    <row r="1754" ht="12.75" customHeight="1">
      <c r="A1754" s="100" t="s">
        <v>24298</v>
      </c>
      <c r="B1754" s="101">
        <v>13356.2</v>
      </c>
      <c r="C1754" s="102"/>
      <c r="D1754" s="100" t="s">
        <v>24298</v>
      </c>
      <c r="E1754" s="101">
        <v>14630.0</v>
      </c>
      <c r="F1754" s="102"/>
    </row>
    <row r="1755" ht="12.75" customHeight="1">
      <c r="A1755" s="100" t="s">
        <v>2088</v>
      </c>
      <c r="B1755" s="101">
        <v>13356.2</v>
      </c>
      <c r="C1755" s="102"/>
      <c r="D1755" s="100" t="s">
        <v>2088</v>
      </c>
      <c r="E1755" s="101">
        <v>14630.0</v>
      </c>
      <c r="F1755" s="102"/>
    </row>
    <row r="1756" ht="12.75" customHeight="1">
      <c r="A1756" s="100" t="s">
        <v>24299</v>
      </c>
      <c r="B1756" s="101">
        <v>23605.12</v>
      </c>
      <c r="C1756" s="102"/>
      <c r="D1756" s="100" t="s">
        <v>24299</v>
      </c>
      <c r="E1756" s="101">
        <v>25856.16</v>
      </c>
      <c r="F1756" s="102"/>
    </row>
    <row r="1757" ht="12.75" customHeight="1">
      <c r="A1757" s="100" t="s">
        <v>2089</v>
      </c>
      <c r="B1757" s="101">
        <v>20452.96</v>
      </c>
      <c r="C1757" s="102"/>
      <c r="D1757" s="100" t="s">
        <v>2089</v>
      </c>
      <c r="E1757" s="101">
        <v>22403.04</v>
      </c>
      <c r="F1757" s="102"/>
    </row>
    <row r="1758" ht="12.75" customHeight="1">
      <c r="A1758" s="100" t="s">
        <v>24300</v>
      </c>
      <c r="B1758" s="101">
        <v>8157.6</v>
      </c>
      <c r="C1758" s="102"/>
      <c r="D1758" s="100" t="s">
        <v>24300</v>
      </c>
      <c r="E1758" s="101">
        <v>8934.2</v>
      </c>
      <c r="F1758" s="102"/>
    </row>
    <row r="1759" ht="12.75" customHeight="1">
      <c r="A1759" s="100" t="s">
        <v>2090</v>
      </c>
      <c r="B1759" s="101">
        <v>8157.6</v>
      </c>
      <c r="C1759" s="102"/>
      <c r="D1759" s="100" t="s">
        <v>2090</v>
      </c>
      <c r="E1759" s="101">
        <v>8934.2</v>
      </c>
      <c r="F1759" s="102"/>
    </row>
    <row r="1760" ht="12.75" customHeight="1">
      <c r="A1760" s="100" t="s">
        <v>24301</v>
      </c>
      <c r="B1760" s="101">
        <v>14416.16</v>
      </c>
      <c r="C1760" s="102"/>
      <c r="D1760" s="100" t="s">
        <v>24301</v>
      </c>
      <c r="E1760" s="101">
        <v>15790.72</v>
      </c>
      <c r="F1760" s="102"/>
    </row>
    <row r="1761" ht="12.75" customHeight="1">
      <c r="A1761" s="100" t="s">
        <v>2091</v>
      </c>
      <c r="B1761" s="101">
        <v>12490.72</v>
      </c>
      <c r="C1761" s="102"/>
      <c r="D1761" s="100" t="s">
        <v>2091</v>
      </c>
      <c r="E1761" s="101">
        <v>13682.24</v>
      </c>
      <c r="F1761" s="102"/>
    </row>
    <row r="1762" ht="12.75" customHeight="1">
      <c r="A1762" s="100" t="s">
        <v>24302</v>
      </c>
      <c r="B1762" s="101">
        <v>4352.0</v>
      </c>
      <c r="C1762" s="102"/>
      <c r="D1762" s="100" t="s">
        <v>24302</v>
      </c>
      <c r="E1762" s="101">
        <v>4767.0</v>
      </c>
      <c r="F1762" s="102"/>
    </row>
    <row r="1763" ht="12.75" customHeight="1">
      <c r="A1763" s="100" t="s">
        <v>2092</v>
      </c>
      <c r="B1763" s="101">
        <v>3994.0</v>
      </c>
      <c r="C1763" s="102"/>
      <c r="D1763" s="100" t="s">
        <v>2092</v>
      </c>
      <c r="E1763" s="101">
        <v>4375.0</v>
      </c>
      <c r="F1763" s="102"/>
    </row>
    <row r="1764" ht="12.75" customHeight="1">
      <c r="A1764" s="100" t="s">
        <v>24303</v>
      </c>
      <c r="B1764" s="101">
        <v>47.81</v>
      </c>
      <c r="C1764" s="102"/>
      <c r="D1764" s="100" t="s">
        <v>24303</v>
      </c>
      <c r="E1764" s="101">
        <v>53.76</v>
      </c>
      <c r="F1764" s="102"/>
    </row>
    <row r="1765" ht="12.75" customHeight="1">
      <c r="A1765" s="100" t="s">
        <v>2095</v>
      </c>
      <c r="B1765" s="101">
        <v>43.86</v>
      </c>
      <c r="C1765" s="102"/>
      <c r="D1765" s="100" t="s">
        <v>2095</v>
      </c>
      <c r="E1765" s="101">
        <v>49.48</v>
      </c>
      <c r="F1765" s="102"/>
    </row>
    <row r="1766" ht="12.75" customHeight="1">
      <c r="A1766" s="100" t="s">
        <v>24304</v>
      </c>
      <c r="B1766" s="101">
        <v>38.68</v>
      </c>
      <c r="C1766" s="102"/>
      <c r="D1766" s="100" t="s">
        <v>24304</v>
      </c>
      <c r="E1766" s="101">
        <v>42.88</v>
      </c>
      <c r="F1766" s="102"/>
    </row>
    <row r="1767" ht="12.75" customHeight="1">
      <c r="A1767" s="100" t="s">
        <v>2097</v>
      </c>
      <c r="B1767" s="101">
        <v>34.73</v>
      </c>
      <c r="C1767" s="102"/>
      <c r="D1767" s="100" t="s">
        <v>2097</v>
      </c>
      <c r="E1767" s="101">
        <v>38.6</v>
      </c>
      <c r="F1767" s="102"/>
    </row>
    <row r="1768" ht="12.75" customHeight="1">
      <c r="A1768" s="100" t="s">
        <v>24305</v>
      </c>
      <c r="B1768" s="101">
        <v>32.38</v>
      </c>
      <c r="C1768" s="102"/>
      <c r="D1768" s="100" t="s">
        <v>24305</v>
      </c>
      <c r="E1768" s="101">
        <v>35.42</v>
      </c>
      <c r="F1768" s="102"/>
    </row>
    <row r="1769" ht="12.75" customHeight="1">
      <c r="A1769" s="100" t="s">
        <v>2099</v>
      </c>
      <c r="B1769" s="101">
        <v>28.44</v>
      </c>
      <c r="C1769" s="102"/>
      <c r="D1769" s="100" t="s">
        <v>2099</v>
      </c>
      <c r="E1769" s="101">
        <v>31.14</v>
      </c>
      <c r="F1769" s="102"/>
    </row>
    <row r="1770" ht="12.75" customHeight="1">
      <c r="A1770" s="100" t="s">
        <v>24306</v>
      </c>
      <c r="B1770" s="101">
        <v>24.92</v>
      </c>
      <c r="C1770" s="102"/>
      <c r="D1770" s="100" t="s">
        <v>24306</v>
      </c>
      <c r="E1770" s="101">
        <v>28.65</v>
      </c>
      <c r="F1770" s="102"/>
    </row>
    <row r="1771" ht="12.75" customHeight="1">
      <c r="A1771" s="100" t="s">
        <v>2101</v>
      </c>
      <c r="B1771" s="101">
        <v>23.38</v>
      </c>
      <c r="C1771" s="102"/>
      <c r="D1771" s="100" t="s">
        <v>2101</v>
      </c>
      <c r="E1771" s="101">
        <v>26.98</v>
      </c>
      <c r="F1771" s="102"/>
    </row>
    <row r="1772" ht="12.75" customHeight="1">
      <c r="A1772" s="100" t="s">
        <v>24307</v>
      </c>
      <c r="B1772" s="101">
        <v>32.02</v>
      </c>
      <c r="C1772" s="102"/>
      <c r="D1772" s="100" t="s">
        <v>24307</v>
      </c>
      <c r="E1772" s="101">
        <v>37.2</v>
      </c>
      <c r="F1772" s="102"/>
    </row>
    <row r="1773" ht="12.75" customHeight="1">
      <c r="A1773" s="100" t="s">
        <v>2103</v>
      </c>
      <c r="B1773" s="101">
        <v>29.93</v>
      </c>
      <c r="C1773" s="102"/>
      <c r="D1773" s="100" t="s">
        <v>2103</v>
      </c>
      <c r="E1773" s="101">
        <v>34.93</v>
      </c>
      <c r="F1773" s="102"/>
    </row>
    <row r="1774" ht="12.75" customHeight="1">
      <c r="A1774" s="100" t="s">
        <v>24308</v>
      </c>
      <c r="B1774" s="101">
        <v>17.81</v>
      </c>
      <c r="C1774" s="102"/>
      <c r="D1774" s="100" t="s">
        <v>24308</v>
      </c>
      <c r="E1774" s="101">
        <v>20.1</v>
      </c>
      <c r="F1774" s="102"/>
    </row>
    <row r="1775" ht="12.75" customHeight="1">
      <c r="A1775" s="100" t="s">
        <v>2105</v>
      </c>
      <c r="B1775" s="101">
        <v>16.83</v>
      </c>
      <c r="C1775" s="102"/>
      <c r="D1775" s="100" t="s">
        <v>2105</v>
      </c>
      <c r="E1775" s="101">
        <v>19.03</v>
      </c>
      <c r="F1775" s="102"/>
    </row>
    <row r="1776" ht="12.75" customHeight="1">
      <c r="A1776" s="100" t="s">
        <v>24309</v>
      </c>
      <c r="B1776" s="101">
        <v>32.31</v>
      </c>
      <c r="C1776" s="102"/>
      <c r="D1776" s="100" t="s">
        <v>24309</v>
      </c>
      <c r="E1776" s="101">
        <v>37.29</v>
      </c>
      <c r="F1776" s="102"/>
    </row>
    <row r="1777" ht="12.75" customHeight="1">
      <c r="A1777" s="100" t="s">
        <v>2107</v>
      </c>
      <c r="B1777" s="101">
        <v>30.77</v>
      </c>
      <c r="C1777" s="102"/>
      <c r="D1777" s="100" t="s">
        <v>2107</v>
      </c>
      <c r="E1777" s="101">
        <v>35.62</v>
      </c>
      <c r="F1777" s="102"/>
    </row>
    <row r="1778" ht="12.75" customHeight="1">
      <c r="A1778" s="100" t="s">
        <v>24310</v>
      </c>
      <c r="B1778" s="101">
        <v>39.41</v>
      </c>
      <c r="C1778" s="102"/>
      <c r="D1778" s="100" t="s">
        <v>24310</v>
      </c>
      <c r="E1778" s="101">
        <v>45.84</v>
      </c>
      <c r="F1778" s="102"/>
    </row>
    <row r="1779" ht="12.75" customHeight="1">
      <c r="A1779" s="100" t="s">
        <v>2109</v>
      </c>
      <c r="B1779" s="101">
        <v>37.33</v>
      </c>
      <c r="C1779" s="102"/>
      <c r="D1779" s="100" t="s">
        <v>2109</v>
      </c>
      <c r="E1779" s="101">
        <v>43.57</v>
      </c>
      <c r="F1779" s="102"/>
    </row>
    <row r="1780" ht="12.75" customHeight="1">
      <c r="A1780" s="100" t="s">
        <v>24311</v>
      </c>
      <c r="B1780" s="101">
        <v>25.21</v>
      </c>
      <c r="C1780" s="102"/>
      <c r="D1780" s="100" t="s">
        <v>24311</v>
      </c>
      <c r="E1780" s="101">
        <v>28.74</v>
      </c>
      <c r="F1780" s="102"/>
    </row>
    <row r="1781" ht="12.75" customHeight="1">
      <c r="A1781" s="100" t="s">
        <v>2111</v>
      </c>
      <c r="B1781" s="101">
        <v>24.22</v>
      </c>
      <c r="C1781" s="102"/>
      <c r="D1781" s="100" t="s">
        <v>2111</v>
      </c>
      <c r="E1781" s="101">
        <v>27.67</v>
      </c>
      <c r="F1781" s="102"/>
    </row>
    <row r="1782" ht="12.75" customHeight="1">
      <c r="A1782" s="100" t="s">
        <v>24312</v>
      </c>
      <c r="B1782" s="101">
        <v>72.8</v>
      </c>
      <c r="C1782" s="102"/>
      <c r="D1782" s="100" t="s">
        <v>24312</v>
      </c>
      <c r="E1782" s="101">
        <v>77.75</v>
      </c>
      <c r="F1782" s="102"/>
    </row>
    <row r="1783" ht="12.75" customHeight="1">
      <c r="A1783" s="100" t="s">
        <v>2113</v>
      </c>
      <c r="B1783" s="101">
        <v>67.37</v>
      </c>
      <c r="C1783" s="102"/>
      <c r="D1783" s="100" t="s">
        <v>2113</v>
      </c>
      <c r="E1783" s="101">
        <v>71.86</v>
      </c>
      <c r="F1783" s="102"/>
    </row>
    <row r="1784" ht="12.75" customHeight="1">
      <c r="A1784" s="100" t="s">
        <v>24313</v>
      </c>
      <c r="B1784" s="101">
        <v>369.44</v>
      </c>
      <c r="C1784" s="102"/>
      <c r="D1784" s="100" t="s">
        <v>24313</v>
      </c>
      <c r="E1784" s="101">
        <v>401.6</v>
      </c>
      <c r="F1784" s="102"/>
    </row>
    <row r="1785" ht="12.75" customHeight="1">
      <c r="A1785" s="100" t="s">
        <v>2115</v>
      </c>
      <c r="B1785" s="101">
        <v>328.57</v>
      </c>
      <c r="C1785" s="102"/>
      <c r="D1785" s="100" t="s">
        <v>2115</v>
      </c>
      <c r="E1785" s="101">
        <v>357.23</v>
      </c>
      <c r="F1785" s="102"/>
    </row>
    <row r="1786" ht="12.75" customHeight="1">
      <c r="A1786" s="100" t="s">
        <v>24314</v>
      </c>
      <c r="B1786" s="101">
        <v>383.98</v>
      </c>
      <c r="C1786" s="102"/>
      <c r="D1786" s="100" t="s">
        <v>24314</v>
      </c>
      <c r="E1786" s="101">
        <v>422.23</v>
      </c>
      <c r="F1786" s="102"/>
    </row>
    <row r="1787" ht="12.75" customHeight="1">
      <c r="A1787" s="100" t="s">
        <v>2117</v>
      </c>
      <c r="B1787" s="101">
        <v>344.36</v>
      </c>
      <c r="C1787" s="102"/>
      <c r="D1787" s="100" t="s">
        <v>2117</v>
      </c>
      <c r="E1787" s="101">
        <v>377.95</v>
      </c>
      <c r="F1787" s="102"/>
    </row>
    <row r="1788" ht="12.75" customHeight="1">
      <c r="A1788" s="100" t="s">
        <v>24315</v>
      </c>
      <c r="B1788" s="101">
        <v>370.12</v>
      </c>
      <c r="C1788" s="102"/>
      <c r="D1788" s="100" t="s">
        <v>24315</v>
      </c>
      <c r="E1788" s="101">
        <v>406.4</v>
      </c>
      <c r="F1788" s="102"/>
    </row>
    <row r="1789" ht="12.75" customHeight="1">
      <c r="A1789" s="100" t="s">
        <v>2119</v>
      </c>
      <c r="B1789" s="101">
        <v>330.41</v>
      </c>
      <c r="C1789" s="102"/>
      <c r="D1789" s="100" t="s">
        <v>2119</v>
      </c>
      <c r="E1789" s="101">
        <v>362.04</v>
      </c>
      <c r="F1789" s="102"/>
    </row>
    <row r="1790" ht="12.75" customHeight="1">
      <c r="A1790" s="100" t="s">
        <v>24316</v>
      </c>
      <c r="B1790" s="101">
        <v>318.96</v>
      </c>
      <c r="C1790" s="102"/>
      <c r="D1790" s="100" t="s">
        <v>24316</v>
      </c>
      <c r="E1790" s="101">
        <v>350.24</v>
      </c>
      <c r="F1790" s="102"/>
    </row>
    <row r="1791" ht="12.75" customHeight="1">
      <c r="A1791" s="100" t="s">
        <v>2121</v>
      </c>
      <c r="B1791" s="101">
        <v>286.29</v>
      </c>
      <c r="C1791" s="102"/>
      <c r="D1791" s="100" t="s">
        <v>2121</v>
      </c>
      <c r="E1791" s="101">
        <v>313.48</v>
      </c>
      <c r="F1791" s="102"/>
    </row>
    <row r="1792" ht="12.75" customHeight="1">
      <c r="A1792" s="100" t="s">
        <v>24317</v>
      </c>
      <c r="B1792" s="101">
        <v>355.93</v>
      </c>
      <c r="C1792" s="102"/>
      <c r="D1792" s="100" t="s">
        <v>24317</v>
      </c>
      <c r="E1792" s="101">
        <v>383.62</v>
      </c>
      <c r="F1792" s="102"/>
    </row>
    <row r="1793" ht="12.75" customHeight="1">
      <c r="A1793" s="100" t="s">
        <v>2123</v>
      </c>
      <c r="B1793" s="101">
        <v>322.64</v>
      </c>
      <c r="C1793" s="102"/>
      <c r="D1793" s="100" t="s">
        <v>2123</v>
      </c>
      <c r="E1793" s="101">
        <v>347.48</v>
      </c>
      <c r="F1793" s="102"/>
    </row>
    <row r="1794" ht="12.75" customHeight="1">
      <c r="A1794" s="100" t="s">
        <v>24318</v>
      </c>
      <c r="B1794" s="101">
        <v>307.08</v>
      </c>
      <c r="C1794" s="102"/>
      <c r="D1794" s="100" t="s">
        <v>24318</v>
      </c>
      <c r="E1794" s="101">
        <v>334.46</v>
      </c>
      <c r="F1794" s="102"/>
    </row>
    <row r="1795" ht="12.75" customHeight="1">
      <c r="A1795" s="100" t="s">
        <v>2125</v>
      </c>
      <c r="B1795" s="101">
        <v>273.15</v>
      </c>
      <c r="C1795" s="102"/>
      <c r="D1795" s="100" t="s">
        <v>2125</v>
      </c>
      <c r="E1795" s="101">
        <v>297.63</v>
      </c>
      <c r="F1795" s="102"/>
    </row>
    <row r="1796" ht="12.75" customHeight="1">
      <c r="A1796" s="100" t="s">
        <v>24319</v>
      </c>
      <c r="B1796" s="101">
        <v>399.32</v>
      </c>
      <c r="C1796" s="102"/>
      <c r="D1796" s="100" t="s">
        <v>24319</v>
      </c>
      <c r="E1796" s="101">
        <v>438.82</v>
      </c>
      <c r="F1796" s="102"/>
    </row>
    <row r="1797" ht="12.75" customHeight="1">
      <c r="A1797" s="100" t="s">
        <v>2127</v>
      </c>
      <c r="B1797" s="101">
        <v>355.65</v>
      </c>
      <c r="C1797" s="102"/>
      <c r="D1797" s="100" t="s">
        <v>2127</v>
      </c>
      <c r="E1797" s="101">
        <v>391.44</v>
      </c>
      <c r="F1797" s="102"/>
    </row>
    <row r="1798" ht="12.75" customHeight="1">
      <c r="A1798" s="100" t="s">
        <v>24320</v>
      </c>
      <c r="B1798" s="101">
        <v>396.95</v>
      </c>
      <c r="C1798" s="102"/>
      <c r="D1798" s="100" t="s">
        <v>24320</v>
      </c>
      <c r="E1798" s="101">
        <v>437.73</v>
      </c>
      <c r="F1798" s="102"/>
    </row>
    <row r="1799" ht="12.75" customHeight="1">
      <c r="A1799" s="100" t="s">
        <v>44</v>
      </c>
      <c r="B1799" s="101">
        <v>356.08</v>
      </c>
      <c r="C1799" s="102"/>
      <c r="D1799" s="100" t="s">
        <v>44</v>
      </c>
      <c r="E1799" s="101">
        <v>386.11</v>
      </c>
      <c r="F1799" s="102"/>
    </row>
    <row r="1800" ht="12.75" customHeight="1">
      <c r="A1800" s="100" t="s">
        <v>24321</v>
      </c>
      <c r="B1800" s="101">
        <v>1835.67</v>
      </c>
      <c r="C1800" s="102"/>
      <c r="D1800" s="100" t="s">
        <v>24321</v>
      </c>
      <c r="E1800" s="101">
        <v>2058.13</v>
      </c>
      <c r="F1800" s="102"/>
    </row>
    <row r="1801" ht="12.75" customHeight="1">
      <c r="A1801" s="100" t="s">
        <v>2130</v>
      </c>
      <c r="B1801" s="101">
        <v>1699.1</v>
      </c>
      <c r="C1801" s="102"/>
      <c r="D1801" s="100" t="s">
        <v>2130</v>
      </c>
      <c r="E1801" s="101">
        <v>1909.9</v>
      </c>
      <c r="F1801" s="102"/>
    </row>
    <row r="1802" ht="12.75" customHeight="1">
      <c r="A1802" s="100" t="s">
        <v>24322</v>
      </c>
      <c r="B1802" s="101">
        <v>3294.36</v>
      </c>
      <c r="C1802" s="102"/>
      <c r="D1802" s="100" t="s">
        <v>24322</v>
      </c>
      <c r="E1802" s="101">
        <v>3693.4</v>
      </c>
      <c r="F1802" s="102"/>
    </row>
    <row r="1803" ht="12.75" customHeight="1">
      <c r="A1803" s="100" t="s">
        <v>2132</v>
      </c>
      <c r="B1803" s="101">
        <v>3042.92</v>
      </c>
      <c r="C1803" s="102"/>
      <c r="D1803" s="100" t="s">
        <v>2132</v>
      </c>
      <c r="E1803" s="101">
        <v>3420.51</v>
      </c>
      <c r="F1803" s="102"/>
    </row>
    <row r="1804" ht="12.75" customHeight="1">
      <c r="A1804" s="100" t="s">
        <v>24323</v>
      </c>
      <c r="B1804" s="101">
        <v>388.27</v>
      </c>
      <c r="C1804" s="102"/>
      <c r="D1804" s="100" t="s">
        <v>24323</v>
      </c>
      <c r="E1804" s="101">
        <v>425.78</v>
      </c>
      <c r="F1804" s="102"/>
    </row>
    <row r="1805" ht="12.75" customHeight="1">
      <c r="A1805" s="100" t="s">
        <v>2134</v>
      </c>
      <c r="B1805" s="101">
        <v>388.27</v>
      </c>
      <c r="C1805" s="102"/>
      <c r="D1805" s="100" t="s">
        <v>2134</v>
      </c>
      <c r="E1805" s="101">
        <v>425.78</v>
      </c>
      <c r="F1805" s="102"/>
    </row>
    <row r="1806" ht="12.75" customHeight="1">
      <c r="A1806" s="100" t="s">
        <v>24324</v>
      </c>
      <c r="B1806" s="101">
        <v>466.8</v>
      </c>
      <c r="C1806" s="102"/>
      <c r="D1806" s="100" t="s">
        <v>24324</v>
      </c>
      <c r="E1806" s="101">
        <v>542.53</v>
      </c>
      <c r="F1806" s="102"/>
    </row>
    <row r="1807" ht="12.75" customHeight="1">
      <c r="A1807" s="100" t="s">
        <v>2137</v>
      </c>
      <c r="B1807" s="101">
        <v>466.8</v>
      </c>
      <c r="C1807" s="102"/>
      <c r="D1807" s="100" t="s">
        <v>2137</v>
      </c>
      <c r="E1807" s="101">
        <v>542.53</v>
      </c>
      <c r="F1807" s="102"/>
    </row>
    <row r="1808" ht="12.75" customHeight="1">
      <c r="A1808" s="100" t="s">
        <v>24325</v>
      </c>
      <c r="B1808" s="101">
        <v>564.3</v>
      </c>
      <c r="C1808" s="102"/>
      <c r="D1808" s="100" t="s">
        <v>24325</v>
      </c>
      <c r="E1808" s="101">
        <v>618.8</v>
      </c>
      <c r="F1808" s="102"/>
    </row>
    <row r="1809" ht="12.75" customHeight="1">
      <c r="A1809" s="100" t="s">
        <v>2139</v>
      </c>
      <c r="B1809" s="101">
        <v>564.3</v>
      </c>
      <c r="C1809" s="102"/>
      <c r="D1809" s="100" t="s">
        <v>2139</v>
      </c>
      <c r="E1809" s="101">
        <v>618.8</v>
      </c>
      <c r="F1809" s="102"/>
    </row>
    <row r="1810" ht="12.75" customHeight="1">
      <c r="A1810" s="100" t="s">
        <v>24326</v>
      </c>
      <c r="B1810" s="101">
        <v>621.25</v>
      </c>
      <c r="C1810" s="102"/>
      <c r="D1810" s="100" t="s">
        <v>24326</v>
      </c>
      <c r="E1810" s="101">
        <v>681.25</v>
      </c>
      <c r="F1810" s="102"/>
    </row>
    <row r="1811" ht="12.75" customHeight="1">
      <c r="A1811" s="100" t="s">
        <v>2141</v>
      </c>
      <c r="B1811" s="101">
        <v>621.25</v>
      </c>
      <c r="C1811" s="102"/>
      <c r="D1811" s="100" t="s">
        <v>2141</v>
      </c>
      <c r="E1811" s="101">
        <v>681.25</v>
      </c>
      <c r="F1811" s="102"/>
    </row>
    <row r="1812" ht="12.75" customHeight="1">
      <c r="A1812" s="100" t="s">
        <v>24327</v>
      </c>
      <c r="B1812" s="101">
        <v>621.25</v>
      </c>
      <c r="C1812" s="102"/>
      <c r="D1812" s="100" t="s">
        <v>24327</v>
      </c>
      <c r="E1812" s="101">
        <v>681.25</v>
      </c>
      <c r="F1812" s="102"/>
    </row>
    <row r="1813" ht="12.75" customHeight="1">
      <c r="A1813" s="100" t="s">
        <v>2143</v>
      </c>
      <c r="B1813" s="101">
        <v>621.25</v>
      </c>
      <c r="C1813" s="102"/>
      <c r="D1813" s="100" t="s">
        <v>2143</v>
      </c>
      <c r="E1813" s="101">
        <v>681.25</v>
      </c>
      <c r="F1813" s="102"/>
    </row>
    <row r="1814" ht="12.75" customHeight="1">
      <c r="A1814" s="100" t="s">
        <v>24328</v>
      </c>
      <c r="B1814" s="101">
        <v>800.0</v>
      </c>
      <c r="C1814" s="102"/>
      <c r="D1814" s="100" t="s">
        <v>24328</v>
      </c>
      <c r="E1814" s="101">
        <v>850.0</v>
      </c>
      <c r="F1814" s="102"/>
    </row>
    <row r="1815" ht="12.75" customHeight="1">
      <c r="A1815" s="100" t="s">
        <v>2145</v>
      </c>
      <c r="B1815" s="101">
        <v>800.0</v>
      </c>
      <c r="C1815" s="102"/>
      <c r="D1815" s="100" t="s">
        <v>2145</v>
      </c>
      <c r="E1815" s="101">
        <v>850.0</v>
      </c>
      <c r="F1815" s="102"/>
    </row>
    <row r="1816" ht="12.75" customHeight="1">
      <c r="A1816" s="100" t="s">
        <v>24329</v>
      </c>
      <c r="B1816" s="101">
        <v>247.41</v>
      </c>
      <c r="C1816" s="102"/>
      <c r="D1816" s="100" t="s">
        <v>24329</v>
      </c>
      <c r="E1816" s="101">
        <v>272.59</v>
      </c>
      <c r="F1816" s="102"/>
    </row>
    <row r="1817" ht="12.75" customHeight="1">
      <c r="A1817" s="100" t="s">
        <v>2147</v>
      </c>
      <c r="B1817" s="101">
        <v>220.65</v>
      </c>
      <c r="C1817" s="102"/>
      <c r="D1817" s="100" t="s">
        <v>2147</v>
      </c>
      <c r="E1817" s="101">
        <v>243.55</v>
      </c>
      <c r="F1817" s="102"/>
    </row>
    <row r="1818" ht="12.75" customHeight="1">
      <c r="A1818" s="100" t="s">
        <v>24330</v>
      </c>
      <c r="B1818" s="101">
        <v>219.04</v>
      </c>
      <c r="C1818" s="102"/>
      <c r="D1818" s="100" t="s">
        <v>24330</v>
      </c>
      <c r="E1818" s="101">
        <v>239.89</v>
      </c>
      <c r="F1818" s="102"/>
    </row>
    <row r="1819" ht="12.75" customHeight="1">
      <c r="A1819" s="100" t="s">
        <v>2149</v>
      </c>
      <c r="B1819" s="101">
        <v>192.28</v>
      </c>
      <c r="C1819" s="102"/>
      <c r="D1819" s="100" t="s">
        <v>2149</v>
      </c>
      <c r="E1819" s="101">
        <v>210.85</v>
      </c>
      <c r="F1819" s="102"/>
    </row>
    <row r="1820" ht="12.75" customHeight="1">
      <c r="A1820" s="100" t="s">
        <v>24331</v>
      </c>
      <c r="B1820" s="101">
        <v>22.59</v>
      </c>
      <c r="C1820" s="102"/>
      <c r="D1820" s="100" t="s">
        <v>24331</v>
      </c>
      <c r="E1820" s="101">
        <v>23.54</v>
      </c>
      <c r="F1820" s="102"/>
    </row>
    <row r="1821" ht="12.75" customHeight="1">
      <c r="A1821" s="100" t="s">
        <v>2151</v>
      </c>
      <c r="B1821" s="101">
        <v>21.56</v>
      </c>
      <c r="C1821" s="102"/>
      <c r="D1821" s="100" t="s">
        <v>2151</v>
      </c>
      <c r="E1821" s="101">
        <v>22.41</v>
      </c>
      <c r="F1821" s="102"/>
    </row>
    <row r="1822" ht="12.75" customHeight="1">
      <c r="A1822" s="100" t="s">
        <v>24332</v>
      </c>
      <c r="B1822" s="101">
        <v>12.72</v>
      </c>
      <c r="C1822" s="102"/>
      <c r="D1822" s="100" t="s">
        <v>24332</v>
      </c>
      <c r="E1822" s="101">
        <v>13.48</v>
      </c>
      <c r="F1822" s="102"/>
    </row>
    <row r="1823" ht="12.75" customHeight="1">
      <c r="A1823" s="100" t="s">
        <v>2153</v>
      </c>
      <c r="B1823" s="101">
        <v>11.68</v>
      </c>
      <c r="C1823" s="102"/>
      <c r="D1823" s="100" t="s">
        <v>2153</v>
      </c>
      <c r="E1823" s="101">
        <v>12.35</v>
      </c>
      <c r="F1823" s="102"/>
    </row>
    <row r="1824" ht="12.75" customHeight="1">
      <c r="A1824" s="100" t="s">
        <v>24333</v>
      </c>
      <c r="B1824" s="101">
        <v>11.79</v>
      </c>
      <c r="C1824" s="102"/>
      <c r="D1824" s="100" t="s">
        <v>24333</v>
      </c>
      <c r="E1824" s="101">
        <v>12.79</v>
      </c>
      <c r="F1824" s="102"/>
    </row>
    <row r="1825" ht="12.75" customHeight="1">
      <c r="A1825" s="100" t="s">
        <v>2155</v>
      </c>
      <c r="B1825" s="101">
        <v>10.22</v>
      </c>
      <c r="C1825" s="102"/>
      <c r="D1825" s="100" t="s">
        <v>2155</v>
      </c>
      <c r="E1825" s="101">
        <v>11.09</v>
      </c>
      <c r="F1825" s="102"/>
    </row>
    <row r="1826" ht="12.75" customHeight="1">
      <c r="A1826" s="100" t="s">
        <v>24334</v>
      </c>
      <c r="B1826" s="101">
        <v>0.78</v>
      </c>
      <c r="C1826" s="102"/>
      <c r="D1826" s="100" t="s">
        <v>24334</v>
      </c>
      <c r="E1826" s="101">
        <v>0.77</v>
      </c>
      <c r="F1826" s="102"/>
    </row>
    <row r="1827" ht="12.75" customHeight="1">
      <c r="A1827" s="100" t="s">
        <v>2157</v>
      </c>
      <c r="B1827" s="101">
        <v>0.78</v>
      </c>
      <c r="C1827" s="102"/>
      <c r="D1827" s="100" t="s">
        <v>2157</v>
      </c>
      <c r="E1827" s="101">
        <v>0.77</v>
      </c>
      <c r="F1827" s="102"/>
    </row>
    <row r="1828" ht="12.75" customHeight="1">
      <c r="A1828" s="100" t="s">
        <v>24335</v>
      </c>
      <c r="B1828" s="101">
        <v>1.57</v>
      </c>
      <c r="C1828" s="102"/>
      <c r="D1828" s="100" t="s">
        <v>24335</v>
      </c>
      <c r="E1828" s="101">
        <v>1.54</v>
      </c>
      <c r="F1828" s="102"/>
    </row>
    <row r="1829" ht="12.75" customHeight="1">
      <c r="A1829" s="100" t="s">
        <v>2159</v>
      </c>
      <c r="B1829" s="101">
        <v>1.57</v>
      </c>
      <c r="C1829" s="102"/>
      <c r="D1829" s="100" t="s">
        <v>2159</v>
      </c>
      <c r="E1829" s="101">
        <v>1.54</v>
      </c>
      <c r="F1829" s="102"/>
    </row>
    <row r="1830" ht="12.75" customHeight="1">
      <c r="A1830" s="100" t="s">
        <v>24336</v>
      </c>
      <c r="B1830" s="101">
        <v>3008.93</v>
      </c>
      <c r="C1830" s="102"/>
      <c r="D1830" s="100" t="s">
        <v>24336</v>
      </c>
      <c r="E1830" s="101">
        <v>3399.05</v>
      </c>
      <c r="F1830" s="102"/>
    </row>
    <row r="1831" ht="12.75" customHeight="1">
      <c r="A1831" s="100" t="s">
        <v>2161</v>
      </c>
      <c r="B1831" s="101">
        <v>2890.74</v>
      </c>
      <c r="C1831" s="102"/>
      <c r="D1831" s="100" t="s">
        <v>2161</v>
      </c>
      <c r="E1831" s="101">
        <v>3270.73</v>
      </c>
      <c r="F1831" s="102"/>
    </row>
    <row r="1832" ht="12.75" customHeight="1">
      <c r="A1832" s="100" t="s">
        <v>24337</v>
      </c>
      <c r="B1832" s="101">
        <v>1495.75</v>
      </c>
      <c r="C1832" s="102"/>
      <c r="D1832" s="100" t="s">
        <v>24337</v>
      </c>
      <c r="E1832" s="101">
        <v>1794.01</v>
      </c>
      <c r="F1832" s="102"/>
    </row>
    <row r="1833" ht="12.75" customHeight="1">
      <c r="A1833" s="100" t="s">
        <v>2163</v>
      </c>
      <c r="B1833" s="101">
        <v>1382.04</v>
      </c>
      <c r="C1833" s="102"/>
      <c r="D1833" s="100" t="s">
        <v>2163</v>
      </c>
      <c r="E1833" s="101">
        <v>1670.66</v>
      </c>
      <c r="F1833" s="102"/>
    </row>
    <row r="1834" ht="12.75" customHeight="1">
      <c r="A1834" s="100" t="s">
        <v>24338</v>
      </c>
      <c r="B1834" s="101">
        <v>8567.1</v>
      </c>
      <c r="C1834" s="102"/>
      <c r="D1834" s="100" t="s">
        <v>24338</v>
      </c>
      <c r="E1834" s="101">
        <v>10390.86</v>
      </c>
      <c r="F1834" s="102"/>
    </row>
    <row r="1835" ht="12.75" customHeight="1">
      <c r="A1835" s="100" t="s">
        <v>2165</v>
      </c>
      <c r="B1835" s="101">
        <v>8079.85</v>
      </c>
      <c r="C1835" s="102"/>
      <c r="D1835" s="100" t="s">
        <v>2165</v>
      </c>
      <c r="E1835" s="101">
        <v>9861.91</v>
      </c>
      <c r="F1835" s="102"/>
    </row>
    <row r="1836" ht="12.75" customHeight="1">
      <c r="A1836" s="100" t="s">
        <v>24339</v>
      </c>
      <c r="B1836" s="101">
        <v>9642.32</v>
      </c>
      <c r="C1836" s="102"/>
      <c r="D1836" s="100" t="s">
        <v>24339</v>
      </c>
      <c r="E1836" s="101">
        <v>11788.88</v>
      </c>
      <c r="F1836" s="102"/>
    </row>
    <row r="1837" ht="12.75" customHeight="1">
      <c r="A1837" s="100" t="s">
        <v>2167</v>
      </c>
      <c r="B1837" s="101">
        <v>9155.07</v>
      </c>
      <c r="C1837" s="102"/>
      <c r="D1837" s="100" t="s">
        <v>2167</v>
      </c>
      <c r="E1837" s="101">
        <v>11259.94</v>
      </c>
      <c r="F1837" s="102"/>
    </row>
    <row r="1838" ht="12.75" customHeight="1">
      <c r="A1838" s="100" t="s">
        <v>24340</v>
      </c>
      <c r="B1838" s="101">
        <v>10550.2</v>
      </c>
      <c r="C1838" s="102"/>
      <c r="D1838" s="100" t="s">
        <v>24340</v>
      </c>
      <c r="E1838" s="101">
        <v>13280.35</v>
      </c>
      <c r="F1838" s="102"/>
    </row>
    <row r="1839" ht="12.75" customHeight="1">
      <c r="A1839" s="100" t="s">
        <v>2169</v>
      </c>
      <c r="B1839" s="101">
        <v>10062.95</v>
      </c>
      <c r="C1839" s="102"/>
      <c r="D1839" s="100" t="s">
        <v>2169</v>
      </c>
      <c r="E1839" s="101">
        <v>12751.41</v>
      </c>
      <c r="F1839" s="102"/>
    </row>
    <row r="1840" ht="12.75" customHeight="1">
      <c r="A1840" s="100" t="s">
        <v>24341</v>
      </c>
      <c r="B1840" s="101">
        <v>11200.09</v>
      </c>
      <c r="C1840" s="102"/>
      <c r="D1840" s="100" t="s">
        <v>24341</v>
      </c>
      <c r="E1840" s="101">
        <v>14374.8</v>
      </c>
      <c r="F1840" s="102"/>
    </row>
    <row r="1841" ht="12.75" customHeight="1">
      <c r="A1841" s="100" t="s">
        <v>2171</v>
      </c>
      <c r="B1841" s="101">
        <v>10707.85</v>
      </c>
      <c r="C1841" s="102"/>
      <c r="D1841" s="100" t="s">
        <v>2171</v>
      </c>
      <c r="E1841" s="101">
        <v>13840.44</v>
      </c>
      <c r="F1841" s="102"/>
    </row>
    <row r="1842" ht="12.75" customHeight="1">
      <c r="A1842" s="100" t="s">
        <v>24342</v>
      </c>
      <c r="B1842" s="101">
        <v>11776.45</v>
      </c>
      <c r="C1842" s="102"/>
      <c r="D1842" s="100" t="s">
        <v>24342</v>
      </c>
      <c r="E1842" s="101">
        <v>15357.89</v>
      </c>
      <c r="F1842" s="102"/>
    </row>
    <row r="1843" ht="12.75" customHeight="1">
      <c r="A1843" s="100" t="s">
        <v>2173</v>
      </c>
      <c r="B1843" s="101">
        <v>11284.2</v>
      </c>
      <c r="C1843" s="102"/>
      <c r="D1843" s="100" t="s">
        <v>2173</v>
      </c>
      <c r="E1843" s="101">
        <v>14823.53</v>
      </c>
      <c r="F1843" s="102"/>
    </row>
    <row r="1844" ht="12.75" customHeight="1">
      <c r="A1844" s="100" t="s">
        <v>24343</v>
      </c>
      <c r="B1844" s="101">
        <v>337.7</v>
      </c>
      <c r="C1844" s="102"/>
      <c r="D1844" s="100" t="s">
        <v>24343</v>
      </c>
      <c r="E1844" s="101">
        <v>371.83</v>
      </c>
      <c r="F1844" s="102"/>
    </row>
    <row r="1845" ht="12.75" customHeight="1">
      <c r="A1845" s="100" t="s">
        <v>2175</v>
      </c>
      <c r="B1845" s="101">
        <v>314.16</v>
      </c>
      <c r="C1845" s="102"/>
      <c r="D1845" s="100" t="s">
        <v>2175</v>
      </c>
      <c r="E1845" s="101">
        <v>346.27</v>
      </c>
      <c r="F1845" s="102"/>
    </row>
    <row r="1846" ht="12.75" customHeight="1">
      <c r="A1846" s="100" t="s">
        <v>24344</v>
      </c>
      <c r="B1846" s="101">
        <v>175.22</v>
      </c>
      <c r="C1846" s="102"/>
      <c r="D1846" s="100" t="s">
        <v>24344</v>
      </c>
      <c r="E1846" s="101">
        <v>187.7</v>
      </c>
      <c r="F1846" s="102"/>
    </row>
    <row r="1847" ht="12.75" customHeight="1">
      <c r="A1847" s="100" t="s">
        <v>16</v>
      </c>
      <c r="B1847" s="101">
        <v>165.35</v>
      </c>
      <c r="C1847" s="102"/>
      <c r="D1847" s="100" t="s">
        <v>16</v>
      </c>
      <c r="E1847" s="101">
        <v>176.98</v>
      </c>
      <c r="F1847" s="102"/>
    </row>
    <row r="1848" ht="12.75" customHeight="1">
      <c r="A1848" s="100" t="s">
        <v>24345</v>
      </c>
      <c r="B1848" s="101">
        <v>98.53</v>
      </c>
      <c r="C1848" s="102"/>
      <c r="D1848" s="100" t="s">
        <v>24345</v>
      </c>
      <c r="E1848" s="101">
        <v>103.9</v>
      </c>
      <c r="F1848" s="102"/>
    </row>
    <row r="1849" ht="12.75" customHeight="1">
      <c r="A1849" s="100" t="s">
        <v>2178</v>
      </c>
      <c r="B1849" s="101">
        <v>94.56</v>
      </c>
      <c r="C1849" s="102"/>
      <c r="D1849" s="100" t="s">
        <v>2178</v>
      </c>
      <c r="E1849" s="101">
        <v>99.59</v>
      </c>
      <c r="F1849" s="102"/>
    </row>
    <row r="1850" ht="12.75" customHeight="1">
      <c r="A1850" s="100" t="s">
        <v>24346</v>
      </c>
      <c r="B1850" s="101">
        <v>2.7</v>
      </c>
      <c r="C1850" s="102"/>
      <c r="D1850" s="100" t="s">
        <v>24346</v>
      </c>
      <c r="E1850" s="101">
        <v>2.95</v>
      </c>
      <c r="F1850" s="102"/>
    </row>
    <row r="1851" ht="12.75" customHeight="1">
      <c r="A1851" s="100" t="s">
        <v>2180</v>
      </c>
      <c r="B1851" s="101">
        <v>2.43</v>
      </c>
      <c r="C1851" s="102"/>
      <c r="D1851" s="100" t="s">
        <v>2180</v>
      </c>
      <c r="E1851" s="101">
        <v>2.66</v>
      </c>
      <c r="F1851" s="102"/>
    </row>
    <row r="1852" ht="12.75" customHeight="1">
      <c r="A1852" s="100" t="s">
        <v>24347</v>
      </c>
      <c r="B1852" s="101">
        <v>83.41</v>
      </c>
      <c r="C1852" s="102"/>
      <c r="D1852" s="100" t="s">
        <v>24347</v>
      </c>
      <c r="E1852" s="101">
        <v>91.97</v>
      </c>
      <c r="F1852" s="102"/>
    </row>
    <row r="1853" ht="12.75" customHeight="1">
      <c r="A1853" s="100" t="s">
        <v>2182</v>
      </c>
      <c r="B1853" s="101">
        <v>77.52</v>
      </c>
      <c r="C1853" s="102"/>
      <c r="D1853" s="100" t="s">
        <v>2182</v>
      </c>
      <c r="E1853" s="101">
        <v>85.56</v>
      </c>
      <c r="F1853" s="102"/>
    </row>
    <row r="1854" ht="12.75" customHeight="1">
      <c r="A1854" s="100" t="s">
        <v>24348</v>
      </c>
      <c r="B1854" s="101">
        <v>17598.47</v>
      </c>
      <c r="C1854" s="102"/>
      <c r="D1854" s="100" t="s">
        <v>24348</v>
      </c>
      <c r="E1854" s="101">
        <v>19687.11</v>
      </c>
      <c r="F1854" s="102"/>
    </row>
    <row r="1855" ht="12.75" customHeight="1">
      <c r="A1855" s="100" t="s">
        <v>2184</v>
      </c>
      <c r="B1855" s="101">
        <v>15716.83</v>
      </c>
      <c r="C1855" s="102"/>
      <c r="D1855" s="100" t="s">
        <v>2184</v>
      </c>
      <c r="E1855" s="101">
        <v>17644.34</v>
      </c>
      <c r="F1855" s="102"/>
    </row>
    <row r="1856" ht="12.75" customHeight="1">
      <c r="A1856" s="100" t="s">
        <v>24349</v>
      </c>
      <c r="B1856" s="101">
        <v>15980.19</v>
      </c>
      <c r="C1856" s="102"/>
      <c r="D1856" s="100" t="s">
        <v>24349</v>
      </c>
      <c r="E1856" s="101">
        <v>17640.33</v>
      </c>
      <c r="F1856" s="102"/>
    </row>
    <row r="1857" ht="12.75" customHeight="1">
      <c r="A1857" s="100" t="s">
        <v>2186</v>
      </c>
      <c r="B1857" s="101">
        <v>14098.55</v>
      </c>
      <c r="C1857" s="102"/>
      <c r="D1857" s="100" t="s">
        <v>2186</v>
      </c>
      <c r="E1857" s="101">
        <v>15597.56</v>
      </c>
      <c r="F1857" s="102"/>
    </row>
    <row r="1858" ht="12.75" customHeight="1">
      <c r="A1858" s="100" t="s">
        <v>24350</v>
      </c>
      <c r="B1858" s="101">
        <v>9849.73</v>
      </c>
      <c r="C1858" s="102"/>
      <c r="D1858" s="100" t="s">
        <v>24350</v>
      </c>
      <c r="E1858" s="101">
        <v>10842.04</v>
      </c>
      <c r="F1858" s="102"/>
    </row>
    <row r="1859" ht="12.75" customHeight="1">
      <c r="A1859" s="100" t="s">
        <v>2188</v>
      </c>
      <c r="B1859" s="101">
        <v>8676.15</v>
      </c>
      <c r="C1859" s="102"/>
      <c r="D1859" s="100" t="s">
        <v>2188</v>
      </c>
      <c r="E1859" s="101">
        <v>9569.58</v>
      </c>
      <c r="F1859" s="102"/>
    </row>
    <row r="1860" ht="12.75" customHeight="1">
      <c r="A1860" s="100" t="s">
        <v>24351</v>
      </c>
      <c r="B1860" s="101">
        <v>34936.45</v>
      </c>
      <c r="C1860" s="102"/>
      <c r="D1860" s="100" t="s">
        <v>24351</v>
      </c>
      <c r="E1860" s="101">
        <v>38890.99</v>
      </c>
      <c r="F1860" s="102"/>
    </row>
    <row r="1861" ht="12.75" customHeight="1">
      <c r="A1861" s="100" t="s">
        <v>2190</v>
      </c>
      <c r="B1861" s="101">
        <v>31056.1</v>
      </c>
      <c r="C1861" s="102"/>
      <c r="D1861" s="100" t="s">
        <v>2190</v>
      </c>
      <c r="E1861" s="101">
        <v>34682.42</v>
      </c>
      <c r="F1861" s="102"/>
    </row>
    <row r="1862" ht="12.75" customHeight="1">
      <c r="A1862" s="100" t="s">
        <v>24352</v>
      </c>
      <c r="B1862" s="101">
        <v>26397.95</v>
      </c>
      <c r="C1862" s="102"/>
      <c r="D1862" s="100" t="s">
        <v>24352</v>
      </c>
      <c r="E1862" s="101">
        <v>29139.98</v>
      </c>
      <c r="F1862" s="102"/>
    </row>
    <row r="1863" ht="12.75" customHeight="1">
      <c r="A1863" s="100" t="s">
        <v>2192</v>
      </c>
      <c r="B1863" s="101">
        <v>23290.91</v>
      </c>
      <c r="C1863" s="102"/>
      <c r="D1863" s="100" t="s">
        <v>2192</v>
      </c>
      <c r="E1863" s="101">
        <v>25770.87</v>
      </c>
      <c r="F1863" s="102"/>
    </row>
    <row r="1864" ht="12.75" customHeight="1">
      <c r="A1864" s="100" t="s">
        <v>24353</v>
      </c>
      <c r="B1864" s="101">
        <v>22112.92</v>
      </c>
      <c r="C1864" s="102"/>
      <c r="D1864" s="100" t="s">
        <v>24353</v>
      </c>
      <c r="E1864" s="101">
        <v>24247.24</v>
      </c>
      <c r="F1864" s="102"/>
    </row>
    <row r="1865" ht="12.75" customHeight="1">
      <c r="A1865" s="100" t="s">
        <v>2194</v>
      </c>
      <c r="B1865" s="101">
        <v>19394.59</v>
      </c>
      <c r="C1865" s="102"/>
      <c r="D1865" s="100" t="s">
        <v>2194</v>
      </c>
      <c r="E1865" s="101">
        <v>21300.17</v>
      </c>
      <c r="F1865" s="102"/>
    </row>
    <row r="1866" ht="12.75" customHeight="1">
      <c r="A1866" s="100" t="s">
        <v>24354</v>
      </c>
      <c r="B1866" s="101">
        <v>69.61</v>
      </c>
      <c r="C1866" s="102"/>
      <c r="D1866" s="100" t="s">
        <v>24354</v>
      </c>
      <c r="E1866" s="101">
        <v>76.09</v>
      </c>
      <c r="F1866" s="102"/>
    </row>
    <row r="1867" ht="12.75" customHeight="1">
      <c r="A1867" s="100" t="s">
        <v>2196</v>
      </c>
      <c r="B1867" s="101">
        <v>62.93</v>
      </c>
      <c r="C1867" s="102"/>
      <c r="D1867" s="100" t="s">
        <v>2196</v>
      </c>
      <c r="E1867" s="101">
        <v>68.84</v>
      </c>
      <c r="F1867" s="102"/>
    </row>
    <row r="1868" ht="12.75" customHeight="1">
      <c r="A1868" s="100" t="s">
        <v>24355</v>
      </c>
      <c r="B1868" s="101">
        <v>75.0</v>
      </c>
      <c r="C1868" s="102"/>
      <c r="D1868" s="100" t="s">
        <v>24355</v>
      </c>
      <c r="E1868" s="101">
        <v>68.41</v>
      </c>
      <c r="F1868" s="102"/>
    </row>
    <row r="1869" ht="12.75" customHeight="1">
      <c r="A1869" s="100" t="s">
        <v>2198</v>
      </c>
      <c r="B1869" s="101">
        <v>75.0</v>
      </c>
      <c r="C1869" s="102"/>
      <c r="D1869" s="100" t="s">
        <v>2198</v>
      </c>
      <c r="E1869" s="101">
        <v>68.41</v>
      </c>
      <c r="F1869" s="102"/>
    </row>
    <row r="1870" ht="12.75" customHeight="1">
      <c r="A1870" s="100" t="s">
        <v>24356</v>
      </c>
      <c r="B1870" s="101">
        <v>41.0</v>
      </c>
      <c r="C1870" s="102"/>
      <c r="D1870" s="100" t="s">
        <v>24356</v>
      </c>
      <c r="E1870" s="101">
        <v>16.06</v>
      </c>
      <c r="F1870" s="102"/>
    </row>
    <row r="1871" ht="12.75" customHeight="1">
      <c r="A1871" s="100" t="s">
        <v>2200</v>
      </c>
      <c r="B1871" s="101">
        <v>41.0</v>
      </c>
      <c r="C1871" s="102"/>
      <c r="D1871" s="100" t="s">
        <v>2200</v>
      </c>
      <c r="E1871" s="101">
        <v>16.06</v>
      </c>
      <c r="F1871" s="102"/>
    </row>
    <row r="1872" ht="12.75" customHeight="1">
      <c r="A1872" s="100" t="s">
        <v>24357</v>
      </c>
      <c r="B1872" s="101">
        <v>52.0</v>
      </c>
      <c r="C1872" s="102"/>
      <c r="D1872" s="100" t="s">
        <v>24357</v>
      </c>
      <c r="E1872" s="101">
        <v>140.13</v>
      </c>
      <c r="F1872" s="102"/>
    </row>
    <row r="1873" ht="12.75" customHeight="1">
      <c r="A1873" s="100" t="s">
        <v>2202</v>
      </c>
      <c r="B1873" s="101">
        <v>52.0</v>
      </c>
      <c r="C1873" s="102"/>
      <c r="D1873" s="100" t="s">
        <v>2202</v>
      </c>
      <c r="E1873" s="101">
        <v>140.13</v>
      </c>
      <c r="F1873" s="102"/>
    </row>
    <row r="1874" ht="12.75" customHeight="1">
      <c r="A1874" s="100" t="s">
        <v>24358</v>
      </c>
      <c r="B1874" s="101">
        <v>23.33</v>
      </c>
      <c r="C1874" s="102"/>
      <c r="D1874" s="100" t="s">
        <v>24358</v>
      </c>
      <c r="E1874" s="101">
        <v>46.99</v>
      </c>
      <c r="F1874" s="102"/>
    </row>
    <row r="1875" ht="12.75" customHeight="1">
      <c r="A1875" s="100" t="s">
        <v>2204</v>
      </c>
      <c r="B1875" s="101">
        <v>23.33</v>
      </c>
      <c r="C1875" s="102"/>
      <c r="D1875" s="100" t="s">
        <v>2204</v>
      </c>
      <c r="E1875" s="101">
        <v>46.99</v>
      </c>
      <c r="F1875" s="102"/>
    </row>
    <row r="1876" ht="12.75" customHeight="1">
      <c r="A1876" s="100" t="s">
        <v>24359</v>
      </c>
      <c r="B1876" s="101">
        <v>27.0</v>
      </c>
      <c r="C1876" s="102"/>
      <c r="D1876" s="100" t="s">
        <v>24359</v>
      </c>
      <c r="E1876" s="101">
        <v>9.74</v>
      </c>
      <c r="F1876" s="102"/>
    </row>
    <row r="1877" ht="12.75" customHeight="1">
      <c r="A1877" s="100" t="s">
        <v>2206</v>
      </c>
      <c r="B1877" s="101">
        <v>27.0</v>
      </c>
      <c r="C1877" s="102"/>
      <c r="D1877" s="100" t="s">
        <v>2206</v>
      </c>
      <c r="E1877" s="101">
        <v>9.74</v>
      </c>
      <c r="F1877" s="102"/>
    </row>
    <row r="1878" ht="12.75" customHeight="1">
      <c r="A1878" s="100" t="s">
        <v>24360</v>
      </c>
      <c r="B1878" s="101">
        <v>8.33</v>
      </c>
      <c r="C1878" s="102"/>
      <c r="D1878" s="100" t="s">
        <v>24360</v>
      </c>
      <c r="E1878" s="101">
        <v>8.78</v>
      </c>
      <c r="F1878" s="102"/>
    </row>
    <row r="1879" ht="12.75" customHeight="1">
      <c r="A1879" s="100" t="s">
        <v>2209</v>
      </c>
      <c r="B1879" s="101">
        <v>7.38</v>
      </c>
      <c r="C1879" s="102"/>
      <c r="D1879" s="100" t="s">
        <v>2209</v>
      </c>
      <c r="E1879" s="101">
        <v>7.75</v>
      </c>
      <c r="F1879" s="102"/>
    </row>
    <row r="1880" ht="12.75" customHeight="1">
      <c r="A1880" s="100" t="s">
        <v>24361</v>
      </c>
      <c r="B1880" s="101">
        <v>79.62</v>
      </c>
      <c r="C1880" s="102"/>
      <c r="D1880" s="100" t="s">
        <v>24361</v>
      </c>
      <c r="E1880" s="101">
        <v>84.55</v>
      </c>
      <c r="F1880" s="102"/>
    </row>
    <row r="1881" ht="12.75" customHeight="1">
      <c r="A1881" s="100" t="s">
        <v>2211</v>
      </c>
      <c r="B1881" s="101">
        <v>70.14</v>
      </c>
      <c r="C1881" s="102"/>
      <c r="D1881" s="100" t="s">
        <v>2211</v>
      </c>
      <c r="E1881" s="101">
        <v>74.28</v>
      </c>
      <c r="F1881" s="102"/>
    </row>
    <row r="1882" ht="12.75" customHeight="1">
      <c r="A1882" s="100" t="s">
        <v>24362</v>
      </c>
      <c r="B1882" s="101">
        <v>50.67</v>
      </c>
      <c r="C1882" s="102"/>
      <c r="D1882" s="100" t="s">
        <v>24362</v>
      </c>
      <c r="E1882" s="101">
        <v>54.94</v>
      </c>
      <c r="F1882" s="102"/>
    </row>
    <row r="1883" ht="12.75" customHeight="1">
      <c r="A1883" s="100" t="s">
        <v>38</v>
      </c>
      <c r="B1883" s="101">
        <v>43.91</v>
      </c>
      <c r="C1883" s="102"/>
      <c r="D1883" s="100" t="s">
        <v>38</v>
      </c>
      <c r="E1883" s="101">
        <v>47.62</v>
      </c>
      <c r="F1883" s="102"/>
    </row>
    <row r="1884" ht="12.75" customHeight="1">
      <c r="A1884" s="100" t="s">
        <v>24363</v>
      </c>
      <c r="B1884" s="101">
        <v>64.08</v>
      </c>
      <c r="C1884" s="102"/>
      <c r="D1884" s="100" t="s">
        <v>24363</v>
      </c>
      <c r="E1884" s="101">
        <v>69.49</v>
      </c>
      <c r="F1884" s="102"/>
    </row>
    <row r="1885" ht="12.75" customHeight="1">
      <c r="A1885" s="100" t="s">
        <v>2214</v>
      </c>
      <c r="B1885" s="101">
        <v>55.53</v>
      </c>
      <c r="C1885" s="102"/>
      <c r="D1885" s="100" t="s">
        <v>2214</v>
      </c>
      <c r="E1885" s="101">
        <v>60.23</v>
      </c>
      <c r="F1885" s="102"/>
    </row>
    <row r="1886" ht="12.75" customHeight="1">
      <c r="A1886" s="100" t="s">
        <v>24364</v>
      </c>
      <c r="B1886" s="101">
        <v>86.44</v>
      </c>
      <c r="C1886" s="102"/>
      <c r="D1886" s="100" t="s">
        <v>24364</v>
      </c>
      <c r="E1886" s="101">
        <v>93.73</v>
      </c>
      <c r="F1886" s="102"/>
    </row>
    <row r="1887" ht="12.75" customHeight="1">
      <c r="A1887" s="100" t="s">
        <v>2216</v>
      </c>
      <c r="B1887" s="101">
        <v>74.91</v>
      </c>
      <c r="C1887" s="102"/>
      <c r="D1887" s="100" t="s">
        <v>2216</v>
      </c>
      <c r="E1887" s="101">
        <v>81.24</v>
      </c>
      <c r="F1887" s="102"/>
    </row>
    <row r="1888" ht="12.75" customHeight="1">
      <c r="A1888" s="100" t="s">
        <v>24365</v>
      </c>
      <c r="B1888" s="101">
        <v>116.25</v>
      </c>
      <c r="C1888" s="102"/>
      <c r="D1888" s="100" t="s">
        <v>24365</v>
      </c>
      <c r="E1888" s="101">
        <v>126.05</v>
      </c>
      <c r="F1888" s="102"/>
    </row>
    <row r="1889" ht="12.75" customHeight="1">
      <c r="A1889" s="100" t="s">
        <v>2218</v>
      </c>
      <c r="B1889" s="101">
        <v>100.74</v>
      </c>
      <c r="C1889" s="102"/>
      <c r="D1889" s="100" t="s">
        <v>2218</v>
      </c>
      <c r="E1889" s="101">
        <v>109.26</v>
      </c>
      <c r="F1889" s="102"/>
    </row>
    <row r="1890" ht="12.75" customHeight="1">
      <c r="A1890" s="100" t="s">
        <v>24366</v>
      </c>
      <c r="B1890" s="101">
        <v>144.56</v>
      </c>
      <c r="C1890" s="102"/>
      <c r="D1890" s="100" t="s">
        <v>24366</v>
      </c>
      <c r="E1890" s="101">
        <v>156.75</v>
      </c>
      <c r="F1890" s="102"/>
    </row>
    <row r="1891" ht="12.75" customHeight="1">
      <c r="A1891" s="100" t="s">
        <v>2220</v>
      </c>
      <c r="B1891" s="101">
        <v>125.28</v>
      </c>
      <c r="C1891" s="102"/>
      <c r="D1891" s="100" t="s">
        <v>2220</v>
      </c>
      <c r="E1891" s="101">
        <v>135.87</v>
      </c>
      <c r="F1891" s="102"/>
    </row>
    <row r="1892" ht="12.75" customHeight="1">
      <c r="A1892" s="100" t="s">
        <v>24367</v>
      </c>
      <c r="B1892" s="101">
        <v>111.78</v>
      </c>
      <c r="C1892" s="102"/>
      <c r="D1892" s="100" t="s">
        <v>24367</v>
      </c>
      <c r="E1892" s="101">
        <v>121.2</v>
      </c>
      <c r="F1892" s="102"/>
    </row>
    <row r="1893" ht="12.75" customHeight="1">
      <c r="A1893" s="100" t="s">
        <v>2222</v>
      </c>
      <c r="B1893" s="101">
        <v>96.87</v>
      </c>
      <c r="C1893" s="102"/>
      <c r="D1893" s="100" t="s">
        <v>2222</v>
      </c>
      <c r="E1893" s="101">
        <v>105.06</v>
      </c>
      <c r="F1893" s="102"/>
    </row>
    <row r="1894" ht="12.75" customHeight="1">
      <c r="A1894" s="100" t="s">
        <v>24368</v>
      </c>
      <c r="B1894" s="101">
        <v>141.58</v>
      </c>
      <c r="C1894" s="102"/>
      <c r="D1894" s="100" t="s">
        <v>24368</v>
      </c>
      <c r="E1894" s="101">
        <v>153.52</v>
      </c>
      <c r="F1894" s="102"/>
    </row>
    <row r="1895" ht="12.75" customHeight="1">
      <c r="A1895" s="100" t="s">
        <v>2224</v>
      </c>
      <c r="B1895" s="101">
        <v>122.7</v>
      </c>
      <c r="C1895" s="102"/>
      <c r="D1895" s="100" t="s">
        <v>2224</v>
      </c>
      <c r="E1895" s="101">
        <v>133.07</v>
      </c>
      <c r="F1895" s="102"/>
    </row>
    <row r="1896" ht="12.75" customHeight="1">
      <c r="A1896" s="100" t="s">
        <v>24369</v>
      </c>
      <c r="B1896" s="101">
        <v>163.94</v>
      </c>
      <c r="C1896" s="102"/>
      <c r="D1896" s="100" t="s">
        <v>24369</v>
      </c>
      <c r="E1896" s="101">
        <v>177.76</v>
      </c>
      <c r="F1896" s="102"/>
    </row>
    <row r="1897" ht="12.75" customHeight="1">
      <c r="A1897" s="100" t="s">
        <v>2226</v>
      </c>
      <c r="B1897" s="101">
        <v>142.07</v>
      </c>
      <c r="C1897" s="102"/>
      <c r="D1897" s="100" t="s">
        <v>2226</v>
      </c>
      <c r="E1897" s="101">
        <v>154.08</v>
      </c>
      <c r="F1897" s="102"/>
    </row>
    <row r="1898" ht="12.75" customHeight="1">
      <c r="A1898" s="100" t="s">
        <v>24370</v>
      </c>
      <c r="B1898" s="101">
        <v>193.75</v>
      </c>
      <c r="C1898" s="102"/>
      <c r="D1898" s="100" t="s">
        <v>24370</v>
      </c>
      <c r="E1898" s="101">
        <v>210.08</v>
      </c>
      <c r="F1898" s="102"/>
    </row>
    <row r="1899" ht="12.75" customHeight="1">
      <c r="A1899" s="100" t="s">
        <v>2228</v>
      </c>
      <c r="B1899" s="101">
        <v>167.91</v>
      </c>
      <c r="C1899" s="102"/>
      <c r="D1899" s="100" t="s">
        <v>2228</v>
      </c>
      <c r="E1899" s="101">
        <v>182.1</v>
      </c>
      <c r="F1899" s="102"/>
    </row>
    <row r="1900" ht="12.75" customHeight="1">
      <c r="A1900" s="100" t="s">
        <v>24371</v>
      </c>
      <c r="B1900" s="101">
        <v>223.56</v>
      </c>
      <c r="C1900" s="102"/>
      <c r="D1900" s="100" t="s">
        <v>24371</v>
      </c>
      <c r="E1900" s="101">
        <v>242.41</v>
      </c>
      <c r="F1900" s="102"/>
    </row>
    <row r="1901" ht="12.75" customHeight="1">
      <c r="A1901" s="100" t="s">
        <v>2230</v>
      </c>
      <c r="B1901" s="101">
        <v>193.74</v>
      </c>
      <c r="C1901" s="102"/>
      <c r="D1901" s="100" t="s">
        <v>2230</v>
      </c>
      <c r="E1901" s="101">
        <v>210.12</v>
      </c>
      <c r="F1901" s="102"/>
    </row>
    <row r="1902" ht="12.75" customHeight="1">
      <c r="A1902" s="100" t="s">
        <v>24372</v>
      </c>
      <c r="B1902" s="101">
        <v>71.53</v>
      </c>
      <c r="C1902" s="102"/>
      <c r="D1902" s="100" t="s">
        <v>24372</v>
      </c>
      <c r="E1902" s="101">
        <v>77.57</v>
      </c>
      <c r="F1902" s="102"/>
    </row>
    <row r="1903" ht="12.75" customHeight="1">
      <c r="A1903" s="100" t="s">
        <v>2232</v>
      </c>
      <c r="B1903" s="101">
        <v>61.99</v>
      </c>
      <c r="C1903" s="102"/>
      <c r="D1903" s="100" t="s">
        <v>2232</v>
      </c>
      <c r="E1903" s="101">
        <v>67.23</v>
      </c>
      <c r="F1903" s="102"/>
    </row>
    <row r="1904" ht="12.75" customHeight="1">
      <c r="A1904" s="100" t="s">
        <v>24373</v>
      </c>
      <c r="B1904" s="101">
        <v>83.46</v>
      </c>
      <c r="C1904" s="102"/>
      <c r="D1904" s="100" t="s">
        <v>24373</v>
      </c>
      <c r="E1904" s="101">
        <v>90.49</v>
      </c>
      <c r="F1904" s="102"/>
    </row>
    <row r="1905" ht="12.75" customHeight="1">
      <c r="A1905" s="100" t="s">
        <v>2234</v>
      </c>
      <c r="B1905" s="101">
        <v>72.33</v>
      </c>
      <c r="C1905" s="102"/>
      <c r="D1905" s="100" t="s">
        <v>2234</v>
      </c>
      <c r="E1905" s="101">
        <v>78.44</v>
      </c>
      <c r="F1905" s="102"/>
    </row>
    <row r="1906" ht="12.75" customHeight="1">
      <c r="A1906" s="100" t="s">
        <v>24374</v>
      </c>
      <c r="B1906" s="101">
        <v>134.13</v>
      </c>
      <c r="C1906" s="102"/>
      <c r="D1906" s="100" t="s">
        <v>24374</v>
      </c>
      <c r="E1906" s="101">
        <v>145.44</v>
      </c>
      <c r="F1906" s="102"/>
    </row>
    <row r="1907" ht="12.75" customHeight="1">
      <c r="A1907" s="100" t="s">
        <v>2236</v>
      </c>
      <c r="B1907" s="101">
        <v>116.24</v>
      </c>
      <c r="C1907" s="102"/>
      <c r="D1907" s="100" t="s">
        <v>2236</v>
      </c>
      <c r="E1907" s="101">
        <v>126.07</v>
      </c>
      <c r="F1907" s="102"/>
    </row>
    <row r="1908" ht="12.75" customHeight="1">
      <c r="A1908" s="100" t="s">
        <v>24375</v>
      </c>
      <c r="B1908" s="101">
        <v>163.94</v>
      </c>
      <c r="C1908" s="102"/>
      <c r="D1908" s="100" t="s">
        <v>24375</v>
      </c>
      <c r="E1908" s="101">
        <v>177.76</v>
      </c>
      <c r="F1908" s="102"/>
    </row>
    <row r="1909" ht="12.75" customHeight="1">
      <c r="A1909" s="100" t="s">
        <v>2238</v>
      </c>
      <c r="B1909" s="101">
        <v>142.07</v>
      </c>
      <c r="C1909" s="102"/>
      <c r="D1909" s="100" t="s">
        <v>2238</v>
      </c>
      <c r="E1909" s="101">
        <v>154.08</v>
      </c>
      <c r="F1909" s="102"/>
    </row>
    <row r="1910" ht="12.75" customHeight="1">
      <c r="A1910" s="100" t="s">
        <v>24376</v>
      </c>
      <c r="B1910" s="101">
        <v>193.75</v>
      </c>
      <c r="C1910" s="102"/>
      <c r="D1910" s="100" t="s">
        <v>24376</v>
      </c>
      <c r="E1910" s="101">
        <v>210.08</v>
      </c>
      <c r="F1910" s="102"/>
    </row>
    <row r="1911" ht="12.75" customHeight="1">
      <c r="A1911" s="100" t="s">
        <v>2240</v>
      </c>
      <c r="B1911" s="101">
        <v>167.91</v>
      </c>
      <c r="C1911" s="102"/>
      <c r="D1911" s="100" t="s">
        <v>2240</v>
      </c>
      <c r="E1911" s="101">
        <v>182.1</v>
      </c>
      <c r="F1911" s="102"/>
    </row>
    <row r="1912" ht="12.75" customHeight="1">
      <c r="A1912" s="100" t="s">
        <v>24377</v>
      </c>
      <c r="B1912" s="101">
        <v>81.97</v>
      </c>
      <c r="C1912" s="102"/>
      <c r="D1912" s="100" t="s">
        <v>24377</v>
      </c>
      <c r="E1912" s="101">
        <v>88.88</v>
      </c>
      <c r="F1912" s="102"/>
    </row>
    <row r="1913" ht="12.75" customHeight="1">
      <c r="A1913" s="100" t="s">
        <v>2242</v>
      </c>
      <c r="B1913" s="101">
        <v>71.03</v>
      </c>
      <c r="C1913" s="102"/>
      <c r="D1913" s="100" t="s">
        <v>2242</v>
      </c>
      <c r="E1913" s="101">
        <v>77.04</v>
      </c>
      <c r="F1913" s="102"/>
    </row>
    <row r="1914" ht="12.75" customHeight="1">
      <c r="A1914" s="100" t="s">
        <v>24378</v>
      </c>
      <c r="B1914" s="101">
        <v>149.04</v>
      </c>
      <c r="C1914" s="102"/>
      <c r="D1914" s="100" t="s">
        <v>24378</v>
      </c>
      <c r="E1914" s="101">
        <v>161.6</v>
      </c>
      <c r="F1914" s="102"/>
    </row>
    <row r="1915" ht="12.75" customHeight="1">
      <c r="A1915" s="100" t="s">
        <v>2244</v>
      </c>
      <c r="B1915" s="101">
        <v>129.16</v>
      </c>
      <c r="C1915" s="102"/>
      <c r="D1915" s="100" t="s">
        <v>2244</v>
      </c>
      <c r="E1915" s="101">
        <v>140.08</v>
      </c>
      <c r="F1915" s="102"/>
    </row>
    <row r="1916" ht="12.75" customHeight="1">
      <c r="A1916" s="100" t="s">
        <v>24379</v>
      </c>
      <c r="B1916" s="101">
        <v>223.56</v>
      </c>
      <c r="C1916" s="102"/>
      <c r="D1916" s="100" t="s">
        <v>24379</v>
      </c>
      <c r="E1916" s="101">
        <v>242.41</v>
      </c>
      <c r="F1916" s="102"/>
    </row>
    <row r="1917" ht="12.75" customHeight="1">
      <c r="A1917" s="100" t="s">
        <v>2246</v>
      </c>
      <c r="B1917" s="101">
        <v>193.74</v>
      </c>
      <c r="C1917" s="102"/>
      <c r="D1917" s="100" t="s">
        <v>2246</v>
      </c>
      <c r="E1917" s="101">
        <v>210.12</v>
      </c>
      <c r="F1917" s="102"/>
    </row>
    <row r="1918" ht="12.75" customHeight="1">
      <c r="A1918" s="100" t="s">
        <v>24380</v>
      </c>
      <c r="B1918" s="101">
        <v>268.27</v>
      </c>
      <c r="C1918" s="102"/>
      <c r="D1918" s="100" t="s">
        <v>24380</v>
      </c>
      <c r="E1918" s="101">
        <v>290.89</v>
      </c>
      <c r="F1918" s="102"/>
    </row>
    <row r="1919" ht="12.75" customHeight="1">
      <c r="A1919" s="100" t="s">
        <v>2248</v>
      </c>
      <c r="B1919" s="101">
        <v>232.49</v>
      </c>
      <c r="C1919" s="102"/>
      <c r="D1919" s="100" t="s">
        <v>2248</v>
      </c>
      <c r="E1919" s="101">
        <v>252.14</v>
      </c>
      <c r="F1919" s="102"/>
    </row>
    <row r="1920" ht="12.75" customHeight="1">
      <c r="A1920" s="100" t="s">
        <v>24381</v>
      </c>
      <c r="B1920" s="101">
        <v>312.98</v>
      </c>
      <c r="C1920" s="102"/>
      <c r="D1920" s="100" t="s">
        <v>24381</v>
      </c>
      <c r="E1920" s="101">
        <v>339.37</v>
      </c>
      <c r="F1920" s="102"/>
    </row>
    <row r="1921" ht="12.75" customHeight="1">
      <c r="A1921" s="100" t="s">
        <v>2250</v>
      </c>
      <c r="B1921" s="101">
        <v>271.24</v>
      </c>
      <c r="C1921" s="102"/>
      <c r="D1921" s="100" t="s">
        <v>2250</v>
      </c>
      <c r="E1921" s="101">
        <v>294.16</v>
      </c>
      <c r="F1921" s="102"/>
    </row>
    <row r="1922" ht="12.75" customHeight="1">
      <c r="A1922" s="100" t="s">
        <v>24382</v>
      </c>
      <c r="B1922" s="101">
        <v>40.3</v>
      </c>
      <c r="C1922" s="102"/>
      <c r="D1922" s="100" t="s">
        <v>24382</v>
      </c>
      <c r="E1922" s="101">
        <v>43.71</v>
      </c>
      <c r="F1922" s="102"/>
    </row>
    <row r="1923" ht="12.75" customHeight="1">
      <c r="A1923" s="100" t="s">
        <v>2252</v>
      </c>
      <c r="B1923" s="101">
        <v>34.92</v>
      </c>
      <c r="C1923" s="102"/>
      <c r="D1923" s="100" t="s">
        <v>2252</v>
      </c>
      <c r="E1923" s="101">
        <v>37.87</v>
      </c>
      <c r="F1923" s="102"/>
    </row>
    <row r="1924" ht="12.75" customHeight="1">
      <c r="A1924" s="100" t="s">
        <v>24383</v>
      </c>
      <c r="B1924" s="101">
        <v>107.32</v>
      </c>
      <c r="C1924" s="102"/>
      <c r="D1924" s="100" t="s">
        <v>24383</v>
      </c>
      <c r="E1924" s="101">
        <v>116.44</v>
      </c>
      <c r="F1924" s="102"/>
    </row>
    <row r="1925" ht="12.75" customHeight="1">
      <c r="A1925" s="100" t="s">
        <v>2254</v>
      </c>
      <c r="B1925" s="101">
        <v>92.98</v>
      </c>
      <c r="C1925" s="102"/>
      <c r="D1925" s="100" t="s">
        <v>2254</v>
      </c>
      <c r="E1925" s="101">
        <v>100.87</v>
      </c>
      <c r="F1925" s="102"/>
    </row>
    <row r="1926" ht="12.75" customHeight="1">
      <c r="A1926" s="100" t="s">
        <v>24384</v>
      </c>
      <c r="B1926" s="101">
        <v>96.59</v>
      </c>
      <c r="C1926" s="102"/>
      <c r="D1926" s="100" t="s">
        <v>24384</v>
      </c>
      <c r="E1926" s="101">
        <v>104.8</v>
      </c>
      <c r="F1926" s="102"/>
    </row>
    <row r="1927" ht="12.75" customHeight="1">
      <c r="A1927" s="100" t="s">
        <v>2256</v>
      </c>
      <c r="B1927" s="101">
        <v>83.68</v>
      </c>
      <c r="C1927" s="102"/>
      <c r="D1927" s="100" t="s">
        <v>2256</v>
      </c>
      <c r="E1927" s="101">
        <v>90.79</v>
      </c>
      <c r="F1927" s="102"/>
    </row>
    <row r="1928" ht="12.75" customHeight="1">
      <c r="A1928" s="100" t="s">
        <v>24385</v>
      </c>
      <c r="B1928" s="101">
        <v>36.27</v>
      </c>
      <c r="C1928" s="102"/>
      <c r="D1928" s="100" t="s">
        <v>24385</v>
      </c>
      <c r="E1928" s="101">
        <v>39.34</v>
      </c>
      <c r="F1928" s="102"/>
    </row>
    <row r="1929" ht="12.75" customHeight="1">
      <c r="A1929" s="100" t="s">
        <v>2258</v>
      </c>
      <c r="B1929" s="101">
        <v>31.42</v>
      </c>
      <c r="C1929" s="102"/>
      <c r="D1929" s="100" t="s">
        <v>2258</v>
      </c>
      <c r="E1929" s="101">
        <v>34.09</v>
      </c>
      <c r="F1929" s="102"/>
    </row>
    <row r="1930" ht="12.75" customHeight="1">
      <c r="A1930" s="100" t="s">
        <v>24386</v>
      </c>
      <c r="B1930" s="101">
        <v>35.76</v>
      </c>
      <c r="C1930" s="102"/>
      <c r="D1930" s="100" t="s">
        <v>24386</v>
      </c>
      <c r="E1930" s="101">
        <v>38.78</v>
      </c>
      <c r="F1930" s="102"/>
    </row>
    <row r="1931" ht="12.75" customHeight="1">
      <c r="A1931" s="100" t="s">
        <v>2260</v>
      </c>
      <c r="B1931" s="101">
        <v>30.99</v>
      </c>
      <c r="C1931" s="102"/>
      <c r="D1931" s="100" t="s">
        <v>2260</v>
      </c>
      <c r="E1931" s="101">
        <v>33.61</v>
      </c>
      <c r="F1931" s="102"/>
    </row>
    <row r="1932" ht="12.75" customHeight="1">
      <c r="A1932" s="100" t="s">
        <v>24387</v>
      </c>
      <c r="B1932" s="101">
        <v>48.43</v>
      </c>
      <c r="C1932" s="102"/>
      <c r="D1932" s="100" t="s">
        <v>24387</v>
      </c>
      <c r="E1932" s="101">
        <v>52.52</v>
      </c>
      <c r="F1932" s="102"/>
    </row>
    <row r="1933" ht="12.75" customHeight="1">
      <c r="A1933" s="100" t="s">
        <v>2262</v>
      </c>
      <c r="B1933" s="101">
        <v>41.97</v>
      </c>
      <c r="C1933" s="102"/>
      <c r="D1933" s="100" t="s">
        <v>2262</v>
      </c>
      <c r="E1933" s="101">
        <v>45.52</v>
      </c>
      <c r="F1933" s="102"/>
    </row>
    <row r="1934" ht="12.75" customHeight="1">
      <c r="A1934" s="100" t="s">
        <v>24388</v>
      </c>
      <c r="B1934" s="101">
        <v>155.0</v>
      </c>
      <c r="C1934" s="102"/>
      <c r="D1934" s="100" t="s">
        <v>24388</v>
      </c>
      <c r="E1934" s="101">
        <v>167.74</v>
      </c>
      <c r="F1934" s="102"/>
    </row>
    <row r="1935" ht="12.75" customHeight="1">
      <c r="A1935" s="100" t="s">
        <v>2264</v>
      </c>
      <c r="B1935" s="101">
        <v>134.75</v>
      </c>
      <c r="C1935" s="102"/>
      <c r="D1935" s="100" t="s">
        <v>2264</v>
      </c>
      <c r="E1935" s="101">
        <v>145.76</v>
      </c>
      <c r="F1935" s="102"/>
    </row>
    <row r="1936" ht="12.75" customHeight="1">
      <c r="A1936" s="100" t="s">
        <v>24389</v>
      </c>
      <c r="B1936" s="101">
        <v>36.66</v>
      </c>
      <c r="C1936" s="102"/>
      <c r="D1936" s="100" t="s">
        <v>24389</v>
      </c>
      <c r="E1936" s="101">
        <v>39.75</v>
      </c>
      <c r="F1936" s="102"/>
    </row>
    <row r="1937" ht="12.75" customHeight="1">
      <c r="A1937" s="100" t="s">
        <v>2266</v>
      </c>
      <c r="B1937" s="101">
        <v>31.77</v>
      </c>
      <c r="C1937" s="102"/>
      <c r="D1937" s="100" t="s">
        <v>2266</v>
      </c>
      <c r="E1937" s="101">
        <v>34.45</v>
      </c>
      <c r="F1937" s="102"/>
    </row>
    <row r="1938" ht="12.75" customHeight="1">
      <c r="A1938" s="100" t="s">
        <v>24390</v>
      </c>
      <c r="B1938" s="101">
        <v>78.24</v>
      </c>
      <c r="C1938" s="102"/>
      <c r="D1938" s="100" t="s">
        <v>24390</v>
      </c>
      <c r="E1938" s="101">
        <v>84.84</v>
      </c>
      <c r="F1938" s="102"/>
    </row>
    <row r="1939" ht="12.75" customHeight="1">
      <c r="A1939" s="100" t="s">
        <v>2268</v>
      </c>
      <c r="B1939" s="101">
        <v>67.81</v>
      </c>
      <c r="C1939" s="102"/>
      <c r="D1939" s="100" t="s">
        <v>2268</v>
      </c>
      <c r="E1939" s="101">
        <v>73.54</v>
      </c>
      <c r="F1939" s="102"/>
    </row>
    <row r="1940" ht="12.75" customHeight="1">
      <c r="A1940" s="100" t="s">
        <v>24391</v>
      </c>
      <c r="B1940" s="101">
        <v>7.45</v>
      </c>
      <c r="C1940" s="102"/>
      <c r="D1940" s="100" t="s">
        <v>24391</v>
      </c>
      <c r="E1940" s="101">
        <v>8.08</v>
      </c>
      <c r="F1940" s="102"/>
    </row>
    <row r="1941" ht="12.75" customHeight="1">
      <c r="A1941" s="100" t="s">
        <v>32</v>
      </c>
      <c r="B1941" s="101">
        <v>6.45</v>
      </c>
      <c r="C1941" s="102"/>
      <c r="D1941" s="100" t="s">
        <v>32</v>
      </c>
      <c r="E1941" s="101">
        <v>7.0</v>
      </c>
      <c r="F1941" s="102"/>
    </row>
    <row r="1942" ht="12.75" customHeight="1">
      <c r="A1942" s="100" t="s">
        <v>24392</v>
      </c>
      <c r="B1942" s="101">
        <v>15.64</v>
      </c>
      <c r="C1942" s="102"/>
      <c r="D1942" s="100" t="s">
        <v>24392</v>
      </c>
      <c r="E1942" s="101">
        <v>16.96</v>
      </c>
      <c r="F1942" s="102"/>
    </row>
    <row r="1943" ht="12.75" customHeight="1">
      <c r="A1943" s="100" t="s">
        <v>2271</v>
      </c>
      <c r="B1943" s="101">
        <v>13.56</v>
      </c>
      <c r="C1943" s="102"/>
      <c r="D1943" s="100" t="s">
        <v>2271</v>
      </c>
      <c r="E1943" s="101">
        <v>14.7</v>
      </c>
      <c r="F1943" s="102"/>
    </row>
    <row r="1944" ht="12.75" customHeight="1">
      <c r="A1944" s="100" t="s">
        <v>24393</v>
      </c>
      <c r="B1944" s="101">
        <v>62.59</v>
      </c>
      <c r="C1944" s="102"/>
      <c r="D1944" s="100" t="s">
        <v>24393</v>
      </c>
      <c r="E1944" s="101">
        <v>67.87</v>
      </c>
      <c r="F1944" s="102"/>
    </row>
    <row r="1945" ht="12.75" customHeight="1">
      <c r="A1945" s="100" t="s">
        <v>2273</v>
      </c>
      <c r="B1945" s="101">
        <v>54.24</v>
      </c>
      <c r="C1945" s="102"/>
      <c r="D1945" s="100" t="s">
        <v>2273</v>
      </c>
      <c r="E1945" s="101">
        <v>58.83</v>
      </c>
      <c r="F1945" s="102"/>
    </row>
    <row r="1946" ht="12.75" customHeight="1">
      <c r="A1946" s="100" t="s">
        <v>24394</v>
      </c>
      <c r="B1946" s="101">
        <v>80.48</v>
      </c>
      <c r="C1946" s="102"/>
      <c r="D1946" s="100" t="s">
        <v>24394</v>
      </c>
      <c r="E1946" s="101">
        <v>87.26</v>
      </c>
      <c r="F1946" s="102"/>
    </row>
    <row r="1947" ht="12.75" customHeight="1">
      <c r="A1947" s="100" t="s">
        <v>2275</v>
      </c>
      <c r="B1947" s="101">
        <v>69.74</v>
      </c>
      <c r="C1947" s="102"/>
      <c r="D1947" s="100" t="s">
        <v>2275</v>
      </c>
      <c r="E1947" s="101">
        <v>75.64</v>
      </c>
      <c r="F1947" s="102"/>
    </row>
    <row r="1948" ht="12.75" customHeight="1">
      <c r="A1948" s="100" t="s">
        <v>24395</v>
      </c>
      <c r="B1948" s="101">
        <v>107.3</v>
      </c>
      <c r="C1948" s="102"/>
      <c r="D1948" s="100" t="s">
        <v>24395</v>
      </c>
      <c r="E1948" s="101">
        <v>116.35</v>
      </c>
      <c r="F1948" s="102"/>
    </row>
    <row r="1949" ht="12.75" customHeight="1">
      <c r="A1949" s="100" t="s">
        <v>2277</v>
      </c>
      <c r="B1949" s="101">
        <v>92.99</v>
      </c>
      <c r="C1949" s="102"/>
      <c r="D1949" s="100" t="s">
        <v>2277</v>
      </c>
      <c r="E1949" s="101">
        <v>100.85</v>
      </c>
      <c r="F1949" s="102"/>
    </row>
    <row r="1950" ht="12.75" customHeight="1">
      <c r="A1950" s="100" t="s">
        <v>24396</v>
      </c>
      <c r="B1950" s="101">
        <v>94.34</v>
      </c>
      <c r="C1950" s="102"/>
      <c r="D1950" s="100" t="s">
        <v>24396</v>
      </c>
      <c r="E1950" s="101">
        <v>102.29</v>
      </c>
      <c r="F1950" s="102"/>
    </row>
    <row r="1951" ht="12.75" customHeight="1">
      <c r="A1951" s="100" t="s">
        <v>2279</v>
      </c>
      <c r="B1951" s="101">
        <v>81.75</v>
      </c>
      <c r="C1951" s="102"/>
      <c r="D1951" s="100" t="s">
        <v>2279</v>
      </c>
      <c r="E1951" s="101">
        <v>88.67</v>
      </c>
      <c r="F1951" s="102"/>
    </row>
    <row r="1952" ht="12.75" customHeight="1">
      <c r="A1952" s="100" t="s">
        <v>24397</v>
      </c>
      <c r="B1952" s="101">
        <v>171.39</v>
      </c>
      <c r="C1952" s="102"/>
      <c r="D1952" s="100" t="s">
        <v>24397</v>
      </c>
      <c r="E1952" s="101">
        <v>185.84</v>
      </c>
      <c r="F1952" s="102"/>
    </row>
    <row r="1953" ht="12.75" customHeight="1">
      <c r="A1953" s="100" t="s">
        <v>2281</v>
      </c>
      <c r="B1953" s="101">
        <v>148.53</v>
      </c>
      <c r="C1953" s="102"/>
      <c r="D1953" s="100" t="s">
        <v>2281</v>
      </c>
      <c r="E1953" s="101">
        <v>161.09</v>
      </c>
      <c r="F1953" s="102"/>
    </row>
    <row r="1954" ht="12.75" customHeight="1">
      <c r="A1954" s="100" t="s">
        <v>24398</v>
      </c>
      <c r="B1954" s="101">
        <v>154.9</v>
      </c>
      <c r="C1954" s="102"/>
      <c r="D1954" s="100" t="s">
        <v>24398</v>
      </c>
      <c r="E1954" s="101">
        <v>167.54</v>
      </c>
      <c r="F1954" s="102"/>
    </row>
    <row r="1955" ht="12.75" customHeight="1">
      <c r="A1955" s="100" t="s">
        <v>2283</v>
      </c>
      <c r="B1955" s="101">
        <v>141.98</v>
      </c>
      <c r="C1955" s="102"/>
      <c r="D1955" s="100" t="s">
        <v>2283</v>
      </c>
      <c r="E1955" s="101">
        <v>153.54</v>
      </c>
      <c r="F1955" s="102"/>
    </row>
    <row r="1956" ht="12.75" customHeight="1">
      <c r="A1956" s="100" t="s">
        <v>24399</v>
      </c>
      <c r="B1956" s="101">
        <v>182.5</v>
      </c>
      <c r="C1956" s="102"/>
      <c r="D1956" s="100" t="s">
        <v>24399</v>
      </c>
      <c r="E1956" s="101">
        <v>197.98</v>
      </c>
      <c r="F1956" s="102"/>
    </row>
    <row r="1957" ht="12.75" customHeight="1">
      <c r="A1957" s="100" t="s">
        <v>2285</v>
      </c>
      <c r="B1957" s="101">
        <v>158.13</v>
      </c>
      <c r="C1957" s="102"/>
      <c r="D1957" s="100" t="s">
        <v>2285</v>
      </c>
      <c r="E1957" s="101">
        <v>171.53</v>
      </c>
      <c r="F1957" s="102"/>
    </row>
    <row r="1958" ht="12.75" customHeight="1">
      <c r="A1958" s="100" t="s">
        <v>24400</v>
      </c>
      <c r="B1958" s="101">
        <v>188.09</v>
      </c>
      <c r="C1958" s="102"/>
      <c r="D1958" s="100" t="s">
        <v>24400</v>
      </c>
      <c r="E1958" s="101">
        <v>204.04</v>
      </c>
      <c r="F1958" s="102"/>
    </row>
    <row r="1959" ht="12.75" customHeight="1">
      <c r="A1959" s="100" t="s">
        <v>2287</v>
      </c>
      <c r="B1959" s="101">
        <v>162.97</v>
      </c>
      <c r="C1959" s="102"/>
      <c r="D1959" s="100" t="s">
        <v>2287</v>
      </c>
      <c r="E1959" s="101">
        <v>176.79</v>
      </c>
      <c r="F1959" s="102"/>
    </row>
    <row r="1960" ht="12.75" customHeight="1">
      <c r="A1960" s="100" t="s">
        <v>24401</v>
      </c>
      <c r="B1960" s="101">
        <v>195.17</v>
      </c>
      <c r="C1960" s="102"/>
      <c r="D1960" s="100" t="s">
        <v>24401</v>
      </c>
      <c r="E1960" s="101">
        <v>211.72</v>
      </c>
      <c r="F1960" s="102"/>
    </row>
    <row r="1961" ht="12.75" customHeight="1">
      <c r="A1961" s="100" t="s">
        <v>2289</v>
      </c>
      <c r="B1961" s="101">
        <v>169.1</v>
      </c>
      <c r="C1961" s="102"/>
      <c r="D1961" s="100" t="s">
        <v>2289</v>
      </c>
      <c r="E1961" s="101">
        <v>183.44</v>
      </c>
      <c r="F1961" s="102"/>
    </row>
    <row r="1962" ht="12.75" customHeight="1">
      <c r="A1962" s="100" t="s">
        <v>24402</v>
      </c>
      <c r="B1962" s="101">
        <v>200.76</v>
      </c>
      <c r="C1962" s="102"/>
      <c r="D1962" s="100" t="s">
        <v>24402</v>
      </c>
      <c r="E1962" s="101">
        <v>217.78</v>
      </c>
      <c r="F1962" s="102"/>
    </row>
    <row r="1963" ht="12.75" customHeight="1">
      <c r="A1963" s="100" t="s">
        <v>2291</v>
      </c>
      <c r="B1963" s="101">
        <v>173.94</v>
      </c>
      <c r="C1963" s="102"/>
      <c r="D1963" s="100" t="s">
        <v>2291</v>
      </c>
      <c r="E1963" s="101">
        <v>188.69</v>
      </c>
      <c r="F1963" s="102"/>
    </row>
    <row r="1964" ht="12.75" customHeight="1">
      <c r="A1964" s="100" t="s">
        <v>24403</v>
      </c>
      <c r="B1964" s="101">
        <v>210.07</v>
      </c>
      <c r="C1964" s="102"/>
      <c r="D1964" s="100" t="s">
        <v>24403</v>
      </c>
      <c r="E1964" s="101">
        <v>227.88</v>
      </c>
      <c r="F1964" s="102"/>
    </row>
    <row r="1965" ht="12.75" customHeight="1">
      <c r="A1965" s="100" t="s">
        <v>2293</v>
      </c>
      <c r="B1965" s="101">
        <v>182.01</v>
      </c>
      <c r="C1965" s="102"/>
      <c r="D1965" s="100" t="s">
        <v>2293</v>
      </c>
      <c r="E1965" s="101">
        <v>197.44</v>
      </c>
      <c r="F1965" s="102"/>
    </row>
    <row r="1966" ht="12.75" customHeight="1">
      <c r="A1966" s="100" t="s">
        <v>24404</v>
      </c>
      <c r="B1966" s="101">
        <v>316.59</v>
      </c>
      <c r="C1966" s="102"/>
      <c r="D1966" s="100" t="s">
        <v>24404</v>
      </c>
      <c r="E1966" s="101">
        <v>343.44</v>
      </c>
      <c r="F1966" s="102"/>
    </row>
    <row r="1967" ht="12.75" customHeight="1">
      <c r="A1967" s="100" t="s">
        <v>2295</v>
      </c>
      <c r="B1967" s="101">
        <v>274.31</v>
      </c>
      <c r="C1967" s="102"/>
      <c r="D1967" s="100" t="s">
        <v>2295</v>
      </c>
      <c r="E1967" s="101">
        <v>297.56</v>
      </c>
      <c r="F1967" s="102"/>
    </row>
    <row r="1968" ht="12.75" customHeight="1">
      <c r="A1968" s="100" t="s">
        <v>24405</v>
      </c>
      <c r="B1968" s="101">
        <v>326.28</v>
      </c>
      <c r="C1968" s="102"/>
      <c r="D1968" s="100" t="s">
        <v>24405</v>
      </c>
      <c r="E1968" s="101">
        <v>353.94</v>
      </c>
      <c r="F1968" s="102"/>
    </row>
    <row r="1969" ht="12.75" customHeight="1">
      <c r="A1969" s="100" t="s">
        <v>2297</v>
      </c>
      <c r="B1969" s="101">
        <v>282.7</v>
      </c>
      <c r="C1969" s="102"/>
      <c r="D1969" s="100" t="s">
        <v>2297</v>
      </c>
      <c r="E1969" s="101">
        <v>306.67</v>
      </c>
      <c r="F1969" s="102"/>
    </row>
    <row r="1970" ht="12.75" customHeight="1">
      <c r="A1970" s="100" t="s">
        <v>24406</v>
      </c>
      <c r="B1970" s="101">
        <v>338.94</v>
      </c>
      <c r="C1970" s="102"/>
      <c r="D1970" s="100" t="s">
        <v>24406</v>
      </c>
      <c r="E1970" s="101">
        <v>367.68</v>
      </c>
      <c r="F1970" s="102"/>
    </row>
    <row r="1971" ht="12.75" customHeight="1">
      <c r="A1971" s="100" t="s">
        <v>2299</v>
      </c>
      <c r="B1971" s="101">
        <v>293.67</v>
      </c>
      <c r="C1971" s="102"/>
      <c r="D1971" s="100" t="s">
        <v>2299</v>
      </c>
      <c r="E1971" s="101">
        <v>318.57</v>
      </c>
      <c r="F1971" s="102"/>
    </row>
    <row r="1972" ht="12.75" customHeight="1">
      <c r="A1972" s="100" t="s">
        <v>24407</v>
      </c>
      <c r="B1972" s="101">
        <v>348.25</v>
      </c>
      <c r="C1972" s="102"/>
      <c r="D1972" s="100" t="s">
        <v>24407</v>
      </c>
      <c r="E1972" s="101">
        <v>377.78</v>
      </c>
      <c r="F1972" s="102"/>
    </row>
    <row r="1973" ht="12.75" customHeight="1">
      <c r="A1973" s="100" t="s">
        <v>2301</v>
      </c>
      <c r="B1973" s="101">
        <v>301.74</v>
      </c>
      <c r="C1973" s="102"/>
      <c r="D1973" s="100" t="s">
        <v>2301</v>
      </c>
      <c r="E1973" s="101">
        <v>327.32</v>
      </c>
      <c r="F1973" s="102"/>
    </row>
    <row r="1974" ht="12.75" customHeight="1">
      <c r="A1974" s="100" t="s">
        <v>24408</v>
      </c>
      <c r="B1974" s="101">
        <v>364.27</v>
      </c>
      <c r="C1974" s="102"/>
      <c r="D1974" s="100" t="s">
        <v>24408</v>
      </c>
      <c r="E1974" s="101">
        <v>395.15</v>
      </c>
      <c r="F1974" s="102"/>
    </row>
    <row r="1975" ht="12.75" customHeight="1">
      <c r="A1975" s="100" t="s">
        <v>2303</v>
      </c>
      <c r="B1975" s="101">
        <v>315.61</v>
      </c>
      <c r="C1975" s="102"/>
      <c r="D1975" s="100" t="s">
        <v>2303</v>
      </c>
      <c r="E1975" s="101">
        <v>342.37</v>
      </c>
      <c r="F1975" s="102"/>
    </row>
    <row r="1976" ht="12.75" customHeight="1">
      <c r="A1976" s="100" t="s">
        <v>24409</v>
      </c>
      <c r="B1976" s="101">
        <v>104.29</v>
      </c>
      <c r="C1976" s="102"/>
      <c r="D1976" s="100" t="s">
        <v>24409</v>
      </c>
      <c r="E1976" s="101">
        <v>113.13</v>
      </c>
      <c r="F1976" s="102"/>
    </row>
    <row r="1977" ht="12.75" customHeight="1">
      <c r="A1977" s="100" t="s">
        <v>2305</v>
      </c>
      <c r="B1977" s="101">
        <v>90.36</v>
      </c>
      <c r="C1977" s="102"/>
      <c r="D1977" s="100" t="s">
        <v>2305</v>
      </c>
      <c r="E1977" s="101">
        <v>98.02</v>
      </c>
      <c r="F1977" s="102"/>
    </row>
    <row r="1978" ht="12.75" customHeight="1">
      <c r="A1978" s="100" t="s">
        <v>24410</v>
      </c>
      <c r="B1978" s="101">
        <v>221.61</v>
      </c>
      <c r="C1978" s="102"/>
      <c r="D1978" s="100" t="s">
        <v>24410</v>
      </c>
      <c r="E1978" s="101">
        <v>240.4</v>
      </c>
      <c r="F1978" s="102"/>
    </row>
    <row r="1979" ht="12.75" customHeight="1">
      <c r="A1979" s="100" t="s">
        <v>2307</v>
      </c>
      <c r="B1979" s="101">
        <v>192.01</v>
      </c>
      <c r="C1979" s="102"/>
      <c r="D1979" s="100" t="s">
        <v>2307</v>
      </c>
      <c r="E1979" s="101">
        <v>208.29</v>
      </c>
      <c r="F1979" s="102"/>
    </row>
    <row r="1980" ht="12.75" customHeight="1">
      <c r="A1980" s="100" t="s">
        <v>24411</v>
      </c>
      <c r="B1980" s="101">
        <v>238.45</v>
      </c>
      <c r="C1980" s="102"/>
      <c r="D1980" s="100" t="s">
        <v>24411</v>
      </c>
      <c r="E1980" s="101">
        <v>258.67</v>
      </c>
      <c r="F1980" s="102"/>
    </row>
    <row r="1981" ht="12.75" customHeight="1">
      <c r="A1981" s="100" t="s">
        <v>2309</v>
      </c>
      <c r="B1981" s="101">
        <v>206.6</v>
      </c>
      <c r="C1981" s="102"/>
      <c r="D1981" s="100" t="s">
        <v>2309</v>
      </c>
      <c r="E1981" s="101">
        <v>224.12</v>
      </c>
      <c r="F1981" s="102"/>
    </row>
    <row r="1982" ht="12.75" customHeight="1">
      <c r="A1982" s="100" t="s">
        <v>24412</v>
      </c>
      <c r="B1982" s="101">
        <v>205.86</v>
      </c>
      <c r="C1982" s="102"/>
      <c r="D1982" s="100" t="s">
        <v>24412</v>
      </c>
      <c r="E1982" s="101">
        <v>223.32</v>
      </c>
      <c r="F1982" s="102"/>
    </row>
    <row r="1983" ht="12.75" customHeight="1">
      <c r="A1983" s="100" t="s">
        <v>2311</v>
      </c>
      <c r="B1983" s="101">
        <v>178.36</v>
      </c>
      <c r="C1983" s="102"/>
      <c r="D1983" s="100" t="s">
        <v>2311</v>
      </c>
      <c r="E1983" s="101">
        <v>193.49</v>
      </c>
      <c r="F1983" s="102"/>
    </row>
    <row r="1984" ht="12.75" customHeight="1">
      <c r="A1984" s="100" t="s">
        <v>24413</v>
      </c>
      <c r="B1984" s="101">
        <v>154.07</v>
      </c>
      <c r="C1984" s="102"/>
      <c r="D1984" s="100" t="s">
        <v>24413</v>
      </c>
      <c r="E1984" s="101">
        <v>169.48</v>
      </c>
      <c r="F1984" s="102"/>
    </row>
    <row r="1985" ht="12.75" customHeight="1">
      <c r="A1985" s="100" t="s">
        <v>2313</v>
      </c>
      <c r="B1985" s="101">
        <v>140.88</v>
      </c>
      <c r="C1985" s="102"/>
      <c r="D1985" s="100" t="s">
        <v>2313</v>
      </c>
      <c r="E1985" s="101">
        <v>155.1</v>
      </c>
      <c r="F1985" s="102"/>
    </row>
    <row r="1986" ht="12.75" customHeight="1">
      <c r="A1986" s="100" t="s">
        <v>24414</v>
      </c>
      <c r="B1986" s="101">
        <v>171.18</v>
      </c>
      <c r="C1986" s="102"/>
      <c r="D1986" s="100" t="s">
        <v>24414</v>
      </c>
      <c r="E1986" s="101">
        <v>188.78</v>
      </c>
      <c r="F1986" s="102"/>
    </row>
    <row r="1987" ht="12.75" customHeight="1">
      <c r="A1987" s="100" t="s">
        <v>2315</v>
      </c>
      <c r="B1987" s="101">
        <v>157.67</v>
      </c>
      <c r="C1987" s="102"/>
      <c r="D1987" s="100" t="s">
        <v>2315</v>
      </c>
      <c r="E1987" s="101">
        <v>174.05</v>
      </c>
      <c r="F1987" s="102"/>
    </row>
    <row r="1988" ht="12.75" customHeight="1">
      <c r="A1988" s="100" t="s">
        <v>24415</v>
      </c>
      <c r="B1988" s="101">
        <v>98.82</v>
      </c>
      <c r="C1988" s="102"/>
      <c r="D1988" s="100" t="s">
        <v>24415</v>
      </c>
      <c r="E1988" s="101">
        <v>109.1</v>
      </c>
      <c r="F1988" s="102"/>
    </row>
    <row r="1989" ht="12.75" customHeight="1">
      <c r="A1989" s="100" t="s">
        <v>2317</v>
      </c>
      <c r="B1989" s="101">
        <v>89.88</v>
      </c>
      <c r="C1989" s="102"/>
      <c r="D1989" s="100" t="s">
        <v>2317</v>
      </c>
      <c r="E1989" s="101">
        <v>99.4</v>
      </c>
      <c r="F1989" s="102"/>
    </row>
    <row r="1990" ht="12.75" customHeight="1">
      <c r="A1990" s="100" t="s">
        <v>24416</v>
      </c>
      <c r="B1990" s="101">
        <v>101.8</v>
      </c>
      <c r="C1990" s="102"/>
      <c r="D1990" s="100" t="s">
        <v>24416</v>
      </c>
      <c r="E1990" s="101">
        <v>112.39</v>
      </c>
      <c r="F1990" s="102"/>
    </row>
    <row r="1991" ht="12.75" customHeight="1">
      <c r="A1991" s="100" t="s">
        <v>2319</v>
      </c>
      <c r="B1991" s="101">
        <v>92.59</v>
      </c>
      <c r="C1991" s="102"/>
      <c r="D1991" s="100" t="s">
        <v>2319</v>
      </c>
      <c r="E1991" s="101">
        <v>102.41</v>
      </c>
      <c r="F1991" s="102"/>
    </row>
    <row r="1992" ht="12.75" customHeight="1">
      <c r="A1992" s="100" t="s">
        <v>24417</v>
      </c>
      <c r="B1992" s="101">
        <v>105.72</v>
      </c>
      <c r="C1992" s="102"/>
      <c r="D1992" s="100" t="s">
        <v>24417</v>
      </c>
      <c r="E1992" s="101">
        <v>116.71</v>
      </c>
      <c r="F1992" s="102"/>
    </row>
    <row r="1993" ht="12.75" customHeight="1">
      <c r="A1993" s="100" t="s">
        <v>2321</v>
      </c>
      <c r="B1993" s="101">
        <v>96.15</v>
      </c>
      <c r="C1993" s="102"/>
      <c r="D1993" s="100" t="s">
        <v>2321</v>
      </c>
      <c r="E1993" s="101">
        <v>106.34</v>
      </c>
      <c r="F1993" s="102"/>
    </row>
    <row r="1994" ht="12.75" customHeight="1">
      <c r="A1994" s="100" t="s">
        <v>24418</v>
      </c>
      <c r="B1994" s="101">
        <v>108.69</v>
      </c>
      <c r="C1994" s="102"/>
      <c r="D1994" s="100" t="s">
        <v>24418</v>
      </c>
      <c r="E1994" s="101">
        <v>119.99</v>
      </c>
      <c r="F1994" s="102"/>
    </row>
    <row r="1995" ht="12.75" customHeight="1">
      <c r="A1995" s="100" t="s">
        <v>2323</v>
      </c>
      <c r="B1995" s="101">
        <v>98.85</v>
      </c>
      <c r="C1995" s="102"/>
      <c r="D1995" s="100" t="s">
        <v>2323</v>
      </c>
      <c r="E1995" s="101">
        <v>109.33</v>
      </c>
      <c r="F1995" s="102"/>
    </row>
    <row r="1996" ht="12.75" customHeight="1">
      <c r="A1996" s="100" t="s">
        <v>24419</v>
      </c>
      <c r="B1996" s="101">
        <v>113.66</v>
      </c>
      <c r="C1996" s="102"/>
      <c r="D1996" s="100" t="s">
        <v>24419</v>
      </c>
      <c r="E1996" s="101">
        <v>125.48</v>
      </c>
      <c r="F1996" s="102"/>
    </row>
    <row r="1997" ht="12.75" customHeight="1">
      <c r="A1997" s="100" t="s">
        <v>2325</v>
      </c>
      <c r="B1997" s="101">
        <v>103.38</v>
      </c>
      <c r="C1997" s="102"/>
      <c r="D1997" s="100" t="s">
        <v>2325</v>
      </c>
      <c r="E1997" s="101">
        <v>114.33</v>
      </c>
      <c r="F1997" s="102"/>
    </row>
    <row r="1998" ht="12.75" customHeight="1">
      <c r="A1998" s="100" t="s">
        <v>24420</v>
      </c>
      <c r="B1998" s="101">
        <v>54.86</v>
      </c>
      <c r="C1998" s="102"/>
      <c r="D1998" s="100" t="s">
        <v>24420</v>
      </c>
      <c r="E1998" s="101">
        <v>61.83</v>
      </c>
      <c r="F1998" s="102"/>
    </row>
    <row r="1999" ht="12.75" customHeight="1">
      <c r="A1999" s="100" t="s">
        <v>2327</v>
      </c>
      <c r="B1999" s="101">
        <v>53.07</v>
      </c>
      <c r="C1999" s="102"/>
      <c r="D1999" s="100" t="s">
        <v>2327</v>
      </c>
      <c r="E1999" s="101">
        <v>59.88</v>
      </c>
      <c r="F1999" s="102"/>
    </row>
    <row r="2000" ht="12.75" customHeight="1">
      <c r="A2000" s="100" t="s">
        <v>24421</v>
      </c>
      <c r="B2000" s="101">
        <v>75.68</v>
      </c>
      <c r="C2000" s="102"/>
      <c r="D2000" s="100" t="s">
        <v>24421</v>
      </c>
      <c r="E2000" s="101">
        <v>85.62</v>
      </c>
      <c r="F2000" s="102"/>
    </row>
    <row r="2001" ht="12.75" customHeight="1">
      <c r="A2001" s="100" t="s">
        <v>2329</v>
      </c>
      <c r="B2001" s="101">
        <v>73.77</v>
      </c>
      <c r="C2001" s="102"/>
      <c r="D2001" s="100" t="s">
        <v>2329</v>
      </c>
      <c r="E2001" s="101">
        <v>83.55</v>
      </c>
      <c r="F2001" s="102"/>
    </row>
    <row r="2002" ht="12.75" customHeight="1">
      <c r="A2002" s="100" t="s">
        <v>24422</v>
      </c>
      <c r="B2002" s="101">
        <v>114.88</v>
      </c>
      <c r="C2002" s="102"/>
      <c r="D2002" s="100" t="s">
        <v>24422</v>
      </c>
      <c r="E2002" s="101">
        <v>126.88</v>
      </c>
      <c r="F2002" s="102"/>
    </row>
    <row r="2003" ht="12.75" customHeight="1">
      <c r="A2003" s="100" t="s">
        <v>2331</v>
      </c>
      <c r="B2003" s="101">
        <v>104.84</v>
      </c>
      <c r="C2003" s="102"/>
      <c r="D2003" s="100" t="s">
        <v>2331</v>
      </c>
      <c r="E2003" s="101">
        <v>115.99</v>
      </c>
      <c r="F2003" s="102"/>
    </row>
    <row r="2004" ht="12.75" customHeight="1">
      <c r="A2004" s="100" t="s">
        <v>24423</v>
      </c>
      <c r="B2004" s="101">
        <v>118.34</v>
      </c>
      <c r="C2004" s="102"/>
      <c r="D2004" s="100" t="s">
        <v>24423</v>
      </c>
      <c r="E2004" s="101">
        <v>130.7</v>
      </c>
      <c r="F2004" s="102"/>
    </row>
    <row r="2005" ht="12.75" customHeight="1">
      <c r="A2005" s="100" t="s">
        <v>2333</v>
      </c>
      <c r="B2005" s="101">
        <v>107.99</v>
      </c>
      <c r="C2005" s="102"/>
      <c r="D2005" s="100" t="s">
        <v>2333</v>
      </c>
      <c r="E2005" s="101">
        <v>119.48</v>
      </c>
      <c r="F2005" s="102"/>
    </row>
    <row r="2006" ht="12.75" customHeight="1">
      <c r="A2006" s="100" t="s">
        <v>24424</v>
      </c>
      <c r="B2006" s="101">
        <v>122.94</v>
      </c>
      <c r="C2006" s="102"/>
      <c r="D2006" s="100" t="s">
        <v>24424</v>
      </c>
      <c r="E2006" s="101">
        <v>135.78</v>
      </c>
      <c r="F2006" s="102"/>
    </row>
    <row r="2007" ht="12.75" customHeight="1">
      <c r="A2007" s="100" t="s">
        <v>2335</v>
      </c>
      <c r="B2007" s="101">
        <v>112.19</v>
      </c>
      <c r="C2007" s="102"/>
      <c r="D2007" s="100" t="s">
        <v>2335</v>
      </c>
      <c r="E2007" s="101">
        <v>124.12</v>
      </c>
      <c r="F2007" s="102"/>
    </row>
    <row r="2008" ht="12.75" customHeight="1">
      <c r="A2008" s="100" t="s">
        <v>24425</v>
      </c>
      <c r="B2008" s="101">
        <v>126.4</v>
      </c>
      <c r="C2008" s="102"/>
      <c r="D2008" s="100" t="s">
        <v>24425</v>
      </c>
      <c r="E2008" s="101">
        <v>139.6</v>
      </c>
      <c r="F2008" s="102"/>
    </row>
    <row r="2009" ht="12.75" customHeight="1">
      <c r="A2009" s="100" t="s">
        <v>2337</v>
      </c>
      <c r="B2009" s="101">
        <v>115.34</v>
      </c>
      <c r="C2009" s="102"/>
      <c r="D2009" s="100" t="s">
        <v>2337</v>
      </c>
      <c r="E2009" s="101">
        <v>127.62</v>
      </c>
      <c r="F2009" s="102"/>
    </row>
    <row r="2010" ht="12.75" customHeight="1">
      <c r="A2010" s="100" t="s">
        <v>24426</v>
      </c>
      <c r="B2010" s="101">
        <v>132.13</v>
      </c>
      <c r="C2010" s="102"/>
      <c r="D2010" s="100" t="s">
        <v>24426</v>
      </c>
      <c r="E2010" s="101">
        <v>145.93</v>
      </c>
      <c r="F2010" s="102"/>
    </row>
    <row r="2011" ht="12.75" customHeight="1">
      <c r="A2011" s="100" t="s">
        <v>2339</v>
      </c>
      <c r="B2011" s="101">
        <v>120.57</v>
      </c>
      <c r="C2011" s="102"/>
      <c r="D2011" s="100" t="s">
        <v>2339</v>
      </c>
      <c r="E2011" s="101">
        <v>133.4</v>
      </c>
      <c r="F2011" s="102"/>
    </row>
    <row r="2012" ht="12.75" customHeight="1">
      <c r="A2012" s="100" t="s">
        <v>24427</v>
      </c>
      <c r="B2012" s="101">
        <v>54.98</v>
      </c>
      <c r="C2012" s="102"/>
      <c r="D2012" s="100" t="s">
        <v>24427</v>
      </c>
      <c r="E2012" s="101">
        <v>61.73</v>
      </c>
      <c r="F2012" s="102"/>
    </row>
    <row r="2013" ht="12.75" customHeight="1">
      <c r="A2013" s="100" t="s">
        <v>2341</v>
      </c>
      <c r="B2013" s="101">
        <v>53.07</v>
      </c>
      <c r="C2013" s="102"/>
      <c r="D2013" s="100" t="s">
        <v>2341</v>
      </c>
      <c r="E2013" s="101">
        <v>59.66</v>
      </c>
      <c r="F2013" s="102"/>
    </row>
    <row r="2014" ht="12.75" customHeight="1">
      <c r="A2014" s="100" t="s">
        <v>24428</v>
      </c>
      <c r="B2014" s="101">
        <v>41.17</v>
      </c>
      <c r="C2014" s="102"/>
      <c r="D2014" s="100" t="s">
        <v>24428</v>
      </c>
      <c r="E2014" s="101">
        <v>46.03</v>
      </c>
      <c r="F2014" s="102"/>
    </row>
    <row r="2015" ht="12.75" customHeight="1">
      <c r="A2015" s="100" t="s">
        <v>2343</v>
      </c>
      <c r="B2015" s="101">
        <v>39.46</v>
      </c>
      <c r="C2015" s="102"/>
      <c r="D2015" s="100" t="s">
        <v>2343</v>
      </c>
      <c r="E2015" s="101">
        <v>44.18</v>
      </c>
      <c r="F2015" s="102"/>
    </row>
    <row r="2016" ht="12.75" customHeight="1">
      <c r="A2016" s="100" t="s">
        <v>24429</v>
      </c>
      <c r="B2016" s="101">
        <v>99.96</v>
      </c>
      <c r="C2016" s="102"/>
      <c r="D2016" s="100" t="s">
        <v>24429</v>
      </c>
      <c r="E2016" s="101">
        <v>108.93</v>
      </c>
      <c r="F2016" s="102"/>
    </row>
    <row r="2017" ht="12.75" customHeight="1">
      <c r="A2017" s="100" t="s">
        <v>2345</v>
      </c>
      <c r="B2017" s="101">
        <v>87.5</v>
      </c>
      <c r="C2017" s="102"/>
      <c r="D2017" s="100" t="s">
        <v>2345</v>
      </c>
      <c r="E2017" s="101">
        <v>95.4</v>
      </c>
      <c r="F2017" s="102"/>
    </row>
    <row r="2018" ht="12.75" customHeight="1">
      <c r="A2018" s="100" t="s">
        <v>24430</v>
      </c>
      <c r="B2018" s="101">
        <v>77.52</v>
      </c>
      <c r="C2018" s="102"/>
      <c r="D2018" s="100" t="s">
        <v>24430</v>
      </c>
      <c r="E2018" s="101">
        <v>84.85</v>
      </c>
      <c r="F2018" s="102"/>
    </row>
    <row r="2019" ht="12.75" customHeight="1">
      <c r="A2019" s="100" t="s">
        <v>2347</v>
      </c>
      <c r="B2019" s="101">
        <v>68.31</v>
      </c>
      <c r="C2019" s="102"/>
      <c r="D2019" s="100" t="s">
        <v>2347</v>
      </c>
      <c r="E2019" s="101">
        <v>74.85</v>
      </c>
      <c r="F2019" s="102"/>
    </row>
    <row r="2020" ht="12.75" customHeight="1">
      <c r="A2020" s="100" t="s">
        <v>24431</v>
      </c>
      <c r="B2020" s="101">
        <v>119.03</v>
      </c>
      <c r="C2020" s="102"/>
      <c r="D2020" s="100" t="s">
        <v>24431</v>
      </c>
      <c r="E2020" s="101">
        <v>130.01</v>
      </c>
      <c r="F2020" s="102"/>
    </row>
    <row r="2021" ht="12.75" customHeight="1">
      <c r="A2021" s="100" t="s">
        <v>2349</v>
      </c>
      <c r="B2021" s="101">
        <v>107.45</v>
      </c>
      <c r="C2021" s="102"/>
      <c r="D2021" s="100" t="s">
        <v>2349</v>
      </c>
      <c r="E2021" s="101">
        <v>117.45</v>
      </c>
      <c r="F2021" s="102"/>
    </row>
    <row r="2022" ht="12.75" customHeight="1">
      <c r="A2022" s="100" t="s">
        <v>24432</v>
      </c>
      <c r="B2022" s="101">
        <v>226.91</v>
      </c>
      <c r="C2022" s="102"/>
      <c r="D2022" s="100" t="s">
        <v>24432</v>
      </c>
      <c r="E2022" s="101">
        <v>251.15</v>
      </c>
      <c r="F2022" s="102"/>
    </row>
    <row r="2023" ht="12.75" customHeight="1">
      <c r="A2023" s="100" t="s">
        <v>2351</v>
      </c>
      <c r="B2023" s="101">
        <v>208.43</v>
      </c>
      <c r="C2023" s="102"/>
      <c r="D2023" s="100" t="s">
        <v>2351</v>
      </c>
      <c r="E2023" s="101">
        <v>231.1</v>
      </c>
      <c r="F2023" s="102"/>
    </row>
    <row r="2024" ht="12.75" customHeight="1">
      <c r="A2024" s="100" t="s">
        <v>24433</v>
      </c>
      <c r="B2024" s="101">
        <v>294.07</v>
      </c>
      <c r="C2024" s="102"/>
      <c r="D2024" s="100" t="s">
        <v>24434</v>
      </c>
      <c r="E2024" s="101">
        <v>158.54</v>
      </c>
      <c r="F2024" s="102"/>
    </row>
    <row r="2025" ht="12.75" customHeight="1">
      <c r="A2025" s="100" t="s">
        <v>24434</v>
      </c>
      <c r="B2025" s="101">
        <v>143.75</v>
      </c>
      <c r="C2025" s="102"/>
      <c r="D2025" s="100" t="s">
        <v>2353</v>
      </c>
      <c r="E2025" s="101">
        <v>144.66</v>
      </c>
      <c r="F2025" s="102"/>
    </row>
    <row r="2026" ht="12.75" customHeight="1">
      <c r="A2026" s="100" t="s">
        <v>2353</v>
      </c>
      <c r="B2026" s="101">
        <v>130.96</v>
      </c>
      <c r="C2026" s="102"/>
      <c r="D2026" s="100" t="s">
        <v>24435</v>
      </c>
      <c r="E2026" s="101">
        <v>163.27</v>
      </c>
      <c r="F2026" s="102"/>
    </row>
    <row r="2027" ht="12.75" customHeight="1">
      <c r="A2027" s="100" t="s">
        <v>24435</v>
      </c>
      <c r="B2027" s="101">
        <v>148.05</v>
      </c>
      <c r="C2027" s="102"/>
      <c r="D2027" s="100" t="s">
        <v>2355</v>
      </c>
      <c r="E2027" s="101">
        <v>148.99</v>
      </c>
      <c r="F2027" s="102"/>
    </row>
    <row r="2028" ht="12.75" customHeight="1">
      <c r="A2028" s="100" t="s">
        <v>2355</v>
      </c>
      <c r="B2028" s="101">
        <v>134.87</v>
      </c>
      <c r="C2028" s="102"/>
      <c r="D2028" s="100" t="s">
        <v>24436</v>
      </c>
      <c r="E2028" s="101">
        <v>170.14</v>
      </c>
      <c r="F2028" s="102"/>
    </row>
    <row r="2029" ht="12.75" customHeight="1">
      <c r="A2029" s="100" t="s">
        <v>24436</v>
      </c>
      <c r="B2029" s="101">
        <v>154.27</v>
      </c>
      <c r="C2029" s="102"/>
      <c r="D2029" s="100" t="s">
        <v>2357</v>
      </c>
      <c r="E2029" s="101">
        <v>155.25</v>
      </c>
      <c r="F2029" s="102"/>
    </row>
    <row r="2030" ht="12.75" customHeight="1">
      <c r="A2030" s="100" t="s">
        <v>2357</v>
      </c>
      <c r="B2030" s="101">
        <v>140.55</v>
      </c>
      <c r="C2030" s="102"/>
      <c r="D2030" s="100" t="s">
        <v>24437</v>
      </c>
      <c r="E2030" s="101">
        <v>174.52</v>
      </c>
      <c r="F2030" s="102"/>
    </row>
    <row r="2031" ht="12.75" customHeight="1">
      <c r="A2031" s="100" t="s">
        <v>24437</v>
      </c>
      <c r="B2031" s="101">
        <v>158.23</v>
      </c>
      <c r="C2031" s="102"/>
      <c r="D2031" s="100" t="s">
        <v>2359</v>
      </c>
      <c r="E2031" s="101">
        <v>159.25</v>
      </c>
      <c r="F2031" s="102"/>
    </row>
    <row r="2032" ht="12.75" customHeight="1">
      <c r="A2032" s="100" t="s">
        <v>2359</v>
      </c>
      <c r="B2032" s="101">
        <v>144.16</v>
      </c>
      <c r="C2032" s="102"/>
      <c r="D2032" s="100" t="s">
        <v>24438</v>
      </c>
      <c r="E2032" s="101">
        <v>182.1</v>
      </c>
      <c r="F2032" s="102"/>
    </row>
    <row r="2033" ht="12.75" customHeight="1">
      <c r="A2033" s="100" t="s">
        <v>24438</v>
      </c>
      <c r="B2033" s="101">
        <v>165.12</v>
      </c>
      <c r="C2033" s="102"/>
      <c r="D2033" s="100" t="s">
        <v>2361</v>
      </c>
      <c r="E2033" s="101">
        <v>166.14</v>
      </c>
      <c r="F2033" s="102"/>
    </row>
    <row r="2034" ht="12.75" customHeight="1">
      <c r="A2034" s="100" t="s">
        <v>2361</v>
      </c>
      <c r="B2034" s="101">
        <v>150.41</v>
      </c>
      <c r="C2034" s="102"/>
      <c r="D2034" s="100" t="s">
        <v>24439</v>
      </c>
      <c r="E2034" s="101">
        <v>479.02</v>
      </c>
      <c r="F2034" s="102"/>
    </row>
    <row r="2035" ht="12.75" customHeight="1">
      <c r="A2035" s="100" t="s">
        <v>24439</v>
      </c>
      <c r="B2035" s="101">
        <v>433.63</v>
      </c>
      <c r="C2035" s="102"/>
      <c r="D2035" s="100" t="s">
        <v>2363</v>
      </c>
      <c r="E2035" s="101">
        <v>439.22</v>
      </c>
      <c r="F2035" s="102"/>
    </row>
    <row r="2036" ht="12.75" customHeight="1">
      <c r="A2036" s="100" t="s">
        <v>2363</v>
      </c>
      <c r="B2036" s="101">
        <v>396.96</v>
      </c>
      <c r="C2036" s="102"/>
      <c r="D2036" s="100" t="s">
        <v>24440</v>
      </c>
      <c r="E2036" s="101">
        <v>493.54</v>
      </c>
      <c r="F2036" s="102"/>
    </row>
    <row r="2037" ht="12.75" customHeight="1">
      <c r="A2037" s="100" t="s">
        <v>24440</v>
      </c>
      <c r="B2037" s="101">
        <v>446.78</v>
      </c>
      <c r="C2037" s="102"/>
      <c r="D2037" s="100" t="s">
        <v>2365</v>
      </c>
      <c r="E2037" s="101">
        <v>452.55</v>
      </c>
      <c r="F2037" s="102"/>
    </row>
    <row r="2038" ht="12.75" customHeight="1">
      <c r="A2038" s="100" t="s">
        <v>2365</v>
      </c>
      <c r="B2038" s="101">
        <v>409.0</v>
      </c>
      <c r="C2038" s="102"/>
      <c r="D2038" s="100" t="s">
        <v>24441</v>
      </c>
      <c r="E2038" s="101">
        <v>512.7</v>
      </c>
      <c r="F2038" s="102"/>
    </row>
    <row r="2039" ht="12.75" customHeight="1">
      <c r="A2039" s="100" t="s">
        <v>24441</v>
      </c>
      <c r="B2039" s="101">
        <v>464.12</v>
      </c>
      <c r="C2039" s="102"/>
      <c r="D2039" s="100" t="s">
        <v>2367</v>
      </c>
      <c r="E2039" s="101">
        <v>470.12</v>
      </c>
      <c r="F2039" s="102"/>
    </row>
    <row r="2040" ht="12.75" customHeight="1">
      <c r="A2040" s="100" t="s">
        <v>2367</v>
      </c>
      <c r="B2040" s="101">
        <v>424.88</v>
      </c>
      <c r="C2040" s="102"/>
      <c r="D2040" s="100" t="s">
        <v>24442</v>
      </c>
      <c r="E2040" s="101">
        <v>527.58</v>
      </c>
      <c r="F2040" s="102"/>
    </row>
    <row r="2041" ht="12.75" customHeight="1">
      <c r="A2041" s="100" t="s">
        <v>24442</v>
      </c>
      <c r="B2041" s="101">
        <v>477.59</v>
      </c>
      <c r="C2041" s="102"/>
      <c r="D2041" s="100" t="s">
        <v>2369</v>
      </c>
      <c r="E2041" s="101">
        <v>483.77</v>
      </c>
      <c r="F2041" s="102"/>
    </row>
    <row r="2042" ht="12.75" customHeight="1">
      <c r="A2042" s="100" t="s">
        <v>2369</v>
      </c>
      <c r="B2042" s="101">
        <v>437.22</v>
      </c>
      <c r="C2042" s="102"/>
      <c r="D2042" s="100" t="s">
        <v>24443</v>
      </c>
      <c r="E2042" s="101">
        <v>551.03</v>
      </c>
      <c r="F2042" s="102"/>
    </row>
    <row r="2043" ht="12.75" customHeight="1">
      <c r="A2043" s="100" t="s">
        <v>24443</v>
      </c>
      <c r="B2043" s="101">
        <v>498.81</v>
      </c>
      <c r="C2043" s="102"/>
      <c r="D2043" s="100" t="s">
        <v>2371</v>
      </c>
      <c r="E2043" s="101">
        <v>505.26</v>
      </c>
      <c r="F2043" s="102"/>
    </row>
    <row r="2044" ht="12.75" customHeight="1">
      <c r="A2044" s="100" t="s">
        <v>2371</v>
      </c>
      <c r="B2044" s="101">
        <v>456.63</v>
      </c>
      <c r="C2044" s="102"/>
      <c r="D2044" s="100" t="s">
        <v>24444</v>
      </c>
      <c r="E2044" s="101">
        <v>538.34</v>
      </c>
      <c r="F2044" s="102"/>
    </row>
    <row r="2045" ht="12.75" customHeight="1">
      <c r="A2045" s="100" t="s">
        <v>24444</v>
      </c>
      <c r="B2045" s="101">
        <v>489.24</v>
      </c>
      <c r="C2045" s="102"/>
      <c r="D2045" s="100" t="s">
        <v>2373</v>
      </c>
      <c r="E2045" s="101">
        <v>491.2</v>
      </c>
      <c r="F2045" s="102"/>
    </row>
    <row r="2046" ht="12.75" customHeight="1">
      <c r="A2046" s="100" t="s">
        <v>2373</v>
      </c>
      <c r="B2046" s="101">
        <v>445.81</v>
      </c>
      <c r="C2046" s="102"/>
      <c r="D2046" s="100" t="s">
        <v>24445</v>
      </c>
      <c r="E2046" s="101">
        <v>555.06</v>
      </c>
      <c r="F2046" s="102"/>
    </row>
    <row r="2047" ht="12.75" customHeight="1">
      <c r="A2047" s="100" t="s">
        <v>24445</v>
      </c>
      <c r="B2047" s="101">
        <v>504.44</v>
      </c>
      <c r="C2047" s="102"/>
      <c r="D2047" s="100" t="s">
        <v>2375</v>
      </c>
      <c r="E2047" s="101">
        <v>506.47</v>
      </c>
      <c r="F2047" s="102"/>
    </row>
    <row r="2048" ht="12.75" customHeight="1">
      <c r="A2048" s="100" t="s">
        <v>2375</v>
      </c>
      <c r="B2048" s="101">
        <v>459.66</v>
      </c>
      <c r="C2048" s="102"/>
      <c r="D2048" s="100" t="s">
        <v>24446</v>
      </c>
      <c r="E2048" s="101">
        <v>575.65</v>
      </c>
      <c r="F2048" s="102"/>
    </row>
    <row r="2049" ht="12.75" customHeight="1">
      <c r="A2049" s="100" t="s">
        <v>24446</v>
      </c>
      <c r="B2049" s="101">
        <v>523.15</v>
      </c>
      <c r="C2049" s="102"/>
      <c r="D2049" s="100" t="s">
        <v>2377</v>
      </c>
      <c r="E2049" s="101">
        <v>525.24</v>
      </c>
      <c r="F2049" s="102"/>
    </row>
    <row r="2050" ht="12.75" customHeight="1">
      <c r="A2050" s="100" t="s">
        <v>2377</v>
      </c>
      <c r="B2050" s="101">
        <v>476.7</v>
      </c>
      <c r="C2050" s="102"/>
      <c r="D2050" s="100" t="s">
        <v>24447</v>
      </c>
      <c r="E2050" s="101">
        <v>592.38</v>
      </c>
      <c r="F2050" s="102"/>
    </row>
    <row r="2051" ht="12.75" customHeight="1">
      <c r="A2051" s="100" t="s">
        <v>24447</v>
      </c>
      <c r="B2051" s="101">
        <v>538.35</v>
      </c>
      <c r="C2051" s="102"/>
      <c r="D2051" s="100" t="s">
        <v>2379</v>
      </c>
      <c r="E2051" s="101">
        <v>540.51</v>
      </c>
      <c r="F2051" s="102"/>
    </row>
    <row r="2052" ht="12.75" customHeight="1">
      <c r="A2052" s="100" t="s">
        <v>2379</v>
      </c>
      <c r="B2052" s="101">
        <v>490.56</v>
      </c>
      <c r="C2052" s="102"/>
      <c r="D2052" s="100" t="s">
        <v>24448</v>
      </c>
      <c r="E2052" s="101">
        <v>619.5</v>
      </c>
      <c r="F2052" s="102"/>
    </row>
    <row r="2053" ht="12.75" customHeight="1">
      <c r="A2053" s="100" t="s">
        <v>24448</v>
      </c>
      <c r="B2053" s="101">
        <v>563.0</v>
      </c>
      <c r="C2053" s="102"/>
      <c r="D2053" s="100" t="s">
        <v>2381</v>
      </c>
      <c r="E2053" s="101">
        <v>565.24</v>
      </c>
      <c r="F2053" s="102"/>
    </row>
    <row r="2054" ht="12.75" customHeight="1">
      <c r="A2054" s="100" t="s">
        <v>2381</v>
      </c>
      <c r="B2054" s="101">
        <v>513.01</v>
      </c>
      <c r="C2054" s="102"/>
      <c r="D2054" s="100" t="s">
        <v>24449</v>
      </c>
      <c r="E2054" s="101">
        <v>1222.87</v>
      </c>
      <c r="F2054" s="102"/>
    </row>
    <row r="2055" ht="12.75" customHeight="1">
      <c r="A2055" s="100" t="s">
        <v>24449</v>
      </c>
      <c r="B2055" s="101">
        <v>1109.68</v>
      </c>
      <c r="C2055" s="102"/>
      <c r="D2055" s="100" t="s">
        <v>2383</v>
      </c>
      <c r="E2055" s="101">
        <v>1120.35</v>
      </c>
      <c r="F2055" s="102"/>
    </row>
    <row r="2056" ht="12.75" customHeight="1">
      <c r="A2056" s="100" t="s">
        <v>2383</v>
      </c>
      <c r="B2056" s="101">
        <v>1015.25</v>
      </c>
      <c r="C2056" s="102"/>
      <c r="D2056" s="100" t="s">
        <v>24450</v>
      </c>
      <c r="E2056" s="101">
        <v>1276.18</v>
      </c>
      <c r="F2056" s="102"/>
    </row>
    <row r="2057" ht="12.75" customHeight="1">
      <c r="A2057" s="100" t="s">
        <v>24450</v>
      </c>
      <c r="B2057" s="101">
        <v>1157.38</v>
      </c>
      <c r="C2057" s="102"/>
      <c r="D2057" s="100" t="s">
        <v>2385</v>
      </c>
      <c r="E2057" s="101">
        <v>1170.55</v>
      </c>
      <c r="F2057" s="102"/>
    </row>
    <row r="2058" ht="12.75" customHeight="1">
      <c r="A2058" s="100" t="s">
        <v>2385</v>
      </c>
      <c r="B2058" s="101">
        <v>1060.09</v>
      </c>
      <c r="C2058" s="102"/>
      <c r="D2058" s="100" t="s">
        <v>24451</v>
      </c>
      <c r="E2058" s="101">
        <v>1326.5</v>
      </c>
      <c r="F2058" s="102"/>
    </row>
    <row r="2059" ht="12.75" customHeight="1">
      <c r="A2059" s="100" t="s">
        <v>24451</v>
      </c>
      <c r="B2059" s="101">
        <v>1202.98</v>
      </c>
      <c r="C2059" s="102"/>
      <c r="D2059" s="100" t="s">
        <v>2387</v>
      </c>
      <c r="E2059" s="101">
        <v>1216.76</v>
      </c>
      <c r="F2059" s="102"/>
    </row>
    <row r="2060" ht="12.75" customHeight="1">
      <c r="A2060" s="100" t="s">
        <v>2387</v>
      </c>
      <c r="B2060" s="101">
        <v>1101.91</v>
      </c>
      <c r="C2060" s="102"/>
      <c r="D2060" s="100" t="s">
        <v>24452</v>
      </c>
      <c r="E2060" s="101">
        <v>1364.45</v>
      </c>
      <c r="F2060" s="102"/>
    </row>
    <row r="2061" ht="12.75" customHeight="1">
      <c r="A2061" s="100" t="s">
        <v>24452</v>
      </c>
      <c r="B2061" s="101">
        <v>1237.35</v>
      </c>
      <c r="C2061" s="102"/>
      <c r="D2061" s="100" t="s">
        <v>2389</v>
      </c>
      <c r="E2061" s="101">
        <v>1251.67</v>
      </c>
      <c r="F2061" s="102"/>
    </row>
    <row r="2062" ht="12.75" customHeight="1">
      <c r="A2062" s="100" t="s">
        <v>2389</v>
      </c>
      <c r="B2062" s="101">
        <v>1133.47</v>
      </c>
      <c r="C2062" s="102"/>
      <c r="D2062" s="100" t="s">
        <v>24453</v>
      </c>
      <c r="E2062" s="101">
        <v>1427.13</v>
      </c>
      <c r="F2062" s="102"/>
    </row>
    <row r="2063" ht="12.75" customHeight="1">
      <c r="A2063" s="100" t="s">
        <v>24453</v>
      </c>
      <c r="B2063" s="101">
        <v>1294.18</v>
      </c>
      <c r="C2063" s="102"/>
      <c r="D2063" s="100" t="s">
        <v>2391</v>
      </c>
      <c r="E2063" s="101">
        <v>1309.2</v>
      </c>
      <c r="F2063" s="102"/>
    </row>
    <row r="2064" ht="12.75" customHeight="1">
      <c r="A2064" s="100" t="s">
        <v>2391</v>
      </c>
      <c r="B2064" s="101">
        <v>1185.56</v>
      </c>
      <c r="C2064" s="102"/>
      <c r="D2064" s="100" t="s">
        <v>24454</v>
      </c>
      <c r="E2064" s="101">
        <v>323.0</v>
      </c>
      <c r="F2064" s="102"/>
    </row>
    <row r="2065" ht="12.75" customHeight="1">
      <c r="A2065" s="100" t="s">
        <v>24454</v>
      </c>
      <c r="B2065" s="101">
        <v>293.54</v>
      </c>
      <c r="C2065" s="102"/>
      <c r="D2065" s="100" t="s">
        <v>2393</v>
      </c>
      <c r="E2065" s="101">
        <v>294.72</v>
      </c>
      <c r="F2065" s="102"/>
    </row>
    <row r="2066" ht="12.75" customHeight="1">
      <c r="A2066" s="100" t="s">
        <v>2393</v>
      </c>
      <c r="B2066" s="101">
        <v>267.48</v>
      </c>
      <c r="C2066" s="102"/>
      <c r="D2066" s="100" t="s">
        <v>24455</v>
      </c>
      <c r="E2066" s="101">
        <v>880.56</v>
      </c>
      <c r="F2066" s="102"/>
    </row>
    <row r="2067" ht="12.75" customHeight="1">
      <c r="A2067" s="100" t="s">
        <v>24455</v>
      </c>
      <c r="B2067" s="101">
        <v>798.03</v>
      </c>
      <c r="C2067" s="102"/>
      <c r="D2067" s="100" t="s">
        <v>2395</v>
      </c>
      <c r="E2067" s="101">
        <v>808.79</v>
      </c>
      <c r="F2067" s="102"/>
    </row>
    <row r="2068" ht="12.75" customHeight="1">
      <c r="A2068" s="100" t="s">
        <v>2395</v>
      </c>
      <c r="B2068" s="101">
        <v>731.92</v>
      </c>
      <c r="C2068" s="102"/>
      <c r="D2068" s="100" t="s">
        <v>24456</v>
      </c>
      <c r="E2068" s="101">
        <v>95.24</v>
      </c>
      <c r="F2068" s="102"/>
    </row>
    <row r="2069" ht="12.75" customHeight="1">
      <c r="A2069" s="100" t="s">
        <v>24456</v>
      </c>
      <c r="B2069" s="101">
        <v>86.35</v>
      </c>
      <c r="C2069" s="102"/>
      <c r="D2069" s="100" t="s">
        <v>2397</v>
      </c>
      <c r="E2069" s="101">
        <v>86.91</v>
      </c>
      <c r="F2069" s="102"/>
    </row>
    <row r="2070" ht="12.75" customHeight="1">
      <c r="A2070" s="100" t="s">
        <v>2397</v>
      </c>
      <c r="B2070" s="101">
        <v>78.67</v>
      </c>
      <c r="C2070" s="102"/>
      <c r="D2070" s="100" t="s">
        <v>24457</v>
      </c>
      <c r="E2070" s="101">
        <v>311.22</v>
      </c>
      <c r="F2070" s="102"/>
    </row>
    <row r="2071" ht="12.75" customHeight="1">
      <c r="A2071" s="100" t="s">
        <v>24457</v>
      </c>
      <c r="B2071" s="101">
        <v>281.74</v>
      </c>
      <c r="C2071" s="102"/>
      <c r="D2071" s="100" t="s">
        <v>2399</v>
      </c>
      <c r="E2071" s="101">
        <v>285.35</v>
      </c>
      <c r="F2071" s="102"/>
    </row>
    <row r="2072" ht="12.75" customHeight="1">
      <c r="A2072" s="100" t="s">
        <v>2399</v>
      </c>
      <c r="B2072" s="101">
        <v>257.9</v>
      </c>
      <c r="C2072" s="102"/>
      <c r="D2072" s="100" t="s">
        <v>24458</v>
      </c>
      <c r="E2072" s="101">
        <v>421.56</v>
      </c>
      <c r="F2072" s="102"/>
    </row>
    <row r="2073" ht="12.75" customHeight="1">
      <c r="A2073" s="100" t="s">
        <v>24458</v>
      </c>
      <c r="B2073" s="101">
        <v>381.15</v>
      </c>
      <c r="C2073" s="102"/>
      <c r="D2073" s="100" t="s">
        <v>2401</v>
      </c>
      <c r="E2073" s="101">
        <v>388.39</v>
      </c>
      <c r="F2073" s="102"/>
    </row>
    <row r="2074" ht="12.75" customHeight="1">
      <c r="A2074" s="100" t="s">
        <v>2401</v>
      </c>
      <c r="B2074" s="101">
        <v>350.58</v>
      </c>
      <c r="C2074" s="102"/>
      <c r="D2074" s="100" t="s">
        <v>24459</v>
      </c>
      <c r="E2074" s="101">
        <v>145.13</v>
      </c>
      <c r="F2074" s="102"/>
    </row>
    <row r="2075" ht="12.75" customHeight="1">
      <c r="A2075" s="100" t="s">
        <v>24459</v>
      </c>
      <c r="B2075" s="101">
        <v>133.27</v>
      </c>
      <c r="C2075" s="102"/>
      <c r="D2075" s="100" t="s">
        <v>2403</v>
      </c>
      <c r="E2075" s="101">
        <v>130.87</v>
      </c>
      <c r="F2075" s="102"/>
    </row>
    <row r="2076" ht="12.75" customHeight="1">
      <c r="A2076" s="100" t="s">
        <v>2403</v>
      </c>
      <c r="B2076" s="101">
        <v>120.13</v>
      </c>
      <c r="C2076" s="102"/>
      <c r="D2076" s="100" t="s">
        <v>24460</v>
      </c>
      <c r="E2076" s="101">
        <v>589.17</v>
      </c>
      <c r="F2076" s="102"/>
    </row>
    <row r="2077" ht="12.75" customHeight="1">
      <c r="A2077" s="100" t="s">
        <v>24460</v>
      </c>
      <c r="B2077" s="101">
        <v>532.92</v>
      </c>
      <c r="C2077" s="102"/>
      <c r="D2077" s="100" t="s">
        <v>2405</v>
      </c>
      <c r="E2077" s="101">
        <v>544.79</v>
      </c>
      <c r="F2077" s="102"/>
    </row>
    <row r="2078" ht="12.75" customHeight="1">
      <c r="A2078" s="100" t="s">
        <v>2405</v>
      </c>
      <c r="B2078" s="101">
        <v>492.03</v>
      </c>
      <c r="C2078" s="102"/>
      <c r="D2078" s="100" t="s">
        <v>24461</v>
      </c>
      <c r="E2078" s="101">
        <v>45.24</v>
      </c>
      <c r="F2078" s="102"/>
    </row>
    <row r="2079" ht="12.75" customHeight="1">
      <c r="A2079" s="100" t="s">
        <v>24461</v>
      </c>
      <c r="B2079" s="101">
        <v>41.73</v>
      </c>
      <c r="C2079" s="102"/>
      <c r="D2079" s="100" t="s">
        <v>2407</v>
      </c>
      <c r="E2079" s="101">
        <v>39.22</v>
      </c>
      <c r="F2079" s="102"/>
    </row>
    <row r="2080" ht="12.75" customHeight="1">
      <c r="A2080" s="100" t="s">
        <v>2407</v>
      </c>
      <c r="B2080" s="101">
        <v>36.16</v>
      </c>
      <c r="C2080" s="102"/>
      <c r="D2080" s="100" t="s">
        <v>24462</v>
      </c>
      <c r="E2080" s="101">
        <v>40.4</v>
      </c>
      <c r="F2080" s="102"/>
    </row>
    <row r="2081" ht="12.75" customHeight="1">
      <c r="A2081" s="100" t="s">
        <v>24462</v>
      </c>
      <c r="B2081" s="101">
        <v>37.26</v>
      </c>
      <c r="C2081" s="102"/>
      <c r="D2081" s="100" t="s">
        <v>2409</v>
      </c>
      <c r="E2081" s="101">
        <v>35.02</v>
      </c>
      <c r="F2081" s="102"/>
    </row>
    <row r="2082" ht="12.75" customHeight="1">
      <c r="A2082" s="100" t="s">
        <v>2409</v>
      </c>
      <c r="B2082" s="101">
        <v>32.29</v>
      </c>
      <c r="C2082" s="102"/>
      <c r="D2082" s="100" t="s">
        <v>24463</v>
      </c>
      <c r="E2082" s="101">
        <v>72.72</v>
      </c>
      <c r="F2082" s="102"/>
    </row>
    <row r="2083" ht="12.75" customHeight="1">
      <c r="A2083" s="100" t="s">
        <v>24463</v>
      </c>
      <c r="B2083" s="101">
        <v>67.06</v>
      </c>
      <c r="C2083" s="102"/>
      <c r="D2083" s="100" t="s">
        <v>2411</v>
      </c>
      <c r="E2083" s="101">
        <v>63.03</v>
      </c>
      <c r="F2083" s="102"/>
    </row>
    <row r="2084" ht="12.75" customHeight="1">
      <c r="A2084" s="100" t="s">
        <v>2411</v>
      </c>
      <c r="B2084" s="101">
        <v>58.12</v>
      </c>
      <c r="C2084" s="102"/>
      <c r="D2084" s="100" t="s">
        <v>24464</v>
      </c>
      <c r="E2084" s="101">
        <v>128.44</v>
      </c>
      <c r="F2084" s="102"/>
    </row>
    <row r="2085" ht="12.75" customHeight="1">
      <c r="A2085" s="100" t="s">
        <v>24464</v>
      </c>
      <c r="B2085" s="101">
        <v>119.38</v>
      </c>
      <c r="C2085" s="102"/>
      <c r="D2085" s="100" t="s">
        <v>2413</v>
      </c>
      <c r="E2085" s="101">
        <v>112.93</v>
      </c>
      <c r="F2085" s="102"/>
    </row>
    <row r="2086" ht="12.75" customHeight="1">
      <c r="A2086" s="100" t="s">
        <v>2413</v>
      </c>
      <c r="B2086" s="101">
        <v>105.06</v>
      </c>
      <c r="C2086" s="102"/>
      <c r="D2086" s="100" t="s">
        <v>24465</v>
      </c>
      <c r="E2086" s="101">
        <v>132.34</v>
      </c>
      <c r="F2086" s="102"/>
    </row>
    <row r="2087" ht="12.75" customHeight="1">
      <c r="A2087" s="100" t="s">
        <v>24465</v>
      </c>
      <c r="B2087" s="101">
        <v>123.01</v>
      </c>
      <c r="C2087" s="102"/>
      <c r="D2087" s="100" t="s">
        <v>2414</v>
      </c>
      <c r="E2087" s="101">
        <v>116.36</v>
      </c>
      <c r="F2087" s="102"/>
    </row>
    <row r="2088" ht="12.75" customHeight="1">
      <c r="A2088" s="100" t="s">
        <v>2414</v>
      </c>
      <c r="B2088" s="101">
        <v>108.26</v>
      </c>
      <c r="C2088" s="102"/>
      <c r="D2088" s="100" t="s">
        <v>24466</v>
      </c>
      <c r="E2088" s="101">
        <v>136.12</v>
      </c>
      <c r="F2088" s="102"/>
    </row>
    <row r="2089" ht="12.75" customHeight="1">
      <c r="A2089" s="100" t="s">
        <v>24466</v>
      </c>
      <c r="B2089" s="101">
        <v>126.53</v>
      </c>
      <c r="C2089" s="102"/>
      <c r="D2089" s="100" t="s">
        <v>2416</v>
      </c>
      <c r="E2089" s="101">
        <v>119.68</v>
      </c>
      <c r="F2089" s="102"/>
    </row>
    <row r="2090" ht="12.75" customHeight="1">
      <c r="A2090" s="100" t="s">
        <v>2416</v>
      </c>
      <c r="B2090" s="101">
        <v>111.35</v>
      </c>
      <c r="C2090" s="102"/>
      <c r="D2090" s="100" t="s">
        <v>24467</v>
      </c>
      <c r="E2090" s="101">
        <v>140.07</v>
      </c>
      <c r="F2090" s="102"/>
    </row>
    <row r="2091" ht="12.75" customHeight="1">
      <c r="A2091" s="100" t="s">
        <v>24467</v>
      </c>
      <c r="B2091" s="101">
        <v>130.2</v>
      </c>
      <c r="C2091" s="102"/>
      <c r="D2091" s="100" t="s">
        <v>2418</v>
      </c>
      <c r="E2091" s="101">
        <v>123.16</v>
      </c>
      <c r="F2091" s="102"/>
    </row>
    <row r="2092" ht="12.75" customHeight="1">
      <c r="A2092" s="100" t="s">
        <v>2418</v>
      </c>
      <c r="B2092" s="101">
        <v>114.58</v>
      </c>
      <c r="C2092" s="102"/>
      <c r="D2092" s="100" t="s">
        <v>24468</v>
      </c>
      <c r="E2092" s="101">
        <v>142.56</v>
      </c>
      <c r="F2092" s="102"/>
    </row>
    <row r="2093" ht="12.75" customHeight="1">
      <c r="A2093" s="100" t="s">
        <v>24468</v>
      </c>
      <c r="B2093" s="101">
        <v>132.51</v>
      </c>
      <c r="C2093" s="102"/>
      <c r="D2093" s="100" t="s">
        <v>2420</v>
      </c>
      <c r="E2093" s="101">
        <v>125.34</v>
      </c>
      <c r="F2093" s="102"/>
    </row>
    <row r="2094" ht="12.75" customHeight="1">
      <c r="A2094" s="100" t="s">
        <v>2420</v>
      </c>
      <c r="B2094" s="101">
        <v>116.61</v>
      </c>
      <c r="C2094" s="102"/>
      <c r="D2094" s="100" t="s">
        <v>24469</v>
      </c>
      <c r="E2094" s="101">
        <v>157.65</v>
      </c>
      <c r="F2094" s="102"/>
    </row>
    <row r="2095" ht="12.75" customHeight="1">
      <c r="A2095" s="100" t="s">
        <v>24469</v>
      </c>
      <c r="B2095" s="101">
        <v>146.52</v>
      </c>
      <c r="C2095" s="102"/>
      <c r="D2095" s="100" t="s">
        <v>2422</v>
      </c>
      <c r="E2095" s="101">
        <v>138.57</v>
      </c>
      <c r="F2095" s="102"/>
    </row>
    <row r="2096" ht="12.75" customHeight="1">
      <c r="A2096" s="100" t="s">
        <v>2422</v>
      </c>
      <c r="B2096" s="101">
        <v>128.91</v>
      </c>
      <c r="C2096" s="102"/>
      <c r="D2096" s="100" t="s">
        <v>24470</v>
      </c>
      <c r="E2096" s="101">
        <v>168.12</v>
      </c>
      <c r="F2096" s="102"/>
    </row>
    <row r="2097" ht="12.75" customHeight="1">
      <c r="A2097" s="100" t="s">
        <v>24470</v>
      </c>
      <c r="B2097" s="101">
        <v>156.28</v>
      </c>
      <c r="C2097" s="102"/>
      <c r="D2097" s="100" t="s">
        <v>2424</v>
      </c>
      <c r="E2097" s="101">
        <v>147.84</v>
      </c>
      <c r="F2097" s="102"/>
    </row>
    <row r="2098" ht="12.75" customHeight="1">
      <c r="A2098" s="100" t="s">
        <v>2424</v>
      </c>
      <c r="B2098" s="101">
        <v>137.56</v>
      </c>
      <c r="C2098" s="102"/>
      <c r="D2098" s="100" t="s">
        <v>24471</v>
      </c>
      <c r="E2098" s="101">
        <v>177.92</v>
      </c>
      <c r="F2098" s="102"/>
    </row>
    <row r="2099" ht="12.75" customHeight="1">
      <c r="A2099" s="100" t="s">
        <v>24471</v>
      </c>
      <c r="B2099" s="101">
        <v>165.4</v>
      </c>
      <c r="C2099" s="102"/>
      <c r="D2099" s="100" t="s">
        <v>2426</v>
      </c>
      <c r="E2099" s="101">
        <v>156.47</v>
      </c>
      <c r="F2099" s="102"/>
    </row>
    <row r="2100" ht="12.75" customHeight="1">
      <c r="A2100" s="100" t="s">
        <v>2426</v>
      </c>
      <c r="B2100" s="101">
        <v>145.6</v>
      </c>
      <c r="C2100" s="102"/>
      <c r="D2100" s="100" t="s">
        <v>24472</v>
      </c>
      <c r="E2100" s="101">
        <v>187.42</v>
      </c>
      <c r="F2100" s="102"/>
    </row>
    <row r="2101" ht="12.75" customHeight="1">
      <c r="A2101" s="100" t="s">
        <v>24472</v>
      </c>
      <c r="B2101" s="101">
        <v>174.23</v>
      </c>
      <c r="C2101" s="102"/>
      <c r="D2101" s="100" t="s">
        <v>2428</v>
      </c>
      <c r="E2101" s="101">
        <v>164.82</v>
      </c>
      <c r="F2101" s="102"/>
    </row>
    <row r="2102" ht="12.75" customHeight="1">
      <c r="A2102" s="100" t="s">
        <v>2428</v>
      </c>
      <c r="B2102" s="101">
        <v>153.36</v>
      </c>
      <c r="C2102" s="102"/>
      <c r="D2102" s="100" t="s">
        <v>24473</v>
      </c>
      <c r="E2102" s="101">
        <v>201.95</v>
      </c>
      <c r="F2102" s="102"/>
    </row>
    <row r="2103" ht="12.75" customHeight="1">
      <c r="A2103" s="100" t="s">
        <v>24473</v>
      </c>
      <c r="B2103" s="101">
        <v>187.76</v>
      </c>
      <c r="C2103" s="102"/>
      <c r="D2103" s="100" t="s">
        <v>2430</v>
      </c>
      <c r="E2103" s="101">
        <v>177.59</v>
      </c>
      <c r="F2103" s="102"/>
    </row>
    <row r="2104" ht="12.75" customHeight="1">
      <c r="A2104" s="100" t="s">
        <v>2430</v>
      </c>
      <c r="B2104" s="101">
        <v>165.27</v>
      </c>
      <c r="C2104" s="102"/>
      <c r="D2104" s="100" t="s">
        <v>24474</v>
      </c>
      <c r="E2104" s="101">
        <v>42.27</v>
      </c>
      <c r="F2104" s="102"/>
    </row>
    <row r="2105" ht="12.75" customHeight="1">
      <c r="A2105" s="100" t="s">
        <v>24474</v>
      </c>
      <c r="B2105" s="101">
        <v>38.98</v>
      </c>
      <c r="C2105" s="102"/>
      <c r="D2105" s="100" t="s">
        <v>2432</v>
      </c>
      <c r="E2105" s="101">
        <v>36.85</v>
      </c>
      <c r="F2105" s="102"/>
    </row>
    <row r="2106" ht="12.75" customHeight="1">
      <c r="A2106" s="100" t="s">
        <v>2432</v>
      </c>
      <c r="B2106" s="101">
        <v>33.97</v>
      </c>
      <c r="C2106" s="102"/>
      <c r="D2106" s="100" t="s">
        <v>24475</v>
      </c>
      <c r="E2106" s="101">
        <v>7.8</v>
      </c>
      <c r="F2106" s="102"/>
    </row>
    <row r="2107" ht="12.75" customHeight="1">
      <c r="A2107" s="100" t="s">
        <v>24475</v>
      </c>
      <c r="B2107" s="101">
        <v>7.05</v>
      </c>
      <c r="C2107" s="102"/>
      <c r="D2107" s="100" t="s">
        <v>2434</v>
      </c>
      <c r="E2107" s="101">
        <v>7.52</v>
      </c>
      <c r="F2107" s="102"/>
    </row>
    <row r="2108" ht="12.75" customHeight="1">
      <c r="A2108" s="100" t="s">
        <v>2434</v>
      </c>
      <c r="B2108" s="101">
        <v>6.8</v>
      </c>
      <c r="C2108" s="102"/>
      <c r="D2108" s="100" t="s">
        <v>24476</v>
      </c>
      <c r="E2108" s="101">
        <v>3.66</v>
      </c>
      <c r="F2108" s="102"/>
    </row>
    <row r="2109" ht="12.75" customHeight="1">
      <c r="A2109" s="100" t="s">
        <v>24476</v>
      </c>
      <c r="B2109" s="101">
        <v>3.3</v>
      </c>
      <c r="C2109" s="102"/>
      <c r="D2109" s="100" t="s">
        <v>2436</v>
      </c>
      <c r="E2109" s="101">
        <v>3.55</v>
      </c>
      <c r="F2109" s="102"/>
    </row>
    <row r="2110" ht="12.75" customHeight="1">
      <c r="A2110" s="100" t="s">
        <v>2436</v>
      </c>
      <c r="B2110" s="101">
        <v>3.2</v>
      </c>
      <c r="C2110" s="102"/>
      <c r="D2110" s="100" t="s">
        <v>24477</v>
      </c>
      <c r="E2110" s="101">
        <v>2.76</v>
      </c>
      <c r="F2110" s="102"/>
    </row>
    <row r="2111" ht="12.75" customHeight="1">
      <c r="A2111" s="100" t="s">
        <v>24477</v>
      </c>
      <c r="B2111" s="101">
        <v>2.58</v>
      </c>
      <c r="C2111" s="102"/>
      <c r="D2111" s="100" t="s">
        <v>2438</v>
      </c>
      <c r="E2111" s="101">
        <v>2.71</v>
      </c>
      <c r="F2111" s="102"/>
    </row>
    <row r="2112" ht="12.75" customHeight="1">
      <c r="A2112" s="100" t="s">
        <v>2438</v>
      </c>
      <c r="B2112" s="101">
        <v>2.53</v>
      </c>
      <c r="C2112" s="102"/>
      <c r="D2112" s="100" t="s">
        <v>24478</v>
      </c>
      <c r="E2112" s="101">
        <v>6.48</v>
      </c>
      <c r="F2112" s="102"/>
    </row>
    <row r="2113" ht="12.75" customHeight="1">
      <c r="A2113" s="100" t="s">
        <v>24478</v>
      </c>
      <c r="B2113" s="101">
        <v>5.97</v>
      </c>
      <c r="C2113" s="102"/>
      <c r="D2113" s="100" t="s">
        <v>2440</v>
      </c>
      <c r="E2113" s="101">
        <v>6.14</v>
      </c>
      <c r="F2113" s="102"/>
    </row>
    <row r="2114" ht="12.75" customHeight="1">
      <c r="A2114" s="100" t="s">
        <v>2440</v>
      </c>
      <c r="B2114" s="101">
        <v>5.66</v>
      </c>
      <c r="C2114" s="102"/>
      <c r="D2114" s="100" t="s">
        <v>24479</v>
      </c>
      <c r="E2114" s="101">
        <v>5.87</v>
      </c>
      <c r="F2114" s="102"/>
    </row>
    <row r="2115" ht="12.75" customHeight="1">
      <c r="A2115" s="100" t="s">
        <v>24479</v>
      </c>
      <c r="B2115" s="101">
        <v>5.46</v>
      </c>
      <c r="C2115" s="102"/>
      <c r="D2115" s="100" t="s">
        <v>2442</v>
      </c>
      <c r="E2115" s="101">
        <v>5.54</v>
      </c>
      <c r="F2115" s="102"/>
    </row>
    <row r="2116" ht="12.75" customHeight="1">
      <c r="A2116" s="100" t="s">
        <v>2442</v>
      </c>
      <c r="B2116" s="101">
        <v>5.16</v>
      </c>
      <c r="C2116" s="102"/>
      <c r="D2116" s="100" t="s">
        <v>24480</v>
      </c>
      <c r="E2116" s="101">
        <v>12.2</v>
      </c>
      <c r="F2116" s="102"/>
    </row>
    <row r="2117" ht="12.75" customHeight="1">
      <c r="A2117" s="100" t="s">
        <v>24480</v>
      </c>
      <c r="B2117" s="101">
        <v>11.1</v>
      </c>
      <c r="C2117" s="102"/>
      <c r="D2117" s="100" t="s">
        <v>2444</v>
      </c>
      <c r="E2117" s="101">
        <v>11.92</v>
      </c>
      <c r="F2117" s="102"/>
    </row>
    <row r="2118" ht="12.75" customHeight="1">
      <c r="A2118" s="100" t="s">
        <v>2444</v>
      </c>
      <c r="B2118" s="101">
        <v>10.85</v>
      </c>
      <c r="C2118" s="102"/>
      <c r="D2118" s="100" t="s">
        <v>24481</v>
      </c>
      <c r="E2118" s="101">
        <v>13.74</v>
      </c>
      <c r="F2118" s="102"/>
    </row>
    <row r="2119" ht="12.75" customHeight="1">
      <c r="A2119" s="100" t="s">
        <v>24481</v>
      </c>
      <c r="B2119" s="101">
        <v>12.5</v>
      </c>
      <c r="C2119" s="102"/>
      <c r="D2119" s="100" t="s">
        <v>2446</v>
      </c>
      <c r="E2119" s="101">
        <v>13.44</v>
      </c>
      <c r="F2119" s="102"/>
    </row>
    <row r="2120" ht="12.75" customHeight="1">
      <c r="A2120" s="100" t="s">
        <v>2446</v>
      </c>
      <c r="B2120" s="101">
        <v>12.22</v>
      </c>
      <c r="C2120" s="102"/>
      <c r="D2120" s="100" t="s">
        <v>24482</v>
      </c>
      <c r="E2120" s="101">
        <v>14.77</v>
      </c>
      <c r="F2120" s="102"/>
    </row>
    <row r="2121" ht="12.75" customHeight="1">
      <c r="A2121" s="100" t="s">
        <v>24482</v>
      </c>
      <c r="B2121" s="101">
        <v>13.42</v>
      </c>
      <c r="C2121" s="102"/>
      <c r="D2121" s="100" t="s">
        <v>2448</v>
      </c>
      <c r="E2121" s="101">
        <v>14.46</v>
      </c>
      <c r="F2121" s="102"/>
    </row>
    <row r="2122" ht="12.75" customHeight="1">
      <c r="A2122" s="100" t="s">
        <v>2448</v>
      </c>
      <c r="B2122" s="101">
        <v>13.13</v>
      </c>
      <c r="C2122" s="102"/>
      <c r="D2122" s="100" t="s">
        <v>24483</v>
      </c>
      <c r="E2122" s="101">
        <v>16.83</v>
      </c>
      <c r="F2122" s="102"/>
    </row>
    <row r="2123" ht="12.75" customHeight="1">
      <c r="A2123" s="100" t="s">
        <v>24483</v>
      </c>
      <c r="B2123" s="101">
        <v>15.28</v>
      </c>
      <c r="C2123" s="102"/>
      <c r="D2123" s="100" t="s">
        <v>2450</v>
      </c>
      <c r="E2123" s="101">
        <v>16.48</v>
      </c>
      <c r="F2123" s="102"/>
    </row>
    <row r="2124" ht="12.75" customHeight="1">
      <c r="A2124" s="100" t="s">
        <v>2450</v>
      </c>
      <c r="B2124" s="101">
        <v>14.95</v>
      </c>
      <c r="C2124" s="102"/>
      <c r="D2124" s="100" t="s">
        <v>24484</v>
      </c>
      <c r="E2124" s="101">
        <v>19.07</v>
      </c>
      <c r="F2124" s="102"/>
    </row>
    <row r="2125" ht="12.75" customHeight="1">
      <c r="A2125" s="100" t="s">
        <v>24484</v>
      </c>
      <c r="B2125" s="101">
        <v>17.29</v>
      </c>
      <c r="C2125" s="102"/>
      <c r="D2125" s="100" t="s">
        <v>2452</v>
      </c>
      <c r="E2125" s="101">
        <v>18.68</v>
      </c>
      <c r="F2125" s="102"/>
    </row>
    <row r="2126" ht="12.75" customHeight="1">
      <c r="A2126" s="100" t="s">
        <v>2452</v>
      </c>
      <c r="B2126" s="101">
        <v>16.93</v>
      </c>
      <c r="C2126" s="102"/>
      <c r="D2126" s="100" t="s">
        <v>24485</v>
      </c>
      <c r="E2126" s="101">
        <v>25.94</v>
      </c>
      <c r="F2126" s="102"/>
    </row>
    <row r="2127" ht="12.75" customHeight="1">
      <c r="A2127" s="100" t="s">
        <v>24485</v>
      </c>
      <c r="B2127" s="101">
        <v>23.48</v>
      </c>
      <c r="C2127" s="102"/>
      <c r="D2127" s="100" t="s">
        <v>2454</v>
      </c>
      <c r="E2127" s="101">
        <v>25.43</v>
      </c>
      <c r="F2127" s="102"/>
    </row>
    <row r="2128" ht="12.75" customHeight="1">
      <c r="A2128" s="100" t="s">
        <v>2454</v>
      </c>
      <c r="B2128" s="101">
        <v>23.01</v>
      </c>
      <c r="C2128" s="102"/>
      <c r="D2128" s="100" t="s">
        <v>24486</v>
      </c>
      <c r="E2128" s="101">
        <v>34.52</v>
      </c>
      <c r="F2128" s="102"/>
    </row>
    <row r="2129" ht="12.75" customHeight="1">
      <c r="A2129" s="100" t="s">
        <v>24486</v>
      </c>
      <c r="B2129" s="101">
        <v>31.21</v>
      </c>
      <c r="C2129" s="102"/>
      <c r="D2129" s="100" t="s">
        <v>2456</v>
      </c>
      <c r="E2129" s="101">
        <v>33.87</v>
      </c>
      <c r="F2129" s="102"/>
    </row>
    <row r="2130" ht="12.75" customHeight="1">
      <c r="A2130" s="100" t="s">
        <v>2456</v>
      </c>
      <c r="B2130" s="101">
        <v>30.61</v>
      </c>
      <c r="C2130" s="102"/>
      <c r="D2130" s="100" t="s">
        <v>24487</v>
      </c>
      <c r="E2130" s="101">
        <v>43.11</v>
      </c>
      <c r="F2130" s="102"/>
    </row>
    <row r="2131" ht="12.75" customHeight="1">
      <c r="A2131" s="100" t="s">
        <v>24487</v>
      </c>
      <c r="B2131" s="101">
        <v>38.94</v>
      </c>
      <c r="C2131" s="102"/>
      <c r="D2131" s="100" t="s">
        <v>2458</v>
      </c>
      <c r="E2131" s="101">
        <v>42.31</v>
      </c>
      <c r="F2131" s="102"/>
    </row>
    <row r="2132" ht="12.75" customHeight="1">
      <c r="A2132" s="100" t="s">
        <v>2458</v>
      </c>
      <c r="B2132" s="101">
        <v>38.21</v>
      </c>
      <c r="C2132" s="102"/>
      <c r="D2132" s="100" t="s">
        <v>24488</v>
      </c>
      <c r="E2132" s="101">
        <v>51.69</v>
      </c>
      <c r="F2132" s="102"/>
    </row>
    <row r="2133" ht="12.75" customHeight="1">
      <c r="A2133" s="100" t="s">
        <v>24488</v>
      </c>
      <c r="B2133" s="101">
        <v>46.68</v>
      </c>
      <c r="C2133" s="102"/>
      <c r="D2133" s="100" t="s">
        <v>2460</v>
      </c>
      <c r="E2133" s="101">
        <v>50.75</v>
      </c>
      <c r="F2133" s="102"/>
    </row>
    <row r="2134" ht="12.75" customHeight="1">
      <c r="A2134" s="100" t="s">
        <v>2460</v>
      </c>
      <c r="B2134" s="101">
        <v>45.81</v>
      </c>
      <c r="C2134" s="102"/>
      <c r="D2134" s="100" t="s">
        <v>24489</v>
      </c>
      <c r="E2134" s="101">
        <v>60.28</v>
      </c>
      <c r="F2134" s="102"/>
    </row>
    <row r="2135" ht="12.75" customHeight="1">
      <c r="A2135" s="100" t="s">
        <v>24489</v>
      </c>
      <c r="B2135" s="101">
        <v>54.41</v>
      </c>
      <c r="C2135" s="102"/>
      <c r="D2135" s="100" t="s">
        <v>2462</v>
      </c>
      <c r="E2135" s="101">
        <v>59.19</v>
      </c>
      <c r="F2135" s="102"/>
    </row>
    <row r="2136" ht="12.75" customHeight="1">
      <c r="A2136" s="100" t="s">
        <v>2462</v>
      </c>
      <c r="B2136" s="101">
        <v>53.41</v>
      </c>
      <c r="C2136" s="102"/>
      <c r="D2136" s="100" t="s">
        <v>24490</v>
      </c>
      <c r="E2136" s="101">
        <v>26.81</v>
      </c>
      <c r="F2136" s="102"/>
    </row>
    <row r="2137" ht="12.75" customHeight="1">
      <c r="A2137" s="100" t="s">
        <v>24490</v>
      </c>
      <c r="B2137" s="101">
        <v>25.43</v>
      </c>
      <c r="C2137" s="102"/>
      <c r="D2137" s="100" t="s">
        <v>2464</v>
      </c>
      <c r="E2137" s="101">
        <v>25.14</v>
      </c>
      <c r="F2137" s="102"/>
    </row>
    <row r="2138" ht="12.75" customHeight="1">
      <c r="A2138" s="100" t="s">
        <v>2464</v>
      </c>
      <c r="B2138" s="101">
        <v>23.89</v>
      </c>
      <c r="C2138" s="102"/>
      <c r="D2138" s="100" t="s">
        <v>24491</v>
      </c>
      <c r="E2138" s="101">
        <v>34.32</v>
      </c>
      <c r="F2138" s="102"/>
    </row>
    <row r="2139" ht="12.75" customHeight="1">
      <c r="A2139" s="100" t="s">
        <v>24491</v>
      </c>
      <c r="B2139" s="101">
        <v>32.6</v>
      </c>
      <c r="C2139" s="102"/>
      <c r="D2139" s="100" t="s">
        <v>2466</v>
      </c>
      <c r="E2139" s="101">
        <v>32.15</v>
      </c>
      <c r="F2139" s="102"/>
    </row>
    <row r="2140" ht="12.75" customHeight="1">
      <c r="A2140" s="100" t="s">
        <v>2466</v>
      </c>
      <c r="B2140" s="101">
        <v>30.6</v>
      </c>
      <c r="C2140" s="102"/>
      <c r="D2140" s="100" t="s">
        <v>24492</v>
      </c>
      <c r="E2140" s="101">
        <v>17.17</v>
      </c>
      <c r="F2140" s="102"/>
    </row>
    <row r="2141" ht="12.75" customHeight="1">
      <c r="A2141" s="100" t="s">
        <v>24492</v>
      </c>
      <c r="B2141" s="101">
        <v>15.39</v>
      </c>
      <c r="C2141" s="102"/>
      <c r="D2141" s="100" t="s">
        <v>2468</v>
      </c>
      <c r="E2141" s="101">
        <v>16.63</v>
      </c>
      <c r="F2141" s="102"/>
    </row>
    <row r="2142" ht="12.75" customHeight="1">
      <c r="A2142" s="100" t="s">
        <v>2468</v>
      </c>
      <c r="B2142" s="101">
        <v>14.9</v>
      </c>
      <c r="C2142" s="102"/>
      <c r="D2142" s="100" t="s">
        <v>24493</v>
      </c>
      <c r="E2142" s="101">
        <v>21.35</v>
      </c>
      <c r="F2142" s="102"/>
    </row>
    <row r="2143" ht="12.75" customHeight="1">
      <c r="A2143" s="100" t="s">
        <v>24493</v>
      </c>
      <c r="B2143" s="101">
        <v>19.41</v>
      </c>
      <c r="C2143" s="102"/>
      <c r="D2143" s="100" t="s">
        <v>2470</v>
      </c>
      <c r="E2143" s="101">
        <v>20.52</v>
      </c>
      <c r="F2143" s="102"/>
    </row>
    <row r="2144" ht="12.75" customHeight="1">
      <c r="A2144" s="100" t="s">
        <v>2470</v>
      </c>
      <c r="B2144" s="101">
        <v>18.64</v>
      </c>
      <c r="C2144" s="102"/>
      <c r="D2144" s="100" t="s">
        <v>24494</v>
      </c>
      <c r="E2144" s="101">
        <v>21.5</v>
      </c>
      <c r="F2144" s="102"/>
    </row>
    <row r="2145" ht="12.75" customHeight="1">
      <c r="A2145" s="100" t="s">
        <v>24494</v>
      </c>
      <c r="B2145" s="101">
        <v>19.68</v>
      </c>
      <c r="C2145" s="102"/>
      <c r="D2145" s="100" t="s">
        <v>41</v>
      </c>
      <c r="E2145" s="101">
        <v>18.76</v>
      </c>
      <c r="F2145" s="102"/>
    </row>
    <row r="2146" ht="12.75" customHeight="1">
      <c r="A2146" s="100" t="s">
        <v>41</v>
      </c>
      <c r="B2146" s="101">
        <v>17.15</v>
      </c>
      <c r="C2146" s="102"/>
      <c r="D2146" s="100" t="s">
        <v>24495</v>
      </c>
      <c r="E2146" s="101">
        <v>2.33</v>
      </c>
      <c r="F2146" s="102"/>
    </row>
    <row r="2147" ht="12.75" customHeight="1">
      <c r="A2147" s="100" t="s">
        <v>24495</v>
      </c>
      <c r="B2147" s="101">
        <v>2.07</v>
      </c>
      <c r="C2147" s="102"/>
      <c r="D2147" s="100" t="s">
        <v>2473</v>
      </c>
      <c r="E2147" s="101">
        <v>2.29</v>
      </c>
      <c r="F2147" s="102"/>
    </row>
    <row r="2148" ht="12.75" customHeight="1">
      <c r="A2148" s="100" t="s">
        <v>2473</v>
      </c>
      <c r="B2148" s="101">
        <v>2.03</v>
      </c>
      <c r="C2148" s="102"/>
      <c r="D2148" s="100" t="s">
        <v>24496</v>
      </c>
      <c r="E2148" s="101">
        <v>33.93</v>
      </c>
      <c r="F2148" s="102"/>
    </row>
    <row r="2149" ht="12.75" customHeight="1">
      <c r="A2149" s="100" t="s">
        <v>24496</v>
      </c>
      <c r="B2149" s="101">
        <v>31.29</v>
      </c>
      <c r="C2149" s="102"/>
      <c r="D2149" s="100" t="s">
        <v>2475</v>
      </c>
      <c r="E2149" s="101">
        <v>29.41</v>
      </c>
      <c r="F2149" s="102"/>
    </row>
    <row r="2150" ht="12.75" customHeight="1">
      <c r="A2150" s="100" t="s">
        <v>2475</v>
      </c>
      <c r="B2150" s="101">
        <v>27.12</v>
      </c>
      <c r="C2150" s="102"/>
      <c r="D2150" s="100" t="s">
        <v>24497</v>
      </c>
      <c r="E2150" s="101">
        <v>40.4</v>
      </c>
      <c r="F2150" s="102"/>
    </row>
    <row r="2151" ht="12.75" customHeight="1">
      <c r="A2151" s="100" t="s">
        <v>24497</v>
      </c>
      <c r="B2151" s="101">
        <v>37.26</v>
      </c>
      <c r="C2151" s="102"/>
      <c r="D2151" s="100" t="s">
        <v>2477</v>
      </c>
      <c r="E2151" s="101">
        <v>35.02</v>
      </c>
      <c r="F2151" s="102"/>
    </row>
    <row r="2152" ht="12.75" customHeight="1">
      <c r="A2152" s="100" t="s">
        <v>2477</v>
      </c>
      <c r="B2152" s="101">
        <v>32.29</v>
      </c>
      <c r="C2152" s="102"/>
      <c r="D2152" s="100" t="s">
        <v>24498</v>
      </c>
      <c r="E2152" s="101">
        <v>48.48</v>
      </c>
      <c r="F2152" s="102"/>
    </row>
    <row r="2153" ht="12.75" customHeight="1">
      <c r="A2153" s="100" t="s">
        <v>24498</v>
      </c>
      <c r="B2153" s="101">
        <v>44.71</v>
      </c>
      <c r="C2153" s="102"/>
      <c r="D2153" s="100" t="s">
        <v>2479</v>
      </c>
      <c r="E2153" s="101">
        <v>42.02</v>
      </c>
      <c r="F2153" s="102"/>
    </row>
    <row r="2154" ht="12.75" customHeight="1">
      <c r="A2154" s="100" t="s">
        <v>2479</v>
      </c>
      <c r="B2154" s="101">
        <v>38.74</v>
      </c>
      <c r="C2154" s="102"/>
      <c r="D2154" s="100" t="s">
        <v>24499</v>
      </c>
      <c r="E2154" s="101">
        <v>40.72</v>
      </c>
      <c r="F2154" s="102"/>
    </row>
    <row r="2155" ht="12.75" customHeight="1">
      <c r="A2155" s="100" t="s">
        <v>24499</v>
      </c>
      <c r="B2155" s="101">
        <v>37.55</v>
      </c>
      <c r="C2155" s="102"/>
      <c r="D2155" s="100" t="s">
        <v>2481</v>
      </c>
      <c r="E2155" s="101">
        <v>35.3</v>
      </c>
      <c r="F2155" s="102"/>
    </row>
    <row r="2156" ht="12.75" customHeight="1">
      <c r="A2156" s="100" t="s">
        <v>2481</v>
      </c>
      <c r="B2156" s="101">
        <v>32.54</v>
      </c>
      <c r="C2156" s="102"/>
      <c r="D2156" s="100" t="s">
        <v>24500</v>
      </c>
      <c r="E2156" s="101">
        <v>11.77</v>
      </c>
      <c r="F2156" s="102"/>
    </row>
    <row r="2157" ht="12.75" customHeight="1">
      <c r="A2157" s="100" t="s">
        <v>24500</v>
      </c>
      <c r="B2157" s="101">
        <v>11.16</v>
      </c>
      <c r="C2157" s="102"/>
      <c r="D2157" s="100" t="s">
        <v>2483</v>
      </c>
      <c r="E2157" s="101">
        <v>10.44</v>
      </c>
      <c r="F2157" s="102"/>
    </row>
    <row r="2158" ht="12.75" customHeight="1">
      <c r="A2158" s="100" t="s">
        <v>2483</v>
      </c>
      <c r="B2158" s="101">
        <v>9.93</v>
      </c>
      <c r="C2158" s="102"/>
      <c r="D2158" s="100" t="s">
        <v>24501</v>
      </c>
      <c r="E2158" s="101">
        <v>9.45</v>
      </c>
      <c r="F2158" s="102"/>
    </row>
    <row r="2159" ht="12.75" customHeight="1">
      <c r="A2159" s="100" t="s">
        <v>24501</v>
      </c>
      <c r="B2159" s="101">
        <v>8.27</v>
      </c>
      <c r="C2159" s="102"/>
      <c r="D2159" s="100" t="s">
        <v>2485</v>
      </c>
      <c r="E2159" s="101">
        <v>9.14</v>
      </c>
      <c r="F2159" s="102"/>
    </row>
    <row r="2160" ht="12.75" customHeight="1">
      <c r="A2160" s="100" t="s">
        <v>2485</v>
      </c>
      <c r="B2160" s="101">
        <v>7.99</v>
      </c>
      <c r="C2160" s="102"/>
      <c r="D2160" s="100" t="s">
        <v>24502</v>
      </c>
      <c r="E2160" s="101">
        <v>100.3</v>
      </c>
      <c r="F2160" s="102"/>
    </row>
    <row r="2161" ht="12.75" customHeight="1">
      <c r="A2161" s="100" t="s">
        <v>24502</v>
      </c>
      <c r="B2161" s="101">
        <v>93.17</v>
      </c>
      <c r="C2161" s="102"/>
      <c r="D2161" s="100" t="s">
        <v>2487</v>
      </c>
      <c r="E2161" s="101">
        <v>94.92</v>
      </c>
      <c r="F2161" s="102"/>
    </row>
    <row r="2162" ht="12.75" customHeight="1">
      <c r="A2162" s="100" t="s">
        <v>2487</v>
      </c>
      <c r="B2162" s="101">
        <v>88.2</v>
      </c>
      <c r="C2162" s="102"/>
      <c r="D2162" s="100" t="s">
        <v>24503</v>
      </c>
      <c r="E2162" s="101">
        <v>110.32</v>
      </c>
      <c r="F2162" s="102"/>
    </row>
    <row r="2163" ht="12.75" customHeight="1">
      <c r="A2163" s="100" t="s">
        <v>24503</v>
      </c>
      <c r="B2163" s="101">
        <v>102.41</v>
      </c>
      <c r="C2163" s="102"/>
      <c r="D2163" s="100" t="s">
        <v>2489</v>
      </c>
      <c r="E2163" s="101">
        <v>103.6</v>
      </c>
      <c r="F2163" s="102"/>
    </row>
    <row r="2164" ht="12.75" customHeight="1">
      <c r="A2164" s="100" t="s">
        <v>2489</v>
      </c>
      <c r="B2164" s="101">
        <v>96.2</v>
      </c>
      <c r="C2164" s="102"/>
      <c r="D2164" s="100" t="s">
        <v>24504</v>
      </c>
      <c r="E2164" s="101">
        <v>136.4</v>
      </c>
      <c r="F2164" s="102"/>
    </row>
    <row r="2165" ht="12.75" customHeight="1">
      <c r="A2165" s="100" t="s">
        <v>24504</v>
      </c>
      <c r="B2165" s="101">
        <v>107.66</v>
      </c>
      <c r="C2165" s="102"/>
      <c r="D2165" s="100" t="s">
        <v>2491</v>
      </c>
      <c r="E2165" s="101">
        <v>131.02</v>
      </c>
      <c r="F2165" s="102"/>
    </row>
    <row r="2166" ht="12.75" customHeight="1">
      <c r="A2166" s="100" t="s">
        <v>2491</v>
      </c>
      <c r="B2166" s="101">
        <v>102.69</v>
      </c>
      <c r="C2166" s="102"/>
      <c r="D2166" s="100" t="s">
        <v>24505</v>
      </c>
      <c r="E2166" s="101">
        <v>142.86</v>
      </c>
      <c r="F2166" s="102"/>
    </row>
    <row r="2167" ht="12.75" customHeight="1">
      <c r="A2167" s="100" t="s">
        <v>24505</v>
      </c>
      <c r="B2167" s="101">
        <v>113.62</v>
      </c>
      <c r="C2167" s="102"/>
      <c r="D2167" s="100" t="s">
        <v>2493</v>
      </c>
      <c r="E2167" s="101">
        <v>136.62</v>
      </c>
      <c r="F2167" s="102"/>
    </row>
    <row r="2168" ht="12.75" customHeight="1">
      <c r="A2168" s="100" t="s">
        <v>2493</v>
      </c>
      <c r="B2168" s="101">
        <v>107.85</v>
      </c>
      <c r="C2168" s="102"/>
      <c r="D2168" s="100" t="s">
        <v>24506</v>
      </c>
      <c r="E2168" s="101">
        <v>125.44</v>
      </c>
      <c r="F2168" s="102"/>
    </row>
    <row r="2169" ht="12.75" customHeight="1">
      <c r="A2169" s="100" t="s">
        <v>24506</v>
      </c>
      <c r="B2169" s="101">
        <v>118.98</v>
      </c>
      <c r="C2169" s="102"/>
      <c r="D2169" s="100" t="s">
        <v>2495</v>
      </c>
      <c r="E2169" s="101">
        <v>120.06</v>
      </c>
      <c r="F2169" s="102"/>
    </row>
    <row r="2170" ht="12.75" customHeight="1">
      <c r="A2170" s="100" t="s">
        <v>2495</v>
      </c>
      <c r="B2170" s="101">
        <v>114.01</v>
      </c>
      <c r="C2170" s="102"/>
      <c r="D2170" s="100" t="s">
        <v>24507</v>
      </c>
      <c r="E2170" s="101">
        <v>131.9</v>
      </c>
      <c r="F2170" s="102"/>
    </row>
    <row r="2171" ht="12.75" customHeight="1">
      <c r="A2171" s="100" t="s">
        <v>24507</v>
      </c>
      <c r="B2171" s="101">
        <v>124.94</v>
      </c>
      <c r="C2171" s="102"/>
      <c r="D2171" s="100" t="s">
        <v>2497</v>
      </c>
      <c r="E2171" s="101">
        <v>125.66</v>
      </c>
      <c r="F2171" s="102"/>
    </row>
    <row r="2172" ht="12.75" customHeight="1">
      <c r="A2172" s="100" t="s">
        <v>2497</v>
      </c>
      <c r="B2172" s="101">
        <v>119.18</v>
      </c>
      <c r="C2172" s="102"/>
      <c r="D2172" s="100" t="s">
        <v>24508</v>
      </c>
      <c r="E2172" s="101">
        <v>18.15</v>
      </c>
      <c r="F2172" s="102"/>
    </row>
    <row r="2173" ht="12.75" customHeight="1">
      <c r="A2173" s="100" t="s">
        <v>24508</v>
      </c>
      <c r="B2173" s="101">
        <v>16.68</v>
      </c>
      <c r="C2173" s="102"/>
      <c r="D2173" s="100" t="s">
        <v>2499</v>
      </c>
      <c r="E2173" s="101">
        <v>17.4</v>
      </c>
      <c r="F2173" s="102"/>
    </row>
    <row r="2174" ht="12.75" customHeight="1">
      <c r="A2174" s="100" t="s">
        <v>2499</v>
      </c>
      <c r="B2174" s="101">
        <v>16.0</v>
      </c>
      <c r="C2174" s="102"/>
      <c r="D2174" s="100" t="s">
        <v>24509</v>
      </c>
      <c r="E2174" s="101">
        <v>22.08</v>
      </c>
      <c r="F2174" s="102"/>
    </row>
    <row r="2175" ht="12.75" customHeight="1">
      <c r="A2175" s="100" t="s">
        <v>24509</v>
      </c>
      <c r="B2175" s="101">
        <v>20.3</v>
      </c>
      <c r="C2175" s="102"/>
      <c r="D2175" s="100" t="s">
        <v>2501</v>
      </c>
      <c r="E2175" s="101">
        <v>21.18</v>
      </c>
      <c r="F2175" s="102"/>
    </row>
    <row r="2176" ht="12.75" customHeight="1">
      <c r="A2176" s="100" t="s">
        <v>2501</v>
      </c>
      <c r="B2176" s="101">
        <v>19.46</v>
      </c>
      <c r="C2176" s="102"/>
      <c r="D2176" s="100" t="s">
        <v>24510</v>
      </c>
      <c r="E2176" s="101">
        <v>7.17</v>
      </c>
      <c r="F2176" s="102"/>
    </row>
    <row r="2177" ht="12.75" customHeight="1">
      <c r="A2177" s="100" t="s">
        <v>24510</v>
      </c>
      <c r="B2177" s="101">
        <v>6.59</v>
      </c>
      <c r="C2177" s="102"/>
      <c r="D2177" s="100" t="s">
        <v>2503</v>
      </c>
      <c r="E2177" s="101">
        <v>6.88</v>
      </c>
      <c r="F2177" s="102"/>
    </row>
    <row r="2178" ht="12.75" customHeight="1">
      <c r="A2178" s="100" t="s">
        <v>2503</v>
      </c>
      <c r="B2178" s="101">
        <v>6.32</v>
      </c>
      <c r="C2178" s="102"/>
      <c r="D2178" s="100" t="s">
        <v>24511</v>
      </c>
      <c r="E2178" s="101">
        <v>8.69</v>
      </c>
      <c r="F2178" s="102"/>
    </row>
    <row r="2179" ht="12.75" customHeight="1">
      <c r="A2179" s="100" t="s">
        <v>24511</v>
      </c>
      <c r="B2179" s="101">
        <v>7.99</v>
      </c>
      <c r="C2179" s="102"/>
      <c r="D2179" s="100" t="s">
        <v>2505</v>
      </c>
      <c r="E2179" s="101">
        <v>8.33</v>
      </c>
      <c r="F2179" s="102"/>
    </row>
    <row r="2180" ht="12.75" customHeight="1">
      <c r="A2180" s="100" t="s">
        <v>2505</v>
      </c>
      <c r="B2180" s="101">
        <v>7.66</v>
      </c>
      <c r="C2180" s="102"/>
      <c r="D2180" s="100" t="s">
        <v>24512</v>
      </c>
      <c r="E2180" s="101">
        <v>22.25</v>
      </c>
      <c r="F2180" s="102"/>
    </row>
    <row r="2181" ht="12.75" customHeight="1">
      <c r="A2181" s="100" t="s">
        <v>24512</v>
      </c>
      <c r="B2181" s="101">
        <v>20.45</v>
      </c>
      <c r="C2181" s="102"/>
      <c r="D2181" s="100" t="s">
        <v>2507</v>
      </c>
      <c r="E2181" s="101">
        <v>21.34</v>
      </c>
      <c r="F2181" s="102"/>
    </row>
    <row r="2182" ht="12.75" customHeight="1">
      <c r="A2182" s="100" t="s">
        <v>2507</v>
      </c>
      <c r="B2182" s="101">
        <v>19.61</v>
      </c>
      <c r="C2182" s="102"/>
      <c r="D2182" s="100" t="s">
        <v>24513</v>
      </c>
      <c r="E2182" s="101">
        <v>28.53</v>
      </c>
      <c r="F2182" s="102"/>
    </row>
    <row r="2183" ht="12.75" customHeight="1">
      <c r="A2183" s="100" t="s">
        <v>24513</v>
      </c>
      <c r="B2183" s="101">
        <v>26.22</v>
      </c>
      <c r="C2183" s="102"/>
      <c r="D2183" s="100" t="s">
        <v>2509</v>
      </c>
      <c r="E2183" s="101">
        <v>27.35</v>
      </c>
      <c r="F2183" s="102"/>
    </row>
    <row r="2184" ht="12.75" customHeight="1">
      <c r="A2184" s="100" t="s">
        <v>2509</v>
      </c>
      <c r="B2184" s="101">
        <v>25.14</v>
      </c>
      <c r="C2184" s="102"/>
      <c r="D2184" s="100" t="s">
        <v>24514</v>
      </c>
      <c r="E2184" s="101">
        <v>8.36</v>
      </c>
      <c r="F2184" s="102"/>
    </row>
    <row r="2185" ht="12.75" customHeight="1">
      <c r="A2185" s="100" t="s">
        <v>24514</v>
      </c>
      <c r="B2185" s="101">
        <v>7.68</v>
      </c>
      <c r="C2185" s="102"/>
      <c r="D2185" s="100" t="s">
        <v>2511</v>
      </c>
      <c r="E2185" s="101">
        <v>8.01</v>
      </c>
      <c r="F2185" s="102"/>
    </row>
    <row r="2186" ht="12.75" customHeight="1">
      <c r="A2186" s="100" t="s">
        <v>2511</v>
      </c>
      <c r="B2186" s="101">
        <v>7.36</v>
      </c>
      <c r="C2186" s="102"/>
      <c r="D2186" s="100" t="s">
        <v>24515</v>
      </c>
      <c r="E2186" s="101">
        <v>10.65</v>
      </c>
      <c r="F2186" s="102"/>
    </row>
    <row r="2187" ht="12.75" customHeight="1">
      <c r="A2187" s="100" t="s">
        <v>24515</v>
      </c>
      <c r="B2187" s="101">
        <v>9.79</v>
      </c>
      <c r="C2187" s="102"/>
      <c r="D2187" s="100" t="s">
        <v>2513</v>
      </c>
      <c r="E2187" s="101">
        <v>10.22</v>
      </c>
      <c r="F2187" s="102"/>
    </row>
    <row r="2188" ht="12.75" customHeight="1">
      <c r="A2188" s="100" t="s">
        <v>2513</v>
      </c>
      <c r="B2188" s="101">
        <v>9.39</v>
      </c>
      <c r="C2188" s="102"/>
      <c r="D2188" s="100" t="s">
        <v>24516</v>
      </c>
      <c r="E2188" s="101">
        <v>12.0</v>
      </c>
      <c r="F2188" s="102"/>
    </row>
    <row r="2189" ht="12.75" customHeight="1">
      <c r="A2189" s="100" t="s">
        <v>24516</v>
      </c>
      <c r="B2189" s="101">
        <v>10.53</v>
      </c>
      <c r="C2189" s="102"/>
      <c r="D2189" s="100" t="s">
        <v>2515</v>
      </c>
      <c r="E2189" s="101">
        <v>11.63</v>
      </c>
      <c r="F2189" s="102"/>
    </row>
    <row r="2190" ht="12.75" customHeight="1">
      <c r="A2190" s="100" t="s">
        <v>2515</v>
      </c>
      <c r="B2190" s="101">
        <v>10.19</v>
      </c>
      <c r="C2190" s="102"/>
      <c r="D2190" s="100" t="s">
        <v>24517</v>
      </c>
      <c r="E2190" s="101">
        <v>13.78</v>
      </c>
      <c r="F2190" s="102"/>
    </row>
    <row r="2191" ht="12.75" customHeight="1">
      <c r="A2191" s="100" t="s">
        <v>24517</v>
      </c>
      <c r="B2191" s="101">
        <v>12.09</v>
      </c>
      <c r="C2191" s="102"/>
      <c r="D2191" s="100" t="s">
        <v>2517</v>
      </c>
      <c r="E2191" s="101">
        <v>13.35</v>
      </c>
      <c r="F2191" s="102"/>
    </row>
    <row r="2192" ht="12.75" customHeight="1">
      <c r="A2192" s="100" t="s">
        <v>2517</v>
      </c>
      <c r="B2192" s="101">
        <v>11.7</v>
      </c>
      <c r="C2192" s="102"/>
      <c r="D2192" s="100" t="s">
        <v>24518</v>
      </c>
      <c r="E2192" s="101">
        <v>15.75</v>
      </c>
      <c r="F2192" s="102"/>
    </row>
    <row r="2193" ht="12.75" customHeight="1">
      <c r="A2193" s="100" t="s">
        <v>24518</v>
      </c>
      <c r="B2193" s="101">
        <v>13.85</v>
      </c>
      <c r="C2193" s="102"/>
      <c r="D2193" s="100" t="s">
        <v>2519</v>
      </c>
      <c r="E2193" s="101">
        <v>15.22</v>
      </c>
      <c r="F2193" s="102"/>
    </row>
    <row r="2194" ht="12.75" customHeight="1">
      <c r="A2194" s="100" t="s">
        <v>2519</v>
      </c>
      <c r="B2194" s="101">
        <v>13.36</v>
      </c>
      <c r="C2194" s="102"/>
      <c r="D2194" s="100" t="s">
        <v>24519</v>
      </c>
      <c r="E2194" s="101">
        <v>19.65</v>
      </c>
      <c r="F2194" s="102"/>
    </row>
    <row r="2195" ht="12.75" customHeight="1">
      <c r="A2195" s="100" t="s">
        <v>24519</v>
      </c>
      <c r="B2195" s="101">
        <v>17.27</v>
      </c>
      <c r="C2195" s="102"/>
      <c r="D2195" s="100" t="s">
        <v>2521</v>
      </c>
      <c r="E2195" s="101">
        <v>19.0</v>
      </c>
      <c r="F2195" s="102"/>
    </row>
    <row r="2196" ht="12.75" customHeight="1">
      <c r="A2196" s="100" t="s">
        <v>2521</v>
      </c>
      <c r="B2196" s="101">
        <v>16.67</v>
      </c>
      <c r="C2196" s="102"/>
      <c r="D2196" s="100" t="s">
        <v>24520</v>
      </c>
      <c r="E2196" s="101">
        <v>4.66</v>
      </c>
      <c r="F2196" s="102"/>
    </row>
    <row r="2197" ht="12.75" customHeight="1">
      <c r="A2197" s="100" t="s">
        <v>24520</v>
      </c>
      <c r="B2197" s="101">
        <v>4.08</v>
      </c>
      <c r="C2197" s="102"/>
      <c r="D2197" s="100" t="s">
        <v>2523</v>
      </c>
      <c r="E2197" s="101">
        <v>4.51</v>
      </c>
      <c r="F2197" s="102"/>
    </row>
    <row r="2198" ht="12.75" customHeight="1">
      <c r="A2198" s="100" t="s">
        <v>2523</v>
      </c>
      <c r="B2198" s="101">
        <v>3.95</v>
      </c>
      <c r="C2198" s="102"/>
      <c r="D2198" s="100" t="s">
        <v>24521</v>
      </c>
      <c r="E2198" s="101">
        <v>5.28</v>
      </c>
      <c r="F2198" s="102"/>
    </row>
    <row r="2199" ht="12.75" customHeight="1">
      <c r="A2199" s="100" t="s">
        <v>24521</v>
      </c>
      <c r="B2199" s="101">
        <v>4.63</v>
      </c>
      <c r="C2199" s="102"/>
      <c r="D2199" s="100" t="s">
        <v>2525</v>
      </c>
      <c r="E2199" s="101">
        <v>5.12</v>
      </c>
      <c r="F2199" s="102"/>
    </row>
    <row r="2200" ht="12.75" customHeight="1">
      <c r="A2200" s="100" t="s">
        <v>2525</v>
      </c>
      <c r="B2200" s="101">
        <v>4.48</v>
      </c>
      <c r="C2200" s="102"/>
      <c r="D2200" s="100" t="s">
        <v>24522</v>
      </c>
      <c r="E2200" s="101">
        <v>6.63</v>
      </c>
      <c r="F2200" s="102"/>
    </row>
    <row r="2201" ht="12.75" customHeight="1">
      <c r="A2201" s="100" t="s">
        <v>24522</v>
      </c>
      <c r="B2201" s="101">
        <v>5.81</v>
      </c>
      <c r="C2201" s="102"/>
      <c r="D2201" s="100" t="s">
        <v>2527</v>
      </c>
      <c r="E2201" s="101">
        <v>6.42</v>
      </c>
      <c r="F2201" s="102"/>
    </row>
    <row r="2202" ht="12.75" customHeight="1">
      <c r="A2202" s="100" t="s">
        <v>2527</v>
      </c>
      <c r="B2202" s="101">
        <v>5.62</v>
      </c>
      <c r="C2202" s="102"/>
      <c r="D2202" s="100" t="s">
        <v>24523</v>
      </c>
      <c r="E2202" s="101">
        <v>8.1</v>
      </c>
      <c r="F2202" s="102"/>
    </row>
    <row r="2203" ht="12.75" customHeight="1">
      <c r="A2203" s="100" t="s">
        <v>24523</v>
      </c>
      <c r="B2203" s="101">
        <v>7.11</v>
      </c>
      <c r="C2203" s="102"/>
      <c r="D2203" s="100" t="s">
        <v>2529</v>
      </c>
      <c r="E2203" s="101">
        <v>7.85</v>
      </c>
      <c r="F2203" s="102"/>
    </row>
    <row r="2204" ht="12.75" customHeight="1">
      <c r="A2204" s="100" t="s">
        <v>2529</v>
      </c>
      <c r="B2204" s="101">
        <v>6.87</v>
      </c>
      <c r="C2204" s="102"/>
      <c r="D2204" s="100" t="s">
        <v>24524</v>
      </c>
      <c r="E2204" s="101">
        <v>15.38</v>
      </c>
      <c r="F2204" s="102"/>
    </row>
    <row r="2205" ht="12.75" customHeight="1">
      <c r="A2205" s="100" t="s">
        <v>24524</v>
      </c>
      <c r="B2205" s="101">
        <v>13.55</v>
      </c>
      <c r="C2205" s="102"/>
      <c r="D2205" s="100" t="s">
        <v>2531</v>
      </c>
      <c r="E2205" s="101">
        <v>14.78</v>
      </c>
      <c r="F2205" s="102"/>
    </row>
    <row r="2206" ht="12.75" customHeight="1">
      <c r="A2206" s="100" t="s">
        <v>2531</v>
      </c>
      <c r="B2206" s="101">
        <v>13.0</v>
      </c>
      <c r="C2206" s="102"/>
      <c r="D2206" s="100" t="s">
        <v>24525</v>
      </c>
      <c r="E2206" s="101">
        <v>17.71</v>
      </c>
      <c r="F2206" s="102"/>
    </row>
    <row r="2207" ht="12.75" customHeight="1">
      <c r="A2207" s="100" t="s">
        <v>24525</v>
      </c>
      <c r="B2207" s="101">
        <v>15.61</v>
      </c>
      <c r="C2207" s="102"/>
      <c r="D2207" s="100" t="s">
        <v>2533</v>
      </c>
      <c r="E2207" s="101">
        <v>17.01</v>
      </c>
      <c r="F2207" s="102"/>
    </row>
    <row r="2208" ht="12.75" customHeight="1">
      <c r="A2208" s="100" t="s">
        <v>2533</v>
      </c>
      <c r="B2208" s="101">
        <v>14.96</v>
      </c>
      <c r="C2208" s="102"/>
      <c r="D2208" s="100" t="s">
        <v>24526</v>
      </c>
      <c r="E2208" s="101">
        <v>24.38</v>
      </c>
      <c r="F2208" s="102"/>
    </row>
    <row r="2209" ht="12.75" customHeight="1">
      <c r="A2209" s="100" t="s">
        <v>24526</v>
      </c>
      <c r="B2209" s="101">
        <v>21.48</v>
      </c>
      <c r="C2209" s="102"/>
      <c r="D2209" s="100" t="s">
        <v>2535</v>
      </c>
      <c r="E2209" s="101">
        <v>23.42</v>
      </c>
      <c r="F2209" s="102"/>
    </row>
    <row r="2210" ht="12.75" customHeight="1">
      <c r="A2210" s="100" t="s">
        <v>2535</v>
      </c>
      <c r="B2210" s="101">
        <v>20.59</v>
      </c>
      <c r="C2210" s="102"/>
      <c r="D2210" s="100" t="s">
        <v>24527</v>
      </c>
      <c r="E2210" s="101">
        <v>37.6</v>
      </c>
      <c r="F2210" s="102"/>
    </row>
    <row r="2211" ht="12.75" customHeight="1">
      <c r="A2211" s="100" t="s">
        <v>24527</v>
      </c>
      <c r="B2211" s="101">
        <v>33.13</v>
      </c>
      <c r="C2211" s="102"/>
      <c r="D2211" s="100" t="s">
        <v>2537</v>
      </c>
      <c r="E2211" s="101">
        <v>36.11</v>
      </c>
      <c r="F2211" s="102"/>
    </row>
    <row r="2212" ht="12.75" customHeight="1">
      <c r="A2212" s="100" t="s">
        <v>2537</v>
      </c>
      <c r="B2212" s="101">
        <v>31.76</v>
      </c>
      <c r="C2212" s="102"/>
      <c r="D2212" s="100" t="s">
        <v>24528</v>
      </c>
      <c r="E2212" s="101">
        <v>5.86</v>
      </c>
      <c r="F2212" s="102"/>
    </row>
    <row r="2213" ht="12.75" customHeight="1">
      <c r="A2213" s="100" t="s">
        <v>24528</v>
      </c>
      <c r="B2213" s="101">
        <v>5.16</v>
      </c>
      <c r="C2213" s="102"/>
      <c r="D2213" s="100" t="s">
        <v>2539</v>
      </c>
      <c r="E2213" s="101">
        <v>5.63</v>
      </c>
      <c r="F2213" s="102"/>
    </row>
    <row r="2214" ht="12.75" customHeight="1">
      <c r="A2214" s="100" t="s">
        <v>2539</v>
      </c>
      <c r="B2214" s="101">
        <v>4.95</v>
      </c>
      <c r="C2214" s="102"/>
      <c r="D2214" s="100" t="s">
        <v>24529</v>
      </c>
      <c r="E2214" s="101">
        <v>6.7</v>
      </c>
      <c r="F2214" s="102"/>
    </row>
    <row r="2215" ht="12.75" customHeight="1">
      <c r="A2215" s="100" t="s">
        <v>24529</v>
      </c>
      <c r="B2215" s="101">
        <v>5.9</v>
      </c>
      <c r="C2215" s="102"/>
      <c r="D2215" s="100" t="s">
        <v>2541</v>
      </c>
      <c r="E2215" s="101">
        <v>6.43</v>
      </c>
      <c r="F2215" s="102"/>
    </row>
    <row r="2216" ht="12.75" customHeight="1">
      <c r="A2216" s="100" t="s">
        <v>2541</v>
      </c>
      <c r="B2216" s="101">
        <v>5.66</v>
      </c>
      <c r="C2216" s="102"/>
      <c r="D2216" s="100" t="s">
        <v>24530</v>
      </c>
      <c r="E2216" s="101">
        <v>9.88</v>
      </c>
      <c r="F2216" s="102"/>
    </row>
    <row r="2217" ht="12.75" customHeight="1">
      <c r="A2217" s="100" t="s">
        <v>24530</v>
      </c>
      <c r="B2217" s="101">
        <v>8.7</v>
      </c>
      <c r="C2217" s="102"/>
      <c r="D2217" s="100" t="s">
        <v>2543</v>
      </c>
      <c r="E2217" s="101">
        <v>9.49</v>
      </c>
      <c r="F2217" s="102"/>
    </row>
    <row r="2218" ht="12.75" customHeight="1">
      <c r="A2218" s="100" t="s">
        <v>2543</v>
      </c>
      <c r="B2218" s="101">
        <v>8.34</v>
      </c>
      <c r="C2218" s="102"/>
      <c r="D2218" s="100" t="s">
        <v>24531</v>
      </c>
      <c r="E2218" s="101">
        <v>14.42</v>
      </c>
      <c r="F2218" s="102"/>
    </row>
    <row r="2219" ht="12.75" customHeight="1">
      <c r="A2219" s="100" t="s">
        <v>24531</v>
      </c>
      <c r="B2219" s="101">
        <v>12.71</v>
      </c>
      <c r="C2219" s="102"/>
      <c r="D2219" s="100" t="s">
        <v>2545</v>
      </c>
      <c r="E2219" s="101">
        <v>13.85</v>
      </c>
      <c r="F2219" s="102"/>
    </row>
    <row r="2220" ht="12.75" customHeight="1">
      <c r="A2220" s="100" t="s">
        <v>2545</v>
      </c>
      <c r="B2220" s="101">
        <v>12.18</v>
      </c>
      <c r="C2220" s="102"/>
      <c r="D2220" s="100" t="s">
        <v>24532</v>
      </c>
      <c r="E2220" s="101">
        <v>4.7</v>
      </c>
      <c r="F2220" s="102"/>
    </row>
    <row r="2221" ht="12.75" customHeight="1">
      <c r="A2221" s="100" t="s">
        <v>24532</v>
      </c>
      <c r="B2221" s="101">
        <v>4.16</v>
      </c>
      <c r="C2221" s="102"/>
      <c r="D2221" s="100" t="s">
        <v>2547</v>
      </c>
      <c r="E2221" s="101">
        <v>4.48</v>
      </c>
      <c r="F2221" s="102"/>
    </row>
    <row r="2222" ht="12.75" customHeight="1">
      <c r="A2222" s="100" t="s">
        <v>2547</v>
      </c>
      <c r="B2222" s="101">
        <v>4.02</v>
      </c>
      <c r="C2222" s="102"/>
      <c r="D2222" s="100" t="s">
        <v>24533</v>
      </c>
      <c r="E2222" s="101">
        <v>2.97</v>
      </c>
      <c r="F2222" s="102"/>
    </row>
    <row r="2223" ht="12.75" customHeight="1">
      <c r="A2223" s="100" t="s">
        <v>24533</v>
      </c>
      <c r="B2223" s="101">
        <v>2.61</v>
      </c>
      <c r="C2223" s="102"/>
      <c r="D2223" s="100" t="s">
        <v>2549</v>
      </c>
      <c r="E2223" s="101">
        <v>2.87</v>
      </c>
      <c r="F2223" s="102"/>
    </row>
    <row r="2224" ht="12.75" customHeight="1">
      <c r="A2224" s="100" t="s">
        <v>2549</v>
      </c>
      <c r="B2224" s="101">
        <v>2.52</v>
      </c>
      <c r="C2224" s="102"/>
      <c r="D2224" s="100" t="s">
        <v>24534</v>
      </c>
      <c r="E2224" s="101">
        <v>3.96</v>
      </c>
      <c r="F2224" s="102"/>
    </row>
    <row r="2225" ht="12.75" customHeight="1">
      <c r="A2225" s="100" t="s">
        <v>24534</v>
      </c>
      <c r="B2225" s="101">
        <v>3.5</v>
      </c>
      <c r="C2225" s="102"/>
      <c r="D2225" s="100" t="s">
        <v>2551</v>
      </c>
      <c r="E2225" s="101">
        <v>3.77</v>
      </c>
      <c r="F2225" s="102"/>
    </row>
    <row r="2226" ht="12.75" customHeight="1">
      <c r="A2226" s="100" t="s">
        <v>2551</v>
      </c>
      <c r="B2226" s="101">
        <v>3.38</v>
      </c>
      <c r="C2226" s="102"/>
      <c r="D2226" s="100" t="s">
        <v>24535</v>
      </c>
      <c r="E2226" s="101">
        <v>171.11</v>
      </c>
      <c r="F2226" s="102"/>
    </row>
    <row r="2227" ht="12.75" customHeight="1">
      <c r="A2227" s="100" t="s">
        <v>24535</v>
      </c>
      <c r="B2227" s="101">
        <v>165.34</v>
      </c>
      <c r="C2227" s="102"/>
      <c r="D2227" s="100" t="s">
        <v>2553</v>
      </c>
      <c r="E2227" s="101">
        <v>167.45</v>
      </c>
      <c r="F2227" s="102"/>
    </row>
    <row r="2228" ht="12.75" customHeight="1">
      <c r="A2228" s="100" t="s">
        <v>2553</v>
      </c>
      <c r="B2228" s="101">
        <v>161.96</v>
      </c>
      <c r="C2228" s="102"/>
      <c r="D2228" s="100" t="s">
        <v>24536</v>
      </c>
      <c r="E2228" s="101">
        <v>6.71</v>
      </c>
      <c r="F2228" s="102"/>
    </row>
    <row r="2229" ht="12.75" customHeight="1">
      <c r="A2229" s="100" t="s">
        <v>24536</v>
      </c>
      <c r="B2229" s="101">
        <v>5.94</v>
      </c>
      <c r="C2229" s="102"/>
      <c r="D2229" s="100" t="s">
        <v>2555</v>
      </c>
      <c r="E2229" s="101">
        <v>6.52</v>
      </c>
      <c r="F2229" s="102"/>
    </row>
    <row r="2230" ht="12.75" customHeight="1">
      <c r="A2230" s="100" t="s">
        <v>2555</v>
      </c>
      <c r="B2230" s="101">
        <v>5.76</v>
      </c>
      <c r="C2230" s="102"/>
      <c r="D2230" s="100" t="s">
        <v>24537</v>
      </c>
      <c r="E2230" s="101">
        <v>5.75</v>
      </c>
      <c r="F2230" s="102"/>
    </row>
    <row r="2231" ht="12.75" customHeight="1">
      <c r="A2231" s="100" t="s">
        <v>24537</v>
      </c>
      <c r="B2231" s="101">
        <v>5.06</v>
      </c>
      <c r="C2231" s="102"/>
      <c r="D2231" s="100" t="s">
        <v>2557</v>
      </c>
      <c r="E2231" s="101">
        <v>5.66</v>
      </c>
      <c r="F2231" s="102"/>
    </row>
    <row r="2232" ht="12.75" customHeight="1">
      <c r="A2232" s="100" t="s">
        <v>2557</v>
      </c>
      <c r="B2232" s="101">
        <v>4.98</v>
      </c>
      <c r="C2232" s="102"/>
      <c r="D2232" s="100" t="s">
        <v>24538</v>
      </c>
      <c r="E2232" s="101">
        <v>2.09</v>
      </c>
      <c r="F2232" s="102"/>
    </row>
    <row r="2233" ht="12.75" customHeight="1">
      <c r="A2233" s="100" t="s">
        <v>24538</v>
      </c>
      <c r="B2233" s="101">
        <v>1.84</v>
      </c>
      <c r="C2233" s="102"/>
      <c r="D2233" s="100" t="s">
        <v>2559</v>
      </c>
      <c r="E2233" s="101">
        <v>2.05</v>
      </c>
      <c r="F2233" s="102"/>
    </row>
    <row r="2234" ht="12.75" customHeight="1">
      <c r="A2234" s="100" t="s">
        <v>2559</v>
      </c>
      <c r="B2234" s="101">
        <v>1.81</v>
      </c>
      <c r="C2234" s="102"/>
      <c r="D2234" s="100" t="s">
        <v>24539</v>
      </c>
      <c r="E2234" s="101">
        <v>3.62</v>
      </c>
      <c r="F2234" s="102"/>
    </row>
    <row r="2235" ht="12.75" customHeight="1">
      <c r="A2235" s="100" t="s">
        <v>24539</v>
      </c>
      <c r="B2235" s="101">
        <v>3.28</v>
      </c>
      <c r="C2235" s="102"/>
      <c r="D2235" s="100" t="s">
        <v>2561</v>
      </c>
      <c r="E2235" s="101">
        <v>3.52</v>
      </c>
      <c r="F2235" s="102"/>
    </row>
    <row r="2236" ht="12.75" customHeight="1">
      <c r="A2236" s="100" t="s">
        <v>2561</v>
      </c>
      <c r="B2236" s="101">
        <v>3.18</v>
      </c>
      <c r="C2236" s="102"/>
      <c r="D2236" s="100" t="s">
        <v>24540</v>
      </c>
      <c r="E2236" s="101">
        <v>5.35</v>
      </c>
      <c r="F2236" s="102"/>
    </row>
    <row r="2237" ht="12.75" customHeight="1">
      <c r="A2237" s="100" t="s">
        <v>24540</v>
      </c>
      <c r="B2237" s="101">
        <v>4.73</v>
      </c>
      <c r="C2237" s="102"/>
      <c r="D2237" s="100" t="s">
        <v>2563</v>
      </c>
      <c r="E2237" s="101">
        <v>5.2</v>
      </c>
      <c r="F2237" s="102"/>
    </row>
    <row r="2238" ht="12.75" customHeight="1">
      <c r="A2238" s="100" t="s">
        <v>2563</v>
      </c>
      <c r="B2238" s="101">
        <v>4.59</v>
      </c>
      <c r="C2238" s="102"/>
      <c r="D2238" s="100" t="s">
        <v>24541</v>
      </c>
      <c r="E2238" s="101">
        <v>7.96</v>
      </c>
      <c r="F2238" s="102"/>
    </row>
    <row r="2239" ht="12.75" customHeight="1">
      <c r="A2239" s="100" t="s">
        <v>24541</v>
      </c>
      <c r="B2239" s="101">
        <v>7.04</v>
      </c>
      <c r="C2239" s="102"/>
      <c r="D2239" s="100" t="s">
        <v>2565</v>
      </c>
      <c r="E2239" s="101">
        <v>7.74</v>
      </c>
      <c r="F2239" s="102"/>
    </row>
    <row r="2240" ht="12.75" customHeight="1">
      <c r="A2240" s="100" t="s">
        <v>2565</v>
      </c>
      <c r="B2240" s="101">
        <v>6.84</v>
      </c>
      <c r="C2240" s="102"/>
      <c r="D2240" s="100" t="s">
        <v>24542</v>
      </c>
      <c r="E2240" s="101">
        <v>9.15</v>
      </c>
      <c r="F2240" s="102"/>
    </row>
    <row r="2241" ht="12.75" customHeight="1">
      <c r="A2241" s="100" t="s">
        <v>24542</v>
      </c>
      <c r="B2241" s="101">
        <v>8.07</v>
      </c>
      <c r="C2241" s="102"/>
      <c r="D2241" s="100" t="s">
        <v>2567</v>
      </c>
      <c r="E2241" s="101">
        <v>9.0</v>
      </c>
      <c r="F2241" s="102"/>
    </row>
    <row r="2242" ht="12.75" customHeight="1">
      <c r="A2242" s="100" t="s">
        <v>2567</v>
      </c>
      <c r="B2242" s="101">
        <v>7.93</v>
      </c>
      <c r="C2242" s="102"/>
      <c r="D2242" s="100" t="s">
        <v>24543</v>
      </c>
      <c r="E2242" s="101">
        <v>9.65</v>
      </c>
      <c r="F2242" s="102"/>
    </row>
    <row r="2243" ht="12.75" customHeight="1">
      <c r="A2243" s="100" t="s">
        <v>24543</v>
      </c>
      <c r="B2243" s="101">
        <v>8.75</v>
      </c>
      <c r="C2243" s="102"/>
      <c r="D2243" s="100" t="s">
        <v>2569</v>
      </c>
      <c r="E2243" s="101">
        <v>9.37</v>
      </c>
      <c r="F2243" s="102"/>
    </row>
    <row r="2244" ht="12.75" customHeight="1">
      <c r="A2244" s="100" t="s">
        <v>2569</v>
      </c>
      <c r="B2244" s="101">
        <v>8.49</v>
      </c>
      <c r="C2244" s="102"/>
      <c r="D2244" s="100" t="s">
        <v>24544</v>
      </c>
      <c r="E2244" s="101">
        <v>2.36</v>
      </c>
      <c r="F2244" s="102"/>
    </row>
    <row r="2245" ht="12.75" customHeight="1">
      <c r="A2245" s="100" t="s">
        <v>24544</v>
      </c>
      <c r="B2245" s="101">
        <v>2.14</v>
      </c>
      <c r="C2245" s="102"/>
      <c r="D2245" s="100" t="s">
        <v>2571</v>
      </c>
      <c r="E2245" s="101">
        <v>2.28</v>
      </c>
      <c r="F2245" s="102"/>
    </row>
    <row r="2246" ht="12.75" customHeight="1">
      <c r="A2246" s="100" t="s">
        <v>2571</v>
      </c>
      <c r="B2246" s="101">
        <v>2.07</v>
      </c>
      <c r="C2246" s="102"/>
      <c r="D2246" s="100" t="s">
        <v>24545</v>
      </c>
      <c r="E2246" s="101">
        <v>1.69</v>
      </c>
      <c r="F2246" s="102"/>
    </row>
    <row r="2247" ht="12.75" customHeight="1">
      <c r="A2247" s="100" t="s">
        <v>24545</v>
      </c>
      <c r="B2247" s="101">
        <v>1.53</v>
      </c>
      <c r="C2247" s="102"/>
      <c r="D2247" s="100" t="s">
        <v>2573</v>
      </c>
      <c r="E2247" s="101">
        <v>1.65</v>
      </c>
      <c r="F2247" s="102"/>
    </row>
    <row r="2248" ht="12.75" customHeight="1">
      <c r="A2248" s="100" t="s">
        <v>2573</v>
      </c>
      <c r="B2248" s="101">
        <v>1.5</v>
      </c>
      <c r="C2248" s="102"/>
      <c r="D2248" s="100" t="s">
        <v>24546</v>
      </c>
      <c r="E2248" s="101">
        <v>1.43</v>
      </c>
      <c r="F2248" s="102"/>
    </row>
    <row r="2249" ht="12.75" customHeight="1">
      <c r="A2249" s="100" t="s">
        <v>24546</v>
      </c>
      <c r="B2249" s="101">
        <v>1.26</v>
      </c>
      <c r="C2249" s="102"/>
      <c r="D2249" s="100" t="s">
        <v>2575</v>
      </c>
      <c r="E2249" s="101">
        <v>1.41</v>
      </c>
      <c r="F2249" s="102"/>
    </row>
    <row r="2250" ht="12.75" customHeight="1">
      <c r="A2250" s="100" t="s">
        <v>2575</v>
      </c>
      <c r="B2250" s="101">
        <v>1.24</v>
      </c>
      <c r="C2250" s="102"/>
      <c r="D2250" s="100" t="s">
        <v>24547</v>
      </c>
      <c r="E2250" s="101">
        <v>1.98</v>
      </c>
      <c r="F2250" s="102"/>
    </row>
    <row r="2251" ht="12.75" customHeight="1">
      <c r="A2251" s="100" t="s">
        <v>24547</v>
      </c>
      <c r="B2251" s="101">
        <v>1.79</v>
      </c>
      <c r="C2251" s="102"/>
      <c r="D2251" s="100" t="s">
        <v>2577</v>
      </c>
      <c r="E2251" s="101">
        <v>1.93</v>
      </c>
      <c r="F2251" s="102"/>
    </row>
    <row r="2252" ht="12.75" customHeight="1">
      <c r="A2252" s="100" t="s">
        <v>2577</v>
      </c>
      <c r="B2252" s="101">
        <v>1.75</v>
      </c>
      <c r="C2252" s="102"/>
      <c r="D2252" s="100" t="s">
        <v>24548</v>
      </c>
      <c r="E2252" s="101">
        <v>1.82</v>
      </c>
      <c r="F2252" s="102"/>
    </row>
    <row r="2253" ht="12.75" customHeight="1">
      <c r="A2253" s="100" t="s">
        <v>24548</v>
      </c>
      <c r="B2253" s="101">
        <v>1.65</v>
      </c>
      <c r="C2253" s="102"/>
      <c r="D2253" s="100" t="s">
        <v>2579</v>
      </c>
      <c r="E2253" s="101">
        <v>1.77</v>
      </c>
      <c r="F2253" s="102"/>
    </row>
    <row r="2254" ht="12.75" customHeight="1">
      <c r="A2254" s="100" t="s">
        <v>2579</v>
      </c>
      <c r="B2254" s="101">
        <v>1.61</v>
      </c>
      <c r="C2254" s="102"/>
      <c r="D2254" s="100" t="s">
        <v>24549</v>
      </c>
      <c r="E2254" s="101">
        <v>3.91</v>
      </c>
      <c r="F2254" s="102"/>
    </row>
    <row r="2255" ht="12.75" customHeight="1">
      <c r="A2255" s="100" t="s">
        <v>24549</v>
      </c>
      <c r="B2255" s="101">
        <v>3.49</v>
      </c>
      <c r="C2255" s="102"/>
      <c r="D2255" s="100" t="s">
        <v>2581</v>
      </c>
      <c r="E2255" s="101">
        <v>3.88</v>
      </c>
      <c r="F2255" s="102"/>
    </row>
    <row r="2256" ht="12.75" customHeight="1">
      <c r="A2256" s="100" t="s">
        <v>2581</v>
      </c>
      <c r="B2256" s="101">
        <v>3.47</v>
      </c>
      <c r="C2256" s="102"/>
      <c r="D2256" s="100" t="s">
        <v>24550</v>
      </c>
      <c r="E2256" s="101">
        <v>3.23</v>
      </c>
      <c r="F2256" s="102"/>
    </row>
    <row r="2257" ht="12.75" customHeight="1">
      <c r="A2257" s="100" t="s">
        <v>24550</v>
      </c>
      <c r="B2257" s="101">
        <v>2.93</v>
      </c>
      <c r="C2257" s="102"/>
      <c r="D2257" s="100" t="s">
        <v>2583</v>
      </c>
      <c r="E2257" s="101">
        <v>3.09</v>
      </c>
      <c r="F2257" s="102"/>
    </row>
    <row r="2258" ht="12.75" customHeight="1">
      <c r="A2258" s="100" t="s">
        <v>2583</v>
      </c>
      <c r="B2258" s="101">
        <v>2.8</v>
      </c>
      <c r="C2258" s="102"/>
      <c r="D2258" s="100" t="s">
        <v>24551</v>
      </c>
      <c r="E2258" s="101">
        <v>5.37</v>
      </c>
      <c r="F2258" s="102"/>
    </row>
    <row r="2259" ht="12.75" customHeight="1">
      <c r="A2259" s="100" t="s">
        <v>24551</v>
      </c>
      <c r="B2259" s="101">
        <v>4.99</v>
      </c>
      <c r="C2259" s="102"/>
      <c r="D2259" s="100" t="s">
        <v>2585</v>
      </c>
      <c r="E2259" s="101">
        <v>5.3</v>
      </c>
      <c r="F2259" s="102"/>
    </row>
    <row r="2260" ht="12.75" customHeight="1">
      <c r="A2260" s="100" t="s">
        <v>2585</v>
      </c>
      <c r="B2260" s="101">
        <v>4.93</v>
      </c>
      <c r="C2260" s="102"/>
      <c r="D2260" s="100" t="s">
        <v>24552</v>
      </c>
      <c r="E2260" s="101">
        <v>5.19</v>
      </c>
      <c r="F2260" s="102"/>
    </row>
    <row r="2261" ht="12.75" customHeight="1">
      <c r="A2261" s="100" t="s">
        <v>24552</v>
      </c>
      <c r="B2261" s="101">
        <v>4.61</v>
      </c>
      <c r="C2261" s="102"/>
      <c r="D2261" s="100" t="s">
        <v>2587</v>
      </c>
      <c r="E2261" s="101">
        <v>5.08</v>
      </c>
      <c r="F2261" s="102"/>
    </row>
    <row r="2262" ht="12.75" customHeight="1">
      <c r="A2262" s="100" t="s">
        <v>2587</v>
      </c>
      <c r="B2262" s="101">
        <v>4.52</v>
      </c>
      <c r="C2262" s="102"/>
      <c r="D2262" s="100" t="s">
        <v>24553</v>
      </c>
      <c r="E2262" s="101">
        <v>10.31</v>
      </c>
      <c r="F2262" s="102"/>
    </row>
    <row r="2263" ht="12.75" customHeight="1">
      <c r="A2263" s="100" t="s">
        <v>24553</v>
      </c>
      <c r="B2263" s="101">
        <v>9.45</v>
      </c>
      <c r="C2263" s="102"/>
      <c r="D2263" s="100" t="s">
        <v>2589</v>
      </c>
      <c r="E2263" s="101">
        <v>10.18</v>
      </c>
      <c r="F2263" s="102"/>
    </row>
    <row r="2264" ht="12.75" customHeight="1">
      <c r="A2264" s="100" t="s">
        <v>2589</v>
      </c>
      <c r="B2264" s="101">
        <v>9.33</v>
      </c>
      <c r="C2264" s="102"/>
      <c r="D2264" s="100" t="s">
        <v>24554</v>
      </c>
      <c r="E2264" s="101">
        <v>3.97</v>
      </c>
      <c r="F2264" s="102"/>
    </row>
    <row r="2265" ht="12.75" customHeight="1">
      <c r="A2265" s="100" t="s">
        <v>24554</v>
      </c>
      <c r="B2265" s="101">
        <v>3.6</v>
      </c>
      <c r="C2265" s="102"/>
      <c r="D2265" s="100" t="s">
        <v>2591</v>
      </c>
      <c r="E2265" s="101">
        <v>3.82</v>
      </c>
      <c r="F2265" s="102"/>
    </row>
    <row r="2266" ht="12.75" customHeight="1">
      <c r="A2266" s="100" t="s">
        <v>2591</v>
      </c>
      <c r="B2266" s="101">
        <v>3.46</v>
      </c>
      <c r="C2266" s="102"/>
      <c r="D2266" s="100" t="s">
        <v>24555</v>
      </c>
      <c r="E2266" s="101">
        <v>3.59</v>
      </c>
      <c r="F2266" s="102"/>
    </row>
    <row r="2267" ht="12.75" customHeight="1">
      <c r="A2267" s="100" t="s">
        <v>24555</v>
      </c>
      <c r="B2267" s="101">
        <v>3.23</v>
      </c>
      <c r="C2267" s="102"/>
      <c r="D2267" s="100" t="s">
        <v>2593</v>
      </c>
      <c r="E2267" s="101">
        <v>3.48</v>
      </c>
      <c r="F2267" s="102"/>
    </row>
    <row r="2268" ht="12.75" customHeight="1">
      <c r="A2268" s="100" t="s">
        <v>2593</v>
      </c>
      <c r="B2268" s="101">
        <v>3.13</v>
      </c>
      <c r="C2268" s="102"/>
      <c r="D2268" s="100" t="s">
        <v>24556</v>
      </c>
      <c r="E2268" s="101">
        <v>1.95</v>
      </c>
      <c r="F2268" s="102"/>
    </row>
    <row r="2269" ht="12.75" customHeight="1">
      <c r="A2269" s="100" t="s">
        <v>24556</v>
      </c>
      <c r="B2269" s="101">
        <v>1.71</v>
      </c>
      <c r="C2269" s="102"/>
      <c r="D2269" s="100" t="s">
        <v>2595</v>
      </c>
      <c r="E2269" s="101">
        <v>1.87</v>
      </c>
      <c r="F2269" s="102"/>
    </row>
    <row r="2270" ht="12.75" customHeight="1">
      <c r="A2270" s="100" t="s">
        <v>2595</v>
      </c>
      <c r="B2270" s="101">
        <v>1.64</v>
      </c>
      <c r="C2270" s="102"/>
      <c r="D2270" s="100" t="s">
        <v>24557</v>
      </c>
      <c r="E2270" s="101">
        <v>8.8</v>
      </c>
      <c r="F2270" s="102"/>
    </row>
    <row r="2271" ht="12.75" customHeight="1">
      <c r="A2271" s="100" t="s">
        <v>24557</v>
      </c>
      <c r="B2271" s="101">
        <v>7.95</v>
      </c>
      <c r="C2271" s="102"/>
      <c r="D2271" s="100" t="s">
        <v>2597</v>
      </c>
      <c r="E2271" s="101">
        <v>8.47</v>
      </c>
      <c r="F2271" s="102"/>
    </row>
    <row r="2272" ht="12.75" customHeight="1">
      <c r="A2272" s="100" t="s">
        <v>2597</v>
      </c>
      <c r="B2272" s="101">
        <v>7.65</v>
      </c>
      <c r="C2272" s="102"/>
      <c r="D2272" s="100" t="s">
        <v>24558</v>
      </c>
      <c r="E2272" s="101">
        <v>12.56</v>
      </c>
      <c r="F2272" s="102"/>
    </row>
    <row r="2273" ht="12.75" customHeight="1">
      <c r="A2273" s="100" t="s">
        <v>24558</v>
      </c>
      <c r="B2273" s="101">
        <v>11.35</v>
      </c>
      <c r="C2273" s="102"/>
      <c r="D2273" s="100" t="s">
        <v>2599</v>
      </c>
      <c r="E2273" s="101">
        <v>12.09</v>
      </c>
      <c r="F2273" s="102"/>
    </row>
    <row r="2274" ht="12.75" customHeight="1">
      <c r="A2274" s="100" t="s">
        <v>2599</v>
      </c>
      <c r="B2274" s="101">
        <v>10.92</v>
      </c>
      <c r="C2274" s="102"/>
      <c r="D2274" s="100" t="s">
        <v>24559</v>
      </c>
      <c r="E2274" s="101">
        <v>13.02</v>
      </c>
      <c r="F2274" s="102"/>
    </row>
    <row r="2275" ht="12.75" customHeight="1">
      <c r="A2275" s="100" t="s">
        <v>24559</v>
      </c>
      <c r="B2275" s="101">
        <v>11.77</v>
      </c>
      <c r="C2275" s="102"/>
      <c r="D2275" s="100" t="s">
        <v>2601</v>
      </c>
      <c r="E2275" s="101">
        <v>12.54</v>
      </c>
      <c r="F2275" s="102"/>
    </row>
    <row r="2276" ht="12.75" customHeight="1">
      <c r="A2276" s="100" t="s">
        <v>2601</v>
      </c>
      <c r="B2276" s="101">
        <v>11.65</v>
      </c>
      <c r="C2276" s="102"/>
      <c r="D2276" s="100" t="s">
        <v>24560</v>
      </c>
      <c r="E2276" s="101">
        <v>18.15</v>
      </c>
      <c r="F2276" s="102"/>
    </row>
    <row r="2277" ht="12.75" customHeight="1">
      <c r="A2277" s="100" t="s">
        <v>24560</v>
      </c>
      <c r="B2277" s="101">
        <v>16.41</v>
      </c>
      <c r="C2277" s="102"/>
      <c r="D2277" s="100" t="s">
        <v>2603</v>
      </c>
      <c r="E2277" s="101">
        <v>17.47</v>
      </c>
      <c r="F2277" s="102"/>
    </row>
    <row r="2278" ht="12.75" customHeight="1">
      <c r="A2278" s="100" t="s">
        <v>2603</v>
      </c>
      <c r="B2278" s="101">
        <v>16.23</v>
      </c>
      <c r="C2278" s="102"/>
      <c r="D2278" s="100" t="s">
        <v>24561</v>
      </c>
      <c r="E2278" s="101">
        <v>4.86</v>
      </c>
      <c r="F2278" s="102"/>
    </row>
    <row r="2279" ht="12.75" customHeight="1">
      <c r="A2279" s="100" t="s">
        <v>24561</v>
      </c>
      <c r="B2279" s="101">
        <v>4.73</v>
      </c>
      <c r="C2279" s="102"/>
      <c r="D2279" s="100" t="s">
        <v>2605</v>
      </c>
      <c r="E2279" s="101">
        <v>4.81</v>
      </c>
      <c r="F2279" s="102"/>
    </row>
    <row r="2280" ht="12.75" customHeight="1">
      <c r="A2280" s="100" t="s">
        <v>2605</v>
      </c>
      <c r="B2280" s="101">
        <v>4.67</v>
      </c>
      <c r="C2280" s="102"/>
      <c r="D2280" s="100" t="s">
        <v>24562</v>
      </c>
      <c r="E2280" s="101">
        <v>5.68</v>
      </c>
      <c r="F2280" s="102"/>
    </row>
    <row r="2281" ht="12.75" customHeight="1">
      <c r="A2281" s="100" t="s">
        <v>24562</v>
      </c>
      <c r="B2281" s="101">
        <v>5.52</v>
      </c>
      <c r="C2281" s="102"/>
      <c r="D2281" s="100" t="s">
        <v>2607</v>
      </c>
      <c r="E2281" s="101">
        <v>5.61</v>
      </c>
      <c r="F2281" s="102"/>
    </row>
    <row r="2282" ht="12.75" customHeight="1">
      <c r="A2282" s="100" t="s">
        <v>2607</v>
      </c>
      <c r="B2282" s="101">
        <v>5.46</v>
      </c>
      <c r="C2282" s="102"/>
      <c r="D2282" s="100" t="s">
        <v>24563</v>
      </c>
      <c r="E2282" s="101">
        <v>6.49</v>
      </c>
      <c r="F2282" s="102"/>
    </row>
    <row r="2283" ht="12.75" customHeight="1">
      <c r="A2283" s="100" t="s">
        <v>24563</v>
      </c>
      <c r="B2283" s="101">
        <v>6.31</v>
      </c>
      <c r="C2283" s="102"/>
      <c r="D2283" s="100" t="s">
        <v>2609</v>
      </c>
      <c r="E2283" s="101">
        <v>6.42</v>
      </c>
      <c r="F2283" s="102"/>
    </row>
    <row r="2284" ht="12.75" customHeight="1">
      <c r="A2284" s="100" t="s">
        <v>2609</v>
      </c>
      <c r="B2284" s="101">
        <v>6.24</v>
      </c>
      <c r="C2284" s="102"/>
      <c r="D2284" s="100" t="s">
        <v>24564</v>
      </c>
      <c r="E2284" s="101">
        <v>7.3</v>
      </c>
      <c r="F2284" s="102"/>
    </row>
    <row r="2285" ht="12.75" customHeight="1">
      <c r="A2285" s="100" t="s">
        <v>24564</v>
      </c>
      <c r="B2285" s="101">
        <v>7.09</v>
      </c>
      <c r="C2285" s="102"/>
      <c r="D2285" s="100" t="s">
        <v>2611</v>
      </c>
      <c r="E2285" s="101">
        <v>7.21</v>
      </c>
      <c r="F2285" s="102"/>
    </row>
    <row r="2286" ht="12.75" customHeight="1">
      <c r="A2286" s="100" t="s">
        <v>2611</v>
      </c>
      <c r="B2286" s="101">
        <v>7.01</v>
      </c>
      <c r="C2286" s="102"/>
      <c r="D2286" s="100" t="s">
        <v>24565</v>
      </c>
      <c r="E2286" s="101">
        <v>8.13</v>
      </c>
      <c r="F2286" s="102"/>
    </row>
    <row r="2287" ht="12.75" customHeight="1">
      <c r="A2287" s="100" t="s">
        <v>24565</v>
      </c>
      <c r="B2287" s="101">
        <v>7.9</v>
      </c>
      <c r="C2287" s="102"/>
      <c r="D2287" s="100" t="s">
        <v>2613</v>
      </c>
      <c r="E2287" s="101">
        <v>8.03</v>
      </c>
      <c r="F2287" s="102"/>
    </row>
    <row r="2288" ht="12.75" customHeight="1">
      <c r="A2288" s="100" t="s">
        <v>2613</v>
      </c>
      <c r="B2288" s="101">
        <v>7.81</v>
      </c>
      <c r="C2288" s="102"/>
      <c r="D2288" s="100" t="s">
        <v>24566</v>
      </c>
      <c r="E2288" s="101">
        <v>8.93</v>
      </c>
      <c r="F2288" s="102"/>
    </row>
    <row r="2289" ht="12.75" customHeight="1">
      <c r="A2289" s="100" t="s">
        <v>24566</v>
      </c>
      <c r="B2289" s="101">
        <v>8.68</v>
      </c>
      <c r="C2289" s="102"/>
      <c r="D2289" s="100" t="s">
        <v>2615</v>
      </c>
      <c r="E2289" s="101">
        <v>8.83</v>
      </c>
      <c r="F2289" s="102"/>
    </row>
    <row r="2290" ht="12.75" customHeight="1">
      <c r="A2290" s="100" t="s">
        <v>2615</v>
      </c>
      <c r="B2290" s="101">
        <v>8.58</v>
      </c>
      <c r="C2290" s="102"/>
      <c r="D2290" s="100" t="s">
        <v>24567</v>
      </c>
      <c r="E2290" s="101">
        <v>9.77</v>
      </c>
      <c r="F2290" s="102"/>
    </row>
    <row r="2291" ht="12.75" customHeight="1">
      <c r="A2291" s="100" t="s">
        <v>24567</v>
      </c>
      <c r="B2291" s="101">
        <v>9.49</v>
      </c>
      <c r="C2291" s="102"/>
      <c r="D2291" s="100" t="s">
        <v>2617</v>
      </c>
      <c r="E2291" s="101">
        <v>9.65</v>
      </c>
      <c r="F2291" s="102"/>
    </row>
    <row r="2292" ht="12.75" customHeight="1">
      <c r="A2292" s="100" t="s">
        <v>2617</v>
      </c>
      <c r="B2292" s="101">
        <v>9.38</v>
      </c>
      <c r="C2292" s="102"/>
      <c r="D2292" s="100" t="s">
        <v>24568</v>
      </c>
      <c r="E2292" s="101">
        <v>10.52</v>
      </c>
      <c r="F2292" s="102"/>
    </row>
    <row r="2293" ht="12.75" customHeight="1">
      <c r="A2293" s="100" t="s">
        <v>24568</v>
      </c>
      <c r="B2293" s="101">
        <v>10.23</v>
      </c>
      <c r="C2293" s="102"/>
      <c r="D2293" s="100" t="s">
        <v>2619</v>
      </c>
      <c r="E2293" s="101">
        <v>10.4</v>
      </c>
      <c r="F2293" s="102"/>
    </row>
    <row r="2294" ht="12.75" customHeight="1">
      <c r="A2294" s="100" t="s">
        <v>2619</v>
      </c>
      <c r="B2294" s="101">
        <v>10.11</v>
      </c>
      <c r="C2294" s="102"/>
      <c r="D2294" s="100" t="s">
        <v>24569</v>
      </c>
      <c r="E2294" s="101">
        <v>11.41</v>
      </c>
      <c r="F2294" s="102"/>
    </row>
    <row r="2295" ht="12.75" customHeight="1">
      <c r="A2295" s="100" t="s">
        <v>24569</v>
      </c>
      <c r="B2295" s="101">
        <v>11.09</v>
      </c>
      <c r="C2295" s="102"/>
      <c r="D2295" s="100" t="s">
        <v>2621</v>
      </c>
      <c r="E2295" s="101">
        <v>11.27</v>
      </c>
      <c r="F2295" s="102"/>
    </row>
    <row r="2296" ht="12.75" customHeight="1">
      <c r="A2296" s="100" t="s">
        <v>2621</v>
      </c>
      <c r="B2296" s="101">
        <v>10.96</v>
      </c>
      <c r="C2296" s="102"/>
      <c r="D2296" s="100" t="s">
        <v>24570</v>
      </c>
      <c r="E2296" s="101">
        <v>12.23</v>
      </c>
      <c r="F2296" s="102"/>
    </row>
    <row r="2297" ht="12.75" customHeight="1">
      <c r="A2297" s="100" t="s">
        <v>24570</v>
      </c>
      <c r="B2297" s="101">
        <v>11.89</v>
      </c>
      <c r="C2297" s="102"/>
      <c r="D2297" s="100" t="s">
        <v>2623</v>
      </c>
      <c r="E2297" s="101">
        <v>12.09</v>
      </c>
      <c r="F2297" s="102"/>
    </row>
    <row r="2298" ht="12.75" customHeight="1">
      <c r="A2298" s="100" t="s">
        <v>2623</v>
      </c>
      <c r="B2298" s="101">
        <v>11.75</v>
      </c>
      <c r="C2298" s="102"/>
      <c r="D2298" s="100" t="s">
        <v>24571</v>
      </c>
      <c r="E2298" s="101">
        <v>13.06</v>
      </c>
      <c r="F2298" s="102"/>
    </row>
    <row r="2299" ht="12.75" customHeight="1">
      <c r="A2299" s="100" t="s">
        <v>24571</v>
      </c>
      <c r="B2299" s="101">
        <v>12.69</v>
      </c>
      <c r="C2299" s="102"/>
      <c r="D2299" s="100" t="s">
        <v>2625</v>
      </c>
      <c r="E2299" s="101">
        <v>12.9</v>
      </c>
      <c r="F2299" s="102"/>
    </row>
    <row r="2300" ht="12.75" customHeight="1">
      <c r="A2300" s="100" t="s">
        <v>2625</v>
      </c>
      <c r="B2300" s="101">
        <v>12.54</v>
      </c>
      <c r="C2300" s="102"/>
      <c r="D2300" s="100" t="s">
        <v>24572</v>
      </c>
      <c r="E2300" s="101">
        <v>13.86</v>
      </c>
      <c r="F2300" s="102"/>
    </row>
    <row r="2301" ht="12.75" customHeight="1">
      <c r="A2301" s="100" t="s">
        <v>24572</v>
      </c>
      <c r="B2301" s="101">
        <v>13.46</v>
      </c>
      <c r="C2301" s="102"/>
      <c r="D2301" s="100" t="s">
        <v>2627</v>
      </c>
      <c r="E2301" s="101">
        <v>13.69</v>
      </c>
      <c r="F2301" s="102"/>
    </row>
    <row r="2302" ht="12.75" customHeight="1">
      <c r="A2302" s="100" t="s">
        <v>2627</v>
      </c>
      <c r="B2302" s="101">
        <v>13.31</v>
      </c>
      <c r="C2302" s="102"/>
      <c r="D2302" s="100" t="s">
        <v>24573</v>
      </c>
      <c r="E2302" s="101">
        <v>14.6</v>
      </c>
      <c r="F2302" s="102"/>
    </row>
    <row r="2303" ht="12.75" customHeight="1">
      <c r="A2303" s="100" t="s">
        <v>24573</v>
      </c>
      <c r="B2303" s="101">
        <v>14.18</v>
      </c>
      <c r="C2303" s="102"/>
      <c r="D2303" s="100" t="s">
        <v>2629</v>
      </c>
      <c r="E2303" s="101">
        <v>14.42</v>
      </c>
      <c r="F2303" s="102"/>
    </row>
    <row r="2304" ht="12.75" customHeight="1">
      <c r="A2304" s="100" t="s">
        <v>2629</v>
      </c>
      <c r="B2304" s="101">
        <v>14.03</v>
      </c>
      <c r="C2304" s="102"/>
      <c r="D2304" s="100" t="s">
        <v>24574</v>
      </c>
      <c r="E2304" s="101">
        <v>15.43</v>
      </c>
      <c r="F2304" s="102"/>
    </row>
    <row r="2305" ht="12.75" customHeight="1">
      <c r="A2305" s="100" t="s">
        <v>24574</v>
      </c>
      <c r="B2305" s="101">
        <v>14.99</v>
      </c>
      <c r="C2305" s="102"/>
      <c r="D2305" s="100" t="s">
        <v>2631</v>
      </c>
      <c r="E2305" s="101">
        <v>15.24</v>
      </c>
      <c r="F2305" s="102"/>
    </row>
    <row r="2306" ht="12.75" customHeight="1">
      <c r="A2306" s="100" t="s">
        <v>2631</v>
      </c>
      <c r="B2306" s="101">
        <v>14.82</v>
      </c>
      <c r="C2306" s="102"/>
      <c r="D2306" s="100" t="s">
        <v>24575</v>
      </c>
      <c r="E2306" s="101">
        <v>16.36</v>
      </c>
      <c r="F2306" s="102"/>
    </row>
    <row r="2307" ht="12.75" customHeight="1">
      <c r="A2307" s="100" t="s">
        <v>24575</v>
      </c>
      <c r="B2307" s="101">
        <v>15.9</v>
      </c>
      <c r="C2307" s="102"/>
      <c r="D2307" s="100" t="s">
        <v>2633</v>
      </c>
      <c r="E2307" s="101">
        <v>16.17</v>
      </c>
      <c r="F2307" s="102"/>
    </row>
    <row r="2308" ht="12.75" customHeight="1">
      <c r="A2308" s="100" t="s">
        <v>2633</v>
      </c>
      <c r="B2308" s="101">
        <v>15.72</v>
      </c>
      <c r="C2308" s="102"/>
      <c r="D2308" s="100" t="s">
        <v>24576</v>
      </c>
      <c r="E2308" s="101">
        <v>17.19</v>
      </c>
      <c r="F2308" s="102"/>
    </row>
    <row r="2309" ht="12.75" customHeight="1">
      <c r="A2309" s="100" t="s">
        <v>24576</v>
      </c>
      <c r="B2309" s="101">
        <v>16.7</v>
      </c>
      <c r="C2309" s="102"/>
      <c r="D2309" s="100" t="s">
        <v>2635</v>
      </c>
      <c r="E2309" s="101">
        <v>16.99</v>
      </c>
      <c r="F2309" s="102"/>
    </row>
    <row r="2310" ht="12.75" customHeight="1">
      <c r="A2310" s="100" t="s">
        <v>2635</v>
      </c>
      <c r="B2310" s="101">
        <v>16.52</v>
      </c>
      <c r="C2310" s="102"/>
      <c r="D2310" s="100" t="s">
        <v>24577</v>
      </c>
      <c r="E2310" s="101">
        <v>17.87</v>
      </c>
      <c r="F2310" s="102"/>
    </row>
    <row r="2311" ht="12.75" customHeight="1">
      <c r="A2311" s="100" t="s">
        <v>24577</v>
      </c>
      <c r="B2311" s="101">
        <v>17.36</v>
      </c>
      <c r="C2311" s="102"/>
      <c r="D2311" s="100" t="s">
        <v>2637</v>
      </c>
      <c r="E2311" s="101">
        <v>17.66</v>
      </c>
      <c r="F2311" s="102"/>
    </row>
    <row r="2312" ht="12.75" customHeight="1">
      <c r="A2312" s="100" t="s">
        <v>2637</v>
      </c>
      <c r="B2312" s="101">
        <v>17.17</v>
      </c>
      <c r="C2312" s="102"/>
      <c r="D2312" s="100" t="s">
        <v>24578</v>
      </c>
      <c r="E2312" s="101">
        <v>18.6</v>
      </c>
      <c r="F2312" s="102"/>
    </row>
    <row r="2313" ht="12.75" customHeight="1">
      <c r="A2313" s="100" t="s">
        <v>24578</v>
      </c>
      <c r="B2313" s="101">
        <v>18.08</v>
      </c>
      <c r="C2313" s="102"/>
      <c r="D2313" s="100" t="s">
        <v>2639</v>
      </c>
      <c r="E2313" s="101">
        <v>18.38</v>
      </c>
      <c r="F2313" s="102"/>
    </row>
    <row r="2314" ht="12.75" customHeight="1">
      <c r="A2314" s="100" t="s">
        <v>2639</v>
      </c>
      <c r="B2314" s="101">
        <v>17.88</v>
      </c>
      <c r="C2314" s="102"/>
      <c r="D2314" s="100" t="s">
        <v>24579</v>
      </c>
      <c r="E2314" s="101">
        <v>19.68</v>
      </c>
      <c r="F2314" s="102"/>
    </row>
    <row r="2315" ht="12.75" customHeight="1">
      <c r="A2315" s="100" t="s">
        <v>24579</v>
      </c>
      <c r="B2315" s="101">
        <v>19.13</v>
      </c>
      <c r="C2315" s="102"/>
      <c r="D2315" s="100" t="s">
        <v>2641</v>
      </c>
      <c r="E2315" s="101">
        <v>19.45</v>
      </c>
      <c r="F2315" s="102"/>
    </row>
    <row r="2316" ht="12.75" customHeight="1">
      <c r="A2316" s="100" t="s">
        <v>2641</v>
      </c>
      <c r="B2316" s="101">
        <v>18.91</v>
      </c>
      <c r="C2316" s="102"/>
      <c r="D2316" s="100" t="s">
        <v>24580</v>
      </c>
      <c r="E2316" s="101">
        <v>20.27</v>
      </c>
      <c r="F2316" s="102"/>
    </row>
    <row r="2317" ht="12.75" customHeight="1">
      <c r="A2317" s="100" t="s">
        <v>24580</v>
      </c>
      <c r="B2317" s="101">
        <v>19.7</v>
      </c>
      <c r="C2317" s="102"/>
      <c r="D2317" s="100" t="s">
        <v>2643</v>
      </c>
      <c r="E2317" s="101">
        <v>20.03</v>
      </c>
      <c r="F2317" s="102"/>
    </row>
    <row r="2318" ht="12.75" customHeight="1">
      <c r="A2318" s="100" t="s">
        <v>2643</v>
      </c>
      <c r="B2318" s="101">
        <v>19.48</v>
      </c>
      <c r="C2318" s="102"/>
      <c r="D2318" s="100" t="s">
        <v>24581</v>
      </c>
      <c r="E2318" s="101">
        <v>21.22</v>
      </c>
      <c r="F2318" s="102"/>
    </row>
    <row r="2319" ht="12.75" customHeight="1">
      <c r="A2319" s="100" t="s">
        <v>24581</v>
      </c>
      <c r="B2319" s="101">
        <v>20.62</v>
      </c>
      <c r="C2319" s="102"/>
      <c r="D2319" s="100" t="s">
        <v>2645</v>
      </c>
      <c r="E2319" s="101">
        <v>20.97</v>
      </c>
      <c r="F2319" s="102"/>
    </row>
    <row r="2320" ht="12.75" customHeight="1">
      <c r="A2320" s="100" t="s">
        <v>2645</v>
      </c>
      <c r="B2320" s="101">
        <v>20.39</v>
      </c>
      <c r="C2320" s="102"/>
      <c r="D2320" s="100" t="s">
        <v>24582</v>
      </c>
      <c r="E2320" s="101">
        <v>21.9</v>
      </c>
      <c r="F2320" s="102"/>
    </row>
    <row r="2321" ht="12.75" customHeight="1">
      <c r="A2321" s="100" t="s">
        <v>24582</v>
      </c>
      <c r="B2321" s="101">
        <v>21.29</v>
      </c>
      <c r="C2321" s="102"/>
      <c r="D2321" s="100" t="s">
        <v>2647</v>
      </c>
      <c r="E2321" s="101">
        <v>21.65</v>
      </c>
      <c r="F2321" s="102"/>
    </row>
    <row r="2322" ht="12.75" customHeight="1">
      <c r="A2322" s="100" t="s">
        <v>2647</v>
      </c>
      <c r="B2322" s="101">
        <v>21.05</v>
      </c>
      <c r="C2322" s="102"/>
      <c r="D2322" s="100" t="s">
        <v>24583</v>
      </c>
      <c r="E2322" s="101">
        <v>23.02</v>
      </c>
      <c r="F2322" s="102"/>
    </row>
    <row r="2323" ht="12.75" customHeight="1">
      <c r="A2323" s="100" t="s">
        <v>24583</v>
      </c>
      <c r="B2323" s="101">
        <v>22.37</v>
      </c>
      <c r="C2323" s="102"/>
      <c r="D2323" s="100" t="s">
        <v>2649</v>
      </c>
      <c r="E2323" s="101">
        <v>22.75</v>
      </c>
      <c r="F2323" s="102"/>
    </row>
    <row r="2324" ht="12.75" customHeight="1">
      <c r="A2324" s="100" t="s">
        <v>2649</v>
      </c>
      <c r="B2324" s="101">
        <v>22.12</v>
      </c>
      <c r="C2324" s="102"/>
      <c r="D2324" s="100" t="s">
        <v>24584</v>
      </c>
      <c r="E2324" s="101">
        <v>9.9</v>
      </c>
      <c r="F2324" s="102"/>
    </row>
    <row r="2325" ht="12.75" customHeight="1">
      <c r="A2325" s="100" t="s">
        <v>24584</v>
      </c>
      <c r="B2325" s="101">
        <v>9.33</v>
      </c>
      <c r="C2325" s="102"/>
      <c r="D2325" s="100" t="s">
        <v>2651</v>
      </c>
      <c r="E2325" s="101">
        <v>9.81</v>
      </c>
      <c r="F2325" s="102"/>
    </row>
    <row r="2326" ht="12.75" customHeight="1">
      <c r="A2326" s="100" t="s">
        <v>2651</v>
      </c>
      <c r="B2326" s="101">
        <v>9.24</v>
      </c>
      <c r="C2326" s="102"/>
      <c r="D2326" s="100" t="s">
        <v>24585</v>
      </c>
      <c r="E2326" s="101">
        <v>11.42</v>
      </c>
      <c r="F2326" s="102"/>
    </row>
    <row r="2327" ht="12.75" customHeight="1">
      <c r="A2327" s="100" t="s">
        <v>24585</v>
      </c>
      <c r="B2327" s="101">
        <v>10.76</v>
      </c>
      <c r="C2327" s="102"/>
      <c r="D2327" s="100" t="s">
        <v>2653</v>
      </c>
      <c r="E2327" s="101">
        <v>11.32</v>
      </c>
      <c r="F2327" s="102"/>
    </row>
    <row r="2328" ht="12.75" customHeight="1">
      <c r="A2328" s="100" t="s">
        <v>2653</v>
      </c>
      <c r="B2328" s="101">
        <v>10.66</v>
      </c>
      <c r="C2328" s="102"/>
      <c r="D2328" s="100" t="s">
        <v>24586</v>
      </c>
      <c r="E2328" s="101">
        <v>13.01</v>
      </c>
      <c r="F2328" s="102"/>
    </row>
    <row r="2329" ht="12.75" customHeight="1">
      <c r="A2329" s="100" t="s">
        <v>24586</v>
      </c>
      <c r="B2329" s="101">
        <v>12.25</v>
      </c>
      <c r="C2329" s="102"/>
      <c r="D2329" s="100" t="s">
        <v>2655</v>
      </c>
      <c r="E2329" s="101">
        <v>12.89</v>
      </c>
      <c r="F2329" s="102"/>
    </row>
    <row r="2330" ht="12.75" customHeight="1">
      <c r="A2330" s="100" t="s">
        <v>2655</v>
      </c>
      <c r="B2330" s="101">
        <v>12.14</v>
      </c>
      <c r="C2330" s="102"/>
      <c r="D2330" s="100" t="s">
        <v>24587</v>
      </c>
      <c r="E2330" s="101">
        <v>14.49</v>
      </c>
      <c r="F2330" s="102"/>
    </row>
    <row r="2331" ht="12.75" customHeight="1">
      <c r="A2331" s="100" t="s">
        <v>24587</v>
      </c>
      <c r="B2331" s="101">
        <v>13.65</v>
      </c>
      <c r="C2331" s="102"/>
      <c r="D2331" s="100" t="s">
        <v>2657</v>
      </c>
      <c r="E2331" s="101">
        <v>14.36</v>
      </c>
      <c r="F2331" s="102"/>
    </row>
    <row r="2332" ht="12.75" customHeight="1">
      <c r="A2332" s="100" t="s">
        <v>2657</v>
      </c>
      <c r="B2332" s="101">
        <v>13.53</v>
      </c>
      <c r="C2332" s="102"/>
      <c r="D2332" s="100" t="s">
        <v>24588</v>
      </c>
      <c r="E2332" s="101">
        <v>16.11</v>
      </c>
      <c r="F2332" s="102"/>
    </row>
    <row r="2333" ht="12.75" customHeight="1">
      <c r="A2333" s="100" t="s">
        <v>24588</v>
      </c>
      <c r="B2333" s="101">
        <v>15.18</v>
      </c>
      <c r="C2333" s="102"/>
      <c r="D2333" s="100" t="s">
        <v>2659</v>
      </c>
      <c r="E2333" s="101">
        <v>15.97</v>
      </c>
      <c r="F2333" s="102"/>
    </row>
    <row r="2334" ht="12.75" customHeight="1">
      <c r="A2334" s="100" t="s">
        <v>2659</v>
      </c>
      <c r="B2334" s="101">
        <v>15.04</v>
      </c>
      <c r="C2334" s="102"/>
      <c r="D2334" s="100" t="s">
        <v>24589</v>
      </c>
      <c r="E2334" s="101">
        <v>17.56</v>
      </c>
      <c r="F2334" s="102"/>
    </row>
    <row r="2335" ht="12.75" customHeight="1">
      <c r="A2335" s="100" t="s">
        <v>24589</v>
      </c>
      <c r="B2335" s="101">
        <v>16.53</v>
      </c>
      <c r="C2335" s="102"/>
      <c r="D2335" s="100" t="s">
        <v>2661</v>
      </c>
      <c r="E2335" s="101">
        <v>17.4</v>
      </c>
      <c r="F2335" s="102"/>
    </row>
    <row r="2336" ht="12.75" customHeight="1">
      <c r="A2336" s="100" t="s">
        <v>2661</v>
      </c>
      <c r="B2336" s="101">
        <v>16.39</v>
      </c>
      <c r="C2336" s="102"/>
      <c r="D2336" s="100" t="s">
        <v>24590</v>
      </c>
      <c r="E2336" s="101">
        <v>19.11</v>
      </c>
      <c r="F2336" s="102"/>
    </row>
    <row r="2337" ht="12.75" customHeight="1">
      <c r="A2337" s="100" t="s">
        <v>24590</v>
      </c>
      <c r="B2337" s="101">
        <v>18.0</v>
      </c>
      <c r="C2337" s="102"/>
      <c r="D2337" s="100" t="s">
        <v>2663</v>
      </c>
      <c r="E2337" s="101">
        <v>18.94</v>
      </c>
      <c r="F2337" s="102"/>
    </row>
    <row r="2338" ht="12.75" customHeight="1">
      <c r="A2338" s="100" t="s">
        <v>2663</v>
      </c>
      <c r="B2338" s="101">
        <v>17.84</v>
      </c>
      <c r="C2338" s="102"/>
      <c r="D2338" s="100" t="s">
        <v>24591</v>
      </c>
      <c r="E2338" s="101">
        <v>20.76</v>
      </c>
      <c r="F2338" s="102"/>
    </row>
    <row r="2339" ht="12.75" customHeight="1">
      <c r="A2339" s="100" t="s">
        <v>24591</v>
      </c>
      <c r="B2339" s="101">
        <v>19.55</v>
      </c>
      <c r="C2339" s="102"/>
      <c r="D2339" s="100" t="s">
        <v>2665</v>
      </c>
      <c r="E2339" s="101">
        <v>20.58</v>
      </c>
      <c r="F2339" s="102"/>
    </row>
    <row r="2340" ht="12.75" customHeight="1">
      <c r="A2340" s="100" t="s">
        <v>2665</v>
      </c>
      <c r="B2340" s="101">
        <v>19.38</v>
      </c>
      <c r="C2340" s="102"/>
      <c r="D2340" s="100" t="s">
        <v>24592</v>
      </c>
      <c r="E2340" s="101">
        <v>22.26</v>
      </c>
      <c r="F2340" s="102"/>
    </row>
    <row r="2341" ht="12.75" customHeight="1">
      <c r="A2341" s="100" t="s">
        <v>24592</v>
      </c>
      <c r="B2341" s="101">
        <v>20.97</v>
      </c>
      <c r="C2341" s="102"/>
      <c r="D2341" s="100" t="s">
        <v>2667</v>
      </c>
      <c r="E2341" s="101">
        <v>22.06</v>
      </c>
      <c r="F2341" s="102"/>
    </row>
    <row r="2342" ht="12.75" customHeight="1">
      <c r="A2342" s="100" t="s">
        <v>2667</v>
      </c>
      <c r="B2342" s="101">
        <v>20.78</v>
      </c>
      <c r="C2342" s="102"/>
      <c r="D2342" s="100" t="s">
        <v>24593</v>
      </c>
      <c r="E2342" s="101">
        <v>23.73</v>
      </c>
      <c r="F2342" s="102"/>
    </row>
    <row r="2343" ht="12.75" customHeight="1">
      <c r="A2343" s="100" t="s">
        <v>24593</v>
      </c>
      <c r="B2343" s="101">
        <v>22.35</v>
      </c>
      <c r="C2343" s="102"/>
      <c r="D2343" s="100" t="s">
        <v>2669</v>
      </c>
      <c r="E2343" s="101">
        <v>23.52</v>
      </c>
      <c r="F2343" s="102"/>
    </row>
    <row r="2344" ht="12.75" customHeight="1">
      <c r="A2344" s="100" t="s">
        <v>2669</v>
      </c>
      <c r="B2344" s="101">
        <v>22.16</v>
      </c>
      <c r="C2344" s="102"/>
      <c r="D2344" s="100" t="s">
        <v>24594</v>
      </c>
      <c r="E2344" s="101">
        <v>25.41</v>
      </c>
      <c r="F2344" s="102"/>
    </row>
    <row r="2345" ht="12.75" customHeight="1">
      <c r="A2345" s="100" t="s">
        <v>24594</v>
      </c>
      <c r="B2345" s="101">
        <v>23.93</v>
      </c>
      <c r="C2345" s="102"/>
      <c r="D2345" s="100" t="s">
        <v>2671</v>
      </c>
      <c r="E2345" s="101">
        <v>25.18</v>
      </c>
      <c r="F2345" s="102"/>
    </row>
    <row r="2346" ht="12.75" customHeight="1">
      <c r="A2346" s="100" t="s">
        <v>2671</v>
      </c>
      <c r="B2346" s="101">
        <v>23.72</v>
      </c>
      <c r="C2346" s="102"/>
      <c r="D2346" s="100" t="s">
        <v>24595</v>
      </c>
      <c r="E2346" s="101">
        <v>27.0</v>
      </c>
      <c r="F2346" s="102"/>
    </row>
    <row r="2347" ht="12.75" customHeight="1">
      <c r="A2347" s="100" t="s">
        <v>24595</v>
      </c>
      <c r="B2347" s="101">
        <v>25.42</v>
      </c>
      <c r="C2347" s="102"/>
      <c r="D2347" s="100" t="s">
        <v>2673</v>
      </c>
      <c r="E2347" s="101">
        <v>26.75</v>
      </c>
      <c r="F2347" s="102"/>
    </row>
    <row r="2348" ht="12.75" customHeight="1">
      <c r="A2348" s="100" t="s">
        <v>2673</v>
      </c>
      <c r="B2348" s="101">
        <v>25.2</v>
      </c>
      <c r="C2348" s="102"/>
      <c r="D2348" s="100" t="s">
        <v>24596</v>
      </c>
      <c r="E2348" s="101">
        <v>28.42</v>
      </c>
      <c r="F2348" s="102"/>
    </row>
    <row r="2349" ht="12.75" customHeight="1">
      <c r="A2349" s="100" t="s">
        <v>24596</v>
      </c>
      <c r="B2349" s="101">
        <v>26.76</v>
      </c>
      <c r="C2349" s="102"/>
      <c r="D2349" s="100" t="s">
        <v>2675</v>
      </c>
      <c r="E2349" s="101">
        <v>28.16</v>
      </c>
      <c r="F2349" s="102"/>
    </row>
    <row r="2350" ht="12.75" customHeight="1">
      <c r="A2350" s="100" t="s">
        <v>2675</v>
      </c>
      <c r="B2350" s="101">
        <v>26.53</v>
      </c>
      <c r="C2350" s="102"/>
      <c r="D2350" s="100" t="s">
        <v>24597</v>
      </c>
      <c r="E2350" s="101">
        <v>29.99</v>
      </c>
      <c r="F2350" s="102"/>
    </row>
    <row r="2351" ht="12.75" customHeight="1">
      <c r="A2351" s="100" t="s">
        <v>24597</v>
      </c>
      <c r="B2351" s="101">
        <v>28.25</v>
      </c>
      <c r="C2351" s="102"/>
      <c r="D2351" s="100" t="s">
        <v>2677</v>
      </c>
      <c r="E2351" s="101">
        <v>29.73</v>
      </c>
      <c r="F2351" s="102"/>
    </row>
    <row r="2352" ht="12.75" customHeight="1">
      <c r="A2352" s="100" t="s">
        <v>2677</v>
      </c>
      <c r="B2352" s="101">
        <v>28.0</v>
      </c>
      <c r="C2352" s="102"/>
      <c r="D2352" s="100" t="s">
        <v>24598</v>
      </c>
      <c r="E2352" s="101">
        <v>31.76</v>
      </c>
      <c r="F2352" s="102"/>
    </row>
    <row r="2353" ht="12.75" customHeight="1">
      <c r="A2353" s="100" t="s">
        <v>24598</v>
      </c>
      <c r="B2353" s="101">
        <v>29.91</v>
      </c>
      <c r="C2353" s="102"/>
      <c r="D2353" s="100" t="s">
        <v>2679</v>
      </c>
      <c r="E2353" s="101">
        <v>31.48</v>
      </c>
      <c r="F2353" s="102"/>
    </row>
    <row r="2354" ht="12.75" customHeight="1">
      <c r="A2354" s="100" t="s">
        <v>2679</v>
      </c>
      <c r="B2354" s="101">
        <v>29.65</v>
      </c>
      <c r="C2354" s="102"/>
      <c r="D2354" s="100" t="s">
        <v>24599</v>
      </c>
      <c r="E2354" s="101">
        <v>33.23</v>
      </c>
      <c r="F2354" s="102"/>
    </row>
    <row r="2355" ht="12.75" customHeight="1">
      <c r="A2355" s="100" t="s">
        <v>24599</v>
      </c>
      <c r="B2355" s="101">
        <v>31.29</v>
      </c>
      <c r="C2355" s="102"/>
      <c r="D2355" s="100" t="s">
        <v>2681</v>
      </c>
      <c r="E2355" s="101">
        <v>32.93</v>
      </c>
      <c r="F2355" s="102"/>
    </row>
    <row r="2356" ht="12.75" customHeight="1">
      <c r="A2356" s="100" t="s">
        <v>2681</v>
      </c>
      <c r="B2356" s="101">
        <v>31.02</v>
      </c>
      <c r="C2356" s="102"/>
      <c r="D2356" s="100" t="s">
        <v>24600</v>
      </c>
      <c r="E2356" s="101">
        <v>34.84</v>
      </c>
      <c r="F2356" s="102"/>
    </row>
    <row r="2357" ht="12.75" customHeight="1">
      <c r="A2357" s="100" t="s">
        <v>24600</v>
      </c>
      <c r="B2357" s="101">
        <v>32.81</v>
      </c>
      <c r="C2357" s="102"/>
      <c r="D2357" s="100" t="s">
        <v>2683</v>
      </c>
      <c r="E2357" s="101">
        <v>34.53</v>
      </c>
      <c r="F2357" s="102"/>
    </row>
    <row r="2358" ht="12.75" customHeight="1">
      <c r="A2358" s="100" t="s">
        <v>2683</v>
      </c>
      <c r="B2358" s="101">
        <v>32.52</v>
      </c>
      <c r="C2358" s="102"/>
      <c r="D2358" s="100" t="s">
        <v>24601</v>
      </c>
      <c r="E2358" s="101">
        <v>36.0</v>
      </c>
      <c r="F2358" s="102"/>
    </row>
    <row r="2359" ht="12.75" customHeight="1">
      <c r="A2359" s="100" t="s">
        <v>24601</v>
      </c>
      <c r="B2359" s="101">
        <v>33.91</v>
      </c>
      <c r="C2359" s="102"/>
      <c r="D2359" s="100" t="s">
        <v>2685</v>
      </c>
      <c r="E2359" s="101">
        <v>35.68</v>
      </c>
      <c r="F2359" s="102"/>
    </row>
    <row r="2360" ht="12.75" customHeight="1">
      <c r="A2360" s="100" t="s">
        <v>2685</v>
      </c>
      <c r="B2360" s="101">
        <v>33.61</v>
      </c>
      <c r="C2360" s="102"/>
      <c r="D2360" s="100" t="s">
        <v>24602</v>
      </c>
      <c r="E2360" s="101">
        <v>37.89</v>
      </c>
      <c r="F2360" s="102"/>
    </row>
    <row r="2361" ht="12.75" customHeight="1">
      <c r="A2361" s="100" t="s">
        <v>24602</v>
      </c>
      <c r="B2361" s="101">
        <v>35.68</v>
      </c>
      <c r="C2361" s="102"/>
      <c r="D2361" s="100" t="s">
        <v>2687</v>
      </c>
      <c r="E2361" s="101">
        <v>37.55</v>
      </c>
      <c r="F2361" s="102"/>
    </row>
    <row r="2362" ht="12.75" customHeight="1">
      <c r="A2362" s="100" t="s">
        <v>2687</v>
      </c>
      <c r="B2362" s="101">
        <v>35.37</v>
      </c>
      <c r="C2362" s="102"/>
      <c r="D2362" s="100" t="s">
        <v>24603</v>
      </c>
      <c r="E2362" s="101">
        <v>39.27</v>
      </c>
      <c r="F2362" s="102"/>
    </row>
    <row r="2363" ht="12.75" customHeight="1">
      <c r="A2363" s="100" t="s">
        <v>24603</v>
      </c>
      <c r="B2363" s="101">
        <v>36.98</v>
      </c>
      <c r="C2363" s="102"/>
      <c r="D2363" s="100" t="s">
        <v>2689</v>
      </c>
      <c r="E2363" s="101">
        <v>38.92</v>
      </c>
      <c r="F2363" s="102"/>
    </row>
    <row r="2364" ht="12.75" customHeight="1">
      <c r="A2364" s="100" t="s">
        <v>2689</v>
      </c>
      <c r="B2364" s="101">
        <v>36.66</v>
      </c>
      <c r="C2364" s="102"/>
      <c r="D2364" s="100" t="s">
        <v>24604</v>
      </c>
      <c r="E2364" s="101">
        <v>40.75</v>
      </c>
      <c r="F2364" s="102"/>
    </row>
    <row r="2365" ht="12.75" customHeight="1">
      <c r="A2365" s="100" t="s">
        <v>24604</v>
      </c>
      <c r="B2365" s="101">
        <v>38.38</v>
      </c>
      <c r="C2365" s="102"/>
      <c r="D2365" s="100" t="s">
        <v>2691</v>
      </c>
      <c r="E2365" s="101">
        <v>40.39</v>
      </c>
      <c r="F2365" s="102"/>
    </row>
    <row r="2366" ht="12.75" customHeight="1">
      <c r="A2366" s="100" t="s">
        <v>2691</v>
      </c>
      <c r="B2366" s="101">
        <v>38.04</v>
      </c>
      <c r="C2366" s="102"/>
      <c r="D2366" s="100" t="s">
        <v>24605</v>
      </c>
      <c r="E2366" s="101">
        <v>42.35</v>
      </c>
      <c r="F2366" s="102"/>
    </row>
    <row r="2367" ht="12.75" customHeight="1">
      <c r="A2367" s="100" t="s">
        <v>24605</v>
      </c>
      <c r="B2367" s="101">
        <v>39.88</v>
      </c>
      <c r="C2367" s="102"/>
      <c r="D2367" s="100" t="s">
        <v>2693</v>
      </c>
      <c r="E2367" s="101">
        <v>41.97</v>
      </c>
      <c r="F2367" s="102"/>
    </row>
    <row r="2368" ht="12.75" customHeight="1">
      <c r="A2368" s="100" t="s">
        <v>2693</v>
      </c>
      <c r="B2368" s="101">
        <v>39.53</v>
      </c>
      <c r="C2368" s="102"/>
      <c r="D2368" s="100" t="s">
        <v>24606</v>
      </c>
      <c r="E2368" s="101">
        <v>44.08</v>
      </c>
      <c r="F2368" s="102"/>
    </row>
    <row r="2369" ht="12.75" customHeight="1">
      <c r="A2369" s="100" t="s">
        <v>24606</v>
      </c>
      <c r="B2369" s="101">
        <v>41.51</v>
      </c>
      <c r="C2369" s="102"/>
      <c r="D2369" s="100" t="s">
        <v>2695</v>
      </c>
      <c r="E2369" s="101">
        <v>43.69</v>
      </c>
      <c r="F2369" s="102"/>
    </row>
    <row r="2370" ht="12.75" customHeight="1">
      <c r="A2370" s="100" t="s">
        <v>2695</v>
      </c>
      <c r="B2370" s="101">
        <v>41.15</v>
      </c>
      <c r="C2370" s="102"/>
      <c r="D2370" s="100" t="s">
        <v>24607</v>
      </c>
      <c r="E2370" s="101">
        <v>0.69</v>
      </c>
      <c r="F2370" s="102"/>
    </row>
    <row r="2371" ht="12.75" customHeight="1">
      <c r="A2371" s="100" t="s">
        <v>24607</v>
      </c>
      <c r="B2371" s="101">
        <v>0.63</v>
      </c>
      <c r="C2371" s="102"/>
      <c r="D2371" s="100" t="s">
        <v>2697</v>
      </c>
      <c r="E2371" s="101">
        <v>0.68</v>
      </c>
      <c r="F2371" s="102"/>
    </row>
    <row r="2372" ht="12.75" customHeight="1">
      <c r="A2372" s="100" t="s">
        <v>2697</v>
      </c>
      <c r="B2372" s="101">
        <v>0.62</v>
      </c>
      <c r="C2372" s="102"/>
      <c r="D2372" s="100" t="s">
        <v>24608</v>
      </c>
      <c r="E2372" s="101">
        <v>0.88</v>
      </c>
      <c r="F2372" s="102"/>
    </row>
    <row r="2373" ht="12.75" customHeight="1">
      <c r="A2373" s="100" t="s">
        <v>24608</v>
      </c>
      <c r="B2373" s="101">
        <v>0.8</v>
      </c>
      <c r="C2373" s="102"/>
      <c r="D2373" s="100" t="s">
        <v>2700</v>
      </c>
      <c r="E2373" s="101">
        <v>0.86</v>
      </c>
      <c r="F2373" s="102"/>
    </row>
    <row r="2374" ht="12.75" customHeight="1">
      <c r="A2374" s="100" t="s">
        <v>2700</v>
      </c>
      <c r="B2374" s="101">
        <v>0.78</v>
      </c>
      <c r="C2374" s="102"/>
      <c r="D2374" s="100" t="s">
        <v>24609</v>
      </c>
      <c r="E2374" s="101">
        <v>1.0</v>
      </c>
      <c r="F2374" s="102"/>
    </row>
    <row r="2375" ht="12.75" customHeight="1">
      <c r="A2375" s="100" t="s">
        <v>24609</v>
      </c>
      <c r="B2375" s="101">
        <v>0.91</v>
      </c>
      <c r="C2375" s="102"/>
      <c r="D2375" s="100" t="s">
        <v>2702</v>
      </c>
      <c r="E2375" s="101">
        <v>0.97</v>
      </c>
      <c r="F2375" s="102"/>
    </row>
    <row r="2376" ht="12.75" customHeight="1">
      <c r="A2376" s="100" t="s">
        <v>2702</v>
      </c>
      <c r="B2376" s="101">
        <v>0.89</v>
      </c>
      <c r="C2376" s="102"/>
      <c r="D2376" s="100" t="s">
        <v>24610</v>
      </c>
      <c r="E2376" s="101">
        <v>1.17</v>
      </c>
      <c r="F2376" s="102"/>
    </row>
    <row r="2377" ht="12.75" customHeight="1">
      <c r="A2377" s="100" t="s">
        <v>24610</v>
      </c>
      <c r="B2377" s="101">
        <v>1.07</v>
      </c>
      <c r="C2377" s="102"/>
      <c r="D2377" s="100" t="s">
        <v>2704</v>
      </c>
      <c r="E2377" s="101">
        <v>1.14</v>
      </c>
      <c r="F2377" s="102"/>
    </row>
    <row r="2378" ht="12.75" customHeight="1">
      <c r="A2378" s="100" t="s">
        <v>2704</v>
      </c>
      <c r="B2378" s="101">
        <v>1.04</v>
      </c>
      <c r="C2378" s="102"/>
      <c r="D2378" s="100" t="s">
        <v>24611</v>
      </c>
      <c r="E2378" s="101">
        <v>1.4</v>
      </c>
      <c r="F2378" s="102"/>
    </row>
    <row r="2379" ht="12.75" customHeight="1">
      <c r="A2379" s="100" t="s">
        <v>24611</v>
      </c>
      <c r="B2379" s="101">
        <v>1.28</v>
      </c>
      <c r="C2379" s="102"/>
      <c r="D2379" s="100" t="s">
        <v>2706</v>
      </c>
      <c r="E2379" s="101">
        <v>1.37</v>
      </c>
      <c r="F2379" s="102"/>
    </row>
    <row r="2380" ht="12.75" customHeight="1">
      <c r="A2380" s="100" t="s">
        <v>2706</v>
      </c>
      <c r="B2380" s="101">
        <v>1.25</v>
      </c>
      <c r="C2380" s="102"/>
      <c r="D2380" s="100" t="s">
        <v>24612</v>
      </c>
      <c r="E2380" s="101">
        <v>1.75</v>
      </c>
      <c r="F2380" s="102"/>
    </row>
    <row r="2381" ht="12.75" customHeight="1">
      <c r="A2381" s="100" t="s">
        <v>24612</v>
      </c>
      <c r="B2381" s="101">
        <v>1.59</v>
      </c>
      <c r="C2381" s="102"/>
      <c r="D2381" s="100" t="s">
        <v>2708</v>
      </c>
      <c r="E2381" s="101">
        <v>1.71</v>
      </c>
      <c r="F2381" s="102"/>
    </row>
    <row r="2382" ht="12.75" customHeight="1">
      <c r="A2382" s="100" t="s">
        <v>2708</v>
      </c>
      <c r="B2382" s="101">
        <v>1.56</v>
      </c>
      <c r="C2382" s="102"/>
      <c r="D2382" s="100" t="s">
        <v>24613</v>
      </c>
      <c r="E2382" s="101">
        <v>2.34</v>
      </c>
      <c r="F2382" s="102"/>
    </row>
    <row r="2383" ht="12.75" customHeight="1">
      <c r="A2383" s="100" t="s">
        <v>24613</v>
      </c>
      <c r="B2383" s="101">
        <v>2.14</v>
      </c>
      <c r="C2383" s="102"/>
      <c r="D2383" s="100" t="s">
        <v>2710</v>
      </c>
      <c r="E2383" s="101">
        <v>2.29</v>
      </c>
      <c r="F2383" s="102"/>
    </row>
    <row r="2384" ht="12.75" customHeight="1">
      <c r="A2384" s="100" t="s">
        <v>2710</v>
      </c>
      <c r="B2384" s="101">
        <v>2.09</v>
      </c>
      <c r="C2384" s="102"/>
      <c r="D2384" s="100" t="s">
        <v>24614</v>
      </c>
      <c r="E2384" s="101">
        <v>3.51</v>
      </c>
      <c r="F2384" s="102"/>
    </row>
    <row r="2385" ht="12.75" customHeight="1">
      <c r="A2385" s="100" t="s">
        <v>24614</v>
      </c>
      <c r="B2385" s="101">
        <v>3.21</v>
      </c>
      <c r="C2385" s="102"/>
      <c r="D2385" s="100" t="s">
        <v>2712</v>
      </c>
      <c r="E2385" s="101">
        <v>3.44</v>
      </c>
      <c r="F2385" s="102"/>
    </row>
    <row r="2386" ht="12.75" customHeight="1">
      <c r="A2386" s="100" t="s">
        <v>2712</v>
      </c>
      <c r="B2386" s="101">
        <v>3.14</v>
      </c>
      <c r="C2386" s="102"/>
      <c r="D2386" s="100" t="s">
        <v>24615</v>
      </c>
      <c r="E2386" s="101">
        <v>7.02</v>
      </c>
      <c r="F2386" s="102"/>
    </row>
    <row r="2387" ht="12.75" customHeight="1">
      <c r="A2387" s="100" t="s">
        <v>24615</v>
      </c>
      <c r="B2387" s="101">
        <v>6.41</v>
      </c>
      <c r="C2387" s="102"/>
      <c r="D2387" s="100" t="s">
        <v>2714</v>
      </c>
      <c r="E2387" s="101">
        <v>6.86</v>
      </c>
      <c r="F2387" s="102"/>
    </row>
    <row r="2388" ht="12.75" customHeight="1">
      <c r="A2388" s="100" t="s">
        <v>2714</v>
      </c>
      <c r="B2388" s="101">
        <v>6.26</v>
      </c>
      <c r="C2388" s="102"/>
      <c r="D2388" s="100" t="s">
        <v>24616</v>
      </c>
      <c r="E2388" s="101">
        <v>0.54</v>
      </c>
      <c r="F2388" s="102"/>
    </row>
    <row r="2389" ht="12.75" customHeight="1">
      <c r="A2389" s="100" t="s">
        <v>24616</v>
      </c>
      <c r="B2389" s="101">
        <v>0.48</v>
      </c>
      <c r="C2389" s="102"/>
      <c r="D2389" s="100" t="s">
        <v>2716</v>
      </c>
      <c r="E2389" s="101">
        <v>0.53</v>
      </c>
      <c r="F2389" s="102"/>
    </row>
    <row r="2390" ht="12.75" customHeight="1">
      <c r="A2390" s="100" t="s">
        <v>2716</v>
      </c>
      <c r="B2390" s="101">
        <v>0.47</v>
      </c>
      <c r="C2390" s="102"/>
      <c r="D2390" s="100" t="s">
        <v>24617</v>
      </c>
      <c r="E2390" s="101">
        <v>0.69</v>
      </c>
      <c r="F2390" s="102"/>
    </row>
    <row r="2391" ht="12.75" customHeight="1">
      <c r="A2391" s="100" t="s">
        <v>24617</v>
      </c>
      <c r="B2391" s="101">
        <v>0.61</v>
      </c>
      <c r="C2391" s="102"/>
      <c r="D2391" s="100" t="s">
        <v>2718</v>
      </c>
      <c r="E2391" s="101">
        <v>0.68</v>
      </c>
      <c r="F2391" s="102"/>
    </row>
    <row r="2392" ht="12.75" customHeight="1">
      <c r="A2392" s="100" t="s">
        <v>2718</v>
      </c>
      <c r="B2392" s="101">
        <v>0.6</v>
      </c>
      <c r="C2392" s="102"/>
      <c r="D2392" s="100" t="s">
        <v>24618</v>
      </c>
      <c r="E2392" s="101">
        <v>0.79</v>
      </c>
      <c r="F2392" s="102"/>
    </row>
    <row r="2393" ht="12.75" customHeight="1">
      <c r="A2393" s="100" t="s">
        <v>24618</v>
      </c>
      <c r="B2393" s="101">
        <v>0.7</v>
      </c>
      <c r="C2393" s="102"/>
      <c r="D2393" s="100" t="s">
        <v>2720</v>
      </c>
      <c r="E2393" s="101">
        <v>0.77</v>
      </c>
      <c r="F2393" s="102"/>
    </row>
    <row r="2394" ht="12.75" customHeight="1">
      <c r="A2394" s="100" t="s">
        <v>2720</v>
      </c>
      <c r="B2394" s="101">
        <v>0.69</v>
      </c>
      <c r="C2394" s="102"/>
      <c r="D2394" s="100" t="s">
        <v>24619</v>
      </c>
      <c r="E2394" s="101">
        <v>0.92</v>
      </c>
      <c r="F2394" s="102"/>
    </row>
    <row r="2395" ht="12.75" customHeight="1">
      <c r="A2395" s="100" t="s">
        <v>24619</v>
      </c>
      <c r="B2395" s="101">
        <v>0.82</v>
      </c>
      <c r="C2395" s="102"/>
      <c r="D2395" s="100" t="s">
        <v>2722</v>
      </c>
      <c r="E2395" s="101">
        <v>0.9</v>
      </c>
      <c r="F2395" s="102"/>
    </row>
    <row r="2396" ht="12.75" customHeight="1">
      <c r="A2396" s="100" t="s">
        <v>2722</v>
      </c>
      <c r="B2396" s="101">
        <v>0.8</v>
      </c>
      <c r="C2396" s="102"/>
      <c r="D2396" s="100" t="s">
        <v>24620</v>
      </c>
      <c r="E2396" s="101">
        <v>1.1</v>
      </c>
      <c r="F2396" s="102"/>
    </row>
    <row r="2397" ht="12.75" customHeight="1">
      <c r="A2397" s="100" t="s">
        <v>24620</v>
      </c>
      <c r="B2397" s="101">
        <v>0.98</v>
      </c>
      <c r="C2397" s="102"/>
      <c r="D2397" s="100" t="s">
        <v>2724</v>
      </c>
      <c r="E2397" s="101">
        <v>1.08</v>
      </c>
      <c r="F2397" s="102"/>
    </row>
    <row r="2398" ht="12.75" customHeight="1">
      <c r="A2398" s="100" t="s">
        <v>2724</v>
      </c>
      <c r="B2398" s="101">
        <v>0.96</v>
      </c>
      <c r="C2398" s="102"/>
      <c r="D2398" s="100" t="s">
        <v>24621</v>
      </c>
      <c r="E2398" s="101">
        <v>1.37</v>
      </c>
      <c r="F2398" s="102"/>
    </row>
    <row r="2399" ht="12.75" customHeight="1">
      <c r="A2399" s="100" t="s">
        <v>24621</v>
      </c>
      <c r="B2399" s="101">
        <v>1.21</v>
      </c>
      <c r="C2399" s="102"/>
      <c r="D2399" s="100" t="s">
        <v>2726</v>
      </c>
      <c r="E2399" s="101">
        <v>1.34</v>
      </c>
      <c r="F2399" s="102"/>
    </row>
    <row r="2400" ht="12.75" customHeight="1">
      <c r="A2400" s="100" t="s">
        <v>2726</v>
      </c>
      <c r="B2400" s="101">
        <v>1.19</v>
      </c>
      <c r="C2400" s="102"/>
      <c r="D2400" s="100" t="s">
        <v>24622</v>
      </c>
      <c r="E2400" s="101">
        <v>1.83</v>
      </c>
      <c r="F2400" s="102"/>
    </row>
    <row r="2401" ht="12.75" customHeight="1">
      <c r="A2401" s="100" t="s">
        <v>24622</v>
      </c>
      <c r="B2401" s="101">
        <v>1.62</v>
      </c>
      <c r="C2401" s="102"/>
      <c r="D2401" s="100" t="s">
        <v>2728</v>
      </c>
      <c r="E2401" s="101">
        <v>1.8</v>
      </c>
      <c r="F2401" s="102"/>
    </row>
    <row r="2402" ht="12.75" customHeight="1">
      <c r="A2402" s="100" t="s">
        <v>2728</v>
      </c>
      <c r="B2402" s="101">
        <v>1.59</v>
      </c>
      <c r="C2402" s="102"/>
      <c r="D2402" s="100" t="s">
        <v>24623</v>
      </c>
      <c r="E2402" s="101">
        <v>2.75</v>
      </c>
      <c r="F2402" s="102"/>
    </row>
    <row r="2403" ht="12.75" customHeight="1">
      <c r="A2403" s="100" t="s">
        <v>24623</v>
      </c>
      <c r="B2403" s="101">
        <v>2.44</v>
      </c>
      <c r="C2403" s="102"/>
      <c r="D2403" s="100" t="s">
        <v>2730</v>
      </c>
      <c r="E2403" s="101">
        <v>2.7</v>
      </c>
      <c r="F2403" s="102"/>
    </row>
    <row r="2404" ht="12.75" customHeight="1">
      <c r="A2404" s="100" t="s">
        <v>2730</v>
      </c>
      <c r="B2404" s="101">
        <v>2.4</v>
      </c>
      <c r="C2404" s="102"/>
      <c r="D2404" s="100" t="s">
        <v>24624</v>
      </c>
      <c r="E2404" s="101">
        <v>5.49</v>
      </c>
      <c r="F2404" s="102"/>
    </row>
    <row r="2405" ht="12.75" customHeight="1">
      <c r="A2405" s="100" t="s">
        <v>24624</v>
      </c>
      <c r="B2405" s="101">
        <v>4.88</v>
      </c>
      <c r="C2405" s="102"/>
      <c r="D2405" s="100" t="s">
        <v>2732</v>
      </c>
      <c r="E2405" s="101">
        <v>5.4</v>
      </c>
      <c r="F2405" s="102"/>
    </row>
    <row r="2406" ht="12.75" customHeight="1">
      <c r="A2406" s="100" t="s">
        <v>2732</v>
      </c>
      <c r="B2406" s="101">
        <v>4.79</v>
      </c>
      <c r="C2406" s="102"/>
      <c r="D2406" s="100" t="s">
        <v>24625</v>
      </c>
      <c r="E2406" s="101">
        <v>0.89</v>
      </c>
      <c r="F2406" s="102"/>
    </row>
    <row r="2407" ht="12.75" customHeight="1">
      <c r="A2407" s="100" t="s">
        <v>24625</v>
      </c>
      <c r="B2407" s="101">
        <v>0.81</v>
      </c>
      <c r="C2407" s="102"/>
      <c r="D2407" s="100" t="s">
        <v>2734</v>
      </c>
      <c r="E2407" s="101">
        <v>0.86</v>
      </c>
      <c r="F2407" s="102"/>
    </row>
    <row r="2408" ht="12.75" customHeight="1">
      <c r="A2408" s="100" t="s">
        <v>2734</v>
      </c>
      <c r="B2408" s="101">
        <v>0.78</v>
      </c>
      <c r="C2408" s="102"/>
      <c r="D2408" s="100" t="s">
        <v>24626</v>
      </c>
      <c r="E2408" s="101">
        <v>1.13</v>
      </c>
      <c r="F2408" s="102"/>
    </row>
    <row r="2409" ht="12.75" customHeight="1">
      <c r="A2409" s="100" t="s">
        <v>24626</v>
      </c>
      <c r="B2409" s="101">
        <v>1.03</v>
      </c>
      <c r="C2409" s="102"/>
      <c r="D2409" s="100" t="s">
        <v>2736</v>
      </c>
      <c r="E2409" s="101">
        <v>1.09</v>
      </c>
      <c r="F2409" s="102"/>
    </row>
    <row r="2410" ht="12.75" customHeight="1">
      <c r="A2410" s="100" t="s">
        <v>2736</v>
      </c>
      <c r="B2410" s="101">
        <v>0.99</v>
      </c>
      <c r="C2410" s="102"/>
      <c r="D2410" s="100" t="s">
        <v>24627</v>
      </c>
      <c r="E2410" s="101">
        <v>1.29</v>
      </c>
      <c r="F2410" s="102"/>
    </row>
    <row r="2411" ht="12.75" customHeight="1">
      <c r="A2411" s="100" t="s">
        <v>24627</v>
      </c>
      <c r="B2411" s="101">
        <v>1.17</v>
      </c>
      <c r="C2411" s="102"/>
      <c r="D2411" s="100" t="s">
        <v>2738</v>
      </c>
      <c r="E2411" s="101">
        <v>1.23</v>
      </c>
      <c r="F2411" s="102"/>
    </row>
    <row r="2412" ht="12.75" customHeight="1">
      <c r="A2412" s="100" t="s">
        <v>2738</v>
      </c>
      <c r="B2412" s="101">
        <v>1.12</v>
      </c>
      <c r="C2412" s="102"/>
      <c r="D2412" s="100" t="s">
        <v>24628</v>
      </c>
      <c r="E2412" s="101">
        <v>1.51</v>
      </c>
      <c r="F2412" s="102"/>
    </row>
    <row r="2413" ht="12.75" customHeight="1">
      <c r="A2413" s="100" t="s">
        <v>24628</v>
      </c>
      <c r="B2413" s="101">
        <v>1.37</v>
      </c>
      <c r="C2413" s="102"/>
      <c r="D2413" s="100" t="s">
        <v>2740</v>
      </c>
      <c r="E2413" s="101">
        <v>1.44</v>
      </c>
      <c r="F2413" s="102"/>
    </row>
    <row r="2414" ht="12.75" customHeight="1">
      <c r="A2414" s="100" t="s">
        <v>2740</v>
      </c>
      <c r="B2414" s="101">
        <v>1.31</v>
      </c>
      <c r="C2414" s="102"/>
      <c r="D2414" s="100" t="s">
        <v>24629</v>
      </c>
      <c r="E2414" s="101">
        <v>1.81</v>
      </c>
      <c r="F2414" s="102"/>
    </row>
    <row r="2415" ht="12.75" customHeight="1">
      <c r="A2415" s="100" t="s">
        <v>24629</v>
      </c>
      <c r="B2415" s="101">
        <v>1.65</v>
      </c>
      <c r="C2415" s="102"/>
      <c r="D2415" s="100" t="s">
        <v>2742</v>
      </c>
      <c r="E2415" s="101">
        <v>1.74</v>
      </c>
      <c r="F2415" s="102"/>
    </row>
    <row r="2416" ht="12.75" customHeight="1">
      <c r="A2416" s="100" t="s">
        <v>2742</v>
      </c>
      <c r="B2416" s="101">
        <v>1.58</v>
      </c>
      <c r="C2416" s="102"/>
      <c r="D2416" s="100" t="s">
        <v>24630</v>
      </c>
      <c r="E2416" s="101">
        <v>2.25</v>
      </c>
      <c r="F2416" s="102"/>
    </row>
    <row r="2417" ht="12.75" customHeight="1">
      <c r="A2417" s="100" t="s">
        <v>24630</v>
      </c>
      <c r="B2417" s="101">
        <v>2.05</v>
      </c>
      <c r="C2417" s="102"/>
      <c r="D2417" s="100" t="s">
        <v>2744</v>
      </c>
      <c r="E2417" s="101">
        <v>2.16</v>
      </c>
      <c r="F2417" s="102"/>
    </row>
    <row r="2418" ht="12.75" customHeight="1">
      <c r="A2418" s="100" t="s">
        <v>2744</v>
      </c>
      <c r="B2418" s="101">
        <v>1.96</v>
      </c>
      <c r="C2418" s="102"/>
      <c r="D2418" s="100" t="s">
        <v>24631</v>
      </c>
      <c r="E2418" s="101">
        <v>3.02</v>
      </c>
      <c r="F2418" s="102"/>
    </row>
    <row r="2419" ht="12.75" customHeight="1">
      <c r="A2419" s="100" t="s">
        <v>24631</v>
      </c>
      <c r="B2419" s="101">
        <v>2.75</v>
      </c>
      <c r="C2419" s="102"/>
      <c r="D2419" s="100" t="s">
        <v>2746</v>
      </c>
      <c r="E2419" s="101">
        <v>2.89</v>
      </c>
      <c r="F2419" s="102"/>
    </row>
    <row r="2420" ht="12.75" customHeight="1">
      <c r="A2420" s="100" t="s">
        <v>2746</v>
      </c>
      <c r="B2420" s="101">
        <v>2.63</v>
      </c>
      <c r="C2420" s="102"/>
      <c r="D2420" s="100" t="s">
        <v>24632</v>
      </c>
      <c r="E2420" s="101">
        <v>4.58</v>
      </c>
      <c r="F2420" s="102"/>
    </row>
    <row r="2421" ht="12.75" customHeight="1">
      <c r="A2421" s="100" t="s">
        <v>24632</v>
      </c>
      <c r="B2421" s="101">
        <v>4.17</v>
      </c>
      <c r="C2421" s="102"/>
      <c r="D2421" s="100" t="s">
        <v>2748</v>
      </c>
      <c r="E2421" s="101">
        <v>4.39</v>
      </c>
      <c r="F2421" s="102"/>
    </row>
    <row r="2422" ht="12.75" customHeight="1">
      <c r="A2422" s="100" t="s">
        <v>2748</v>
      </c>
      <c r="B2422" s="101">
        <v>3.99</v>
      </c>
      <c r="C2422" s="102"/>
      <c r="D2422" s="100" t="s">
        <v>24633</v>
      </c>
      <c r="E2422" s="101">
        <v>9.08</v>
      </c>
      <c r="F2422" s="102"/>
    </row>
    <row r="2423" ht="12.75" customHeight="1">
      <c r="A2423" s="100" t="s">
        <v>24633</v>
      </c>
      <c r="B2423" s="101">
        <v>8.27</v>
      </c>
      <c r="C2423" s="102"/>
      <c r="D2423" s="100" t="s">
        <v>2750</v>
      </c>
      <c r="E2423" s="101">
        <v>8.7</v>
      </c>
      <c r="F2423" s="102"/>
    </row>
    <row r="2424" ht="12.75" customHeight="1">
      <c r="A2424" s="100" t="s">
        <v>2750</v>
      </c>
      <c r="B2424" s="101">
        <v>7.92</v>
      </c>
      <c r="C2424" s="102"/>
      <c r="D2424" s="100" t="s">
        <v>24634</v>
      </c>
      <c r="E2424" s="101">
        <v>0.68</v>
      </c>
      <c r="F2424" s="102"/>
    </row>
    <row r="2425" ht="12.75" customHeight="1">
      <c r="A2425" s="100" t="s">
        <v>24634</v>
      </c>
      <c r="B2425" s="101">
        <v>0.62</v>
      </c>
      <c r="C2425" s="102"/>
      <c r="D2425" s="100" t="s">
        <v>2752</v>
      </c>
      <c r="E2425" s="101">
        <v>0.67</v>
      </c>
      <c r="F2425" s="102"/>
    </row>
    <row r="2426" ht="12.75" customHeight="1">
      <c r="A2426" s="100" t="s">
        <v>2752</v>
      </c>
      <c r="B2426" s="101">
        <v>0.61</v>
      </c>
      <c r="C2426" s="102"/>
      <c r="D2426" s="100" t="s">
        <v>24635</v>
      </c>
      <c r="E2426" s="101">
        <v>0.86</v>
      </c>
      <c r="F2426" s="102"/>
    </row>
    <row r="2427" ht="12.75" customHeight="1">
      <c r="A2427" s="100" t="s">
        <v>24635</v>
      </c>
      <c r="B2427" s="101">
        <v>0.79</v>
      </c>
      <c r="C2427" s="102"/>
      <c r="D2427" s="100" t="s">
        <v>2754</v>
      </c>
      <c r="E2427" s="101">
        <v>0.84</v>
      </c>
      <c r="F2427" s="102"/>
    </row>
    <row r="2428" ht="12.75" customHeight="1">
      <c r="A2428" s="100" t="s">
        <v>2754</v>
      </c>
      <c r="B2428" s="101">
        <v>0.77</v>
      </c>
      <c r="C2428" s="102"/>
      <c r="D2428" s="100" t="s">
        <v>24636</v>
      </c>
      <c r="E2428" s="101">
        <v>0.97</v>
      </c>
      <c r="F2428" s="102"/>
    </row>
    <row r="2429" ht="12.75" customHeight="1">
      <c r="A2429" s="100" t="s">
        <v>24636</v>
      </c>
      <c r="B2429" s="101">
        <v>0.89</v>
      </c>
      <c r="C2429" s="102"/>
      <c r="D2429" s="100" t="s">
        <v>2756</v>
      </c>
      <c r="E2429" s="101">
        <v>0.95</v>
      </c>
      <c r="F2429" s="102"/>
    </row>
    <row r="2430" ht="12.75" customHeight="1">
      <c r="A2430" s="100" t="s">
        <v>2756</v>
      </c>
      <c r="B2430" s="101">
        <v>0.87</v>
      </c>
      <c r="C2430" s="102"/>
      <c r="D2430" s="100" t="s">
        <v>24637</v>
      </c>
      <c r="E2430" s="101">
        <v>1.13</v>
      </c>
      <c r="F2430" s="102"/>
    </row>
    <row r="2431" ht="12.75" customHeight="1">
      <c r="A2431" s="100" t="s">
        <v>24637</v>
      </c>
      <c r="B2431" s="101">
        <v>1.04</v>
      </c>
      <c r="C2431" s="102"/>
      <c r="D2431" s="100" t="s">
        <v>2758</v>
      </c>
      <c r="E2431" s="101">
        <v>1.11</v>
      </c>
      <c r="F2431" s="102"/>
    </row>
    <row r="2432" ht="12.75" customHeight="1">
      <c r="A2432" s="100" t="s">
        <v>2758</v>
      </c>
      <c r="B2432" s="101">
        <v>1.02</v>
      </c>
      <c r="C2432" s="102"/>
      <c r="D2432" s="100" t="s">
        <v>24638</v>
      </c>
      <c r="E2432" s="101">
        <v>1.36</v>
      </c>
      <c r="F2432" s="102"/>
    </row>
    <row r="2433" ht="12.75" customHeight="1">
      <c r="A2433" s="100" t="s">
        <v>24638</v>
      </c>
      <c r="B2433" s="101">
        <v>1.25</v>
      </c>
      <c r="C2433" s="102"/>
      <c r="D2433" s="100" t="s">
        <v>2760</v>
      </c>
      <c r="E2433" s="101">
        <v>1.34</v>
      </c>
      <c r="F2433" s="102"/>
    </row>
    <row r="2434" ht="12.75" customHeight="1">
      <c r="A2434" s="100" t="s">
        <v>2760</v>
      </c>
      <c r="B2434" s="101">
        <v>1.23</v>
      </c>
      <c r="C2434" s="102"/>
      <c r="D2434" s="100" t="s">
        <v>24639</v>
      </c>
      <c r="E2434" s="101">
        <v>1.71</v>
      </c>
      <c r="F2434" s="102"/>
    </row>
    <row r="2435" ht="12.75" customHeight="1">
      <c r="A2435" s="100" t="s">
        <v>24639</v>
      </c>
      <c r="B2435" s="101">
        <v>1.57</v>
      </c>
      <c r="C2435" s="102"/>
      <c r="D2435" s="100" t="s">
        <v>2762</v>
      </c>
      <c r="E2435" s="101">
        <v>1.67</v>
      </c>
      <c r="F2435" s="102"/>
    </row>
    <row r="2436" ht="12.75" customHeight="1">
      <c r="A2436" s="100" t="s">
        <v>2762</v>
      </c>
      <c r="B2436" s="101">
        <v>1.54</v>
      </c>
      <c r="C2436" s="102"/>
      <c r="D2436" s="100" t="s">
        <v>24640</v>
      </c>
      <c r="E2436" s="101">
        <v>2.28</v>
      </c>
      <c r="F2436" s="102"/>
    </row>
    <row r="2437" ht="12.75" customHeight="1">
      <c r="A2437" s="100" t="s">
        <v>24640</v>
      </c>
      <c r="B2437" s="101">
        <v>2.1</v>
      </c>
      <c r="C2437" s="102"/>
      <c r="D2437" s="100" t="s">
        <v>2764</v>
      </c>
      <c r="E2437" s="101">
        <v>2.23</v>
      </c>
      <c r="F2437" s="102"/>
    </row>
    <row r="2438" ht="12.75" customHeight="1">
      <c r="A2438" s="100" t="s">
        <v>2764</v>
      </c>
      <c r="B2438" s="101">
        <v>2.05</v>
      </c>
      <c r="C2438" s="102"/>
      <c r="D2438" s="100" t="s">
        <v>24641</v>
      </c>
      <c r="E2438" s="101">
        <v>3.42</v>
      </c>
      <c r="F2438" s="102"/>
    </row>
    <row r="2439" ht="12.75" customHeight="1">
      <c r="A2439" s="100" t="s">
        <v>24641</v>
      </c>
      <c r="B2439" s="101">
        <v>3.14</v>
      </c>
      <c r="C2439" s="102"/>
      <c r="D2439" s="100" t="s">
        <v>2766</v>
      </c>
      <c r="E2439" s="101">
        <v>3.35</v>
      </c>
      <c r="F2439" s="102"/>
    </row>
    <row r="2440" ht="12.75" customHeight="1">
      <c r="A2440" s="100" t="s">
        <v>2766</v>
      </c>
      <c r="B2440" s="101">
        <v>3.08</v>
      </c>
      <c r="C2440" s="102"/>
      <c r="D2440" s="100" t="s">
        <v>24642</v>
      </c>
      <c r="E2440" s="101">
        <v>6.84</v>
      </c>
      <c r="F2440" s="102"/>
    </row>
    <row r="2441" ht="12.75" customHeight="1">
      <c r="A2441" s="100" t="s">
        <v>24642</v>
      </c>
      <c r="B2441" s="101">
        <v>6.29</v>
      </c>
      <c r="C2441" s="102"/>
      <c r="D2441" s="100" t="s">
        <v>2768</v>
      </c>
      <c r="E2441" s="101">
        <v>6.7</v>
      </c>
      <c r="F2441" s="102"/>
    </row>
    <row r="2442" ht="12.75" customHeight="1">
      <c r="A2442" s="100" t="s">
        <v>2768</v>
      </c>
      <c r="B2442" s="101">
        <v>6.16</v>
      </c>
      <c r="C2442" s="102"/>
      <c r="D2442" s="100" t="s">
        <v>24643</v>
      </c>
      <c r="E2442" s="101">
        <v>0.56</v>
      </c>
      <c r="F2442" s="102"/>
    </row>
    <row r="2443" ht="12.75" customHeight="1">
      <c r="A2443" s="100" t="s">
        <v>24643</v>
      </c>
      <c r="B2443" s="101">
        <v>0.51</v>
      </c>
      <c r="C2443" s="102"/>
      <c r="D2443" s="100" t="s">
        <v>2770</v>
      </c>
      <c r="E2443" s="101">
        <v>0.55</v>
      </c>
      <c r="F2443" s="102"/>
    </row>
    <row r="2444" ht="12.75" customHeight="1">
      <c r="A2444" s="100" t="s">
        <v>2770</v>
      </c>
      <c r="B2444" s="101">
        <v>0.5</v>
      </c>
      <c r="C2444" s="102"/>
      <c r="D2444" s="100" t="s">
        <v>24644</v>
      </c>
      <c r="E2444" s="101">
        <v>0.72</v>
      </c>
      <c r="F2444" s="102"/>
    </row>
    <row r="2445" ht="12.75" customHeight="1">
      <c r="A2445" s="100" t="s">
        <v>24644</v>
      </c>
      <c r="B2445" s="101">
        <v>0.64</v>
      </c>
      <c r="C2445" s="102"/>
      <c r="D2445" s="100" t="s">
        <v>2772</v>
      </c>
      <c r="E2445" s="101">
        <v>0.7</v>
      </c>
      <c r="F2445" s="102"/>
    </row>
    <row r="2446" ht="12.75" customHeight="1">
      <c r="A2446" s="100" t="s">
        <v>2772</v>
      </c>
      <c r="B2446" s="101">
        <v>0.63</v>
      </c>
      <c r="C2446" s="102"/>
      <c r="D2446" s="100" t="s">
        <v>24645</v>
      </c>
      <c r="E2446" s="101">
        <v>0.82</v>
      </c>
      <c r="F2446" s="102"/>
    </row>
    <row r="2447" ht="12.75" customHeight="1">
      <c r="A2447" s="100" t="s">
        <v>24645</v>
      </c>
      <c r="B2447" s="101">
        <v>0.74</v>
      </c>
      <c r="C2447" s="102"/>
      <c r="D2447" s="100" t="s">
        <v>2774</v>
      </c>
      <c r="E2447" s="101">
        <v>0.81</v>
      </c>
      <c r="F2447" s="102"/>
    </row>
    <row r="2448" ht="12.75" customHeight="1">
      <c r="A2448" s="100" t="s">
        <v>2774</v>
      </c>
      <c r="B2448" s="101">
        <v>0.72</v>
      </c>
      <c r="C2448" s="102"/>
      <c r="D2448" s="100" t="s">
        <v>24646</v>
      </c>
      <c r="E2448" s="101">
        <v>0.96</v>
      </c>
      <c r="F2448" s="102"/>
    </row>
    <row r="2449" ht="12.75" customHeight="1">
      <c r="A2449" s="100" t="s">
        <v>24646</v>
      </c>
      <c r="B2449" s="101">
        <v>0.86</v>
      </c>
      <c r="C2449" s="102"/>
      <c r="D2449" s="100" t="s">
        <v>2776</v>
      </c>
      <c r="E2449" s="101">
        <v>0.94</v>
      </c>
      <c r="F2449" s="102"/>
    </row>
    <row r="2450" ht="12.75" customHeight="1">
      <c r="A2450" s="100" t="s">
        <v>2776</v>
      </c>
      <c r="B2450" s="101">
        <v>0.85</v>
      </c>
      <c r="C2450" s="102"/>
      <c r="D2450" s="100" t="s">
        <v>24647</v>
      </c>
      <c r="E2450" s="101">
        <v>1.15</v>
      </c>
      <c r="F2450" s="102"/>
    </row>
    <row r="2451" ht="12.75" customHeight="1">
      <c r="A2451" s="100" t="s">
        <v>24647</v>
      </c>
      <c r="B2451" s="101">
        <v>1.03</v>
      </c>
      <c r="C2451" s="102"/>
      <c r="D2451" s="100" t="s">
        <v>2778</v>
      </c>
      <c r="E2451" s="101">
        <v>1.13</v>
      </c>
      <c r="F2451" s="102"/>
    </row>
    <row r="2452" ht="12.75" customHeight="1">
      <c r="A2452" s="100" t="s">
        <v>2778</v>
      </c>
      <c r="B2452" s="101">
        <v>1.01</v>
      </c>
      <c r="C2452" s="102"/>
      <c r="D2452" s="100" t="s">
        <v>24648</v>
      </c>
      <c r="E2452" s="101">
        <v>1.42</v>
      </c>
      <c r="F2452" s="102"/>
    </row>
    <row r="2453" ht="12.75" customHeight="1">
      <c r="A2453" s="100" t="s">
        <v>24648</v>
      </c>
      <c r="B2453" s="101">
        <v>1.28</v>
      </c>
      <c r="C2453" s="102"/>
      <c r="D2453" s="100" t="s">
        <v>2780</v>
      </c>
      <c r="E2453" s="101">
        <v>1.4</v>
      </c>
      <c r="F2453" s="102"/>
    </row>
    <row r="2454" ht="12.75" customHeight="1">
      <c r="A2454" s="100" t="s">
        <v>2780</v>
      </c>
      <c r="B2454" s="101">
        <v>1.26</v>
      </c>
      <c r="C2454" s="102"/>
      <c r="D2454" s="100" t="s">
        <v>24649</v>
      </c>
      <c r="E2454" s="101">
        <v>1.9</v>
      </c>
      <c r="F2454" s="102"/>
    </row>
    <row r="2455" ht="12.75" customHeight="1">
      <c r="A2455" s="100" t="s">
        <v>24649</v>
      </c>
      <c r="B2455" s="101">
        <v>1.71</v>
      </c>
      <c r="C2455" s="102"/>
      <c r="D2455" s="100" t="s">
        <v>2782</v>
      </c>
      <c r="E2455" s="101">
        <v>1.87</v>
      </c>
      <c r="F2455" s="102"/>
    </row>
    <row r="2456" ht="12.75" customHeight="1">
      <c r="A2456" s="100" t="s">
        <v>2782</v>
      </c>
      <c r="B2456" s="101">
        <v>1.68</v>
      </c>
      <c r="C2456" s="102"/>
      <c r="D2456" s="100" t="s">
        <v>24650</v>
      </c>
      <c r="E2456" s="101">
        <v>2.91</v>
      </c>
      <c r="F2456" s="102"/>
    </row>
    <row r="2457" ht="12.75" customHeight="1">
      <c r="A2457" s="100" t="s">
        <v>24650</v>
      </c>
      <c r="B2457" s="101">
        <v>2.62</v>
      </c>
      <c r="C2457" s="102"/>
      <c r="D2457" s="100" t="s">
        <v>2784</v>
      </c>
      <c r="E2457" s="101">
        <v>2.86</v>
      </c>
      <c r="F2457" s="102"/>
    </row>
    <row r="2458" ht="12.75" customHeight="1">
      <c r="A2458" s="100" t="s">
        <v>2784</v>
      </c>
      <c r="B2458" s="101">
        <v>2.58</v>
      </c>
      <c r="C2458" s="102"/>
      <c r="D2458" s="100" t="s">
        <v>24651</v>
      </c>
      <c r="E2458" s="101">
        <v>5.71</v>
      </c>
      <c r="F2458" s="102"/>
    </row>
    <row r="2459" ht="12.75" customHeight="1">
      <c r="A2459" s="100" t="s">
        <v>24651</v>
      </c>
      <c r="B2459" s="101">
        <v>5.15</v>
      </c>
      <c r="C2459" s="102"/>
      <c r="D2459" s="100" t="s">
        <v>2786</v>
      </c>
      <c r="E2459" s="101">
        <v>5.62</v>
      </c>
      <c r="F2459" s="102"/>
    </row>
    <row r="2460" ht="12.75" customHeight="1">
      <c r="A2460" s="100" t="s">
        <v>2786</v>
      </c>
      <c r="B2460" s="101">
        <v>5.06</v>
      </c>
      <c r="C2460" s="102"/>
      <c r="D2460" s="100" t="s">
        <v>24652</v>
      </c>
      <c r="E2460" s="101">
        <v>0.4</v>
      </c>
      <c r="F2460" s="102"/>
    </row>
    <row r="2461" ht="12.75" customHeight="1">
      <c r="A2461" s="100" t="s">
        <v>24652</v>
      </c>
      <c r="B2461" s="101">
        <v>0.37</v>
      </c>
      <c r="C2461" s="102"/>
      <c r="D2461" s="100" t="s">
        <v>2788</v>
      </c>
      <c r="E2461" s="101">
        <v>0.39</v>
      </c>
      <c r="F2461" s="102"/>
    </row>
    <row r="2462" ht="12.75" customHeight="1">
      <c r="A2462" s="100" t="s">
        <v>2788</v>
      </c>
      <c r="B2462" s="101">
        <v>0.36</v>
      </c>
      <c r="C2462" s="102"/>
      <c r="D2462" s="100" t="s">
        <v>24653</v>
      </c>
      <c r="E2462" s="101">
        <v>0.49</v>
      </c>
      <c r="F2462" s="102"/>
    </row>
    <row r="2463" ht="12.75" customHeight="1">
      <c r="A2463" s="100" t="s">
        <v>24653</v>
      </c>
      <c r="B2463" s="101">
        <v>0.45</v>
      </c>
      <c r="C2463" s="102"/>
      <c r="D2463" s="100" t="s">
        <v>2790</v>
      </c>
      <c r="E2463" s="101">
        <v>0.48</v>
      </c>
      <c r="F2463" s="102"/>
    </row>
    <row r="2464" ht="12.75" customHeight="1">
      <c r="A2464" s="100" t="s">
        <v>2790</v>
      </c>
      <c r="B2464" s="101">
        <v>0.44</v>
      </c>
      <c r="C2464" s="102"/>
      <c r="D2464" s="100" t="s">
        <v>24654</v>
      </c>
      <c r="E2464" s="101">
        <v>0.57</v>
      </c>
      <c r="F2464" s="102"/>
    </row>
    <row r="2465" ht="12.75" customHeight="1">
      <c r="A2465" s="100" t="s">
        <v>24654</v>
      </c>
      <c r="B2465" s="101">
        <v>0.52</v>
      </c>
      <c r="C2465" s="102"/>
      <c r="D2465" s="100" t="s">
        <v>2792</v>
      </c>
      <c r="E2465" s="101">
        <v>0.56</v>
      </c>
      <c r="F2465" s="102"/>
    </row>
    <row r="2466" ht="12.75" customHeight="1">
      <c r="A2466" s="100" t="s">
        <v>2792</v>
      </c>
      <c r="B2466" s="101">
        <v>0.51</v>
      </c>
      <c r="C2466" s="102"/>
      <c r="D2466" s="100" t="s">
        <v>24655</v>
      </c>
      <c r="E2466" s="101">
        <v>0.65</v>
      </c>
      <c r="F2466" s="102"/>
    </row>
    <row r="2467" ht="12.75" customHeight="1">
      <c r="A2467" s="100" t="s">
        <v>24655</v>
      </c>
      <c r="B2467" s="101">
        <v>0.6</v>
      </c>
      <c r="C2467" s="102"/>
      <c r="D2467" s="100" t="s">
        <v>2794</v>
      </c>
      <c r="E2467" s="101">
        <v>0.64</v>
      </c>
      <c r="F2467" s="102"/>
    </row>
    <row r="2468" ht="12.75" customHeight="1">
      <c r="A2468" s="100" t="s">
        <v>2794</v>
      </c>
      <c r="B2468" s="101">
        <v>0.59</v>
      </c>
      <c r="C2468" s="102"/>
      <c r="D2468" s="100" t="s">
        <v>24656</v>
      </c>
      <c r="E2468" s="101">
        <v>0.79</v>
      </c>
      <c r="F2468" s="102"/>
    </row>
    <row r="2469" ht="12.75" customHeight="1">
      <c r="A2469" s="100" t="s">
        <v>24656</v>
      </c>
      <c r="B2469" s="101">
        <v>0.72</v>
      </c>
      <c r="C2469" s="102"/>
      <c r="D2469" s="100" t="s">
        <v>2796</v>
      </c>
      <c r="E2469" s="101">
        <v>0.78</v>
      </c>
      <c r="F2469" s="102"/>
    </row>
    <row r="2470" ht="12.75" customHeight="1">
      <c r="A2470" s="100" t="s">
        <v>2796</v>
      </c>
      <c r="B2470" s="101">
        <v>0.71</v>
      </c>
      <c r="C2470" s="102"/>
      <c r="D2470" s="100" t="s">
        <v>24657</v>
      </c>
      <c r="E2470" s="101">
        <v>0.99</v>
      </c>
      <c r="F2470" s="102"/>
    </row>
    <row r="2471" ht="12.75" customHeight="1">
      <c r="A2471" s="100" t="s">
        <v>24657</v>
      </c>
      <c r="B2471" s="101">
        <v>0.91</v>
      </c>
      <c r="C2471" s="102"/>
      <c r="D2471" s="100" t="s">
        <v>2798</v>
      </c>
      <c r="E2471" s="101">
        <v>0.98</v>
      </c>
      <c r="F2471" s="102"/>
    </row>
    <row r="2472" ht="12.75" customHeight="1">
      <c r="A2472" s="100" t="s">
        <v>2798</v>
      </c>
      <c r="B2472" s="101">
        <v>0.9</v>
      </c>
      <c r="C2472" s="102"/>
      <c r="D2472" s="100" t="s">
        <v>24658</v>
      </c>
      <c r="E2472" s="101">
        <v>1.31</v>
      </c>
      <c r="F2472" s="102"/>
    </row>
    <row r="2473" ht="12.75" customHeight="1">
      <c r="A2473" s="100" t="s">
        <v>24658</v>
      </c>
      <c r="B2473" s="101">
        <v>1.21</v>
      </c>
      <c r="C2473" s="102"/>
      <c r="D2473" s="100" t="s">
        <v>2800</v>
      </c>
      <c r="E2473" s="101">
        <v>1.29</v>
      </c>
      <c r="F2473" s="102"/>
    </row>
    <row r="2474" ht="12.75" customHeight="1">
      <c r="A2474" s="100" t="s">
        <v>2800</v>
      </c>
      <c r="B2474" s="101">
        <v>1.19</v>
      </c>
      <c r="C2474" s="102"/>
      <c r="D2474" s="100" t="s">
        <v>24659</v>
      </c>
      <c r="E2474" s="101">
        <v>1.99</v>
      </c>
      <c r="F2474" s="102"/>
    </row>
    <row r="2475" ht="12.75" customHeight="1">
      <c r="A2475" s="100" t="s">
        <v>24659</v>
      </c>
      <c r="B2475" s="101">
        <v>1.83</v>
      </c>
      <c r="C2475" s="102"/>
      <c r="D2475" s="100" t="s">
        <v>2802</v>
      </c>
      <c r="E2475" s="101">
        <v>1.96</v>
      </c>
      <c r="F2475" s="102"/>
    </row>
    <row r="2476" ht="12.75" customHeight="1">
      <c r="A2476" s="100" t="s">
        <v>2802</v>
      </c>
      <c r="B2476" s="101">
        <v>1.8</v>
      </c>
      <c r="C2476" s="102"/>
      <c r="D2476" s="100" t="s">
        <v>24660</v>
      </c>
      <c r="E2476" s="101">
        <v>3.97</v>
      </c>
      <c r="F2476" s="102"/>
    </row>
    <row r="2477" ht="12.75" customHeight="1">
      <c r="A2477" s="100" t="s">
        <v>24660</v>
      </c>
      <c r="B2477" s="101">
        <v>3.64</v>
      </c>
      <c r="C2477" s="102"/>
      <c r="D2477" s="100" t="s">
        <v>2804</v>
      </c>
      <c r="E2477" s="101">
        <v>3.9</v>
      </c>
      <c r="F2477" s="102"/>
    </row>
    <row r="2478" ht="12.75" customHeight="1">
      <c r="A2478" s="100" t="s">
        <v>2804</v>
      </c>
      <c r="B2478" s="101">
        <v>3.58</v>
      </c>
      <c r="C2478" s="102"/>
      <c r="D2478" s="100" t="s">
        <v>24661</v>
      </c>
      <c r="E2478" s="101">
        <v>0.31</v>
      </c>
      <c r="F2478" s="102"/>
    </row>
    <row r="2479" ht="12.75" customHeight="1">
      <c r="A2479" s="100" t="s">
        <v>24661</v>
      </c>
      <c r="B2479" s="101">
        <v>0.28</v>
      </c>
      <c r="C2479" s="102"/>
      <c r="D2479" s="100" t="s">
        <v>2806</v>
      </c>
      <c r="E2479" s="101">
        <v>0.3</v>
      </c>
      <c r="F2479" s="102"/>
    </row>
    <row r="2480" ht="12.75" customHeight="1">
      <c r="A2480" s="100" t="s">
        <v>2806</v>
      </c>
      <c r="B2480" s="101">
        <v>0.27</v>
      </c>
      <c r="C2480" s="102"/>
      <c r="D2480" s="100" t="s">
        <v>24662</v>
      </c>
      <c r="E2480" s="101">
        <v>0.4</v>
      </c>
      <c r="F2480" s="102"/>
    </row>
    <row r="2481" ht="12.75" customHeight="1">
      <c r="A2481" s="100" t="s">
        <v>24662</v>
      </c>
      <c r="B2481" s="101">
        <v>0.36</v>
      </c>
      <c r="C2481" s="102"/>
      <c r="D2481" s="100" t="s">
        <v>2808</v>
      </c>
      <c r="E2481" s="101">
        <v>0.4</v>
      </c>
      <c r="F2481" s="102"/>
    </row>
    <row r="2482" ht="12.75" customHeight="1">
      <c r="A2482" s="100" t="s">
        <v>2808</v>
      </c>
      <c r="B2482" s="101">
        <v>0.36</v>
      </c>
      <c r="C2482" s="102"/>
      <c r="D2482" s="100" t="s">
        <v>24663</v>
      </c>
      <c r="E2482" s="101">
        <v>0.52</v>
      </c>
      <c r="F2482" s="102"/>
    </row>
    <row r="2483" ht="12.75" customHeight="1">
      <c r="A2483" s="100" t="s">
        <v>24663</v>
      </c>
      <c r="B2483" s="101">
        <v>0.47</v>
      </c>
      <c r="C2483" s="102"/>
      <c r="D2483" s="100" t="s">
        <v>2810</v>
      </c>
      <c r="E2483" s="101">
        <v>0.52</v>
      </c>
      <c r="F2483" s="102"/>
    </row>
    <row r="2484" ht="12.75" customHeight="1">
      <c r="A2484" s="100" t="s">
        <v>2810</v>
      </c>
      <c r="B2484" s="101">
        <v>0.47</v>
      </c>
      <c r="C2484" s="102"/>
      <c r="D2484" s="100" t="s">
        <v>24664</v>
      </c>
      <c r="E2484" s="101">
        <v>8.13</v>
      </c>
      <c r="F2484" s="102"/>
    </row>
    <row r="2485" ht="12.75" customHeight="1">
      <c r="A2485" s="100" t="s">
        <v>24664</v>
      </c>
      <c r="B2485" s="101">
        <v>7.52</v>
      </c>
      <c r="C2485" s="102"/>
      <c r="D2485" s="100" t="s">
        <v>2812</v>
      </c>
      <c r="E2485" s="101">
        <v>7.52</v>
      </c>
      <c r="F2485" s="102"/>
    </row>
    <row r="2486" ht="12.75" customHeight="1">
      <c r="A2486" s="100" t="s">
        <v>2812</v>
      </c>
      <c r="B2486" s="101">
        <v>6.96</v>
      </c>
      <c r="C2486" s="102"/>
      <c r="D2486" s="100" t="s">
        <v>24665</v>
      </c>
      <c r="E2486" s="101">
        <v>24.2</v>
      </c>
      <c r="F2486" s="102"/>
    </row>
    <row r="2487" ht="12.75" customHeight="1">
      <c r="A2487" s="100" t="s">
        <v>24665</v>
      </c>
      <c r="B2487" s="101">
        <v>21.56</v>
      </c>
      <c r="C2487" s="102"/>
      <c r="D2487" s="100" t="s">
        <v>2814</v>
      </c>
      <c r="E2487" s="101">
        <v>23.36</v>
      </c>
      <c r="F2487" s="102"/>
    </row>
    <row r="2488" ht="12.75" customHeight="1">
      <c r="A2488" s="100" t="s">
        <v>2814</v>
      </c>
      <c r="B2488" s="101">
        <v>20.78</v>
      </c>
      <c r="C2488" s="102"/>
      <c r="D2488" s="100" t="s">
        <v>24666</v>
      </c>
      <c r="E2488" s="101">
        <v>1.61</v>
      </c>
      <c r="F2488" s="102"/>
    </row>
    <row r="2489" ht="12.75" customHeight="1">
      <c r="A2489" s="100" t="s">
        <v>24666</v>
      </c>
      <c r="B2489" s="101">
        <v>1.42</v>
      </c>
      <c r="C2489" s="102"/>
      <c r="D2489" s="100" t="s">
        <v>2817</v>
      </c>
      <c r="E2489" s="101">
        <v>1.59</v>
      </c>
      <c r="F2489" s="102"/>
    </row>
    <row r="2490" ht="12.75" customHeight="1">
      <c r="A2490" s="100" t="s">
        <v>2817</v>
      </c>
      <c r="B2490" s="101">
        <v>1.41</v>
      </c>
      <c r="C2490" s="102"/>
      <c r="D2490" s="100" t="s">
        <v>24667</v>
      </c>
      <c r="E2490" s="101">
        <v>14.03</v>
      </c>
      <c r="F2490" s="102"/>
    </row>
    <row r="2491" ht="12.75" customHeight="1">
      <c r="A2491" s="100" t="s">
        <v>24667</v>
      </c>
      <c r="B2491" s="101">
        <v>12.98</v>
      </c>
      <c r="C2491" s="102"/>
      <c r="D2491" s="100" t="s">
        <v>2819</v>
      </c>
      <c r="E2491" s="101">
        <v>13.16</v>
      </c>
      <c r="F2491" s="102"/>
    </row>
    <row r="2492" ht="12.75" customHeight="1">
      <c r="A2492" s="100" t="s">
        <v>2819</v>
      </c>
      <c r="B2492" s="101">
        <v>12.18</v>
      </c>
      <c r="C2492" s="102"/>
      <c r="D2492" s="100" t="s">
        <v>24668</v>
      </c>
      <c r="E2492" s="101">
        <v>14.74</v>
      </c>
      <c r="F2492" s="102"/>
    </row>
    <row r="2493" ht="12.75" customHeight="1">
      <c r="A2493" s="100" t="s">
        <v>24668</v>
      </c>
      <c r="B2493" s="101">
        <v>13.64</v>
      </c>
      <c r="C2493" s="102"/>
      <c r="D2493" s="100" t="s">
        <v>2821</v>
      </c>
      <c r="E2493" s="101">
        <v>13.83</v>
      </c>
      <c r="F2493" s="102"/>
    </row>
    <row r="2494" ht="12.75" customHeight="1">
      <c r="A2494" s="100" t="s">
        <v>2821</v>
      </c>
      <c r="B2494" s="101">
        <v>12.8</v>
      </c>
      <c r="C2494" s="102"/>
      <c r="D2494" s="100" t="s">
        <v>24669</v>
      </c>
      <c r="E2494" s="101">
        <v>15.47</v>
      </c>
      <c r="F2494" s="102"/>
    </row>
    <row r="2495" ht="12.75" customHeight="1">
      <c r="A2495" s="100" t="s">
        <v>24669</v>
      </c>
      <c r="B2495" s="101">
        <v>14.32</v>
      </c>
      <c r="C2495" s="102"/>
      <c r="D2495" s="100" t="s">
        <v>2823</v>
      </c>
      <c r="E2495" s="101">
        <v>14.52</v>
      </c>
      <c r="F2495" s="102"/>
    </row>
    <row r="2496" ht="12.75" customHeight="1">
      <c r="A2496" s="100" t="s">
        <v>2823</v>
      </c>
      <c r="B2496" s="101">
        <v>13.44</v>
      </c>
      <c r="C2496" s="102"/>
      <c r="D2496" s="100" t="s">
        <v>24670</v>
      </c>
      <c r="E2496" s="101">
        <v>16.25</v>
      </c>
      <c r="F2496" s="102"/>
    </row>
    <row r="2497" ht="12.75" customHeight="1">
      <c r="A2497" s="100" t="s">
        <v>24670</v>
      </c>
      <c r="B2497" s="101">
        <v>15.04</v>
      </c>
      <c r="C2497" s="102"/>
      <c r="D2497" s="100" t="s">
        <v>2825</v>
      </c>
      <c r="E2497" s="101">
        <v>15.25</v>
      </c>
      <c r="F2497" s="102"/>
    </row>
    <row r="2498" ht="12.75" customHeight="1">
      <c r="A2498" s="100" t="s">
        <v>2825</v>
      </c>
      <c r="B2498" s="101">
        <v>14.12</v>
      </c>
      <c r="C2498" s="102"/>
      <c r="D2498" s="100" t="s">
        <v>24671</v>
      </c>
      <c r="E2498" s="101">
        <v>17.03</v>
      </c>
      <c r="F2498" s="102"/>
    </row>
    <row r="2499" ht="12.75" customHeight="1">
      <c r="A2499" s="100" t="s">
        <v>24671</v>
      </c>
      <c r="B2499" s="101">
        <v>15.76</v>
      </c>
      <c r="C2499" s="102"/>
      <c r="D2499" s="100" t="s">
        <v>2827</v>
      </c>
      <c r="E2499" s="101">
        <v>15.98</v>
      </c>
      <c r="F2499" s="102"/>
    </row>
    <row r="2500" ht="12.75" customHeight="1">
      <c r="A2500" s="100" t="s">
        <v>2827</v>
      </c>
      <c r="B2500" s="101">
        <v>14.79</v>
      </c>
      <c r="C2500" s="102"/>
      <c r="D2500" s="100" t="s">
        <v>24672</v>
      </c>
      <c r="E2500" s="101">
        <v>17.9</v>
      </c>
      <c r="F2500" s="102"/>
    </row>
    <row r="2501" ht="12.75" customHeight="1">
      <c r="A2501" s="100" t="s">
        <v>24672</v>
      </c>
      <c r="B2501" s="101">
        <v>16.56</v>
      </c>
      <c r="C2501" s="102"/>
      <c r="D2501" s="100" t="s">
        <v>2829</v>
      </c>
      <c r="E2501" s="101">
        <v>16.79</v>
      </c>
      <c r="F2501" s="102"/>
    </row>
    <row r="2502" ht="12.75" customHeight="1">
      <c r="A2502" s="100" t="s">
        <v>2829</v>
      </c>
      <c r="B2502" s="101">
        <v>15.55</v>
      </c>
      <c r="C2502" s="102"/>
      <c r="D2502" s="100" t="s">
        <v>24673</v>
      </c>
      <c r="E2502" s="101">
        <v>18.82</v>
      </c>
      <c r="F2502" s="102"/>
    </row>
    <row r="2503" ht="12.75" customHeight="1">
      <c r="A2503" s="100" t="s">
        <v>24673</v>
      </c>
      <c r="B2503" s="101">
        <v>17.42</v>
      </c>
      <c r="C2503" s="102"/>
      <c r="D2503" s="100" t="s">
        <v>2831</v>
      </c>
      <c r="E2503" s="101">
        <v>17.66</v>
      </c>
      <c r="F2503" s="102"/>
    </row>
    <row r="2504" ht="12.75" customHeight="1">
      <c r="A2504" s="100" t="s">
        <v>2831</v>
      </c>
      <c r="B2504" s="101">
        <v>16.35</v>
      </c>
      <c r="C2504" s="102"/>
      <c r="D2504" s="100" t="s">
        <v>24674</v>
      </c>
      <c r="E2504" s="101">
        <v>19.74</v>
      </c>
      <c r="F2504" s="102"/>
    </row>
    <row r="2505" ht="12.75" customHeight="1">
      <c r="A2505" s="100" t="s">
        <v>24674</v>
      </c>
      <c r="B2505" s="101">
        <v>18.27</v>
      </c>
      <c r="C2505" s="102"/>
      <c r="D2505" s="100" t="s">
        <v>2833</v>
      </c>
      <c r="E2505" s="101">
        <v>18.53</v>
      </c>
      <c r="F2505" s="102"/>
    </row>
    <row r="2506" ht="12.75" customHeight="1">
      <c r="A2506" s="100" t="s">
        <v>2833</v>
      </c>
      <c r="B2506" s="101">
        <v>17.15</v>
      </c>
      <c r="C2506" s="102"/>
      <c r="D2506" s="100" t="s">
        <v>24675</v>
      </c>
      <c r="E2506" s="101">
        <v>20.69</v>
      </c>
      <c r="F2506" s="102"/>
    </row>
    <row r="2507" ht="12.75" customHeight="1">
      <c r="A2507" s="100" t="s">
        <v>24675</v>
      </c>
      <c r="B2507" s="101">
        <v>19.15</v>
      </c>
      <c r="C2507" s="102"/>
      <c r="D2507" s="100" t="s">
        <v>2835</v>
      </c>
      <c r="E2507" s="101">
        <v>19.42</v>
      </c>
      <c r="F2507" s="102"/>
    </row>
    <row r="2508" ht="12.75" customHeight="1">
      <c r="A2508" s="100" t="s">
        <v>2835</v>
      </c>
      <c r="B2508" s="101">
        <v>17.98</v>
      </c>
      <c r="C2508" s="102"/>
      <c r="D2508" s="100" t="s">
        <v>24676</v>
      </c>
      <c r="E2508" s="101">
        <v>29.66</v>
      </c>
      <c r="F2508" s="102"/>
    </row>
    <row r="2509" ht="12.75" customHeight="1">
      <c r="A2509" s="100" t="s">
        <v>24676</v>
      </c>
      <c r="B2509" s="101">
        <v>28.4</v>
      </c>
      <c r="C2509" s="102"/>
      <c r="D2509" s="100" t="s">
        <v>2837</v>
      </c>
      <c r="E2509" s="101">
        <v>26.95</v>
      </c>
      <c r="F2509" s="102"/>
    </row>
    <row r="2510" ht="12.75" customHeight="1">
      <c r="A2510" s="100" t="s">
        <v>2837</v>
      </c>
      <c r="B2510" s="101">
        <v>25.89</v>
      </c>
      <c r="C2510" s="102"/>
      <c r="D2510" s="100" t="s">
        <v>24677</v>
      </c>
      <c r="E2510" s="101">
        <v>21.25</v>
      </c>
      <c r="F2510" s="102"/>
    </row>
    <row r="2511" ht="12.75" customHeight="1">
      <c r="A2511" s="100" t="s">
        <v>24677</v>
      </c>
      <c r="B2511" s="101">
        <v>20.12</v>
      </c>
      <c r="C2511" s="102"/>
      <c r="D2511" s="100" t="s">
        <v>2839</v>
      </c>
      <c r="E2511" s="101">
        <v>19.08</v>
      </c>
      <c r="F2511" s="102"/>
    </row>
    <row r="2512" ht="12.75" customHeight="1">
      <c r="A2512" s="100" t="s">
        <v>2839</v>
      </c>
      <c r="B2512" s="101">
        <v>18.12</v>
      </c>
      <c r="C2512" s="102"/>
      <c r="D2512" s="100" t="s">
        <v>24678</v>
      </c>
      <c r="E2512" s="101">
        <v>21.81</v>
      </c>
      <c r="F2512" s="102"/>
    </row>
    <row r="2513" ht="12.75" customHeight="1">
      <c r="A2513" s="100" t="s">
        <v>24678</v>
      </c>
      <c r="B2513" s="101">
        <v>20.59</v>
      </c>
      <c r="C2513" s="102"/>
      <c r="D2513" s="100" t="s">
        <v>2841</v>
      </c>
      <c r="E2513" s="101">
        <v>19.64</v>
      </c>
      <c r="F2513" s="102"/>
    </row>
    <row r="2514" ht="12.75" customHeight="1">
      <c r="A2514" s="100" t="s">
        <v>2841</v>
      </c>
      <c r="B2514" s="101">
        <v>18.59</v>
      </c>
      <c r="C2514" s="102"/>
      <c r="D2514" s="100" t="s">
        <v>24679</v>
      </c>
      <c r="E2514" s="101">
        <v>40.12</v>
      </c>
      <c r="F2514" s="102"/>
    </row>
    <row r="2515" ht="12.75" customHeight="1">
      <c r="A2515" s="100" t="s">
        <v>24679</v>
      </c>
      <c r="B2515" s="101">
        <v>38.28</v>
      </c>
      <c r="C2515" s="102"/>
      <c r="D2515" s="100" t="s">
        <v>2843</v>
      </c>
      <c r="E2515" s="101">
        <v>36.3</v>
      </c>
      <c r="F2515" s="102"/>
    </row>
    <row r="2516" ht="12.75" customHeight="1">
      <c r="A2516" s="100" t="s">
        <v>2843</v>
      </c>
      <c r="B2516" s="101">
        <v>34.76</v>
      </c>
      <c r="C2516" s="102"/>
      <c r="D2516" s="100" t="s">
        <v>24680</v>
      </c>
      <c r="E2516" s="101">
        <v>45.08</v>
      </c>
      <c r="F2516" s="102"/>
    </row>
    <row r="2517" ht="12.75" customHeight="1">
      <c r="A2517" s="100" t="s">
        <v>24680</v>
      </c>
      <c r="B2517" s="101">
        <v>42.91</v>
      </c>
      <c r="C2517" s="102"/>
      <c r="D2517" s="100" t="s">
        <v>2845</v>
      </c>
      <c r="E2517" s="101">
        <v>40.29</v>
      </c>
      <c r="F2517" s="102"/>
    </row>
    <row r="2518" ht="12.75" customHeight="1">
      <c r="A2518" s="100" t="s">
        <v>2845</v>
      </c>
      <c r="B2518" s="101">
        <v>38.49</v>
      </c>
      <c r="C2518" s="102"/>
      <c r="D2518" s="100" t="s">
        <v>24681</v>
      </c>
      <c r="E2518" s="101">
        <v>80.97</v>
      </c>
      <c r="F2518" s="102"/>
    </row>
    <row r="2519" ht="12.75" customHeight="1">
      <c r="A2519" s="100" t="s">
        <v>24681</v>
      </c>
      <c r="B2519" s="101">
        <v>77.09</v>
      </c>
      <c r="C2519" s="102"/>
      <c r="D2519" s="100" t="s">
        <v>2847</v>
      </c>
      <c r="E2519" s="101">
        <v>72.32</v>
      </c>
      <c r="F2519" s="102"/>
    </row>
    <row r="2520" ht="12.75" customHeight="1">
      <c r="A2520" s="100" t="s">
        <v>2847</v>
      </c>
      <c r="B2520" s="101">
        <v>69.12</v>
      </c>
      <c r="C2520" s="102"/>
      <c r="D2520" s="100" t="s">
        <v>24682</v>
      </c>
      <c r="E2520" s="101">
        <v>198.7</v>
      </c>
      <c r="F2520" s="102"/>
    </row>
    <row r="2521" ht="12.75" customHeight="1">
      <c r="A2521" s="100" t="s">
        <v>24682</v>
      </c>
      <c r="B2521" s="101">
        <v>189.07</v>
      </c>
      <c r="C2521" s="102"/>
      <c r="D2521" s="100" t="s">
        <v>2849</v>
      </c>
      <c r="E2521" s="101">
        <v>177.32</v>
      </c>
      <c r="F2521" s="102"/>
    </row>
    <row r="2522" ht="12.75" customHeight="1">
      <c r="A2522" s="100" t="s">
        <v>2849</v>
      </c>
      <c r="B2522" s="101">
        <v>169.34</v>
      </c>
      <c r="C2522" s="102"/>
      <c r="D2522" s="100" t="s">
        <v>24683</v>
      </c>
      <c r="E2522" s="101">
        <v>60.32</v>
      </c>
      <c r="F2522" s="102"/>
    </row>
    <row r="2523" ht="12.75" customHeight="1">
      <c r="A2523" s="100" t="s">
        <v>24683</v>
      </c>
      <c r="B2523" s="101">
        <v>52.53</v>
      </c>
      <c r="C2523" s="102"/>
      <c r="D2523" s="100" t="s">
        <v>2851</v>
      </c>
      <c r="E2523" s="101">
        <v>57.55</v>
      </c>
      <c r="F2523" s="102"/>
    </row>
    <row r="2524" ht="12.75" customHeight="1">
      <c r="A2524" s="100" t="s">
        <v>2851</v>
      </c>
      <c r="B2524" s="101">
        <v>49.97</v>
      </c>
      <c r="C2524" s="102"/>
      <c r="D2524" s="100" t="s">
        <v>24684</v>
      </c>
      <c r="E2524" s="101">
        <v>66.59</v>
      </c>
      <c r="F2524" s="102"/>
    </row>
    <row r="2525" ht="12.75" customHeight="1">
      <c r="A2525" s="100" t="s">
        <v>24684</v>
      </c>
      <c r="B2525" s="101">
        <v>58.01</v>
      </c>
      <c r="C2525" s="102"/>
      <c r="D2525" s="100" t="s">
        <v>2853</v>
      </c>
      <c r="E2525" s="101">
        <v>63.51</v>
      </c>
      <c r="F2525" s="102"/>
    </row>
    <row r="2526" ht="12.75" customHeight="1">
      <c r="A2526" s="100" t="s">
        <v>2853</v>
      </c>
      <c r="B2526" s="101">
        <v>55.17</v>
      </c>
      <c r="C2526" s="102"/>
      <c r="D2526" s="100" t="s">
        <v>24685</v>
      </c>
      <c r="E2526" s="101">
        <v>75.67</v>
      </c>
      <c r="F2526" s="102"/>
    </row>
    <row r="2527" ht="12.75" customHeight="1">
      <c r="A2527" s="100" t="s">
        <v>24685</v>
      </c>
      <c r="B2527" s="101">
        <v>65.92</v>
      </c>
      <c r="C2527" s="102"/>
      <c r="D2527" s="100" t="s">
        <v>2855</v>
      </c>
      <c r="E2527" s="101">
        <v>72.17</v>
      </c>
      <c r="F2527" s="102"/>
    </row>
    <row r="2528" ht="12.75" customHeight="1">
      <c r="A2528" s="100" t="s">
        <v>2855</v>
      </c>
      <c r="B2528" s="101">
        <v>62.69</v>
      </c>
      <c r="C2528" s="102"/>
      <c r="D2528" s="100" t="s">
        <v>24686</v>
      </c>
      <c r="E2528" s="101">
        <v>87.78</v>
      </c>
      <c r="F2528" s="102"/>
    </row>
    <row r="2529" ht="12.75" customHeight="1">
      <c r="A2529" s="100" t="s">
        <v>24686</v>
      </c>
      <c r="B2529" s="101">
        <v>76.47</v>
      </c>
      <c r="C2529" s="102"/>
      <c r="D2529" s="100" t="s">
        <v>2857</v>
      </c>
      <c r="E2529" s="101">
        <v>83.72</v>
      </c>
      <c r="F2529" s="102"/>
    </row>
    <row r="2530" ht="12.75" customHeight="1">
      <c r="A2530" s="100" t="s">
        <v>2857</v>
      </c>
      <c r="B2530" s="101">
        <v>72.72</v>
      </c>
      <c r="C2530" s="102"/>
      <c r="D2530" s="100" t="s">
        <v>24687</v>
      </c>
      <c r="E2530" s="101">
        <v>99.89</v>
      </c>
      <c r="F2530" s="102"/>
    </row>
    <row r="2531" ht="12.75" customHeight="1">
      <c r="A2531" s="100" t="s">
        <v>24687</v>
      </c>
      <c r="B2531" s="101">
        <v>87.01</v>
      </c>
      <c r="C2531" s="102"/>
      <c r="D2531" s="100" t="s">
        <v>2859</v>
      </c>
      <c r="E2531" s="101">
        <v>95.27</v>
      </c>
      <c r="F2531" s="102"/>
    </row>
    <row r="2532" ht="12.75" customHeight="1">
      <c r="A2532" s="100" t="s">
        <v>2859</v>
      </c>
      <c r="B2532" s="101">
        <v>82.75</v>
      </c>
      <c r="C2532" s="102"/>
      <c r="D2532" s="100" t="s">
        <v>24688</v>
      </c>
      <c r="E2532" s="101">
        <v>88.24</v>
      </c>
      <c r="F2532" s="102"/>
    </row>
    <row r="2533" ht="12.75" customHeight="1">
      <c r="A2533" s="100" t="s">
        <v>24688</v>
      </c>
      <c r="B2533" s="101">
        <v>82.79</v>
      </c>
      <c r="C2533" s="102"/>
      <c r="D2533" s="100" t="s">
        <v>2861</v>
      </c>
      <c r="E2533" s="101">
        <v>79.78</v>
      </c>
      <c r="F2533" s="102"/>
    </row>
    <row r="2534" ht="12.75" customHeight="1">
      <c r="A2534" s="100" t="s">
        <v>2861</v>
      </c>
      <c r="B2534" s="101">
        <v>74.98</v>
      </c>
      <c r="C2534" s="102"/>
      <c r="D2534" s="100" t="s">
        <v>24689</v>
      </c>
      <c r="E2534" s="101">
        <v>161.41</v>
      </c>
      <c r="F2534" s="102"/>
    </row>
    <row r="2535" ht="12.75" customHeight="1">
      <c r="A2535" s="100" t="s">
        <v>24689</v>
      </c>
      <c r="B2535" s="101">
        <v>153.71</v>
      </c>
      <c r="C2535" s="102"/>
      <c r="D2535" s="100" t="s">
        <v>2863</v>
      </c>
      <c r="E2535" s="101">
        <v>144.13</v>
      </c>
      <c r="F2535" s="102"/>
    </row>
    <row r="2536" ht="12.75" customHeight="1">
      <c r="A2536" s="100" t="s">
        <v>2863</v>
      </c>
      <c r="B2536" s="101">
        <v>137.77</v>
      </c>
      <c r="C2536" s="102"/>
      <c r="D2536" s="100" t="s">
        <v>24690</v>
      </c>
      <c r="E2536" s="101">
        <v>163.51</v>
      </c>
      <c r="F2536" s="102"/>
    </row>
    <row r="2537" ht="12.75" customHeight="1">
      <c r="A2537" s="100" t="s">
        <v>24690</v>
      </c>
      <c r="B2537" s="101">
        <v>154.58</v>
      </c>
      <c r="C2537" s="102"/>
      <c r="D2537" s="100" t="s">
        <v>2865</v>
      </c>
      <c r="E2537" s="101">
        <v>145.03</v>
      </c>
      <c r="F2537" s="102"/>
    </row>
    <row r="2538" ht="12.75" customHeight="1">
      <c r="A2538" s="100" t="s">
        <v>2865</v>
      </c>
      <c r="B2538" s="101">
        <v>137.53</v>
      </c>
      <c r="C2538" s="102"/>
      <c r="D2538" s="100" t="s">
        <v>24691</v>
      </c>
      <c r="E2538" s="101">
        <v>63.95</v>
      </c>
      <c r="F2538" s="102"/>
    </row>
    <row r="2539" ht="12.75" customHeight="1">
      <c r="A2539" s="100" t="s">
        <v>24691</v>
      </c>
      <c r="B2539" s="101">
        <v>60.16</v>
      </c>
      <c r="C2539" s="102"/>
      <c r="D2539" s="100" t="s">
        <v>2867</v>
      </c>
      <c r="E2539" s="101">
        <v>57.8</v>
      </c>
      <c r="F2539" s="102"/>
    </row>
    <row r="2540" ht="12.75" customHeight="1">
      <c r="A2540" s="100" t="s">
        <v>2867</v>
      </c>
      <c r="B2540" s="101">
        <v>54.48</v>
      </c>
      <c r="C2540" s="102"/>
      <c r="D2540" s="100" t="s">
        <v>24692</v>
      </c>
      <c r="E2540" s="101">
        <v>83.14</v>
      </c>
      <c r="F2540" s="102"/>
    </row>
    <row r="2541" ht="12.75" customHeight="1">
      <c r="A2541" s="100" t="s">
        <v>24692</v>
      </c>
      <c r="B2541" s="101">
        <v>78.21</v>
      </c>
      <c r="C2541" s="102"/>
      <c r="D2541" s="100" t="s">
        <v>2869</v>
      </c>
      <c r="E2541" s="101">
        <v>75.14</v>
      </c>
      <c r="F2541" s="102"/>
    </row>
    <row r="2542" ht="12.75" customHeight="1">
      <c r="A2542" s="100" t="s">
        <v>2869</v>
      </c>
      <c r="B2542" s="101">
        <v>70.83</v>
      </c>
      <c r="C2542" s="102"/>
      <c r="D2542" s="100" t="s">
        <v>24693</v>
      </c>
      <c r="E2542" s="101">
        <v>1.04</v>
      </c>
      <c r="F2542" s="102"/>
    </row>
    <row r="2543" ht="12.75" customHeight="1">
      <c r="A2543" s="100" t="s">
        <v>24693</v>
      </c>
      <c r="B2543" s="101">
        <v>0.98</v>
      </c>
      <c r="C2543" s="102"/>
      <c r="D2543" s="100" t="s">
        <v>2871</v>
      </c>
      <c r="E2543" s="101">
        <v>1.0</v>
      </c>
      <c r="F2543" s="102"/>
    </row>
    <row r="2544" ht="12.75" customHeight="1">
      <c r="A2544" s="100" t="s">
        <v>2871</v>
      </c>
      <c r="B2544" s="101">
        <v>0.94</v>
      </c>
      <c r="C2544" s="102"/>
      <c r="D2544" s="100" t="s">
        <v>24694</v>
      </c>
      <c r="E2544" s="101">
        <v>0.9</v>
      </c>
      <c r="F2544" s="102"/>
    </row>
    <row r="2545" ht="12.75" customHeight="1">
      <c r="A2545" s="100" t="s">
        <v>24694</v>
      </c>
      <c r="B2545" s="101">
        <v>0.84</v>
      </c>
      <c r="C2545" s="102"/>
      <c r="D2545" s="100" t="s">
        <v>2873</v>
      </c>
      <c r="E2545" s="101">
        <v>0.87</v>
      </c>
      <c r="F2545" s="102"/>
    </row>
    <row r="2546" ht="12.75" customHeight="1">
      <c r="A2546" s="100" t="s">
        <v>2873</v>
      </c>
      <c r="B2546" s="101">
        <v>0.81</v>
      </c>
      <c r="C2546" s="102"/>
      <c r="D2546" s="100" t="s">
        <v>24695</v>
      </c>
      <c r="E2546" s="101">
        <v>0.83</v>
      </c>
      <c r="F2546" s="102"/>
    </row>
    <row r="2547" ht="12.75" customHeight="1">
      <c r="A2547" s="100" t="s">
        <v>24695</v>
      </c>
      <c r="B2547" s="101">
        <v>0.8</v>
      </c>
      <c r="C2547" s="102"/>
      <c r="D2547" s="100" t="s">
        <v>2875</v>
      </c>
      <c r="E2547" s="101">
        <v>0.8</v>
      </c>
      <c r="F2547" s="102"/>
    </row>
    <row r="2548" ht="12.75" customHeight="1">
      <c r="A2548" s="100" t="s">
        <v>2875</v>
      </c>
      <c r="B2548" s="101">
        <v>0.78</v>
      </c>
      <c r="C2548" s="102"/>
      <c r="D2548" s="100" t="s">
        <v>24696</v>
      </c>
      <c r="E2548" s="101">
        <v>8.7</v>
      </c>
      <c r="F2548" s="102"/>
    </row>
    <row r="2549" ht="12.75" customHeight="1">
      <c r="A2549" s="100" t="s">
        <v>24696</v>
      </c>
      <c r="B2549" s="101">
        <v>8.32</v>
      </c>
      <c r="C2549" s="102"/>
      <c r="D2549" s="100" t="s">
        <v>2877</v>
      </c>
      <c r="E2549" s="101">
        <v>8.33</v>
      </c>
      <c r="F2549" s="102"/>
    </row>
    <row r="2550" ht="12.75" customHeight="1">
      <c r="A2550" s="100" t="s">
        <v>2877</v>
      </c>
      <c r="B2550" s="101">
        <v>7.98</v>
      </c>
      <c r="C2550" s="102"/>
      <c r="D2550" s="100" t="s">
        <v>24697</v>
      </c>
      <c r="E2550" s="101">
        <v>6.28</v>
      </c>
      <c r="F2550" s="102"/>
    </row>
    <row r="2551" ht="12.75" customHeight="1">
      <c r="A2551" s="100" t="s">
        <v>24697</v>
      </c>
      <c r="B2551" s="101">
        <v>5.96</v>
      </c>
      <c r="C2551" s="102"/>
      <c r="D2551" s="100" t="s">
        <v>2879</v>
      </c>
      <c r="E2551" s="101">
        <v>6.04</v>
      </c>
      <c r="F2551" s="102"/>
    </row>
    <row r="2552" ht="12.75" customHeight="1">
      <c r="A2552" s="100" t="s">
        <v>2879</v>
      </c>
      <c r="B2552" s="101">
        <v>5.75</v>
      </c>
      <c r="C2552" s="102"/>
      <c r="D2552" s="100" t="s">
        <v>24698</v>
      </c>
      <c r="E2552" s="101">
        <v>5.58</v>
      </c>
      <c r="F2552" s="102"/>
    </row>
    <row r="2553" ht="12.75" customHeight="1">
      <c r="A2553" s="100" t="s">
        <v>24698</v>
      </c>
      <c r="B2553" s="101">
        <v>5.28</v>
      </c>
      <c r="C2553" s="102"/>
      <c r="D2553" s="100" t="s">
        <v>2881</v>
      </c>
      <c r="E2553" s="101">
        <v>5.39</v>
      </c>
      <c r="F2553" s="102"/>
    </row>
    <row r="2554" ht="12.75" customHeight="1">
      <c r="A2554" s="100" t="s">
        <v>2881</v>
      </c>
      <c r="B2554" s="101">
        <v>5.1</v>
      </c>
      <c r="C2554" s="102"/>
      <c r="D2554" s="100" t="s">
        <v>24699</v>
      </c>
      <c r="E2554" s="101">
        <v>5.21</v>
      </c>
      <c r="F2554" s="102"/>
    </row>
    <row r="2555" ht="12.75" customHeight="1">
      <c r="A2555" s="100" t="s">
        <v>24699</v>
      </c>
      <c r="B2555" s="101">
        <v>4.91</v>
      </c>
      <c r="C2555" s="102"/>
      <c r="D2555" s="100" t="s">
        <v>2883</v>
      </c>
      <c r="E2555" s="101">
        <v>5.04</v>
      </c>
      <c r="F2555" s="102"/>
    </row>
    <row r="2556" ht="12.75" customHeight="1">
      <c r="A2556" s="100" t="s">
        <v>2883</v>
      </c>
      <c r="B2556" s="101">
        <v>4.75</v>
      </c>
      <c r="C2556" s="102"/>
      <c r="D2556" s="100" t="s">
        <v>24700</v>
      </c>
      <c r="E2556" s="101">
        <v>5.04</v>
      </c>
      <c r="F2556" s="102"/>
    </row>
    <row r="2557" ht="12.75" customHeight="1">
      <c r="A2557" s="100" t="s">
        <v>24700</v>
      </c>
      <c r="B2557" s="101">
        <v>4.75</v>
      </c>
      <c r="C2557" s="102"/>
      <c r="D2557" s="100" t="s">
        <v>2885</v>
      </c>
      <c r="E2557" s="101">
        <v>4.88</v>
      </c>
      <c r="F2557" s="102"/>
    </row>
    <row r="2558" ht="12.75" customHeight="1">
      <c r="A2558" s="100" t="s">
        <v>2885</v>
      </c>
      <c r="B2558" s="101">
        <v>4.61</v>
      </c>
      <c r="C2558" s="102"/>
      <c r="D2558" s="100" t="s">
        <v>24701</v>
      </c>
      <c r="E2558" s="101">
        <v>3.46</v>
      </c>
      <c r="F2558" s="102"/>
    </row>
    <row r="2559" ht="12.75" customHeight="1">
      <c r="A2559" s="100" t="s">
        <v>24701</v>
      </c>
      <c r="B2559" s="101">
        <v>3.25</v>
      </c>
      <c r="C2559" s="102"/>
      <c r="D2559" s="100" t="s">
        <v>2887</v>
      </c>
      <c r="E2559" s="101">
        <v>3.35</v>
      </c>
      <c r="F2559" s="102"/>
    </row>
    <row r="2560" ht="12.75" customHeight="1">
      <c r="A2560" s="100" t="s">
        <v>2887</v>
      </c>
      <c r="B2560" s="101">
        <v>3.16</v>
      </c>
      <c r="C2560" s="102"/>
      <c r="D2560" s="100" t="s">
        <v>24702</v>
      </c>
      <c r="E2560" s="101">
        <v>3.93</v>
      </c>
      <c r="F2560" s="102"/>
    </row>
    <row r="2561" ht="12.75" customHeight="1">
      <c r="A2561" s="100" t="s">
        <v>24702</v>
      </c>
      <c r="B2561" s="101">
        <v>3.59</v>
      </c>
      <c r="C2561" s="102"/>
      <c r="D2561" s="100" t="s">
        <v>2889</v>
      </c>
      <c r="E2561" s="101">
        <v>3.85</v>
      </c>
      <c r="F2561" s="102"/>
    </row>
    <row r="2562" ht="12.75" customHeight="1">
      <c r="A2562" s="100" t="s">
        <v>2889</v>
      </c>
      <c r="B2562" s="101">
        <v>3.59</v>
      </c>
      <c r="C2562" s="102"/>
      <c r="D2562" s="100" t="s">
        <v>24703</v>
      </c>
      <c r="E2562" s="101">
        <v>3.23</v>
      </c>
      <c r="F2562" s="102"/>
    </row>
    <row r="2563" ht="12.75" customHeight="1">
      <c r="A2563" s="100" t="s">
        <v>24703</v>
      </c>
      <c r="B2563" s="101">
        <v>2.95</v>
      </c>
      <c r="C2563" s="102"/>
      <c r="D2563" s="100" t="s">
        <v>2891</v>
      </c>
      <c r="E2563" s="101">
        <v>3.17</v>
      </c>
      <c r="F2563" s="102"/>
    </row>
    <row r="2564" ht="12.75" customHeight="1">
      <c r="A2564" s="100" t="s">
        <v>2891</v>
      </c>
      <c r="B2564" s="101">
        <v>2.95</v>
      </c>
      <c r="C2564" s="102"/>
      <c r="D2564" s="100" t="s">
        <v>24704</v>
      </c>
      <c r="E2564" s="101">
        <v>6.84</v>
      </c>
      <c r="F2564" s="102"/>
    </row>
    <row r="2565" ht="12.75" customHeight="1">
      <c r="A2565" s="100" t="s">
        <v>24704</v>
      </c>
      <c r="B2565" s="101">
        <v>6.55</v>
      </c>
      <c r="C2565" s="102"/>
      <c r="D2565" s="100" t="s">
        <v>2893</v>
      </c>
      <c r="E2565" s="101">
        <v>6.55</v>
      </c>
      <c r="F2565" s="102"/>
    </row>
    <row r="2566" ht="12.75" customHeight="1">
      <c r="A2566" s="100" t="s">
        <v>2893</v>
      </c>
      <c r="B2566" s="101">
        <v>6.28</v>
      </c>
      <c r="C2566" s="102"/>
      <c r="D2566" s="100" t="s">
        <v>24705</v>
      </c>
      <c r="E2566" s="101">
        <v>4.69</v>
      </c>
      <c r="F2566" s="102"/>
    </row>
    <row r="2567" ht="12.75" customHeight="1">
      <c r="A2567" s="100" t="s">
        <v>24705</v>
      </c>
      <c r="B2567" s="101">
        <v>4.45</v>
      </c>
      <c r="C2567" s="102"/>
      <c r="D2567" s="100" t="s">
        <v>2895</v>
      </c>
      <c r="E2567" s="101">
        <v>4.53</v>
      </c>
      <c r="F2567" s="102"/>
    </row>
    <row r="2568" ht="12.75" customHeight="1">
      <c r="A2568" s="100" t="s">
        <v>2895</v>
      </c>
      <c r="B2568" s="101">
        <v>4.3</v>
      </c>
      <c r="C2568" s="102"/>
      <c r="D2568" s="100" t="s">
        <v>24706</v>
      </c>
      <c r="E2568" s="101">
        <v>4.0</v>
      </c>
      <c r="F2568" s="102"/>
    </row>
    <row r="2569" ht="12.75" customHeight="1">
      <c r="A2569" s="100" t="s">
        <v>24706</v>
      </c>
      <c r="B2569" s="101">
        <v>3.76</v>
      </c>
      <c r="C2569" s="102"/>
      <c r="D2569" s="100" t="s">
        <v>2897</v>
      </c>
      <c r="E2569" s="101">
        <v>3.88</v>
      </c>
      <c r="F2569" s="102"/>
    </row>
    <row r="2570" ht="12.75" customHeight="1">
      <c r="A2570" s="100" t="s">
        <v>2897</v>
      </c>
      <c r="B2570" s="101">
        <v>3.65</v>
      </c>
      <c r="C2570" s="102"/>
      <c r="D2570" s="100" t="s">
        <v>24707</v>
      </c>
      <c r="E2570" s="101">
        <v>3.62</v>
      </c>
      <c r="F2570" s="102"/>
    </row>
    <row r="2571" ht="12.75" customHeight="1">
      <c r="A2571" s="100" t="s">
        <v>24707</v>
      </c>
      <c r="B2571" s="101">
        <v>3.4</v>
      </c>
      <c r="C2571" s="102"/>
      <c r="D2571" s="100" t="s">
        <v>2899</v>
      </c>
      <c r="E2571" s="101">
        <v>3.52</v>
      </c>
      <c r="F2571" s="102"/>
    </row>
    <row r="2572" ht="12.75" customHeight="1">
      <c r="A2572" s="100" t="s">
        <v>2899</v>
      </c>
      <c r="B2572" s="101">
        <v>3.31</v>
      </c>
      <c r="C2572" s="102"/>
      <c r="D2572" s="100" t="s">
        <v>24708</v>
      </c>
      <c r="E2572" s="101">
        <v>3.46</v>
      </c>
      <c r="F2572" s="102"/>
    </row>
    <row r="2573" ht="12.75" customHeight="1">
      <c r="A2573" s="100" t="s">
        <v>24708</v>
      </c>
      <c r="B2573" s="101">
        <v>3.24</v>
      </c>
      <c r="C2573" s="102"/>
      <c r="D2573" s="100" t="s">
        <v>2901</v>
      </c>
      <c r="E2573" s="101">
        <v>3.37</v>
      </c>
      <c r="F2573" s="102"/>
    </row>
    <row r="2574" ht="12.75" customHeight="1">
      <c r="A2574" s="100" t="s">
        <v>2901</v>
      </c>
      <c r="B2574" s="101">
        <v>3.16</v>
      </c>
      <c r="C2574" s="102"/>
      <c r="D2574" s="100" t="s">
        <v>24709</v>
      </c>
      <c r="E2574" s="101">
        <v>2.19</v>
      </c>
      <c r="F2574" s="102"/>
    </row>
    <row r="2575" ht="12.75" customHeight="1">
      <c r="A2575" s="100" t="s">
        <v>24709</v>
      </c>
      <c r="B2575" s="101">
        <v>2.05</v>
      </c>
      <c r="C2575" s="102"/>
      <c r="D2575" s="100" t="s">
        <v>2903</v>
      </c>
      <c r="E2575" s="101">
        <v>2.14</v>
      </c>
      <c r="F2575" s="102"/>
    </row>
    <row r="2576" ht="12.75" customHeight="1">
      <c r="A2576" s="100" t="s">
        <v>2903</v>
      </c>
      <c r="B2576" s="101">
        <v>2.0</v>
      </c>
      <c r="C2576" s="102"/>
      <c r="D2576" s="100" t="s">
        <v>24710</v>
      </c>
      <c r="E2576" s="101">
        <v>2.8</v>
      </c>
      <c r="F2576" s="102"/>
    </row>
    <row r="2577" ht="12.75" customHeight="1">
      <c r="A2577" s="100" t="s">
        <v>24710</v>
      </c>
      <c r="B2577" s="101">
        <v>2.52</v>
      </c>
      <c r="C2577" s="102"/>
      <c r="D2577" s="100" t="s">
        <v>2905</v>
      </c>
      <c r="E2577" s="101">
        <v>2.76</v>
      </c>
      <c r="F2577" s="102"/>
    </row>
    <row r="2578" ht="12.75" customHeight="1">
      <c r="A2578" s="100" t="s">
        <v>2905</v>
      </c>
      <c r="B2578" s="101">
        <v>2.49</v>
      </c>
      <c r="C2578" s="102"/>
      <c r="D2578" s="100" t="s">
        <v>24711</v>
      </c>
      <c r="E2578" s="101">
        <v>2.24</v>
      </c>
      <c r="F2578" s="102"/>
    </row>
    <row r="2579" ht="12.75" customHeight="1">
      <c r="A2579" s="100" t="s">
        <v>24711</v>
      </c>
      <c r="B2579" s="101">
        <v>2.02</v>
      </c>
      <c r="C2579" s="102"/>
      <c r="D2579" s="100" t="s">
        <v>2907</v>
      </c>
      <c r="E2579" s="101">
        <v>2.21</v>
      </c>
      <c r="F2579" s="102"/>
    </row>
    <row r="2580" ht="12.75" customHeight="1">
      <c r="A2580" s="100" t="s">
        <v>2907</v>
      </c>
      <c r="B2580" s="101">
        <v>1.99</v>
      </c>
      <c r="C2580" s="102"/>
      <c r="D2580" s="100" t="s">
        <v>24712</v>
      </c>
      <c r="E2580" s="101">
        <v>63.88</v>
      </c>
      <c r="F2580" s="102"/>
    </row>
    <row r="2581" ht="12.75" customHeight="1">
      <c r="A2581" s="100" t="s">
        <v>24712</v>
      </c>
      <c r="B2581" s="101">
        <v>59.02</v>
      </c>
      <c r="C2581" s="102"/>
      <c r="D2581" s="100" t="s">
        <v>2909</v>
      </c>
      <c r="E2581" s="101">
        <v>58.85</v>
      </c>
      <c r="F2581" s="102"/>
    </row>
    <row r="2582" ht="12.75" customHeight="1">
      <c r="A2582" s="100" t="s">
        <v>2909</v>
      </c>
      <c r="B2582" s="101">
        <v>54.39</v>
      </c>
      <c r="C2582" s="102"/>
      <c r="D2582" s="100" t="s">
        <v>24713</v>
      </c>
      <c r="E2582" s="101">
        <v>43.01</v>
      </c>
      <c r="F2582" s="102"/>
    </row>
    <row r="2583" ht="12.75" customHeight="1">
      <c r="A2583" s="100" t="s">
        <v>24713</v>
      </c>
      <c r="B2583" s="101">
        <v>39.97</v>
      </c>
      <c r="C2583" s="102"/>
      <c r="D2583" s="100" t="s">
        <v>2911</v>
      </c>
      <c r="E2583" s="101">
        <v>37.98</v>
      </c>
      <c r="F2583" s="102"/>
    </row>
    <row r="2584" ht="12.75" customHeight="1">
      <c r="A2584" s="100" t="s">
        <v>2911</v>
      </c>
      <c r="B2584" s="101">
        <v>35.33</v>
      </c>
      <c r="C2584" s="102"/>
      <c r="D2584" s="100" t="s">
        <v>24714</v>
      </c>
      <c r="E2584" s="101">
        <v>249.69</v>
      </c>
      <c r="F2584" s="102"/>
    </row>
    <row r="2585" ht="12.75" customHeight="1">
      <c r="A2585" s="100" t="s">
        <v>24714</v>
      </c>
      <c r="B2585" s="101">
        <v>238.94</v>
      </c>
      <c r="C2585" s="102"/>
      <c r="D2585" s="100" t="s">
        <v>274</v>
      </c>
      <c r="E2585" s="101">
        <v>248.4</v>
      </c>
      <c r="F2585" s="102"/>
    </row>
    <row r="2586" ht="12.75" customHeight="1">
      <c r="A2586" s="100" t="s">
        <v>274</v>
      </c>
      <c r="B2586" s="101">
        <v>237.74</v>
      </c>
      <c r="C2586" s="102"/>
      <c r="D2586" s="100" t="s">
        <v>24715</v>
      </c>
      <c r="E2586" s="101">
        <v>1.31</v>
      </c>
      <c r="F2586" s="102"/>
    </row>
    <row r="2587" ht="12.75" customHeight="1">
      <c r="A2587" s="100" t="s">
        <v>24716</v>
      </c>
      <c r="B2587" s="101">
        <v>847.69</v>
      </c>
      <c r="C2587" s="102"/>
      <c r="D2587" s="100" t="s">
        <v>2914</v>
      </c>
      <c r="E2587" s="101">
        <v>1.31</v>
      </c>
      <c r="F2587" s="102"/>
    </row>
    <row r="2588" ht="12.75" customHeight="1">
      <c r="A2588" s="100" t="s">
        <v>24717</v>
      </c>
      <c r="B2588" s="101">
        <v>841.33</v>
      </c>
      <c r="C2588" s="102"/>
      <c r="D2588" s="100" t="s">
        <v>24718</v>
      </c>
      <c r="E2588" s="101">
        <v>0.99</v>
      </c>
      <c r="F2588" s="102"/>
    </row>
    <row r="2589" ht="12.75" customHeight="1">
      <c r="A2589" s="100" t="s">
        <v>24715</v>
      </c>
      <c r="B2589" s="101">
        <v>1.09</v>
      </c>
      <c r="C2589" s="102"/>
      <c r="D2589" s="100" t="s">
        <v>2916</v>
      </c>
      <c r="E2589" s="101">
        <v>0.99</v>
      </c>
      <c r="F2589" s="102"/>
    </row>
    <row r="2590" ht="12.75" customHeight="1">
      <c r="A2590" s="100" t="s">
        <v>2914</v>
      </c>
      <c r="B2590" s="101">
        <v>1.09</v>
      </c>
      <c r="C2590" s="102"/>
      <c r="D2590" s="100" t="s">
        <v>24719</v>
      </c>
      <c r="E2590" s="101">
        <v>1.45</v>
      </c>
      <c r="F2590" s="102"/>
    </row>
    <row r="2591" ht="12.75" customHeight="1">
      <c r="A2591" s="100" t="s">
        <v>24718</v>
      </c>
      <c r="B2591" s="101">
        <v>0.82</v>
      </c>
      <c r="C2591" s="102"/>
      <c r="D2591" s="100" t="s">
        <v>2918</v>
      </c>
      <c r="E2591" s="101">
        <v>1.45</v>
      </c>
      <c r="F2591" s="102"/>
    </row>
    <row r="2592" ht="12.75" customHeight="1">
      <c r="A2592" s="100" t="s">
        <v>2916</v>
      </c>
      <c r="B2592" s="101">
        <v>0.82</v>
      </c>
      <c r="C2592" s="102"/>
      <c r="D2592" s="100" t="s">
        <v>24720</v>
      </c>
      <c r="E2592" s="101">
        <v>1.06</v>
      </c>
      <c r="F2592" s="102"/>
    </row>
    <row r="2593" ht="12.75" customHeight="1">
      <c r="A2593" s="100" t="s">
        <v>24719</v>
      </c>
      <c r="B2593" s="101">
        <v>1.22</v>
      </c>
      <c r="C2593" s="102"/>
      <c r="D2593" s="100" t="s">
        <v>2920</v>
      </c>
      <c r="E2593" s="101">
        <v>1.06</v>
      </c>
      <c r="F2593" s="102"/>
    </row>
    <row r="2594" ht="12.75" customHeight="1">
      <c r="A2594" s="100" t="s">
        <v>2918</v>
      </c>
      <c r="B2594" s="101">
        <v>1.22</v>
      </c>
      <c r="C2594" s="102"/>
      <c r="D2594" s="100" t="s">
        <v>24721</v>
      </c>
      <c r="E2594" s="101">
        <v>1.61</v>
      </c>
      <c r="F2594" s="102"/>
    </row>
    <row r="2595" ht="12.75" customHeight="1">
      <c r="A2595" s="100" t="s">
        <v>24720</v>
      </c>
      <c r="B2595" s="101">
        <v>0.88</v>
      </c>
      <c r="C2595" s="102"/>
      <c r="D2595" s="100" t="s">
        <v>2922</v>
      </c>
      <c r="E2595" s="101">
        <v>1.61</v>
      </c>
      <c r="F2595" s="102"/>
    </row>
    <row r="2596" ht="12.75" customHeight="1">
      <c r="A2596" s="100" t="s">
        <v>2920</v>
      </c>
      <c r="B2596" s="101">
        <v>0.88</v>
      </c>
      <c r="C2596" s="102"/>
      <c r="D2596" s="100" t="s">
        <v>24722</v>
      </c>
      <c r="E2596" s="101">
        <v>1.14</v>
      </c>
      <c r="F2596" s="102"/>
    </row>
    <row r="2597" ht="12.75" customHeight="1">
      <c r="A2597" s="100" t="s">
        <v>24722</v>
      </c>
      <c r="B2597" s="101">
        <v>0.95</v>
      </c>
      <c r="C2597" s="102"/>
      <c r="D2597" s="100" t="s">
        <v>2924</v>
      </c>
      <c r="E2597" s="101">
        <v>1.14</v>
      </c>
      <c r="F2597" s="102"/>
    </row>
    <row r="2598" ht="12.75" customHeight="1">
      <c r="A2598" s="100" t="s">
        <v>2924</v>
      </c>
      <c r="B2598" s="101">
        <v>0.95</v>
      </c>
      <c r="C2598" s="102"/>
      <c r="D2598" s="100" t="s">
        <v>24723</v>
      </c>
      <c r="E2598" s="101">
        <v>0.4</v>
      </c>
      <c r="F2598" s="102"/>
    </row>
    <row r="2599" ht="12.75" customHeight="1">
      <c r="A2599" s="100" t="s">
        <v>24723</v>
      </c>
      <c r="B2599" s="101">
        <v>0.39</v>
      </c>
      <c r="C2599" s="102"/>
      <c r="D2599" s="100" t="s">
        <v>2926</v>
      </c>
      <c r="E2599" s="101">
        <v>0.38</v>
      </c>
      <c r="F2599" s="102"/>
    </row>
    <row r="2600" ht="12.75" customHeight="1">
      <c r="A2600" s="100" t="s">
        <v>2926</v>
      </c>
      <c r="B2600" s="101">
        <v>0.37</v>
      </c>
      <c r="C2600" s="102"/>
      <c r="D2600" s="100" t="s">
        <v>24724</v>
      </c>
      <c r="E2600" s="101">
        <v>32.69</v>
      </c>
      <c r="F2600" s="102"/>
    </row>
    <row r="2601" ht="12.75" customHeight="1">
      <c r="A2601" s="100" t="s">
        <v>24724</v>
      </c>
      <c r="B2601" s="101">
        <v>29.81</v>
      </c>
      <c r="C2601" s="102"/>
      <c r="D2601" s="100" t="s">
        <v>2928</v>
      </c>
      <c r="E2601" s="101">
        <v>30.91</v>
      </c>
      <c r="F2601" s="102"/>
    </row>
    <row r="2602" ht="12.75" customHeight="1">
      <c r="A2602" s="100" t="s">
        <v>2928</v>
      </c>
      <c r="B2602" s="101">
        <v>28.16</v>
      </c>
      <c r="C2602" s="102"/>
      <c r="D2602" s="100" t="s">
        <v>24725</v>
      </c>
      <c r="E2602" s="101">
        <v>0.92</v>
      </c>
      <c r="F2602" s="102"/>
    </row>
    <row r="2603" ht="12.75" customHeight="1">
      <c r="A2603" s="100" t="s">
        <v>24725</v>
      </c>
      <c r="B2603" s="101">
        <v>0.86</v>
      </c>
      <c r="C2603" s="102"/>
      <c r="D2603" s="100" t="s">
        <v>2930</v>
      </c>
      <c r="E2603" s="101">
        <v>0.88</v>
      </c>
      <c r="F2603" s="102"/>
    </row>
    <row r="2604" ht="12.75" customHeight="1">
      <c r="A2604" s="100" t="s">
        <v>2930</v>
      </c>
      <c r="B2604" s="101">
        <v>0.83</v>
      </c>
      <c r="C2604" s="102"/>
      <c r="D2604" s="100" t="s">
        <v>24726</v>
      </c>
      <c r="E2604" s="101">
        <v>0.61</v>
      </c>
      <c r="F2604" s="102"/>
    </row>
    <row r="2605" ht="12.75" customHeight="1">
      <c r="A2605" s="100" t="s">
        <v>24726</v>
      </c>
      <c r="B2605" s="101">
        <v>0.57</v>
      </c>
      <c r="C2605" s="102"/>
      <c r="D2605" s="100" t="s">
        <v>2932</v>
      </c>
      <c r="E2605" s="101">
        <v>0.58</v>
      </c>
      <c r="F2605" s="102"/>
    </row>
    <row r="2606" ht="12.75" customHeight="1">
      <c r="A2606" s="100" t="s">
        <v>2932</v>
      </c>
      <c r="B2606" s="101">
        <v>0.55</v>
      </c>
      <c r="C2606" s="102"/>
      <c r="D2606" s="100" t="s">
        <v>24727</v>
      </c>
      <c r="E2606" s="101">
        <v>0.37</v>
      </c>
      <c r="F2606" s="102"/>
    </row>
    <row r="2607" ht="12.75" customHeight="1">
      <c r="A2607" s="100" t="s">
        <v>24727</v>
      </c>
      <c r="B2607" s="101">
        <v>0.34</v>
      </c>
      <c r="C2607" s="102"/>
      <c r="D2607" s="100" t="s">
        <v>2934</v>
      </c>
      <c r="E2607" s="101">
        <v>0.35</v>
      </c>
      <c r="F2607" s="102"/>
    </row>
    <row r="2608" ht="12.75" customHeight="1">
      <c r="A2608" s="100" t="s">
        <v>2934</v>
      </c>
      <c r="B2608" s="101">
        <v>0.33</v>
      </c>
      <c r="C2608" s="102"/>
      <c r="D2608" s="100" t="s">
        <v>24728</v>
      </c>
      <c r="E2608" s="101">
        <v>0.57</v>
      </c>
      <c r="F2608" s="102"/>
    </row>
    <row r="2609" ht="12.75" customHeight="1">
      <c r="A2609" s="100" t="s">
        <v>24728</v>
      </c>
      <c r="B2609" s="101">
        <v>0.53</v>
      </c>
      <c r="C2609" s="102"/>
      <c r="D2609" s="100" t="s">
        <v>2936</v>
      </c>
      <c r="E2609" s="101">
        <v>0.55</v>
      </c>
      <c r="F2609" s="102"/>
    </row>
    <row r="2610" ht="12.75" customHeight="1">
      <c r="A2610" s="100" t="s">
        <v>2936</v>
      </c>
      <c r="B2610" s="101">
        <v>0.51</v>
      </c>
      <c r="C2610" s="102"/>
      <c r="D2610" s="100" t="s">
        <v>24729</v>
      </c>
      <c r="E2610" s="101">
        <v>0.13</v>
      </c>
      <c r="F2610" s="102"/>
    </row>
    <row r="2611" ht="12.75" customHeight="1">
      <c r="A2611" s="100" t="s">
        <v>24729</v>
      </c>
      <c r="B2611" s="101">
        <v>0.12</v>
      </c>
      <c r="C2611" s="102"/>
      <c r="D2611" s="100" t="s">
        <v>2938</v>
      </c>
      <c r="E2611" s="101">
        <v>0.13</v>
      </c>
      <c r="F2611" s="102"/>
    </row>
    <row r="2612" ht="12.75" customHeight="1">
      <c r="A2612" s="100" t="s">
        <v>2938</v>
      </c>
      <c r="B2612" s="101">
        <v>0.11</v>
      </c>
      <c r="C2612" s="102"/>
      <c r="D2612" s="100" t="s">
        <v>24730</v>
      </c>
      <c r="E2612" s="101">
        <v>0.66</v>
      </c>
      <c r="F2612" s="102"/>
    </row>
    <row r="2613" ht="12.75" customHeight="1">
      <c r="A2613" s="100" t="s">
        <v>24730</v>
      </c>
      <c r="B2613" s="101">
        <v>0.59</v>
      </c>
      <c r="C2613" s="102"/>
      <c r="D2613" s="100" t="s">
        <v>2941</v>
      </c>
      <c r="E2613" s="101">
        <v>0.65</v>
      </c>
      <c r="F2613" s="102"/>
    </row>
    <row r="2614" ht="12.75" customHeight="1">
      <c r="A2614" s="100" t="s">
        <v>2941</v>
      </c>
      <c r="B2614" s="101">
        <v>0.58</v>
      </c>
      <c r="C2614" s="102"/>
      <c r="D2614" s="100" t="s">
        <v>24731</v>
      </c>
      <c r="E2614" s="101">
        <v>3.29</v>
      </c>
      <c r="F2614" s="102"/>
    </row>
    <row r="2615" ht="12.75" customHeight="1">
      <c r="A2615" s="100" t="s">
        <v>24732</v>
      </c>
      <c r="B2615" s="101">
        <v>0.74</v>
      </c>
      <c r="C2615" s="102"/>
      <c r="D2615" s="100" t="s">
        <v>2943</v>
      </c>
      <c r="E2615" s="101">
        <v>3.22</v>
      </c>
      <c r="F2615" s="102"/>
    </row>
    <row r="2616" ht="12.75" customHeight="1">
      <c r="A2616" s="100" t="s">
        <v>24733</v>
      </c>
      <c r="B2616" s="101">
        <v>0.72</v>
      </c>
      <c r="C2616" s="102"/>
      <c r="D2616" s="100" t="s">
        <v>24734</v>
      </c>
      <c r="E2616" s="101">
        <v>0.72</v>
      </c>
      <c r="F2616" s="102"/>
    </row>
    <row r="2617" ht="12.75" customHeight="1">
      <c r="A2617" s="100" t="s">
        <v>24731</v>
      </c>
      <c r="B2617" s="101">
        <v>3.0</v>
      </c>
      <c r="C2617" s="102"/>
      <c r="D2617" s="100" t="s">
        <v>2945</v>
      </c>
      <c r="E2617" s="101">
        <v>0.65</v>
      </c>
      <c r="F2617" s="102"/>
    </row>
    <row r="2618" ht="12.75" customHeight="1">
      <c r="A2618" s="100" t="s">
        <v>2943</v>
      </c>
      <c r="B2618" s="101">
        <v>2.94</v>
      </c>
      <c r="C2618" s="102"/>
      <c r="D2618" s="100" t="s">
        <v>24735</v>
      </c>
      <c r="E2618" s="101">
        <v>13.86</v>
      </c>
      <c r="F2618" s="102"/>
    </row>
    <row r="2619" ht="12.75" customHeight="1">
      <c r="A2619" s="100" t="s">
        <v>24734</v>
      </c>
      <c r="B2619" s="101">
        <v>0.68</v>
      </c>
      <c r="C2619" s="102"/>
      <c r="D2619" s="100" t="s">
        <v>2947</v>
      </c>
      <c r="E2619" s="101">
        <v>12.6</v>
      </c>
      <c r="F2619" s="102"/>
    </row>
    <row r="2620" ht="12.75" customHeight="1">
      <c r="A2620" s="100" t="s">
        <v>2945</v>
      </c>
      <c r="B2620" s="101">
        <v>0.62</v>
      </c>
      <c r="C2620" s="102"/>
      <c r="D2620" s="100" t="s">
        <v>24736</v>
      </c>
      <c r="E2620" s="101">
        <v>134.01</v>
      </c>
      <c r="F2620" s="102"/>
    </row>
    <row r="2621" ht="12.75" customHeight="1">
      <c r="A2621" s="100" t="s">
        <v>24735</v>
      </c>
      <c r="B2621" s="101">
        <v>13.09</v>
      </c>
      <c r="C2621" s="102"/>
      <c r="D2621" s="100" t="s">
        <v>2949</v>
      </c>
      <c r="E2621" s="101">
        <v>122.49</v>
      </c>
      <c r="F2621" s="102"/>
    </row>
    <row r="2622" ht="12.75" customHeight="1">
      <c r="A2622" s="100" t="s">
        <v>2947</v>
      </c>
      <c r="B2622" s="101">
        <v>11.92</v>
      </c>
      <c r="C2622" s="102"/>
      <c r="D2622" s="100" t="s">
        <v>24737</v>
      </c>
      <c r="E2622" s="101">
        <v>13070.6</v>
      </c>
      <c r="F2622" s="102"/>
    </row>
    <row r="2623" ht="12.75" customHeight="1">
      <c r="A2623" s="100" t="s">
        <v>24738</v>
      </c>
      <c r="B2623" s="101">
        <v>9.95</v>
      </c>
      <c r="C2623" s="102"/>
      <c r="D2623" s="100" t="s">
        <v>2951</v>
      </c>
      <c r="E2623" s="101">
        <v>12307.19</v>
      </c>
      <c r="F2623" s="102"/>
    </row>
    <row r="2624" ht="12.75" customHeight="1">
      <c r="A2624" s="100" t="s">
        <v>24739</v>
      </c>
      <c r="B2624" s="101">
        <v>9.06</v>
      </c>
      <c r="C2624" s="102"/>
      <c r="D2624" s="100" t="s">
        <v>24740</v>
      </c>
      <c r="E2624" s="101">
        <v>18295.15</v>
      </c>
      <c r="F2624" s="102"/>
    </row>
    <row r="2625" ht="12.75" customHeight="1">
      <c r="A2625" s="100" t="s">
        <v>24736</v>
      </c>
      <c r="B2625" s="101">
        <v>130.97</v>
      </c>
      <c r="C2625" s="102"/>
      <c r="D2625" s="100" t="s">
        <v>2953</v>
      </c>
      <c r="E2625" s="101">
        <v>17177.47</v>
      </c>
      <c r="F2625" s="102"/>
    </row>
    <row r="2626" ht="12.75" customHeight="1">
      <c r="A2626" s="100" t="s">
        <v>2949</v>
      </c>
      <c r="B2626" s="101">
        <v>120.35</v>
      </c>
      <c r="C2626" s="102"/>
      <c r="D2626" s="100" t="s">
        <v>24741</v>
      </c>
      <c r="E2626" s="101">
        <v>23050.56</v>
      </c>
      <c r="F2626" s="102"/>
    </row>
    <row r="2627" ht="12.75" customHeight="1">
      <c r="A2627" s="100" t="s">
        <v>24737</v>
      </c>
      <c r="B2627" s="101">
        <v>12464.74</v>
      </c>
      <c r="C2627" s="102"/>
      <c r="D2627" s="100" t="s">
        <v>2955</v>
      </c>
      <c r="E2627" s="101">
        <v>21557.23</v>
      </c>
      <c r="F2627" s="102"/>
    </row>
    <row r="2628" ht="12.75" customHeight="1">
      <c r="A2628" s="100" t="s">
        <v>2951</v>
      </c>
      <c r="B2628" s="101">
        <v>11681.17</v>
      </c>
      <c r="C2628" s="102"/>
      <c r="D2628" s="100" t="s">
        <v>24742</v>
      </c>
      <c r="E2628" s="101">
        <v>28693.26</v>
      </c>
      <c r="F2628" s="102"/>
    </row>
    <row r="2629" ht="12.75" customHeight="1">
      <c r="A2629" s="100" t="s">
        <v>24740</v>
      </c>
      <c r="B2629" s="101">
        <v>17377.91</v>
      </c>
      <c r="C2629" s="102"/>
      <c r="D2629" s="100" t="s">
        <v>2957</v>
      </c>
      <c r="E2629" s="101">
        <v>26561.43</v>
      </c>
      <c r="F2629" s="102"/>
    </row>
    <row r="2630" ht="12.75" customHeight="1">
      <c r="A2630" s="100" t="s">
        <v>2953</v>
      </c>
      <c r="B2630" s="101">
        <v>16187.55</v>
      </c>
      <c r="C2630" s="102"/>
      <c r="D2630" s="100" t="s">
        <v>24743</v>
      </c>
      <c r="E2630" s="101">
        <v>220.71</v>
      </c>
      <c r="F2630" s="102"/>
    </row>
    <row r="2631" ht="12.75" customHeight="1">
      <c r="A2631" s="100" t="s">
        <v>24741</v>
      </c>
      <c r="B2631" s="101">
        <v>22268.04</v>
      </c>
      <c r="C2631" s="102"/>
      <c r="D2631" s="100" t="s">
        <v>29</v>
      </c>
      <c r="E2631" s="101">
        <v>191.29</v>
      </c>
      <c r="F2631" s="102"/>
    </row>
    <row r="2632" ht="12.75" customHeight="1">
      <c r="A2632" s="100" t="s">
        <v>2955</v>
      </c>
      <c r="B2632" s="101">
        <v>20678.04</v>
      </c>
      <c r="C2632" s="102"/>
      <c r="D2632" s="100" t="s">
        <v>24744</v>
      </c>
      <c r="E2632" s="101">
        <v>305.59</v>
      </c>
      <c r="F2632" s="102"/>
    </row>
    <row r="2633" ht="12.75" customHeight="1">
      <c r="A2633" s="100" t="s">
        <v>24742</v>
      </c>
      <c r="B2633" s="101">
        <v>27765.05</v>
      </c>
      <c r="C2633" s="102"/>
      <c r="D2633" s="100" t="s">
        <v>2960</v>
      </c>
      <c r="E2633" s="101">
        <v>264.86</v>
      </c>
      <c r="F2633" s="102"/>
    </row>
    <row r="2634" ht="12.75" customHeight="1">
      <c r="A2634" s="100" t="s">
        <v>2957</v>
      </c>
      <c r="B2634" s="101">
        <v>25532.56</v>
      </c>
      <c r="C2634" s="102"/>
      <c r="D2634" s="100" t="s">
        <v>24745</v>
      </c>
      <c r="E2634" s="101">
        <v>128.17</v>
      </c>
      <c r="F2634" s="102"/>
    </row>
    <row r="2635" ht="12.75" customHeight="1">
      <c r="A2635" s="100" t="s">
        <v>24743</v>
      </c>
      <c r="B2635" s="101">
        <v>203.53</v>
      </c>
      <c r="C2635" s="102"/>
      <c r="D2635" s="100" t="s">
        <v>2962</v>
      </c>
      <c r="E2635" s="101">
        <v>111.08</v>
      </c>
      <c r="F2635" s="102"/>
    </row>
    <row r="2636" ht="12.75" customHeight="1">
      <c r="A2636" s="100" t="s">
        <v>29</v>
      </c>
      <c r="B2636" s="101">
        <v>176.37</v>
      </c>
      <c r="C2636" s="102"/>
      <c r="D2636" s="100" t="s">
        <v>24746</v>
      </c>
      <c r="E2636" s="101">
        <v>64.64</v>
      </c>
      <c r="F2636" s="102"/>
    </row>
    <row r="2637" ht="12.75" customHeight="1">
      <c r="A2637" s="100" t="s">
        <v>24744</v>
      </c>
      <c r="B2637" s="101">
        <v>281.8</v>
      </c>
      <c r="C2637" s="102"/>
      <c r="D2637" s="100" t="s">
        <v>2964</v>
      </c>
      <c r="E2637" s="101">
        <v>56.03</v>
      </c>
      <c r="F2637" s="102"/>
    </row>
    <row r="2638" ht="12.75" customHeight="1">
      <c r="A2638" s="100" t="s">
        <v>2960</v>
      </c>
      <c r="B2638" s="101">
        <v>244.21</v>
      </c>
      <c r="C2638" s="102"/>
      <c r="D2638" s="100" t="s">
        <v>24747</v>
      </c>
      <c r="E2638" s="101">
        <v>8.08</v>
      </c>
      <c r="F2638" s="102"/>
    </row>
    <row r="2639" ht="12.75" customHeight="1">
      <c r="A2639" s="100" t="s">
        <v>24745</v>
      </c>
      <c r="B2639" s="101">
        <v>118.19</v>
      </c>
      <c r="C2639" s="102"/>
      <c r="D2639" s="100" t="s">
        <v>2966</v>
      </c>
      <c r="E2639" s="101">
        <v>7.0</v>
      </c>
      <c r="F2639" s="102"/>
    </row>
    <row r="2640" ht="12.75" customHeight="1">
      <c r="A2640" s="100" t="s">
        <v>2962</v>
      </c>
      <c r="B2640" s="101">
        <v>102.42</v>
      </c>
      <c r="C2640" s="102"/>
      <c r="D2640" s="100" t="s">
        <v>24748</v>
      </c>
      <c r="E2640" s="101">
        <v>24.24</v>
      </c>
      <c r="F2640" s="102"/>
    </row>
    <row r="2641" ht="12.75" customHeight="1">
      <c r="A2641" s="100" t="s">
        <v>24746</v>
      </c>
      <c r="B2641" s="101">
        <v>59.61</v>
      </c>
      <c r="C2641" s="102"/>
      <c r="D2641" s="100" t="s">
        <v>2968</v>
      </c>
      <c r="E2641" s="101">
        <v>21.01</v>
      </c>
      <c r="F2641" s="102"/>
    </row>
    <row r="2642" ht="12.75" customHeight="1">
      <c r="A2642" s="100" t="s">
        <v>2964</v>
      </c>
      <c r="B2642" s="101">
        <v>51.66</v>
      </c>
      <c r="C2642" s="102"/>
      <c r="D2642" s="100" t="s">
        <v>24749</v>
      </c>
      <c r="E2642" s="101">
        <v>19.39</v>
      </c>
      <c r="F2642" s="102"/>
    </row>
    <row r="2643" ht="12.75" customHeight="1">
      <c r="A2643" s="100" t="s">
        <v>24747</v>
      </c>
      <c r="B2643" s="101">
        <v>7.45</v>
      </c>
      <c r="C2643" s="102"/>
      <c r="D2643" s="100" t="s">
        <v>26</v>
      </c>
      <c r="E2643" s="101">
        <v>16.8</v>
      </c>
      <c r="F2643" s="102"/>
    </row>
    <row r="2644" ht="12.75" customHeight="1">
      <c r="A2644" s="100" t="s">
        <v>2966</v>
      </c>
      <c r="B2644" s="101">
        <v>6.45</v>
      </c>
      <c r="C2644" s="102"/>
      <c r="D2644" s="100" t="s">
        <v>24750</v>
      </c>
      <c r="E2644" s="101">
        <v>15.16</v>
      </c>
      <c r="F2644" s="102"/>
    </row>
    <row r="2645" ht="12.75" customHeight="1">
      <c r="A2645" s="100" t="s">
        <v>24748</v>
      </c>
      <c r="B2645" s="101">
        <v>22.35</v>
      </c>
      <c r="C2645" s="102"/>
      <c r="D2645" s="100" t="s">
        <v>2971</v>
      </c>
      <c r="E2645" s="101">
        <v>13.13</v>
      </c>
      <c r="F2645" s="102"/>
    </row>
    <row r="2646" ht="12.75" customHeight="1">
      <c r="A2646" s="100" t="s">
        <v>2968</v>
      </c>
      <c r="B2646" s="101">
        <v>19.37</v>
      </c>
      <c r="C2646" s="102"/>
      <c r="D2646" s="100" t="s">
        <v>24751</v>
      </c>
      <c r="E2646" s="101">
        <v>10.76</v>
      </c>
      <c r="F2646" s="102"/>
    </row>
    <row r="2647" ht="12.75" customHeight="1">
      <c r="A2647" s="100" t="s">
        <v>24749</v>
      </c>
      <c r="B2647" s="101">
        <v>17.88</v>
      </c>
      <c r="C2647" s="102"/>
      <c r="D2647" s="100" t="s">
        <v>2973</v>
      </c>
      <c r="E2647" s="101">
        <v>9.32</v>
      </c>
      <c r="F2647" s="102"/>
    </row>
    <row r="2648" ht="12.75" customHeight="1">
      <c r="A2648" s="100" t="s">
        <v>26</v>
      </c>
      <c r="B2648" s="101">
        <v>15.49</v>
      </c>
      <c r="C2648" s="102"/>
      <c r="D2648" s="100" t="s">
        <v>24752</v>
      </c>
      <c r="E2648" s="101">
        <v>43.63</v>
      </c>
      <c r="F2648" s="102"/>
    </row>
    <row r="2649" ht="12.75" customHeight="1">
      <c r="A2649" s="100" t="s">
        <v>24750</v>
      </c>
      <c r="B2649" s="101">
        <v>13.98</v>
      </c>
      <c r="C2649" s="102"/>
      <c r="D2649" s="100" t="s">
        <v>2975</v>
      </c>
      <c r="E2649" s="101">
        <v>37.82</v>
      </c>
      <c r="F2649" s="102"/>
    </row>
    <row r="2650" ht="12.75" customHeight="1">
      <c r="A2650" s="100" t="s">
        <v>2971</v>
      </c>
      <c r="B2650" s="101">
        <v>12.11</v>
      </c>
      <c r="C2650" s="102"/>
      <c r="D2650" s="100" t="s">
        <v>24753</v>
      </c>
      <c r="E2650" s="101">
        <v>21.97</v>
      </c>
      <c r="F2650" s="102"/>
    </row>
    <row r="2651" ht="12.75" customHeight="1">
      <c r="A2651" s="100" t="s">
        <v>24751</v>
      </c>
      <c r="B2651" s="101">
        <v>9.92</v>
      </c>
      <c r="C2651" s="102"/>
      <c r="D2651" s="100" t="s">
        <v>2977</v>
      </c>
      <c r="E2651" s="101">
        <v>19.05</v>
      </c>
      <c r="F2651" s="102"/>
    </row>
    <row r="2652" ht="12.75" customHeight="1">
      <c r="A2652" s="100" t="s">
        <v>2973</v>
      </c>
      <c r="B2652" s="101">
        <v>8.6</v>
      </c>
      <c r="C2652" s="102"/>
      <c r="D2652" s="100" t="s">
        <v>24754</v>
      </c>
      <c r="E2652" s="101">
        <v>8.08</v>
      </c>
      <c r="F2652" s="102"/>
    </row>
    <row r="2653" ht="12.75" customHeight="1">
      <c r="A2653" s="100" t="s">
        <v>24752</v>
      </c>
      <c r="B2653" s="101">
        <v>40.24</v>
      </c>
      <c r="C2653" s="102"/>
      <c r="D2653" s="100" t="s">
        <v>2979</v>
      </c>
      <c r="E2653" s="101">
        <v>7.0</v>
      </c>
      <c r="F2653" s="102"/>
    </row>
    <row r="2654" ht="12.75" customHeight="1">
      <c r="A2654" s="100" t="s">
        <v>2975</v>
      </c>
      <c r="B2654" s="101">
        <v>34.87</v>
      </c>
      <c r="C2654" s="102"/>
      <c r="D2654" s="100" t="s">
        <v>24755</v>
      </c>
      <c r="E2654" s="101">
        <v>15.77</v>
      </c>
      <c r="F2654" s="102"/>
    </row>
    <row r="2655" ht="12.75" customHeight="1">
      <c r="A2655" s="100" t="s">
        <v>24753</v>
      </c>
      <c r="B2655" s="101">
        <v>20.26</v>
      </c>
      <c r="C2655" s="102"/>
      <c r="D2655" s="100" t="s">
        <v>23</v>
      </c>
      <c r="E2655" s="101">
        <v>13.67</v>
      </c>
      <c r="F2655" s="102"/>
    </row>
    <row r="2656" ht="12.75" customHeight="1">
      <c r="A2656" s="100" t="s">
        <v>2977</v>
      </c>
      <c r="B2656" s="101">
        <v>17.56</v>
      </c>
      <c r="C2656" s="102"/>
      <c r="D2656" s="100" t="s">
        <v>24756</v>
      </c>
      <c r="E2656" s="101">
        <v>21.97</v>
      </c>
      <c r="F2656" s="102"/>
    </row>
    <row r="2657" ht="12.75" customHeight="1">
      <c r="A2657" s="100" t="s">
        <v>24754</v>
      </c>
      <c r="B2657" s="101">
        <v>7.45</v>
      </c>
      <c r="C2657" s="102"/>
      <c r="D2657" s="100" t="s">
        <v>2982</v>
      </c>
      <c r="E2657" s="101">
        <v>19.05</v>
      </c>
      <c r="F2657" s="102"/>
    </row>
    <row r="2658" ht="12.75" customHeight="1">
      <c r="A2658" s="100" t="s">
        <v>2979</v>
      </c>
      <c r="B2658" s="101">
        <v>6.45</v>
      </c>
      <c r="C2658" s="102"/>
      <c r="D2658" s="100" t="s">
        <v>24757</v>
      </c>
      <c r="E2658" s="101">
        <v>21.0</v>
      </c>
      <c r="F2658" s="102"/>
    </row>
    <row r="2659" ht="12.75" customHeight="1">
      <c r="A2659" s="100" t="s">
        <v>24755</v>
      </c>
      <c r="B2659" s="101">
        <v>14.54</v>
      </c>
      <c r="C2659" s="102"/>
      <c r="D2659" s="100" t="s">
        <v>2984</v>
      </c>
      <c r="E2659" s="101">
        <v>18.21</v>
      </c>
      <c r="F2659" s="102"/>
    </row>
    <row r="2660" ht="12.75" customHeight="1">
      <c r="A2660" s="100" t="s">
        <v>23</v>
      </c>
      <c r="B2660" s="101">
        <v>12.6</v>
      </c>
      <c r="C2660" s="102"/>
      <c r="D2660" s="100" t="s">
        <v>24758</v>
      </c>
      <c r="E2660" s="101">
        <v>11.31</v>
      </c>
      <c r="F2660" s="102"/>
    </row>
    <row r="2661" ht="12.75" customHeight="1">
      <c r="A2661" s="100" t="s">
        <v>24756</v>
      </c>
      <c r="B2661" s="101">
        <v>20.26</v>
      </c>
      <c r="C2661" s="102"/>
      <c r="D2661" s="100" t="s">
        <v>2986</v>
      </c>
      <c r="E2661" s="101">
        <v>9.8</v>
      </c>
      <c r="F2661" s="102"/>
    </row>
    <row r="2662" ht="12.75" customHeight="1">
      <c r="A2662" s="100" t="s">
        <v>2982</v>
      </c>
      <c r="B2662" s="101">
        <v>17.56</v>
      </c>
      <c r="C2662" s="102"/>
      <c r="D2662" s="100" t="s">
        <v>24759</v>
      </c>
      <c r="E2662" s="101">
        <v>59.79</v>
      </c>
      <c r="F2662" s="102"/>
    </row>
    <row r="2663" ht="12.75" customHeight="1">
      <c r="A2663" s="100" t="s">
        <v>24757</v>
      </c>
      <c r="B2663" s="101">
        <v>19.37</v>
      </c>
      <c r="C2663" s="102"/>
      <c r="D2663" s="100" t="s">
        <v>2988</v>
      </c>
      <c r="E2663" s="101">
        <v>51.82</v>
      </c>
      <c r="F2663" s="102"/>
    </row>
    <row r="2664" ht="12.75" customHeight="1">
      <c r="A2664" s="100" t="s">
        <v>2984</v>
      </c>
      <c r="B2664" s="101">
        <v>16.79</v>
      </c>
      <c r="C2664" s="102"/>
      <c r="D2664" s="100" t="s">
        <v>24760</v>
      </c>
      <c r="E2664" s="101">
        <v>9.86</v>
      </c>
      <c r="F2664" s="102"/>
    </row>
    <row r="2665" ht="12.75" customHeight="1">
      <c r="A2665" s="100" t="s">
        <v>24758</v>
      </c>
      <c r="B2665" s="101">
        <v>10.43</v>
      </c>
      <c r="C2665" s="102"/>
      <c r="D2665" s="100" t="s">
        <v>2990</v>
      </c>
      <c r="E2665" s="101">
        <v>8.55</v>
      </c>
      <c r="F2665" s="102"/>
    </row>
    <row r="2666" ht="12.75" customHeight="1">
      <c r="A2666" s="100" t="s">
        <v>2986</v>
      </c>
      <c r="B2666" s="101">
        <v>9.04</v>
      </c>
      <c r="C2666" s="102"/>
      <c r="D2666" s="100" t="s">
        <v>24761</v>
      </c>
      <c r="E2666" s="101">
        <v>24.24</v>
      </c>
      <c r="F2666" s="102"/>
    </row>
    <row r="2667" ht="12.75" customHeight="1">
      <c r="A2667" s="100" t="s">
        <v>24759</v>
      </c>
      <c r="B2667" s="101">
        <v>55.14</v>
      </c>
      <c r="C2667" s="102"/>
      <c r="D2667" s="100" t="s">
        <v>2992</v>
      </c>
      <c r="E2667" s="101">
        <v>21.01</v>
      </c>
      <c r="F2667" s="102"/>
    </row>
    <row r="2668" ht="12.75" customHeight="1">
      <c r="A2668" s="100" t="s">
        <v>2988</v>
      </c>
      <c r="B2668" s="101">
        <v>47.78</v>
      </c>
      <c r="C2668" s="102"/>
      <c r="D2668" s="100" t="s">
        <v>24762</v>
      </c>
      <c r="E2668" s="101">
        <v>24.24</v>
      </c>
      <c r="F2668" s="102"/>
    </row>
    <row r="2669" ht="12.75" customHeight="1">
      <c r="A2669" s="100" t="s">
        <v>24760</v>
      </c>
      <c r="B2669" s="101">
        <v>9.09</v>
      </c>
      <c r="C2669" s="102"/>
      <c r="D2669" s="100" t="s">
        <v>2994</v>
      </c>
      <c r="E2669" s="101">
        <v>21.01</v>
      </c>
      <c r="F2669" s="102"/>
    </row>
    <row r="2670" ht="12.75" customHeight="1">
      <c r="A2670" s="100" t="s">
        <v>2990</v>
      </c>
      <c r="B2670" s="101">
        <v>7.88</v>
      </c>
      <c r="C2670" s="102"/>
      <c r="D2670" s="100" t="s">
        <v>24763</v>
      </c>
      <c r="E2670" s="101">
        <v>82.76</v>
      </c>
      <c r="F2670" s="102"/>
    </row>
    <row r="2671" ht="12.75" customHeight="1">
      <c r="A2671" s="100" t="s">
        <v>24761</v>
      </c>
      <c r="B2671" s="101">
        <v>22.35</v>
      </c>
      <c r="C2671" s="102"/>
      <c r="D2671" s="100" t="s">
        <v>20</v>
      </c>
      <c r="E2671" s="101">
        <v>71.73</v>
      </c>
      <c r="F2671" s="102"/>
    </row>
    <row r="2672" ht="12.75" customHeight="1">
      <c r="A2672" s="100" t="s">
        <v>2992</v>
      </c>
      <c r="B2672" s="101">
        <v>19.37</v>
      </c>
      <c r="C2672" s="102"/>
      <c r="D2672" s="100" t="s">
        <v>24764</v>
      </c>
      <c r="E2672" s="101">
        <v>101.15</v>
      </c>
      <c r="F2672" s="102"/>
    </row>
    <row r="2673" ht="12.75" customHeight="1">
      <c r="A2673" s="100" t="s">
        <v>24762</v>
      </c>
      <c r="B2673" s="101">
        <v>22.35</v>
      </c>
      <c r="C2673" s="102"/>
      <c r="D2673" s="100" t="s">
        <v>2997</v>
      </c>
      <c r="E2673" s="101">
        <v>87.67</v>
      </c>
      <c r="F2673" s="102"/>
    </row>
    <row r="2674" ht="12.75" customHeight="1">
      <c r="A2674" s="100" t="s">
        <v>2994</v>
      </c>
      <c r="B2674" s="101">
        <v>19.37</v>
      </c>
      <c r="C2674" s="102"/>
      <c r="D2674" s="100" t="s">
        <v>24765</v>
      </c>
      <c r="E2674" s="101">
        <v>160.84</v>
      </c>
      <c r="F2674" s="102"/>
    </row>
    <row r="2675" ht="12.75" customHeight="1">
      <c r="A2675" s="100" t="s">
        <v>24763</v>
      </c>
      <c r="B2675" s="101">
        <v>76.32</v>
      </c>
      <c r="C2675" s="102"/>
      <c r="D2675" s="100" t="s">
        <v>2999</v>
      </c>
      <c r="E2675" s="101">
        <v>139.38</v>
      </c>
      <c r="F2675" s="102"/>
    </row>
    <row r="2676" ht="12.75" customHeight="1">
      <c r="A2676" s="100" t="s">
        <v>20</v>
      </c>
      <c r="B2676" s="101">
        <v>66.14</v>
      </c>
      <c r="C2676" s="102"/>
      <c r="D2676" s="100" t="s">
        <v>24766</v>
      </c>
      <c r="E2676" s="101">
        <v>375.56</v>
      </c>
      <c r="F2676" s="102"/>
    </row>
    <row r="2677" ht="12.75" customHeight="1">
      <c r="A2677" s="100" t="s">
        <v>24764</v>
      </c>
      <c r="B2677" s="101">
        <v>93.28</v>
      </c>
      <c r="C2677" s="102"/>
      <c r="D2677" s="100" t="s">
        <v>3001</v>
      </c>
      <c r="E2677" s="101">
        <v>325.42</v>
      </c>
      <c r="F2677" s="102"/>
    </row>
    <row r="2678" ht="12.75" customHeight="1">
      <c r="A2678" s="100" t="s">
        <v>2997</v>
      </c>
      <c r="B2678" s="101">
        <v>80.83</v>
      </c>
      <c r="C2678" s="102"/>
      <c r="D2678" s="100" t="s">
        <v>24767</v>
      </c>
      <c r="E2678" s="101">
        <v>24.24</v>
      </c>
      <c r="F2678" s="102"/>
    </row>
    <row r="2679" ht="12.75" customHeight="1">
      <c r="A2679" s="100" t="s">
        <v>24765</v>
      </c>
      <c r="B2679" s="101">
        <v>148.29</v>
      </c>
      <c r="C2679" s="102"/>
      <c r="D2679" s="100" t="s">
        <v>3003</v>
      </c>
      <c r="E2679" s="101">
        <v>21.01</v>
      </c>
      <c r="F2679" s="102"/>
    </row>
    <row r="2680" ht="12.75" customHeight="1">
      <c r="A2680" s="100" t="s">
        <v>2999</v>
      </c>
      <c r="B2680" s="101">
        <v>128.5</v>
      </c>
      <c r="C2680" s="102"/>
      <c r="D2680" s="100" t="s">
        <v>24768</v>
      </c>
      <c r="E2680" s="101">
        <v>305.99</v>
      </c>
      <c r="F2680" s="102"/>
    </row>
    <row r="2681" ht="12.75" customHeight="1">
      <c r="A2681" s="100" t="s">
        <v>24766</v>
      </c>
      <c r="B2681" s="101">
        <v>346.23</v>
      </c>
      <c r="C2681" s="102"/>
      <c r="D2681" s="100" t="s">
        <v>3005</v>
      </c>
      <c r="E2681" s="101">
        <v>265.15</v>
      </c>
      <c r="F2681" s="102"/>
    </row>
    <row r="2682" ht="12.75" customHeight="1">
      <c r="A2682" s="100" t="s">
        <v>3001</v>
      </c>
      <c r="B2682" s="101">
        <v>299.99</v>
      </c>
      <c r="C2682" s="102"/>
      <c r="D2682" s="100" t="s">
        <v>24769</v>
      </c>
      <c r="E2682" s="101">
        <v>7.11</v>
      </c>
      <c r="F2682" s="102"/>
    </row>
    <row r="2683" ht="12.75" customHeight="1">
      <c r="A2683" s="100" t="s">
        <v>24767</v>
      </c>
      <c r="B2683" s="101">
        <v>22.35</v>
      </c>
      <c r="C2683" s="102"/>
      <c r="D2683" s="100" t="s">
        <v>3007</v>
      </c>
      <c r="E2683" s="101">
        <v>6.16</v>
      </c>
      <c r="F2683" s="102"/>
    </row>
    <row r="2684" ht="12.75" customHeight="1">
      <c r="A2684" s="100" t="s">
        <v>3003</v>
      </c>
      <c r="B2684" s="101">
        <v>19.37</v>
      </c>
      <c r="C2684" s="102"/>
      <c r="D2684" s="100" t="s">
        <v>24770</v>
      </c>
      <c r="E2684" s="101">
        <v>12.92</v>
      </c>
      <c r="F2684" s="102"/>
    </row>
    <row r="2685" ht="12.75" customHeight="1">
      <c r="A2685" s="100" t="s">
        <v>24768</v>
      </c>
      <c r="B2685" s="101">
        <v>282.11</v>
      </c>
      <c r="C2685" s="102"/>
      <c r="D2685" s="100" t="s">
        <v>3009</v>
      </c>
      <c r="E2685" s="101">
        <v>11.2</v>
      </c>
      <c r="F2685" s="102"/>
    </row>
    <row r="2686" ht="12.75" customHeight="1">
      <c r="A2686" s="100" t="s">
        <v>3005</v>
      </c>
      <c r="B2686" s="101">
        <v>244.44</v>
      </c>
      <c r="C2686" s="102"/>
      <c r="D2686" s="100" t="s">
        <v>24771</v>
      </c>
      <c r="E2686" s="101">
        <v>7.69</v>
      </c>
      <c r="F2686" s="102"/>
    </row>
    <row r="2687" ht="12.75" customHeight="1">
      <c r="A2687" s="100" t="s">
        <v>24769</v>
      </c>
      <c r="B2687" s="101">
        <v>6.55</v>
      </c>
      <c r="C2687" s="102"/>
      <c r="D2687" s="100" t="s">
        <v>3011</v>
      </c>
      <c r="E2687" s="101">
        <v>6.66</v>
      </c>
      <c r="F2687" s="102"/>
    </row>
    <row r="2688" ht="12.75" customHeight="1">
      <c r="A2688" s="100" t="s">
        <v>3007</v>
      </c>
      <c r="B2688" s="101">
        <v>5.68</v>
      </c>
      <c r="C2688" s="102"/>
      <c r="D2688" s="100" t="s">
        <v>24772</v>
      </c>
      <c r="E2688" s="101">
        <v>14.04</v>
      </c>
      <c r="F2688" s="102"/>
    </row>
    <row r="2689" ht="12.75" customHeight="1">
      <c r="A2689" s="100" t="s">
        <v>24770</v>
      </c>
      <c r="B2689" s="101">
        <v>11.92</v>
      </c>
      <c r="C2689" s="102"/>
      <c r="D2689" s="100" t="s">
        <v>3013</v>
      </c>
      <c r="E2689" s="101">
        <v>12.16</v>
      </c>
      <c r="F2689" s="102"/>
    </row>
    <row r="2690" ht="12.75" customHeight="1">
      <c r="A2690" s="100" t="s">
        <v>3009</v>
      </c>
      <c r="B2690" s="101">
        <v>10.33</v>
      </c>
      <c r="C2690" s="102"/>
      <c r="D2690" s="100" t="s">
        <v>24773</v>
      </c>
      <c r="E2690" s="101">
        <v>9.85</v>
      </c>
      <c r="F2690" s="102"/>
    </row>
    <row r="2691" ht="12.75" customHeight="1">
      <c r="A2691" s="100" t="s">
        <v>24771</v>
      </c>
      <c r="B2691" s="101">
        <v>7.09</v>
      </c>
      <c r="C2691" s="102"/>
      <c r="D2691" s="100" t="s">
        <v>3015</v>
      </c>
      <c r="E2691" s="101">
        <v>8.53</v>
      </c>
      <c r="F2691" s="102"/>
    </row>
    <row r="2692" ht="12.75" customHeight="1">
      <c r="A2692" s="100" t="s">
        <v>3011</v>
      </c>
      <c r="B2692" s="101">
        <v>6.14</v>
      </c>
      <c r="C2692" s="102"/>
      <c r="D2692" s="100" t="s">
        <v>24774</v>
      </c>
      <c r="E2692" s="101">
        <v>16.93</v>
      </c>
      <c r="F2692" s="102"/>
    </row>
    <row r="2693" ht="12.75" customHeight="1">
      <c r="A2693" s="100" t="s">
        <v>24772</v>
      </c>
      <c r="B2693" s="101">
        <v>12.94</v>
      </c>
      <c r="C2693" s="102"/>
      <c r="D2693" s="100" t="s">
        <v>3017</v>
      </c>
      <c r="E2693" s="101">
        <v>14.67</v>
      </c>
      <c r="F2693" s="102"/>
    </row>
    <row r="2694" ht="12.75" customHeight="1">
      <c r="A2694" s="100" t="s">
        <v>3013</v>
      </c>
      <c r="B2694" s="101">
        <v>11.21</v>
      </c>
      <c r="C2694" s="102"/>
      <c r="D2694" s="100" t="s">
        <v>24775</v>
      </c>
      <c r="E2694" s="101">
        <v>13.11</v>
      </c>
      <c r="F2694" s="102"/>
    </row>
    <row r="2695" ht="12.75" customHeight="1">
      <c r="A2695" s="100" t="s">
        <v>24773</v>
      </c>
      <c r="B2695" s="101">
        <v>9.08</v>
      </c>
      <c r="C2695" s="102"/>
      <c r="D2695" s="100" t="s">
        <v>3019</v>
      </c>
      <c r="E2695" s="101">
        <v>11.36</v>
      </c>
      <c r="F2695" s="102"/>
    </row>
    <row r="2696" ht="12.75" customHeight="1">
      <c r="A2696" s="100" t="s">
        <v>3015</v>
      </c>
      <c r="B2696" s="101">
        <v>7.86</v>
      </c>
      <c r="C2696" s="102"/>
      <c r="D2696" s="100" t="s">
        <v>24776</v>
      </c>
      <c r="E2696" s="101">
        <v>11.64</v>
      </c>
      <c r="F2696" s="102"/>
    </row>
    <row r="2697" ht="12.75" customHeight="1">
      <c r="A2697" s="100" t="s">
        <v>24774</v>
      </c>
      <c r="B2697" s="101">
        <v>15.61</v>
      </c>
      <c r="C2697" s="102"/>
      <c r="D2697" s="100" t="s">
        <v>3021</v>
      </c>
      <c r="E2697" s="101">
        <v>10.08</v>
      </c>
      <c r="F2697" s="102"/>
    </row>
    <row r="2698" ht="12.75" customHeight="1">
      <c r="A2698" s="100" t="s">
        <v>3017</v>
      </c>
      <c r="B2698" s="101">
        <v>13.53</v>
      </c>
      <c r="C2698" s="102"/>
      <c r="D2698" s="100" t="s">
        <v>24777</v>
      </c>
      <c r="E2698" s="101">
        <v>8.15</v>
      </c>
      <c r="F2698" s="102"/>
    </row>
    <row r="2699" ht="12.75" customHeight="1">
      <c r="A2699" s="100" t="s">
        <v>24775</v>
      </c>
      <c r="B2699" s="101">
        <v>12.09</v>
      </c>
      <c r="C2699" s="102"/>
      <c r="D2699" s="100" t="s">
        <v>3023</v>
      </c>
      <c r="E2699" s="101">
        <v>7.06</v>
      </c>
      <c r="F2699" s="102"/>
    </row>
    <row r="2700" ht="12.75" customHeight="1">
      <c r="A2700" s="100" t="s">
        <v>3019</v>
      </c>
      <c r="B2700" s="101">
        <v>10.47</v>
      </c>
      <c r="C2700" s="102"/>
      <c r="D2700" s="100" t="s">
        <v>24778</v>
      </c>
      <c r="E2700" s="101">
        <v>12.58</v>
      </c>
      <c r="F2700" s="102"/>
    </row>
    <row r="2701" ht="12.75" customHeight="1">
      <c r="A2701" s="100" t="s">
        <v>24776</v>
      </c>
      <c r="B2701" s="101">
        <v>10.73</v>
      </c>
      <c r="C2701" s="102"/>
      <c r="D2701" s="100" t="s">
        <v>3025</v>
      </c>
      <c r="E2701" s="101">
        <v>10.9</v>
      </c>
      <c r="F2701" s="102"/>
    </row>
    <row r="2702" ht="12.75" customHeight="1">
      <c r="A2702" s="100" t="s">
        <v>3021</v>
      </c>
      <c r="B2702" s="101">
        <v>9.29</v>
      </c>
      <c r="C2702" s="102"/>
      <c r="D2702" s="100" t="s">
        <v>24779</v>
      </c>
      <c r="E2702" s="101">
        <v>10.59</v>
      </c>
      <c r="F2702" s="102"/>
    </row>
    <row r="2703" ht="12.75" customHeight="1">
      <c r="A2703" s="100" t="s">
        <v>24777</v>
      </c>
      <c r="B2703" s="101">
        <v>7.51</v>
      </c>
      <c r="C2703" s="102"/>
      <c r="D2703" s="100" t="s">
        <v>3027</v>
      </c>
      <c r="E2703" s="101">
        <v>9.18</v>
      </c>
      <c r="F2703" s="102"/>
    </row>
    <row r="2704" ht="12.75" customHeight="1">
      <c r="A2704" s="100" t="s">
        <v>3023</v>
      </c>
      <c r="B2704" s="101">
        <v>6.51</v>
      </c>
      <c r="C2704" s="102"/>
      <c r="D2704" s="100" t="s">
        <v>24780</v>
      </c>
      <c r="E2704" s="101">
        <v>28.86</v>
      </c>
      <c r="F2704" s="102"/>
    </row>
    <row r="2705" ht="12.75" customHeight="1">
      <c r="A2705" s="100" t="s">
        <v>24778</v>
      </c>
      <c r="B2705" s="101">
        <v>11.59</v>
      </c>
      <c r="C2705" s="102"/>
      <c r="D2705" s="100" t="s">
        <v>3029</v>
      </c>
      <c r="E2705" s="101">
        <v>25.0</v>
      </c>
      <c r="F2705" s="102"/>
    </row>
    <row r="2706" ht="12.75" customHeight="1">
      <c r="A2706" s="100" t="s">
        <v>3025</v>
      </c>
      <c r="B2706" s="101">
        <v>10.05</v>
      </c>
      <c r="C2706" s="102"/>
      <c r="D2706" s="100" t="s">
        <v>24781</v>
      </c>
      <c r="E2706" s="101">
        <v>32.78</v>
      </c>
      <c r="F2706" s="102"/>
    </row>
    <row r="2707" ht="12.75" customHeight="1">
      <c r="A2707" s="100" t="s">
        <v>24779</v>
      </c>
      <c r="B2707" s="101">
        <v>9.77</v>
      </c>
      <c r="C2707" s="102"/>
      <c r="D2707" s="100" t="s">
        <v>3031</v>
      </c>
      <c r="E2707" s="101">
        <v>28.4</v>
      </c>
      <c r="F2707" s="102"/>
    </row>
    <row r="2708" ht="12.75" customHeight="1">
      <c r="A2708" s="100" t="s">
        <v>3027</v>
      </c>
      <c r="B2708" s="101">
        <v>8.46</v>
      </c>
      <c r="C2708" s="102"/>
      <c r="D2708" s="100" t="s">
        <v>24782</v>
      </c>
      <c r="E2708" s="101">
        <v>65.56</v>
      </c>
      <c r="F2708" s="102"/>
    </row>
    <row r="2709" ht="12.75" customHeight="1">
      <c r="A2709" s="100" t="s">
        <v>24780</v>
      </c>
      <c r="B2709" s="101">
        <v>26.6</v>
      </c>
      <c r="C2709" s="102"/>
      <c r="D2709" s="100" t="s">
        <v>3033</v>
      </c>
      <c r="E2709" s="101">
        <v>56.81</v>
      </c>
      <c r="F2709" s="102"/>
    </row>
    <row r="2710" ht="12.75" customHeight="1">
      <c r="A2710" s="100" t="s">
        <v>3029</v>
      </c>
      <c r="B2710" s="101">
        <v>23.05</v>
      </c>
      <c r="C2710" s="102"/>
      <c r="D2710" s="100" t="s">
        <v>24783</v>
      </c>
      <c r="E2710" s="101">
        <v>30.05</v>
      </c>
      <c r="F2710" s="102"/>
    </row>
    <row r="2711" ht="12.75" customHeight="1">
      <c r="A2711" s="100" t="s">
        <v>24781</v>
      </c>
      <c r="B2711" s="101">
        <v>30.22</v>
      </c>
      <c r="C2711" s="102"/>
      <c r="D2711" s="100" t="s">
        <v>3035</v>
      </c>
      <c r="E2711" s="101">
        <v>26.04</v>
      </c>
      <c r="F2711" s="102"/>
    </row>
    <row r="2712" ht="12.75" customHeight="1">
      <c r="A2712" s="100" t="s">
        <v>3031</v>
      </c>
      <c r="B2712" s="101">
        <v>26.19</v>
      </c>
      <c r="C2712" s="102"/>
      <c r="D2712" s="100" t="s">
        <v>24784</v>
      </c>
      <c r="E2712" s="101">
        <v>11.31</v>
      </c>
      <c r="F2712" s="102"/>
    </row>
    <row r="2713" ht="12.75" customHeight="1">
      <c r="A2713" s="100" t="s">
        <v>24782</v>
      </c>
      <c r="B2713" s="101">
        <v>60.45</v>
      </c>
      <c r="C2713" s="102"/>
      <c r="D2713" s="100" t="s">
        <v>3037</v>
      </c>
      <c r="E2713" s="101">
        <v>9.8</v>
      </c>
      <c r="F2713" s="102"/>
    </row>
    <row r="2714" ht="12.75" customHeight="1">
      <c r="A2714" s="100" t="s">
        <v>3033</v>
      </c>
      <c r="B2714" s="101">
        <v>52.38</v>
      </c>
      <c r="C2714" s="102"/>
      <c r="D2714" s="100" t="s">
        <v>24785</v>
      </c>
      <c r="E2714" s="101">
        <v>3180.82</v>
      </c>
      <c r="F2714" s="102"/>
    </row>
    <row r="2715" ht="12.75" customHeight="1">
      <c r="A2715" s="100" t="s">
        <v>24783</v>
      </c>
      <c r="B2715" s="101">
        <v>27.7</v>
      </c>
      <c r="C2715" s="102"/>
      <c r="D2715" s="100" t="s">
        <v>3039</v>
      </c>
      <c r="E2715" s="101">
        <v>2755.97</v>
      </c>
      <c r="F2715" s="102"/>
    </row>
    <row r="2716" ht="12.75" customHeight="1">
      <c r="A2716" s="100" t="s">
        <v>3035</v>
      </c>
      <c r="B2716" s="101">
        <v>24.0</v>
      </c>
      <c r="C2716" s="102"/>
      <c r="D2716" s="100" t="s">
        <v>24786</v>
      </c>
      <c r="E2716" s="101">
        <v>95.43</v>
      </c>
      <c r="F2716" s="102"/>
    </row>
    <row r="2717" ht="12.75" customHeight="1">
      <c r="A2717" s="100" t="s">
        <v>24784</v>
      </c>
      <c r="B2717" s="101">
        <v>10.43</v>
      </c>
      <c r="C2717" s="102"/>
      <c r="D2717" s="100" t="s">
        <v>3041</v>
      </c>
      <c r="E2717" s="101">
        <v>82.68</v>
      </c>
      <c r="F2717" s="102"/>
    </row>
    <row r="2718" ht="12.75" customHeight="1">
      <c r="A2718" s="100" t="s">
        <v>3037</v>
      </c>
      <c r="B2718" s="101">
        <v>9.04</v>
      </c>
      <c r="C2718" s="102"/>
      <c r="D2718" s="100" t="s">
        <v>24787</v>
      </c>
      <c r="E2718" s="101">
        <v>159.31</v>
      </c>
      <c r="F2718" s="102"/>
    </row>
    <row r="2719" ht="12.75" customHeight="1">
      <c r="A2719" s="100" t="s">
        <v>24785</v>
      </c>
      <c r="B2719" s="101">
        <v>2932.21</v>
      </c>
      <c r="C2719" s="102"/>
      <c r="D2719" s="100" t="s">
        <v>3043</v>
      </c>
      <c r="E2719" s="101">
        <v>138.03</v>
      </c>
      <c r="F2719" s="102"/>
    </row>
    <row r="2720" ht="12.75" customHeight="1">
      <c r="A2720" s="100" t="s">
        <v>3039</v>
      </c>
      <c r="B2720" s="101">
        <v>2540.57</v>
      </c>
      <c r="C2720" s="102"/>
      <c r="D2720" s="100" t="s">
        <v>24788</v>
      </c>
      <c r="E2720" s="101">
        <v>16.96</v>
      </c>
      <c r="F2720" s="102"/>
    </row>
    <row r="2721" ht="12.75" customHeight="1">
      <c r="A2721" s="100" t="s">
        <v>24786</v>
      </c>
      <c r="B2721" s="101">
        <v>87.97</v>
      </c>
      <c r="C2721" s="102"/>
      <c r="D2721" s="100" t="s">
        <v>3045</v>
      </c>
      <c r="E2721" s="101">
        <v>14.7</v>
      </c>
      <c r="F2721" s="102"/>
    </row>
    <row r="2722" ht="12.75" customHeight="1">
      <c r="A2722" s="100" t="s">
        <v>3041</v>
      </c>
      <c r="B2722" s="101">
        <v>76.22</v>
      </c>
      <c r="C2722" s="102"/>
      <c r="D2722" s="100" t="s">
        <v>24789</v>
      </c>
      <c r="E2722" s="101">
        <v>8.88</v>
      </c>
      <c r="F2722" s="102"/>
    </row>
    <row r="2723" ht="12.75" customHeight="1">
      <c r="A2723" s="100" t="s">
        <v>24787</v>
      </c>
      <c r="B2723" s="101">
        <v>146.85</v>
      </c>
      <c r="C2723" s="102"/>
      <c r="D2723" s="100" t="s">
        <v>3047</v>
      </c>
      <c r="E2723" s="101">
        <v>7.7</v>
      </c>
      <c r="F2723" s="102"/>
    </row>
    <row r="2724" ht="12.75" customHeight="1">
      <c r="A2724" s="100" t="s">
        <v>3043</v>
      </c>
      <c r="B2724" s="101">
        <v>127.24</v>
      </c>
      <c r="C2724" s="102"/>
      <c r="D2724" s="100" t="s">
        <v>24790</v>
      </c>
      <c r="E2724" s="101">
        <v>19.39</v>
      </c>
      <c r="F2724" s="102"/>
    </row>
    <row r="2725" ht="12.75" customHeight="1">
      <c r="A2725" s="100" t="s">
        <v>24788</v>
      </c>
      <c r="B2725" s="101">
        <v>15.64</v>
      </c>
      <c r="C2725" s="102"/>
      <c r="D2725" s="100" t="s">
        <v>3049</v>
      </c>
      <c r="E2725" s="101">
        <v>16.8</v>
      </c>
      <c r="F2725" s="102"/>
    </row>
    <row r="2726" ht="12.75" customHeight="1">
      <c r="A2726" s="100" t="s">
        <v>3045</v>
      </c>
      <c r="B2726" s="101">
        <v>13.56</v>
      </c>
      <c r="C2726" s="102"/>
      <c r="D2726" s="100" t="s">
        <v>24791</v>
      </c>
      <c r="E2726" s="101">
        <v>5.65</v>
      </c>
      <c r="F2726" s="102"/>
    </row>
    <row r="2727" ht="12.75" customHeight="1">
      <c r="A2727" s="100" t="s">
        <v>24789</v>
      </c>
      <c r="B2727" s="101">
        <v>8.19</v>
      </c>
      <c r="C2727" s="102"/>
      <c r="D2727" s="100" t="s">
        <v>3051</v>
      </c>
      <c r="E2727" s="101">
        <v>4.9</v>
      </c>
      <c r="F2727" s="102"/>
    </row>
    <row r="2728" ht="12.75" customHeight="1">
      <c r="A2728" s="100" t="s">
        <v>3047</v>
      </c>
      <c r="B2728" s="101">
        <v>7.1</v>
      </c>
      <c r="C2728" s="102"/>
      <c r="D2728" s="100" t="s">
        <v>24792</v>
      </c>
      <c r="E2728" s="101">
        <v>20.2</v>
      </c>
      <c r="F2728" s="102"/>
    </row>
    <row r="2729" ht="12.75" customHeight="1">
      <c r="A2729" s="100" t="s">
        <v>24790</v>
      </c>
      <c r="B2729" s="101">
        <v>17.88</v>
      </c>
      <c r="C2729" s="102"/>
      <c r="D2729" s="100" t="s">
        <v>3053</v>
      </c>
      <c r="E2729" s="101">
        <v>17.51</v>
      </c>
      <c r="F2729" s="102"/>
    </row>
    <row r="2730" ht="12.75" customHeight="1">
      <c r="A2730" s="100" t="s">
        <v>3049</v>
      </c>
      <c r="B2730" s="101">
        <v>15.49</v>
      </c>
      <c r="C2730" s="102"/>
      <c r="D2730" s="100" t="s">
        <v>24793</v>
      </c>
      <c r="E2730" s="101">
        <v>33.93</v>
      </c>
      <c r="F2730" s="102"/>
    </row>
    <row r="2731" ht="12.75" customHeight="1">
      <c r="A2731" s="100" t="s">
        <v>24791</v>
      </c>
      <c r="B2731" s="101">
        <v>5.21</v>
      </c>
      <c r="C2731" s="102"/>
      <c r="D2731" s="100" t="s">
        <v>3055</v>
      </c>
      <c r="E2731" s="101">
        <v>29.41</v>
      </c>
      <c r="F2731" s="102"/>
    </row>
    <row r="2732" ht="12.75" customHeight="1">
      <c r="A2732" s="100" t="s">
        <v>3051</v>
      </c>
      <c r="B2732" s="101">
        <v>4.52</v>
      </c>
      <c r="C2732" s="102"/>
      <c r="D2732" s="100" t="s">
        <v>24794</v>
      </c>
      <c r="E2732" s="101">
        <v>7.27</v>
      </c>
      <c r="F2732" s="102"/>
    </row>
    <row r="2733" ht="12.75" customHeight="1">
      <c r="A2733" s="100" t="s">
        <v>24792</v>
      </c>
      <c r="B2733" s="101">
        <v>18.63</v>
      </c>
      <c r="C2733" s="102"/>
      <c r="D2733" s="100" t="s">
        <v>3057</v>
      </c>
      <c r="E2733" s="101">
        <v>6.3</v>
      </c>
      <c r="F2733" s="102"/>
    </row>
    <row r="2734" ht="12.75" customHeight="1">
      <c r="A2734" s="100" t="s">
        <v>3053</v>
      </c>
      <c r="B2734" s="101">
        <v>16.14</v>
      </c>
      <c r="C2734" s="102"/>
      <c r="D2734" s="100" t="s">
        <v>24795</v>
      </c>
      <c r="E2734" s="101">
        <v>21.81</v>
      </c>
      <c r="F2734" s="102"/>
    </row>
    <row r="2735" ht="12.75" customHeight="1">
      <c r="A2735" s="100" t="s">
        <v>24793</v>
      </c>
      <c r="B2735" s="101">
        <v>31.29</v>
      </c>
      <c r="C2735" s="102"/>
      <c r="D2735" s="100" t="s">
        <v>3059</v>
      </c>
      <c r="E2735" s="101">
        <v>18.91</v>
      </c>
      <c r="F2735" s="102"/>
    </row>
    <row r="2736" ht="12.75" customHeight="1">
      <c r="A2736" s="100" t="s">
        <v>3055</v>
      </c>
      <c r="B2736" s="101">
        <v>27.12</v>
      </c>
      <c r="C2736" s="102"/>
      <c r="D2736" s="100" t="s">
        <v>24796</v>
      </c>
      <c r="E2736" s="101">
        <v>16.16</v>
      </c>
      <c r="F2736" s="102"/>
    </row>
    <row r="2737" ht="12.75" customHeight="1">
      <c r="A2737" s="100" t="s">
        <v>24794</v>
      </c>
      <c r="B2737" s="101">
        <v>6.7</v>
      </c>
      <c r="C2737" s="102"/>
      <c r="D2737" s="100" t="s">
        <v>3061</v>
      </c>
      <c r="E2737" s="101">
        <v>14.0</v>
      </c>
      <c r="F2737" s="102"/>
    </row>
    <row r="2738" ht="12.75" customHeight="1">
      <c r="A2738" s="100" t="s">
        <v>3057</v>
      </c>
      <c r="B2738" s="101">
        <v>5.81</v>
      </c>
      <c r="C2738" s="102"/>
      <c r="D2738" s="100" t="s">
        <v>24797</v>
      </c>
      <c r="E2738" s="101">
        <v>32.32</v>
      </c>
      <c r="F2738" s="102"/>
    </row>
    <row r="2739" ht="12.75" customHeight="1">
      <c r="A2739" s="100" t="s">
        <v>24795</v>
      </c>
      <c r="B2739" s="101">
        <v>20.12</v>
      </c>
      <c r="C2739" s="102"/>
      <c r="D2739" s="100" t="s">
        <v>3063</v>
      </c>
      <c r="E2739" s="101">
        <v>28.01</v>
      </c>
      <c r="F2739" s="102"/>
    </row>
    <row r="2740" ht="12.75" customHeight="1">
      <c r="A2740" s="100" t="s">
        <v>3059</v>
      </c>
      <c r="B2740" s="101">
        <v>17.43</v>
      </c>
      <c r="C2740" s="102"/>
      <c r="D2740" s="100" t="s">
        <v>24798</v>
      </c>
      <c r="E2740" s="101">
        <v>14.54</v>
      </c>
      <c r="F2740" s="102"/>
    </row>
    <row r="2741" ht="12.75" customHeight="1">
      <c r="A2741" s="100" t="s">
        <v>24796</v>
      </c>
      <c r="B2741" s="101">
        <v>14.9</v>
      </c>
      <c r="C2741" s="102"/>
      <c r="D2741" s="100" t="s">
        <v>3065</v>
      </c>
      <c r="E2741" s="101">
        <v>12.6</v>
      </c>
      <c r="F2741" s="102"/>
    </row>
    <row r="2742" ht="12.75" customHeight="1">
      <c r="A2742" s="100" t="s">
        <v>3061</v>
      </c>
      <c r="B2742" s="101">
        <v>12.91</v>
      </c>
      <c r="C2742" s="102"/>
      <c r="D2742" s="100" t="s">
        <v>24799</v>
      </c>
      <c r="E2742" s="101">
        <v>5.65</v>
      </c>
      <c r="F2742" s="102"/>
    </row>
    <row r="2743" ht="12.75" customHeight="1">
      <c r="A2743" s="100" t="s">
        <v>24797</v>
      </c>
      <c r="B2743" s="101">
        <v>29.8</v>
      </c>
      <c r="C2743" s="102"/>
      <c r="D2743" s="100" t="s">
        <v>3067</v>
      </c>
      <c r="E2743" s="101">
        <v>4.9</v>
      </c>
      <c r="F2743" s="102"/>
    </row>
    <row r="2744" ht="12.75" customHeight="1">
      <c r="A2744" s="100" t="s">
        <v>3063</v>
      </c>
      <c r="B2744" s="101">
        <v>25.83</v>
      </c>
      <c r="C2744" s="102"/>
      <c r="D2744" s="100" t="s">
        <v>24800</v>
      </c>
      <c r="E2744" s="101">
        <v>55.8</v>
      </c>
      <c r="F2744" s="102"/>
    </row>
    <row r="2745" ht="12.75" customHeight="1">
      <c r="A2745" s="100" t="s">
        <v>24798</v>
      </c>
      <c r="B2745" s="101">
        <v>13.41</v>
      </c>
      <c r="C2745" s="102"/>
      <c r="D2745" s="100" t="s">
        <v>3069</v>
      </c>
      <c r="E2745" s="101">
        <v>48.33</v>
      </c>
      <c r="F2745" s="102"/>
    </row>
    <row r="2746" ht="12.75" customHeight="1">
      <c r="A2746" s="100" t="s">
        <v>3065</v>
      </c>
      <c r="B2746" s="101">
        <v>11.62</v>
      </c>
      <c r="C2746" s="102"/>
      <c r="D2746" s="100" t="s">
        <v>24801</v>
      </c>
      <c r="E2746" s="101">
        <v>3.23</v>
      </c>
      <c r="F2746" s="102"/>
    </row>
    <row r="2747" ht="12.75" customHeight="1">
      <c r="A2747" s="100" t="s">
        <v>24799</v>
      </c>
      <c r="B2747" s="101">
        <v>5.21</v>
      </c>
      <c r="C2747" s="102"/>
      <c r="D2747" s="100" t="s">
        <v>3071</v>
      </c>
      <c r="E2747" s="101">
        <v>2.8</v>
      </c>
      <c r="F2747" s="102"/>
    </row>
    <row r="2748" ht="12.75" customHeight="1">
      <c r="A2748" s="100" t="s">
        <v>3067</v>
      </c>
      <c r="B2748" s="101">
        <v>4.52</v>
      </c>
      <c r="C2748" s="102"/>
      <c r="D2748" s="100" t="s">
        <v>24802</v>
      </c>
      <c r="E2748" s="101">
        <v>5.65</v>
      </c>
      <c r="F2748" s="102"/>
    </row>
    <row r="2749" ht="12.75" customHeight="1">
      <c r="A2749" s="100" t="s">
        <v>24800</v>
      </c>
      <c r="B2749" s="101">
        <v>51.42</v>
      </c>
      <c r="C2749" s="102"/>
      <c r="D2749" s="100" t="s">
        <v>3073</v>
      </c>
      <c r="E2749" s="101">
        <v>4.9</v>
      </c>
      <c r="F2749" s="102"/>
    </row>
    <row r="2750" ht="12.75" customHeight="1">
      <c r="A2750" s="100" t="s">
        <v>3069</v>
      </c>
      <c r="B2750" s="101">
        <v>44.54</v>
      </c>
      <c r="C2750" s="102"/>
      <c r="D2750" s="100" t="s">
        <v>24803</v>
      </c>
      <c r="E2750" s="101">
        <v>4.84</v>
      </c>
      <c r="F2750" s="102"/>
    </row>
    <row r="2751" ht="12.75" customHeight="1">
      <c r="A2751" s="100" t="s">
        <v>24801</v>
      </c>
      <c r="B2751" s="101">
        <v>2.98</v>
      </c>
      <c r="C2751" s="102"/>
      <c r="D2751" s="100" t="s">
        <v>3075</v>
      </c>
      <c r="E2751" s="101">
        <v>4.2</v>
      </c>
      <c r="F2751" s="102"/>
    </row>
    <row r="2752" ht="12.75" customHeight="1">
      <c r="A2752" s="100" t="s">
        <v>3071</v>
      </c>
      <c r="B2752" s="101">
        <v>2.58</v>
      </c>
      <c r="C2752" s="102"/>
      <c r="D2752" s="100" t="s">
        <v>24804</v>
      </c>
      <c r="E2752" s="101">
        <v>11.31</v>
      </c>
      <c r="F2752" s="102"/>
    </row>
    <row r="2753" ht="12.75" customHeight="1">
      <c r="A2753" s="100" t="s">
        <v>24802</v>
      </c>
      <c r="B2753" s="101">
        <v>5.21</v>
      </c>
      <c r="C2753" s="102"/>
      <c r="D2753" s="100" t="s">
        <v>3077</v>
      </c>
      <c r="E2753" s="101">
        <v>9.8</v>
      </c>
      <c r="F2753" s="102"/>
    </row>
    <row r="2754" ht="12.75" customHeight="1">
      <c r="A2754" s="100" t="s">
        <v>3073</v>
      </c>
      <c r="B2754" s="101">
        <v>4.52</v>
      </c>
      <c r="C2754" s="102"/>
      <c r="D2754" s="100" t="s">
        <v>24805</v>
      </c>
      <c r="E2754" s="101">
        <v>8.08</v>
      </c>
      <c r="F2754" s="102"/>
    </row>
    <row r="2755" ht="12.75" customHeight="1">
      <c r="A2755" s="100" t="s">
        <v>24803</v>
      </c>
      <c r="B2755" s="101">
        <v>4.47</v>
      </c>
      <c r="C2755" s="102"/>
      <c r="D2755" s="100" t="s">
        <v>3079</v>
      </c>
      <c r="E2755" s="101">
        <v>7.0</v>
      </c>
      <c r="F2755" s="102"/>
    </row>
    <row r="2756" ht="12.75" customHeight="1">
      <c r="A2756" s="100" t="s">
        <v>3075</v>
      </c>
      <c r="B2756" s="101">
        <v>3.87</v>
      </c>
      <c r="C2756" s="102"/>
      <c r="D2756" s="100" t="s">
        <v>24806</v>
      </c>
      <c r="E2756" s="101">
        <v>54.64</v>
      </c>
      <c r="F2756" s="102"/>
    </row>
    <row r="2757" ht="12.75" customHeight="1">
      <c r="A2757" s="100" t="s">
        <v>24804</v>
      </c>
      <c r="B2757" s="101">
        <v>10.43</v>
      </c>
      <c r="C2757" s="102"/>
      <c r="D2757" s="100" t="s">
        <v>3081</v>
      </c>
      <c r="E2757" s="101">
        <v>47.34</v>
      </c>
      <c r="F2757" s="102"/>
    </row>
    <row r="2758" ht="12.75" customHeight="1">
      <c r="A2758" s="100" t="s">
        <v>3077</v>
      </c>
      <c r="B2758" s="101">
        <v>9.04</v>
      </c>
      <c r="C2758" s="102"/>
      <c r="D2758" s="100" t="s">
        <v>24807</v>
      </c>
      <c r="E2758" s="101">
        <v>2.02</v>
      </c>
      <c r="F2758" s="102"/>
    </row>
    <row r="2759" ht="12.75" customHeight="1">
      <c r="A2759" s="100" t="s">
        <v>24805</v>
      </c>
      <c r="B2759" s="101">
        <v>7.45</v>
      </c>
      <c r="C2759" s="102"/>
      <c r="D2759" s="100" t="s">
        <v>3083</v>
      </c>
      <c r="E2759" s="101">
        <v>1.75</v>
      </c>
      <c r="F2759" s="102"/>
    </row>
    <row r="2760" ht="12.75" customHeight="1">
      <c r="A2760" s="100" t="s">
        <v>3079</v>
      </c>
      <c r="B2760" s="101">
        <v>6.45</v>
      </c>
      <c r="C2760" s="102"/>
      <c r="D2760" s="100" t="s">
        <v>24808</v>
      </c>
      <c r="E2760" s="101">
        <v>6.06</v>
      </c>
      <c r="F2760" s="102"/>
    </row>
    <row r="2761" ht="12.75" customHeight="1">
      <c r="A2761" s="100" t="s">
        <v>24806</v>
      </c>
      <c r="B2761" s="101">
        <v>50.37</v>
      </c>
      <c r="C2761" s="102"/>
      <c r="D2761" s="100" t="s">
        <v>3085</v>
      </c>
      <c r="E2761" s="101">
        <v>5.25</v>
      </c>
      <c r="F2761" s="102"/>
    </row>
    <row r="2762" ht="12.75" customHeight="1">
      <c r="A2762" s="100" t="s">
        <v>3081</v>
      </c>
      <c r="B2762" s="101">
        <v>43.65</v>
      </c>
      <c r="C2762" s="102"/>
      <c r="D2762" s="100" t="s">
        <v>24809</v>
      </c>
      <c r="E2762" s="101">
        <v>12.92</v>
      </c>
      <c r="F2762" s="102"/>
    </row>
    <row r="2763" ht="12.75" customHeight="1">
      <c r="A2763" s="100" t="s">
        <v>24807</v>
      </c>
      <c r="B2763" s="101">
        <v>1.86</v>
      </c>
      <c r="C2763" s="102"/>
      <c r="D2763" s="100" t="s">
        <v>3087</v>
      </c>
      <c r="E2763" s="101">
        <v>11.2</v>
      </c>
      <c r="F2763" s="102"/>
    </row>
    <row r="2764" ht="12.75" customHeight="1">
      <c r="A2764" s="100" t="s">
        <v>3083</v>
      </c>
      <c r="B2764" s="101">
        <v>1.61</v>
      </c>
      <c r="C2764" s="102"/>
      <c r="D2764" s="100" t="s">
        <v>24810</v>
      </c>
      <c r="E2764" s="101">
        <v>1.13</v>
      </c>
      <c r="F2764" s="102"/>
    </row>
    <row r="2765" ht="12.75" customHeight="1">
      <c r="A2765" s="100" t="s">
        <v>24808</v>
      </c>
      <c r="B2765" s="101">
        <v>5.58</v>
      </c>
      <c r="C2765" s="102"/>
      <c r="D2765" s="100" t="s">
        <v>3089</v>
      </c>
      <c r="E2765" s="101">
        <v>0.98</v>
      </c>
      <c r="F2765" s="102"/>
    </row>
    <row r="2766" ht="12.75" customHeight="1">
      <c r="A2766" s="100" t="s">
        <v>3085</v>
      </c>
      <c r="B2766" s="101">
        <v>4.84</v>
      </c>
      <c r="C2766" s="102"/>
      <c r="D2766" s="100" t="s">
        <v>24811</v>
      </c>
      <c r="E2766" s="101">
        <v>11.31</v>
      </c>
      <c r="F2766" s="102"/>
    </row>
    <row r="2767" ht="12.75" customHeight="1">
      <c r="A2767" s="100" t="s">
        <v>24809</v>
      </c>
      <c r="B2767" s="101">
        <v>11.92</v>
      </c>
      <c r="C2767" s="102"/>
      <c r="D2767" s="100" t="s">
        <v>3091</v>
      </c>
      <c r="E2767" s="101">
        <v>9.8</v>
      </c>
      <c r="F2767" s="102"/>
    </row>
    <row r="2768" ht="12.75" customHeight="1">
      <c r="A2768" s="100" t="s">
        <v>3087</v>
      </c>
      <c r="B2768" s="101">
        <v>10.33</v>
      </c>
      <c r="C2768" s="102"/>
      <c r="D2768" s="100" t="s">
        <v>24812</v>
      </c>
      <c r="E2768" s="101">
        <v>8.08</v>
      </c>
      <c r="F2768" s="102"/>
    </row>
    <row r="2769" ht="12.75" customHeight="1">
      <c r="A2769" s="100" t="s">
        <v>24810</v>
      </c>
      <c r="B2769" s="101">
        <v>1.04</v>
      </c>
      <c r="C2769" s="102"/>
      <c r="D2769" s="100" t="s">
        <v>3093</v>
      </c>
      <c r="E2769" s="101">
        <v>7.0</v>
      </c>
      <c r="F2769" s="102"/>
    </row>
    <row r="2770" ht="12.75" customHeight="1">
      <c r="A2770" s="100" t="s">
        <v>3089</v>
      </c>
      <c r="B2770" s="101">
        <v>0.9</v>
      </c>
      <c r="C2770" s="102"/>
      <c r="D2770" s="100" t="s">
        <v>24813</v>
      </c>
      <c r="E2770" s="101">
        <v>8.88</v>
      </c>
      <c r="F2770" s="102"/>
    </row>
    <row r="2771" ht="12.75" customHeight="1">
      <c r="A2771" s="100" t="s">
        <v>24811</v>
      </c>
      <c r="B2771" s="101">
        <v>10.43</v>
      </c>
      <c r="C2771" s="102"/>
      <c r="D2771" s="100" t="s">
        <v>3095</v>
      </c>
      <c r="E2771" s="101">
        <v>7.7</v>
      </c>
      <c r="F2771" s="102"/>
    </row>
    <row r="2772" ht="12.75" customHeight="1">
      <c r="A2772" s="100" t="s">
        <v>3091</v>
      </c>
      <c r="B2772" s="101">
        <v>9.04</v>
      </c>
      <c r="C2772" s="102"/>
      <c r="D2772" s="100" t="s">
        <v>24814</v>
      </c>
      <c r="E2772" s="101">
        <v>37.16</v>
      </c>
      <c r="F2772" s="102"/>
    </row>
    <row r="2773" ht="12.75" customHeight="1">
      <c r="A2773" s="100" t="s">
        <v>24812</v>
      </c>
      <c r="B2773" s="101">
        <v>7.45</v>
      </c>
      <c r="C2773" s="102"/>
      <c r="D2773" s="100" t="s">
        <v>3097</v>
      </c>
      <c r="E2773" s="101">
        <v>32.21</v>
      </c>
      <c r="F2773" s="102"/>
    </row>
    <row r="2774" ht="12.75" customHeight="1">
      <c r="A2774" s="100" t="s">
        <v>3093</v>
      </c>
      <c r="B2774" s="101">
        <v>6.45</v>
      </c>
      <c r="C2774" s="102"/>
      <c r="D2774" s="100" t="s">
        <v>24815</v>
      </c>
      <c r="E2774" s="101">
        <v>24.24</v>
      </c>
      <c r="F2774" s="102"/>
    </row>
    <row r="2775" ht="12.75" customHeight="1">
      <c r="A2775" s="100" t="s">
        <v>24813</v>
      </c>
      <c r="B2775" s="101">
        <v>8.19</v>
      </c>
      <c r="C2775" s="102"/>
      <c r="D2775" s="100" t="s">
        <v>3099</v>
      </c>
      <c r="E2775" s="101">
        <v>21.01</v>
      </c>
      <c r="F2775" s="102"/>
    </row>
    <row r="2776" ht="12.75" customHeight="1">
      <c r="A2776" s="100" t="s">
        <v>3095</v>
      </c>
      <c r="B2776" s="101">
        <v>7.1</v>
      </c>
      <c r="C2776" s="102"/>
      <c r="D2776" s="100" t="s">
        <v>24816</v>
      </c>
      <c r="E2776" s="101">
        <v>3.23</v>
      </c>
      <c r="F2776" s="102"/>
    </row>
    <row r="2777" ht="12.75" customHeight="1">
      <c r="A2777" s="100" t="s">
        <v>24814</v>
      </c>
      <c r="B2777" s="101">
        <v>34.27</v>
      </c>
      <c r="C2777" s="102"/>
      <c r="D2777" s="100" t="s">
        <v>3101</v>
      </c>
      <c r="E2777" s="101">
        <v>2.8</v>
      </c>
      <c r="F2777" s="102"/>
    </row>
    <row r="2778" ht="12.75" customHeight="1">
      <c r="A2778" s="100" t="s">
        <v>3097</v>
      </c>
      <c r="B2778" s="101">
        <v>29.7</v>
      </c>
      <c r="C2778" s="102"/>
      <c r="D2778" s="100" t="s">
        <v>24817</v>
      </c>
      <c r="E2778" s="101">
        <v>8.88</v>
      </c>
      <c r="F2778" s="102"/>
    </row>
    <row r="2779" ht="12.75" customHeight="1">
      <c r="A2779" s="100" t="s">
        <v>24815</v>
      </c>
      <c r="B2779" s="101">
        <v>22.35</v>
      </c>
      <c r="C2779" s="102"/>
      <c r="D2779" s="100" t="s">
        <v>3103</v>
      </c>
      <c r="E2779" s="101">
        <v>7.7</v>
      </c>
      <c r="F2779" s="102"/>
    </row>
    <row r="2780" ht="12.75" customHeight="1">
      <c r="A2780" s="100" t="s">
        <v>3099</v>
      </c>
      <c r="B2780" s="101">
        <v>19.37</v>
      </c>
      <c r="C2780" s="102"/>
      <c r="D2780" s="100" t="s">
        <v>24818</v>
      </c>
      <c r="E2780" s="101">
        <v>8.88</v>
      </c>
      <c r="F2780" s="102"/>
    </row>
    <row r="2781" ht="12.75" customHeight="1">
      <c r="A2781" s="100" t="s">
        <v>24816</v>
      </c>
      <c r="B2781" s="101">
        <v>2.98</v>
      </c>
      <c r="C2781" s="102"/>
      <c r="D2781" s="100" t="s">
        <v>3105</v>
      </c>
      <c r="E2781" s="101">
        <v>7.7</v>
      </c>
      <c r="F2781" s="102"/>
    </row>
    <row r="2782" ht="12.75" customHeight="1">
      <c r="A2782" s="100" t="s">
        <v>3101</v>
      </c>
      <c r="B2782" s="101">
        <v>2.58</v>
      </c>
      <c r="C2782" s="102"/>
      <c r="D2782" s="100" t="s">
        <v>24819</v>
      </c>
      <c r="E2782" s="101">
        <v>7.27</v>
      </c>
      <c r="F2782" s="102"/>
    </row>
    <row r="2783" ht="12.75" customHeight="1">
      <c r="A2783" s="100" t="s">
        <v>24817</v>
      </c>
      <c r="B2783" s="101">
        <v>8.19</v>
      </c>
      <c r="C2783" s="102"/>
      <c r="D2783" s="100" t="s">
        <v>3107</v>
      </c>
      <c r="E2783" s="101">
        <v>6.3</v>
      </c>
      <c r="F2783" s="102"/>
    </row>
    <row r="2784" ht="12.75" customHeight="1">
      <c r="A2784" s="100" t="s">
        <v>3103</v>
      </c>
      <c r="B2784" s="101">
        <v>7.1</v>
      </c>
      <c r="C2784" s="102"/>
      <c r="D2784" s="100" t="s">
        <v>24820</v>
      </c>
      <c r="E2784" s="101">
        <v>1.61</v>
      </c>
      <c r="F2784" s="102"/>
    </row>
    <row r="2785" ht="12.75" customHeight="1">
      <c r="A2785" s="100" t="s">
        <v>24818</v>
      </c>
      <c r="B2785" s="101">
        <v>8.19</v>
      </c>
      <c r="C2785" s="102"/>
      <c r="D2785" s="100" t="s">
        <v>3109</v>
      </c>
      <c r="E2785" s="101">
        <v>1.4</v>
      </c>
      <c r="F2785" s="102"/>
    </row>
    <row r="2786" ht="12.75" customHeight="1">
      <c r="A2786" s="100" t="s">
        <v>3105</v>
      </c>
      <c r="B2786" s="101">
        <v>7.1</v>
      </c>
      <c r="C2786" s="102"/>
      <c r="D2786" s="100" t="s">
        <v>24821</v>
      </c>
      <c r="E2786" s="101">
        <v>24.1</v>
      </c>
      <c r="F2786" s="102"/>
    </row>
    <row r="2787" ht="12.75" customHeight="1">
      <c r="A2787" s="100" t="s">
        <v>24819</v>
      </c>
      <c r="B2787" s="101">
        <v>6.7</v>
      </c>
      <c r="C2787" s="102"/>
      <c r="D2787" s="100" t="s">
        <v>24822</v>
      </c>
      <c r="E2787" s="101">
        <v>20.89</v>
      </c>
      <c r="F2787" s="102"/>
    </row>
    <row r="2788" ht="12.75" customHeight="1">
      <c r="A2788" s="100" t="s">
        <v>3107</v>
      </c>
      <c r="B2788" s="101">
        <v>5.81</v>
      </c>
      <c r="C2788" s="102"/>
      <c r="D2788" s="100" t="s">
        <v>24823</v>
      </c>
      <c r="E2788" s="101">
        <v>39.39</v>
      </c>
      <c r="F2788" s="102"/>
    </row>
    <row r="2789" ht="12.75" customHeight="1">
      <c r="A2789" s="100" t="s">
        <v>24820</v>
      </c>
      <c r="B2789" s="101">
        <v>1.49</v>
      </c>
      <c r="C2789" s="102"/>
      <c r="D2789" s="100" t="s">
        <v>24824</v>
      </c>
      <c r="E2789" s="101">
        <v>34.14</v>
      </c>
      <c r="F2789" s="102"/>
    </row>
    <row r="2790" ht="12.75" customHeight="1">
      <c r="A2790" s="100" t="s">
        <v>3109</v>
      </c>
      <c r="B2790" s="101">
        <v>1.29</v>
      </c>
      <c r="C2790" s="102"/>
      <c r="D2790" s="100" t="s">
        <v>24825</v>
      </c>
      <c r="E2790" s="101">
        <v>34.01</v>
      </c>
      <c r="F2790" s="102"/>
    </row>
    <row r="2791" ht="12.75" customHeight="1">
      <c r="A2791" s="100" t="s">
        <v>24825</v>
      </c>
      <c r="B2791" s="101">
        <v>31.35</v>
      </c>
      <c r="C2791" s="102"/>
      <c r="D2791" s="100" t="s">
        <v>3111</v>
      </c>
      <c r="E2791" s="101">
        <v>29.47</v>
      </c>
      <c r="F2791" s="102"/>
    </row>
    <row r="2792" ht="12.75" customHeight="1">
      <c r="A2792" s="100" t="s">
        <v>3111</v>
      </c>
      <c r="B2792" s="101">
        <v>27.17</v>
      </c>
      <c r="C2792" s="102"/>
      <c r="D2792" s="100" t="s">
        <v>24826</v>
      </c>
      <c r="E2792" s="101">
        <v>30.66</v>
      </c>
      <c r="F2792" s="102"/>
    </row>
    <row r="2793" ht="12.75" customHeight="1">
      <c r="A2793" s="100" t="s">
        <v>24827</v>
      </c>
      <c r="B2793" s="101">
        <v>32.38</v>
      </c>
      <c r="C2793" s="102"/>
      <c r="D2793" s="100" t="s">
        <v>3113</v>
      </c>
      <c r="E2793" s="101">
        <v>26.57</v>
      </c>
      <c r="F2793" s="102"/>
    </row>
    <row r="2794" ht="12.75" customHeight="1">
      <c r="A2794" s="100" t="s">
        <v>3115</v>
      </c>
      <c r="B2794" s="101">
        <v>28.06</v>
      </c>
      <c r="C2794" s="102"/>
      <c r="D2794" s="100" t="s">
        <v>24827</v>
      </c>
      <c r="E2794" s="101">
        <v>35.13</v>
      </c>
      <c r="F2794" s="102"/>
    </row>
    <row r="2795" ht="12.75" customHeight="1">
      <c r="A2795" s="100" t="s">
        <v>24828</v>
      </c>
      <c r="B2795" s="101">
        <v>35.18</v>
      </c>
      <c r="C2795" s="102"/>
      <c r="D2795" s="100" t="s">
        <v>3115</v>
      </c>
      <c r="E2795" s="101">
        <v>30.44</v>
      </c>
      <c r="F2795" s="102"/>
    </row>
    <row r="2796" ht="12.75" customHeight="1">
      <c r="A2796" s="100" t="s">
        <v>3117</v>
      </c>
      <c r="B2796" s="101">
        <v>30.49</v>
      </c>
      <c r="C2796" s="102"/>
      <c r="D2796" s="100" t="s">
        <v>24828</v>
      </c>
      <c r="E2796" s="101">
        <v>38.17</v>
      </c>
      <c r="F2796" s="102"/>
    </row>
    <row r="2797" ht="12.75" customHeight="1">
      <c r="A2797" s="100" t="s">
        <v>24829</v>
      </c>
      <c r="B2797" s="101">
        <v>18.77</v>
      </c>
      <c r="C2797" s="102"/>
      <c r="D2797" s="100" t="s">
        <v>3117</v>
      </c>
      <c r="E2797" s="101">
        <v>33.08</v>
      </c>
      <c r="F2797" s="102"/>
    </row>
    <row r="2798" ht="12.75" customHeight="1">
      <c r="A2798" s="100" t="s">
        <v>3119</v>
      </c>
      <c r="B2798" s="101">
        <v>16.27</v>
      </c>
      <c r="C2798" s="102"/>
      <c r="D2798" s="100" t="s">
        <v>24829</v>
      </c>
      <c r="E2798" s="101">
        <v>20.36</v>
      </c>
      <c r="F2798" s="102"/>
    </row>
    <row r="2799" ht="12.75" customHeight="1">
      <c r="A2799" s="100" t="s">
        <v>24830</v>
      </c>
      <c r="B2799" s="101">
        <v>0.24</v>
      </c>
      <c r="C2799" s="102"/>
      <c r="D2799" s="100" t="s">
        <v>3119</v>
      </c>
      <c r="E2799" s="101">
        <v>17.65</v>
      </c>
      <c r="F2799" s="102"/>
    </row>
    <row r="2800" ht="12.75" customHeight="1">
      <c r="A2800" s="100" t="s">
        <v>3121</v>
      </c>
      <c r="B2800" s="101">
        <v>0.21</v>
      </c>
      <c r="C2800" s="102"/>
      <c r="D2800" s="100" t="s">
        <v>24830</v>
      </c>
      <c r="E2800" s="101">
        <v>0.26</v>
      </c>
      <c r="F2800" s="102"/>
    </row>
    <row r="2801" ht="12.75" customHeight="1">
      <c r="A2801" s="100" t="s">
        <v>24831</v>
      </c>
      <c r="B2801" s="101">
        <v>37.95</v>
      </c>
      <c r="C2801" s="102"/>
      <c r="D2801" s="100" t="s">
        <v>3121</v>
      </c>
      <c r="E2801" s="101">
        <v>0.23</v>
      </c>
      <c r="F2801" s="102"/>
    </row>
    <row r="2802" ht="12.75" customHeight="1">
      <c r="A2802" s="100" t="s">
        <v>3124</v>
      </c>
      <c r="B2802" s="101">
        <v>32.88</v>
      </c>
      <c r="C2802" s="102"/>
      <c r="D2802" s="100" t="s">
        <v>24831</v>
      </c>
      <c r="E2802" s="101">
        <v>41.17</v>
      </c>
      <c r="F2802" s="102"/>
    </row>
    <row r="2803" ht="12.75" customHeight="1">
      <c r="A2803" s="100" t="s">
        <v>24832</v>
      </c>
      <c r="B2803" s="101">
        <v>76.26</v>
      </c>
      <c r="C2803" s="102"/>
      <c r="D2803" s="100" t="s">
        <v>3124</v>
      </c>
      <c r="E2803" s="101">
        <v>35.67</v>
      </c>
      <c r="F2803" s="102"/>
    </row>
    <row r="2804" ht="12.75" customHeight="1">
      <c r="A2804" s="100" t="s">
        <v>3126</v>
      </c>
      <c r="B2804" s="101">
        <v>66.08</v>
      </c>
      <c r="C2804" s="102"/>
      <c r="D2804" s="100" t="s">
        <v>24832</v>
      </c>
      <c r="E2804" s="101">
        <v>82.73</v>
      </c>
      <c r="F2804" s="102"/>
    </row>
    <row r="2805" ht="12.75" customHeight="1">
      <c r="A2805" s="100" t="s">
        <v>24833</v>
      </c>
      <c r="B2805" s="101">
        <v>186.23</v>
      </c>
      <c r="C2805" s="102"/>
      <c r="D2805" s="100" t="s">
        <v>3126</v>
      </c>
      <c r="E2805" s="101">
        <v>71.68</v>
      </c>
      <c r="F2805" s="102"/>
    </row>
    <row r="2806" ht="12.75" customHeight="1">
      <c r="A2806" s="100" t="s">
        <v>3128</v>
      </c>
      <c r="B2806" s="101">
        <v>161.35</v>
      </c>
      <c r="C2806" s="102"/>
      <c r="D2806" s="100" t="s">
        <v>24833</v>
      </c>
      <c r="E2806" s="101">
        <v>202.02</v>
      </c>
      <c r="F2806" s="102"/>
    </row>
    <row r="2807" ht="12.75" customHeight="1">
      <c r="A2807" s="100" t="s">
        <v>24834</v>
      </c>
      <c r="B2807" s="101">
        <v>87.06</v>
      </c>
      <c r="C2807" s="102"/>
      <c r="D2807" s="100" t="s">
        <v>3128</v>
      </c>
      <c r="E2807" s="101">
        <v>175.04</v>
      </c>
      <c r="F2807" s="102"/>
    </row>
    <row r="2808" ht="12.75" customHeight="1">
      <c r="A2808" s="100" t="s">
        <v>3130</v>
      </c>
      <c r="B2808" s="101">
        <v>75.85</v>
      </c>
      <c r="C2808" s="102"/>
      <c r="D2808" s="100" t="s">
        <v>24834</v>
      </c>
      <c r="E2808" s="101">
        <v>94.88</v>
      </c>
      <c r="F2808" s="102"/>
    </row>
    <row r="2809" ht="12.75" customHeight="1">
      <c r="A2809" s="100" t="s">
        <v>24835</v>
      </c>
      <c r="B2809" s="101">
        <v>13.62</v>
      </c>
      <c r="C2809" s="102"/>
      <c r="D2809" s="100" t="s">
        <v>3130</v>
      </c>
      <c r="E2809" s="101">
        <v>82.74</v>
      </c>
      <c r="F2809" s="102"/>
    </row>
    <row r="2810" ht="12.75" customHeight="1">
      <c r="A2810" s="100" t="s">
        <v>3132</v>
      </c>
      <c r="B2810" s="101">
        <v>11.8</v>
      </c>
      <c r="C2810" s="102"/>
      <c r="D2810" s="100" t="s">
        <v>24835</v>
      </c>
      <c r="E2810" s="101">
        <v>11.54</v>
      </c>
      <c r="F2810" s="102"/>
    </row>
    <row r="2811" ht="12.75" customHeight="1">
      <c r="A2811" s="100" t="s">
        <v>24836</v>
      </c>
      <c r="B2811" s="101">
        <v>10.64</v>
      </c>
      <c r="C2811" s="102"/>
      <c r="D2811" s="100" t="s">
        <v>3132</v>
      </c>
      <c r="E2811" s="101">
        <v>10.0</v>
      </c>
      <c r="F2811" s="102"/>
    </row>
    <row r="2812" ht="12.75" customHeight="1">
      <c r="A2812" s="100" t="s">
        <v>3134</v>
      </c>
      <c r="B2812" s="101">
        <v>9.22</v>
      </c>
      <c r="C2812" s="102"/>
      <c r="D2812" s="100" t="s">
        <v>24836</v>
      </c>
      <c r="E2812" s="101">
        <v>9.62</v>
      </c>
      <c r="F2812" s="102"/>
    </row>
    <row r="2813" ht="12.75" customHeight="1">
      <c r="A2813" s="100" t="s">
        <v>24837</v>
      </c>
      <c r="B2813" s="101">
        <v>2.23</v>
      </c>
      <c r="C2813" s="102"/>
      <c r="D2813" s="100" t="s">
        <v>3134</v>
      </c>
      <c r="E2813" s="101">
        <v>8.33</v>
      </c>
      <c r="F2813" s="102"/>
    </row>
    <row r="2814" ht="12.75" customHeight="1">
      <c r="A2814" s="100" t="s">
        <v>3136</v>
      </c>
      <c r="B2814" s="101">
        <v>1.93</v>
      </c>
      <c r="C2814" s="102"/>
      <c r="D2814" s="100" t="s">
        <v>24837</v>
      </c>
      <c r="E2814" s="101">
        <v>2.42</v>
      </c>
      <c r="F2814" s="102"/>
    </row>
    <row r="2815" ht="12.75" customHeight="1">
      <c r="A2815" s="100" t="s">
        <v>24838</v>
      </c>
      <c r="B2815" s="101">
        <v>25.92</v>
      </c>
      <c r="C2815" s="102"/>
      <c r="D2815" s="100" t="s">
        <v>3136</v>
      </c>
      <c r="E2815" s="101">
        <v>2.1</v>
      </c>
      <c r="F2815" s="102"/>
    </row>
    <row r="2816" ht="12.75" customHeight="1">
      <c r="A2816" s="100" t="s">
        <v>3138</v>
      </c>
      <c r="B2816" s="101">
        <v>22.47</v>
      </c>
      <c r="C2816" s="102"/>
      <c r="D2816" s="100" t="s">
        <v>24838</v>
      </c>
      <c r="E2816" s="101">
        <v>28.12</v>
      </c>
      <c r="F2816" s="102"/>
    </row>
    <row r="2817" ht="12.75" customHeight="1">
      <c r="A2817" s="100" t="s">
        <v>24839</v>
      </c>
      <c r="B2817" s="101">
        <v>21.07</v>
      </c>
      <c r="C2817" s="102"/>
      <c r="D2817" s="100" t="s">
        <v>3138</v>
      </c>
      <c r="E2817" s="101">
        <v>24.37</v>
      </c>
      <c r="F2817" s="102"/>
    </row>
    <row r="2818" ht="12.75" customHeight="1">
      <c r="A2818" s="100" t="s">
        <v>3140</v>
      </c>
      <c r="B2818" s="101">
        <v>18.26</v>
      </c>
      <c r="C2818" s="102"/>
      <c r="D2818" s="100" t="s">
        <v>24839</v>
      </c>
      <c r="E2818" s="101">
        <v>22.85</v>
      </c>
      <c r="F2818" s="102"/>
    </row>
    <row r="2819" ht="12.75" customHeight="1">
      <c r="A2819" s="100" t="s">
        <v>24840</v>
      </c>
      <c r="B2819" s="101">
        <v>22.35</v>
      </c>
      <c r="C2819" s="102"/>
      <c r="D2819" s="100" t="s">
        <v>3140</v>
      </c>
      <c r="E2819" s="101">
        <v>19.8</v>
      </c>
      <c r="F2819" s="102"/>
    </row>
    <row r="2820" ht="12.75" customHeight="1">
      <c r="A2820" s="100" t="s">
        <v>3142</v>
      </c>
      <c r="B2820" s="101">
        <v>19.37</v>
      </c>
      <c r="C2820" s="102"/>
      <c r="D2820" s="100" t="s">
        <v>24840</v>
      </c>
      <c r="E2820" s="101">
        <v>24.24</v>
      </c>
      <c r="F2820" s="102"/>
    </row>
    <row r="2821" ht="12.75" customHeight="1">
      <c r="A2821" s="100" t="s">
        <v>24841</v>
      </c>
      <c r="B2821" s="101">
        <v>9.68</v>
      </c>
      <c r="C2821" s="102"/>
      <c r="D2821" s="100" t="s">
        <v>3142</v>
      </c>
      <c r="E2821" s="101">
        <v>21.01</v>
      </c>
      <c r="F2821" s="102"/>
    </row>
    <row r="2822" ht="12.75" customHeight="1">
      <c r="A2822" s="100" t="s">
        <v>3144</v>
      </c>
      <c r="B2822" s="101">
        <v>8.39</v>
      </c>
      <c r="C2822" s="102"/>
      <c r="D2822" s="100" t="s">
        <v>24841</v>
      </c>
      <c r="E2822" s="101">
        <v>10.5</v>
      </c>
      <c r="F2822" s="102"/>
    </row>
    <row r="2823" ht="12.75" customHeight="1">
      <c r="A2823" s="100" t="s">
        <v>24842</v>
      </c>
      <c r="B2823" s="101">
        <v>13.41</v>
      </c>
      <c r="C2823" s="102"/>
      <c r="D2823" s="100" t="s">
        <v>3144</v>
      </c>
      <c r="E2823" s="101">
        <v>9.1</v>
      </c>
      <c r="F2823" s="102"/>
    </row>
    <row r="2824" ht="12.75" customHeight="1">
      <c r="A2824" s="100" t="s">
        <v>3146</v>
      </c>
      <c r="B2824" s="101">
        <v>11.62</v>
      </c>
      <c r="C2824" s="102"/>
      <c r="D2824" s="100" t="s">
        <v>24842</v>
      </c>
      <c r="E2824" s="101">
        <v>14.54</v>
      </c>
      <c r="F2824" s="102"/>
    </row>
    <row r="2825" ht="12.75" customHeight="1">
      <c r="A2825" s="100" t="s">
        <v>24843</v>
      </c>
      <c r="B2825" s="101">
        <v>5.14</v>
      </c>
      <c r="C2825" s="102"/>
      <c r="D2825" s="100" t="s">
        <v>3146</v>
      </c>
      <c r="E2825" s="101">
        <v>12.6</v>
      </c>
      <c r="F2825" s="102"/>
    </row>
    <row r="2826" ht="12.75" customHeight="1">
      <c r="A2826" s="100" t="s">
        <v>3148</v>
      </c>
      <c r="B2826" s="101">
        <v>4.45</v>
      </c>
      <c r="C2826" s="102"/>
      <c r="D2826" s="100" t="s">
        <v>24843</v>
      </c>
      <c r="E2826" s="101">
        <v>5.58</v>
      </c>
      <c r="F2826" s="102"/>
    </row>
    <row r="2827" ht="12.75" customHeight="1">
      <c r="A2827" s="100" t="s">
        <v>24844</v>
      </c>
      <c r="B2827" s="101">
        <v>19.37</v>
      </c>
      <c r="C2827" s="102"/>
      <c r="D2827" s="100" t="s">
        <v>3148</v>
      </c>
      <c r="E2827" s="101">
        <v>4.83</v>
      </c>
      <c r="F2827" s="102"/>
    </row>
    <row r="2828" ht="12.75" customHeight="1">
      <c r="A2828" s="100" t="s">
        <v>3150</v>
      </c>
      <c r="B2828" s="101">
        <v>16.79</v>
      </c>
      <c r="C2828" s="102"/>
      <c r="D2828" s="100" t="s">
        <v>24844</v>
      </c>
      <c r="E2828" s="101">
        <v>21.0</v>
      </c>
      <c r="F2828" s="102"/>
    </row>
    <row r="2829" ht="12.75" customHeight="1">
      <c r="A2829" s="100" t="s">
        <v>24845</v>
      </c>
      <c r="B2829" s="101">
        <v>16.39</v>
      </c>
      <c r="C2829" s="102"/>
      <c r="D2829" s="100" t="s">
        <v>3150</v>
      </c>
      <c r="E2829" s="101">
        <v>18.21</v>
      </c>
      <c r="F2829" s="102"/>
    </row>
    <row r="2830" ht="12.75" customHeight="1">
      <c r="A2830" s="100" t="s">
        <v>3152</v>
      </c>
      <c r="B2830" s="101">
        <v>14.2</v>
      </c>
      <c r="C2830" s="102"/>
      <c r="D2830" s="100" t="s">
        <v>24845</v>
      </c>
      <c r="E2830" s="101">
        <v>17.77</v>
      </c>
      <c r="F2830" s="102"/>
    </row>
    <row r="2831" ht="12.75" customHeight="1">
      <c r="A2831" s="100" t="s">
        <v>24846</v>
      </c>
      <c r="B2831" s="101">
        <v>7.45</v>
      </c>
      <c r="C2831" s="102"/>
      <c r="D2831" s="100" t="s">
        <v>3152</v>
      </c>
      <c r="E2831" s="101">
        <v>15.4</v>
      </c>
      <c r="F2831" s="102"/>
    </row>
    <row r="2832" ht="12.75" customHeight="1">
      <c r="A2832" s="100" t="s">
        <v>3154</v>
      </c>
      <c r="B2832" s="101">
        <v>6.45</v>
      </c>
      <c r="C2832" s="102"/>
      <c r="D2832" s="100" t="s">
        <v>24846</v>
      </c>
      <c r="E2832" s="101">
        <v>8.08</v>
      </c>
      <c r="F2832" s="102"/>
    </row>
    <row r="2833" ht="12.75" customHeight="1">
      <c r="A2833" s="100" t="s">
        <v>24847</v>
      </c>
      <c r="B2833" s="101">
        <v>5.14</v>
      </c>
      <c r="C2833" s="102"/>
      <c r="D2833" s="100" t="s">
        <v>3154</v>
      </c>
      <c r="E2833" s="101">
        <v>7.0</v>
      </c>
      <c r="F2833" s="102"/>
    </row>
    <row r="2834" ht="12.75" customHeight="1">
      <c r="A2834" s="100" t="s">
        <v>3156</v>
      </c>
      <c r="B2834" s="101">
        <v>4.45</v>
      </c>
      <c r="C2834" s="102"/>
      <c r="D2834" s="100" t="s">
        <v>24847</v>
      </c>
      <c r="E2834" s="101">
        <v>5.58</v>
      </c>
      <c r="F2834" s="102"/>
    </row>
    <row r="2835" ht="12.75" customHeight="1">
      <c r="A2835" s="100" t="s">
        <v>24848</v>
      </c>
      <c r="B2835" s="101">
        <v>17.73</v>
      </c>
      <c r="C2835" s="102"/>
      <c r="D2835" s="100" t="s">
        <v>3156</v>
      </c>
      <c r="E2835" s="101">
        <v>4.83</v>
      </c>
      <c r="F2835" s="102"/>
    </row>
    <row r="2836" ht="12.75" customHeight="1">
      <c r="A2836" s="100" t="s">
        <v>3158</v>
      </c>
      <c r="B2836" s="101">
        <v>15.36</v>
      </c>
      <c r="C2836" s="102"/>
      <c r="D2836" s="100" t="s">
        <v>24848</v>
      </c>
      <c r="E2836" s="101">
        <v>19.24</v>
      </c>
      <c r="F2836" s="102"/>
    </row>
    <row r="2837" ht="12.75" customHeight="1">
      <c r="A2837" s="100" t="s">
        <v>24849</v>
      </c>
      <c r="B2837" s="101">
        <v>35.47</v>
      </c>
      <c r="C2837" s="102"/>
      <c r="D2837" s="100" t="s">
        <v>3158</v>
      </c>
      <c r="E2837" s="101">
        <v>16.67</v>
      </c>
      <c r="F2837" s="102"/>
    </row>
    <row r="2838" ht="12.75" customHeight="1">
      <c r="A2838" s="100" t="s">
        <v>3160</v>
      </c>
      <c r="B2838" s="101">
        <v>30.73</v>
      </c>
      <c r="C2838" s="102"/>
      <c r="D2838" s="100" t="s">
        <v>24849</v>
      </c>
      <c r="E2838" s="101">
        <v>38.48</v>
      </c>
      <c r="F2838" s="102"/>
    </row>
    <row r="2839" ht="12.75" customHeight="1">
      <c r="A2839" s="100" t="s">
        <v>24850</v>
      </c>
      <c r="B2839" s="101">
        <v>14.9</v>
      </c>
      <c r="C2839" s="102"/>
      <c r="D2839" s="100" t="s">
        <v>3160</v>
      </c>
      <c r="E2839" s="101">
        <v>33.34</v>
      </c>
      <c r="F2839" s="102"/>
    </row>
    <row r="2840" ht="12.75" customHeight="1">
      <c r="A2840" s="100" t="s">
        <v>3162</v>
      </c>
      <c r="B2840" s="101">
        <v>12.91</v>
      </c>
      <c r="C2840" s="102"/>
      <c r="D2840" s="100" t="s">
        <v>24850</v>
      </c>
      <c r="E2840" s="101">
        <v>16.16</v>
      </c>
      <c r="F2840" s="102"/>
    </row>
    <row r="2841" ht="12.75" customHeight="1">
      <c r="A2841" s="100" t="s">
        <v>24851</v>
      </c>
      <c r="B2841" s="101">
        <v>4.91</v>
      </c>
      <c r="C2841" s="102"/>
      <c r="D2841" s="100" t="s">
        <v>3162</v>
      </c>
      <c r="E2841" s="101">
        <v>14.0</v>
      </c>
      <c r="F2841" s="102"/>
    </row>
    <row r="2842" ht="12.75" customHeight="1">
      <c r="A2842" s="100" t="s">
        <v>3164</v>
      </c>
      <c r="B2842" s="101">
        <v>4.26</v>
      </c>
      <c r="C2842" s="102"/>
      <c r="D2842" s="100" t="s">
        <v>24851</v>
      </c>
      <c r="E2842" s="101">
        <v>5.33</v>
      </c>
      <c r="F2842" s="102"/>
    </row>
    <row r="2843" ht="12.75" customHeight="1">
      <c r="A2843" s="100" t="s">
        <v>24852</v>
      </c>
      <c r="B2843" s="101">
        <v>5.96</v>
      </c>
      <c r="C2843" s="102"/>
      <c r="D2843" s="100" t="s">
        <v>3164</v>
      </c>
      <c r="E2843" s="101">
        <v>4.62</v>
      </c>
      <c r="F2843" s="102"/>
    </row>
    <row r="2844" ht="12.75" customHeight="1">
      <c r="A2844" s="100" t="s">
        <v>3166</v>
      </c>
      <c r="B2844" s="101">
        <v>5.16</v>
      </c>
      <c r="C2844" s="102"/>
      <c r="D2844" s="100" t="s">
        <v>24852</v>
      </c>
      <c r="E2844" s="101">
        <v>6.46</v>
      </c>
      <c r="F2844" s="102"/>
    </row>
    <row r="2845" ht="12.75" customHeight="1">
      <c r="A2845" s="100" t="s">
        <v>24853</v>
      </c>
      <c r="B2845" s="101">
        <v>302.26</v>
      </c>
      <c r="C2845" s="102"/>
      <c r="D2845" s="100" t="s">
        <v>3166</v>
      </c>
      <c r="E2845" s="101">
        <v>5.6</v>
      </c>
      <c r="F2845" s="102"/>
    </row>
    <row r="2846" ht="12.75" customHeight="1">
      <c r="A2846" s="100" t="s">
        <v>3168</v>
      </c>
      <c r="B2846" s="101">
        <v>261.9</v>
      </c>
      <c r="C2846" s="102"/>
      <c r="D2846" s="100" t="s">
        <v>24853</v>
      </c>
      <c r="E2846" s="101">
        <v>327.84</v>
      </c>
      <c r="F2846" s="102"/>
    </row>
    <row r="2847" ht="12.75" customHeight="1">
      <c r="A2847" s="100" t="s">
        <v>24854</v>
      </c>
      <c r="B2847" s="101">
        <v>149.04</v>
      </c>
      <c r="C2847" s="102"/>
      <c r="D2847" s="100" t="s">
        <v>3168</v>
      </c>
      <c r="E2847" s="101">
        <v>284.09</v>
      </c>
      <c r="F2847" s="102"/>
    </row>
    <row r="2848" ht="12.75" customHeight="1">
      <c r="A2848" s="100" t="s">
        <v>3170</v>
      </c>
      <c r="B2848" s="101">
        <v>129.16</v>
      </c>
      <c r="C2848" s="102"/>
      <c r="D2848" s="100" t="s">
        <v>24854</v>
      </c>
      <c r="E2848" s="101">
        <v>161.6</v>
      </c>
      <c r="F2848" s="102"/>
    </row>
    <row r="2849" ht="12.75" customHeight="1">
      <c r="A2849" s="100" t="s">
        <v>24855</v>
      </c>
      <c r="B2849" s="101">
        <v>1.98</v>
      </c>
      <c r="C2849" s="102"/>
      <c r="D2849" s="100" t="s">
        <v>3170</v>
      </c>
      <c r="E2849" s="101">
        <v>140.08</v>
      </c>
      <c r="F2849" s="102"/>
    </row>
    <row r="2850" ht="12.75" customHeight="1">
      <c r="A2850" s="100" t="s">
        <v>3172</v>
      </c>
      <c r="B2850" s="101">
        <v>1.71</v>
      </c>
      <c r="C2850" s="102"/>
      <c r="D2850" s="100" t="s">
        <v>24855</v>
      </c>
      <c r="E2850" s="101">
        <v>2.14</v>
      </c>
      <c r="F2850" s="102"/>
    </row>
    <row r="2851" ht="12.75" customHeight="1">
      <c r="A2851" s="100" t="s">
        <v>24856</v>
      </c>
      <c r="B2851" s="101">
        <v>59.61</v>
      </c>
      <c r="C2851" s="102"/>
      <c r="D2851" s="100" t="s">
        <v>3172</v>
      </c>
      <c r="E2851" s="101">
        <v>1.86</v>
      </c>
      <c r="F2851" s="102"/>
    </row>
    <row r="2852" ht="12.75" customHeight="1">
      <c r="A2852" s="100" t="s">
        <v>3174</v>
      </c>
      <c r="B2852" s="101">
        <v>51.66</v>
      </c>
      <c r="C2852" s="102"/>
      <c r="D2852" s="100" t="s">
        <v>24856</v>
      </c>
      <c r="E2852" s="101">
        <v>64.64</v>
      </c>
      <c r="F2852" s="102"/>
    </row>
    <row r="2853" ht="12.75" customHeight="1">
      <c r="A2853" s="100" t="s">
        <v>24857</v>
      </c>
      <c r="B2853" s="101">
        <v>55.55</v>
      </c>
      <c r="C2853" s="102"/>
      <c r="D2853" s="100" t="s">
        <v>3174</v>
      </c>
      <c r="E2853" s="101">
        <v>56.03</v>
      </c>
      <c r="F2853" s="102"/>
    </row>
    <row r="2854" ht="12.75" customHeight="1">
      <c r="A2854" s="100" t="s">
        <v>3176</v>
      </c>
      <c r="B2854" s="101">
        <v>48.15</v>
      </c>
      <c r="C2854" s="102"/>
      <c r="D2854" s="100" t="s">
        <v>24857</v>
      </c>
      <c r="E2854" s="101">
        <v>60.27</v>
      </c>
      <c r="F2854" s="102"/>
    </row>
    <row r="2855" ht="12.75" customHeight="1">
      <c r="A2855" s="100" t="s">
        <v>24858</v>
      </c>
      <c r="B2855" s="101">
        <v>30.15</v>
      </c>
      <c r="C2855" s="102"/>
      <c r="D2855" s="100" t="s">
        <v>3176</v>
      </c>
      <c r="E2855" s="101">
        <v>52.23</v>
      </c>
      <c r="F2855" s="102"/>
    </row>
    <row r="2856" ht="12.75" customHeight="1">
      <c r="A2856" s="100" t="s">
        <v>3178</v>
      </c>
      <c r="B2856" s="101">
        <v>26.12</v>
      </c>
      <c r="C2856" s="102"/>
      <c r="D2856" s="100" t="s">
        <v>24858</v>
      </c>
      <c r="E2856" s="101">
        <v>32.7</v>
      </c>
      <c r="F2856" s="102"/>
    </row>
    <row r="2857" ht="12.75" customHeight="1">
      <c r="A2857" s="100" t="s">
        <v>24859</v>
      </c>
      <c r="B2857" s="101">
        <v>5.36</v>
      </c>
      <c r="C2857" s="102"/>
      <c r="D2857" s="100" t="s">
        <v>3178</v>
      </c>
      <c r="E2857" s="101">
        <v>28.33</v>
      </c>
      <c r="F2857" s="102"/>
    </row>
    <row r="2858" ht="12.75" customHeight="1">
      <c r="A2858" s="100" t="s">
        <v>3180</v>
      </c>
      <c r="B2858" s="101">
        <v>4.64</v>
      </c>
      <c r="C2858" s="102"/>
      <c r="D2858" s="100" t="s">
        <v>24859</v>
      </c>
      <c r="E2858" s="101">
        <v>5.81</v>
      </c>
      <c r="F2858" s="102"/>
    </row>
    <row r="2859" ht="12.75" customHeight="1">
      <c r="A2859" s="100" t="s">
        <v>24860</v>
      </c>
      <c r="B2859" s="101">
        <v>87.85</v>
      </c>
      <c r="C2859" s="102"/>
      <c r="D2859" s="100" t="s">
        <v>3180</v>
      </c>
      <c r="E2859" s="101">
        <v>5.04</v>
      </c>
      <c r="F2859" s="102"/>
    </row>
    <row r="2860" ht="12.75" customHeight="1">
      <c r="A2860" s="100" t="s">
        <v>3182</v>
      </c>
      <c r="B2860" s="101">
        <v>78.21</v>
      </c>
      <c r="C2860" s="102"/>
      <c r="D2860" s="100" t="s">
        <v>24860</v>
      </c>
      <c r="E2860" s="101">
        <v>96.01</v>
      </c>
      <c r="F2860" s="102"/>
    </row>
    <row r="2861" ht="12.75" customHeight="1">
      <c r="A2861" s="100" t="s">
        <v>24861</v>
      </c>
      <c r="B2861" s="101">
        <v>17.13</v>
      </c>
      <c r="C2861" s="102"/>
      <c r="D2861" s="100" t="s">
        <v>3182</v>
      </c>
      <c r="E2861" s="101">
        <v>85.56</v>
      </c>
      <c r="F2861" s="102"/>
    </row>
    <row r="2862" ht="12.75" customHeight="1">
      <c r="A2862" s="100" t="s">
        <v>3184</v>
      </c>
      <c r="B2862" s="101">
        <v>14.85</v>
      </c>
      <c r="C2862" s="102"/>
      <c r="D2862" s="100" t="s">
        <v>24861</v>
      </c>
      <c r="E2862" s="101">
        <v>18.58</v>
      </c>
      <c r="F2862" s="102"/>
    </row>
    <row r="2863" ht="12.75" customHeight="1">
      <c r="A2863" s="100" t="s">
        <v>24862</v>
      </c>
      <c r="B2863" s="101">
        <v>20.86</v>
      </c>
      <c r="C2863" s="102"/>
      <c r="D2863" s="100" t="s">
        <v>3184</v>
      </c>
      <c r="E2863" s="101">
        <v>16.1</v>
      </c>
      <c r="F2863" s="102"/>
    </row>
    <row r="2864" ht="12.75" customHeight="1">
      <c r="A2864" s="100" t="s">
        <v>3186</v>
      </c>
      <c r="B2864" s="101">
        <v>18.08</v>
      </c>
      <c r="C2864" s="102"/>
      <c r="D2864" s="100" t="s">
        <v>24862</v>
      </c>
      <c r="E2864" s="101">
        <v>22.62</v>
      </c>
      <c r="F2864" s="102"/>
    </row>
    <row r="2865" ht="12.75" customHeight="1">
      <c r="A2865" s="100" t="s">
        <v>24863</v>
      </c>
      <c r="B2865" s="101">
        <v>24.59</v>
      </c>
      <c r="C2865" s="102"/>
      <c r="D2865" s="100" t="s">
        <v>3186</v>
      </c>
      <c r="E2865" s="101">
        <v>19.61</v>
      </c>
      <c r="F2865" s="102"/>
    </row>
    <row r="2866" ht="12.75" customHeight="1">
      <c r="A2866" s="100" t="s">
        <v>3188</v>
      </c>
      <c r="B2866" s="101">
        <v>21.31</v>
      </c>
      <c r="C2866" s="102"/>
      <c r="D2866" s="100" t="s">
        <v>24863</v>
      </c>
      <c r="E2866" s="101">
        <v>26.66</v>
      </c>
      <c r="F2866" s="102"/>
    </row>
    <row r="2867" ht="12.75" customHeight="1">
      <c r="A2867" s="100" t="s">
        <v>24864</v>
      </c>
      <c r="B2867" s="101">
        <v>35.02</v>
      </c>
      <c r="C2867" s="102"/>
      <c r="D2867" s="100" t="s">
        <v>3188</v>
      </c>
      <c r="E2867" s="101">
        <v>23.11</v>
      </c>
      <c r="F2867" s="102"/>
    </row>
    <row r="2868" ht="12.75" customHeight="1">
      <c r="A2868" s="100" t="s">
        <v>3190</v>
      </c>
      <c r="B2868" s="101">
        <v>30.35</v>
      </c>
      <c r="C2868" s="102"/>
      <c r="D2868" s="100" t="s">
        <v>24864</v>
      </c>
      <c r="E2868" s="101">
        <v>37.97</v>
      </c>
      <c r="F2868" s="102"/>
    </row>
    <row r="2869" ht="12.75" customHeight="1">
      <c r="A2869" s="100" t="s">
        <v>24865</v>
      </c>
      <c r="B2869" s="101">
        <v>43.22</v>
      </c>
      <c r="C2869" s="102"/>
      <c r="D2869" s="100" t="s">
        <v>3190</v>
      </c>
      <c r="E2869" s="101">
        <v>32.91</v>
      </c>
      <c r="F2869" s="102"/>
    </row>
    <row r="2870" ht="12.75" customHeight="1">
      <c r="A2870" s="100" t="s">
        <v>3192</v>
      </c>
      <c r="B2870" s="101">
        <v>37.45</v>
      </c>
      <c r="C2870" s="102"/>
      <c r="D2870" s="100" t="s">
        <v>24865</v>
      </c>
      <c r="E2870" s="101">
        <v>46.86</v>
      </c>
      <c r="F2870" s="102"/>
    </row>
    <row r="2871" ht="12.75" customHeight="1">
      <c r="A2871" s="100" t="s">
        <v>24866</v>
      </c>
      <c r="B2871" s="101">
        <v>55.14</v>
      </c>
      <c r="C2871" s="102"/>
      <c r="D2871" s="100" t="s">
        <v>3192</v>
      </c>
      <c r="E2871" s="101">
        <v>40.62</v>
      </c>
      <c r="F2871" s="102"/>
    </row>
    <row r="2872" ht="12.75" customHeight="1">
      <c r="A2872" s="100" t="s">
        <v>3194</v>
      </c>
      <c r="B2872" s="101">
        <v>47.78</v>
      </c>
      <c r="C2872" s="102"/>
      <c r="D2872" s="100" t="s">
        <v>24866</v>
      </c>
      <c r="E2872" s="101">
        <v>59.79</v>
      </c>
      <c r="F2872" s="102"/>
    </row>
    <row r="2873" ht="12.75" customHeight="1">
      <c r="A2873" s="100" t="s">
        <v>24867</v>
      </c>
      <c r="B2873" s="101">
        <v>72.28</v>
      </c>
      <c r="C2873" s="102"/>
      <c r="D2873" s="100" t="s">
        <v>3194</v>
      </c>
      <c r="E2873" s="101">
        <v>51.82</v>
      </c>
      <c r="F2873" s="102"/>
    </row>
    <row r="2874" ht="12.75" customHeight="1">
      <c r="A2874" s="100" t="s">
        <v>3196</v>
      </c>
      <c r="B2874" s="101">
        <v>62.64</v>
      </c>
      <c r="C2874" s="102"/>
      <c r="D2874" s="100" t="s">
        <v>24867</v>
      </c>
      <c r="E2874" s="101">
        <v>78.37</v>
      </c>
      <c r="F2874" s="102"/>
    </row>
    <row r="2875" ht="12.75" customHeight="1">
      <c r="A2875" s="100" t="s">
        <v>24868</v>
      </c>
      <c r="B2875" s="101">
        <v>0.81</v>
      </c>
      <c r="C2875" s="102"/>
      <c r="D2875" s="100" t="s">
        <v>3196</v>
      </c>
      <c r="E2875" s="101">
        <v>67.93</v>
      </c>
      <c r="F2875" s="102"/>
    </row>
    <row r="2876" ht="12.75" customHeight="1">
      <c r="A2876" s="100" t="s">
        <v>3198</v>
      </c>
      <c r="B2876" s="101">
        <v>0.71</v>
      </c>
      <c r="C2876" s="102"/>
      <c r="D2876" s="100" t="s">
        <v>24868</v>
      </c>
      <c r="E2876" s="101">
        <v>0.88</v>
      </c>
      <c r="F2876" s="102"/>
    </row>
    <row r="2877" ht="12.75" customHeight="1">
      <c r="A2877" s="100" t="s">
        <v>24869</v>
      </c>
      <c r="B2877" s="101">
        <v>0.59</v>
      </c>
      <c r="C2877" s="102"/>
      <c r="D2877" s="100" t="s">
        <v>3198</v>
      </c>
      <c r="E2877" s="101">
        <v>0.77</v>
      </c>
      <c r="F2877" s="102"/>
    </row>
    <row r="2878" ht="12.75" customHeight="1">
      <c r="A2878" s="100" t="s">
        <v>3201</v>
      </c>
      <c r="B2878" s="101">
        <v>0.51</v>
      </c>
      <c r="C2878" s="102"/>
      <c r="D2878" s="100" t="s">
        <v>24869</v>
      </c>
      <c r="E2878" s="101">
        <v>0.64</v>
      </c>
      <c r="F2878" s="102"/>
    </row>
    <row r="2879" ht="12.75" customHeight="1">
      <c r="A2879" s="100" t="s">
        <v>24870</v>
      </c>
      <c r="B2879" s="101">
        <v>1.34</v>
      </c>
      <c r="C2879" s="102"/>
      <c r="D2879" s="100" t="s">
        <v>3201</v>
      </c>
      <c r="E2879" s="101">
        <v>0.56</v>
      </c>
      <c r="F2879" s="102"/>
    </row>
    <row r="2880" ht="12.75" customHeight="1">
      <c r="A2880" s="100" t="s">
        <v>3203</v>
      </c>
      <c r="B2880" s="101">
        <v>1.16</v>
      </c>
      <c r="C2880" s="102"/>
      <c r="D2880" s="100" t="s">
        <v>24870</v>
      </c>
      <c r="E2880" s="101">
        <v>1.45</v>
      </c>
      <c r="F2880" s="102"/>
    </row>
    <row r="2881" ht="12.75" customHeight="1">
      <c r="A2881" s="100" t="s">
        <v>24871</v>
      </c>
      <c r="B2881" s="101">
        <v>0.89</v>
      </c>
      <c r="C2881" s="102"/>
      <c r="D2881" s="100" t="s">
        <v>3203</v>
      </c>
      <c r="E2881" s="101">
        <v>1.26</v>
      </c>
      <c r="F2881" s="102"/>
    </row>
    <row r="2882" ht="12.75" customHeight="1">
      <c r="A2882" s="100" t="s">
        <v>3205</v>
      </c>
      <c r="B2882" s="101">
        <v>0.77</v>
      </c>
      <c r="C2882" s="102"/>
      <c r="D2882" s="100" t="s">
        <v>24871</v>
      </c>
      <c r="E2882" s="101">
        <v>0.96</v>
      </c>
      <c r="F2882" s="102"/>
    </row>
    <row r="2883" ht="12.75" customHeight="1">
      <c r="A2883" s="100" t="s">
        <v>24872</v>
      </c>
      <c r="B2883" s="101">
        <v>20.56</v>
      </c>
      <c r="C2883" s="102"/>
      <c r="D2883" s="100" t="s">
        <v>3205</v>
      </c>
      <c r="E2883" s="101">
        <v>0.84</v>
      </c>
      <c r="F2883" s="102"/>
    </row>
    <row r="2884" ht="12.75" customHeight="1">
      <c r="A2884" s="100" t="s">
        <v>3207</v>
      </c>
      <c r="B2884" s="101">
        <v>17.82</v>
      </c>
      <c r="C2884" s="102"/>
      <c r="D2884" s="100" t="s">
        <v>24872</v>
      </c>
      <c r="E2884" s="101">
        <v>22.3</v>
      </c>
      <c r="F2884" s="102"/>
    </row>
    <row r="2885" ht="12.75" customHeight="1">
      <c r="A2885" s="100" t="s">
        <v>24873</v>
      </c>
      <c r="B2885" s="101">
        <v>0.22</v>
      </c>
      <c r="C2885" s="102"/>
      <c r="D2885" s="100" t="s">
        <v>3207</v>
      </c>
      <c r="E2885" s="101">
        <v>19.33</v>
      </c>
      <c r="F2885" s="102"/>
    </row>
    <row r="2886" ht="12.75" customHeight="1">
      <c r="A2886" s="100" t="s">
        <v>3209</v>
      </c>
      <c r="B2886" s="101">
        <v>0.19</v>
      </c>
      <c r="C2886" s="102"/>
      <c r="D2886" s="100" t="s">
        <v>24873</v>
      </c>
      <c r="E2886" s="101">
        <v>0.24</v>
      </c>
      <c r="F2886" s="102"/>
    </row>
    <row r="2887" ht="12.75" customHeight="1">
      <c r="A2887" s="100" t="s">
        <v>24874</v>
      </c>
      <c r="B2887" s="101">
        <v>0.14</v>
      </c>
      <c r="C2887" s="102"/>
      <c r="D2887" s="100" t="s">
        <v>3209</v>
      </c>
      <c r="E2887" s="101">
        <v>0.21</v>
      </c>
      <c r="F2887" s="102"/>
    </row>
    <row r="2888" ht="12.75" customHeight="1">
      <c r="A2888" s="100" t="s">
        <v>3211</v>
      </c>
      <c r="B2888" s="101">
        <v>0.12</v>
      </c>
      <c r="C2888" s="102"/>
      <c r="D2888" s="100" t="s">
        <v>24874</v>
      </c>
      <c r="E2888" s="101">
        <v>0.16</v>
      </c>
      <c r="F2888" s="102"/>
    </row>
    <row r="2889" ht="12.75" customHeight="1">
      <c r="A2889" s="100" t="s">
        <v>24875</v>
      </c>
      <c r="B2889" s="101">
        <v>22.35</v>
      </c>
      <c r="C2889" s="102"/>
      <c r="D2889" s="100" t="s">
        <v>3211</v>
      </c>
      <c r="E2889" s="101">
        <v>0.14</v>
      </c>
      <c r="F2889" s="102"/>
    </row>
    <row r="2890" ht="12.75" customHeight="1">
      <c r="A2890" s="100" t="s">
        <v>3213</v>
      </c>
      <c r="B2890" s="101">
        <v>19.37</v>
      </c>
      <c r="C2890" s="102"/>
      <c r="D2890" s="100" t="s">
        <v>24875</v>
      </c>
      <c r="E2890" s="101">
        <v>24.24</v>
      </c>
      <c r="F2890" s="102"/>
    </row>
    <row r="2891" ht="12.75" customHeight="1">
      <c r="A2891" s="100" t="s">
        <v>24876</v>
      </c>
      <c r="B2891" s="101">
        <v>17.13</v>
      </c>
      <c r="C2891" s="102"/>
      <c r="D2891" s="100" t="s">
        <v>3213</v>
      </c>
      <c r="E2891" s="101">
        <v>21.01</v>
      </c>
      <c r="F2891" s="102"/>
    </row>
    <row r="2892" ht="12.75" customHeight="1">
      <c r="A2892" s="100" t="s">
        <v>3216</v>
      </c>
      <c r="B2892" s="101">
        <v>14.85</v>
      </c>
      <c r="C2892" s="102"/>
      <c r="D2892" s="100" t="s">
        <v>24876</v>
      </c>
      <c r="E2892" s="101">
        <v>18.58</v>
      </c>
      <c r="F2892" s="102"/>
    </row>
    <row r="2893" ht="12.75" customHeight="1">
      <c r="A2893" s="100" t="s">
        <v>24877</v>
      </c>
      <c r="B2893" s="101">
        <v>0.99</v>
      </c>
      <c r="C2893" s="102"/>
      <c r="D2893" s="100" t="s">
        <v>3216</v>
      </c>
      <c r="E2893" s="101">
        <v>16.1</v>
      </c>
      <c r="F2893" s="102"/>
    </row>
    <row r="2894" ht="12.75" customHeight="1">
      <c r="A2894" s="100" t="s">
        <v>3218</v>
      </c>
      <c r="B2894" s="101">
        <v>0.86</v>
      </c>
      <c r="C2894" s="102"/>
      <c r="D2894" s="100" t="s">
        <v>24877</v>
      </c>
      <c r="E2894" s="101">
        <v>1.08</v>
      </c>
      <c r="F2894" s="102"/>
    </row>
    <row r="2895" ht="12.75" customHeight="1">
      <c r="A2895" s="100" t="s">
        <v>24878</v>
      </c>
      <c r="B2895" s="101">
        <v>0.74</v>
      </c>
      <c r="C2895" s="102"/>
      <c r="D2895" s="100" t="s">
        <v>3218</v>
      </c>
      <c r="E2895" s="101">
        <v>0.93</v>
      </c>
      <c r="F2895" s="102"/>
    </row>
    <row r="2896" ht="12.75" customHeight="1">
      <c r="A2896" s="100" t="s">
        <v>3221</v>
      </c>
      <c r="B2896" s="101">
        <v>0.64</v>
      </c>
      <c r="C2896" s="102"/>
      <c r="D2896" s="100" t="s">
        <v>24878</v>
      </c>
      <c r="E2896" s="101">
        <v>0.8</v>
      </c>
      <c r="F2896" s="102"/>
    </row>
    <row r="2897" ht="12.75" customHeight="1">
      <c r="A2897" s="100" t="s">
        <v>24879</v>
      </c>
      <c r="B2897" s="101">
        <v>29.8</v>
      </c>
      <c r="C2897" s="102"/>
      <c r="D2897" s="100" t="s">
        <v>3221</v>
      </c>
      <c r="E2897" s="101">
        <v>0.7</v>
      </c>
      <c r="F2897" s="102"/>
    </row>
    <row r="2898" ht="12.75" customHeight="1">
      <c r="A2898" s="100" t="s">
        <v>3223</v>
      </c>
      <c r="B2898" s="101">
        <v>25.83</v>
      </c>
      <c r="C2898" s="102"/>
      <c r="D2898" s="100" t="s">
        <v>24879</v>
      </c>
      <c r="E2898" s="101">
        <v>32.32</v>
      </c>
      <c r="F2898" s="102"/>
    </row>
    <row r="2899" ht="12.75" customHeight="1">
      <c r="A2899" s="100" t="s">
        <v>24880</v>
      </c>
      <c r="B2899" s="101">
        <v>119.74</v>
      </c>
      <c r="C2899" s="102"/>
      <c r="D2899" s="100" t="s">
        <v>3223</v>
      </c>
      <c r="E2899" s="101">
        <v>28.01</v>
      </c>
      <c r="F2899" s="102"/>
    </row>
    <row r="2900" ht="12.75" customHeight="1">
      <c r="A2900" s="100" t="s">
        <v>3225</v>
      </c>
      <c r="B2900" s="101">
        <v>112.05</v>
      </c>
      <c r="C2900" s="102"/>
      <c r="D2900" s="100" t="s">
        <v>24880</v>
      </c>
      <c r="E2900" s="101">
        <v>125.62</v>
      </c>
      <c r="F2900" s="102"/>
    </row>
    <row r="2901" ht="12.75" customHeight="1">
      <c r="A2901" s="100" t="s">
        <v>24881</v>
      </c>
      <c r="B2901" s="101">
        <v>99.81</v>
      </c>
      <c r="C2901" s="102"/>
      <c r="D2901" s="100" t="s">
        <v>3225</v>
      </c>
      <c r="E2901" s="101">
        <v>117.28</v>
      </c>
      <c r="F2901" s="102"/>
    </row>
    <row r="2902" ht="12.75" customHeight="1">
      <c r="A2902" s="100" t="s">
        <v>3227</v>
      </c>
      <c r="B2902" s="101">
        <v>93.13</v>
      </c>
      <c r="C2902" s="102"/>
      <c r="D2902" s="100" t="s">
        <v>24881</v>
      </c>
      <c r="E2902" s="101">
        <v>104.92</v>
      </c>
      <c r="F2902" s="102"/>
    </row>
    <row r="2903" ht="12.75" customHeight="1">
      <c r="A2903" s="100" t="s">
        <v>24882</v>
      </c>
      <c r="B2903" s="101">
        <v>89.42</v>
      </c>
      <c r="C2903" s="102"/>
      <c r="D2903" s="100" t="s">
        <v>3227</v>
      </c>
      <c r="E2903" s="101">
        <v>97.67</v>
      </c>
      <c r="F2903" s="102"/>
    </row>
    <row r="2904" ht="12.75" customHeight="1">
      <c r="A2904" s="100" t="s">
        <v>3229</v>
      </c>
      <c r="B2904" s="101">
        <v>77.49</v>
      </c>
      <c r="C2904" s="102"/>
      <c r="D2904" s="100" t="s">
        <v>24882</v>
      </c>
      <c r="E2904" s="101">
        <v>96.96</v>
      </c>
      <c r="F2904" s="102"/>
    </row>
    <row r="2905" ht="12.75" customHeight="1">
      <c r="A2905" s="100" t="s">
        <v>24883</v>
      </c>
      <c r="B2905" s="101">
        <v>36.56</v>
      </c>
      <c r="C2905" s="102"/>
      <c r="D2905" s="100" t="s">
        <v>3229</v>
      </c>
      <c r="E2905" s="101">
        <v>84.04</v>
      </c>
      <c r="F2905" s="102"/>
    </row>
    <row r="2906" ht="12.75" customHeight="1">
      <c r="A2906" s="100" t="s">
        <v>3231</v>
      </c>
      <c r="B2906" s="101">
        <v>31.68</v>
      </c>
      <c r="C2906" s="102"/>
      <c r="D2906" s="100" t="s">
        <v>24883</v>
      </c>
      <c r="E2906" s="101">
        <v>39.64</v>
      </c>
      <c r="F2906" s="102"/>
    </row>
    <row r="2907" ht="12.75" customHeight="1">
      <c r="A2907" s="100" t="s">
        <v>24884</v>
      </c>
      <c r="B2907" s="101">
        <v>58.92</v>
      </c>
      <c r="C2907" s="102"/>
      <c r="D2907" s="100" t="s">
        <v>3231</v>
      </c>
      <c r="E2907" s="101">
        <v>34.36</v>
      </c>
      <c r="F2907" s="102"/>
    </row>
    <row r="2908" ht="12.75" customHeight="1">
      <c r="A2908" s="100" t="s">
        <v>3233</v>
      </c>
      <c r="B2908" s="101">
        <v>51.06</v>
      </c>
      <c r="C2908" s="102"/>
      <c r="D2908" s="100" t="s">
        <v>24884</v>
      </c>
      <c r="E2908" s="101">
        <v>63.88</v>
      </c>
      <c r="F2908" s="102"/>
    </row>
    <row r="2909" ht="12.75" customHeight="1">
      <c r="A2909" s="100" t="s">
        <v>24885</v>
      </c>
      <c r="B2909" s="101">
        <v>149.04</v>
      </c>
      <c r="C2909" s="102"/>
      <c r="D2909" s="100" t="s">
        <v>3233</v>
      </c>
      <c r="E2909" s="101">
        <v>55.37</v>
      </c>
      <c r="F2909" s="102"/>
    </row>
    <row r="2910" ht="12.75" customHeight="1">
      <c r="A2910" s="100" t="s">
        <v>3235</v>
      </c>
      <c r="B2910" s="101">
        <v>129.16</v>
      </c>
      <c r="C2910" s="102"/>
      <c r="D2910" s="100" t="s">
        <v>24885</v>
      </c>
      <c r="E2910" s="101">
        <v>161.6</v>
      </c>
      <c r="F2910" s="102"/>
    </row>
    <row r="2911" ht="12.75" customHeight="1">
      <c r="A2911" s="100" t="s">
        <v>24886</v>
      </c>
      <c r="B2911" s="101">
        <v>2.23</v>
      </c>
      <c r="C2911" s="102"/>
      <c r="D2911" s="100" t="s">
        <v>3235</v>
      </c>
      <c r="E2911" s="101">
        <v>140.08</v>
      </c>
      <c r="F2911" s="102"/>
    </row>
    <row r="2912" ht="12.75" customHeight="1">
      <c r="A2912" s="100" t="s">
        <v>3237</v>
      </c>
      <c r="B2912" s="101">
        <v>1.93</v>
      </c>
      <c r="C2912" s="102"/>
      <c r="D2912" s="100" t="s">
        <v>24886</v>
      </c>
      <c r="E2912" s="101">
        <v>2.42</v>
      </c>
      <c r="F2912" s="102"/>
    </row>
    <row r="2913" ht="12.75" customHeight="1">
      <c r="A2913" s="100" t="s">
        <v>24887</v>
      </c>
      <c r="B2913" s="101">
        <v>10.53</v>
      </c>
      <c r="C2913" s="102"/>
      <c r="D2913" s="100" t="s">
        <v>3237</v>
      </c>
      <c r="E2913" s="101">
        <v>2.1</v>
      </c>
      <c r="F2913" s="102"/>
    </row>
    <row r="2914" ht="12.75" customHeight="1">
      <c r="A2914" s="100" t="s">
        <v>3239</v>
      </c>
      <c r="B2914" s="101">
        <v>9.12</v>
      </c>
      <c r="C2914" s="102"/>
      <c r="D2914" s="100" t="s">
        <v>24887</v>
      </c>
      <c r="E2914" s="101">
        <v>11.42</v>
      </c>
      <c r="F2914" s="102"/>
    </row>
    <row r="2915" ht="12.75" customHeight="1">
      <c r="A2915" s="100" t="s">
        <v>24888</v>
      </c>
      <c r="B2915" s="101">
        <v>5.2</v>
      </c>
      <c r="C2915" s="102"/>
      <c r="D2915" s="100" t="s">
        <v>3239</v>
      </c>
      <c r="E2915" s="101">
        <v>9.9</v>
      </c>
      <c r="F2915" s="102"/>
    </row>
    <row r="2916" ht="12.75" customHeight="1">
      <c r="A2916" s="100" t="s">
        <v>3241</v>
      </c>
      <c r="B2916" s="101">
        <v>4.51</v>
      </c>
      <c r="C2916" s="102"/>
      <c r="D2916" s="100" t="s">
        <v>24888</v>
      </c>
      <c r="E2916" s="101">
        <v>5.64</v>
      </c>
      <c r="F2916" s="102"/>
    </row>
    <row r="2917" ht="12.75" customHeight="1">
      <c r="A2917" s="100" t="s">
        <v>24889</v>
      </c>
      <c r="B2917" s="101">
        <v>6.94</v>
      </c>
      <c r="C2917" s="102"/>
      <c r="D2917" s="100" t="s">
        <v>3241</v>
      </c>
      <c r="E2917" s="101">
        <v>4.89</v>
      </c>
      <c r="F2917" s="102"/>
    </row>
    <row r="2918" ht="12.75" customHeight="1">
      <c r="A2918" s="100" t="s">
        <v>3243</v>
      </c>
      <c r="B2918" s="101">
        <v>6.01</v>
      </c>
      <c r="C2918" s="102"/>
      <c r="D2918" s="100" t="s">
        <v>24889</v>
      </c>
      <c r="E2918" s="101">
        <v>7.53</v>
      </c>
      <c r="F2918" s="102"/>
    </row>
    <row r="2919" ht="12.75" customHeight="1">
      <c r="A2919" s="100" t="s">
        <v>24890</v>
      </c>
      <c r="B2919" s="101">
        <v>4.86</v>
      </c>
      <c r="C2919" s="102"/>
      <c r="D2919" s="100" t="s">
        <v>3243</v>
      </c>
      <c r="E2919" s="101">
        <v>6.52</v>
      </c>
      <c r="F2919" s="102"/>
    </row>
    <row r="2920" ht="12.75" customHeight="1">
      <c r="A2920" s="100" t="s">
        <v>3245</v>
      </c>
      <c r="B2920" s="101">
        <v>4.21</v>
      </c>
      <c r="C2920" s="102"/>
      <c r="D2920" s="100" t="s">
        <v>24890</v>
      </c>
      <c r="E2920" s="101">
        <v>5.27</v>
      </c>
      <c r="F2920" s="102"/>
    </row>
    <row r="2921" ht="12.75" customHeight="1">
      <c r="A2921" s="100" t="s">
        <v>24891</v>
      </c>
      <c r="B2921" s="101">
        <v>9.72</v>
      </c>
      <c r="C2921" s="102"/>
      <c r="D2921" s="100" t="s">
        <v>3245</v>
      </c>
      <c r="E2921" s="101">
        <v>4.56</v>
      </c>
      <c r="F2921" s="102"/>
    </row>
    <row r="2922" ht="12.75" customHeight="1">
      <c r="A2922" s="100" t="s">
        <v>3247</v>
      </c>
      <c r="B2922" s="101">
        <v>8.42</v>
      </c>
      <c r="C2922" s="102"/>
      <c r="D2922" s="100" t="s">
        <v>24891</v>
      </c>
      <c r="E2922" s="101">
        <v>10.54</v>
      </c>
      <c r="F2922" s="102"/>
    </row>
    <row r="2923" ht="12.75" customHeight="1">
      <c r="A2923" s="100" t="s">
        <v>24892</v>
      </c>
      <c r="B2923" s="101">
        <v>2.91</v>
      </c>
      <c r="C2923" s="102"/>
      <c r="D2923" s="100" t="s">
        <v>3247</v>
      </c>
      <c r="E2923" s="101">
        <v>9.13</v>
      </c>
      <c r="F2923" s="102"/>
    </row>
    <row r="2924" ht="12.75" customHeight="1">
      <c r="A2924" s="100" t="s">
        <v>3249</v>
      </c>
      <c r="B2924" s="101">
        <v>2.52</v>
      </c>
      <c r="C2924" s="102"/>
      <c r="D2924" s="100" t="s">
        <v>24892</v>
      </c>
      <c r="E2924" s="101">
        <v>3.16</v>
      </c>
      <c r="F2924" s="102"/>
    </row>
    <row r="2925" ht="12.75" customHeight="1">
      <c r="A2925" s="100" t="s">
        <v>24893</v>
      </c>
      <c r="B2925" s="101">
        <v>4.34</v>
      </c>
      <c r="C2925" s="102"/>
      <c r="D2925" s="100" t="s">
        <v>3249</v>
      </c>
      <c r="E2925" s="101">
        <v>2.74</v>
      </c>
      <c r="F2925" s="102"/>
    </row>
    <row r="2926" ht="12.75" customHeight="1">
      <c r="A2926" s="100" t="s">
        <v>3251</v>
      </c>
      <c r="B2926" s="101">
        <v>3.76</v>
      </c>
      <c r="C2926" s="102"/>
      <c r="D2926" s="100" t="s">
        <v>24893</v>
      </c>
      <c r="E2926" s="101">
        <v>4.7</v>
      </c>
      <c r="F2926" s="102"/>
    </row>
    <row r="2927" ht="12.75" customHeight="1">
      <c r="A2927" s="100" t="s">
        <v>24894</v>
      </c>
      <c r="B2927" s="101">
        <v>6.07</v>
      </c>
      <c r="C2927" s="102"/>
      <c r="D2927" s="100" t="s">
        <v>3251</v>
      </c>
      <c r="E2927" s="101">
        <v>4.08</v>
      </c>
      <c r="F2927" s="102"/>
    </row>
    <row r="2928" ht="12.75" customHeight="1">
      <c r="A2928" s="100" t="s">
        <v>3253</v>
      </c>
      <c r="B2928" s="101">
        <v>5.26</v>
      </c>
      <c r="C2928" s="102"/>
      <c r="D2928" s="100" t="s">
        <v>24894</v>
      </c>
      <c r="E2928" s="101">
        <v>6.58</v>
      </c>
      <c r="F2928" s="102"/>
    </row>
    <row r="2929" ht="12.75" customHeight="1">
      <c r="A2929" s="100" t="s">
        <v>24895</v>
      </c>
      <c r="B2929" s="101">
        <v>5.2</v>
      </c>
      <c r="C2929" s="102"/>
      <c r="D2929" s="100" t="s">
        <v>3253</v>
      </c>
      <c r="E2929" s="101">
        <v>5.71</v>
      </c>
      <c r="F2929" s="102"/>
    </row>
    <row r="2930" ht="12.75" customHeight="1">
      <c r="A2930" s="100" t="s">
        <v>3255</v>
      </c>
      <c r="B2930" s="101">
        <v>4.51</v>
      </c>
      <c r="C2930" s="102"/>
      <c r="D2930" s="100" t="s">
        <v>24895</v>
      </c>
      <c r="E2930" s="101">
        <v>5.64</v>
      </c>
      <c r="F2930" s="102"/>
    </row>
    <row r="2931" ht="12.75" customHeight="1">
      <c r="A2931" s="100" t="s">
        <v>24896</v>
      </c>
      <c r="B2931" s="101">
        <v>5.2</v>
      </c>
      <c r="C2931" s="102"/>
      <c r="D2931" s="100" t="s">
        <v>3255</v>
      </c>
      <c r="E2931" s="101">
        <v>4.89</v>
      </c>
      <c r="F2931" s="102"/>
    </row>
    <row r="2932" ht="12.75" customHeight="1">
      <c r="A2932" s="100" t="s">
        <v>3257</v>
      </c>
      <c r="B2932" s="101">
        <v>4.51</v>
      </c>
      <c r="C2932" s="102"/>
      <c r="D2932" s="100" t="s">
        <v>24896</v>
      </c>
      <c r="E2932" s="101">
        <v>5.64</v>
      </c>
      <c r="F2932" s="102"/>
    </row>
    <row r="2933" ht="12.75" customHeight="1">
      <c r="A2933" s="100" t="s">
        <v>24897</v>
      </c>
      <c r="B2933" s="101">
        <v>11.8</v>
      </c>
      <c r="C2933" s="102"/>
      <c r="D2933" s="100" t="s">
        <v>3257</v>
      </c>
      <c r="E2933" s="101">
        <v>4.89</v>
      </c>
      <c r="F2933" s="102"/>
    </row>
    <row r="2934" ht="12.75" customHeight="1">
      <c r="A2934" s="100" t="s">
        <v>3259</v>
      </c>
      <c r="B2934" s="101">
        <v>10.23</v>
      </c>
      <c r="C2934" s="102"/>
      <c r="D2934" s="100" t="s">
        <v>24897</v>
      </c>
      <c r="E2934" s="101">
        <v>12.8</v>
      </c>
      <c r="F2934" s="102"/>
    </row>
    <row r="2935" ht="12.75" customHeight="1">
      <c r="A2935" s="100" t="s">
        <v>24898</v>
      </c>
      <c r="B2935" s="101">
        <v>10.41</v>
      </c>
      <c r="C2935" s="102"/>
      <c r="D2935" s="100" t="s">
        <v>3259</v>
      </c>
      <c r="E2935" s="101">
        <v>11.09</v>
      </c>
      <c r="F2935" s="102"/>
    </row>
    <row r="2936" ht="12.75" customHeight="1">
      <c r="A2936" s="100" t="s">
        <v>3261</v>
      </c>
      <c r="B2936" s="101">
        <v>9.02</v>
      </c>
      <c r="C2936" s="102"/>
      <c r="D2936" s="100" t="s">
        <v>24898</v>
      </c>
      <c r="E2936" s="101">
        <v>11.29</v>
      </c>
      <c r="F2936" s="102"/>
    </row>
    <row r="2937" ht="12.75" customHeight="1">
      <c r="A2937" s="100" t="s">
        <v>24899</v>
      </c>
      <c r="B2937" s="101">
        <v>9.72</v>
      </c>
      <c r="C2937" s="102"/>
      <c r="D2937" s="100" t="s">
        <v>3261</v>
      </c>
      <c r="E2937" s="101">
        <v>9.79</v>
      </c>
      <c r="F2937" s="102"/>
    </row>
    <row r="2938" ht="12.75" customHeight="1">
      <c r="A2938" s="100" t="s">
        <v>3263</v>
      </c>
      <c r="B2938" s="101">
        <v>8.42</v>
      </c>
      <c r="C2938" s="102"/>
      <c r="D2938" s="100" t="s">
        <v>24899</v>
      </c>
      <c r="E2938" s="101">
        <v>10.54</v>
      </c>
      <c r="F2938" s="102"/>
    </row>
    <row r="2939" ht="12.75" customHeight="1">
      <c r="A2939" s="100" t="s">
        <v>24900</v>
      </c>
      <c r="B2939" s="101">
        <v>6.94</v>
      </c>
      <c r="C2939" s="102"/>
      <c r="D2939" s="100" t="s">
        <v>3263</v>
      </c>
      <c r="E2939" s="101">
        <v>9.13</v>
      </c>
      <c r="F2939" s="102"/>
    </row>
    <row r="2940" ht="12.75" customHeight="1">
      <c r="A2940" s="100" t="s">
        <v>3265</v>
      </c>
      <c r="B2940" s="101">
        <v>6.01</v>
      </c>
      <c r="C2940" s="102"/>
      <c r="D2940" s="100" t="s">
        <v>24900</v>
      </c>
      <c r="E2940" s="101">
        <v>7.53</v>
      </c>
      <c r="F2940" s="102"/>
    </row>
    <row r="2941" ht="12.75" customHeight="1">
      <c r="A2941" s="100" t="s">
        <v>24901</v>
      </c>
      <c r="B2941" s="101">
        <v>4.86</v>
      </c>
      <c r="C2941" s="102"/>
      <c r="D2941" s="100" t="s">
        <v>3265</v>
      </c>
      <c r="E2941" s="101">
        <v>6.52</v>
      </c>
      <c r="F2941" s="102"/>
    </row>
    <row r="2942" ht="12.75" customHeight="1">
      <c r="A2942" s="100" t="s">
        <v>3267</v>
      </c>
      <c r="B2942" s="101">
        <v>4.21</v>
      </c>
      <c r="C2942" s="102"/>
      <c r="D2942" s="100" t="s">
        <v>24901</v>
      </c>
      <c r="E2942" s="101">
        <v>5.27</v>
      </c>
      <c r="F2942" s="102"/>
    </row>
    <row r="2943" ht="12.75" customHeight="1">
      <c r="A2943" s="100" t="s">
        <v>24902</v>
      </c>
      <c r="B2943" s="101">
        <v>1.63</v>
      </c>
      <c r="C2943" s="102"/>
      <c r="D2943" s="100" t="s">
        <v>3267</v>
      </c>
      <c r="E2943" s="101">
        <v>4.56</v>
      </c>
      <c r="F2943" s="102"/>
    </row>
    <row r="2944" ht="12.75" customHeight="1">
      <c r="A2944" s="100" t="s">
        <v>3269</v>
      </c>
      <c r="B2944" s="101">
        <v>1.42</v>
      </c>
      <c r="C2944" s="102"/>
      <c r="D2944" s="100" t="s">
        <v>24902</v>
      </c>
      <c r="E2944" s="101">
        <v>1.77</v>
      </c>
      <c r="F2944" s="102"/>
    </row>
    <row r="2945" ht="12.75" customHeight="1">
      <c r="A2945" s="100" t="s">
        <v>24903</v>
      </c>
      <c r="B2945" s="101">
        <v>21.61</v>
      </c>
      <c r="C2945" s="102"/>
      <c r="D2945" s="100" t="s">
        <v>3269</v>
      </c>
      <c r="E2945" s="101">
        <v>1.54</v>
      </c>
      <c r="F2945" s="102"/>
    </row>
    <row r="2946" ht="12.75" customHeight="1">
      <c r="A2946" s="100" t="s">
        <v>3271</v>
      </c>
      <c r="B2946" s="101">
        <v>18.72</v>
      </c>
      <c r="C2946" s="102"/>
      <c r="D2946" s="100" t="s">
        <v>24903</v>
      </c>
      <c r="E2946" s="101">
        <v>23.43</v>
      </c>
      <c r="F2946" s="102"/>
    </row>
    <row r="2947" ht="12.75" customHeight="1">
      <c r="A2947" s="100" t="s">
        <v>24904</v>
      </c>
      <c r="B2947" s="101">
        <v>59.61</v>
      </c>
      <c r="C2947" s="102"/>
      <c r="D2947" s="100" t="s">
        <v>3271</v>
      </c>
      <c r="E2947" s="101">
        <v>20.31</v>
      </c>
      <c r="F2947" s="102"/>
    </row>
    <row r="2948" ht="12.75" customHeight="1">
      <c r="A2948" s="100" t="s">
        <v>3273</v>
      </c>
      <c r="B2948" s="101">
        <v>51.66</v>
      </c>
      <c r="C2948" s="102"/>
      <c r="D2948" s="100" t="s">
        <v>24904</v>
      </c>
      <c r="E2948" s="101">
        <v>64.64</v>
      </c>
      <c r="F2948" s="102"/>
    </row>
    <row r="2949" ht="12.75" customHeight="1">
      <c r="A2949" s="100" t="s">
        <v>24905</v>
      </c>
      <c r="B2949" s="101">
        <v>6.07</v>
      </c>
      <c r="C2949" s="102"/>
      <c r="D2949" s="100" t="s">
        <v>3273</v>
      </c>
      <c r="E2949" s="101">
        <v>56.03</v>
      </c>
      <c r="F2949" s="102"/>
    </row>
    <row r="2950" ht="12.75" customHeight="1">
      <c r="A2950" s="100" t="s">
        <v>3275</v>
      </c>
      <c r="B2950" s="101">
        <v>5.26</v>
      </c>
      <c r="C2950" s="102"/>
      <c r="D2950" s="100" t="s">
        <v>24905</v>
      </c>
      <c r="E2950" s="101">
        <v>6.58</v>
      </c>
      <c r="F2950" s="102"/>
    </row>
    <row r="2951" ht="12.75" customHeight="1">
      <c r="A2951" s="100" t="s">
        <v>24906</v>
      </c>
      <c r="B2951" s="101">
        <v>6.59</v>
      </c>
      <c r="C2951" s="102"/>
      <c r="D2951" s="100" t="s">
        <v>3275</v>
      </c>
      <c r="E2951" s="101">
        <v>5.71</v>
      </c>
      <c r="F2951" s="102"/>
    </row>
    <row r="2952" ht="12.75" customHeight="1">
      <c r="A2952" s="100" t="s">
        <v>3277</v>
      </c>
      <c r="B2952" s="101">
        <v>5.71</v>
      </c>
      <c r="C2952" s="102"/>
      <c r="D2952" s="100" t="s">
        <v>24906</v>
      </c>
      <c r="E2952" s="101">
        <v>7.15</v>
      </c>
      <c r="F2952" s="102"/>
    </row>
    <row r="2953" ht="12.75" customHeight="1">
      <c r="A2953" s="100" t="s">
        <v>24907</v>
      </c>
      <c r="B2953" s="101">
        <v>274.29</v>
      </c>
      <c r="C2953" s="102"/>
      <c r="D2953" s="100" t="s">
        <v>3277</v>
      </c>
      <c r="E2953" s="101">
        <v>6.2</v>
      </c>
      <c r="F2953" s="102"/>
    </row>
    <row r="2954" ht="12.75" customHeight="1">
      <c r="A2954" s="100" t="s">
        <v>3279</v>
      </c>
      <c r="B2954" s="101">
        <v>238.23</v>
      </c>
      <c r="C2954" s="102"/>
      <c r="D2954" s="100" t="s">
        <v>24907</v>
      </c>
      <c r="E2954" s="101">
        <v>298.45</v>
      </c>
      <c r="F2954" s="102"/>
    </row>
    <row r="2955" ht="12.75" customHeight="1">
      <c r="A2955" s="100" t="s">
        <v>24908</v>
      </c>
      <c r="B2955" s="101">
        <v>411.43</v>
      </c>
      <c r="C2955" s="102"/>
      <c r="D2955" s="100" t="s">
        <v>3279</v>
      </c>
      <c r="E2955" s="101">
        <v>259.31</v>
      </c>
      <c r="F2955" s="102"/>
    </row>
    <row r="2956" ht="12.75" customHeight="1">
      <c r="A2956" s="100" t="s">
        <v>3281</v>
      </c>
      <c r="B2956" s="101">
        <v>357.34</v>
      </c>
      <c r="C2956" s="102"/>
      <c r="D2956" s="100" t="s">
        <v>24908</v>
      </c>
      <c r="E2956" s="101">
        <v>447.67</v>
      </c>
      <c r="F2956" s="102"/>
    </row>
    <row r="2957" ht="12.75" customHeight="1">
      <c r="A2957" s="100" t="s">
        <v>24909</v>
      </c>
      <c r="B2957" s="101">
        <v>597.79</v>
      </c>
      <c r="C2957" s="102"/>
      <c r="D2957" s="100" t="s">
        <v>3281</v>
      </c>
      <c r="E2957" s="101">
        <v>388.96</v>
      </c>
      <c r="F2957" s="102"/>
    </row>
    <row r="2958" ht="12.75" customHeight="1">
      <c r="A2958" s="100" t="s">
        <v>3283</v>
      </c>
      <c r="B2958" s="101">
        <v>519.2</v>
      </c>
      <c r="C2958" s="102"/>
      <c r="D2958" s="100" t="s">
        <v>24909</v>
      </c>
      <c r="E2958" s="101">
        <v>650.44</v>
      </c>
      <c r="F2958" s="102"/>
    </row>
    <row r="2959" ht="12.75" customHeight="1">
      <c r="A2959" s="100" t="s">
        <v>24910</v>
      </c>
      <c r="B2959" s="101">
        <v>822.88</v>
      </c>
      <c r="C2959" s="102"/>
      <c r="D2959" s="100" t="s">
        <v>3283</v>
      </c>
      <c r="E2959" s="101">
        <v>565.14</v>
      </c>
      <c r="F2959" s="102"/>
    </row>
    <row r="2960" ht="12.75" customHeight="1">
      <c r="A2960" s="100" t="s">
        <v>3285</v>
      </c>
      <c r="B2960" s="101">
        <v>714.68</v>
      </c>
      <c r="C2960" s="102"/>
      <c r="D2960" s="100" t="s">
        <v>24910</v>
      </c>
      <c r="E2960" s="101">
        <v>895.34</v>
      </c>
      <c r="F2960" s="102"/>
    </row>
    <row r="2961" ht="12.75" customHeight="1">
      <c r="A2961" s="100" t="s">
        <v>24911</v>
      </c>
      <c r="B2961" s="101">
        <v>20.56</v>
      </c>
      <c r="C2961" s="102"/>
      <c r="D2961" s="100" t="s">
        <v>3285</v>
      </c>
      <c r="E2961" s="101">
        <v>777.92</v>
      </c>
      <c r="F2961" s="102"/>
    </row>
    <row r="2962" ht="12.75" customHeight="1">
      <c r="A2962" s="100" t="s">
        <v>3287</v>
      </c>
      <c r="B2962" s="101">
        <v>17.81</v>
      </c>
      <c r="C2962" s="102"/>
      <c r="D2962" s="100" t="s">
        <v>24911</v>
      </c>
      <c r="E2962" s="101">
        <v>22.32</v>
      </c>
      <c r="F2962" s="102"/>
    </row>
    <row r="2963" ht="12.75" customHeight="1">
      <c r="A2963" s="100" t="s">
        <v>24912</v>
      </c>
      <c r="B2963" s="101">
        <v>51.03</v>
      </c>
      <c r="C2963" s="102"/>
      <c r="D2963" s="100" t="s">
        <v>3287</v>
      </c>
      <c r="E2963" s="101">
        <v>19.33</v>
      </c>
      <c r="F2963" s="102"/>
    </row>
    <row r="2964" ht="12.75" customHeight="1">
      <c r="A2964" s="100" t="s">
        <v>35</v>
      </c>
      <c r="B2964" s="101">
        <v>44.21</v>
      </c>
      <c r="C2964" s="102"/>
      <c r="D2964" s="100" t="s">
        <v>24912</v>
      </c>
      <c r="E2964" s="101">
        <v>55.38</v>
      </c>
      <c r="F2964" s="102"/>
    </row>
    <row r="2965" ht="12.75" customHeight="1">
      <c r="A2965" s="100" t="s">
        <v>24913</v>
      </c>
      <c r="B2965" s="101">
        <v>255.18</v>
      </c>
      <c r="C2965" s="102"/>
      <c r="D2965" s="100" t="s">
        <v>35</v>
      </c>
      <c r="E2965" s="101">
        <v>47.97</v>
      </c>
      <c r="F2965" s="102"/>
    </row>
    <row r="2966" ht="12.75" customHeight="1">
      <c r="A2966" s="100" t="s">
        <v>3290</v>
      </c>
      <c r="B2966" s="101">
        <v>221.07</v>
      </c>
      <c r="C2966" s="102"/>
      <c r="D2966" s="100" t="s">
        <v>24913</v>
      </c>
      <c r="E2966" s="101">
        <v>276.9</v>
      </c>
      <c r="F2966" s="102"/>
    </row>
    <row r="2967" ht="12.75" customHeight="1">
      <c r="A2967" s="100" t="s">
        <v>24914</v>
      </c>
      <c r="B2967" s="101">
        <v>85.06</v>
      </c>
      <c r="C2967" s="102"/>
      <c r="D2967" s="100" t="s">
        <v>3290</v>
      </c>
      <c r="E2967" s="101">
        <v>239.85</v>
      </c>
      <c r="F2967" s="102"/>
    </row>
    <row r="2968" ht="12.75" customHeight="1">
      <c r="A2968" s="100" t="s">
        <v>3292</v>
      </c>
      <c r="B2968" s="101">
        <v>73.69</v>
      </c>
      <c r="C2968" s="102"/>
      <c r="D2968" s="100" t="s">
        <v>24914</v>
      </c>
      <c r="E2968" s="101">
        <v>92.3</v>
      </c>
      <c r="F2968" s="102"/>
    </row>
    <row r="2969" ht="12.75" customHeight="1">
      <c r="A2969" s="100" t="s">
        <v>24915</v>
      </c>
      <c r="B2969" s="101">
        <v>85.06</v>
      </c>
      <c r="C2969" s="102"/>
      <c r="D2969" s="100" t="s">
        <v>3292</v>
      </c>
      <c r="E2969" s="101">
        <v>79.95</v>
      </c>
      <c r="F2969" s="102"/>
    </row>
    <row r="2970" ht="12.75" customHeight="1">
      <c r="A2970" s="100" t="s">
        <v>3294</v>
      </c>
      <c r="B2970" s="101">
        <v>73.69</v>
      </c>
      <c r="C2970" s="102"/>
      <c r="D2970" s="100" t="s">
        <v>24915</v>
      </c>
      <c r="E2970" s="101">
        <v>92.3</v>
      </c>
      <c r="F2970" s="102"/>
    </row>
    <row r="2971" ht="12.75" customHeight="1">
      <c r="A2971" s="100" t="s">
        <v>24916</v>
      </c>
      <c r="B2971" s="101">
        <v>170.12</v>
      </c>
      <c r="C2971" s="102"/>
      <c r="D2971" s="100" t="s">
        <v>3294</v>
      </c>
      <c r="E2971" s="101">
        <v>79.95</v>
      </c>
      <c r="F2971" s="102"/>
    </row>
    <row r="2972" ht="12.75" customHeight="1">
      <c r="A2972" s="100" t="s">
        <v>3296</v>
      </c>
      <c r="B2972" s="101">
        <v>147.38</v>
      </c>
      <c r="C2972" s="102"/>
      <c r="D2972" s="100" t="s">
        <v>24916</v>
      </c>
      <c r="E2972" s="101">
        <v>184.6</v>
      </c>
      <c r="F2972" s="102"/>
    </row>
    <row r="2973" ht="12.75" customHeight="1">
      <c r="A2973" s="100" t="s">
        <v>24917</v>
      </c>
      <c r="B2973" s="101">
        <v>10.63</v>
      </c>
      <c r="C2973" s="102"/>
      <c r="D2973" s="100" t="s">
        <v>3296</v>
      </c>
      <c r="E2973" s="101">
        <v>159.9</v>
      </c>
      <c r="F2973" s="102"/>
    </row>
    <row r="2974" ht="12.75" customHeight="1">
      <c r="A2974" s="100" t="s">
        <v>3298</v>
      </c>
      <c r="B2974" s="101">
        <v>9.49</v>
      </c>
      <c r="C2974" s="102"/>
      <c r="D2974" s="100" t="s">
        <v>24917</v>
      </c>
      <c r="E2974" s="101">
        <v>11.77</v>
      </c>
      <c r="F2974" s="102"/>
    </row>
    <row r="2975" ht="12.75" customHeight="1">
      <c r="A2975" s="100" t="s">
        <v>24918</v>
      </c>
      <c r="B2975" s="101">
        <v>11.13</v>
      </c>
      <c r="C2975" s="102"/>
      <c r="D2975" s="100" t="s">
        <v>3298</v>
      </c>
      <c r="E2975" s="101">
        <v>10.54</v>
      </c>
      <c r="F2975" s="102"/>
    </row>
    <row r="2976" ht="12.75" customHeight="1">
      <c r="A2976" s="100" t="s">
        <v>3300</v>
      </c>
      <c r="B2976" s="101">
        <v>9.95</v>
      </c>
      <c r="C2976" s="102"/>
      <c r="D2976" s="100" t="s">
        <v>24918</v>
      </c>
      <c r="E2976" s="101">
        <v>12.15</v>
      </c>
      <c r="F2976" s="102"/>
    </row>
    <row r="2977" ht="12.75" customHeight="1">
      <c r="A2977" s="100" t="s">
        <v>24919</v>
      </c>
      <c r="B2977" s="101">
        <v>11.94</v>
      </c>
      <c r="C2977" s="102"/>
      <c r="D2977" s="100" t="s">
        <v>3300</v>
      </c>
      <c r="E2977" s="101">
        <v>10.87</v>
      </c>
      <c r="F2977" s="102"/>
    </row>
    <row r="2978" ht="12.75" customHeight="1">
      <c r="A2978" s="100" t="s">
        <v>3302</v>
      </c>
      <c r="B2978" s="101">
        <v>10.66</v>
      </c>
      <c r="C2978" s="102"/>
      <c r="D2978" s="100" t="s">
        <v>24919</v>
      </c>
      <c r="E2978" s="101">
        <v>13.01</v>
      </c>
      <c r="F2978" s="102"/>
    </row>
    <row r="2979" ht="12.75" customHeight="1">
      <c r="A2979" s="100" t="s">
        <v>24920</v>
      </c>
      <c r="B2979" s="101">
        <v>14.58</v>
      </c>
      <c r="C2979" s="102"/>
      <c r="D2979" s="100" t="s">
        <v>3302</v>
      </c>
      <c r="E2979" s="101">
        <v>11.63</v>
      </c>
      <c r="F2979" s="102"/>
    </row>
    <row r="2980" ht="12.75" customHeight="1">
      <c r="A2980" s="100" t="s">
        <v>3304</v>
      </c>
      <c r="B2980" s="101">
        <v>12.97</v>
      </c>
      <c r="C2980" s="102"/>
      <c r="D2980" s="100" t="s">
        <v>24920</v>
      </c>
      <c r="E2980" s="101">
        <v>16.36</v>
      </c>
      <c r="F2980" s="102"/>
    </row>
    <row r="2981" ht="12.75" customHeight="1">
      <c r="A2981" s="100" t="s">
        <v>24921</v>
      </c>
      <c r="B2981" s="101">
        <v>32.83</v>
      </c>
      <c r="C2981" s="102"/>
      <c r="D2981" s="100" t="s">
        <v>3304</v>
      </c>
      <c r="E2981" s="101">
        <v>14.61</v>
      </c>
      <c r="F2981" s="102"/>
    </row>
    <row r="2982" ht="12.75" customHeight="1">
      <c r="A2982" s="100" t="s">
        <v>3306</v>
      </c>
      <c r="B2982" s="101">
        <v>29.61</v>
      </c>
      <c r="C2982" s="102"/>
      <c r="D2982" s="100" t="s">
        <v>24921</v>
      </c>
      <c r="E2982" s="101">
        <v>33.64</v>
      </c>
      <c r="F2982" s="102"/>
    </row>
    <row r="2983" ht="12.75" customHeight="1">
      <c r="A2983" s="100" t="s">
        <v>24922</v>
      </c>
      <c r="B2983" s="101">
        <v>29.8</v>
      </c>
      <c r="C2983" s="102"/>
      <c r="D2983" s="100" t="s">
        <v>3306</v>
      </c>
      <c r="E2983" s="101">
        <v>30.14</v>
      </c>
      <c r="F2983" s="102"/>
    </row>
    <row r="2984" ht="12.75" customHeight="1">
      <c r="A2984" s="100" t="s">
        <v>3308</v>
      </c>
      <c r="B2984" s="101">
        <v>25.83</v>
      </c>
      <c r="C2984" s="102"/>
      <c r="D2984" s="100" t="s">
        <v>24922</v>
      </c>
      <c r="E2984" s="101">
        <v>32.32</v>
      </c>
      <c r="F2984" s="102"/>
    </row>
    <row r="2985" ht="12.75" customHeight="1">
      <c r="A2985" s="100" t="s">
        <v>24923</v>
      </c>
      <c r="B2985" s="101">
        <v>67.06</v>
      </c>
      <c r="C2985" s="102"/>
      <c r="D2985" s="100" t="s">
        <v>3308</v>
      </c>
      <c r="E2985" s="101">
        <v>28.01</v>
      </c>
      <c r="F2985" s="102"/>
    </row>
    <row r="2986" ht="12.75" customHeight="1">
      <c r="A2986" s="100" t="s">
        <v>3311</v>
      </c>
      <c r="B2986" s="101">
        <v>58.12</v>
      </c>
      <c r="C2986" s="102"/>
      <c r="D2986" s="100" t="s">
        <v>24923</v>
      </c>
      <c r="E2986" s="101">
        <v>72.72</v>
      </c>
      <c r="F2986" s="102"/>
    </row>
    <row r="2987" ht="12.75" customHeight="1">
      <c r="A2987" s="100" t="s">
        <v>24924</v>
      </c>
      <c r="B2987" s="101">
        <v>1.31</v>
      </c>
      <c r="C2987" s="102"/>
      <c r="D2987" s="100" t="s">
        <v>3311</v>
      </c>
      <c r="E2987" s="101">
        <v>63.03</v>
      </c>
      <c r="F2987" s="102"/>
    </row>
    <row r="2988" ht="12.75" customHeight="1">
      <c r="A2988" s="100" t="s">
        <v>3313</v>
      </c>
      <c r="B2988" s="101">
        <v>1.27</v>
      </c>
      <c r="C2988" s="102"/>
      <c r="D2988" s="100" t="s">
        <v>24924</v>
      </c>
      <c r="E2988" s="101">
        <v>1.92</v>
      </c>
      <c r="F2988" s="102"/>
    </row>
    <row r="2989" ht="12.75" customHeight="1">
      <c r="A2989" s="100" t="s">
        <v>24925</v>
      </c>
      <c r="B2989" s="101">
        <v>10.28</v>
      </c>
      <c r="C2989" s="102"/>
      <c r="D2989" s="100" t="s">
        <v>3313</v>
      </c>
      <c r="E2989" s="101">
        <v>1.87</v>
      </c>
      <c r="F2989" s="102"/>
    </row>
    <row r="2990" ht="12.75" customHeight="1">
      <c r="A2990" s="100" t="s">
        <v>3315</v>
      </c>
      <c r="B2990" s="101">
        <v>8.9</v>
      </c>
      <c r="C2990" s="102"/>
      <c r="D2990" s="100" t="s">
        <v>24925</v>
      </c>
      <c r="E2990" s="101">
        <v>11.16</v>
      </c>
      <c r="F2990" s="102"/>
    </row>
    <row r="2991" ht="12.75" customHeight="1">
      <c r="A2991" s="100" t="s">
        <v>24926</v>
      </c>
      <c r="B2991" s="101">
        <v>20.56</v>
      </c>
      <c r="C2991" s="102"/>
      <c r="D2991" s="100" t="s">
        <v>3315</v>
      </c>
      <c r="E2991" s="101">
        <v>9.66</v>
      </c>
      <c r="F2991" s="102"/>
    </row>
    <row r="2992" ht="12.75" customHeight="1">
      <c r="A2992" s="100" t="s">
        <v>3317</v>
      </c>
      <c r="B2992" s="101">
        <v>17.81</v>
      </c>
      <c r="C2992" s="102"/>
      <c r="D2992" s="100" t="s">
        <v>24926</v>
      </c>
      <c r="E2992" s="101">
        <v>22.32</v>
      </c>
      <c r="F2992" s="102"/>
    </row>
    <row r="2993" ht="12.75" customHeight="1">
      <c r="A2993" s="100" t="s">
        <v>24927</v>
      </c>
      <c r="B2993" s="101">
        <v>41.13</v>
      </c>
      <c r="C2993" s="102"/>
      <c r="D2993" s="100" t="s">
        <v>3317</v>
      </c>
      <c r="E2993" s="101">
        <v>19.33</v>
      </c>
      <c r="F2993" s="102"/>
    </row>
    <row r="2994" ht="12.75" customHeight="1">
      <c r="A2994" s="100" t="s">
        <v>3319</v>
      </c>
      <c r="B2994" s="101">
        <v>35.63</v>
      </c>
      <c r="C2994" s="102"/>
      <c r="D2994" s="100" t="s">
        <v>24927</v>
      </c>
      <c r="E2994" s="101">
        <v>44.64</v>
      </c>
      <c r="F2994" s="102"/>
    </row>
    <row r="2995" ht="12.75" customHeight="1">
      <c r="A2995" s="100" t="s">
        <v>24928</v>
      </c>
      <c r="B2995" s="101">
        <v>92.56</v>
      </c>
      <c r="C2995" s="102"/>
      <c r="D2995" s="100" t="s">
        <v>3319</v>
      </c>
      <c r="E2995" s="101">
        <v>38.66</v>
      </c>
      <c r="F2995" s="102"/>
    </row>
    <row r="2996" ht="12.75" customHeight="1">
      <c r="A2996" s="100" t="s">
        <v>3321</v>
      </c>
      <c r="B2996" s="101">
        <v>80.18</v>
      </c>
      <c r="C2996" s="102"/>
      <c r="D2996" s="100" t="s">
        <v>24928</v>
      </c>
      <c r="E2996" s="101">
        <v>100.44</v>
      </c>
      <c r="F2996" s="102"/>
    </row>
    <row r="2997" ht="12.75" customHeight="1">
      <c r="A2997" s="100" t="s">
        <v>24929</v>
      </c>
      <c r="B2997" s="101">
        <v>7.19</v>
      </c>
      <c r="C2997" s="102"/>
      <c r="D2997" s="100" t="s">
        <v>3321</v>
      </c>
      <c r="E2997" s="101">
        <v>86.99</v>
      </c>
      <c r="F2997" s="102"/>
    </row>
    <row r="2998" ht="12.75" customHeight="1">
      <c r="A2998" s="100" t="s">
        <v>3323</v>
      </c>
      <c r="B2998" s="101">
        <v>6.23</v>
      </c>
      <c r="C2998" s="102"/>
      <c r="D2998" s="100" t="s">
        <v>24929</v>
      </c>
      <c r="E2998" s="101">
        <v>7.81</v>
      </c>
      <c r="F2998" s="102"/>
    </row>
    <row r="2999" ht="12.75" customHeight="1">
      <c r="A2999" s="100" t="s">
        <v>24930</v>
      </c>
      <c r="B2999" s="101">
        <v>12.34</v>
      </c>
      <c r="C2999" s="102"/>
      <c r="D2999" s="100" t="s">
        <v>3323</v>
      </c>
      <c r="E2999" s="101">
        <v>6.76</v>
      </c>
      <c r="F2999" s="102"/>
    </row>
    <row r="3000" ht="12.75" customHeight="1">
      <c r="A3000" s="100" t="s">
        <v>3325</v>
      </c>
      <c r="B3000" s="101">
        <v>10.69</v>
      </c>
      <c r="C3000" s="102"/>
      <c r="D3000" s="100" t="s">
        <v>24930</v>
      </c>
      <c r="E3000" s="101">
        <v>13.39</v>
      </c>
      <c r="F3000" s="102"/>
    </row>
    <row r="3001" ht="12.75" customHeight="1">
      <c r="A3001" s="100" t="s">
        <v>24931</v>
      </c>
      <c r="B3001" s="101">
        <v>20.12</v>
      </c>
      <c r="C3001" s="102"/>
      <c r="D3001" s="100" t="s">
        <v>3325</v>
      </c>
      <c r="E3001" s="101">
        <v>11.59</v>
      </c>
      <c r="F3001" s="102"/>
    </row>
    <row r="3002" ht="12.75" customHeight="1">
      <c r="A3002" s="100" t="s">
        <v>3327</v>
      </c>
      <c r="B3002" s="101">
        <v>17.43</v>
      </c>
      <c r="C3002" s="102"/>
      <c r="D3002" s="100" t="s">
        <v>24931</v>
      </c>
      <c r="E3002" s="101">
        <v>21.81</v>
      </c>
      <c r="F3002" s="102"/>
    </row>
    <row r="3003" ht="12.75" customHeight="1">
      <c r="A3003" s="100" t="s">
        <v>24932</v>
      </c>
      <c r="B3003" s="101">
        <v>22.35</v>
      </c>
      <c r="C3003" s="102"/>
      <c r="D3003" s="100" t="s">
        <v>3327</v>
      </c>
      <c r="E3003" s="101">
        <v>18.91</v>
      </c>
      <c r="F3003" s="102"/>
    </row>
    <row r="3004" ht="12.75" customHeight="1">
      <c r="A3004" s="100" t="s">
        <v>3329</v>
      </c>
      <c r="B3004" s="101">
        <v>19.37</v>
      </c>
      <c r="C3004" s="102"/>
      <c r="D3004" s="100" t="s">
        <v>24932</v>
      </c>
      <c r="E3004" s="101">
        <v>24.24</v>
      </c>
      <c r="F3004" s="102"/>
    </row>
    <row r="3005" ht="12.75" customHeight="1">
      <c r="A3005" s="100" t="s">
        <v>24933</v>
      </c>
      <c r="B3005" s="101">
        <v>6.59</v>
      </c>
      <c r="C3005" s="102"/>
      <c r="D3005" s="100" t="s">
        <v>3329</v>
      </c>
      <c r="E3005" s="101">
        <v>21.01</v>
      </c>
      <c r="F3005" s="102"/>
    </row>
    <row r="3006" ht="12.75" customHeight="1">
      <c r="A3006" s="100" t="s">
        <v>3331</v>
      </c>
      <c r="B3006" s="101">
        <v>5.83</v>
      </c>
      <c r="C3006" s="102"/>
      <c r="D3006" s="100" t="s">
        <v>24933</v>
      </c>
      <c r="E3006" s="101">
        <v>7.01</v>
      </c>
      <c r="F3006" s="102"/>
    </row>
    <row r="3007" ht="12.75" customHeight="1">
      <c r="A3007" s="100" t="s">
        <v>24934</v>
      </c>
      <c r="B3007" s="101">
        <v>2.11</v>
      </c>
      <c r="C3007" s="102"/>
      <c r="D3007" s="100" t="s">
        <v>3331</v>
      </c>
      <c r="E3007" s="101">
        <v>6.19</v>
      </c>
      <c r="F3007" s="102"/>
    </row>
    <row r="3008" ht="12.75" customHeight="1">
      <c r="A3008" s="100" t="s">
        <v>3333</v>
      </c>
      <c r="B3008" s="101">
        <v>1.83</v>
      </c>
      <c r="C3008" s="102"/>
      <c r="D3008" s="100" t="s">
        <v>24934</v>
      </c>
      <c r="E3008" s="101">
        <v>2.29</v>
      </c>
      <c r="F3008" s="102"/>
    </row>
    <row r="3009" ht="12.75" customHeight="1">
      <c r="A3009" s="100" t="s">
        <v>24935</v>
      </c>
      <c r="B3009" s="101">
        <v>49.92</v>
      </c>
      <c r="C3009" s="102"/>
      <c r="D3009" s="100" t="s">
        <v>3333</v>
      </c>
      <c r="E3009" s="101">
        <v>1.98</v>
      </c>
      <c r="F3009" s="102"/>
    </row>
    <row r="3010" ht="12.75" customHeight="1">
      <c r="A3010" s="100" t="s">
        <v>3335</v>
      </c>
      <c r="B3010" s="101">
        <v>43.25</v>
      </c>
      <c r="C3010" s="102"/>
      <c r="D3010" s="100" t="s">
        <v>24935</v>
      </c>
      <c r="E3010" s="101">
        <v>54.17</v>
      </c>
      <c r="F3010" s="102"/>
    </row>
    <row r="3011" ht="12.75" customHeight="1">
      <c r="A3011" s="100" t="s">
        <v>24936</v>
      </c>
      <c r="B3011" s="101">
        <v>51.17</v>
      </c>
      <c r="C3011" s="102"/>
      <c r="D3011" s="100" t="s">
        <v>3335</v>
      </c>
      <c r="E3011" s="101">
        <v>46.92</v>
      </c>
      <c r="F3011" s="102"/>
    </row>
    <row r="3012" ht="12.75" customHeight="1">
      <c r="A3012" s="100" t="s">
        <v>3337</v>
      </c>
      <c r="B3012" s="101">
        <v>44.33</v>
      </c>
      <c r="C3012" s="102"/>
      <c r="D3012" s="100" t="s">
        <v>24936</v>
      </c>
      <c r="E3012" s="101">
        <v>55.52</v>
      </c>
      <c r="F3012" s="102"/>
    </row>
    <row r="3013" ht="12.75" customHeight="1">
      <c r="A3013" s="100" t="s">
        <v>24937</v>
      </c>
      <c r="B3013" s="101">
        <v>58.66</v>
      </c>
      <c r="C3013" s="102"/>
      <c r="D3013" s="100" t="s">
        <v>3337</v>
      </c>
      <c r="E3013" s="101">
        <v>48.09</v>
      </c>
      <c r="F3013" s="102"/>
    </row>
    <row r="3014" ht="12.75" customHeight="1">
      <c r="A3014" s="100" t="s">
        <v>3339</v>
      </c>
      <c r="B3014" s="101">
        <v>50.81</v>
      </c>
      <c r="C3014" s="102"/>
      <c r="D3014" s="100" t="s">
        <v>24937</v>
      </c>
      <c r="E3014" s="101">
        <v>63.65</v>
      </c>
      <c r="F3014" s="102"/>
    </row>
    <row r="3015" ht="12.75" customHeight="1">
      <c r="A3015" s="100" t="s">
        <v>24938</v>
      </c>
      <c r="B3015" s="101">
        <v>61.15</v>
      </c>
      <c r="C3015" s="102"/>
      <c r="D3015" s="100" t="s">
        <v>3339</v>
      </c>
      <c r="E3015" s="101">
        <v>55.13</v>
      </c>
      <c r="F3015" s="102"/>
    </row>
    <row r="3016" ht="12.75" customHeight="1">
      <c r="A3016" s="100" t="s">
        <v>3341</v>
      </c>
      <c r="B3016" s="101">
        <v>52.98</v>
      </c>
      <c r="C3016" s="102"/>
      <c r="D3016" s="100" t="s">
        <v>24938</v>
      </c>
      <c r="E3016" s="101">
        <v>66.36</v>
      </c>
      <c r="F3016" s="102"/>
    </row>
    <row r="3017" ht="12.75" customHeight="1">
      <c r="A3017" s="100" t="s">
        <v>24939</v>
      </c>
      <c r="B3017" s="101">
        <v>76.13</v>
      </c>
      <c r="C3017" s="102"/>
      <c r="D3017" s="100" t="s">
        <v>3341</v>
      </c>
      <c r="E3017" s="101">
        <v>57.48</v>
      </c>
      <c r="F3017" s="102"/>
    </row>
    <row r="3018" ht="12.75" customHeight="1">
      <c r="A3018" s="100" t="s">
        <v>3343</v>
      </c>
      <c r="B3018" s="101">
        <v>65.95</v>
      </c>
      <c r="C3018" s="102"/>
      <c r="D3018" s="100" t="s">
        <v>24939</v>
      </c>
      <c r="E3018" s="101">
        <v>82.61</v>
      </c>
      <c r="F3018" s="102"/>
    </row>
    <row r="3019" ht="12.75" customHeight="1">
      <c r="A3019" s="100" t="s">
        <v>24940</v>
      </c>
      <c r="B3019" s="101">
        <v>29.77</v>
      </c>
      <c r="C3019" s="102"/>
      <c r="D3019" s="100" t="s">
        <v>3343</v>
      </c>
      <c r="E3019" s="101">
        <v>71.56</v>
      </c>
      <c r="F3019" s="102"/>
    </row>
    <row r="3020" ht="12.75" customHeight="1">
      <c r="A3020" s="100" t="s">
        <v>3345</v>
      </c>
      <c r="B3020" s="101">
        <v>26.85</v>
      </c>
      <c r="C3020" s="102"/>
      <c r="D3020" s="100" t="s">
        <v>24940</v>
      </c>
      <c r="E3020" s="101">
        <v>31.6</v>
      </c>
      <c r="F3020" s="102"/>
    </row>
    <row r="3021" ht="12.75" customHeight="1">
      <c r="A3021" s="100" t="s">
        <v>24941</v>
      </c>
      <c r="B3021" s="101">
        <v>30.74</v>
      </c>
      <c r="C3021" s="102"/>
      <c r="D3021" s="100" t="s">
        <v>3345</v>
      </c>
      <c r="E3021" s="101">
        <v>28.43</v>
      </c>
      <c r="F3021" s="102"/>
    </row>
    <row r="3022" ht="12.75" customHeight="1">
      <c r="A3022" s="100" t="s">
        <v>3347</v>
      </c>
      <c r="B3022" s="101">
        <v>27.82</v>
      </c>
      <c r="C3022" s="102"/>
      <c r="D3022" s="100" t="s">
        <v>24941</v>
      </c>
      <c r="E3022" s="101">
        <v>32.97</v>
      </c>
      <c r="F3022" s="102"/>
    </row>
    <row r="3023" ht="12.75" customHeight="1">
      <c r="A3023" s="100" t="s">
        <v>24942</v>
      </c>
      <c r="B3023" s="101">
        <v>26.63</v>
      </c>
      <c r="C3023" s="102"/>
      <c r="D3023" s="100" t="s">
        <v>3347</v>
      </c>
      <c r="E3023" s="101">
        <v>29.8</v>
      </c>
      <c r="F3023" s="102"/>
    </row>
    <row r="3024" ht="12.75" customHeight="1">
      <c r="A3024" s="100" t="s">
        <v>3349</v>
      </c>
      <c r="B3024" s="101">
        <v>23.71</v>
      </c>
      <c r="C3024" s="102"/>
      <c r="D3024" s="100" t="s">
        <v>24942</v>
      </c>
      <c r="E3024" s="101">
        <v>31.24</v>
      </c>
      <c r="F3024" s="102"/>
    </row>
    <row r="3025" ht="12.75" customHeight="1">
      <c r="A3025" s="100" t="s">
        <v>24943</v>
      </c>
      <c r="B3025" s="101">
        <v>34.5</v>
      </c>
      <c r="C3025" s="102"/>
      <c r="D3025" s="100" t="s">
        <v>3349</v>
      </c>
      <c r="E3025" s="101">
        <v>28.07</v>
      </c>
      <c r="F3025" s="102"/>
    </row>
    <row r="3026" ht="12.75" customHeight="1">
      <c r="A3026" s="100" t="s">
        <v>3351</v>
      </c>
      <c r="B3026" s="101">
        <v>30.75</v>
      </c>
      <c r="C3026" s="102"/>
      <c r="D3026" s="100" t="s">
        <v>24943</v>
      </c>
      <c r="E3026" s="101">
        <v>32.97</v>
      </c>
      <c r="F3026" s="102"/>
    </row>
    <row r="3027" ht="12.75" customHeight="1">
      <c r="A3027" s="100" t="s">
        <v>24944</v>
      </c>
      <c r="B3027" s="101">
        <v>9.5</v>
      </c>
      <c r="C3027" s="102"/>
      <c r="D3027" s="100" t="s">
        <v>3351</v>
      </c>
      <c r="E3027" s="101">
        <v>29.8</v>
      </c>
      <c r="F3027" s="102"/>
    </row>
    <row r="3028" ht="12.75" customHeight="1">
      <c r="A3028" s="100" t="s">
        <v>3353</v>
      </c>
      <c r="B3028" s="101">
        <v>8.76</v>
      </c>
      <c r="C3028" s="102"/>
      <c r="D3028" s="100" t="s">
        <v>24944</v>
      </c>
      <c r="E3028" s="101">
        <v>10.31</v>
      </c>
      <c r="F3028" s="102"/>
    </row>
    <row r="3029" ht="12.75" customHeight="1">
      <c r="A3029" s="100" t="s">
        <v>24945</v>
      </c>
      <c r="B3029" s="101">
        <v>18.58</v>
      </c>
      <c r="C3029" s="102"/>
      <c r="D3029" s="100" t="s">
        <v>3353</v>
      </c>
      <c r="E3029" s="101">
        <v>9.51</v>
      </c>
      <c r="F3029" s="102"/>
    </row>
    <row r="3030" ht="12.75" customHeight="1">
      <c r="A3030" s="100" t="s">
        <v>3355</v>
      </c>
      <c r="B3030" s="101">
        <v>16.1</v>
      </c>
      <c r="C3030" s="102"/>
      <c r="D3030" s="100" t="s">
        <v>24945</v>
      </c>
      <c r="E3030" s="101">
        <v>20.16</v>
      </c>
      <c r="F3030" s="102"/>
    </row>
    <row r="3031" ht="12.75" customHeight="1">
      <c r="A3031" s="100" t="s">
        <v>24946</v>
      </c>
      <c r="B3031" s="101">
        <v>0.78</v>
      </c>
      <c r="C3031" s="102"/>
      <c r="D3031" s="100" t="s">
        <v>3355</v>
      </c>
      <c r="E3031" s="101">
        <v>17.46</v>
      </c>
      <c r="F3031" s="102"/>
    </row>
    <row r="3032" ht="12.75" customHeight="1">
      <c r="A3032" s="100" t="s">
        <v>3357</v>
      </c>
      <c r="B3032" s="101">
        <v>0.68</v>
      </c>
      <c r="C3032" s="102"/>
      <c r="D3032" s="100" t="s">
        <v>24946</v>
      </c>
      <c r="E3032" s="101">
        <v>0.85</v>
      </c>
      <c r="F3032" s="102"/>
    </row>
    <row r="3033" ht="12.75" customHeight="1">
      <c r="A3033" s="100" t="s">
        <v>24947</v>
      </c>
      <c r="B3033" s="101">
        <v>11.11</v>
      </c>
      <c r="C3033" s="102"/>
      <c r="D3033" s="100" t="s">
        <v>3357</v>
      </c>
      <c r="E3033" s="101">
        <v>0.74</v>
      </c>
      <c r="F3033" s="102"/>
    </row>
    <row r="3034" ht="12.75" customHeight="1">
      <c r="A3034" s="100" t="s">
        <v>3359</v>
      </c>
      <c r="B3034" s="101">
        <v>9.63</v>
      </c>
      <c r="C3034" s="102"/>
      <c r="D3034" s="100" t="s">
        <v>24947</v>
      </c>
      <c r="E3034" s="101">
        <v>12.05</v>
      </c>
      <c r="F3034" s="102"/>
    </row>
    <row r="3035" ht="12.75" customHeight="1">
      <c r="A3035" s="100" t="s">
        <v>24948</v>
      </c>
      <c r="B3035" s="101">
        <v>17.79</v>
      </c>
      <c r="C3035" s="102"/>
      <c r="D3035" s="100" t="s">
        <v>3359</v>
      </c>
      <c r="E3035" s="101">
        <v>10.44</v>
      </c>
      <c r="F3035" s="102"/>
    </row>
    <row r="3036" ht="12.75" customHeight="1">
      <c r="A3036" s="100" t="s">
        <v>3361</v>
      </c>
      <c r="B3036" s="101">
        <v>15.42</v>
      </c>
      <c r="C3036" s="102"/>
      <c r="D3036" s="100" t="s">
        <v>24948</v>
      </c>
      <c r="E3036" s="101">
        <v>19.3</v>
      </c>
      <c r="F3036" s="102"/>
    </row>
    <row r="3037" ht="12.75" customHeight="1">
      <c r="A3037" s="100" t="s">
        <v>24949</v>
      </c>
      <c r="B3037" s="101">
        <v>22.25</v>
      </c>
      <c r="C3037" s="102"/>
      <c r="D3037" s="100" t="s">
        <v>3361</v>
      </c>
      <c r="E3037" s="101">
        <v>16.73</v>
      </c>
      <c r="F3037" s="102"/>
    </row>
    <row r="3038" ht="12.75" customHeight="1">
      <c r="A3038" s="100" t="s">
        <v>3363</v>
      </c>
      <c r="B3038" s="101">
        <v>19.29</v>
      </c>
      <c r="C3038" s="102"/>
      <c r="D3038" s="100" t="s">
        <v>24949</v>
      </c>
      <c r="E3038" s="101">
        <v>24.14</v>
      </c>
      <c r="F3038" s="102"/>
    </row>
    <row r="3039" ht="12.75" customHeight="1">
      <c r="A3039" s="100" t="s">
        <v>24950</v>
      </c>
      <c r="B3039" s="101">
        <v>127.93</v>
      </c>
      <c r="C3039" s="102"/>
      <c r="D3039" s="100" t="s">
        <v>3363</v>
      </c>
      <c r="E3039" s="101">
        <v>20.92</v>
      </c>
      <c r="F3039" s="102"/>
    </row>
    <row r="3040" ht="12.75" customHeight="1">
      <c r="A3040" s="100" t="s">
        <v>3365</v>
      </c>
      <c r="B3040" s="101">
        <v>116.92</v>
      </c>
      <c r="C3040" s="102"/>
      <c r="D3040" s="100" t="s">
        <v>24950</v>
      </c>
      <c r="E3040" s="101">
        <v>141.24</v>
      </c>
      <c r="F3040" s="102"/>
    </row>
    <row r="3041" ht="12.75" customHeight="1">
      <c r="A3041" s="100" t="s">
        <v>24951</v>
      </c>
      <c r="B3041" s="101">
        <v>217.49</v>
      </c>
      <c r="C3041" s="102"/>
      <c r="D3041" s="100" t="s">
        <v>3365</v>
      </c>
      <c r="E3041" s="101">
        <v>129.28</v>
      </c>
      <c r="F3041" s="102"/>
    </row>
    <row r="3042" ht="12.75" customHeight="1">
      <c r="A3042" s="100" t="s">
        <v>3367</v>
      </c>
      <c r="B3042" s="101">
        <v>198.76</v>
      </c>
      <c r="C3042" s="102"/>
      <c r="D3042" s="100" t="s">
        <v>24951</v>
      </c>
      <c r="E3042" s="101">
        <v>240.11</v>
      </c>
      <c r="F3042" s="102"/>
    </row>
    <row r="3043" ht="12.75" customHeight="1">
      <c r="A3043" s="100" t="s">
        <v>24952</v>
      </c>
      <c r="B3043" s="101">
        <v>294.18</v>
      </c>
      <c r="C3043" s="102"/>
      <c r="D3043" s="100" t="s">
        <v>3367</v>
      </c>
      <c r="E3043" s="101">
        <v>219.78</v>
      </c>
      <c r="F3043" s="102"/>
    </row>
    <row r="3044" ht="12.75" customHeight="1">
      <c r="A3044" s="100" t="s">
        <v>3369</v>
      </c>
      <c r="B3044" s="101">
        <v>269.06</v>
      </c>
      <c r="C3044" s="102"/>
      <c r="D3044" s="100" t="s">
        <v>24952</v>
      </c>
      <c r="E3044" s="101">
        <v>324.86</v>
      </c>
      <c r="F3044" s="102"/>
    </row>
    <row r="3045" ht="12.75" customHeight="1">
      <c r="A3045" s="100" t="s">
        <v>24953</v>
      </c>
      <c r="B3045" s="101">
        <v>500.1</v>
      </c>
      <c r="C3045" s="102"/>
      <c r="D3045" s="100" t="s">
        <v>3369</v>
      </c>
      <c r="E3045" s="101">
        <v>297.61</v>
      </c>
      <c r="F3045" s="102"/>
    </row>
    <row r="3046" ht="12.75" customHeight="1">
      <c r="A3046" s="100" t="s">
        <v>3371</v>
      </c>
      <c r="B3046" s="101">
        <v>457.41</v>
      </c>
      <c r="C3046" s="102"/>
      <c r="D3046" s="100" t="s">
        <v>24953</v>
      </c>
      <c r="E3046" s="101">
        <v>552.27</v>
      </c>
      <c r="F3046" s="102"/>
    </row>
    <row r="3047" ht="12.75" customHeight="1">
      <c r="A3047" s="100" t="s">
        <v>24954</v>
      </c>
      <c r="B3047" s="101">
        <v>18.67</v>
      </c>
      <c r="C3047" s="102"/>
      <c r="D3047" s="100" t="s">
        <v>3371</v>
      </c>
      <c r="E3047" s="101">
        <v>505.94</v>
      </c>
      <c r="F3047" s="102"/>
    </row>
    <row r="3048" ht="12.75" customHeight="1">
      <c r="A3048" s="100" t="s">
        <v>3373</v>
      </c>
      <c r="B3048" s="101">
        <v>17.1</v>
      </c>
      <c r="C3048" s="102"/>
      <c r="D3048" s="100" t="s">
        <v>24954</v>
      </c>
      <c r="E3048" s="101">
        <v>20.6</v>
      </c>
      <c r="F3048" s="102"/>
    </row>
    <row r="3049" ht="12.75" customHeight="1">
      <c r="A3049" s="100" t="s">
        <v>24955</v>
      </c>
      <c r="B3049" s="101">
        <v>27.68</v>
      </c>
      <c r="C3049" s="102"/>
      <c r="D3049" s="100" t="s">
        <v>3373</v>
      </c>
      <c r="E3049" s="101">
        <v>18.9</v>
      </c>
      <c r="F3049" s="102"/>
    </row>
    <row r="3050" ht="12.75" customHeight="1">
      <c r="A3050" s="100" t="s">
        <v>3375</v>
      </c>
      <c r="B3050" s="101">
        <v>25.33</v>
      </c>
      <c r="C3050" s="102"/>
      <c r="D3050" s="100" t="s">
        <v>24955</v>
      </c>
      <c r="E3050" s="101">
        <v>30.56</v>
      </c>
      <c r="F3050" s="102"/>
    </row>
    <row r="3051" ht="12.75" customHeight="1">
      <c r="A3051" s="100" t="s">
        <v>24956</v>
      </c>
      <c r="B3051" s="101">
        <v>21.93</v>
      </c>
      <c r="C3051" s="102"/>
      <c r="D3051" s="100" t="s">
        <v>3375</v>
      </c>
      <c r="E3051" s="101">
        <v>28.0</v>
      </c>
      <c r="F3051" s="102"/>
    </row>
    <row r="3052" ht="12.75" customHeight="1">
      <c r="A3052" s="100" t="s">
        <v>3377</v>
      </c>
      <c r="B3052" s="101">
        <v>20.09</v>
      </c>
      <c r="C3052" s="102"/>
      <c r="D3052" s="100" t="s">
        <v>24956</v>
      </c>
      <c r="E3052" s="101">
        <v>24.21</v>
      </c>
      <c r="F3052" s="102"/>
    </row>
    <row r="3053" ht="12.75" customHeight="1">
      <c r="A3053" s="100" t="s">
        <v>24957</v>
      </c>
      <c r="B3053" s="101">
        <v>32.53</v>
      </c>
      <c r="C3053" s="102"/>
      <c r="D3053" s="100" t="s">
        <v>3377</v>
      </c>
      <c r="E3053" s="101">
        <v>22.21</v>
      </c>
      <c r="F3053" s="102"/>
    </row>
    <row r="3054" ht="12.75" customHeight="1">
      <c r="A3054" s="100" t="s">
        <v>3379</v>
      </c>
      <c r="B3054" s="101">
        <v>29.76</v>
      </c>
      <c r="C3054" s="102"/>
      <c r="D3054" s="100" t="s">
        <v>24957</v>
      </c>
      <c r="E3054" s="101">
        <v>35.91</v>
      </c>
      <c r="F3054" s="102"/>
    </row>
    <row r="3055" ht="12.75" customHeight="1">
      <c r="A3055" s="100" t="s">
        <v>24958</v>
      </c>
      <c r="B3055" s="101">
        <v>19.93</v>
      </c>
      <c r="C3055" s="102"/>
      <c r="D3055" s="100" t="s">
        <v>3379</v>
      </c>
      <c r="E3055" s="101">
        <v>32.9</v>
      </c>
      <c r="F3055" s="102"/>
    </row>
    <row r="3056" ht="12.75" customHeight="1">
      <c r="A3056" s="100" t="s">
        <v>3381</v>
      </c>
      <c r="B3056" s="101">
        <v>18.22</v>
      </c>
      <c r="C3056" s="102"/>
      <c r="D3056" s="100" t="s">
        <v>24958</v>
      </c>
      <c r="E3056" s="101">
        <v>22.01</v>
      </c>
      <c r="F3056" s="102"/>
    </row>
    <row r="3057" ht="12.75" customHeight="1">
      <c r="A3057" s="100" t="s">
        <v>24959</v>
      </c>
      <c r="B3057" s="101">
        <v>24.95</v>
      </c>
      <c r="C3057" s="102"/>
      <c r="D3057" s="100" t="s">
        <v>3381</v>
      </c>
      <c r="E3057" s="101">
        <v>20.14</v>
      </c>
      <c r="F3057" s="102"/>
    </row>
    <row r="3058" ht="12.75" customHeight="1">
      <c r="A3058" s="100" t="s">
        <v>3383</v>
      </c>
      <c r="B3058" s="101">
        <v>22.8</v>
      </c>
      <c r="C3058" s="102"/>
      <c r="D3058" s="100" t="s">
        <v>24959</v>
      </c>
      <c r="E3058" s="101">
        <v>27.54</v>
      </c>
      <c r="F3058" s="102"/>
    </row>
    <row r="3059" ht="12.75" customHeight="1">
      <c r="A3059" s="100" t="s">
        <v>24960</v>
      </c>
      <c r="B3059" s="101">
        <v>34.89</v>
      </c>
      <c r="C3059" s="102"/>
      <c r="D3059" s="100" t="s">
        <v>3383</v>
      </c>
      <c r="E3059" s="101">
        <v>25.21</v>
      </c>
      <c r="F3059" s="102"/>
    </row>
    <row r="3060" ht="12.75" customHeight="1">
      <c r="A3060" s="100" t="s">
        <v>3385</v>
      </c>
      <c r="B3060" s="101">
        <v>31.88</v>
      </c>
      <c r="C3060" s="102"/>
      <c r="D3060" s="100" t="s">
        <v>24960</v>
      </c>
      <c r="E3060" s="101">
        <v>38.51</v>
      </c>
      <c r="F3060" s="102"/>
    </row>
    <row r="3061" ht="12.75" customHeight="1">
      <c r="A3061" s="100" t="s">
        <v>24961</v>
      </c>
      <c r="B3061" s="101">
        <v>43.66</v>
      </c>
      <c r="C3061" s="102"/>
      <c r="D3061" s="100" t="s">
        <v>3385</v>
      </c>
      <c r="E3061" s="101">
        <v>35.25</v>
      </c>
      <c r="F3061" s="102"/>
    </row>
    <row r="3062" ht="12.75" customHeight="1">
      <c r="A3062" s="100" t="s">
        <v>3387</v>
      </c>
      <c r="B3062" s="101">
        <v>39.9</v>
      </c>
      <c r="C3062" s="102"/>
      <c r="D3062" s="100" t="s">
        <v>24961</v>
      </c>
      <c r="E3062" s="101">
        <v>48.2</v>
      </c>
      <c r="F3062" s="102"/>
    </row>
    <row r="3063" ht="12.75" customHeight="1">
      <c r="A3063" s="100" t="s">
        <v>24962</v>
      </c>
      <c r="B3063" s="101">
        <v>672.12</v>
      </c>
      <c r="C3063" s="102"/>
      <c r="D3063" s="100" t="s">
        <v>3387</v>
      </c>
      <c r="E3063" s="101">
        <v>44.12</v>
      </c>
      <c r="F3063" s="102"/>
    </row>
    <row r="3064" ht="12.75" customHeight="1">
      <c r="A3064" s="100" t="s">
        <v>3389</v>
      </c>
      <c r="B3064" s="101">
        <v>613.52</v>
      </c>
      <c r="C3064" s="102"/>
      <c r="D3064" s="100" t="s">
        <v>24962</v>
      </c>
      <c r="E3064" s="101">
        <v>741.81</v>
      </c>
      <c r="F3064" s="102"/>
    </row>
    <row r="3065" ht="12.75" customHeight="1">
      <c r="A3065" s="100" t="s">
        <v>24963</v>
      </c>
      <c r="B3065" s="101">
        <v>9.23</v>
      </c>
      <c r="C3065" s="102"/>
      <c r="D3065" s="100" t="s">
        <v>3389</v>
      </c>
      <c r="E3065" s="101">
        <v>678.18</v>
      </c>
      <c r="F3065" s="102"/>
    </row>
    <row r="3066" ht="12.75" customHeight="1">
      <c r="A3066" s="100" t="s">
        <v>3391</v>
      </c>
      <c r="B3066" s="101">
        <v>8.45</v>
      </c>
      <c r="C3066" s="102"/>
      <c r="D3066" s="100" t="s">
        <v>24963</v>
      </c>
      <c r="E3066" s="101">
        <v>10.33</v>
      </c>
      <c r="F3066" s="102"/>
    </row>
    <row r="3067" ht="12.75" customHeight="1">
      <c r="A3067" s="100" t="s">
        <v>24964</v>
      </c>
      <c r="B3067" s="101">
        <v>96.51</v>
      </c>
      <c r="C3067" s="102"/>
      <c r="D3067" s="100" t="s">
        <v>3391</v>
      </c>
      <c r="E3067" s="101">
        <v>9.48</v>
      </c>
      <c r="F3067" s="102"/>
    </row>
    <row r="3068" ht="12.75" customHeight="1">
      <c r="A3068" s="100" t="s">
        <v>3393</v>
      </c>
      <c r="B3068" s="101">
        <v>88.2</v>
      </c>
      <c r="C3068" s="102"/>
      <c r="D3068" s="100" t="s">
        <v>24964</v>
      </c>
      <c r="E3068" s="101">
        <v>106.55</v>
      </c>
      <c r="F3068" s="102"/>
    </row>
    <row r="3069" ht="12.75" customHeight="1">
      <c r="A3069" s="100" t="s">
        <v>24965</v>
      </c>
      <c r="B3069" s="101">
        <v>85.29</v>
      </c>
      <c r="C3069" s="102"/>
      <c r="D3069" s="100" t="s">
        <v>3393</v>
      </c>
      <c r="E3069" s="101">
        <v>97.52</v>
      </c>
      <c r="F3069" s="102"/>
    </row>
    <row r="3070" ht="12.75" customHeight="1">
      <c r="A3070" s="100" t="s">
        <v>3395</v>
      </c>
      <c r="B3070" s="101">
        <v>77.94</v>
      </c>
      <c r="C3070" s="102"/>
      <c r="D3070" s="100" t="s">
        <v>24965</v>
      </c>
      <c r="E3070" s="101">
        <v>94.16</v>
      </c>
      <c r="F3070" s="102"/>
    </row>
    <row r="3071" ht="12.75" customHeight="1">
      <c r="A3071" s="100" t="s">
        <v>24966</v>
      </c>
      <c r="B3071" s="101">
        <v>29.45</v>
      </c>
      <c r="C3071" s="102"/>
      <c r="D3071" s="100" t="s">
        <v>3395</v>
      </c>
      <c r="E3071" s="101">
        <v>86.18</v>
      </c>
      <c r="F3071" s="102"/>
    </row>
    <row r="3072" ht="12.75" customHeight="1">
      <c r="A3072" s="100" t="s">
        <v>3401</v>
      </c>
      <c r="B3072" s="101">
        <v>29.45</v>
      </c>
      <c r="C3072" s="102"/>
      <c r="D3072" s="100" t="s">
        <v>24967</v>
      </c>
      <c r="E3072" s="101">
        <v>10.91</v>
      </c>
      <c r="F3072" s="102"/>
    </row>
    <row r="3073" ht="12.75" customHeight="1">
      <c r="A3073" s="100" t="s">
        <v>24968</v>
      </c>
      <c r="B3073" s="101">
        <v>29.92</v>
      </c>
      <c r="C3073" s="102"/>
      <c r="D3073" s="100" t="s">
        <v>3397</v>
      </c>
      <c r="E3073" s="101">
        <v>10.01</v>
      </c>
      <c r="F3073" s="102"/>
    </row>
    <row r="3074" ht="12.75" customHeight="1">
      <c r="A3074" s="100" t="s">
        <v>3403</v>
      </c>
      <c r="B3074" s="101">
        <v>27.07</v>
      </c>
      <c r="C3074" s="102"/>
      <c r="D3074" s="100" t="s">
        <v>24969</v>
      </c>
      <c r="E3074" s="101">
        <v>13.09</v>
      </c>
      <c r="F3074" s="102"/>
    </row>
    <row r="3075" ht="12.75" customHeight="1">
      <c r="A3075" s="100" t="s">
        <v>24970</v>
      </c>
      <c r="B3075" s="101">
        <v>12.56</v>
      </c>
      <c r="C3075" s="102"/>
      <c r="D3075" s="100" t="s">
        <v>3399</v>
      </c>
      <c r="E3075" s="101">
        <v>12.01</v>
      </c>
      <c r="F3075" s="102"/>
    </row>
    <row r="3076" ht="12.75" customHeight="1">
      <c r="A3076" s="100" t="s">
        <v>3405</v>
      </c>
      <c r="B3076" s="101">
        <v>11.49</v>
      </c>
      <c r="C3076" s="102"/>
      <c r="D3076" s="100" t="s">
        <v>24966</v>
      </c>
      <c r="E3076" s="101">
        <v>33.7</v>
      </c>
      <c r="F3076" s="102"/>
    </row>
    <row r="3077" ht="12.75" customHeight="1">
      <c r="A3077" s="100" t="s">
        <v>24971</v>
      </c>
      <c r="B3077" s="101">
        <v>47.07</v>
      </c>
      <c r="C3077" s="102"/>
      <c r="D3077" s="100" t="s">
        <v>3401</v>
      </c>
      <c r="E3077" s="101">
        <v>32.95</v>
      </c>
      <c r="F3077" s="102"/>
    </row>
    <row r="3078" ht="12.75" customHeight="1">
      <c r="A3078" s="100" t="s">
        <v>3407</v>
      </c>
      <c r="B3078" s="101">
        <v>41.9</v>
      </c>
      <c r="C3078" s="102"/>
      <c r="D3078" s="100" t="s">
        <v>24968</v>
      </c>
      <c r="E3078" s="101">
        <v>32.82</v>
      </c>
      <c r="F3078" s="102"/>
    </row>
    <row r="3079" ht="12.75" customHeight="1">
      <c r="A3079" s="100" t="s">
        <v>24972</v>
      </c>
      <c r="B3079" s="101">
        <v>49.99</v>
      </c>
      <c r="C3079" s="102"/>
      <c r="D3079" s="100" t="s">
        <v>3403</v>
      </c>
      <c r="E3079" s="101">
        <v>29.59</v>
      </c>
      <c r="F3079" s="102"/>
    </row>
    <row r="3080" ht="12.75" customHeight="1">
      <c r="A3080" s="100" t="s">
        <v>3409</v>
      </c>
      <c r="B3080" s="101">
        <v>45.53</v>
      </c>
      <c r="C3080" s="102"/>
      <c r="D3080" s="100" t="s">
        <v>24970</v>
      </c>
      <c r="E3080" s="101">
        <v>13.88</v>
      </c>
      <c r="F3080" s="102"/>
    </row>
    <row r="3081" ht="12.75" customHeight="1">
      <c r="A3081" s="100" t="s">
        <v>24973</v>
      </c>
      <c r="B3081" s="101">
        <v>303.06</v>
      </c>
      <c r="C3081" s="102"/>
      <c r="D3081" s="100" t="s">
        <v>3405</v>
      </c>
      <c r="E3081" s="101">
        <v>12.72</v>
      </c>
      <c r="F3081" s="102"/>
    </row>
    <row r="3082" ht="12.75" customHeight="1">
      <c r="A3082" s="100" t="s">
        <v>3411</v>
      </c>
      <c r="B3082" s="101">
        <v>277.64</v>
      </c>
      <c r="C3082" s="102"/>
      <c r="D3082" s="100" t="s">
        <v>24971</v>
      </c>
      <c r="E3082" s="101">
        <v>51.5</v>
      </c>
      <c r="F3082" s="102"/>
    </row>
    <row r="3083" ht="12.75" customHeight="1">
      <c r="A3083" s="100" t="s">
        <v>24974</v>
      </c>
      <c r="B3083" s="101">
        <v>36.83</v>
      </c>
      <c r="C3083" s="102"/>
      <c r="D3083" s="100" t="s">
        <v>3407</v>
      </c>
      <c r="E3083" s="101">
        <v>45.9</v>
      </c>
      <c r="F3083" s="102"/>
    </row>
    <row r="3084" ht="12.75" customHeight="1">
      <c r="A3084" s="100" t="s">
        <v>3413</v>
      </c>
      <c r="B3084" s="101">
        <v>34.73</v>
      </c>
      <c r="C3084" s="102"/>
      <c r="D3084" s="100" t="s">
        <v>24972</v>
      </c>
      <c r="E3084" s="101">
        <v>55.09</v>
      </c>
      <c r="F3084" s="102"/>
    </row>
    <row r="3085" ht="12.75" customHeight="1">
      <c r="A3085" s="100" t="s">
        <v>24975</v>
      </c>
      <c r="B3085" s="101">
        <v>32.36</v>
      </c>
      <c r="C3085" s="102"/>
      <c r="D3085" s="100" t="s">
        <v>3409</v>
      </c>
      <c r="E3085" s="101">
        <v>50.26</v>
      </c>
      <c r="F3085" s="102"/>
    </row>
    <row r="3086" ht="12.75" customHeight="1">
      <c r="A3086" s="100" t="s">
        <v>3415</v>
      </c>
      <c r="B3086" s="101">
        <v>31.11</v>
      </c>
      <c r="C3086" s="102"/>
      <c r="D3086" s="100" t="s">
        <v>24973</v>
      </c>
      <c r="E3086" s="101">
        <v>334.89</v>
      </c>
      <c r="F3086" s="102"/>
    </row>
    <row r="3087" ht="12.75" customHeight="1">
      <c r="A3087" s="100" t="s">
        <v>24976</v>
      </c>
      <c r="B3087" s="101">
        <v>1.93</v>
      </c>
      <c r="C3087" s="102"/>
      <c r="D3087" s="100" t="s">
        <v>3411</v>
      </c>
      <c r="E3087" s="101">
        <v>307.3</v>
      </c>
      <c r="F3087" s="102"/>
    </row>
    <row r="3088" ht="12.75" customHeight="1">
      <c r="A3088" s="100" t="s">
        <v>3417</v>
      </c>
      <c r="B3088" s="101">
        <v>1.72</v>
      </c>
      <c r="C3088" s="102"/>
      <c r="D3088" s="100" t="s">
        <v>24974</v>
      </c>
      <c r="E3088" s="101">
        <v>43.85</v>
      </c>
      <c r="F3088" s="102"/>
    </row>
    <row r="3089" ht="12.75" customHeight="1">
      <c r="A3089" s="100" t="s">
        <v>24977</v>
      </c>
      <c r="B3089" s="101">
        <v>509.6</v>
      </c>
      <c r="C3089" s="102"/>
      <c r="D3089" s="100" t="s">
        <v>3413</v>
      </c>
      <c r="E3089" s="101">
        <v>41.56</v>
      </c>
      <c r="F3089" s="102"/>
    </row>
    <row r="3090" ht="12.75" customHeight="1">
      <c r="A3090" s="100" t="s">
        <v>3419</v>
      </c>
      <c r="B3090" s="101">
        <v>494.52</v>
      </c>
      <c r="C3090" s="102"/>
      <c r="D3090" s="100" t="s">
        <v>24975</v>
      </c>
      <c r="E3090" s="101">
        <v>39.99</v>
      </c>
      <c r="F3090" s="102"/>
    </row>
    <row r="3091" ht="12.75" customHeight="1">
      <c r="A3091" s="100" t="s">
        <v>24978</v>
      </c>
      <c r="B3091" s="101">
        <v>494.4</v>
      </c>
      <c r="C3091" s="102"/>
      <c r="D3091" s="100" t="s">
        <v>3415</v>
      </c>
      <c r="E3091" s="101">
        <v>38.63</v>
      </c>
      <c r="F3091" s="102"/>
    </row>
    <row r="3092" ht="12.75" customHeight="1">
      <c r="A3092" s="100" t="s">
        <v>3421</v>
      </c>
      <c r="B3092" s="101">
        <v>472.39</v>
      </c>
      <c r="C3092" s="102"/>
      <c r="D3092" s="100" t="s">
        <v>24976</v>
      </c>
      <c r="E3092" s="101">
        <v>2.11</v>
      </c>
      <c r="F3092" s="102"/>
    </row>
    <row r="3093" ht="12.75" customHeight="1">
      <c r="A3093" s="100" t="s">
        <v>24979</v>
      </c>
      <c r="B3093" s="101">
        <v>49.87</v>
      </c>
      <c r="C3093" s="102"/>
      <c r="D3093" s="100" t="s">
        <v>3417</v>
      </c>
      <c r="E3093" s="101">
        <v>1.87</v>
      </c>
      <c r="F3093" s="102"/>
    </row>
    <row r="3094" ht="12.75" customHeight="1">
      <c r="A3094" s="100" t="s">
        <v>3423</v>
      </c>
      <c r="B3094" s="101">
        <v>46.69</v>
      </c>
      <c r="C3094" s="102"/>
      <c r="D3094" s="100" t="s">
        <v>24977</v>
      </c>
      <c r="E3094" s="101">
        <v>634.37</v>
      </c>
      <c r="F3094" s="102"/>
    </row>
    <row r="3095" ht="12.75" customHeight="1">
      <c r="A3095" s="100" t="s">
        <v>24980</v>
      </c>
      <c r="B3095" s="101">
        <v>54.55</v>
      </c>
      <c r="C3095" s="102"/>
      <c r="D3095" s="100" t="s">
        <v>3419</v>
      </c>
      <c r="E3095" s="101">
        <v>618.0</v>
      </c>
      <c r="F3095" s="102"/>
    </row>
    <row r="3096" ht="12.75" customHeight="1">
      <c r="A3096" s="100" t="s">
        <v>3425</v>
      </c>
      <c r="B3096" s="101">
        <v>50.81</v>
      </c>
      <c r="C3096" s="102"/>
      <c r="D3096" s="100" t="s">
        <v>24978</v>
      </c>
      <c r="E3096" s="101">
        <v>601.64</v>
      </c>
      <c r="F3096" s="102"/>
    </row>
    <row r="3097" ht="12.75" customHeight="1">
      <c r="A3097" s="100" t="s">
        <v>24981</v>
      </c>
      <c r="B3097" s="101">
        <v>55.38</v>
      </c>
      <c r="C3097" s="102"/>
      <c r="D3097" s="100" t="s">
        <v>3421</v>
      </c>
      <c r="E3097" s="101">
        <v>577.74</v>
      </c>
      <c r="F3097" s="102"/>
    </row>
    <row r="3098" ht="12.75" customHeight="1">
      <c r="A3098" s="100" t="s">
        <v>3427</v>
      </c>
      <c r="B3098" s="101">
        <v>51.58</v>
      </c>
      <c r="C3098" s="102"/>
      <c r="D3098" s="100" t="s">
        <v>24979</v>
      </c>
      <c r="E3098" s="101">
        <v>59.03</v>
      </c>
      <c r="F3098" s="102"/>
    </row>
    <row r="3099" ht="12.75" customHeight="1">
      <c r="A3099" s="100" t="s">
        <v>24982</v>
      </c>
      <c r="B3099" s="101">
        <v>59.83</v>
      </c>
      <c r="C3099" s="102"/>
      <c r="D3099" s="100" t="s">
        <v>3423</v>
      </c>
      <c r="E3099" s="101">
        <v>55.59</v>
      </c>
      <c r="F3099" s="102"/>
    </row>
    <row r="3100" ht="12.75" customHeight="1">
      <c r="A3100" s="100" t="s">
        <v>3429</v>
      </c>
      <c r="B3100" s="101">
        <v>55.43</v>
      </c>
      <c r="C3100" s="102"/>
      <c r="D3100" s="100" t="s">
        <v>24980</v>
      </c>
      <c r="E3100" s="101">
        <v>64.19</v>
      </c>
      <c r="F3100" s="102"/>
    </row>
    <row r="3101" ht="12.75" customHeight="1">
      <c r="A3101" s="100" t="s">
        <v>24983</v>
      </c>
      <c r="B3101" s="101">
        <v>62.63</v>
      </c>
      <c r="C3101" s="102"/>
      <c r="D3101" s="100" t="s">
        <v>3425</v>
      </c>
      <c r="E3101" s="101">
        <v>60.12</v>
      </c>
      <c r="F3101" s="102"/>
    </row>
    <row r="3102" ht="12.75" customHeight="1">
      <c r="A3102" s="100" t="s">
        <v>3431</v>
      </c>
      <c r="B3102" s="101">
        <v>57.93</v>
      </c>
      <c r="C3102" s="102"/>
      <c r="D3102" s="100" t="s">
        <v>24981</v>
      </c>
      <c r="E3102" s="101">
        <v>65.17</v>
      </c>
      <c r="F3102" s="102"/>
    </row>
    <row r="3103" ht="12.75" customHeight="1">
      <c r="A3103" s="100" t="s">
        <v>24984</v>
      </c>
      <c r="B3103" s="101">
        <v>64.32</v>
      </c>
      <c r="C3103" s="102"/>
      <c r="D3103" s="100" t="s">
        <v>3427</v>
      </c>
      <c r="E3103" s="101">
        <v>61.04</v>
      </c>
      <c r="F3103" s="102"/>
    </row>
    <row r="3104" ht="12.75" customHeight="1">
      <c r="A3104" s="100" t="s">
        <v>3433</v>
      </c>
      <c r="B3104" s="101">
        <v>59.52</v>
      </c>
      <c r="C3104" s="102"/>
      <c r="D3104" s="100" t="s">
        <v>24982</v>
      </c>
      <c r="E3104" s="101">
        <v>69.99</v>
      </c>
      <c r="F3104" s="102"/>
    </row>
    <row r="3105" ht="12.75" customHeight="1">
      <c r="A3105" s="100" t="s">
        <v>24985</v>
      </c>
      <c r="B3105" s="101">
        <v>69.35</v>
      </c>
      <c r="C3105" s="102"/>
      <c r="D3105" s="100" t="s">
        <v>3429</v>
      </c>
      <c r="E3105" s="101">
        <v>65.22</v>
      </c>
      <c r="F3105" s="102"/>
    </row>
    <row r="3106" ht="12.75" customHeight="1">
      <c r="A3106" s="100" t="s">
        <v>3435</v>
      </c>
      <c r="B3106" s="101">
        <v>63.91</v>
      </c>
      <c r="C3106" s="102"/>
      <c r="D3106" s="100" t="s">
        <v>24983</v>
      </c>
      <c r="E3106" s="101">
        <v>73.13</v>
      </c>
      <c r="F3106" s="102"/>
    </row>
    <row r="3107" ht="12.75" customHeight="1">
      <c r="A3107" s="100" t="s">
        <v>24986</v>
      </c>
      <c r="B3107" s="101">
        <v>74.68</v>
      </c>
      <c r="C3107" s="102"/>
      <c r="D3107" s="100" t="s">
        <v>3431</v>
      </c>
      <c r="E3107" s="101">
        <v>68.02</v>
      </c>
      <c r="F3107" s="102"/>
    </row>
    <row r="3108" ht="12.75" customHeight="1">
      <c r="A3108" s="100" t="s">
        <v>3437</v>
      </c>
      <c r="B3108" s="101">
        <v>68.78</v>
      </c>
      <c r="C3108" s="102"/>
      <c r="D3108" s="100" t="s">
        <v>24984</v>
      </c>
      <c r="E3108" s="101">
        <v>75.14</v>
      </c>
      <c r="F3108" s="102"/>
    </row>
    <row r="3109" ht="12.75" customHeight="1">
      <c r="A3109" s="100" t="s">
        <v>24987</v>
      </c>
      <c r="B3109" s="101">
        <v>84.53</v>
      </c>
      <c r="C3109" s="102"/>
      <c r="D3109" s="100" t="s">
        <v>3433</v>
      </c>
      <c r="E3109" s="101">
        <v>69.93</v>
      </c>
      <c r="F3109" s="102"/>
    </row>
    <row r="3110" ht="12.75" customHeight="1">
      <c r="A3110" s="100" t="s">
        <v>3439</v>
      </c>
      <c r="B3110" s="101">
        <v>77.71</v>
      </c>
      <c r="C3110" s="102"/>
      <c r="D3110" s="100" t="s">
        <v>24985</v>
      </c>
      <c r="E3110" s="101">
        <v>80.64</v>
      </c>
      <c r="F3110" s="102"/>
    </row>
    <row r="3111" ht="12.75" customHeight="1">
      <c r="A3111" s="100" t="s">
        <v>24988</v>
      </c>
      <c r="B3111" s="101">
        <v>91.88</v>
      </c>
      <c r="C3111" s="102"/>
      <c r="D3111" s="100" t="s">
        <v>3435</v>
      </c>
      <c r="E3111" s="101">
        <v>74.73</v>
      </c>
      <c r="F3111" s="102"/>
    </row>
    <row r="3112" ht="12.75" customHeight="1">
      <c r="A3112" s="100" t="s">
        <v>3441</v>
      </c>
      <c r="B3112" s="101">
        <v>84.46</v>
      </c>
      <c r="C3112" s="102"/>
      <c r="D3112" s="100" t="s">
        <v>24986</v>
      </c>
      <c r="E3112" s="101">
        <v>86.77</v>
      </c>
      <c r="F3112" s="102"/>
    </row>
    <row r="3113" ht="12.75" customHeight="1">
      <c r="A3113" s="100" t="s">
        <v>24989</v>
      </c>
      <c r="B3113" s="101">
        <v>101.03</v>
      </c>
      <c r="C3113" s="102"/>
      <c r="D3113" s="100" t="s">
        <v>3437</v>
      </c>
      <c r="E3113" s="101">
        <v>80.36</v>
      </c>
      <c r="F3113" s="102"/>
    </row>
    <row r="3114" ht="12.75" customHeight="1">
      <c r="A3114" s="100" t="s">
        <v>3443</v>
      </c>
      <c r="B3114" s="101">
        <v>92.68</v>
      </c>
      <c r="C3114" s="102"/>
      <c r="D3114" s="100" t="s">
        <v>24987</v>
      </c>
      <c r="E3114" s="101">
        <v>98.02</v>
      </c>
      <c r="F3114" s="102"/>
    </row>
    <row r="3115" ht="12.75" customHeight="1">
      <c r="A3115" s="100" t="s">
        <v>24990</v>
      </c>
      <c r="B3115" s="101">
        <v>144.65</v>
      </c>
      <c r="C3115" s="102"/>
      <c r="D3115" s="100" t="s">
        <v>3439</v>
      </c>
      <c r="E3115" s="101">
        <v>90.61</v>
      </c>
      <c r="F3115" s="102"/>
    </row>
    <row r="3116" ht="12.75" customHeight="1">
      <c r="A3116" s="100" t="s">
        <v>3445</v>
      </c>
      <c r="B3116" s="101">
        <v>134.97</v>
      </c>
      <c r="C3116" s="102"/>
      <c r="D3116" s="100" t="s">
        <v>24988</v>
      </c>
      <c r="E3116" s="101">
        <v>106.54</v>
      </c>
      <c r="F3116" s="102"/>
    </row>
    <row r="3117" ht="12.75" customHeight="1">
      <c r="A3117" s="100" t="s">
        <v>24991</v>
      </c>
      <c r="B3117" s="101">
        <v>209.58</v>
      </c>
      <c r="C3117" s="102"/>
      <c r="D3117" s="100" t="s">
        <v>3441</v>
      </c>
      <c r="E3117" s="101">
        <v>98.48</v>
      </c>
      <c r="F3117" s="102"/>
    </row>
    <row r="3118" ht="12.75" customHeight="1">
      <c r="A3118" s="100" t="s">
        <v>3447</v>
      </c>
      <c r="B3118" s="101">
        <v>196.48</v>
      </c>
      <c r="C3118" s="102"/>
      <c r="D3118" s="100" t="s">
        <v>24989</v>
      </c>
      <c r="E3118" s="101">
        <v>116.87</v>
      </c>
      <c r="F3118" s="102"/>
    </row>
    <row r="3119" ht="12.75" customHeight="1">
      <c r="A3119" s="100" t="s">
        <v>24992</v>
      </c>
      <c r="B3119" s="101">
        <v>210.76</v>
      </c>
      <c r="C3119" s="102"/>
      <c r="D3119" s="100" t="s">
        <v>3443</v>
      </c>
      <c r="E3119" s="101">
        <v>107.81</v>
      </c>
      <c r="F3119" s="102"/>
    </row>
    <row r="3120" ht="12.75" customHeight="1">
      <c r="A3120" s="100" t="s">
        <v>3449</v>
      </c>
      <c r="B3120" s="101">
        <v>192.01</v>
      </c>
      <c r="C3120" s="102"/>
      <c r="D3120" s="100" t="s">
        <v>24990</v>
      </c>
      <c r="E3120" s="101">
        <v>172.52</v>
      </c>
      <c r="F3120" s="102"/>
    </row>
    <row r="3121" ht="12.75" customHeight="1">
      <c r="A3121" s="100" t="s">
        <v>24993</v>
      </c>
      <c r="B3121" s="101">
        <v>216.03</v>
      </c>
      <c r="C3121" s="102"/>
      <c r="D3121" s="100" t="s">
        <v>3445</v>
      </c>
      <c r="E3121" s="101">
        <v>162.02</v>
      </c>
      <c r="F3121" s="102"/>
    </row>
    <row r="3122" ht="12.75" customHeight="1">
      <c r="A3122" s="100" t="s">
        <v>3451</v>
      </c>
      <c r="B3122" s="101">
        <v>197.28</v>
      </c>
      <c r="C3122" s="102"/>
      <c r="D3122" s="100" t="s">
        <v>24991</v>
      </c>
      <c r="E3122" s="101">
        <v>251.47</v>
      </c>
      <c r="F3122" s="102"/>
    </row>
    <row r="3123" ht="12.75" customHeight="1">
      <c r="A3123" s="100" t="s">
        <v>24994</v>
      </c>
      <c r="B3123" s="101">
        <v>314.35</v>
      </c>
      <c r="C3123" s="102"/>
      <c r="D3123" s="100" t="s">
        <v>3447</v>
      </c>
      <c r="E3123" s="101">
        <v>237.26</v>
      </c>
      <c r="F3123" s="102"/>
    </row>
    <row r="3124" ht="12.75" customHeight="1">
      <c r="A3124" s="100" t="s">
        <v>3453</v>
      </c>
      <c r="B3124" s="101">
        <v>284.3</v>
      </c>
      <c r="C3124" s="102"/>
      <c r="D3124" s="100" t="s">
        <v>24992</v>
      </c>
      <c r="E3124" s="101">
        <v>231.27</v>
      </c>
      <c r="F3124" s="102"/>
    </row>
    <row r="3125" ht="12.75" customHeight="1">
      <c r="A3125" s="100" t="s">
        <v>24995</v>
      </c>
      <c r="B3125" s="101">
        <v>407.97</v>
      </c>
      <c r="C3125" s="102"/>
      <c r="D3125" s="100" t="s">
        <v>3449</v>
      </c>
      <c r="E3125" s="101">
        <v>210.93</v>
      </c>
      <c r="F3125" s="102"/>
    </row>
    <row r="3126" ht="12.75" customHeight="1">
      <c r="A3126" s="100" t="s">
        <v>3455</v>
      </c>
      <c r="B3126" s="101">
        <v>384.63</v>
      </c>
      <c r="C3126" s="102"/>
      <c r="D3126" s="100" t="s">
        <v>24993</v>
      </c>
      <c r="E3126" s="101">
        <v>236.8</v>
      </c>
      <c r="F3126" s="102"/>
    </row>
    <row r="3127" ht="12.75" customHeight="1">
      <c r="A3127" s="100" t="s">
        <v>24996</v>
      </c>
      <c r="B3127" s="101">
        <v>426.58</v>
      </c>
      <c r="C3127" s="102"/>
      <c r="D3127" s="100" t="s">
        <v>3451</v>
      </c>
      <c r="E3127" s="101">
        <v>216.46</v>
      </c>
      <c r="F3127" s="102"/>
    </row>
    <row r="3128" ht="12.75" customHeight="1">
      <c r="A3128" s="100" t="s">
        <v>3457</v>
      </c>
      <c r="B3128" s="101">
        <v>401.46</v>
      </c>
      <c r="C3128" s="102"/>
      <c r="D3128" s="100" t="s">
        <v>24994</v>
      </c>
      <c r="E3128" s="101">
        <v>348.89</v>
      </c>
      <c r="F3128" s="102"/>
    </row>
    <row r="3129" ht="12.75" customHeight="1">
      <c r="A3129" s="100" t="s">
        <v>24997</v>
      </c>
      <c r="B3129" s="101">
        <v>67.06</v>
      </c>
      <c r="C3129" s="102"/>
      <c r="D3129" s="100" t="s">
        <v>3453</v>
      </c>
      <c r="E3129" s="101">
        <v>316.32</v>
      </c>
      <c r="F3129" s="102"/>
    </row>
    <row r="3130" ht="12.75" customHeight="1">
      <c r="A3130" s="100" t="s">
        <v>3459</v>
      </c>
      <c r="B3130" s="101">
        <v>58.12</v>
      </c>
      <c r="C3130" s="102"/>
      <c r="D3130" s="100" t="s">
        <v>24995</v>
      </c>
      <c r="E3130" s="101">
        <v>472.44</v>
      </c>
      <c r="F3130" s="102"/>
    </row>
    <row r="3131" ht="12.75" customHeight="1">
      <c r="A3131" s="100" t="s">
        <v>24998</v>
      </c>
      <c r="B3131" s="101">
        <v>124.52</v>
      </c>
      <c r="C3131" s="102"/>
      <c r="D3131" s="100" t="s">
        <v>3455</v>
      </c>
      <c r="E3131" s="101">
        <v>447.13</v>
      </c>
      <c r="F3131" s="102"/>
    </row>
    <row r="3132" ht="12.75" customHeight="1">
      <c r="A3132" s="100" t="s">
        <v>3461</v>
      </c>
      <c r="B3132" s="101">
        <v>112.25</v>
      </c>
      <c r="C3132" s="102"/>
      <c r="D3132" s="100" t="s">
        <v>24996</v>
      </c>
      <c r="E3132" s="101">
        <v>492.44</v>
      </c>
      <c r="F3132" s="102"/>
    </row>
    <row r="3133" ht="12.75" customHeight="1">
      <c r="A3133" s="100" t="s">
        <v>24999</v>
      </c>
      <c r="B3133" s="101">
        <v>57.45</v>
      </c>
      <c r="C3133" s="102"/>
      <c r="D3133" s="100" t="s">
        <v>3457</v>
      </c>
      <c r="E3133" s="101">
        <v>465.19</v>
      </c>
      <c r="F3133" s="102"/>
    </row>
    <row r="3134" ht="12.75" customHeight="1">
      <c r="A3134" s="100" t="s">
        <v>3463</v>
      </c>
      <c r="B3134" s="101">
        <v>54.13</v>
      </c>
      <c r="C3134" s="102"/>
      <c r="D3134" s="100" t="s">
        <v>24997</v>
      </c>
      <c r="E3134" s="101">
        <v>72.72</v>
      </c>
      <c r="F3134" s="102"/>
    </row>
    <row r="3135" ht="12.75" customHeight="1">
      <c r="A3135" s="100" t="s">
        <v>25000</v>
      </c>
      <c r="B3135" s="101">
        <v>82.45</v>
      </c>
      <c r="C3135" s="102"/>
      <c r="D3135" s="100" t="s">
        <v>3459</v>
      </c>
      <c r="E3135" s="101">
        <v>63.03</v>
      </c>
      <c r="F3135" s="102"/>
    </row>
    <row r="3136" ht="12.75" customHeight="1">
      <c r="A3136" s="100" t="s">
        <v>3465</v>
      </c>
      <c r="B3136" s="101">
        <v>77.98</v>
      </c>
      <c r="C3136" s="102"/>
      <c r="D3136" s="100" t="s">
        <v>24998</v>
      </c>
      <c r="E3136" s="101">
        <v>134.37</v>
      </c>
      <c r="F3136" s="102"/>
    </row>
    <row r="3137" ht="12.75" customHeight="1">
      <c r="A3137" s="100" t="s">
        <v>25001</v>
      </c>
      <c r="B3137" s="101">
        <v>107.37</v>
      </c>
      <c r="C3137" s="102"/>
      <c r="D3137" s="100" t="s">
        <v>3461</v>
      </c>
      <c r="E3137" s="101">
        <v>121.08</v>
      </c>
      <c r="F3137" s="102"/>
    </row>
    <row r="3138" ht="12.75" customHeight="1">
      <c r="A3138" s="100" t="s">
        <v>3467</v>
      </c>
      <c r="B3138" s="101">
        <v>101.84</v>
      </c>
      <c r="C3138" s="102"/>
      <c r="D3138" s="100" t="s">
        <v>24999</v>
      </c>
      <c r="E3138" s="101">
        <v>61.65</v>
      </c>
      <c r="F3138" s="102"/>
    </row>
    <row r="3139" ht="12.75" customHeight="1">
      <c r="A3139" s="100" t="s">
        <v>25002</v>
      </c>
      <c r="B3139" s="101">
        <v>146.88</v>
      </c>
      <c r="C3139" s="102"/>
      <c r="D3139" s="100" t="s">
        <v>3463</v>
      </c>
      <c r="E3139" s="101">
        <v>58.04</v>
      </c>
      <c r="F3139" s="102"/>
    </row>
    <row r="3140" ht="12.75" customHeight="1">
      <c r="A3140" s="100" t="s">
        <v>3469</v>
      </c>
      <c r="B3140" s="101">
        <v>131.63</v>
      </c>
      <c r="C3140" s="102"/>
      <c r="D3140" s="100" t="s">
        <v>25000</v>
      </c>
      <c r="E3140" s="101">
        <v>88.75</v>
      </c>
      <c r="F3140" s="102"/>
    </row>
    <row r="3141" ht="12.75" customHeight="1">
      <c r="A3141" s="100" t="s">
        <v>25003</v>
      </c>
      <c r="B3141" s="101">
        <v>171.87</v>
      </c>
      <c r="C3141" s="102"/>
      <c r="D3141" s="100" t="s">
        <v>3465</v>
      </c>
      <c r="E3141" s="101">
        <v>83.9</v>
      </c>
      <c r="F3141" s="102"/>
    </row>
    <row r="3142" ht="12.75" customHeight="1">
      <c r="A3142" s="100" t="s">
        <v>3471</v>
      </c>
      <c r="B3142" s="101">
        <v>155.47</v>
      </c>
      <c r="C3142" s="102"/>
      <c r="D3142" s="100" t="s">
        <v>25001</v>
      </c>
      <c r="E3142" s="101">
        <v>115.84</v>
      </c>
      <c r="F3142" s="102"/>
    </row>
    <row r="3143" ht="12.75" customHeight="1">
      <c r="A3143" s="100" t="s">
        <v>25004</v>
      </c>
      <c r="B3143" s="101">
        <v>196.8</v>
      </c>
      <c r="C3143" s="102"/>
      <c r="D3143" s="100" t="s">
        <v>3467</v>
      </c>
      <c r="E3143" s="101">
        <v>109.84</v>
      </c>
      <c r="F3143" s="102"/>
    </row>
    <row r="3144" ht="12.75" customHeight="1">
      <c r="A3144" s="100" t="s">
        <v>3473</v>
      </c>
      <c r="B3144" s="101">
        <v>179.33</v>
      </c>
      <c r="C3144" s="102"/>
      <c r="D3144" s="100" t="s">
        <v>25002</v>
      </c>
      <c r="E3144" s="101">
        <v>158.61</v>
      </c>
      <c r="F3144" s="102"/>
    </row>
    <row r="3145" ht="12.75" customHeight="1">
      <c r="A3145" s="100" t="s">
        <v>25005</v>
      </c>
      <c r="B3145" s="101">
        <v>549.29</v>
      </c>
      <c r="C3145" s="102"/>
      <c r="D3145" s="100" t="s">
        <v>3469</v>
      </c>
      <c r="E3145" s="101">
        <v>142.09</v>
      </c>
      <c r="F3145" s="102"/>
    </row>
    <row r="3146" ht="12.75" customHeight="1">
      <c r="A3146" s="100" t="s">
        <v>3475</v>
      </c>
      <c r="B3146" s="101">
        <v>480.37</v>
      </c>
      <c r="C3146" s="102"/>
      <c r="D3146" s="100" t="s">
        <v>25003</v>
      </c>
      <c r="E3146" s="101">
        <v>185.72</v>
      </c>
      <c r="F3146" s="102"/>
    </row>
    <row r="3147" ht="12.75" customHeight="1">
      <c r="A3147" s="100" t="s">
        <v>25006</v>
      </c>
      <c r="B3147" s="101">
        <v>574.28</v>
      </c>
      <c r="C3147" s="102"/>
      <c r="D3147" s="100" t="s">
        <v>3471</v>
      </c>
      <c r="E3147" s="101">
        <v>167.95</v>
      </c>
      <c r="F3147" s="102"/>
    </row>
    <row r="3148" ht="12.75" customHeight="1">
      <c r="A3148" s="100" t="s">
        <v>3477</v>
      </c>
      <c r="B3148" s="101">
        <v>504.21</v>
      </c>
      <c r="C3148" s="102"/>
      <c r="D3148" s="100" t="s">
        <v>25004</v>
      </c>
      <c r="E3148" s="101">
        <v>212.81</v>
      </c>
      <c r="F3148" s="102"/>
    </row>
    <row r="3149" ht="12.75" customHeight="1">
      <c r="A3149" s="100" t="s">
        <v>25007</v>
      </c>
      <c r="B3149" s="101">
        <v>599.21</v>
      </c>
      <c r="C3149" s="102"/>
      <c r="D3149" s="100" t="s">
        <v>3473</v>
      </c>
      <c r="E3149" s="101">
        <v>193.89</v>
      </c>
      <c r="F3149" s="102"/>
    </row>
    <row r="3150" ht="12.75" customHeight="1">
      <c r="A3150" s="100" t="s">
        <v>3479</v>
      </c>
      <c r="B3150" s="101">
        <v>528.07</v>
      </c>
      <c r="C3150" s="102"/>
      <c r="D3150" s="100" t="s">
        <v>25005</v>
      </c>
      <c r="E3150" s="101">
        <v>594.95</v>
      </c>
      <c r="F3150" s="102"/>
    </row>
    <row r="3151" ht="12.75" customHeight="1">
      <c r="A3151" s="100" t="s">
        <v>25008</v>
      </c>
      <c r="B3151" s="101">
        <v>6.55</v>
      </c>
      <c r="C3151" s="102"/>
      <c r="D3151" s="100" t="s">
        <v>3475</v>
      </c>
      <c r="E3151" s="101">
        <v>520.31</v>
      </c>
      <c r="F3151" s="102"/>
    </row>
    <row r="3152" ht="12.75" customHeight="1">
      <c r="A3152" s="100" t="s">
        <v>3481</v>
      </c>
      <c r="B3152" s="101">
        <v>6.3</v>
      </c>
      <c r="C3152" s="102"/>
      <c r="D3152" s="100" t="s">
        <v>25006</v>
      </c>
      <c r="E3152" s="101">
        <v>622.05</v>
      </c>
      <c r="F3152" s="102"/>
    </row>
    <row r="3153" ht="12.75" customHeight="1">
      <c r="A3153" s="100" t="s">
        <v>25009</v>
      </c>
      <c r="B3153" s="101">
        <v>33.28</v>
      </c>
      <c r="C3153" s="102"/>
      <c r="D3153" s="100" t="s">
        <v>3477</v>
      </c>
      <c r="E3153" s="101">
        <v>546.17</v>
      </c>
      <c r="F3153" s="102"/>
    </row>
    <row r="3154" ht="12.75" customHeight="1">
      <c r="A3154" s="100" t="s">
        <v>3483</v>
      </c>
      <c r="B3154" s="101">
        <v>28.84</v>
      </c>
      <c r="C3154" s="102"/>
      <c r="D3154" s="100" t="s">
        <v>25007</v>
      </c>
      <c r="E3154" s="101">
        <v>649.15</v>
      </c>
      <c r="F3154" s="102"/>
    </row>
    <row r="3155" ht="12.75" customHeight="1">
      <c r="A3155" s="100" t="s">
        <v>25010</v>
      </c>
      <c r="B3155" s="101">
        <v>93.18</v>
      </c>
      <c r="C3155" s="102"/>
      <c r="D3155" s="100" t="s">
        <v>3479</v>
      </c>
      <c r="E3155" s="101">
        <v>572.1</v>
      </c>
      <c r="F3155" s="102"/>
    </row>
    <row r="3156" ht="12.75" customHeight="1">
      <c r="A3156" s="100" t="s">
        <v>3485</v>
      </c>
      <c r="B3156" s="101">
        <v>80.75</v>
      </c>
      <c r="C3156" s="102"/>
      <c r="D3156" s="100" t="s">
        <v>25008</v>
      </c>
      <c r="E3156" s="101">
        <v>6.3</v>
      </c>
      <c r="F3156" s="102"/>
    </row>
    <row r="3157" ht="12.75" customHeight="1">
      <c r="A3157" s="100" t="s">
        <v>25011</v>
      </c>
      <c r="B3157" s="101">
        <v>51.91</v>
      </c>
      <c r="C3157" s="102"/>
      <c r="D3157" s="100" t="s">
        <v>3481</v>
      </c>
      <c r="E3157" s="101">
        <v>6.02</v>
      </c>
      <c r="F3157" s="102"/>
    </row>
    <row r="3158" ht="12.75" customHeight="1">
      <c r="A3158" s="100" t="s">
        <v>3487</v>
      </c>
      <c r="B3158" s="101">
        <v>44.99</v>
      </c>
      <c r="C3158" s="102"/>
      <c r="D3158" s="100" t="s">
        <v>25009</v>
      </c>
      <c r="E3158" s="101">
        <v>36.08</v>
      </c>
      <c r="F3158" s="102"/>
    </row>
    <row r="3159" ht="12.75" customHeight="1">
      <c r="A3159" s="100" t="s">
        <v>25012</v>
      </c>
      <c r="B3159" s="101">
        <v>26.62</v>
      </c>
      <c r="C3159" s="102"/>
      <c r="D3159" s="100" t="s">
        <v>3483</v>
      </c>
      <c r="E3159" s="101">
        <v>31.28</v>
      </c>
      <c r="F3159" s="102"/>
    </row>
    <row r="3160" ht="12.75" customHeight="1">
      <c r="A3160" s="100" t="s">
        <v>3489</v>
      </c>
      <c r="B3160" s="101">
        <v>23.07</v>
      </c>
      <c r="C3160" s="102"/>
      <c r="D3160" s="100" t="s">
        <v>25010</v>
      </c>
      <c r="E3160" s="101">
        <v>101.04</v>
      </c>
      <c r="F3160" s="102"/>
    </row>
    <row r="3161" ht="12.75" customHeight="1">
      <c r="A3161" s="100" t="s">
        <v>25013</v>
      </c>
      <c r="B3161" s="101">
        <v>19.04</v>
      </c>
      <c r="C3161" s="102"/>
      <c r="D3161" s="100" t="s">
        <v>3485</v>
      </c>
      <c r="E3161" s="101">
        <v>87.58</v>
      </c>
      <c r="F3161" s="102"/>
    </row>
    <row r="3162" ht="12.75" customHeight="1">
      <c r="A3162" s="100" t="s">
        <v>3491</v>
      </c>
      <c r="B3162" s="101">
        <v>18.44</v>
      </c>
      <c r="C3162" s="102"/>
      <c r="D3162" s="100" t="s">
        <v>25011</v>
      </c>
      <c r="E3162" s="101">
        <v>56.29</v>
      </c>
      <c r="F3162" s="102"/>
    </row>
    <row r="3163" ht="12.75" customHeight="1">
      <c r="A3163" s="100" t="s">
        <v>25014</v>
      </c>
      <c r="B3163" s="101">
        <v>1311.72</v>
      </c>
      <c r="C3163" s="102"/>
      <c r="D3163" s="100" t="s">
        <v>3487</v>
      </c>
      <c r="E3163" s="101">
        <v>48.79</v>
      </c>
      <c r="F3163" s="102"/>
    </row>
    <row r="3164" ht="12.75" customHeight="1">
      <c r="A3164" s="100" t="s">
        <v>3493</v>
      </c>
      <c r="B3164" s="101">
        <v>1147.58</v>
      </c>
      <c r="C3164" s="102"/>
      <c r="D3164" s="100" t="s">
        <v>25012</v>
      </c>
      <c r="E3164" s="101">
        <v>28.86</v>
      </c>
      <c r="F3164" s="102"/>
    </row>
    <row r="3165" ht="12.75" customHeight="1">
      <c r="A3165" s="100" t="s">
        <v>25015</v>
      </c>
      <c r="B3165" s="101">
        <v>9.63</v>
      </c>
      <c r="C3165" s="102"/>
      <c r="D3165" s="100" t="s">
        <v>3489</v>
      </c>
      <c r="E3165" s="101">
        <v>25.02</v>
      </c>
      <c r="F3165" s="102"/>
    </row>
    <row r="3166" ht="12.75" customHeight="1">
      <c r="A3166" s="100" t="s">
        <v>3495</v>
      </c>
      <c r="B3166" s="101">
        <v>8.91</v>
      </c>
      <c r="C3166" s="102"/>
      <c r="D3166" s="100" t="s">
        <v>25013</v>
      </c>
      <c r="E3166" s="101">
        <v>17.93</v>
      </c>
      <c r="F3166" s="102"/>
    </row>
    <row r="3167" ht="12.75" customHeight="1">
      <c r="A3167" s="100" t="s">
        <v>25016</v>
      </c>
      <c r="B3167" s="101">
        <v>28.61</v>
      </c>
      <c r="C3167" s="102"/>
      <c r="D3167" s="100" t="s">
        <v>3491</v>
      </c>
      <c r="E3167" s="101">
        <v>17.28</v>
      </c>
      <c r="F3167" s="102"/>
    </row>
    <row r="3168" ht="12.75" customHeight="1">
      <c r="A3168" s="100" t="s">
        <v>3497</v>
      </c>
      <c r="B3168" s="101">
        <v>26.58</v>
      </c>
      <c r="C3168" s="102"/>
      <c r="D3168" s="100" t="s">
        <v>25014</v>
      </c>
      <c r="E3168" s="101">
        <v>1424.34</v>
      </c>
      <c r="F3168" s="102"/>
    </row>
    <row r="3169" ht="12.75" customHeight="1">
      <c r="A3169" s="100" t="s">
        <v>25017</v>
      </c>
      <c r="B3169" s="101">
        <v>24.02</v>
      </c>
      <c r="C3169" s="102"/>
      <c r="D3169" s="100" t="s">
        <v>3493</v>
      </c>
      <c r="E3169" s="101">
        <v>1246.36</v>
      </c>
      <c r="F3169" s="102"/>
    </row>
    <row r="3170" ht="12.75" customHeight="1">
      <c r="A3170" s="100" t="s">
        <v>3499</v>
      </c>
      <c r="B3170" s="101">
        <v>21.36</v>
      </c>
      <c r="C3170" s="102"/>
      <c r="D3170" s="100" t="s">
        <v>25015</v>
      </c>
      <c r="E3170" s="101">
        <v>9.75</v>
      </c>
      <c r="F3170" s="102"/>
    </row>
    <row r="3171" ht="12.75" customHeight="1">
      <c r="A3171" s="100" t="s">
        <v>25018</v>
      </c>
      <c r="B3171" s="101">
        <v>316.4</v>
      </c>
      <c r="C3171" s="102"/>
      <c r="D3171" s="100" t="s">
        <v>3495</v>
      </c>
      <c r="E3171" s="101">
        <v>8.97</v>
      </c>
      <c r="F3171" s="102"/>
    </row>
    <row r="3172" ht="12.75" customHeight="1">
      <c r="A3172" s="100" t="s">
        <v>3501</v>
      </c>
      <c r="B3172" s="101">
        <v>283.8</v>
      </c>
      <c r="C3172" s="102"/>
      <c r="D3172" s="100" t="s">
        <v>25016</v>
      </c>
      <c r="E3172" s="101">
        <v>31.81</v>
      </c>
      <c r="F3172" s="102"/>
    </row>
    <row r="3173" ht="12.75" customHeight="1">
      <c r="A3173" s="100" t="s">
        <v>25019</v>
      </c>
      <c r="B3173" s="101">
        <v>15.67</v>
      </c>
      <c r="C3173" s="102"/>
      <c r="D3173" s="100" t="s">
        <v>3497</v>
      </c>
      <c r="E3173" s="101">
        <v>29.61</v>
      </c>
      <c r="F3173" s="102"/>
    </row>
    <row r="3174" ht="12.75" customHeight="1">
      <c r="A3174" s="100" t="s">
        <v>3503</v>
      </c>
      <c r="B3174" s="101">
        <v>14.14</v>
      </c>
      <c r="C3174" s="102"/>
      <c r="D3174" s="100" t="s">
        <v>25017</v>
      </c>
      <c r="E3174" s="101">
        <v>26.29</v>
      </c>
      <c r="F3174" s="102"/>
    </row>
    <row r="3175" ht="12.75" customHeight="1">
      <c r="A3175" s="100" t="s">
        <v>25020</v>
      </c>
      <c r="B3175" s="101">
        <v>3.72</v>
      </c>
      <c r="C3175" s="102"/>
      <c r="D3175" s="100" t="s">
        <v>3499</v>
      </c>
      <c r="E3175" s="101">
        <v>23.41</v>
      </c>
      <c r="F3175" s="102"/>
    </row>
    <row r="3176" ht="12.75" customHeight="1">
      <c r="A3176" s="100" t="s">
        <v>3505</v>
      </c>
      <c r="B3176" s="101">
        <v>3.22</v>
      </c>
      <c r="C3176" s="102"/>
      <c r="D3176" s="100" t="s">
        <v>25018</v>
      </c>
      <c r="E3176" s="101">
        <v>346.5</v>
      </c>
      <c r="F3176" s="102"/>
    </row>
    <row r="3177" ht="12.75" customHeight="1">
      <c r="A3177" s="100" t="s">
        <v>25021</v>
      </c>
      <c r="B3177" s="101">
        <v>2.94</v>
      </c>
      <c r="C3177" s="102"/>
      <c r="D3177" s="100" t="s">
        <v>3501</v>
      </c>
      <c r="E3177" s="101">
        <v>311.16</v>
      </c>
      <c r="F3177" s="102"/>
    </row>
    <row r="3178" ht="12.75" customHeight="1">
      <c r="A3178" s="100" t="s">
        <v>3507</v>
      </c>
      <c r="B3178" s="101">
        <v>2.61</v>
      </c>
      <c r="C3178" s="102"/>
      <c r="D3178" s="100" t="s">
        <v>25019</v>
      </c>
      <c r="E3178" s="101">
        <v>108.0</v>
      </c>
      <c r="F3178" s="102"/>
    </row>
    <row r="3179" ht="12.75" customHeight="1">
      <c r="A3179" s="100" t="s">
        <v>25022</v>
      </c>
      <c r="B3179" s="101">
        <v>40.86</v>
      </c>
      <c r="C3179" s="102"/>
      <c r="D3179" s="100" t="s">
        <v>3503</v>
      </c>
      <c r="E3179" s="101">
        <v>106.33</v>
      </c>
      <c r="F3179" s="102"/>
    </row>
    <row r="3180" ht="12.75" customHeight="1">
      <c r="A3180" s="100" t="s">
        <v>3509</v>
      </c>
      <c r="B3180" s="101">
        <v>40.2</v>
      </c>
      <c r="C3180" s="102"/>
      <c r="D3180" s="100" t="s">
        <v>25020</v>
      </c>
      <c r="E3180" s="101">
        <v>4.04</v>
      </c>
      <c r="F3180" s="102"/>
    </row>
    <row r="3181" ht="12.75" customHeight="1">
      <c r="A3181" s="100" t="s">
        <v>25023</v>
      </c>
      <c r="B3181" s="101">
        <v>26.05</v>
      </c>
      <c r="C3181" s="102"/>
      <c r="D3181" s="100" t="s">
        <v>3505</v>
      </c>
      <c r="E3181" s="101">
        <v>3.5</v>
      </c>
      <c r="F3181" s="102"/>
    </row>
    <row r="3182" ht="12.75" customHeight="1">
      <c r="A3182" s="100" t="s">
        <v>3511</v>
      </c>
      <c r="B3182" s="101">
        <v>25.4</v>
      </c>
      <c r="C3182" s="102"/>
      <c r="D3182" s="100" t="s">
        <v>25021</v>
      </c>
      <c r="E3182" s="101">
        <v>3.24</v>
      </c>
      <c r="F3182" s="102"/>
    </row>
    <row r="3183" ht="12.75" customHeight="1">
      <c r="A3183" s="100" t="s">
        <v>25024</v>
      </c>
      <c r="B3183" s="101">
        <v>53.82</v>
      </c>
      <c r="C3183" s="102"/>
      <c r="D3183" s="100" t="s">
        <v>3507</v>
      </c>
      <c r="E3183" s="101">
        <v>2.88</v>
      </c>
      <c r="F3183" s="102"/>
    </row>
    <row r="3184" ht="12.75" customHeight="1">
      <c r="A3184" s="100" t="s">
        <v>3513</v>
      </c>
      <c r="B3184" s="101">
        <v>52.98</v>
      </c>
      <c r="C3184" s="102"/>
      <c r="D3184" s="100" t="s">
        <v>25022</v>
      </c>
      <c r="E3184" s="101">
        <v>43.23</v>
      </c>
      <c r="F3184" s="102"/>
    </row>
    <row r="3185" ht="12.75" customHeight="1">
      <c r="A3185" s="100" t="s">
        <v>25025</v>
      </c>
      <c r="B3185" s="101">
        <v>34.08</v>
      </c>
      <c r="C3185" s="102"/>
      <c r="D3185" s="100" t="s">
        <v>3509</v>
      </c>
      <c r="E3185" s="101">
        <v>42.52</v>
      </c>
      <c r="F3185" s="102"/>
    </row>
    <row r="3186" ht="12.75" customHeight="1">
      <c r="A3186" s="100" t="s">
        <v>3515</v>
      </c>
      <c r="B3186" s="101">
        <v>33.24</v>
      </c>
      <c r="C3186" s="102"/>
      <c r="D3186" s="100" t="s">
        <v>25023</v>
      </c>
      <c r="E3186" s="101">
        <v>27.9</v>
      </c>
      <c r="F3186" s="102"/>
    </row>
    <row r="3187" ht="12.75" customHeight="1">
      <c r="A3187" s="100" t="s">
        <v>25026</v>
      </c>
      <c r="B3187" s="101">
        <v>73.27</v>
      </c>
      <c r="C3187" s="102"/>
      <c r="D3187" s="100" t="s">
        <v>3511</v>
      </c>
      <c r="E3187" s="101">
        <v>27.19</v>
      </c>
      <c r="F3187" s="102"/>
    </row>
    <row r="3188" ht="12.75" customHeight="1">
      <c r="A3188" s="100" t="s">
        <v>3517</v>
      </c>
      <c r="B3188" s="101">
        <v>71.31</v>
      </c>
      <c r="C3188" s="102"/>
      <c r="D3188" s="100" t="s">
        <v>25024</v>
      </c>
      <c r="E3188" s="101">
        <v>56.9</v>
      </c>
      <c r="F3188" s="102"/>
    </row>
    <row r="3189" ht="12.75" customHeight="1">
      <c r="A3189" s="100" t="s">
        <v>25027</v>
      </c>
      <c r="B3189" s="101">
        <v>53.53</v>
      </c>
      <c r="C3189" s="102"/>
      <c r="D3189" s="100" t="s">
        <v>3513</v>
      </c>
      <c r="E3189" s="101">
        <v>56.0</v>
      </c>
      <c r="F3189" s="102"/>
    </row>
    <row r="3190" ht="12.75" customHeight="1">
      <c r="A3190" s="100" t="s">
        <v>3519</v>
      </c>
      <c r="B3190" s="101">
        <v>51.57</v>
      </c>
      <c r="C3190" s="102"/>
      <c r="D3190" s="100" t="s">
        <v>25025</v>
      </c>
      <c r="E3190" s="101">
        <v>36.46</v>
      </c>
      <c r="F3190" s="102"/>
    </row>
    <row r="3191" ht="12.75" customHeight="1">
      <c r="A3191" s="100" t="s">
        <v>25028</v>
      </c>
      <c r="B3191" s="101">
        <v>310.57</v>
      </c>
      <c r="C3191" s="102"/>
      <c r="D3191" s="100" t="s">
        <v>3515</v>
      </c>
      <c r="E3191" s="101">
        <v>35.56</v>
      </c>
      <c r="F3191" s="102"/>
    </row>
    <row r="3192" ht="12.75" customHeight="1">
      <c r="A3192" s="100" t="s">
        <v>3521</v>
      </c>
      <c r="B3192" s="101">
        <v>278.12</v>
      </c>
      <c r="C3192" s="102"/>
      <c r="D3192" s="100" t="s">
        <v>25026</v>
      </c>
      <c r="E3192" s="101">
        <v>78.65</v>
      </c>
      <c r="F3192" s="102"/>
    </row>
    <row r="3193" ht="12.75" customHeight="1">
      <c r="A3193" s="100" t="s">
        <v>25029</v>
      </c>
      <c r="B3193" s="101">
        <v>25.74</v>
      </c>
      <c r="C3193" s="102"/>
      <c r="D3193" s="100" t="s">
        <v>3517</v>
      </c>
      <c r="E3193" s="101">
        <v>76.52</v>
      </c>
      <c r="F3193" s="102"/>
    </row>
    <row r="3194" ht="12.75" customHeight="1">
      <c r="A3194" s="100" t="s">
        <v>3523</v>
      </c>
      <c r="B3194" s="101">
        <v>23.61</v>
      </c>
      <c r="C3194" s="102"/>
      <c r="D3194" s="100" t="s">
        <v>25027</v>
      </c>
      <c r="E3194" s="101">
        <v>58.21</v>
      </c>
      <c r="F3194" s="102"/>
    </row>
    <row r="3195" ht="12.75" customHeight="1">
      <c r="A3195" s="100" t="s">
        <v>25030</v>
      </c>
      <c r="B3195" s="101">
        <v>21.95</v>
      </c>
      <c r="C3195" s="102"/>
      <c r="D3195" s="100" t="s">
        <v>3519</v>
      </c>
      <c r="E3195" s="101">
        <v>56.08</v>
      </c>
      <c r="F3195" s="102"/>
    </row>
    <row r="3196" ht="12.75" customHeight="1">
      <c r="A3196" s="100" t="s">
        <v>3525</v>
      </c>
      <c r="B3196" s="101">
        <v>19.82</v>
      </c>
      <c r="C3196" s="102"/>
      <c r="D3196" s="100" t="s">
        <v>25028</v>
      </c>
      <c r="E3196" s="101">
        <v>347.05</v>
      </c>
      <c r="F3196" s="102"/>
    </row>
    <row r="3197" ht="12.75" customHeight="1">
      <c r="A3197" s="100" t="s">
        <v>25031</v>
      </c>
      <c r="B3197" s="101">
        <v>46.01</v>
      </c>
      <c r="C3197" s="102"/>
      <c r="D3197" s="100" t="s">
        <v>3521</v>
      </c>
      <c r="E3197" s="101">
        <v>311.88</v>
      </c>
      <c r="F3197" s="102"/>
    </row>
    <row r="3198" ht="12.75" customHeight="1">
      <c r="A3198" s="100" t="s">
        <v>3527</v>
      </c>
      <c r="B3198" s="101">
        <v>43.4</v>
      </c>
      <c r="C3198" s="102"/>
      <c r="D3198" s="100" t="s">
        <v>25029</v>
      </c>
      <c r="E3198" s="101">
        <v>27.67</v>
      </c>
      <c r="F3198" s="102"/>
    </row>
    <row r="3199" ht="12.75" customHeight="1">
      <c r="A3199" s="100" t="s">
        <v>25032</v>
      </c>
      <c r="B3199" s="101">
        <v>55.69</v>
      </c>
      <c r="C3199" s="102"/>
      <c r="D3199" s="100" t="s">
        <v>3523</v>
      </c>
      <c r="E3199" s="101">
        <v>25.36</v>
      </c>
      <c r="F3199" s="102"/>
    </row>
    <row r="3200" ht="12.75" customHeight="1">
      <c r="A3200" s="100" t="s">
        <v>3529</v>
      </c>
      <c r="B3200" s="101">
        <v>50.61</v>
      </c>
      <c r="C3200" s="102"/>
      <c r="D3200" s="100" t="s">
        <v>25030</v>
      </c>
      <c r="E3200" s="101">
        <v>23.71</v>
      </c>
      <c r="F3200" s="102"/>
    </row>
    <row r="3201" ht="12.75" customHeight="1">
      <c r="A3201" s="100" t="s">
        <v>25033</v>
      </c>
      <c r="B3201" s="101">
        <v>9.84</v>
      </c>
      <c r="C3201" s="102"/>
      <c r="D3201" s="100" t="s">
        <v>3525</v>
      </c>
      <c r="E3201" s="101">
        <v>21.39</v>
      </c>
      <c r="F3201" s="102"/>
    </row>
    <row r="3202" ht="12.75" customHeight="1">
      <c r="A3202" s="100" t="s">
        <v>3531</v>
      </c>
      <c r="B3202" s="101">
        <v>9.35</v>
      </c>
      <c r="C3202" s="102"/>
      <c r="D3202" s="100" t="s">
        <v>25031</v>
      </c>
      <c r="E3202" s="101">
        <v>52.15</v>
      </c>
      <c r="F3202" s="102"/>
    </row>
    <row r="3203" ht="12.75" customHeight="1">
      <c r="A3203" s="100" t="s">
        <v>25034</v>
      </c>
      <c r="B3203" s="101">
        <v>15.91</v>
      </c>
      <c r="C3203" s="102"/>
      <c r="D3203" s="100" t="s">
        <v>3527</v>
      </c>
      <c r="E3203" s="101">
        <v>49.32</v>
      </c>
      <c r="F3203" s="102"/>
    </row>
    <row r="3204" ht="12.75" customHeight="1">
      <c r="A3204" s="100" t="s">
        <v>3533</v>
      </c>
      <c r="B3204" s="101">
        <v>15.41</v>
      </c>
      <c r="C3204" s="102"/>
      <c r="D3204" s="100" t="s">
        <v>25032</v>
      </c>
      <c r="E3204" s="101">
        <v>60.15</v>
      </c>
      <c r="F3204" s="102"/>
    </row>
    <row r="3205" ht="12.75" customHeight="1">
      <c r="A3205" s="100" t="s">
        <v>25035</v>
      </c>
      <c r="B3205" s="101">
        <v>12.69</v>
      </c>
      <c r="C3205" s="102"/>
      <c r="D3205" s="100" t="s">
        <v>3529</v>
      </c>
      <c r="E3205" s="101">
        <v>54.64</v>
      </c>
      <c r="F3205" s="102"/>
    </row>
    <row r="3206" ht="12.75" customHeight="1">
      <c r="A3206" s="100" t="s">
        <v>3535</v>
      </c>
      <c r="B3206" s="101">
        <v>12.15</v>
      </c>
      <c r="C3206" s="102"/>
      <c r="D3206" s="100" t="s">
        <v>25033</v>
      </c>
      <c r="E3206" s="101">
        <v>11.14</v>
      </c>
      <c r="F3206" s="102"/>
    </row>
    <row r="3207" ht="12.75" customHeight="1">
      <c r="A3207" s="100" t="s">
        <v>25036</v>
      </c>
      <c r="B3207" s="101">
        <v>2.85</v>
      </c>
      <c r="C3207" s="102"/>
      <c r="D3207" s="100" t="s">
        <v>3531</v>
      </c>
      <c r="E3207" s="101">
        <v>10.61</v>
      </c>
      <c r="F3207" s="102"/>
    </row>
    <row r="3208" ht="12.75" customHeight="1">
      <c r="A3208" s="100" t="s">
        <v>3537</v>
      </c>
      <c r="B3208" s="101">
        <v>2.85</v>
      </c>
      <c r="C3208" s="102"/>
      <c r="D3208" s="100" t="s">
        <v>25034</v>
      </c>
      <c r="E3208" s="101">
        <v>18.14</v>
      </c>
      <c r="F3208" s="102"/>
    </row>
    <row r="3209" ht="12.75" customHeight="1">
      <c r="A3209" s="100" t="s">
        <v>25037</v>
      </c>
      <c r="B3209" s="101">
        <v>1.42</v>
      </c>
      <c r="C3209" s="102"/>
      <c r="D3209" s="100" t="s">
        <v>3533</v>
      </c>
      <c r="E3209" s="101">
        <v>17.6</v>
      </c>
      <c r="F3209" s="102"/>
    </row>
    <row r="3210" ht="12.75" customHeight="1">
      <c r="A3210" s="100" t="s">
        <v>3539</v>
      </c>
      <c r="B3210" s="101">
        <v>1.42</v>
      </c>
      <c r="C3210" s="102"/>
      <c r="D3210" s="100" t="s">
        <v>25035</v>
      </c>
      <c r="E3210" s="101">
        <v>14.65</v>
      </c>
      <c r="F3210" s="102"/>
    </row>
    <row r="3211" ht="12.75" customHeight="1">
      <c r="A3211" s="100" t="s">
        <v>25038</v>
      </c>
      <c r="B3211" s="101">
        <v>0.94</v>
      </c>
      <c r="C3211" s="102"/>
      <c r="D3211" s="100" t="s">
        <v>3535</v>
      </c>
      <c r="E3211" s="101">
        <v>14.06</v>
      </c>
      <c r="F3211" s="102"/>
    </row>
    <row r="3212" ht="12.75" customHeight="1">
      <c r="A3212" s="100" t="s">
        <v>3541</v>
      </c>
      <c r="B3212" s="101">
        <v>0.94</v>
      </c>
      <c r="C3212" s="102"/>
      <c r="D3212" s="100" t="s">
        <v>25036</v>
      </c>
      <c r="E3212" s="101">
        <v>2.97</v>
      </c>
      <c r="F3212" s="102"/>
    </row>
    <row r="3213" ht="12.75" customHeight="1">
      <c r="A3213" s="100" t="s">
        <v>25039</v>
      </c>
      <c r="B3213" s="101">
        <v>0.71</v>
      </c>
      <c r="C3213" s="102"/>
      <c r="D3213" s="100" t="s">
        <v>3537</v>
      </c>
      <c r="E3213" s="101">
        <v>2.97</v>
      </c>
      <c r="F3213" s="102"/>
    </row>
    <row r="3214" ht="12.75" customHeight="1">
      <c r="A3214" s="100" t="s">
        <v>3543</v>
      </c>
      <c r="B3214" s="101">
        <v>0.71</v>
      </c>
      <c r="C3214" s="102"/>
      <c r="D3214" s="100" t="s">
        <v>25037</v>
      </c>
      <c r="E3214" s="101">
        <v>1.48</v>
      </c>
      <c r="F3214" s="102"/>
    </row>
    <row r="3215" ht="12.75" customHeight="1">
      <c r="A3215" s="100" t="s">
        <v>25040</v>
      </c>
      <c r="B3215" s="101">
        <v>68.91</v>
      </c>
      <c r="C3215" s="102"/>
      <c r="D3215" s="100" t="s">
        <v>3539</v>
      </c>
      <c r="E3215" s="101">
        <v>1.48</v>
      </c>
      <c r="F3215" s="102"/>
    </row>
    <row r="3216" ht="12.75" customHeight="1">
      <c r="A3216" s="100" t="s">
        <v>3545</v>
      </c>
      <c r="B3216" s="101">
        <v>62.65</v>
      </c>
      <c r="C3216" s="102"/>
      <c r="D3216" s="100" t="s">
        <v>25038</v>
      </c>
      <c r="E3216" s="101">
        <v>0.98</v>
      </c>
      <c r="F3216" s="102"/>
    </row>
    <row r="3217" ht="12.75" customHeight="1">
      <c r="A3217" s="100" t="s">
        <v>25041</v>
      </c>
      <c r="B3217" s="101">
        <v>115.73</v>
      </c>
      <c r="C3217" s="102"/>
      <c r="D3217" s="100" t="s">
        <v>3541</v>
      </c>
      <c r="E3217" s="101">
        <v>0.98</v>
      </c>
      <c r="F3217" s="102"/>
    </row>
    <row r="3218" ht="12.75" customHeight="1">
      <c r="A3218" s="100" t="s">
        <v>3547</v>
      </c>
      <c r="B3218" s="101">
        <v>103.22</v>
      </c>
      <c r="C3218" s="102"/>
      <c r="D3218" s="100" t="s">
        <v>25039</v>
      </c>
      <c r="E3218" s="101">
        <v>0.74</v>
      </c>
      <c r="F3218" s="102"/>
    </row>
    <row r="3219" ht="12.75" customHeight="1">
      <c r="A3219" s="100" t="s">
        <v>25042</v>
      </c>
      <c r="B3219" s="101">
        <v>480.2</v>
      </c>
      <c r="C3219" s="102"/>
      <c r="D3219" s="100" t="s">
        <v>3543</v>
      </c>
      <c r="E3219" s="101">
        <v>0.74</v>
      </c>
      <c r="F3219" s="102"/>
    </row>
    <row r="3220" ht="12.75" customHeight="1">
      <c r="A3220" s="100" t="s">
        <v>3549</v>
      </c>
      <c r="B3220" s="101">
        <v>442.29</v>
      </c>
      <c r="C3220" s="102"/>
      <c r="D3220" s="100" t="s">
        <v>25040</v>
      </c>
      <c r="E3220" s="101">
        <v>74.1</v>
      </c>
      <c r="F3220" s="102"/>
    </row>
    <row r="3221" ht="12.75" customHeight="1">
      <c r="A3221" s="100" t="s">
        <v>25043</v>
      </c>
      <c r="B3221" s="101">
        <v>91.7</v>
      </c>
      <c r="C3221" s="102"/>
      <c r="D3221" s="100" t="s">
        <v>3545</v>
      </c>
      <c r="E3221" s="101">
        <v>67.32</v>
      </c>
      <c r="F3221" s="102"/>
    </row>
    <row r="3222" ht="12.75" customHeight="1">
      <c r="A3222" s="100" t="s">
        <v>3551</v>
      </c>
      <c r="B3222" s="101">
        <v>87.76</v>
      </c>
      <c r="C3222" s="102"/>
      <c r="D3222" s="100" t="s">
        <v>25041</v>
      </c>
      <c r="E3222" s="101">
        <v>124.89</v>
      </c>
      <c r="F3222" s="102"/>
    </row>
    <row r="3223" ht="12.75" customHeight="1">
      <c r="A3223" s="100" t="s">
        <v>25044</v>
      </c>
      <c r="B3223" s="101">
        <v>55.25</v>
      </c>
      <c r="C3223" s="102"/>
      <c r="D3223" s="100" t="s">
        <v>3547</v>
      </c>
      <c r="E3223" s="101">
        <v>111.33</v>
      </c>
      <c r="F3223" s="102"/>
    </row>
    <row r="3224" ht="12.75" customHeight="1">
      <c r="A3224" s="100" t="s">
        <v>3553</v>
      </c>
      <c r="B3224" s="101">
        <v>51.32</v>
      </c>
      <c r="C3224" s="102"/>
      <c r="D3224" s="100" t="s">
        <v>25042</v>
      </c>
      <c r="E3224" s="101">
        <v>550.14</v>
      </c>
      <c r="F3224" s="102"/>
    </row>
    <row r="3225" ht="12.75" customHeight="1">
      <c r="A3225" s="100" t="s">
        <v>25045</v>
      </c>
      <c r="B3225" s="101">
        <v>48.9</v>
      </c>
      <c r="C3225" s="102"/>
      <c r="D3225" s="100" t="s">
        <v>3549</v>
      </c>
      <c r="E3225" s="101">
        <v>509.03</v>
      </c>
      <c r="F3225" s="102"/>
    </row>
    <row r="3226" ht="12.75" customHeight="1">
      <c r="A3226" s="100" t="s">
        <v>3555</v>
      </c>
      <c r="B3226" s="101">
        <v>44.96</v>
      </c>
      <c r="C3226" s="102"/>
      <c r="D3226" s="100" t="s">
        <v>25043</v>
      </c>
      <c r="E3226" s="101">
        <v>98.74</v>
      </c>
      <c r="F3226" s="102"/>
    </row>
    <row r="3227" ht="12.75" customHeight="1">
      <c r="A3227" s="100" t="s">
        <v>25046</v>
      </c>
      <c r="B3227" s="101">
        <v>45.75</v>
      </c>
      <c r="C3227" s="102"/>
      <c r="D3227" s="100" t="s">
        <v>3551</v>
      </c>
      <c r="E3227" s="101">
        <v>94.47</v>
      </c>
      <c r="F3227" s="102"/>
    </row>
    <row r="3228" ht="12.75" customHeight="1">
      <c r="A3228" s="100" t="s">
        <v>3557</v>
      </c>
      <c r="B3228" s="101">
        <v>41.81</v>
      </c>
      <c r="C3228" s="102"/>
      <c r="D3228" s="100" t="s">
        <v>25044</v>
      </c>
      <c r="E3228" s="101">
        <v>59.64</v>
      </c>
      <c r="F3228" s="102"/>
    </row>
    <row r="3229" ht="12.75" customHeight="1">
      <c r="A3229" s="100" t="s">
        <v>25047</v>
      </c>
      <c r="B3229" s="101">
        <v>4.9</v>
      </c>
      <c r="C3229" s="102"/>
      <c r="D3229" s="100" t="s">
        <v>3553</v>
      </c>
      <c r="E3229" s="101">
        <v>55.37</v>
      </c>
      <c r="F3229" s="102"/>
    </row>
    <row r="3230" ht="12.75" customHeight="1">
      <c r="A3230" s="100" t="s">
        <v>3559</v>
      </c>
      <c r="B3230" s="101">
        <v>4.51</v>
      </c>
      <c r="C3230" s="102"/>
      <c r="D3230" s="100" t="s">
        <v>25045</v>
      </c>
      <c r="E3230" s="101">
        <v>52.97</v>
      </c>
      <c r="F3230" s="102"/>
    </row>
    <row r="3231" ht="12.75" customHeight="1">
      <c r="A3231" s="100" t="s">
        <v>25048</v>
      </c>
      <c r="B3231" s="101">
        <v>17.11</v>
      </c>
      <c r="C3231" s="102"/>
      <c r="D3231" s="100" t="s">
        <v>3555</v>
      </c>
      <c r="E3231" s="101">
        <v>48.7</v>
      </c>
      <c r="F3231" s="102"/>
    </row>
    <row r="3232" ht="12.75" customHeight="1">
      <c r="A3232" s="100" t="s">
        <v>3563</v>
      </c>
      <c r="B3232" s="101">
        <v>15.63</v>
      </c>
      <c r="C3232" s="102"/>
      <c r="D3232" s="100" t="s">
        <v>25046</v>
      </c>
      <c r="E3232" s="101">
        <v>49.65</v>
      </c>
      <c r="F3232" s="102"/>
    </row>
    <row r="3233" ht="12.75" customHeight="1">
      <c r="A3233" s="100" t="s">
        <v>25049</v>
      </c>
      <c r="B3233" s="101">
        <v>114.05</v>
      </c>
      <c r="C3233" s="102"/>
      <c r="D3233" s="100" t="s">
        <v>3557</v>
      </c>
      <c r="E3233" s="101">
        <v>45.38</v>
      </c>
      <c r="F3233" s="102"/>
    </row>
    <row r="3234" ht="12.75" customHeight="1">
      <c r="A3234" s="100" t="s">
        <v>3567</v>
      </c>
      <c r="B3234" s="101">
        <v>108.04</v>
      </c>
      <c r="C3234" s="102"/>
      <c r="D3234" s="100" t="s">
        <v>25047</v>
      </c>
      <c r="E3234" s="101">
        <v>5.91</v>
      </c>
      <c r="F3234" s="102"/>
    </row>
    <row r="3235" ht="12.75" customHeight="1">
      <c r="A3235" s="100" t="s">
        <v>25050</v>
      </c>
      <c r="B3235" s="101">
        <v>154.87</v>
      </c>
      <c r="C3235" s="102"/>
      <c r="D3235" s="100" t="s">
        <v>3559</v>
      </c>
      <c r="E3235" s="101">
        <v>5.48</v>
      </c>
      <c r="F3235" s="102"/>
    </row>
    <row r="3236" ht="12.75" customHeight="1">
      <c r="A3236" s="100" t="s">
        <v>3571</v>
      </c>
      <c r="B3236" s="101">
        <v>142.31</v>
      </c>
      <c r="C3236" s="102"/>
      <c r="D3236" s="100" t="s">
        <v>25051</v>
      </c>
      <c r="E3236" s="101">
        <v>4.89</v>
      </c>
      <c r="F3236" s="102"/>
    </row>
    <row r="3237" ht="12.75" customHeight="1">
      <c r="A3237" s="100" t="s">
        <v>25052</v>
      </c>
      <c r="B3237" s="101">
        <v>4.0</v>
      </c>
      <c r="C3237" s="102"/>
      <c r="D3237" s="100" t="s">
        <v>3561</v>
      </c>
      <c r="E3237" s="101">
        <v>4.46</v>
      </c>
      <c r="F3237" s="102"/>
    </row>
    <row r="3238" ht="12.75" customHeight="1">
      <c r="A3238" s="100" t="s">
        <v>3579</v>
      </c>
      <c r="B3238" s="101">
        <v>4.0</v>
      </c>
      <c r="C3238" s="102"/>
      <c r="D3238" s="100" t="s">
        <v>25048</v>
      </c>
      <c r="E3238" s="101">
        <v>19.44</v>
      </c>
      <c r="F3238" s="102"/>
    </row>
    <row r="3239" ht="12.75" customHeight="1">
      <c r="A3239" s="100" t="s">
        <v>25053</v>
      </c>
      <c r="B3239" s="101">
        <v>8.0</v>
      </c>
      <c r="C3239" s="102"/>
      <c r="D3239" s="100" t="s">
        <v>3563</v>
      </c>
      <c r="E3239" s="101">
        <v>17.83</v>
      </c>
      <c r="F3239" s="102"/>
    </row>
    <row r="3240" ht="12.75" customHeight="1">
      <c r="A3240" s="100" t="s">
        <v>47</v>
      </c>
      <c r="B3240" s="101">
        <v>8.0</v>
      </c>
      <c r="C3240" s="102"/>
      <c r="D3240" s="100" t="s">
        <v>25054</v>
      </c>
      <c r="E3240" s="101">
        <v>15.57</v>
      </c>
      <c r="F3240" s="102"/>
    </row>
    <row r="3241" ht="12.75" customHeight="1">
      <c r="A3241" s="100" t="s">
        <v>25055</v>
      </c>
      <c r="B3241" s="101">
        <v>9317.92</v>
      </c>
      <c r="C3241" s="102"/>
      <c r="D3241" s="100" t="s">
        <v>3565</v>
      </c>
      <c r="E3241" s="101">
        <v>13.96</v>
      </c>
      <c r="F3241" s="102"/>
    </row>
    <row r="3242" ht="12.75" customHeight="1">
      <c r="A3242" s="100" t="s">
        <v>3583</v>
      </c>
      <c r="B3242" s="101">
        <v>8775.89</v>
      </c>
      <c r="C3242" s="102"/>
      <c r="D3242" s="100" t="s">
        <v>25049</v>
      </c>
      <c r="E3242" s="101">
        <v>123.9</v>
      </c>
      <c r="F3242" s="102"/>
    </row>
    <row r="3243" ht="12.75" customHeight="1">
      <c r="A3243" s="100" t="s">
        <v>25056</v>
      </c>
      <c r="B3243" s="101">
        <v>62.4</v>
      </c>
      <c r="C3243" s="102"/>
      <c r="D3243" s="100" t="s">
        <v>3567</v>
      </c>
      <c r="E3243" s="101">
        <v>117.38</v>
      </c>
      <c r="F3243" s="102"/>
    </row>
    <row r="3244" ht="12.75" customHeight="1">
      <c r="A3244" s="100" t="s">
        <v>3585</v>
      </c>
      <c r="B3244" s="101">
        <v>62.4</v>
      </c>
      <c r="C3244" s="102"/>
      <c r="D3244" s="100" t="s">
        <v>25057</v>
      </c>
      <c r="E3244" s="101">
        <v>15.42</v>
      </c>
      <c r="F3244" s="102"/>
    </row>
    <row r="3245" ht="12.75" customHeight="1">
      <c r="A3245" s="100" t="s">
        <v>25058</v>
      </c>
      <c r="B3245" s="101">
        <v>86.4</v>
      </c>
      <c r="C3245" s="102"/>
      <c r="D3245" s="100" t="s">
        <v>3569</v>
      </c>
      <c r="E3245" s="101">
        <v>14.99</v>
      </c>
      <c r="F3245" s="102"/>
    </row>
    <row r="3246" ht="12.75" customHeight="1">
      <c r="A3246" s="100" t="s">
        <v>3587</v>
      </c>
      <c r="B3246" s="101">
        <v>86.4</v>
      </c>
      <c r="C3246" s="102"/>
      <c r="D3246" s="100" t="s">
        <v>25050</v>
      </c>
      <c r="E3246" s="101">
        <v>167.55</v>
      </c>
      <c r="F3246" s="102"/>
    </row>
    <row r="3247" ht="12.75" customHeight="1">
      <c r="A3247" s="100" t="s">
        <v>25059</v>
      </c>
      <c r="B3247" s="101">
        <v>133.64</v>
      </c>
      <c r="C3247" s="102"/>
      <c r="D3247" s="100" t="s">
        <v>3571</v>
      </c>
      <c r="E3247" s="101">
        <v>153.92</v>
      </c>
      <c r="F3247" s="102"/>
    </row>
    <row r="3248" ht="12.75" customHeight="1">
      <c r="A3248" s="100" t="s">
        <v>25060</v>
      </c>
      <c r="B3248" s="101">
        <v>133.64</v>
      </c>
      <c r="C3248" s="102"/>
      <c r="D3248" s="100" t="s">
        <v>25061</v>
      </c>
      <c r="E3248" s="101">
        <v>2.04</v>
      </c>
      <c r="F3248" s="102"/>
    </row>
    <row r="3249" ht="12.75" customHeight="1">
      <c r="A3249" s="100" t="s">
        <v>25062</v>
      </c>
      <c r="B3249" s="101">
        <v>294.0</v>
      </c>
      <c r="C3249" s="102"/>
      <c r="D3249" s="100" t="s">
        <v>3573</v>
      </c>
      <c r="E3249" s="101">
        <v>2.04</v>
      </c>
      <c r="F3249" s="102"/>
    </row>
    <row r="3250" ht="12.75" customHeight="1">
      <c r="A3250" s="100" t="s">
        <v>25063</v>
      </c>
      <c r="B3250" s="101">
        <v>294.0</v>
      </c>
      <c r="C3250" s="102"/>
      <c r="D3250" s="100" t="s">
        <v>25064</v>
      </c>
      <c r="E3250" s="101">
        <v>3.86</v>
      </c>
      <c r="F3250" s="102"/>
    </row>
    <row r="3251" ht="12.75" customHeight="1">
      <c r="A3251" s="100" t="s">
        <v>25065</v>
      </c>
      <c r="B3251" s="101">
        <v>21.78</v>
      </c>
      <c r="C3251" s="102"/>
      <c r="D3251" s="100" t="s">
        <v>3575</v>
      </c>
      <c r="E3251" s="101">
        <v>3.44</v>
      </c>
      <c r="F3251" s="102"/>
    </row>
    <row r="3252" ht="12.75" customHeight="1">
      <c r="A3252" s="100" t="s">
        <v>3591</v>
      </c>
      <c r="B3252" s="101">
        <v>21.78</v>
      </c>
      <c r="C3252" s="102"/>
      <c r="D3252" s="100" t="s">
        <v>25066</v>
      </c>
      <c r="E3252" s="101">
        <v>14.54</v>
      </c>
      <c r="F3252" s="102"/>
    </row>
    <row r="3253" ht="12.75" customHeight="1">
      <c r="A3253" s="100" t="s">
        <v>25067</v>
      </c>
      <c r="B3253" s="101">
        <v>265.32</v>
      </c>
      <c r="C3253" s="102"/>
      <c r="D3253" s="100" t="s">
        <v>3577</v>
      </c>
      <c r="E3253" s="101">
        <v>12.94</v>
      </c>
      <c r="F3253" s="102"/>
    </row>
    <row r="3254" ht="12.75" customHeight="1">
      <c r="A3254" s="100" t="s">
        <v>3593</v>
      </c>
      <c r="B3254" s="101">
        <v>265.32</v>
      </c>
      <c r="C3254" s="102"/>
      <c r="D3254" s="100" t="s">
        <v>25052</v>
      </c>
      <c r="E3254" s="101">
        <v>12.0</v>
      </c>
      <c r="F3254" s="102"/>
    </row>
    <row r="3255" ht="12.75" customHeight="1">
      <c r="A3255" s="100" t="s">
        <v>25068</v>
      </c>
      <c r="B3255" s="101">
        <v>5.96</v>
      </c>
      <c r="C3255" s="102"/>
      <c r="D3255" s="100" t="s">
        <v>3579</v>
      </c>
      <c r="E3255" s="101">
        <v>12.0</v>
      </c>
      <c r="F3255" s="102"/>
    </row>
    <row r="3256" ht="12.75" customHeight="1">
      <c r="A3256" s="100" t="s">
        <v>3595</v>
      </c>
      <c r="B3256" s="101">
        <v>5.16</v>
      </c>
      <c r="C3256" s="102"/>
      <c r="D3256" s="100" t="s">
        <v>25053</v>
      </c>
      <c r="E3256" s="101">
        <v>25.0</v>
      </c>
      <c r="F3256" s="102"/>
    </row>
    <row r="3257" ht="12.75" customHeight="1">
      <c r="A3257" s="100" t="s">
        <v>25069</v>
      </c>
      <c r="B3257" s="101">
        <v>28.34</v>
      </c>
      <c r="C3257" s="102"/>
      <c r="D3257" s="100" t="s">
        <v>47</v>
      </c>
      <c r="E3257" s="101">
        <v>25.0</v>
      </c>
      <c r="F3257" s="102"/>
    </row>
    <row r="3258" ht="12.75" customHeight="1">
      <c r="A3258" s="100" t="s">
        <v>3597</v>
      </c>
      <c r="B3258" s="101">
        <v>24.56</v>
      </c>
      <c r="C3258" s="102"/>
      <c r="D3258" s="100" t="s">
        <v>25055</v>
      </c>
      <c r="E3258" s="101">
        <v>11414.16</v>
      </c>
      <c r="F3258" s="102"/>
    </row>
    <row r="3259" ht="12.75" customHeight="1">
      <c r="A3259" s="100" t="s">
        <v>25070</v>
      </c>
      <c r="B3259" s="101">
        <v>2737.89</v>
      </c>
      <c r="C3259" s="102"/>
      <c r="D3259" s="100" t="s">
        <v>3583</v>
      </c>
      <c r="E3259" s="101">
        <v>10825.0</v>
      </c>
      <c r="F3259" s="102"/>
    </row>
    <row r="3260" ht="12.75" customHeight="1">
      <c r="A3260" s="100" t="s">
        <v>3599</v>
      </c>
      <c r="B3260" s="101">
        <v>2372.2</v>
      </c>
      <c r="C3260" s="102"/>
      <c r="D3260" s="100" t="s">
        <v>25056</v>
      </c>
      <c r="E3260" s="101">
        <v>43.12</v>
      </c>
      <c r="F3260" s="102"/>
    </row>
    <row r="3261" ht="12.75" customHeight="1">
      <c r="A3261" s="100" t="s">
        <v>25071</v>
      </c>
      <c r="B3261" s="101">
        <v>494.82</v>
      </c>
      <c r="C3261" s="102"/>
      <c r="D3261" s="100" t="s">
        <v>3585</v>
      </c>
      <c r="E3261" s="101">
        <v>43.12</v>
      </c>
      <c r="F3261" s="102"/>
    </row>
    <row r="3262" ht="12.75" customHeight="1">
      <c r="A3262" s="100" t="s">
        <v>3601</v>
      </c>
      <c r="B3262" s="101">
        <v>435.69</v>
      </c>
      <c r="C3262" s="102"/>
      <c r="D3262" s="100" t="s">
        <v>25058</v>
      </c>
      <c r="E3262" s="101">
        <v>40.0</v>
      </c>
      <c r="F3262" s="102"/>
    </row>
    <row r="3263" ht="12.75" customHeight="1">
      <c r="A3263" s="100" t="s">
        <v>25072</v>
      </c>
      <c r="B3263" s="101">
        <v>708.78</v>
      </c>
      <c r="C3263" s="102"/>
      <c r="D3263" s="100" t="s">
        <v>3587</v>
      </c>
      <c r="E3263" s="101">
        <v>40.0</v>
      </c>
      <c r="F3263" s="102"/>
    </row>
    <row r="3264" ht="12.75" customHeight="1">
      <c r="A3264" s="100" t="s">
        <v>3603</v>
      </c>
      <c r="B3264" s="101">
        <v>620.83</v>
      </c>
      <c r="C3264" s="102"/>
      <c r="D3264" s="100" t="s">
        <v>25073</v>
      </c>
      <c r="E3264" s="101">
        <v>418.89</v>
      </c>
      <c r="F3264" s="102"/>
    </row>
    <row r="3265" ht="12.75" customHeight="1">
      <c r="A3265" s="100" t="s">
        <v>25074</v>
      </c>
      <c r="B3265" s="101">
        <v>2.39</v>
      </c>
      <c r="C3265" s="102"/>
      <c r="D3265" s="100" t="s">
        <v>3589</v>
      </c>
      <c r="E3265" s="101">
        <v>418.89</v>
      </c>
      <c r="F3265" s="102"/>
    </row>
    <row r="3266" ht="12.75" customHeight="1">
      <c r="A3266" s="100" t="s">
        <v>3605</v>
      </c>
      <c r="B3266" s="101">
        <v>2.07</v>
      </c>
      <c r="C3266" s="102"/>
      <c r="D3266" s="100" t="s">
        <v>25075</v>
      </c>
      <c r="E3266" s="101">
        <v>1308.89</v>
      </c>
      <c r="F3266" s="102"/>
    </row>
    <row r="3267" ht="12.75" customHeight="1">
      <c r="A3267" s="100" t="s">
        <v>25076</v>
      </c>
      <c r="B3267" s="101">
        <v>0.49</v>
      </c>
      <c r="C3267" s="102"/>
      <c r="D3267" s="100" t="s">
        <v>25077</v>
      </c>
      <c r="E3267" s="101">
        <v>1308.89</v>
      </c>
      <c r="F3267" s="102"/>
    </row>
    <row r="3268" ht="12.75" customHeight="1">
      <c r="A3268" s="100" t="s">
        <v>3607</v>
      </c>
      <c r="B3268" s="101">
        <v>0.42</v>
      </c>
      <c r="C3268" s="102"/>
      <c r="D3268" s="100" t="s">
        <v>25065</v>
      </c>
      <c r="E3268" s="101">
        <v>35.13</v>
      </c>
      <c r="F3268" s="102"/>
    </row>
    <row r="3269" ht="12.75" customHeight="1">
      <c r="A3269" s="100" t="s">
        <v>25078</v>
      </c>
      <c r="B3269" s="101">
        <v>0.14</v>
      </c>
      <c r="C3269" s="102"/>
      <c r="D3269" s="100" t="s">
        <v>3591</v>
      </c>
      <c r="E3269" s="101">
        <v>35.13</v>
      </c>
      <c r="F3269" s="102"/>
    </row>
    <row r="3270" ht="12.75" customHeight="1">
      <c r="A3270" s="100" t="s">
        <v>3609</v>
      </c>
      <c r="B3270" s="101">
        <v>0.12</v>
      </c>
      <c r="C3270" s="102"/>
      <c r="D3270" s="100" t="s">
        <v>25067</v>
      </c>
      <c r="E3270" s="101">
        <v>350.02</v>
      </c>
      <c r="F3270" s="102"/>
    </row>
    <row r="3271" ht="12.75" customHeight="1">
      <c r="A3271" s="100" t="s">
        <v>25079</v>
      </c>
      <c r="B3271" s="101">
        <v>40509.82</v>
      </c>
      <c r="C3271" s="102"/>
      <c r="D3271" s="100" t="s">
        <v>3593</v>
      </c>
      <c r="E3271" s="101">
        <v>350.02</v>
      </c>
      <c r="F3271" s="102"/>
    </row>
    <row r="3272" ht="12.75" customHeight="1">
      <c r="A3272" s="100" t="s">
        <v>3611</v>
      </c>
      <c r="B3272" s="101">
        <v>36186.56</v>
      </c>
      <c r="C3272" s="102"/>
      <c r="D3272" s="100" t="s">
        <v>25068</v>
      </c>
      <c r="E3272" s="101">
        <v>6.46</v>
      </c>
      <c r="F3272" s="102"/>
    </row>
    <row r="3273" ht="12.75" customHeight="1">
      <c r="A3273" s="100" t="s">
        <v>25080</v>
      </c>
      <c r="B3273" s="101">
        <v>208088.9</v>
      </c>
      <c r="C3273" s="102"/>
      <c r="D3273" s="100" t="s">
        <v>3595</v>
      </c>
      <c r="E3273" s="101">
        <v>5.6</v>
      </c>
      <c r="F3273" s="102"/>
    </row>
    <row r="3274" ht="12.75" customHeight="1">
      <c r="A3274" s="100" t="s">
        <v>3613</v>
      </c>
      <c r="B3274" s="101">
        <v>187967.48</v>
      </c>
      <c r="C3274" s="102"/>
      <c r="D3274" s="100" t="s">
        <v>25069</v>
      </c>
      <c r="E3274" s="101">
        <v>30.74</v>
      </c>
      <c r="F3274" s="102"/>
    </row>
    <row r="3275" ht="12.75" customHeight="1">
      <c r="A3275" s="100" t="s">
        <v>25081</v>
      </c>
      <c r="B3275" s="101">
        <v>3553.67</v>
      </c>
      <c r="C3275" s="102"/>
      <c r="D3275" s="100" t="s">
        <v>3597</v>
      </c>
      <c r="E3275" s="101">
        <v>26.64</v>
      </c>
      <c r="F3275" s="102"/>
    </row>
    <row r="3276" ht="12.75" customHeight="1">
      <c r="A3276" s="100" t="s">
        <v>3615</v>
      </c>
      <c r="B3276" s="101">
        <v>3079.93</v>
      </c>
      <c r="C3276" s="102"/>
      <c r="D3276" s="100" t="s">
        <v>25070</v>
      </c>
      <c r="E3276" s="101">
        <v>2970.03</v>
      </c>
      <c r="F3276" s="102"/>
    </row>
    <row r="3277" ht="12.75" customHeight="1">
      <c r="A3277" s="100" t="s">
        <v>25082</v>
      </c>
      <c r="B3277" s="101">
        <v>52.76</v>
      </c>
      <c r="C3277" s="102"/>
      <c r="D3277" s="100" t="s">
        <v>3599</v>
      </c>
      <c r="E3277" s="101">
        <v>2573.33</v>
      </c>
      <c r="F3277" s="102"/>
    </row>
    <row r="3278" ht="12.75" customHeight="1">
      <c r="A3278" s="100" t="s">
        <v>3617</v>
      </c>
      <c r="B3278" s="101">
        <v>51.97</v>
      </c>
      <c r="C3278" s="102"/>
      <c r="D3278" s="100" t="s">
        <v>25071</v>
      </c>
      <c r="E3278" s="101">
        <v>92.23</v>
      </c>
      <c r="F3278" s="102"/>
    </row>
    <row r="3279" ht="12.75" customHeight="1">
      <c r="A3279" s="100" t="s">
        <v>25083</v>
      </c>
      <c r="B3279" s="101">
        <v>64.79</v>
      </c>
      <c r="C3279" s="102"/>
      <c r="D3279" s="100" t="s">
        <v>3601</v>
      </c>
      <c r="E3279" s="101">
        <v>79.93</v>
      </c>
      <c r="F3279" s="102"/>
    </row>
    <row r="3280" ht="12.75" customHeight="1">
      <c r="A3280" s="100" t="s">
        <v>3619</v>
      </c>
      <c r="B3280" s="101">
        <v>63.21</v>
      </c>
      <c r="C3280" s="102"/>
      <c r="D3280" s="100" t="s">
        <v>25072</v>
      </c>
      <c r="E3280" s="101">
        <v>771.64</v>
      </c>
      <c r="F3280" s="102"/>
    </row>
    <row r="3281" ht="12.75" customHeight="1">
      <c r="A3281" s="100" t="s">
        <v>25084</v>
      </c>
      <c r="B3281" s="101">
        <v>157.25</v>
      </c>
      <c r="C3281" s="102"/>
      <c r="D3281" s="100" t="s">
        <v>3603</v>
      </c>
      <c r="E3281" s="101">
        <v>676.17</v>
      </c>
      <c r="F3281" s="102"/>
    </row>
    <row r="3282" ht="12.75" customHeight="1">
      <c r="A3282" s="100" t="s">
        <v>3621</v>
      </c>
      <c r="B3282" s="101">
        <v>154.91</v>
      </c>
      <c r="C3282" s="102"/>
      <c r="D3282" s="100" t="s">
        <v>25074</v>
      </c>
      <c r="E3282" s="101">
        <v>2.59</v>
      </c>
      <c r="F3282" s="102"/>
    </row>
    <row r="3283" ht="12.75" customHeight="1">
      <c r="A3283" s="100" t="s">
        <v>25085</v>
      </c>
      <c r="B3283" s="101">
        <v>324.36</v>
      </c>
      <c r="C3283" s="102"/>
      <c r="D3283" s="100" t="s">
        <v>3605</v>
      </c>
      <c r="E3283" s="101">
        <v>2.25</v>
      </c>
      <c r="F3283" s="102"/>
    </row>
    <row r="3284" ht="12.75" customHeight="1">
      <c r="A3284" s="100" t="s">
        <v>3623</v>
      </c>
      <c r="B3284" s="101">
        <v>324.36</v>
      </c>
      <c r="C3284" s="102"/>
      <c r="D3284" s="100" t="s">
        <v>25086</v>
      </c>
      <c r="E3284" s="101">
        <v>1.15</v>
      </c>
      <c r="F3284" s="102"/>
    </row>
    <row r="3285" ht="12.75" customHeight="1">
      <c r="A3285" s="100" t="s">
        <v>25087</v>
      </c>
      <c r="B3285" s="101">
        <v>324.36</v>
      </c>
      <c r="C3285" s="102"/>
      <c r="D3285" s="100" t="s">
        <v>25088</v>
      </c>
      <c r="E3285" s="101">
        <v>1.0</v>
      </c>
      <c r="F3285" s="102"/>
    </row>
    <row r="3286" ht="12.75" customHeight="1">
      <c r="A3286" s="100" t="s">
        <v>3625</v>
      </c>
      <c r="B3286" s="101">
        <v>324.36</v>
      </c>
      <c r="C3286" s="102"/>
      <c r="D3286" s="100" t="s">
        <v>25076</v>
      </c>
      <c r="E3286" s="101">
        <v>0.53</v>
      </c>
      <c r="F3286" s="102"/>
    </row>
    <row r="3287" ht="12.75" customHeight="1">
      <c r="A3287" s="100" t="s">
        <v>25089</v>
      </c>
      <c r="B3287" s="101">
        <v>0.78</v>
      </c>
      <c r="C3287" s="102"/>
      <c r="D3287" s="100" t="s">
        <v>3607</v>
      </c>
      <c r="E3287" s="101">
        <v>0.46</v>
      </c>
      <c r="F3287" s="102"/>
    </row>
    <row r="3288" ht="12.75" customHeight="1">
      <c r="A3288" s="100" t="s">
        <v>3627</v>
      </c>
      <c r="B3288" s="101">
        <v>0.74</v>
      </c>
      <c r="C3288" s="102"/>
      <c r="D3288" s="100" t="s">
        <v>25078</v>
      </c>
      <c r="E3288" s="101">
        <v>0.16</v>
      </c>
      <c r="F3288" s="102"/>
    </row>
    <row r="3289" ht="12.75" customHeight="1">
      <c r="A3289" s="100" t="s">
        <v>25090</v>
      </c>
      <c r="B3289" s="101">
        <v>5.17</v>
      </c>
      <c r="C3289" s="102"/>
      <c r="D3289" s="100" t="s">
        <v>3609</v>
      </c>
      <c r="E3289" s="101">
        <v>0.14</v>
      </c>
      <c r="F3289" s="102"/>
    </row>
    <row r="3290" ht="12.75" customHeight="1">
      <c r="A3290" s="100" t="s">
        <v>3629</v>
      </c>
      <c r="B3290" s="101">
        <v>4.72</v>
      </c>
      <c r="C3290" s="102"/>
      <c r="D3290" s="100" t="s">
        <v>25079</v>
      </c>
      <c r="E3290" s="101">
        <v>44671.06</v>
      </c>
      <c r="F3290" s="102"/>
    </row>
    <row r="3291" ht="12.75" customHeight="1">
      <c r="A3291" s="100" t="s">
        <v>25091</v>
      </c>
      <c r="B3291" s="101">
        <v>3.47</v>
      </c>
      <c r="C3291" s="102"/>
      <c r="D3291" s="100" t="s">
        <v>3611</v>
      </c>
      <c r="E3291" s="101">
        <v>39981.79</v>
      </c>
      <c r="F3291" s="102"/>
    </row>
    <row r="3292" ht="12.75" customHeight="1">
      <c r="A3292" s="100" t="s">
        <v>3632</v>
      </c>
      <c r="B3292" s="101">
        <v>3.02</v>
      </c>
      <c r="C3292" s="102"/>
      <c r="D3292" s="100" t="s">
        <v>25080</v>
      </c>
      <c r="E3292" s="101">
        <v>228390.07</v>
      </c>
      <c r="F3292" s="102"/>
    </row>
    <row r="3293" ht="12.75" customHeight="1">
      <c r="A3293" s="100" t="s">
        <v>25092</v>
      </c>
      <c r="B3293" s="101">
        <v>3.53</v>
      </c>
      <c r="C3293" s="102"/>
      <c r="D3293" s="100" t="s">
        <v>3613</v>
      </c>
      <c r="E3293" s="101">
        <v>206546.58</v>
      </c>
      <c r="F3293" s="102"/>
    </row>
    <row r="3294" ht="12.75" customHeight="1">
      <c r="A3294" s="100" t="s">
        <v>3635</v>
      </c>
      <c r="B3294" s="101">
        <v>3.53</v>
      </c>
      <c r="C3294" s="102"/>
      <c r="D3294" s="100" t="s">
        <v>25081</v>
      </c>
      <c r="E3294" s="101">
        <v>3854.74</v>
      </c>
      <c r="F3294" s="102"/>
    </row>
    <row r="3295" ht="12.75" customHeight="1">
      <c r="A3295" s="100" t="s">
        <v>25093</v>
      </c>
      <c r="B3295" s="101">
        <v>0.16</v>
      </c>
      <c r="C3295" s="102"/>
      <c r="D3295" s="100" t="s">
        <v>3615</v>
      </c>
      <c r="E3295" s="101">
        <v>3340.75</v>
      </c>
      <c r="F3295" s="102"/>
    </row>
    <row r="3296" ht="12.75" customHeight="1">
      <c r="A3296" s="100" t="s">
        <v>3637</v>
      </c>
      <c r="B3296" s="101">
        <v>0.16</v>
      </c>
      <c r="C3296" s="102"/>
      <c r="D3296" s="100" t="s">
        <v>25094</v>
      </c>
      <c r="E3296" s="101">
        <v>53.06</v>
      </c>
      <c r="F3296" s="102"/>
    </row>
    <row r="3297" ht="12.75" customHeight="1">
      <c r="A3297" s="100" t="s">
        <v>25095</v>
      </c>
      <c r="B3297" s="101">
        <v>72.23</v>
      </c>
      <c r="C3297" s="102"/>
      <c r="D3297" s="100" t="s">
        <v>25096</v>
      </c>
      <c r="E3297" s="101">
        <v>45.97</v>
      </c>
      <c r="F3297" s="102"/>
    </row>
    <row r="3298" ht="12.75" customHeight="1">
      <c r="A3298" s="100" t="s">
        <v>3639</v>
      </c>
      <c r="B3298" s="101">
        <v>67.89</v>
      </c>
      <c r="C3298" s="102"/>
      <c r="D3298" s="100" t="s">
        <v>25082</v>
      </c>
      <c r="E3298" s="101">
        <v>52.15</v>
      </c>
      <c r="F3298" s="102"/>
    </row>
    <row r="3299" ht="12.75" customHeight="1">
      <c r="A3299" s="100" t="s">
        <v>25097</v>
      </c>
      <c r="B3299" s="101">
        <v>32.57</v>
      </c>
      <c r="C3299" s="102"/>
      <c r="D3299" s="100" t="s">
        <v>3617</v>
      </c>
      <c r="E3299" s="101">
        <v>51.29</v>
      </c>
      <c r="F3299" s="102"/>
    </row>
    <row r="3300" ht="12.75" customHeight="1">
      <c r="A3300" s="100" t="s">
        <v>3641</v>
      </c>
      <c r="B3300" s="101">
        <v>30.4</v>
      </c>
      <c r="C3300" s="102"/>
      <c r="D3300" s="100" t="s">
        <v>25083</v>
      </c>
      <c r="E3300" s="101">
        <v>64.91</v>
      </c>
      <c r="F3300" s="102"/>
    </row>
    <row r="3301" ht="12.75" customHeight="1">
      <c r="A3301" s="100" t="s">
        <v>25098</v>
      </c>
      <c r="B3301" s="101">
        <v>90.0</v>
      </c>
      <c r="C3301" s="102"/>
      <c r="D3301" s="100" t="s">
        <v>3619</v>
      </c>
      <c r="E3301" s="101">
        <v>63.2</v>
      </c>
      <c r="F3301" s="102"/>
    </row>
    <row r="3302" ht="12.75" customHeight="1">
      <c r="A3302" s="100" t="s">
        <v>3643</v>
      </c>
      <c r="B3302" s="101">
        <v>84.15</v>
      </c>
      <c r="C3302" s="102"/>
      <c r="D3302" s="100" t="s">
        <v>25084</v>
      </c>
      <c r="E3302" s="101">
        <v>155.8</v>
      </c>
      <c r="F3302" s="102"/>
    </row>
    <row r="3303" ht="12.75" customHeight="1">
      <c r="A3303" s="100" t="s">
        <v>25099</v>
      </c>
      <c r="B3303" s="101">
        <v>227.21</v>
      </c>
      <c r="C3303" s="102"/>
      <c r="D3303" s="100" t="s">
        <v>3621</v>
      </c>
      <c r="E3303" s="101">
        <v>153.25</v>
      </c>
      <c r="F3303" s="102"/>
    </row>
    <row r="3304" ht="12.75" customHeight="1">
      <c r="A3304" s="100" t="s">
        <v>3645</v>
      </c>
      <c r="B3304" s="101">
        <v>227.21</v>
      </c>
      <c r="C3304" s="102"/>
      <c r="D3304" s="100" t="s">
        <v>25085</v>
      </c>
      <c r="E3304" s="101">
        <v>363.95</v>
      </c>
      <c r="F3304" s="102"/>
    </row>
    <row r="3305" ht="12.75" customHeight="1">
      <c r="A3305" s="100" t="s">
        <v>25100</v>
      </c>
      <c r="B3305" s="101">
        <v>228.8</v>
      </c>
      <c r="C3305" s="102"/>
      <c r="D3305" s="100" t="s">
        <v>3623</v>
      </c>
      <c r="E3305" s="101">
        <v>363.95</v>
      </c>
      <c r="F3305" s="102"/>
    </row>
    <row r="3306" ht="12.75" customHeight="1">
      <c r="A3306" s="100" t="s">
        <v>3647</v>
      </c>
      <c r="B3306" s="101">
        <v>228.8</v>
      </c>
      <c r="C3306" s="102"/>
      <c r="D3306" s="100" t="s">
        <v>25087</v>
      </c>
      <c r="E3306" s="101">
        <v>363.95</v>
      </c>
      <c r="F3306" s="102"/>
    </row>
    <row r="3307" ht="12.75" customHeight="1">
      <c r="A3307" s="100" t="s">
        <v>25101</v>
      </c>
      <c r="B3307" s="101">
        <v>32.22</v>
      </c>
      <c r="C3307" s="102"/>
      <c r="D3307" s="100" t="s">
        <v>3625</v>
      </c>
      <c r="E3307" s="101">
        <v>363.95</v>
      </c>
      <c r="F3307" s="102"/>
    </row>
    <row r="3308" ht="12.75" customHeight="1">
      <c r="A3308" s="100" t="s">
        <v>3649</v>
      </c>
      <c r="B3308" s="101">
        <v>29.24</v>
      </c>
      <c r="C3308" s="102"/>
      <c r="D3308" s="100" t="s">
        <v>25089</v>
      </c>
      <c r="E3308" s="101">
        <v>0.91</v>
      </c>
      <c r="F3308" s="102"/>
    </row>
    <row r="3309" ht="12.75" customHeight="1">
      <c r="A3309" s="100" t="s">
        <v>25102</v>
      </c>
      <c r="B3309" s="101">
        <v>61.77</v>
      </c>
      <c r="C3309" s="102"/>
      <c r="D3309" s="100" t="s">
        <v>3627</v>
      </c>
      <c r="E3309" s="101">
        <v>0.87</v>
      </c>
      <c r="F3309" s="102"/>
    </row>
    <row r="3310" ht="12.75" customHeight="1">
      <c r="A3310" s="100" t="s">
        <v>3651</v>
      </c>
      <c r="B3310" s="101">
        <v>56.26</v>
      </c>
      <c r="C3310" s="102"/>
      <c r="D3310" s="100" t="s">
        <v>25090</v>
      </c>
      <c r="E3310" s="101">
        <v>5.94</v>
      </c>
      <c r="F3310" s="102"/>
    </row>
    <row r="3311" ht="12.75" customHeight="1">
      <c r="A3311" s="100" t="s">
        <v>25103</v>
      </c>
      <c r="B3311" s="101">
        <v>5.06</v>
      </c>
      <c r="C3311" s="102"/>
      <c r="D3311" s="100" t="s">
        <v>3629</v>
      </c>
      <c r="E3311" s="101">
        <v>5.44</v>
      </c>
      <c r="F3311" s="102"/>
    </row>
    <row r="3312" ht="12.75" customHeight="1">
      <c r="A3312" s="100" t="s">
        <v>3653</v>
      </c>
      <c r="B3312" s="101">
        <v>4.39</v>
      </c>
      <c r="C3312" s="102"/>
      <c r="D3312" s="100" t="s">
        <v>25091</v>
      </c>
      <c r="E3312" s="101">
        <v>3.8</v>
      </c>
      <c r="F3312" s="102"/>
    </row>
    <row r="3313" ht="12.75" customHeight="1">
      <c r="A3313" s="100" t="s">
        <v>25104</v>
      </c>
      <c r="B3313" s="101">
        <v>353.13</v>
      </c>
      <c r="C3313" s="102"/>
      <c r="D3313" s="100" t="s">
        <v>3632</v>
      </c>
      <c r="E3313" s="101">
        <v>3.31</v>
      </c>
      <c r="F3313" s="102"/>
    </row>
    <row r="3314" ht="12.75" customHeight="1">
      <c r="A3314" s="100" t="s">
        <v>3655</v>
      </c>
      <c r="B3314" s="101">
        <v>353.13</v>
      </c>
      <c r="C3314" s="102"/>
      <c r="D3314" s="100" t="s">
        <v>25092</v>
      </c>
      <c r="E3314" s="101">
        <v>3.73</v>
      </c>
      <c r="F3314" s="102"/>
    </row>
    <row r="3315" ht="12.75" customHeight="1">
      <c r="A3315" s="100" t="s">
        <v>25105</v>
      </c>
      <c r="B3315" s="101">
        <v>467.05</v>
      </c>
      <c r="C3315" s="102"/>
      <c r="D3315" s="100" t="s">
        <v>3635</v>
      </c>
      <c r="E3315" s="101">
        <v>3.73</v>
      </c>
      <c r="F3315" s="102"/>
    </row>
    <row r="3316" ht="12.75" customHeight="1">
      <c r="A3316" s="100" t="s">
        <v>3657</v>
      </c>
      <c r="B3316" s="101">
        <v>467.05</v>
      </c>
      <c r="C3316" s="102"/>
      <c r="D3316" s="100" t="s">
        <v>25093</v>
      </c>
      <c r="E3316" s="101">
        <v>0.16</v>
      </c>
      <c r="F3316" s="102"/>
    </row>
    <row r="3317" ht="12.75" customHeight="1">
      <c r="A3317" s="100" t="s">
        <v>25106</v>
      </c>
      <c r="B3317" s="101">
        <v>558.18</v>
      </c>
      <c r="C3317" s="102"/>
      <c r="D3317" s="100" t="s">
        <v>3637</v>
      </c>
      <c r="E3317" s="101">
        <v>0.16</v>
      </c>
      <c r="F3317" s="102"/>
    </row>
    <row r="3318" ht="12.75" customHeight="1">
      <c r="A3318" s="100" t="s">
        <v>3659</v>
      </c>
      <c r="B3318" s="101">
        <v>558.18</v>
      </c>
      <c r="C3318" s="102"/>
      <c r="D3318" s="100" t="s">
        <v>25095</v>
      </c>
      <c r="E3318" s="101">
        <v>76.83</v>
      </c>
      <c r="F3318" s="102"/>
    </row>
    <row r="3319" ht="12.75" customHeight="1">
      <c r="A3319" s="100" t="s">
        <v>25107</v>
      </c>
      <c r="B3319" s="101">
        <v>729.06</v>
      </c>
      <c r="C3319" s="102"/>
      <c r="D3319" s="100" t="s">
        <v>3639</v>
      </c>
      <c r="E3319" s="101">
        <v>72.12</v>
      </c>
      <c r="F3319" s="102"/>
    </row>
    <row r="3320" ht="12.75" customHeight="1">
      <c r="A3320" s="100" t="s">
        <v>3661</v>
      </c>
      <c r="B3320" s="101">
        <v>729.06</v>
      </c>
      <c r="C3320" s="102"/>
      <c r="D3320" s="100" t="s">
        <v>25097</v>
      </c>
      <c r="E3320" s="101">
        <v>34.73</v>
      </c>
      <c r="F3320" s="102"/>
    </row>
    <row r="3321" ht="12.75" customHeight="1">
      <c r="A3321" s="100" t="s">
        <v>25108</v>
      </c>
      <c r="B3321" s="101">
        <v>854.36</v>
      </c>
      <c r="C3321" s="102"/>
      <c r="D3321" s="100" t="s">
        <v>3641</v>
      </c>
      <c r="E3321" s="101">
        <v>32.37</v>
      </c>
      <c r="F3321" s="102"/>
    </row>
    <row r="3322" ht="12.75" customHeight="1">
      <c r="A3322" s="100" t="s">
        <v>3663</v>
      </c>
      <c r="B3322" s="101">
        <v>854.36</v>
      </c>
      <c r="C3322" s="102"/>
      <c r="D3322" s="100" t="s">
        <v>25098</v>
      </c>
      <c r="E3322" s="101">
        <v>99.41</v>
      </c>
      <c r="F3322" s="102"/>
    </row>
    <row r="3323" ht="12.75" customHeight="1">
      <c r="A3323" s="100" t="s">
        <v>25109</v>
      </c>
      <c r="B3323" s="101">
        <v>1196.11</v>
      </c>
      <c r="C3323" s="102"/>
      <c r="D3323" s="100" t="s">
        <v>3643</v>
      </c>
      <c r="E3323" s="101">
        <v>93.06</v>
      </c>
      <c r="F3323" s="102"/>
    </row>
    <row r="3324" ht="12.75" customHeight="1">
      <c r="A3324" s="100" t="s">
        <v>3665</v>
      </c>
      <c r="B3324" s="101">
        <v>1196.11</v>
      </c>
      <c r="C3324" s="102"/>
      <c r="D3324" s="100" t="s">
        <v>25099</v>
      </c>
      <c r="E3324" s="101">
        <v>263.88</v>
      </c>
      <c r="F3324" s="102"/>
    </row>
    <row r="3325" ht="12.75" customHeight="1">
      <c r="A3325" s="100" t="s">
        <v>25110</v>
      </c>
      <c r="B3325" s="101">
        <v>1537.86</v>
      </c>
      <c r="C3325" s="102"/>
      <c r="D3325" s="100" t="s">
        <v>3645</v>
      </c>
      <c r="E3325" s="101">
        <v>263.88</v>
      </c>
      <c r="F3325" s="102"/>
    </row>
    <row r="3326" ht="12.75" customHeight="1">
      <c r="A3326" s="100" t="s">
        <v>3667</v>
      </c>
      <c r="B3326" s="101">
        <v>1537.86</v>
      </c>
      <c r="C3326" s="102"/>
      <c r="D3326" s="100" t="s">
        <v>25100</v>
      </c>
      <c r="E3326" s="101">
        <v>317.96</v>
      </c>
      <c r="F3326" s="102"/>
    </row>
    <row r="3327" ht="12.75" customHeight="1">
      <c r="A3327" s="100" t="s">
        <v>25111</v>
      </c>
      <c r="B3327" s="101">
        <v>51936.38</v>
      </c>
      <c r="C3327" s="102"/>
      <c r="D3327" s="100" t="s">
        <v>3647</v>
      </c>
      <c r="E3327" s="101">
        <v>317.96</v>
      </c>
      <c r="F3327" s="102"/>
    </row>
    <row r="3328" ht="12.75" customHeight="1">
      <c r="A3328" s="100" t="s">
        <v>3669</v>
      </c>
      <c r="B3328" s="101">
        <v>51409.87</v>
      </c>
      <c r="C3328" s="102"/>
      <c r="D3328" s="100" t="s">
        <v>25101</v>
      </c>
      <c r="E3328" s="101">
        <v>32.96</v>
      </c>
      <c r="F3328" s="102"/>
    </row>
    <row r="3329" ht="12.75" customHeight="1">
      <c r="A3329" s="100" t="s">
        <v>25112</v>
      </c>
      <c r="B3329" s="101">
        <v>42702.48</v>
      </c>
      <c r="C3329" s="102"/>
      <c r="D3329" s="100" t="s">
        <v>3649</v>
      </c>
      <c r="E3329" s="101">
        <v>29.73</v>
      </c>
      <c r="F3329" s="102"/>
    </row>
    <row r="3330" ht="12.75" customHeight="1">
      <c r="A3330" s="100" t="s">
        <v>3671</v>
      </c>
      <c r="B3330" s="101">
        <v>42178.29</v>
      </c>
      <c r="C3330" s="102"/>
      <c r="D3330" s="100" t="s">
        <v>25102</v>
      </c>
      <c r="E3330" s="101">
        <v>64.28</v>
      </c>
      <c r="F3330" s="102"/>
    </row>
    <row r="3331" ht="12.75" customHeight="1">
      <c r="A3331" s="100" t="s">
        <v>25113</v>
      </c>
      <c r="B3331" s="101">
        <v>39502.96</v>
      </c>
      <c r="C3331" s="102"/>
      <c r="D3331" s="100" t="s">
        <v>3651</v>
      </c>
      <c r="E3331" s="101">
        <v>58.31</v>
      </c>
      <c r="F3331" s="102"/>
    </row>
    <row r="3332" ht="12.75" customHeight="1">
      <c r="A3332" s="100" t="s">
        <v>3673</v>
      </c>
      <c r="B3332" s="101">
        <v>38979.77</v>
      </c>
      <c r="C3332" s="102"/>
      <c r="D3332" s="100" t="s">
        <v>25103</v>
      </c>
      <c r="E3332" s="101">
        <v>5.49</v>
      </c>
      <c r="F3332" s="102"/>
    </row>
    <row r="3333" ht="12.75" customHeight="1">
      <c r="A3333" s="100" t="s">
        <v>25114</v>
      </c>
      <c r="B3333" s="101">
        <v>30499.94</v>
      </c>
      <c r="C3333" s="102"/>
      <c r="D3333" s="100" t="s">
        <v>3653</v>
      </c>
      <c r="E3333" s="101">
        <v>4.76</v>
      </c>
      <c r="F3333" s="102"/>
    </row>
    <row r="3334" ht="12.75" customHeight="1">
      <c r="A3334" s="100" t="s">
        <v>3675</v>
      </c>
      <c r="B3334" s="101">
        <v>29977.98</v>
      </c>
      <c r="C3334" s="102"/>
      <c r="D3334" s="100" t="s">
        <v>25104</v>
      </c>
      <c r="E3334" s="101">
        <v>522.35</v>
      </c>
      <c r="F3334" s="102"/>
    </row>
    <row r="3335" ht="12.75" customHeight="1">
      <c r="A3335" s="100" t="s">
        <v>25115</v>
      </c>
      <c r="B3335" s="101">
        <v>27379.54</v>
      </c>
      <c r="C3335" s="102"/>
      <c r="D3335" s="100" t="s">
        <v>3655</v>
      </c>
      <c r="E3335" s="101">
        <v>522.35</v>
      </c>
      <c r="F3335" s="102"/>
    </row>
    <row r="3336" ht="12.75" customHeight="1">
      <c r="A3336" s="100" t="s">
        <v>3677</v>
      </c>
      <c r="B3336" s="101">
        <v>26858.82</v>
      </c>
      <c r="C3336" s="102"/>
      <c r="D3336" s="100" t="s">
        <v>25105</v>
      </c>
      <c r="E3336" s="101">
        <v>609.22</v>
      </c>
      <c r="F3336" s="102"/>
    </row>
    <row r="3337" ht="12.75" customHeight="1">
      <c r="A3337" s="100" t="s">
        <v>25116</v>
      </c>
      <c r="B3337" s="101">
        <v>24248.93</v>
      </c>
      <c r="C3337" s="102"/>
      <c r="D3337" s="100" t="s">
        <v>3657</v>
      </c>
      <c r="E3337" s="101">
        <v>609.22</v>
      </c>
      <c r="F3337" s="102"/>
    </row>
    <row r="3338" ht="12.75" customHeight="1">
      <c r="A3338" s="100" t="s">
        <v>3679</v>
      </c>
      <c r="B3338" s="101">
        <v>23822.33</v>
      </c>
      <c r="C3338" s="102"/>
      <c r="D3338" s="100" t="s">
        <v>25106</v>
      </c>
      <c r="E3338" s="101">
        <v>768.16</v>
      </c>
      <c r="F3338" s="102"/>
    </row>
    <row r="3339" ht="12.75" customHeight="1">
      <c r="A3339" s="100" t="s">
        <v>25117</v>
      </c>
      <c r="B3339" s="101">
        <v>12609.54</v>
      </c>
      <c r="C3339" s="102"/>
      <c r="D3339" s="100" t="s">
        <v>3659</v>
      </c>
      <c r="E3339" s="101">
        <v>768.16</v>
      </c>
      <c r="F3339" s="102"/>
    </row>
    <row r="3340" ht="12.75" customHeight="1">
      <c r="A3340" s="100" t="s">
        <v>3681</v>
      </c>
      <c r="B3340" s="101">
        <v>12265.4</v>
      </c>
      <c r="C3340" s="102"/>
      <c r="D3340" s="100" t="s">
        <v>25107</v>
      </c>
      <c r="E3340" s="101">
        <v>959.26</v>
      </c>
      <c r="F3340" s="102"/>
    </row>
    <row r="3341" ht="12.75" customHeight="1">
      <c r="A3341" s="100" t="s">
        <v>25118</v>
      </c>
      <c r="B3341" s="101">
        <v>24248.93</v>
      </c>
      <c r="C3341" s="102"/>
      <c r="D3341" s="100" t="s">
        <v>3661</v>
      </c>
      <c r="E3341" s="101">
        <v>959.26</v>
      </c>
      <c r="F3341" s="102"/>
    </row>
    <row r="3342" ht="12.75" customHeight="1">
      <c r="A3342" s="100" t="s">
        <v>3683</v>
      </c>
      <c r="B3342" s="101">
        <v>23822.33</v>
      </c>
      <c r="C3342" s="102"/>
      <c r="D3342" s="100" t="s">
        <v>25108</v>
      </c>
      <c r="E3342" s="101">
        <v>1209.86</v>
      </c>
      <c r="F3342" s="102"/>
    </row>
    <row r="3343" ht="12.75" customHeight="1">
      <c r="A3343" s="100" t="s">
        <v>25119</v>
      </c>
      <c r="B3343" s="101">
        <v>12609.54</v>
      </c>
      <c r="C3343" s="102"/>
      <c r="D3343" s="100" t="s">
        <v>3663</v>
      </c>
      <c r="E3343" s="101">
        <v>1209.86</v>
      </c>
      <c r="F3343" s="102"/>
    </row>
    <row r="3344" ht="12.75" customHeight="1">
      <c r="A3344" s="100" t="s">
        <v>3685</v>
      </c>
      <c r="B3344" s="101">
        <v>12265.4</v>
      </c>
      <c r="C3344" s="102"/>
      <c r="D3344" s="100" t="s">
        <v>25109</v>
      </c>
      <c r="E3344" s="101">
        <v>1677.67</v>
      </c>
      <c r="F3344" s="102"/>
    </row>
    <row r="3345" ht="12.75" customHeight="1">
      <c r="A3345" s="100" t="s">
        <v>25120</v>
      </c>
      <c r="B3345" s="101">
        <v>347.28</v>
      </c>
      <c r="C3345" s="102"/>
      <c r="D3345" s="100" t="s">
        <v>3665</v>
      </c>
      <c r="E3345" s="101">
        <v>1677.67</v>
      </c>
      <c r="F3345" s="102"/>
    </row>
    <row r="3346" ht="12.75" customHeight="1">
      <c r="A3346" s="100" t="s">
        <v>3687</v>
      </c>
      <c r="B3346" s="101">
        <v>337.91</v>
      </c>
      <c r="C3346" s="102"/>
      <c r="D3346" s="100" t="s">
        <v>25110</v>
      </c>
      <c r="E3346" s="101">
        <v>1871.04</v>
      </c>
      <c r="F3346" s="102"/>
    </row>
    <row r="3347" ht="12.75" customHeight="1">
      <c r="A3347" s="100" t="s">
        <v>25121</v>
      </c>
      <c r="B3347" s="101">
        <v>360.1</v>
      </c>
      <c r="C3347" s="102"/>
      <c r="D3347" s="100" t="s">
        <v>3667</v>
      </c>
      <c r="E3347" s="101">
        <v>1871.04</v>
      </c>
      <c r="F3347" s="102"/>
    </row>
    <row r="3348" ht="12.75" customHeight="1">
      <c r="A3348" s="100" t="s">
        <v>3689</v>
      </c>
      <c r="B3348" s="101">
        <v>350.73</v>
      </c>
      <c r="C3348" s="102"/>
      <c r="D3348" s="100" t="s">
        <v>25111</v>
      </c>
      <c r="E3348" s="101">
        <v>103394.84</v>
      </c>
      <c r="F3348" s="102"/>
    </row>
    <row r="3349" ht="12.75" customHeight="1">
      <c r="A3349" s="100" t="s">
        <v>25122</v>
      </c>
      <c r="B3349" s="101">
        <v>366.14</v>
      </c>
      <c r="C3349" s="102"/>
      <c r="D3349" s="100" t="s">
        <v>3669</v>
      </c>
      <c r="E3349" s="101">
        <v>102828.59</v>
      </c>
      <c r="F3349" s="102"/>
    </row>
    <row r="3350" ht="12.75" customHeight="1">
      <c r="A3350" s="100" t="s">
        <v>3691</v>
      </c>
      <c r="B3350" s="101">
        <v>356.77</v>
      </c>
      <c r="C3350" s="102"/>
      <c r="D3350" s="100" t="s">
        <v>25112</v>
      </c>
      <c r="E3350" s="101">
        <v>84584.93</v>
      </c>
      <c r="F3350" s="102"/>
    </row>
    <row r="3351" ht="12.75" customHeight="1">
      <c r="A3351" s="100" t="s">
        <v>25123</v>
      </c>
      <c r="B3351" s="101">
        <v>439.82</v>
      </c>
      <c r="C3351" s="102"/>
      <c r="D3351" s="100" t="s">
        <v>3671</v>
      </c>
      <c r="E3351" s="101">
        <v>84021.19</v>
      </c>
      <c r="F3351" s="102"/>
    </row>
    <row r="3352" ht="12.75" customHeight="1">
      <c r="A3352" s="100" t="s">
        <v>3693</v>
      </c>
      <c r="B3352" s="101">
        <v>428.04</v>
      </c>
      <c r="C3352" s="102"/>
      <c r="D3352" s="100" t="s">
        <v>25113</v>
      </c>
      <c r="E3352" s="101">
        <v>50712.16</v>
      </c>
      <c r="F3352" s="102"/>
    </row>
    <row r="3353" ht="12.75" customHeight="1">
      <c r="A3353" s="100" t="s">
        <v>25124</v>
      </c>
      <c r="B3353" s="101">
        <v>452.64</v>
      </c>
      <c r="C3353" s="102"/>
      <c r="D3353" s="100" t="s">
        <v>3673</v>
      </c>
      <c r="E3353" s="101">
        <v>50149.51</v>
      </c>
      <c r="F3353" s="102"/>
    </row>
    <row r="3354" ht="12.75" customHeight="1">
      <c r="A3354" s="100" t="s">
        <v>3695</v>
      </c>
      <c r="B3354" s="101">
        <v>440.87</v>
      </c>
      <c r="C3354" s="102"/>
      <c r="D3354" s="100" t="s">
        <v>25114</v>
      </c>
      <c r="E3354" s="101">
        <v>47742.88</v>
      </c>
      <c r="F3354" s="102"/>
    </row>
    <row r="3355" ht="12.75" customHeight="1">
      <c r="A3355" s="100" t="s">
        <v>25125</v>
      </c>
      <c r="B3355" s="101">
        <v>458.68</v>
      </c>
      <c r="C3355" s="102"/>
      <c r="D3355" s="100" t="s">
        <v>3675</v>
      </c>
      <c r="E3355" s="101">
        <v>47181.56</v>
      </c>
      <c r="F3355" s="102"/>
    </row>
    <row r="3356" ht="12.75" customHeight="1">
      <c r="A3356" s="100" t="s">
        <v>3697</v>
      </c>
      <c r="B3356" s="101">
        <v>446.9</v>
      </c>
      <c r="C3356" s="102"/>
      <c r="D3356" s="100" t="s">
        <v>25115</v>
      </c>
      <c r="E3356" s="101">
        <v>44689.59</v>
      </c>
      <c r="F3356" s="102"/>
    </row>
    <row r="3357" ht="12.75" customHeight="1">
      <c r="A3357" s="100" t="s">
        <v>25126</v>
      </c>
      <c r="B3357" s="101">
        <v>131.44</v>
      </c>
      <c r="C3357" s="102"/>
      <c r="D3357" s="100" t="s">
        <v>3677</v>
      </c>
      <c r="E3357" s="101">
        <v>44129.62</v>
      </c>
      <c r="F3357" s="102"/>
    </row>
    <row r="3358" ht="12.75" customHeight="1">
      <c r="A3358" s="100" t="s">
        <v>25127</v>
      </c>
      <c r="B3358" s="101">
        <v>127.26</v>
      </c>
      <c r="C3358" s="102"/>
      <c r="D3358" s="100" t="s">
        <v>25116</v>
      </c>
      <c r="E3358" s="101">
        <v>42130.72</v>
      </c>
      <c r="F3358" s="102"/>
    </row>
    <row r="3359" ht="12.75" customHeight="1">
      <c r="A3359" s="100" t="s">
        <v>25128</v>
      </c>
      <c r="B3359" s="101">
        <v>181.84</v>
      </c>
      <c r="C3359" s="102"/>
      <c r="D3359" s="100" t="s">
        <v>3679</v>
      </c>
      <c r="E3359" s="101">
        <v>41670.61</v>
      </c>
      <c r="F3359" s="102"/>
    </row>
    <row r="3360" ht="12.75" customHeight="1">
      <c r="A3360" s="100" t="s">
        <v>25129</v>
      </c>
      <c r="B3360" s="101">
        <v>177.66</v>
      </c>
      <c r="C3360" s="102"/>
      <c r="D3360" s="100" t="s">
        <v>25117</v>
      </c>
      <c r="E3360" s="101">
        <v>20834.68</v>
      </c>
      <c r="F3360" s="102"/>
    </row>
    <row r="3361" ht="12.75" customHeight="1">
      <c r="A3361" s="100" t="s">
        <v>25130</v>
      </c>
      <c r="B3361" s="101">
        <v>48.81</v>
      </c>
      <c r="C3361" s="102"/>
      <c r="D3361" s="100" t="s">
        <v>3681</v>
      </c>
      <c r="E3361" s="101">
        <v>20463.86</v>
      </c>
      <c r="F3361" s="102"/>
    </row>
    <row r="3362" ht="12.75" customHeight="1">
      <c r="A3362" s="100" t="s">
        <v>3699</v>
      </c>
      <c r="B3362" s="101">
        <v>47.92</v>
      </c>
      <c r="C3362" s="102"/>
      <c r="D3362" s="100" t="s">
        <v>25118</v>
      </c>
      <c r="E3362" s="101">
        <v>59786.72</v>
      </c>
      <c r="F3362" s="102"/>
    </row>
    <row r="3363" ht="12.75" customHeight="1">
      <c r="A3363" s="100" t="s">
        <v>25131</v>
      </c>
      <c r="B3363" s="101">
        <v>72.35</v>
      </c>
      <c r="C3363" s="102"/>
      <c r="D3363" s="100" t="s">
        <v>3683</v>
      </c>
      <c r="E3363" s="101">
        <v>59326.61</v>
      </c>
      <c r="F3363" s="102"/>
    </row>
    <row r="3364" ht="12.75" customHeight="1">
      <c r="A3364" s="100" t="s">
        <v>3701</v>
      </c>
      <c r="B3364" s="101">
        <v>70.57</v>
      </c>
      <c r="C3364" s="102"/>
      <c r="D3364" s="100" t="s">
        <v>25119</v>
      </c>
      <c r="E3364" s="101">
        <v>33517.68</v>
      </c>
      <c r="F3364" s="102"/>
    </row>
    <row r="3365" ht="12.75" customHeight="1">
      <c r="A3365" s="100" t="s">
        <v>25132</v>
      </c>
      <c r="B3365" s="101">
        <v>32.89</v>
      </c>
      <c r="C3365" s="102"/>
      <c r="D3365" s="100" t="s">
        <v>3685</v>
      </c>
      <c r="E3365" s="101">
        <v>33146.86</v>
      </c>
      <c r="F3365" s="102"/>
    </row>
    <row r="3366" ht="12.75" customHeight="1">
      <c r="A3366" s="100" t="s">
        <v>3703</v>
      </c>
      <c r="B3366" s="101">
        <v>32.0</v>
      </c>
      <c r="C3366" s="102"/>
      <c r="D3366" s="100" t="s">
        <v>25120</v>
      </c>
      <c r="E3366" s="101">
        <v>421.4</v>
      </c>
      <c r="F3366" s="102"/>
    </row>
    <row r="3367" ht="12.75" customHeight="1">
      <c r="A3367" s="100" t="s">
        <v>25133</v>
      </c>
      <c r="B3367" s="101">
        <v>48.53</v>
      </c>
      <c r="C3367" s="102"/>
      <c r="D3367" s="100" t="s">
        <v>3687</v>
      </c>
      <c r="E3367" s="101">
        <v>411.22</v>
      </c>
      <c r="F3367" s="102"/>
    </row>
    <row r="3368" ht="12.75" customHeight="1">
      <c r="A3368" s="100" t="s">
        <v>3705</v>
      </c>
      <c r="B3368" s="101">
        <v>46.75</v>
      </c>
      <c r="C3368" s="102"/>
      <c r="D3368" s="100" t="s">
        <v>25121</v>
      </c>
      <c r="E3368" s="101">
        <v>437.52</v>
      </c>
      <c r="F3368" s="102"/>
    </row>
    <row r="3369" ht="12.75" customHeight="1">
      <c r="A3369" s="100" t="s">
        <v>25134</v>
      </c>
      <c r="B3369" s="101">
        <v>71.01</v>
      </c>
      <c r="C3369" s="102"/>
      <c r="D3369" s="100" t="s">
        <v>3689</v>
      </c>
      <c r="E3369" s="101">
        <v>427.33</v>
      </c>
      <c r="F3369" s="102"/>
    </row>
    <row r="3370" ht="12.75" customHeight="1">
      <c r="A3370" s="100" t="s">
        <v>3707</v>
      </c>
      <c r="B3370" s="101">
        <v>68.77</v>
      </c>
      <c r="C3370" s="102"/>
      <c r="D3370" s="100" t="s">
        <v>25122</v>
      </c>
      <c r="E3370" s="101">
        <v>445.79</v>
      </c>
      <c r="F3370" s="102"/>
    </row>
    <row r="3371" ht="12.75" customHeight="1">
      <c r="A3371" s="100" t="s">
        <v>25135</v>
      </c>
      <c r="B3371" s="101">
        <v>77.06</v>
      </c>
      <c r="C3371" s="102"/>
      <c r="D3371" s="100" t="s">
        <v>3691</v>
      </c>
      <c r="E3371" s="101">
        <v>435.61</v>
      </c>
      <c r="F3371" s="102"/>
    </row>
    <row r="3372" ht="12.75" customHeight="1">
      <c r="A3372" s="100" t="s">
        <v>3709</v>
      </c>
      <c r="B3372" s="101">
        <v>74.37</v>
      </c>
      <c r="C3372" s="102"/>
      <c r="D3372" s="100" t="s">
        <v>25123</v>
      </c>
      <c r="E3372" s="101">
        <v>531.25</v>
      </c>
      <c r="F3372" s="102"/>
    </row>
    <row r="3373" ht="12.75" customHeight="1">
      <c r="A3373" s="100" t="s">
        <v>25136</v>
      </c>
      <c r="B3373" s="101">
        <v>17.79</v>
      </c>
      <c r="C3373" s="102"/>
      <c r="D3373" s="100" t="s">
        <v>3693</v>
      </c>
      <c r="E3373" s="101">
        <v>518.46</v>
      </c>
      <c r="F3373" s="102"/>
    </row>
    <row r="3374" ht="12.75" customHeight="1">
      <c r="A3374" s="100" t="s">
        <v>3711</v>
      </c>
      <c r="B3374" s="101">
        <v>17.66</v>
      </c>
      <c r="C3374" s="102"/>
      <c r="D3374" s="100" t="s">
        <v>25124</v>
      </c>
      <c r="E3374" s="101">
        <v>547.36</v>
      </c>
      <c r="F3374" s="102"/>
    </row>
    <row r="3375" ht="12.75" customHeight="1">
      <c r="A3375" s="100" t="s">
        <v>25137</v>
      </c>
      <c r="B3375" s="101">
        <v>24.41</v>
      </c>
      <c r="C3375" s="102"/>
      <c r="D3375" s="100" t="s">
        <v>3695</v>
      </c>
      <c r="E3375" s="101">
        <v>534.57</v>
      </c>
      <c r="F3375" s="102"/>
    </row>
    <row r="3376" ht="12.75" customHeight="1">
      <c r="A3376" s="100" t="s">
        <v>3713</v>
      </c>
      <c r="B3376" s="101">
        <v>23.87</v>
      </c>
      <c r="C3376" s="102"/>
      <c r="D3376" s="100" t="s">
        <v>25125</v>
      </c>
      <c r="E3376" s="101">
        <v>555.63</v>
      </c>
      <c r="F3376" s="102"/>
    </row>
    <row r="3377" ht="12.75" customHeight="1">
      <c r="A3377" s="100" t="s">
        <v>25138</v>
      </c>
      <c r="B3377" s="101">
        <v>35.25</v>
      </c>
      <c r="C3377" s="102"/>
      <c r="D3377" s="100" t="s">
        <v>3697</v>
      </c>
      <c r="E3377" s="101">
        <v>542.84</v>
      </c>
      <c r="F3377" s="102"/>
    </row>
    <row r="3378" ht="12.75" customHeight="1">
      <c r="A3378" s="100" t="s">
        <v>3715</v>
      </c>
      <c r="B3378" s="101">
        <v>34.13</v>
      </c>
      <c r="C3378" s="102"/>
      <c r="D3378" s="100" t="s">
        <v>25130</v>
      </c>
      <c r="E3378" s="101">
        <v>52.48</v>
      </c>
      <c r="F3378" s="102"/>
    </row>
    <row r="3379" ht="12.75" customHeight="1">
      <c r="A3379" s="100" t="s">
        <v>25139</v>
      </c>
      <c r="B3379" s="101">
        <v>46.1</v>
      </c>
      <c r="C3379" s="102"/>
      <c r="D3379" s="100" t="s">
        <v>3699</v>
      </c>
      <c r="E3379" s="101">
        <v>51.52</v>
      </c>
      <c r="F3379" s="102"/>
    </row>
    <row r="3380" ht="12.75" customHeight="1">
      <c r="A3380" s="100" t="s">
        <v>3717</v>
      </c>
      <c r="B3380" s="101">
        <v>44.32</v>
      </c>
      <c r="C3380" s="102"/>
      <c r="D3380" s="100" t="s">
        <v>25131</v>
      </c>
      <c r="E3380" s="101">
        <v>78.5</v>
      </c>
      <c r="F3380" s="102"/>
    </row>
    <row r="3381" ht="12.75" customHeight="1">
      <c r="A3381" s="100" t="s">
        <v>25140</v>
      </c>
      <c r="B3381" s="101">
        <v>23.96</v>
      </c>
      <c r="C3381" s="102"/>
      <c r="D3381" s="100" t="s">
        <v>3701</v>
      </c>
      <c r="E3381" s="101">
        <v>76.56</v>
      </c>
      <c r="F3381" s="102"/>
    </row>
    <row r="3382" ht="12.75" customHeight="1">
      <c r="A3382" s="100" t="s">
        <v>3719</v>
      </c>
      <c r="B3382" s="101">
        <v>23.75</v>
      </c>
      <c r="C3382" s="102"/>
      <c r="D3382" s="100" t="s">
        <v>25132</v>
      </c>
      <c r="E3382" s="101">
        <v>34.8</v>
      </c>
      <c r="F3382" s="102"/>
    </row>
    <row r="3383" ht="12.75" customHeight="1">
      <c r="A3383" s="100" t="s">
        <v>25141</v>
      </c>
      <c r="B3383" s="101">
        <v>20.63</v>
      </c>
      <c r="C3383" s="102"/>
      <c r="D3383" s="100" t="s">
        <v>3703</v>
      </c>
      <c r="E3383" s="101">
        <v>33.83</v>
      </c>
      <c r="F3383" s="102"/>
    </row>
    <row r="3384" ht="12.75" customHeight="1">
      <c r="A3384" s="100" t="s">
        <v>3721</v>
      </c>
      <c r="B3384" s="101">
        <v>20.4</v>
      </c>
      <c r="C3384" s="102"/>
      <c r="D3384" s="100" t="s">
        <v>25133</v>
      </c>
      <c r="E3384" s="101">
        <v>52.04</v>
      </c>
      <c r="F3384" s="102"/>
    </row>
    <row r="3385" ht="12.75" customHeight="1">
      <c r="A3385" s="100" t="s">
        <v>25142</v>
      </c>
      <c r="B3385" s="101">
        <v>20.91</v>
      </c>
      <c r="C3385" s="102"/>
      <c r="D3385" s="100" t="s">
        <v>3705</v>
      </c>
      <c r="E3385" s="101">
        <v>50.1</v>
      </c>
      <c r="F3385" s="102"/>
    </row>
    <row r="3386" ht="12.75" customHeight="1">
      <c r="A3386" s="100" t="s">
        <v>3723</v>
      </c>
      <c r="B3386" s="101">
        <v>20.68</v>
      </c>
      <c r="C3386" s="102"/>
      <c r="D3386" s="100" t="s">
        <v>25134</v>
      </c>
      <c r="E3386" s="101">
        <v>77.01</v>
      </c>
      <c r="F3386" s="102"/>
    </row>
    <row r="3387" ht="12.75" customHeight="1">
      <c r="A3387" s="100" t="s">
        <v>25143</v>
      </c>
      <c r="B3387" s="101">
        <v>22.17</v>
      </c>
      <c r="C3387" s="102"/>
      <c r="D3387" s="100" t="s">
        <v>3707</v>
      </c>
      <c r="E3387" s="101">
        <v>74.58</v>
      </c>
      <c r="F3387" s="102"/>
    </row>
    <row r="3388" ht="12.75" customHeight="1">
      <c r="A3388" s="100" t="s">
        <v>3725</v>
      </c>
      <c r="B3388" s="101">
        <v>21.94</v>
      </c>
      <c r="C3388" s="102"/>
      <c r="D3388" s="100" t="s">
        <v>25135</v>
      </c>
      <c r="E3388" s="101">
        <v>83.67</v>
      </c>
      <c r="F3388" s="102"/>
    </row>
    <row r="3389" ht="12.75" customHeight="1">
      <c r="A3389" s="100" t="s">
        <v>25144</v>
      </c>
      <c r="B3389" s="101">
        <v>23.69</v>
      </c>
      <c r="C3389" s="102"/>
      <c r="D3389" s="100" t="s">
        <v>3709</v>
      </c>
      <c r="E3389" s="101">
        <v>80.76</v>
      </c>
      <c r="F3389" s="102"/>
    </row>
    <row r="3390" ht="12.75" customHeight="1">
      <c r="A3390" s="100" t="s">
        <v>3727</v>
      </c>
      <c r="B3390" s="101">
        <v>23.46</v>
      </c>
      <c r="C3390" s="102"/>
      <c r="D3390" s="100" t="s">
        <v>25136</v>
      </c>
      <c r="E3390" s="101">
        <v>14.86</v>
      </c>
      <c r="F3390" s="102"/>
    </row>
    <row r="3391" ht="12.75" customHeight="1">
      <c r="A3391" s="100" t="s">
        <v>25145</v>
      </c>
      <c r="B3391" s="101">
        <v>24.95</v>
      </c>
      <c r="C3391" s="102"/>
      <c r="D3391" s="100" t="s">
        <v>3711</v>
      </c>
      <c r="E3391" s="101">
        <v>14.72</v>
      </c>
      <c r="F3391" s="102"/>
    </row>
    <row r="3392" ht="12.75" customHeight="1">
      <c r="A3392" s="100" t="s">
        <v>3729</v>
      </c>
      <c r="B3392" s="101">
        <v>24.72</v>
      </c>
      <c r="C3392" s="102"/>
      <c r="D3392" s="100" t="s">
        <v>25137</v>
      </c>
      <c r="E3392" s="101">
        <v>22.15</v>
      </c>
      <c r="F3392" s="102"/>
    </row>
    <row r="3393" ht="12.75" customHeight="1">
      <c r="A3393" s="100" t="s">
        <v>25146</v>
      </c>
      <c r="B3393" s="101">
        <v>26.26</v>
      </c>
      <c r="C3393" s="102"/>
      <c r="D3393" s="100" t="s">
        <v>3713</v>
      </c>
      <c r="E3393" s="101">
        <v>21.57</v>
      </c>
      <c r="F3393" s="102"/>
    </row>
    <row r="3394" ht="12.75" customHeight="1">
      <c r="A3394" s="100" t="s">
        <v>3731</v>
      </c>
      <c r="B3394" s="101">
        <v>26.03</v>
      </c>
      <c r="C3394" s="102"/>
      <c r="D3394" s="100" t="s">
        <v>25138</v>
      </c>
      <c r="E3394" s="101">
        <v>33.7</v>
      </c>
      <c r="F3394" s="102"/>
    </row>
    <row r="3395" ht="12.75" customHeight="1">
      <c r="A3395" s="100" t="s">
        <v>25147</v>
      </c>
      <c r="B3395" s="101">
        <v>16.43</v>
      </c>
      <c r="C3395" s="102"/>
      <c r="D3395" s="100" t="s">
        <v>3715</v>
      </c>
      <c r="E3395" s="101">
        <v>32.49</v>
      </c>
      <c r="F3395" s="102"/>
    </row>
    <row r="3396" ht="12.75" customHeight="1">
      <c r="A3396" s="100" t="s">
        <v>3733</v>
      </c>
      <c r="B3396" s="101">
        <v>16.2</v>
      </c>
      <c r="C3396" s="102"/>
      <c r="D3396" s="100" t="s">
        <v>25139</v>
      </c>
      <c r="E3396" s="101">
        <v>45.66</v>
      </c>
      <c r="F3396" s="102"/>
    </row>
    <row r="3397" ht="12.75" customHeight="1">
      <c r="A3397" s="100" t="s">
        <v>25148</v>
      </c>
      <c r="B3397" s="101">
        <v>21.32</v>
      </c>
      <c r="C3397" s="102"/>
      <c r="D3397" s="100" t="s">
        <v>3717</v>
      </c>
      <c r="E3397" s="101">
        <v>43.73</v>
      </c>
      <c r="F3397" s="102"/>
    </row>
    <row r="3398" ht="12.75" customHeight="1">
      <c r="A3398" s="100" t="s">
        <v>3735</v>
      </c>
      <c r="B3398" s="101">
        <v>21.09</v>
      </c>
      <c r="C3398" s="102"/>
      <c r="D3398" s="100" t="s">
        <v>25140</v>
      </c>
      <c r="E3398" s="101">
        <v>18.01</v>
      </c>
      <c r="F3398" s="102"/>
    </row>
    <row r="3399" ht="12.75" customHeight="1">
      <c r="A3399" s="100" t="s">
        <v>25149</v>
      </c>
      <c r="B3399" s="101">
        <v>75.83</v>
      </c>
      <c r="C3399" s="102"/>
      <c r="D3399" s="100" t="s">
        <v>3719</v>
      </c>
      <c r="E3399" s="101">
        <v>17.77</v>
      </c>
      <c r="F3399" s="102"/>
    </row>
    <row r="3400" ht="12.75" customHeight="1">
      <c r="A3400" s="100" t="s">
        <v>3737</v>
      </c>
      <c r="B3400" s="101">
        <v>75.34</v>
      </c>
      <c r="C3400" s="102"/>
      <c r="D3400" s="100" t="s">
        <v>25141</v>
      </c>
      <c r="E3400" s="101">
        <v>19.77</v>
      </c>
      <c r="F3400" s="102"/>
    </row>
    <row r="3401" ht="12.75" customHeight="1">
      <c r="A3401" s="100" t="s">
        <v>25150</v>
      </c>
      <c r="B3401" s="101">
        <v>32.4</v>
      </c>
      <c r="C3401" s="102"/>
      <c r="D3401" s="100" t="s">
        <v>3721</v>
      </c>
      <c r="E3401" s="101">
        <v>19.52</v>
      </c>
      <c r="F3401" s="102"/>
    </row>
    <row r="3402" ht="12.75" customHeight="1">
      <c r="A3402" s="100" t="s">
        <v>25151</v>
      </c>
      <c r="B3402" s="101">
        <v>32.4</v>
      </c>
      <c r="C3402" s="102"/>
      <c r="D3402" s="100" t="s">
        <v>25142</v>
      </c>
      <c r="E3402" s="101">
        <v>21.09</v>
      </c>
      <c r="F3402" s="102"/>
    </row>
    <row r="3403" ht="12.75" customHeight="1">
      <c r="A3403" s="100" t="s">
        <v>25152</v>
      </c>
      <c r="B3403" s="101">
        <v>5.83</v>
      </c>
      <c r="C3403" s="102"/>
      <c r="D3403" s="100" t="s">
        <v>3723</v>
      </c>
      <c r="E3403" s="101">
        <v>20.84</v>
      </c>
      <c r="F3403" s="102"/>
    </row>
    <row r="3404" ht="12.75" customHeight="1">
      <c r="A3404" s="100" t="s">
        <v>3739</v>
      </c>
      <c r="B3404" s="101">
        <v>5.69</v>
      </c>
      <c r="C3404" s="102"/>
      <c r="D3404" s="100" t="s">
        <v>25143</v>
      </c>
      <c r="E3404" s="101">
        <v>24.19</v>
      </c>
      <c r="F3404" s="102"/>
    </row>
    <row r="3405" ht="12.75" customHeight="1">
      <c r="A3405" s="100" t="s">
        <v>25153</v>
      </c>
      <c r="B3405" s="101">
        <v>5.89</v>
      </c>
      <c r="C3405" s="102"/>
      <c r="D3405" s="100" t="s">
        <v>3725</v>
      </c>
      <c r="E3405" s="101">
        <v>23.94</v>
      </c>
      <c r="F3405" s="102"/>
    </row>
    <row r="3406" ht="12.75" customHeight="1">
      <c r="A3406" s="100" t="s">
        <v>3741</v>
      </c>
      <c r="B3406" s="101">
        <v>5.75</v>
      </c>
      <c r="C3406" s="102"/>
      <c r="D3406" s="100" t="s">
        <v>25144</v>
      </c>
      <c r="E3406" s="101">
        <v>23.87</v>
      </c>
      <c r="F3406" s="102"/>
    </row>
    <row r="3407" ht="12.75" customHeight="1">
      <c r="A3407" s="100" t="s">
        <v>25154</v>
      </c>
      <c r="B3407" s="101">
        <v>4.42</v>
      </c>
      <c r="C3407" s="102"/>
      <c r="D3407" s="100" t="s">
        <v>3727</v>
      </c>
      <c r="E3407" s="101">
        <v>23.62</v>
      </c>
      <c r="F3407" s="102"/>
    </row>
    <row r="3408" ht="12.75" customHeight="1">
      <c r="A3408" s="100" t="s">
        <v>3743</v>
      </c>
      <c r="B3408" s="101">
        <v>4.32</v>
      </c>
      <c r="C3408" s="102"/>
      <c r="D3408" s="100" t="s">
        <v>25145</v>
      </c>
      <c r="E3408" s="101">
        <v>25.13</v>
      </c>
      <c r="F3408" s="102"/>
    </row>
    <row r="3409" ht="12.75" customHeight="1">
      <c r="A3409" s="100" t="s">
        <v>25155</v>
      </c>
      <c r="B3409" s="101">
        <v>4.47</v>
      </c>
      <c r="C3409" s="102"/>
      <c r="D3409" s="100" t="s">
        <v>3729</v>
      </c>
      <c r="E3409" s="101">
        <v>24.88</v>
      </c>
      <c r="F3409" s="102"/>
    </row>
    <row r="3410" ht="12.75" customHeight="1">
      <c r="A3410" s="100" t="s">
        <v>3745</v>
      </c>
      <c r="B3410" s="101">
        <v>4.36</v>
      </c>
      <c r="C3410" s="102"/>
      <c r="D3410" s="100" t="s">
        <v>25146</v>
      </c>
      <c r="E3410" s="101">
        <v>26.44</v>
      </c>
      <c r="F3410" s="102"/>
    </row>
    <row r="3411" ht="12.75" customHeight="1">
      <c r="A3411" s="100" t="s">
        <v>25156</v>
      </c>
      <c r="B3411" s="101">
        <v>8.35</v>
      </c>
      <c r="C3411" s="102"/>
      <c r="D3411" s="100" t="s">
        <v>3731</v>
      </c>
      <c r="E3411" s="101">
        <v>26.19</v>
      </c>
      <c r="F3411" s="102"/>
    </row>
    <row r="3412" ht="12.75" customHeight="1">
      <c r="A3412" s="100" t="s">
        <v>3747</v>
      </c>
      <c r="B3412" s="101">
        <v>8.2</v>
      </c>
      <c r="C3412" s="102"/>
      <c r="D3412" s="100" t="s">
        <v>25147</v>
      </c>
      <c r="E3412" s="101">
        <v>11.6</v>
      </c>
      <c r="F3412" s="102"/>
    </row>
    <row r="3413" ht="12.75" customHeight="1">
      <c r="A3413" s="100" t="s">
        <v>25157</v>
      </c>
      <c r="B3413" s="101">
        <v>8.84</v>
      </c>
      <c r="C3413" s="102"/>
      <c r="D3413" s="100" t="s">
        <v>3733</v>
      </c>
      <c r="E3413" s="101">
        <v>11.35</v>
      </c>
      <c r="F3413" s="102"/>
    </row>
    <row r="3414" ht="12.75" customHeight="1">
      <c r="A3414" s="100" t="s">
        <v>3749</v>
      </c>
      <c r="B3414" s="101">
        <v>8.62</v>
      </c>
      <c r="C3414" s="102"/>
      <c r="D3414" s="100" t="s">
        <v>25148</v>
      </c>
      <c r="E3414" s="101">
        <v>15.54</v>
      </c>
      <c r="F3414" s="102"/>
    </row>
    <row r="3415" ht="12.75" customHeight="1">
      <c r="A3415" s="100" t="s">
        <v>25158</v>
      </c>
      <c r="B3415" s="101">
        <v>6.64</v>
      </c>
      <c r="C3415" s="102"/>
      <c r="D3415" s="100" t="s">
        <v>3735</v>
      </c>
      <c r="E3415" s="101">
        <v>15.29</v>
      </c>
      <c r="F3415" s="102"/>
    </row>
    <row r="3416" ht="12.75" customHeight="1">
      <c r="A3416" s="100" t="s">
        <v>3751</v>
      </c>
      <c r="B3416" s="101">
        <v>6.49</v>
      </c>
      <c r="C3416" s="102"/>
      <c r="D3416" s="100" t="s">
        <v>25149</v>
      </c>
      <c r="E3416" s="101">
        <v>66.95</v>
      </c>
      <c r="F3416" s="102"/>
    </row>
    <row r="3417" ht="12.75" customHeight="1">
      <c r="A3417" s="100" t="s">
        <v>25159</v>
      </c>
      <c r="B3417" s="101">
        <v>6.71</v>
      </c>
      <c r="C3417" s="102"/>
      <c r="D3417" s="100" t="s">
        <v>3737</v>
      </c>
      <c r="E3417" s="101">
        <v>66.42</v>
      </c>
      <c r="F3417" s="102"/>
    </row>
    <row r="3418" ht="12.75" customHeight="1">
      <c r="A3418" s="100" t="s">
        <v>3753</v>
      </c>
      <c r="B3418" s="101">
        <v>6.54</v>
      </c>
      <c r="C3418" s="102"/>
      <c r="D3418" s="100" t="s">
        <v>25152</v>
      </c>
      <c r="E3418" s="101">
        <v>6.35</v>
      </c>
      <c r="F3418" s="102"/>
    </row>
    <row r="3419" ht="12.75" customHeight="1">
      <c r="A3419" s="100" t="s">
        <v>25160</v>
      </c>
      <c r="B3419" s="101">
        <v>81.5</v>
      </c>
      <c r="C3419" s="102"/>
      <c r="D3419" s="100" t="s">
        <v>3739</v>
      </c>
      <c r="E3419" s="101">
        <v>6.2</v>
      </c>
      <c r="F3419" s="102"/>
    </row>
    <row r="3420" ht="12.75" customHeight="1">
      <c r="A3420" s="100" t="s">
        <v>3755</v>
      </c>
      <c r="B3420" s="101">
        <v>74.95</v>
      </c>
      <c r="C3420" s="102"/>
      <c r="D3420" s="100" t="s">
        <v>25153</v>
      </c>
      <c r="E3420" s="101">
        <v>6.41</v>
      </c>
      <c r="F3420" s="102"/>
    </row>
    <row r="3421" ht="12.75" customHeight="1">
      <c r="A3421" s="100" t="s">
        <v>25161</v>
      </c>
      <c r="B3421" s="101">
        <v>77.43</v>
      </c>
      <c r="C3421" s="102"/>
      <c r="D3421" s="100" t="s">
        <v>3741</v>
      </c>
      <c r="E3421" s="101">
        <v>6.26</v>
      </c>
      <c r="F3421" s="102"/>
    </row>
    <row r="3422" ht="12.75" customHeight="1">
      <c r="A3422" s="100" t="s">
        <v>3757</v>
      </c>
      <c r="B3422" s="101">
        <v>71.2</v>
      </c>
      <c r="C3422" s="102"/>
      <c r="D3422" s="100" t="s">
        <v>25154</v>
      </c>
      <c r="E3422" s="101">
        <v>4.82</v>
      </c>
      <c r="F3422" s="102"/>
    </row>
    <row r="3423" ht="12.75" customHeight="1">
      <c r="A3423" s="100" t="s">
        <v>25162</v>
      </c>
      <c r="B3423" s="101">
        <v>101.88</v>
      </c>
      <c r="C3423" s="102"/>
      <c r="D3423" s="100" t="s">
        <v>3743</v>
      </c>
      <c r="E3423" s="101">
        <v>4.71</v>
      </c>
      <c r="F3423" s="102"/>
    </row>
    <row r="3424" ht="12.75" customHeight="1">
      <c r="A3424" s="100" t="s">
        <v>3759</v>
      </c>
      <c r="B3424" s="101">
        <v>93.68</v>
      </c>
      <c r="C3424" s="102"/>
      <c r="D3424" s="100" t="s">
        <v>25155</v>
      </c>
      <c r="E3424" s="101">
        <v>4.87</v>
      </c>
      <c r="F3424" s="102"/>
    </row>
    <row r="3425" ht="12.75" customHeight="1">
      <c r="A3425" s="100" t="s">
        <v>25163</v>
      </c>
      <c r="B3425" s="101">
        <v>96.79</v>
      </c>
      <c r="C3425" s="102"/>
      <c r="D3425" s="100" t="s">
        <v>3745</v>
      </c>
      <c r="E3425" s="101">
        <v>4.75</v>
      </c>
      <c r="F3425" s="102"/>
    </row>
    <row r="3426" ht="12.75" customHeight="1">
      <c r="A3426" s="100" t="s">
        <v>3761</v>
      </c>
      <c r="B3426" s="101">
        <v>89.0</v>
      </c>
      <c r="C3426" s="102"/>
      <c r="D3426" s="100" t="s">
        <v>25156</v>
      </c>
      <c r="E3426" s="101">
        <v>9.09</v>
      </c>
      <c r="F3426" s="102"/>
    </row>
    <row r="3427" ht="12.75" customHeight="1">
      <c r="A3427" s="100" t="s">
        <v>25164</v>
      </c>
      <c r="B3427" s="101">
        <v>137.03</v>
      </c>
      <c r="C3427" s="102"/>
      <c r="D3427" s="100" t="s">
        <v>3747</v>
      </c>
      <c r="E3427" s="101">
        <v>8.93</v>
      </c>
      <c r="F3427" s="102"/>
    </row>
    <row r="3428" ht="12.75" customHeight="1">
      <c r="A3428" s="100" t="s">
        <v>3763</v>
      </c>
      <c r="B3428" s="101">
        <v>126.1</v>
      </c>
      <c r="C3428" s="102"/>
      <c r="D3428" s="100" t="s">
        <v>25157</v>
      </c>
      <c r="E3428" s="101">
        <v>9.62</v>
      </c>
      <c r="F3428" s="102"/>
    </row>
    <row r="3429" ht="12.75" customHeight="1">
      <c r="A3429" s="100" t="s">
        <v>25165</v>
      </c>
      <c r="B3429" s="101">
        <v>130.17</v>
      </c>
      <c r="C3429" s="102"/>
      <c r="D3429" s="100" t="s">
        <v>3749</v>
      </c>
      <c r="E3429" s="101">
        <v>9.39</v>
      </c>
      <c r="F3429" s="102"/>
    </row>
    <row r="3430" ht="12.75" customHeight="1">
      <c r="A3430" s="100" t="s">
        <v>3765</v>
      </c>
      <c r="B3430" s="101">
        <v>119.79</v>
      </c>
      <c r="C3430" s="102"/>
      <c r="D3430" s="100" t="s">
        <v>25158</v>
      </c>
      <c r="E3430" s="101">
        <v>7.23</v>
      </c>
      <c r="F3430" s="102"/>
    </row>
    <row r="3431" ht="12.75" customHeight="1">
      <c r="A3431" s="100" t="s">
        <v>25166</v>
      </c>
      <c r="B3431" s="101">
        <v>233.25</v>
      </c>
      <c r="C3431" s="102"/>
      <c r="D3431" s="100" t="s">
        <v>3751</v>
      </c>
      <c r="E3431" s="101">
        <v>7.06</v>
      </c>
      <c r="F3431" s="102"/>
    </row>
    <row r="3432" ht="12.75" customHeight="1">
      <c r="A3432" s="100" t="s">
        <v>3767</v>
      </c>
      <c r="B3432" s="101">
        <v>214.12</v>
      </c>
      <c r="C3432" s="102"/>
      <c r="D3432" s="100" t="s">
        <v>25159</v>
      </c>
      <c r="E3432" s="101">
        <v>7.3</v>
      </c>
      <c r="F3432" s="102"/>
    </row>
    <row r="3433" ht="12.75" customHeight="1">
      <c r="A3433" s="100" t="s">
        <v>25167</v>
      </c>
      <c r="B3433" s="101">
        <v>221.58</v>
      </c>
      <c r="C3433" s="102"/>
      <c r="D3433" s="100" t="s">
        <v>3753</v>
      </c>
      <c r="E3433" s="101">
        <v>7.13</v>
      </c>
      <c r="F3433" s="102"/>
    </row>
    <row r="3434" ht="12.75" customHeight="1">
      <c r="A3434" s="100" t="s">
        <v>3769</v>
      </c>
      <c r="B3434" s="101">
        <v>203.41</v>
      </c>
      <c r="C3434" s="102"/>
      <c r="D3434" s="100" t="s">
        <v>25160</v>
      </c>
      <c r="E3434" s="101">
        <v>95.25</v>
      </c>
      <c r="F3434" s="102"/>
    </row>
    <row r="3435" ht="12.75" customHeight="1">
      <c r="A3435" s="100" t="s">
        <v>25168</v>
      </c>
      <c r="B3435" s="101">
        <v>310.97</v>
      </c>
      <c r="C3435" s="102"/>
      <c r="D3435" s="100" t="s">
        <v>3755</v>
      </c>
      <c r="E3435" s="101">
        <v>88.12</v>
      </c>
      <c r="F3435" s="102"/>
    </row>
    <row r="3436" ht="12.75" customHeight="1">
      <c r="A3436" s="100" t="s">
        <v>3771</v>
      </c>
      <c r="B3436" s="101">
        <v>285.47</v>
      </c>
      <c r="C3436" s="102"/>
      <c r="D3436" s="100" t="s">
        <v>25161</v>
      </c>
      <c r="E3436" s="101">
        <v>90.49</v>
      </c>
      <c r="F3436" s="102"/>
    </row>
    <row r="3437" ht="12.75" customHeight="1">
      <c r="A3437" s="100" t="s">
        <v>25169</v>
      </c>
      <c r="B3437" s="101">
        <v>295.42</v>
      </c>
      <c r="C3437" s="102"/>
      <c r="D3437" s="100" t="s">
        <v>3757</v>
      </c>
      <c r="E3437" s="101">
        <v>83.71</v>
      </c>
      <c r="F3437" s="102"/>
    </row>
    <row r="3438" ht="12.75" customHeight="1">
      <c r="A3438" s="100" t="s">
        <v>3773</v>
      </c>
      <c r="B3438" s="101">
        <v>271.2</v>
      </c>
      <c r="C3438" s="102"/>
      <c r="D3438" s="100" t="s">
        <v>25162</v>
      </c>
      <c r="E3438" s="101">
        <v>119.06</v>
      </c>
      <c r="F3438" s="102"/>
    </row>
    <row r="3439" ht="12.75" customHeight="1">
      <c r="A3439" s="100" t="s">
        <v>25170</v>
      </c>
      <c r="B3439" s="101">
        <v>404.35</v>
      </c>
      <c r="C3439" s="102"/>
      <c r="D3439" s="100" t="s">
        <v>3759</v>
      </c>
      <c r="E3439" s="101">
        <v>110.15</v>
      </c>
      <c r="F3439" s="102"/>
    </row>
    <row r="3440" ht="12.75" customHeight="1">
      <c r="A3440" s="100" t="s">
        <v>3775</v>
      </c>
      <c r="B3440" s="101">
        <v>371.2</v>
      </c>
      <c r="C3440" s="102"/>
      <c r="D3440" s="100" t="s">
        <v>25163</v>
      </c>
      <c r="E3440" s="101">
        <v>113.11</v>
      </c>
      <c r="F3440" s="102"/>
    </row>
    <row r="3441" ht="12.75" customHeight="1">
      <c r="A3441" s="100" t="s">
        <v>25171</v>
      </c>
      <c r="B3441" s="101">
        <v>384.13</v>
      </c>
      <c r="C3441" s="102"/>
      <c r="D3441" s="100" t="s">
        <v>3761</v>
      </c>
      <c r="E3441" s="101">
        <v>104.64</v>
      </c>
      <c r="F3441" s="102"/>
    </row>
    <row r="3442" ht="12.75" customHeight="1">
      <c r="A3442" s="100" t="s">
        <v>3777</v>
      </c>
      <c r="B3442" s="101">
        <v>352.64</v>
      </c>
      <c r="C3442" s="102"/>
      <c r="D3442" s="100" t="s">
        <v>25164</v>
      </c>
      <c r="E3442" s="101">
        <v>160.8</v>
      </c>
      <c r="F3442" s="102"/>
    </row>
    <row r="3443" ht="12.75" customHeight="1">
      <c r="A3443" s="100" t="s">
        <v>25172</v>
      </c>
      <c r="B3443" s="101">
        <v>28.57</v>
      </c>
      <c r="C3443" s="102"/>
      <c r="D3443" s="100" t="s">
        <v>3763</v>
      </c>
      <c r="E3443" s="101">
        <v>148.91</v>
      </c>
      <c r="F3443" s="102"/>
    </row>
    <row r="3444" ht="12.75" customHeight="1">
      <c r="A3444" s="100" t="s">
        <v>3779</v>
      </c>
      <c r="B3444" s="101">
        <v>26.88</v>
      </c>
      <c r="C3444" s="102"/>
      <c r="D3444" s="100" t="s">
        <v>25165</v>
      </c>
      <c r="E3444" s="101">
        <v>152.76</v>
      </c>
      <c r="F3444" s="102"/>
    </row>
    <row r="3445" ht="12.75" customHeight="1">
      <c r="A3445" s="100" t="s">
        <v>25173</v>
      </c>
      <c r="B3445" s="101">
        <v>32.86</v>
      </c>
      <c r="C3445" s="102"/>
      <c r="D3445" s="100" t="s">
        <v>3765</v>
      </c>
      <c r="E3445" s="101">
        <v>141.47</v>
      </c>
      <c r="F3445" s="102"/>
    </row>
    <row r="3446" ht="12.75" customHeight="1">
      <c r="A3446" s="100" t="s">
        <v>3781</v>
      </c>
      <c r="B3446" s="101">
        <v>30.91</v>
      </c>
      <c r="C3446" s="102"/>
      <c r="D3446" s="100" t="s">
        <v>25166</v>
      </c>
      <c r="E3446" s="101">
        <v>269.67</v>
      </c>
      <c r="F3446" s="102"/>
    </row>
    <row r="3447" ht="12.75" customHeight="1">
      <c r="A3447" s="100" t="s">
        <v>25174</v>
      </c>
      <c r="B3447" s="101">
        <v>38.02</v>
      </c>
      <c r="C3447" s="102"/>
      <c r="D3447" s="100" t="s">
        <v>3767</v>
      </c>
      <c r="E3447" s="101">
        <v>248.87</v>
      </c>
      <c r="F3447" s="102"/>
    </row>
    <row r="3448" ht="12.75" customHeight="1">
      <c r="A3448" s="100" t="s">
        <v>3783</v>
      </c>
      <c r="B3448" s="101">
        <v>35.85</v>
      </c>
      <c r="C3448" s="102"/>
      <c r="D3448" s="100" t="s">
        <v>25167</v>
      </c>
      <c r="E3448" s="101">
        <v>256.19</v>
      </c>
      <c r="F3448" s="102"/>
    </row>
    <row r="3449" ht="12.75" customHeight="1">
      <c r="A3449" s="100" t="s">
        <v>25175</v>
      </c>
      <c r="B3449" s="101">
        <v>43.73</v>
      </c>
      <c r="C3449" s="102"/>
      <c r="D3449" s="100" t="s">
        <v>3769</v>
      </c>
      <c r="E3449" s="101">
        <v>236.43</v>
      </c>
      <c r="F3449" s="102"/>
    </row>
    <row r="3450" ht="12.75" customHeight="1">
      <c r="A3450" s="100" t="s">
        <v>3785</v>
      </c>
      <c r="B3450" s="101">
        <v>41.23</v>
      </c>
      <c r="C3450" s="102"/>
      <c r="D3450" s="100" t="s">
        <v>25168</v>
      </c>
      <c r="E3450" s="101">
        <v>359.53</v>
      </c>
      <c r="F3450" s="102"/>
    </row>
    <row r="3451" ht="12.75" customHeight="1">
      <c r="A3451" s="100" t="s">
        <v>25176</v>
      </c>
      <c r="B3451" s="101">
        <v>62.5</v>
      </c>
      <c r="C3451" s="102"/>
      <c r="D3451" s="100" t="s">
        <v>3771</v>
      </c>
      <c r="E3451" s="101">
        <v>331.8</v>
      </c>
      <c r="F3451" s="102"/>
    </row>
    <row r="3452" ht="12.75" customHeight="1">
      <c r="A3452" s="100" t="s">
        <v>3787</v>
      </c>
      <c r="B3452" s="101">
        <v>58.31</v>
      </c>
      <c r="C3452" s="102"/>
      <c r="D3452" s="100" t="s">
        <v>25169</v>
      </c>
      <c r="E3452" s="101">
        <v>341.55</v>
      </c>
      <c r="F3452" s="102"/>
    </row>
    <row r="3453" ht="12.75" customHeight="1">
      <c r="A3453" s="100" t="s">
        <v>25177</v>
      </c>
      <c r="B3453" s="101">
        <v>71.87</v>
      </c>
      <c r="C3453" s="102"/>
      <c r="D3453" s="100" t="s">
        <v>3773</v>
      </c>
      <c r="E3453" s="101">
        <v>315.21</v>
      </c>
      <c r="F3453" s="102"/>
    </row>
    <row r="3454" ht="12.75" customHeight="1">
      <c r="A3454" s="100" t="s">
        <v>3789</v>
      </c>
      <c r="B3454" s="101">
        <v>67.06</v>
      </c>
      <c r="C3454" s="102"/>
      <c r="D3454" s="100" t="s">
        <v>25170</v>
      </c>
      <c r="E3454" s="101">
        <v>467.5</v>
      </c>
      <c r="F3454" s="102"/>
    </row>
    <row r="3455" ht="12.75" customHeight="1">
      <c r="A3455" s="100" t="s">
        <v>25178</v>
      </c>
      <c r="B3455" s="101">
        <v>118.49</v>
      </c>
      <c r="C3455" s="102"/>
      <c r="D3455" s="100" t="s">
        <v>3775</v>
      </c>
      <c r="E3455" s="101">
        <v>431.45</v>
      </c>
      <c r="F3455" s="102"/>
    </row>
    <row r="3456" ht="12.75" customHeight="1">
      <c r="A3456" s="100" t="s">
        <v>3791</v>
      </c>
      <c r="B3456" s="101">
        <v>109.71</v>
      </c>
      <c r="C3456" s="102"/>
      <c r="D3456" s="100" t="s">
        <v>25171</v>
      </c>
      <c r="E3456" s="101">
        <v>444.12</v>
      </c>
      <c r="F3456" s="102"/>
    </row>
    <row r="3457" ht="12.75" customHeight="1">
      <c r="A3457" s="100" t="s">
        <v>25179</v>
      </c>
      <c r="B3457" s="101">
        <v>136.27</v>
      </c>
      <c r="C3457" s="102"/>
      <c r="D3457" s="100" t="s">
        <v>3777</v>
      </c>
      <c r="E3457" s="101">
        <v>409.88</v>
      </c>
      <c r="F3457" s="102"/>
    </row>
    <row r="3458" ht="12.75" customHeight="1">
      <c r="A3458" s="100" t="s">
        <v>3793</v>
      </c>
      <c r="B3458" s="101">
        <v>126.17</v>
      </c>
      <c r="C3458" s="102"/>
      <c r="D3458" s="100" t="s">
        <v>25172</v>
      </c>
      <c r="E3458" s="101">
        <v>37.61</v>
      </c>
      <c r="F3458" s="102"/>
    </row>
    <row r="3459" ht="12.75" customHeight="1">
      <c r="A3459" s="100" t="s">
        <v>25180</v>
      </c>
      <c r="B3459" s="101">
        <v>5.27</v>
      </c>
      <c r="C3459" s="102"/>
      <c r="D3459" s="100" t="s">
        <v>3779</v>
      </c>
      <c r="E3459" s="101">
        <v>35.77</v>
      </c>
      <c r="F3459" s="102"/>
    </row>
    <row r="3460" ht="12.75" customHeight="1">
      <c r="A3460" s="100" t="s">
        <v>3795</v>
      </c>
      <c r="B3460" s="101">
        <v>4.94</v>
      </c>
      <c r="C3460" s="102"/>
      <c r="D3460" s="100" t="s">
        <v>25173</v>
      </c>
      <c r="E3460" s="101">
        <v>43.25</v>
      </c>
      <c r="F3460" s="102"/>
    </row>
    <row r="3461" ht="12.75" customHeight="1">
      <c r="A3461" s="100" t="s">
        <v>25181</v>
      </c>
      <c r="B3461" s="101">
        <v>5.8</v>
      </c>
      <c r="C3461" s="102"/>
      <c r="D3461" s="100" t="s">
        <v>3781</v>
      </c>
      <c r="E3461" s="101">
        <v>41.13</v>
      </c>
      <c r="F3461" s="102"/>
    </row>
    <row r="3462" ht="12.75" customHeight="1">
      <c r="A3462" s="100" t="s">
        <v>3797</v>
      </c>
      <c r="B3462" s="101">
        <v>5.44</v>
      </c>
      <c r="C3462" s="102"/>
      <c r="D3462" s="100" t="s">
        <v>25174</v>
      </c>
      <c r="E3462" s="101">
        <v>50.52</v>
      </c>
      <c r="F3462" s="102"/>
    </row>
    <row r="3463" ht="12.75" customHeight="1">
      <c r="A3463" s="100" t="s">
        <v>25182</v>
      </c>
      <c r="B3463" s="101">
        <v>6.29</v>
      </c>
      <c r="C3463" s="102"/>
      <c r="D3463" s="100" t="s">
        <v>3783</v>
      </c>
      <c r="E3463" s="101">
        <v>48.16</v>
      </c>
      <c r="F3463" s="102"/>
    </row>
    <row r="3464" ht="12.75" customHeight="1">
      <c r="A3464" s="100" t="s">
        <v>3799</v>
      </c>
      <c r="B3464" s="101">
        <v>5.91</v>
      </c>
      <c r="C3464" s="102"/>
      <c r="D3464" s="100" t="s">
        <v>25175</v>
      </c>
      <c r="E3464" s="101">
        <v>58.1</v>
      </c>
      <c r="F3464" s="102"/>
    </row>
    <row r="3465" ht="12.75" customHeight="1">
      <c r="A3465" s="100" t="s">
        <v>25183</v>
      </c>
      <c r="B3465" s="101">
        <v>7.29</v>
      </c>
      <c r="C3465" s="102"/>
      <c r="D3465" s="100" t="s">
        <v>3785</v>
      </c>
      <c r="E3465" s="101">
        <v>55.39</v>
      </c>
      <c r="F3465" s="102"/>
    </row>
    <row r="3466" ht="12.75" customHeight="1">
      <c r="A3466" s="100" t="s">
        <v>3801</v>
      </c>
      <c r="B3466" s="101">
        <v>6.86</v>
      </c>
      <c r="C3466" s="102"/>
      <c r="D3466" s="100" t="s">
        <v>25176</v>
      </c>
      <c r="E3466" s="101">
        <v>79.67</v>
      </c>
      <c r="F3466" s="102"/>
    </row>
    <row r="3467" ht="12.75" customHeight="1">
      <c r="A3467" s="100" t="s">
        <v>25184</v>
      </c>
      <c r="B3467" s="101">
        <v>9.03</v>
      </c>
      <c r="C3467" s="102"/>
      <c r="D3467" s="100" t="s">
        <v>3787</v>
      </c>
      <c r="E3467" s="101">
        <v>75.11</v>
      </c>
      <c r="F3467" s="102"/>
    </row>
    <row r="3468" ht="12.75" customHeight="1">
      <c r="A3468" s="100" t="s">
        <v>3803</v>
      </c>
      <c r="B3468" s="101">
        <v>8.53</v>
      </c>
      <c r="C3468" s="102"/>
      <c r="D3468" s="100" t="s">
        <v>25177</v>
      </c>
      <c r="E3468" s="101">
        <v>91.62</v>
      </c>
      <c r="F3468" s="102"/>
    </row>
    <row r="3469" ht="12.75" customHeight="1">
      <c r="A3469" s="100" t="s">
        <v>25185</v>
      </c>
      <c r="B3469" s="101">
        <v>4.02</v>
      </c>
      <c r="C3469" s="102"/>
      <c r="D3469" s="100" t="s">
        <v>3789</v>
      </c>
      <c r="E3469" s="101">
        <v>86.38</v>
      </c>
      <c r="F3469" s="102"/>
    </row>
    <row r="3470" ht="12.75" customHeight="1">
      <c r="A3470" s="100" t="s">
        <v>3805</v>
      </c>
      <c r="B3470" s="101">
        <v>3.62</v>
      </c>
      <c r="C3470" s="102"/>
      <c r="D3470" s="100" t="s">
        <v>25178</v>
      </c>
      <c r="E3470" s="101">
        <v>146.93</v>
      </c>
      <c r="F3470" s="102"/>
    </row>
    <row r="3471" ht="12.75" customHeight="1">
      <c r="A3471" s="100" t="s">
        <v>25186</v>
      </c>
      <c r="B3471" s="101">
        <v>4.91</v>
      </c>
      <c r="C3471" s="102"/>
      <c r="D3471" s="100" t="s">
        <v>3791</v>
      </c>
      <c r="E3471" s="101">
        <v>137.38</v>
      </c>
      <c r="F3471" s="102"/>
    </row>
    <row r="3472" ht="12.75" customHeight="1">
      <c r="A3472" s="100" t="s">
        <v>3807</v>
      </c>
      <c r="B3472" s="101">
        <v>4.43</v>
      </c>
      <c r="C3472" s="102"/>
      <c r="D3472" s="100" t="s">
        <v>25179</v>
      </c>
      <c r="E3472" s="101">
        <v>168.97</v>
      </c>
      <c r="F3472" s="102"/>
    </row>
    <row r="3473" ht="12.75" customHeight="1">
      <c r="A3473" s="100" t="s">
        <v>25187</v>
      </c>
      <c r="B3473" s="101">
        <v>6.38</v>
      </c>
      <c r="C3473" s="102"/>
      <c r="D3473" s="100" t="s">
        <v>3793</v>
      </c>
      <c r="E3473" s="101">
        <v>157.99</v>
      </c>
      <c r="F3473" s="102"/>
    </row>
    <row r="3474" ht="12.75" customHeight="1">
      <c r="A3474" s="100" t="s">
        <v>3809</v>
      </c>
      <c r="B3474" s="101">
        <v>5.79</v>
      </c>
      <c r="C3474" s="102"/>
      <c r="D3474" s="100" t="s">
        <v>25180</v>
      </c>
      <c r="E3474" s="101">
        <v>5.98</v>
      </c>
      <c r="F3474" s="102"/>
    </row>
    <row r="3475" ht="12.75" customHeight="1">
      <c r="A3475" s="100" t="s">
        <v>25188</v>
      </c>
      <c r="B3475" s="101">
        <v>8.0</v>
      </c>
      <c r="C3475" s="102"/>
      <c r="D3475" s="100" t="s">
        <v>3795</v>
      </c>
      <c r="E3475" s="101">
        <v>5.62</v>
      </c>
      <c r="F3475" s="102"/>
    </row>
    <row r="3476" ht="12.75" customHeight="1">
      <c r="A3476" s="100" t="s">
        <v>3811</v>
      </c>
      <c r="B3476" s="101">
        <v>7.28</v>
      </c>
      <c r="C3476" s="102"/>
      <c r="D3476" s="100" t="s">
        <v>25181</v>
      </c>
      <c r="E3476" s="101">
        <v>6.63</v>
      </c>
      <c r="F3476" s="102"/>
    </row>
    <row r="3477" ht="12.75" customHeight="1">
      <c r="A3477" s="100" t="s">
        <v>25189</v>
      </c>
      <c r="B3477" s="101">
        <v>5.94</v>
      </c>
      <c r="C3477" s="102"/>
      <c r="D3477" s="100" t="s">
        <v>3797</v>
      </c>
      <c r="E3477" s="101">
        <v>6.25</v>
      </c>
      <c r="F3477" s="102"/>
    </row>
    <row r="3478" ht="12.75" customHeight="1">
      <c r="A3478" s="100" t="s">
        <v>3813</v>
      </c>
      <c r="B3478" s="101">
        <v>5.29</v>
      </c>
      <c r="C3478" s="102"/>
      <c r="D3478" s="100" t="s">
        <v>25182</v>
      </c>
      <c r="E3478" s="101">
        <v>7.24</v>
      </c>
      <c r="F3478" s="102"/>
    </row>
    <row r="3479" ht="12.75" customHeight="1">
      <c r="A3479" s="100" t="s">
        <v>25190</v>
      </c>
      <c r="B3479" s="101">
        <v>7.73</v>
      </c>
      <c r="C3479" s="102"/>
      <c r="D3479" s="100" t="s">
        <v>3799</v>
      </c>
      <c r="E3479" s="101">
        <v>6.83</v>
      </c>
      <c r="F3479" s="102"/>
    </row>
    <row r="3480" ht="12.75" customHeight="1">
      <c r="A3480" s="100" t="s">
        <v>3815</v>
      </c>
      <c r="B3480" s="101">
        <v>6.89</v>
      </c>
      <c r="C3480" s="102"/>
      <c r="D3480" s="100" t="s">
        <v>25183</v>
      </c>
      <c r="E3480" s="101">
        <v>8.45</v>
      </c>
      <c r="F3480" s="102"/>
    </row>
    <row r="3481" ht="12.75" customHeight="1">
      <c r="A3481" s="100" t="s">
        <v>25191</v>
      </c>
      <c r="B3481" s="101">
        <v>11.97</v>
      </c>
      <c r="C3481" s="102"/>
      <c r="D3481" s="100" t="s">
        <v>3801</v>
      </c>
      <c r="E3481" s="101">
        <v>7.98</v>
      </c>
      <c r="F3481" s="102"/>
    </row>
    <row r="3482" ht="12.75" customHeight="1">
      <c r="A3482" s="100" t="s">
        <v>3817</v>
      </c>
      <c r="B3482" s="101">
        <v>10.65</v>
      </c>
      <c r="C3482" s="102"/>
      <c r="D3482" s="100" t="s">
        <v>25184</v>
      </c>
      <c r="E3482" s="101">
        <v>10.82</v>
      </c>
      <c r="F3482" s="102"/>
    </row>
    <row r="3483" ht="12.75" customHeight="1">
      <c r="A3483" s="100" t="s">
        <v>25192</v>
      </c>
      <c r="B3483" s="101">
        <v>16.7</v>
      </c>
      <c r="C3483" s="102"/>
      <c r="D3483" s="100" t="s">
        <v>3803</v>
      </c>
      <c r="E3483" s="101">
        <v>10.27</v>
      </c>
      <c r="F3483" s="102"/>
    </row>
    <row r="3484" ht="12.75" customHeight="1">
      <c r="A3484" s="100" t="s">
        <v>3819</v>
      </c>
      <c r="B3484" s="101">
        <v>14.85</v>
      </c>
      <c r="C3484" s="102"/>
      <c r="D3484" s="100" t="s">
        <v>25185</v>
      </c>
      <c r="E3484" s="101">
        <v>4.38</v>
      </c>
      <c r="F3484" s="102"/>
    </row>
    <row r="3485" ht="12.75" customHeight="1">
      <c r="A3485" s="100" t="s">
        <v>25193</v>
      </c>
      <c r="B3485" s="101">
        <v>19.6</v>
      </c>
      <c r="C3485" s="102"/>
      <c r="D3485" s="100" t="s">
        <v>3805</v>
      </c>
      <c r="E3485" s="101">
        <v>3.94</v>
      </c>
      <c r="F3485" s="102"/>
    </row>
    <row r="3486" ht="12.75" customHeight="1">
      <c r="A3486" s="100" t="s">
        <v>3821</v>
      </c>
      <c r="B3486" s="101">
        <v>17.5</v>
      </c>
      <c r="C3486" s="102"/>
      <c r="D3486" s="100" t="s">
        <v>25186</v>
      </c>
      <c r="E3486" s="101">
        <v>5.36</v>
      </c>
      <c r="F3486" s="102"/>
    </row>
    <row r="3487" ht="12.75" customHeight="1">
      <c r="A3487" s="100" t="s">
        <v>25194</v>
      </c>
      <c r="B3487" s="101">
        <v>25.4</v>
      </c>
      <c r="C3487" s="102"/>
      <c r="D3487" s="100" t="s">
        <v>3807</v>
      </c>
      <c r="E3487" s="101">
        <v>4.84</v>
      </c>
      <c r="F3487" s="102"/>
    </row>
    <row r="3488" ht="12.75" customHeight="1">
      <c r="A3488" s="100" t="s">
        <v>3823</v>
      </c>
      <c r="B3488" s="101">
        <v>22.76</v>
      </c>
      <c r="C3488" s="102"/>
      <c r="D3488" s="100" t="s">
        <v>25187</v>
      </c>
      <c r="E3488" s="101">
        <v>6.96</v>
      </c>
      <c r="F3488" s="102"/>
    </row>
    <row r="3489" ht="12.75" customHeight="1">
      <c r="A3489" s="100" t="s">
        <v>25195</v>
      </c>
      <c r="B3489" s="101">
        <v>10.62</v>
      </c>
      <c r="C3489" s="102"/>
      <c r="D3489" s="100" t="s">
        <v>3809</v>
      </c>
      <c r="E3489" s="101">
        <v>6.31</v>
      </c>
      <c r="F3489" s="102"/>
    </row>
    <row r="3490" ht="12.75" customHeight="1">
      <c r="A3490" s="100" t="s">
        <v>3825</v>
      </c>
      <c r="B3490" s="101">
        <v>10.62</v>
      </c>
      <c r="C3490" s="102"/>
      <c r="D3490" s="100" t="s">
        <v>25188</v>
      </c>
      <c r="E3490" s="101">
        <v>8.71</v>
      </c>
      <c r="F3490" s="102"/>
    </row>
    <row r="3491" ht="12.75" customHeight="1">
      <c r="A3491" s="100" t="s">
        <v>25196</v>
      </c>
      <c r="B3491" s="101">
        <v>13.3</v>
      </c>
      <c r="C3491" s="102"/>
      <c r="D3491" s="100" t="s">
        <v>3811</v>
      </c>
      <c r="E3491" s="101">
        <v>7.93</v>
      </c>
      <c r="F3491" s="102"/>
    </row>
    <row r="3492" ht="12.75" customHeight="1">
      <c r="A3492" s="100" t="s">
        <v>3827</v>
      </c>
      <c r="B3492" s="101">
        <v>13.3</v>
      </c>
      <c r="C3492" s="102"/>
      <c r="D3492" s="100" t="s">
        <v>25189</v>
      </c>
      <c r="E3492" s="101">
        <v>6.62</v>
      </c>
      <c r="F3492" s="102"/>
    </row>
    <row r="3493" ht="12.75" customHeight="1">
      <c r="A3493" s="100" t="s">
        <v>25197</v>
      </c>
      <c r="B3493" s="101">
        <v>17.33</v>
      </c>
      <c r="C3493" s="102"/>
      <c r="D3493" s="100" t="s">
        <v>3813</v>
      </c>
      <c r="E3493" s="101">
        <v>5.91</v>
      </c>
      <c r="F3493" s="102"/>
    </row>
    <row r="3494" ht="12.75" customHeight="1">
      <c r="A3494" s="100" t="s">
        <v>3829</v>
      </c>
      <c r="B3494" s="101">
        <v>17.33</v>
      </c>
      <c r="C3494" s="102"/>
      <c r="D3494" s="100" t="s">
        <v>25190</v>
      </c>
      <c r="E3494" s="101">
        <v>8.59</v>
      </c>
      <c r="F3494" s="102"/>
    </row>
    <row r="3495" ht="12.75" customHeight="1">
      <c r="A3495" s="100" t="s">
        <v>25198</v>
      </c>
      <c r="B3495" s="101">
        <v>18.46</v>
      </c>
      <c r="C3495" s="102"/>
      <c r="D3495" s="100" t="s">
        <v>3815</v>
      </c>
      <c r="E3495" s="101">
        <v>7.67</v>
      </c>
      <c r="F3495" s="102"/>
    </row>
    <row r="3496" ht="12.75" customHeight="1">
      <c r="A3496" s="100" t="s">
        <v>3831</v>
      </c>
      <c r="B3496" s="101">
        <v>18.46</v>
      </c>
      <c r="C3496" s="102"/>
      <c r="D3496" s="100" t="s">
        <v>25191</v>
      </c>
      <c r="E3496" s="101">
        <v>13.32</v>
      </c>
      <c r="F3496" s="102"/>
    </row>
    <row r="3497" ht="12.75" customHeight="1">
      <c r="A3497" s="100" t="s">
        <v>25199</v>
      </c>
      <c r="B3497" s="101">
        <v>21.44</v>
      </c>
      <c r="C3497" s="102"/>
      <c r="D3497" s="100" t="s">
        <v>3817</v>
      </c>
      <c r="E3497" s="101">
        <v>11.88</v>
      </c>
      <c r="F3497" s="102"/>
    </row>
    <row r="3498" ht="12.75" customHeight="1">
      <c r="A3498" s="100" t="s">
        <v>3833</v>
      </c>
      <c r="B3498" s="101">
        <v>21.44</v>
      </c>
      <c r="C3498" s="102"/>
      <c r="D3498" s="100" t="s">
        <v>25192</v>
      </c>
      <c r="E3498" s="101">
        <v>18.52</v>
      </c>
      <c r="F3498" s="102"/>
    </row>
    <row r="3499" ht="12.75" customHeight="1">
      <c r="A3499" s="100" t="s">
        <v>25200</v>
      </c>
      <c r="B3499" s="101">
        <v>23.4</v>
      </c>
      <c r="C3499" s="102"/>
      <c r="D3499" s="100" t="s">
        <v>3819</v>
      </c>
      <c r="E3499" s="101">
        <v>16.5</v>
      </c>
      <c r="F3499" s="102"/>
    </row>
    <row r="3500" ht="12.75" customHeight="1">
      <c r="A3500" s="100" t="s">
        <v>3835</v>
      </c>
      <c r="B3500" s="101">
        <v>23.4</v>
      </c>
      <c r="C3500" s="102"/>
      <c r="D3500" s="100" t="s">
        <v>25193</v>
      </c>
      <c r="E3500" s="101">
        <v>21.7</v>
      </c>
      <c r="F3500" s="102"/>
    </row>
    <row r="3501" ht="12.75" customHeight="1">
      <c r="A3501" s="100" t="s">
        <v>25201</v>
      </c>
      <c r="B3501" s="101">
        <v>30.13</v>
      </c>
      <c r="C3501" s="102"/>
      <c r="D3501" s="100" t="s">
        <v>3821</v>
      </c>
      <c r="E3501" s="101">
        <v>19.41</v>
      </c>
      <c r="F3501" s="102"/>
    </row>
    <row r="3502" ht="12.75" customHeight="1">
      <c r="A3502" s="100" t="s">
        <v>3837</v>
      </c>
      <c r="B3502" s="101">
        <v>30.13</v>
      </c>
      <c r="C3502" s="102"/>
      <c r="D3502" s="100" t="s">
        <v>25194</v>
      </c>
      <c r="E3502" s="101">
        <v>28.35</v>
      </c>
      <c r="F3502" s="102"/>
    </row>
    <row r="3503" ht="12.75" customHeight="1">
      <c r="A3503" s="100" t="s">
        <v>25202</v>
      </c>
      <c r="B3503" s="101">
        <v>31.79</v>
      </c>
      <c r="C3503" s="102"/>
      <c r="D3503" s="100" t="s">
        <v>3823</v>
      </c>
      <c r="E3503" s="101">
        <v>25.48</v>
      </c>
      <c r="F3503" s="102"/>
    </row>
    <row r="3504" ht="12.75" customHeight="1">
      <c r="A3504" s="100" t="s">
        <v>3839</v>
      </c>
      <c r="B3504" s="101">
        <v>31.79</v>
      </c>
      <c r="C3504" s="102"/>
      <c r="D3504" s="100" t="s">
        <v>25195</v>
      </c>
      <c r="E3504" s="101">
        <v>12.27</v>
      </c>
      <c r="F3504" s="102"/>
    </row>
    <row r="3505" ht="12.75" customHeight="1">
      <c r="A3505" s="100" t="s">
        <v>25203</v>
      </c>
      <c r="B3505" s="101">
        <v>0.08</v>
      </c>
      <c r="C3505" s="102"/>
      <c r="D3505" s="100" t="s">
        <v>3825</v>
      </c>
      <c r="E3505" s="101">
        <v>12.27</v>
      </c>
      <c r="F3505" s="102"/>
    </row>
    <row r="3506" ht="12.75" customHeight="1">
      <c r="A3506" s="100" t="s">
        <v>25204</v>
      </c>
      <c r="B3506" s="101">
        <v>0.08</v>
      </c>
      <c r="C3506" s="102"/>
      <c r="D3506" s="100" t="s">
        <v>25196</v>
      </c>
      <c r="E3506" s="101">
        <v>16.02</v>
      </c>
      <c r="F3506" s="102"/>
    </row>
    <row r="3507" ht="12.75" customHeight="1">
      <c r="A3507" s="100" t="s">
        <v>25205</v>
      </c>
      <c r="B3507" s="101">
        <v>0.36</v>
      </c>
      <c r="C3507" s="102"/>
      <c r="D3507" s="100" t="s">
        <v>3827</v>
      </c>
      <c r="E3507" s="101">
        <v>16.02</v>
      </c>
      <c r="F3507" s="102"/>
    </row>
    <row r="3508" ht="12.75" customHeight="1">
      <c r="A3508" s="100" t="s">
        <v>25206</v>
      </c>
      <c r="B3508" s="101">
        <v>0.36</v>
      </c>
      <c r="C3508" s="102"/>
      <c r="D3508" s="100" t="s">
        <v>25197</v>
      </c>
      <c r="E3508" s="101">
        <v>19.06</v>
      </c>
      <c r="F3508" s="102"/>
    </row>
    <row r="3509" ht="12.75" customHeight="1">
      <c r="A3509" s="100" t="s">
        <v>25207</v>
      </c>
      <c r="B3509" s="101">
        <v>303.18</v>
      </c>
      <c r="C3509" s="102"/>
      <c r="D3509" s="100" t="s">
        <v>3829</v>
      </c>
      <c r="E3509" s="101">
        <v>19.06</v>
      </c>
      <c r="F3509" s="102"/>
    </row>
    <row r="3510" ht="12.75" customHeight="1">
      <c r="A3510" s="100" t="s">
        <v>3841</v>
      </c>
      <c r="B3510" s="101">
        <v>285.29</v>
      </c>
      <c r="C3510" s="102"/>
      <c r="D3510" s="100" t="s">
        <v>25198</v>
      </c>
      <c r="E3510" s="101">
        <v>22.86</v>
      </c>
      <c r="F3510" s="102"/>
    </row>
    <row r="3511" ht="12.75" customHeight="1">
      <c r="A3511" s="100" t="s">
        <v>25208</v>
      </c>
      <c r="B3511" s="101">
        <v>144.7</v>
      </c>
      <c r="C3511" s="102"/>
      <c r="D3511" s="100" t="s">
        <v>3831</v>
      </c>
      <c r="E3511" s="101">
        <v>22.86</v>
      </c>
      <c r="F3511" s="102"/>
    </row>
    <row r="3512" ht="12.75" customHeight="1">
      <c r="A3512" s="100" t="s">
        <v>3843</v>
      </c>
      <c r="B3512" s="101">
        <v>136.75</v>
      </c>
      <c r="C3512" s="102"/>
      <c r="D3512" s="100" t="s">
        <v>25199</v>
      </c>
      <c r="E3512" s="101">
        <v>29.58</v>
      </c>
      <c r="F3512" s="102"/>
    </row>
    <row r="3513" ht="12.75" customHeight="1">
      <c r="A3513" s="100" t="s">
        <v>25209</v>
      </c>
      <c r="B3513" s="101">
        <v>174.51</v>
      </c>
      <c r="C3513" s="102"/>
      <c r="D3513" s="100" t="s">
        <v>3833</v>
      </c>
      <c r="E3513" s="101">
        <v>29.58</v>
      </c>
      <c r="F3513" s="102"/>
    </row>
    <row r="3514" ht="12.75" customHeight="1">
      <c r="A3514" s="100" t="s">
        <v>3845</v>
      </c>
      <c r="B3514" s="101">
        <v>162.58</v>
      </c>
      <c r="C3514" s="102"/>
      <c r="D3514" s="100" t="s">
        <v>25200</v>
      </c>
      <c r="E3514" s="101">
        <v>32.25</v>
      </c>
      <c r="F3514" s="102"/>
    </row>
    <row r="3515" ht="12.75" customHeight="1">
      <c r="A3515" s="100" t="s">
        <v>25210</v>
      </c>
      <c r="B3515" s="101">
        <v>89.42</v>
      </c>
      <c r="C3515" s="102"/>
      <c r="D3515" s="100" t="s">
        <v>3835</v>
      </c>
      <c r="E3515" s="101">
        <v>32.25</v>
      </c>
      <c r="F3515" s="102"/>
    </row>
    <row r="3516" ht="12.75" customHeight="1">
      <c r="A3516" s="100" t="s">
        <v>3847</v>
      </c>
      <c r="B3516" s="101">
        <v>77.49</v>
      </c>
      <c r="C3516" s="102"/>
      <c r="D3516" s="100" t="s">
        <v>25201</v>
      </c>
      <c r="E3516" s="101">
        <v>35.53</v>
      </c>
      <c r="F3516" s="102"/>
    </row>
    <row r="3517" ht="12.75" customHeight="1">
      <c r="A3517" s="100" t="s">
        <v>25211</v>
      </c>
      <c r="B3517" s="101">
        <v>28.5</v>
      </c>
      <c r="C3517" s="102"/>
      <c r="D3517" s="100" t="s">
        <v>3837</v>
      </c>
      <c r="E3517" s="101">
        <v>35.53</v>
      </c>
      <c r="F3517" s="102"/>
    </row>
    <row r="3518" ht="12.75" customHeight="1">
      <c r="A3518" s="100" t="s">
        <v>3849</v>
      </c>
      <c r="B3518" s="101">
        <v>27.12</v>
      </c>
      <c r="C3518" s="102"/>
      <c r="D3518" s="100" t="s">
        <v>25202</v>
      </c>
      <c r="E3518" s="101">
        <v>40.92</v>
      </c>
      <c r="F3518" s="102"/>
    </row>
    <row r="3519" ht="12.75" customHeight="1">
      <c r="A3519" s="100" t="s">
        <v>25212</v>
      </c>
      <c r="B3519" s="101">
        <v>22.71</v>
      </c>
      <c r="C3519" s="102"/>
      <c r="D3519" s="100" t="s">
        <v>3839</v>
      </c>
      <c r="E3519" s="101">
        <v>40.92</v>
      </c>
      <c r="F3519" s="102"/>
    </row>
    <row r="3520" ht="12.75" customHeight="1">
      <c r="A3520" s="100" t="s">
        <v>3851</v>
      </c>
      <c r="B3520" s="101">
        <v>21.51</v>
      </c>
      <c r="C3520" s="102"/>
      <c r="D3520" s="100" t="s">
        <v>25207</v>
      </c>
      <c r="E3520" s="101">
        <v>324.9</v>
      </c>
      <c r="F3520" s="102"/>
    </row>
    <row r="3521" ht="12.75" customHeight="1">
      <c r="A3521" s="100" t="s">
        <v>25213</v>
      </c>
      <c r="B3521" s="101">
        <v>41.18</v>
      </c>
      <c r="C3521" s="102"/>
      <c r="D3521" s="100" t="s">
        <v>3841</v>
      </c>
      <c r="E3521" s="101">
        <v>305.52</v>
      </c>
      <c r="F3521" s="102"/>
    </row>
    <row r="3522" ht="12.75" customHeight="1">
      <c r="A3522" s="100" t="s">
        <v>3853</v>
      </c>
      <c r="B3522" s="101">
        <v>39.16</v>
      </c>
      <c r="C3522" s="102"/>
      <c r="D3522" s="100" t="s">
        <v>25208</v>
      </c>
      <c r="E3522" s="101">
        <v>149.48</v>
      </c>
      <c r="F3522" s="102"/>
    </row>
    <row r="3523" ht="12.75" customHeight="1">
      <c r="A3523" s="100" t="s">
        <v>25214</v>
      </c>
      <c r="B3523" s="101">
        <v>33.32</v>
      </c>
      <c r="C3523" s="102"/>
      <c r="D3523" s="100" t="s">
        <v>3843</v>
      </c>
      <c r="E3523" s="101">
        <v>140.87</v>
      </c>
      <c r="F3523" s="102"/>
    </row>
    <row r="3524" ht="12.75" customHeight="1">
      <c r="A3524" s="100" t="s">
        <v>3855</v>
      </c>
      <c r="B3524" s="101">
        <v>31.6</v>
      </c>
      <c r="C3524" s="102"/>
      <c r="D3524" s="100" t="s">
        <v>25209</v>
      </c>
      <c r="E3524" s="101">
        <v>181.8</v>
      </c>
      <c r="F3524" s="102"/>
    </row>
    <row r="3525" ht="12.75" customHeight="1">
      <c r="A3525" s="100" t="s">
        <v>25215</v>
      </c>
      <c r="B3525" s="101">
        <v>42.76</v>
      </c>
      <c r="C3525" s="102"/>
      <c r="D3525" s="100" t="s">
        <v>3845</v>
      </c>
      <c r="E3525" s="101">
        <v>168.88</v>
      </c>
      <c r="F3525" s="102"/>
    </row>
    <row r="3526" ht="12.75" customHeight="1">
      <c r="A3526" s="100" t="s">
        <v>3857</v>
      </c>
      <c r="B3526" s="101">
        <v>40.47</v>
      </c>
      <c r="C3526" s="102"/>
      <c r="D3526" s="100" t="s">
        <v>25210</v>
      </c>
      <c r="E3526" s="101">
        <v>96.96</v>
      </c>
      <c r="F3526" s="102"/>
    </row>
    <row r="3527" ht="12.75" customHeight="1">
      <c r="A3527" s="100" t="s">
        <v>25216</v>
      </c>
      <c r="B3527" s="101">
        <v>50.07</v>
      </c>
      <c r="C3527" s="102"/>
      <c r="D3527" s="100" t="s">
        <v>3847</v>
      </c>
      <c r="E3527" s="101">
        <v>84.04</v>
      </c>
      <c r="F3527" s="102"/>
    </row>
    <row r="3528" ht="12.75" customHeight="1">
      <c r="A3528" s="100" t="s">
        <v>3859</v>
      </c>
      <c r="B3528" s="101">
        <v>47.21</v>
      </c>
      <c r="C3528" s="102"/>
      <c r="D3528" s="100" t="s">
        <v>25211</v>
      </c>
      <c r="E3528" s="101">
        <v>31.63</v>
      </c>
      <c r="F3528" s="102"/>
    </row>
    <row r="3529" ht="12.75" customHeight="1">
      <c r="A3529" s="100" t="s">
        <v>25217</v>
      </c>
      <c r="B3529" s="101">
        <v>68.53</v>
      </c>
      <c r="C3529" s="102"/>
      <c r="D3529" s="100" t="s">
        <v>3849</v>
      </c>
      <c r="E3529" s="101">
        <v>30.13</v>
      </c>
      <c r="F3529" s="102"/>
    </row>
    <row r="3530" ht="12.75" customHeight="1">
      <c r="A3530" s="100" t="s">
        <v>3861</v>
      </c>
      <c r="B3530" s="101">
        <v>66.71</v>
      </c>
      <c r="C3530" s="102"/>
      <c r="D3530" s="100" t="s">
        <v>25212</v>
      </c>
      <c r="E3530" s="101">
        <v>25.37</v>
      </c>
      <c r="F3530" s="102"/>
    </row>
    <row r="3531" ht="12.75" customHeight="1">
      <c r="A3531" s="100" t="s">
        <v>25218</v>
      </c>
      <c r="B3531" s="101">
        <v>35.14</v>
      </c>
      <c r="C3531" s="102"/>
      <c r="D3531" s="100" t="s">
        <v>3851</v>
      </c>
      <c r="E3531" s="101">
        <v>24.07</v>
      </c>
      <c r="F3531" s="102"/>
    </row>
    <row r="3532" ht="12.75" customHeight="1">
      <c r="A3532" s="100" t="s">
        <v>3863</v>
      </c>
      <c r="B3532" s="101">
        <v>33.93</v>
      </c>
      <c r="C3532" s="102"/>
      <c r="D3532" s="100" t="s">
        <v>25213</v>
      </c>
      <c r="E3532" s="101">
        <v>45.75</v>
      </c>
      <c r="F3532" s="102"/>
    </row>
    <row r="3533" ht="12.75" customHeight="1">
      <c r="A3533" s="100" t="s">
        <v>25219</v>
      </c>
      <c r="B3533" s="101">
        <v>179.21</v>
      </c>
      <c r="C3533" s="102"/>
      <c r="D3533" s="100" t="s">
        <v>3853</v>
      </c>
      <c r="E3533" s="101">
        <v>43.57</v>
      </c>
      <c r="F3533" s="102"/>
    </row>
    <row r="3534" ht="12.75" customHeight="1">
      <c r="A3534" s="100" t="s">
        <v>3865</v>
      </c>
      <c r="B3534" s="101">
        <v>172.23</v>
      </c>
      <c r="C3534" s="102"/>
      <c r="D3534" s="100" t="s">
        <v>25214</v>
      </c>
      <c r="E3534" s="101">
        <v>30.38</v>
      </c>
      <c r="F3534" s="102"/>
    </row>
    <row r="3535" ht="12.75" customHeight="1">
      <c r="A3535" s="100" t="s">
        <v>25220</v>
      </c>
      <c r="B3535" s="101">
        <v>24.15</v>
      </c>
      <c r="C3535" s="102"/>
      <c r="D3535" s="100" t="s">
        <v>3855</v>
      </c>
      <c r="E3535" s="101">
        <v>28.52</v>
      </c>
      <c r="F3535" s="102"/>
    </row>
    <row r="3536" ht="12.75" customHeight="1">
      <c r="A3536" s="100" t="s">
        <v>3867</v>
      </c>
      <c r="B3536" s="101">
        <v>23.0</v>
      </c>
      <c r="C3536" s="102"/>
      <c r="D3536" s="100" t="s">
        <v>25215</v>
      </c>
      <c r="E3536" s="101">
        <v>39.2</v>
      </c>
      <c r="F3536" s="102"/>
    </row>
    <row r="3537" ht="12.75" customHeight="1">
      <c r="A3537" s="100" t="s">
        <v>25221</v>
      </c>
      <c r="B3537" s="101">
        <v>146.63</v>
      </c>
      <c r="C3537" s="102"/>
      <c r="D3537" s="100" t="s">
        <v>3857</v>
      </c>
      <c r="E3537" s="101">
        <v>36.72</v>
      </c>
      <c r="F3537" s="102"/>
    </row>
    <row r="3538" ht="12.75" customHeight="1">
      <c r="A3538" s="100" t="s">
        <v>3869</v>
      </c>
      <c r="B3538" s="101">
        <v>143.58</v>
      </c>
      <c r="C3538" s="102"/>
      <c r="D3538" s="100" t="s">
        <v>25216</v>
      </c>
      <c r="E3538" s="101">
        <v>44.74</v>
      </c>
      <c r="F3538" s="102"/>
    </row>
    <row r="3539" ht="12.75" customHeight="1">
      <c r="A3539" s="100" t="s">
        <v>25222</v>
      </c>
      <c r="B3539" s="101">
        <v>48.89</v>
      </c>
      <c r="C3539" s="102"/>
      <c r="D3539" s="100" t="s">
        <v>3859</v>
      </c>
      <c r="E3539" s="101">
        <v>41.63</v>
      </c>
      <c r="F3539" s="102"/>
    </row>
    <row r="3540" ht="12.75" customHeight="1">
      <c r="A3540" s="100" t="s">
        <v>3871</v>
      </c>
      <c r="B3540" s="101">
        <v>47.61</v>
      </c>
      <c r="C3540" s="102"/>
      <c r="D3540" s="100" t="s">
        <v>25217</v>
      </c>
      <c r="E3540" s="101">
        <v>52.24</v>
      </c>
      <c r="F3540" s="102"/>
    </row>
    <row r="3541" ht="12.75" customHeight="1">
      <c r="A3541" s="100" t="s">
        <v>25223</v>
      </c>
      <c r="B3541" s="101">
        <v>167.0</v>
      </c>
      <c r="C3541" s="102"/>
      <c r="D3541" s="100" t="s">
        <v>3861</v>
      </c>
      <c r="E3541" s="101">
        <v>50.27</v>
      </c>
      <c r="F3541" s="102"/>
    </row>
    <row r="3542" ht="12.75" customHeight="1">
      <c r="A3542" s="100" t="s">
        <v>3873</v>
      </c>
      <c r="B3542" s="101">
        <v>154.67</v>
      </c>
      <c r="C3542" s="102"/>
      <c r="D3542" s="100" t="s">
        <v>25218</v>
      </c>
      <c r="E3542" s="101">
        <v>30.02</v>
      </c>
      <c r="F3542" s="102"/>
    </row>
    <row r="3543" ht="12.75" customHeight="1">
      <c r="A3543" s="100" t="s">
        <v>25224</v>
      </c>
      <c r="B3543" s="101">
        <v>10.27</v>
      </c>
      <c r="C3543" s="102"/>
      <c r="D3543" s="100" t="s">
        <v>3863</v>
      </c>
      <c r="E3543" s="101">
        <v>28.71</v>
      </c>
      <c r="F3543" s="102"/>
    </row>
    <row r="3544" ht="12.75" customHeight="1">
      <c r="A3544" s="100" t="s">
        <v>3875</v>
      </c>
      <c r="B3544" s="101">
        <v>9.43</v>
      </c>
      <c r="C3544" s="102"/>
      <c r="D3544" s="100" t="s">
        <v>25219</v>
      </c>
      <c r="E3544" s="101">
        <v>195.11</v>
      </c>
      <c r="F3544" s="102"/>
    </row>
    <row r="3545" ht="12.75" customHeight="1">
      <c r="A3545" s="100" t="s">
        <v>25225</v>
      </c>
      <c r="B3545" s="101">
        <v>22.95</v>
      </c>
      <c r="C3545" s="102"/>
      <c r="D3545" s="100" t="s">
        <v>3865</v>
      </c>
      <c r="E3545" s="101">
        <v>187.54</v>
      </c>
      <c r="F3545" s="102"/>
    </row>
    <row r="3546" ht="12.75" customHeight="1">
      <c r="A3546" s="100" t="s">
        <v>3877</v>
      </c>
      <c r="B3546" s="101">
        <v>21.07</v>
      </c>
      <c r="C3546" s="102"/>
      <c r="D3546" s="100" t="s">
        <v>25220</v>
      </c>
      <c r="E3546" s="101">
        <v>27.46</v>
      </c>
      <c r="F3546" s="102"/>
    </row>
    <row r="3547" ht="12.75" customHeight="1">
      <c r="A3547" s="100" t="s">
        <v>25226</v>
      </c>
      <c r="B3547" s="101">
        <v>1290.91</v>
      </c>
      <c r="C3547" s="102"/>
      <c r="D3547" s="100" t="s">
        <v>3867</v>
      </c>
      <c r="E3547" s="101">
        <v>26.22</v>
      </c>
      <c r="F3547" s="102"/>
    </row>
    <row r="3548" ht="12.75" customHeight="1">
      <c r="A3548" s="100" t="s">
        <v>3879</v>
      </c>
      <c r="B3548" s="101">
        <v>1196.96</v>
      </c>
      <c r="C3548" s="102"/>
      <c r="D3548" s="100" t="s">
        <v>25221</v>
      </c>
      <c r="E3548" s="101">
        <v>133.62</v>
      </c>
      <c r="F3548" s="102"/>
    </row>
    <row r="3549" ht="12.75" customHeight="1">
      <c r="A3549" s="100" t="s">
        <v>25227</v>
      </c>
      <c r="B3549" s="101">
        <v>54.37</v>
      </c>
      <c r="C3549" s="102"/>
      <c r="D3549" s="100" t="s">
        <v>3869</v>
      </c>
      <c r="E3549" s="101">
        <v>130.32</v>
      </c>
      <c r="F3549" s="102"/>
    </row>
    <row r="3550" ht="12.75" customHeight="1">
      <c r="A3550" s="100" t="s">
        <v>3881</v>
      </c>
      <c r="B3550" s="101">
        <v>50.56</v>
      </c>
      <c r="C3550" s="102"/>
      <c r="D3550" s="100" t="s">
        <v>25222</v>
      </c>
      <c r="E3550" s="101">
        <v>37.75</v>
      </c>
      <c r="F3550" s="102"/>
    </row>
    <row r="3551" ht="12.75" customHeight="1">
      <c r="A3551" s="100" t="s">
        <v>25228</v>
      </c>
      <c r="B3551" s="101">
        <v>69.77</v>
      </c>
      <c r="C3551" s="102"/>
      <c r="D3551" s="100" t="s">
        <v>3871</v>
      </c>
      <c r="E3551" s="101">
        <v>36.36</v>
      </c>
      <c r="F3551" s="102"/>
    </row>
    <row r="3552" ht="12.75" customHeight="1">
      <c r="A3552" s="100" t="s">
        <v>3883</v>
      </c>
      <c r="B3552" s="101">
        <v>65.28</v>
      </c>
      <c r="C3552" s="102"/>
      <c r="D3552" s="100" t="s">
        <v>25223</v>
      </c>
      <c r="E3552" s="101">
        <v>178.38</v>
      </c>
      <c r="F3552" s="102"/>
    </row>
    <row r="3553" ht="12.75" customHeight="1">
      <c r="A3553" s="100" t="s">
        <v>25229</v>
      </c>
      <c r="B3553" s="101">
        <v>31.57</v>
      </c>
      <c r="C3553" s="102"/>
      <c r="D3553" s="100" t="s">
        <v>3873</v>
      </c>
      <c r="E3553" s="101">
        <v>164.99</v>
      </c>
      <c r="F3553" s="102"/>
    </row>
    <row r="3554" ht="12.75" customHeight="1">
      <c r="A3554" s="100" t="s">
        <v>3885</v>
      </c>
      <c r="B3554" s="101">
        <v>28.96</v>
      </c>
      <c r="C3554" s="102"/>
      <c r="D3554" s="100" t="s">
        <v>25224</v>
      </c>
      <c r="E3554" s="101">
        <v>10.31</v>
      </c>
      <c r="F3554" s="102"/>
    </row>
    <row r="3555" ht="12.75" customHeight="1">
      <c r="A3555" s="100" t="s">
        <v>25230</v>
      </c>
      <c r="B3555" s="101">
        <v>171.1</v>
      </c>
      <c r="C3555" s="102"/>
      <c r="D3555" s="100" t="s">
        <v>3875</v>
      </c>
      <c r="E3555" s="101">
        <v>9.41</v>
      </c>
      <c r="F3555" s="102"/>
    </row>
    <row r="3556" ht="12.75" customHeight="1">
      <c r="A3556" s="100" t="s">
        <v>3887</v>
      </c>
      <c r="B3556" s="101">
        <v>163.14</v>
      </c>
      <c r="C3556" s="102"/>
      <c r="D3556" s="100" t="s">
        <v>25225</v>
      </c>
      <c r="E3556" s="101">
        <v>24.62</v>
      </c>
      <c r="F3556" s="102"/>
    </row>
    <row r="3557" ht="12.75" customHeight="1">
      <c r="A3557" s="100" t="s">
        <v>25231</v>
      </c>
      <c r="B3557" s="101">
        <v>38.95</v>
      </c>
      <c r="C3557" s="102"/>
      <c r="D3557" s="100" t="s">
        <v>3877</v>
      </c>
      <c r="E3557" s="101">
        <v>22.58</v>
      </c>
      <c r="F3557" s="102"/>
    </row>
    <row r="3558" ht="12.75" customHeight="1">
      <c r="A3558" s="100" t="s">
        <v>3889</v>
      </c>
      <c r="B3558" s="101">
        <v>36.34</v>
      </c>
      <c r="C3558" s="102"/>
      <c r="D3558" s="100" t="s">
        <v>25226</v>
      </c>
      <c r="E3558" s="101">
        <v>1319.21</v>
      </c>
      <c r="F3558" s="102"/>
    </row>
    <row r="3559" ht="12.75" customHeight="1">
      <c r="A3559" s="100" t="s">
        <v>25232</v>
      </c>
      <c r="B3559" s="101">
        <v>33.27</v>
      </c>
      <c r="C3559" s="102"/>
      <c r="D3559" s="100" t="s">
        <v>3879</v>
      </c>
      <c r="E3559" s="101">
        <v>1217.37</v>
      </c>
      <c r="F3559" s="102"/>
    </row>
    <row r="3560" ht="12.75" customHeight="1">
      <c r="A3560" s="100" t="s">
        <v>3891</v>
      </c>
      <c r="B3560" s="101">
        <v>30.31</v>
      </c>
      <c r="C3560" s="102"/>
      <c r="D3560" s="100" t="s">
        <v>25227</v>
      </c>
      <c r="E3560" s="101">
        <v>60.59</v>
      </c>
      <c r="F3560" s="102"/>
    </row>
    <row r="3561" ht="12.75" customHeight="1">
      <c r="A3561" s="100" t="s">
        <v>25233</v>
      </c>
      <c r="B3561" s="101">
        <v>42.41</v>
      </c>
      <c r="C3561" s="102"/>
      <c r="D3561" s="100" t="s">
        <v>3881</v>
      </c>
      <c r="E3561" s="101">
        <v>56.46</v>
      </c>
      <c r="F3561" s="102"/>
    </row>
    <row r="3562" ht="12.75" customHeight="1">
      <c r="A3562" s="100" t="s">
        <v>3893</v>
      </c>
      <c r="B3562" s="101">
        <v>38.95</v>
      </c>
      <c r="C3562" s="102"/>
      <c r="D3562" s="100" t="s">
        <v>25228</v>
      </c>
      <c r="E3562" s="101">
        <v>78.77</v>
      </c>
      <c r="F3562" s="102"/>
    </row>
    <row r="3563" ht="12.75" customHeight="1">
      <c r="A3563" s="100" t="s">
        <v>25234</v>
      </c>
      <c r="B3563" s="101">
        <v>16.69</v>
      </c>
      <c r="C3563" s="102"/>
      <c r="D3563" s="100" t="s">
        <v>3883</v>
      </c>
      <c r="E3563" s="101">
        <v>73.89</v>
      </c>
      <c r="F3563" s="102"/>
    </row>
    <row r="3564" ht="12.75" customHeight="1">
      <c r="A3564" s="100" t="s">
        <v>3895</v>
      </c>
      <c r="B3564" s="101">
        <v>14.76</v>
      </c>
      <c r="C3564" s="102"/>
      <c r="D3564" s="100" t="s">
        <v>25229</v>
      </c>
      <c r="E3564" s="101">
        <v>31.74</v>
      </c>
      <c r="F3564" s="102"/>
    </row>
    <row r="3565" ht="12.75" customHeight="1">
      <c r="A3565" s="100" t="s">
        <v>25235</v>
      </c>
      <c r="B3565" s="101">
        <v>30.0</v>
      </c>
      <c r="C3565" s="102"/>
      <c r="D3565" s="100" t="s">
        <v>3885</v>
      </c>
      <c r="E3565" s="101">
        <v>28.92</v>
      </c>
      <c r="F3565" s="102"/>
    </row>
    <row r="3566" ht="12.75" customHeight="1">
      <c r="A3566" s="100" t="s">
        <v>3897</v>
      </c>
      <c r="B3566" s="101">
        <v>30.0</v>
      </c>
      <c r="C3566" s="102"/>
      <c r="D3566" s="100" t="s">
        <v>25230</v>
      </c>
      <c r="E3566" s="101">
        <v>248.01</v>
      </c>
      <c r="F3566" s="102"/>
    </row>
    <row r="3567" ht="12.75" customHeight="1">
      <c r="A3567" s="100" t="s">
        <v>25236</v>
      </c>
      <c r="B3567" s="101">
        <v>4.35</v>
      </c>
      <c r="C3567" s="102"/>
      <c r="D3567" s="100" t="s">
        <v>3887</v>
      </c>
      <c r="E3567" s="101">
        <v>239.4</v>
      </c>
      <c r="F3567" s="102"/>
    </row>
    <row r="3568" ht="12.75" customHeight="1">
      <c r="A3568" s="100" t="s">
        <v>3899</v>
      </c>
      <c r="B3568" s="101">
        <v>3.93</v>
      </c>
      <c r="C3568" s="102"/>
      <c r="D3568" s="100" t="s">
        <v>25231</v>
      </c>
      <c r="E3568" s="101">
        <v>31.16</v>
      </c>
      <c r="F3568" s="102"/>
    </row>
    <row r="3569" ht="12.75" customHeight="1">
      <c r="A3569" s="100" t="s">
        <v>25237</v>
      </c>
      <c r="B3569" s="101">
        <v>1.74</v>
      </c>
      <c r="C3569" s="102"/>
      <c r="D3569" s="100" t="s">
        <v>3889</v>
      </c>
      <c r="E3569" s="101">
        <v>28.33</v>
      </c>
      <c r="F3569" s="102"/>
    </row>
    <row r="3570" ht="12.75" customHeight="1">
      <c r="A3570" s="100" t="s">
        <v>3901</v>
      </c>
      <c r="B3570" s="101">
        <v>1.54</v>
      </c>
      <c r="C3570" s="102"/>
      <c r="D3570" s="100" t="s">
        <v>25232</v>
      </c>
      <c r="E3570" s="101">
        <v>34.07</v>
      </c>
      <c r="F3570" s="102"/>
    </row>
    <row r="3571" ht="12.75" customHeight="1">
      <c r="A3571" s="100" t="s">
        <v>25238</v>
      </c>
      <c r="B3571" s="101">
        <v>2.19</v>
      </c>
      <c r="C3571" s="102"/>
      <c r="D3571" s="100" t="s">
        <v>3891</v>
      </c>
      <c r="E3571" s="101">
        <v>30.85</v>
      </c>
      <c r="F3571" s="102"/>
    </row>
    <row r="3572" ht="12.75" customHeight="1">
      <c r="A3572" s="100" t="s">
        <v>3903</v>
      </c>
      <c r="B3572" s="101">
        <v>1.94</v>
      </c>
      <c r="C3572" s="102"/>
      <c r="D3572" s="100" t="s">
        <v>25233</v>
      </c>
      <c r="E3572" s="101">
        <v>44.27</v>
      </c>
      <c r="F3572" s="102"/>
    </row>
    <row r="3573" ht="12.75" customHeight="1">
      <c r="A3573" s="100" t="s">
        <v>25239</v>
      </c>
      <c r="B3573" s="101">
        <v>325.85</v>
      </c>
      <c r="C3573" s="102"/>
      <c r="D3573" s="100" t="s">
        <v>3893</v>
      </c>
      <c r="E3573" s="101">
        <v>40.52</v>
      </c>
      <c r="F3573" s="102"/>
    </row>
    <row r="3574" ht="12.75" customHeight="1">
      <c r="A3574" s="100" t="s">
        <v>3905</v>
      </c>
      <c r="B3574" s="101">
        <v>321.72</v>
      </c>
      <c r="C3574" s="102"/>
      <c r="D3574" s="100" t="s">
        <v>25234</v>
      </c>
      <c r="E3574" s="101">
        <v>18.07</v>
      </c>
      <c r="F3574" s="102"/>
    </row>
    <row r="3575" ht="12.75" customHeight="1">
      <c r="A3575" s="100" t="s">
        <v>25240</v>
      </c>
      <c r="B3575" s="101">
        <v>930.85</v>
      </c>
      <c r="C3575" s="102"/>
      <c r="D3575" s="100" t="s">
        <v>3895</v>
      </c>
      <c r="E3575" s="101">
        <v>15.98</v>
      </c>
      <c r="F3575" s="102"/>
    </row>
    <row r="3576" ht="12.75" customHeight="1">
      <c r="A3576" s="100" t="s">
        <v>3907</v>
      </c>
      <c r="B3576" s="101">
        <v>926.72</v>
      </c>
      <c r="C3576" s="102"/>
      <c r="D3576" s="100" t="s">
        <v>25235</v>
      </c>
      <c r="E3576" s="101">
        <v>45.0</v>
      </c>
      <c r="F3576" s="102"/>
    </row>
    <row r="3577" ht="12.75" customHeight="1">
      <c r="A3577" s="100" t="s">
        <v>25241</v>
      </c>
      <c r="B3577" s="101">
        <v>1559.13</v>
      </c>
      <c r="C3577" s="102"/>
      <c r="D3577" s="100" t="s">
        <v>3897</v>
      </c>
      <c r="E3577" s="101">
        <v>45.0</v>
      </c>
      <c r="F3577" s="102"/>
    </row>
    <row r="3578" ht="12.75" customHeight="1">
      <c r="A3578" s="100" t="s">
        <v>3909</v>
      </c>
      <c r="B3578" s="101">
        <v>1553.63</v>
      </c>
      <c r="C3578" s="102"/>
      <c r="D3578" s="100" t="s">
        <v>25236</v>
      </c>
      <c r="E3578" s="101">
        <v>4.7</v>
      </c>
      <c r="F3578" s="102"/>
    </row>
    <row r="3579" ht="12.75" customHeight="1">
      <c r="A3579" s="100" t="s">
        <v>25242</v>
      </c>
      <c r="B3579" s="101">
        <v>0.51</v>
      </c>
      <c r="C3579" s="102"/>
      <c r="D3579" s="100" t="s">
        <v>3899</v>
      </c>
      <c r="E3579" s="101">
        <v>4.24</v>
      </c>
      <c r="F3579" s="102"/>
    </row>
    <row r="3580" ht="12.75" customHeight="1">
      <c r="A3580" s="100" t="s">
        <v>3911</v>
      </c>
      <c r="B3580" s="101">
        <v>0.5</v>
      </c>
      <c r="C3580" s="102"/>
      <c r="D3580" s="100" t="s">
        <v>25237</v>
      </c>
      <c r="E3580" s="101">
        <v>1.89</v>
      </c>
      <c r="F3580" s="102"/>
    </row>
    <row r="3581" ht="12.75" customHeight="1">
      <c r="A3581" s="100" t="s">
        <v>25243</v>
      </c>
      <c r="B3581" s="101">
        <v>36.11</v>
      </c>
      <c r="C3581" s="102"/>
      <c r="D3581" s="100" t="s">
        <v>3901</v>
      </c>
      <c r="E3581" s="101">
        <v>1.66</v>
      </c>
      <c r="F3581" s="102"/>
    </row>
    <row r="3582" ht="12.75" customHeight="1">
      <c r="A3582" s="100" t="s">
        <v>3914</v>
      </c>
      <c r="B3582" s="101">
        <v>35.56</v>
      </c>
      <c r="C3582" s="102"/>
      <c r="D3582" s="100" t="s">
        <v>25238</v>
      </c>
      <c r="E3582" s="101">
        <v>2.36</v>
      </c>
      <c r="F3582" s="102"/>
    </row>
    <row r="3583" ht="12.75" customHeight="1">
      <c r="A3583" s="100" t="s">
        <v>25244</v>
      </c>
      <c r="B3583" s="101">
        <v>36.11</v>
      </c>
      <c r="C3583" s="102"/>
      <c r="D3583" s="100" t="s">
        <v>3903</v>
      </c>
      <c r="E3583" s="101">
        <v>2.09</v>
      </c>
      <c r="F3583" s="102"/>
    </row>
    <row r="3584" ht="12.75" customHeight="1">
      <c r="A3584" s="100" t="s">
        <v>3916</v>
      </c>
      <c r="B3584" s="101">
        <v>35.56</v>
      </c>
      <c r="C3584" s="102"/>
      <c r="D3584" s="100" t="s">
        <v>25239</v>
      </c>
      <c r="E3584" s="101">
        <v>383.48</v>
      </c>
      <c r="F3584" s="102"/>
    </row>
    <row r="3585" ht="12.75" customHeight="1">
      <c r="A3585" s="100" t="s">
        <v>25245</v>
      </c>
      <c r="B3585" s="101">
        <v>66.11</v>
      </c>
      <c r="C3585" s="102"/>
      <c r="D3585" s="100" t="s">
        <v>3905</v>
      </c>
      <c r="E3585" s="101">
        <v>378.99</v>
      </c>
      <c r="F3585" s="102"/>
    </row>
    <row r="3586" ht="12.75" customHeight="1">
      <c r="A3586" s="100" t="s">
        <v>238</v>
      </c>
      <c r="B3586" s="101">
        <v>65.56</v>
      </c>
      <c r="C3586" s="102"/>
      <c r="D3586" s="100" t="s">
        <v>25240</v>
      </c>
      <c r="E3586" s="101">
        <v>927.03</v>
      </c>
      <c r="F3586" s="102"/>
    </row>
    <row r="3587" ht="12.75" customHeight="1">
      <c r="A3587" s="100" t="s">
        <v>25246</v>
      </c>
      <c r="B3587" s="101">
        <v>630.0</v>
      </c>
      <c r="C3587" s="102"/>
      <c r="D3587" s="100" t="s">
        <v>3907</v>
      </c>
      <c r="E3587" s="101">
        <v>922.55</v>
      </c>
      <c r="F3587" s="102"/>
    </row>
    <row r="3588" ht="12.75" customHeight="1">
      <c r="A3588" s="100" t="s">
        <v>25247</v>
      </c>
      <c r="B3588" s="101">
        <v>630.0</v>
      </c>
      <c r="C3588" s="102"/>
      <c r="D3588" s="100" t="s">
        <v>25241</v>
      </c>
      <c r="E3588" s="101">
        <v>1619.27</v>
      </c>
      <c r="F3588" s="102"/>
    </row>
    <row r="3589" ht="12.75" customHeight="1">
      <c r="A3589" s="100" t="s">
        <v>25248</v>
      </c>
      <c r="B3589" s="101">
        <v>44.72</v>
      </c>
      <c r="C3589" s="102"/>
      <c r="D3589" s="100" t="s">
        <v>3909</v>
      </c>
      <c r="E3589" s="101">
        <v>1613.3</v>
      </c>
      <c r="F3589" s="102"/>
    </row>
    <row r="3590" ht="12.75" customHeight="1">
      <c r="A3590" s="100" t="s">
        <v>25249</v>
      </c>
      <c r="B3590" s="101">
        <v>43.54</v>
      </c>
      <c r="C3590" s="102"/>
      <c r="D3590" s="100" t="s">
        <v>25242</v>
      </c>
      <c r="E3590" s="101">
        <v>0.62</v>
      </c>
      <c r="F3590" s="102"/>
    </row>
    <row r="3591" ht="12.75" customHeight="1">
      <c r="A3591" s="100" t="s">
        <v>25250</v>
      </c>
      <c r="B3591" s="101">
        <v>58.84</v>
      </c>
      <c r="C3591" s="102"/>
      <c r="D3591" s="100" t="s">
        <v>3911</v>
      </c>
      <c r="E3591" s="101">
        <v>0.62</v>
      </c>
      <c r="F3591" s="102"/>
    </row>
    <row r="3592" ht="12.75" customHeight="1">
      <c r="A3592" s="100" t="s">
        <v>25251</v>
      </c>
      <c r="B3592" s="101">
        <v>57.66</v>
      </c>
      <c r="C3592" s="102"/>
      <c r="D3592" s="100" t="s">
        <v>25243</v>
      </c>
      <c r="E3592" s="101">
        <v>36.23</v>
      </c>
      <c r="F3592" s="102"/>
    </row>
    <row r="3593" ht="12.75" customHeight="1">
      <c r="A3593" s="100" t="s">
        <v>25252</v>
      </c>
      <c r="B3593" s="101">
        <v>1748.98</v>
      </c>
      <c r="C3593" s="102"/>
      <c r="D3593" s="100" t="s">
        <v>3914</v>
      </c>
      <c r="E3593" s="101">
        <v>35.63</v>
      </c>
      <c r="F3593" s="102"/>
    </row>
    <row r="3594" ht="12.75" customHeight="1">
      <c r="A3594" s="100" t="s">
        <v>3919</v>
      </c>
      <c r="B3594" s="101">
        <v>1744.85</v>
      </c>
      <c r="C3594" s="102"/>
      <c r="D3594" s="100" t="s">
        <v>25244</v>
      </c>
      <c r="E3594" s="101">
        <v>36.23</v>
      </c>
      <c r="F3594" s="102"/>
    </row>
    <row r="3595" ht="12.75" customHeight="1">
      <c r="A3595" s="100" t="s">
        <v>25253</v>
      </c>
      <c r="B3595" s="101">
        <v>1531.57</v>
      </c>
      <c r="C3595" s="102"/>
      <c r="D3595" s="100" t="s">
        <v>3916</v>
      </c>
      <c r="E3595" s="101">
        <v>35.63</v>
      </c>
      <c r="F3595" s="102"/>
    </row>
    <row r="3596" ht="12.75" customHeight="1">
      <c r="A3596" s="100" t="s">
        <v>3921</v>
      </c>
      <c r="B3596" s="101">
        <v>1529.76</v>
      </c>
      <c r="C3596" s="102"/>
      <c r="D3596" s="100" t="s">
        <v>25245</v>
      </c>
      <c r="E3596" s="101">
        <v>69.46</v>
      </c>
      <c r="F3596" s="102"/>
    </row>
    <row r="3597" ht="12.75" customHeight="1">
      <c r="A3597" s="100" t="s">
        <v>25254</v>
      </c>
      <c r="B3597" s="101">
        <v>1824.03</v>
      </c>
      <c r="C3597" s="102"/>
      <c r="D3597" s="100" t="s">
        <v>238</v>
      </c>
      <c r="E3597" s="101">
        <v>68.86</v>
      </c>
      <c r="F3597" s="102"/>
    </row>
    <row r="3598" ht="12.75" customHeight="1">
      <c r="A3598" s="100" t="s">
        <v>3923</v>
      </c>
      <c r="B3598" s="101">
        <v>1798.06</v>
      </c>
      <c r="C3598" s="102"/>
      <c r="D3598" s="100" t="s">
        <v>25253</v>
      </c>
      <c r="E3598" s="101">
        <v>1589.36</v>
      </c>
      <c r="F3598" s="102"/>
    </row>
    <row r="3599" ht="12.75" customHeight="1">
      <c r="A3599" s="100" t="s">
        <v>25255</v>
      </c>
      <c r="B3599" s="101">
        <v>351.08</v>
      </c>
      <c r="C3599" s="102"/>
      <c r="D3599" s="100" t="s">
        <v>3921</v>
      </c>
      <c r="E3599" s="101">
        <v>1587.39</v>
      </c>
      <c r="F3599" s="102"/>
    </row>
    <row r="3600" ht="12.75" customHeight="1">
      <c r="A3600" s="100" t="s">
        <v>3925</v>
      </c>
      <c r="B3600" s="101">
        <v>348.94</v>
      </c>
      <c r="C3600" s="102"/>
      <c r="D3600" s="100" t="s">
        <v>25254</v>
      </c>
      <c r="E3600" s="101">
        <v>1910.61</v>
      </c>
      <c r="F3600" s="102"/>
    </row>
    <row r="3601" ht="12.75" customHeight="1">
      <c r="A3601" s="100" t="s">
        <v>25256</v>
      </c>
      <c r="B3601" s="101">
        <v>89.35</v>
      </c>
      <c r="C3601" s="102"/>
      <c r="D3601" s="100" t="s">
        <v>3923</v>
      </c>
      <c r="E3601" s="101">
        <v>1882.44</v>
      </c>
      <c r="F3601" s="102"/>
    </row>
    <row r="3602" ht="12.75" customHeight="1">
      <c r="A3602" s="100" t="s">
        <v>3945</v>
      </c>
      <c r="B3602" s="101">
        <v>86.98</v>
      </c>
      <c r="C3602" s="102"/>
      <c r="D3602" s="100" t="s">
        <v>25255</v>
      </c>
      <c r="E3602" s="101">
        <v>187.73</v>
      </c>
      <c r="F3602" s="102"/>
    </row>
    <row r="3603" ht="12.75" customHeight="1">
      <c r="A3603" s="100" t="s">
        <v>25257</v>
      </c>
      <c r="B3603" s="101">
        <v>192.73</v>
      </c>
      <c r="C3603" s="102"/>
      <c r="D3603" s="100" t="s">
        <v>3925</v>
      </c>
      <c r="E3603" s="101">
        <v>185.4</v>
      </c>
      <c r="F3603" s="102"/>
    </row>
    <row r="3604" ht="12.75" customHeight="1">
      <c r="A3604" s="100" t="s">
        <v>3947</v>
      </c>
      <c r="B3604" s="101">
        <v>190.36</v>
      </c>
      <c r="C3604" s="102"/>
      <c r="D3604" s="100" t="s">
        <v>25258</v>
      </c>
      <c r="E3604" s="101">
        <v>9.56</v>
      </c>
      <c r="F3604" s="102"/>
    </row>
    <row r="3605" ht="12.75" customHeight="1">
      <c r="A3605" s="100" t="s">
        <v>25259</v>
      </c>
      <c r="B3605" s="101">
        <v>107.73</v>
      </c>
      <c r="C3605" s="102"/>
      <c r="D3605" s="100" t="s">
        <v>3927</v>
      </c>
      <c r="E3605" s="101">
        <v>8.96</v>
      </c>
      <c r="F3605" s="102"/>
    </row>
    <row r="3606" ht="12.75" customHeight="1">
      <c r="A3606" s="100" t="s">
        <v>3949</v>
      </c>
      <c r="B3606" s="101">
        <v>105.36</v>
      </c>
      <c r="C3606" s="102"/>
      <c r="D3606" s="100" t="s">
        <v>25260</v>
      </c>
      <c r="E3606" s="101">
        <v>35.36</v>
      </c>
      <c r="F3606" s="102"/>
    </row>
    <row r="3607" ht="12.75" customHeight="1">
      <c r="A3607" s="100" t="s">
        <v>25261</v>
      </c>
      <c r="B3607" s="101">
        <v>137.73</v>
      </c>
      <c r="C3607" s="102"/>
      <c r="D3607" s="100" t="s">
        <v>3929</v>
      </c>
      <c r="E3607" s="101">
        <v>34.76</v>
      </c>
      <c r="F3607" s="102"/>
    </row>
    <row r="3608" ht="12.75" customHeight="1">
      <c r="A3608" s="100" t="s">
        <v>3951</v>
      </c>
      <c r="B3608" s="101">
        <v>135.36</v>
      </c>
      <c r="C3608" s="102"/>
      <c r="D3608" s="100" t="s">
        <v>25262</v>
      </c>
      <c r="E3608" s="101">
        <v>12.6</v>
      </c>
      <c r="F3608" s="102"/>
    </row>
    <row r="3609" ht="12.75" customHeight="1">
      <c r="A3609" s="100" t="s">
        <v>25263</v>
      </c>
      <c r="B3609" s="101">
        <v>52.41</v>
      </c>
      <c r="C3609" s="102"/>
      <c r="D3609" s="100" t="s">
        <v>3931</v>
      </c>
      <c r="E3609" s="101">
        <v>12.0</v>
      </c>
      <c r="F3609" s="102"/>
    </row>
    <row r="3610" ht="12.75" customHeight="1">
      <c r="A3610" s="100" t="s">
        <v>3953</v>
      </c>
      <c r="B3610" s="101">
        <v>50.75</v>
      </c>
      <c r="C3610" s="102"/>
      <c r="D3610" s="100" t="s">
        <v>25264</v>
      </c>
      <c r="E3610" s="101">
        <v>13.26</v>
      </c>
      <c r="F3610" s="102"/>
    </row>
    <row r="3611" ht="12.75" customHeight="1">
      <c r="A3611" s="100" t="s">
        <v>25265</v>
      </c>
      <c r="B3611" s="101">
        <v>92.41</v>
      </c>
      <c r="C3611" s="102"/>
      <c r="D3611" s="100" t="s">
        <v>3933</v>
      </c>
      <c r="E3611" s="101">
        <v>12.66</v>
      </c>
      <c r="F3611" s="102"/>
    </row>
    <row r="3612" ht="12.75" customHeight="1">
      <c r="A3612" s="100" t="s">
        <v>3955</v>
      </c>
      <c r="B3612" s="101">
        <v>90.75</v>
      </c>
      <c r="C3612" s="102"/>
      <c r="D3612" s="100" t="s">
        <v>25266</v>
      </c>
      <c r="E3612" s="101">
        <v>10.49</v>
      </c>
      <c r="F3612" s="102"/>
    </row>
    <row r="3613" ht="12.75" customHeight="1">
      <c r="A3613" s="100" t="s">
        <v>25267</v>
      </c>
      <c r="B3613" s="101">
        <v>57.09</v>
      </c>
      <c r="C3613" s="102"/>
      <c r="D3613" s="100" t="s">
        <v>3935</v>
      </c>
      <c r="E3613" s="101">
        <v>9.89</v>
      </c>
      <c r="F3613" s="102"/>
    </row>
    <row r="3614" ht="12.75" customHeight="1">
      <c r="A3614" s="100" t="s">
        <v>3957</v>
      </c>
      <c r="B3614" s="101">
        <v>56.14</v>
      </c>
      <c r="C3614" s="102"/>
      <c r="D3614" s="100" t="s">
        <v>25268</v>
      </c>
      <c r="E3614" s="101">
        <v>40.3</v>
      </c>
      <c r="F3614" s="102"/>
    </row>
    <row r="3615" ht="12.75" customHeight="1">
      <c r="A3615" s="100" t="s">
        <v>25269</v>
      </c>
      <c r="B3615" s="101">
        <v>14.82</v>
      </c>
      <c r="C3615" s="102"/>
      <c r="D3615" s="100" t="s">
        <v>3937</v>
      </c>
      <c r="E3615" s="101">
        <v>39.7</v>
      </c>
      <c r="F3615" s="102"/>
    </row>
    <row r="3616" ht="12.75" customHeight="1">
      <c r="A3616" s="100" t="s">
        <v>3959</v>
      </c>
      <c r="B3616" s="101">
        <v>14.11</v>
      </c>
      <c r="C3616" s="102"/>
      <c r="D3616" s="100" t="s">
        <v>25270</v>
      </c>
      <c r="E3616" s="101">
        <v>16.8</v>
      </c>
      <c r="F3616" s="102"/>
    </row>
    <row r="3617" ht="12.75" customHeight="1">
      <c r="A3617" s="100" t="s">
        <v>25271</v>
      </c>
      <c r="B3617" s="101">
        <v>72.08</v>
      </c>
      <c r="C3617" s="102"/>
      <c r="D3617" s="100" t="s">
        <v>3939</v>
      </c>
      <c r="E3617" s="101">
        <v>16.2</v>
      </c>
      <c r="F3617" s="102"/>
    </row>
    <row r="3618" ht="12.75" customHeight="1">
      <c r="A3618" s="100" t="s">
        <v>3961</v>
      </c>
      <c r="B3618" s="101">
        <v>70.7</v>
      </c>
      <c r="C3618" s="102"/>
      <c r="D3618" s="100" t="s">
        <v>25272</v>
      </c>
      <c r="E3618" s="101">
        <v>15.79</v>
      </c>
      <c r="F3618" s="102"/>
    </row>
    <row r="3619" ht="12.75" customHeight="1">
      <c r="A3619" s="100" t="s">
        <v>25273</v>
      </c>
      <c r="B3619" s="101">
        <v>560.61</v>
      </c>
      <c r="C3619" s="102"/>
      <c r="D3619" s="100" t="s">
        <v>3941</v>
      </c>
      <c r="E3619" s="101">
        <v>15.19</v>
      </c>
      <c r="F3619" s="102"/>
    </row>
    <row r="3620" ht="12.75" customHeight="1">
      <c r="A3620" s="100" t="s">
        <v>3963</v>
      </c>
      <c r="B3620" s="101">
        <v>560.06</v>
      </c>
      <c r="C3620" s="102"/>
      <c r="D3620" s="100" t="s">
        <v>25274</v>
      </c>
      <c r="E3620" s="101">
        <v>12.7</v>
      </c>
      <c r="F3620" s="102"/>
    </row>
    <row r="3621" ht="12.75" customHeight="1">
      <c r="A3621" s="100" t="s">
        <v>25275</v>
      </c>
      <c r="B3621" s="101">
        <v>53.38</v>
      </c>
      <c r="C3621" s="102"/>
      <c r="D3621" s="100" t="s">
        <v>3943</v>
      </c>
      <c r="E3621" s="101">
        <v>12.1</v>
      </c>
      <c r="F3621" s="102"/>
    </row>
    <row r="3622" ht="12.75" customHeight="1">
      <c r="A3622" s="100" t="s">
        <v>3965</v>
      </c>
      <c r="B3622" s="101">
        <v>52.0</v>
      </c>
      <c r="C3622" s="102"/>
      <c r="D3622" s="100" t="s">
        <v>25256</v>
      </c>
      <c r="E3622" s="101">
        <v>98.66</v>
      </c>
      <c r="F3622" s="102"/>
    </row>
    <row r="3623" ht="12.75" customHeight="1">
      <c r="A3623" s="100" t="s">
        <v>25276</v>
      </c>
      <c r="B3623" s="101">
        <v>1.04</v>
      </c>
      <c r="C3623" s="102"/>
      <c r="D3623" s="100" t="s">
        <v>3945</v>
      </c>
      <c r="E3623" s="101">
        <v>96.09</v>
      </c>
      <c r="F3623" s="102"/>
    </row>
    <row r="3624" ht="12.75" customHeight="1">
      <c r="A3624" s="100" t="s">
        <v>3967</v>
      </c>
      <c r="B3624" s="101">
        <v>0.92</v>
      </c>
      <c r="C3624" s="102"/>
      <c r="D3624" s="100" t="s">
        <v>25257</v>
      </c>
      <c r="E3624" s="101">
        <v>235.24</v>
      </c>
      <c r="F3624" s="102"/>
    </row>
    <row r="3625" ht="12.75" customHeight="1">
      <c r="A3625" s="100" t="s">
        <v>25277</v>
      </c>
      <c r="B3625" s="101">
        <v>1.15</v>
      </c>
      <c r="C3625" s="102"/>
      <c r="D3625" s="100" t="s">
        <v>3947</v>
      </c>
      <c r="E3625" s="101">
        <v>232.67</v>
      </c>
      <c r="F3625" s="102"/>
    </row>
    <row r="3626" ht="12.75" customHeight="1">
      <c r="A3626" s="100" t="s">
        <v>3969</v>
      </c>
      <c r="B3626" s="101">
        <v>1.03</v>
      </c>
      <c r="C3626" s="102"/>
      <c r="D3626" s="100" t="s">
        <v>25259</v>
      </c>
      <c r="E3626" s="101">
        <v>139.24</v>
      </c>
      <c r="F3626" s="102"/>
    </row>
    <row r="3627" ht="12.75" customHeight="1">
      <c r="A3627" s="100" t="s">
        <v>25278</v>
      </c>
      <c r="B3627" s="101">
        <v>1.29</v>
      </c>
      <c r="C3627" s="102"/>
      <c r="D3627" s="100" t="s">
        <v>3949</v>
      </c>
      <c r="E3627" s="101">
        <v>136.67</v>
      </c>
      <c r="F3627" s="102"/>
    </row>
    <row r="3628" ht="12.75" customHeight="1">
      <c r="A3628" s="100" t="s">
        <v>3971</v>
      </c>
      <c r="B3628" s="101">
        <v>1.26</v>
      </c>
      <c r="C3628" s="102"/>
      <c r="D3628" s="100" t="s">
        <v>25261</v>
      </c>
      <c r="E3628" s="101">
        <v>201.84</v>
      </c>
      <c r="F3628" s="102"/>
    </row>
    <row r="3629" ht="12.75" customHeight="1">
      <c r="A3629" s="100" t="s">
        <v>25279</v>
      </c>
      <c r="B3629" s="101">
        <v>3.2</v>
      </c>
      <c r="C3629" s="102"/>
      <c r="D3629" s="100" t="s">
        <v>3951</v>
      </c>
      <c r="E3629" s="101">
        <v>199.27</v>
      </c>
      <c r="F3629" s="102"/>
    </row>
    <row r="3630" ht="12.75" customHeight="1">
      <c r="A3630" s="100" t="s">
        <v>3973</v>
      </c>
      <c r="B3630" s="101">
        <v>3.0</v>
      </c>
      <c r="C3630" s="102"/>
      <c r="D3630" s="100" t="s">
        <v>25263</v>
      </c>
      <c r="E3630" s="101">
        <v>62.99</v>
      </c>
      <c r="F3630" s="102"/>
    </row>
    <row r="3631" ht="12.75" customHeight="1">
      <c r="A3631" s="100" t="s">
        <v>25280</v>
      </c>
      <c r="B3631" s="101">
        <v>125.49</v>
      </c>
      <c r="C3631" s="102"/>
      <c r="D3631" s="100" t="s">
        <v>3953</v>
      </c>
      <c r="E3631" s="101">
        <v>61.19</v>
      </c>
      <c r="F3631" s="102"/>
    </row>
    <row r="3632" ht="12.75" customHeight="1">
      <c r="A3632" s="100" t="s">
        <v>3975</v>
      </c>
      <c r="B3632" s="101">
        <v>116.39</v>
      </c>
      <c r="C3632" s="102"/>
      <c r="D3632" s="100" t="s">
        <v>25265</v>
      </c>
      <c r="E3632" s="101">
        <v>112.52</v>
      </c>
      <c r="F3632" s="102"/>
    </row>
    <row r="3633" ht="12.75" customHeight="1">
      <c r="A3633" s="100" t="s">
        <v>25281</v>
      </c>
      <c r="B3633" s="101">
        <v>162.03</v>
      </c>
      <c r="C3633" s="102"/>
      <c r="D3633" s="100" t="s">
        <v>3955</v>
      </c>
      <c r="E3633" s="101">
        <v>110.72</v>
      </c>
      <c r="F3633" s="102"/>
    </row>
    <row r="3634" ht="12.75" customHeight="1">
      <c r="A3634" s="100" t="s">
        <v>3977</v>
      </c>
      <c r="B3634" s="101">
        <v>150.76</v>
      </c>
      <c r="C3634" s="102"/>
      <c r="D3634" s="100" t="s">
        <v>25267</v>
      </c>
      <c r="E3634" s="101">
        <v>67.69</v>
      </c>
      <c r="F3634" s="102"/>
    </row>
    <row r="3635" ht="12.75" customHeight="1">
      <c r="A3635" s="100" t="s">
        <v>25282</v>
      </c>
      <c r="B3635" s="101">
        <v>102.14</v>
      </c>
      <c r="C3635" s="102"/>
      <c r="D3635" s="100" t="s">
        <v>3957</v>
      </c>
      <c r="E3635" s="101">
        <v>66.66</v>
      </c>
      <c r="F3635" s="102"/>
    </row>
    <row r="3636" ht="12.75" customHeight="1">
      <c r="A3636" s="100" t="s">
        <v>3979</v>
      </c>
      <c r="B3636" s="101">
        <v>96.23</v>
      </c>
      <c r="C3636" s="102"/>
      <c r="D3636" s="100" t="s">
        <v>25269</v>
      </c>
      <c r="E3636" s="101">
        <v>15.77</v>
      </c>
      <c r="F3636" s="102"/>
    </row>
    <row r="3637" ht="12.75" customHeight="1">
      <c r="A3637" s="100" t="s">
        <v>25283</v>
      </c>
      <c r="B3637" s="101">
        <v>135.02</v>
      </c>
      <c r="C3637" s="102"/>
      <c r="D3637" s="100" t="s">
        <v>3959</v>
      </c>
      <c r="E3637" s="101">
        <v>15.0</v>
      </c>
      <c r="F3637" s="102"/>
    </row>
    <row r="3638" ht="12.75" customHeight="1">
      <c r="A3638" s="100" t="s">
        <v>3981</v>
      </c>
      <c r="B3638" s="101">
        <v>128.56</v>
      </c>
      <c r="C3638" s="102"/>
      <c r="D3638" s="100" t="s">
        <v>25271</v>
      </c>
      <c r="E3638" s="101">
        <v>108.45</v>
      </c>
      <c r="F3638" s="102"/>
    </row>
    <row r="3639" ht="12.75" customHeight="1">
      <c r="A3639" s="100" t="s">
        <v>25284</v>
      </c>
      <c r="B3639" s="101">
        <v>198.47</v>
      </c>
      <c r="C3639" s="102"/>
      <c r="D3639" s="100" t="s">
        <v>3961</v>
      </c>
      <c r="E3639" s="101">
        <v>106.96</v>
      </c>
      <c r="F3639" s="102"/>
    </row>
    <row r="3640" ht="12.75" customHeight="1">
      <c r="A3640" s="100" t="s">
        <v>3983</v>
      </c>
      <c r="B3640" s="101">
        <v>183.27</v>
      </c>
      <c r="C3640" s="102"/>
      <c r="D3640" s="100" t="s">
        <v>25273</v>
      </c>
      <c r="E3640" s="101">
        <v>599.8</v>
      </c>
      <c r="F3640" s="102"/>
    </row>
    <row r="3641" ht="12.75" customHeight="1">
      <c r="A3641" s="100" t="s">
        <v>25285</v>
      </c>
      <c r="B3641" s="101">
        <v>359.99</v>
      </c>
      <c r="C3641" s="102"/>
      <c r="D3641" s="100" t="s">
        <v>3963</v>
      </c>
      <c r="E3641" s="101">
        <v>599.2</v>
      </c>
      <c r="F3641" s="102"/>
    </row>
    <row r="3642" ht="12.75" customHeight="1">
      <c r="A3642" s="100" t="s">
        <v>3985</v>
      </c>
      <c r="B3642" s="101">
        <v>335.78</v>
      </c>
      <c r="C3642" s="102"/>
      <c r="D3642" s="100" t="s">
        <v>25275</v>
      </c>
      <c r="E3642" s="101">
        <v>33.83</v>
      </c>
      <c r="F3642" s="102"/>
    </row>
    <row r="3643" ht="12.75" customHeight="1">
      <c r="A3643" s="100" t="s">
        <v>25286</v>
      </c>
      <c r="B3643" s="101">
        <v>55.29</v>
      </c>
      <c r="C3643" s="102"/>
      <c r="D3643" s="100" t="s">
        <v>3965</v>
      </c>
      <c r="E3643" s="101">
        <v>32.33</v>
      </c>
      <c r="F3643" s="102"/>
    </row>
    <row r="3644" ht="12.75" customHeight="1">
      <c r="A3644" s="100" t="s">
        <v>3987</v>
      </c>
      <c r="B3644" s="101">
        <v>51.43</v>
      </c>
      <c r="C3644" s="102"/>
      <c r="D3644" s="100" t="s">
        <v>25276</v>
      </c>
      <c r="E3644" s="101">
        <v>1.15</v>
      </c>
      <c r="F3644" s="102"/>
    </row>
    <row r="3645" ht="12.75" customHeight="1">
      <c r="A3645" s="100" t="s">
        <v>25287</v>
      </c>
      <c r="B3645" s="101">
        <v>59.16</v>
      </c>
      <c r="C3645" s="102"/>
      <c r="D3645" s="100" t="s">
        <v>3967</v>
      </c>
      <c r="E3645" s="101">
        <v>1.01</v>
      </c>
      <c r="F3645" s="102"/>
    </row>
    <row r="3646" ht="12.75" customHeight="1">
      <c r="A3646" s="100" t="s">
        <v>3989</v>
      </c>
      <c r="B3646" s="101">
        <v>55.3</v>
      </c>
      <c r="C3646" s="102"/>
      <c r="D3646" s="100" t="s">
        <v>25277</v>
      </c>
      <c r="E3646" s="101">
        <v>1.23</v>
      </c>
      <c r="F3646" s="102"/>
    </row>
    <row r="3647" ht="12.75" customHeight="1">
      <c r="A3647" s="100" t="s">
        <v>25288</v>
      </c>
      <c r="B3647" s="101">
        <v>78.49</v>
      </c>
      <c r="C3647" s="102"/>
      <c r="D3647" s="100" t="s">
        <v>3969</v>
      </c>
      <c r="E3647" s="101">
        <v>1.11</v>
      </c>
      <c r="F3647" s="102"/>
    </row>
    <row r="3648" ht="12.75" customHeight="1">
      <c r="A3648" s="100" t="s">
        <v>3991</v>
      </c>
      <c r="B3648" s="101">
        <v>74.63</v>
      </c>
      <c r="C3648" s="102"/>
      <c r="D3648" s="100" t="s">
        <v>25278</v>
      </c>
      <c r="E3648" s="101">
        <v>1.31</v>
      </c>
      <c r="F3648" s="102"/>
    </row>
    <row r="3649" ht="12.75" customHeight="1">
      <c r="A3649" s="100" t="s">
        <v>25289</v>
      </c>
      <c r="B3649" s="101">
        <v>75.2</v>
      </c>
      <c r="C3649" s="102"/>
      <c r="D3649" s="100" t="s">
        <v>3971</v>
      </c>
      <c r="E3649" s="101">
        <v>1.28</v>
      </c>
      <c r="F3649" s="102"/>
    </row>
    <row r="3650" ht="12.75" customHeight="1">
      <c r="A3650" s="100" t="s">
        <v>3993</v>
      </c>
      <c r="B3650" s="101">
        <v>69.61</v>
      </c>
      <c r="C3650" s="102"/>
      <c r="D3650" s="100" t="s">
        <v>25279</v>
      </c>
      <c r="E3650" s="101">
        <v>2.17</v>
      </c>
      <c r="F3650" s="102"/>
    </row>
    <row r="3651" ht="12.75" customHeight="1">
      <c r="A3651" s="100" t="s">
        <v>25290</v>
      </c>
      <c r="B3651" s="101">
        <v>79.09</v>
      </c>
      <c r="C3651" s="102"/>
      <c r="D3651" s="100" t="s">
        <v>3973</v>
      </c>
      <c r="E3651" s="101">
        <v>1.96</v>
      </c>
      <c r="F3651" s="102"/>
    </row>
    <row r="3652" ht="12.75" customHeight="1">
      <c r="A3652" s="100" t="s">
        <v>3995</v>
      </c>
      <c r="B3652" s="101">
        <v>73.5</v>
      </c>
      <c r="C3652" s="102"/>
      <c r="D3652" s="100" t="s">
        <v>25280</v>
      </c>
      <c r="E3652" s="101">
        <v>150.72</v>
      </c>
      <c r="F3652" s="102"/>
    </row>
    <row r="3653" ht="12.75" customHeight="1">
      <c r="A3653" s="100" t="s">
        <v>25291</v>
      </c>
      <c r="B3653" s="101">
        <v>98.54</v>
      </c>
      <c r="C3653" s="102"/>
      <c r="D3653" s="100" t="s">
        <v>3975</v>
      </c>
      <c r="E3653" s="101">
        <v>140.87</v>
      </c>
      <c r="F3653" s="102"/>
    </row>
    <row r="3654" ht="12.75" customHeight="1">
      <c r="A3654" s="100" t="s">
        <v>3997</v>
      </c>
      <c r="B3654" s="101">
        <v>92.95</v>
      </c>
      <c r="C3654" s="102"/>
      <c r="D3654" s="100" t="s">
        <v>25281</v>
      </c>
      <c r="E3654" s="101">
        <v>195.31</v>
      </c>
      <c r="F3654" s="102"/>
    </row>
    <row r="3655" ht="12.75" customHeight="1">
      <c r="A3655" s="100" t="s">
        <v>25292</v>
      </c>
      <c r="B3655" s="101">
        <v>89.22</v>
      </c>
      <c r="C3655" s="102"/>
      <c r="D3655" s="100" t="s">
        <v>3977</v>
      </c>
      <c r="E3655" s="101">
        <v>183.1</v>
      </c>
      <c r="F3655" s="102"/>
    </row>
    <row r="3656" ht="12.75" customHeight="1">
      <c r="A3656" s="100" t="s">
        <v>3999</v>
      </c>
      <c r="B3656" s="101">
        <v>82.43</v>
      </c>
      <c r="C3656" s="102"/>
      <c r="D3656" s="100" t="s">
        <v>25282</v>
      </c>
      <c r="E3656" s="101">
        <v>128.71</v>
      </c>
      <c r="F3656" s="102"/>
    </row>
    <row r="3657" ht="12.75" customHeight="1">
      <c r="A3657" s="100" t="s">
        <v>25293</v>
      </c>
      <c r="B3657" s="101">
        <v>93.05</v>
      </c>
      <c r="C3657" s="102"/>
      <c r="D3657" s="100" t="s">
        <v>3979</v>
      </c>
      <c r="E3657" s="101">
        <v>122.31</v>
      </c>
      <c r="F3657" s="102"/>
    </row>
    <row r="3658" ht="12.75" customHeight="1">
      <c r="A3658" s="100" t="s">
        <v>4001</v>
      </c>
      <c r="B3658" s="101">
        <v>86.26</v>
      </c>
      <c r="C3658" s="102"/>
      <c r="D3658" s="100" t="s">
        <v>25283</v>
      </c>
      <c r="E3658" s="101">
        <v>172.0</v>
      </c>
      <c r="F3658" s="102"/>
    </row>
    <row r="3659" ht="12.75" customHeight="1">
      <c r="A3659" s="100" t="s">
        <v>25294</v>
      </c>
      <c r="B3659" s="101">
        <v>112.18</v>
      </c>
      <c r="C3659" s="102"/>
      <c r="D3659" s="100" t="s">
        <v>3981</v>
      </c>
      <c r="E3659" s="101">
        <v>165.0</v>
      </c>
      <c r="F3659" s="102"/>
    </row>
    <row r="3660" ht="12.75" customHeight="1">
      <c r="A3660" s="100" t="s">
        <v>4003</v>
      </c>
      <c r="B3660" s="101">
        <v>105.4</v>
      </c>
      <c r="C3660" s="102"/>
      <c r="D3660" s="100" t="s">
        <v>25284</v>
      </c>
      <c r="E3660" s="101">
        <v>228.96</v>
      </c>
      <c r="F3660" s="102"/>
    </row>
    <row r="3661" ht="12.75" customHeight="1">
      <c r="A3661" s="100" t="s">
        <v>25295</v>
      </c>
      <c r="B3661" s="101">
        <v>62.39</v>
      </c>
      <c r="C3661" s="102"/>
      <c r="D3661" s="100" t="s">
        <v>3983</v>
      </c>
      <c r="E3661" s="101">
        <v>212.47</v>
      </c>
      <c r="F3661" s="102"/>
    </row>
    <row r="3662" ht="12.75" customHeight="1">
      <c r="A3662" s="100" t="s">
        <v>4005</v>
      </c>
      <c r="B3662" s="101">
        <v>58.07</v>
      </c>
      <c r="C3662" s="102"/>
      <c r="D3662" s="100" t="s">
        <v>25285</v>
      </c>
      <c r="E3662" s="101">
        <v>412.27</v>
      </c>
      <c r="F3662" s="102"/>
    </row>
    <row r="3663" ht="12.75" customHeight="1">
      <c r="A3663" s="100" t="s">
        <v>25296</v>
      </c>
      <c r="B3663" s="101">
        <v>66.26</v>
      </c>
      <c r="C3663" s="102"/>
      <c r="D3663" s="100" t="s">
        <v>3985</v>
      </c>
      <c r="E3663" s="101">
        <v>387.01</v>
      </c>
      <c r="F3663" s="102"/>
    </row>
    <row r="3664" ht="12.75" customHeight="1">
      <c r="A3664" s="100" t="s">
        <v>4007</v>
      </c>
      <c r="B3664" s="101">
        <v>61.94</v>
      </c>
      <c r="C3664" s="102"/>
      <c r="D3664" s="100" t="s">
        <v>25286</v>
      </c>
      <c r="E3664" s="101">
        <v>61.87</v>
      </c>
      <c r="F3664" s="102"/>
    </row>
    <row r="3665" ht="12.75" customHeight="1">
      <c r="A3665" s="100" t="s">
        <v>25297</v>
      </c>
      <c r="B3665" s="101">
        <v>85.59</v>
      </c>
      <c r="C3665" s="102"/>
      <c r="D3665" s="100" t="s">
        <v>3987</v>
      </c>
      <c r="E3665" s="101">
        <v>57.69</v>
      </c>
      <c r="F3665" s="102"/>
    </row>
    <row r="3666" ht="12.75" customHeight="1">
      <c r="A3666" s="100" t="s">
        <v>4009</v>
      </c>
      <c r="B3666" s="101">
        <v>81.27</v>
      </c>
      <c r="C3666" s="102"/>
      <c r="D3666" s="100" t="s">
        <v>25287</v>
      </c>
      <c r="E3666" s="101">
        <v>66.45</v>
      </c>
      <c r="F3666" s="102"/>
    </row>
    <row r="3667" ht="12.75" customHeight="1">
      <c r="A3667" s="100" t="s">
        <v>25298</v>
      </c>
      <c r="B3667" s="101">
        <v>87.38</v>
      </c>
      <c r="C3667" s="102"/>
      <c r="D3667" s="100" t="s">
        <v>3989</v>
      </c>
      <c r="E3667" s="101">
        <v>62.26</v>
      </c>
      <c r="F3667" s="102"/>
    </row>
    <row r="3668" ht="12.75" customHeight="1">
      <c r="A3668" s="100" t="s">
        <v>4011</v>
      </c>
      <c r="B3668" s="101">
        <v>81.21</v>
      </c>
      <c r="C3668" s="102"/>
      <c r="D3668" s="100" t="s">
        <v>25288</v>
      </c>
      <c r="E3668" s="101">
        <v>89.31</v>
      </c>
      <c r="F3668" s="102"/>
    </row>
    <row r="3669" ht="12.75" customHeight="1">
      <c r="A3669" s="100" t="s">
        <v>25299</v>
      </c>
      <c r="B3669" s="101">
        <v>91.27</v>
      </c>
      <c r="C3669" s="102"/>
      <c r="D3669" s="100" t="s">
        <v>3991</v>
      </c>
      <c r="E3669" s="101">
        <v>85.12</v>
      </c>
      <c r="F3669" s="102"/>
    </row>
    <row r="3670" ht="12.75" customHeight="1">
      <c r="A3670" s="100" t="s">
        <v>4013</v>
      </c>
      <c r="B3670" s="101">
        <v>85.1</v>
      </c>
      <c r="C3670" s="102"/>
      <c r="D3670" s="100" t="s">
        <v>25289</v>
      </c>
      <c r="E3670" s="101">
        <v>83.9</v>
      </c>
      <c r="F3670" s="102"/>
    </row>
    <row r="3671" ht="12.75" customHeight="1">
      <c r="A3671" s="100" t="s">
        <v>25300</v>
      </c>
      <c r="B3671" s="101">
        <v>110.72</v>
      </c>
      <c r="C3671" s="102"/>
      <c r="D3671" s="100" t="s">
        <v>3993</v>
      </c>
      <c r="E3671" s="101">
        <v>77.83</v>
      </c>
      <c r="F3671" s="102"/>
    </row>
    <row r="3672" ht="12.75" customHeight="1">
      <c r="A3672" s="100" t="s">
        <v>4015</v>
      </c>
      <c r="B3672" s="101">
        <v>104.55</v>
      </c>
      <c r="C3672" s="102"/>
      <c r="D3672" s="100" t="s">
        <v>25290</v>
      </c>
      <c r="E3672" s="101">
        <v>88.49</v>
      </c>
      <c r="F3672" s="102"/>
    </row>
    <row r="3673" ht="12.75" customHeight="1">
      <c r="A3673" s="100" t="s">
        <v>25301</v>
      </c>
      <c r="B3673" s="101">
        <v>102.52</v>
      </c>
      <c r="C3673" s="102"/>
      <c r="D3673" s="100" t="s">
        <v>3995</v>
      </c>
      <c r="E3673" s="101">
        <v>82.43</v>
      </c>
      <c r="F3673" s="102"/>
    </row>
    <row r="3674" ht="12.75" customHeight="1">
      <c r="A3674" s="100" t="s">
        <v>4017</v>
      </c>
      <c r="B3674" s="101">
        <v>95.06</v>
      </c>
      <c r="C3674" s="102"/>
      <c r="D3674" s="100" t="s">
        <v>25291</v>
      </c>
      <c r="E3674" s="101">
        <v>111.5</v>
      </c>
      <c r="F3674" s="102"/>
    </row>
    <row r="3675" ht="12.75" customHeight="1">
      <c r="A3675" s="100" t="s">
        <v>25302</v>
      </c>
      <c r="B3675" s="101">
        <v>106.35</v>
      </c>
      <c r="C3675" s="102"/>
      <c r="D3675" s="100" t="s">
        <v>3997</v>
      </c>
      <c r="E3675" s="101">
        <v>105.43</v>
      </c>
      <c r="F3675" s="102"/>
    </row>
    <row r="3676" ht="12.75" customHeight="1">
      <c r="A3676" s="100" t="s">
        <v>4019</v>
      </c>
      <c r="B3676" s="101">
        <v>98.89</v>
      </c>
      <c r="C3676" s="102"/>
      <c r="D3676" s="100" t="s">
        <v>25292</v>
      </c>
      <c r="E3676" s="101">
        <v>99.42</v>
      </c>
      <c r="F3676" s="102"/>
    </row>
    <row r="3677" ht="12.75" customHeight="1">
      <c r="A3677" s="100" t="s">
        <v>25303</v>
      </c>
      <c r="B3677" s="101">
        <v>125.48</v>
      </c>
      <c r="C3677" s="102"/>
      <c r="D3677" s="100" t="s">
        <v>3999</v>
      </c>
      <c r="E3677" s="101">
        <v>92.07</v>
      </c>
      <c r="F3677" s="102"/>
    </row>
    <row r="3678" ht="12.75" customHeight="1">
      <c r="A3678" s="100" t="s">
        <v>4021</v>
      </c>
      <c r="B3678" s="101">
        <v>118.02</v>
      </c>
      <c r="C3678" s="102"/>
      <c r="D3678" s="100" t="s">
        <v>25293</v>
      </c>
      <c r="E3678" s="101">
        <v>103.95</v>
      </c>
      <c r="F3678" s="102"/>
    </row>
    <row r="3679" ht="12.75" customHeight="1">
      <c r="A3679" s="100" t="s">
        <v>25304</v>
      </c>
      <c r="B3679" s="101">
        <v>25.5</v>
      </c>
      <c r="C3679" s="102"/>
      <c r="D3679" s="100" t="s">
        <v>4001</v>
      </c>
      <c r="E3679" s="101">
        <v>96.6</v>
      </c>
      <c r="F3679" s="102"/>
    </row>
    <row r="3680" ht="12.75" customHeight="1">
      <c r="A3680" s="100" t="s">
        <v>4023</v>
      </c>
      <c r="B3680" s="101">
        <v>25.12</v>
      </c>
      <c r="C3680" s="102"/>
      <c r="D3680" s="100" t="s">
        <v>25294</v>
      </c>
      <c r="E3680" s="101">
        <v>126.58</v>
      </c>
      <c r="F3680" s="102"/>
    </row>
    <row r="3681" ht="12.75" customHeight="1">
      <c r="A3681" s="100" t="s">
        <v>25305</v>
      </c>
      <c r="B3681" s="101">
        <v>44.86</v>
      </c>
      <c r="C3681" s="102"/>
      <c r="D3681" s="100" t="s">
        <v>4003</v>
      </c>
      <c r="E3681" s="101">
        <v>119.23</v>
      </c>
      <c r="F3681" s="102"/>
    </row>
    <row r="3682" ht="12.75" customHeight="1">
      <c r="A3682" s="100" t="s">
        <v>4025</v>
      </c>
      <c r="B3682" s="101">
        <v>44.26</v>
      </c>
      <c r="C3682" s="102"/>
      <c r="D3682" s="100" t="s">
        <v>25295</v>
      </c>
      <c r="E3682" s="101">
        <v>70.75</v>
      </c>
      <c r="F3682" s="102"/>
    </row>
    <row r="3683" ht="12.75" customHeight="1">
      <c r="A3683" s="100" t="s">
        <v>25306</v>
      </c>
      <c r="B3683" s="101">
        <v>64.75</v>
      </c>
      <c r="C3683" s="102"/>
      <c r="D3683" s="100" t="s">
        <v>4005</v>
      </c>
      <c r="E3683" s="101">
        <v>66.06</v>
      </c>
      <c r="F3683" s="102"/>
    </row>
    <row r="3684" ht="12.75" customHeight="1">
      <c r="A3684" s="100" t="s">
        <v>4027</v>
      </c>
      <c r="B3684" s="101">
        <v>63.97</v>
      </c>
      <c r="C3684" s="102"/>
      <c r="D3684" s="100" t="s">
        <v>25296</v>
      </c>
      <c r="E3684" s="101">
        <v>75.32</v>
      </c>
      <c r="F3684" s="102"/>
    </row>
    <row r="3685" ht="12.75" customHeight="1">
      <c r="A3685" s="100" t="s">
        <v>25307</v>
      </c>
      <c r="B3685" s="101">
        <v>37.75</v>
      </c>
      <c r="C3685" s="102"/>
      <c r="D3685" s="100" t="s">
        <v>4007</v>
      </c>
      <c r="E3685" s="101">
        <v>70.64</v>
      </c>
      <c r="F3685" s="102"/>
    </row>
    <row r="3686" ht="12.75" customHeight="1">
      <c r="A3686" s="100" t="s">
        <v>4029</v>
      </c>
      <c r="B3686" s="101">
        <v>37.22</v>
      </c>
      <c r="C3686" s="102"/>
      <c r="D3686" s="100" t="s">
        <v>25297</v>
      </c>
      <c r="E3686" s="101">
        <v>98.19</v>
      </c>
      <c r="F3686" s="102"/>
    </row>
    <row r="3687" ht="12.75" customHeight="1">
      <c r="A3687" s="100" t="s">
        <v>25308</v>
      </c>
      <c r="B3687" s="101">
        <v>57.4</v>
      </c>
      <c r="C3687" s="102"/>
      <c r="D3687" s="100" t="s">
        <v>4009</v>
      </c>
      <c r="E3687" s="101">
        <v>93.5</v>
      </c>
      <c r="F3687" s="102"/>
    </row>
    <row r="3688" ht="12.75" customHeight="1">
      <c r="A3688" s="100" t="s">
        <v>4031</v>
      </c>
      <c r="B3688" s="101">
        <v>56.64</v>
      </c>
      <c r="C3688" s="102"/>
      <c r="D3688" s="100" t="s">
        <v>25298</v>
      </c>
      <c r="E3688" s="101">
        <v>99.42</v>
      </c>
      <c r="F3688" s="102"/>
    </row>
    <row r="3689" ht="12.75" customHeight="1">
      <c r="A3689" s="100" t="s">
        <v>25309</v>
      </c>
      <c r="B3689" s="101">
        <v>90.92</v>
      </c>
      <c r="C3689" s="102"/>
      <c r="D3689" s="100" t="s">
        <v>4011</v>
      </c>
      <c r="E3689" s="101">
        <v>92.72</v>
      </c>
      <c r="F3689" s="102"/>
    </row>
    <row r="3690" ht="12.75" customHeight="1">
      <c r="A3690" s="100" t="s">
        <v>4033</v>
      </c>
      <c r="B3690" s="101">
        <v>89.83</v>
      </c>
      <c r="C3690" s="102"/>
      <c r="D3690" s="100" t="s">
        <v>25299</v>
      </c>
      <c r="E3690" s="101">
        <v>104.02</v>
      </c>
      <c r="F3690" s="102"/>
    </row>
    <row r="3691" ht="12.75" customHeight="1">
      <c r="A3691" s="100" t="s">
        <v>25310</v>
      </c>
      <c r="B3691" s="101">
        <v>68.82</v>
      </c>
      <c r="C3691" s="102"/>
      <c r="D3691" s="100" t="s">
        <v>4013</v>
      </c>
      <c r="E3691" s="101">
        <v>97.32</v>
      </c>
      <c r="F3691" s="102"/>
    </row>
    <row r="3692" ht="12.75" customHeight="1">
      <c r="A3692" s="100" t="s">
        <v>4035</v>
      </c>
      <c r="B3692" s="101">
        <v>62.58</v>
      </c>
      <c r="C3692" s="102"/>
      <c r="D3692" s="100" t="s">
        <v>25300</v>
      </c>
      <c r="E3692" s="101">
        <v>127.02</v>
      </c>
      <c r="F3692" s="102"/>
    </row>
    <row r="3693" ht="12.75" customHeight="1">
      <c r="A3693" s="100" t="s">
        <v>25311</v>
      </c>
      <c r="B3693" s="101">
        <v>191.76</v>
      </c>
      <c r="C3693" s="102"/>
      <c r="D3693" s="100" t="s">
        <v>4015</v>
      </c>
      <c r="E3693" s="101">
        <v>120.33</v>
      </c>
      <c r="F3693" s="102"/>
    </row>
    <row r="3694" ht="12.75" customHeight="1">
      <c r="A3694" s="100" t="s">
        <v>4037</v>
      </c>
      <c r="B3694" s="101">
        <v>175.5</v>
      </c>
      <c r="C3694" s="102"/>
      <c r="D3694" s="100" t="s">
        <v>25301</v>
      </c>
      <c r="E3694" s="101">
        <v>116.1</v>
      </c>
      <c r="F3694" s="102"/>
    </row>
    <row r="3695" ht="12.75" customHeight="1">
      <c r="A3695" s="100" t="s">
        <v>25312</v>
      </c>
      <c r="B3695" s="101">
        <v>238.99</v>
      </c>
      <c r="C3695" s="102"/>
      <c r="D3695" s="100" t="s">
        <v>4017</v>
      </c>
      <c r="E3695" s="101">
        <v>108.01</v>
      </c>
      <c r="F3695" s="102"/>
    </row>
    <row r="3696" ht="12.75" customHeight="1">
      <c r="A3696" s="100" t="s">
        <v>4039</v>
      </c>
      <c r="B3696" s="101">
        <v>219.27</v>
      </c>
      <c r="C3696" s="102"/>
      <c r="D3696" s="100" t="s">
        <v>25302</v>
      </c>
      <c r="E3696" s="101">
        <v>120.63</v>
      </c>
      <c r="F3696" s="102"/>
    </row>
    <row r="3697" ht="12.75" customHeight="1">
      <c r="A3697" s="100" t="s">
        <v>25313</v>
      </c>
      <c r="B3697" s="101">
        <v>197.64</v>
      </c>
      <c r="C3697" s="102"/>
      <c r="D3697" s="100" t="s">
        <v>4019</v>
      </c>
      <c r="E3697" s="101">
        <v>112.54</v>
      </c>
      <c r="F3697" s="102"/>
    </row>
    <row r="3698" ht="12.75" customHeight="1">
      <c r="A3698" s="100" t="s">
        <v>4041</v>
      </c>
      <c r="B3698" s="101">
        <v>180.44</v>
      </c>
      <c r="C3698" s="102"/>
      <c r="D3698" s="100" t="s">
        <v>25303</v>
      </c>
      <c r="E3698" s="101">
        <v>143.26</v>
      </c>
      <c r="F3698" s="102"/>
    </row>
    <row r="3699" ht="12.75" customHeight="1">
      <c r="A3699" s="100" t="s">
        <v>25314</v>
      </c>
      <c r="B3699" s="101">
        <v>238.07</v>
      </c>
      <c r="C3699" s="102"/>
      <c r="D3699" s="100" t="s">
        <v>4021</v>
      </c>
      <c r="E3699" s="101">
        <v>135.17</v>
      </c>
      <c r="F3699" s="102"/>
    </row>
    <row r="3700" ht="12.75" customHeight="1">
      <c r="A3700" s="100" t="s">
        <v>4043</v>
      </c>
      <c r="B3700" s="101">
        <v>217.63</v>
      </c>
      <c r="C3700" s="102"/>
      <c r="D3700" s="100" t="s">
        <v>25304</v>
      </c>
      <c r="E3700" s="101">
        <v>24.03</v>
      </c>
      <c r="F3700" s="102"/>
    </row>
    <row r="3701" ht="12.75" customHeight="1">
      <c r="A3701" s="100" t="s">
        <v>25315</v>
      </c>
      <c r="B3701" s="101">
        <v>129.87</v>
      </c>
      <c r="C3701" s="102"/>
      <c r="D3701" s="100" t="s">
        <v>4023</v>
      </c>
      <c r="E3701" s="101">
        <v>23.7</v>
      </c>
      <c r="F3701" s="102"/>
    </row>
    <row r="3702" ht="12.75" customHeight="1">
      <c r="A3702" s="100" t="s">
        <v>4045</v>
      </c>
      <c r="B3702" s="101">
        <v>116.42</v>
      </c>
      <c r="C3702" s="102"/>
      <c r="D3702" s="100" t="s">
        <v>25305</v>
      </c>
      <c r="E3702" s="101">
        <v>38.69</v>
      </c>
      <c r="F3702" s="102"/>
    </row>
    <row r="3703" ht="12.75" customHeight="1">
      <c r="A3703" s="100" t="s">
        <v>25316</v>
      </c>
      <c r="B3703" s="101">
        <v>131.97</v>
      </c>
      <c r="C3703" s="102"/>
      <c r="D3703" s="100" t="s">
        <v>4025</v>
      </c>
      <c r="E3703" s="101">
        <v>38.21</v>
      </c>
      <c r="F3703" s="102"/>
    </row>
    <row r="3704" ht="12.75" customHeight="1">
      <c r="A3704" s="100" t="s">
        <v>4047</v>
      </c>
      <c r="B3704" s="101">
        <v>118.02</v>
      </c>
      <c r="C3704" s="102"/>
      <c r="D3704" s="100" t="s">
        <v>25306</v>
      </c>
      <c r="E3704" s="101">
        <v>35.7</v>
      </c>
      <c r="F3704" s="102"/>
    </row>
    <row r="3705" ht="12.75" customHeight="1">
      <c r="A3705" s="100" t="s">
        <v>25317</v>
      </c>
      <c r="B3705" s="101">
        <v>159.75</v>
      </c>
      <c r="C3705" s="102"/>
      <c r="D3705" s="100" t="s">
        <v>4027</v>
      </c>
      <c r="E3705" s="101">
        <v>35.09</v>
      </c>
      <c r="F3705" s="102"/>
    </row>
    <row r="3706" ht="12.75" customHeight="1">
      <c r="A3706" s="100" t="s">
        <v>4049</v>
      </c>
      <c r="B3706" s="101">
        <v>146.07</v>
      </c>
      <c r="C3706" s="102"/>
      <c r="D3706" s="100" t="s">
        <v>25307</v>
      </c>
      <c r="E3706" s="101">
        <v>31.78</v>
      </c>
      <c r="F3706" s="102"/>
    </row>
    <row r="3707" ht="12.75" customHeight="1">
      <c r="A3707" s="100" t="s">
        <v>25318</v>
      </c>
      <c r="B3707" s="101">
        <v>199.68</v>
      </c>
      <c r="C3707" s="102"/>
      <c r="D3707" s="100" t="s">
        <v>4029</v>
      </c>
      <c r="E3707" s="101">
        <v>31.32</v>
      </c>
      <c r="F3707" s="102"/>
    </row>
    <row r="3708" ht="12.75" customHeight="1">
      <c r="A3708" s="100" t="s">
        <v>4051</v>
      </c>
      <c r="B3708" s="101">
        <v>182.59</v>
      </c>
      <c r="C3708" s="102"/>
      <c r="D3708" s="100" t="s">
        <v>25308</v>
      </c>
      <c r="E3708" s="101">
        <v>46.6</v>
      </c>
      <c r="F3708" s="102"/>
    </row>
    <row r="3709" ht="12.75" customHeight="1">
      <c r="A3709" s="100" t="s">
        <v>25319</v>
      </c>
      <c r="B3709" s="101">
        <v>167.73</v>
      </c>
      <c r="C3709" s="102"/>
      <c r="D3709" s="100" t="s">
        <v>4031</v>
      </c>
      <c r="E3709" s="101">
        <v>46.05</v>
      </c>
      <c r="F3709" s="102"/>
    </row>
    <row r="3710" ht="12.75" customHeight="1">
      <c r="A3710" s="100" t="s">
        <v>4053</v>
      </c>
      <c r="B3710" s="101">
        <v>153.38</v>
      </c>
      <c r="C3710" s="102"/>
      <c r="D3710" s="100" t="s">
        <v>25309</v>
      </c>
      <c r="E3710" s="101">
        <v>45.21</v>
      </c>
      <c r="F3710" s="102"/>
    </row>
    <row r="3711" ht="12.75" customHeight="1">
      <c r="A3711" s="100" t="s">
        <v>25320</v>
      </c>
      <c r="B3711" s="101">
        <v>215.66</v>
      </c>
      <c r="C3711" s="102"/>
      <c r="D3711" s="100" t="s">
        <v>4033</v>
      </c>
      <c r="E3711" s="101">
        <v>44.48</v>
      </c>
      <c r="F3711" s="102"/>
    </row>
    <row r="3712" ht="12.75" customHeight="1">
      <c r="A3712" s="100" t="s">
        <v>4055</v>
      </c>
      <c r="B3712" s="101">
        <v>197.2</v>
      </c>
      <c r="C3712" s="102"/>
      <c r="D3712" s="100" t="s">
        <v>25310</v>
      </c>
      <c r="E3712" s="101">
        <v>76.09</v>
      </c>
      <c r="F3712" s="102"/>
    </row>
    <row r="3713" ht="12.75" customHeight="1">
      <c r="A3713" s="100" t="s">
        <v>25321</v>
      </c>
      <c r="B3713" s="101">
        <v>108.6</v>
      </c>
      <c r="C3713" s="102"/>
      <c r="D3713" s="100" t="s">
        <v>4035</v>
      </c>
      <c r="E3713" s="101">
        <v>69.32</v>
      </c>
      <c r="F3713" s="102"/>
    </row>
    <row r="3714" ht="12.75" customHeight="1">
      <c r="A3714" s="100" t="s">
        <v>4057</v>
      </c>
      <c r="B3714" s="101">
        <v>97.4</v>
      </c>
      <c r="C3714" s="102"/>
      <c r="D3714" s="100" t="s">
        <v>25311</v>
      </c>
      <c r="E3714" s="101">
        <v>209.39</v>
      </c>
      <c r="F3714" s="102"/>
    </row>
    <row r="3715" ht="12.75" customHeight="1">
      <c r="A3715" s="100" t="s">
        <v>25322</v>
      </c>
      <c r="B3715" s="101">
        <v>110.57</v>
      </c>
      <c r="C3715" s="102"/>
      <c r="D3715" s="100" t="s">
        <v>4037</v>
      </c>
      <c r="E3715" s="101">
        <v>191.76</v>
      </c>
      <c r="F3715" s="102"/>
    </row>
    <row r="3716" ht="12.75" customHeight="1">
      <c r="A3716" s="100" t="s">
        <v>4059</v>
      </c>
      <c r="B3716" s="101">
        <v>98.96</v>
      </c>
      <c r="C3716" s="102"/>
      <c r="D3716" s="100" t="s">
        <v>25312</v>
      </c>
      <c r="E3716" s="101">
        <v>261.22</v>
      </c>
      <c r="F3716" s="102"/>
    </row>
    <row r="3717" ht="12.75" customHeight="1">
      <c r="A3717" s="100" t="s">
        <v>25323</v>
      </c>
      <c r="B3717" s="101">
        <v>127.85</v>
      </c>
      <c r="C3717" s="102"/>
      <c r="D3717" s="100" t="s">
        <v>4039</v>
      </c>
      <c r="E3717" s="101">
        <v>239.83</v>
      </c>
      <c r="F3717" s="102"/>
    </row>
    <row r="3718" ht="12.75" customHeight="1">
      <c r="A3718" s="100" t="s">
        <v>4061</v>
      </c>
      <c r="B3718" s="101">
        <v>115.65</v>
      </c>
      <c r="C3718" s="102"/>
      <c r="D3718" s="100" t="s">
        <v>25313</v>
      </c>
      <c r="E3718" s="101">
        <v>215.81</v>
      </c>
      <c r="F3718" s="102"/>
    </row>
    <row r="3719" ht="12.75" customHeight="1">
      <c r="A3719" s="100" t="s">
        <v>25324</v>
      </c>
      <c r="B3719" s="101">
        <v>142.78</v>
      </c>
      <c r="C3719" s="102"/>
      <c r="D3719" s="100" t="s">
        <v>4041</v>
      </c>
      <c r="E3719" s="101">
        <v>197.17</v>
      </c>
      <c r="F3719" s="102"/>
    </row>
    <row r="3720" ht="12.75" customHeight="1">
      <c r="A3720" s="100" t="s">
        <v>4063</v>
      </c>
      <c r="B3720" s="101">
        <v>130.58</v>
      </c>
      <c r="C3720" s="102"/>
      <c r="D3720" s="100" t="s">
        <v>25314</v>
      </c>
      <c r="E3720" s="101">
        <v>260.3</v>
      </c>
      <c r="F3720" s="102"/>
    </row>
    <row r="3721" ht="12.75" customHeight="1">
      <c r="A3721" s="100" t="s">
        <v>25325</v>
      </c>
      <c r="B3721" s="101">
        <v>165.86</v>
      </c>
      <c r="C3721" s="102"/>
      <c r="D3721" s="100" t="s">
        <v>4043</v>
      </c>
      <c r="E3721" s="101">
        <v>238.14</v>
      </c>
      <c r="F3721" s="102"/>
    </row>
    <row r="3722" ht="12.75" customHeight="1">
      <c r="A3722" s="100" t="s">
        <v>4065</v>
      </c>
      <c r="B3722" s="101">
        <v>153.75</v>
      </c>
      <c r="C3722" s="102"/>
      <c r="D3722" s="100" t="s">
        <v>25315</v>
      </c>
      <c r="E3722" s="101">
        <v>140.55</v>
      </c>
      <c r="F3722" s="102"/>
    </row>
    <row r="3723" ht="12.75" customHeight="1">
      <c r="A3723" s="100" t="s">
        <v>25326</v>
      </c>
      <c r="B3723" s="101">
        <v>98.66</v>
      </c>
      <c r="C3723" s="102"/>
      <c r="D3723" s="100" t="s">
        <v>4045</v>
      </c>
      <c r="E3723" s="101">
        <v>125.97</v>
      </c>
      <c r="F3723" s="102"/>
    </row>
    <row r="3724" ht="12.75" customHeight="1">
      <c r="A3724" s="100" t="s">
        <v>4067</v>
      </c>
      <c r="B3724" s="101">
        <v>89.22</v>
      </c>
      <c r="C3724" s="102"/>
      <c r="D3724" s="100" t="s">
        <v>25316</v>
      </c>
      <c r="E3724" s="101">
        <v>142.86</v>
      </c>
      <c r="F3724" s="102"/>
    </row>
    <row r="3725" ht="12.75" customHeight="1">
      <c r="A3725" s="100" t="s">
        <v>25327</v>
      </c>
      <c r="B3725" s="101">
        <v>56.25</v>
      </c>
      <c r="C3725" s="102"/>
      <c r="D3725" s="100" t="s">
        <v>4047</v>
      </c>
      <c r="E3725" s="101">
        <v>127.75</v>
      </c>
      <c r="F3725" s="102"/>
    </row>
    <row r="3726" ht="12.75" customHeight="1">
      <c r="A3726" s="100" t="s">
        <v>4069</v>
      </c>
      <c r="B3726" s="101">
        <v>50.28</v>
      </c>
      <c r="C3726" s="102"/>
      <c r="D3726" s="100" t="s">
        <v>25317</v>
      </c>
      <c r="E3726" s="101">
        <v>174.31</v>
      </c>
      <c r="F3726" s="102"/>
    </row>
    <row r="3727" ht="12.75" customHeight="1">
      <c r="A3727" s="100" t="s">
        <v>25328</v>
      </c>
      <c r="B3727" s="101">
        <v>41.0</v>
      </c>
      <c r="C3727" s="102"/>
      <c r="D3727" s="100" t="s">
        <v>4049</v>
      </c>
      <c r="E3727" s="101">
        <v>159.49</v>
      </c>
      <c r="F3727" s="102"/>
    </row>
    <row r="3728" ht="12.75" customHeight="1">
      <c r="A3728" s="100" t="s">
        <v>4071</v>
      </c>
      <c r="B3728" s="101">
        <v>40.35</v>
      </c>
      <c r="C3728" s="102"/>
      <c r="D3728" s="100" t="s">
        <v>25318</v>
      </c>
      <c r="E3728" s="101">
        <v>217.89</v>
      </c>
      <c r="F3728" s="102"/>
    </row>
    <row r="3729" ht="12.75" customHeight="1">
      <c r="A3729" s="100" t="s">
        <v>25329</v>
      </c>
      <c r="B3729" s="101">
        <v>90.56</v>
      </c>
      <c r="C3729" s="102"/>
      <c r="D3729" s="100" t="s">
        <v>4051</v>
      </c>
      <c r="E3729" s="101">
        <v>199.36</v>
      </c>
      <c r="F3729" s="102"/>
    </row>
    <row r="3730" ht="12.75" customHeight="1">
      <c r="A3730" s="100" t="s">
        <v>4073</v>
      </c>
      <c r="B3730" s="101">
        <v>83.31</v>
      </c>
      <c r="C3730" s="102"/>
      <c r="D3730" s="100" t="s">
        <v>25319</v>
      </c>
      <c r="E3730" s="101">
        <v>183.03</v>
      </c>
      <c r="F3730" s="102"/>
    </row>
    <row r="3731" ht="12.75" customHeight="1">
      <c r="A3731" s="100" t="s">
        <v>25330</v>
      </c>
      <c r="B3731" s="101">
        <v>48.09</v>
      </c>
      <c r="C3731" s="102"/>
      <c r="D3731" s="100" t="s">
        <v>4053</v>
      </c>
      <c r="E3731" s="101">
        <v>167.46</v>
      </c>
      <c r="F3731" s="102"/>
    </row>
    <row r="3732" ht="12.75" customHeight="1">
      <c r="A3732" s="100" t="s">
        <v>4075</v>
      </c>
      <c r="B3732" s="101">
        <v>46.36</v>
      </c>
      <c r="C3732" s="102"/>
      <c r="D3732" s="100" t="s">
        <v>25320</v>
      </c>
      <c r="E3732" s="101">
        <v>235.32</v>
      </c>
      <c r="F3732" s="102"/>
    </row>
    <row r="3733" ht="12.75" customHeight="1">
      <c r="A3733" s="100" t="s">
        <v>25331</v>
      </c>
      <c r="B3733" s="101">
        <v>60.77</v>
      </c>
      <c r="C3733" s="102"/>
      <c r="D3733" s="100" t="s">
        <v>4055</v>
      </c>
      <c r="E3733" s="101">
        <v>215.31</v>
      </c>
      <c r="F3733" s="102"/>
    </row>
    <row r="3734" ht="12.75" customHeight="1">
      <c r="A3734" s="100" t="s">
        <v>4077</v>
      </c>
      <c r="B3734" s="101">
        <v>58.55</v>
      </c>
      <c r="C3734" s="102"/>
      <c r="D3734" s="100" t="s">
        <v>25321</v>
      </c>
      <c r="E3734" s="101">
        <v>117.6</v>
      </c>
      <c r="F3734" s="102"/>
    </row>
    <row r="3735" ht="12.75" customHeight="1">
      <c r="A3735" s="100" t="s">
        <v>25332</v>
      </c>
      <c r="B3735" s="101">
        <v>118.85</v>
      </c>
      <c r="C3735" s="102"/>
      <c r="D3735" s="100" t="s">
        <v>4057</v>
      </c>
      <c r="E3735" s="101">
        <v>105.46</v>
      </c>
      <c r="F3735" s="102"/>
    </row>
    <row r="3736" ht="12.75" customHeight="1">
      <c r="A3736" s="100" t="s">
        <v>4079</v>
      </c>
      <c r="B3736" s="101">
        <v>112.03</v>
      </c>
      <c r="C3736" s="102"/>
      <c r="D3736" s="100" t="s">
        <v>25322</v>
      </c>
      <c r="E3736" s="101">
        <v>119.75</v>
      </c>
      <c r="F3736" s="102"/>
    </row>
    <row r="3737" ht="12.75" customHeight="1">
      <c r="A3737" s="100" t="s">
        <v>25333</v>
      </c>
      <c r="B3737" s="101">
        <v>4.5</v>
      </c>
      <c r="C3737" s="102"/>
      <c r="D3737" s="100" t="s">
        <v>4059</v>
      </c>
      <c r="E3737" s="101">
        <v>107.18</v>
      </c>
      <c r="F3737" s="102"/>
    </row>
    <row r="3738" ht="12.75" customHeight="1">
      <c r="A3738" s="100" t="s">
        <v>4081</v>
      </c>
      <c r="B3738" s="101">
        <v>4.5</v>
      </c>
      <c r="C3738" s="102"/>
      <c r="D3738" s="100" t="s">
        <v>25323</v>
      </c>
      <c r="E3738" s="101">
        <v>138.27</v>
      </c>
      <c r="F3738" s="102"/>
    </row>
    <row r="3739" ht="12.75" customHeight="1">
      <c r="A3739" s="100" t="s">
        <v>25334</v>
      </c>
      <c r="B3739" s="101">
        <v>10.0</v>
      </c>
      <c r="C3739" s="102"/>
      <c r="D3739" s="100" t="s">
        <v>4061</v>
      </c>
      <c r="E3739" s="101">
        <v>124.88</v>
      </c>
      <c r="F3739" s="102"/>
    </row>
    <row r="3740" ht="12.75" customHeight="1">
      <c r="A3740" s="100" t="s">
        <v>4083</v>
      </c>
      <c r="B3740" s="101">
        <v>10.0</v>
      </c>
      <c r="C3740" s="102"/>
      <c r="D3740" s="100" t="s">
        <v>25324</v>
      </c>
      <c r="E3740" s="101">
        <v>154.12</v>
      </c>
      <c r="F3740" s="102"/>
    </row>
    <row r="3741" ht="12.75" customHeight="1">
      <c r="A3741" s="100" t="s">
        <v>25335</v>
      </c>
      <c r="B3741" s="101">
        <v>240.0</v>
      </c>
      <c r="C3741" s="102"/>
      <c r="D3741" s="100" t="s">
        <v>4063</v>
      </c>
      <c r="E3741" s="101">
        <v>140.73</v>
      </c>
      <c r="F3741" s="102"/>
    </row>
    <row r="3742" ht="12.75" customHeight="1">
      <c r="A3742" s="100" t="s">
        <v>4085</v>
      </c>
      <c r="B3742" s="101">
        <v>240.0</v>
      </c>
      <c r="C3742" s="102"/>
      <c r="D3742" s="100" t="s">
        <v>25325</v>
      </c>
      <c r="E3742" s="101">
        <v>187.2</v>
      </c>
      <c r="F3742" s="102"/>
    </row>
    <row r="3743" ht="12.75" customHeight="1">
      <c r="A3743" s="100" t="s">
        <v>25336</v>
      </c>
      <c r="B3743" s="101">
        <v>7.17</v>
      </c>
      <c r="C3743" s="102"/>
      <c r="D3743" s="100" t="s">
        <v>4065</v>
      </c>
      <c r="E3743" s="101">
        <v>174.08</v>
      </c>
      <c r="F3743" s="102"/>
    </row>
    <row r="3744" ht="12.75" customHeight="1">
      <c r="A3744" s="100" t="s">
        <v>4087</v>
      </c>
      <c r="B3744" s="101">
        <v>7.17</v>
      </c>
      <c r="C3744" s="102"/>
      <c r="D3744" s="100" t="s">
        <v>25326</v>
      </c>
      <c r="E3744" s="101">
        <v>107.0</v>
      </c>
      <c r="F3744" s="102"/>
    </row>
    <row r="3745" ht="12.75" customHeight="1">
      <c r="A3745" s="100" t="s">
        <v>25337</v>
      </c>
      <c r="B3745" s="101">
        <v>25.53</v>
      </c>
      <c r="C3745" s="102"/>
      <c r="D3745" s="100" t="s">
        <v>4067</v>
      </c>
      <c r="E3745" s="101">
        <v>96.76</v>
      </c>
      <c r="F3745" s="102"/>
    </row>
    <row r="3746" ht="12.75" customHeight="1">
      <c r="A3746" s="100" t="s">
        <v>4089</v>
      </c>
      <c r="B3746" s="101">
        <v>25.53</v>
      </c>
      <c r="C3746" s="102"/>
      <c r="D3746" s="100" t="s">
        <v>25327</v>
      </c>
      <c r="E3746" s="101">
        <v>64.12</v>
      </c>
      <c r="F3746" s="102"/>
    </row>
    <row r="3747" ht="12.75" customHeight="1">
      <c r="A3747" s="100" t="s">
        <v>25338</v>
      </c>
      <c r="B3747" s="101">
        <v>5111.0</v>
      </c>
      <c r="C3747" s="102"/>
      <c r="D3747" s="100" t="s">
        <v>4069</v>
      </c>
      <c r="E3747" s="101">
        <v>57.66</v>
      </c>
      <c r="F3747" s="102"/>
    </row>
    <row r="3748" ht="12.75" customHeight="1">
      <c r="A3748" s="100" t="s">
        <v>4092</v>
      </c>
      <c r="B3748" s="101">
        <v>4605.0</v>
      </c>
      <c r="C3748" s="102"/>
      <c r="D3748" s="100" t="s">
        <v>25328</v>
      </c>
      <c r="E3748" s="101">
        <v>44.38</v>
      </c>
      <c r="F3748" s="102"/>
    </row>
    <row r="3749" ht="12.75" customHeight="1">
      <c r="A3749" s="100" t="s">
        <v>25339</v>
      </c>
      <c r="B3749" s="101">
        <v>3424.0</v>
      </c>
      <c r="C3749" s="102"/>
      <c r="D3749" s="100" t="s">
        <v>4071</v>
      </c>
      <c r="E3749" s="101">
        <v>43.66</v>
      </c>
      <c r="F3749" s="102"/>
    </row>
    <row r="3750" ht="12.75" customHeight="1">
      <c r="A3750" s="100" t="s">
        <v>4094</v>
      </c>
      <c r="B3750" s="101">
        <v>3424.0</v>
      </c>
      <c r="C3750" s="102"/>
      <c r="D3750" s="100" t="s">
        <v>25329</v>
      </c>
      <c r="E3750" s="101">
        <v>105.11</v>
      </c>
      <c r="F3750" s="102"/>
    </row>
    <row r="3751" ht="12.75" customHeight="1">
      <c r="A3751" s="100" t="s">
        <v>25340</v>
      </c>
      <c r="B3751" s="101">
        <v>27.64</v>
      </c>
      <c r="C3751" s="102"/>
      <c r="D3751" s="100" t="s">
        <v>4073</v>
      </c>
      <c r="E3751" s="101">
        <v>97.23</v>
      </c>
      <c r="F3751" s="102"/>
    </row>
    <row r="3752" ht="12.75" customHeight="1">
      <c r="A3752" s="100" t="s">
        <v>4096</v>
      </c>
      <c r="B3752" s="101">
        <v>23.95</v>
      </c>
      <c r="C3752" s="102"/>
      <c r="D3752" s="100" t="s">
        <v>25330</v>
      </c>
      <c r="E3752" s="101">
        <v>56.59</v>
      </c>
      <c r="F3752" s="102"/>
    </row>
    <row r="3753" ht="12.75" customHeight="1">
      <c r="A3753" s="100" t="s">
        <v>25341</v>
      </c>
      <c r="B3753" s="101">
        <v>21.49</v>
      </c>
      <c r="C3753" s="102"/>
      <c r="D3753" s="100" t="s">
        <v>4075</v>
      </c>
      <c r="E3753" s="101">
        <v>54.71</v>
      </c>
      <c r="F3753" s="102"/>
    </row>
    <row r="3754" ht="12.75" customHeight="1">
      <c r="A3754" s="100" t="s">
        <v>4098</v>
      </c>
      <c r="B3754" s="101">
        <v>18.63</v>
      </c>
      <c r="C3754" s="102"/>
      <c r="D3754" s="100" t="s">
        <v>25331</v>
      </c>
      <c r="E3754" s="101">
        <v>72.47</v>
      </c>
      <c r="F3754" s="102"/>
    </row>
    <row r="3755" ht="12.75" customHeight="1">
      <c r="A3755" s="100" t="s">
        <v>25342</v>
      </c>
      <c r="B3755" s="101">
        <v>19.97</v>
      </c>
      <c r="C3755" s="102"/>
      <c r="D3755" s="100" t="s">
        <v>4077</v>
      </c>
      <c r="E3755" s="101">
        <v>70.06</v>
      </c>
      <c r="F3755" s="102"/>
    </row>
    <row r="3756" ht="12.75" customHeight="1">
      <c r="A3756" s="100" t="s">
        <v>4100</v>
      </c>
      <c r="B3756" s="101">
        <v>17.3</v>
      </c>
      <c r="C3756" s="102"/>
      <c r="D3756" s="100" t="s">
        <v>25332</v>
      </c>
      <c r="E3756" s="101">
        <v>140.0</v>
      </c>
      <c r="F3756" s="102"/>
    </row>
    <row r="3757" ht="12.75" customHeight="1">
      <c r="A3757" s="100" t="s">
        <v>25343</v>
      </c>
      <c r="B3757" s="101">
        <v>19.97</v>
      </c>
      <c r="C3757" s="102"/>
      <c r="D3757" s="100" t="s">
        <v>4079</v>
      </c>
      <c r="E3757" s="101">
        <v>132.61</v>
      </c>
      <c r="F3757" s="102"/>
    </row>
    <row r="3758" ht="12.75" customHeight="1">
      <c r="A3758" s="100" t="s">
        <v>4102</v>
      </c>
      <c r="B3758" s="101">
        <v>17.3</v>
      </c>
      <c r="C3758" s="102"/>
      <c r="D3758" s="100" t="s">
        <v>25333</v>
      </c>
      <c r="E3758" s="101">
        <v>5.5</v>
      </c>
      <c r="F3758" s="102"/>
    </row>
    <row r="3759" ht="12.75" customHeight="1">
      <c r="A3759" s="100" t="s">
        <v>25344</v>
      </c>
      <c r="B3759" s="101">
        <v>21.49</v>
      </c>
      <c r="C3759" s="102"/>
      <c r="D3759" s="100" t="s">
        <v>4081</v>
      </c>
      <c r="E3759" s="101">
        <v>5.5</v>
      </c>
      <c r="F3759" s="102"/>
    </row>
    <row r="3760" ht="12.75" customHeight="1">
      <c r="A3760" s="100" t="s">
        <v>4104</v>
      </c>
      <c r="B3760" s="101">
        <v>18.63</v>
      </c>
      <c r="C3760" s="102"/>
      <c r="D3760" s="100" t="s">
        <v>25334</v>
      </c>
      <c r="E3760" s="101">
        <v>12.0</v>
      </c>
      <c r="F3760" s="102"/>
    </row>
    <row r="3761" ht="12.75" customHeight="1">
      <c r="A3761" s="100" t="s">
        <v>25345</v>
      </c>
      <c r="B3761" s="101">
        <v>19.97</v>
      </c>
      <c r="C3761" s="102"/>
      <c r="D3761" s="100" t="s">
        <v>4083</v>
      </c>
      <c r="E3761" s="101">
        <v>12.0</v>
      </c>
      <c r="F3761" s="102"/>
    </row>
    <row r="3762" ht="12.75" customHeight="1">
      <c r="A3762" s="100" t="s">
        <v>4106</v>
      </c>
      <c r="B3762" s="101">
        <v>17.3</v>
      </c>
      <c r="C3762" s="102"/>
      <c r="D3762" s="100" t="s">
        <v>25335</v>
      </c>
      <c r="E3762" s="101">
        <v>240.0</v>
      </c>
      <c r="F3762" s="102"/>
    </row>
    <row r="3763" ht="12.75" customHeight="1">
      <c r="A3763" s="100" t="s">
        <v>25346</v>
      </c>
      <c r="B3763" s="101">
        <v>19.97</v>
      </c>
      <c r="C3763" s="102"/>
      <c r="D3763" s="100" t="s">
        <v>4085</v>
      </c>
      <c r="E3763" s="101">
        <v>240.0</v>
      </c>
      <c r="F3763" s="102"/>
    </row>
    <row r="3764" ht="12.75" customHeight="1">
      <c r="A3764" s="100" t="s">
        <v>4108</v>
      </c>
      <c r="B3764" s="101">
        <v>17.3</v>
      </c>
      <c r="C3764" s="102"/>
      <c r="D3764" s="100" t="s">
        <v>25336</v>
      </c>
      <c r="E3764" s="101">
        <v>7.0</v>
      </c>
      <c r="F3764" s="102"/>
    </row>
    <row r="3765" ht="12.75" customHeight="1">
      <c r="A3765" s="100" t="s">
        <v>25347</v>
      </c>
      <c r="B3765" s="101">
        <v>19.97</v>
      </c>
      <c r="C3765" s="102"/>
      <c r="D3765" s="100" t="s">
        <v>4087</v>
      </c>
      <c r="E3765" s="101">
        <v>7.0</v>
      </c>
      <c r="F3765" s="102"/>
    </row>
    <row r="3766" ht="12.75" customHeight="1">
      <c r="A3766" s="100" t="s">
        <v>4110</v>
      </c>
      <c r="B3766" s="101">
        <v>17.3</v>
      </c>
      <c r="C3766" s="102"/>
      <c r="D3766" s="100" t="s">
        <v>25337</v>
      </c>
      <c r="E3766" s="101">
        <v>27.73</v>
      </c>
      <c r="F3766" s="102"/>
    </row>
    <row r="3767" ht="12.75" customHeight="1">
      <c r="A3767" s="100" t="s">
        <v>25348</v>
      </c>
      <c r="B3767" s="101">
        <v>19.97</v>
      </c>
      <c r="C3767" s="102"/>
      <c r="D3767" s="100" t="s">
        <v>4089</v>
      </c>
      <c r="E3767" s="101">
        <v>27.73</v>
      </c>
      <c r="F3767" s="102"/>
    </row>
    <row r="3768" ht="12.75" customHeight="1">
      <c r="A3768" s="100" t="s">
        <v>4112</v>
      </c>
      <c r="B3768" s="101">
        <v>17.3</v>
      </c>
      <c r="C3768" s="102"/>
      <c r="D3768" s="100" t="s">
        <v>25338</v>
      </c>
      <c r="E3768" s="101">
        <v>5735.0</v>
      </c>
      <c r="F3768" s="102"/>
    </row>
    <row r="3769" ht="12.75" customHeight="1">
      <c r="A3769" s="100" t="s">
        <v>25349</v>
      </c>
      <c r="B3769" s="101">
        <v>19.97</v>
      </c>
      <c r="C3769" s="102"/>
      <c r="D3769" s="100" t="s">
        <v>4092</v>
      </c>
      <c r="E3769" s="101">
        <v>5175.0</v>
      </c>
      <c r="F3769" s="102"/>
    </row>
    <row r="3770" ht="12.75" customHeight="1">
      <c r="A3770" s="100" t="s">
        <v>4114</v>
      </c>
      <c r="B3770" s="101">
        <v>17.3</v>
      </c>
      <c r="C3770" s="102"/>
      <c r="D3770" s="100" t="s">
        <v>25339</v>
      </c>
      <c r="E3770" s="101">
        <v>3991.0</v>
      </c>
      <c r="F3770" s="102"/>
    </row>
    <row r="3771" ht="12.75" customHeight="1">
      <c r="A3771" s="100" t="s">
        <v>25350</v>
      </c>
      <c r="B3771" s="101">
        <v>21.49</v>
      </c>
      <c r="C3771" s="102"/>
      <c r="D3771" s="100" t="s">
        <v>4094</v>
      </c>
      <c r="E3771" s="101">
        <v>3991.0</v>
      </c>
      <c r="F3771" s="102"/>
    </row>
    <row r="3772" ht="12.75" customHeight="1">
      <c r="A3772" s="100" t="s">
        <v>4116</v>
      </c>
      <c r="B3772" s="101">
        <v>18.63</v>
      </c>
      <c r="C3772" s="102"/>
      <c r="D3772" s="100" t="s">
        <v>25351</v>
      </c>
      <c r="E3772" s="101">
        <v>2907.52</v>
      </c>
      <c r="F3772" s="102"/>
    </row>
    <row r="3773" ht="12.75" customHeight="1">
      <c r="A3773" s="100" t="s">
        <v>25352</v>
      </c>
      <c r="B3773" s="101">
        <v>19.97</v>
      </c>
      <c r="C3773" s="102"/>
      <c r="D3773" s="100" t="s">
        <v>4246</v>
      </c>
      <c r="E3773" s="101">
        <v>2518.56</v>
      </c>
      <c r="F3773" s="102"/>
    </row>
    <row r="3774" ht="12.75" customHeight="1">
      <c r="A3774" s="100" t="s">
        <v>4118</v>
      </c>
      <c r="B3774" s="101">
        <v>17.3</v>
      </c>
      <c r="C3774" s="102"/>
      <c r="D3774" s="100" t="s">
        <v>25353</v>
      </c>
      <c r="E3774" s="101">
        <v>5276.48</v>
      </c>
      <c r="F3774" s="102"/>
    </row>
    <row r="3775" ht="12.75" customHeight="1">
      <c r="A3775" s="100" t="s">
        <v>25354</v>
      </c>
      <c r="B3775" s="101">
        <v>19.97</v>
      </c>
      <c r="C3775" s="102"/>
      <c r="D3775" s="100" t="s">
        <v>4247</v>
      </c>
      <c r="E3775" s="101">
        <v>4572.48</v>
      </c>
      <c r="F3775" s="102"/>
    </row>
    <row r="3776" ht="12.75" customHeight="1">
      <c r="A3776" s="100" t="s">
        <v>4120</v>
      </c>
      <c r="B3776" s="101">
        <v>17.3</v>
      </c>
      <c r="C3776" s="102"/>
      <c r="D3776" s="100" t="s">
        <v>25355</v>
      </c>
      <c r="E3776" s="101">
        <v>4104.32</v>
      </c>
      <c r="F3776" s="102"/>
    </row>
    <row r="3777" ht="12.75" customHeight="1">
      <c r="A3777" s="100" t="s">
        <v>25356</v>
      </c>
      <c r="B3777" s="101">
        <v>14.47</v>
      </c>
      <c r="C3777" s="102"/>
      <c r="D3777" s="100" t="s">
        <v>4249</v>
      </c>
      <c r="E3777" s="101">
        <v>3556.96</v>
      </c>
      <c r="F3777" s="102"/>
    </row>
    <row r="3778" ht="12.75" customHeight="1">
      <c r="A3778" s="100" t="s">
        <v>4122</v>
      </c>
      <c r="B3778" s="101">
        <v>12.54</v>
      </c>
      <c r="C3778" s="102"/>
      <c r="D3778" s="100" t="s">
        <v>25357</v>
      </c>
      <c r="E3778" s="101">
        <v>3813.92</v>
      </c>
      <c r="F3778" s="102"/>
    </row>
    <row r="3779" ht="12.75" customHeight="1">
      <c r="A3779" s="100" t="s">
        <v>25358</v>
      </c>
      <c r="B3779" s="101">
        <v>14.47</v>
      </c>
      <c r="C3779" s="102"/>
      <c r="D3779" s="100" t="s">
        <v>4251</v>
      </c>
      <c r="E3779" s="101">
        <v>3303.52</v>
      </c>
      <c r="F3779" s="102"/>
    </row>
    <row r="3780" ht="12.75" customHeight="1">
      <c r="A3780" s="100" t="s">
        <v>4124</v>
      </c>
      <c r="B3780" s="101">
        <v>12.54</v>
      </c>
      <c r="C3780" s="102"/>
      <c r="D3780" s="100" t="s">
        <v>25359</v>
      </c>
      <c r="E3780" s="101">
        <v>3813.92</v>
      </c>
      <c r="F3780" s="102"/>
    </row>
    <row r="3781" ht="12.75" customHeight="1">
      <c r="A3781" s="100" t="s">
        <v>25360</v>
      </c>
      <c r="B3781" s="101">
        <v>21.49</v>
      </c>
      <c r="C3781" s="102"/>
      <c r="D3781" s="100" t="s">
        <v>4252</v>
      </c>
      <c r="E3781" s="101">
        <v>3303.52</v>
      </c>
      <c r="F3781" s="102"/>
    </row>
    <row r="3782" ht="12.75" customHeight="1">
      <c r="A3782" s="100" t="s">
        <v>4126</v>
      </c>
      <c r="B3782" s="101">
        <v>18.63</v>
      </c>
      <c r="C3782" s="102"/>
      <c r="D3782" s="100" t="s">
        <v>25361</v>
      </c>
      <c r="E3782" s="101">
        <v>4104.32</v>
      </c>
      <c r="F3782" s="102"/>
    </row>
    <row r="3783" ht="12.75" customHeight="1">
      <c r="A3783" s="100" t="s">
        <v>25362</v>
      </c>
      <c r="B3783" s="101">
        <v>19.97</v>
      </c>
      <c r="C3783" s="102"/>
      <c r="D3783" s="100" t="s">
        <v>4253</v>
      </c>
      <c r="E3783" s="101">
        <v>3556.96</v>
      </c>
      <c r="F3783" s="102"/>
    </row>
    <row r="3784" ht="12.75" customHeight="1">
      <c r="A3784" s="100" t="s">
        <v>4128</v>
      </c>
      <c r="B3784" s="101">
        <v>17.3</v>
      </c>
      <c r="C3784" s="102"/>
      <c r="D3784" s="100" t="s">
        <v>25363</v>
      </c>
      <c r="E3784" s="101">
        <v>3813.92</v>
      </c>
      <c r="F3784" s="102"/>
    </row>
    <row r="3785" ht="12.75" customHeight="1">
      <c r="A3785" s="100" t="s">
        <v>25364</v>
      </c>
      <c r="B3785" s="101">
        <v>19.97</v>
      </c>
      <c r="C3785" s="102"/>
      <c r="D3785" s="100" t="s">
        <v>4254</v>
      </c>
      <c r="E3785" s="101">
        <v>3303.52</v>
      </c>
      <c r="F3785" s="102"/>
    </row>
    <row r="3786" ht="12.75" customHeight="1">
      <c r="A3786" s="100" t="s">
        <v>4130</v>
      </c>
      <c r="B3786" s="101">
        <v>17.3</v>
      </c>
      <c r="C3786" s="102"/>
      <c r="D3786" s="100" t="s">
        <v>25365</v>
      </c>
      <c r="E3786" s="101">
        <v>3813.92</v>
      </c>
      <c r="F3786" s="102"/>
    </row>
    <row r="3787" ht="12.75" customHeight="1">
      <c r="A3787" s="100" t="s">
        <v>25366</v>
      </c>
      <c r="B3787" s="101">
        <v>19.66</v>
      </c>
      <c r="C3787" s="102"/>
      <c r="D3787" s="100" t="s">
        <v>4255</v>
      </c>
      <c r="E3787" s="101">
        <v>3303.52</v>
      </c>
      <c r="F3787" s="102"/>
    </row>
    <row r="3788" ht="12.75" customHeight="1">
      <c r="A3788" s="100" t="s">
        <v>4132</v>
      </c>
      <c r="B3788" s="101">
        <v>17.03</v>
      </c>
      <c r="C3788" s="102"/>
      <c r="D3788" s="100" t="s">
        <v>25367</v>
      </c>
      <c r="E3788" s="101">
        <v>3813.92</v>
      </c>
      <c r="F3788" s="102"/>
    </row>
    <row r="3789" ht="12.75" customHeight="1">
      <c r="A3789" s="100" t="s">
        <v>25368</v>
      </c>
      <c r="B3789" s="101">
        <v>22.44</v>
      </c>
      <c r="C3789" s="102"/>
      <c r="D3789" s="100" t="s">
        <v>4256</v>
      </c>
      <c r="E3789" s="101">
        <v>3303.52</v>
      </c>
      <c r="F3789" s="102"/>
    </row>
    <row r="3790" ht="12.75" customHeight="1">
      <c r="A3790" s="100" t="s">
        <v>4134</v>
      </c>
      <c r="B3790" s="101">
        <v>19.45</v>
      </c>
      <c r="C3790" s="102"/>
      <c r="D3790" s="100" t="s">
        <v>25369</v>
      </c>
      <c r="E3790" s="101">
        <v>3813.92</v>
      </c>
      <c r="F3790" s="102"/>
    </row>
    <row r="3791" ht="12.75" customHeight="1">
      <c r="A3791" s="100" t="s">
        <v>25370</v>
      </c>
      <c r="B3791" s="101">
        <v>23.64</v>
      </c>
      <c r="C3791" s="102"/>
      <c r="D3791" s="100" t="s">
        <v>4257</v>
      </c>
      <c r="E3791" s="101">
        <v>3303.52</v>
      </c>
      <c r="F3791" s="102"/>
    </row>
    <row r="3792" ht="12.75" customHeight="1">
      <c r="A3792" s="100" t="s">
        <v>4136</v>
      </c>
      <c r="B3792" s="101">
        <v>20.48</v>
      </c>
      <c r="C3792" s="102"/>
      <c r="D3792" s="100" t="s">
        <v>25371</v>
      </c>
      <c r="E3792" s="101">
        <v>3813.92</v>
      </c>
      <c r="F3792" s="102"/>
    </row>
    <row r="3793" ht="12.75" customHeight="1">
      <c r="A3793" s="100" t="s">
        <v>25372</v>
      </c>
      <c r="B3793" s="101">
        <v>23.64</v>
      </c>
      <c r="C3793" s="102"/>
      <c r="D3793" s="100" t="s">
        <v>4258</v>
      </c>
      <c r="E3793" s="101">
        <v>3303.52</v>
      </c>
      <c r="F3793" s="102"/>
    </row>
    <row r="3794" ht="12.75" customHeight="1">
      <c r="A3794" s="100" t="s">
        <v>4138</v>
      </c>
      <c r="B3794" s="101">
        <v>20.48</v>
      </c>
      <c r="C3794" s="102"/>
      <c r="D3794" s="100" t="s">
        <v>25373</v>
      </c>
      <c r="E3794" s="101">
        <v>4104.32</v>
      </c>
      <c r="F3794" s="102"/>
    </row>
    <row r="3795" ht="12.75" customHeight="1">
      <c r="A3795" s="100" t="s">
        <v>25374</v>
      </c>
      <c r="B3795" s="101">
        <v>15.22</v>
      </c>
      <c r="C3795" s="102"/>
      <c r="D3795" s="100" t="s">
        <v>4259</v>
      </c>
      <c r="E3795" s="101">
        <v>3556.96</v>
      </c>
      <c r="F3795" s="102"/>
    </row>
    <row r="3796" ht="12.75" customHeight="1">
      <c r="A3796" s="100" t="s">
        <v>4140</v>
      </c>
      <c r="B3796" s="101">
        <v>13.19</v>
      </c>
      <c r="C3796" s="102"/>
      <c r="D3796" s="100" t="s">
        <v>25375</v>
      </c>
      <c r="E3796" s="101">
        <v>3813.92</v>
      </c>
      <c r="F3796" s="102"/>
    </row>
    <row r="3797" ht="12.75" customHeight="1">
      <c r="A3797" s="100" t="s">
        <v>25376</v>
      </c>
      <c r="B3797" s="101">
        <v>10.02</v>
      </c>
      <c r="C3797" s="102"/>
      <c r="D3797" s="100" t="s">
        <v>4260</v>
      </c>
      <c r="E3797" s="101">
        <v>3303.52</v>
      </c>
      <c r="F3797" s="102"/>
    </row>
    <row r="3798" ht="12.75" customHeight="1">
      <c r="A3798" s="100" t="s">
        <v>4142</v>
      </c>
      <c r="B3798" s="101">
        <v>8.68</v>
      </c>
      <c r="C3798" s="102"/>
      <c r="D3798" s="100" t="s">
        <v>25377</v>
      </c>
      <c r="E3798" s="101">
        <v>3813.92</v>
      </c>
      <c r="F3798" s="102"/>
    </row>
    <row r="3799" ht="12.75" customHeight="1">
      <c r="A3799" s="100" t="s">
        <v>25378</v>
      </c>
      <c r="B3799" s="101">
        <v>15.22</v>
      </c>
      <c r="C3799" s="102"/>
      <c r="D3799" s="100" t="s">
        <v>4261</v>
      </c>
      <c r="E3799" s="101">
        <v>3303.52</v>
      </c>
      <c r="F3799" s="102"/>
    </row>
    <row r="3800" ht="12.75" customHeight="1">
      <c r="A3800" s="100" t="s">
        <v>4144</v>
      </c>
      <c r="B3800" s="101">
        <v>13.19</v>
      </c>
      <c r="C3800" s="102"/>
      <c r="D3800" s="100" t="s">
        <v>25379</v>
      </c>
      <c r="E3800" s="101">
        <v>2761.44</v>
      </c>
      <c r="F3800" s="102"/>
    </row>
    <row r="3801" ht="12.75" customHeight="1">
      <c r="A3801" s="100" t="s">
        <v>25380</v>
      </c>
      <c r="B3801" s="101">
        <v>27.64</v>
      </c>
      <c r="C3801" s="102"/>
      <c r="D3801" s="100" t="s">
        <v>4262</v>
      </c>
      <c r="E3801" s="101">
        <v>2393.6</v>
      </c>
      <c r="F3801" s="102"/>
    </row>
    <row r="3802" ht="12.75" customHeight="1">
      <c r="A3802" s="100" t="s">
        <v>4146</v>
      </c>
      <c r="B3802" s="101">
        <v>23.95</v>
      </c>
      <c r="C3802" s="102"/>
      <c r="D3802" s="100" t="s">
        <v>25381</v>
      </c>
      <c r="E3802" s="101">
        <v>2761.44</v>
      </c>
      <c r="F3802" s="102"/>
    </row>
    <row r="3803" ht="12.75" customHeight="1">
      <c r="A3803" s="100" t="s">
        <v>25382</v>
      </c>
      <c r="B3803" s="101">
        <v>33.25</v>
      </c>
      <c r="C3803" s="102"/>
      <c r="D3803" s="100" t="s">
        <v>4263</v>
      </c>
      <c r="E3803" s="101">
        <v>2393.6</v>
      </c>
      <c r="F3803" s="102"/>
    </row>
    <row r="3804" ht="12.75" customHeight="1">
      <c r="A3804" s="100" t="s">
        <v>4148</v>
      </c>
      <c r="B3804" s="101">
        <v>28.81</v>
      </c>
      <c r="C3804" s="102"/>
      <c r="D3804" s="100" t="s">
        <v>25383</v>
      </c>
      <c r="E3804" s="101">
        <v>4104.32</v>
      </c>
      <c r="F3804" s="102"/>
    </row>
    <row r="3805" ht="12.75" customHeight="1">
      <c r="A3805" s="100" t="s">
        <v>25384</v>
      </c>
      <c r="B3805" s="101">
        <v>45.68</v>
      </c>
      <c r="C3805" s="102"/>
      <c r="D3805" s="100" t="s">
        <v>4264</v>
      </c>
      <c r="E3805" s="101">
        <v>3556.96</v>
      </c>
      <c r="F3805" s="102"/>
    </row>
    <row r="3806" ht="12.75" customHeight="1">
      <c r="A3806" s="100" t="s">
        <v>4150</v>
      </c>
      <c r="B3806" s="101">
        <v>39.58</v>
      </c>
      <c r="C3806" s="102"/>
      <c r="D3806" s="100" t="s">
        <v>25385</v>
      </c>
      <c r="E3806" s="101">
        <v>3813.92</v>
      </c>
      <c r="F3806" s="102"/>
    </row>
    <row r="3807" ht="12.75" customHeight="1">
      <c r="A3807" s="100" t="s">
        <v>25386</v>
      </c>
      <c r="B3807" s="101">
        <v>33.25</v>
      </c>
      <c r="C3807" s="102"/>
      <c r="D3807" s="100" t="s">
        <v>4265</v>
      </c>
      <c r="E3807" s="101">
        <v>3303.52</v>
      </c>
      <c r="F3807" s="102"/>
    </row>
    <row r="3808" ht="12.75" customHeight="1">
      <c r="A3808" s="100" t="s">
        <v>4152</v>
      </c>
      <c r="B3808" s="101">
        <v>28.81</v>
      </c>
      <c r="C3808" s="102"/>
      <c r="D3808" s="100" t="s">
        <v>25387</v>
      </c>
      <c r="E3808" s="101">
        <v>3813.92</v>
      </c>
      <c r="F3808" s="102"/>
    </row>
    <row r="3809" ht="12.75" customHeight="1">
      <c r="A3809" s="100" t="s">
        <v>25388</v>
      </c>
      <c r="B3809" s="101">
        <v>85.18</v>
      </c>
      <c r="C3809" s="102"/>
      <c r="D3809" s="100" t="s">
        <v>4266</v>
      </c>
      <c r="E3809" s="101">
        <v>3303.52</v>
      </c>
      <c r="F3809" s="102"/>
    </row>
    <row r="3810" ht="12.75" customHeight="1">
      <c r="A3810" s="100" t="s">
        <v>4154</v>
      </c>
      <c r="B3810" s="101">
        <v>73.81</v>
      </c>
      <c r="C3810" s="102"/>
      <c r="D3810" s="100" t="s">
        <v>25389</v>
      </c>
      <c r="E3810" s="101">
        <v>3769.92</v>
      </c>
      <c r="F3810" s="102"/>
    </row>
    <row r="3811" ht="12.75" customHeight="1">
      <c r="A3811" s="100" t="s">
        <v>25390</v>
      </c>
      <c r="B3811" s="101">
        <v>85.18</v>
      </c>
      <c r="C3811" s="102"/>
      <c r="D3811" s="100" t="s">
        <v>4267</v>
      </c>
      <c r="E3811" s="101">
        <v>3266.56</v>
      </c>
      <c r="F3811" s="102"/>
    </row>
    <row r="3812" ht="12.75" customHeight="1">
      <c r="A3812" s="100" t="s">
        <v>4156</v>
      </c>
      <c r="B3812" s="101">
        <v>73.81</v>
      </c>
      <c r="C3812" s="102"/>
      <c r="D3812" s="100" t="s">
        <v>25391</v>
      </c>
      <c r="E3812" s="101">
        <v>4285.6</v>
      </c>
      <c r="F3812" s="102"/>
    </row>
    <row r="3813" ht="12.75" customHeight="1">
      <c r="A3813" s="100" t="s">
        <v>25392</v>
      </c>
      <c r="B3813" s="101">
        <v>170.36</v>
      </c>
      <c r="C3813" s="102"/>
      <c r="D3813" s="100" t="s">
        <v>4268</v>
      </c>
      <c r="E3813" s="101">
        <v>3713.6</v>
      </c>
      <c r="F3813" s="102"/>
    </row>
    <row r="3814" ht="12.75" customHeight="1">
      <c r="A3814" s="100" t="s">
        <v>4158</v>
      </c>
      <c r="B3814" s="101">
        <v>147.62</v>
      </c>
      <c r="C3814" s="102"/>
      <c r="D3814" s="100" t="s">
        <v>25393</v>
      </c>
      <c r="E3814" s="101">
        <v>4512.64</v>
      </c>
      <c r="F3814" s="102"/>
    </row>
    <row r="3815" ht="12.75" customHeight="1">
      <c r="A3815" s="100" t="s">
        <v>25394</v>
      </c>
      <c r="B3815" s="101">
        <v>195.92</v>
      </c>
      <c r="C3815" s="102"/>
      <c r="D3815" s="100" t="s">
        <v>4269</v>
      </c>
      <c r="E3815" s="101">
        <v>3910.72</v>
      </c>
      <c r="F3815" s="102"/>
    </row>
    <row r="3816" ht="12.75" customHeight="1">
      <c r="A3816" s="100" t="s">
        <v>4160</v>
      </c>
      <c r="B3816" s="101">
        <v>169.76</v>
      </c>
      <c r="C3816" s="102"/>
      <c r="D3816" s="100" t="s">
        <v>25395</v>
      </c>
      <c r="E3816" s="101">
        <v>4512.64</v>
      </c>
      <c r="F3816" s="102"/>
    </row>
    <row r="3817" ht="12.75" customHeight="1">
      <c r="A3817" s="100" t="s">
        <v>25396</v>
      </c>
      <c r="B3817" s="101">
        <v>27.64</v>
      </c>
      <c r="C3817" s="102"/>
      <c r="D3817" s="100" t="s">
        <v>4270</v>
      </c>
      <c r="E3817" s="101">
        <v>3910.72</v>
      </c>
      <c r="F3817" s="102"/>
    </row>
    <row r="3818" ht="12.75" customHeight="1">
      <c r="A3818" s="100" t="s">
        <v>4162</v>
      </c>
      <c r="B3818" s="101">
        <v>23.95</v>
      </c>
      <c r="C3818" s="102"/>
      <c r="D3818" s="100" t="s">
        <v>25397</v>
      </c>
      <c r="E3818" s="101">
        <v>2907.52</v>
      </c>
      <c r="F3818" s="102"/>
    </row>
    <row r="3819" ht="12.75" customHeight="1">
      <c r="A3819" s="100" t="s">
        <v>25398</v>
      </c>
      <c r="B3819" s="101">
        <v>18.29</v>
      </c>
      <c r="C3819" s="102"/>
      <c r="D3819" s="100" t="s">
        <v>4271</v>
      </c>
      <c r="E3819" s="101">
        <v>2518.56</v>
      </c>
      <c r="F3819" s="102"/>
    </row>
    <row r="3820" ht="12.75" customHeight="1">
      <c r="A3820" s="100" t="s">
        <v>4164</v>
      </c>
      <c r="B3820" s="101">
        <v>15.85</v>
      </c>
      <c r="C3820" s="102"/>
      <c r="D3820" s="100" t="s">
        <v>25399</v>
      </c>
      <c r="E3820" s="101">
        <v>1326.0</v>
      </c>
      <c r="F3820" s="102"/>
    </row>
    <row r="3821" ht="12.75" customHeight="1">
      <c r="A3821" s="100" t="s">
        <v>25400</v>
      </c>
      <c r="B3821" s="101">
        <v>31.9</v>
      </c>
      <c r="C3821" s="102"/>
      <c r="D3821" s="100" t="s">
        <v>4273</v>
      </c>
      <c r="E3821" s="101">
        <v>1148.4</v>
      </c>
      <c r="F3821" s="102"/>
    </row>
    <row r="3822" ht="12.75" customHeight="1">
      <c r="A3822" s="100" t="s">
        <v>4166</v>
      </c>
      <c r="B3822" s="101">
        <v>27.65</v>
      </c>
      <c r="C3822" s="102"/>
      <c r="D3822" s="100" t="s">
        <v>25401</v>
      </c>
      <c r="E3822" s="101">
        <v>2907.52</v>
      </c>
      <c r="F3822" s="102"/>
    </row>
    <row r="3823" ht="12.75" customHeight="1">
      <c r="A3823" s="100" t="s">
        <v>25402</v>
      </c>
      <c r="B3823" s="101">
        <v>23.64</v>
      </c>
      <c r="C3823" s="102"/>
      <c r="D3823" s="100" t="s">
        <v>4274</v>
      </c>
      <c r="E3823" s="101">
        <v>2518.56</v>
      </c>
      <c r="F3823" s="102"/>
    </row>
    <row r="3824" ht="12.75" customHeight="1">
      <c r="A3824" s="100" t="s">
        <v>4168</v>
      </c>
      <c r="B3824" s="101">
        <v>20.48</v>
      </c>
      <c r="C3824" s="102"/>
      <c r="D3824" s="100" t="s">
        <v>25403</v>
      </c>
      <c r="E3824" s="101">
        <v>5276.48</v>
      </c>
      <c r="F3824" s="102"/>
    </row>
    <row r="3825" ht="12.75" customHeight="1">
      <c r="A3825" s="100" t="s">
        <v>25404</v>
      </c>
      <c r="B3825" s="101">
        <v>18.29</v>
      </c>
      <c r="C3825" s="102"/>
      <c r="D3825" s="100" t="s">
        <v>4275</v>
      </c>
      <c r="E3825" s="101">
        <v>4572.48</v>
      </c>
      <c r="F3825" s="102"/>
    </row>
    <row r="3826" ht="12.75" customHeight="1">
      <c r="A3826" s="100" t="s">
        <v>4170</v>
      </c>
      <c r="B3826" s="101">
        <v>15.85</v>
      </c>
      <c r="C3826" s="102"/>
      <c r="D3826" s="100" t="s">
        <v>25405</v>
      </c>
      <c r="E3826" s="101">
        <v>6348.32</v>
      </c>
      <c r="F3826" s="102"/>
    </row>
    <row r="3827" ht="12.75" customHeight="1">
      <c r="A3827" s="100" t="s">
        <v>25406</v>
      </c>
      <c r="B3827" s="101">
        <v>18.29</v>
      </c>
      <c r="C3827" s="102"/>
      <c r="D3827" s="100" t="s">
        <v>50</v>
      </c>
      <c r="E3827" s="101">
        <v>5501.76</v>
      </c>
      <c r="F3827" s="102"/>
    </row>
    <row r="3828" ht="12.75" customHeight="1">
      <c r="A3828" s="100" t="s">
        <v>4172</v>
      </c>
      <c r="B3828" s="101">
        <v>15.85</v>
      </c>
      <c r="C3828" s="102"/>
      <c r="D3828" s="100" t="s">
        <v>25407</v>
      </c>
      <c r="E3828" s="101">
        <v>8722.56</v>
      </c>
      <c r="F3828" s="102"/>
    </row>
    <row r="3829" ht="12.75" customHeight="1">
      <c r="A3829" s="100" t="s">
        <v>25408</v>
      </c>
      <c r="B3829" s="101">
        <v>18.29</v>
      </c>
      <c r="C3829" s="102"/>
      <c r="D3829" s="100" t="s">
        <v>4278</v>
      </c>
      <c r="E3829" s="101">
        <v>7557.44</v>
      </c>
      <c r="F3829" s="102"/>
    </row>
    <row r="3830" ht="12.75" customHeight="1">
      <c r="A3830" s="100" t="s">
        <v>4174</v>
      </c>
      <c r="B3830" s="101">
        <v>15.85</v>
      </c>
      <c r="C3830" s="102"/>
      <c r="D3830" s="100" t="s">
        <v>25409</v>
      </c>
      <c r="E3830" s="101">
        <v>6348.32</v>
      </c>
      <c r="F3830" s="102"/>
    </row>
    <row r="3831" ht="12.75" customHeight="1">
      <c r="A3831" s="100" t="s">
        <v>25410</v>
      </c>
      <c r="B3831" s="101">
        <v>19.97</v>
      </c>
      <c r="C3831" s="102"/>
      <c r="D3831" s="100" t="s">
        <v>4279</v>
      </c>
      <c r="E3831" s="101">
        <v>5501.76</v>
      </c>
      <c r="F3831" s="102"/>
    </row>
    <row r="3832" ht="12.75" customHeight="1">
      <c r="A3832" s="100" t="s">
        <v>4176</v>
      </c>
      <c r="B3832" s="101">
        <v>17.3</v>
      </c>
      <c r="C3832" s="102"/>
      <c r="D3832" s="100" t="s">
        <v>25411</v>
      </c>
      <c r="E3832" s="101">
        <v>16524.64</v>
      </c>
      <c r="F3832" s="102"/>
    </row>
    <row r="3833" ht="12.75" customHeight="1">
      <c r="A3833" s="100" t="s">
        <v>25412</v>
      </c>
      <c r="B3833" s="101">
        <v>19.97</v>
      </c>
      <c r="C3833" s="102"/>
      <c r="D3833" s="100" t="s">
        <v>4280</v>
      </c>
      <c r="E3833" s="101">
        <v>14317.6</v>
      </c>
      <c r="F3833" s="102"/>
    </row>
    <row r="3834" ht="12.75" customHeight="1">
      <c r="A3834" s="100" t="s">
        <v>4178</v>
      </c>
      <c r="B3834" s="101">
        <v>17.3</v>
      </c>
      <c r="C3834" s="102"/>
      <c r="D3834" s="100" t="s">
        <v>25413</v>
      </c>
      <c r="E3834" s="101">
        <v>33047.52</v>
      </c>
      <c r="F3834" s="102"/>
    </row>
    <row r="3835" ht="12.75" customHeight="1">
      <c r="A3835" s="100" t="s">
        <v>25414</v>
      </c>
      <c r="B3835" s="101">
        <v>27.64</v>
      </c>
      <c r="C3835" s="102"/>
      <c r="D3835" s="100" t="s">
        <v>4281</v>
      </c>
      <c r="E3835" s="101">
        <v>28636.96</v>
      </c>
      <c r="F3835" s="102"/>
    </row>
    <row r="3836" ht="12.75" customHeight="1">
      <c r="A3836" s="100" t="s">
        <v>4180</v>
      </c>
      <c r="B3836" s="101">
        <v>23.95</v>
      </c>
      <c r="C3836" s="102"/>
      <c r="D3836" s="100" t="s">
        <v>25415</v>
      </c>
      <c r="E3836" s="101">
        <v>38005.44</v>
      </c>
      <c r="F3836" s="102"/>
    </row>
    <row r="3837" ht="12.75" customHeight="1">
      <c r="A3837" s="100" t="s">
        <v>25416</v>
      </c>
      <c r="B3837" s="101">
        <v>120.26</v>
      </c>
      <c r="C3837" s="102"/>
      <c r="D3837" s="100" t="s">
        <v>4282</v>
      </c>
      <c r="E3837" s="101">
        <v>32931.36</v>
      </c>
      <c r="F3837" s="102"/>
    </row>
    <row r="3838" ht="12.75" customHeight="1">
      <c r="A3838" s="100" t="s">
        <v>4182</v>
      </c>
      <c r="B3838" s="101">
        <v>104.2</v>
      </c>
      <c r="C3838" s="102"/>
      <c r="D3838" s="100" t="s">
        <v>25417</v>
      </c>
      <c r="E3838" s="101">
        <v>5276.48</v>
      </c>
      <c r="F3838" s="102"/>
    </row>
    <row r="3839" ht="12.75" customHeight="1">
      <c r="A3839" s="100" t="s">
        <v>25418</v>
      </c>
      <c r="B3839" s="101">
        <v>19.97</v>
      </c>
      <c r="C3839" s="102"/>
      <c r="D3839" s="100" t="s">
        <v>4283</v>
      </c>
      <c r="E3839" s="101">
        <v>4572.48</v>
      </c>
      <c r="F3839" s="102"/>
    </row>
    <row r="3840" ht="12.75" customHeight="1">
      <c r="A3840" s="100" t="s">
        <v>4184</v>
      </c>
      <c r="B3840" s="101">
        <v>17.3</v>
      </c>
      <c r="C3840" s="102"/>
      <c r="D3840" s="100" t="s">
        <v>25419</v>
      </c>
      <c r="E3840" s="101">
        <v>3493.6</v>
      </c>
      <c r="F3840" s="102"/>
    </row>
    <row r="3841" ht="12.75" customHeight="1">
      <c r="A3841" s="100" t="s">
        <v>25420</v>
      </c>
      <c r="B3841" s="101">
        <v>33.25</v>
      </c>
      <c r="C3841" s="102"/>
      <c r="D3841" s="100" t="s">
        <v>4285</v>
      </c>
      <c r="E3841" s="101">
        <v>3027.2</v>
      </c>
      <c r="F3841" s="102"/>
    </row>
    <row r="3842" ht="12.75" customHeight="1">
      <c r="A3842" s="100" t="s">
        <v>4186</v>
      </c>
      <c r="B3842" s="101">
        <v>28.81</v>
      </c>
      <c r="C3842" s="102"/>
      <c r="D3842" s="100" t="s">
        <v>25421</v>
      </c>
      <c r="E3842" s="101">
        <v>6093.12</v>
      </c>
      <c r="F3842" s="102"/>
    </row>
    <row r="3843" ht="12.75" customHeight="1">
      <c r="A3843" s="100" t="s">
        <v>25422</v>
      </c>
      <c r="B3843" s="101">
        <v>18.29</v>
      </c>
      <c r="C3843" s="102"/>
      <c r="D3843" s="100" t="s">
        <v>4287</v>
      </c>
      <c r="E3843" s="101">
        <v>5278.24</v>
      </c>
      <c r="F3843" s="102"/>
    </row>
    <row r="3844" ht="12.75" customHeight="1">
      <c r="A3844" s="100" t="s">
        <v>4188</v>
      </c>
      <c r="B3844" s="101">
        <v>15.85</v>
      </c>
      <c r="C3844" s="102"/>
      <c r="D3844" s="100" t="s">
        <v>25423</v>
      </c>
      <c r="E3844" s="101">
        <v>4512.64</v>
      </c>
      <c r="F3844" s="102"/>
    </row>
    <row r="3845" ht="12.75" customHeight="1">
      <c r="A3845" s="100" t="s">
        <v>25424</v>
      </c>
      <c r="B3845" s="101">
        <v>33.25</v>
      </c>
      <c r="C3845" s="102"/>
      <c r="D3845" s="100" t="s">
        <v>4288</v>
      </c>
      <c r="E3845" s="101">
        <v>3910.72</v>
      </c>
      <c r="F3845" s="102"/>
    </row>
    <row r="3846" ht="12.75" customHeight="1">
      <c r="A3846" s="100" t="s">
        <v>4190</v>
      </c>
      <c r="B3846" s="101">
        <v>28.81</v>
      </c>
      <c r="C3846" s="102"/>
      <c r="D3846" s="100" t="s">
        <v>25425</v>
      </c>
      <c r="E3846" s="101">
        <v>23328.8</v>
      </c>
      <c r="F3846" s="102"/>
    </row>
    <row r="3847" ht="12.75" customHeight="1">
      <c r="A3847" s="100" t="s">
        <v>25426</v>
      </c>
      <c r="B3847" s="101">
        <v>33.25</v>
      </c>
      <c r="C3847" s="102"/>
      <c r="D3847" s="100" t="s">
        <v>4289</v>
      </c>
      <c r="E3847" s="101">
        <v>20213.6</v>
      </c>
      <c r="F3847" s="102"/>
    </row>
    <row r="3848" ht="12.75" customHeight="1">
      <c r="A3848" s="100" t="s">
        <v>4192</v>
      </c>
      <c r="B3848" s="101">
        <v>28.81</v>
      </c>
      <c r="C3848" s="102"/>
      <c r="D3848" s="100" t="s">
        <v>25427</v>
      </c>
      <c r="E3848" s="101">
        <v>3493.6</v>
      </c>
      <c r="F3848" s="102"/>
    </row>
    <row r="3849" ht="12.75" customHeight="1">
      <c r="A3849" s="100" t="s">
        <v>25428</v>
      </c>
      <c r="B3849" s="101">
        <v>27.64</v>
      </c>
      <c r="C3849" s="102"/>
      <c r="D3849" s="100" t="s">
        <v>4291</v>
      </c>
      <c r="E3849" s="101">
        <v>3027.2</v>
      </c>
      <c r="F3849" s="102"/>
    </row>
    <row r="3850" ht="12.75" customHeight="1">
      <c r="A3850" s="100" t="s">
        <v>4194</v>
      </c>
      <c r="B3850" s="101">
        <v>23.95</v>
      </c>
      <c r="C3850" s="102"/>
      <c r="D3850" s="100" t="s">
        <v>25429</v>
      </c>
      <c r="E3850" s="101">
        <v>3493.6</v>
      </c>
      <c r="F3850" s="102"/>
    </row>
    <row r="3851" ht="12.75" customHeight="1">
      <c r="A3851" s="100" t="s">
        <v>25430</v>
      </c>
      <c r="B3851" s="101">
        <v>15.22</v>
      </c>
      <c r="C3851" s="102"/>
      <c r="D3851" s="100" t="s">
        <v>4292</v>
      </c>
      <c r="E3851" s="101">
        <v>3027.2</v>
      </c>
      <c r="F3851" s="102"/>
    </row>
    <row r="3852" ht="12.75" customHeight="1">
      <c r="A3852" s="100" t="s">
        <v>4196</v>
      </c>
      <c r="B3852" s="101">
        <v>13.19</v>
      </c>
      <c r="C3852" s="102"/>
      <c r="D3852" s="100" t="s">
        <v>25431</v>
      </c>
      <c r="E3852" s="101">
        <v>3813.92</v>
      </c>
      <c r="F3852" s="102"/>
    </row>
    <row r="3853" ht="12.75" customHeight="1">
      <c r="A3853" s="100" t="s">
        <v>25432</v>
      </c>
      <c r="B3853" s="101">
        <v>27.64</v>
      </c>
      <c r="C3853" s="102"/>
      <c r="D3853" s="100" t="s">
        <v>4293</v>
      </c>
      <c r="E3853" s="101">
        <v>3303.52</v>
      </c>
      <c r="F3853" s="102"/>
    </row>
    <row r="3854" ht="12.75" customHeight="1">
      <c r="A3854" s="100" t="s">
        <v>4198</v>
      </c>
      <c r="B3854" s="101">
        <v>23.95</v>
      </c>
      <c r="C3854" s="102"/>
      <c r="D3854" s="100" t="s">
        <v>25433</v>
      </c>
      <c r="E3854" s="101">
        <v>3813.92</v>
      </c>
      <c r="F3854" s="102"/>
    </row>
    <row r="3855" ht="12.75" customHeight="1">
      <c r="A3855" s="100" t="s">
        <v>25434</v>
      </c>
      <c r="B3855" s="101">
        <v>19.97</v>
      </c>
      <c r="C3855" s="102"/>
      <c r="D3855" s="100" t="s">
        <v>4294</v>
      </c>
      <c r="E3855" s="101">
        <v>3303.52</v>
      </c>
      <c r="F3855" s="102"/>
    </row>
    <row r="3856" ht="12.75" customHeight="1">
      <c r="A3856" s="100" t="s">
        <v>4200</v>
      </c>
      <c r="B3856" s="101">
        <v>17.3</v>
      </c>
      <c r="C3856" s="102"/>
      <c r="D3856" s="100" t="s">
        <v>25435</v>
      </c>
      <c r="E3856" s="101">
        <v>5276.48</v>
      </c>
      <c r="F3856" s="102"/>
    </row>
    <row r="3857" ht="12.75" customHeight="1">
      <c r="A3857" s="100" t="s">
        <v>25436</v>
      </c>
      <c r="B3857" s="101">
        <v>21.49</v>
      </c>
      <c r="C3857" s="102"/>
      <c r="D3857" s="100" t="s">
        <v>4295</v>
      </c>
      <c r="E3857" s="101">
        <v>4572.48</v>
      </c>
      <c r="F3857" s="102"/>
    </row>
    <row r="3858" ht="12.75" customHeight="1">
      <c r="A3858" s="100" t="s">
        <v>4202</v>
      </c>
      <c r="B3858" s="101">
        <v>18.63</v>
      </c>
      <c r="C3858" s="102"/>
      <c r="D3858" s="100" t="s">
        <v>25437</v>
      </c>
      <c r="E3858" s="101">
        <v>3813.92</v>
      </c>
      <c r="F3858" s="102"/>
    </row>
    <row r="3859" ht="12.75" customHeight="1">
      <c r="A3859" s="100" t="s">
        <v>25438</v>
      </c>
      <c r="B3859" s="101">
        <v>21.49</v>
      </c>
      <c r="C3859" s="102"/>
      <c r="D3859" s="100" t="s">
        <v>4297</v>
      </c>
      <c r="E3859" s="101">
        <v>3303.52</v>
      </c>
      <c r="F3859" s="102"/>
    </row>
    <row r="3860" ht="12.75" customHeight="1">
      <c r="A3860" s="100" t="s">
        <v>4204</v>
      </c>
      <c r="B3860" s="101">
        <v>18.63</v>
      </c>
      <c r="C3860" s="102"/>
      <c r="D3860" s="100" t="s">
        <v>25439</v>
      </c>
      <c r="E3860" s="101">
        <v>6348.32</v>
      </c>
      <c r="F3860" s="102"/>
    </row>
    <row r="3861" ht="12.75" customHeight="1">
      <c r="A3861" s="100" t="s">
        <v>25440</v>
      </c>
      <c r="B3861" s="101">
        <v>22.44</v>
      </c>
      <c r="C3861" s="102"/>
      <c r="D3861" s="100" t="s">
        <v>4298</v>
      </c>
      <c r="E3861" s="101">
        <v>5501.76</v>
      </c>
      <c r="F3861" s="102"/>
    </row>
    <row r="3862" ht="12.75" customHeight="1">
      <c r="A3862" s="100" t="s">
        <v>4206</v>
      </c>
      <c r="B3862" s="101">
        <v>19.45</v>
      </c>
      <c r="C3862" s="102"/>
      <c r="D3862" s="100" t="s">
        <v>25441</v>
      </c>
      <c r="E3862" s="101">
        <v>5276.48</v>
      </c>
      <c r="F3862" s="102"/>
    </row>
    <row r="3863" ht="12.75" customHeight="1">
      <c r="A3863" s="100" t="s">
        <v>25442</v>
      </c>
      <c r="B3863" s="101">
        <v>19.97</v>
      </c>
      <c r="C3863" s="102"/>
      <c r="D3863" s="100" t="s">
        <v>4299</v>
      </c>
      <c r="E3863" s="101">
        <v>4572.48</v>
      </c>
      <c r="F3863" s="102"/>
    </row>
    <row r="3864" ht="12.75" customHeight="1">
      <c r="A3864" s="100" t="s">
        <v>4208</v>
      </c>
      <c r="B3864" s="101">
        <v>17.3</v>
      </c>
      <c r="C3864" s="102"/>
      <c r="D3864" s="100" t="s">
        <v>25443</v>
      </c>
      <c r="E3864" s="101">
        <v>2907.52</v>
      </c>
      <c r="F3864" s="102"/>
    </row>
    <row r="3865" ht="12.75" customHeight="1">
      <c r="A3865" s="100" t="s">
        <v>25444</v>
      </c>
      <c r="B3865" s="101">
        <v>20.01</v>
      </c>
      <c r="C3865" s="102"/>
      <c r="D3865" s="100" t="s">
        <v>4301</v>
      </c>
      <c r="E3865" s="101">
        <v>2518.56</v>
      </c>
      <c r="F3865" s="102"/>
    </row>
    <row r="3866" ht="12.75" customHeight="1">
      <c r="A3866" s="100" t="s">
        <v>4210</v>
      </c>
      <c r="B3866" s="101">
        <v>17.34</v>
      </c>
      <c r="C3866" s="102"/>
      <c r="D3866" s="100" t="s">
        <v>25445</v>
      </c>
      <c r="E3866" s="101">
        <v>5276.48</v>
      </c>
      <c r="F3866" s="102"/>
    </row>
    <row r="3867" ht="12.75" customHeight="1">
      <c r="A3867" s="100" t="s">
        <v>25446</v>
      </c>
      <c r="B3867" s="101">
        <v>12.34</v>
      </c>
      <c r="C3867" s="102"/>
      <c r="D3867" s="100" t="s">
        <v>4303</v>
      </c>
      <c r="E3867" s="101">
        <v>4572.48</v>
      </c>
      <c r="F3867" s="102"/>
    </row>
    <row r="3868" ht="12.75" customHeight="1">
      <c r="A3868" s="100" t="s">
        <v>4212</v>
      </c>
      <c r="B3868" s="101">
        <v>10.7</v>
      </c>
      <c r="C3868" s="102"/>
      <c r="D3868" s="100" t="s">
        <v>25447</v>
      </c>
      <c r="E3868" s="101">
        <v>3813.92</v>
      </c>
      <c r="F3868" s="102"/>
    </row>
    <row r="3869" ht="12.75" customHeight="1">
      <c r="A3869" s="100" t="s">
        <v>25448</v>
      </c>
      <c r="B3869" s="101">
        <v>23.64</v>
      </c>
      <c r="C3869" s="102"/>
      <c r="D3869" s="100" t="s">
        <v>4305</v>
      </c>
      <c r="E3869" s="101">
        <v>3303.52</v>
      </c>
      <c r="F3869" s="102"/>
    </row>
    <row r="3870" ht="12.75" customHeight="1">
      <c r="A3870" s="100" t="s">
        <v>4214</v>
      </c>
      <c r="B3870" s="101">
        <v>20.48</v>
      </c>
      <c r="C3870" s="102"/>
      <c r="D3870" s="100" t="s">
        <v>25449</v>
      </c>
      <c r="E3870" s="101">
        <v>4104.32</v>
      </c>
      <c r="F3870" s="102"/>
    </row>
    <row r="3871" ht="12.75" customHeight="1">
      <c r="A3871" s="100" t="s">
        <v>25450</v>
      </c>
      <c r="B3871" s="101">
        <v>33.25</v>
      </c>
      <c r="C3871" s="102"/>
      <c r="D3871" s="100" t="s">
        <v>4306</v>
      </c>
      <c r="E3871" s="101">
        <v>3556.96</v>
      </c>
      <c r="F3871" s="102"/>
    </row>
    <row r="3872" ht="12.75" customHeight="1">
      <c r="A3872" s="100" t="s">
        <v>4216</v>
      </c>
      <c r="B3872" s="101">
        <v>28.81</v>
      </c>
      <c r="C3872" s="102"/>
      <c r="D3872" s="100" t="s">
        <v>25451</v>
      </c>
      <c r="E3872" s="101">
        <v>4104.32</v>
      </c>
      <c r="F3872" s="102"/>
    </row>
    <row r="3873" ht="12.75" customHeight="1">
      <c r="A3873" s="100" t="s">
        <v>25452</v>
      </c>
      <c r="B3873" s="101">
        <v>21.49</v>
      </c>
      <c r="C3873" s="102"/>
      <c r="D3873" s="100" t="s">
        <v>4307</v>
      </c>
      <c r="E3873" s="101">
        <v>3556.96</v>
      </c>
      <c r="F3873" s="102"/>
    </row>
    <row r="3874" ht="12.75" customHeight="1">
      <c r="A3874" s="100" t="s">
        <v>4218</v>
      </c>
      <c r="B3874" s="101">
        <v>18.63</v>
      </c>
      <c r="C3874" s="102"/>
      <c r="D3874" s="100" t="s">
        <v>25453</v>
      </c>
      <c r="E3874" s="101">
        <v>4285.6</v>
      </c>
      <c r="F3874" s="102"/>
    </row>
    <row r="3875" ht="12.75" customHeight="1">
      <c r="A3875" s="100" t="s">
        <v>25454</v>
      </c>
      <c r="B3875" s="101">
        <v>33.25</v>
      </c>
      <c r="C3875" s="102"/>
      <c r="D3875" s="100" t="s">
        <v>4308</v>
      </c>
      <c r="E3875" s="101">
        <v>3713.6</v>
      </c>
      <c r="F3875" s="102"/>
    </row>
    <row r="3876" ht="12.75" customHeight="1">
      <c r="A3876" s="100" t="s">
        <v>4220</v>
      </c>
      <c r="B3876" s="101">
        <v>28.81</v>
      </c>
      <c r="C3876" s="102"/>
      <c r="D3876" s="100" t="s">
        <v>25455</v>
      </c>
      <c r="E3876" s="101">
        <v>3813.92</v>
      </c>
      <c r="F3876" s="102"/>
    </row>
    <row r="3877" ht="12.75" customHeight="1">
      <c r="A3877" s="100" t="s">
        <v>25456</v>
      </c>
      <c r="B3877" s="101">
        <v>85.18</v>
      </c>
      <c r="C3877" s="102"/>
      <c r="D3877" s="100" t="s">
        <v>4309</v>
      </c>
      <c r="E3877" s="101">
        <v>3303.52</v>
      </c>
      <c r="F3877" s="102"/>
    </row>
    <row r="3878" ht="12.75" customHeight="1">
      <c r="A3878" s="100" t="s">
        <v>4222</v>
      </c>
      <c r="B3878" s="101">
        <v>73.81</v>
      </c>
      <c r="C3878" s="102"/>
      <c r="D3878" s="100" t="s">
        <v>25457</v>
      </c>
      <c r="E3878" s="101">
        <v>3662.56</v>
      </c>
      <c r="F3878" s="102"/>
    </row>
    <row r="3879" ht="12.75" customHeight="1">
      <c r="A3879" s="100" t="s">
        <v>25458</v>
      </c>
      <c r="B3879" s="101">
        <v>33.25</v>
      </c>
      <c r="C3879" s="102"/>
      <c r="D3879" s="100" t="s">
        <v>4310</v>
      </c>
      <c r="E3879" s="101">
        <v>3173.28</v>
      </c>
      <c r="F3879" s="102"/>
    </row>
    <row r="3880" ht="12.75" customHeight="1">
      <c r="A3880" s="100" t="s">
        <v>4224</v>
      </c>
      <c r="B3880" s="101">
        <v>28.81</v>
      </c>
      <c r="C3880" s="102"/>
      <c r="D3880" s="100" t="s">
        <v>25459</v>
      </c>
      <c r="E3880" s="101">
        <v>2258.08</v>
      </c>
      <c r="F3880" s="102"/>
    </row>
    <row r="3881" ht="12.75" customHeight="1">
      <c r="A3881" s="100" t="s">
        <v>25460</v>
      </c>
      <c r="B3881" s="101">
        <v>33.25</v>
      </c>
      <c r="C3881" s="102"/>
      <c r="D3881" s="100" t="s">
        <v>4311</v>
      </c>
      <c r="E3881" s="101">
        <v>1957.12</v>
      </c>
      <c r="F3881" s="102"/>
    </row>
    <row r="3882" ht="12.75" customHeight="1">
      <c r="A3882" s="100" t="s">
        <v>4226</v>
      </c>
      <c r="B3882" s="101">
        <v>28.81</v>
      </c>
      <c r="C3882" s="102"/>
      <c r="D3882" s="100" t="s">
        <v>25461</v>
      </c>
      <c r="E3882" s="101">
        <v>4512.64</v>
      </c>
      <c r="F3882" s="102"/>
    </row>
    <row r="3883" ht="12.75" customHeight="1">
      <c r="A3883" s="100" t="s">
        <v>25462</v>
      </c>
      <c r="B3883" s="101">
        <v>23.64</v>
      </c>
      <c r="C3883" s="102"/>
      <c r="D3883" s="100" t="s">
        <v>4312</v>
      </c>
      <c r="E3883" s="101">
        <v>3910.72</v>
      </c>
      <c r="F3883" s="102"/>
    </row>
    <row r="3884" ht="12.75" customHeight="1">
      <c r="A3884" s="100" t="s">
        <v>4228</v>
      </c>
      <c r="B3884" s="101">
        <v>20.48</v>
      </c>
      <c r="C3884" s="102"/>
      <c r="D3884" s="100" t="s">
        <v>25463</v>
      </c>
      <c r="E3884" s="101">
        <v>7316.32</v>
      </c>
      <c r="F3884" s="102"/>
    </row>
    <row r="3885" ht="12.75" customHeight="1">
      <c r="A3885" s="100" t="s">
        <v>25464</v>
      </c>
      <c r="B3885" s="101">
        <v>21.49</v>
      </c>
      <c r="C3885" s="102"/>
      <c r="D3885" s="100" t="s">
        <v>4314</v>
      </c>
      <c r="E3885" s="101">
        <v>6339.52</v>
      </c>
      <c r="F3885" s="102"/>
    </row>
    <row r="3886" ht="12.75" customHeight="1">
      <c r="A3886" s="100" t="s">
        <v>4230</v>
      </c>
      <c r="B3886" s="101">
        <v>18.63</v>
      </c>
      <c r="C3886" s="102"/>
      <c r="D3886" s="100" t="s">
        <v>25465</v>
      </c>
      <c r="E3886" s="101">
        <v>4104.32</v>
      </c>
      <c r="F3886" s="102"/>
    </row>
    <row r="3887" ht="12.75" customHeight="1">
      <c r="A3887" s="100" t="s">
        <v>25466</v>
      </c>
      <c r="B3887" s="101">
        <v>21.49</v>
      </c>
      <c r="C3887" s="102"/>
      <c r="D3887" s="100" t="s">
        <v>4315</v>
      </c>
      <c r="E3887" s="101">
        <v>3556.96</v>
      </c>
      <c r="F3887" s="102"/>
    </row>
    <row r="3888" ht="12.75" customHeight="1">
      <c r="A3888" s="100" t="s">
        <v>4232</v>
      </c>
      <c r="B3888" s="101">
        <v>18.63</v>
      </c>
      <c r="C3888" s="102"/>
      <c r="D3888" s="100" t="s">
        <v>25467</v>
      </c>
      <c r="E3888" s="101">
        <v>8722.56</v>
      </c>
      <c r="F3888" s="102"/>
    </row>
    <row r="3889" ht="12.75" customHeight="1">
      <c r="A3889" s="100" t="s">
        <v>25468</v>
      </c>
      <c r="B3889" s="101">
        <v>14.47</v>
      </c>
      <c r="C3889" s="102"/>
      <c r="D3889" s="100" t="s">
        <v>4316</v>
      </c>
      <c r="E3889" s="101">
        <v>7557.44</v>
      </c>
      <c r="F3889" s="102"/>
    </row>
    <row r="3890" ht="12.75" customHeight="1">
      <c r="A3890" s="100" t="s">
        <v>4234</v>
      </c>
      <c r="B3890" s="101">
        <v>12.54</v>
      </c>
      <c r="C3890" s="102"/>
      <c r="D3890" s="100" t="s">
        <v>25469</v>
      </c>
      <c r="E3890" s="101">
        <v>6348.32</v>
      </c>
      <c r="F3890" s="102"/>
    </row>
    <row r="3891" ht="12.75" customHeight="1">
      <c r="A3891" s="100" t="s">
        <v>25470</v>
      </c>
      <c r="B3891" s="101">
        <v>14.47</v>
      </c>
      <c r="C3891" s="102"/>
      <c r="D3891" s="100" t="s">
        <v>4317</v>
      </c>
      <c r="E3891" s="101">
        <v>5501.76</v>
      </c>
      <c r="F3891" s="102"/>
    </row>
    <row r="3892" ht="12.75" customHeight="1">
      <c r="A3892" s="100" t="s">
        <v>4236</v>
      </c>
      <c r="B3892" s="101">
        <v>12.54</v>
      </c>
      <c r="C3892" s="102"/>
      <c r="D3892" s="100" t="s">
        <v>25471</v>
      </c>
      <c r="E3892" s="101">
        <v>16524.64</v>
      </c>
      <c r="F3892" s="102"/>
    </row>
    <row r="3893" ht="12.75" customHeight="1">
      <c r="A3893" s="100" t="s">
        <v>25472</v>
      </c>
      <c r="B3893" s="101">
        <v>41.57</v>
      </c>
      <c r="C3893" s="102"/>
      <c r="D3893" s="100" t="s">
        <v>4318</v>
      </c>
      <c r="E3893" s="101">
        <v>14317.6</v>
      </c>
      <c r="F3893" s="102"/>
    </row>
    <row r="3894" ht="12.75" customHeight="1">
      <c r="A3894" s="100" t="s">
        <v>4238</v>
      </c>
      <c r="B3894" s="101">
        <v>36.02</v>
      </c>
      <c r="C3894" s="102"/>
      <c r="D3894" s="100" t="s">
        <v>25473</v>
      </c>
      <c r="E3894" s="101">
        <v>6348.32</v>
      </c>
      <c r="F3894" s="102"/>
    </row>
    <row r="3895" ht="12.75" customHeight="1">
      <c r="A3895" s="100" t="s">
        <v>25474</v>
      </c>
      <c r="B3895" s="101">
        <v>45.68</v>
      </c>
      <c r="C3895" s="102"/>
      <c r="D3895" s="100" t="s">
        <v>4319</v>
      </c>
      <c r="E3895" s="101">
        <v>5501.76</v>
      </c>
      <c r="F3895" s="102"/>
    </row>
    <row r="3896" ht="12.75" customHeight="1">
      <c r="A3896" s="100" t="s">
        <v>4240</v>
      </c>
      <c r="B3896" s="101">
        <v>39.58</v>
      </c>
      <c r="C3896" s="102"/>
      <c r="D3896" s="100" t="s">
        <v>25475</v>
      </c>
      <c r="E3896" s="101">
        <v>6348.32</v>
      </c>
      <c r="F3896" s="102"/>
    </row>
    <row r="3897" ht="12.75" customHeight="1">
      <c r="A3897" s="100" t="s">
        <v>25476</v>
      </c>
      <c r="B3897" s="101">
        <v>15.22</v>
      </c>
      <c r="C3897" s="102"/>
      <c r="D3897" s="100" t="s">
        <v>4320</v>
      </c>
      <c r="E3897" s="101">
        <v>5501.76</v>
      </c>
      <c r="F3897" s="102"/>
    </row>
    <row r="3898" ht="12.75" customHeight="1">
      <c r="A3898" s="100" t="s">
        <v>4242</v>
      </c>
      <c r="B3898" s="101">
        <v>13.19</v>
      </c>
      <c r="C3898" s="102"/>
      <c r="D3898" s="100" t="s">
        <v>25477</v>
      </c>
      <c r="E3898" s="101">
        <v>3493.6</v>
      </c>
      <c r="F3898" s="102"/>
    </row>
    <row r="3899" ht="12.75" customHeight="1">
      <c r="A3899" s="100" t="s">
        <v>25478</v>
      </c>
      <c r="B3899" s="101">
        <v>18.69</v>
      </c>
      <c r="C3899" s="102"/>
      <c r="D3899" s="100" t="s">
        <v>4321</v>
      </c>
      <c r="E3899" s="101">
        <v>3027.2</v>
      </c>
      <c r="F3899" s="102"/>
    </row>
    <row r="3900" ht="12.75" customHeight="1">
      <c r="A3900" s="100" t="s">
        <v>4244</v>
      </c>
      <c r="B3900" s="101">
        <v>16.2</v>
      </c>
      <c r="C3900" s="102"/>
      <c r="D3900" s="100" t="s">
        <v>25479</v>
      </c>
      <c r="E3900" s="101">
        <v>6348.32</v>
      </c>
      <c r="F3900" s="102"/>
    </row>
    <row r="3901" ht="12.75" customHeight="1">
      <c r="A3901" s="100" t="s">
        <v>25351</v>
      </c>
      <c r="B3901" s="101">
        <v>2678.72</v>
      </c>
      <c r="C3901" s="102"/>
      <c r="D3901" s="100" t="s">
        <v>4322</v>
      </c>
      <c r="E3901" s="101">
        <v>5501.76</v>
      </c>
      <c r="F3901" s="102"/>
    </row>
    <row r="3902" ht="12.75" customHeight="1">
      <c r="A3902" s="100" t="s">
        <v>4246</v>
      </c>
      <c r="B3902" s="101">
        <v>2321.44</v>
      </c>
      <c r="C3902" s="102"/>
      <c r="D3902" s="100" t="s">
        <v>25480</v>
      </c>
      <c r="E3902" s="101">
        <v>6348.32</v>
      </c>
      <c r="F3902" s="102"/>
    </row>
    <row r="3903" ht="12.75" customHeight="1">
      <c r="A3903" s="100" t="s">
        <v>25353</v>
      </c>
      <c r="B3903" s="101">
        <v>4864.64</v>
      </c>
      <c r="C3903" s="102"/>
      <c r="D3903" s="100" t="s">
        <v>4323</v>
      </c>
      <c r="E3903" s="101">
        <v>5501.76</v>
      </c>
      <c r="F3903" s="102"/>
    </row>
    <row r="3904" ht="12.75" customHeight="1">
      <c r="A3904" s="100" t="s">
        <v>4247</v>
      </c>
      <c r="B3904" s="101">
        <v>4215.2</v>
      </c>
      <c r="C3904" s="102"/>
      <c r="D3904" s="100" t="s">
        <v>25481</v>
      </c>
      <c r="E3904" s="101">
        <v>16524.64</v>
      </c>
      <c r="F3904" s="102"/>
    </row>
    <row r="3905" ht="12.75" customHeight="1">
      <c r="A3905" s="100" t="s">
        <v>25355</v>
      </c>
      <c r="B3905" s="101">
        <v>3782.24</v>
      </c>
      <c r="C3905" s="102"/>
      <c r="D3905" s="100" t="s">
        <v>4324</v>
      </c>
      <c r="E3905" s="101">
        <v>14317.6</v>
      </c>
      <c r="F3905" s="102"/>
    </row>
    <row r="3906" ht="12.75" customHeight="1">
      <c r="A3906" s="100" t="s">
        <v>4249</v>
      </c>
      <c r="B3906" s="101">
        <v>3278.88</v>
      </c>
      <c r="C3906" s="102"/>
      <c r="D3906" s="100" t="s">
        <v>25482</v>
      </c>
      <c r="E3906" s="101">
        <v>4512.64</v>
      </c>
      <c r="F3906" s="102"/>
    </row>
    <row r="3907" ht="12.75" customHeight="1">
      <c r="A3907" s="100" t="s">
        <v>25357</v>
      </c>
      <c r="B3907" s="101">
        <v>3514.72</v>
      </c>
      <c r="C3907" s="102"/>
      <c r="D3907" s="100" t="s">
        <v>4325</v>
      </c>
      <c r="E3907" s="101">
        <v>3910.72</v>
      </c>
      <c r="F3907" s="102"/>
    </row>
    <row r="3908" ht="12.75" customHeight="1">
      <c r="A3908" s="100" t="s">
        <v>4251</v>
      </c>
      <c r="B3908" s="101">
        <v>3044.8</v>
      </c>
      <c r="C3908" s="102"/>
      <c r="D3908" s="100" t="s">
        <v>25483</v>
      </c>
      <c r="E3908" s="101">
        <v>3493.6</v>
      </c>
      <c r="F3908" s="102"/>
    </row>
    <row r="3909" ht="12.75" customHeight="1">
      <c r="A3909" s="100" t="s">
        <v>25359</v>
      </c>
      <c r="B3909" s="101">
        <v>3514.72</v>
      </c>
      <c r="C3909" s="102"/>
      <c r="D3909" s="100" t="s">
        <v>4326</v>
      </c>
      <c r="E3909" s="101">
        <v>3027.2</v>
      </c>
      <c r="F3909" s="102"/>
    </row>
    <row r="3910" ht="12.75" customHeight="1">
      <c r="A3910" s="100" t="s">
        <v>4252</v>
      </c>
      <c r="B3910" s="101">
        <v>3044.8</v>
      </c>
      <c r="C3910" s="102"/>
      <c r="D3910" s="100" t="s">
        <v>25484</v>
      </c>
      <c r="E3910" s="101">
        <v>4104.32</v>
      </c>
      <c r="F3910" s="102"/>
    </row>
    <row r="3911" ht="12.75" customHeight="1">
      <c r="A3911" s="100" t="s">
        <v>25361</v>
      </c>
      <c r="B3911" s="101">
        <v>3782.24</v>
      </c>
      <c r="C3911" s="102"/>
      <c r="D3911" s="100" t="s">
        <v>4328</v>
      </c>
      <c r="E3911" s="101">
        <v>3556.96</v>
      </c>
      <c r="F3911" s="102"/>
    </row>
    <row r="3912" ht="12.75" customHeight="1">
      <c r="A3912" s="100" t="s">
        <v>4253</v>
      </c>
      <c r="B3912" s="101">
        <v>3278.88</v>
      </c>
      <c r="C3912" s="102"/>
      <c r="D3912" s="100" t="s">
        <v>25485</v>
      </c>
      <c r="E3912" s="101">
        <v>4104.32</v>
      </c>
      <c r="F3912" s="102"/>
    </row>
    <row r="3913" ht="12.75" customHeight="1">
      <c r="A3913" s="100" t="s">
        <v>25363</v>
      </c>
      <c r="B3913" s="101">
        <v>3514.72</v>
      </c>
      <c r="C3913" s="102"/>
      <c r="D3913" s="100" t="s">
        <v>4329</v>
      </c>
      <c r="E3913" s="101">
        <v>3556.96</v>
      </c>
      <c r="F3913" s="102"/>
    </row>
    <row r="3914" ht="12.75" customHeight="1">
      <c r="A3914" s="100" t="s">
        <v>4254</v>
      </c>
      <c r="B3914" s="101">
        <v>3044.8</v>
      </c>
      <c r="C3914" s="102"/>
      <c r="D3914" s="100" t="s">
        <v>25486</v>
      </c>
      <c r="E3914" s="101">
        <v>2761.44</v>
      </c>
      <c r="F3914" s="102"/>
    </row>
    <row r="3915" ht="12.75" customHeight="1">
      <c r="A3915" s="100" t="s">
        <v>25365</v>
      </c>
      <c r="B3915" s="101">
        <v>3514.72</v>
      </c>
      <c r="C3915" s="102"/>
      <c r="D3915" s="100" t="s">
        <v>4330</v>
      </c>
      <c r="E3915" s="101">
        <v>2393.6</v>
      </c>
      <c r="F3915" s="102"/>
    </row>
    <row r="3916" ht="12.75" customHeight="1">
      <c r="A3916" s="100" t="s">
        <v>4255</v>
      </c>
      <c r="B3916" s="101">
        <v>3044.8</v>
      </c>
      <c r="C3916" s="102"/>
      <c r="D3916" s="100" t="s">
        <v>25487</v>
      </c>
      <c r="E3916" s="101">
        <v>2761.44</v>
      </c>
      <c r="F3916" s="102"/>
    </row>
    <row r="3917" ht="12.75" customHeight="1">
      <c r="A3917" s="100" t="s">
        <v>25367</v>
      </c>
      <c r="B3917" s="101">
        <v>3514.72</v>
      </c>
      <c r="C3917" s="102"/>
      <c r="D3917" s="100" t="s">
        <v>4331</v>
      </c>
      <c r="E3917" s="101">
        <v>2393.6</v>
      </c>
      <c r="F3917" s="102"/>
    </row>
    <row r="3918" ht="12.75" customHeight="1">
      <c r="A3918" s="100" t="s">
        <v>4256</v>
      </c>
      <c r="B3918" s="101">
        <v>3044.8</v>
      </c>
      <c r="C3918" s="102"/>
      <c r="D3918" s="100" t="s">
        <v>25488</v>
      </c>
      <c r="E3918" s="101">
        <v>13632.13</v>
      </c>
      <c r="F3918" s="102"/>
    </row>
    <row r="3919" ht="12.75" customHeight="1">
      <c r="A3919" s="100" t="s">
        <v>25369</v>
      </c>
      <c r="B3919" s="101">
        <v>3514.72</v>
      </c>
      <c r="C3919" s="102"/>
      <c r="D3919" s="100" t="s">
        <v>4332</v>
      </c>
      <c r="E3919" s="101">
        <v>11808.46</v>
      </c>
      <c r="F3919" s="102"/>
    </row>
    <row r="3920" ht="12.75" customHeight="1">
      <c r="A3920" s="100" t="s">
        <v>4257</v>
      </c>
      <c r="B3920" s="101">
        <v>3044.8</v>
      </c>
      <c r="C3920" s="102"/>
      <c r="D3920" s="100" t="s">
        <v>25489</v>
      </c>
      <c r="E3920" s="101">
        <v>27264.27</v>
      </c>
      <c r="F3920" s="102"/>
    </row>
    <row r="3921" ht="12.75" customHeight="1">
      <c r="A3921" s="100" t="s">
        <v>25371</v>
      </c>
      <c r="B3921" s="101">
        <v>3514.72</v>
      </c>
      <c r="C3921" s="102"/>
      <c r="D3921" s="100" t="s">
        <v>4334</v>
      </c>
      <c r="E3921" s="101">
        <v>23616.93</v>
      </c>
      <c r="F3921" s="102"/>
    </row>
    <row r="3922" ht="12.75" customHeight="1">
      <c r="A3922" s="100" t="s">
        <v>4258</v>
      </c>
      <c r="B3922" s="101">
        <v>3044.8</v>
      </c>
      <c r="C3922" s="102"/>
      <c r="D3922" s="100" t="s">
        <v>25490</v>
      </c>
      <c r="E3922" s="101">
        <v>40896.41</v>
      </c>
      <c r="F3922" s="102"/>
    </row>
    <row r="3923" ht="12.75" customHeight="1">
      <c r="A3923" s="100" t="s">
        <v>25373</v>
      </c>
      <c r="B3923" s="101">
        <v>3782.24</v>
      </c>
      <c r="C3923" s="102"/>
      <c r="D3923" s="100" t="s">
        <v>4336</v>
      </c>
      <c r="E3923" s="101">
        <v>35425.4</v>
      </c>
      <c r="F3923" s="102"/>
    </row>
    <row r="3924" ht="12.75" customHeight="1">
      <c r="A3924" s="100" t="s">
        <v>4259</v>
      </c>
      <c r="B3924" s="101">
        <v>3278.88</v>
      </c>
      <c r="C3924" s="102"/>
      <c r="D3924" s="100" t="s">
        <v>25491</v>
      </c>
      <c r="E3924" s="101">
        <v>54528.55</v>
      </c>
      <c r="F3924" s="102"/>
    </row>
    <row r="3925" ht="12.75" customHeight="1">
      <c r="A3925" s="100" t="s">
        <v>25375</v>
      </c>
      <c r="B3925" s="101">
        <v>3514.72</v>
      </c>
      <c r="C3925" s="102"/>
      <c r="D3925" s="100" t="s">
        <v>4338</v>
      </c>
      <c r="E3925" s="101">
        <v>47233.87</v>
      </c>
      <c r="F3925" s="102"/>
    </row>
    <row r="3926" ht="12.75" customHeight="1">
      <c r="A3926" s="100" t="s">
        <v>4260</v>
      </c>
      <c r="B3926" s="101">
        <v>3044.8</v>
      </c>
      <c r="C3926" s="102"/>
      <c r="D3926" s="100" t="s">
        <v>25492</v>
      </c>
      <c r="E3926" s="101">
        <v>10564.04</v>
      </c>
      <c r="F3926" s="102"/>
    </row>
    <row r="3927" ht="12.75" customHeight="1">
      <c r="A3927" s="100" t="s">
        <v>25377</v>
      </c>
      <c r="B3927" s="101">
        <v>3514.72</v>
      </c>
      <c r="C3927" s="102"/>
      <c r="D3927" s="100" t="s">
        <v>4340</v>
      </c>
      <c r="E3927" s="101">
        <v>9150.81</v>
      </c>
      <c r="F3927" s="102"/>
    </row>
    <row r="3928" ht="12.75" customHeight="1">
      <c r="A3928" s="100" t="s">
        <v>4261</v>
      </c>
      <c r="B3928" s="101">
        <v>3044.8</v>
      </c>
      <c r="C3928" s="102"/>
      <c r="D3928" s="100" t="s">
        <v>25493</v>
      </c>
      <c r="E3928" s="101">
        <v>21128.08</v>
      </c>
      <c r="F3928" s="102"/>
    </row>
    <row r="3929" ht="12.75" customHeight="1">
      <c r="A3929" s="100" t="s">
        <v>25379</v>
      </c>
      <c r="B3929" s="101">
        <v>2546.72</v>
      </c>
      <c r="C3929" s="102"/>
      <c r="D3929" s="100" t="s">
        <v>4342</v>
      </c>
      <c r="E3929" s="101">
        <v>18301.63</v>
      </c>
      <c r="F3929" s="102"/>
    </row>
    <row r="3930" ht="12.75" customHeight="1">
      <c r="A3930" s="100" t="s">
        <v>4262</v>
      </c>
      <c r="B3930" s="101">
        <v>2207.04</v>
      </c>
      <c r="C3930" s="102"/>
      <c r="D3930" s="100" t="s">
        <v>25494</v>
      </c>
      <c r="E3930" s="101">
        <v>31692.13</v>
      </c>
      <c r="F3930" s="102"/>
    </row>
    <row r="3931" ht="12.75" customHeight="1">
      <c r="A3931" s="100" t="s">
        <v>25381</v>
      </c>
      <c r="B3931" s="101">
        <v>2546.72</v>
      </c>
      <c r="C3931" s="102"/>
      <c r="D3931" s="100" t="s">
        <v>4344</v>
      </c>
      <c r="E3931" s="101">
        <v>27452.44</v>
      </c>
      <c r="F3931" s="102"/>
    </row>
    <row r="3932" ht="12.75" customHeight="1">
      <c r="A3932" s="100" t="s">
        <v>4263</v>
      </c>
      <c r="B3932" s="101">
        <v>2207.04</v>
      </c>
      <c r="C3932" s="102"/>
      <c r="D3932" s="100" t="s">
        <v>25495</v>
      </c>
      <c r="E3932" s="101">
        <v>42256.17</v>
      </c>
      <c r="F3932" s="102"/>
    </row>
    <row r="3933" ht="12.75" customHeight="1">
      <c r="A3933" s="100" t="s">
        <v>25383</v>
      </c>
      <c r="B3933" s="101">
        <v>3782.24</v>
      </c>
      <c r="C3933" s="102"/>
      <c r="D3933" s="100" t="s">
        <v>4346</v>
      </c>
      <c r="E3933" s="101">
        <v>36603.26</v>
      </c>
      <c r="F3933" s="102"/>
    </row>
    <row r="3934" ht="12.75" customHeight="1">
      <c r="A3934" s="100" t="s">
        <v>4264</v>
      </c>
      <c r="B3934" s="101">
        <v>3278.88</v>
      </c>
      <c r="C3934" s="102"/>
      <c r="D3934" s="100" t="s">
        <v>25496</v>
      </c>
      <c r="E3934" s="101">
        <v>8545.0</v>
      </c>
      <c r="F3934" s="102"/>
    </row>
    <row r="3935" ht="12.75" customHeight="1">
      <c r="A3935" s="100" t="s">
        <v>25385</v>
      </c>
      <c r="B3935" s="101">
        <v>3514.72</v>
      </c>
      <c r="C3935" s="102"/>
      <c r="D3935" s="100" t="s">
        <v>4348</v>
      </c>
      <c r="E3935" s="101">
        <v>7404.0</v>
      </c>
      <c r="F3935" s="102"/>
    </row>
    <row r="3936" ht="12.75" customHeight="1">
      <c r="A3936" s="100" t="s">
        <v>4265</v>
      </c>
      <c r="B3936" s="101">
        <v>3044.8</v>
      </c>
      <c r="C3936" s="102"/>
      <c r="D3936" s="100" t="s">
        <v>25497</v>
      </c>
      <c r="E3936" s="101">
        <v>16256.24</v>
      </c>
      <c r="F3936" s="102"/>
    </row>
    <row r="3937" ht="12.75" customHeight="1">
      <c r="A3937" s="100" t="s">
        <v>25387</v>
      </c>
      <c r="B3937" s="101">
        <v>3514.72</v>
      </c>
      <c r="C3937" s="102"/>
      <c r="D3937" s="100" t="s">
        <v>4350</v>
      </c>
      <c r="E3937" s="101">
        <v>14085.99</v>
      </c>
      <c r="F3937" s="102"/>
    </row>
    <row r="3938" ht="12.75" customHeight="1">
      <c r="A3938" s="100" t="s">
        <v>4266</v>
      </c>
      <c r="B3938" s="101">
        <v>3044.8</v>
      </c>
      <c r="C3938" s="102"/>
      <c r="D3938" s="100" t="s">
        <v>25498</v>
      </c>
      <c r="E3938" s="101">
        <v>32512.48</v>
      </c>
      <c r="F3938" s="102"/>
    </row>
    <row r="3939" ht="12.75" customHeight="1">
      <c r="A3939" s="100" t="s">
        <v>25389</v>
      </c>
      <c r="B3939" s="101">
        <v>3460.16</v>
      </c>
      <c r="C3939" s="102"/>
      <c r="D3939" s="100" t="s">
        <v>4352</v>
      </c>
      <c r="E3939" s="101">
        <v>28171.98</v>
      </c>
      <c r="F3939" s="102"/>
    </row>
    <row r="3940" ht="12.75" customHeight="1">
      <c r="A3940" s="100" t="s">
        <v>4267</v>
      </c>
      <c r="B3940" s="101">
        <v>2997.28</v>
      </c>
      <c r="C3940" s="102"/>
      <c r="D3940" s="100" t="s">
        <v>25499</v>
      </c>
      <c r="E3940" s="101">
        <v>48768.72</v>
      </c>
      <c r="F3940" s="102"/>
    </row>
    <row r="3941" ht="12.75" customHeight="1">
      <c r="A3941" s="100" t="s">
        <v>25391</v>
      </c>
      <c r="B3941" s="101">
        <v>3949.44</v>
      </c>
      <c r="C3941" s="102"/>
      <c r="D3941" s="100" t="s">
        <v>4354</v>
      </c>
      <c r="E3941" s="101">
        <v>42257.97</v>
      </c>
      <c r="F3941" s="102"/>
    </row>
    <row r="3942" ht="12.75" customHeight="1">
      <c r="A3942" s="100" t="s">
        <v>4268</v>
      </c>
      <c r="B3942" s="101">
        <v>3423.2</v>
      </c>
      <c r="C3942" s="102"/>
      <c r="D3942" s="100" t="s">
        <v>25500</v>
      </c>
      <c r="E3942" s="101">
        <v>65024.97</v>
      </c>
      <c r="F3942" s="102"/>
    </row>
    <row r="3943" ht="12.75" customHeight="1">
      <c r="A3943" s="100" t="s">
        <v>25393</v>
      </c>
      <c r="B3943" s="101">
        <v>4160.64</v>
      </c>
      <c r="C3943" s="102"/>
      <c r="D3943" s="100" t="s">
        <v>4356</v>
      </c>
      <c r="E3943" s="101">
        <v>56343.97</v>
      </c>
      <c r="F3943" s="102"/>
    </row>
    <row r="3944" ht="12.75" customHeight="1">
      <c r="A3944" s="100" t="s">
        <v>4269</v>
      </c>
      <c r="B3944" s="101">
        <v>3604.48</v>
      </c>
      <c r="C3944" s="102"/>
      <c r="D3944" s="100" t="s">
        <v>25501</v>
      </c>
      <c r="E3944" s="101">
        <v>12597.55</v>
      </c>
      <c r="F3944" s="102"/>
    </row>
    <row r="3945" ht="12.75" customHeight="1">
      <c r="A3945" s="100" t="s">
        <v>25395</v>
      </c>
      <c r="B3945" s="101">
        <v>4160.64</v>
      </c>
      <c r="C3945" s="102"/>
      <c r="D3945" s="100" t="s">
        <v>4358</v>
      </c>
      <c r="E3945" s="101">
        <v>10915.75</v>
      </c>
      <c r="F3945" s="102"/>
    </row>
    <row r="3946" ht="12.75" customHeight="1">
      <c r="A3946" s="100" t="s">
        <v>4270</v>
      </c>
      <c r="B3946" s="101">
        <v>3604.48</v>
      </c>
      <c r="C3946" s="102"/>
      <c r="D3946" s="100" t="s">
        <v>25502</v>
      </c>
      <c r="E3946" s="101">
        <v>25195.11</v>
      </c>
      <c r="F3946" s="102"/>
    </row>
    <row r="3947" ht="12.75" customHeight="1">
      <c r="A3947" s="100" t="s">
        <v>25397</v>
      </c>
      <c r="B3947" s="101">
        <v>2678.72</v>
      </c>
      <c r="C3947" s="102"/>
      <c r="D3947" s="100" t="s">
        <v>4360</v>
      </c>
      <c r="E3947" s="101">
        <v>21831.5</v>
      </c>
      <c r="F3947" s="102"/>
    </row>
    <row r="3948" ht="12.75" customHeight="1">
      <c r="A3948" s="100" t="s">
        <v>4271</v>
      </c>
      <c r="B3948" s="101">
        <v>2321.44</v>
      </c>
      <c r="C3948" s="102"/>
      <c r="D3948" s="100" t="s">
        <v>25503</v>
      </c>
      <c r="E3948" s="101">
        <v>37792.67</v>
      </c>
      <c r="F3948" s="102"/>
    </row>
    <row r="3949" ht="12.75" customHeight="1">
      <c r="A3949" s="100" t="s">
        <v>25399</v>
      </c>
      <c r="B3949" s="101">
        <v>1202.4</v>
      </c>
      <c r="C3949" s="102"/>
      <c r="D3949" s="100" t="s">
        <v>4362</v>
      </c>
      <c r="E3949" s="101">
        <v>32747.25</v>
      </c>
      <c r="F3949" s="102"/>
    </row>
    <row r="3950" ht="12.75" customHeight="1">
      <c r="A3950" s="100" t="s">
        <v>4273</v>
      </c>
      <c r="B3950" s="101">
        <v>1041.6</v>
      </c>
      <c r="C3950" s="102"/>
      <c r="D3950" s="100" t="s">
        <v>25504</v>
      </c>
      <c r="E3950" s="101">
        <v>50390.23</v>
      </c>
      <c r="F3950" s="102"/>
    </row>
    <row r="3951" ht="12.75" customHeight="1">
      <c r="A3951" s="100" t="s">
        <v>25401</v>
      </c>
      <c r="B3951" s="101">
        <v>2678.72</v>
      </c>
      <c r="C3951" s="102"/>
      <c r="D3951" s="100" t="s">
        <v>4364</v>
      </c>
      <c r="E3951" s="101">
        <v>43663.01</v>
      </c>
      <c r="F3951" s="102"/>
    </row>
    <row r="3952" ht="12.75" customHeight="1">
      <c r="A3952" s="100" t="s">
        <v>4274</v>
      </c>
      <c r="B3952" s="101">
        <v>2321.44</v>
      </c>
      <c r="C3952" s="102"/>
      <c r="D3952" s="100" t="s">
        <v>25505</v>
      </c>
      <c r="E3952" s="101">
        <v>4612.0</v>
      </c>
      <c r="F3952" s="102"/>
    </row>
    <row r="3953" ht="12.75" customHeight="1">
      <c r="A3953" s="100" t="s">
        <v>25403</v>
      </c>
      <c r="B3953" s="101">
        <v>4864.64</v>
      </c>
      <c r="C3953" s="102"/>
      <c r="D3953" s="100" t="s">
        <v>4366</v>
      </c>
      <c r="E3953" s="101">
        <v>4124.0</v>
      </c>
      <c r="F3953" s="102"/>
    </row>
    <row r="3954" ht="12.75" customHeight="1">
      <c r="A3954" s="100" t="s">
        <v>4275</v>
      </c>
      <c r="B3954" s="101">
        <v>4215.2</v>
      </c>
      <c r="C3954" s="102"/>
      <c r="D3954" s="100" t="s">
        <v>25506</v>
      </c>
      <c r="E3954" s="101">
        <v>26.81</v>
      </c>
      <c r="F3954" s="102"/>
    </row>
    <row r="3955" ht="12.75" customHeight="1">
      <c r="A3955" s="100" t="s">
        <v>25405</v>
      </c>
      <c r="B3955" s="101">
        <v>5852.0</v>
      </c>
      <c r="C3955" s="102"/>
      <c r="D3955" s="100" t="s">
        <v>4368</v>
      </c>
      <c r="E3955" s="101">
        <v>23.27</v>
      </c>
      <c r="F3955" s="102"/>
    </row>
    <row r="3956" ht="12.75" customHeight="1">
      <c r="A3956" s="100" t="s">
        <v>50</v>
      </c>
      <c r="B3956" s="101">
        <v>5070.56</v>
      </c>
      <c r="C3956" s="102"/>
      <c r="D3956" s="100" t="s">
        <v>25507</v>
      </c>
      <c r="E3956" s="101">
        <v>39.23</v>
      </c>
      <c r="F3956" s="102"/>
    </row>
    <row r="3957" ht="12.75" customHeight="1">
      <c r="A3957" s="100" t="s">
        <v>25407</v>
      </c>
      <c r="B3957" s="101">
        <v>8039.68</v>
      </c>
      <c r="C3957" s="102"/>
      <c r="D3957" s="100" t="s">
        <v>4370</v>
      </c>
      <c r="E3957" s="101">
        <v>34.07</v>
      </c>
      <c r="F3957" s="102"/>
    </row>
    <row r="3958" ht="12.75" customHeight="1">
      <c r="A3958" s="100" t="s">
        <v>4278</v>
      </c>
      <c r="B3958" s="101">
        <v>6966.08</v>
      </c>
      <c r="C3958" s="102"/>
      <c r="D3958" s="100" t="s">
        <v>25508</v>
      </c>
      <c r="E3958" s="101">
        <v>54.59</v>
      </c>
      <c r="F3958" s="102"/>
    </row>
    <row r="3959" ht="12.75" customHeight="1">
      <c r="A3959" s="100" t="s">
        <v>25409</v>
      </c>
      <c r="B3959" s="101">
        <v>5852.0</v>
      </c>
      <c r="C3959" s="102"/>
      <c r="D3959" s="100" t="s">
        <v>4372</v>
      </c>
      <c r="E3959" s="101">
        <v>47.75</v>
      </c>
      <c r="F3959" s="102"/>
    </row>
    <row r="3960" ht="12.75" customHeight="1">
      <c r="A3960" s="100" t="s">
        <v>4279</v>
      </c>
      <c r="B3960" s="101">
        <v>5070.56</v>
      </c>
      <c r="C3960" s="102"/>
      <c r="D3960" s="100" t="s">
        <v>25509</v>
      </c>
      <c r="E3960" s="101">
        <v>69.66</v>
      </c>
      <c r="F3960" s="102"/>
    </row>
    <row r="3961" ht="12.75" customHeight="1">
      <c r="A3961" s="100" t="s">
        <v>25411</v>
      </c>
      <c r="B3961" s="101">
        <v>14991.68</v>
      </c>
      <c r="C3961" s="102"/>
      <c r="D3961" s="100" t="s">
        <v>4374</v>
      </c>
      <c r="E3961" s="101">
        <v>61.07</v>
      </c>
      <c r="F3961" s="102"/>
    </row>
    <row r="3962" ht="12.75" customHeight="1">
      <c r="A3962" s="100" t="s">
        <v>4280</v>
      </c>
      <c r="B3962" s="101">
        <v>12990.56</v>
      </c>
      <c r="C3962" s="102"/>
      <c r="D3962" s="100" t="s">
        <v>25510</v>
      </c>
      <c r="E3962" s="101">
        <v>82.02</v>
      </c>
      <c r="F3962" s="102"/>
    </row>
    <row r="3963" ht="12.75" customHeight="1">
      <c r="A3963" s="100" t="s">
        <v>25413</v>
      </c>
      <c r="B3963" s="101">
        <v>29983.36</v>
      </c>
      <c r="C3963" s="102"/>
      <c r="D3963" s="100" t="s">
        <v>4376</v>
      </c>
      <c r="E3963" s="101">
        <v>71.94</v>
      </c>
      <c r="F3963" s="102"/>
    </row>
    <row r="3964" ht="12.75" customHeight="1">
      <c r="A3964" s="100" t="s">
        <v>4281</v>
      </c>
      <c r="B3964" s="101">
        <v>25981.12</v>
      </c>
      <c r="C3964" s="102"/>
      <c r="D3964" s="100" t="s">
        <v>25511</v>
      </c>
      <c r="E3964" s="101">
        <v>39.16</v>
      </c>
      <c r="F3964" s="102"/>
    </row>
    <row r="3965" ht="12.75" customHeight="1">
      <c r="A3965" s="100" t="s">
        <v>25415</v>
      </c>
      <c r="B3965" s="101">
        <v>34481.92</v>
      </c>
      <c r="C3965" s="102"/>
      <c r="D3965" s="100" t="s">
        <v>4378</v>
      </c>
      <c r="E3965" s="101">
        <v>34.26</v>
      </c>
      <c r="F3965" s="102"/>
    </row>
    <row r="3966" ht="12.75" customHeight="1">
      <c r="A3966" s="100" t="s">
        <v>4282</v>
      </c>
      <c r="B3966" s="101">
        <v>29877.76</v>
      </c>
      <c r="C3966" s="102"/>
      <c r="D3966" s="100" t="s">
        <v>25512</v>
      </c>
      <c r="E3966" s="101">
        <v>58.1</v>
      </c>
      <c r="F3966" s="102"/>
    </row>
    <row r="3967" ht="12.75" customHeight="1">
      <c r="A3967" s="100" t="s">
        <v>25417</v>
      </c>
      <c r="B3967" s="101">
        <v>4864.64</v>
      </c>
      <c r="C3967" s="102"/>
      <c r="D3967" s="100" t="s">
        <v>4380</v>
      </c>
      <c r="E3967" s="101">
        <v>50.83</v>
      </c>
      <c r="F3967" s="102"/>
    </row>
    <row r="3968" ht="12.75" customHeight="1">
      <c r="A3968" s="100" t="s">
        <v>4283</v>
      </c>
      <c r="B3968" s="101">
        <v>4215.2</v>
      </c>
      <c r="C3968" s="102"/>
      <c r="D3968" s="100" t="s">
        <v>25513</v>
      </c>
      <c r="E3968" s="101">
        <v>72.06</v>
      </c>
      <c r="F3968" s="102"/>
    </row>
    <row r="3969" ht="12.75" customHeight="1">
      <c r="A3969" s="100" t="s">
        <v>25419</v>
      </c>
      <c r="B3969" s="101">
        <v>3219.04</v>
      </c>
      <c r="C3969" s="102"/>
      <c r="D3969" s="100" t="s">
        <v>4382</v>
      </c>
      <c r="E3969" s="101">
        <v>63.18</v>
      </c>
      <c r="F3969" s="102"/>
    </row>
    <row r="3970" ht="12.75" customHeight="1">
      <c r="A3970" s="100" t="s">
        <v>4285</v>
      </c>
      <c r="B3970" s="101">
        <v>2789.6</v>
      </c>
      <c r="C3970" s="102"/>
      <c r="D3970" s="100" t="s">
        <v>25514</v>
      </c>
      <c r="E3970" s="101">
        <v>89.89</v>
      </c>
      <c r="F3970" s="102"/>
    </row>
    <row r="3971" ht="12.75" customHeight="1">
      <c r="A3971" s="100" t="s">
        <v>25421</v>
      </c>
      <c r="B3971" s="101">
        <v>5614.4</v>
      </c>
      <c r="C3971" s="102"/>
      <c r="D3971" s="100" t="s">
        <v>4384</v>
      </c>
      <c r="E3971" s="101">
        <v>78.78</v>
      </c>
      <c r="F3971" s="102"/>
    </row>
    <row r="3972" ht="12.75" customHeight="1">
      <c r="A3972" s="100" t="s">
        <v>4287</v>
      </c>
      <c r="B3972" s="101">
        <v>4866.4</v>
      </c>
      <c r="C3972" s="102"/>
      <c r="D3972" s="100" t="s">
        <v>25515</v>
      </c>
      <c r="E3972" s="101">
        <v>104.52</v>
      </c>
      <c r="F3972" s="102"/>
    </row>
    <row r="3973" ht="12.75" customHeight="1">
      <c r="A3973" s="100" t="s">
        <v>25423</v>
      </c>
      <c r="B3973" s="101">
        <v>4160.64</v>
      </c>
      <c r="C3973" s="102"/>
      <c r="D3973" s="100" t="s">
        <v>4386</v>
      </c>
      <c r="E3973" s="101">
        <v>91.72</v>
      </c>
      <c r="F3973" s="102"/>
    </row>
    <row r="3974" ht="12.75" customHeight="1">
      <c r="A3974" s="100" t="s">
        <v>4288</v>
      </c>
      <c r="B3974" s="101">
        <v>3604.48</v>
      </c>
      <c r="C3974" s="102"/>
      <c r="D3974" s="100" t="s">
        <v>25516</v>
      </c>
      <c r="E3974" s="101">
        <v>128.94</v>
      </c>
      <c r="F3974" s="102"/>
    </row>
    <row r="3975" ht="12.75" customHeight="1">
      <c r="A3975" s="100" t="s">
        <v>25425</v>
      </c>
      <c r="B3975" s="101">
        <v>21165.76</v>
      </c>
      <c r="C3975" s="102"/>
      <c r="D3975" s="100" t="s">
        <v>4388</v>
      </c>
      <c r="E3975" s="101">
        <v>113.17</v>
      </c>
      <c r="F3975" s="102"/>
    </row>
    <row r="3976" ht="12.75" customHeight="1">
      <c r="A3976" s="100" t="s">
        <v>4289</v>
      </c>
      <c r="B3976" s="101">
        <v>18339.2</v>
      </c>
      <c r="C3976" s="102"/>
      <c r="D3976" s="100" t="s">
        <v>25517</v>
      </c>
      <c r="E3976" s="101">
        <v>149.18</v>
      </c>
      <c r="F3976" s="102"/>
    </row>
    <row r="3977" ht="12.75" customHeight="1">
      <c r="A3977" s="100" t="s">
        <v>25427</v>
      </c>
      <c r="B3977" s="101">
        <v>3219.04</v>
      </c>
      <c r="C3977" s="102"/>
      <c r="D3977" s="100" t="s">
        <v>4390</v>
      </c>
      <c r="E3977" s="101">
        <v>131.03</v>
      </c>
      <c r="F3977" s="102"/>
    </row>
    <row r="3978" ht="12.75" customHeight="1">
      <c r="A3978" s="100" t="s">
        <v>4291</v>
      </c>
      <c r="B3978" s="101">
        <v>2789.6</v>
      </c>
      <c r="C3978" s="102"/>
      <c r="D3978" s="100" t="s">
        <v>25518</v>
      </c>
      <c r="E3978" s="101">
        <v>247.11</v>
      </c>
      <c r="F3978" s="102"/>
    </row>
    <row r="3979" ht="12.75" customHeight="1">
      <c r="A3979" s="100" t="s">
        <v>25429</v>
      </c>
      <c r="B3979" s="101">
        <v>3219.04</v>
      </c>
      <c r="C3979" s="102"/>
      <c r="D3979" s="100" t="s">
        <v>4392</v>
      </c>
      <c r="E3979" s="101">
        <v>226.37</v>
      </c>
      <c r="F3979" s="102"/>
    </row>
    <row r="3980" ht="12.75" customHeight="1">
      <c r="A3980" s="100" t="s">
        <v>4292</v>
      </c>
      <c r="B3980" s="101">
        <v>2789.6</v>
      </c>
      <c r="C3980" s="102"/>
      <c r="D3980" s="100" t="s">
        <v>25519</v>
      </c>
      <c r="E3980" s="101">
        <v>274.53</v>
      </c>
      <c r="F3980" s="102"/>
    </row>
    <row r="3981" ht="12.75" customHeight="1">
      <c r="A3981" s="100" t="s">
        <v>25431</v>
      </c>
      <c r="B3981" s="101">
        <v>3514.72</v>
      </c>
      <c r="C3981" s="102"/>
      <c r="D3981" s="100" t="s">
        <v>4394</v>
      </c>
      <c r="E3981" s="101">
        <v>251.88</v>
      </c>
      <c r="F3981" s="102"/>
    </row>
    <row r="3982" ht="12.75" customHeight="1">
      <c r="A3982" s="100" t="s">
        <v>4293</v>
      </c>
      <c r="B3982" s="101">
        <v>3044.8</v>
      </c>
      <c r="C3982" s="102"/>
      <c r="D3982" s="100" t="s">
        <v>25520</v>
      </c>
      <c r="E3982" s="101">
        <v>309.33</v>
      </c>
      <c r="F3982" s="102"/>
    </row>
    <row r="3983" ht="12.75" customHeight="1">
      <c r="A3983" s="100" t="s">
        <v>25433</v>
      </c>
      <c r="B3983" s="101">
        <v>3514.72</v>
      </c>
      <c r="C3983" s="102"/>
      <c r="D3983" s="100" t="s">
        <v>4396</v>
      </c>
      <c r="E3983" s="101">
        <v>283.8</v>
      </c>
      <c r="F3983" s="102"/>
    </row>
    <row r="3984" ht="12.75" customHeight="1">
      <c r="A3984" s="100" t="s">
        <v>4294</v>
      </c>
      <c r="B3984" s="101">
        <v>3044.8</v>
      </c>
      <c r="C3984" s="102"/>
      <c r="D3984" s="100" t="s">
        <v>25521</v>
      </c>
      <c r="E3984" s="101">
        <v>373.2</v>
      </c>
      <c r="F3984" s="102"/>
    </row>
    <row r="3985" ht="12.75" customHeight="1">
      <c r="A3985" s="100" t="s">
        <v>25435</v>
      </c>
      <c r="B3985" s="101">
        <v>4864.64</v>
      </c>
      <c r="C3985" s="102"/>
      <c r="D3985" s="100" t="s">
        <v>4398</v>
      </c>
      <c r="E3985" s="101">
        <v>341.19</v>
      </c>
      <c r="F3985" s="102"/>
    </row>
    <row r="3986" ht="12.75" customHeight="1">
      <c r="A3986" s="100" t="s">
        <v>4295</v>
      </c>
      <c r="B3986" s="101">
        <v>4215.2</v>
      </c>
      <c r="C3986" s="102"/>
      <c r="D3986" s="100" t="s">
        <v>25522</v>
      </c>
      <c r="E3986" s="101">
        <v>441.05</v>
      </c>
      <c r="F3986" s="102"/>
    </row>
    <row r="3987" ht="12.75" customHeight="1">
      <c r="A3987" s="100" t="s">
        <v>25437</v>
      </c>
      <c r="B3987" s="101">
        <v>3514.72</v>
      </c>
      <c r="C3987" s="102"/>
      <c r="D3987" s="100" t="s">
        <v>4400</v>
      </c>
      <c r="E3987" s="101">
        <v>402.29</v>
      </c>
      <c r="F3987" s="102"/>
    </row>
    <row r="3988" ht="12.75" customHeight="1">
      <c r="A3988" s="100" t="s">
        <v>4297</v>
      </c>
      <c r="B3988" s="101">
        <v>3044.8</v>
      </c>
      <c r="C3988" s="102"/>
      <c r="D3988" s="100" t="s">
        <v>25523</v>
      </c>
      <c r="E3988" s="101">
        <v>490.57</v>
      </c>
      <c r="F3988" s="102"/>
    </row>
    <row r="3989" ht="12.75" customHeight="1">
      <c r="A3989" s="100" t="s">
        <v>25439</v>
      </c>
      <c r="B3989" s="101">
        <v>5852.0</v>
      </c>
      <c r="C3989" s="102"/>
      <c r="D3989" s="100" t="s">
        <v>4402</v>
      </c>
      <c r="E3989" s="101">
        <v>446.83</v>
      </c>
      <c r="F3989" s="102"/>
    </row>
    <row r="3990" ht="12.75" customHeight="1">
      <c r="A3990" s="100" t="s">
        <v>4298</v>
      </c>
      <c r="B3990" s="101">
        <v>5070.56</v>
      </c>
      <c r="C3990" s="102"/>
      <c r="D3990" s="100" t="s">
        <v>25524</v>
      </c>
      <c r="E3990" s="101">
        <v>27.39</v>
      </c>
      <c r="F3990" s="102"/>
    </row>
    <row r="3991" ht="12.75" customHeight="1">
      <c r="A3991" s="100" t="s">
        <v>25441</v>
      </c>
      <c r="B3991" s="101">
        <v>4864.64</v>
      </c>
      <c r="C3991" s="102"/>
      <c r="D3991" s="100" t="s">
        <v>4404</v>
      </c>
      <c r="E3991" s="101">
        <v>24.12</v>
      </c>
      <c r="F3991" s="102"/>
    </row>
    <row r="3992" ht="12.75" customHeight="1">
      <c r="A3992" s="100" t="s">
        <v>4299</v>
      </c>
      <c r="B3992" s="101">
        <v>4215.2</v>
      </c>
      <c r="C3992" s="102"/>
      <c r="D3992" s="100" t="s">
        <v>25525</v>
      </c>
      <c r="E3992" s="101">
        <v>37.13</v>
      </c>
      <c r="F3992" s="102"/>
    </row>
    <row r="3993" ht="12.75" customHeight="1">
      <c r="A3993" s="100" t="s">
        <v>25443</v>
      </c>
      <c r="B3993" s="101">
        <v>2678.72</v>
      </c>
      <c r="C3993" s="102"/>
      <c r="D3993" s="100" t="s">
        <v>4406</v>
      </c>
      <c r="E3993" s="101">
        <v>32.55</v>
      </c>
      <c r="F3993" s="102"/>
    </row>
    <row r="3994" ht="12.75" customHeight="1">
      <c r="A3994" s="100" t="s">
        <v>4301</v>
      </c>
      <c r="B3994" s="101">
        <v>2321.44</v>
      </c>
      <c r="C3994" s="102"/>
      <c r="D3994" s="100" t="s">
        <v>25526</v>
      </c>
      <c r="E3994" s="101">
        <v>51.72</v>
      </c>
      <c r="F3994" s="102"/>
    </row>
    <row r="3995" ht="12.75" customHeight="1">
      <c r="A3995" s="100" t="s">
        <v>25445</v>
      </c>
      <c r="B3995" s="101">
        <v>4864.64</v>
      </c>
      <c r="C3995" s="102"/>
      <c r="D3995" s="100" t="s">
        <v>4408</v>
      </c>
      <c r="E3995" s="101">
        <v>45.44</v>
      </c>
      <c r="F3995" s="102"/>
    </row>
    <row r="3996" ht="12.75" customHeight="1">
      <c r="A3996" s="100" t="s">
        <v>4303</v>
      </c>
      <c r="B3996" s="101">
        <v>4215.2</v>
      </c>
      <c r="C3996" s="102"/>
      <c r="D3996" s="100" t="s">
        <v>25527</v>
      </c>
      <c r="E3996" s="101">
        <v>61.95</v>
      </c>
      <c r="F3996" s="102"/>
    </row>
    <row r="3997" ht="12.75" customHeight="1">
      <c r="A3997" s="100" t="s">
        <v>25447</v>
      </c>
      <c r="B3997" s="101">
        <v>3514.72</v>
      </c>
      <c r="C3997" s="102"/>
      <c r="D3997" s="100" t="s">
        <v>4410</v>
      </c>
      <c r="E3997" s="101">
        <v>54.42</v>
      </c>
      <c r="F3997" s="102"/>
    </row>
    <row r="3998" ht="12.75" customHeight="1">
      <c r="A3998" s="100" t="s">
        <v>4305</v>
      </c>
      <c r="B3998" s="101">
        <v>3044.8</v>
      </c>
      <c r="C3998" s="102"/>
      <c r="D3998" s="100" t="s">
        <v>25528</v>
      </c>
      <c r="E3998" s="101">
        <v>73.87</v>
      </c>
      <c r="F3998" s="102"/>
    </row>
    <row r="3999" ht="12.75" customHeight="1">
      <c r="A3999" s="100" t="s">
        <v>25449</v>
      </c>
      <c r="B3999" s="101">
        <v>3782.24</v>
      </c>
      <c r="C3999" s="102"/>
      <c r="D3999" s="100" t="s">
        <v>4412</v>
      </c>
      <c r="E3999" s="101">
        <v>64.92</v>
      </c>
      <c r="F3999" s="102"/>
    </row>
    <row r="4000" ht="12.75" customHeight="1">
      <c r="A4000" s="100" t="s">
        <v>4306</v>
      </c>
      <c r="B4000" s="101">
        <v>3278.88</v>
      </c>
      <c r="C4000" s="102"/>
      <c r="D4000" s="100" t="s">
        <v>25529</v>
      </c>
      <c r="E4000" s="101">
        <v>90.11</v>
      </c>
      <c r="F4000" s="102"/>
    </row>
    <row r="4001" ht="12.75" customHeight="1">
      <c r="A4001" s="100" t="s">
        <v>25451</v>
      </c>
      <c r="B4001" s="101">
        <v>3782.24</v>
      </c>
      <c r="C4001" s="102"/>
      <c r="D4001" s="100" t="s">
        <v>4414</v>
      </c>
      <c r="E4001" s="101">
        <v>79.21</v>
      </c>
      <c r="F4001" s="102"/>
    </row>
    <row r="4002" ht="12.75" customHeight="1">
      <c r="A4002" s="100" t="s">
        <v>4307</v>
      </c>
      <c r="B4002" s="101">
        <v>3278.88</v>
      </c>
      <c r="C4002" s="102"/>
      <c r="D4002" s="100" t="s">
        <v>25530</v>
      </c>
      <c r="E4002" s="101">
        <v>105.25</v>
      </c>
      <c r="F4002" s="102"/>
    </row>
    <row r="4003" ht="12.75" customHeight="1">
      <c r="A4003" s="100" t="s">
        <v>25453</v>
      </c>
      <c r="B4003" s="101">
        <v>3949.44</v>
      </c>
      <c r="C4003" s="102"/>
      <c r="D4003" s="100" t="s">
        <v>4416</v>
      </c>
      <c r="E4003" s="101">
        <v>92.56</v>
      </c>
      <c r="F4003" s="102"/>
    </row>
    <row r="4004" ht="12.75" customHeight="1">
      <c r="A4004" s="100" t="s">
        <v>4308</v>
      </c>
      <c r="B4004" s="101">
        <v>3423.2</v>
      </c>
      <c r="C4004" s="102"/>
      <c r="D4004" s="100" t="s">
        <v>25531</v>
      </c>
      <c r="E4004" s="101">
        <v>194.83</v>
      </c>
      <c r="F4004" s="102"/>
    </row>
    <row r="4005" ht="12.75" customHeight="1">
      <c r="A4005" s="100" t="s">
        <v>25455</v>
      </c>
      <c r="B4005" s="101">
        <v>3514.72</v>
      </c>
      <c r="C4005" s="102"/>
      <c r="D4005" s="100" t="s">
        <v>4418</v>
      </c>
      <c r="E4005" s="101">
        <v>180.68</v>
      </c>
      <c r="F4005" s="102"/>
    </row>
    <row r="4006" ht="12.75" customHeight="1">
      <c r="A4006" s="100" t="s">
        <v>4309</v>
      </c>
      <c r="B4006" s="101">
        <v>3044.8</v>
      </c>
      <c r="C4006" s="102"/>
      <c r="D4006" s="100" t="s">
        <v>25532</v>
      </c>
      <c r="E4006" s="101">
        <v>215.99</v>
      </c>
      <c r="F4006" s="102"/>
    </row>
    <row r="4007" ht="12.75" customHeight="1">
      <c r="A4007" s="100" t="s">
        <v>25457</v>
      </c>
      <c r="B4007" s="101">
        <v>3521.76</v>
      </c>
      <c r="C4007" s="102"/>
      <c r="D4007" s="100" t="s">
        <v>4420</v>
      </c>
      <c r="E4007" s="101">
        <v>200.71</v>
      </c>
      <c r="F4007" s="102"/>
    </row>
    <row r="4008" ht="12.75" customHeight="1">
      <c r="A4008" s="100" t="s">
        <v>4310</v>
      </c>
      <c r="B4008" s="101">
        <v>3051.84</v>
      </c>
      <c r="C4008" s="102"/>
      <c r="D4008" s="100" t="s">
        <v>25533</v>
      </c>
      <c r="E4008" s="101">
        <v>245.35</v>
      </c>
      <c r="F4008" s="102"/>
    </row>
    <row r="4009" ht="12.75" customHeight="1">
      <c r="A4009" s="100" t="s">
        <v>25459</v>
      </c>
      <c r="B4009" s="101">
        <v>2171.84</v>
      </c>
      <c r="C4009" s="102"/>
      <c r="D4009" s="100" t="s">
        <v>4422</v>
      </c>
      <c r="E4009" s="101">
        <v>227.85</v>
      </c>
      <c r="F4009" s="102"/>
    </row>
    <row r="4010" ht="12.75" customHeight="1">
      <c r="A4010" s="100" t="s">
        <v>4311</v>
      </c>
      <c r="B4010" s="101">
        <v>1883.2</v>
      </c>
      <c r="C4010" s="102"/>
      <c r="D4010" s="100" t="s">
        <v>25534</v>
      </c>
      <c r="E4010" s="101">
        <v>289.81</v>
      </c>
      <c r="F4010" s="102"/>
    </row>
    <row r="4011" ht="12.75" customHeight="1">
      <c r="A4011" s="100" t="s">
        <v>25461</v>
      </c>
      <c r="B4011" s="101">
        <v>4160.64</v>
      </c>
      <c r="C4011" s="102"/>
      <c r="D4011" s="100" t="s">
        <v>4424</v>
      </c>
      <c r="E4011" s="101">
        <v>268.07</v>
      </c>
      <c r="F4011" s="102"/>
    </row>
    <row r="4012" ht="12.75" customHeight="1">
      <c r="A4012" s="100" t="s">
        <v>4312</v>
      </c>
      <c r="B4012" s="101">
        <v>3604.48</v>
      </c>
      <c r="C4012" s="102"/>
      <c r="D4012" s="100" t="s">
        <v>25535</v>
      </c>
      <c r="E4012" s="101">
        <v>337.79</v>
      </c>
      <c r="F4012" s="102"/>
    </row>
    <row r="4013" ht="12.75" customHeight="1">
      <c r="A4013" s="100" t="s">
        <v>25463</v>
      </c>
      <c r="B4013" s="101">
        <v>7316.32</v>
      </c>
      <c r="C4013" s="102"/>
      <c r="D4013" s="100" t="s">
        <v>4426</v>
      </c>
      <c r="E4013" s="101">
        <v>312.36</v>
      </c>
      <c r="F4013" s="102"/>
    </row>
    <row r="4014" ht="12.75" customHeight="1">
      <c r="A4014" s="100" t="s">
        <v>4314</v>
      </c>
      <c r="B4014" s="101">
        <v>6339.52</v>
      </c>
      <c r="C4014" s="102"/>
      <c r="D4014" s="100" t="s">
        <v>25536</v>
      </c>
      <c r="E4014" s="101">
        <v>385.77</v>
      </c>
      <c r="F4014" s="102"/>
    </row>
    <row r="4015" ht="12.75" customHeight="1">
      <c r="A4015" s="100" t="s">
        <v>25465</v>
      </c>
      <c r="B4015" s="101">
        <v>3782.24</v>
      </c>
      <c r="C4015" s="102"/>
      <c r="D4015" s="100" t="s">
        <v>4428</v>
      </c>
      <c r="E4015" s="101">
        <v>356.65</v>
      </c>
      <c r="F4015" s="102"/>
    </row>
    <row r="4016" ht="12.75" customHeight="1">
      <c r="A4016" s="100" t="s">
        <v>4315</v>
      </c>
      <c r="B4016" s="101">
        <v>3278.88</v>
      </c>
      <c r="C4016" s="102"/>
      <c r="D4016" s="100" t="s">
        <v>25537</v>
      </c>
      <c r="E4016" s="101">
        <v>4.43</v>
      </c>
      <c r="F4016" s="102"/>
    </row>
    <row r="4017" ht="12.75" customHeight="1">
      <c r="A4017" s="100" t="s">
        <v>25467</v>
      </c>
      <c r="B4017" s="101">
        <v>8039.68</v>
      </c>
      <c r="C4017" s="102"/>
      <c r="D4017" s="100" t="s">
        <v>4430</v>
      </c>
      <c r="E4017" s="101">
        <v>3.83</v>
      </c>
      <c r="F4017" s="102"/>
    </row>
    <row r="4018" ht="12.75" customHeight="1">
      <c r="A4018" s="100" t="s">
        <v>4316</v>
      </c>
      <c r="B4018" s="101">
        <v>6966.08</v>
      </c>
      <c r="C4018" s="102"/>
      <c r="D4018" s="100" t="s">
        <v>25538</v>
      </c>
      <c r="E4018" s="101">
        <v>5.13</v>
      </c>
      <c r="F4018" s="102"/>
    </row>
    <row r="4019" ht="12.75" customHeight="1">
      <c r="A4019" s="100" t="s">
        <v>25469</v>
      </c>
      <c r="B4019" s="101">
        <v>5852.0</v>
      </c>
      <c r="C4019" s="102"/>
      <c r="D4019" s="100" t="s">
        <v>4432</v>
      </c>
      <c r="E4019" s="101">
        <v>4.45</v>
      </c>
      <c r="F4019" s="102"/>
    </row>
    <row r="4020" ht="12.75" customHeight="1">
      <c r="A4020" s="100" t="s">
        <v>4317</v>
      </c>
      <c r="B4020" s="101">
        <v>5070.56</v>
      </c>
      <c r="C4020" s="102"/>
      <c r="D4020" s="100" t="s">
        <v>25539</v>
      </c>
      <c r="E4020" s="101">
        <v>5.92</v>
      </c>
      <c r="F4020" s="102"/>
    </row>
    <row r="4021" ht="12.75" customHeight="1">
      <c r="A4021" s="100" t="s">
        <v>25471</v>
      </c>
      <c r="B4021" s="101">
        <v>14991.68</v>
      </c>
      <c r="C4021" s="102"/>
      <c r="D4021" s="100" t="s">
        <v>4434</v>
      </c>
      <c r="E4021" s="101">
        <v>5.13</v>
      </c>
      <c r="F4021" s="102"/>
    </row>
    <row r="4022" ht="12.75" customHeight="1">
      <c r="A4022" s="100" t="s">
        <v>4318</v>
      </c>
      <c r="B4022" s="101">
        <v>12990.56</v>
      </c>
      <c r="C4022" s="102"/>
      <c r="D4022" s="100" t="s">
        <v>25540</v>
      </c>
      <c r="E4022" s="101">
        <v>6.79</v>
      </c>
      <c r="F4022" s="102"/>
    </row>
    <row r="4023" ht="12.75" customHeight="1">
      <c r="A4023" s="100" t="s">
        <v>25473</v>
      </c>
      <c r="B4023" s="101">
        <v>5852.0</v>
      </c>
      <c r="C4023" s="102"/>
      <c r="D4023" s="100" t="s">
        <v>4436</v>
      </c>
      <c r="E4023" s="101">
        <v>5.89</v>
      </c>
      <c r="F4023" s="102"/>
    </row>
    <row r="4024" ht="12.75" customHeight="1">
      <c r="A4024" s="100" t="s">
        <v>4319</v>
      </c>
      <c r="B4024" s="101">
        <v>5070.56</v>
      </c>
      <c r="C4024" s="102"/>
      <c r="D4024" s="100" t="s">
        <v>25541</v>
      </c>
      <c r="E4024" s="101">
        <v>7.74</v>
      </c>
      <c r="F4024" s="102"/>
    </row>
    <row r="4025" ht="12.75" customHeight="1">
      <c r="A4025" s="100" t="s">
        <v>25475</v>
      </c>
      <c r="B4025" s="101">
        <v>5852.0</v>
      </c>
      <c r="C4025" s="102"/>
      <c r="D4025" s="100" t="s">
        <v>4438</v>
      </c>
      <c r="E4025" s="101">
        <v>6.71</v>
      </c>
      <c r="F4025" s="102"/>
    </row>
    <row r="4026" ht="12.75" customHeight="1">
      <c r="A4026" s="100" t="s">
        <v>4320</v>
      </c>
      <c r="B4026" s="101">
        <v>5070.56</v>
      </c>
      <c r="C4026" s="102"/>
      <c r="D4026" s="100" t="s">
        <v>25542</v>
      </c>
      <c r="E4026" s="101">
        <v>8.77</v>
      </c>
      <c r="F4026" s="102"/>
    </row>
    <row r="4027" ht="12.75" customHeight="1">
      <c r="A4027" s="100" t="s">
        <v>25477</v>
      </c>
      <c r="B4027" s="101">
        <v>3219.04</v>
      </c>
      <c r="C4027" s="102"/>
      <c r="D4027" s="100" t="s">
        <v>4440</v>
      </c>
      <c r="E4027" s="101">
        <v>7.6</v>
      </c>
      <c r="F4027" s="102"/>
    </row>
    <row r="4028" ht="12.75" customHeight="1">
      <c r="A4028" s="100" t="s">
        <v>4321</v>
      </c>
      <c r="B4028" s="101">
        <v>2789.6</v>
      </c>
      <c r="C4028" s="102"/>
      <c r="D4028" s="100" t="s">
        <v>25543</v>
      </c>
      <c r="E4028" s="101">
        <v>22.28</v>
      </c>
      <c r="F4028" s="102"/>
    </row>
    <row r="4029" ht="12.75" customHeight="1">
      <c r="A4029" s="100" t="s">
        <v>25479</v>
      </c>
      <c r="B4029" s="101">
        <v>5852.0</v>
      </c>
      <c r="C4029" s="102"/>
      <c r="D4029" s="100" t="s">
        <v>4442</v>
      </c>
      <c r="E4029" s="101">
        <v>19.38</v>
      </c>
      <c r="F4029" s="102"/>
    </row>
    <row r="4030" ht="12.75" customHeight="1">
      <c r="A4030" s="100" t="s">
        <v>4322</v>
      </c>
      <c r="B4030" s="101">
        <v>5070.56</v>
      </c>
      <c r="C4030" s="102"/>
      <c r="D4030" s="100" t="s">
        <v>25544</v>
      </c>
      <c r="E4030" s="101">
        <v>26.69</v>
      </c>
      <c r="F4030" s="102"/>
    </row>
    <row r="4031" ht="12.75" customHeight="1">
      <c r="A4031" s="100" t="s">
        <v>25480</v>
      </c>
      <c r="B4031" s="101">
        <v>5852.0</v>
      </c>
      <c r="C4031" s="102"/>
      <c r="D4031" s="100" t="s">
        <v>4444</v>
      </c>
      <c r="E4031" s="101">
        <v>23.2</v>
      </c>
      <c r="F4031" s="102"/>
    </row>
    <row r="4032" ht="12.75" customHeight="1">
      <c r="A4032" s="100" t="s">
        <v>4323</v>
      </c>
      <c r="B4032" s="101">
        <v>5070.56</v>
      </c>
      <c r="C4032" s="102"/>
      <c r="D4032" s="100" t="s">
        <v>25545</v>
      </c>
      <c r="E4032" s="101">
        <v>31.19</v>
      </c>
      <c r="F4032" s="102"/>
    </row>
    <row r="4033" ht="12.75" customHeight="1">
      <c r="A4033" s="100" t="s">
        <v>25481</v>
      </c>
      <c r="B4033" s="101">
        <v>14991.68</v>
      </c>
      <c r="C4033" s="102"/>
      <c r="D4033" s="100" t="s">
        <v>4446</v>
      </c>
      <c r="E4033" s="101">
        <v>27.12</v>
      </c>
      <c r="F4033" s="102"/>
    </row>
    <row r="4034" ht="12.75" customHeight="1">
      <c r="A4034" s="100" t="s">
        <v>4324</v>
      </c>
      <c r="B4034" s="101">
        <v>12990.56</v>
      </c>
      <c r="C4034" s="102"/>
      <c r="D4034" s="100" t="s">
        <v>25546</v>
      </c>
      <c r="E4034" s="101">
        <v>39.88</v>
      </c>
      <c r="F4034" s="102"/>
    </row>
    <row r="4035" ht="12.75" customHeight="1">
      <c r="A4035" s="100" t="s">
        <v>25482</v>
      </c>
      <c r="B4035" s="101">
        <v>4160.64</v>
      </c>
      <c r="C4035" s="102"/>
      <c r="D4035" s="100" t="s">
        <v>4448</v>
      </c>
      <c r="E4035" s="101">
        <v>34.71</v>
      </c>
      <c r="F4035" s="102"/>
    </row>
    <row r="4036" ht="12.75" customHeight="1">
      <c r="A4036" s="100" t="s">
        <v>4325</v>
      </c>
      <c r="B4036" s="101">
        <v>3604.48</v>
      </c>
      <c r="C4036" s="102"/>
      <c r="D4036" s="100" t="s">
        <v>25547</v>
      </c>
      <c r="E4036" s="101">
        <v>44.71</v>
      </c>
      <c r="F4036" s="102"/>
    </row>
    <row r="4037" ht="12.75" customHeight="1">
      <c r="A4037" s="100" t="s">
        <v>25483</v>
      </c>
      <c r="B4037" s="101">
        <v>3219.04</v>
      </c>
      <c r="C4037" s="102"/>
      <c r="D4037" s="100" t="s">
        <v>4450</v>
      </c>
      <c r="E4037" s="101">
        <v>38.93</v>
      </c>
      <c r="F4037" s="102"/>
    </row>
    <row r="4038" ht="12.75" customHeight="1">
      <c r="A4038" s="100" t="s">
        <v>4326</v>
      </c>
      <c r="B4038" s="101">
        <v>2789.6</v>
      </c>
      <c r="C4038" s="102"/>
      <c r="D4038" s="100" t="s">
        <v>25548</v>
      </c>
      <c r="E4038" s="101">
        <v>14.78</v>
      </c>
      <c r="F4038" s="102"/>
    </row>
    <row r="4039" ht="12.75" customHeight="1">
      <c r="A4039" s="100" t="s">
        <v>25484</v>
      </c>
      <c r="B4039" s="101">
        <v>3782.24</v>
      </c>
      <c r="C4039" s="102"/>
      <c r="D4039" s="100" t="s">
        <v>4452</v>
      </c>
      <c r="E4039" s="101">
        <v>12.81</v>
      </c>
      <c r="F4039" s="102"/>
    </row>
    <row r="4040" ht="12.75" customHeight="1">
      <c r="A4040" s="100" t="s">
        <v>4328</v>
      </c>
      <c r="B4040" s="101">
        <v>3278.88</v>
      </c>
      <c r="C4040" s="102"/>
      <c r="D4040" s="100" t="s">
        <v>25549</v>
      </c>
      <c r="E4040" s="101">
        <v>17.94</v>
      </c>
      <c r="F4040" s="102"/>
    </row>
    <row r="4041" ht="12.75" customHeight="1">
      <c r="A4041" s="100" t="s">
        <v>25485</v>
      </c>
      <c r="B4041" s="101">
        <v>3782.24</v>
      </c>
      <c r="C4041" s="102"/>
      <c r="D4041" s="100" t="s">
        <v>4454</v>
      </c>
      <c r="E4041" s="101">
        <v>15.55</v>
      </c>
      <c r="F4041" s="102"/>
    </row>
    <row r="4042" ht="12.75" customHeight="1">
      <c r="A4042" s="100" t="s">
        <v>4329</v>
      </c>
      <c r="B4042" s="101">
        <v>3278.88</v>
      </c>
      <c r="C4042" s="102"/>
      <c r="D4042" s="100" t="s">
        <v>25550</v>
      </c>
      <c r="E4042" s="101">
        <v>21.42</v>
      </c>
      <c r="F4042" s="102"/>
    </row>
    <row r="4043" ht="12.75" customHeight="1">
      <c r="A4043" s="100" t="s">
        <v>25486</v>
      </c>
      <c r="B4043" s="101">
        <v>2546.72</v>
      </c>
      <c r="C4043" s="102"/>
      <c r="D4043" s="100" t="s">
        <v>4456</v>
      </c>
      <c r="E4043" s="101">
        <v>18.56</v>
      </c>
      <c r="F4043" s="102"/>
    </row>
    <row r="4044" ht="12.75" customHeight="1">
      <c r="A4044" s="100" t="s">
        <v>4330</v>
      </c>
      <c r="B4044" s="101">
        <v>2207.04</v>
      </c>
      <c r="C4044" s="102"/>
      <c r="D4044" s="100" t="s">
        <v>25551</v>
      </c>
      <c r="E4044" s="101">
        <v>25.22</v>
      </c>
      <c r="F4044" s="102"/>
    </row>
    <row r="4045" ht="12.75" customHeight="1">
      <c r="A4045" s="100" t="s">
        <v>25487</v>
      </c>
      <c r="B4045" s="101">
        <v>2546.72</v>
      </c>
      <c r="C4045" s="102"/>
      <c r="D4045" s="100" t="s">
        <v>4458</v>
      </c>
      <c r="E4045" s="101">
        <v>21.85</v>
      </c>
      <c r="F4045" s="102"/>
    </row>
    <row r="4046" ht="12.75" customHeight="1">
      <c r="A4046" s="100" t="s">
        <v>4331</v>
      </c>
      <c r="B4046" s="101">
        <v>2207.04</v>
      </c>
      <c r="C4046" s="102"/>
      <c r="D4046" s="100" t="s">
        <v>25552</v>
      </c>
      <c r="E4046" s="101">
        <v>29.34</v>
      </c>
      <c r="F4046" s="102"/>
    </row>
    <row r="4047" ht="12.75" customHeight="1">
      <c r="A4047" s="100" t="s">
        <v>25488</v>
      </c>
      <c r="B4047" s="101">
        <v>12559.39</v>
      </c>
      <c r="C4047" s="102"/>
      <c r="D4047" s="100" t="s">
        <v>4460</v>
      </c>
      <c r="E4047" s="101">
        <v>25.43</v>
      </c>
      <c r="F4047" s="102"/>
    </row>
    <row r="4048" ht="12.75" customHeight="1">
      <c r="A4048" s="100" t="s">
        <v>4332</v>
      </c>
      <c r="B4048" s="101">
        <v>10884.25</v>
      </c>
      <c r="C4048" s="102"/>
      <c r="D4048" s="100" t="s">
        <v>25553</v>
      </c>
      <c r="E4048" s="101">
        <v>32.01</v>
      </c>
      <c r="F4048" s="102"/>
    </row>
    <row r="4049" ht="12.75" customHeight="1">
      <c r="A4049" s="100" t="s">
        <v>25489</v>
      </c>
      <c r="B4049" s="101">
        <v>25118.78</v>
      </c>
      <c r="C4049" s="102"/>
      <c r="D4049" s="100" t="s">
        <v>4462</v>
      </c>
      <c r="E4049" s="101">
        <v>27.8</v>
      </c>
      <c r="F4049" s="102"/>
    </row>
    <row r="4050" ht="12.75" customHeight="1">
      <c r="A4050" s="100" t="s">
        <v>4334</v>
      </c>
      <c r="B4050" s="101">
        <v>21768.51</v>
      </c>
      <c r="C4050" s="102"/>
      <c r="D4050" s="100" t="s">
        <v>25554</v>
      </c>
      <c r="E4050" s="101">
        <v>39.78</v>
      </c>
      <c r="F4050" s="102"/>
    </row>
    <row r="4051" ht="12.75" customHeight="1">
      <c r="A4051" s="100" t="s">
        <v>25490</v>
      </c>
      <c r="B4051" s="101">
        <v>37678.17</v>
      </c>
      <c r="C4051" s="102"/>
      <c r="D4051" s="100" t="s">
        <v>4464</v>
      </c>
      <c r="E4051" s="101">
        <v>34.53</v>
      </c>
      <c r="F4051" s="102"/>
    </row>
    <row r="4052" ht="12.75" customHeight="1">
      <c r="A4052" s="100" t="s">
        <v>4336</v>
      </c>
      <c r="B4052" s="101">
        <v>32652.76</v>
      </c>
      <c r="C4052" s="102"/>
      <c r="D4052" s="100" t="s">
        <v>25555</v>
      </c>
      <c r="E4052" s="101">
        <v>55.41</v>
      </c>
      <c r="F4052" s="102"/>
    </row>
    <row r="4053" ht="12.75" customHeight="1">
      <c r="A4053" s="100" t="s">
        <v>25491</v>
      </c>
      <c r="B4053" s="101">
        <v>50237.56</v>
      </c>
      <c r="C4053" s="102"/>
      <c r="D4053" s="100" t="s">
        <v>4466</v>
      </c>
      <c r="E4053" s="101">
        <v>48.1</v>
      </c>
      <c r="F4053" s="102"/>
    </row>
    <row r="4054" ht="12.75" customHeight="1">
      <c r="A4054" s="100" t="s">
        <v>4338</v>
      </c>
      <c r="B4054" s="101">
        <v>43537.02</v>
      </c>
      <c r="C4054" s="102"/>
      <c r="D4054" s="100" t="s">
        <v>25556</v>
      </c>
      <c r="E4054" s="101">
        <v>63.27</v>
      </c>
      <c r="F4054" s="102"/>
    </row>
    <row r="4055" ht="12.75" customHeight="1">
      <c r="A4055" s="100" t="s">
        <v>25492</v>
      </c>
      <c r="B4055" s="101">
        <v>9732.73</v>
      </c>
      <c r="C4055" s="102"/>
      <c r="D4055" s="100" t="s">
        <v>4468</v>
      </c>
      <c r="E4055" s="101">
        <v>54.94</v>
      </c>
      <c r="F4055" s="102"/>
    </row>
    <row r="4056" ht="12.75" customHeight="1">
      <c r="A4056" s="100" t="s">
        <v>4340</v>
      </c>
      <c r="B4056" s="101">
        <v>8434.6</v>
      </c>
      <c r="C4056" s="102"/>
      <c r="D4056" s="100" t="s">
        <v>25557</v>
      </c>
      <c r="E4056" s="101">
        <v>18.37</v>
      </c>
      <c r="F4056" s="102"/>
    </row>
    <row r="4057" ht="12.75" customHeight="1">
      <c r="A4057" s="100" t="s">
        <v>25493</v>
      </c>
      <c r="B4057" s="101">
        <v>19465.46</v>
      </c>
      <c r="C4057" s="102"/>
      <c r="D4057" s="100" t="s">
        <v>4470</v>
      </c>
      <c r="E4057" s="101">
        <v>15.95</v>
      </c>
      <c r="F4057" s="102"/>
    </row>
    <row r="4058" ht="12.75" customHeight="1">
      <c r="A4058" s="100" t="s">
        <v>4342</v>
      </c>
      <c r="B4058" s="101">
        <v>16869.21</v>
      </c>
      <c r="C4058" s="102"/>
      <c r="D4058" s="100" t="s">
        <v>25558</v>
      </c>
      <c r="E4058" s="101">
        <v>25.55</v>
      </c>
      <c r="F4058" s="102"/>
    </row>
    <row r="4059" ht="12.75" customHeight="1">
      <c r="A4059" s="100" t="s">
        <v>25494</v>
      </c>
      <c r="B4059" s="101">
        <v>29198.2</v>
      </c>
      <c r="C4059" s="102"/>
      <c r="D4059" s="100" t="s">
        <v>4472</v>
      </c>
      <c r="E4059" s="101">
        <v>22.2</v>
      </c>
      <c r="F4059" s="102"/>
    </row>
    <row r="4060" ht="12.75" customHeight="1">
      <c r="A4060" s="100" t="s">
        <v>4344</v>
      </c>
      <c r="B4060" s="101">
        <v>25303.82</v>
      </c>
      <c r="C4060" s="102"/>
      <c r="D4060" s="100" t="s">
        <v>25559</v>
      </c>
      <c r="E4060" s="101">
        <v>31.36</v>
      </c>
      <c r="F4060" s="102"/>
    </row>
    <row r="4061" ht="12.75" customHeight="1">
      <c r="A4061" s="100" t="s">
        <v>25495</v>
      </c>
      <c r="B4061" s="101">
        <v>38930.93</v>
      </c>
      <c r="C4061" s="102"/>
      <c r="D4061" s="100" t="s">
        <v>4474</v>
      </c>
      <c r="E4061" s="101">
        <v>27.23</v>
      </c>
      <c r="F4061" s="102"/>
    </row>
    <row r="4062" ht="12.75" customHeight="1">
      <c r="A4062" s="100" t="s">
        <v>4346</v>
      </c>
      <c r="B4062" s="101">
        <v>33738.43</v>
      </c>
      <c r="C4062" s="102"/>
      <c r="D4062" s="100" t="s">
        <v>25560</v>
      </c>
      <c r="E4062" s="101">
        <v>34.85</v>
      </c>
      <c r="F4062" s="102"/>
    </row>
    <row r="4063" ht="12.75" customHeight="1">
      <c r="A4063" s="100" t="s">
        <v>25496</v>
      </c>
      <c r="B4063" s="101">
        <v>7877.0</v>
      </c>
      <c r="C4063" s="102"/>
      <c r="D4063" s="100" t="s">
        <v>4476</v>
      </c>
      <c r="E4063" s="101">
        <v>30.27</v>
      </c>
      <c r="F4063" s="102"/>
    </row>
    <row r="4064" ht="12.75" customHeight="1">
      <c r="A4064" s="100" t="s">
        <v>4348</v>
      </c>
      <c r="B4064" s="101">
        <v>6825.0</v>
      </c>
      <c r="C4064" s="102"/>
      <c r="D4064" s="100" t="s">
        <v>25561</v>
      </c>
      <c r="E4064" s="101">
        <v>34.82</v>
      </c>
      <c r="F4064" s="102"/>
    </row>
    <row r="4065" ht="12.75" customHeight="1">
      <c r="A4065" s="100" t="s">
        <v>25497</v>
      </c>
      <c r="B4065" s="101">
        <v>15629.09</v>
      </c>
      <c r="C4065" s="102"/>
      <c r="D4065" s="100" t="s">
        <v>4478</v>
      </c>
      <c r="E4065" s="101">
        <v>30.23</v>
      </c>
      <c r="F4065" s="102"/>
    </row>
    <row r="4066" ht="12.75" customHeight="1">
      <c r="A4066" s="100" t="s">
        <v>4350</v>
      </c>
      <c r="B4066" s="101">
        <v>13541.36</v>
      </c>
      <c r="C4066" s="102"/>
      <c r="D4066" s="100" t="s">
        <v>25562</v>
      </c>
      <c r="E4066" s="101">
        <v>39.71</v>
      </c>
      <c r="F4066" s="102"/>
    </row>
    <row r="4067" ht="12.75" customHeight="1">
      <c r="A4067" s="100" t="s">
        <v>25498</v>
      </c>
      <c r="B4067" s="101">
        <v>31258.19</v>
      </c>
      <c r="C4067" s="102"/>
      <c r="D4067" s="100" t="s">
        <v>4480</v>
      </c>
      <c r="E4067" s="101">
        <v>34.5</v>
      </c>
      <c r="F4067" s="102"/>
    </row>
    <row r="4068" ht="12.75" customHeight="1">
      <c r="A4068" s="100" t="s">
        <v>4352</v>
      </c>
      <c r="B4068" s="101">
        <v>27082.73</v>
      </c>
      <c r="C4068" s="102"/>
      <c r="D4068" s="100" t="s">
        <v>25563</v>
      </c>
      <c r="E4068" s="101">
        <v>49.18</v>
      </c>
      <c r="F4068" s="102"/>
    </row>
    <row r="4069" ht="12.75" customHeight="1">
      <c r="A4069" s="100" t="s">
        <v>25499</v>
      </c>
      <c r="B4069" s="101">
        <v>46887.29</v>
      </c>
      <c r="C4069" s="102"/>
      <c r="D4069" s="100" t="s">
        <v>4482</v>
      </c>
      <c r="E4069" s="101">
        <v>42.73</v>
      </c>
      <c r="F4069" s="102"/>
    </row>
    <row r="4070" ht="12.75" customHeight="1">
      <c r="A4070" s="100" t="s">
        <v>4354</v>
      </c>
      <c r="B4070" s="101">
        <v>40624.1</v>
      </c>
      <c r="C4070" s="102"/>
      <c r="D4070" s="100" t="s">
        <v>25564</v>
      </c>
      <c r="E4070" s="101">
        <v>54.0</v>
      </c>
      <c r="F4070" s="102"/>
    </row>
    <row r="4071" ht="12.75" customHeight="1">
      <c r="A4071" s="100" t="s">
        <v>25500</v>
      </c>
      <c r="B4071" s="101">
        <v>62516.39</v>
      </c>
      <c r="C4071" s="102"/>
      <c r="D4071" s="100" t="s">
        <v>4484</v>
      </c>
      <c r="E4071" s="101">
        <v>46.93</v>
      </c>
      <c r="F4071" s="102"/>
    </row>
    <row r="4072" ht="12.75" customHeight="1">
      <c r="A4072" s="100" t="s">
        <v>4356</v>
      </c>
      <c r="B4072" s="101">
        <v>54165.47</v>
      </c>
      <c r="C4072" s="102"/>
      <c r="D4072" s="100" t="s">
        <v>25565</v>
      </c>
      <c r="E4072" s="101">
        <v>72.95</v>
      </c>
      <c r="F4072" s="102"/>
    </row>
    <row r="4073" ht="12.75" customHeight="1">
      <c r="A4073" s="100" t="s">
        <v>25501</v>
      </c>
      <c r="B4073" s="101">
        <v>12111.56</v>
      </c>
      <c r="C4073" s="102"/>
      <c r="D4073" s="100" t="s">
        <v>4486</v>
      </c>
      <c r="E4073" s="101">
        <v>63.4</v>
      </c>
      <c r="F4073" s="102"/>
    </row>
    <row r="4074" ht="12.75" customHeight="1">
      <c r="A4074" s="100" t="s">
        <v>4358</v>
      </c>
      <c r="B4074" s="101">
        <v>10493.7</v>
      </c>
      <c r="C4074" s="102"/>
      <c r="D4074" s="100" t="s">
        <v>25566</v>
      </c>
      <c r="E4074" s="101">
        <v>12.61</v>
      </c>
      <c r="F4074" s="102"/>
    </row>
    <row r="4075" ht="12.75" customHeight="1">
      <c r="A4075" s="100" t="s">
        <v>25502</v>
      </c>
      <c r="B4075" s="101">
        <v>24223.12</v>
      </c>
      <c r="C4075" s="102"/>
      <c r="D4075" s="100" t="s">
        <v>4488</v>
      </c>
      <c r="E4075" s="101">
        <v>10.93</v>
      </c>
      <c r="F4075" s="102"/>
    </row>
    <row r="4076" ht="12.75" customHeight="1">
      <c r="A4076" s="100" t="s">
        <v>4360</v>
      </c>
      <c r="B4076" s="101">
        <v>20987.4</v>
      </c>
      <c r="C4076" s="102"/>
      <c r="D4076" s="100" t="s">
        <v>25567</v>
      </c>
      <c r="E4076" s="101">
        <v>15.65</v>
      </c>
      <c r="F4076" s="102"/>
    </row>
    <row r="4077" ht="12.75" customHeight="1">
      <c r="A4077" s="100" t="s">
        <v>25503</v>
      </c>
      <c r="B4077" s="101">
        <v>36334.68</v>
      </c>
      <c r="C4077" s="102"/>
      <c r="D4077" s="100" t="s">
        <v>4490</v>
      </c>
      <c r="E4077" s="101">
        <v>13.56</v>
      </c>
      <c r="F4077" s="102"/>
    </row>
    <row r="4078" ht="12.75" customHeight="1">
      <c r="A4078" s="100" t="s">
        <v>4362</v>
      </c>
      <c r="B4078" s="101">
        <v>31481.1</v>
      </c>
      <c r="C4078" s="102"/>
      <c r="D4078" s="100" t="s">
        <v>25568</v>
      </c>
      <c r="E4078" s="101">
        <v>21.47</v>
      </c>
      <c r="F4078" s="102"/>
    </row>
    <row r="4079" ht="12.75" customHeight="1">
      <c r="A4079" s="100" t="s">
        <v>25504</v>
      </c>
      <c r="B4079" s="101">
        <v>48446.24</v>
      </c>
      <c r="C4079" s="102"/>
      <c r="D4079" s="100" t="s">
        <v>4492</v>
      </c>
      <c r="E4079" s="101">
        <v>18.6</v>
      </c>
      <c r="F4079" s="102"/>
    </row>
    <row r="4080" ht="12.75" customHeight="1">
      <c r="A4080" s="100" t="s">
        <v>4364</v>
      </c>
      <c r="B4080" s="101">
        <v>41974.81</v>
      </c>
      <c r="C4080" s="102"/>
      <c r="D4080" s="100" t="s">
        <v>25569</v>
      </c>
      <c r="E4080" s="101">
        <v>25.45</v>
      </c>
      <c r="F4080" s="102"/>
    </row>
    <row r="4081" ht="12.75" customHeight="1">
      <c r="A4081" s="100" t="s">
        <v>25505</v>
      </c>
      <c r="B4081" s="101">
        <v>4434.0</v>
      </c>
      <c r="C4081" s="102"/>
      <c r="D4081" s="100" t="s">
        <v>4494</v>
      </c>
      <c r="E4081" s="101">
        <v>22.05</v>
      </c>
      <c r="F4081" s="102"/>
    </row>
    <row r="4082" ht="12.75" customHeight="1">
      <c r="A4082" s="100" t="s">
        <v>4366</v>
      </c>
      <c r="B4082" s="101">
        <v>3964.0</v>
      </c>
      <c r="C4082" s="102"/>
      <c r="D4082" s="100" t="s">
        <v>25570</v>
      </c>
      <c r="E4082" s="101">
        <v>29.94</v>
      </c>
      <c r="F4082" s="102"/>
    </row>
    <row r="4083" ht="12.75" customHeight="1">
      <c r="A4083" s="100" t="s">
        <v>25506</v>
      </c>
      <c r="B4083" s="101">
        <v>24.66</v>
      </c>
      <c r="C4083" s="102"/>
      <c r="D4083" s="100" t="s">
        <v>4496</v>
      </c>
      <c r="E4083" s="101">
        <v>25.94</v>
      </c>
      <c r="F4083" s="102"/>
    </row>
    <row r="4084" ht="12.75" customHeight="1">
      <c r="A4084" s="100" t="s">
        <v>4368</v>
      </c>
      <c r="B4084" s="101">
        <v>21.4</v>
      </c>
      <c r="C4084" s="102"/>
      <c r="D4084" s="100" t="s">
        <v>25571</v>
      </c>
      <c r="E4084" s="101">
        <v>35.75</v>
      </c>
      <c r="F4084" s="102"/>
    </row>
    <row r="4085" ht="12.75" customHeight="1">
      <c r="A4085" s="100" t="s">
        <v>25507</v>
      </c>
      <c r="B4085" s="101">
        <v>36.06</v>
      </c>
      <c r="C4085" s="102"/>
      <c r="D4085" s="100" t="s">
        <v>4498</v>
      </c>
      <c r="E4085" s="101">
        <v>30.98</v>
      </c>
      <c r="F4085" s="102"/>
    </row>
    <row r="4086" ht="12.75" customHeight="1">
      <c r="A4086" s="100" t="s">
        <v>4370</v>
      </c>
      <c r="B4086" s="101">
        <v>31.3</v>
      </c>
      <c r="C4086" s="102"/>
      <c r="D4086" s="100" t="s">
        <v>25572</v>
      </c>
      <c r="E4086" s="101">
        <v>42.05</v>
      </c>
      <c r="F4086" s="102"/>
    </row>
    <row r="4087" ht="12.75" customHeight="1">
      <c r="A4087" s="100" t="s">
        <v>25508</v>
      </c>
      <c r="B4087" s="101">
        <v>50.27</v>
      </c>
      <c r="C4087" s="102"/>
      <c r="D4087" s="100" t="s">
        <v>4500</v>
      </c>
      <c r="E4087" s="101">
        <v>36.43</v>
      </c>
      <c r="F4087" s="102"/>
    </row>
    <row r="4088" ht="12.75" customHeight="1">
      <c r="A4088" s="100" t="s">
        <v>4372</v>
      </c>
      <c r="B4088" s="101">
        <v>43.97</v>
      </c>
      <c r="C4088" s="102"/>
      <c r="D4088" s="100" t="s">
        <v>25573</v>
      </c>
      <c r="E4088" s="101">
        <v>48.3</v>
      </c>
      <c r="F4088" s="102"/>
    </row>
    <row r="4089" ht="12.75" customHeight="1">
      <c r="A4089" s="100" t="s">
        <v>25509</v>
      </c>
      <c r="B4089" s="101">
        <v>64.19</v>
      </c>
      <c r="C4089" s="102"/>
      <c r="D4089" s="100" t="s">
        <v>4502</v>
      </c>
      <c r="E4089" s="101">
        <v>41.85</v>
      </c>
      <c r="F4089" s="102"/>
    </row>
    <row r="4090" ht="12.75" customHeight="1">
      <c r="A4090" s="100" t="s">
        <v>4374</v>
      </c>
      <c r="B4090" s="101">
        <v>56.27</v>
      </c>
      <c r="C4090" s="102"/>
      <c r="D4090" s="100" t="s">
        <v>25574</v>
      </c>
      <c r="E4090" s="101">
        <v>56.77</v>
      </c>
      <c r="F4090" s="102"/>
    </row>
    <row r="4091" ht="12.75" customHeight="1">
      <c r="A4091" s="100" t="s">
        <v>25510</v>
      </c>
      <c r="B4091" s="101">
        <v>75.57</v>
      </c>
      <c r="C4091" s="102"/>
      <c r="D4091" s="100" t="s">
        <v>4504</v>
      </c>
      <c r="E4091" s="101">
        <v>49.19</v>
      </c>
      <c r="F4091" s="102"/>
    </row>
    <row r="4092" ht="12.75" customHeight="1">
      <c r="A4092" s="100" t="s">
        <v>4376</v>
      </c>
      <c r="B4092" s="101">
        <v>66.27</v>
      </c>
      <c r="C4092" s="102"/>
      <c r="D4092" s="100" t="s">
        <v>25575</v>
      </c>
      <c r="E4092" s="101">
        <v>68.2</v>
      </c>
      <c r="F4092" s="102"/>
    </row>
    <row r="4093" ht="12.75" customHeight="1">
      <c r="A4093" s="100" t="s">
        <v>25511</v>
      </c>
      <c r="B4093" s="101">
        <v>36.08</v>
      </c>
      <c r="C4093" s="102"/>
      <c r="D4093" s="100" t="s">
        <v>4506</v>
      </c>
      <c r="E4093" s="101">
        <v>59.09</v>
      </c>
      <c r="F4093" s="102"/>
    </row>
    <row r="4094" ht="12.75" customHeight="1">
      <c r="A4094" s="100" t="s">
        <v>4378</v>
      </c>
      <c r="B4094" s="101">
        <v>31.56</v>
      </c>
      <c r="C4094" s="102"/>
      <c r="D4094" s="100" t="s">
        <v>25576</v>
      </c>
      <c r="E4094" s="101">
        <v>99.42</v>
      </c>
      <c r="F4094" s="102"/>
    </row>
    <row r="4095" ht="12.75" customHeight="1">
      <c r="A4095" s="100" t="s">
        <v>25512</v>
      </c>
      <c r="B4095" s="101">
        <v>53.52</v>
      </c>
      <c r="C4095" s="102"/>
      <c r="D4095" s="100" t="s">
        <v>4508</v>
      </c>
      <c r="E4095" s="101">
        <v>86.14</v>
      </c>
      <c r="F4095" s="102"/>
    </row>
    <row r="4096" ht="12.75" customHeight="1">
      <c r="A4096" s="100" t="s">
        <v>4380</v>
      </c>
      <c r="B4096" s="101">
        <v>46.81</v>
      </c>
      <c r="C4096" s="102"/>
      <c r="D4096" s="100" t="s">
        <v>25577</v>
      </c>
      <c r="E4096" s="101">
        <v>128.54</v>
      </c>
      <c r="F4096" s="102"/>
    </row>
    <row r="4097" ht="12.75" customHeight="1">
      <c r="A4097" s="100" t="s">
        <v>25513</v>
      </c>
      <c r="B4097" s="101">
        <v>66.41</v>
      </c>
      <c r="C4097" s="102"/>
      <c r="D4097" s="100" t="s">
        <v>4510</v>
      </c>
      <c r="E4097" s="101">
        <v>111.38</v>
      </c>
      <c r="F4097" s="102"/>
    </row>
    <row r="4098" ht="12.75" customHeight="1">
      <c r="A4098" s="100" t="s">
        <v>4382</v>
      </c>
      <c r="B4098" s="101">
        <v>58.22</v>
      </c>
      <c r="C4098" s="102"/>
      <c r="D4098" s="100" t="s">
        <v>25578</v>
      </c>
      <c r="E4098" s="101">
        <v>151.04</v>
      </c>
      <c r="F4098" s="102"/>
    </row>
    <row r="4099" ht="12.75" customHeight="1">
      <c r="A4099" s="100" t="s">
        <v>25514</v>
      </c>
      <c r="B4099" s="101">
        <v>82.83</v>
      </c>
      <c r="C4099" s="102"/>
      <c r="D4099" s="100" t="s">
        <v>4512</v>
      </c>
      <c r="E4099" s="101">
        <v>130.87</v>
      </c>
      <c r="F4099" s="102"/>
    </row>
    <row r="4100" ht="12.75" customHeight="1">
      <c r="A4100" s="100" t="s">
        <v>4384</v>
      </c>
      <c r="B4100" s="101">
        <v>72.58</v>
      </c>
      <c r="C4100" s="102"/>
      <c r="D4100" s="100" t="s">
        <v>25579</v>
      </c>
      <c r="E4100" s="101">
        <v>220.0</v>
      </c>
      <c r="F4100" s="102"/>
    </row>
    <row r="4101" ht="12.75" customHeight="1">
      <c r="A4101" s="100" t="s">
        <v>25515</v>
      </c>
      <c r="B4101" s="101">
        <v>96.24</v>
      </c>
      <c r="C4101" s="102"/>
      <c r="D4101" s="100" t="s">
        <v>4514</v>
      </c>
      <c r="E4101" s="101">
        <v>190.63</v>
      </c>
      <c r="F4101" s="102"/>
    </row>
    <row r="4102" ht="12.75" customHeight="1">
      <c r="A4102" s="100" t="s">
        <v>4386</v>
      </c>
      <c r="B4102" s="101">
        <v>84.43</v>
      </c>
      <c r="C4102" s="102"/>
      <c r="D4102" s="100" t="s">
        <v>25580</v>
      </c>
      <c r="E4102" s="101">
        <v>305.24</v>
      </c>
      <c r="F4102" s="102"/>
    </row>
    <row r="4103" ht="12.75" customHeight="1">
      <c r="A4103" s="100" t="s">
        <v>25516</v>
      </c>
      <c r="B4103" s="101">
        <v>118.68</v>
      </c>
      <c r="C4103" s="102"/>
      <c r="D4103" s="100" t="s">
        <v>4516</v>
      </c>
      <c r="E4103" s="101">
        <v>264.49</v>
      </c>
      <c r="F4103" s="102"/>
    </row>
    <row r="4104" ht="12.75" customHeight="1">
      <c r="A4104" s="100" t="s">
        <v>4388</v>
      </c>
      <c r="B4104" s="101">
        <v>104.14</v>
      </c>
      <c r="C4104" s="102"/>
      <c r="D4104" s="100" t="s">
        <v>25581</v>
      </c>
      <c r="E4104" s="101">
        <v>13.64</v>
      </c>
      <c r="F4104" s="102"/>
    </row>
    <row r="4105" ht="12.75" customHeight="1">
      <c r="A4105" s="100" t="s">
        <v>25517</v>
      </c>
      <c r="B4105" s="101">
        <v>137.28</v>
      </c>
      <c r="C4105" s="102"/>
      <c r="D4105" s="100" t="s">
        <v>4518</v>
      </c>
      <c r="E4105" s="101">
        <v>11.82</v>
      </c>
      <c r="F4105" s="102"/>
    </row>
    <row r="4106" ht="12.75" customHeight="1">
      <c r="A4106" s="100" t="s">
        <v>4390</v>
      </c>
      <c r="B4106" s="101">
        <v>120.54</v>
      </c>
      <c r="C4106" s="102"/>
      <c r="D4106" s="100" t="s">
        <v>25582</v>
      </c>
      <c r="E4106" s="101">
        <v>15.49</v>
      </c>
      <c r="F4106" s="102"/>
    </row>
    <row r="4107" ht="12.75" customHeight="1">
      <c r="A4107" s="100" t="s">
        <v>25518</v>
      </c>
      <c r="B4107" s="101">
        <v>215.1</v>
      </c>
      <c r="C4107" s="102"/>
      <c r="D4107" s="100" t="s">
        <v>4520</v>
      </c>
      <c r="E4107" s="101">
        <v>13.42</v>
      </c>
      <c r="F4107" s="102"/>
    </row>
    <row r="4108" ht="12.75" customHeight="1">
      <c r="A4108" s="100" t="s">
        <v>4392</v>
      </c>
      <c r="B4108" s="101">
        <v>195.97</v>
      </c>
      <c r="C4108" s="102"/>
      <c r="D4108" s="100" t="s">
        <v>25583</v>
      </c>
      <c r="E4108" s="101">
        <v>17.08</v>
      </c>
      <c r="F4108" s="102"/>
    </row>
    <row r="4109" ht="12.75" customHeight="1">
      <c r="A4109" s="100" t="s">
        <v>25519</v>
      </c>
      <c r="B4109" s="101">
        <v>238.54</v>
      </c>
      <c r="C4109" s="102"/>
      <c r="D4109" s="100" t="s">
        <v>4522</v>
      </c>
      <c r="E4109" s="101">
        <v>14.8</v>
      </c>
      <c r="F4109" s="102"/>
    </row>
    <row r="4110" ht="12.75" customHeight="1">
      <c r="A4110" s="100" t="s">
        <v>4394</v>
      </c>
      <c r="B4110" s="101">
        <v>217.66</v>
      </c>
      <c r="C4110" s="102"/>
      <c r="D4110" s="100" t="s">
        <v>25584</v>
      </c>
      <c r="E4110" s="101">
        <v>23.29</v>
      </c>
      <c r="F4110" s="102"/>
    </row>
    <row r="4111" ht="12.75" customHeight="1">
      <c r="A4111" s="100" t="s">
        <v>25520</v>
      </c>
      <c r="B4111" s="101">
        <v>268.79</v>
      </c>
      <c r="C4111" s="102"/>
      <c r="D4111" s="100" t="s">
        <v>4524</v>
      </c>
      <c r="E4111" s="101">
        <v>20.18</v>
      </c>
      <c r="F4111" s="102"/>
    </row>
    <row r="4112" ht="12.75" customHeight="1">
      <c r="A4112" s="100" t="s">
        <v>4396</v>
      </c>
      <c r="B4112" s="101">
        <v>245.25</v>
      </c>
      <c r="C4112" s="102"/>
      <c r="D4112" s="100" t="s">
        <v>25585</v>
      </c>
      <c r="E4112" s="101">
        <v>27.65</v>
      </c>
      <c r="F4112" s="102"/>
    </row>
    <row r="4113" ht="12.75" customHeight="1">
      <c r="A4113" s="100" t="s">
        <v>25521</v>
      </c>
      <c r="B4113" s="101">
        <v>325.44</v>
      </c>
      <c r="C4113" s="102"/>
      <c r="D4113" s="100" t="s">
        <v>4526</v>
      </c>
      <c r="E4113" s="101">
        <v>23.96</v>
      </c>
      <c r="F4113" s="102"/>
    </row>
    <row r="4114" ht="12.75" customHeight="1">
      <c r="A4114" s="100" t="s">
        <v>4398</v>
      </c>
      <c r="B4114" s="101">
        <v>295.93</v>
      </c>
      <c r="C4114" s="102"/>
      <c r="D4114" s="100" t="s">
        <v>25586</v>
      </c>
      <c r="E4114" s="101">
        <v>32.56</v>
      </c>
      <c r="F4114" s="102"/>
    </row>
    <row r="4115" ht="12.75" customHeight="1">
      <c r="A4115" s="100" t="s">
        <v>25522</v>
      </c>
      <c r="B4115" s="101">
        <v>385.53</v>
      </c>
      <c r="C4115" s="102"/>
      <c r="D4115" s="100" t="s">
        <v>4528</v>
      </c>
      <c r="E4115" s="101">
        <v>28.21</v>
      </c>
      <c r="F4115" s="102"/>
    </row>
    <row r="4116" ht="12.75" customHeight="1">
      <c r="A4116" s="100" t="s">
        <v>4400</v>
      </c>
      <c r="B4116" s="101">
        <v>349.79</v>
      </c>
      <c r="C4116" s="102"/>
      <c r="D4116" s="100" t="s">
        <v>25587</v>
      </c>
      <c r="E4116" s="101">
        <v>38.78</v>
      </c>
      <c r="F4116" s="102"/>
    </row>
    <row r="4117" ht="12.75" customHeight="1">
      <c r="A4117" s="100" t="s">
        <v>25523</v>
      </c>
      <c r="B4117" s="101">
        <v>429.4</v>
      </c>
      <c r="C4117" s="102"/>
      <c r="D4117" s="100" t="s">
        <v>4530</v>
      </c>
      <c r="E4117" s="101">
        <v>33.6</v>
      </c>
      <c r="F4117" s="102"/>
    </row>
    <row r="4118" ht="12.75" customHeight="1">
      <c r="A4118" s="100" t="s">
        <v>4402</v>
      </c>
      <c r="B4118" s="101">
        <v>389.06</v>
      </c>
      <c r="C4118" s="102"/>
      <c r="D4118" s="100" t="s">
        <v>25588</v>
      </c>
      <c r="E4118" s="101">
        <v>45.58</v>
      </c>
      <c r="F4118" s="102"/>
    </row>
    <row r="4119" ht="12.75" customHeight="1">
      <c r="A4119" s="100" t="s">
        <v>25524</v>
      </c>
      <c r="B4119" s="101">
        <v>25.38</v>
      </c>
      <c r="C4119" s="102"/>
      <c r="D4119" s="100" t="s">
        <v>4532</v>
      </c>
      <c r="E4119" s="101">
        <v>39.49</v>
      </c>
      <c r="F4119" s="102"/>
    </row>
    <row r="4120" ht="12.75" customHeight="1">
      <c r="A4120" s="100" t="s">
        <v>4404</v>
      </c>
      <c r="B4120" s="101">
        <v>22.36</v>
      </c>
      <c r="C4120" s="102"/>
      <c r="D4120" s="100" t="s">
        <v>25589</v>
      </c>
      <c r="E4120" s="101">
        <v>52.5</v>
      </c>
      <c r="F4120" s="102"/>
    </row>
    <row r="4121" ht="12.75" customHeight="1">
      <c r="A4121" s="100" t="s">
        <v>25525</v>
      </c>
      <c r="B4121" s="101">
        <v>34.35</v>
      </c>
      <c r="C4121" s="102"/>
      <c r="D4121" s="100" t="s">
        <v>4534</v>
      </c>
      <c r="E4121" s="101">
        <v>45.49</v>
      </c>
      <c r="F4121" s="102"/>
    </row>
    <row r="4122" ht="12.75" customHeight="1">
      <c r="A4122" s="100" t="s">
        <v>4406</v>
      </c>
      <c r="B4122" s="101">
        <v>30.14</v>
      </c>
      <c r="C4122" s="102"/>
      <c r="D4122" s="100" t="s">
        <v>25590</v>
      </c>
      <c r="E4122" s="101">
        <v>74.11</v>
      </c>
      <c r="F4122" s="102"/>
    </row>
    <row r="4123" ht="12.75" customHeight="1">
      <c r="A4123" s="100" t="s">
        <v>25526</v>
      </c>
      <c r="B4123" s="101">
        <v>47.89</v>
      </c>
      <c r="C4123" s="102"/>
      <c r="D4123" s="100" t="s">
        <v>4536</v>
      </c>
      <c r="E4123" s="101">
        <v>64.22</v>
      </c>
      <c r="F4123" s="102"/>
    </row>
    <row r="4124" ht="12.75" customHeight="1">
      <c r="A4124" s="100" t="s">
        <v>4408</v>
      </c>
      <c r="B4124" s="101">
        <v>42.1</v>
      </c>
      <c r="C4124" s="102"/>
      <c r="D4124" s="100" t="s">
        <v>25591</v>
      </c>
      <c r="E4124" s="101">
        <v>85.36</v>
      </c>
      <c r="F4124" s="102"/>
    </row>
    <row r="4125" ht="12.75" customHeight="1">
      <c r="A4125" s="100" t="s">
        <v>25527</v>
      </c>
      <c r="B4125" s="101">
        <v>57.36</v>
      </c>
      <c r="C4125" s="102"/>
      <c r="D4125" s="100" t="s">
        <v>4538</v>
      </c>
      <c r="E4125" s="101">
        <v>73.97</v>
      </c>
      <c r="F4125" s="102"/>
    </row>
    <row r="4126" ht="12.75" customHeight="1">
      <c r="A4126" s="100" t="s">
        <v>4410</v>
      </c>
      <c r="B4126" s="101">
        <v>50.41</v>
      </c>
      <c r="C4126" s="102"/>
      <c r="D4126" s="100" t="s">
        <v>25592</v>
      </c>
      <c r="E4126" s="101">
        <v>89.8</v>
      </c>
      <c r="F4126" s="102"/>
    </row>
    <row r="4127" ht="12.75" customHeight="1">
      <c r="A4127" s="100" t="s">
        <v>25528</v>
      </c>
      <c r="B4127" s="101">
        <v>68.4</v>
      </c>
      <c r="C4127" s="102"/>
      <c r="D4127" s="100" t="s">
        <v>4540</v>
      </c>
      <c r="E4127" s="101">
        <v>77.81</v>
      </c>
      <c r="F4127" s="102"/>
    </row>
    <row r="4128" ht="12.75" customHeight="1">
      <c r="A4128" s="100" t="s">
        <v>4412</v>
      </c>
      <c r="B4128" s="101">
        <v>60.15</v>
      </c>
      <c r="C4128" s="102"/>
      <c r="D4128" s="100" t="s">
        <v>25593</v>
      </c>
      <c r="E4128" s="101">
        <v>94.31</v>
      </c>
      <c r="F4128" s="102"/>
    </row>
    <row r="4129" ht="12.75" customHeight="1">
      <c r="A4129" s="100" t="s">
        <v>25529</v>
      </c>
      <c r="B4129" s="101">
        <v>83.44</v>
      </c>
      <c r="C4129" s="102"/>
      <c r="D4129" s="100" t="s">
        <v>4542</v>
      </c>
      <c r="E4129" s="101">
        <v>81.72</v>
      </c>
      <c r="F4129" s="102"/>
    </row>
    <row r="4130" ht="12.75" customHeight="1">
      <c r="A4130" s="100" t="s">
        <v>4414</v>
      </c>
      <c r="B4130" s="101">
        <v>73.39</v>
      </c>
      <c r="C4130" s="102"/>
      <c r="D4130" s="100" t="s">
        <v>25594</v>
      </c>
      <c r="E4130" s="101">
        <v>7.46</v>
      </c>
      <c r="F4130" s="102"/>
    </row>
    <row r="4131" ht="12.75" customHeight="1">
      <c r="A4131" s="100" t="s">
        <v>25530</v>
      </c>
      <c r="B4131" s="101">
        <v>97.48</v>
      </c>
      <c r="C4131" s="102"/>
      <c r="D4131" s="100" t="s">
        <v>4544</v>
      </c>
      <c r="E4131" s="101">
        <v>6.47</v>
      </c>
      <c r="F4131" s="102"/>
    </row>
    <row r="4132" ht="12.75" customHeight="1">
      <c r="A4132" s="100" t="s">
        <v>4416</v>
      </c>
      <c r="B4132" s="101">
        <v>85.78</v>
      </c>
      <c r="C4132" s="102"/>
      <c r="D4132" s="100" t="s">
        <v>25595</v>
      </c>
      <c r="E4132" s="101">
        <v>10.23</v>
      </c>
      <c r="F4132" s="102"/>
    </row>
    <row r="4133" ht="12.75" customHeight="1">
      <c r="A4133" s="100" t="s">
        <v>25531</v>
      </c>
      <c r="B4133" s="101">
        <v>167.8</v>
      </c>
      <c r="C4133" s="102"/>
      <c r="D4133" s="100" t="s">
        <v>4546</v>
      </c>
      <c r="E4133" s="101">
        <v>8.87</v>
      </c>
      <c r="F4133" s="102"/>
    </row>
    <row r="4134" ht="12.75" customHeight="1">
      <c r="A4134" s="100" t="s">
        <v>4418</v>
      </c>
      <c r="B4134" s="101">
        <v>154.75</v>
      </c>
      <c r="C4134" s="102"/>
      <c r="D4134" s="100" t="s">
        <v>25596</v>
      </c>
      <c r="E4134" s="101">
        <v>13.01</v>
      </c>
      <c r="F4134" s="102"/>
    </row>
    <row r="4135" ht="12.75" customHeight="1">
      <c r="A4135" s="100" t="s">
        <v>25532</v>
      </c>
      <c r="B4135" s="101">
        <v>185.62</v>
      </c>
      <c r="C4135" s="102"/>
      <c r="D4135" s="100" t="s">
        <v>4548</v>
      </c>
      <c r="E4135" s="101">
        <v>11.27</v>
      </c>
      <c r="F4135" s="102"/>
    </row>
    <row r="4136" ht="12.75" customHeight="1">
      <c r="A4136" s="100" t="s">
        <v>4420</v>
      </c>
      <c r="B4136" s="101">
        <v>171.53</v>
      </c>
      <c r="C4136" s="102"/>
      <c r="D4136" s="100" t="s">
        <v>25597</v>
      </c>
      <c r="E4136" s="101">
        <v>15.78</v>
      </c>
      <c r="F4136" s="102"/>
    </row>
    <row r="4137" ht="12.75" customHeight="1">
      <c r="A4137" s="100" t="s">
        <v>25533</v>
      </c>
      <c r="B4137" s="101">
        <v>211.0</v>
      </c>
      <c r="C4137" s="102"/>
      <c r="D4137" s="100" t="s">
        <v>4550</v>
      </c>
      <c r="E4137" s="101">
        <v>13.67</v>
      </c>
      <c r="F4137" s="102"/>
    </row>
    <row r="4138" ht="12.75" customHeight="1">
      <c r="A4138" s="100" t="s">
        <v>4422</v>
      </c>
      <c r="B4138" s="101">
        <v>194.87</v>
      </c>
      <c r="C4138" s="102"/>
      <c r="D4138" s="100" t="s">
        <v>25598</v>
      </c>
      <c r="E4138" s="101">
        <v>18.55</v>
      </c>
      <c r="F4138" s="102"/>
    </row>
    <row r="4139" ht="12.75" customHeight="1">
      <c r="A4139" s="100" t="s">
        <v>25534</v>
      </c>
      <c r="B4139" s="101">
        <v>250.3</v>
      </c>
      <c r="C4139" s="102"/>
      <c r="D4139" s="100" t="s">
        <v>4552</v>
      </c>
      <c r="E4139" s="101">
        <v>16.08</v>
      </c>
      <c r="F4139" s="102"/>
    </row>
    <row r="4140" ht="12.75" customHeight="1">
      <c r="A4140" s="100" t="s">
        <v>4424</v>
      </c>
      <c r="B4140" s="101">
        <v>230.26</v>
      </c>
      <c r="C4140" s="102"/>
      <c r="D4140" s="100" t="s">
        <v>25599</v>
      </c>
      <c r="E4140" s="101">
        <v>21.32</v>
      </c>
      <c r="F4140" s="102"/>
    </row>
    <row r="4141" ht="12.75" customHeight="1">
      <c r="A4141" s="100" t="s">
        <v>25535</v>
      </c>
      <c r="B4141" s="101">
        <v>291.84</v>
      </c>
      <c r="C4141" s="102"/>
      <c r="D4141" s="100" t="s">
        <v>4554</v>
      </c>
      <c r="E4141" s="101">
        <v>18.48</v>
      </c>
      <c r="F4141" s="102"/>
    </row>
    <row r="4142" ht="12.75" customHeight="1">
      <c r="A4142" s="100" t="s">
        <v>4426</v>
      </c>
      <c r="B4142" s="101">
        <v>268.39</v>
      </c>
      <c r="C4142" s="102"/>
      <c r="D4142" s="100" t="s">
        <v>25600</v>
      </c>
      <c r="E4142" s="101">
        <v>24.1</v>
      </c>
      <c r="F4142" s="102"/>
    </row>
    <row r="4143" ht="12.75" customHeight="1">
      <c r="A4143" s="100" t="s">
        <v>25536</v>
      </c>
      <c r="B4143" s="101">
        <v>333.37</v>
      </c>
      <c r="C4143" s="102"/>
      <c r="D4143" s="100" t="s">
        <v>4556</v>
      </c>
      <c r="E4143" s="101">
        <v>20.88</v>
      </c>
      <c r="F4143" s="102"/>
    </row>
    <row r="4144" ht="12.75" customHeight="1">
      <c r="A4144" s="100" t="s">
        <v>4428</v>
      </c>
      <c r="B4144" s="101">
        <v>306.52</v>
      </c>
      <c r="C4144" s="102"/>
      <c r="D4144" s="100" t="s">
        <v>25601</v>
      </c>
      <c r="E4144" s="101">
        <v>2.54</v>
      </c>
      <c r="F4144" s="102"/>
    </row>
    <row r="4145" ht="12.75" customHeight="1">
      <c r="A4145" s="100" t="s">
        <v>25537</v>
      </c>
      <c r="B4145" s="101">
        <v>4.08</v>
      </c>
      <c r="C4145" s="102"/>
      <c r="D4145" s="100" t="s">
        <v>4558</v>
      </c>
      <c r="E4145" s="101">
        <v>2.21</v>
      </c>
      <c r="F4145" s="102"/>
    </row>
    <row r="4146" ht="12.75" customHeight="1">
      <c r="A4146" s="100" t="s">
        <v>4430</v>
      </c>
      <c r="B4146" s="101">
        <v>3.53</v>
      </c>
      <c r="C4146" s="102"/>
      <c r="D4146" s="100" t="s">
        <v>25602</v>
      </c>
      <c r="E4146" s="101">
        <v>4.4</v>
      </c>
      <c r="F4146" s="102"/>
    </row>
    <row r="4147" ht="12.75" customHeight="1">
      <c r="A4147" s="100" t="s">
        <v>25538</v>
      </c>
      <c r="B4147" s="101">
        <v>4.73</v>
      </c>
      <c r="C4147" s="102"/>
      <c r="D4147" s="100" t="s">
        <v>4560</v>
      </c>
      <c r="E4147" s="101">
        <v>3.83</v>
      </c>
      <c r="F4147" s="102"/>
    </row>
    <row r="4148" ht="12.75" customHeight="1">
      <c r="A4148" s="100" t="s">
        <v>4432</v>
      </c>
      <c r="B4148" s="101">
        <v>4.1</v>
      </c>
      <c r="C4148" s="102"/>
      <c r="D4148" s="100" t="s">
        <v>25603</v>
      </c>
      <c r="E4148" s="101">
        <v>5.93</v>
      </c>
      <c r="F4148" s="102"/>
    </row>
    <row r="4149" ht="12.75" customHeight="1">
      <c r="A4149" s="100" t="s">
        <v>25539</v>
      </c>
      <c r="B4149" s="101">
        <v>5.46</v>
      </c>
      <c r="C4149" s="102"/>
      <c r="D4149" s="100" t="s">
        <v>4562</v>
      </c>
      <c r="E4149" s="101">
        <v>5.16</v>
      </c>
      <c r="F4149" s="102"/>
    </row>
    <row r="4150" ht="12.75" customHeight="1">
      <c r="A4150" s="100" t="s">
        <v>4434</v>
      </c>
      <c r="B4150" s="101">
        <v>4.73</v>
      </c>
      <c r="C4150" s="102"/>
      <c r="D4150" s="100" t="s">
        <v>25604</v>
      </c>
      <c r="E4150" s="101">
        <v>8.98</v>
      </c>
      <c r="F4150" s="102"/>
    </row>
    <row r="4151" ht="12.75" customHeight="1">
      <c r="A4151" s="100" t="s">
        <v>25540</v>
      </c>
      <c r="B4151" s="101">
        <v>6.26</v>
      </c>
      <c r="C4151" s="102"/>
      <c r="D4151" s="100" t="s">
        <v>4564</v>
      </c>
      <c r="E4151" s="101">
        <v>7.82</v>
      </c>
      <c r="F4151" s="102"/>
    </row>
    <row r="4152" ht="12.75" customHeight="1">
      <c r="A4152" s="100" t="s">
        <v>4436</v>
      </c>
      <c r="B4152" s="101">
        <v>5.43</v>
      </c>
      <c r="C4152" s="102"/>
      <c r="D4152" s="100" t="s">
        <v>25605</v>
      </c>
      <c r="E4152" s="101">
        <v>12.52</v>
      </c>
      <c r="F4152" s="102"/>
    </row>
    <row r="4153" ht="12.75" customHeight="1">
      <c r="A4153" s="100" t="s">
        <v>25541</v>
      </c>
      <c r="B4153" s="101">
        <v>7.14</v>
      </c>
      <c r="C4153" s="102"/>
      <c r="D4153" s="100" t="s">
        <v>4566</v>
      </c>
      <c r="E4153" s="101">
        <v>10.91</v>
      </c>
      <c r="F4153" s="102"/>
    </row>
    <row r="4154" ht="12.75" customHeight="1">
      <c r="A4154" s="100" t="s">
        <v>4438</v>
      </c>
      <c r="B4154" s="101">
        <v>6.18</v>
      </c>
      <c r="C4154" s="102"/>
      <c r="D4154" s="100" t="s">
        <v>25606</v>
      </c>
      <c r="E4154" s="101">
        <v>16.1</v>
      </c>
      <c r="F4154" s="102"/>
    </row>
    <row r="4155" ht="12.75" customHeight="1">
      <c r="A4155" s="100" t="s">
        <v>25542</v>
      </c>
      <c r="B4155" s="101">
        <v>8.09</v>
      </c>
      <c r="C4155" s="102"/>
      <c r="D4155" s="100" t="s">
        <v>4568</v>
      </c>
      <c r="E4155" s="101">
        <v>14.04</v>
      </c>
      <c r="F4155" s="102"/>
    </row>
    <row r="4156" ht="12.75" customHeight="1">
      <c r="A4156" s="100" t="s">
        <v>4440</v>
      </c>
      <c r="B4156" s="101">
        <v>7.01</v>
      </c>
      <c r="C4156" s="102"/>
      <c r="D4156" s="100" t="s">
        <v>25607</v>
      </c>
      <c r="E4156" s="101">
        <v>19.86</v>
      </c>
      <c r="F4156" s="102"/>
    </row>
    <row r="4157" ht="12.75" customHeight="1">
      <c r="A4157" s="100" t="s">
        <v>25543</v>
      </c>
      <c r="B4157" s="101">
        <v>20.45</v>
      </c>
      <c r="C4157" s="102"/>
      <c r="D4157" s="100" t="s">
        <v>4570</v>
      </c>
      <c r="E4157" s="101">
        <v>17.33</v>
      </c>
      <c r="F4157" s="102"/>
    </row>
    <row r="4158" ht="12.75" customHeight="1">
      <c r="A4158" s="100" t="s">
        <v>4442</v>
      </c>
      <c r="B4158" s="101">
        <v>17.77</v>
      </c>
      <c r="C4158" s="102"/>
      <c r="D4158" s="100" t="s">
        <v>25608</v>
      </c>
      <c r="E4158" s="101">
        <v>26.35</v>
      </c>
      <c r="F4158" s="102"/>
    </row>
    <row r="4159" ht="12.75" customHeight="1">
      <c r="A4159" s="100" t="s">
        <v>25544</v>
      </c>
      <c r="B4159" s="101">
        <v>24.49</v>
      </c>
      <c r="C4159" s="102"/>
      <c r="D4159" s="100" t="s">
        <v>4572</v>
      </c>
      <c r="E4159" s="101">
        <v>23.01</v>
      </c>
      <c r="F4159" s="102"/>
    </row>
    <row r="4160" ht="12.75" customHeight="1">
      <c r="A4160" s="100" t="s">
        <v>4444</v>
      </c>
      <c r="B4160" s="101">
        <v>21.28</v>
      </c>
      <c r="C4160" s="102"/>
      <c r="D4160" s="100" t="s">
        <v>25609</v>
      </c>
      <c r="E4160" s="101">
        <v>32.84</v>
      </c>
      <c r="F4160" s="102"/>
    </row>
    <row r="4161" ht="12.75" customHeight="1">
      <c r="A4161" s="100" t="s">
        <v>25545</v>
      </c>
      <c r="B4161" s="101">
        <v>28.62</v>
      </c>
      <c r="C4161" s="102"/>
      <c r="D4161" s="100" t="s">
        <v>4574</v>
      </c>
      <c r="E4161" s="101">
        <v>28.7</v>
      </c>
      <c r="F4161" s="102"/>
    </row>
    <row r="4162" ht="12.75" customHeight="1">
      <c r="A4162" s="100" t="s">
        <v>4446</v>
      </c>
      <c r="B4162" s="101">
        <v>24.87</v>
      </c>
      <c r="C4162" s="102"/>
      <c r="D4162" s="100" t="s">
        <v>25610</v>
      </c>
      <c r="E4162" s="101">
        <v>6.15</v>
      </c>
      <c r="F4162" s="102"/>
    </row>
    <row r="4163" ht="12.75" customHeight="1">
      <c r="A4163" s="100" t="s">
        <v>25546</v>
      </c>
      <c r="B4163" s="101">
        <v>36.55</v>
      </c>
      <c r="C4163" s="102"/>
      <c r="D4163" s="100" t="s">
        <v>4576</v>
      </c>
      <c r="E4163" s="101">
        <v>5.33</v>
      </c>
      <c r="F4163" s="102"/>
    </row>
    <row r="4164" ht="12.75" customHeight="1">
      <c r="A4164" s="100" t="s">
        <v>4448</v>
      </c>
      <c r="B4164" s="101">
        <v>31.78</v>
      </c>
      <c r="C4164" s="102"/>
      <c r="D4164" s="100" t="s">
        <v>25611</v>
      </c>
      <c r="E4164" s="101">
        <v>9.23</v>
      </c>
      <c r="F4164" s="102"/>
    </row>
    <row r="4165" ht="12.75" customHeight="1">
      <c r="A4165" s="100" t="s">
        <v>25547</v>
      </c>
      <c r="B4165" s="101">
        <v>40.96</v>
      </c>
      <c r="C4165" s="102"/>
      <c r="D4165" s="100" t="s">
        <v>4578</v>
      </c>
      <c r="E4165" s="101">
        <v>8.0</v>
      </c>
      <c r="F4165" s="102"/>
    </row>
    <row r="4166" ht="12.75" customHeight="1">
      <c r="A4166" s="100" t="s">
        <v>4450</v>
      </c>
      <c r="B4166" s="101">
        <v>35.63</v>
      </c>
      <c r="C4166" s="102"/>
      <c r="D4166" s="100" t="s">
        <v>25612</v>
      </c>
      <c r="E4166" s="101">
        <v>12.31</v>
      </c>
      <c r="F4166" s="102"/>
    </row>
    <row r="4167" ht="12.75" customHeight="1">
      <c r="A4167" s="100" t="s">
        <v>25548</v>
      </c>
      <c r="B4167" s="101">
        <v>13.63</v>
      </c>
      <c r="C4167" s="102"/>
      <c r="D4167" s="100" t="s">
        <v>4580</v>
      </c>
      <c r="E4167" s="101">
        <v>10.66</v>
      </c>
      <c r="F4167" s="102"/>
    </row>
    <row r="4168" ht="12.75" customHeight="1">
      <c r="A4168" s="100" t="s">
        <v>4452</v>
      </c>
      <c r="B4168" s="101">
        <v>11.81</v>
      </c>
      <c r="C4168" s="102"/>
      <c r="D4168" s="100" t="s">
        <v>25613</v>
      </c>
      <c r="E4168" s="101">
        <v>15.39</v>
      </c>
      <c r="F4168" s="102"/>
    </row>
    <row r="4169" ht="12.75" customHeight="1">
      <c r="A4169" s="100" t="s">
        <v>25549</v>
      </c>
      <c r="B4169" s="101">
        <v>16.54</v>
      </c>
      <c r="C4169" s="102"/>
      <c r="D4169" s="100" t="s">
        <v>4582</v>
      </c>
      <c r="E4169" s="101">
        <v>13.33</v>
      </c>
      <c r="F4169" s="102"/>
    </row>
    <row r="4170" ht="12.75" customHeight="1">
      <c r="A4170" s="100" t="s">
        <v>4454</v>
      </c>
      <c r="B4170" s="101">
        <v>14.33</v>
      </c>
      <c r="C4170" s="102"/>
      <c r="D4170" s="100" t="s">
        <v>25614</v>
      </c>
      <c r="E4170" s="101">
        <v>18.47</v>
      </c>
      <c r="F4170" s="102"/>
    </row>
    <row r="4171" ht="12.75" customHeight="1">
      <c r="A4171" s="100" t="s">
        <v>25550</v>
      </c>
      <c r="B4171" s="101">
        <v>19.75</v>
      </c>
      <c r="C4171" s="102"/>
      <c r="D4171" s="100" t="s">
        <v>4584</v>
      </c>
      <c r="E4171" s="101">
        <v>16.0</v>
      </c>
      <c r="F4171" s="102"/>
    </row>
    <row r="4172" ht="12.75" customHeight="1">
      <c r="A4172" s="100" t="s">
        <v>4456</v>
      </c>
      <c r="B4172" s="101">
        <v>17.11</v>
      </c>
      <c r="C4172" s="102"/>
      <c r="D4172" s="100" t="s">
        <v>25615</v>
      </c>
      <c r="E4172" s="101">
        <v>21.54</v>
      </c>
      <c r="F4172" s="102"/>
    </row>
    <row r="4173" ht="12.75" customHeight="1">
      <c r="A4173" s="100" t="s">
        <v>25551</v>
      </c>
      <c r="B4173" s="101">
        <v>23.25</v>
      </c>
      <c r="C4173" s="102"/>
      <c r="D4173" s="100" t="s">
        <v>4586</v>
      </c>
      <c r="E4173" s="101">
        <v>18.67</v>
      </c>
      <c r="F4173" s="102"/>
    </row>
    <row r="4174" ht="12.75" customHeight="1">
      <c r="A4174" s="100" t="s">
        <v>4458</v>
      </c>
      <c r="B4174" s="101">
        <v>20.15</v>
      </c>
      <c r="C4174" s="102"/>
      <c r="D4174" s="100" t="s">
        <v>25616</v>
      </c>
      <c r="E4174" s="101">
        <v>24.62</v>
      </c>
      <c r="F4174" s="102"/>
    </row>
    <row r="4175" ht="12.75" customHeight="1">
      <c r="A4175" s="100" t="s">
        <v>25552</v>
      </c>
      <c r="B4175" s="101">
        <v>27.06</v>
      </c>
      <c r="C4175" s="102"/>
      <c r="D4175" s="100" t="s">
        <v>4588</v>
      </c>
      <c r="E4175" s="101">
        <v>21.33</v>
      </c>
      <c r="F4175" s="102"/>
    </row>
    <row r="4176" ht="12.75" customHeight="1">
      <c r="A4176" s="100" t="s">
        <v>4460</v>
      </c>
      <c r="B4176" s="101">
        <v>23.44</v>
      </c>
      <c r="C4176" s="102"/>
      <c r="D4176" s="100" t="s">
        <v>25617</v>
      </c>
      <c r="E4176" s="101">
        <v>27.7</v>
      </c>
      <c r="F4176" s="102"/>
    </row>
    <row r="4177" ht="12.75" customHeight="1">
      <c r="A4177" s="100" t="s">
        <v>25553</v>
      </c>
      <c r="B4177" s="101">
        <v>29.43</v>
      </c>
      <c r="C4177" s="102"/>
      <c r="D4177" s="100" t="s">
        <v>4590</v>
      </c>
      <c r="E4177" s="101">
        <v>24.0</v>
      </c>
      <c r="F4177" s="102"/>
    </row>
    <row r="4178" ht="12.75" customHeight="1">
      <c r="A4178" s="100" t="s">
        <v>4462</v>
      </c>
      <c r="B4178" s="101">
        <v>25.54</v>
      </c>
      <c r="C4178" s="102"/>
      <c r="D4178" s="100" t="s">
        <v>25618</v>
      </c>
      <c r="E4178" s="101">
        <v>30.78</v>
      </c>
      <c r="F4178" s="102"/>
    </row>
    <row r="4179" ht="12.75" customHeight="1">
      <c r="A4179" s="100" t="s">
        <v>25554</v>
      </c>
      <c r="B4179" s="101">
        <v>36.58</v>
      </c>
      <c r="C4179" s="102"/>
      <c r="D4179" s="100" t="s">
        <v>4592</v>
      </c>
      <c r="E4179" s="101">
        <v>26.67</v>
      </c>
      <c r="F4179" s="102"/>
    </row>
    <row r="4180" ht="12.75" customHeight="1">
      <c r="A4180" s="100" t="s">
        <v>4464</v>
      </c>
      <c r="B4180" s="101">
        <v>31.74</v>
      </c>
      <c r="C4180" s="102"/>
      <c r="D4180" s="100" t="s">
        <v>25619</v>
      </c>
      <c r="E4180" s="101">
        <v>36.94</v>
      </c>
      <c r="F4180" s="102"/>
    </row>
    <row r="4181" ht="12.75" customHeight="1">
      <c r="A4181" s="100" t="s">
        <v>25555</v>
      </c>
      <c r="B4181" s="101">
        <v>50.95</v>
      </c>
      <c r="C4181" s="102"/>
      <c r="D4181" s="100" t="s">
        <v>4594</v>
      </c>
      <c r="E4181" s="101">
        <v>32.0</v>
      </c>
      <c r="F4181" s="102"/>
    </row>
    <row r="4182" ht="12.75" customHeight="1">
      <c r="A4182" s="100" t="s">
        <v>4466</v>
      </c>
      <c r="B4182" s="101">
        <v>44.21</v>
      </c>
      <c r="C4182" s="102"/>
      <c r="D4182" s="100" t="s">
        <v>25620</v>
      </c>
      <c r="E4182" s="101">
        <v>1.46</v>
      </c>
      <c r="F4182" s="102"/>
    </row>
    <row r="4183" ht="12.75" customHeight="1">
      <c r="A4183" s="100" t="s">
        <v>25556</v>
      </c>
      <c r="B4183" s="101">
        <v>58.17</v>
      </c>
      <c r="C4183" s="102"/>
      <c r="D4183" s="100" t="s">
        <v>4596</v>
      </c>
      <c r="E4183" s="101">
        <v>1.26</v>
      </c>
      <c r="F4183" s="102"/>
    </row>
    <row r="4184" ht="12.75" customHeight="1">
      <c r="A4184" s="100" t="s">
        <v>4468</v>
      </c>
      <c r="B4184" s="101">
        <v>50.49</v>
      </c>
      <c r="C4184" s="102"/>
      <c r="D4184" s="100" t="s">
        <v>25621</v>
      </c>
      <c r="E4184" s="101">
        <v>1.61</v>
      </c>
      <c r="F4184" s="102"/>
    </row>
    <row r="4185" ht="12.75" customHeight="1">
      <c r="A4185" s="100" t="s">
        <v>25557</v>
      </c>
      <c r="B4185" s="101">
        <v>16.89</v>
      </c>
      <c r="C4185" s="102"/>
      <c r="D4185" s="100" t="s">
        <v>4598</v>
      </c>
      <c r="E4185" s="101">
        <v>1.4</v>
      </c>
      <c r="F4185" s="102"/>
    </row>
    <row r="4186" ht="12.75" customHeight="1">
      <c r="A4186" s="100" t="s">
        <v>4470</v>
      </c>
      <c r="B4186" s="101">
        <v>14.65</v>
      </c>
      <c r="C4186" s="102"/>
      <c r="D4186" s="100" t="s">
        <v>25622</v>
      </c>
      <c r="E4186" s="101">
        <v>1.92</v>
      </c>
      <c r="F4186" s="102"/>
    </row>
    <row r="4187" ht="12.75" customHeight="1">
      <c r="A4187" s="100" t="s">
        <v>25558</v>
      </c>
      <c r="B4187" s="101">
        <v>23.47</v>
      </c>
      <c r="C4187" s="102"/>
      <c r="D4187" s="100" t="s">
        <v>4600</v>
      </c>
      <c r="E4187" s="101">
        <v>1.66</v>
      </c>
      <c r="F4187" s="102"/>
    </row>
    <row r="4188" ht="12.75" customHeight="1">
      <c r="A4188" s="100" t="s">
        <v>4472</v>
      </c>
      <c r="B4188" s="101">
        <v>20.38</v>
      </c>
      <c r="C4188" s="102"/>
      <c r="D4188" s="100" t="s">
        <v>25623</v>
      </c>
      <c r="E4188" s="101">
        <v>2.3</v>
      </c>
      <c r="F4188" s="102"/>
    </row>
    <row r="4189" ht="12.75" customHeight="1">
      <c r="A4189" s="100" t="s">
        <v>25559</v>
      </c>
      <c r="B4189" s="101">
        <v>28.81</v>
      </c>
      <c r="C4189" s="102"/>
      <c r="D4189" s="100" t="s">
        <v>4602</v>
      </c>
      <c r="E4189" s="101">
        <v>2.0</v>
      </c>
      <c r="F4189" s="102"/>
    </row>
    <row r="4190" ht="12.75" customHeight="1">
      <c r="A4190" s="100" t="s">
        <v>4474</v>
      </c>
      <c r="B4190" s="101">
        <v>25.01</v>
      </c>
      <c r="C4190" s="102"/>
      <c r="D4190" s="100" t="s">
        <v>25624</v>
      </c>
      <c r="E4190" s="101">
        <v>2.53</v>
      </c>
      <c r="F4190" s="102"/>
    </row>
    <row r="4191" ht="12.75" customHeight="1">
      <c r="A4191" s="100" t="s">
        <v>25560</v>
      </c>
      <c r="B4191" s="101">
        <v>32.03</v>
      </c>
      <c r="C4191" s="102"/>
      <c r="D4191" s="100" t="s">
        <v>4604</v>
      </c>
      <c r="E4191" s="101">
        <v>2.2</v>
      </c>
      <c r="F4191" s="102"/>
    </row>
    <row r="4192" ht="12.75" customHeight="1">
      <c r="A4192" s="100" t="s">
        <v>4476</v>
      </c>
      <c r="B4192" s="101">
        <v>27.8</v>
      </c>
      <c r="C4192" s="102"/>
      <c r="D4192" s="100" t="s">
        <v>25625</v>
      </c>
      <c r="E4192" s="101">
        <v>3.27</v>
      </c>
      <c r="F4192" s="102"/>
    </row>
    <row r="4193" ht="12.75" customHeight="1">
      <c r="A4193" s="100" t="s">
        <v>25561</v>
      </c>
      <c r="B4193" s="101">
        <v>32.01</v>
      </c>
      <c r="C4193" s="102"/>
      <c r="D4193" s="100" t="s">
        <v>4606</v>
      </c>
      <c r="E4193" s="101">
        <v>2.83</v>
      </c>
      <c r="F4193" s="102"/>
    </row>
    <row r="4194" ht="12.75" customHeight="1">
      <c r="A4194" s="100" t="s">
        <v>4478</v>
      </c>
      <c r="B4194" s="101">
        <v>27.78</v>
      </c>
      <c r="C4194" s="102"/>
      <c r="D4194" s="100" t="s">
        <v>25626</v>
      </c>
      <c r="E4194" s="101">
        <v>4.19</v>
      </c>
      <c r="F4194" s="102"/>
    </row>
    <row r="4195" ht="12.75" customHeight="1">
      <c r="A4195" s="100" t="s">
        <v>25562</v>
      </c>
      <c r="B4195" s="101">
        <v>36.47</v>
      </c>
      <c r="C4195" s="102"/>
      <c r="D4195" s="100" t="s">
        <v>4608</v>
      </c>
      <c r="E4195" s="101">
        <v>3.63</v>
      </c>
      <c r="F4195" s="102"/>
    </row>
    <row r="4196" ht="12.75" customHeight="1">
      <c r="A4196" s="100" t="s">
        <v>4480</v>
      </c>
      <c r="B4196" s="101">
        <v>31.67</v>
      </c>
      <c r="C4196" s="102"/>
      <c r="D4196" s="100" t="s">
        <v>25627</v>
      </c>
      <c r="E4196" s="101">
        <v>1472.41</v>
      </c>
      <c r="F4196" s="102"/>
    </row>
    <row r="4197" ht="12.75" customHeight="1">
      <c r="A4197" s="100" t="s">
        <v>25563</v>
      </c>
      <c r="B4197" s="101">
        <v>45.17</v>
      </c>
      <c r="C4197" s="102"/>
      <c r="D4197" s="100" t="s">
        <v>4610</v>
      </c>
      <c r="E4197" s="101">
        <v>1278.18</v>
      </c>
      <c r="F4197" s="102"/>
    </row>
    <row r="4198" ht="12.75" customHeight="1">
      <c r="A4198" s="100" t="s">
        <v>4482</v>
      </c>
      <c r="B4198" s="101">
        <v>39.22</v>
      </c>
      <c r="C4198" s="102"/>
      <c r="D4198" s="100" t="s">
        <v>25628</v>
      </c>
      <c r="E4198" s="101">
        <v>727.29</v>
      </c>
      <c r="F4198" s="102"/>
    </row>
    <row r="4199" ht="12.75" customHeight="1">
      <c r="A4199" s="100" t="s">
        <v>25564</v>
      </c>
      <c r="B4199" s="101">
        <v>49.58</v>
      </c>
      <c r="C4199" s="102"/>
      <c r="D4199" s="100" t="s">
        <v>4612</v>
      </c>
      <c r="E4199" s="101">
        <v>631.42</v>
      </c>
      <c r="F4199" s="102"/>
    </row>
    <row r="4200" ht="12.75" customHeight="1">
      <c r="A4200" s="100" t="s">
        <v>4484</v>
      </c>
      <c r="B4200" s="101">
        <v>43.06</v>
      </c>
      <c r="C4200" s="102"/>
      <c r="D4200" s="100" t="s">
        <v>25629</v>
      </c>
      <c r="E4200" s="101">
        <v>378.37</v>
      </c>
      <c r="F4200" s="102"/>
    </row>
    <row r="4201" ht="12.75" customHeight="1">
      <c r="A4201" s="100" t="s">
        <v>25565</v>
      </c>
      <c r="B4201" s="101">
        <v>66.97</v>
      </c>
      <c r="C4201" s="102"/>
      <c r="D4201" s="100" t="s">
        <v>4614</v>
      </c>
      <c r="E4201" s="101">
        <v>328.52</v>
      </c>
      <c r="F4201" s="102"/>
    </row>
    <row r="4202" ht="12.75" customHeight="1">
      <c r="A4202" s="100" t="s">
        <v>4486</v>
      </c>
      <c r="B4202" s="101">
        <v>58.17</v>
      </c>
      <c r="C4202" s="102"/>
      <c r="D4202" s="100" t="s">
        <v>25630</v>
      </c>
      <c r="E4202" s="101">
        <v>36.6</v>
      </c>
      <c r="F4202" s="102"/>
    </row>
    <row r="4203" ht="12.75" customHeight="1">
      <c r="A4203" s="100" t="s">
        <v>25566</v>
      </c>
      <c r="B4203" s="101">
        <v>11.63</v>
      </c>
      <c r="C4203" s="102"/>
      <c r="D4203" s="100" t="s">
        <v>4616</v>
      </c>
      <c r="E4203" s="101">
        <v>32.12</v>
      </c>
      <c r="F4203" s="102"/>
    </row>
    <row r="4204" ht="12.75" customHeight="1">
      <c r="A4204" s="100" t="s">
        <v>4488</v>
      </c>
      <c r="B4204" s="101">
        <v>10.07</v>
      </c>
      <c r="C4204" s="102"/>
      <c r="D4204" s="100" t="s">
        <v>25631</v>
      </c>
      <c r="E4204" s="101">
        <v>45.81</v>
      </c>
      <c r="F4204" s="102"/>
    </row>
    <row r="4205" ht="12.75" customHeight="1">
      <c r="A4205" s="100" t="s">
        <v>25567</v>
      </c>
      <c r="B4205" s="101">
        <v>14.43</v>
      </c>
      <c r="C4205" s="102"/>
      <c r="D4205" s="100" t="s">
        <v>4618</v>
      </c>
      <c r="E4205" s="101">
        <v>40.25</v>
      </c>
      <c r="F4205" s="102"/>
    </row>
    <row r="4206" ht="12.75" customHeight="1">
      <c r="A4206" s="100" t="s">
        <v>4490</v>
      </c>
      <c r="B4206" s="101">
        <v>12.5</v>
      </c>
      <c r="C4206" s="102"/>
      <c r="D4206" s="100" t="s">
        <v>25632</v>
      </c>
      <c r="E4206" s="101">
        <v>157.81</v>
      </c>
      <c r="F4206" s="102"/>
    </row>
    <row r="4207" ht="12.75" customHeight="1">
      <c r="A4207" s="100" t="s">
        <v>25568</v>
      </c>
      <c r="B4207" s="101">
        <v>19.79</v>
      </c>
      <c r="C4207" s="102"/>
      <c r="D4207" s="100" t="s">
        <v>4620</v>
      </c>
      <c r="E4207" s="101">
        <v>149.64</v>
      </c>
      <c r="F4207" s="102"/>
    </row>
    <row r="4208" ht="12.75" customHeight="1">
      <c r="A4208" s="100" t="s">
        <v>4492</v>
      </c>
      <c r="B4208" s="101">
        <v>17.15</v>
      </c>
      <c r="C4208" s="102"/>
      <c r="D4208" s="100" t="s">
        <v>25633</v>
      </c>
      <c r="E4208" s="101">
        <v>173.0</v>
      </c>
      <c r="F4208" s="102"/>
    </row>
    <row r="4209" ht="12.75" customHeight="1">
      <c r="A4209" s="100" t="s">
        <v>25569</v>
      </c>
      <c r="B4209" s="101">
        <v>23.46</v>
      </c>
      <c r="C4209" s="102"/>
      <c r="D4209" s="100" t="s">
        <v>4622</v>
      </c>
      <c r="E4209" s="101">
        <v>164.79</v>
      </c>
      <c r="F4209" s="102"/>
    </row>
    <row r="4210" ht="12.75" customHeight="1">
      <c r="A4210" s="100" t="s">
        <v>4494</v>
      </c>
      <c r="B4210" s="101">
        <v>20.33</v>
      </c>
      <c r="C4210" s="102"/>
      <c r="D4210" s="100" t="s">
        <v>25634</v>
      </c>
      <c r="E4210" s="101">
        <v>202.07</v>
      </c>
      <c r="F4210" s="102"/>
    </row>
    <row r="4211" ht="12.75" customHeight="1">
      <c r="A4211" s="100" t="s">
        <v>25570</v>
      </c>
      <c r="B4211" s="101">
        <v>27.6</v>
      </c>
      <c r="C4211" s="102"/>
      <c r="D4211" s="100" t="s">
        <v>4624</v>
      </c>
      <c r="E4211" s="101">
        <v>192.24</v>
      </c>
      <c r="F4211" s="102"/>
    </row>
    <row r="4212" ht="12.75" customHeight="1">
      <c r="A4212" s="100" t="s">
        <v>4496</v>
      </c>
      <c r="B4212" s="101">
        <v>23.91</v>
      </c>
      <c r="C4212" s="102"/>
      <c r="D4212" s="100" t="s">
        <v>25635</v>
      </c>
      <c r="E4212" s="101">
        <v>216.32</v>
      </c>
      <c r="F4212" s="102"/>
    </row>
    <row r="4213" ht="12.75" customHeight="1">
      <c r="A4213" s="100" t="s">
        <v>25571</v>
      </c>
      <c r="B4213" s="101">
        <v>32.96</v>
      </c>
      <c r="C4213" s="102"/>
      <c r="D4213" s="100" t="s">
        <v>4626</v>
      </c>
      <c r="E4213" s="101">
        <v>205.22</v>
      </c>
      <c r="F4213" s="102"/>
    </row>
    <row r="4214" ht="12.75" customHeight="1">
      <c r="A4214" s="100" t="s">
        <v>4498</v>
      </c>
      <c r="B4214" s="101">
        <v>28.56</v>
      </c>
      <c r="C4214" s="102"/>
      <c r="D4214" s="100" t="s">
        <v>25636</v>
      </c>
      <c r="E4214" s="101">
        <v>230.56</v>
      </c>
      <c r="F4214" s="102"/>
    </row>
    <row r="4215" ht="12.75" customHeight="1">
      <c r="A4215" s="100" t="s">
        <v>25572</v>
      </c>
      <c r="B4215" s="101">
        <v>38.76</v>
      </c>
      <c r="C4215" s="102"/>
      <c r="D4215" s="100" t="s">
        <v>4628</v>
      </c>
      <c r="E4215" s="101">
        <v>218.68</v>
      </c>
      <c r="F4215" s="102"/>
    </row>
    <row r="4216" ht="12.75" customHeight="1">
      <c r="A4216" s="100" t="s">
        <v>4500</v>
      </c>
      <c r="B4216" s="101">
        <v>33.59</v>
      </c>
      <c r="C4216" s="102"/>
      <c r="D4216" s="100" t="s">
        <v>25637</v>
      </c>
      <c r="E4216" s="101">
        <v>44.71</v>
      </c>
      <c r="F4216" s="102"/>
    </row>
    <row r="4217" ht="12.75" customHeight="1">
      <c r="A4217" s="100" t="s">
        <v>25573</v>
      </c>
      <c r="B4217" s="101">
        <v>44.53</v>
      </c>
      <c r="C4217" s="102"/>
      <c r="D4217" s="100" t="s">
        <v>4630</v>
      </c>
      <c r="E4217" s="101">
        <v>39.15</v>
      </c>
      <c r="F4217" s="102"/>
    </row>
    <row r="4218" ht="12.75" customHeight="1">
      <c r="A4218" s="100" t="s">
        <v>4502</v>
      </c>
      <c r="B4218" s="101">
        <v>38.58</v>
      </c>
      <c r="C4218" s="102"/>
      <c r="D4218" s="100" t="s">
        <v>25638</v>
      </c>
      <c r="E4218" s="101">
        <v>45.92</v>
      </c>
      <c r="F4218" s="102"/>
    </row>
    <row r="4219" ht="12.75" customHeight="1">
      <c r="A4219" s="100" t="s">
        <v>25574</v>
      </c>
      <c r="B4219" s="101">
        <v>52.33</v>
      </c>
      <c r="C4219" s="102"/>
      <c r="D4219" s="100" t="s">
        <v>4632</v>
      </c>
      <c r="E4219" s="101">
        <v>40.35</v>
      </c>
      <c r="F4219" s="102"/>
    </row>
    <row r="4220" ht="12.75" customHeight="1">
      <c r="A4220" s="100" t="s">
        <v>4504</v>
      </c>
      <c r="B4220" s="101">
        <v>45.35</v>
      </c>
      <c r="C4220" s="102"/>
      <c r="D4220" s="100" t="s">
        <v>25639</v>
      </c>
      <c r="E4220" s="101">
        <v>156.85</v>
      </c>
      <c r="F4220" s="102"/>
    </row>
    <row r="4221" ht="12.75" customHeight="1">
      <c r="A4221" s="100" t="s">
        <v>25575</v>
      </c>
      <c r="B4221" s="101">
        <v>62.86</v>
      </c>
      <c r="C4221" s="102"/>
      <c r="D4221" s="100" t="s">
        <v>4634</v>
      </c>
      <c r="E4221" s="101">
        <v>148.71</v>
      </c>
      <c r="F4221" s="102"/>
    </row>
    <row r="4222" ht="12.75" customHeight="1">
      <c r="A4222" s="100" t="s">
        <v>4506</v>
      </c>
      <c r="B4222" s="101">
        <v>54.47</v>
      </c>
      <c r="C4222" s="102"/>
      <c r="D4222" s="100" t="s">
        <v>25640</v>
      </c>
      <c r="E4222" s="101">
        <v>172.21</v>
      </c>
      <c r="F4222" s="102"/>
    </row>
    <row r="4223" ht="12.75" customHeight="1">
      <c r="A4223" s="100" t="s">
        <v>25576</v>
      </c>
      <c r="B4223" s="101">
        <v>91.64</v>
      </c>
      <c r="C4223" s="102"/>
      <c r="D4223" s="100" t="s">
        <v>4636</v>
      </c>
      <c r="E4223" s="101">
        <v>164.04</v>
      </c>
      <c r="F4223" s="102"/>
    </row>
    <row r="4224" ht="12.75" customHeight="1">
      <c r="A4224" s="100" t="s">
        <v>4508</v>
      </c>
      <c r="B4224" s="101">
        <v>79.41</v>
      </c>
      <c r="C4224" s="102"/>
      <c r="D4224" s="100" t="s">
        <v>25641</v>
      </c>
      <c r="E4224" s="101">
        <v>203.37</v>
      </c>
      <c r="F4224" s="102"/>
    </row>
    <row r="4225" ht="12.75" customHeight="1">
      <c r="A4225" s="100" t="s">
        <v>25577</v>
      </c>
      <c r="B4225" s="101">
        <v>118.49</v>
      </c>
      <c r="C4225" s="102"/>
      <c r="D4225" s="100" t="s">
        <v>4638</v>
      </c>
      <c r="E4225" s="101">
        <v>193.48</v>
      </c>
      <c r="F4225" s="102"/>
    </row>
    <row r="4226" ht="12.75" customHeight="1">
      <c r="A4226" s="100" t="s">
        <v>4510</v>
      </c>
      <c r="B4226" s="101">
        <v>102.67</v>
      </c>
      <c r="C4226" s="102"/>
      <c r="D4226" s="100" t="s">
        <v>25642</v>
      </c>
      <c r="E4226" s="101">
        <v>10.29</v>
      </c>
      <c r="F4226" s="102"/>
    </row>
    <row r="4227" ht="12.75" customHeight="1">
      <c r="A4227" s="100" t="s">
        <v>25578</v>
      </c>
      <c r="B4227" s="101">
        <v>139.23</v>
      </c>
      <c r="C4227" s="102"/>
      <c r="D4227" s="100" t="s">
        <v>4640</v>
      </c>
      <c r="E4227" s="101">
        <v>9.09</v>
      </c>
      <c r="F4227" s="102"/>
    </row>
    <row r="4228" ht="12.75" customHeight="1">
      <c r="A4228" s="100" t="s">
        <v>4512</v>
      </c>
      <c r="B4228" s="101">
        <v>120.64</v>
      </c>
      <c r="C4228" s="102"/>
      <c r="D4228" s="100" t="s">
        <v>25643</v>
      </c>
      <c r="E4228" s="101">
        <v>39.5</v>
      </c>
      <c r="F4228" s="102"/>
    </row>
    <row r="4229" ht="12.75" customHeight="1">
      <c r="A4229" s="100" t="s">
        <v>25579</v>
      </c>
      <c r="B4229" s="101">
        <v>202.8</v>
      </c>
      <c r="C4229" s="102"/>
      <c r="D4229" s="100" t="s">
        <v>4642</v>
      </c>
      <c r="E4229" s="101">
        <v>34.33</v>
      </c>
      <c r="F4229" s="102"/>
    </row>
    <row r="4230" ht="12.75" customHeight="1">
      <c r="A4230" s="100" t="s">
        <v>4514</v>
      </c>
      <c r="B4230" s="101">
        <v>175.73</v>
      </c>
      <c r="C4230" s="102"/>
      <c r="D4230" s="100" t="s">
        <v>25644</v>
      </c>
      <c r="E4230" s="101">
        <v>157.32</v>
      </c>
      <c r="F4230" s="102"/>
    </row>
    <row r="4231" ht="12.75" customHeight="1">
      <c r="A4231" s="100" t="s">
        <v>25580</v>
      </c>
      <c r="B4231" s="101">
        <v>281.38</v>
      </c>
      <c r="C4231" s="102"/>
      <c r="D4231" s="100" t="s">
        <v>4644</v>
      </c>
      <c r="E4231" s="101">
        <v>136.68</v>
      </c>
      <c r="F4231" s="102"/>
    </row>
    <row r="4232" ht="12.75" customHeight="1">
      <c r="A4232" s="100" t="s">
        <v>4516</v>
      </c>
      <c r="B4232" s="101">
        <v>243.82</v>
      </c>
      <c r="C4232" s="102"/>
      <c r="D4232" s="100" t="s">
        <v>25645</v>
      </c>
      <c r="E4232" s="101">
        <v>217.35</v>
      </c>
      <c r="F4232" s="102"/>
    </row>
    <row r="4233" ht="12.75" customHeight="1">
      <c r="A4233" s="100" t="s">
        <v>25581</v>
      </c>
      <c r="B4233" s="101">
        <v>12.57</v>
      </c>
      <c r="C4233" s="102"/>
      <c r="D4233" s="100" t="s">
        <v>4646</v>
      </c>
      <c r="E4233" s="101">
        <v>188.7</v>
      </c>
      <c r="F4233" s="102"/>
    </row>
    <row r="4234" ht="12.75" customHeight="1">
      <c r="A4234" s="100" t="s">
        <v>4518</v>
      </c>
      <c r="B4234" s="101">
        <v>10.89</v>
      </c>
      <c r="C4234" s="102"/>
      <c r="D4234" s="100" t="s">
        <v>25646</v>
      </c>
      <c r="E4234" s="101">
        <v>78.66</v>
      </c>
      <c r="F4234" s="102"/>
    </row>
    <row r="4235" ht="12.75" customHeight="1">
      <c r="A4235" s="100" t="s">
        <v>25582</v>
      </c>
      <c r="B4235" s="101">
        <v>14.27</v>
      </c>
      <c r="C4235" s="102"/>
      <c r="D4235" s="100" t="s">
        <v>4648</v>
      </c>
      <c r="E4235" s="101">
        <v>68.34</v>
      </c>
      <c r="F4235" s="102"/>
    </row>
    <row r="4236" ht="12.75" customHeight="1">
      <c r="A4236" s="100" t="s">
        <v>4520</v>
      </c>
      <c r="B4236" s="101">
        <v>12.37</v>
      </c>
      <c r="C4236" s="102"/>
      <c r="D4236" s="100" t="s">
        <v>25647</v>
      </c>
      <c r="E4236" s="101">
        <v>78.66</v>
      </c>
      <c r="F4236" s="102"/>
    </row>
    <row r="4237" ht="12.75" customHeight="1">
      <c r="A4237" s="100" t="s">
        <v>25583</v>
      </c>
      <c r="B4237" s="101">
        <v>15.74</v>
      </c>
      <c r="C4237" s="102"/>
      <c r="D4237" s="100" t="s">
        <v>4650</v>
      </c>
      <c r="E4237" s="101">
        <v>68.34</v>
      </c>
      <c r="F4237" s="102"/>
    </row>
    <row r="4238" ht="12.75" customHeight="1">
      <c r="A4238" s="100" t="s">
        <v>4522</v>
      </c>
      <c r="B4238" s="101">
        <v>13.64</v>
      </c>
      <c r="C4238" s="102"/>
      <c r="D4238" s="100" t="s">
        <v>25648</v>
      </c>
      <c r="E4238" s="101">
        <v>157.32</v>
      </c>
      <c r="F4238" s="102"/>
    </row>
    <row r="4239" ht="12.75" customHeight="1">
      <c r="A4239" s="100" t="s">
        <v>25584</v>
      </c>
      <c r="B4239" s="101">
        <v>21.47</v>
      </c>
      <c r="C4239" s="102"/>
      <c r="D4239" s="100" t="s">
        <v>4652</v>
      </c>
      <c r="E4239" s="101">
        <v>136.68</v>
      </c>
      <c r="F4239" s="102"/>
    </row>
    <row r="4240" ht="12.75" customHeight="1">
      <c r="A4240" s="100" t="s">
        <v>4524</v>
      </c>
      <c r="B4240" s="101">
        <v>18.6</v>
      </c>
      <c r="C4240" s="102"/>
      <c r="D4240" s="100" t="s">
        <v>25649</v>
      </c>
      <c r="E4240" s="101">
        <v>235.98</v>
      </c>
      <c r="F4240" s="102"/>
    </row>
    <row r="4241" ht="12.75" customHeight="1">
      <c r="A4241" s="100" t="s">
        <v>25585</v>
      </c>
      <c r="B4241" s="101">
        <v>25.49</v>
      </c>
      <c r="C4241" s="102"/>
      <c r="D4241" s="100" t="s">
        <v>4654</v>
      </c>
      <c r="E4241" s="101">
        <v>205.03</v>
      </c>
      <c r="F4241" s="102"/>
    </row>
    <row r="4242" ht="12.75" customHeight="1">
      <c r="A4242" s="100" t="s">
        <v>4526</v>
      </c>
      <c r="B4242" s="101">
        <v>22.09</v>
      </c>
      <c r="C4242" s="102"/>
      <c r="D4242" s="100" t="s">
        <v>25650</v>
      </c>
      <c r="E4242" s="101">
        <v>398.41</v>
      </c>
      <c r="F4242" s="102"/>
    </row>
    <row r="4243" ht="12.75" customHeight="1">
      <c r="A4243" s="100" t="s">
        <v>25586</v>
      </c>
      <c r="B4243" s="101">
        <v>30.01</v>
      </c>
      <c r="C4243" s="102"/>
      <c r="D4243" s="100" t="s">
        <v>4656</v>
      </c>
      <c r="E4243" s="101">
        <v>346.7</v>
      </c>
      <c r="F4243" s="102"/>
    </row>
    <row r="4244" ht="12.75" customHeight="1">
      <c r="A4244" s="100" t="s">
        <v>4528</v>
      </c>
      <c r="B4244" s="101">
        <v>26.01</v>
      </c>
      <c r="C4244" s="102"/>
      <c r="D4244" s="100" t="s">
        <v>25651</v>
      </c>
      <c r="E4244" s="101">
        <v>102.77</v>
      </c>
      <c r="F4244" s="102"/>
    </row>
    <row r="4245" ht="12.75" customHeight="1">
      <c r="A4245" s="100" t="s">
        <v>25587</v>
      </c>
      <c r="B4245" s="101">
        <v>35.75</v>
      </c>
      <c r="C4245" s="102"/>
      <c r="D4245" s="100" t="s">
        <v>4658</v>
      </c>
      <c r="E4245" s="101">
        <v>89.34</v>
      </c>
      <c r="F4245" s="102"/>
    </row>
    <row r="4246" ht="12.75" customHeight="1">
      <c r="A4246" s="100" t="s">
        <v>4530</v>
      </c>
      <c r="B4246" s="101">
        <v>30.98</v>
      </c>
      <c r="C4246" s="102"/>
      <c r="D4246" s="100" t="s">
        <v>25652</v>
      </c>
      <c r="E4246" s="101">
        <v>59.42</v>
      </c>
      <c r="F4246" s="102"/>
    </row>
    <row r="4247" ht="12.75" customHeight="1">
      <c r="A4247" s="100" t="s">
        <v>25588</v>
      </c>
      <c r="B4247" s="101">
        <v>42.01</v>
      </c>
      <c r="C4247" s="102"/>
      <c r="D4247" s="100" t="s">
        <v>4660</v>
      </c>
      <c r="E4247" s="101">
        <v>51.67</v>
      </c>
      <c r="F4247" s="102"/>
    </row>
    <row r="4248" ht="12.75" customHeight="1">
      <c r="A4248" s="100" t="s">
        <v>4532</v>
      </c>
      <c r="B4248" s="101">
        <v>36.4</v>
      </c>
      <c r="C4248" s="102"/>
      <c r="D4248" s="100" t="s">
        <v>25653</v>
      </c>
      <c r="E4248" s="101">
        <v>3.97</v>
      </c>
      <c r="F4248" s="102"/>
    </row>
    <row r="4249" ht="12.75" customHeight="1">
      <c r="A4249" s="100" t="s">
        <v>25589</v>
      </c>
      <c r="B4249" s="101">
        <v>48.39</v>
      </c>
      <c r="C4249" s="102"/>
      <c r="D4249" s="100" t="s">
        <v>4662</v>
      </c>
      <c r="E4249" s="101">
        <v>3.47</v>
      </c>
      <c r="F4249" s="102"/>
    </row>
    <row r="4250" ht="12.75" customHeight="1">
      <c r="A4250" s="100" t="s">
        <v>4534</v>
      </c>
      <c r="B4250" s="101">
        <v>41.93</v>
      </c>
      <c r="C4250" s="102"/>
      <c r="D4250" s="100" t="s">
        <v>25654</v>
      </c>
      <c r="E4250" s="101">
        <v>6.46</v>
      </c>
      <c r="F4250" s="102"/>
    </row>
    <row r="4251" ht="12.75" customHeight="1">
      <c r="A4251" s="100" t="s">
        <v>25590</v>
      </c>
      <c r="B4251" s="101">
        <v>68.32</v>
      </c>
      <c r="C4251" s="102"/>
      <c r="D4251" s="100" t="s">
        <v>4664</v>
      </c>
      <c r="E4251" s="101">
        <v>5.64</v>
      </c>
      <c r="F4251" s="102"/>
    </row>
    <row r="4252" ht="12.75" customHeight="1">
      <c r="A4252" s="100" t="s">
        <v>4536</v>
      </c>
      <c r="B4252" s="101">
        <v>59.2</v>
      </c>
      <c r="C4252" s="102"/>
      <c r="D4252" s="100" t="s">
        <v>25655</v>
      </c>
      <c r="E4252" s="101">
        <v>9.4</v>
      </c>
      <c r="F4252" s="102"/>
    </row>
    <row r="4253" ht="12.75" customHeight="1">
      <c r="A4253" s="100" t="s">
        <v>25591</v>
      </c>
      <c r="B4253" s="101">
        <v>78.69</v>
      </c>
      <c r="C4253" s="102"/>
      <c r="D4253" s="100" t="s">
        <v>4666</v>
      </c>
      <c r="E4253" s="101">
        <v>8.2</v>
      </c>
      <c r="F4253" s="102"/>
    </row>
    <row r="4254" ht="12.75" customHeight="1">
      <c r="A4254" s="100" t="s">
        <v>4538</v>
      </c>
      <c r="B4254" s="101">
        <v>68.18</v>
      </c>
      <c r="C4254" s="102"/>
      <c r="D4254" s="100" t="s">
        <v>25656</v>
      </c>
      <c r="E4254" s="101">
        <v>15.45</v>
      </c>
      <c r="F4254" s="102"/>
    </row>
    <row r="4255" ht="12.75" customHeight="1">
      <c r="A4255" s="100" t="s">
        <v>25592</v>
      </c>
      <c r="B4255" s="101">
        <v>82.78</v>
      </c>
      <c r="C4255" s="102"/>
      <c r="D4255" s="100" t="s">
        <v>4668</v>
      </c>
      <c r="E4255" s="101">
        <v>13.47</v>
      </c>
      <c r="F4255" s="102"/>
    </row>
    <row r="4256" ht="12.75" customHeight="1">
      <c r="A4256" s="100" t="s">
        <v>4540</v>
      </c>
      <c r="B4256" s="101">
        <v>71.73</v>
      </c>
      <c r="C4256" s="102"/>
      <c r="D4256" s="100" t="s">
        <v>25657</v>
      </c>
      <c r="E4256" s="101">
        <v>23.19</v>
      </c>
      <c r="F4256" s="102"/>
    </row>
    <row r="4257" ht="12.75" customHeight="1">
      <c r="A4257" s="100" t="s">
        <v>25593</v>
      </c>
      <c r="B4257" s="101">
        <v>86.94</v>
      </c>
      <c r="C4257" s="102"/>
      <c r="D4257" s="100" t="s">
        <v>4670</v>
      </c>
      <c r="E4257" s="101">
        <v>20.2</v>
      </c>
      <c r="F4257" s="102"/>
    </row>
    <row r="4258" ht="12.75" customHeight="1">
      <c r="A4258" s="100" t="s">
        <v>4542</v>
      </c>
      <c r="B4258" s="101">
        <v>75.33</v>
      </c>
      <c r="C4258" s="102"/>
      <c r="D4258" s="100" t="s">
        <v>25658</v>
      </c>
      <c r="E4258" s="101">
        <v>30.24</v>
      </c>
      <c r="F4258" s="102"/>
    </row>
    <row r="4259" ht="12.75" customHeight="1">
      <c r="A4259" s="100" t="s">
        <v>25594</v>
      </c>
      <c r="B4259" s="101">
        <v>6.88</v>
      </c>
      <c r="C4259" s="102"/>
      <c r="D4259" s="100" t="s">
        <v>4672</v>
      </c>
      <c r="E4259" s="101">
        <v>26.35</v>
      </c>
      <c r="F4259" s="102"/>
    </row>
    <row r="4260" ht="12.75" customHeight="1">
      <c r="A4260" s="100" t="s">
        <v>4544</v>
      </c>
      <c r="B4260" s="101">
        <v>5.96</v>
      </c>
      <c r="C4260" s="102"/>
      <c r="D4260" s="100" t="s">
        <v>25659</v>
      </c>
      <c r="E4260" s="101">
        <v>32.73</v>
      </c>
      <c r="F4260" s="102"/>
    </row>
    <row r="4261" ht="12.75" customHeight="1">
      <c r="A4261" s="100" t="s">
        <v>25595</v>
      </c>
      <c r="B4261" s="101">
        <v>9.43</v>
      </c>
      <c r="C4261" s="102"/>
      <c r="D4261" s="100" t="s">
        <v>4674</v>
      </c>
      <c r="E4261" s="101">
        <v>28.9</v>
      </c>
      <c r="F4261" s="102"/>
    </row>
    <row r="4262" ht="12.75" customHeight="1">
      <c r="A4262" s="100" t="s">
        <v>4546</v>
      </c>
      <c r="B4262" s="101">
        <v>8.17</v>
      </c>
      <c r="C4262" s="102"/>
      <c r="D4262" s="100" t="s">
        <v>25660</v>
      </c>
      <c r="E4262" s="101">
        <v>37.97</v>
      </c>
      <c r="F4262" s="102"/>
    </row>
    <row r="4263" ht="12.75" customHeight="1">
      <c r="A4263" s="100" t="s">
        <v>25596</v>
      </c>
      <c r="B4263" s="101">
        <v>11.99</v>
      </c>
      <c r="C4263" s="102"/>
      <c r="D4263" s="100" t="s">
        <v>4676</v>
      </c>
      <c r="E4263" s="101">
        <v>33.52</v>
      </c>
      <c r="F4263" s="102"/>
    </row>
    <row r="4264" ht="12.75" customHeight="1">
      <c r="A4264" s="100" t="s">
        <v>4548</v>
      </c>
      <c r="B4264" s="101">
        <v>10.39</v>
      </c>
      <c r="C4264" s="102"/>
      <c r="D4264" s="100" t="s">
        <v>25661</v>
      </c>
      <c r="E4264" s="101">
        <v>44.33</v>
      </c>
      <c r="F4264" s="102"/>
    </row>
    <row r="4265" ht="12.75" customHeight="1">
      <c r="A4265" s="100" t="s">
        <v>25597</v>
      </c>
      <c r="B4265" s="101">
        <v>14.55</v>
      </c>
      <c r="C4265" s="102"/>
      <c r="D4265" s="100" t="s">
        <v>4678</v>
      </c>
      <c r="E4265" s="101">
        <v>39.14</v>
      </c>
      <c r="F4265" s="102"/>
    </row>
    <row r="4266" ht="12.75" customHeight="1">
      <c r="A4266" s="100" t="s">
        <v>4550</v>
      </c>
      <c r="B4266" s="101">
        <v>12.6</v>
      </c>
      <c r="C4266" s="102"/>
      <c r="D4266" s="100" t="s">
        <v>25662</v>
      </c>
      <c r="E4266" s="101">
        <v>55.65</v>
      </c>
      <c r="F4266" s="102"/>
    </row>
    <row r="4267" ht="12.75" customHeight="1">
      <c r="A4267" s="100" t="s">
        <v>25598</v>
      </c>
      <c r="B4267" s="101">
        <v>17.1</v>
      </c>
      <c r="C4267" s="102"/>
      <c r="D4267" s="100" t="s">
        <v>4680</v>
      </c>
      <c r="E4267" s="101">
        <v>49.6</v>
      </c>
      <c r="F4267" s="102"/>
    </row>
    <row r="4268" ht="12.75" customHeight="1">
      <c r="A4268" s="100" t="s">
        <v>4552</v>
      </c>
      <c r="B4268" s="101">
        <v>14.82</v>
      </c>
      <c r="C4268" s="102"/>
      <c r="D4268" s="100" t="s">
        <v>25663</v>
      </c>
      <c r="E4268" s="101">
        <v>56.5</v>
      </c>
      <c r="F4268" s="102"/>
    </row>
    <row r="4269" ht="12.75" customHeight="1">
      <c r="A4269" s="100" t="s">
        <v>25599</v>
      </c>
      <c r="B4269" s="101">
        <v>19.66</v>
      </c>
      <c r="C4269" s="102"/>
      <c r="D4269" s="100" t="s">
        <v>4682</v>
      </c>
      <c r="E4269" s="101">
        <v>49.91</v>
      </c>
      <c r="F4269" s="102"/>
    </row>
    <row r="4270" ht="12.75" customHeight="1">
      <c r="A4270" s="100" t="s">
        <v>4554</v>
      </c>
      <c r="B4270" s="101">
        <v>17.03</v>
      </c>
      <c r="C4270" s="102"/>
      <c r="D4270" s="100" t="s">
        <v>25664</v>
      </c>
      <c r="E4270" s="101">
        <v>69.17</v>
      </c>
      <c r="F4270" s="102"/>
    </row>
    <row r="4271" ht="12.75" customHeight="1">
      <c r="A4271" s="100" t="s">
        <v>25600</v>
      </c>
      <c r="B4271" s="101">
        <v>22.21</v>
      </c>
      <c r="C4271" s="102"/>
      <c r="D4271" s="100" t="s">
        <v>4684</v>
      </c>
      <c r="E4271" s="101">
        <v>61.13</v>
      </c>
      <c r="F4271" s="102"/>
    </row>
    <row r="4272" ht="12.75" customHeight="1">
      <c r="A4272" s="100" t="s">
        <v>4556</v>
      </c>
      <c r="B4272" s="101">
        <v>19.25</v>
      </c>
      <c r="C4272" s="102"/>
      <c r="D4272" s="100" t="s">
        <v>25665</v>
      </c>
      <c r="E4272" s="101">
        <v>112.01</v>
      </c>
      <c r="F4272" s="102"/>
    </row>
    <row r="4273" ht="12.75" customHeight="1">
      <c r="A4273" s="100" t="s">
        <v>25601</v>
      </c>
      <c r="B4273" s="101">
        <v>2.34</v>
      </c>
      <c r="C4273" s="102"/>
      <c r="D4273" s="100" t="s">
        <v>4686</v>
      </c>
      <c r="E4273" s="101">
        <v>102.76</v>
      </c>
      <c r="F4273" s="102"/>
    </row>
    <row r="4274" ht="12.75" customHeight="1">
      <c r="A4274" s="100" t="s">
        <v>4558</v>
      </c>
      <c r="B4274" s="101">
        <v>2.03</v>
      </c>
      <c r="C4274" s="102"/>
      <c r="D4274" s="100" t="s">
        <v>25666</v>
      </c>
      <c r="E4274" s="101">
        <v>133.31</v>
      </c>
      <c r="F4274" s="102"/>
    </row>
    <row r="4275" ht="12.75" customHeight="1">
      <c r="A4275" s="100" t="s">
        <v>25602</v>
      </c>
      <c r="B4275" s="101">
        <v>4.05</v>
      </c>
      <c r="C4275" s="102"/>
      <c r="D4275" s="100" t="s">
        <v>4688</v>
      </c>
      <c r="E4275" s="101">
        <v>122.37</v>
      </c>
      <c r="F4275" s="102"/>
    </row>
    <row r="4276" ht="12.75" customHeight="1">
      <c r="A4276" s="100" t="s">
        <v>4560</v>
      </c>
      <c r="B4276" s="101">
        <v>3.53</v>
      </c>
      <c r="C4276" s="102"/>
      <c r="D4276" s="100" t="s">
        <v>25667</v>
      </c>
      <c r="E4276" s="101">
        <v>159.72</v>
      </c>
      <c r="F4276" s="102"/>
    </row>
    <row r="4277" ht="12.75" customHeight="1">
      <c r="A4277" s="100" t="s">
        <v>25603</v>
      </c>
      <c r="B4277" s="101">
        <v>5.46</v>
      </c>
      <c r="C4277" s="102"/>
      <c r="D4277" s="100" t="s">
        <v>4690</v>
      </c>
      <c r="E4277" s="101">
        <v>146.79</v>
      </c>
      <c r="F4277" s="102"/>
    </row>
    <row r="4278" ht="12.75" customHeight="1">
      <c r="A4278" s="100" t="s">
        <v>4562</v>
      </c>
      <c r="B4278" s="101">
        <v>4.76</v>
      </c>
      <c r="C4278" s="102"/>
      <c r="D4278" s="100" t="s">
        <v>25668</v>
      </c>
      <c r="E4278" s="101">
        <v>186.26</v>
      </c>
      <c r="F4278" s="102"/>
    </row>
    <row r="4279" ht="12.75" customHeight="1">
      <c r="A4279" s="100" t="s">
        <v>25604</v>
      </c>
      <c r="B4279" s="101">
        <v>8.29</v>
      </c>
      <c r="C4279" s="102"/>
      <c r="D4279" s="100" t="s">
        <v>4692</v>
      </c>
      <c r="E4279" s="101">
        <v>171.3</v>
      </c>
      <c r="F4279" s="102"/>
    </row>
    <row r="4280" ht="12.75" customHeight="1">
      <c r="A4280" s="100" t="s">
        <v>4564</v>
      </c>
      <c r="B4280" s="101">
        <v>7.21</v>
      </c>
      <c r="C4280" s="102"/>
      <c r="D4280" s="100" t="s">
        <v>25669</v>
      </c>
      <c r="E4280" s="101">
        <v>231.16</v>
      </c>
      <c r="F4280" s="102"/>
    </row>
    <row r="4281" ht="12.75" customHeight="1">
      <c r="A4281" s="100" t="s">
        <v>25605</v>
      </c>
      <c r="B4281" s="101">
        <v>11.57</v>
      </c>
      <c r="C4281" s="102"/>
      <c r="D4281" s="100" t="s">
        <v>4694</v>
      </c>
      <c r="E4281" s="101">
        <v>212.58</v>
      </c>
      <c r="F4281" s="102"/>
    </row>
    <row r="4282" ht="12.75" customHeight="1">
      <c r="A4282" s="100" t="s">
        <v>4566</v>
      </c>
      <c r="B4282" s="101">
        <v>10.09</v>
      </c>
      <c r="C4282" s="102"/>
      <c r="D4282" s="100" t="s">
        <v>25670</v>
      </c>
      <c r="E4282" s="101">
        <v>2.66</v>
      </c>
      <c r="F4282" s="102"/>
    </row>
    <row r="4283" ht="12.75" customHeight="1">
      <c r="A4283" s="100" t="s">
        <v>25606</v>
      </c>
      <c r="B4283" s="101">
        <v>14.9</v>
      </c>
      <c r="C4283" s="102"/>
      <c r="D4283" s="100" t="s">
        <v>4696</v>
      </c>
      <c r="E4283" s="101">
        <v>2.33</v>
      </c>
      <c r="F4283" s="102"/>
    </row>
    <row r="4284" ht="12.75" customHeight="1">
      <c r="A4284" s="100" t="s">
        <v>4568</v>
      </c>
      <c r="B4284" s="101">
        <v>13.0</v>
      </c>
      <c r="C4284" s="102"/>
      <c r="D4284" s="100" t="s">
        <v>25671</v>
      </c>
      <c r="E4284" s="101">
        <v>4.35</v>
      </c>
      <c r="F4284" s="102"/>
    </row>
    <row r="4285" ht="12.75" customHeight="1">
      <c r="A4285" s="100" t="s">
        <v>25607</v>
      </c>
      <c r="B4285" s="101">
        <v>18.39</v>
      </c>
      <c r="C4285" s="102"/>
      <c r="D4285" s="100" t="s">
        <v>4698</v>
      </c>
      <c r="E4285" s="101">
        <v>3.81</v>
      </c>
      <c r="F4285" s="102"/>
    </row>
    <row r="4286" ht="12.75" customHeight="1">
      <c r="A4286" s="100" t="s">
        <v>4570</v>
      </c>
      <c r="B4286" s="101">
        <v>16.06</v>
      </c>
      <c r="C4286" s="102"/>
      <c r="D4286" s="100" t="s">
        <v>25672</v>
      </c>
      <c r="E4286" s="101">
        <v>6.45</v>
      </c>
      <c r="F4286" s="102"/>
    </row>
    <row r="4287" ht="12.75" customHeight="1">
      <c r="A4287" s="100" t="s">
        <v>25608</v>
      </c>
      <c r="B4287" s="101">
        <v>24.43</v>
      </c>
      <c r="C4287" s="102"/>
      <c r="D4287" s="100" t="s">
        <v>4700</v>
      </c>
      <c r="E4287" s="101">
        <v>5.64</v>
      </c>
      <c r="F4287" s="102"/>
    </row>
    <row r="4288" ht="12.75" customHeight="1">
      <c r="A4288" s="100" t="s">
        <v>4572</v>
      </c>
      <c r="B4288" s="101">
        <v>21.35</v>
      </c>
      <c r="C4288" s="102"/>
      <c r="D4288" s="100" t="s">
        <v>25673</v>
      </c>
      <c r="E4288" s="101">
        <v>10.78</v>
      </c>
      <c r="F4288" s="102"/>
    </row>
    <row r="4289" ht="12.75" customHeight="1">
      <c r="A4289" s="100" t="s">
        <v>25609</v>
      </c>
      <c r="B4289" s="101">
        <v>30.47</v>
      </c>
      <c r="C4289" s="102"/>
      <c r="D4289" s="100" t="s">
        <v>4702</v>
      </c>
      <c r="E4289" s="101">
        <v>9.42</v>
      </c>
      <c r="F4289" s="102"/>
    </row>
    <row r="4290" ht="12.75" customHeight="1">
      <c r="A4290" s="100" t="s">
        <v>4574</v>
      </c>
      <c r="B4290" s="101">
        <v>26.65</v>
      </c>
      <c r="C4290" s="102"/>
      <c r="D4290" s="100" t="s">
        <v>25674</v>
      </c>
      <c r="E4290" s="101">
        <v>16.48</v>
      </c>
      <c r="F4290" s="102"/>
    </row>
    <row r="4291" ht="12.75" customHeight="1">
      <c r="A4291" s="100" t="s">
        <v>25610</v>
      </c>
      <c r="B4291" s="101">
        <v>5.67</v>
      </c>
      <c r="C4291" s="102"/>
      <c r="D4291" s="100" t="s">
        <v>4704</v>
      </c>
      <c r="E4291" s="101">
        <v>14.39</v>
      </c>
      <c r="F4291" s="102"/>
    </row>
    <row r="4292" ht="12.75" customHeight="1">
      <c r="A4292" s="100" t="s">
        <v>4576</v>
      </c>
      <c r="B4292" s="101">
        <v>4.91</v>
      </c>
      <c r="C4292" s="102"/>
      <c r="D4292" s="100" t="s">
        <v>25675</v>
      </c>
      <c r="E4292" s="101">
        <v>21.65</v>
      </c>
      <c r="F4292" s="102"/>
    </row>
    <row r="4293" ht="12.75" customHeight="1">
      <c r="A4293" s="100" t="s">
        <v>25611</v>
      </c>
      <c r="B4293" s="101">
        <v>8.51</v>
      </c>
      <c r="C4293" s="102"/>
      <c r="D4293" s="100" t="s">
        <v>4706</v>
      </c>
      <c r="E4293" s="101">
        <v>18.91</v>
      </c>
      <c r="F4293" s="102"/>
    </row>
    <row r="4294" ht="12.75" customHeight="1">
      <c r="A4294" s="100" t="s">
        <v>4578</v>
      </c>
      <c r="B4294" s="101">
        <v>7.37</v>
      </c>
      <c r="C4294" s="102"/>
      <c r="D4294" s="100" t="s">
        <v>25676</v>
      </c>
      <c r="E4294" s="101">
        <v>24.37</v>
      </c>
      <c r="F4294" s="102"/>
    </row>
    <row r="4295" ht="12.75" customHeight="1">
      <c r="A4295" s="100" t="s">
        <v>25612</v>
      </c>
      <c r="B4295" s="101">
        <v>11.35</v>
      </c>
      <c r="C4295" s="102"/>
      <c r="D4295" s="100" t="s">
        <v>4708</v>
      </c>
      <c r="E4295" s="101">
        <v>21.65</v>
      </c>
      <c r="F4295" s="102"/>
    </row>
    <row r="4296" ht="12.75" customHeight="1">
      <c r="A4296" s="100" t="s">
        <v>4580</v>
      </c>
      <c r="B4296" s="101">
        <v>9.83</v>
      </c>
      <c r="C4296" s="102"/>
      <c r="D4296" s="100" t="s">
        <v>25677</v>
      </c>
      <c r="E4296" s="101">
        <v>28.78</v>
      </c>
      <c r="F4296" s="102"/>
    </row>
    <row r="4297" ht="12.75" customHeight="1">
      <c r="A4297" s="100" t="s">
        <v>25613</v>
      </c>
      <c r="B4297" s="101">
        <v>14.18</v>
      </c>
      <c r="C4297" s="102"/>
      <c r="D4297" s="100" t="s">
        <v>4710</v>
      </c>
      <c r="E4297" s="101">
        <v>25.56</v>
      </c>
      <c r="F4297" s="102"/>
    </row>
    <row r="4298" ht="12.75" customHeight="1">
      <c r="A4298" s="100" t="s">
        <v>4582</v>
      </c>
      <c r="B4298" s="101">
        <v>12.29</v>
      </c>
      <c r="C4298" s="102"/>
      <c r="D4298" s="100" t="s">
        <v>25678</v>
      </c>
      <c r="E4298" s="101">
        <v>33.17</v>
      </c>
      <c r="F4298" s="102"/>
    </row>
    <row r="4299" ht="12.75" customHeight="1">
      <c r="A4299" s="100" t="s">
        <v>25614</v>
      </c>
      <c r="B4299" s="101">
        <v>17.02</v>
      </c>
      <c r="C4299" s="102"/>
      <c r="D4299" s="100" t="s">
        <v>4712</v>
      </c>
      <c r="E4299" s="101">
        <v>29.47</v>
      </c>
      <c r="F4299" s="102"/>
    </row>
    <row r="4300" ht="12.75" customHeight="1">
      <c r="A4300" s="100" t="s">
        <v>4584</v>
      </c>
      <c r="B4300" s="101">
        <v>14.75</v>
      </c>
      <c r="C4300" s="102"/>
      <c r="D4300" s="100" t="s">
        <v>25679</v>
      </c>
      <c r="E4300" s="101">
        <v>37.86</v>
      </c>
      <c r="F4300" s="102"/>
    </row>
    <row r="4301" ht="12.75" customHeight="1">
      <c r="A4301" s="100" t="s">
        <v>25615</v>
      </c>
      <c r="B4301" s="101">
        <v>19.86</v>
      </c>
      <c r="C4301" s="102"/>
      <c r="D4301" s="100" t="s">
        <v>4714</v>
      </c>
      <c r="E4301" s="101">
        <v>33.64</v>
      </c>
      <c r="F4301" s="102"/>
    </row>
    <row r="4302" ht="12.75" customHeight="1">
      <c r="A4302" s="100" t="s">
        <v>4586</v>
      </c>
      <c r="B4302" s="101">
        <v>17.21</v>
      </c>
      <c r="C4302" s="102"/>
      <c r="D4302" s="100" t="s">
        <v>25680</v>
      </c>
      <c r="E4302" s="101">
        <v>42.55</v>
      </c>
      <c r="F4302" s="102"/>
    </row>
    <row r="4303" ht="12.75" customHeight="1">
      <c r="A4303" s="100" t="s">
        <v>25616</v>
      </c>
      <c r="B4303" s="101">
        <v>22.7</v>
      </c>
      <c r="C4303" s="102"/>
      <c r="D4303" s="100" t="s">
        <v>4716</v>
      </c>
      <c r="E4303" s="101">
        <v>37.82</v>
      </c>
      <c r="F4303" s="102"/>
    </row>
    <row r="4304" ht="12.75" customHeight="1">
      <c r="A4304" s="100" t="s">
        <v>4588</v>
      </c>
      <c r="B4304" s="101">
        <v>19.67</v>
      </c>
      <c r="C4304" s="102"/>
      <c r="D4304" s="100" t="s">
        <v>25681</v>
      </c>
      <c r="E4304" s="101">
        <v>52.44</v>
      </c>
      <c r="F4304" s="102"/>
    </row>
    <row r="4305" ht="12.75" customHeight="1">
      <c r="A4305" s="100" t="s">
        <v>25617</v>
      </c>
      <c r="B4305" s="101">
        <v>25.54</v>
      </c>
      <c r="C4305" s="102"/>
      <c r="D4305" s="100" t="s">
        <v>4718</v>
      </c>
      <c r="E4305" s="101">
        <v>46.63</v>
      </c>
      <c r="F4305" s="102"/>
    </row>
    <row r="4306" ht="12.75" customHeight="1">
      <c r="A4306" s="100" t="s">
        <v>4590</v>
      </c>
      <c r="B4306" s="101">
        <v>22.12</v>
      </c>
      <c r="C4306" s="102"/>
      <c r="D4306" s="100" t="s">
        <v>25682</v>
      </c>
      <c r="E4306" s="101">
        <v>92.0</v>
      </c>
      <c r="F4306" s="102"/>
    </row>
    <row r="4307" ht="12.75" customHeight="1">
      <c r="A4307" s="100" t="s">
        <v>25618</v>
      </c>
      <c r="B4307" s="101">
        <v>28.37</v>
      </c>
      <c r="C4307" s="102"/>
      <c r="D4307" s="100" t="s">
        <v>4720</v>
      </c>
      <c r="E4307" s="101">
        <v>85.42</v>
      </c>
      <c r="F4307" s="102"/>
    </row>
    <row r="4308" ht="12.75" customHeight="1">
      <c r="A4308" s="100" t="s">
        <v>4592</v>
      </c>
      <c r="B4308" s="101">
        <v>24.58</v>
      </c>
      <c r="C4308" s="102"/>
      <c r="D4308" s="100" t="s">
        <v>25683</v>
      </c>
      <c r="E4308" s="101">
        <v>110.35</v>
      </c>
      <c r="F4308" s="102"/>
    </row>
    <row r="4309" ht="12.75" customHeight="1">
      <c r="A4309" s="100" t="s">
        <v>25619</v>
      </c>
      <c r="B4309" s="101">
        <v>34.05</v>
      </c>
      <c r="C4309" s="102"/>
      <c r="D4309" s="100" t="s">
        <v>4722</v>
      </c>
      <c r="E4309" s="101">
        <v>102.46</v>
      </c>
      <c r="F4309" s="102"/>
    </row>
    <row r="4310" ht="12.75" customHeight="1">
      <c r="A4310" s="100" t="s">
        <v>4594</v>
      </c>
      <c r="B4310" s="101">
        <v>29.5</v>
      </c>
      <c r="C4310" s="102"/>
      <c r="D4310" s="100" t="s">
        <v>25684</v>
      </c>
      <c r="E4310" s="101">
        <v>133.32</v>
      </c>
      <c r="F4310" s="102"/>
    </row>
    <row r="4311" ht="12.75" customHeight="1">
      <c r="A4311" s="100" t="s">
        <v>25620</v>
      </c>
      <c r="B4311" s="101">
        <v>1.34</v>
      </c>
      <c r="C4311" s="102"/>
      <c r="D4311" s="100" t="s">
        <v>4724</v>
      </c>
      <c r="E4311" s="101">
        <v>123.91</v>
      </c>
      <c r="F4311" s="102"/>
    </row>
    <row r="4312" ht="12.75" customHeight="1">
      <c r="A4312" s="100" t="s">
        <v>4596</v>
      </c>
      <c r="B4312" s="101">
        <v>1.16</v>
      </c>
      <c r="C4312" s="102"/>
      <c r="D4312" s="100" t="s">
        <v>25685</v>
      </c>
      <c r="E4312" s="101">
        <v>156.42</v>
      </c>
      <c r="F4312" s="102"/>
    </row>
    <row r="4313" ht="12.75" customHeight="1">
      <c r="A4313" s="100" t="s">
        <v>25621</v>
      </c>
      <c r="B4313" s="101">
        <v>1.48</v>
      </c>
      <c r="C4313" s="102"/>
      <c r="D4313" s="100" t="s">
        <v>4726</v>
      </c>
      <c r="E4313" s="101">
        <v>145.44</v>
      </c>
      <c r="F4313" s="102"/>
    </row>
    <row r="4314" ht="12.75" customHeight="1">
      <c r="A4314" s="100" t="s">
        <v>4598</v>
      </c>
      <c r="B4314" s="101">
        <v>1.29</v>
      </c>
      <c r="C4314" s="102"/>
      <c r="D4314" s="100" t="s">
        <v>25686</v>
      </c>
      <c r="E4314" s="101">
        <v>195.1</v>
      </c>
      <c r="F4314" s="102"/>
    </row>
    <row r="4315" ht="12.75" customHeight="1">
      <c r="A4315" s="100" t="s">
        <v>25622</v>
      </c>
      <c r="B4315" s="101">
        <v>1.77</v>
      </c>
      <c r="C4315" s="102"/>
      <c r="D4315" s="100" t="s">
        <v>4728</v>
      </c>
      <c r="E4315" s="101">
        <v>181.32</v>
      </c>
      <c r="F4315" s="102"/>
    </row>
    <row r="4316" ht="12.75" customHeight="1">
      <c r="A4316" s="100" t="s">
        <v>4600</v>
      </c>
      <c r="B4316" s="101">
        <v>1.53</v>
      </c>
      <c r="C4316" s="102"/>
      <c r="D4316" s="100" t="s">
        <v>25687</v>
      </c>
      <c r="E4316" s="101">
        <v>9.26</v>
      </c>
      <c r="F4316" s="102"/>
    </row>
    <row r="4317" ht="12.75" customHeight="1">
      <c r="A4317" s="100" t="s">
        <v>25623</v>
      </c>
      <c r="B4317" s="101">
        <v>2.12</v>
      </c>
      <c r="C4317" s="102"/>
      <c r="D4317" s="100" t="s">
        <v>4730</v>
      </c>
      <c r="E4317" s="101">
        <v>8.06</v>
      </c>
      <c r="F4317" s="102"/>
    </row>
    <row r="4318" ht="12.75" customHeight="1">
      <c r="A4318" s="100" t="s">
        <v>4602</v>
      </c>
      <c r="B4318" s="101">
        <v>1.84</v>
      </c>
      <c r="C4318" s="102"/>
      <c r="D4318" s="100" t="s">
        <v>25688</v>
      </c>
      <c r="E4318" s="101">
        <v>15.27</v>
      </c>
      <c r="F4318" s="102"/>
    </row>
    <row r="4319" ht="12.75" customHeight="1">
      <c r="A4319" s="100" t="s">
        <v>25624</v>
      </c>
      <c r="B4319" s="101">
        <v>2.34</v>
      </c>
      <c r="C4319" s="102"/>
      <c r="D4319" s="100" t="s">
        <v>4732</v>
      </c>
      <c r="E4319" s="101">
        <v>13.29</v>
      </c>
      <c r="F4319" s="102"/>
    </row>
    <row r="4320" ht="12.75" customHeight="1">
      <c r="A4320" s="100" t="s">
        <v>4604</v>
      </c>
      <c r="B4320" s="101">
        <v>2.02</v>
      </c>
      <c r="C4320" s="102"/>
      <c r="D4320" s="100" t="s">
        <v>25689</v>
      </c>
      <c r="E4320" s="101">
        <v>22.97</v>
      </c>
      <c r="F4320" s="102"/>
    </row>
    <row r="4321" ht="12.75" customHeight="1">
      <c r="A4321" s="100" t="s">
        <v>25625</v>
      </c>
      <c r="B4321" s="101">
        <v>3.01</v>
      </c>
      <c r="C4321" s="102"/>
      <c r="D4321" s="100" t="s">
        <v>4734</v>
      </c>
      <c r="E4321" s="101">
        <v>19.99</v>
      </c>
      <c r="F4321" s="102"/>
    </row>
    <row r="4322" ht="12.75" customHeight="1">
      <c r="A4322" s="100" t="s">
        <v>4606</v>
      </c>
      <c r="B4322" s="101">
        <v>2.61</v>
      </c>
      <c r="C4322" s="102"/>
      <c r="D4322" s="100" t="s">
        <v>25690</v>
      </c>
      <c r="E4322" s="101">
        <v>29.95</v>
      </c>
      <c r="F4322" s="102"/>
    </row>
    <row r="4323" ht="12.75" customHeight="1">
      <c r="A4323" s="100" t="s">
        <v>25626</v>
      </c>
      <c r="B4323" s="101">
        <v>3.86</v>
      </c>
      <c r="C4323" s="102"/>
      <c r="D4323" s="100" t="s">
        <v>4736</v>
      </c>
      <c r="E4323" s="101">
        <v>26.06</v>
      </c>
      <c r="F4323" s="102"/>
    </row>
    <row r="4324" ht="12.75" customHeight="1">
      <c r="A4324" s="100" t="s">
        <v>4608</v>
      </c>
      <c r="B4324" s="101">
        <v>3.35</v>
      </c>
      <c r="C4324" s="102"/>
      <c r="D4324" s="100" t="s">
        <v>25691</v>
      </c>
      <c r="E4324" s="101">
        <v>32.34</v>
      </c>
      <c r="F4324" s="102"/>
    </row>
    <row r="4325" ht="12.75" customHeight="1">
      <c r="A4325" s="100" t="s">
        <v>25627</v>
      </c>
      <c r="B4325" s="101">
        <v>1358.44</v>
      </c>
      <c r="C4325" s="102"/>
      <c r="D4325" s="100" t="s">
        <v>4738</v>
      </c>
      <c r="E4325" s="101">
        <v>28.51</v>
      </c>
      <c r="F4325" s="102"/>
    </row>
    <row r="4326" ht="12.75" customHeight="1">
      <c r="A4326" s="100" t="s">
        <v>4610</v>
      </c>
      <c r="B4326" s="101">
        <v>1179.35</v>
      </c>
      <c r="C4326" s="102"/>
      <c r="D4326" s="100" t="s">
        <v>25692</v>
      </c>
      <c r="E4326" s="101">
        <v>7.69</v>
      </c>
      <c r="F4326" s="102"/>
    </row>
    <row r="4327" ht="12.75" customHeight="1">
      <c r="A4327" s="100" t="s">
        <v>25628</v>
      </c>
      <c r="B4327" s="101">
        <v>671.01</v>
      </c>
      <c r="C4327" s="102"/>
      <c r="D4327" s="100" t="s">
        <v>4740</v>
      </c>
      <c r="E4327" s="101">
        <v>6.66</v>
      </c>
      <c r="F4327" s="102"/>
    </row>
    <row r="4328" ht="12.75" customHeight="1">
      <c r="A4328" s="100" t="s">
        <v>4612</v>
      </c>
      <c r="B4328" s="101">
        <v>582.62</v>
      </c>
      <c r="C4328" s="102"/>
      <c r="D4328" s="100" t="s">
        <v>25693</v>
      </c>
      <c r="E4328" s="101">
        <v>11.54</v>
      </c>
      <c r="F4328" s="102"/>
    </row>
    <row r="4329" ht="12.75" customHeight="1">
      <c r="A4329" s="100" t="s">
        <v>25629</v>
      </c>
      <c r="B4329" s="101">
        <v>349.06</v>
      </c>
      <c r="C4329" s="102"/>
      <c r="D4329" s="100" t="s">
        <v>4742</v>
      </c>
      <c r="E4329" s="101">
        <v>10.0</v>
      </c>
      <c r="F4329" s="102"/>
    </row>
    <row r="4330" ht="12.75" customHeight="1">
      <c r="A4330" s="100" t="s">
        <v>4614</v>
      </c>
      <c r="B4330" s="101">
        <v>303.06</v>
      </c>
      <c r="C4330" s="102"/>
      <c r="D4330" s="100" t="s">
        <v>25694</v>
      </c>
      <c r="E4330" s="101">
        <v>15.39</v>
      </c>
      <c r="F4330" s="102"/>
    </row>
    <row r="4331" ht="12.75" customHeight="1">
      <c r="A4331" s="100" t="s">
        <v>25630</v>
      </c>
      <c r="B4331" s="101">
        <v>33.58</v>
      </c>
      <c r="C4331" s="102"/>
      <c r="D4331" s="100" t="s">
        <v>4744</v>
      </c>
      <c r="E4331" s="101">
        <v>13.33</v>
      </c>
      <c r="F4331" s="102"/>
    </row>
    <row r="4332" ht="12.75" customHeight="1">
      <c r="A4332" s="100" t="s">
        <v>4616</v>
      </c>
      <c r="B4332" s="101">
        <v>29.46</v>
      </c>
      <c r="C4332" s="102"/>
      <c r="D4332" s="100" t="s">
        <v>25695</v>
      </c>
      <c r="E4332" s="101">
        <v>19.24</v>
      </c>
      <c r="F4332" s="102"/>
    </row>
    <row r="4333" ht="12.75" customHeight="1">
      <c r="A4333" s="100" t="s">
        <v>25631</v>
      </c>
      <c r="B4333" s="101">
        <v>42.03</v>
      </c>
      <c r="C4333" s="102"/>
      <c r="D4333" s="100" t="s">
        <v>4746</v>
      </c>
      <c r="E4333" s="101">
        <v>16.67</v>
      </c>
      <c r="F4333" s="102"/>
    </row>
    <row r="4334" ht="12.75" customHeight="1">
      <c r="A4334" s="100" t="s">
        <v>4618</v>
      </c>
      <c r="B4334" s="101">
        <v>36.92</v>
      </c>
      <c r="C4334" s="102"/>
      <c r="D4334" s="100" t="s">
        <v>25696</v>
      </c>
      <c r="E4334" s="101">
        <v>23.08</v>
      </c>
      <c r="F4334" s="102"/>
    </row>
    <row r="4335" ht="12.75" customHeight="1">
      <c r="A4335" s="100" t="s">
        <v>25632</v>
      </c>
      <c r="B4335" s="101">
        <v>132.83</v>
      </c>
      <c r="C4335" s="102"/>
      <c r="D4335" s="100" t="s">
        <v>4748</v>
      </c>
      <c r="E4335" s="101">
        <v>20.0</v>
      </c>
      <c r="F4335" s="102"/>
    </row>
    <row r="4336" ht="12.75" customHeight="1">
      <c r="A4336" s="100" t="s">
        <v>4620</v>
      </c>
      <c r="B4336" s="101">
        <v>125.31</v>
      </c>
      <c r="C4336" s="102"/>
      <c r="D4336" s="100" t="s">
        <v>25697</v>
      </c>
      <c r="E4336" s="101">
        <v>26.93</v>
      </c>
      <c r="F4336" s="102"/>
    </row>
    <row r="4337" ht="12.75" customHeight="1">
      <c r="A4337" s="100" t="s">
        <v>25633</v>
      </c>
      <c r="B4337" s="101">
        <v>143.39</v>
      </c>
      <c r="C4337" s="102"/>
      <c r="D4337" s="100" t="s">
        <v>4750</v>
      </c>
      <c r="E4337" s="101">
        <v>23.33</v>
      </c>
      <c r="F4337" s="102"/>
    </row>
    <row r="4338" ht="12.75" customHeight="1">
      <c r="A4338" s="100" t="s">
        <v>4622</v>
      </c>
      <c r="B4338" s="101">
        <v>135.82</v>
      </c>
      <c r="C4338" s="102"/>
      <c r="D4338" s="100" t="s">
        <v>25698</v>
      </c>
      <c r="E4338" s="101">
        <v>30.78</v>
      </c>
      <c r="F4338" s="102"/>
    </row>
    <row r="4339" ht="12.75" customHeight="1">
      <c r="A4339" s="100" t="s">
        <v>25634</v>
      </c>
      <c r="B4339" s="101">
        <v>167.22</v>
      </c>
      <c r="C4339" s="102"/>
      <c r="D4339" s="100" t="s">
        <v>4752</v>
      </c>
      <c r="E4339" s="101">
        <v>26.67</v>
      </c>
      <c r="F4339" s="102"/>
    </row>
    <row r="4340" ht="12.75" customHeight="1">
      <c r="A4340" s="100" t="s">
        <v>4624</v>
      </c>
      <c r="B4340" s="101">
        <v>158.16</v>
      </c>
      <c r="C4340" s="102"/>
      <c r="D4340" s="100" t="s">
        <v>25699</v>
      </c>
      <c r="E4340" s="101">
        <v>34.63</v>
      </c>
      <c r="F4340" s="102"/>
    </row>
    <row r="4341" ht="12.75" customHeight="1">
      <c r="A4341" s="100" t="s">
        <v>25635</v>
      </c>
      <c r="B4341" s="101">
        <v>179.65</v>
      </c>
      <c r="C4341" s="102"/>
      <c r="D4341" s="100" t="s">
        <v>4754</v>
      </c>
      <c r="E4341" s="101">
        <v>30.0</v>
      </c>
      <c r="F4341" s="102"/>
    </row>
    <row r="4342" ht="12.75" customHeight="1">
      <c r="A4342" s="100" t="s">
        <v>4626</v>
      </c>
      <c r="B4342" s="101">
        <v>169.42</v>
      </c>
      <c r="C4342" s="102"/>
      <c r="D4342" s="100" t="s">
        <v>25700</v>
      </c>
      <c r="E4342" s="101">
        <v>38.48</v>
      </c>
      <c r="F4342" s="102"/>
    </row>
    <row r="4343" ht="12.75" customHeight="1">
      <c r="A4343" s="100" t="s">
        <v>25636</v>
      </c>
      <c r="B4343" s="101">
        <v>191.39</v>
      </c>
      <c r="C4343" s="102"/>
      <c r="D4343" s="100" t="s">
        <v>4756</v>
      </c>
      <c r="E4343" s="101">
        <v>33.34</v>
      </c>
      <c r="F4343" s="102"/>
    </row>
    <row r="4344" ht="12.75" customHeight="1">
      <c r="A4344" s="100" t="s">
        <v>4628</v>
      </c>
      <c r="B4344" s="101">
        <v>180.45</v>
      </c>
      <c r="C4344" s="102"/>
      <c r="D4344" s="100" t="s">
        <v>25701</v>
      </c>
      <c r="E4344" s="101">
        <v>42.32</v>
      </c>
      <c r="F4344" s="102"/>
    </row>
    <row r="4345" ht="12.75" customHeight="1">
      <c r="A4345" s="100" t="s">
        <v>25637</v>
      </c>
      <c r="B4345" s="101">
        <v>41.06</v>
      </c>
      <c r="C4345" s="102"/>
      <c r="D4345" s="100" t="s">
        <v>4758</v>
      </c>
      <c r="E4345" s="101">
        <v>36.67</v>
      </c>
      <c r="F4345" s="102"/>
    </row>
    <row r="4346" ht="12.75" customHeight="1">
      <c r="A4346" s="100" t="s">
        <v>4630</v>
      </c>
      <c r="B4346" s="101">
        <v>35.95</v>
      </c>
      <c r="C4346" s="102"/>
      <c r="D4346" s="100" t="s">
        <v>25702</v>
      </c>
      <c r="E4346" s="101">
        <v>46.17</v>
      </c>
      <c r="F4346" s="102"/>
    </row>
    <row r="4347" ht="12.75" customHeight="1">
      <c r="A4347" s="100" t="s">
        <v>25638</v>
      </c>
      <c r="B4347" s="101">
        <v>42.14</v>
      </c>
      <c r="C4347" s="102"/>
      <c r="D4347" s="100" t="s">
        <v>4760</v>
      </c>
      <c r="E4347" s="101">
        <v>40.0</v>
      </c>
      <c r="F4347" s="102"/>
    </row>
    <row r="4348" ht="12.75" customHeight="1">
      <c r="A4348" s="100" t="s">
        <v>4632</v>
      </c>
      <c r="B4348" s="101">
        <v>37.01</v>
      </c>
      <c r="C4348" s="102"/>
      <c r="D4348" s="100" t="s">
        <v>25703</v>
      </c>
      <c r="E4348" s="101">
        <v>50.02</v>
      </c>
      <c r="F4348" s="102"/>
    </row>
    <row r="4349" ht="12.75" customHeight="1">
      <c r="A4349" s="100" t="s">
        <v>25639</v>
      </c>
      <c r="B4349" s="101">
        <v>132.04</v>
      </c>
      <c r="C4349" s="102"/>
      <c r="D4349" s="100" t="s">
        <v>4762</v>
      </c>
      <c r="E4349" s="101">
        <v>43.34</v>
      </c>
      <c r="F4349" s="102"/>
    </row>
    <row r="4350" ht="12.75" customHeight="1">
      <c r="A4350" s="100" t="s">
        <v>4634</v>
      </c>
      <c r="B4350" s="101">
        <v>124.55</v>
      </c>
      <c r="C4350" s="102"/>
      <c r="D4350" s="100" t="s">
        <v>25704</v>
      </c>
      <c r="E4350" s="101">
        <v>53.87</v>
      </c>
      <c r="F4350" s="102"/>
    </row>
    <row r="4351" ht="12.75" customHeight="1">
      <c r="A4351" s="100" t="s">
        <v>25640</v>
      </c>
      <c r="B4351" s="101">
        <v>142.73</v>
      </c>
      <c r="C4351" s="102"/>
      <c r="D4351" s="100" t="s">
        <v>4764</v>
      </c>
      <c r="E4351" s="101">
        <v>46.67</v>
      </c>
      <c r="F4351" s="102"/>
    </row>
    <row r="4352" ht="12.75" customHeight="1">
      <c r="A4352" s="100" t="s">
        <v>4636</v>
      </c>
      <c r="B4352" s="101">
        <v>135.2</v>
      </c>
      <c r="C4352" s="102"/>
      <c r="D4352" s="100" t="s">
        <v>25705</v>
      </c>
      <c r="E4352" s="101">
        <v>57.72</v>
      </c>
      <c r="F4352" s="102"/>
    </row>
    <row r="4353" ht="12.75" customHeight="1">
      <c r="A4353" s="100" t="s">
        <v>25641</v>
      </c>
      <c r="B4353" s="101">
        <v>168.3</v>
      </c>
      <c r="C4353" s="102"/>
      <c r="D4353" s="100" t="s">
        <v>4766</v>
      </c>
      <c r="E4353" s="101">
        <v>50.01</v>
      </c>
      <c r="F4353" s="102"/>
    </row>
    <row r="4354" ht="12.75" customHeight="1">
      <c r="A4354" s="100" t="s">
        <v>4638</v>
      </c>
      <c r="B4354" s="101">
        <v>159.19</v>
      </c>
      <c r="C4354" s="102"/>
      <c r="D4354" s="100" t="s">
        <v>25706</v>
      </c>
      <c r="E4354" s="101">
        <v>61.56</v>
      </c>
      <c r="F4354" s="102"/>
    </row>
    <row r="4355" ht="12.75" customHeight="1">
      <c r="A4355" s="100" t="s">
        <v>25642</v>
      </c>
      <c r="B4355" s="101">
        <v>9.45</v>
      </c>
      <c r="C4355" s="102"/>
      <c r="D4355" s="100" t="s">
        <v>4768</v>
      </c>
      <c r="E4355" s="101">
        <v>53.34</v>
      </c>
      <c r="F4355" s="102"/>
    </row>
    <row r="4356" ht="12.75" customHeight="1">
      <c r="A4356" s="100" t="s">
        <v>4640</v>
      </c>
      <c r="B4356" s="101">
        <v>8.34</v>
      </c>
      <c r="C4356" s="102"/>
      <c r="D4356" s="100" t="s">
        <v>25707</v>
      </c>
      <c r="E4356" s="101">
        <v>65.41</v>
      </c>
      <c r="F4356" s="102"/>
    </row>
    <row r="4357" ht="12.75" customHeight="1">
      <c r="A4357" s="100" t="s">
        <v>25643</v>
      </c>
      <c r="B4357" s="101">
        <v>36.25</v>
      </c>
      <c r="C4357" s="102"/>
      <c r="D4357" s="100" t="s">
        <v>4770</v>
      </c>
      <c r="E4357" s="101">
        <v>56.67</v>
      </c>
      <c r="F4357" s="102"/>
    </row>
    <row r="4358" ht="12.75" customHeight="1">
      <c r="A4358" s="100" t="s">
        <v>4642</v>
      </c>
      <c r="B4358" s="101">
        <v>31.49</v>
      </c>
      <c r="C4358" s="102"/>
      <c r="D4358" s="100" t="s">
        <v>25708</v>
      </c>
      <c r="E4358" s="101">
        <v>73.11</v>
      </c>
      <c r="F4358" s="102"/>
    </row>
    <row r="4359" ht="12.75" customHeight="1">
      <c r="A4359" s="100" t="s">
        <v>25644</v>
      </c>
      <c r="B4359" s="101">
        <v>144.5</v>
      </c>
      <c r="C4359" s="102"/>
      <c r="D4359" s="100" t="s">
        <v>4772</v>
      </c>
      <c r="E4359" s="101">
        <v>63.34</v>
      </c>
      <c r="F4359" s="102"/>
    </row>
    <row r="4360" ht="12.75" customHeight="1">
      <c r="A4360" s="100" t="s">
        <v>4644</v>
      </c>
      <c r="B4360" s="101">
        <v>125.47</v>
      </c>
      <c r="C4360" s="102"/>
      <c r="D4360" s="100" t="s">
        <v>25709</v>
      </c>
      <c r="E4360" s="101">
        <v>19.24</v>
      </c>
      <c r="F4360" s="102"/>
    </row>
    <row r="4361" ht="12.75" customHeight="1">
      <c r="A4361" s="100" t="s">
        <v>25645</v>
      </c>
      <c r="B4361" s="101">
        <v>199.83</v>
      </c>
      <c r="C4361" s="102"/>
      <c r="D4361" s="100" t="s">
        <v>4774</v>
      </c>
      <c r="E4361" s="101">
        <v>16.67</v>
      </c>
      <c r="F4361" s="102"/>
    </row>
    <row r="4362" ht="12.75" customHeight="1">
      <c r="A4362" s="100" t="s">
        <v>4646</v>
      </c>
      <c r="B4362" s="101">
        <v>173.42</v>
      </c>
      <c r="C4362" s="102"/>
      <c r="D4362" s="100" t="s">
        <v>25710</v>
      </c>
      <c r="E4362" s="101">
        <v>28.47</v>
      </c>
      <c r="F4362" s="102"/>
    </row>
    <row r="4363" ht="12.75" customHeight="1">
      <c r="A4363" s="100" t="s">
        <v>25646</v>
      </c>
      <c r="B4363" s="101">
        <v>72.25</v>
      </c>
      <c r="C4363" s="102"/>
      <c r="D4363" s="100" t="s">
        <v>4776</v>
      </c>
      <c r="E4363" s="101">
        <v>24.67</v>
      </c>
      <c r="F4363" s="102"/>
    </row>
    <row r="4364" ht="12.75" customHeight="1">
      <c r="A4364" s="100" t="s">
        <v>4648</v>
      </c>
      <c r="B4364" s="101">
        <v>62.73</v>
      </c>
      <c r="C4364" s="102"/>
      <c r="D4364" s="100" t="s">
        <v>25711</v>
      </c>
      <c r="E4364" s="101">
        <v>37.32</v>
      </c>
      <c r="F4364" s="102"/>
    </row>
    <row r="4365" ht="12.75" customHeight="1">
      <c r="A4365" s="100" t="s">
        <v>25647</v>
      </c>
      <c r="B4365" s="101">
        <v>72.25</v>
      </c>
      <c r="C4365" s="102"/>
      <c r="D4365" s="100" t="s">
        <v>4778</v>
      </c>
      <c r="E4365" s="101">
        <v>32.34</v>
      </c>
      <c r="F4365" s="102"/>
    </row>
    <row r="4366" ht="12.75" customHeight="1">
      <c r="A4366" s="100" t="s">
        <v>4650</v>
      </c>
      <c r="B4366" s="101">
        <v>62.73</v>
      </c>
      <c r="C4366" s="102"/>
      <c r="D4366" s="100" t="s">
        <v>25712</v>
      </c>
      <c r="E4366" s="101">
        <v>55.41</v>
      </c>
      <c r="F4366" s="102"/>
    </row>
    <row r="4367" ht="12.75" customHeight="1">
      <c r="A4367" s="100" t="s">
        <v>25648</v>
      </c>
      <c r="B4367" s="101">
        <v>144.5</v>
      </c>
      <c r="C4367" s="102"/>
      <c r="D4367" s="100" t="s">
        <v>4780</v>
      </c>
      <c r="E4367" s="101">
        <v>48.01</v>
      </c>
      <c r="F4367" s="102"/>
    </row>
    <row r="4368" ht="12.75" customHeight="1">
      <c r="A4368" s="100" t="s">
        <v>4652</v>
      </c>
      <c r="B4368" s="101">
        <v>125.47</v>
      </c>
      <c r="C4368" s="102"/>
      <c r="D4368" s="100" t="s">
        <v>25713</v>
      </c>
      <c r="E4368" s="101">
        <v>71.95</v>
      </c>
      <c r="F4368" s="102"/>
    </row>
    <row r="4369" ht="12.75" customHeight="1">
      <c r="A4369" s="100" t="s">
        <v>25649</v>
      </c>
      <c r="B4369" s="101">
        <v>216.75</v>
      </c>
      <c r="C4369" s="102"/>
      <c r="D4369" s="100" t="s">
        <v>4782</v>
      </c>
      <c r="E4369" s="101">
        <v>62.34</v>
      </c>
      <c r="F4369" s="102"/>
    </row>
    <row r="4370" ht="12.75" customHeight="1">
      <c r="A4370" s="100" t="s">
        <v>4654</v>
      </c>
      <c r="B4370" s="101">
        <v>188.21</v>
      </c>
      <c r="C4370" s="102"/>
      <c r="D4370" s="100" t="s">
        <v>25714</v>
      </c>
      <c r="E4370" s="101">
        <v>88.12</v>
      </c>
      <c r="F4370" s="102"/>
    </row>
    <row r="4371" ht="12.75" customHeight="1">
      <c r="A4371" s="100" t="s">
        <v>25650</v>
      </c>
      <c r="B4371" s="101">
        <v>365.16</v>
      </c>
      <c r="C4371" s="102"/>
      <c r="D4371" s="100" t="s">
        <v>4784</v>
      </c>
      <c r="E4371" s="101">
        <v>76.35</v>
      </c>
      <c r="F4371" s="102"/>
    </row>
    <row r="4372" ht="12.75" customHeight="1">
      <c r="A4372" s="100" t="s">
        <v>4656</v>
      </c>
      <c r="B4372" s="101">
        <v>317.49</v>
      </c>
      <c r="C4372" s="102"/>
      <c r="D4372" s="100" t="s">
        <v>25715</v>
      </c>
      <c r="E4372" s="101">
        <v>103.51</v>
      </c>
      <c r="F4372" s="102"/>
    </row>
    <row r="4373" ht="12.75" customHeight="1">
      <c r="A4373" s="100" t="s">
        <v>25651</v>
      </c>
      <c r="B4373" s="101">
        <v>94.31</v>
      </c>
      <c r="C4373" s="102"/>
      <c r="D4373" s="100" t="s">
        <v>4786</v>
      </c>
      <c r="E4373" s="101">
        <v>89.68</v>
      </c>
      <c r="F4373" s="102"/>
    </row>
    <row r="4374" ht="12.75" customHeight="1">
      <c r="A4374" s="100" t="s">
        <v>4658</v>
      </c>
      <c r="B4374" s="101">
        <v>81.93</v>
      </c>
      <c r="C4374" s="102"/>
      <c r="D4374" s="100" t="s">
        <v>25716</v>
      </c>
      <c r="E4374" s="101">
        <v>117.75</v>
      </c>
      <c r="F4374" s="102"/>
    </row>
    <row r="4375" ht="12.75" customHeight="1">
      <c r="A4375" s="100" t="s">
        <v>25652</v>
      </c>
      <c r="B4375" s="101">
        <v>54.51</v>
      </c>
      <c r="C4375" s="102"/>
      <c r="D4375" s="100" t="s">
        <v>4788</v>
      </c>
      <c r="E4375" s="101">
        <v>102.02</v>
      </c>
      <c r="F4375" s="102"/>
    </row>
    <row r="4376" ht="12.75" customHeight="1">
      <c r="A4376" s="100" t="s">
        <v>4660</v>
      </c>
      <c r="B4376" s="101">
        <v>47.37</v>
      </c>
      <c r="C4376" s="102"/>
      <c r="D4376" s="100" t="s">
        <v>25717</v>
      </c>
      <c r="E4376" s="101">
        <v>131.21</v>
      </c>
      <c r="F4376" s="102"/>
    </row>
    <row r="4377" ht="12.75" customHeight="1">
      <c r="A4377" s="100" t="s">
        <v>25653</v>
      </c>
      <c r="B4377" s="101">
        <v>3.68</v>
      </c>
      <c r="C4377" s="102"/>
      <c r="D4377" s="100" t="s">
        <v>4790</v>
      </c>
      <c r="E4377" s="101">
        <v>113.69</v>
      </c>
      <c r="F4377" s="102"/>
    </row>
    <row r="4378" ht="12.75" customHeight="1">
      <c r="A4378" s="100" t="s">
        <v>4662</v>
      </c>
      <c r="B4378" s="101">
        <v>3.22</v>
      </c>
      <c r="C4378" s="102"/>
      <c r="D4378" s="100" t="s">
        <v>25718</v>
      </c>
      <c r="E4378" s="101">
        <v>144.3</v>
      </c>
      <c r="F4378" s="102"/>
    </row>
    <row r="4379" ht="12.75" customHeight="1">
      <c r="A4379" s="100" t="s">
        <v>25654</v>
      </c>
      <c r="B4379" s="101">
        <v>5.98</v>
      </c>
      <c r="C4379" s="102"/>
      <c r="D4379" s="100" t="s">
        <v>4792</v>
      </c>
      <c r="E4379" s="101">
        <v>125.02</v>
      </c>
      <c r="F4379" s="102"/>
    </row>
    <row r="4380" ht="12.75" customHeight="1">
      <c r="A4380" s="100" t="s">
        <v>4664</v>
      </c>
      <c r="B4380" s="101">
        <v>5.22</v>
      </c>
      <c r="C4380" s="102"/>
      <c r="D4380" s="100" t="s">
        <v>25719</v>
      </c>
      <c r="E4380" s="101">
        <v>156.23</v>
      </c>
      <c r="F4380" s="102"/>
    </row>
    <row r="4381" ht="12.75" customHeight="1">
      <c r="A4381" s="100" t="s">
        <v>25655</v>
      </c>
      <c r="B4381" s="101">
        <v>8.7</v>
      </c>
      <c r="C4381" s="102"/>
      <c r="D4381" s="100" t="s">
        <v>4794</v>
      </c>
      <c r="E4381" s="101">
        <v>135.36</v>
      </c>
      <c r="F4381" s="102"/>
    </row>
    <row r="4382" ht="12.75" customHeight="1">
      <c r="A4382" s="100" t="s">
        <v>4666</v>
      </c>
      <c r="B4382" s="101">
        <v>7.59</v>
      </c>
      <c r="C4382" s="102"/>
      <c r="D4382" s="100" t="s">
        <v>25720</v>
      </c>
      <c r="E4382" s="101">
        <v>178.16</v>
      </c>
      <c r="F4382" s="102"/>
    </row>
    <row r="4383" ht="12.75" customHeight="1">
      <c r="A4383" s="100" t="s">
        <v>25656</v>
      </c>
      <c r="B4383" s="101">
        <v>14.3</v>
      </c>
      <c r="C4383" s="102"/>
      <c r="D4383" s="100" t="s">
        <v>4796</v>
      </c>
      <c r="E4383" s="101">
        <v>154.36</v>
      </c>
      <c r="F4383" s="102"/>
    </row>
    <row r="4384" ht="12.75" customHeight="1">
      <c r="A4384" s="100" t="s">
        <v>4668</v>
      </c>
      <c r="B4384" s="101">
        <v>12.47</v>
      </c>
      <c r="C4384" s="102"/>
      <c r="D4384" s="100" t="s">
        <v>25721</v>
      </c>
      <c r="E4384" s="101">
        <v>196.63</v>
      </c>
      <c r="F4384" s="102"/>
    </row>
    <row r="4385" ht="12.75" customHeight="1">
      <c r="A4385" s="100" t="s">
        <v>25657</v>
      </c>
      <c r="B4385" s="101">
        <v>21.47</v>
      </c>
      <c r="C4385" s="102"/>
      <c r="D4385" s="100" t="s">
        <v>4798</v>
      </c>
      <c r="E4385" s="101">
        <v>170.37</v>
      </c>
      <c r="F4385" s="102"/>
    </row>
    <row r="4386" ht="12.75" customHeight="1">
      <c r="A4386" s="100" t="s">
        <v>4670</v>
      </c>
      <c r="B4386" s="101">
        <v>18.71</v>
      </c>
      <c r="C4386" s="102"/>
      <c r="D4386" s="100" t="s">
        <v>25722</v>
      </c>
      <c r="E4386" s="101">
        <v>205.48</v>
      </c>
      <c r="F4386" s="102"/>
    </row>
    <row r="4387" ht="12.75" customHeight="1">
      <c r="A4387" s="100" t="s">
        <v>25658</v>
      </c>
      <c r="B4387" s="101">
        <v>28.0</v>
      </c>
      <c r="C4387" s="102"/>
      <c r="D4387" s="100" t="s">
        <v>4800</v>
      </c>
      <c r="E4387" s="101">
        <v>178.04</v>
      </c>
      <c r="F4387" s="102"/>
    </row>
    <row r="4388" ht="12.75" customHeight="1">
      <c r="A4388" s="100" t="s">
        <v>4672</v>
      </c>
      <c r="B4388" s="101">
        <v>24.41</v>
      </c>
      <c r="C4388" s="102"/>
      <c r="D4388" s="100" t="s">
        <v>25723</v>
      </c>
      <c r="E4388" s="101">
        <v>212.02</v>
      </c>
      <c r="F4388" s="102"/>
    </row>
    <row r="4389" ht="12.75" customHeight="1">
      <c r="A4389" s="100" t="s">
        <v>25659</v>
      </c>
      <c r="B4389" s="101">
        <v>30.45</v>
      </c>
      <c r="C4389" s="102"/>
      <c r="D4389" s="100" t="s">
        <v>4802</v>
      </c>
      <c r="E4389" s="101">
        <v>183.7</v>
      </c>
      <c r="F4389" s="102"/>
    </row>
    <row r="4390" ht="12.75" customHeight="1">
      <c r="A4390" s="100" t="s">
        <v>4674</v>
      </c>
      <c r="B4390" s="101">
        <v>26.91</v>
      </c>
      <c r="C4390" s="102"/>
      <c r="D4390" s="100" t="s">
        <v>25724</v>
      </c>
      <c r="E4390" s="101">
        <v>232.8</v>
      </c>
      <c r="F4390" s="102"/>
    </row>
    <row r="4391" ht="12.75" customHeight="1">
      <c r="A4391" s="100" t="s">
        <v>25660</v>
      </c>
      <c r="B4391" s="101">
        <v>35.32</v>
      </c>
      <c r="C4391" s="102"/>
      <c r="D4391" s="100" t="s">
        <v>4804</v>
      </c>
      <c r="E4391" s="101">
        <v>201.71</v>
      </c>
      <c r="F4391" s="102"/>
    </row>
    <row r="4392" ht="12.75" customHeight="1">
      <c r="A4392" s="100" t="s">
        <v>4676</v>
      </c>
      <c r="B4392" s="101">
        <v>31.21</v>
      </c>
      <c r="C4392" s="102"/>
      <c r="D4392" s="100" t="s">
        <v>25725</v>
      </c>
      <c r="E4392" s="101">
        <v>241.27</v>
      </c>
      <c r="F4392" s="102"/>
    </row>
    <row r="4393" ht="12.75" customHeight="1">
      <c r="A4393" s="100" t="s">
        <v>25661</v>
      </c>
      <c r="B4393" s="101">
        <v>41.25</v>
      </c>
      <c r="C4393" s="102"/>
      <c r="D4393" s="100" t="s">
        <v>4806</v>
      </c>
      <c r="E4393" s="101">
        <v>209.04</v>
      </c>
      <c r="F4393" s="102"/>
    </row>
    <row r="4394" ht="12.75" customHeight="1">
      <c r="A4394" s="100" t="s">
        <v>4678</v>
      </c>
      <c r="B4394" s="101">
        <v>36.46</v>
      </c>
      <c r="C4394" s="102"/>
      <c r="D4394" s="100" t="s">
        <v>25726</v>
      </c>
      <c r="E4394" s="101">
        <v>24.06</v>
      </c>
      <c r="F4394" s="102"/>
    </row>
    <row r="4395" ht="12.75" customHeight="1">
      <c r="A4395" s="100" t="s">
        <v>25662</v>
      </c>
      <c r="B4395" s="101">
        <v>51.89</v>
      </c>
      <c r="C4395" s="102"/>
      <c r="D4395" s="100" t="s">
        <v>4808</v>
      </c>
      <c r="E4395" s="101">
        <v>20.85</v>
      </c>
      <c r="F4395" s="102"/>
    </row>
    <row r="4396" ht="12.75" customHeight="1">
      <c r="A4396" s="100" t="s">
        <v>4680</v>
      </c>
      <c r="B4396" s="101">
        <v>46.31</v>
      </c>
      <c r="C4396" s="102"/>
      <c r="D4396" s="100" t="s">
        <v>25727</v>
      </c>
      <c r="E4396" s="101">
        <v>34.77</v>
      </c>
      <c r="F4396" s="102"/>
    </row>
    <row r="4397" ht="12.75" customHeight="1">
      <c r="A4397" s="100" t="s">
        <v>25663</v>
      </c>
      <c r="B4397" s="101">
        <v>52.6</v>
      </c>
      <c r="C4397" s="102"/>
      <c r="D4397" s="100" t="s">
        <v>4810</v>
      </c>
      <c r="E4397" s="101">
        <v>30.14</v>
      </c>
      <c r="F4397" s="102"/>
    </row>
    <row r="4398" ht="12.75" customHeight="1">
      <c r="A4398" s="100" t="s">
        <v>4682</v>
      </c>
      <c r="B4398" s="101">
        <v>46.52</v>
      </c>
      <c r="C4398" s="102"/>
      <c r="D4398" s="100" t="s">
        <v>25728</v>
      </c>
      <c r="E4398" s="101">
        <v>141.33</v>
      </c>
      <c r="F4398" s="102"/>
    </row>
    <row r="4399" ht="12.75" customHeight="1">
      <c r="A4399" s="100" t="s">
        <v>25664</v>
      </c>
      <c r="B4399" s="101">
        <v>64.43</v>
      </c>
      <c r="C4399" s="102"/>
      <c r="D4399" s="100" t="s">
        <v>4812</v>
      </c>
      <c r="E4399" s="101">
        <v>134.53</v>
      </c>
      <c r="F4399" s="102"/>
    </row>
    <row r="4400" ht="12.75" customHeight="1">
      <c r="A4400" s="100" t="s">
        <v>4684</v>
      </c>
      <c r="B4400" s="101">
        <v>57.02</v>
      </c>
      <c r="C4400" s="102"/>
      <c r="D4400" s="100" t="s">
        <v>25729</v>
      </c>
      <c r="E4400" s="101">
        <v>18.32</v>
      </c>
      <c r="F4400" s="102"/>
    </row>
    <row r="4401" ht="12.75" customHeight="1">
      <c r="A4401" s="100" t="s">
        <v>25665</v>
      </c>
      <c r="B4401" s="101">
        <v>98.75</v>
      </c>
      <c r="C4401" s="102"/>
      <c r="D4401" s="100" t="s">
        <v>4814</v>
      </c>
      <c r="E4401" s="101">
        <v>15.87</v>
      </c>
      <c r="F4401" s="102"/>
    </row>
    <row r="4402" ht="12.75" customHeight="1">
      <c r="A4402" s="100" t="s">
        <v>4686</v>
      </c>
      <c r="B4402" s="101">
        <v>90.22</v>
      </c>
      <c r="C4402" s="102"/>
      <c r="D4402" s="100" t="s">
        <v>25730</v>
      </c>
      <c r="E4402" s="101">
        <v>22.66</v>
      </c>
      <c r="F4402" s="102"/>
    </row>
    <row r="4403" ht="12.75" customHeight="1">
      <c r="A4403" s="100" t="s">
        <v>25666</v>
      </c>
      <c r="B4403" s="101">
        <v>117.5</v>
      </c>
      <c r="C4403" s="102"/>
      <c r="D4403" s="100" t="s">
        <v>4816</v>
      </c>
      <c r="E4403" s="101">
        <v>19.64</v>
      </c>
      <c r="F4403" s="102"/>
    </row>
    <row r="4404" ht="12.75" customHeight="1">
      <c r="A4404" s="100" t="s">
        <v>4688</v>
      </c>
      <c r="B4404" s="101">
        <v>107.41</v>
      </c>
      <c r="C4404" s="102"/>
      <c r="D4404" s="100" t="s">
        <v>25731</v>
      </c>
      <c r="E4404" s="101">
        <v>25.47</v>
      </c>
      <c r="F4404" s="102"/>
    </row>
    <row r="4405" ht="12.75" customHeight="1">
      <c r="A4405" s="100" t="s">
        <v>25667</v>
      </c>
      <c r="B4405" s="101">
        <v>140.65</v>
      </c>
      <c r="C4405" s="102"/>
      <c r="D4405" s="100" t="s">
        <v>4818</v>
      </c>
      <c r="E4405" s="101">
        <v>22.07</v>
      </c>
      <c r="F4405" s="102"/>
    </row>
    <row r="4406" ht="12.75" customHeight="1">
      <c r="A4406" s="100" t="s">
        <v>4690</v>
      </c>
      <c r="B4406" s="101">
        <v>128.72</v>
      </c>
      <c r="C4406" s="102"/>
      <c r="D4406" s="100" t="s">
        <v>25732</v>
      </c>
      <c r="E4406" s="101">
        <v>29.64</v>
      </c>
      <c r="F4406" s="102"/>
    </row>
    <row r="4407" ht="12.75" customHeight="1">
      <c r="A4407" s="100" t="s">
        <v>25668</v>
      </c>
      <c r="B4407" s="101">
        <v>163.92</v>
      </c>
      <c r="C4407" s="102"/>
      <c r="D4407" s="100" t="s">
        <v>4820</v>
      </c>
      <c r="E4407" s="101">
        <v>25.69</v>
      </c>
      <c r="F4407" s="102"/>
    </row>
    <row r="4408" ht="12.75" customHeight="1">
      <c r="A4408" s="100" t="s">
        <v>4692</v>
      </c>
      <c r="B4408" s="101">
        <v>150.11</v>
      </c>
      <c r="C4408" s="102"/>
      <c r="D4408" s="100" t="s">
        <v>25733</v>
      </c>
      <c r="E4408" s="101">
        <v>32.39</v>
      </c>
      <c r="F4408" s="102"/>
    </row>
    <row r="4409" ht="12.75" customHeight="1">
      <c r="A4409" s="100" t="s">
        <v>25669</v>
      </c>
      <c r="B4409" s="101">
        <v>203.6</v>
      </c>
      <c r="C4409" s="102"/>
      <c r="D4409" s="100" t="s">
        <v>4822</v>
      </c>
      <c r="E4409" s="101">
        <v>28.07</v>
      </c>
      <c r="F4409" s="102"/>
    </row>
    <row r="4410" ht="12.75" customHeight="1">
      <c r="A4410" s="100" t="s">
        <v>4694</v>
      </c>
      <c r="B4410" s="101">
        <v>186.46</v>
      </c>
      <c r="C4410" s="102"/>
      <c r="D4410" s="100" t="s">
        <v>25734</v>
      </c>
      <c r="E4410" s="101">
        <v>59.18</v>
      </c>
      <c r="F4410" s="102"/>
    </row>
    <row r="4411" ht="12.75" customHeight="1">
      <c r="A4411" s="100" t="s">
        <v>25670</v>
      </c>
      <c r="B4411" s="101">
        <v>2.47</v>
      </c>
      <c r="C4411" s="102"/>
      <c r="D4411" s="100" t="s">
        <v>4824</v>
      </c>
      <c r="E4411" s="101">
        <v>52.03</v>
      </c>
      <c r="F4411" s="102"/>
    </row>
    <row r="4412" ht="12.75" customHeight="1">
      <c r="A4412" s="100" t="s">
        <v>4696</v>
      </c>
      <c r="B4412" s="101">
        <v>2.17</v>
      </c>
      <c r="C4412" s="102"/>
      <c r="D4412" s="100" t="s">
        <v>25735</v>
      </c>
      <c r="E4412" s="101">
        <v>75.02</v>
      </c>
      <c r="F4412" s="102"/>
    </row>
    <row r="4413" ht="12.75" customHeight="1">
      <c r="A4413" s="100" t="s">
        <v>25671</v>
      </c>
      <c r="B4413" s="101">
        <v>4.04</v>
      </c>
      <c r="C4413" s="102"/>
      <c r="D4413" s="100" t="s">
        <v>4826</v>
      </c>
      <c r="E4413" s="101">
        <v>65.84</v>
      </c>
      <c r="F4413" s="102"/>
    </row>
    <row r="4414" ht="12.75" customHeight="1">
      <c r="A4414" s="100" t="s">
        <v>4698</v>
      </c>
      <c r="B4414" s="101">
        <v>3.54</v>
      </c>
      <c r="C4414" s="102"/>
      <c r="D4414" s="100" t="s">
        <v>25736</v>
      </c>
      <c r="E4414" s="101">
        <v>77.34</v>
      </c>
      <c r="F4414" s="102"/>
    </row>
    <row r="4415" ht="12.75" customHeight="1">
      <c r="A4415" s="100" t="s">
        <v>25672</v>
      </c>
      <c r="B4415" s="101">
        <v>5.98</v>
      </c>
      <c r="C4415" s="102"/>
      <c r="D4415" s="100" t="s">
        <v>4828</v>
      </c>
      <c r="E4415" s="101">
        <v>68.13</v>
      </c>
      <c r="F4415" s="102"/>
    </row>
    <row r="4416" ht="12.75" customHeight="1">
      <c r="A4416" s="100" t="s">
        <v>4700</v>
      </c>
      <c r="B4416" s="101">
        <v>5.23</v>
      </c>
      <c r="C4416" s="102"/>
      <c r="D4416" s="100" t="s">
        <v>25737</v>
      </c>
      <c r="E4416" s="101">
        <v>203.5</v>
      </c>
      <c r="F4416" s="102"/>
    </row>
    <row r="4417" ht="12.75" customHeight="1">
      <c r="A4417" s="100" t="s">
        <v>25673</v>
      </c>
      <c r="B4417" s="101">
        <v>10.0</v>
      </c>
      <c r="C4417" s="102"/>
      <c r="D4417" s="100" t="s">
        <v>4830</v>
      </c>
      <c r="E4417" s="101">
        <v>189.93</v>
      </c>
      <c r="F4417" s="102"/>
    </row>
    <row r="4418" ht="12.75" customHeight="1">
      <c r="A4418" s="100" t="s">
        <v>4702</v>
      </c>
      <c r="B4418" s="101">
        <v>8.74</v>
      </c>
      <c r="C4418" s="102"/>
      <c r="D4418" s="100" t="s">
        <v>25738</v>
      </c>
      <c r="E4418" s="101">
        <v>233.22</v>
      </c>
      <c r="F4418" s="102"/>
    </row>
    <row r="4419" ht="12.75" customHeight="1">
      <c r="A4419" s="100" t="s">
        <v>25674</v>
      </c>
      <c r="B4419" s="101">
        <v>15.28</v>
      </c>
      <c r="C4419" s="102"/>
      <c r="D4419" s="100" t="s">
        <v>4832</v>
      </c>
      <c r="E4419" s="101">
        <v>219.6</v>
      </c>
      <c r="F4419" s="102"/>
    </row>
    <row r="4420" ht="12.75" customHeight="1">
      <c r="A4420" s="100" t="s">
        <v>4704</v>
      </c>
      <c r="B4420" s="101">
        <v>13.35</v>
      </c>
      <c r="C4420" s="102"/>
      <c r="D4420" s="100" t="s">
        <v>25739</v>
      </c>
      <c r="E4420" s="101">
        <v>279.34</v>
      </c>
      <c r="F4420" s="102"/>
    </row>
    <row r="4421" ht="12.75" customHeight="1">
      <c r="A4421" s="100" t="s">
        <v>25675</v>
      </c>
      <c r="B4421" s="101">
        <v>20.08</v>
      </c>
      <c r="C4421" s="102"/>
      <c r="D4421" s="100" t="s">
        <v>4834</v>
      </c>
      <c r="E4421" s="101">
        <v>262.96</v>
      </c>
      <c r="F4421" s="102"/>
    </row>
    <row r="4422" ht="12.75" customHeight="1">
      <c r="A4422" s="100" t="s">
        <v>4706</v>
      </c>
      <c r="B4422" s="101">
        <v>17.55</v>
      </c>
      <c r="C4422" s="102"/>
      <c r="D4422" s="100" t="s">
        <v>25740</v>
      </c>
      <c r="E4422" s="101">
        <v>301.32</v>
      </c>
      <c r="F4422" s="102"/>
    </row>
    <row r="4423" ht="12.75" customHeight="1">
      <c r="A4423" s="100" t="s">
        <v>25676</v>
      </c>
      <c r="B4423" s="101">
        <v>22.73</v>
      </c>
      <c r="C4423" s="102"/>
      <c r="D4423" s="100" t="s">
        <v>4836</v>
      </c>
      <c r="E4423" s="101">
        <v>282.97</v>
      </c>
      <c r="F4423" s="102"/>
    </row>
    <row r="4424" ht="12.75" customHeight="1">
      <c r="A4424" s="100" t="s">
        <v>4708</v>
      </c>
      <c r="B4424" s="101">
        <v>20.22</v>
      </c>
      <c r="C4424" s="102"/>
      <c r="D4424" s="100" t="s">
        <v>25741</v>
      </c>
      <c r="E4424" s="101">
        <v>303.62</v>
      </c>
      <c r="F4424" s="102"/>
    </row>
    <row r="4425" ht="12.75" customHeight="1">
      <c r="A4425" s="100" t="s">
        <v>25677</v>
      </c>
      <c r="B4425" s="101">
        <v>26.86</v>
      </c>
      <c r="C4425" s="102"/>
      <c r="D4425" s="100" t="s">
        <v>4838</v>
      </c>
      <c r="E4425" s="101">
        <v>285.23</v>
      </c>
      <c r="F4425" s="102"/>
    </row>
    <row r="4426" ht="12.75" customHeight="1">
      <c r="A4426" s="100" t="s">
        <v>4710</v>
      </c>
      <c r="B4426" s="101">
        <v>23.89</v>
      </c>
      <c r="C4426" s="102"/>
      <c r="D4426" s="100" t="s">
        <v>25742</v>
      </c>
      <c r="E4426" s="101">
        <v>330.08</v>
      </c>
      <c r="F4426" s="102"/>
    </row>
    <row r="4427" ht="12.75" customHeight="1">
      <c r="A4427" s="100" t="s">
        <v>25678</v>
      </c>
      <c r="B4427" s="101">
        <v>30.96</v>
      </c>
      <c r="C4427" s="102"/>
      <c r="D4427" s="100" t="s">
        <v>4840</v>
      </c>
      <c r="E4427" s="101">
        <v>308.45</v>
      </c>
      <c r="F4427" s="102"/>
    </row>
    <row r="4428" ht="12.75" customHeight="1">
      <c r="A4428" s="100" t="s">
        <v>4712</v>
      </c>
      <c r="B4428" s="101">
        <v>27.55</v>
      </c>
      <c r="C4428" s="102"/>
      <c r="D4428" s="100" t="s">
        <v>25743</v>
      </c>
      <c r="E4428" s="101">
        <v>356.52</v>
      </c>
      <c r="F4428" s="102"/>
    </row>
    <row r="4429" ht="12.75" customHeight="1">
      <c r="A4429" s="100" t="s">
        <v>25679</v>
      </c>
      <c r="B4429" s="101">
        <v>35.35</v>
      </c>
      <c r="C4429" s="102"/>
      <c r="D4429" s="100" t="s">
        <v>4842</v>
      </c>
      <c r="E4429" s="101">
        <v>333.01</v>
      </c>
      <c r="F4429" s="102"/>
    </row>
    <row r="4430" ht="12.75" customHeight="1">
      <c r="A4430" s="100" t="s">
        <v>4714</v>
      </c>
      <c r="B4430" s="101">
        <v>31.46</v>
      </c>
      <c r="C4430" s="102"/>
      <c r="D4430" s="100" t="s">
        <v>25744</v>
      </c>
      <c r="E4430" s="101">
        <v>387.48</v>
      </c>
      <c r="F4430" s="102"/>
    </row>
    <row r="4431" ht="12.75" customHeight="1">
      <c r="A4431" s="100" t="s">
        <v>25680</v>
      </c>
      <c r="B4431" s="101">
        <v>39.74</v>
      </c>
      <c r="C4431" s="102"/>
      <c r="D4431" s="100" t="s">
        <v>4844</v>
      </c>
      <c r="E4431" s="101">
        <v>360.3</v>
      </c>
      <c r="F4431" s="102"/>
    </row>
    <row r="4432" ht="12.75" customHeight="1">
      <c r="A4432" s="100" t="s">
        <v>4716</v>
      </c>
      <c r="B4432" s="101">
        <v>35.38</v>
      </c>
      <c r="C4432" s="102"/>
      <c r="D4432" s="100" t="s">
        <v>25745</v>
      </c>
      <c r="E4432" s="101">
        <v>425.32</v>
      </c>
      <c r="F4432" s="102"/>
    </row>
    <row r="4433" ht="12.75" customHeight="1">
      <c r="A4433" s="100" t="s">
        <v>25681</v>
      </c>
      <c r="B4433" s="101">
        <v>49.0</v>
      </c>
      <c r="C4433" s="102"/>
      <c r="D4433" s="100" t="s">
        <v>4846</v>
      </c>
      <c r="E4433" s="101">
        <v>395.81</v>
      </c>
      <c r="F4433" s="102"/>
    </row>
    <row r="4434" ht="12.75" customHeight="1">
      <c r="A4434" s="100" t="s">
        <v>4718</v>
      </c>
      <c r="B4434" s="101">
        <v>43.64</v>
      </c>
      <c r="C4434" s="102"/>
      <c r="D4434" s="100" t="s">
        <v>25746</v>
      </c>
      <c r="E4434" s="101">
        <v>466.68</v>
      </c>
      <c r="F4434" s="102"/>
    </row>
    <row r="4435" ht="12.75" customHeight="1">
      <c r="A4435" s="100" t="s">
        <v>25682</v>
      </c>
      <c r="B4435" s="101">
        <v>80.29</v>
      </c>
      <c r="C4435" s="102"/>
      <c r="D4435" s="100" t="s">
        <v>4848</v>
      </c>
      <c r="E4435" s="101">
        <v>433.14</v>
      </c>
      <c r="F4435" s="102"/>
    </row>
    <row r="4436" ht="12.75" customHeight="1">
      <c r="A4436" s="100" t="s">
        <v>4720</v>
      </c>
      <c r="B4436" s="101">
        <v>74.22</v>
      </c>
      <c r="C4436" s="102"/>
      <c r="D4436" s="100" t="s">
        <v>25747</v>
      </c>
      <c r="E4436" s="101">
        <v>509.44</v>
      </c>
      <c r="F4436" s="102"/>
    </row>
    <row r="4437" ht="12.75" customHeight="1">
      <c r="A4437" s="100" t="s">
        <v>25683</v>
      </c>
      <c r="B4437" s="101">
        <v>96.33</v>
      </c>
      <c r="C4437" s="102"/>
      <c r="D4437" s="100" t="s">
        <v>4850</v>
      </c>
      <c r="E4437" s="101">
        <v>473.24</v>
      </c>
      <c r="F4437" s="102"/>
    </row>
    <row r="4438" ht="12.75" customHeight="1">
      <c r="A4438" s="100" t="s">
        <v>4722</v>
      </c>
      <c r="B4438" s="101">
        <v>89.06</v>
      </c>
      <c r="C4438" s="102"/>
      <c r="D4438" s="100" t="s">
        <v>25748</v>
      </c>
      <c r="E4438" s="101">
        <v>589.18</v>
      </c>
      <c r="F4438" s="102"/>
    </row>
    <row r="4439" ht="12.75" customHeight="1">
      <c r="A4439" s="100" t="s">
        <v>25684</v>
      </c>
      <c r="B4439" s="101">
        <v>116.31</v>
      </c>
      <c r="C4439" s="102"/>
      <c r="D4439" s="100" t="s">
        <v>4852</v>
      </c>
      <c r="E4439" s="101">
        <v>545.35</v>
      </c>
      <c r="F4439" s="102"/>
    </row>
    <row r="4440" ht="12.75" customHeight="1">
      <c r="A4440" s="100" t="s">
        <v>4724</v>
      </c>
      <c r="B4440" s="101">
        <v>107.62</v>
      </c>
      <c r="C4440" s="102"/>
      <c r="D4440" s="100" t="s">
        <v>25749</v>
      </c>
      <c r="E4440" s="101">
        <v>666.29</v>
      </c>
      <c r="F4440" s="102"/>
    </row>
    <row r="4441" ht="12.75" customHeight="1">
      <c r="A4441" s="100" t="s">
        <v>25685</v>
      </c>
      <c r="B4441" s="101">
        <v>136.4</v>
      </c>
      <c r="C4441" s="102"/>
      <c r="D4441" s="100" t="s">
        <v>4854</v>
      </c>
      <c r="E4441" s="101">
        <v>615.47</v>
      </c>
      <c r="F4441" s="102"/>
    </row>
    <row r="4442" ht="12.75" customHeight="1">
      <c r="A4442" s="100" t="s">
        <v>4726</v>
      </c>
      <c r="B4442" s="101">
        <v>126.27</v>
      </c>
      <c r="C4442" s="102"/>
      <c r="D4442" s="100" t="s">
        <v>25750</v>
      </c>
      <c r="E4442" s="101">
        <v>708.24</v>
      </c>
      <c r="F4442" s="102"/>
    </row>
    <row r="4443" ht="12.75" customHeight="1">
      <c r="A4443" s="100" t="s">
        <v>25686</v>
      </c>
      <c r="B4443" s="101">
        <v>170.35</v>
      </c>
      <c r="C4443" s="102"/>
      <c r="D4443" s="100" t="s">
        <v>4856</v>
      </c>
      <c r="E4443" s="101">
        <v>655.8</v>
      </c>
      <c r="F4443" s="102"/>
    </row>
    <row r="4444" ht="12.75" customHeight="1">
      <c r="A4444" s="100" t="s">
        <v>4728</v>
      </c>
      <c r="B4444" s="101">
        <v>157.64</v>
      </c>
      <c r="C4444" s="102"/>
      <c r="D4444" s="100" t="s">
        <v>25751</v>
      </c>
      <c r="E4444" s="101">
        <v>28.24</v>
      </c>
      <c r="F4444" s="102"/>
    </row>
    <row r="4445" ht="12.75" customHeight="1">
      <c r="A4445" s="100" t="s">
        <v>25687</v>
      </c>
      <c r="B4445" s="101">
        <v>8.58</v>
      </c>
      <c r="C4445" s="102"/>
      <c r="D4445" s="100" t="s">
        <v>4858</v>
      </c>
      <c r="E4445" s="101">
        <v>24.48</v>
      </c>
      <c r="F4445" s="102"/>
    </row>
    <row r="4446" ht="12.75" customHeight="1">
      <c r="A4446" s="100" t="s">
        <v>4730</v>
      </c>
      <c r="B4446" s="101">
        <v>7.47</v>
      </c>
      <c r="C4446" s="102"/>
      <c r="D4446" s="100" t="s">
        <v>25752</v>
      </c>
      <c r="E4446" s="101">
        <v>28.28</v>
      </c>
      <c r="F4446" s="102"/>
    </row>
    <row r="4447" ht="12.75" customHeight="1">
      <c r="A4447" s="100" t="s">
        <v>25688</v>
      </c>
      <c r="B4447" s="101">
        <v>14.14</v>
      </c>
      <c r="C4447" s="102"/>
      <c r="D4447" s="100" t="s">
        <v>4860</v>
      </c>
      <c r="E4447" s="101">
        <v>24.51</v>
      </c>
      <c r="F4447" s="102"/>
    </row>
    <row r="4448" ht="12.75" customHeight="1">
      <c r="A4448" s="100" t="s">
        <v>4732</v>
      </c>
      <c r="B4448" s="101">
        <v>12.31</v>
      </c>
      <c r="C4448" s="102"/>
      <c r="D4448" s="100" t="s">
        <v>25753</v>
      </c>
      <c r="E4448" s="101">
        <v>31.09</v>
      </c>
      <c r="F4448" s="102"/>
    </row>
    <row r="4449" ht="12.75" customHeight="1">
      <c r="A4449" s="100" t="s">
        <v>25689</v>
      </c>
      <c r="B4449" s="101">
        <v>21.27</v>
      </c>
      <c r="C4449" s="102"/>
      <c r="D4449" s="100" t="s">
        <v>4862</v>
      </c>
      <c r="E4449" s="101">
        <v>26.95</v>
      </c>
      <c r="F4449" s="102"/>
    </row>
    <row r="4450" ht="12.75" customHeight="1">
      <c r="A4450" s="100" t="s">
        <v>4734</v>
      </c>
      <c r="B4450" s="101">
        <v>18.52</v>
      </c>
      <c r="C4450" s="102"/>
      <c r="D4450" s="100" t="s">
        <v>25754</v>
      </c>
      <c r="E4450" s="101">
        <v>31.13</v>
      </c>
      <c r="F4450" s="102"/>
    </row>
    <row r="4451" ht="12.75" customHeight="1">
      <c r="A4451" s="100" t="s">
        <v>25690</v>
      </c>
      <c r="B4451" s="101">
        <v>27.73</v>
      </c>
      <c r="C4451" s="102"/>
      <c r="D4451" s="100" t="s">
        <v>4864</v>
      </c>
      <c r="E4451" s="101">
        <v>26.98</v>
      </c>
      <c r="F4451" s="102"/>
    </row>
    <row r="4452" ht="12.75" customHeight="1">
      <c r="A4452" s="100" t="s">
        <v>4736</v>
      </c>
      <c r="B4452" s="101">
        <v>24.14</v>
      </c>
      <c r="C4452" s="102"/>
      <c r="D4452" s="100" t="s">
        <v>25755</v>
      </c>
      <c r="E4452" s="101">
        <v>31.13</v>
      </c>
      <c r="F4452" s="102"/>
    </row>
    <row r="4453" ht="12.75" customHeight="1">
      <c r="A4453" s="100" t="s">
        <v>25691</v>
      </c>
      <c r="B4453" s="101">
        <v>30.08</v>
      </c>
      <c r="C4453" s="102"/>
      <c r="D4453" s="100" t="s">
        <v>4866</v>
      </c>
      <c r="E4453" s="101">
        <v>26.98</v>
      </c>
      <c r="F4453" s="102"/>
    </row>
    <row r="4454" ht="12.75" customHeight="1">
      <c r="A4454" s="100" t="s">
        <v>4738</v>
      </c>
      <c r="B4454" s="101">
        <v>26.55</v>
      </c>
      <c r="C4454" s="102"/>
      <c r="D4454" s="100" t="s">
        <v>25756</v>
      </c>
      <c r="E4454" s="101">
        <v>42.0</v>
      </c>
      <c r="F4454" s="102"/>
    </row>
    <row r="4455" ht="12.75" customHeight="1">
      <c r="A4455" s="100" t="s">
        <v>25692</v>
      </c>
      <c r="B4455" s="101">
        <v>7.09</v>
      </c>
      <c r="C4455" s="102"/>
      <c r="D4455" s="100" t="s">
        <v>4868</v>
      </c>
      <c r="E4455" s="101">
        <v>36.4</v>
      </c>
      <c r="F4455" s="102"/>
    </row>
    <row r="4456" ht="12.75" customHeight="1">
      <c r="A4456" s="100" t="s">
        <v>4740</v>
      </c>
      <c r="B4456" s="101">
        <v>6.14</v>
      </c>
      <c r="C4456" s="102"/>
      <c r="D4456" s="100" t="s">
        <v>25757</v>
      </c>
      <c r="E4456" s="101">
        <v>42.0</v>
      </c>
      <c r="F4456" s="102"/>
    </row>
    <row r="4457" ht="12.75" customHeight="1">
      <c r="A4457" s="100" t="s">
        <v>25693</v>
      </c>
      <c r="B4457" s="101">
        <v>10.64</v>
      </c>
      <c r="C4457" s="102"/>
      <c r="D4457" s="100" t="s">
        <v>4870</v>
      </c>
      <c r="E4457" s="101">
        <v>36.4</v>
      </c>
      <c r="F4457" s="102"/>
    </row>
    <row r="4458" ht="12.75" customHeight="1">
      <c r="A4458" s="100" t="s">
        <v>4742</v>
      </c>
      <c r="B4458" s="101">
        <v>9.22</v>
      </c>
      <c r="C4458" s="102"/>
      <c r="D4458" s="100" t="s">
        <v>25758</v>
      </c>
      <c r="E4458" s="101">
        <v>44.87</v>
      </c>
      <c r="F4458" s="102"/>
    </row>
    <row r="4459" ht="12.75" customHeight="1">
      <c r="A4459" s="100" t="s">
        <v>25694</v>
      </c>
      <c r="B4459" s="101">
        <v>14.18</v>
      </c>
      <c r="C4459" s="102"/>
      <c r="D4459" s="100" t="s">
        <v>4872</v>
      </c>
      <c r="E4459" s="101">
        <v>38.89</v>
      </c>
      <c r="F4459" s="102"/>
    </row>
    <row r="4460" ht="12.75" customHeight="1">
      <c r="A4460" s="100" t="s">
        <v>4744</v>
      </c>
      <c r="B4460" s="101">
        <v>12.29</v>
      </c>
      <c r="C4460" s="102"/>
      <c r="D4460" s="100" t="s">
        <v>25759</v>
      </c>
      <c r="E4460" s="101">
        <v>47.74</v>
      </c>
      <c r="F4460" s="102"/>
    </row>
    <row r="4461" ht="12.75" customHeight="1">
      <c r="A4461" s="100" t="s">
        <v>25695</v>
      </c>
      <c r="B4461" s="101">
        <v>17.73</v>
      </c>
      <c r="C4461" s="102"/>
      <c r="D4461" s="100" t="s">
        <v>4874</v>
      </c>
      <c r="E4461" s="101">
        <v>41.38</v>
      </c>
      <c r="F4461" s="102"/>
    </row>
    <row r="4462" ht="12.75" customHeight="1">
      <c r="A4462" s="100" t="s">
        <v>4746</v>
      </c>
      <c r="B4462" s="101">
        <v>15.36</v>
      </c>
      <c r="C4462" s="102"/>
      <c r="D4462" s="100" t="s">
        <v>25760</v>
      </c>
      <c r="E4462" s="101">
        <v>47.8</v>
      </c>
      <c r="F4462" s="102"/>
    </row>
    <row r="4463" ht="12.75" customHeight="1">
      <c r="A4463" s="100" t="s">
        <v>25696</v>
      </c>
      <c r="B4463" s="101">
        <v>21.28</v>
      </c>
      <c r="C4463" s="102"/>
      <c r="D4463" s="100" t="s">
        <v>4876</v>
      </c>
      <c r="E4463" s="101">
        <v>41.43</v>
      </c>
      <c r="F4463" s="102"/>
    </row>
    <row r="4464" ht="12.75" customHeight="1">
      <c r="A4464" s="100" t="s">
        <v>4748</v>
      </c>
      <c r="B4464" s="101">
        <v>18.44</v>
      </c>
      <c r="C4464" s="102"/>
      <c r="D4464" s="100" t="s">
        <v>25761</v>
      </c>
      <c r="E4464" s="101">
        <v>152.07</v>
      </c>
      <c r="F4464" s="102"/>
    </row>
    <row r="4465" ht="12.75" customHeight="1">
      <c r="A4465" s="100" t="s">
        <v>25697</v>
      </c>
      <c r="B4465" s="101">
        <v>24.83</v>
      </c>
      <c r="C4465" s="102"/>
      <c r="D4465" s="100" t="s">
        <v>4878</v>
      </c>
      <c r="E4465" s="101">
        <v>143.69</v>
      </c>
      <c r="F4465" s="102"/>
    </row>
    <row r="4466" ht="12.75" customHeight="1">
      <c r="A4466" s="100" t="s">
        <v>4750</v>
      </c>
      <c r="B4466" s="101">
        <v>21.51</v>
      </c>
      <c r="C4466" s="102"/>
      <c r="D4466" s="100" t="s">
        <v>25762</v>
      </c>
      <c r="E4466" s="101">
        <v>155.11</v>
      </c>
      <c r="F4466" s="102"/>
    </row>
    <row r="4467" ht="12.75" customHeight="1">
      <c r="A4467" s="100" t="s">
        <v>25698</v>
      </c>
      <c r="B4467" s="101">
        <v>28.37</v>
      </c>
      <c r="C4467" s="102"/>
      <c r="D4467" s="100" t="s">
        <v>4880</v>
      </c>
      <c r="E4467" s="101">
        <v>146.34</v>
      </c>
      <c r="F4467" s="102"/>
    </row>
    <row r="4468" ht="12.75" customHeight="1">
      <c r="A4468" s="100" t="s">
        <v>4752</v>
      </c>
      <c r="B4468" s="101">
        <v>24.58</v>
      </c>
      <c r="C4468" s="102"/>
      <c r="D4468" s="100" t="s">
        <v>25763</v>
      </c>
      <c r="E4468" s="101">
        <v>157.7</v>
      </c>
      <c r="F4468" s="102"/>
    </row>
    <row r="4469" ht="12.75" customHeight="1">
      <c r="A4469" s="100" t="s">
        <v>25699</v>
      </c>
      <c r="B4469" s="101">
        <v>31.92</v>
      </c>
      <c r="C4469" s="102"/>
      <c r="D4469" s="100" t="s">
        <v>4882</v>
      </c>
      <c r="E4469" s="101">
        <v>148.83</v>
      </c>
      <c r="F4469" s="102"/>
    </row>
    <row r="4470" ht="12.75" customHeight="1">
      <c r="A4470" s="100" t="s">
        <v>4754</v>
      </c>
      <c r="B4470" s="101">
        <v>27.66</v>
      </c>
      <c r="C4470" s="102"/>
      <c r="D4470" s="100" t="s">
        <v>25764</v>
      </c>
      <c r="E4470" s="101">
        <v>163.88</v>
      </c>
      <c r="F4470" s="102"/>
    </row>
    <row r="4471" ht="12.75" customHeight="1">
      <c r="A4471" s="100" t="s">
        <v>25700</v>
      </c>
      <c r="B4471" s="101">
        <v>35.47</v>
      </c>
      <c r="C4471" s="102"/>
      <c r="D4471" s="100" t="s">
        <v>4884</v>
      </c>
      <c r="E4471" s="101">
        <v>154.24</v>
      </c>
      <c r="F4471" s="102"/>
    </row>
    <row r="4472" ht="12.75" customHeight="1">
      <c r="A4472" s="100" t="s">
        <v>4756</v>
      </c>
      <c r="B4472" s="101">
        <v>30.73</v>
      </c>
      <c r="C4472" s="102"/>
      <c r="D4472" s="100" t="s">
        <v>25765</v>
      </c>
      <c r="E4472" s="101">
        <v>167.48</v>
      </c>
      <c r="F4472" s="102"/>
    </row>
    <row r="4473" ht="12.75" customHeight="1">
      <c r="A4473" s="100" t="s">
        <v>25701</v>
      </c>
      <c r="B4473" s="101">
        <v>39.02</v>
      </c>
      <c r="C4473" s="102"/>
      <c r="D4473" s="100" t="s">
        <v>4886</v>
      </c>
      <c r="E4473" s="101">
        <v>157.43</v>
      </c>
      <c r="F4473" s="102"/>
    </row>
    <row r="4474" ht="12.75" customHeight="1">
      <c r="A4474" s="100" t="s">
        <v>4758</v>
      </c>
      <c r="B4474" s="101">
        <v>33.8</v>
      </c>
      <c r="C4474" s="102"/>
      <c r="D4474" s="100" t="s">
        <v>25766</v>
      </c>
      <c r="E4474" s="101">
        <v>171.87</v>
      </c>
      <c r="F4474" s="102"/>
    </row>
    <row r="4475" ht="12.75" customHeight="1">
      <c r="A4475" s="100" t="s">
        <v>25702</v>
      </c>
      <c r="B4475" s="101">
        <v>42.56</v>
      </c>
      <c r="C4475" s="102"/>
      <c r="D4475" s="100" t="s">
        <v>4888</v>
      </c>
      <c r="E4475" s="101">
        <v>161.38</v>
      </c>
      <c r="F4475" s="102"/>
    </row>
    <row r="4476" ht="12.75" customHeight="1">
      <c r="A4476" s="100" t="s">
        <v>4760</v>
      </c>
      <c r="B4476" s="101">
        <v>36.88</v>
      </c>
      <c r="C4476" s="102"/>
      <c r="D4476" s="100" t="s">
        <v>25767</v>
      </c>
      <c r="E4476" s="101">
        <v>185.71</v>
      </c>
      <c r="F4476" s="102"/>
    </row>
    <row r="4477" ht="12.75" customHeight="1">
      <c r="A4477" s="100" t="s">
        <v>25703</v>
      </c>
      <c r="B4477" s="101">
        <v>46.11</v>
      </c>
      <c r="C4477" s="102"/>
      <c r="D4477" s="100" t="s">
        <v>4890</v>
      </c>
      <c r="E4477" s="101">
        <v>173.62</v>
      </c>
      <c r="F4477" s="102"/>
    </row>
    <row r="4478" ht="12.75" customHeight="1">
      <c r="A4478" s="100" t="s">
        <v>4762</v>
      </c>
      <c r="B4478" s="101">
        <v>39.95</v>
      </c>
      <c r="C4478" s="102"/>
      <c r="D4478" s="100" t="s">
        <v>25768</v>
      </c>
      <c r="E4478" s="101">
        <v>191.12</v>
      </c>
      <c r="F4478" s="102"/>
    </row>
    <row r="4479" ht="12.75" customHeight="1">
      <c r="A4479" s="100" t="s">
        <v>25704</v>
      </c>
      <c r="B4479" s="101">
        <v>49.66</v>
      </c>
      <c r="C4479" s="102"/>
      <c r="D4479" s="100" t="s">
        <v>4892</v>
      </c>
      <c r="E4479" s="101">
        <v>178.54</v>
      </c>
      <c r="F4479" s="102"/>
    </row>
    <row r="4480" ht="12.75" customHeight="1">
      <c r="A4480" s="100" t="s">
        <v>4764</v>
      </c>
      <c r="B4480" s="101">
        <v>43.02</v>
      </c>
      <c r="C4480" s="102"/>
      <c r="D4480" s="100" t="s">
        <v>25769</v>
      </c>
      <c r="E4480" s="101">
        <v>24.16</v>
      </c>
      <c r="F4480" s="102"/>
    </row>
    <row r="4481" ht="12.75" customHeight="1">
      <c r="A4481" s="100" t="s">
        <v>25705</v>
      </c>
      <c r="B4481" s="101">
        <v>53.2</v>
      </c>
      <c r="C4481" s="102"/>
      <c r="D4481" s="100" t="s">
        <v>4894</v>
      </c>
      <c r="E4481" s="101">
        <v>21.41</v>
      </c>
      <c r="F4481" s="102"/>
    </row>
    <row r="4482" ht="12.75" customHeight="1">
      <c r="A4482" s="100" t="s">
        <v>4766</v>
      </c>
      <c r="B4482" s="101">
        <v>46.1</v>
      </c>
      <c r="C4482" s="102"/>
      <c r="D4482" s="100" t="s">
        <v>25770</v>
      </c>
      <c r="E4482" s="101">
        <v>24.71</v>
      </c>
      <c r="F4482" s="102"/>
    </row>
    <row r="4483" ht="12.75" customHeight="1">
      <c r="A4483" s="100" t="s">
        <v>25706</v>
      </c>
      <c r="B4483" s="101">
        <v>56.75</v>
      </c>
      <c r="C4483" s="102"/>
      <c r="D4483" s="100" t="s">
        <v>4896</v>
      </c>
      <c r="E4483" s="101">
        <v>21.89</v>
      </c>
      <c r="F4483" s="102"/>
    </row>
    <row r="4484" ht="12.75" customHeight="1">
      <c r="A4484" s="100" t="s">
        <v>4768</v>
      </c>
      <c r="B4484" s="101">
        <v>49.17</v>
      </c>
      <c r="C4484" s="102"/>
      <c r="D4484" s="100" t="s">
        <v>25771</v>
      </c>
      <c r="E4484" s="101">
        <v>25.44</v>
      </c>
      <c r="F4484" s="102"/>
    </row>
    <row r="4485" ht="12.75" customHeight="1">
      <c r="A4485" s="100" t="s">
        <v>25707</v>
      </c>
      <c r="B4485" s="101">
        <v>60.3</v>
      </c>
      <c r="C4485" s="102"/>
      <c r="D4485" s="100" t="s">
        <v>4898</v>
      </c>
      <c r="E4485" s="101">
        <v>22.54</v>
      </c>
      <c r="F4485" s="102"/>
    </row>
    <row r="4486" ht="12.75" customHeight="1">
      <c r="A4486" s="100" t="s">
        <v>4770</v>
      </c>
      <c r="B4486" s="101">
        <v>52.24</v>
      </c>
      <c r="C4486" s="102"/>
      <c r="D4486" s="100" t="s">
        <v>25772</v>
      </c>
      <c r="E4486" s="101">
        <v>26.18</v>
      </c>
      <c r="F4486" s="102"/>
    </row>
    <row r="4487" ht="12.75" customHeight="1">
      <c r="A4487" s="100" t="s">
        <v>25708</v>
      </c>
      <c r="B4487" s="101">
        <v>67.39</v>
      </c>
      <c r="C4487" s="102"/>
      <c r="D4487" s="100" t="s">
        <v>4900</v>
      </c>
      <c r="E4487" s="101">
        <v>23.2</v>
      </c>
      <c r="F4487" s="102"/>
    </row>
    <row r="4488" ht="12.75" customHeight="1">
      <c r="A4488" s="100" t="s">
        <v>4772</v>
      </c>
      <c r="B4488" s="101">
        <v>58.39</v>
      </c>
      <c r="C4488" s="102"/>
      <c r="D4488" s="100" t="s">
        <v>25773</v>
      </c>
      <c r="E4488" s="101">
        <v>26.91</v>
      </c>
      <c r="F4488" s="102"/>
    </row>
    <row r="4489" ht="12.75" customHeight="1">
      <c r="A4489" s="100" t="s">
        <v>25709</v>
      </c>
      <c r="B4489" s="101">
        <v>17.73</v>
      </c>
      <c r="C4489" s="102"/>
      <c r="D4489" s="100" t="s">
        <v>4902</v>
      </c>
      <c r="E4489" s="101">
        <v>23.85</v>
      </c>
      <c r="F4489" s="102"/>
    </row>
    <row r="4490" ht="12.75" customHeight="1">
      <c r="A4490" s="100" t="s">
        <v>4774</v>
      </c>
      <c r="B4490" s="101">
        <v>15.36</v>
      </c>
      <c r="C4490" s="102"/>
      <c r="D4490" s="100" t="s">
        <v>25774</v>
      </c>
      <c r="E4490" s="101">
        <v>27.65</v>
      </c>
      <c r="F4490" s="102"/>
    </row>
    <row r="4491" ht="12.75" customHeight="1">
      <c r="A4491" s="100" t="s">
        <v>25710</v>
      </c>
      <c r="B4491" s="101">
        <v>26.25</v>
      </c>
      <c r="C4491" s="102"/>
      <c r="D4491" s="100" t="s">
        <v>4904</v>
      </c>
      <c r="E4491" s="101">
        <v>24.51</v>
      </c>
      <c r="F4491" s="102"/>
    </row>
    <row r="4492" ht="12.75" customHeight="1">
      <c r="A4492" s="100" t="s">
        <v>4776</v>
      </c>
      <c r="B4492" s="101">
        <v>22.74</v>
      </c>
      <c r="C4492" s="102"/>
      <c r="D4492" s="100" t="s">
        <v>25775</v>
      </c>
      <c r="E4492" s="101">
        <v>28.38</v>
      </c>
      <c r="F4492" s="102"/>
    </row>
    <row r="4493" ht="12.75" customHeight="1">
      <c r="A4493" s="100" t="s">
        <v>25711</v>
      </c>
      <c r="B4493" s="101">
        <v>34.4</v>
      </c>
      <c r="C4493" s="102"/>
      <c r="D4493" s="100" t="s">
        <v>4906</v>
      </c>
      <c r="E4493" s="101">
        <v>25.17</v>
      </c>
      <c r="F4493" s="102"/>
    </row>
    <row r="4494" ht="12.75" customHeight="1">
      <c r="A4494" s="100" t="s">
        <v>4778</v>
      </c>
      <c r="B4494" s="101">
        <v>29.81</v>
      </c>
      <c r="C4494" s="102"/>
      <c r="D4494" s="100" t="s">
        <v>25776</v>
      </c>
      <c r="E4494" s="101">
        <v>29.11</v>
      </c>
      <c r="F4494" s="102"/>
    </row>
    <row r="4495" ht="12.75" customHeight="1">
      <c r="A4495" s="100" t="s">
        <v>25712</v>
      </c>
      <c r="B4495" s="101">
        <v>51.08</v>
      </c>
      <c r="C4495" s="102"/>
      <c r="D4495" s="100" t="s">
        <v>4908</v>
      </c>
      <c r="E4495" s="101">
        <v>25.82</v>
      </c>
      <c r="F4495" s="102"/>
    </row>
    <row r="4496" ht="12.75" customHeight="1">
      <c r="A4496" s="100" t="s">
        <v>4780</v>
      </c>
      <c r="B4496" s="101">
        <v>44.25</v>
      </c>
      <c r="C4496" s="102"/>
      <c r="D4496" s="100" t="s">
        <v>25777</v>
      </c>
      <c r="E4496" s="101">
        <v>34.91</v>
      </c>
      <c r="F4496" s="102"/>
    </row>
    <row r="4497" ht="12.75" customHeight="1">
      <c r="A4497" s="100" t="s">
        <v>25713</v>
      </c>
      <c r="B4497" s="101">
        <v>66.33</v>
      </c>
      <c r="C4497" s="102"/>
      <c r="D4497" s="100" t="s">
        <v>4910</v>
      </c>
      <c r="E4497" s="101">
        <v>31.19</v>
      </c>
      <c r="F4497" s="102"/>
    </row>
    <row r="4498" ht="12.75" customHeight="1">
      <c r="A4498" s="100" t="s">
        <v>4782</v>
      </c>
      <c r="B4498" s="101">
        <v>57.47</v>
      </c>
      <c r="C4498" s="102"/>
      <c r="D4498" s="100" t="s">
        <v>25778</v>
      </c>
      <c r="E4498" s="101">
        <v>45.47</v>
      </c>
      <c r="F4498" s="102"/>
    </row>
    <row r="4499" ht="12.75" customHeight="1">
      <c r="A4499" s="100" t="s">
        <v>25714</v>
      </c>
      <c r="B4499" s="101">
        <v>81.23</v>
      </c>
      <c r="C4499" s="102"/>
      <c r="D4499" s="100" t="s">
        <v>4912</v>
      </c>
      <c r="E4499" s="101">
        <v>41.03</v>
      </c>
      <c r="F4499" s="102"/>
    </row>
    <row r="4500" ht="12.75" customHeight="1">
      <c r="A4500" s="100" t="s">
        <v>4784</v>
      </c>
      <c r="B4500" s="101">
        <v>70.38</v>
      </c>
      <c r="C4500" s="102"/>
      <c r="D4500" s="100" t="s">
        <v>25779</v>
      </c>
      <c r="E4500" s="101">
        <v>53.07</v>
      </c>
      <c r="F4500" s="102"/>
    </row>
    <row r="4501" ht="12.75" customHeight="1">
      <c r="A4501" s="100" t="s">
        <v>25715</v>
      </c>
      <c r="B4501" s="101">
        <v>95.42</v>
      </c>
      <c r="C4501" s="102"/>
      <c r="D4501" s="100" t="s">
        <v>4914</v>
      </c>
      <c r="E4501" s="101">
        <v>48.53</v>
      </c>
      <c r="F4501" s="102"/>
    </row>
    <row r="4502" ht="12.75" customHeight="1">
      <c r="A4502" s="100" t="s">
        <v>4786</v>
      </c>
      <c r="B4502" s="101">
        <v>82.67</v>
      </c>
      <c r="C4502" s="102"/>
      <c r="D4502" s="100" t="s">
        <v>25780</v>
      </c>
      <c r="E4502" s="101">
        <v>71.7</v>
      </c>
      <c r="F4502" s="102"/>
    </row>
    <row r="4503" ht="12.75" customHeight="1">
      <c r="A4503" s="100" t="s">
        <v>25716</v>
      </c>
      <c r="B4503" s="101">
        <v>108.54</v>
      </c>
      <c r="C4503" s="102"/>
      <c r="D4503" s="100" t="s">
        <v>4916</v>
      </c>
      <c r="E4503" s="101">
        <v>66.21</v>
      </c>
      <c r="F4503" s="102"/>
    </row>
    <row r="4504" ht="12.75" customHeight="1">
      <c r="A4504" s="100" t="s">
        <v>4788</v>
      </c>
      <c r="B4504" s="101">
        <v>94.04</v>
      </c>
      <c r="C4504" s="102"/>
      <c r="D4504" s="100" t="s">
        <v>25781</v>
      </c>
      <c r="E4504" s="101">
        <v>198.55</v>
      </c>
      <c r="F4504" s="102"/>
    </row>
    <row r="4505" ht="12.75" customHeight="1">
      <c r="A4505" s="100" t="s">
        <v>25717</v>
      </c>
      <c r="B4505" s="101">
        <v>120.96</v>
      </c>
      <c r="C4505" s="102"/>
      <c r="D4505" s="100" t="s">
        <v>4918</v>
      </c>
      <c r="E4505" s="101">
        <v>192.38</v>
      </c>
      <c r="F4505" s="102"/>
    </row>
    <row r="4506" ht="12.75" customHeight="1">
      <c r="A4506" s="100" t="s">
        <v>4790</v>
      </c>
      <c r="B4506" s="101">
        <v>104.8</v>
      </c>
      <c r="C4506" s="102"/>
      <c r="D4506" s="100" t="s">
        <v>25782</v>
      </c>
      <c r="E4506" s="101">
        <v>241.36</v>
      </c>
      <c r="F4506" s="102"/>
    </row>
    <row r="4507" ht="12.75" customHeight="1">
      <c r="A4507" s="100" t="s">
        <v>25718</v>
      </c>
      <c r="B4507" s="101">
        <v>133.02</v>
      </c>
      <c r="C4507" s="102"/>
      <c r="D4507" s="100" t="s">
        <v>4920</v>
      </c>
      <c r="E4507" s="101">
        <v>235.08</v>
      </c>
      <c r="F4507" s="102"/>
    </row>
    <row r="4508" ht="12.75" customHeight="1">
      <c r="A4508" s="100" t="s">
        <v>4792</v>
      </c>
      <c r="B4508" s="101">
        <v>115.25</v>
      </c>
      <c r="C4508" s="102"/>
      <c r="D4508" s="100" t="s">
        <v>25783</v>
      </c>
      <c r="E4508" s="101">
        <v>293.45</v>
      </c>
      <c r="F4508" s="102"/>
    </row>
    <row r="4509" ht="12.75" customHeight="1">
      <c r="A4509" s="100" t="s">
        <v>25719</v>
      </c>
      <c r="B4509" s="101">
        <v>144.02</v>
      </c>
      <c r="C4509" s="102"/>
      <c r="D4509" s="100" t="s">
        <v>4922</v>
      </c>
      <c r="E4509" s="101">
        <v>285.92</v>
      </c>
      <c r="F4509" s="102"/>
    </row>
    <row r="4510" ht="12.75" customHeight="1">
      <c r="A4510" s="100" t="s">
        <v>4794</v>
      </c>
      <c r="B4510" s="101">
        <v>124.78</v>
      </c>
      <c r="C4510" s="102"/>
      <c r="D4510" s="100" t="s">
        <v>25784</v>
      </c>
      <c r="E4510" s="101">
        <v>374.66</v>
      </c>
      <c r="F4510" s="102"/>
    </row>
    <row r="4511" ht="12.75" customHeight="1">
      <c r="A4511" s="100" t="s">
        <v>25720</v>
      </c>
      <c r="B4511" s="101">
        <v>164.24</v>
      </c>
      <c r="C4511" s="102"/>
      <c r="D4511" s="100" t="s">
        <v>4924</v>
      </c>
      <c r="E4511" s="101">
        <v>365.72</v>
      </c>
      <c r="F4511" s="102"/>
    </row>
    <row r="4512" ht="12.75" customHeight="1">
      <c r="A4512" s="100" t="s">
        <v>4796</v>
      </c>
      <c r="B4512" s="101">
        <v>142.3</v>
      </c>
      <c r="C4512" s="102"/>
      <c r="D4512" s="100" t="s">
        <v>25785</v>
      </c>
      <c r="E4512" s="101">
        <v>441.62</v>
      </c>
      <c r="F4512" s="102"/>
    </row>
    <row r="4513" ht="12.75" customHeight="1">
      <c r="A4513" s="100" t="s">
        <v>25721</v>
      </c>
      <c r="B4513" s="101">
        <v>181.26</v>
      </c>
      <c r="C4513" s="102"/>
      <c r="D4513" s="100" t="s">
        <v>4926</v>
      </c>
      <c r="E4513" s="101">
        <v>430.71</v>
      </c>
      <c r="F4513" s="102"/>
    </row>
    <row r="4514" ht="12.75" customHeight="1">
      <c r="A4514" s="100" t="s">
        <v>4798</v>
      </c>
      <c r="B4514" s="101">
        <v>157.05</v>
      </c>
      <c r="C4514" s="102"/>
      <c r="D4514" s="100" t="s">
        <v>25786</v>
      </c>
      <c r="E4514" s="101">
        <v>571.43</v>
      </c>
      <c r="F4514" s="102"/>
    </row>
    <row r="4515" ht="12.75" customHeight="1">
      <c r="A4515" s="100" t="s">
        <v>25722</v>
      </c>
      <c r="B4515" s="101">
        <v>189.42</v>
      </c>
      <c r="C4515" s="102"/>
      <c r="D4515" s="100" t="s">
        <v>4928</v>
      </c>
      <c r="E4515" s="101">
        <v>558.74</v>
      </c>
      <c r="F4515" s="102"/>
    </row>
    <row r="4516" ht="12.75" customHeight="1">
      <c r="A4516" s="100" t="s">
        <v>4800</v>
      </c>
      <c r="B4516" s="101">
        <v>164.12</v>
      </c>
      <c r="C4516" s="102"/>
      <c r="D4516" s="100" t="s">
        <v>25787</v>
      </c>
      <c r="E4516" s="101">
        <v>686.2</v>
      </c>
      <c r="F4516" s="102"/>
    </row>
    <row r="4517" ht="12.75" customHeight="1">
      <c r="A4517" s="100" t="s">
        <v>25723</v>
      </c>
      <c r="B4517" s="101">
        <v>195.45</v>
      </c>
      <c r="C4517" s="102"/>
      <c r="D4517" s="100" t="s">
        <v>4930</v>
      </c>
      <c r="E4517" s="101">
        <v>672.05</v>
      </c>
      <c r="F4517" s="102"/>
    </row>
    <row r="4518" ht="12.75" customHeight="1">
      <c r="A4518" s="100" t="s">
        <v>4802</v>
      </c>
      <c r="B4518" s="101">
        <v>169.35</v>
      </c>
      <c r="C4518" s="102"/>
      <c r="D4518" s="100" t="s">
        <v>25788</v>
      </c>
      <c r="E4518" s="101">
        <v>1181.29</v>
      </c>
      <c r="F4518" s="102"/>
    </row>
    <row r="4519" ht="12.75" customHeight="1">
      <c r="A4519" s="100" t="s">
        <v>25724</v>
      </c>
      <c r="B4519" s="101">
        <v>214.61</v>
      </c>
      <c r="C4519" s="102"/>
      <c r="D4519" s="100" t="s">
        <v>4932</v>
      </c>
      <c r="E4519" s="101">
        <v>1163.79</v>
      </c>
      <c r="F4519" s="102"/>
    </row>
    <row r="4520" ht="12.75" customHeight="1">
      <c r="A4520" s="100" t="s">
        <v>4804</v>
      </c>
      <c r="B4520" s="101">
        <v>185.94</v>
      </c>
      <c r="C4520" s="102"/>
      <c r="D4520" s="100" t="s">
        <v>25789</v>
      </c>
      <c r="E4520" s="101">
        <v>1702.91</v>
      </c>
      <c r="F4520" s="102"/>
    </row>
    <row r="4521" ht="12.75" customHeight="1">
      <c r="A4521" s="100" t="s">
        <v>25725</v>
      </c>
      <c r="B4521" s="101">
        <v>222.41</v>
      </c>
      <c r="C4521" s="102"/>
      <c r="D4521" s="100" t="s">
        <v>4934</v>
      </c>
      <c r="E4521" s="101">
        <v>1681.17</v>
      </c>
      <c r="F4521" s="102"/>
    </row>
    <row r="4522" ht="12.75" customHeight="1">
      <c r="A4522" s="100" t="s">
        <v>4806</v>
      </c>
      <c r="B4522" s="101">
        <v>192.7</v>
      </c>
      <c r="C4522" s="102"/>
      <c r="D4522" s="100" t="s">
        <v>25790</v>
      </c>
      <c r="E4522" s="101">
        <v>2085.86</v>
      </c>
      <c r="F4522" s="102"/>
    </row>
    <row r="4523" ht="12.75" customHeight="1">
      <c r="A4523" s="100" t="s">
        <v>25726</v>
      </c>
      <c r="B4523" s="101">
        <v>22.18</v>
      </c>
      <c r="C4523" s="102"/>
      <c r="D4523" s="100" t="s">
        <v>4936</v>
      </c>
      <c r="E4523" s="101">
        <v>2059.37</v>
      </c>
      <c r="F4523" s="102"/>
    </row>
    <row r="4524" ht="12.75" customHeight="1">
      <c r="A4524" s="100" t="s">
        <v>4808</v>
      </c>
      <c r="B4524" s="101">
        <v>19.23</v>
      </c>
      <c r="C4524" s="102"/>
      <c r="D4524" s="100" t="s">
        <v>25791</v>
      </c>
      <c r="E4524" s="101">
        <v>2542.39</v>
      </c>
      <c r="F4524" s="102"/>
    </row>
    <row r="4525" ht="12.75" customHeight="1">
      <c r="A4525" s="100" t="s">
        <v>25727</v>
      </c>
      <c r="B4525" s="101">
        <v>32.06</v>
      </c>
      <c r="C4525" s="102"/>
      <c r="D4525" s="100" t="s">
        <v>4938</v>
      </c>
      <c r="E4525" s="101">
        <v>2513.46</v>
      </c>
      <c r="F4525" s="102"/>
    </row>
    <row r="4526" ht="12.75" customHeight="1">
      <c r="A4526" s="100" t="s">
        <v>4810</v>
      </c>
      <c r="B4526" s="101">
        <v>27.78</v>
      </c>
      <c r="C4526" s="102"/>
      <c r="D4526" s="100" t="s">
        <v>25792</v>
      </c>
      <c r="E4526" s="101">
        <v>217.64</v>
      </c>
      <c r="F4526" s="102"/>
    </row>
    <row r="4527" ht="12.75" customHeight="1">
      <c r="A4527" s="100" t="s">
        <v>25728</v>
      </c>
      <c r="B4527" s="101">
        <v>117.94</v>
      </c>
      <c r="C4527" s="102"/>
      <c r="D4527" s="100" t="s">
        <v>4940</v>
      </c>
      <c r="E4527" s="101">
        <v>213.07</v>
      </c>
      <c r="F4527" s="102"/>
    </row>
    <row r="4528" ht="12.75" customHeight="1">
      <c r="A4528" s="100" t="s">
        <v>4812</v>
      </c>
      <c r="B4528" s="101">
        <v>111.67</v>
      </c>
      <c r="C4528" s="102"/>
      <c r="D4528" s="100" t="s">
        <v>25793</v>
      </c>
      <c r="E4528" s="101">
        <v>307.38</v>
      </c>
      <c r="F4528" s="102"/>
    </row>
    <row r="4529" ht="12.75" customHeight="1">
      <c r="A4529" s="100" t="s">
        <v>25729</v>
      </c>
      <c r="B4529" s="101">
        <v>16.88</v>
      </c>
      <c r="C4529" s="102"/>
      <c r="D4529" s="100" t="s">
        <v>4942</v>
      </c>
      <c r="E4529" s="101">
        <v>301.1</v>
      </c>
      <c r="F4529" s="102"/>
    </row>
    <row r="4530" ht="12.75" customHeight="1">
      <c r="A4530" s="100" t="s">
        <v>4814</v>
      </c>
      <c r="B4530" s="101">
        <v>14.63</v>
      </c>
      <c r="C4530" s="102"/>
      <c r="D4530" s="100" t="s">
        <v>25794</v>
      </c>
      <c r="E4530" s="101">
        <v>326.23</v>
      </c>
      <c r="F4530" s="102"/>
    </row>
    <row r="4531" ht="12.75" customHeight="1">
      <c r="A4531" s="100" t="s">
        <v>25730</v>
      </c>
      <c r="B4531" s="101">
        <v>20.88</v>
      </c>
      <c r="C4531" s="102"/>
      <c r="D4531" s="100" t="s">
        <v>4944</v>
      </c>
      <c r="E4531" s="101">
        <v>318.7</v>
      </c>
      <c r="F4531" s="102"/>
    </row>
    <row r="4532" ht="12.75" customHeight="1">
      <c r="A4532" s="100" t="s">
        <v>4816</v>
      </c>
      <c r="B4532" s="101">
        <v>18.1</v>
      </c>
      <c r="C4532" s="102"/>
      <c r="D4532" s="100" t="s">
        <v>25795</v>
      </c>
      <c r="E4532" s="101">
        <v>418.81</v>
      </c>
      <c r="F4532" s="102"/>
    </row>
    <row r="4533" ht="12.75" customHeight="1">
      <c r="A4533" s="100" t="s">
        <v>25731</v>
      </c>
      <c r="B4533" s="101">
        <v>23.48</v>
      </c>
      <c r="C4533" s="102"/>
      <c r="D4533" s="100" t="s">
        <v>4946</v>
      </c>
      <c r="E4533" s="101">
        <v>409.86</v>
      </c>
      <c r="F4533" s="102"/>
    </row>
    <row r="4534" ht="12.75" customHeight="1">
      <c r="A4534" s="100" t="s">
        <v>4818</v>
      </c>
      <c r="B4534" s="101">
        <v>20.35</v>
      </c>
      <c r="C4534" s="102"/>
      <c r="D4534" s="100" t="s">
        <v>25796</v>
      </c>
      <c r="E4534" s="101">
        <v>468.02</v>
      </c>
      <c r="F4534" s="102"/>
    </row>
    <row r="4535" ht="12.75" customHeight="1">
      <c r="A4535" s="100" t="s">
        <v>25732</v>
      </c>
      <c r="B4535" s="101">
        <v>27.32</v>
      </c>
      <c r="C4535" s="102"/>
      <c r="D4535" s="100" t="s">
        <v>4948</v>
      </c>
      <c r="E4535" s="101">
        <v>457.11</v>
      </c>
      <c r="F4535" s="102"/>
    </row>
    <row r="4536" ht="12.75" customHeight="1">
      <c r="A4536" s="100" t="s">
        <v>4820</v>
      </c>
      <c r="B4536" s="101">
        <v>23.68</v>
      </c>
      <c r="C4536" s="102"/>
      <c r="D4536" s="100" t="s">
        <v>25797</v>
      </c>
      <c r="E4536" s="101">
        <v>640.42</v>
      </c>
      <c r="F4536" s="102"/>
    </row>
    <row r="4537" ht="12.75" customHeight="1">
      <c r="A4537" s="100" t="s">
        <v>25733</v>
      </c>
      <c r="B4537" s="101">
        <v>29.86</v>
      </c>
      <c r="C4537" s="102"/>
      <c r="D4537" s="100" t="s">
        <v>4950</v>
      </c>
      <c r="E4537" s="101">
        <v>627.73</v>
      </c>
      <c r="F4537" s="102"/>
    </row>
    <row r="4538" ht="12.75" customHeight="1">
      <c r="A4538" s="100" t="s">
        <v>4822</v>
      </c>
      <c r="B4538" s="101">
        <v>25.88</v>
      </c>
      <c r="C4538" s="102"/>
      <c r="D4538" s="100" t="s">
        <v>25798</v>
      </c>
      <c r="E4538" s="101">
        <v>798.48</v>
      </c>
      <c r="F4538" s="102"/>
    </row>
    <row r="4539" ht="12.75" customHeight="1">
      <c r="A4539" s="100" t="s">
        <v>25734</v>
      </c>
      <c r="B4539" s="101">
        <v>54.28</v>
      </c>
      <c r="C4539" s="102"/>
      <c r="D4539" s="100" t="s">
        <v>4952</v>
      </c>
      <c r="E4539" s="101">
        <v>784.32</v>
      </c>
      <c r="F4539" s="102"/>
    </row>
    <row r="4540" ht="12.75" customHeight="1">
      <c r="A4540" s="100" t="s">
        <v>4824</v>
      </c>
      <c r="B4540" s="101">
        <v>47.7</v>
      </c>
      <c r="C4540" s="102"/>
      <c r="D4540" s="100" t="s">
        <v>25799</v>
      </c>
      <c r="E4540" s="101">
        <v>1337.66</v>
      </c>
      <c r="F4540" s="102"/>
    </row>
    <row r="4541" ht="12.75" customHeight="1">
      <c r="A4541" s="100" t="s">
        <v>25735</v>
      </c>
      <c r="B4541" s="101">
        <v>68.86</v>
      </c>
      <c r="C4541" s="102"/>
      <c r="D4541" s="100" t="s">
        <v>4954</v>
      </c>
      <c r="E4541" s="101">
        <v>1320.16</v>
      </c>
      <c r="F4541" s="102"/>
    </row>
    <row r="4542" ht="12.75" customHeight="1">
      <c r="A4542" s="100" t="s">
        <v>4826</v>
      </c>
      <c r="B4542" s="101">
        <v>60.39</v>
      </c>
      <c r="C4542" s="102"/>
      <c r="D4542" s="100" t="s">
        <v>25800</v>
      </c>
      <c r="E4542" s="101">
        <v>1938.62</v>
      </c>
      <c r="F4542" s="102"/>
    </row>
    <row r="4543" ht="12.75" customHeight="1">
      <c r="A4543" s="100" t="s">
        <v>25736</v>
      </c>
      <c r="B4543" s="101">
        <v>70.9</v>
      </c>
      <c r="C4543" s="102"/>
      <c r="D4543" s="100" t="s">
        <v>4956</v>
      </c>
      <c r="E4543" s="101">
        <v>1916.88</v>
      </c>
      <c r="F4543" s="102"/>
    </row>
    <row r="4544" ht="12.75" customHeight="1">
      <c r="A4544" s="100" t="s">
        <v>4828</v>
      </c>
      <c r="B4544" s="101">
        <v>62.42</v>
      </c>
      <c r="C4544" s="102"/>
      <c r="D4544" s="100" t="s">
        <v>25801</v>
      </c>
      <c r="E4544" s="101">
        <v>244.09</v>
      </c>
      <c r="F4544" s="102"/>
    </row>
    <row r="4545" ht="12.75" customHeight="1">
      <c r="A4545" s="100" t="s">
        <v>25737</v>
      </c>
      <c r="B4545" s="101">
        <v>174.81</v>
      </c>
      <c r="C4545" s="102"/>
      <c r="D4545" s="100" t="s">
        <v>4958</v>
      </c>
      <c r="E4545" s="101">
        <v>239.52</v>
      </c>
      <c r="F4545" s="102"/>
    </row>
    <row r="4546" ht="12.75" customHeight="1">
      <c r="A4546" s="100" t="s">
        <v>4830</v>
      </c>
      <c r="B4546" s="101">
        <v>162.31</v>
      </c>
      <c r="C4546" s="102"/>
      <c r="D4546" s="100" t="s">
        <v>25802</v>
      </c>
      <c r="E4546" s="101">
        <v>355.27</v>
      </c>
      <c r="F4546" s="102"/>
    </row>
    <row r="4547" ht="12.75" customHeight="1">
      <c r="A4547" s="100" t="s">
        <v>25738</v>
      </c>
      <c r="B4547" s="101">
        <v>195.35</v>
      </c>
      <c r="C4547" s="102"/>
      <c r="D4547" s="100" t="s">
        <v>4960</v>
      </c>
      <c r="E4547" s="101">
        <v>348.99</v>
      </c>
      <c r="F4547" s="102"/>
    </row>
    <row r="4548" ht="12.75" customHeight="1">
      <c r="A4548" s="100" t="s">
        <v>4832</v>
      </c>
      <c r="B4548" s="101">
        <v>182.81</v>
      </c>
      <c r="C4548" s="102"/>
      <c r="D4548" s="100" t="s">
        <v>25803</v>
      </c>
      <c r="E4548" s="101">
        <v>439.09</v>
      </c>
      <c r="F4548" s="102"/>
    </row>
    <row r="4549" ht="12.75" customHeight="1">
      <c r="A4549" s="100" t="s">
        <v>25739</v>
      </c>
      <c r="B4549" s="101">
        <v>233.37</v>
      </c>
      <c r="C4549" s="102"/>
      <c r="D4549" s="100" t="s">
        <v>4962</v>
      </c>
      <c r="E4549" s="101">
        <v>431.56</v>
      </c>
      <c r="F4549" s="102"/>
    </row>
    <row r="4550" ht="12.75" customHeight="1">
      <c r="A4550" s="100" t="s">
        <v>4834</v>
      </c>
      <c r="B4550" s="101">
        <v>218.28</v>
      </c>
      <c r="C4550" s="102"/>
      <c r="D4550" s="100" t="s">
        <v>25804</v>
      </c>
      <c r="E4550" s="101">
        <v>560.23</v>
      </c>
      <c r="F4550" s="102"/>
    </row>
    <row r="4551" ht="12.75" customHeight="1">
      <c r="A4551" s="100" t="s">
        <v>25740</v>
      </c>
      <c r="B4551" s="101">
        <v>252.37</v>
      </c>
      <c r="C4551" s="102"/>
      <c r="D4551" s="100" t="s">
        <v>4964</v>
      </c>
      <c r="E4551" s="101">
        <v>551.29</v>
      </c>
      <c r="F4551" s="102"/>
    </row>
    <row r="4552" ht="12.75" customHeight="1">
      <c r="A4552" s="100" t="s">
        <v>4836</v>
      </c>
      <c r="B4552" s="101">
        <v>235.47</v>
      </c>
      <c r="C4552" s="102"/>
      <c r="D4552" s="100" t="s">
        <v>25805</v>
      </c>
      <c r="E4552" s="101">
        <v>688.01</v>
      </c>
      <c r="F4552" s="102"/>
    </row>
    <row r="4553" ht="12.75" customHeight="1">
      <c r="A4553" s="100" t="s">
        <v>25741</v>
      </c>
      <c r="B4553" s="101">
        <v>254.15</v>
      </c>
      <c r="C4553" s="102"/>
      <c r="D4553" s="100" t="s">
        <v>4966</v>
      </c>
      <c r="E4553" s="101">
        <v>677.1</v>
      </c>
      <c r="F4553" s="102"/>
    </row>
    <row r="4554" ht="12.75" customHeight="1">
      <c r="A4554" s="100" t="s">
        <v>4838</v>
      </c>
      <c r="B4554" s="101">
        <v>237.21</v>
      </c>
      <c r="C4554" s="102"/>
      <c r="D4554" s="100" t="s">
        <v>25806</v>
      </c>
      <c r="E4554" s="101">
        <v>864.12</v>
      </c>
      <c r="F4554" s="102"/>
    </row>
    <row r="4555" ht="12.75" customHeight="1">
      <c r="A4555" s="100" t="s">
        <v>25742</v>
      </c>
      <c r="B4555" s="101">
        <v>278.18</v>
      </c>
      <c r="C4555" s="102"/>
      <c r="D4555" s="100" t="s">
        <v>4968</v>
      </c>
      <c r="E4555" s="101">
        <v>851.43</v>
      </c>
      <c r="F4555" s="102"/>
    </row>
    <row r="4556" ht="12.75" customHeight="1">
      <c r="A4556" s="100" t="s">
        <v>4840</v>
      </c>
      <c r="B4556" s="101">
        <v>258.26</v>
      </c>
      <c r="C4556" s="102"/>
      <c r="D4556" s="100" t="s">
        <v>25807</v>
      </c>
      <c r="E4556" s="101">
        <v>1059.48</v>
      </c>
      <c r="F4556" s="102"/>
    </row>
    <row r="4557" ht="12.75" customHeight="1">
      <c r="A4557" s="100" t="s">
        <v>25743</v>
      </c>
      <c r="B4557" s="101">
        <v>300.42</v>
      </c>
      <c r="C4557" s="102"/>
      <c r="D4557" s="100" t="s">
        <v>4970</v>
      </c>
      <c r="E4557" s="101">
        <v>1045.33</v>
      </c>
      <c r="F4557" s="102"/>
    </row>
    <row r="4558" ht="12.75" customHeight="1">
      <c r="A4558" s="100" t="s">
        <v>4842</v>
      </c>
      <c r="B4558" s="101">
        <v>278.76</v>
      </c>
      <c r="C4558" s="102"/>
      <c r="D4558" s="100" t="s">
        <v>25808</v>
      </c>
      <c r="E4558" s="101">
        <v>1492.88</v>
      </c>
      <c r="F4558" s="102"/>
    </row>
    <row r="4559" ht="12.75" customHeight="1">
      <c r="A4559" s="100" t="s">
        <v>25744</v>
      </c>
      <c r="B4559" s="101">
        <v>328.41</v>
      </c>
      <c r="C4559" s="102"/>
      <c r="D4559" s="100" t="s">
        <v>4972</v>
      </c>
      <c r="E4559" s="101">
        <v>1475.38</v>
      </c>
      <c r="F4559" s="102"/>
    </row>
    <row r="4560" ht="12.75" customHeight="1">
      <c r="A4560" s="100" t="s">
        <v>4844</v>
      </c>
      <c r="B4560" s="101">
        <v>303.37</v>
      </c>
      <c r="C4560" s="102"/>
      <c r="D4560" s="100" t="s">
        <v>25809</v>
      </c>
      <c r="E4560" s="101">
        <v>2174.33</v>
      </c>
      <c r="F4560" s="102"/>
    </row>
    <row r="4561" ht="12.75" customHeight="1">
      <c r="A4561" s="100" t="s">
        <v>25745</v>
      </c>
      <c r="B4561" s="101">
        <v>359.76</v>
      </c>
      <c r="C4561" s="102"/>
      <c r="D4561" s="100" t="s">
        <v>4974</v>
      </c>
      <c r="E4561" s="101">
        <v>2152.59</v>
      </c>
      <c r="F4561" s="102"/>
    </row>
    <row r="4562" ht="12.75" customHeight="1">
      <c r="A4562" s="100" t="s">
        <v>4846</v>
      </c>
      <c r="B4562" s="101">
        <v>332.57</v>
      </c>
      <c r="C4562" s="102"/>
      <c r="D4562" s="100" t="s">
        <v>25810</v>
      </c>
      <c r="E4562" s="101">
        <v>49.81</v>
      </c>
      <c r="F4562" s="102"/>
    </row>
    <row r="4563" ht="12.75" customHeight="1">
      <c r="A4563" s="100" t="s">
        <v>25746</v>
      </c>
      <c r="B4563" s="101">
        <v>395.97</v>
      </c>
      <c r="C4563" s="102"/>
      <c r="D4563" s="100" t="s">
        <v>4976</v>
      </c>
      <c r="E4563" s="101">
        <v>47.41</v>
      </c>
      <c r="F4563" s="102"/>
    </row>
    <row r="4564" ht="12.75" customHeight="1">
      <c r="A4564" s="100" t="s">
        <v>4848</v>
      </c>
      <c r="B4564" s="101">
        <v>365.07</v>
      </c>
      <c r="C4564" s="102"/>
      <c r="D4564" s="100" t="s">
        <v>25811</v>
      </c>
      <c r="E4564" s="101">
        <v>70.1</v>
      </c>
      <c r="F4564" s="102"/>
    </row>
    <row r="4565" ht="12.75" customHeight="1">
      <c r="A4565" s="100" t="s">
        <v>25747</v>
      </c>
      <c r="B4565" s="101">
        <v>431.41</v>
      </c>
      <c r="C4565" s="102"/>
      <c r="D4565" s="100" t="s">
        <v>4978</v>
      </c>
      <c r="E4565" s="101">
        <v>65.45</v>
      </c>
      <c r="F4565" s="102"/>
    </row>
    <row r="4566" ht="12.75" customHeight="1">
      <c r="A4566" s="100" t="s">
        <v>4850</v>
      </c>
      <c r="B4566" s="101">
        <v>398.06</v>
      </c>
      <c r="C4566" s="102"/>
      <c r="D4566" s="100" t="s">
        <v>25812</v>
      </c>
      <c r="E4566" s="101">
        <v>117.41</v>
      </c>
      <c r="F4566" s="102"/>
    </row>
    <row r="4567" ht="12.75" customHeight="1">
      <c r="A4567" s="100" t="s">
        <v>25748</v>
      </c>
      <c r="B4567" s="101">
        <v>501.2</v>
      </c>
      <c r="C4567" s="102"/>
      <c r="D4567" s="100" t="s">
        <v>4980</v>
      </c>
      <c r="E4567" s="101">
        <v>109.8</v>
      </c>
      <c r="F4567" s="102"/>
    </row>
    <row r="4568" ht="12.75" customHeight="1">
      <c r="A4568" s="100" t="s">
        <v>4852</v>
      </c>
      <c r="B4568" s="101">
        <v>460.82</v>
      </c>
      <c r="C4568" s="102"/>
      <c r="D4568" s="100" t="s">
        <v>25813</v>
      </c>
      <c r="E4568" s="101">
        <v>151.54</v>
      </c>
      <c r="F4568" s="102"/>
    </row>
    <row r="4569" ht="12.75" customHeight="1">
      <c r="A4569" s="100" t="s">
        <v>25749</v>
      </c>
      <c r="B4569" s="101">
        <v>568.21</v>
      </c>
      <c r="C4569" s="102"/>
      <c r="D4569" s="100" t="s">
        <v>4982</v>
      </c>
      <c r="E4569" s="101">
        <v>139.93</v>
      </c>
      <c r="F4569" s="102"/>
    </row>
    <row r="4570" ht="12.75" customHeight="1">
      <c r="A4570" s="100" t="s">
        <v>4854</v>
      </c>
      <c r="B4570" s="101">
        <v>521.4</v>
      </c>
      <c r="C4570" s="102"/>
      <c r="D4570" s="100" t="s">
        <v>25814</v>
      </c>
      <c r="E4570" s="101">
        <v>340.61</v>
      </c>
      <c r="F4570" s="102"/>
    </row>
    <row r="4571" ht="12.75" customHeight="1">
      <c r="A4571" s="100" t="s">
        <v>25750</v>
      </c>
      <c r="B4571" s="101">
        <v>602.04</v>
      </c>
      <c r="C4571" s="102"/>
      <c r="D4571" s="100" t="s">
        <v>4984</v>
      </c>
      <c r="E4571" s="101">
        <v>329.32</v>
      </c>
      <c r="F4571" s="102"/>
    </row>
    <row r="4572" ht="12.75" customHeight="1">
      <c r="A4572" s="100" t="s">
        <v>4856</v>
      </c>
      <c r="B4572" s="101">
        <v>553.73</v>
      </c>
      <c r="C4572" s="102"/>
      <c r="D4572" s="100" t="s">
        <v>25815</v>
      </c>
      <c r="E4572" s="101">
        <v>421.15</v>
      </c>
      <c r="F4572" s="102"/>
    </row>
    <row r="4573" ht="12.75" customHeight="1">
      <c r="A4573" s="100" t="s">
        <v>25751</v>
      </c>
      <c r="B4573" s="101">
        <v>26.03</v>
      </c>
      <c r="C4573" s="102"/>
      <c r="D4573" s="100" t="s">
        <v>4986</v>
      </c>
      <c r="E4573" s="101">
        <v>405.32</v>
      </c>
      <c r="F4573" s="102"/>
    </row>
    <row r="4574" ht="12.75" customHeight="1">
      <c r="A4574" s="100" t="s">
        <v>4858</v>
      </c>
      <c r="B4574" s="101">
        <v>22.56</v>
      </c>
      <c r="C4574" s="102"/>
      <c r="D4574" s="100" t="s">
        <v>25816</v>
      </c>
      <c r="E4574" s="101">
        <v>57.67</v>
      </c>
      <c r="F4574" s="102"/>
    </row>
    <row r="4575" ht="12.75" customHeight="1">
      <c r="A4575" s="100" t="s">
        <v>25752</v>
      </c>
      <c r="B4575" s="101">
        <v>26.07</v>
      </c>
      <c r="C4575" s="102"/>
      <c r="D4575" s="100" t="s">
        <v>4988</v>
      </c>
      <c r="E4575" s="101">
        <v>53.75</v>
      </c>
      <c r="F4575" s="102"/>
    </row>
    <row r="4576" ht="12.75" customHeight="1">
      <c r="A4576" s="100" t="s">
        <v>4860</v>
      </c>
      <c r="B4576" s="101">
        <v>22.6</v>
      </c>
      <c r="C4576" s="102"/>
      <c r="D4576" s="100" t="s">
        <v>25817</v>
      </c>
      <c r="E4576" s="101">
        <v>82.35</v>
      </c>
      <c r="F4576" s="102"/>
    </row>
    <row r="4577" ht="12.75" customHeight="1">
      <c r="A4577" s="100" t="s">
        <v>25753</v>
      </c>
      <c r="B4577" s="101">
        <v>28.66</v>
      </c>
      <c r="C4577" s="102"/>
      <c r="D4577" s="100" t="s">
        <v>4990</v>
      </c>
      <c r="E4577" s="101">
        <v>77.19</v>
      </c>
      <c r="F4577" s="102"/>
    </row>
    <row r="4578" ht="12.75" customHeight="1">
      <c r="A4578" s="100" t="s">
        <v>4862</v>
      </c>
      <c r="B4578" s="101">
        <v>24.84</v>
      </c>
      <c r="C4578" s="102"/>
      <c r="D4578" s="100" t="s">
        <v>25818</v>
      </c>
      <c r="E4578" s="101">
        <v>109.16</v>
      </c>
      <c r="F4578" s="102"/>
    </row>
    <row r="4579" ht="12.75" customHeight="1">
      <c r="A4579" s="100" t="s">
        <v>25754</v>
      </c>
      <c r="B4579" s="101">
        <v>28.7</v>
      </c>
      <c r="C4579" s="102"/>
      <c r="D4579" s="100" t="s">
        <v>4992</v>
      </c>
      <c r="E4579" s="101">
        <v>102.32</v>
      </c>
      <c r="F4579" s="102"/>
    </row>
    <row r="4580" ht="12.75" customHeight="1">
      <c r="A4580" s="100" t="s">
        <v>4864</v>
      </c>
      <c r="B4580" s="101">
        <v>24.88</v>
      </c>
      <c r="C4580" s="102"/>
      <c r="D4580" s="100" t="s">
        <v>25819</v>
      </c>
      <c r="E4580" s="101">
        <v>149.66</v>
      </c>
      <c r="F4580" s="102"/>
    </row>
    <row r="4581" ht="12.75" customHeight="1">
      <c r="A4581" s="100" t="s">
        <v>25755</v>
      </c>
      <c r="B4581" s="101">
        <v>28.7</v>
      </c>
      <c r="C4581" s="102"/>
      <c r="D4581" s="100" t="s">
        <v>4994</v>
      </c>
      <c r="E4581" s="101">
        <v>141.08</v>
      </c>
      <c r="F4581" s="102"/>
    </row>
    <row r="4582" ht="12.75" customHeight="1">
      <c r="A4582" s="100" t="s">
        <v>4866</v>
      </c>
      <c r="B4582" s="101">
        <v>24.88</v>
      </c>
      <c r="C4582" s="102"/>
      <c r="D4582" s="100" t="s">
        <v>25820</v>
      </c>
      <c r="E4582" s="101">
        <v>188.81</v>
      </c>
      <c r="F4582" s="102"/>
    </row>
    <row r="4583" ht="12.75" customHeight="1">
      <c r="A4583" s="100" t="s">
        <v>25756</v>
      </c>
      <c r="B4583" s="101">
        <v>38.72</v>
      </c>
      <c r="C4583" s="102"/>
      <c r="D4583" s="100" t="s">
        <v>4996</v>
      </c>
      <c r="E4583" s="101">
        <v>178.72</v>
      </c>
      <c r="F4583" s="102"/>
    </row>
    <row r="4584" ht="12.75" customHeight="1">
      <c r="A4584" s="100" t="s">
        <v>4868</v>
      </c>
      <c r="B4584" s="101">
        <v>33.56</v>
      </c>
      <c r="C4584" s="102"/>
      <c r="D4584" s="100" t="s">
        <v>25821</v>
      </c>
      <c r="E4584" s="101">
        <v>66.99</v>
      </c>
      <c r="F4584" s="102"/>
    </row>
    <row r="4585" ht="12.75" customHeight="1">
      <c r="A4585" s="100" t="s">
        <v>25757</v>
      </c>
      <c r="B4585" s="101">
        <v>38.72</v>
      </c>
      <c r="C4585" s="102"/>
      <c r="D4585" s="100" t="s">
        <v>4998</v>
      </c>
      <c r="E4585" s="101">
        <v>63.45</v>
      </c>
      <c r="F4585" s="102"/>
    </row>
    <row r="4586" ht="12.75" customHeight="1">
      <c r="A4586" s="100" t="s">
        <v>4870</v>
      </c>
      <c r="B4586" s="101">
        <v>33.56</v>
      </c>
      <c r="C4586" s="102"/>
      <c r="D4586" s="100" t="s">
        <v>25822</v>
      </c>
      <c r="E4586" s="101">
        <v>85.99</v>
      </c>
      <c r="F4586" s="102"/>
    </row>
    <row r="4587" ht="12.75" customHeight="1">
      <c r="A4587" s="100" t="s">
        <v>25758</v>
      </c>
      <c r="B4587" s="101">
        <v>41.37</v>
      </c>
      <c r="C4587" s="102"/>
      <c r="D4587" s="100" t="s">
        <v>5000</v>
      </c>
      <c r="E4587" s="101">
        <v>80.83</v>
      </c>
      <c r="F4587" s="102"/>
    </row>
    <row r="4588" ht="12.75" customHeight="1">
      <c r="A4588" s="100" t="s">
        <v>4872</v>
      </c>
      <c r="B4588" s="101">
        <v>35.85</v>
      </c>
      <c r="C4588" s="102"/>
      <c r="D4588" s="100" t="s">
        <v>25823</v>
      </c>
      <c r="E4588" s="101">
        <v>115.96</v>
      </c>
      <c r="F4588" s="102"/>
    </row>
    <row r="4589" ht="12.75" customHeight="1">
      <c r="A4589" s="100" t="s">
        <v>25759</v>
      </c>
      <c r="B4589" s="101">
        <v>44.01</v>
      </c>
      <c r="C4589" s="102"/>
      <c r="D4589" s="100" t="s">
        <v>5002</v>
      </c>
      <c r="E4589" s="101">
        <v>109.13</v>
      </c>
      <c r="F4589" s="102"/>
    </row>
    <row r="4590" ht="12.75" customHeight="1">
      <c r="A4590" s="100" t="s">
        <v>4874</v>
      </c>
      <c r="B4590" s="101">
        <v>38.15</v>
      </c>
      <c r="C4590" s="102"/>
      <c r="D4590" s="100" t="s">
        <v>25824</v>
      </c>
      <c r="E4590" s="101">
        <v>158.82</v>
      </c>
      <c r="F4590" s="102"/>
    </row>
    <row r="4591" ht="12.75" customHeight="1">
      <c r="A4591" s="100" t="s">
        <v>25760</v>
      </c>
      <c r="B4591" s="101">
        <v>44.06</v>
      </c>
      <c r="C4591" s="102"/>
      <c r="D4591" s="100" t="s">
        <v>5004</v>
      </c>
      <c r="E4591" s="101">
        <v>150.23</v>
      </c>
      <c r="F4591" s="102"/>
    </row>
    <row r="4592" ht="12.75" customHeight="1">
      <c r="A4592" s="100" t="s">
        <v>4876</v>
      </c>
      <c r="B4592" s="101">
        <v>38.19</v>
      </c>
      <c r="C4592" s="102"/>
      <c r="D4592" s="100" t="s">
        <v>25825</v>
      </c>
      <c r="E4592" s="101">
        <v>197.08</v>
      </c>
      <c r="F4592" s="102"/>
    </row>
    <row r="4593" ht="12.75" customHeight="1">
      <c r="A4593" s="100" t="s">
        <v>25761</v>
      </c>
      <c r="B4593" s="101">
        <v>127.98</v>
      </c>
      <c r="C4593" s="102"/>
      <c r="D4593" s="100" t="s">
        <v>5006</v>
      </c>
      <c r="E4593" s="101">
        <v>187.0</v>
      </c>
      <c r="F4593" s="102"/>
    </row>
    <row r="4594" ht="12.75" customHeight="1">
      <c r="A4594" s="100" t="s">
        <v>4878</v>
      </c>
      <c r="B4594" s="101">
        <v>120.26</v>
      </c>
      <c r="C4594" s="102"/>
      <c r="D4594" s="100" t="s">
        <v>25826</v>
      </c>
      <c r="E4594" s="101">
        <v>124.89</v>
      </c>
      <c r="F4594" s="102"/>
    </row>
    <row r="4595" ht="12.75" customHeight="1">
      <c r="A4595" s="100" t="s">
        <v>25762</v>
      </c>
      <c r="B4595" s="101">
        <v>130.77</v>
      </c>
      <c r="C4595" s="102"/>
      <c r="D4595" s="100" t="s">
        <v>5008</v>
      </c>
      <c r="E4595" s="101">
        <v>119.45</v>
      </c>
      <c r="F4595" s="102"/>
    </row>
    <row r="4596" ht="12.75" customHeight="1">
      <c r="A4596" s="100" t="s">
        <v>4880</v>
      </c>
      <c r="B4596" s="101">
        <v>122.69</v>
      </c>
      <c r="C4596" s="102"/>
      <c r="D4596" s="100" t="s">
        <v>25827</v>
      </c>
      <c r="E4596" s="101">
        <v>137.6</v>
      </c>
      <c r="F4596" s="102"/>
    </row>
    <row r="4597" ht="12.75" customHeight="1">
      <c r="A4597" s="100" t="s">
        <v>25763</v>
      </c>
      <c r="B4597" s="101">
        <v>132.91</v>
      </c>
      <c r="C4597" s="102"/>
      <c r="D4597" s="100" t="s">
        <v>5010</v>
      </c>
      <c r="E4597" s="101">
        <v>130.77</v>
      </c>
      <c r="F4597" s="102"/>
    </row>
    <row r="4598" ht="12.75" customHeight="1">
      <c r="A4598" s="100" t="s">
        <v>4882</v>
      </c>
      <c r="B4598" s="101">
        <v>124.74</v>
      </c>
      <c r="C4598" s="102"/>
      <c r="D4598" s="100" t="s">
        <v>25828</v>
      </c>
      <c r="E4598" s="101">
        <v>183.35</v>
      </c>
      <c r="F4598" s="102"/>
    </row>
    <row r="4599" ht="12.75" customHeight="1">
      <c r="A4599" s="100" t="s">
        <v>25764</v>
      </c>
      <c r="B4599" s="101">
        <v>138.56</v>
      </c>
      <c r="C4599" s="102"/>
      <c r="D4599" s="100" t="s">
        <v>5012</v>
      </c>
      <c r="E4599" s="101">
        <v>174.77</v>
      </c>
      <c r="F4599" s="102"/>
    </row>
    <row r="4600" ht="12.75" customHeight="1">
      <c r="A4600" s="100" t="s">
        <v>4884</v>
      </c>
      <c r="B4600" s="101">
        <v>129.67</v>
      </c>
      <c r="C4600" s="102"/>
      <c r="D4600" s="100" t="s">
        <v>25829</v>
      </c>
      <c r="E4600" s="101">
        <v>224.02</v>
      </c>
      <c r="F4600" s="102"/>
    </row>
    <row r="4601" ht="12.75" customHeight="1">
      <c r="A4601" s="100" t="s">
        <v>25765</v>
      </c>
      <c r="B4601" s="101">
        <v>141.8</v>
      </c>
      <c r="C4601" s="102"/>
      <c r="D4601" s="100" t="s">
        <v>5014</v>
      </c>
      <c r="E4601" s="101">
        <v>213.94</v>
      </c>
      <c r="F4601" s="102"/>
    </row>
    <row r="4602" ht="12.75" customHeight="1">
      <c r="A4602" s="100" t="s">
        <v>4886</v>
      </c>
      <c r="B4602" s="101">
        <v>132.54</v>
      </c>
      <c r="C4602" s="102"/>
      <c r="D4602" s="100" t="s">
        <v>25830</v>
      </c>
      <c r="E4602" s="101">
        <v>271.54</v>
      </c>
      <c r="F4602" s="102"/>
    </row>
    <row r="4603" ht="12.75" customHeight="1">
      <c r="A4603" s="100" t="s">
        <v>25766</v>
      </c>
      <c r="B4603" s="101">
        <v>145.7</v>
      </c>
      <c r="C4603" s="102"/>
      <c r="D4603" s="100" t="s">
        <v>5016</v>
      </c>
      <c r="E4603" s="101">
        <v>259.87</v>
      </c>
      <c r="F4603" s="102"/>
    </row>
    <row r="4604" ht="12.75" customHeight="1">
      <c r="A4604" s="100" t="s">
        <v>4888</v>
      </c>
      <c r="B4604" s="101">
        <v>136.03</v>
      </c>
      <c r="C4604" s="102"/>
      <c r="D4604" s="100" t="s">
        <v>25831</v>
      </c>
      <c r="E4604" s="101">
        <v>351.7</v>
      </c>
      <c r="F4604" s="102"/>
    </row>
    <row r="4605" ht="12.75" customHeight="1">
      <c r="A4605" s="100" t="s">
        <v>25767</v>
      </c>
      <c r="B4605" s="101">
        <v>158.21</v>
      </c>
      <c r="C4605" s="102"/>
      <c r="D4605" s="100" t="s">
        <v>5018</v>
      </c>
      <c r="E4605" s="101">
        <v>338.45</v>
      </c>
      <c r="F4605" s="102"/>
    </row>
    <row r="4606" ht="12.75" customHeight="1">
      <c r="A4606" s="100" t="s">
        <v>4890</v>
      </c>
      <c r="B4606" s="101">
        <v>147.07</v>
      </c>
      <c r="C4606" s="102"/>
      <c r="D4606" s="100" t="s">
        <v>25832</v>
      </c>
      <c r="E4606" s="101">
        <v>441.04</v>
      </c>
      <c r="F4606" s="102"/>
    </row>
    <row r="4607" ht="12.75" customHeight="1">
      <c r="A4607" s="100" t="s">
        <v>25768</v>
      </c>
      <c r="B4607" s="101">
        <v>162.95</v>
      </c>
      <c r="C4607" s="102"/>
      <c r="D4607" s="100" t="s">
        <v>5020</v>
      </c>
      <c r="E4607" s="101">
        <v>423.32</v>
      </c>
      <c r="F4607" s="102"/>
    </row>
    <row r="4608" ht="12.75" customHeight="1">
      <c r="A4608" s="100" t="s">
        <v>4892</v>
      </c>
      <c r="B4608" s="101">
        <v>151.36</v>
      </c>
      <c r="C4608" s="102"/>
      <c r="D4608" s="100" t="s">
        <v>25833</v>
      </c>
      <c r="E4608" s="101">
        <v>613.84</v>
      </c>
      <c r="F4608" s="102"/>
    </row>
    <row r="4609" ht="12.75" customHeight="1">
      <c r="A4609" s="100" t="s">
        <v>25769</v>
      </c>
      <c r="B4609" s="101">
        <v>22.36</v>
      </c>
      <c r="C4609" s="102"/>
      <c r="D4609" s="100" t="s">
        <v>5022</v>
      </c>
      <c r="E4609" s="101">
        <v>594.35</v>
      </c>
      <c r="F4609" s="102"/>
    </row>
    <row r="4610" ht="12.75" customHeight="1">
      <c r="A4610" s="100" t="s">
        <v>4894</v>
      </c>
      <c r="B4610" s="101">
        <v>19.83</v>
      </c>
      <c r="C4610" s="102"/>
      <c r="D4610" s="100" t="s">
        <v>25834</v>
      </c>
      <c r="E4610" s="101">
        <v>775.41</v>
      </c>
      <c r="F4610" s="102"/>
    </row>
    <row r="4611" ht="12.75" customHeight="1">
      <c r="A4611" s="100" t="s">
        <v>25770</v>
      </c>
      <c r="B4611" s="101">
        <v>22.86</v>
      </c>
      <c r="C4611" s="102"/>
      <c r="D4611" s="100" t="s">
        <v>5024</v>
      </c>
      <c r="E4611" s="101">
        <v>753.13</v>
      </c>
      <c r="F4611" s="102"/>
    </row>
    <row r="4612" ht="12.75" customHeight="1">
      <c r="A4612" s="100" t="s">
        <v>4896</v>
      </c>
      <c r="B4612" s="101">
        <v>20.26</v>
      </c>
      <c r="C4612" s="102"/>
      <c r="D4612" s="100" t="s">
        <v>25835</v>
      </c>
      <c r="E4612" s="101">
        <v>857.44</v>
      </c>
      <c r="F4612" s="102"/>
    </row>
    <row r="4613" ht="12.75" customHeight="1">
      <c r="A4613" s="100" t="s">
        <v>25771</v>
      </c>
      <c r="B4613" s="101">
        <v>23.55</v>
      </c>
      <c r="C4613" s="102"/>
      <c r="D4613" s="100" t="s">
        <v>5026</v>
      </c>
      <c r="E4613" s="101">
        <v>832.44</v>
      </c>
      <c r="F4613" s="102"/>
    </row>
    <row r="4614" ht="12.75" customHeight="1">
      <c r="A4614" s="100" t="s">
        <v>4898</v>
      </c>
      <c r="B4614" s="101">
        <v>20.87</v>
      </c>
      <c r="C4614" s="102"/>
      <c r="D4614" s="100" t="s">
        <v>25836</v>
      </c>
      <c r="E4614" s="101">
        <v>1198.32</v>
      </c>
      <c r="F4614" s="102"/>
    </row>
    <row r="4615" ht="12.75" customHeight="1">
      <c r="A4615" s="100" t="s">
        <v>25772</v>
      </c>
      <c r="B4615" s="101">
        <v>24.23</v>
      </c>
      <c r="C4615" s="102"/>
      <c r="D4615" s="100" t="s">
        <v>5028</v>
      </c>
      <c r="E4615" s="101">
        <v>1166.68</v>
      </c>
      <c r="F4615" s="102"/>
    </row>
    <row r="4616" ht="12.75" customHeight="1">
      <c r="A4616" s="100" t="s">
        <v>4900</v>
      </c>
      <c r="B4616" s="101">
        <v>21.48</v>
      </c>
      <c r="C4616" s="102"/>
      <c r="D4616" s="100" t="s">
        <v>25837</v>
      </c>
      <c r="E4616" s="101">
        <v>1970.89</v>
      </c>
      <c r="F4616" s="102"/>
    </row>
    <row r="4617" ht="12.75" customHeight="1">
      <c r="A4617" s="100" t="s">
        <v>25773</v>
      </c>
      <c r="B4617" s="101">
        <v>24.91</v>
      </c>
      <c r="C4617" s="102"/>
      <c r="D4617" s="100" t="s">
        <v>5030</v>
      </c>
      <c r="E4617" s="101">
        <v>1933.56</v>
      </c>
      <c r="F4617" s="102"/>
    </row>
    <row r="4618" ht="12.75" customHeight="1">
      <c r="A4618" s="100" t="s">
        <v>4902</v>
      </c>
      <c r="B4618" s="101">
        <v>22.09</v>
      </c>
      <c r="C4618" s="102"/>
      <c r="D4618" s="100" t="s">
        <v>25838</v>
      </c>
      <c r="E4618" s="101">
        <v>2085.67</v>
      </c>
      <c r="F4618" s="102"/>
    </row>
    <row r="4619" ht="12.75" customHeight="1">
      <c r="A4619" s="100" t="s">
        <v>25774</v>
      </c>
      <c r="B4619" s="101">
        <v>25.59</v>
      </c>
      <c r="C4619" s="102"/>
      <c r="D4619" s="100" t="s">
        <v>5032</v>
      </c>
      <c r="E4619" s="101">
        <v>2043.05</v>
      </c>
      <c r="F4619" s="102"/>
    </row>
    <row r="4620" ht="12.75" customHeight="1">
      <c r="A4620" s="100" t="s">
        <v>4904</v>
      </c>
      <c r="B4620" s="101">
        <v>22.7</v>
      </c>
      <c r="C4620" s="102"/>
      <c r="D4620" s="100" t="s">
        <v>25839</v>
      </c>
      <c r="E4620" s="101">
        <v>136.43</v>
      </c>
      <c r="F4620" s="102"/>
    </row>
    <row r="4621" ht="12.75" customHeight="1">
      <c r="A4621" s="100" t="s">
        <v>25775</v>
      </c>
      <c r="B4621" s="101">
        <v>26.27</v>
      </c>
      <c r="C4621" s="102"/>
      <c r="D4621" s="100" t="s">
        <v>5034</v>
      </c>
      <c r="E4621" s="101">
        <v>131.0</v>
      </c>
      <c r="F4621" s="102"/>
    </row>
    <row r="4622" ht="12.75" customHeight="1">
      <c r="A4622" s="100" t="s">
        <v>4906</v>
      </c>
      <c r="B4622" s="101">
        <v>23.31</v>
      </c>
      <c r="C4622" s="102"/>
      <c r="D4622" s="100" t="s">
        <v>25840</v>
      </c>
      <c r="E4622" s="101">
        <v>156.43</v>
      </c>
      <c r="F4622" s="102"/>
    </row>
    <row r="4623" ht="12.75" customHeight="1">
      <c r="A4623" s="100" t="s">
        <v>25776</v>
      </c>
      <c r="B4623" s="101">
        <v>26.95</v>
      </c>
      <c r="C4623" s="102"/>
      <c r="D4623" s="100" t="s">
        <v>5036</v>
      </c>
      <c r="E4623" s="101">
        <v>149.59</v>
      </c>
      <c r="F4623" s="102"/>
    </row>
    <row r="4624" ht="12.75" customHeight="1">
      <c r="A4624" s="100" t="s">
        <v>4908</v>
      </c>
      <c r="B4624" s="101">
        <v>23.92</v>
      </c>
      <c r="C4624" s="102"/>
      <c r="D4624" s="100" t="s">
        <v>25841</v>
      </c>
      <c r="E4624" s="101">
        <v>212.08</v>
      </c>
      <c r="F4624" s="102"/>
    </row>
    <row r="4625" ht="12.75" customHeight="1">
      <c r="A4625" s="100" t="s">
        <v>25777</v>
      </c>
      <c r="B4625" s="101">
        <v>32.36</v>
      </c>
      <c r="C4625" s="102"/>
      <c r="D4625" s="100" t="s">
        <v>5038</v>
      </c>
      <c r="E4625" s="101">
        <v>203.49</v>
      </c>
      <c r="F4625" s="102"/>
    </row>
    <row r="4626" ht="12.75" customHeight="1">
      <c r="A4626" s="100" t="s">
        <v>4910</v>
      </c>
      <c r="B4626" s="101">
        <v>28.93</v>
      </c>
      <c r="C4626" s="102"/>
      <c r="D4626" s="100" t="s">
        <v>25842</v>
      </c>
      <c r="E4626" s="101">
        <v>275.19</v>
      </c>
      <c r="F4626" s="102"/>
    </row>
    <row r="4627" ht="12.75" customHeight="1">
      <c r="A4627" s="100" t="s">
        <v>25778</v>
      </c>
      <c r="B4627" s="101">
        <v>42.24</v>
      </c>
      <c r="C4627" s="102"/>
      <c r="D4627" s="100" t="s">
        <v>5040</v>
      </c>
      <c r="E4627" s="101">
        <v>265.1</v>
      </c>
      <c r="F4627" s="102"/>
    </row>
    <row r="4628" ht="12.75" customHeight="1">
      <c r="A4628" s="100" t="s">
        <v>4912</v>
      </c>
      <c r="B4628" s="101">
        <v>38.14</v>
      </c>
      <c r="C4628" s="102"/>
      <c r="D4628" s="100" t="s">
        <v>25843</v>
      </c>
      <c r="E4628" s="101">
        <v>363.99</v>
      </c>
      <c r="F4628" s="102"/>
    </row>
    <row r="4629" ht="12.75" customHeight="1">
      <c r="A4629" s="100" t="s">
        <v>25779</v>
      </c>
      <c r="B4629" s="101">
        <v>48.88</v>
      </c>
      <c r="C4629" s="102"/>
      <c r="D4629" s="100" t="s">
        <v>5042</v>
      </c>
      <c r="E4629" s="101">
        <v>352.32</v>
      </c>
      <c r="F4629" s="102"/>
    </row>
    <row r="4630" ht="12.75" customHeight="1">
      <c r="A4630" s="100" t="s">
        <v>4914</v>
      </c>
      <c r="B4630" s="101">
        <v>44.7</v>
      </c>
      <c r="C4630" s="102"/>
      <c r="D4630" s="100" t="s">
        <v>25844</v>
      </c>
      <c r="E4630" s="101">
        <v>385.7</v>
      </c>
      <c r="F4630" s="102"/>
    </row>
    <row r="4631" ht="12.75" customHeight="1">
      <c r="A4631" s="100" t="s">
        <v>25780</v>
      </c>
      <c r="B4631" s="101">
        <v>66.21</v>
      </c>
      <c r="C4631" s="102"/>
      <c r="D4631" s="100" t="s">
        <v>5044</v>
      </c>
      <c r="E4631" s="101">
        <v>372.45</v>
      </c>
      <c r="F4631" s="102"/>
    </row>
    <row r="4632" ht="12.75" customHeight="1">
      <c r="A4632" s="100" t="s">
        <v>4916</v>
      </c>
      <c r="B4632" s="101">
        <v>61.15</v>
      </c>
      <c r="C4632" s="102"/>
      <c r="D4632" s="100" t="s">
        <v>25845</v>
      </c>
      <c r="E4632" s="101">
        <v>432.95</v>
      </c>
      <c r="F4632" s="102"/>
    </row>
    <row r="4633" ht="12.75" customHeight="1">
      <c r="A4633" s="100" t="s">
        <v>25781</v>
      </c>
      <c r="B4633" s="101">
        <v>149.69</v>
      </c>
      <c r="C4633" s="102"/>
      <c r="D4633" s="100" t="s">
        <v>5046</v>
      </c>
      <c r="E4633" s="101">
        <v>415.23</v>
      </c>
      <c r="F4633" s="102"/>
    </row>
    <row r="4634" ht="12.75" customHeight="1">
      <c r="A4634" s="100" t="s">
        <v>4918</v>
      </c>
      <c r="B4634" s="101">
        <v>144.01</v>
      </c>
      <c r="C4634" s="102"/>
      <c r="D4634" s="100" t="s">
        <v>25846</v>
      </c>
      <c r="E4634" s="101">
        <v>694.32</v>
      </c>
      <c r="F4634" s="102"/>
    </row>
    <row r="4635" ht="12.75" customHeight="1">
      <c r="A4635" s="100" t="s">
        <v>25782</v>
      </c>
      <c r="B4635" s="101">
        <v>180.72</v>
      </c>
      <c r="C4635" s="102"/>
      <c r="D4635" s="100" t="s">
        <v>5048</v>
      </c>
      <c r="E4635" s="101">
        <v>674.83</v>
      </c>
      <c r="F4635" s="102"/>
    </row>
    <row r="4636" ht="12.75" customHeight="1">
      <c r="A4636" s="100" t="s">
        <v>4920</v>
      </c>
      <c r="B4636" s="101">
        <v>174.93</v>
      </c>
      <c r="C4636" s="102"/>
      <c r="D4636" s="100" t="s">
        <v>25847</v>
      </c>
      <c r="E4636" s="101">
        <v>842.1</v>
      </c>
      <c r="F4636" s="102"/>
    </row>
    <row r="4637" ht="12.75" customHeight="1">
      <c r="A4637" s="100" t="s">
        <v>25783</v>
      </c>
      <c r="B4637" s="101">
        <v>233.64</v>
      </c>
      <c r="C4637" s="102"/>
      <c r="D4637" s="100" t="s">
        <v>5050</v>
      </c>
      <c r="E4637" s="101">
        <v>819.82</v>
      </c>
      <c r="F4637" s="102"/>
    </row>
    <row r="4638" ht="12.75" customHeight="1">
      <c r="A4638" s="100" t="s">
        <v>4922</v>
      </c>
      <c r="B4638" s="101">
        <v>226.69</v>
      </c>
      <c r="C4638" s="102"/>
      <c r="D4638" s="100" t="s">
        <v>25848</v>
      </c>
      <c r="E4638" s="101">
        <v>920.1</v>
      </c>
      <c r="F4638" s="102"/>
    </row>
    <row r="4639" ht="12.75" customHeight="1">
      <c r="A4639" s="100" t="s">
        <v>25784</v>
      </c>
      <c r="B4639" s="101">
        <v>271.61</v>
      </c>
      <c r="C4639" s="102"/>
      <c r="D4639" s="100" t="s">
        <v>5052</v>
      </c>
      <c r="E4639" s="101">
        <v>895.1</v>
      </c>
      <c r="F4639" s="102"/>
    </row>
    <row r="4640" ht="12.75" customHeight="1">
      <c r="A4640" s="100" t="s">
        <v>4924</v>
      </c>
      <c r="B4640" s="101">
        <v>263.36</v>
      </c>
      <c r="C4640" s="102"/>
      <c r="D4640" s="100" t="s">
        <v>25849</v>
      </c>
      <c r="E4640" s="101">
        <v>1016.65</v>
      </c>
      <c r="F4640" s="102"/>
    </row>
    <row r="4641" ht="12.75" customHeight="1">
      <c r="A4641" s="100" t="s">
        <v>25785</v>
      </c>
      <c r="B4641" s="101">
        <v>338.07</v>
      </c>
      <c r="C4641" s="102"/>
      <c r="D4641" s="100" t="s">
        <v>5054</v>
      </c>
      <c r="E4641" s="101">
        <v>985.01</v>
      </c>
      <c r="F4641" s="102"/>
    </row>
    <row r="4642" ht="12.75" customHeight="1">
      <c r="A4642" s="100" t="s">
        <v>4926</v>
      </c>
      <c r="B4642" s="101">
        <v>328.02</v>
      </c>
      <c r="C4642" s="102"/>
      <c r="D4642" s="100" t="s">
        <v>25850</v>
      </c>
      <c r="E4642" s="101">
        <v>2193.66</v>
      </c>
      <c r="F4642" s="102"/>
    </row>
    <row r="4643" ht="12.75" customHeight="1">
      <c r="A4643" s="100" t="s">
        <v>25786</v>
      </c>
      <c r="B4643" s="101">
        <v>441.38</v>
      </c>
      <c r="C4643" s="102"/>
      <c r="D4643" s="100" t="s">
        <v>5056</v>
      </c>
      <c r="E4643" s="101">
        <v>2156.33</v>
      </c>
      <c r="F4643" s="102"/>
    </row>
    <row r="4644" ht="12.75" customHeight="1">
      <c r="A4644" s="100" t="s">
        <v>4928</v>
      </c>
      <c r="B4644" s="101">
        <v>429.68</v>
      </c>
      <c r="C4644" s="102"/>
      <c r="D4644" s="100" t="s">
        <v>25851</v>
      </c>
      <c r="E4644" s="101">
        <v>2273.09</v>
      </c>
      <c r="F4644" s="102"/>
    </row>
    <row r="4645" ht="12.75" customHeight="1">
      <c r="A4645" s="100" t="s">
        <v>25787</v>
      </c>
      <c r="B4645" s="101">
        <v>541.19</v>
      </c>
      <c r="C4645" s="102"/>
      <c r="D4645" s="100" t="s">
        <v>5058</v>
      </c>
      <c r="E4645" s="101">
        <v>2230.47</v>
      </c>
      <c r="F4645" s="102"/>
    </row>
    <row r="4646" ht="12.75" customHeight="1">
      <c r="A4646" s="100" t="s">
        <v>4930</v>
      </c>
      <c r="B4646" s="101">
        <v>528.14</v>
      </c>
      <c r="C4646" s="102"/>
      <c r="D4646" s="100" t="s">
        <v>25852</v>
      </c>
      <c r="E4646" s="101">
        <v>144.48</v>
      </c>
      <c r="F4646" s="102"/>
    </row>
    <row r="4647" ht="12.75" customHeight="1">
      <c r="A4647" s="100" t="s">
        <v>25788</v>
      </c>
      <c r="B4647" s="101">
        <v>885.0</v>
      </c>
      <c r="C4647" s="102"/>
      <c r="D4647" s="100" t="s">
        <v>5060</v>
      </c>
      <c r="E4647" s="101">
        <v>139.05</v>
      </c>
      <c r="F4647" s="102"/>
    </row>
    <row r="4648" ht="12.75" customHeight="1">
      <c r="A4648" s="100" t="s">
        <v>4932</v>
      </c>
      <c r="B4648" s="101">
        <v>868.87</v>
      </c>
      <c r="C4648" s="102"/>
      <c r="D4648" s="100" t="s">
        <v>25853</v>
      </c>
      <c r="E4648" s="101">
        <v>161.03</v>
      </c>
      <c r="F4648" s="102"/>
    </row>
    <row r="4649" ht="12.75" customHeight="1">
      <c r="A4649" s="100" t="s">
        <v>25789</v>
      </c>
      <c r="B4649" s="101">
        <v>1267.3</v>
      </c>
      <c r="C4649" s="102"/>
      <c r="D4649" s="100" t="s">
        <v>5062</v>
      </c>
      <c r="E4649" s="101">
        <v>154.19</v>
      </c>
      <c r="F4649" s="102"/>
    </row>
    <row r="4650" ht="12.75" customHeight="1">
      <c r="A4650" s="100" t="s">
        <v>4934</v>
      </c>
      <c r="B4650" s="101">
        <v>1247.26</v>
      </c>
      <c r="C4650" s="102"/>
      <c r="D4650" s="100" t="s">
        <v>25854</v>
      </c>
      <c r="E4650" s="101">
        <v>216.67</v>
      </c>
      <c r="F4650" s="102"/>
    </row>
    <row r="4651" ht="12.75" customHeight="1">
      <c r="A4651" s="100" t="s">
        <v>25790</v>
      </c>
      <c r="B4651" s="101">
        <v>1696.17</v>
      </c>
      <c r="C4651" s="102"/>
      <c r="D4651" s="100" t="s">
        <v>5064</v>
      </c>
      <c r="E4651" s="101">
        <v>208.09</v>
      </c>
      <c r="F4651" s="102"/>
    </row>
    <row r="4652" ht="12.75" customHeight="1">
      <c r="A4652" s="100" t="s">
        <v>4936</v>
      </c>
      <c r="B4652" s="101">
        <v>1671.74</v>
      </c>
      <c r="C4652" s="102"/>
      <c r="D4652" s="100" t="s">
        <v>25855</v>
      </c>
      <c r="E4652" s="101">
        <v>283.72</v>
      </c>
      <c r="F4652" s="102"/>
    </row>
    <row r="4653" ht="12.75" customHeight="1">
      <c r="A4653" s="100" t="s">
        <v>25791</v>
      </c>
      <c r="B4653" s="101">
        <v>2064.58</v>
      </c>
      <c r="C4653" s="102"/>
      <c r="D4653" s="100" t="s">
        <v>5066</v>
      </c>
      <c r="E4653" s="101">
        <v>273.63</v>
      </c>
      <c r="F4653" s="102"/>
    </row>
    <row r="4654" ht="12.75" customHeight="1">
      <c r="A4654" s="100" t="s">
        <v>4938</v>
      </c>
      <c r="B4654" s="101">
        <v>2037.9</v>
      </c>
      <c r="C4654" s="102"/>
      <c r="D4654" s="100" t="s">
        <v>25856</v>
      </c>
      <c r="E4654" s="101">
        <v>423.54</v>
      </c>
      <c r="F4654" s="102"/>
    </row>
    <row r="4655" ht="12.75" customHeight="1">
      <c r="A4655" s="100" t="s">
        <v>25792</v>
      </c>
      <c r="B4655" s="101">
        <v>157.35</v>
      </c>
      <c r="C4655" s="102"/>
      <c r="D4655" s="100" t="s">
        <v>5068</v>
      </c>
      <c r="E4655" s="101">
        <v>411.87</v>
      </c>
      <c r="F4655" s="102"/>
    </row>
    <row r="4656" ht="12.75" customHeight="1">
      <c r="A4656" s="100" t="s">
        <v>4940</v>
      </c>
      <c r="B4656" s="101">
        <v>153.14</v>
      </c>
      <c r="C4656" s="102"/>
      <c r="D4656" s="100" t="s">
        <v>25857</v>
      </c>
      <c r="E4656" s="101">
        <v>446.56</v>
      </c>
      <c r="F4656" s="102"/>
    </row>
    <row r="4657" ht="12.75" customHeight="1">
      <c r="A4657" s="100" t="s">
        <v>25793</v>
      </c>
      <c r="B4657" s="101">
        <v>215.89</v>
      </c>
      <c r="C4657" s="102"/>
      <c r="D4657" s="100" t="s">
        <v>5070</v>
      </c>
      <c r="E4657" s="101">
        <v>433.31</v>
      </c>
      <c r="F4657" s="102"/>
    </row>
    <row r="4658" ht="12.75" customHeight="1">
      <c r="A4658" s="100" t="s">
        <v>4942</v>
      </c>
      <c r="B4658" s="101">
        <v>210.1</v>
      </c>
      <c r="C4658" s="102"/>
      <c r="D4658" s="100" t="s">
        <v>25858</v>
      </c>
      <c r="E4658" s="101">
        <v>622.66</v>
      </c>
      <c r="F4658" s="102"/>
    </row>
    <row r="4659" ht="12.75" customHeight="1">
      <c r="A4659" s="100" t="s">
        <v>25794</v>
      </c>
      <c r="B4659" s="101">
        <v>274.63</v>
      </c>
      <c r="C4659" s="102"/>
      <c r="D4659" s="100" t="s">
        <v>5072</v>
      </c>
      <c r="E4659" s="101">
        <v>604.95</v>
      </c>
      <c r="F4659" s="102"/>
    </row>
    <row r="4660" ht="12.75" customHeight="1">
      <c r="A4660" s="100" t="s">
        <v>4944</v>
      </c>
      <c r="B4660" s="101">
        <v>267.68</v>
      </c>
      <c r="C4660" s="102"/>
      <c r="D4660" s="100" t="s">
        <v>25859</v>
      </c>
      <c r="E4660" s="101">
        <v>754.11</v>
      </c>
      <c r="F4660" s="102"/>
    </row>
    <row r="4661" ht="12.75" customHeight="1">
      <c r="A4661" s="100" t="s">
        <v>25795</v>
      </c>
      <c r="B4661" s="101">
        <v>310.67</v>
      </c>
      <c r="C4661" s="102"/>
      <c r="D4661" s="100" t="s">
        <v>5074</v>
      </c>
      <c r="E4661" s="101">
        <v>734.62</v>
      </c>
      <c r="F4661" s="102"/>
    </row>
    <row r="4662" ht="12.75" customHeight="1">
      <c r="A4662" s="100" t="s">
        <v>4946</v>
      </c>
      <c r="B4662" s="101">
        <v>302.42</v>
      </c>
      <c r="C4662" s="102"/>
      <c r="D4662" s="100" t="s">
        <v>25860</v>
      </c>
      <c r="E4662" s="101">
        <v>957.08</v>
      </c>
      <c r="F4662" s="102"/>
    </row>
    <row r="4663" ht="12.75" customHeight="1">
      <c r="A4663" s="100" t="s">
        <v>25796</v>
      </c>
      <c r="B4663" s="101">
        <v>381.51</v>
      </c>
      <c r="C4663" s="102"/>
      <c r="D4663" s="100" t="s">
        <v>5076</v>
      </c>
      <c r="E4663" s="101">
        <v>934.8</v>
      </c>
      <c r="F4663" s="102"/>
    </row>
    <row r="4664" ht="12.75" customHeight="1">
      <c r="A4664" s="100" t="s">
        <v>4948</v>
      </c>
      <c r="B4664" s="101">
        <v>371.46</v>
      </c>
      <c r="C4664" s="102"/>
      <c r="D4664" s="100" t="s">
        <v>25861</v>
      </c>
      <c r="E4664" s="101">
        <v>1054.05</v>
      </c>
      <c r="F4664" s="102"/>
    </row>
    <row r="4665" ht="12.75" customHeight="1">
      <c r="A4665" s="100" t="s">
        <v>25797</v>
      </c>
      <c r="B4665" s="101">
        <v>528.4</v>
      </c>
      <c r="C4665" s="102"/>
      <c r="D4665" s="100" t="s">
        <v>5078</v>
      </c>
      <c r="E4665" s="101">
        <v>1029.05</v>
      </c>
      <c r="F4665" s="102"/>
    </row>
    <row r="4666" ht="12.75" customHeight="1">
      <c r="A4666" s="100" t="s">
        <v>4950</v>
      </c>
      <c r="B4666" s="101">
        <v>516.7</v>
      </c>
      <c r="C4666" s="102"/>
      <c r="D4666" s="100" t="s">
        <v>25862</v>
      </c>
      <c r="E4666" s="101">
        <v>1439.78</v>
      </c>
      <c r="F4666" s="102"/>
    </row>
    <row r="4667" ht="12.75" customHeight="1">
      <c r="A4667" s="100" t="s">
        <v>25798</v>
      </c>
      <c r="B4667" s="101">
        <v>639.16</v>
      </c>
      <c r="C4667" s="102"/>
      <c r="D4667" s="100" t="s">
        <v>5080</v>
      </c>
      <c r="E4667" s="101">
        <v>1408.13</v>
      </c>
      <c r="F4667" s="102"/>
    </row>
    <row r="4668" ht="12.75" customHeight="1">
      <c r="A4668" s="100" t="s">
        <v>4952</v>
      </c>
      <c r="B4668" s="101">
        <v>626.11</v>
      </c>
      <c r="C4668" s="102"/>
      <c r="D4668" s="100" t="s">
        <v>25863</v>
      </c>
      <c r="E4668" s="101">
        <v>2821.45</v>
      </c>
      <c r="F4668" s="102"/>
    </row>
    <row r="4669" ht="12.75" customHeight="1">
      <c r="A4669" s="100" t="s">
        <v>25799</v>
      </c>
      <c r="B4669" s="101">
        <v>953.0</v>
      </c>
      <c r="C4669" s="102"/>
      <c r="D4669" s="100" t="s">
        <v>5082</v>
      </c>
      <c r="E4669" s="101">
        <v>2784.12</v>
      </c>
      <c r="F4669" s="102"/>
    </row>
    <row r="4670" ht="12.75" customHeight="1">
      <c r="A4670" s="100" t="s">
        <v>4954</v>
      </c>
      <c r="B4670" s="101">
        <v>936.87</v>
      </c>
      <c r="C4670" s="102"/>
      <c r="D4670" s="100" t="s">
        <v>25864</v>
      </c>
      <c r="E4670" s="101">
        <v>3151.54</v>
      </c>
      <c r="F4670" s="102"/>
    </row>
    <row r="4671" ht="12.75" customHeight="1">
      <c r="A4671" s="100" t="s">
        <v>25800</v>
      </c>
      <c r="B4671" s="101">
        <v>1369.3</v>
      </c>
      <c r="C4671" s="102"/>
      <c r="D4671" s="100" t="s">
        <v>5084</v>
      </c>
      <c r="E4671" s="101">
        <v>3108.92</v>
      </c>
      <c r="F4671" s="102"/>
    </row>
    <row r="4672" ht="12.75" customHeight="1">
      <c r="A4672" s="100" t="s">
        <v>4956</v>
      </c>
      <c r="B4672" s="101">
        <v>1349.26</v>
      </c>
      <c r="C4672" s="102"/>
      <c r="D4672" s="100" t="s">
        <v>25865</v>
      </c>
      <c r="E4672" s="101">
        <v>159.43</v>
      </c>
      <c r="F4672" s="102"/>
    </row>
    <row r="4673" ht="12.75" customHeight="1">
      <c r="A4673" s="100" t="s">
        <v>25801</v>
      </c>
      <c r="B4673" s="101">
        <v>170.35</v>
      </c>
      <c r="C4673" s="102"/>
      <c r="D4673" s="100" t="s">
        <v>5086</v>
      </c>
      <c r="E4673" s="101">
        <v>153.99</v>
      </c>
      <c r="F4673" s="102"/>
    </row>
    <row r="4674" ht="12.75" customHeight="1">
      <c r="A4674" s="100" t="s">
        <v>4958</v>
      </c>
      <c r="B4674" s="101">
        <v>166.14</v>
      </c>
      <c r="C4674" s="102"/>
      <c r="D4674" s="100" t="s">
        <v>25866</v>
      </c>
      <c r="E4674" s="101">
        <v>191.48</v>
      </c>
      <c r="F4674" s="102"/>
    </row>
    <row r="4675" ht="12.75" customHeight="1">
      <c r="A4675" s="100" t="s">
        <v>25802</v>
      </c>
      <c r="B4675" s="101">
        <v>261.36</v>
      </c>
      <c r="C4675" s="102"/>
      <c r="D4675" s="100" t="s">
        <v>5088</v>
      </c>
      <c r="E4675" s="101">
        <v>184.2</v>
      </c>
      <c r="F4675" s="102"/>
    </row>
    <row r="4676" ht="12.75" customHeight="1">
      <c r="A4676" s="100" t="s">
        <v>4960</v>
      </c>
      <c r="B4676" s="101">
        <v>255.57</v>
      </c>
      <c r="C4676" s="102"/>
      <c r="D4676" s="100" t="s">
        <v>25867</v>
      </c>
      <c r="E4676" s="101">
        <v>231.15</v>
      </c>
      <c r="F4676" s="102"/>
    </row>
    <row r="4677" ht="12.75" customHeight="1">
      <c r="A4677" s="100" t="s">
        <v>25803</v>
      </c>
      <c r="B4677" s="101">
        <v>304.36</v>
      </c>
      <c r="C4677" s="102"/>
      <c r="D4677" s="100" t="s">
        <v>5090</v>
      </c>
      <c r="E4677" s="101">
        <v>222.27</v>
      </c>
      <c r="F4677" s="102"/>
    </row>
    <row r="4678" ht="12.75" customHeight="1">
      <c r="A4678" s="100" t="s">
        <v>4962</v>
      </c>
      <c r="B4678" s="101">
        <v>297.41</v>
      </c>
      <c r="C4678" s="102"/>
      <c r="D4678" s="100" t="s">
        <v>25868</v>
      </c>
      <c r="E4678" s="101">
        <v>305.96</v>
      </c>
      <c r="F4678" s="102"/>
    </row>
    <row r="4679" ht="12.75" customHeight="1">
      <c r="A4679" s="100" t="s">
        <v>25804</v>
      </c>
      <c r="B4679" s="101">
        <v>387.4</v>
      </c>
      <c r="C4679" s="102"/>
      <c r="D4679" s="100" t="s">
        <v>5092</v>
      </c>
      <c r="E4679" s="101">
        <v>294.85</v>
      </c>
      <c r="F4679" s="102"/>
    </row>
    <row r="4680" ht="12.75" customHeight="1">
      <c r="A4680" s="100" t="s">
        <v>4964</v>
      </c>
      <c r="B4680" s="101">
        <v>379.15</v>
      </c>
      <c r="C4680" s="102"/>
      <c r="D4680" s="100" t="s">
        <v>25869</v>
      </c>
      <c r="E4680" s="101">
        <v>478.2</v>
      </c>
      <c r="F4680" s="102"/>
    </row>
    <row r="4681" ht="12.75" customHeight="1">
      <c r="A4681" s="100" t="s">
        <v>25805</v>
      </c>
      <c r="B4681" s="101">
        <v>474.44</v>
      </c>
      <c r="C4681" s="102"/>
      <c r="D4681" s="100" t="s">
        <v>5094</v>
      </c>
      <c r="E4681" s="101">
        <v>465.41</v>
      </c>
      <c r="F4681" s="102"/>
    </row>
    <row r="4682" ht="12.75" customHeight="1">
      <c r="A4682" s="100" t="s">
        <v>4966</v>
      </c>
      <c r="B4682" s="101">
        <v>464.39</v>
      </c>
      <c r="C4682" s="102"/>
      <c r="D4682" s="100" t="s">
        <v>25870</v>
      </c>
      <c r="E4682" s="101">
        <v>514.12</v>
      </c>
      <c r="F4682" s="102"/>
    </row>
    <row r="4683" ht="12.75" customHeight="1">
      <c r="A4683" s="100" t="s">
        <v>25806</v>
      </c>
      <c r="B4683" s="101">
        <v>593.48</v>
      </c>
      <c r="C4683" s="102"/>
      <c r="D4683" s="100" t="s">
        <v>5096</v>
      </c>
      <c r="E4683" s="101">
        <v>498.35</v>
      </c>
      <c r="F4683" s="102"/>
    </row>
    <row r="4684" ht="12.75" customHeight="1">
      <c r="A4684" s="100" t="s">
        <v>4968</v>
      </c>
      <c r="B4684" s="101">
        <v>581.78</v>
      </c>
      <c r="C4684" s="102"/>
      <c r="D4684" s="100" t="s">
        <v>25871</v>
      </c>
      <c r="E4684" s="101">
        <v>696.48</v>
      </c>
      <c r="F4684" s="102"/>
    </row>
    <row r="4685" ht="12.75" customHeight="1">
      <c r="A4685" s="100" t="s">
        <v>25807</v>
      </c>
      <c r="B4685" s="101">
        <v>731.8</v>
      </c>
      <c r="C4685" s="102"/>
      <c r="D4685" s="100" t="s">
        <v>5098</v>
      </c>
      <c r="E4685" s="101">
        <v>678.33</v>
      </c>
      <c r="F4685" s="102"/>
    </row>
    <row r="4686" ht="12.75" customHeight="1">
      <c r="A4686" s="100" t="s">
        <v>4970</v>
      </c>
      <c r="B4686" s="101">
        <v>718.75</v>
      </c>
      <c r="C4686" s="102"/>
      <c r="D4686" s="100" t="s">
        <v>25872</v>
      </c>
      <c r="E4686" s="101">
        <v>850.76</v>
      </c>
      <c r="F4686" s="102"/>
    </row>
    <row r="4687" ht="12.75" customHeight="1">
      <c r="A4687" s="100" t="s">
        <v>25808</v>
      </c>
      <c r="B4687" s="101">
        <v>1028.0</v>
      </c>
      <c r="C4687" s="102"/>
      <c r="D4687" s="100" t="s">
        <v>5100</v>
      </c>
      <c r="E4687" s="101">
        <v>830.01</v>
      </c>
      <c r="F4687" s="102"/>
    </row>
    <row r="4688" ht="12.75" customHeight="1">
      <c r="A4688" s="100" t="s">
        <v>4972</v>
      </c>
      <c r="B4688" s="101">
        <v>1011.87</v>
      </c>
      <c r="C4688" s="102"/>
      <c r="D4688" s="100" t="s">
        <v>25873</v>
      </c>
      <c r="E4688" s="101">
        <v>1107.84</v>
      </c>
      <c r="F4688" s="102"/>
    </row>
    <row r="4689" ht="12.75" customHeight="1">
      <c r="A4689" s="100" t="s">
        <v>25809</v>
      </c>
      <c r="B4689" s="101">
        <v>1481.3</v>
      </c>
      <c r="C4689" s="102"/>
      <c r="D4689" s="100" t="s">
        <v>5102</v>
      </c>
      <c r="E4689" s="101">
        <v>1085.2</v>
      </c>
      <c r="F4689" s="102"/>
    </row>
    <row r="4690" ht="12.75" customHeight="1">
      <c r="A4690" s="100" t="s">
        <v>4974</v>
      </c>
      <c r="B4690" s="101">
        <v>1461.26</v>
      </c>
      <c r="C4690" s="102"/>
      <c r="D4690" s="100" t="s">
        <v>25874</v>
      </c>
      <c r="E4690" s="101">
        <v>1219.97</v>
      </c>
      <c r="F4690" s="102"/>
    </row>
    <row r="4691" ht="12.75" customHeight="1">
      <c r="A4691" s="100" t="s">
        <v>25810</v>
      </c>
      <c r="B4691" s="101">
        <v>41.11</v>
      </c>
      <c r="C4691" s="102"/>
      <c r="D4691" s="100" t="s">
        <v>5104</v>
      </c>
      <c r="E4691" s="101">
        <v>1194.44</v>
      </c>
      <c r="F4691" s="102"/>
    </row>
    <row r="4692" ht="12.75" customHeight="1">
      <c r="A4692" s="100" t="s">
        <v>4976</v>
      </c>
      <c r="B4692" s="101">
        <v>38.9</v>
      </c>
      <c r="C4692" s="102"/>
      <c r="D4692" s="100" t="s">
        <v>25875</v>
      </c>
      <c r="E4692" s="101">
        <v>1566.69</v>
      </c>
      <c r="F4692" s="102"/>
    </row>
    <row r="4693" ht="12.75" customHeight="1">
      <c r="A4693" s="100" t="s">
        <v>25811</v>
      </c>
      <c r="B4693" s="101">
        <v>62.5</v>
      </c>
      <c r="C4693" s="102"/>
      <c r="D4693" s="100" t="s">
        <v>5106</v>
      </c>
      <c r="E4693" s="101">
        <v>1534.68</v>
      </c>
      <c r="F4693" s="102"/>
    </row>
    <row r="4694" ht="12.75" customHeight="1">
      <c r="A4694" s="100" t="s">
        <v>4978</v>
      </c>
      <c r="B4694" s="101">
        <v>58.22</v>
      </c>
      <c r="C4694" s="102"/>
      <c r="D4694" s="100" t="s">
        <v>25876</v>
      </c>
      <c r="E4694" s="101">
        <v>3278.21</v>
      </c>
      <c r="F4694" s="102"/>
    </row>
    <row r="4695" ht="12.75" customHeight="1">
      <c r="A4695" s="100" t="s">
        <v>25812</v>
      </c>
      <c r="B4695" s="101">
        <v>110.02</v>
      </c>
      <c r="C4695" s="102"/>
      <c r="D4695" s="100" t="s">
        <v>5108</v>
      </c>
      <c r="E4695" s="101">
        <v>3240.88</v>
      </c>
      <c r="F4695" s="102"/>
    </row>
    <row r="4696" ht="12.75" customHeight="1">
      <c r="A4696" s="100" t="s">
        <v>4980</v>
      </c>
      <c r="B4696" s="101">
        <v>103.0</v>
      </c>
      <c r="C4696" s="102"/>
      <c r="D4696" s="100" t="s">
        <v>25877</v>
      </c>
      <c r="E4696" s="101">
        <v>3530.97</v>
      </c>
      <c r="F4696" s="102"/>
    </row>
    <row r="4697" ht="12.75" customHeight="1">
      <c r="A4697" s="100" t="s">
        <v>25813</v>
      </c>
      <c r="B4697" s="101">
        <v>142.68</v>
      </c>
      <c r="C4697" s="102"/>
      <c r="D4697" s="100" t="s">
        <v>5110</v>
      </c>
      <c r="E4697" s="101">
        <v>3488.35</v>
      </c>
      <c r="F4697" s="102"/>
    </row>
    <row r="4698" ht="12.75" customHeight="1">
      <c r="A4698" s="100" t="s">
        <v>4982</v>
      </c>
      <c r="B4698" s="101">
        <v>131.96</v>
      </c>
      <c r="C4698" s="102"/>
      <c r="D4698" s="100" t="s">
        <v>25878</v>
      </c>
      <c r="E4698" s="101">
        <v>682.15</v>
      </c>
      <c r="F4698" s="102"/>
    </row>
    <row r="4699" ht="12.75" customHeight="1">
      <c r="A4699" s="100" t="s">
        <v>25814</v>
      </c>
      <c r="B4699" s="101">
        <v>285.9</v>
      </c>
      <c r="C4699" s="102"/>
      <c r="D4699" s="100" t="s">
        <v>5112</v>
      </c>
      <c r="E4699" s="101">
        <v>629.01</v>
      </c>
      <c r="F4699" s="102"/>
    </row>
    <row r="4700" ht="12.75" customHeight="1">
      <c r="A4700" s="100" t="s">
        <v>4984</v>
      </c>
      <c r="B4700" s="101">
        <v>275.5</v>
      </c>
      <c r="C4700" s="102"/>
      <c r="D4700" s="100" t="s">
        <v>25879</v>
      </c>
      <c r="E4700" s="101">
        <v>762.94</v>
      </c>
      <c r="F4700" s="102"/>
    </row>
    <row r="4701" ht="12.75" customHeight="1">
      <c r="A4701" s="100" t="s">
        <v>25815</v>
      </c>
      <c r="B4701" s="101">
        <v>382.43</v>
      </c>
      <c r="C4701" s="102"/>
      <c r="D4701" s="100" t="s">
        <v>5114</v>
      </c>
      <c r="E4701" s="101">
        <v>706.95</v>
      </c>
      <c r="F4701" s="102"/>
    </row>
    <row r="4702" ht="12.75" customHeight="1">
      <c r="A4702" s="100" t="s">
        <v>4986</v>
      </c>
      <c r="B4702" s="101">
        <v>367.83</v>
      </c>
      <c r="C4702" s="102"/>
      <c r="D4702" s="100" t="s">
        <v>25880</v>
      </c>
      <c r="E4702" s="101">
        <v>5128.02</v>
      </c>
      <c r="F4702" s="102"/>
    </row>
    <row r="4703" ht="12.75" customHeight="1">
      <c r="A4703" s="100" t="s">
        <v>25816</v>
      </c>
      <c r="B4703" s="101">
        <v>51.63</v>
      </c>
      <c r="C4703" s="102"/>
      <c r="D4703" s="100" t="s">
        <v>5116</v>
      </c>
      <c r="E4703" s="101">
        <v>4939.02</v>
      </c>
      <c r="F4703" s="102"/>
    </row>
    <row r="4704" ht="12.75" customHeight="1">
      <c r="A4704" s="100" t="s">
        <v>4988</v>
      </c>
      <c r="B4704" s="101">
        <v>48.02</v>
      </c>
      <c r="C4704" s="102"/>
      <c r="D4704" s="100" t="s">
        <v>25881</v>
      </c>
      <c r="E4704" s="101">
        <v>5314.41</v>
      </c>
      <c r="F4704" s="102"/>
    </row>
    <row r="4705" ht="12.75" customHeight="1">
      <c r="A4705" s="100" t="s">
        <v>25817</v>
      </c>
      <c r="B4705" s="101">
        <v>66.66</v>
      </c>
      <c r="C4705" s="102"/>
      <c r="D4705" s="100" t="s">
        <v>5118</v>
      </c>
      <c r="E4705" s="101">
        <v>5108.81</v>
      </c>
      <c r="F4705" s="102"/>
    </row>
    <row r="4706" ht="12.75" customHeight="1">
      <c r="A4706" s="100" t="s">
        <v>4990</v>
      </c>
      <c r="B4706" s="101">
        <v>61.9</v>
      </c>
      <c r="C4706" s="102"/>
      <c r="D4706" s="100" t="s">
        <v>25882</v>
      </c>
      <c r="E4706" s="101">
        <v>5845.11</v>
      </c>
      <c r="F4706" s="102"/>
    </row>
    <row r="4707" ht="12.75" customHeight="1">
      <c r="A4707" s="100" t="s">
        <v>25818</v>
      </c>
      <c r="B4707" s="101">
        <v>98.53</v>
      </c>
      <c r="C4707" s="102"/>
      <c r="D4707" s="100" t="s">
        <v>5120</v>
      </c>
      <c r="E4707" s="101">
        <v>5617.33</v>
      </c>
      <c r="F4707" s="102"/>
    </row>
    <row r="4708" ht="12.75" customHeight="1">
      <c r="A4708" s="100" t="s">
        <v>4992</v>
      </c>
      <c r="B4708" s="101">
        <v>92.23</v>
      </c>
      <c r="C4708" s="102"/>
      <c r="D4708" s="100" t="s">
        <v>25883</v>
      </c>
      <c r="E4708" s="101">
        <v>8798.19</v>
      </c>
      <c r="F4708" s="102"/>
    </row>
    <row r="4709" ht="12.75" customHeight="1">
      <c r="A4709" s="100" t="s">
        <v>25819</v>
      </c>
      <c r="B4709" s="101">
        <v>134.32</v>
      </c>
      <c r="C4709" s="102"/>
      <c r="D4709" s="100" t="s">
        <v>5122</v>
      </c>
      <c r="E4709" s="101">
        <v>8372.31</v>
      </c>
      <c r="F4709" s="102"/>
    </row>
    <row r="4710" ht="12.75" customHeight="1">
      <c r="A4710" s="100" t="s">
        <v>4994</v>
      </c>
      <c r="B4710" s="101">
        <v>126.4</v>
      </c>
      <c r="C4710" s="102"/>
      <c r="D4710" s="100" t="s">
        <v>25884</v>
      </c>
      <c r="E4710" s="101">
        <v>7762.15</v>
      </c>
      <c r="F4710" s="102"/>
    </row>
    <row r="4711" ht="12.75" customHeight="1">
      <c r="A4711" s="100" t="s">
        <v>25820</v>
      </c>
      <c r="B4711" s="101">
        <v>167.09</v>
      </c>
      <c r="C4711" s="102"/>
      <c r="D4711" s="100" t="s">
        <v>5124</v>
      </c>
      <c r="E4711" s="101">
        <v>7485.54</v>
      </c>
      <c r="F4711" s="102"/>
    </row>
    <row r="4712" ht="12.75" customHeight="1">
      <c r="A4712" s="100" t="s">
        <v>4996</v>
      </c>
      <c r="B4712" s="101">
        <v>157.79</v>
      </c>
      <c r="C4712" s="102"/>
      <c r="D4712" s="100" t="s">
        <v>25885</v>
      </c>
      <c r="E4712" s="101">
        <v>10015.38</v>
      </c>
      <c r="F4712" s="102"/>
    </row>
    <row r="4713" ht="12.75" customHeight="1">
      <c r="A4713" s="100" t="s">
        <v>25821</v>
      </c>
      <c r="B4713" s="101">
        <v>53.66</v>
      </c>
      <c r="C4713" s="102"/>
      <c r="D4713" s="100" t="s">
        <v>5126</v>
      </c>
      <c r="E4713" s="101">
        <v>9657.2</v>
      </c>
      <c r="F4713" s="102"/>
    </row>
    <row r="4714" ht="12.75" customHeight="1">
      <c r="A4714" s="100" t="s">
        <v>4998</v>
      </c>
      <c r="B4714" s="101">
        <v>50.4</v>
      </c>
      <c r="C4714" s="102"/>
      <c r="D4714" s="100" t="s">
        <v>25886</v>
      </c>
      <c r="E4714" s="101">
        <v>9531.75</v>
      </c>
      <c r="F4714" s="102"/>
    </row>
    <row r="4715" ht="12.75" customHeight="1">
      <c r="A4715" s="100" t="s">
        <v>25822</v>
      </c>
      <c r="B4715" s="101">
        <v>75.06</v>
      </c>
      <c r="C4715" s="102"/>
      <c r="D4715" s="100" t="s">
        <v>5128</v>
      </c>
      <c r="E4715" s="101">
        <v>9172.28</v>
      </c>
      <c r="F4715" s="102"/>
    </row>
    <row r="4716" ht="12.75" customHeight="1">
      <c r="A4716" s="100" t="s">
        <v>5000</v>
      </c>
      <c r="B4716" s="101">
        <v>70.3</v>
      </c>
      <c r="C4716" s="102"/>
      <c r="D4716" s="100" t="s">
        <v>25887</v>
      </c>
      <c r="E4716" s="101">
        <v>14024.67</v>
      </c>
      <c r="F4716" s="102"/>
    </row>
    <row r="4717" ht="12.75" customHeight="1">
      <c r="A4717" s="100" t="s">
        <v>25823</v>
      </c>
      <c r="B4717" s="101">
        <v>104.27</v>
      </c>
      <c r="C4717" s="102"/>
      <c r="D4717" s="100" t="s">
        <v>5130</v>
      </c>
      <c r="E4717" s="101">
        <v>13348.21</v>
      </c>
      <c r="F4717" s="102"/>
    </row>
    <row r="4718" ht="12.75" customHeight="1">
      <c r="A4718" s="100" t="s">
        <v>5002</v>
      </c>
      <c r="B4718" s="101">
        <v>97.97</v>
      </c>
      <c r="C4718" s="102"/>
      <c r="D4718" s="100" t="s">
        <v>25888</v>
      </c>
      <c r="E4718" s="101">
        <v>10778.58</v>
      </c>
      <c r="F4718" s="102"/>
    </row>
    <row r="4719" ht="12.75" customHeight="1">
      <c r="A4719" s="100" t="s">
        <v>25824</v>
      </c>
      <c r="B4719" s="101">
        <v>145.19</v>
      </c>
      <c r="C4719" s="102"/>
      <c r="D4719" s="100" t="s">
        <v>5132</v>
      </c>
      <c r="E4719" s="101">
        <v>10409.99</v>
      </c>
      <c r="F4719" s="102"/>
    </row>
    <row r="4720" ht="12.75" customHeight="1">
      <c r="A4720" s="100" t="s">
        <v>5004</v>
      </c>
      <c r="B4720" s="101">
        <v>137.27</v>
      </c>
      <c r="C4720" s="102"/>
      <c r="D4720" s="100" t="s">
        <v>25889</v>
      </c>
      <c r="E4720" s="101">
        <v>11992.96</v>
      </c>
      <c r="F4720" s="102"/>
    </row>
    <row r="4721" ht="12.75" customHeight="1">
      <c r="A4721" s="100" t="s">
        <v>25825</v>
      </c>
      <c r="B4721" s="101">
        <v>175.64</v>
      </c>
      <c r="C4721" s="102"/>
      <c r="D4721" s="100" t="s">
        <v>5134</v>
      </c>
      <c r="E4721" s="101">
        <v>11553.72</v>
      </c>
      <c r="F4721" s="102"/>
    </row>
    <row r="4722" ht="12.75" customHeight="1">
      <c r="A4722" s="100" t="s">
        <v>5006</v>
      </c>
      <c r="B4722" s="101">
        <v>166.34</v>
      </c>
      <c r="C4722" s="102"/>
      <c r="D4722" s="100" t="s">
        <v>25890</v>
      </c>
      <c r="E4722" s="101">
        <v>12525.82</v>
      </c>
      <c r="F4722" s="102"/>
    </row>
    <row r="4723" ht="12.75" customHeight="1">
      <c r="A4723" s="100" t="s">
        <v>25826</v>
      </c>
      <c r="B4723" s="101">
        <v>94.9</v>
      </c>
      <c r="C4723" s="102"/>
      <c r="D4723" s="100" t="s">
        <v>5136</v>
      </c>
      <c r="E4723" s="101">
        <v>12059.6</v>
      </c>
      <c r="F4723" s="102"/>
    </row>
    <row r="4724" ht="12.75" customHeight="1">
      <c r="A4724" s="100" t="s">
        <v>5008</v>
      </c>
      <c r="B4724" s="101">
        <v>89.88</v>
      </c>
      <c r="C4724" s="102"/>
      <c r="D4724" s="100" t="s">
        <v>25891</v>
      </c>
      <c r="E4724" s="101">
        <v>18463.67</v>
      </c>
      <c r="F4724" s="102"/>
    </row>
    <row r="4725" ht="12.75" customHeight="1">
      <c r="A4725" s="100" t="s">
        <v>25827</v>
      </c>
      <c r="B4725" s="101">
        <v>111.07</v>
      </c>
      <c r="C4725" s="102"/>
      <c r="D4725" s="100" t="s">
        <v>5138</v>
      </c>
      <c r="E4725" s="101">
        <v>17575.25</v>
      </c>
      <c r="F4725" s="102"/>
    </row>
    <row r="4726" ht="12.75" customHeight="1">
      <c r="A4726" s="100" t="s">
        <v>5010</v>
      </c>
      <c r="B4726" s="101">
        <v>104.77</v>
      </c>
      <c r="C4726" s="102"/>
      <c r="D4726" s="100" t="s">
        <v>25892</v>
      </c>
      <c r="E4726" s="101">
        <v>2809.41</v>
      </c>
      <c r="F4726" s="102"/>
    </row>
    <row r="4727" ht="12.75" customHeight="1">
      <c r="A4727" s="100" t="s">
        <v>25828</v>
      </c>
      <c r="B4727" s="101">
        <v>152.19</v>
      </c>
      <c r="C4727" s="102"/>
      <c r="D4727" s="100" t="s">
        <v>5140</v>
      </c>
      <c r="E4727" s="101">
        <v>2593.99</v>
      </c>
      <c r="F4727" s="102"/>
    </row>
    <row r="4728" ht="12.75" customHeight="1">
      <c r="A4728" s="100" t="s">
        <v>5012</v>
      </c>
      <c r="B4728" s="101">
        <v>144.27</v>
      </c>
      <c r="C4728" s="102"/>
      <c r="D4728" s="100" t="s">
        <v>25893</v>
      </c>
      <c r="E4728" s="101">
        <v>3531.96</v>
      </c>
      <c r="F4728" s="102"/>
    </row>
    <row r="4729" ht="12.75" customHeight="1">
      <c r="A4729" s="100" t="s">
        <v>25829</v>
      </c>
      <c r="B4729" s="101">
        <v>189.57</v>
      </c>
      <c r="C4729" s="102"/>
      <c r="D4729" s="100" t="s">
        <v>5142</v>
      </c>
      <c r="E4729" s="101">
        <v>3261.98</v>
      </c>
      <c r="F4729" s="102"/>
    </row>
    <row r="4730" ht="12.75" customHeight="1">
      <c r="A4730" s="100" t="s">
        <v>5014</v>
      </c>
      <c r="B4730" s="101">
        <v>180.27</v>
      </c>
      <c r="C4730" s="102"/>
      <c r="D4730" s="100" t="s">
        <v>25894</v>
      </c>
      <c r="E4730" s="101">
        <v>4527.37</v>
      </c>
      <c r="F4730" s="102"/>
    </row>
    <row r="4731" ht="12.75" customHeight="1">
      <c r="A4731" s="100" t="s">
        <v>25830</v>
      </c>
      <c r="B4731" s="101">
        <v>241.03</v>
      </c>
      <c r="C4731" s="102"/>
      <c r="D4731" s="100" t="s">
        <v>5144</v>
      </c>
      <c r="E4731" s="101">
        <v>4181.57</v>
      </c>
      <c r="F4731" s="102"/>
    </row>
    <row r="4732" ht="12.75" customHeight="1">
      <c r="A4732" s="100" t="s">
        <v>5016</v>
      </c>
      <c r="B4732" s="101">
        <v>230.27</v>
      </c>
      <c r="C4732" s="102"/>
      <c r="D4732" s="100" t="s">
        <v>25895</v>
      </c>
      <c r="E4732" s="101">
        <v>4936.66</v>
      </c>
      <c r="F4732" s="102"/>
    </row>
    <row r="4733" ht="12.75" customHeight="1">
      <c r="A4733" s="100" t="s">
        <v>25831</v>
      </c>
      <c r="B4733" s="101">
        <v>282.9</v>
      </c>
      <c r="C4733" s="102"/>
      <c r="D4733" s="100" t="s">
        <v>5146</v>
      </c>
      <c r="E4733" s="101">
        <v>4558.98</v>
      </c>
      <c r="F4733" s="102"/>
    </row>
    <row r="4734" ht="12.75" customHeight="1">
      <c r="A4734" s="100" t="s">
        <v>5018</v>
      </c>
      <c r="B4734" s="101">
        <v>270.68</v>
      </c>
      <c r="C4734" s="102"/>
      <c r="D4734" s="100" t="s">
        <v>25896</v>
      </c>
      <c r="E4734" s="101">
        <v>5659.21</v>
      </c>
      <c r="F4734" s="102"/>
    </row>
    <row r="4735" ht="12.75" customHeight="1">
      <c r="A4735" s="100" t="s">
        <v>25832</v>
      </c>
      <c r="B4735" s="101">
        <v>390.9</v>
      </c>
      <c r="C4735" s="102"/>
      <c r="D4735" s="100" t="s">
        <v>5148</v>
      </c>
      <c r="E4735" s="101">
        <v>5226.96</v>
      </c>
      <c r="F4735" s="102"/>
    </row>
    <row r="4736" ht="12.75" customHeight="1">
      <c r="A4736" s="100" t="s">
        <v>5020</v>
      </c>
      <c r="B4736" s="101">
        <v>374.57</v>
      </c>
      <c r="C4736" s="102"/>
      <c r="D4736" s="100" t="s">
        <v>25897</v>
      </c>
      <c r="E4736" s="101">
        <v>6341.37</v>
      </c>
      <c r="F4736" s="102"/>
    </row>
    <row r="4737" ht="12.75" customHeight="1">
      <c r="A4737" s="100" t="s">
        <v>25833</v>
      </c>
      <c r="B4737" s="101">
        <v>480.61</v>
      </c>
      <c r="C4737" s="102"/>
      <c r="D4737" s="100" t="s">
        <v>5150</v>
      </c>
      <c r="E4737" s="101">
        <v>5855.98</v>
      </c>
      <c r="F4737" s="102"/>
    </row>
    <row r="4738" ht="12.75" customHeight="1">
      <c r="A4738" s="100" t="s">
        <v>5022</v>
      </c>
      <c r="B4738" s="101">
        <v>462.64</v>
      </c>
      <c r="C4738" s="102"/>
      <c r="D4738" s="100" t="s">
        <v>25898</v>
      </c>
      <c r="E4738" s="101">
        <v>7063.92</v>
      </c>
      <c r="F4738" s="102"/>
    </row>
    <row r="4739" ht="12.75" customHeight="1">
      <c r="A4739" s="100" t="s">
        <v>25834</v>
      </c>
      <c r="B4739" s="101">
        <v>674.02</v>
      </c>
      <c r="C4739" s="102"/>
      <c r="D4739" s="100" t="s">
        <v>5152</v>
      </c>
      <c r="E4739" s="101">
        <v>6523.96</v>
      </c>
      <c r="F4739" s="102"/>
    </row>
    <row r="4740" ht="12.75" customHeight="1">
      <c r="A4740" s="100" t="s">
        <v>5024</v>
      </c>
      <c r="B4740" s="101">
        <v>653.48</v>
      </c>
      <c r="C4740" s="102"/>
      <c r="D4740" s="100" t="s">
        <v>25899</v>
      </c>
      <c r="E4740" s="101">
        <v>7786.47</v>
      </c>
      <c r="F4740" s="102"/>
    </row>
    <row r="4741" ht="12.75" customHeight="1">
      <c r="A4741" s="100" t="s">
        <v>25835</v>
      </c>
      <c r="B4741" s="101">
        <v>694.94</v>
      </c>
      <c r="C4741" s="102"/>
      <c r="D4741" s="100" t="s">
        <v>5154</v>
      </c>
      <c r="E4741" s="101">
        <v>7191.94</v>
      </c>
      <c r="F4741" s="102"/>
    </row>
    <row r="4742" ht="12.75" customHeight="1">
      <c r="A4742" s="100" t="s">
        <v>5026</v>
      </c>
      <c r="B4742" s="101">
        <v>671.88</v>
      </c>
      <c r="C4742" s="102"/>
      <c r="D4742" s="100" t="s">
        <v>25900</v>
      </c>
      <c r="E4742" s="101">
        <v>41.18</v>
      </c>
      <c r="F4742" s="102"/>
    </row>
    <row r="4743" ht="12.75" customHeight="1">
      <c r="A4743" s="100" t="s">
        <v>25836</v>
      </c>
      <c r="B4743" s="101">
        <v>969.92</v>
      </c>
      <c r="C4743" s="102"/>
      <c r="D4743" s="100" t="s">
        <v>5156</v>
      </c>
      <c r="E4743" s="101">
        <v>38.28</v>
      </c>
      <c r="F4743" s="102"/>
    </row>
    <row r="4744" ht="12.75" customHeight="1">
      <c r="A4744" s="100" t="s">
        <v>5028</v>
      </c>
      <c r="B4744" s="101">
        <v>940.74</v>
      </c>
      <c r="C4744" s="102"/>
      <c r="D4744" s="100" t="s">
        <v>25901</v>
      </c>
      <c r="E4744" s="101">
        <v>56.09</v>
      </c>
      <c r="F4744" s="102"/>
    </row>
    <row r="4745" ht="12.75" customHeight="1">
      <c r="A4745" s="100" t="s">
        <v>25837</v>
      </c>
      <c r="B4745" s="101">
        <v>1709.94</v>
      </c>
      <c r="C4745" s="102"/>
      <c r="D4745" s="100" t="s">
        <v>5158</v>
      </c>
      <c r="E4745" s="101">
        <v>52.6</v>
      </c>
      <c r="F4745" s="102"/>
    </row>
    <row r="4746" ht="12.75" customHeight="1">
      <c r="A4746" s="100" t="s">
        <v>5030</v>
      </c>
      <c r="B4746" s="101">
        <v>1675.52</v>
      </c>
      <c r="C4746" s="102"/>
      <c r="D4746" s="100" t="s">
        <v>25902</v>
      </c>
      <c r="E4746" s="101">
        <v>77.39</v>
      </c>
      <c r="F4746" s="102"/>
    </row>
    <row r="4747" ht="12.75" customHeight="1">
      <c r="A4747" s="100" t="s">
        <v>25838</v>
      </c>
      <c r="B4747" s="101">
        <v>1815.22</v>
      </c>
      <c r="C4747" s="102"/>
      <c r="D4747" s="100" t="s">
        <v>5160</v>
      </c>
      <c r="E4747" s="101">
        <v>73.32</v>
      </c>
      <c r="F4747" s="102"/>
    </row>
    <row r="4748" ht="12.75" customHeight="1">
      <c r="A4748" s="100" t="s">
        <v>5032</v>
      </c>
      <c r="B4748" s="101">
        <v>1775.92</v>
      </c>
      <c r="C4748" s="102"/>
      <c r="D4748" s="100" t="s">
        <v>25903</v>
      </c>
      <c r="E4748" s="101">
        <v>125.98</v>
      </c>
      <c r="F4748" s="102"/>
    </row>
    <row r="4749" ht="12.75" customHeight="1">
      <c r="A4749" s="100" t="s">
        <v>25839</v>
      </c>
      <c r="B4749" s="101">
        <v>100.9</v>
      </c>
      <c r="C4749" s="102"/>
      <c r="D4749" s="100" t="s">
        <v>5162</v>
      </c>
      <c r="E4749" s="101">
        <v>120.81</v>
      </c>
      <c r="F4749" s="102"/>
    </row>
    <row r="4750" ht="12.75" customHeight="1">
      <c r="A4750" s="100" t="s">
        <v>5034</v>
      </c>
      <c r="B4750" s="101">
        <v>95.88</v>
      </c>
      <c r="C4750" s="102"/>
      <c r="D4750" s="100" t="s">
        <v>25904</v>
      </c>
      <c r="E4750" s="101">
        <v>160.21</v>
      </c>
      <c r="F4750" s="102"/>
    </row>
    <row r="4751" ht="12.75" customHeight="1">
      <c r="A4751" s="100" t="s">
        <v>25840</v>
      </c>
      <c r="B4751" s="101">
        <v>120.27</v>
      </c>
      <c r="C4751" s="102"/>
      <c r="D4751" s="100" t="s">
        <v>5164</v>
      </c>
      <c r="E4751" s="101">
        <v>154.43</v>
      </c>
      <c r="F4751" s="102"/>
    </row>
    <row r="4752" ht="12.75" customHeight="1">
      <c r="A4752" s="100" t="s">
        <v>5036</v>
      </c>
      <c r="B4752" s="101">
        <v>113.97</v>
      </c>
      <c r="C4752" s="102"/>
      <c r="D4752" s="100" t="s">
        <v>25905</v>
      </c>
      <c r="E4752" s="101">
        <v>231.53</v>
      </c>
      <c r="F4752" s="102"/>
    </row>
    <row r="4753" ht="12.75" customHeight="1">
      <c r="A4753" s="100" t="s">
        <v>25841</v>
      </c>
      <c r="B4753" s="101">
        <v>161.19</v>
      </c>
      <c r="C4753" s="102"/>
      <c r="D4753" s="100" t="s">
        <v>5166</v>
      </c>
      <c r="E4753" s="101">
        <v>220.32</v>
      </c>
      <c r="F4753" s="102"/>
    </row>
    <row r="4754" ht="12.75" customHeight="1">
      <c r="A4754" s="100" t="s">
        <v>5038</v>
      </c>
      <c r="B4754" s="101">
        <v>153.27</v>
      </c>
      <c r="C4754" s="102"/>
      <c r="D4754" s="100" t="s">
        <v>25906</v>
      </c>
      <c r="E4754" s="101">
        <v>47.63</v>
      </c>
      <c r="F4754" s="102"/>
    </row>
    <row r="4755" ht="12.75" customHeight="1">
      <c r="A4755" s="100" t="s">
        <v>25842</v>
      </c>
      <c r="B4755" s="101">
        <v>203.57</v>
      </c>
      <c r="C4755" s="102"/>
      <c r="D4755" s="100" t="s">
        <v>5168</v>
      </c>
      <c r="E4755" s="101">
        <v>45.65</v>
      </c>
      <c r="F4755" s="102"/>
    </row>
    <row r="4756" ht="12.75" customHeight="1">
      <c r="A4756" s="100" t="s">
        <v>5040</v>
      </c>
      <c r="B4756" s="101">
        <v>194.27</v>
      </c>
      <c r="C4756" s="102"/>
      <c r="D4756" s="100" t="s">
        <v>25907</v>
      </c>
      <c r="E4756" s="101">
        <v>147.21</v>
      </c>
      <c r="F4756" s="102"/>
    </row>
    <row r="4757" ht="12.75" customHeight="1">
      <c r="A4757" s="100" t="s">
        <v>25843</v>
      </c>
      <c r="B4757" s="101">
        <v>281.23</v>
      </c>
      <c r="C4757" s="102"/>
      <c r="D4757" s="100" t="s">
        <v>5170</v>
      </c>
      <c r="E4757" s="101">
        <v>140.37</v>
      </c>
      <c r="F4757" s="102"/>
    </row>
    <row r="4758" ht="12.75" customHeight="1">
      <c r="A4758" s="100" t="s">
        <v>5042</v>
      </c>
      <c r="B4758" s="101">
        <v>270.47</v>
      </c>
      <c r="C4758" s="102"/>
      <c r="D4758" s="100" t="s">
        <v>25908</v>
      </c>
      <c r="E4758" s="101">
        <v>30.97</v>
      </c>
      <c r="F4758" s="102"/>
    </row>
    <row r="4759" ht="12.75" customHeight="1">
      <c r="A4759" s="100" t="s">
        <v>25844</v>
      </c>
      <c r="B4759" s="101">
        <v>299.9</v>
      </c>
      <c r="C4759" s="102"/>
      <c r="D4759" s="100" t="s">
        <v>5172</v>
      </c>
      <c r="E4759" s="101">
        <v>29.65</v>
      </c>
      <c r="F4759" s="102"/>
    </row>
    <row r="4760" ht="12.75" customHeight="1">
      <c r="A4760" s="100" t="s">
        <v>5044</v>
      </c>
      <c r="B4760" s="101">
        <v>287.68</v>
      </c>
      <c r="C4760" s="102"/>
      <c r="D4760" s="100" t="s">
        <v>25909</v>
      </c>
      <c r="E4760" s="101">
        <v>97.6</v>
      </c>
      <c r="F4760" s="102"/>
    </row>
    <row r="4761" ht="12.75" customHeight="1">
      <c r="A4761" s="100" t="s">
        <v>25845</v>
      </c>
      <c r="B4761" s="101">
        <v>419.86</v>
      </c>
      <c r="C4761" s="102"/>
      <c r="D4761" s="100" t="s">
        <v>5174</v>
      </c>
      <c r="E4761" s="101">
        <v>93.1</v>
      </c>
      <c r="F4761" s="102"/>
    </row>
    <row r="4762" ht="12.75" customHeight="1">
      <c r="A4762" s="100" t="s">
        <v>5046</v>
      </c>
      <c r="B4762" s="101">
        <v>403.53</v>
      </c>
      <c r="C4762" s="102"/>
      <c r="D4762" s="100" t="s">
        <v>25910</v>
      </c>
      <c r="E4762" s="101">
        <v>138.8</v>
      </c>
      <c r="F4762" s="102"/>
    </row>
    <row r="4763" ht="12.75" customHeight="1">
      <c r="A4763" s="100" t="s">
        <v>25846</v>
      </c>
      <c r="B4763" s="101">
        <v>509.61</v>
      </c>
      <c r="C4763" s="102"/>
      <c r="D4763" s="100" t="s">
        <v>5176</v>
      </c>
      <c r="E4763" s="101">
        <v>128.96</v>
      </c>
      <c r="F4763" s="102"/>
    </row>
    <row r="4764" ht="12.75" customHeight="1">
      <c r="A4764" s="100" t="s">
        <v>5048</v>
      </c>
      <c r="B4764" s="101">
        <v>491.64</v>
      </c>
      <c r="C4764" s="102"/>
      <c r="D4764" s="100" t="s">
        <v>25911</v>
      </c>
      <c r="E4764" s="101">
        <v>103.72</v>
      </c>
      <c r="F4764" s="102"/>
    </row>
    <row r="4765" ht="12.75" customHeight="1">
      <c r="A4765" s="100" t="s">
        <v>25847</v>
      </c>
      <c r="B4765" s="101">
        <v>732.02</v>
      </c>
      <c r="C4765" s="102"/>
      <c r="D4765" s="100" t="s">
        <v>5178</v>
      </c>
      <c r="E4765" s="101">
        <v>95.98</v>
      </c>
      <c r="F4765" s="102"/>
    </row>
    <row r="4766" ht="12.75" customHeight="1">
      <c r="A4766" s="100" t="s">
        <v>5050</v>
      </c>
      <c r="B4766" s="101">
        <v>711.48</v>
      </c>
      <c r="C4766" s="102"/>
      <c r="D4766" s="100" t="s">
        <v>25912</v>
      </c>
      <c r="E4766" s="101">
        <v>192.01</v>
      </c>
      <c r="F4766" s="102"/>
    </row>
    <row r="4767" ht="12.75" customHeight="1">
      <c r="A4767" s="100" t="s">
        <v>25848</v>
      </c>
      <c r="B4767" s="101">
        <v>800.84</v>
      </c>
      <c r="C4767" s="102"/>
      <c r="D4767" s="100" t="s">
        <v>5180</v>
      </c>
      <c r="E4767" s="101">
        <v>179.87</v>
      </c>
      <c r="F4767" s="102"/>
    </row>
    <row r="4768" ht="12.75" customHeight="1">
      <c r="A4768" s="100" t="s">
        <v>5052</v>
      </c>
      <c r="B4768" s="101">
        <v>777.78</v>
      </c>
      <c r="C4768" s="102"/>
      <c r="D4768" s="100" t="s">
        <v>25913</v>
      </c>
      <c r="E4768" s="101">
        <v>134.2</v>
      </c>
      <c r="F4768" s="102"/>
    </row>
    <row r="4769" ht="12.75" customHeight="1">
      <c r="A4769" s="100" t="s">
        <v>25849</v>
      </c>
      <c r="B4769" s="101">
        <v>1034.92</v>
      </c>
      <c r="C4769" s="102"/>
      <c r="D4769" s="100" t="s">
        <v>5182</v>
      </c>
      <c r="E4769" s="101">
        <v>124.78</v>
      </c>
      <c r="F4769" s="102"/>
    </row>
    <row r="4770" ht="12.75" customHeight="1">
      <c r="A4770" s="100" t="s">
        <v>5054</v>
      </c>
      <c r="B4770" s="101">
        <v>1005.74</v>
      </c>
      <c r="C4770" s="102"/>
      <c r="D4770" s="100" t="s">
        <v>25914</v>
      </c>
      <c r="E4770" s="101">
        <v>319.02</v>
      </c>
      <c r="F4770" s="102"/>
    </row>
    <row r="4771" ht="12.75" customHeight="1">
      <c r="A4771" s="100" t="s">
        <v>25850</v>
      </c>
      <c r="B4771" s="101">
        <v>1862.94</v>
      </c>
      <c r="C4771" s="102"/>
      <c r="D4771" s="100" t="s">
        <v>5184</v>
      </c>
      <c r="E4771" s="101">
        <v>303.94</v>
      </c>
      <c r="F4771" s="102"/>
    </row>
    <row r="4772" ht="12.75" customHeight="1">
      <c r="A4772" s="100" t="s">
        <v>5056</v>
      </c>
      <c r="B4772" s="101">
        <v>1828.52</v>
      </c>
      <c r="C4772" s="102"/>
      <c r="D4772" s="100" t="s">
        <v>25915</v>
      </c>
      <c r="E4772" s="101">
        <v>170.64</v>
      </c>
      <c r="F4772" s="102"/>
    </row>
    <row r="4773" ht="12.75" customHeight="1">
      <c r="A4773" s="100" t="s">
        <v>25851</v>
      </c>
      <c r="B4773" s="101">
        <v>1978.22</v>
      </c>
      <c r="C4773" s="102"/>
      <c r="D4773" s="100" t="s">
        <v>5186</v>
      </c>
      <c r="E4773" s="101">
        <v>159.57</v>
      </c>
      <c r="F4773" s="102"/>
    </row>
    <row r="4774" ht="12.75" customHeight="1">
      <c r="A4774" s="100" t="s">
        <v>5058</v>
      </c>
      <c r="B4774" s="101">
        <v>1938.92</v>
      </c>
      <c r="C4774" s="102"/>
      <c r="D4774" s="100" t="s">
        <v>25916</v>
      </c>
      <c r="E4774" s="101">
        <v>987.41</v>
      </c>
      <c r="F4774" s="102"/>
    </row>
    <row r="4775" ht="12.75" customHeight="1">
      <c r="A4775" s="100" t="s">
        <v>25852</v>
      </c>
      <c r="B4775" s="101">
        <v>112.9</v>
      </c>
      <c r="C4775" s="102"/>
      <c r="D4775" s="100" t="s">
        <v>5188</v>
      </c>
      <c r="E4775" s="101">
        <v>968.46</v>
      </c>
      <c r="F4775" s="102"/>
    </row>
    <row r="4776" ht="12.75" customHeight="1">
      <c r="A4776" s="100" t="s">
        <v>5060</v>
      </c>
      <c r="B4776" s="101">
        <v>107.88</v>
      </c>
      <c r="C4776" s="102"/>
      <c r="D4776" s="100" t="s">
        <v>25917</v>
      </c>
      <c r="E4776" s="101">
        <v>234.37</v>
      </c>
      <c r="F4776" s="102"/>
    </row>
    <row r="4777" ht="12.75" customHeight="1">
      <c r="A4777" s="100" t="s">
        <v>25853</v>
      </c>
      <c r="B4777" s="101">
        <v>123.77</v>
      </c>
      <c r="C4777" s="102"/>
      <c r="D4777" s="100" t="s">
        <v>5190</v>
      </c>
      <c r="E4777" s="101">
        <v>221.13</v>
      </c>
      <c r="F4777" s="102"/>
    </row>
    <row r="4778" ht="12.75" customHeight="1">
      <c r="A4778" s="100" t="s">
        <v>5062</v>
      </c>
      <c r="B4778" s="101">
        <v>117.47</v>
      </c>
      <c r="C4778" s="102"/>
      <c r="D4778" s="100" t="s">
        <v>25918</v>
      </c>
      <c r="E4778" s="101">
        <v>1460.6</v>
      </c>
      <c r="F4778" s="102"/>
    </row>
    <row r="4779" ht="12.75" customHeight="1">
      <c r="A4779" s="100" t="s">
        <v>25854</v>
      </c>
      <c r="B4779" s="101">
        <v>167.28</v>
      </c>
      <c r="C4779" s="102"/>
      <c r="D4779" s="100" t="s">
        <v>5192</v>
      </c>
      <c r="E4779" s="101">
        <v>1438.18</v>
      </c>
      <c r="F4779" s="102"/>
    </row>
    <row r="4780" ht="12.75" customHeight="1">
      <c r="A4780" s="100" t="s">
        <v>5064</v>
      </c>
      <c r="B4780" s="101">
        <v>159.36</v>
      </c>
      <c r="C4780" s="102"/>
      <c r="D4780" s="100" t="s">
        <v>25919</v>
      </c>
      <c r="E4780" s="101">
        <v>289.48</v>
      </c>
      <c r="F4780" s="102"/>
    </row>
    <row r="4781" ht="12.75" customHeight="1">
      <c r="A4781" s="100" t="s">
        <v>25855</v>
      </c>
      <c r="B4781" s="101">
        <v>216.9</v>
      </c>
      <c r="C4781" s="102"/>
      <c r="D4781" s="100" t="s">
        <v>5194</v>
      </c>
      <c r="E4781" s="101">
        <v>274.25</v>
      </c>
      <c r="F4781" s="102"/>
    </row>
    <row r="4782" ht="12.75" customHeight="1">
      <c r="A4782" s="100" t="s">
        <v>5066</v>
      </c>
      <c r="B4782" s="101">
        <v>207.6</v>
      </c>
      <c r="C4782" s="102"/>
      <c r="D4782" s="100" t="s">
        <v>25920</v>
      </c>
      <c r="E4782" s="101">
        <v>75.08</v>
      </c>
      <c r="F4782" s="102"/>
    </row>
    <row r="4783" ht="12.75" customHeight="1">
      <c r="A4783" s="100" t="s">
        <v>25856</v>
      </c>
      <c r="B4783" s="101">
        <v>320.23</v>
      </c>
      <c r="C4783" s="102"/>
      <c r="D4783" s="100" t="s">
        <v>5196</v>
      </c>
      <c r="E4783" s="101">
        <v>72.29</v>
      </c>
      <c r="F4783" s="102"/>
    </row>
    <row r="4784" ht="12.75" customHeight="1">
      <c r="A4784" s="100" t="s">
        <v>5068</v>
      </c>
      <c r="B4784" s="101">
        <v>309.47</v>
      </c>
      <c r="C4784" s="102"/>
      <c r="D4784" s="100" t="s">
        <v>25921</v>
      </c>
      <c r="E4784" s="101">
        <v>98.74</v>
      </c>
      <c r="F4784" s="102"/>
    </row>
    <row r="4785" ht="12.75" customHeight="1">
      <c r="A4785" s="100" t="s">
        <v>25857</v>
      </c>
      <c r="B4785" s="101">
        <v>339.9</v>
      </c>
      <c r="C4785" s="102"/>
      <c r="D4785" s="100" t="s">
        <v>5198</v>
      </c>
      <c r="E4785" s="101">
        <v>95.25</v>
      </c>
      <c r="F4785" s="102"/>
    </row>
    <row r="4786" ht="12.75" customHeight="1">
      <c r="A4786" s="100" t="s">
        <v>5070</v>
      </c>
      <c r="B4786" s="101">
        <v>327.68</v>
      </c>
      <c r="C4786" s="102"/>
      <c r="D4786" s="100" t="s">
        <v>25922</v>
      </c>
      <c r="E4786" s="101">
        <v>34.76</v>
      </c>
      <c r="F4786" s="102"/>
    </row>
    <row r="4787" ht="12.75" customHeight="1">
      <c r="A4787" s="100" t="s">
        <v>25858</v>
      </c>
      <c r="B4787" s="101">
        <v>477.86</v>
      </c>
      <c r="C4787" s="102"/>
      <c r="D4787" s="100" t="s">
        <v>5200</v>
      </c>
      <c r="E4787" s="101">
        <v>30.6</v>
      </c>
      <c r="F4787" s="102"/>
    </row>
    <row r="4788" ht="12.75" customHeight="1">
      <c r="A4788" s="100" t="s">
        <v>5072</v>
      </c>
      <c r="B4788" s="101">
        <v>461.53</v>
      </c>
      <c r="C4788" s="102"/>
      <c r="D4788" s="100" t="s">
        <v>25923</v>
      </c>
      <c r="E4788" s="101">
        <v>43.76</v>
      </c>
      <c r="F4788" s="102"/>
    </row>
    <row r="4789" ht="12.75" customHeight="1">
      <c r="A4789" s="100" t="s">
        <v>25859</v>
      </c>
      <c r="B4789" s="101">
        <v>620.78</v>
      </c>
      <c r="C4789" s="102"/>
      <c r="D4789" s="100" t="s">
        <v>5202</v>
      </c>
      <c r="E4789" s="101">
        <v>38.51</v>
      </c>
      <c r="F4789" s="102"/>
    </row>
    <row r="4790" ht="12.75" customHeight="1">
      <c r="A4790" s="100" t="s">
        <v>5074</v>
      </c>
      <c r="B4790" s="101">
        <v>602.81</v>
      </c>
      <c r="C4790" s="102"/>
      <c r="D4790" s="100" t="s">
        <v>25924</v>
      </c>
      <c r="E4790" s="101">
        <v>59.49</v>
      </c>
      <c r="F4790" s="102"/>
    </row>
    <row r="4791" ht="12.75" customHeight="1">
      <c r="A4791" s="100" t="s">
        <v>25860</v>
      </c>
      <c r="B4791" s="101">
        <v>832.02</v>
      </c>
      <c r="C4791" s="102"/>
      <c r="D4791" s="100" t="s">
        <v>5204</v>
      </c>
      <c r="E4791" s="101">
        <v>52.36</v>
      </c>
      <c r="F4791" s="102"/>
    </row>
    <row r="4792" ht="12.75" customHeight="1">
      <c r="A4792" s="100" t="s">
        <v>5076</v>
      </c>
      <c r="B4792" s="101">
        <v>811.48</v>
      </c>
      <c r="C4792" s="102"/>
      <c r="D4792" s="100" t="s">
        <v>25925</v>
      </c>
      <c r="E4792" s="101">
        <v>73.31</v>
      </c>
      <c r="F4792" s="102"/>
    </row>
    <row r="4793" ht="12.75" customHeight="1">
      <c r="A4793" s="100" t="s">
        <v>25861</v>
      </c>
      <c r="B4793" s="101">
        <v>869.34</v>
      </c>
      <c r="C4793" s="102"/>
      <c r="D4793" s="100" t="s">
        <v>5206</v>
      </c>
      <c r="E4793" s="101">
        <v>64.48</v>
      </c>
      <c r="F4793" s="102"/>
    </row>
    <row r="4794" ht="12.75" customHeight="1">
      <c r="A4794" s="100" t="s">
        <v>5078</v>
      </c>
      <c r="B4794" s="101">
        <v>846.28</v>
      </c>
      <c r="C4794" s="102"/>
      <c r="D4794" s="100" t="s">
        <v>25926</v>
      </c>
      <c r="E4794" s="101">
        <v>78.68</v>
      </c>
      <c r="F4794" s="102"/>
    </row>
    <row r="4795" ht="12.75" customHeight="1">
      <c r="A4795" s="100" t="s">
        <v>25862</v>
      </c>
      <c r="B4795" s="101">
        <v>1146.42</v>
      </c>
      <c r="C4795" s="102"/>
      <c r="D4795" s="100" t="s">
        <v>5208</v>
      </c>
      <c r="E4795" s="101">
        <v>69.25</v>
      </c>
      <c r="F4795" s="102"/>
    </row>
    <row r="4796" ht="12.75" customHeight="1">
      <c r="A4796" s="100" t="s">
        <v>5080</v>
      </c>
      <c r="B4796" s="101">
        <v>1117.24</v>
      </c>
      <c r="C4796" s="102"/>
      <c r="D4796" s="100" t="s">
        <v>25927</v>
      </c>
      <c r="E4796" s="101">
        <v>89.61</v>
      </c>
      <c r="F4796" s="102"/>
    </row>
    <row r="4797" ht="12.75" customHeight="1">
      <c r="A4797" s="100" t="s">
        <v>25863</v>
      </c>
      <c r="B4797" s="101">
        <v>2159.94</v>
      </c>
      <c r="C4797" s="102"/>
      <c r="D4797" s="100" t="s">
        <v>5210</v>
      </c>
      <c r="E4797" s="101">
        <v>78.86</v>
      </c>
      <c r="F4797" s="102"/>
    </row>
    <row r="4798" ht="12.75" customHeight="1">
      <c r="A4798" s="100" t="s">
        <v>5082</v>
      </c>
      <c r="B4798" s="101">
        <v>2125.52</v>
      </c>
      <c r="C4798" s="102"/>
      <c r="D4798" s="100" t="s">
        <v>25928</v>
      </c>
      <c r="E4798" s="101">
        <v>106.4</v>
      </c>
      <c r="F4798" s="102"/>
    </row>
    <row r="4799" ht="12.75" customHeight="1">
      <c r="A4799" s="100" t="s">
        <v>25864</v>
      </c>
      <c r="B4799" s="101">
        <v>2318.22</v>
      </c>
      <c r="C4799" s="102"/>
      <c r="D4799" s="100" t="s">
        <v>5212</v>
      </c>
      <c r="E4799" s="101">
        <v>93.67</v>
      </c>
      <c r="F4799" s="102"/>
    </row>
    <row r="4800" ht="12.75" customHeight="1">
      <c r="A4800" s="100" t="s">
        <v>5084</v>
      </c>
      <c r="B4800" s="101">
        <v>2278.92</v>
      </c>
      <c r="C4800" s="102"/>
      <c r="D4800" s="100" t="s">
        <v>25929</v>
      </c>
      <c r="E4800" s="101">
        <v>53.07</v>
      </c>
      <c r="F4800" s="102"/>
    </row>
    <row r="4801" ht="12.75" customHeight="1">
      <c r="A4801" s="100" t="s">
        <v>25865</v>
      </c>
      <c r="B4801" s="101">
        <v>127.9</v>
      </c>
      <c r="C4801" s="102"/>
      <c r="D4801" s="100" t="s">
        <v>5214</v>
      </c>
      <c r="E4801" s="101">
        <v>47.73</v>
      </c>
      <c r="F4801" s="102"/>
    </row>
    <row r="4802" ht="12.75" customHeight="1">
      <c r="A4802" s="100" t="s">
        <v>5086</v>
      </c>
      <c r="B4802" s="101">
        <v>122.88</v>
      </c>
      <c r="C4802" s="102"/>
      <c r="D4802" s="100" t="s">
        <v>25930</v>
      </c>
      <c r="E4802" s="101">
        <v>70.94</v>
      </c>
      <c r="F4802" s="102"/>
    </row>
    <row r="4803" ht="12.75" customHeight="1">
      <c r="A4803" s="100" t="s">
        <v>25866</v>
      </c>
      <c r="B4803" s="101">
        <v>154.52</v>
      </c>
      <c r="C4803" s="102"/>
      <c r="D4803" s="100" t="s">
        <v>5216</v>
      </c>
      <c r="E4803" s="101">
        <v>63.75</v>
      </c>
      <c r="F4803" s="102"/>
    </row>
    <row r="4804" ht="12.75" customHeight="1">
      <c r="A4804" s="100" t="s">
        <v>5088</v>
      </c>
      <c r="B4804" s="101">
        <v>147.81</v>
      </c>
      <c r="C4804" s="102"/>
      <c r="D4804" s="100" t="s">
        <v>25931</v>
      </c>
      <c r="E4804" s="101">
        <v>108.93</v>
      </c>
      <c r="F4804" s="102"/>
    </row>
    <row r="4805" ht="12.75" customHeight="1">
      <c r="A4805" s="100" t="s">
        <v>25867</v>
      </c>
      <c r="B4805" s="101">
        <v>178.77</v>
      </c>
      <c r="C4805" s="102"/>
      <c r="D4805" s="100" t="s">
        <v>5218</v>
      </c>
      <c r="E4805" s="101">
        <v>98.14</v>
      </c>
      <c r="F4805" s="102"/>
    </row>
    <row r="4806" ht="12.75" customHeight="1">
      <c r="A4806" s="100" t="s">
        <v>5090</v>
      </c>
      <c r="B4806" s="101">
        <v>170.58</v>
      </c>
      <c r="C4806" s="102"/>
      <c r="D4806" s="100" t="s">
        <v>25932</v>
      </c>
      <c r="E4806" s="101">
        <v>170.43</v>
      </c>
      <c r="F4806" s="102"/>
    </row>
    <row r="4807" ht="12.75" customHeight="1">
      <c r="A4807" s="100" t="s">
        <v>25868</v>
      </c>
      <c r="B4807" s="101">
        <v>236.66</v>
      </c>
      <c r="C4807" s="102"/>
      <c r="D4807" s="100" t="s">
        <v>5220</v>
      </c>
      <c r="E4807" s="101">
        <v>153.18</v>
      </c>
      <c r="F4807" s="102"/>
    </row>
    <row r="4808" ht="12.75" customHeight="1">
      <c r="A4808" s="100" t="s">
        <v>5092</v>
      </c>
      <c r="B4808" s="101">
        <v>226.41</v>
      </c>
      <c r="C4808" s="102"/>
      <c r="D4808" s="100" t="s">
        <v>25933</v>
      </c>
      <c r="E4808" s="101">
        <v>220.85</v>
      </c>
      <c r="F4808" s="102"/>
    </row>
    <row r="4809" ht="12.75" customHeight="1">
      <c r="A4809" s="100" t="s">
        <v>25869</v>
      </c>
      <c r="B4809" s="101">
        <v>377.24</v>
      </c>
      <c r="C4809" s="102"/>
      <c r="D4809" s="100" t="s">
        <v>5222</v>
      </c>
      <c r="E4809" s="101">
        <v>198.48</v>
      </c>
      <c r="F4809" s="102"/>
    </row>
    <row r="4810" ht="12.75" customHeight="1">
      <c r="A4810" s="100" t="s">
        <v>5094</v>
      </c>
      <c r="B4810" s="101">
        <v>365.43</v>
      </c>
      <c r="C4810" s="102"/>
      <c r="D4810" s="100" t="s">
        <v>25934</v>
      </c>
      <c r="E4810" s="101">
        <v>271.16</v>
      </c>
      <c r="F4810" s="102"/>
    </row>
    <row r="4811" ht="12.75" customHeight="1">
      <c r="A4811" s="100" t="s">
        <v>25870</v>
      </c>
      <c r="B4811" s="101">
        <v>400.61</v>
      </c>
      <c r="C4811" s="102"/>
      <c r="D4811" s="100" t="s">
        <v>5224</v>
      </c>
      <c r="E4811" s="101">
        <v>243.81</v>
      </c>
      <c r="F4811" s="102"/>
    </row>
    <row r="4812" ht="12.75" customHeight="1">
      <c r="A4812" s="100" t="s">
        <v>5096</v>
      </c>
      <c r="B4812" s="101">
        <v>386.07</v>
      </c>
      <c r="C4812" s="102"/>
      <c r="D4812" s="100" t="s">
        <v>25935</v>
      </c>
      <c r="E4812" s="101">
        <v>106.92</v>
      </c>
      <c r="F4812" s="102"/>
    </row>
    <row r="4813" ht="12.75" customHeight="1">
      <c r="A4813" s="100" t="s">
        <v>25871</v>
      </c>
      <c r="B4813" s="101">
        <v>553.28</v>
      </c>
      <c r="C4813" s="102"/>
      <c r="D4813" s="100" t="s">
        <v>5226</v>
      </c>
      <c r="E4813" s="101">
        <v>96.13</v>
      </c>
      <c r="F4813" s="102"/>
    </row>
    <row r="4814" ht="12.75" customHeight="1">
      <c r="A4814" s="100" t="s">
        <v>5098</v>
      </c>
      <c r="B4814" s="101">
        <v>536.54</v>
      </c>
      <c r="C4814" s="102"/>
      <c r="D4814" s="100" t="s">
        <v>25936</v>
      </c>
      <c r="E4814" s="101">
        <v>139.05</v>
      </c>
      <c r="F4814" s="102"/>
    </row>
    <row r="4815" ht="12.75" customHeight="1">
      <c r="A4815" s="100" t="s">
        <v>25872</v>
      </c>
      <c r="B4815" s="101">
        <v>669.77</v>
      </c>
      <c r="C4815" s="102"/>
      <c r="D4815" s="100" t="s">
        <v>5228</v>
      </c>
      <c r="E4815" s="101">
        <v>125.17</v>
      </c>
      <c r="F4815" s="102"/>
    </row>
    <row r="4816" ht="12.75" customHeight="1">
      <c r="A4816" s="100" t="s">
        <v>5100</v>
      </c>
      <c r="B4816" s="101">
        <v>650.64</v>
      </c>
      <c r="C4816" s="102"/>
      <c r="D4816" s="100" t="s">
        <v>25937</v>
      </c>
      <c r="E4816" s="101">
        <v>216.95</v>
      </c>
      <c r="F4816" s="102"/>
    </row>
    <row r="4817" ht="12.75" customHeight="1">
      <c r="A4817" s="100" t="s">
        <v>25873</v>
      </c>
      <c r="B4817" s="101">
        <v>907.54</v>
      </c>
      <c r="C4817" s="102"/>
      <c r="D4817" s="100" t="s">
        <v>5230</v>
      </c>
      <c r="E4817" s="101">
        <v>195.62</v>
      </c>
      <c r="F4817" s="102"/>
    </row>
    <row r="4818" ht="12.75" customHeight="1">
      <c r="A4818" s="100" t="s">
        <v>5102</v>
      </c>
      <c r="B4818" s="101">
        <v>886.66</v>
      </c>
      <c r="C4818" s="102"/>
      <c r="D4818" s="100" t="s">
        <v>25938</v>
      </c>
      <c r="E4818" s="101">
        <v>340.87</v>
      </c>
      <c r="F4818" s="102"/>
    </row>
    <row r="4819" ht="12.75" customHeight="1">
      <c r="A4819" s="100" t="s">
        <v>25874</v>
      </c>
      <c r="B4819" s="101">
        <v>964.79</v>
      </c>
      <c r="C4819" s="102"/>
      <c r="D4819" s="100" t="s">
        <v>5232</v>
      </c>
      <c r="E4819" s="101">
        <v>306.36</v>
      </c>
      <c r="F4819" s="102"/>
    </row>
    <row r="4820" ht="12.75" customHeight="1">
      <c r="A4820" s="100" t="s">
        <v>5104</v>
      </c>
      <c r="B4820" s="101">
        <v>941.25</v>
      </c>
      <c r="C4820" s="102"/>
      <c r="D4820" s="100" t="s">
        <v>25939</v>
      </c>
      <c r="E4820" s="101">
        <v>442.72</v>
      </c>
      <c r="F4820" s="102"/>
    </row>
    <row r="4821" ht="12.75" customHeight="1">
      <c r="A4821" s="100" t="s">
        <v>25875</v>
      </c>
      <c r="B4821" s="101">
        <v>1192.94</v>
      </c>
      <c r="C4821" s="102"/>
      <c r="D4821" s="100" t="s">
        <v>5234</v>
      </c>
      <c r="E4821" s="101">
        <v>397.96</v>
      </c>
      <c r="F4821" s="102"/>
    </row>
    <row r="4822" ht="12.75" customHeight="1">
      <c r="A4822" s="100" t="s">
        <v>5106</v>
      </c>
      <c r="B4822" s="101">
        <v>1163.43</v>
      </c>
      <c r="C4822" s="102"/>
      <c r="D4822" s="100" t="s">
        <v>25940</v>
      </c>
      <c r="E4822" s="101">
        <v>541.32</v>
      </c>
      <c r="F4822" s="102"/>
    </row>
    <row r="4823" ht="12.75" customHeight="1">
      <c r="A4823" s="100" t="s">
        <v>25876</v>
      </c>
      <c r="B4823" s="101">
        <v>2508.94</v>
      </c>
      <c r="C4823" s="102"/>
      <c r="D4823" s="100" t="s">
        <v>5236</v>
      </c>
      <c r="E4823" s="101">
        <v>486.62</v>
      </c>
      <c r="F4823" s="102"/>
    </row>
    <row r="4824" ht="12.75" customHeight="1">
      <c r="A4824" s="100" t="s">
        <v>5108</v>
      </c>
      <c r="B4824" s="101">
        <v>2474.52</v>
      </c>
      <c r="C4824" s="102"/>
      <c r="D4824" s="100" t="s">
        <v>25941</v>
      </c>
      <c r="E4824" s="101">
        <v>106.92</v>
      </c>
      <c r="F4824" s="102"/>
    </row>
    <row r="4825" ht="12.75" customHeight="1">
      <c r="A4825" s="100" t="s">
        <v>25877</v>
      </c>
      <c r="B4825" s="101">
        <v>2717.22</v>
      </c>
      <c r="C4825" s="102"/>
      <c r="D4825" s="100" t="s">
        <v>5238</v>
      </c>
      <c r="E4825" s="101">
        <v>96.13</v>
      </c>
      <c r="F4825" s="102"/>
    </row>
    <row r="4826" ht="12.75" customHeight="1">
      <c r="A4826" s="100" t="s">
        <v>5110</v>
      </c>
      <c r="B4826" s="101">
        <v>2677.92</v>
      </c>
      <c r="C4826" s="102"/>
      <c r="D4826" s="100" t="s">
        <v>25942</v>
      </c>
      <c r="E4826" s="101">
        <v>140.06</v>
      </c>
      <c r="F4826" s="102"/>
    </row>
    <row r="4827" ht="12.75" customHeight="1">
      <c r="A4827" s="100" t="s">
        <v>25878</v>
      </c>
      <c r="B4827" s="101">
        <v>600.82</v>
      </c>
      <c r="C4827" s="102"/>
      <c r="D4827" s="100" t="s">
        <v>5240</v>
      </c>
      <c r="E4827" s="101">
        <v>126.18</v>
      </c>
      <c r="F4827" s="102"/>
    </row>
    <row r="4828" ht="12.75" customHeight="1">
      <c r="A4828" s="100" t="s">
        <v>5112</v>
      </c>
      <c r="B4828" s="101">
        <v>551.83</v>
      </c>
      <c r="C4828" s="102"/>
      <c r="D4828" s="100" t="s">
        <v>25943</v>
      </c>
      <c r="E4828" s="101">
        <v>215.02</v>
      </c>
      <c r="F4828" s="102"/>
    </row>
    <row r="4829" ht="12.75" customHeight="1">
      <c r="A4829" s="100" t="s">
        <v>25879</v>
      </c>
      <c r="B4829" s="101">
        <v>663.56</v>
      </c>
      <c r="C4829" s="102"/>
      <c r="D4829" s="100" t="s">
        <v>5242</v>
      </c>
      <c r="E4829" s="101">
        <v>193.95</v>
      </c>
      <c r="F4829" s="102"/>
    </row>
    <row r="4830" ht="12.75" customHeight="1">
      <c r="A4830" s="100" t="s">
        <v>5114</v>
      </c>
      <c r="B4830" s="101">
        <v>611.94</v>
      </c>
      <c r="C4830" s="102"/>
      <c r="D4830" s="100" t="s">
        <v>25944</v>
      </c>
      <c r="E4830" s="101">
        <v>146.25</v>
      </c>
      <c r="F4830" s="102"/>
    </row>
    <row r="4831" ht="12.75" customHeight="1">
      <c r="A4831" s="100" t="s">
        <v>25880</v>
      </c>
      <c r="B4831" s="101">
        <v>4653.42</v>
      </c>
      <c r="C4831" s="102"/>
      <c r="D4831" s="100" t="s">
        <v>5244</v>
      </c>
      <c r="E4831" s="101">
        <v>132.89</v>
      </c>
      <c r="F4831" s="102"/>
    </row>
    <row r="4832" ht="12.75" customHeight="1">
      <c r="A4832" s="100" t="s">
        <v>5116</v>
      </c>
      <c r="B4832" s="101">
        <v>4479.62</v>
      </c>
      <c r="C4832" s="102"/>
      <c r="D4832" s="100" t="s">
        <v>25945</v>
      </c>
      <c r="E4832" s="101">
        <v>188.75</v>
      </c>
      <c r="F4832" s="102"/>
    </row>
    <row r="4833" ht="12.75" customHeight="1">
      <c r="A4833" s="100" t="s">
        <v>25881</v>
      </c>
      <c r="B4833" s="101">
        <v>4824.96</v>
      </c>
      <c r="C4833" s="102"/>
      <c r="D4833" s="100" t="s">
        <v>5246</v>
      </c>
      <c r="E4833" s="101">
        <v>170.25</v>
      </c>
      <c r="F4833" s="102"/>
    </row>
    <row r="4834" ht="12.75" customHeight="1">
      <c r="A4834" s="100" t="s">
        <v>5118</v>
      </c>
      <c r="B4834" s="101">
        <v>4635.89</v>
      </c>
      <c r="C4834" s="102"/>
      <c r="D4834" s="100" t="s">
        <v>25946</v>
      </c>
      <c r="E4834" s="101">
        <v>314.27</v>
      </c>
      <c r="F4834" s="102"/>
    </row>
    <row r="4835" ht="12.75" customHeight="1">
      <c r="A4835" s="100" t="s">
        <v>25882</v>
      </c>
      <c r="B4835" s="101">
        <v>5262.94</v>
      </c>
      <c r="C4835" s="102"/>
      <c r="D4835" s="100" t="s">
        <v>5248</v>
      </c>
      <c r="E4835" s="101">
        <v>286.51</v>
      </c>
      <c r="F4835" s="102"/>
    </row>
    <row r="4836" ht="12.75" customHeight="1">
      <c r="A4836" s="100" t="s">
        <v>5120</v>
      </c>
      <c r="B4836" s="101">
        <v>5053.58</v>
      </c>
      <c r="C4836" s="102"/>
      <c r="D4836" s="100" t="s">
        <v>25947</v>
      </c>
      <c r="E4836" s="101">
        <v>516.05</v>
      </c>
      <c r="F4836" s="102"/>
    </row>
    <row r="4837" ht="12.75" customHeight="1">
      <c r="A4837" s="100" t="s">
        <v>25883</v>
      </c>
      <c r="B4837" s="101">
        <v>7825.84</v>
      </c>
      <c r="C4837" s="102"/>
      <c r="D4837" s="100" t="s">
        <v>5250</v>
      </c>
      <c r="E4837" s="101">
        <v>471.29</v>
      </c>
      <c r="F4837" s="102"/>
    </row>
    <row r="4838" ht="12.75" customHeight="1">
      <c r="A4838" s="100" t="s">
        <v>5122</v>
      </c>
      <c r="B4838" s="101">
        <v>7434.83</v>
      </c>
      <c r="C4838" s="102"/>
      <c r="D4838" s="100" t="s">
        <v>25948</v>
      </c>
      <c r="E4838" s="101">
        <v>709.28</v>
      </c>
      <c r="F4838" s="102"/>
    </row>
    <row r="4839" ht="12.75" customHeight="1">
      <c r="A4839" s="100" t="s">
        <v>25884</v>
      </c>
      <c r="B4839" s="101">
        <v>7009.71</v>
      </c>
      <c r="C4839" s="102"/>
      <c r="D4839" s="100" t="s">
        <v>5252</v>
      </c>
      <c r="E4839" s="101">
        <v>651.06</v>
      </c>
      <c r="F4839" s="102"/>
    </row>
    <row r="4840" ht="12.75" customHeight="1">
      <c r="A4840" s="100" t="s">
        <v>5124</v>
      </c>
      <c r="B4840" s="101">
        <v>6755.39</v>
      </c>
      <c r="C4840" s="102"/>
      <c r="D4840" s="100" t="s">
        <v>25949</v>
      </c>
      <c r="E4840" s="101">
        <v>850.05</v>
      </c>
      <c r="F4840" s="102"/>
    </row>
    <row r="4841" ht="12.75" customHeight="1">
      <c r="A4841" s="100" t="s">
        <v>25885</v>
      </c>
      <c r="B4841" s="101">
        <v>9164.97</v>
      </c>
      <c r="C4841" s="102"/>
      <c r="D4841" s="100" t="s">
        <v>5254</v>
      </c>
      <c r="E4841" s="101">
        <v>778.68</v>
      </c>
      <c r="F4841" s="102"/>
    </row>
    <row r="4842" ht="12.75" customHeight="1">
      <c r="A4842" s="100" t="s">
        <v>5126</v>
      </c>
      <c r="B4842" s="101">
        <v>8835.65</v>
      </c>
      <c r="C4842" s="102"/>
      <c r="D4842" s="100" t="s">
        <v>25950</v>
      </c>
      <c r="E4842" s="101">
        <v>142.81</v>
      </c>
      <c r="F4842" s="102"/>
    </row>
    <row r="4843" ht="12.75" customHeight="1">
      <c r="A4843" s="100" t="s">
        <v>25886</v>
      </c>
      <c r="B4843" s="101">
        <v>8534.26</v>
      </c>
      <c r="C4843" s="102"/>
      <c r="D4843" s="100" t="s">
        <v>5256</v>
      </c>
      <c r="E4843" s="101">
        <v>141.31</v>
      </c>
      <c r="F4843" s="102"/>
    </row>
    <row r="4844" ht="12.75" customHeight="1">
      <c r="A4844" s="100" t="s">
        <v>5128</v>
      </c>
      <c r="B4844" s="101">
        <v>8203.93</v>
      </c>
      <c r="C4844" s="102"/>
      <c r="D4844" s="100" t="s">
        <v>25951</v>
      </c>
      <c r="E4844" s="101">
        <v>173.9</v>
      </c>
      <c r="F4844" s="102"/>
    </row>
    <row r="4845" ht="12.75" customHeight="1">
      <c r="A4845" s="100" t="s">
        <v>25887</v>
      </c>
      <c r="B4845" s="101">
        <v>12424.7</v>
      </c>
      <c r="C4845" s="102"/>
      <c r="D4845" s="100" t="s">
        <v>5258</v>
      </c>
      <c r="E4845" s="101">
        <v>171.89</v>
      </c>
      <c r="F4845" s="102"/>
    </row>
    <row r="4846" ht="12.75" customHeight="1">
      <c r="A4846" s="100" t="s">
        <v>5130</v>
      </c>
      <c r="B4846" s="101">
        <v>11803.76</v>
      </c>
      <c r="C4846" s="102"/>
      <c r="D4846" s="100" t="s">
        <v>25952</v>
      </c>
      <c r="E4846" s="101">
        <v>198.86</v>
      </c>
      <c r="F4846" s="102"/>
    </row>
    <row r="4847" ht="12.75" customHeight="1">
      <c r="A4847" s="100" t="s">
        <v>25888</v>
      </c>
      <c r="B4847" s="101">
        <v>9705.79</v>
      </c>
      <c r="C4847" s="102"/>
      <c r="D4847" s="100" t="s">
        <v>5260</v>
      </c>
      <c r="E4847" s="101">
        <v>196.33</v>
      </c>
      <c r="F4847" s="102"/>
    </row>
    <row r="4848" ht="12.75" customHeight="1">
      <c r="A4848" s="100" t="s">
        <v>5132</v>
      </c>
      <c r="B4848" s="101">
        <v>9366.96</v>
      </c>
      <c r="C4848" s="102"/>
      <c r="D4848" s="100" t="s">
        <v>25953</v>
      </c>
      <c r="E4848" s="101">
        <v>258.61</v>
      </c>
      <c r="F4848" s="102"/>
    </row>
    <row r="4849" ht="12.75" customHeight="1">
      <c r="A4849" s="100" t="s">
        <v>25889</v>
      </c>
      <c r="B4849" s="101">
        <v>10804.99</v>
      </c>
      <c r="C4849" s="102"/>
      <c r="D4849" s="100" t="s">
        <v>5262</v>
      </c>
      <c r="E4849" s="101">
        <v>255.83</v>
      </c>
      <c r="F4849" s="102"/>
    </row>
    <row r="4850" ht="12.75" customHeight="1">
      <c r="A4850" s="100" t="s">
        <v>5134</v>
      </c>
      <c r="B4850" s="101">
        <v>10401.25</v>
      </c>
      <c r="C4850" s="102"/>
      <c r="D4850" s="100" t="s">
        <v>25954</v>
      </c>
      <c r="E4850" s="101">
        <v>289.47</v>
      </c>
      <c r="F4850" s="102"/>
    </row>
    <row r="4851" ht="12.75" customHeight="1">
      <c r="A4851" s="100" t="s">
        <v>25890</v>
      </c>
      <c r="B4851" s="101">
        <v>11190.88</v>
      </c>
      <c r="C4851" s="102"/>
      <c r="D4851" s="100" t="s">
        <v>5264</v>
      </c>
      <c r="E4851" s="101">
        <v>286.43</v>
      </c>
      <c r="F4851" s="102"/>
    </row>
    <row r="4852" ht="12.75" customHeight="1">
      <c r="A4852" s="100" t="s">
        <v>5136</v>
      </c>
      <c r="B4852" s="101">
        <v>10762.52</v>
      </c>
      <c r="C4852" s="102"/>
      <c r="D4852" s="100" t="s">
        <v>25955</v>
      </c>
      <c r="E4852" s="101">
        <v>515.09</v>
      </c>
      <c r="F4852" s="102"/>
    </row>
    <row r="4853" ht="12.75" customHeight="1">
      <c r="A4853" s="100" t="s">
        <v>25891</v>
      </c>
      <c r="B4853" s="101">
        <v>16327.69</v>
      </c>
      <c r="C4853" s="102"/>
      <c r="D4853" s="100" t="s">
        <v>5266</v>
      </c>
      <c r="E4853" s="101">
        <v>511.54</v>
      </c>
      <c r="F4853" s="102"/>
    </row>
    <row r="4854" ht="12.75" customHeight="1">
      <c r="A4854" s="100" t="s">
        <v>5138</v>
      </c>
      <c r="B4854" s="101">
        <v>15512.29</v>
      </c>
      <c r="C4854" s="102"/>
      <c r="D4854" s="100" t="s">
        <v>25956</v>
      </c>
      <c r="E4854" s="101">
        <v>841.15</v>
      </c>
      <c r="F4854" s="102"/>
    </row>
    <row r="4855" ht="12.75" customHeight="1">
      <c r="A4855" s="100" t="s">
        <v>25892</v>
      </c>
      <c r="B4855" s="101">
        <v>2466.03</v>
      </c>
      <c r="C4855" s="102"/>
      <c r="D4855" s="100" t="s">
        <v>5268</v>
      </c>
      <c r="E4855" s="101">
        <v>837.08</v>
      </c>
      <c r="F4855" s="102"/>
    </row>
    <row r="4856" ht="12.75" customHeight="1">
      <c r="A4856" s="100" t="s">
        <v>5140</v>
      </c>
      <c r="B4856" s="101">
        <v>2267.45</v>
      </c>
      <c r="C4856" s="102"/>
      <c r="D4856" s="100" t="s">
        <v>25957</v>
      </c>
      <c r="E4856" s="101">
        <v>1397.85</v>
      </c>
      <c r="F4856" s="102"/>
    </row>
    <row r="4857" ht="12.75" customHeight="1">
      <c r="A4857" s="100" t="s">
        <v>25893</v>
      </c>
      <c r="B4857" s="101">
        <v>3098.22</v>
      </c>
      <c r="C4857" s="102"/>
      <c r="D4857" s="100" t="s">
        <v>5270</v>
      </c>
      <c r="E4857" s="101">
        <v>1393.26</v>
      </c>
      <c r="F4857" s="102"/>
    </row>
    <row r="4858" ht="12.75" customHeight="1">
      <c r="A4858" s="100" t="s">
        <v>5142</v>
      </c>
      <c r="B4858" s="101">
        <v>2849.34</v>
      </c>
      <c r="C4858" s="102"/>
      <c r="D4858" s="100" t="s">
        <v>25958</v>
      </c>
      <c r="E4858" s="101">
        <v>3644.68</v>
      </c>
      <c r="F4858" s="102"/>
    </row>
    <row r="4859" ht="12.75" customHeight="1">
      <c r="A4859" s="100" t="s">
        <v>25894</v>
      </c>
      <c r="B4859" s="101">
        <v>3970.75</v>
      </c>
      <c r="C4859" s="102"/>
      <c r="D4859" s="100" t="s">
        <v>5272</v>
      </c>
      <c r="E4859" s="101">
        <v>3639.58</v>
      </c>
      <c r="F4859" s="102"/>
    </row>
    <row r="4860" ht="12.75" customHeight="1">
      <c r="A4860" s="100" t="s">
        <v>5144</v>
      </c>
      <c r="B4860" s="101">
        <v>3651.96</v>
      </c>
      <c r="C4860" s="102"/>
      <c r="D4860" s="100" t="s">
        <v>25959</v>
      </c>
      <c r="E4860" s="101">
        <v>4433.94</v>
      </c>
      <c r="F4860" s="102"/>
    </row>
    <row r="4861" ht="12.75" customHeight="1">
      <c r="A4861" s="100" t="s">
        <v>25895</v>
      </c>
      <c r="B4861" s="101">
        <v>4331.24</v>
      </c>
      <c r="C4861" s="102"/>
      <c r="D4861" s="100" t="s">
        <v>5274</v>
      </c>
      <c r="E4861" s="101">
        <v>4428.33</v>
      </c>
      <c r="F4861" s="102"/>
    </row>
    <row r="4862" ht="12.75" customHeight="1">
      <c r="A4862" s="100" t="s">
        <v>5146</v>
      </c>
      <c r="B4862" s="101">
        <v>3983.06</v>
      </c>
      <c r="C4862" s="102"/>
      <c r="D4862" s="100" t="s">
        <v>25960</v>
      </c>
      <c r="E4862" s="101">
        <v>5973.12</v>
      </c>
      <c r="F4862" s="102"/>
    </row>
    <row r="4863" ht="12.75" customHeight="1">
      <c r="A4863" s="100" t="s">
        <v>25896</v>
      </c>
      <c r="B4863" s="101">
        <v>4963.43</v>
      </c>
      <c r="C4863" s="102"/>
      <c r="D4863" s="100" t="s">
        <v>5276</v>
      </c>
      <c r="E4863" s="101">
        <v>5966.99</v>
      </c>
      <c r="F4863" s="102"/>
    </row>
    <row r="4864" ht="12.75" customHeight="1">
      <c r="A4864" s="100" t="s">
        <v>5148</v>
      </c>
      <c r="B4864" s="101">
        <v>4564.95</v>
      </c>
      <c r="C4864" s="102"/>
      <c r="D4864" s="100" t="s">
        <v>25961</v>
      </c>
      <c r="E4864" s="101">
        <v>214.2</v>
      </c>
      <c r="F4864" s="102"/>
    </row>
    <row r="4865" ht="12.75" customHeight="1">
      <c r="A4865" s="100" t="s">
        <v>25897</v>
      </c>
      <c r="B4865" s="101">
        <v>5564.25</v>
      </c>
      <c r="C4865" s="102"/>
      <c r="D4865" s="100" t="s">
        <v>5278</v>
      </c>
      <c r="E4865" s="101">
        <v>211.67</v>
      </c>
      <c r="F4865" s="102"/>
    </row>
    <row r="4866" ht="12.75" customHeight="1">
      <c r="A4866" s="100" t="s">
        <v>5150</v>
      </c>
      <c r="B4866" s="101">
        <v>5116.79</v>
      </c>
      <c r="C4866" s="102"/>
      <c r="D4866" s="100" t="s">
        <v>25962</v>
      </c>
      <c r="E4866" s="101">
        <v>330.48</v>
      </c>
      <c r="F4866" s="102"/>
    </row>
    <row r="4867" ht="12.75" customHeight="1">
      <c r="A4867" s="100" t="s">
        <v>25898</v>
      </c>
      <c r="B4867" s="101">
        <v>6196.45</v>
      </c>
      <c r="C4867" s="102"/>
      <c r="D4867" s="100" t="s">
        <v>5280</v>
      </c>
      <c r="E4867" s="101">
        <v>327.44</v>
      </c>
      <c r="F4867" s="102"/>
    </row>
    <row r="4868" ht="12.75" customHeight="1">
      <c r="A4868" s="100" t="s">
        <v>5152</v>
      </c>
      <c r="B4868" s="101">
        <v>5698.68</v>
      </c>
      <c r="C4868" s="102"/>
      <c r="D4868" s="100" t="s">
        <v>25963</v>
      </c>
      <c r="E4868" s="101">
        <v>160.6</v>
      </c>
      <c r="F4868" s="102"/>
    </row>
    <row r="4869" ht="12.75" customHeight="1">
      <c r="A4869" s="100" t="s">
        <v>25899</v>
      </c>
      <c r="B4869" s="101">
        <v>6828.64</v>
      </c>
      <c r="C4869" s="102"/>
      <c r="D4869" s="100" t="s">
        <v>5282</v>
      </c>
      <c r="E4869" s="101">
        <v>160.04</v>
      </c>
      <c r="F4869" s="102"/>
    </row>
    <row r="4870" ht="12.75" customHeight="1">
      <c r="A4870" s="100" t="s">
        <v>5154</v>
      </c>
      <c r="B4870" s="101">
        <v>6280.57</v>
      </c>
      <c r="C4870" s="102"/>
      <c r="D4870" s="100" t="s">
        <v>25964</v>
      </c>
      <c r="E4870" s="101">
        <v>226.58</v>
      </c>
      <c r="F4870" s="102"/>
    </row>
    <row r="4871" ht="12.75" customHeight="1">
      <c r="A4871" s="100" t="s">
        <v>25900</v>
      </c>
      <c r="B4871" s="101">
        <v>30.91</v>
      </c>
      <c r="C4871" s="102"/>
      <c r="D4871" s="100" t="s">
        <v>5284</v>
      </c>
      <c r="E4871" s="101">
        <v>225.78</v>
      </c>
      <c r="F4871" s="102"/>
    </row>
    <row r="4872" ht="12.75" customHeight="1">
      <c r="A4872" s="100" t="s">
        <v>5156</v>
      </c>
      <c r="B4872" s="101">
        <v>28.23</v>
      </c>
      <c r="C4872" s="102"/>
      <c r="D4872" s="100" t="s">
        <v>25965</v>
      </c>
      <c r="E4872" s="101">
        <v>311.57</v>
      </c>
      <c r="F4872" s="102"/>
    </row>
    <row r="4873" ht="12.75" customHeight="1">
      <c r="A4873" s="100" t="s">
        <v>25901</v>
      </c>
      <c r="B4873" s="101">
        <v>39.69</v>
      </c>
      <c r="C4873" s="102"/>
      <c r="D4873" s="100" t="s">
        <v>5286</v>
      </c>
      <c r="E4873" s="101">
        <v>310.66</v>
      </c>
      <c r="F4873" s="102"/>
    </row>
    <row r="4874" ht="12.75" customHeight="1">
      <c r="A4874" s="100" t="s">
        <v>5158</v>
      </c>
      <c r="B4874" s="101">
        <v>36.47</v>
      </c>
      <c r="C4874" s="102"/>
      <c r="D4874" s="100" t="s">
        <v>25966</v>
      </c>
      <c r="E4874" s="101">
        <v>367.78</v>
      </c>
      <c r="F4874" s="102"/>
    </row>
    <row r="4875" ht="12.75" customHeight="1">
      <c r="A4875" s="100" t="s">
        <v>25902</v>
      </c>
      <c r="B4875" s="101">
        <v>54.73</v>
      </c>
      <c r="C4875" s="102"/>
      <c r="D4875" s="100" t="s">
        <v>5288</v>
      </c>
      <c r="E4875" s="101">
        <v>366.96</v>
      </c>
      <c r="F4875" s="102"/>
    </row>
    <row r="4876" ht="12.75" customHeight="1">
      <c r="A4876" s="100" t="s">
        <v>5160</v>
      </c>
      <c r="B4876" s="101">
        <v>50.98</v>
      </c>
      <c r="C4876" s="102"/>
      <c r="D4876" s="100" t="s">
        <v>25967</v>
      </c>
      <c r="E4876" s="101">
        <v>372.38</v>
      </c>
      <c r="F4876" s="102"/>
    </row>
    <row r="4877" ht="12.75" customHeight="1">
      <c r="A4877" s="100" t="s">
        <v>25903</v>
      </c>
      <c r="B4877" s="101">
        <v>82.77</v>
      </c>
      <c r="C4877" s="102"/>
      <c r="D4877" s="100" t="s">
        <v>5290</v>
      </c>
      <c r="E4877" s="101">
        <v>371.18</v>
      </c>
      <c r="F4877" s="102"/>
    </row>
    <row r="4878" ht="12.75" customHeight="1">
      <c r="A4878" s="100" t="s">
        <v>5162</v>
      </c>
      <c r="B4878" s="101">
        <v>78.0</v>
      </c>
      <c r="C4878" s="102"/>
      <c r="D4878" s="100" t="s">
        <v>25968</v>
      </c>
      <c r="E4878" s="101">
        <v>446.93</v>
      </c>
      <c r="F4878" s="102"/>
    </row>
    <row r="4879" ht="12.75" customHeight="1">
      <c r="A4879" s="100" t="s">
        <v>25904</v>
      </c>
      <c r="B4879" s="101">
        <v>104.71</v>
      </c>
      <c r="C4879" s="102"/>
      <c r="D4879" s="100" t="s">
        <v>5292</v>
      </c>
      <c r="E4879" s="101">
        <v>444.95</v>
      </c>
      <c r="F4879" s="102"/>
    </row>
    <row r="4880" ht="12.75" customHeight="1">
      <c r="A4880" s="100" t="s">
        <v>5164</v>
      </c>
      <c r="B4880" s="101">
        <v>99.38</v>
      </c>
      <c r="C4880" s="102"/>
      <c r="D4880" s="100" t="s">
        <v>25969</v>
      </c>
      <c r="E4880" s="101">
        <v>548.37</v>
      </c>
      <c r="F4880" s="102"/>
    </row>
    <row r="4881" ht="12.75" customHeight="1">
      <c r="A4881" s="100" t="s">
        <v>25905</v>
      </c>
      <c r="B4881" s="101">
        <v>150.46</v>
      </c>
      <c r="C4881" s="102"/>
      <c r="D4881" s="100" t="s">
        <v>5294</v>
      </c>
      <c r="E4881" s="101">
        <v>545.38</v>
      </c>
      <c r="F4881" s="102"/>
    </row>
    <row r="4882" ht="12.75" customHeight="1">
      <c r="A4882" s="100" t="s">
        <v>5166</v>
      </c>
      <c r="B4882" s="101">
        <v>140.11</v>
      </c>
      <c r="C4882" s="102"/>
      <c r="D4882" s="100" t="s">
        <v>25970</v>
      </c>
      <c r="E4882" s="101">
        <v>674.3</v>
      </c>
      <c r="F4882" s="102"/>
    </row>
    <row r="4883" ht="12.75" customHeight="1">
      <c r="A4883" s="100" t="s">
        <v>25906</v>
      </c>
      <c r="B4883" s="101">
        <v>31.67</v>
      </c>
      <c r="C4883" s="102"/>
      <c r="D4883" s="100" t="s">
        <v>5296</v>
      </c>
      <c r="E4883" s="101">
        <v>670.41</v>
      </c>
      <c r="F4883" s="102"/>
    </row>
    <row r="4884" ht="12.75" customHeight="1">
      <c r="A4884" s="100" t="s">
        <v>5168</v>
      </c>
      <c r="B4884" s="101">
        <v>29.84</v>
      </c>
      <c r="C4884" s="102"/>
      <c r="D4884" s="100" t="s">
        <v>25971</v>
      </c>
      <c r="E4884" s="101">
        <v>792.85</v>
      </c>
      <c r="F4884" s="102"/>
    </row>
    <row r="4885" ht="12.75" customHeight="1">
      <c r="A4885" s="100" t="s">
        <v>25907</v>
      </c>
      <c r="B4885" s="101">
        <v>103.07</v>
      </c>
      <c r="C4885" s="102"/>
      <c r="D4885" s="100" t="s">
        <v>5298</v>
      </c>
      <c r="E4885" s="101">
        <v>789.02</v>
      </c>
      <c r="F4885" s="102"/>
    </row>
    <row r="4886" ht="12.75" customHeight="1">
      <c r="A4886" s="100" t="s">
        <v>5170</v>
      </c>
      <c r="B4886" s="101">
        <v>96.76</v>
      </c>
      <c r="C4886" s="102"/>
      <c r="D4886" s="100" t="s">
        <v>25972</v>
      </c>
      <c r="E4886" s="101">
        <v>1082.14</v>
      </c>
      <c r="F4886" s="102"/>
    </row>
    <row r="4887" ht="12.75" customHeight="1">
      <c r="A4887" s="100" t="s">
        <v>25908</v>
      </c>
      <c r="B4887" s="101">
        <v>21.34</v>
      </c>
      <c r="C4887" s="102"/>
      <c r="D4887" s="100" t="s">
        <v>5300</v>
      </c>
      <c r="E4887" s="101">
        <v>1076.95</v>
      </c>
      <c r="F4887" s="102"/>
    </row>
    <row r="4888" ht="12.75" customHeight="1">
      <c r="A4888" s="100" t="s">
        <v>5172</v>
      </c>
      <c r="B4888" s="101">
        <v>20.12</v>
      </c>
      <c r="C4888" s="102"/>
      <c r="D4888" s="100" t="s">
        <v>25973</v>
      </c>
      <c r="E4888" s="101">
        <v>1391.7</v>
      </c>
      <c r="F4888" s="102"/>
    </row>
    <row r="4889" ht="12.75" customHeight="1">
      <c r="A4889" s="100" t="s">
        <v>25909</v>
      </c>
      <c r="B4889" s="101">
        <v>73.77</v>
      </c>
      <c r="C4889" s="102"/>
      <c r="D4889" s="100" t="s">
        <v>5302</v>
      </c>
      <c r="E4889" s="101">
        <v>1385.11</v>
      </c>
      <c r="F4889" s="102"/>
    </row>
    <row r="4890" ht="12.75" customHeight="1">
      <c r="A4890" s="100" t="s">
        <v>5174</v>
      </c>
      <c r="B4890" s="101">
        <v>69.62</v>
      </c>
      <c r="C4890" s="102"/>
      <c r="D4890" s="100" t="s">
        <v>25974</v>
      </c>
      <c r="E4890" s="101">
        <v>1800.85</v>
      </c>
      <c r="F4890" s="102"/>
    </row>
    <row r="4891" ht="12.75" customHeight="1">
      <c r="A4891" s="100" t="s">
        <v>25910</v>
      </c>
      <c r="B4891" s="101">
        <v>120.86</v>
      </c>
      <c r="C4891" s="102"/>
      <c r="D4891" s="100" t="s">
        <v>5304</v>
      </c>
      <c r="E4891" s="101">
        <v>1792.81</v>
      </c>
      <c r="F4891" s="102"/>
    </row>
    <row r="4892" ht="12.75" customHeight="1">
      <c r="A4892" s="100" t="s">
        <v>5176</v>
      </c>
      <c r="B4892" s="101">
        <v>111.79</v>
      </c>
      <c r="C4892" s="102"/>
      <c r="D4892" s="100" t="s">
        <v>25975</v>
      </c>
      <c r="E4892" s="101">
        <v>2520.41</v>
      </c>
      <c r="F4892" s="102"/>
    </row>
    <row r="4893" ht="12.75" customHeight="1">
      <c r="A4893" s="100" t="s">
        <v>25911</v>
      </c>
      <c r="B4893" s="101">
        <v>85.0</v>
      </c>
      <c r="C4893" s="102"/>
      <c r="D4893" s="100" t="s">
        <v>5306</v>
      </c>
      <c r="E4893" s="101">
        <v>2511.03</v>
      </c>
      <c r="F4893" s="102"/>
    </row>
    <row r="4894" ht="12.75" customHeight="1">
      <c r="A4894" s="100" t="s">
        <v>5178</v>
      </c>
      <c r="B4894" s="101">
        <v>77.85</v>
      </c>
      <c r="C4894" s="102"/>
      <c r="D4894" s="100" t="s">
        <v>25976</v>
      </c>
      <c r="E4894" s="101">
        <v>3013.6</v>
      </c>
      <c r="F4894" s="102"/>
    </row>
    <row r="4895" ht="12.75" customHeight="1">
      <c r="A4895" s="100" t="s">
        <v>25912</v>
      </c>
      <c r="B4895" s="101">
        <v>154.75</v>
      </c>
      <c r="C4895" s="102"/>
      <c r="D4895" s="100" t="s">
        <v>5308</v>
      </c>
      <c r="E4895" s="101">
        <v>3002.89</v>
      </c>
      <c r="F4895" s="102"/>
    </row>
    <row r="4896" ht="12.75" customHeight="1">
      <c r="A4896" s="100" t="s">
        <v>5180</v>
      </c>
      <c r="B4896" s="101">
        <v>143.55</v>
      </c>
      <c r="C4896" s="102"/>
      <c r="D4896" s="100" t="s">
        <v>25977</v>
      </c>
      <c r="E4896" s="101">
        <v>3523.2</v>
      </c>
      <c r="F4896" s="102"/>
    </row>
    <row r="4897" ht="12.75" customHeight="1">
      <c r="A4897" s="100" t="s">
        <v>25913</v>
      </c>
      <c r="B4897" s="101">
        <v>107.12</v>
      </c>
      <c r="C4897" s="102"/>
      <c r="D4897" s="100" t="s">
        <v>5310</v>
      </c>
      <c r="E4897" s="101">
        <v>3511.16</v>
      </c>
      <c r="F4897" s="102"/>
    </row>
    <row r="4898" ht="12.75" customHeight="1">
      <c r="A4898" s="100" t="s">
        <v>5182</v>
      </c>
      <c r="B4898" s="101">
        <v>98.43</v>
      </c>
      <c r="C4898" s="102"/>
      <c r="D4898" s="100" t="s">
        <v>25978</v>
      </c>
      <c r="E4898" s="101">
        <v>4103.83</v>
      </c>
      <c r="F4898" s="102"/>
    </row>
    <row r="4899" ht="12.75" customHeight="1">
      <c r="A4899" s="100" t="s">
        <v>25914</v>
      </c>
      <c r="B4899" s="101">
        <v>223.29</v>
      </c>
      <c r="C4899" s="102"/>
      <c r="D4899" s="100" t="s">
        <v>5312</v>
      </c>
      <c r="E4899" s="101">
        <v>4090.44</v>
      </c>
      <c r="F4899" s="102"/>
    </row>
    <row r="4900" ht="12.75" customHeight="1">
      <c r="A4900" s="100" t="s">
        <v>5184</v>
      </c>
      <c r="B4900" s="101">
        <v>209.38</v>
      </c>
      <c r="C4900" s="102"/>
      <c r="D4900" s="100" t="s">
        <v>25979</v>
      </c>
      <c r="E4900" s="101">
        <v>5355.99</v>
      </c>
      <c r="F4900" s="102"/>
    </row>
    <row r="4901" ht="12.75" customHeight="1">
      <c r="A4901" s="100" t="s">
        <v>25915</v>
      </c>
      <c r="B4901" s="101">
        <v>135.13</v>
      </c>
      <c r="C4901" s="102"/>
      <c r="D4901" s="100" t="s">
        <v>5314</v>
      </c>
      <c r="E4901" s="101">
        <v>5340.17</v>
      </c>
      <c r="F4901" s="102"/>
    </row>
    <row r="4902" ht="12.75" customHeight="1">
      <c r="A4902" s="100" t="s">
        <v>5186</v>
      </c>
      <c r="B4902" s="101">
        <v>124.92</v>
      </c>
      <c r="C4902" s="102"/>
      <c r="D4902" s="100" t="s">
        <v>25980</v>
      </c>
      <c r="E4902" s="101">
        <v>417.71</v>
      </c>
      <c r="F4902" s="102"/>
    </row>
    <row r="4903" ht="12.75" customHeight="1">
      <c r="A4903" s="100" t="s">
        <v>25916</v>
      </c>
      <c r="B4903" s="101">
        <v>575.9</v>
      </c>
      <c r="C4903" s="102"/>
      <c r="D4903" s="100" t="s">
        <v>5316</v>
      </c>
      <c r="E4903" s="101">
        <v>415.73</v>
      </c>
      <c r="F4903" s="102"/>
    </row>
    <row r="4904" ht="12.75" customHeight="1">
      <c r="A4904" s="100" t="s">
        <v>5188</v>
      </c>
      <c r="B4904" s="101">
        <v>558.42</v>
      </c>
      <c r="C4904" s="102"/>
      <c r="D4904" s="100" t="s">
        <v>25981</v>
      </c>
      <c r="E4904" s="101">
        <v>504.08</v>
      </c>
      <c r="F4904" s="102"/>
    </row>
    <row r="4905" ht="12.75" customHeight="1">
      <c r="A4905" s="100" t="s">
        <v>25917</v>
      </c>
      <c r="B4905" s="101">
        <v>176.14</v>
      </c>
      <c r="C4905" s="102"/>
      <c r="D4905" s="100" t="s">
        <v>5318</v>
      </c>
      <c r="E4905" s="101">
        <v>501.09</v>
      </c>
      <c r="F4905" s="102"/>
    </row>
    <row r="4906" ht="12.75" customHeight="1">
      <c r="A4906" s="100" t="s">
        <v>5190</v>
      </c>
      <c r="B4906" s="101">
        <v>163.93</v>
      </c>
      <c r="C4906" s="102"/>
      <c r="D4906" s="100" t="s">
        <v>25982</v>
      </c>
      <c r="E4906" s="101">
        <v>618.32</v>
      </c>
      <c r="F4906" s="102"/>
    </row>
    <row r="4907" ht="12.75" customHeight="1">
      <c r="A4907" s="100" t="s">
        <v>25918</v>
      </c>
      <c r="B4907" s="101">
        <v>837.87</v>
      </c>
      <c r="C4907" s="102"/>
      <c r="D4907" s="100" t="s">
        <v>5320</v>
      </c>
      <c r="E4907" s="101">
        <v>614.43</v>
      </c>
      <c r="F4907" s="102"/>
    </row>
    <row r="4908" ht="12.75" customHeight="1">
      <c r="A4908" s="100" t="s">
        <v>5192</v>
      </c>
      <c r="B4908" s="101">
        <v>817.2</v>
      </c>
      <c r="C4908" s="102"/>
      <c r="D4908" s="100" t="s">
        <v>25983</v>
      </c>
      <c r="E4908" s="101">
        <v>703.61</v>
      </c>
      <c r="F4908" s="102"/>
    </row>
    <row r="4909" ht="12.75" customHeight="1">
      <c r="A4909" s="100" t="s">
        <v>25919</v>
      </c>
      <c r="B4909" s="101">
        <v>215.87</v>
      </c>
      <c r="C4909" s="102"/>
      <c r="D4909" s="100" t="s">
        <v>5322</v>
      </c>
      <c r="E4909" s="101">
        <v>699.78</v>
      </c>
      <c r="F4909" s="102"/>
    </row>
    <row r="4910" ht="12.75" customHeight="1">
      <c r="A4910" s="100" t="s">
        <v>5194</v>
      </c>
      <c r="B4910" s="101">
        <v>201.82</v>
      </c>
      <c r="C4910" s="102"/>
      <c r="D4910" s="100" t="s">
        <v>25984</v>
      </c>
      <c r="E4910" s="101">
        <v>988.82</v>
      </c>
      <c r="F4910" s="102"/>
    </row>
    <row r="4911" ht="12.75" customHeight="1">
      <c r="A4911" s="100" t="s">
        <v>25920</v>
      </c>
      <c r="B4911" s="101">
        <v>51.88</v>
      </c>
      <c r="C4911" s="102"/>
      <c r="D4911" s="100" t="s">
        <v>5324</v>
      </c>
      <c r="E4911" s="101">
        <v>983.63</v>
      </c>
      <c r="F4911" s="102"/>
    </row>
    <row r="4912" ht="12.75" customHeight="1">
      <c r="A4912" s="100" t="s">
        <v>5196</v>
      </c>
      <c r="B4912" s="101">
        <v>49.3</v>
      </c>
      <c r="C4912" s="102"/>
      <c r="D4912" s="100" t="s">
        <v>25985</v>
      </c>
      <c r="E4912" s="101">
        <v>1234.18</v>
      </c>
      <c r="F4912" s="102"/>
    </row>
    <row r="4913" ht="12.75" customHeight="1">
      <c r="A4913" s="100" t="s">
        <v>25921</v>
      </c>
      <c r="B4913" s="101">
        <v>69.02</v>
      </c>
      <c r="C4913" s="102"/>
      <c r="D4913" s="100" t="s">
        <v>5326</v>
      </c>
      <c r="E4913" s="101">
        <v>1227.59</v>
      </c>
      <c r="F4913" s="102"/>
    </row>
    <row r="4914" ht="12.75" customHeight="1">
      <c r="A4914" s="100" t="s">
        <v>5198</v>
      </c>
      <c r="B4914" s="101">
        <v>65.79</v>
      </c>
      <c r="C4914" s="102"/>
      <c r="D4914" s="100" t="s">
        <v>25986</v>
      </c>
      <c r="E4914" s="101">
        <v>1581.67</v>
      </c>
      <c r="F4914" s="102"/>
    </row>
    <row r="4915" ht="12.75" customHeight="1">
      <c r="A4915" s="100" t="s">
        <v>25922</v>
      </c>
      <c r="B4915" s="101">
        <v>31.46</v>
      </c>
      <c r="C4915" s="102"/>
      <c r="D4915" s="100" t="s">
        <v>5328</v>
      </c>
      <c r="E4915" s="101">
        <v>1574.99</v>
      </c>
      <c r="F4915" s="102"/>
    </row>
    <row r="4916" ht="12.75" customHeight="1">
      <c r="A4916" s="100" t="s">
        <v>5200</v>
      </c>
      <c r="B4916" s="101">
        <v>27.63</v>
      </c>
      <c r="C4916" s="102"/>
      <c r="D4916" s="100" t="s">
        <v>25987</v>
      </c>
      <c r="E4916" s="101">
        <v>2233.68</v>
      </c>
      <c r="F4916" s="102"/>
    </row>
    <row r="4917" ht="12.75" customHeight="1">
      <c r="A4917" s="100" t="s">
        <v>25923</v>
      </c>
      <c r="B4917" s="101">
        <v>39.63</v>
      </c>
      <c r="C4917" s="102"/>
      <c r="D4917" s="100" t="s">
        <v>5330</v>
      </c>
      <c r="E4917" s="101">
        <v>2225.89</v>
      </c>
      <c r="F4917" s="102"/>
    </row>
    <row r="4918" ht="12.75" customHeight="1">
      <c r="A4918" s="100" t="s">
        <v>5202</v>
      </c>
      <c r="B4918" s="101">
        <v>34.79</v>
      </c>
      <c r="C4918" s="102"/>
      <c r="D4918" s="100" t="s">
        <v>25988</v>
      </c>
      <c r="E4918" s="101">
        <v>2591.44</v>
      </c>
      <c r="F4918" s="102"/>
    </row>
    <row r="4919" ht="12.75" customHeight="1">
      <c r="A4919" s="100" t="s">
        <v>25924</v>
      </c>
      <c r="B4919" s="101">
        <v>53.88</v>
      </c>
      <c r="C4919" s="102"/>
      <c r="D4919" s="100" t="s">
        <v>5332</v>
      </c>
      <c r="E4919" s="101">
        <v>2582.54</v>
      </c>
      <c r="F4919" s="102"/>
    </row>
    <row r="4920" ht="12.75" customHeight="1">
      <c r="A4920" s="100" t="s">
        <v>5204</v>
      </c>
      <c r="B4920" s="101">
        <v>47.3</v>
      </c>
      <c r="C4920" s="102"/>
      <c r="D4920" s="100" t="s">
        <v>25989</v>
      </c>
      <c r="E4920" s="101">
        <v>2991.24</v>
      </c>
      <c r="F4920" s="102"/>
    </row>
    <row r="4921" ht="12.75" customHeight="1">
      <c r="A4921" s="100" t="s">
        <v>25925</v>
      </c>
      <c r="B4921" s="101">
        <v>66.41</v>
      </c>
      <c r="C4921" s="102"/>
      <c r="D4921" s="100" t="s">
        <v>5334</v>
      </c>
      <c r="E4921" s="101">
        <v>2981.23</v>
      </c>
      <c r="F4921" s="102"/>
    </row>
    <row r="4922" ht="12.75" customHeight="1">
      <c r="A4922" s="100" t="s">
        <v>5206</v>
      </c>
      <c r="B4922" s="101">
        <v>58.28</v>
      </c>
      <c r="C4922" s="102"/>
      <c r="D4922" s="100" t="s">
        <v>25990</v>
      </c>
      <c r="E4922" s="101">
        <v>3510.81</v>
      </c>
      <c r="F4922" s="102"/>
    </row>
    <row r="4923" ht="12.75" customHeight="1">
      <c r="A4923" s="100" t="s">
        <v>25926</v>
      </c>
      <c r="B4923" s="101">
        <v>71.24</v>
      </c>
      <c r="C4923" s="102"/>
      <c r="D4923" s="100" t="s">
        <v>5336</v>
      </c>
      <c r="E4923" s="101">
        <v>3499.69</v>
      </c>
      <c r="F4923" s="102"/>
    </row>
    <row r="4924" ht="12.75" customHeight="1">
      <c r="A4924" s="100" t="s">
        <v>5208</v>
      </c>
      <c r="B4924" s="101">
        <v>62.54</v>
      </c>
      <c r="C4924" s="102"/>
      <c r="D4924" s="100" t="s">
        <v>25991</v>
      </c>
      <c r="E4924" s="101">
        <v>4658.79</v>
      </c>
      <c r="F4924" s="102"/>
    </row>
    <row r="4925" ht="12.75" customHeight="1">
      <c r="A4925" s="100" t="s">
        <v>25927</v>
      </c>
      <c r="B4925" s="101">
        <v>81.16</v>
      </c>
      <c r="C4925" s="102"/>
      <c r="D4925" s="100" t="s">
        <v>5338</v>
      </c>
      <c r="E4925" s="101">
        <v>4645.44</v>
      </c>
      <c r="F4925" s="102"/>
    </row>
    <row r="4926" ht="12.75" customHeight="1">
      <c r="A4926" s="100" t="s">
        <v>5210</v>
      </c>
      <c r="B4926" s="101">
        <v>71.24</v>
      </c>
      <c r="C4926" s="102"/>
      <c r="D4926" s="100" t="s">
        <v>25992</v>
      </c>
      <c r="E4926" s="101">
        <v>243.49</v>
      </c>
      <c r="F4926" s="102"/>
    </row>
    <row r="4927" ht="12.75" customHeight="1">
      <c r="A4927" s="100" t="s">
        <v>25928</v>
      </c>
      <c r="B4927" s="101">
        <v>96.31</v>
      </c>
      <c r="C4927" s="102"/>
      <c r="D4927" s="100" t="s">
        <v>5340</v>
      </c>
      <c r="E4927" s="101">
        <v>228.15</v>
      </c>
      <c r="F4927" s="102"/>
    </row>
    <row r="4928" ht="12.75" customHeight="1">
      <c r="A4928" s="100" t="s">
        <v>5212</v>
      </c>
      <c r="B4928" s="101">
        <v>84.57</v>
      </c>
      <c r="C4928" s="102"/>
      <c r="D4928" s="100" t="s">
        <v>25993</v>
      </c>
      <c r="E4928" s="101">
        <v>113.48</v>
      </c>
      <c r="F4928" s="102"/>
    </row>
    <row r="4929" ht="12.75" customHeight="1">
      <c r="A4929" s="100" t="s">
        <v>25929</v>
      </c>
      <c r="B4929" s="101">
        <v>46.82</v>
      </c>
      <c r="C4929" s="102"/>
      <c r="D4929" s="100" t="s">
        <v>5342</v>
      </c>
      <c r="E4929" s="101">
        <v>106.39</v>
      </c>
      <c r="F4929" s="102"/>
    </row>
    <row r="4930" ht="12.75" customHeight="1">
      <c r="A4930" s="100" t="s">
        <v>5214</v>
      </c>
      <c r="B4930" s="101">
        <v>41.89</v>
      </c>
      <c r="C4930" s="102"/>
      <c r="D4930" s="100" t="s">
        <v>25994</v>
      </c>
      <c r="E4930" s="101">
        <v>506.3</v>
      </c>
      <c r="F4930" s="102"/>
    </row>
    <row r="4931" ht="12.75" customHeight="1">
      <c r="A4931" s="100" t="s">
        <v>25930</v>
      </c>
      <c r="B4931" s="101">
        <v>62.65</v>
      </c>
      <c r="C4931" s="102"/>
      <c r="D4931" s="100" t="s">
        <v>5344</v>
      </c>
      <c r="E4931" s="101">
        <v>487.47</v>
      </c>
      <c r="F4931" s="102"/>
    </row>
    <row r="4932" ht="12.75" customHeight="1">
      <c r="A4932" s="100" t="s">
        <v>5216</v>
      </c>
      <c r="B4932" s="101">
        <v>56.01</v>
      </c>
      <c r="C4932" s="102"/>
      <c r="D4932" s="100" t="s">
        <v>25995</v>
      </c>
      <c r="E4932" s="101">
        <v>158.07</v>
      </c>
      <c r="F4932" s="102"/>
    </row>
    <row r="4933" ht="12.75" customHeight="1">
      <c r="A4933" s="100" t="s">
        <v>25931</v>
      </c>
      <c r="B4933" s="101">
        <v>95.88</v>
      </c>
      <c r="C4933" s="102"/>
      <c r="D4933" s="100" t="s">
        <v>5346</v>
      </c>
      <c r="E4933" s="101">
        <v>149.52</v>
      </c>
      <c r="F4933" s="102"/>
    </row>
    <row r="4934" ht="12.75" customHeight="1">
      <c r="A4934" s="100" t="s">
        <v>5218</v>
      </c>
      <c r="B4934" s="101">
        <v>85.93</v>
      </c>
      <c r="C4934" s="102"/>
      <c r="D4934" s="100" t="s">
        <v>25996</v>
      </c>
      <c r="E4934" s="101">
        <v>998.09</v>
      </c>
      <c r="F4934" s="102"/>
    </row>
    <row r="4935" ht="12.75" customHeight="1">
      <c r="A4935" s="100" t="s">
        <v>25932</v>
      </c>
      <c r="B4935" s="101">
        <v>150.48</v>
      </c>
      <c r="C4935" s="102"/>
      <c r="D4935" s="100" t="s">
        <v>5348</v>
      </c>
      <c r="E4935" s="101">
        <v>975.76</v>
      </c>
      <c r="F4935" s="102"/>
    </row>
    <row r="4936" ht="12.75" customHeight="1">
      <c r="A4936" s="100" t="s">
        <v>5220</v>
      </c>
      <c r="B4936" s="101">
        <v>134.57</v>
      </c>
      <c r="C4936" s="102"/>
      <c r="D4936" s="100" t="s">
        <v>25997</v>
      </c>
      <c r="E4936" s="101">
        <v>204.13</v>
      </c>
      <c r="F4936" s="102"/>
    </row>
    <row r="4937" ht="12.75" customHeight="1">
      <c r="A4937" s="100" t="s">
        <v>25933</v>
      </c>
      <c r="B4937" s="101">
        <v>195.02</v>
      </c>
      <c r="C4937" s="102"/>
      <c r="D4937" s="100" t="s">
        <v>5350</v>
      </c>
      <c r="E4937" s="101">
        <v>194.14</v>
      </c>
      <c r="F4937" s="102"/>
    </row>
    <row r="4938" ht="12.75" customHeight="1">
      <c r="A4938" s="100" t="s">
        <v>5222</v>
      </c>
      <c r="B4938" s="101">
        <v>174.38</v>
      </c>
      <c r="C4938" s="102"/>
      <c r="D4938" s="100" t="s">
        <v>25998</v>
      </c>
      <c r="E4938" s="101">
        <v>1581.8</v>
      </c>
      <c r="F4938" s="102"/>
    </row>
    <row r="4939" ht="12.75" customHeight="1">
      <c r="A4939" s="100" t="s">
        <v>25934</v>
      </c>
      <c r="B4939" s="101">
        <v>239.29</v>
      </c>
      <c r="C4939" s="102"/>
      <c r="D4939" s="100" t="s">
        <v>5352</v>
      </c>
      <c r="E4939" s="101">
        <v>1568.92</v>
      </c>
      <c r="F4939" s="102"/>
    </row>
    <row r="4940" ht="12.75" customHeight="1">
      <c r="A4940" s="100" t="s">
        <v>5224</v>
      </c>
      <c r="B4940" s="101">
        <v>214.07</v>
      </c>
      <c r="C4940" s="102"/>
      <c r="D4940" s="100" t="s">
        <v>25999</v>
      </c>
      <c r="E4940" s="101">
        <v>311.16</v>
      </c>
      <c r="F4940" s="102"/>
    </row>
    <row r="4941" ht="12.75" customHeight="1">
      <c r="A4941" s="100" t="s">
        <v>25935</v>
      </c>
      <c r="B4941" s="101">
        <v>94.35</v>
      </c>
      <c r="C4941" s="102"/>
      <c r="D4941" s="100" t="s">
        <v>5354</v>
      </c>
      <c r="E4941" s="101">
        <v>299.73</v>
      </c>
      <c r="F4941" s="102"/>
    </row>
    <row r="4942" ht="12.75" customHeight="1">
      <c r="A4942" s="100" t="s">
        <v>5226</v>
      </c>
      <c r="B4942" s="101">
        <v>84.4</v>
      </c>
      <c r="C4942" s="102"/>
      <c r="D4942" s="100" t="s">
        <v>26000</v>
      </c>
      <c r="E4942" s="101">
        <v>3553.23</v>
      </c>
      <c r="F4942" s="102"/>
    </row>
    <row r="4943" ht="12.75" customHeight="1">
      <c r="A4943" s="100" t="s">
        <v>25936</v>
      </c>
      <c r="B4943" s="101">
        <v>122.51</v>
      </c>
      <c r="C4943" s="102"/>
      <c r="D4943" s="100" t="s">
        <v>5356</v>
      </c>
      <c r="E4943" s="101">
        <v>3538.39</v>
      </c>
      <c r="F4943" s="102"/>
    </row>
    <row r="4944" ht="12.75" customHeight="1">
      <c r="A4944" s="100" t="s">
        <v>5228</v>
      </c>
      <c r="B4944" s="101">
        <v>109.72</v>
      </c>
      <c r="C4944" s="102"/>
      <c r="D4944" s="100" t="s">
        <v>26001</v>
      </c>
      <c r="E4944" s="101">
        <v>441.95</v>
      </c>
      <c r="F4944" s="102"/>
    </row>
    <row r="4945" ht="12.75" customHeight="1">
      <c r="A4945" s="100" t="s">
        <v>25937</v>
      </c>
      <c r="B4945" s="101">
        <v>190.76</v>
      </c>
      <c r="C4945" s="102"/>
      <c r="D4945" s="100" t="s">
        <v>5358</v>
      </c>
      <c r="E4945" s="101">
        <v>428.76</v>
      </c>
      <c r="F4945" s="102"/>
    </row>
    <row r="4946" ht="12.75" customHeight="1">
      <c r="A4946" s="100" t="s">
        <v>5230</v>
      </c>
      <c r="B4946" s="101">
        <v>171.09</v>
      </c>
      <c r="C4946" s="102"/>
      <c r="D4946" s="100" t="s">
        <v>26002</v>
      </c>
      <c r="E4946" s="101">
        <v>32.42</v>
      </c>
      <c r="F4946" s="102"/>
    </row>
    <row r="4947" ht="12.75" customHeight="1">
      <c r="A4947" s="100" t="s">
        <v>25938</v>
      </c>
      <c r="B4947" s="101">
        <v>300.97</v>
      </c>
      <c r="C4947" s="102"/>
      <c r="D4947" s="100" t="s">
        <v>5360</v>
      </c>
      <c r="E4947" s="101">
        <v>30.45</v>
      </c>
      <c r="F4947" s="102"/>
    </row>
    <row r="4948" ht="12.75" customHeight="1">
      <c r="A4948" s="100" t="s">
        <v>5232</v>
      </c>
      <c r="B4948" s="101">
        <v>269.14</v>
      </c>
      <c r="C4948" s="102"/>
      <c r="D4948" s="100" t="s">
        <v>26003</v>
      </c>
      <c r="E4948" s="101">
        <v>33.19</v>
      </c>
      <c r="F4948" s="102"/>
    </row>
    <row r="4949" ht="12.75" customHeight="1">
      <c r="A4949" s="100" t="s">
        <v>25939</v>
      </c>
      <c r="B4949" s="101">
        <v>390.8</v>
      </c>
      <c r="C4949" s="102"/>
      <c r="D4949" s="100" t="s">
        <v>5362</v>
      </c>
      <c r="E4949" s="101">
        <v>31.19</v>
      </c>
      <c r="F4949" s="102"/>
    </row>
    <row r="4950" ht="12.75" customHeight="1">
      <c r="A4950" s="100" t="s">
        <v>5234</v>
      </c>
      <c r="B4950" s="101">
        <v>349.53</v>
      </c>
      <c r="C4950" s="102"/>
      <c r="D4950" s="100" t="s">
        <v>26004</v>
      </c>
      <c r="E4950" s="101">
        <v>64.75</v>
      </c>
      <c r="F4950" s="102"/>
    </row>
    <row r="4951" ht="12.75" customHeight="1">
      <c r="A4951" s="100" t="s">
        <v>25940</v>
      </c>
      <c r="B4951" s="101">
        <v>477.82</v>
      </c>
      <c r="C4951" s="102"/>
      <c r="D4951" s="100" t="s">
        <v>5364</v>
      </c>
      <c r="E4951" s="101">
        <v>62.03</v>
      </c>
      <c r="F4951" s="102"/>
    </row>
    <row r="4952" ht="12.75" customHeight="1">
      <c r="A4952" s="100" t="s">
        <v>5236</v>
      </c>
      <c r="B4952" s="101">
        <v>427.38</v>
      </c>
      <c r="C4952" s="102"/>
      <c r="D4952" s="100" t="s">
        <v>26005</v>
      </c>
      <c r="E4952" s="101">
        <v>71.93</v>
      </c>
      <c r="F4952" s="102"/>
    </row>
    <row r="4953" ht="12.75" customHeight="1">
      <c r="A4953" s="100" t="s">
        <v>25941</v>
      </c>
      <c r="B4953" s="101">
        <v>94.35</v>
      </c>
      <c r="C4953" s="102"/>
      <c r="D4953" s="100" t="s">
        <v>5366</v>
      </c>
      <c r="E4953" s="101">
        <v>68.29</v>
      </c>
      <c r="F4953" s="102"/>
    </row>
    <row r="4954" ht="12.75" customHeight="1">
      <c r="A4954" s="100" t="s">
        <v>5238</v>
      </c>
      <c r="B4954" s="101">
        <v>84.4</v>
      </c>
      <c r="C4954" s="102"/>
      <c r="D4954" s="100" t="s">
        <v>26006</v>
      </c>
      <c r="E4954" s="101">
        <v>73.8</v>
      </c>
      <c r="F4954" s="102"/>
    </row>
    <row r="4955" ht="12.75" customHeight="1">
      <c r="A4955" s="100" t="s">
        <v>25942</v>
      </c>
      <c r="B4955" s="101">
        <v>123.28</v>
      </c>
      <c r="C4955" s="102"/>
      <c r="D4955" s="100" t="s">
        <v>5368</v>
      </c>
      <c r="E4955" s="101">
        <v>70.06</v>
      </c>
      <c r="F4955" s="102"/>
    </row>
    <row r="4956" ht="12.75" customHeight="1">
      <c r="A4956" s="100" t="s">
        <v>5240</v>
      </c>
      <c r="B4956" s="101">
        <v>110.48</v>
      </c>
      <c r="C4956" s="102"/>
      <c r="D4956" s="100" t="s">
        <v>26007</v>
      </c>
      <c r="E4956" s="101">
        <v>146.5</v>
      </c>
      <c r="F4956" s="102"/>
    </row>
    <row r="4957" ht="12.75" customHeight="1">
      <c r="A4957" s="100" t="s">
        <v>25943</v>
      </c>
      <c r="B4957" s="101">
        <v>188.98</v>
      </c>
      <c r="C4957" s="102"/>
      <c r="D4957" s="100" t="s">
        <v>5370</v>
      </c>
      <c r="E4957" s="101">
        <v>141.56</v>
      </c>
      <c r="F4957" s="102"/>
    </row>
    <row r="4958" ht="12.75" customHeight="1">
      <c r="A4958" s="100" t="s">
        <v>5242</v>
      </c>
      <c r="B4958" s="101">
        <v>169.56</v>
      </c>
      <c r="C4958" s="102"/>
      <c r="D4958" s="100" t="s">
        <v>26008</v>
      </c>
      <c r="E4958" s="101">
        <v>161.14</v>
      </c>
      <c r="F4958" s="102"/>
    </row>
    <row r="4959" ht="12.75" customHeight="1">
      <c r="A4959" s="100" t="s">
        <v>25944</v>
      </c>
      <c r="B4959" s="101">
        <v>127.37</v>
      </c>
      <c r="C4959" s="102"/>
      <c r="D4959" s="100" t="s">
        <v>5372</v>
      </c>
      <c r="E4959" s="101">
        <v>156.18</v>
      </c>
      <c r="F4959" s="102"/>
    </row>
    <row r="4960" ht="12.75" customHeight="1">
      <c r="A4960" s="100" t="s">
        <v>5244</v>
      </c>
      <c r="B4960" s="101">
        <v>115.05</v>
      </c>
      <c r="C4960" s="102"/>
      <c r="D4960" s="100" t="s">
        <v>26009</v>
      </c>
      <c r="E4960" s="101">
        <v>201.35</v>
      </c>
      <c r="F4960" s="102"/>
    </row>
    <row r="4961" ht="12.75" customHeight="1">
      <c r="A4961" s="100" t="s">
        <v>25945</v>
      </c>
      <c r="B4961" s="101">
        <v>165.9</v>
      </c>
      <c r="C4961" s="102"/>
      <c r="D4961" s="100" t="s">
        <v>5374</v>
      </c>
      <c r="E4961" s="101">
        <v>195.51</v>
      </c>
      <c r="F4961" s="102"/>
    </row>
    <row r="4962" ht="12.75" customHeight="1">
      <c r="A4962" s="100" t="s">
        <v>5246</v>
      </c>
      <c r="B4962" s="101">
        <v>148.84</v>
      </c>
      <c r="C4962" s="102"/>
      <c r="D4962" s="100" t="s">
        <v>26010</v>
      </c>
      <c r="E4962" s="101">
        <v>261.74</v>
      </c>
      <c r="F4962" s="102"/>
    </row>
    <row r="4963" ht="12.75" customHeight="1">
      <c r="A4963" s="100" t="s">
        <v>25946</v>
      </c>
      <c r="B4963" s="101">
        <v>272.53</v>
      </c>
      <c r="C4963" s="102"/>
      <c r="D4963" s="100" t="s">
        <v>5376</v>
      </c>
      <c r="E4963" s="101">
        <v>255.2</v>
      </c>
      <c r="F4963" s="102"/>
    </row>
    <row r="4964" ht="12.75" customHeight="1">
      <c r="A4964" s="100" t="s">
        <v>5248</v>
      </c>
      <c r="B4964" s="101">
        <v>246.95</v>
      </c>
      <c r="C4964" s="102"/>
      <c r="D4964" s="100" t="s">
        <v>26011</v>
      </c>
      <c r="E4964" s="101">
        <v>300.66</v>
      </c>
      <c r="F4964" s="102"/>
    </row>
    <row r="4965" ht="12.75" customHeight="1">
      <c r="A4965" s="100" t="s">
        <v>25947</v>
      </c>
      <c r="B4965" s="101">
        <v>446.58</v>
      </c>
      <c r="C4965" s="102"/>
      <c r="D4965" s="100" t="s">
        <v>5378</v>
      </c>
      <c r="E4965" s="101">
        <v>293.58</v>
      </c>
      <c r="F4965" s="102"/>
    </row>
    <row r="4966" ht="12.75" customHeight="1">
      <c r="A4966" s="100" t="s">
        <v>5250</v>
      </c>
      <c r="B4966" s="101">
        <v>405.31</v>
      </c>
      <c r="C4966" s="102"/>
      <c r="D4966" s="100" t="s">
        <v>26012</v>
      </c>
      <c r="E4966" s="101">
        <v>305.59</v>
      </c>
      <c r="F4966" s="102"/>
    </row>
    <row r="4967" ht="12.75" customHeight="1">
      <c r="A4967" s="100" t="s">
        <v>25948</v>
      </c>
      <c r="B4967" s="101">
        <v>609.81</v>
      </c>
      <c r="C4967" s="102"/>
      <c r="D4967" s="100" t="s">
        <v>5380</v>
      </c>
      <c r="E4967" s="101">
        <v>297.97</v>
      </c>
      <c r="F4967" s="102"/>
    </row>
    <row r="4968" ht="12.75" customHeight="1">
      <c r="A4968" s="100" t="s">
        <v>5252</v>
      </c>
      <c r="B4968" s="101">
        <v>556.13</v>
      </c>
      <c r="C4968" s="102"/>
      <c r="D4968" s="100" t="s">
        <v>26013</v>
      </c>
      <c r="E4968" s="101">
        <v>377.29</v>
      </c>
      <c r="F4968" s="102"/>
    </row>
    <row r="4969" ht="12.75" customHeight="1">
      <c r="A4969" s="100" t="s">
        <v>25949</v>
      </c>
      <c r="B4969" s="101">
        <v>732.79</v>
      </c>
      <c r="C4969" s="102"/>
      <c r="D4969" s="100" t="s">
        <v>5382</v>
      </c>
      <c r="E4969" s="101">
        <v>368.97</v>
      </c>
      <c r="F4969" s="102"/>
    </row>
    <row r="4970" ht="12.75" customHeight="1">
      <c r="A4970" s="100" t="s">
        <v>5254</v>
      </c>
      <c r="B4970" s="101">
        <v>666.97</v>
      </c>
      <c r="C4970" s="102"/>
      <c r="D4970" s="100" t="s">
        <v>26014</v>
      </c>
      <c r="E4970" s="101">
        <v>433.73</v>
      </c>
      <c r="F4970" s="102"/>
    </row>
    <row r="4971" ht="12.75" customHeight="1">
      <c r="A4971" s="100" t="s">
        <v>25950</v>
      </c>
      <c r="B4971" s="101">
        <v>120.38</v>
      </c>
      <c r="C4971" s="102"/>
      <c r="D4971" s="100" t="s">
        <v>5384</v>
      </c>
      <c r="E4971" s="101">
        <v>424.2</v>
      </c>
      <c r="F4971" s="102"/>
    </row>
    <row r="4972" ht="12.75" customHeight="1">
      <c r="A4972" s="100" t="s">
        <v>5256</v>
      </c>
      <c r="B4972" s="101">
        <v>119.0</v>
      </c>
      <c r="C4972" s="102"/>
      <c r="D4972" s="100" t="s">
        <v>26015</v>
      </c>
      <c r="E4972" s="101">
        <v>797.29</v>
      </c>
      <c r="F4972" s="102"/>
    </row>
    <row r="4973" ht="12.75" customHeight="1">
      <c r="A4973" s="100" t="s">
        <v>25951</v>
      </c>
      <c r="B4973" s="101">
        <v>146.71</v>
      </c>
      <c r="C4973" s="102"/>
      <c r="D4973" s="100" t="s">
        <v>5386</v>
      </c>
      <c r="E4973" s="101">
        <v>786.91</v>
      </c>
      <c r="F4973" s="102"/>
    </row>
    <row r="4974" ht="12.75" customHeight="1">
      <c r="A4974" s="100" t="s">
        <v>5258</v>
      </c>
      <c r="B4974" s="101">
        <v>144.86</v>
      </c>
      <c r="C4974" s="102"/>
      <c r="D4974" s="100" t="s">
        <v>26016</v>
      </c>
      <c r="E4974" s="101">
        <v>916.58</v>
      </c>
      <c r="F4974" s="102"/>
    </row>
    <row r="4975" ht="12.75" customHeight="1">
      <c r="A4975" s="100" t="s">
        <v>25952</v>
      </c>
      <c r="B4975" s="101">
        <v>167.84</v>
      </c>
      <c r="C4975" s="102"/>
      <c r="D4975" s="100" t="s">
        <v>5388</v>
      </c>
      <c r="E4975" s="101">
        <v>904.87</v>
      </c>
      <c r="F4975" s="102"/>
    </row>
    <row r="4976" ht="12.75" customHeight="1">
      <c r="A4976" s="100" t="s">
        <v>5260</v>
      </c>
      <c r="B4976" s="101">
        <v>165.51</v>
      </c>
      <c r="C4976" s="102"/>
      <c r="D4976" s="100" t="s">
        <v>26017</v>
      </c>
      <c r="E4976" s="101">
        <v>1055.32</v>
      </c>
      <c r="F4976" s="102"/>
    </row>
    <row r="4977" ht="12.75" customHeight="1">
      <c r="A4977" s="100" t="s">
        <v>25953</v>
      </c>
      <c r="B4977" s="101">
        <v>277.62</v>
      </c>
      <c r="C4977" s="102"/>
      <c r="D4977" s="100" t="s">
        <v>5390</v>
      </c>
      <c r="E4977" s="101">
        <v>1042.62</v>
      </c>
      <c r="F4977" s="102"/>
    </row>
    <row r="4978" ht="12.75" customHeight="1">
      <c r="A4978" s="100" t="s">
        <v>5262</v>
      </c>
      <c r="B4978" s="101">
        <v>275.05</v>
      </c>
      <c r="C4978" s="102"/>
      <c r="D4978" s="100" t="s">
        <v>26018</v>
      </c>
      <c r="E4978" s="101">
        <v>1479.75</v>
      </c>
      <c r="F4978" s="102"/>
    </row>
    <row r="4979" ht="12.75" customHeight="1">
      <c r="A4979" s="100" t="s">
        <v>25954</v>
      </c>
      <c r="B4979" s="101">
        <v>263.08</v>
      </c>
      <c r="C4979" s="102"/>
      <c r="D4979" s="100" t="s">
        <v>5392</v>
      </c>
      <c r="E4979" s="101">
        <v>1464.45</v>
      </c>
      <c r="F4979" s="102"/>
    </row>
    <row r="4980" ht="12.75" customHeight="1">
      <c r="A4980" s="100" t="s">
        <v>5264</v>
      </c>
      <c r="B4980" s="101">
        <v>260.27</v>
      </c>
      <c r="C4980" s="102"/>
      <c r="D4980" s="100" t="s">
        <v>26019</v>
      </c>
      <c r="E4980" s="101">
        <v>32.42</v>
      </c>
      <c r="F4980" s="102"/>
    </row>
    <row r="4981" ht="12.75" customHeight="1">
      <c r="A4981" s="100" t="s">
        <v>25955</v>
      </c>
      <c r="B4981" s="101">
        <v>419.86</v>
      </c>
      <c r="C4981" s="102"/>
      <c r="D4981" s="100" t="s">
        <v>5394</v>
      </c>
      <c r="E4981" s="101">
        <v>30.45</v>
      </c>
      <c r="F4981" s="102"/>
    </row>
    <row r="4982" ht="12.75" customHeight="1">
      <c r="A4982" s="100" t="s">
        <v>5266</v>
      </c>
      <c r="B4982" s="101">
        <v>416.59</v>
      </c>
      <c r="C4982" s="102"/>
      <c r="D4982" s="100" t="s">
        <v>26020</v>
      </c>
      <c r="E4982" s="101">
        <v>33.19</v>
      </c>
      <c r="F4982" s="102"/>
    </row>
    <row r="4983" ht="12.75" customHeight="1">
      <c r="A4983" s="100" t="s">
        <v>25956</v>
      </c>
      <c r="B4983" s="101">
        <v>688.32</v>
      </c>
      <c r="C4983" s="102"/>
      <c r="D4983" s="100" t="s">
        <v>5396</v>
      </c>
      <c r="E4983" s="101">
        <v>31.19</v>
      </c>
      <c r="F4983" s="102"/>
    </row>
    <row r="4984" ht="12.75" customHeight="1">
      <c r="A4984" s="100" t="s">
        <v>5268</v>
      </c>
      <c r="B4984" s="101">
        <v>684.57</v>
      </c>
      <c r="C4984" s="102"/>
      <c r="D4984" s="100" t="s">
        <v>26021</v>
      </c>
      <c r="E4984" s="101">
        <v>55.39</v>
      </c>
      <c r="F4984" s="102"/>
    </row>
    <row r="4985" ht="12.75" customHeight="1">
      <c r="A4985" s="100" t="s">
        <v>25957</v>
      </c>
      <c r="B4985" s="101">
        <v>1136.64</v>
      </c>
      <c r="C4985" s="102"/>
      <c r="D4985" s="100" t="s">
        <v>5398</v>
      </c>
      <c r="E4985" s="101">
        <v>52.67</v>
      </c>
      <c r="F4985" s="102"/>
    </row>
    <row r="4986" ht="12.75" customHeight="1">
      <c r="A4986" s="100" t="s">
        <v>5270</v>
      </c>
      <c r="B4986" s="101">
        <v>1132.42</v>
      </c>
      <c r="C4986" s="102"/>
      <c r="D4986" s="100" t="s">
        <v>26022</v>
      </c>
      <c r="E4986" s="101">
        <v>71.93</v>
      </c>
      <c r="F4986" s="102"/>
    </row>
    <row r="4987" ht="12.75" customHeight="1">
      <c r="A4987" s="100" t="s">
        <v>25958</v>
      </c>
      <c r="B4987" s="101">
        <v>3107.09</v>
      </c>
      <c r="C4987" s="102"/>
      <c r="D4987" s="100" t="s">
        <v>5400</v>
      </c>
      <c r="E4987" s="101">
        <v>68.29</v>
      </c>
      <c r="F4987" s="102"/>
    </row>
    <row r="4988" ht="12.75" customHeight="1">
      <c r="A4988" s="100" t="s">
        <v>5272</v>
      </c>
      <c r="B4988" s="101">
        <v>3102.39</v>
      </c>
      <c r="C4988" s="102"/>
      <c r="D4988" s="100" t="s">
        <v>26023</v>
      </c>
      <c r="E4988" s="101">
        <v>101.03</v>
      </c>
      <c r="F4988" s="102"/>
    </row>
    <row r="4989" ht="12.75" customHeight="1">
      <c r="A4989" s="100" t="s">
        <v>25959</v>
      </c>
      <c r="B4989" s="101">
        <v>3777.33</v>
      </c>
      <c r="C4989" s="102"/>
      <c r="D4989" s="100" t="s">
        <v>5402</v>
      </c>
      <c r="E4989" s="101">
        <v>96.43</v>
      </c>
      <c r="F4989" s="102"/>
    </row>
    <row r="4990" ht="12.75" customHeight="1">
      <c r="A4990" s="100" t="s">
        <v>5274</v>
      </c>
      <c r="B4990" s="101">
        <v>3772.16</v>
      </c>
      <c r="C4990" s="102"/>
      <c r="D4990" s="100" t="s">
        <v>26024</v>
      </c>
      <c r="E4990" s="101">
        <v>189.14</v>
      </c>
      <c r="F4990" s="102"/>
    </row>
    <row r="4991" ht="12.75" customHeight="1">
      <c r="A4991" s="100" t="s">
        <v>25960</v>
      </c>
      <c r="B4991" s="101">
        <v>5078.76</v>
      </c>
      <c r="C4991" s="102"/>
      <c r="D4991" s="100" t="s">
        <v>5404</v>
      </c>
      <c r="E4991" s="101">
        <v>183.69</v>
      </c>
      <c r="F4991" s="102"/>
    </row>
    <row r="4992" ht="12.75" customHeight="1">
      <c r="A4992" s="100" t="s">
        <v>5276</v>
      </c>
      <c r="B4992" s="101">
        <v>5073.11</v>
      </c>
      <c r="C4992" s="102"/>
      <c r="D4992" s="100" t="s">
        <v>26025</v>
      </c>
      <c r="E4992" s="101">
        <v>203.78</v>
      </c>
      <c r="F4992" s="102"/>
    </row>
    <row r="4993" ht="12.75" customHeight="1">
      <c r="A4993" s="100" t="s">
        <v>25961</v>
      </c>
      <c r="B4993" s="101">
        <v>195.17</v>
      </c>
      <c r="C4993" s="102"/>
      <c r="D4993" s="100" t="s">
        <v>5406</v>
      </c>
      <c r="E4993" s="101">
        <v>198.31</v>
      </c>
      <c r="F4993" s="102"/>
    </row>
    <row r="4994" ht="12.75" customHeight="1">
      <c r="A4994" s="100" t="s">
        <v>5278</v>
      </c>
      <c r="B4994" s="101">
        <v>192.84</v>
      </c>
      <c r="C4994" s="102"/>
      <c r="D4994" s="100" t="s">
        <v>26026</v>
      </c>
      <c r="E4994" s="101">
        <v>313.96</v>
      </c>
      <c r="F4994" s="102"/>
    </row>
    <row r="4995" ht="12.75" customHeight="1">
      <c r="A4995" s="100" t="s">
        <v>25962</v>
      </c>
      <c r="B4995" s="101">
        <v>306.6</v>
      </c>
      <c r="C4995" s="102"/>
      <c r="D4995" s="100" t="s">
        <v>5408</v>
      </c>
      <c r="E4995" s="101">
        <v>306.9</v>
      </c>
      <c r="F4995" s="102"/>
    </row>
    <row r="4996" ht="12.75" customHeight="1">
      <c r="A4996" s="100" t="s">
        <v>5280</v>
      </c>
      <c r="B4996" s="101">
        <v>303.79</v>
      </c>
      <c r="C4996" s="102"/>
      <c r="D4996" s="100" t="s">
        <v>26027</v>
      </c>
      <c r="E4996" s="101">
        <v>367.45</v>
      </c>
      <c r="F4996" s="102"/>
    </row>
    <row r="4997" ht="12.75" customHeight="1">
      <c r="A4997" s="100" t="s">
        <v>25963</v>
      </c>
      <c r="B4997" s="101">
        <v>144.44</v>
      </c>
      <c r="C4997" s="102"/>
      <c r="D4997" s="100" t="s">
        <v>5410</v>
      </c>
      <c r="E4997" s="101">
        <v>359.46</v>
      </c>
      <c r="F4997" s="102"/>
    </row>
    <row r="4998" ht="12.75" customHeight="1">
      <c r="A4998" s="100" t="s">
        <v>5282</v>
      </c>
      <c r="B4998" s="101">
        <v>143.93</v>
      </c>
      <c r="C4998" s="102"/>
      <c r="D4998" s="100" t="s">
        <v>26028</v>
      </c>
      <c r="E4998" s="101">
        <v>665.4</v>
      </c>
      <c r="F4998" s="102"/>
    </row>
    <row r="4999" ht="12.75" customHeight="1">
      <c r="A4999" s="100" t="s">
        <v>25964</v>
      </c>
      <c r="B4999" s="101">
        <v>203.79</v>
      </c>
      <c r="C4999" s="102"/>
      <c r="D4999" s="100" t="s">
        <v>5412</v>
      </c>
      <c r="E4999" s="101">
        <v>656.48</v>
      </c>
      <c r="F4999" s="102"/>
    </row>
    <row r="5000" ht="12.75" customHeight="1">
      <c r="A5000" s="100" t="s">
        <v>5284</v>
      </c>
      <c r="B5000" s="101">
        <v>203.05</v>
      </c>
      <c r="C5000" s="102"/>
      <c r="D5000" s="100" t="s">
        <v>26029</v>
      </c>
      <c r="E5000" s="101">
        <v>677.12</v>
      </c>
      <c r="F5000" s="102"/>
    </row>
    <row r="5001" ht="12.75" customHeight="1">
      <c r="A5001" s="100" t="s">
        <v>25965</v>
      </c>
      <c r="B5001" s="101">
        <v>280.18</v>
      </c>
      <c r="C5001" s="102"/>
      <c r="D5001" s="100" t="s">
        <v>5414</v>
      </c>
      <c r="E5001" s="101">
        <v>667.49</v>
      </c>
      <c r="F5001" s="102"/>
    </row>
    <row r="5002" ht="12.75" customHeight="1">
      <c r="A5002" s="100" t="s">
        <v>5286</v>
      </c>
      <c r="B5002" s="101">
        <v>279.35</v>
      </c>
      <c r="C5002" s="102"/>
      <c r="D5002" s="100" t="s">
        <v>26030</v>
      </c>
      <c r="E5002" s="101">
        <v>896.1</v>
      </c>
      <c r="F5002" s="102"/>
    </row>
    <row r="5003" ht="12.75" customHeight="1">
      <c r="A5003" s="100" t="s">
        <v>25966</v>
      </c>
      <c r="B5003" s="101">
        <v>306.21</v>
      </c>
      <c r="C5003" s="102"/>
      <c r="D5003" s="100" t="s">
        <v>5416</v>
      </c>
      <c r="E5003" s="101">
        <v>885.01</v>
      </c>
      <c r="F5003" s="102"/>
    </row>
    <row r="5004" ht="12.75" customHeight="1">
      <c r="A5004" s="100" t="s">
        <v>5288</v>
      </c>
      <c r="B5004" s="101">
        <v>305.45</v>
      </c>
      <c r="C5004" s="102"/>
      <c r="D5004" s="100" t="s">
        <v>26031</v>
      </c>
      <c r="E5004" s="101">
        <v>1117.68</v>
      </c>
      <c r="F5004" s="102"/>
    </row>
    <row r="5005" ht="12.75" customHeight="1">
      <c r="A5005" s="100" t="s">
        <v>25967</v>
      </c>
      <c r="B5005" s="101">
        <v>334.89</v>
      </c>
      <c r="C5005" s="102"/>
      <c r="D5005" s="100" t="s">
        <v>5418</v>
      </c>
      <c r="E5005" s="101">
        <v>1105.76</v>
      </c>
      <c r="F5005" s="102"/>
    </row>
    <row r="5006" ht="12.75" customHeight="1">
      <c r="A5006" s="100" t="s">
        <v>5290</v>
      </c>
      <c r="B5006" s="101">
        <v>333.79</v>
      </c>
      <c r="C5006" s="102"/>
      <c r="D5006" s="100" t="s">
        <v>26032</v>
      </c>
      <c r="E5006" s="101">
        <v>1290.71</v>
      </c>
      <c r="F5006" s="102"/>
    </row>
    <row r="5007" ht="12.75" customHeight="1">
      <c r="A5007" s="100" t="s">
        <v>25968</v>
      </c>
      <c r="B5007" s="101">
        <v>402.04</v>
      </c>
      <c r="C5007" s="102"/>
      <c r="D5007" s="100" t="s">
        <v>5420</v>
      </c>
      <c r="E5007" s="101">
        <v>1277.17</v>
      </c>
      <c r="F5007" s="102"/>
    </row>
    <row r="5008" ht="12.75" customHeight="1">
      <c r="A5008" s="100" t="s">
        <v>5292</v>
      </c>
      <c r="B5008" s="101">
        <v>400.21</v>
      </c>
      <c r="C5008" s="102"/>
      <c r="D5008" s="100" t="s">
        <v>26033</v>
      </c>
      <c r="E5008" s="101">
        <v>1549.64</v>
      </c>
      <c r="F5008" s="102"/>
    </row>
    <row r="5009" ht="12.75" customHeight="1">
      <c r="A5009" s="100" t="s">
        <v>25969</v>
      </c>
      <c r="B5009" s="101">
        <v>493.41</v>
      </c>
      <c r="C5009" s="102"/>
      <c r="D5009" s="100" t="s">
        <v>5422</v>
      </c>
      <c r="E5009" s="101">
        <v>1535.12</v>
      </c>
      <c r="F5009" s="102"/>
    </row>
    <row r="5010" ht="12.75" customHeight="1">
      <c r="A5010" s="100" t="s">
        <v>5294</v>
      </c>
      <c r="B5010" s="101">
        <v>490.66</v>
      </c>
      <c r="C5010" s="102"/>
      <c r="D5010" s="100" t="s">
        <v>26034</v>
      </c>
      <c r="E5010" s="101">
        <v>2880.17</v>
      </c>
      <c r="F5010" s="102"/>
    </row>
    <row r="5011" ht="12.75" customHeight="1">
      <c r="A5011" s="100" t="s">
        <v>25970</v>
      </c>
      <c r="B5011" s="101">
        <v>606.79</v>
      </c>
      <c r="C5011" s="102"/>
      <c r="D5011" s="100" t="s">
        <v>5424</v>
      </c>
      <c r="E5011" s="101">
        <v>2861.73</v>
      </c>
      <c r="F5011" s="102"/>
    </row>
    <row r="5012" ht="12.75" customHeight="1">
      <c r="A5012" s="100" t="s">
        <v>5296</v>
      </c>
      <c r="B5012" s="101">
        <v>603.2</v>
      </c>
      <c r="C5012" s="102"/>
      <c r="D5012" s="100" t="s">
        <v>26035</v>
      </c>
      <c r="E5012" s="101">
        <v>2.66</v>
      </c>
      <c r="F5012" s="102"/>
    </row>
    <row r="5013" ht="12.75" customHeight="1">
      <c r="A5013" s="100" t="s">
        <v>25971</v>
      </c>
      <c r="B5013" s="101">
        <v>713.52</v>
      </c>
      <c r="C5013" s="102"/>
      <c r="D5013" s="100" t="s">
        <v>5426</v>
      </c>
      <c r="E5013" s="101">
        <v>2.3</v>
      </c>
      <c r="F5013" s="102"/>
    </row>
    <row r="5014" ht="12.75" customHeight="1">
      <c r="A5014" s="100" t="s">
        <v>5298</v>
      </c>
      <c r="B5014" s="101">
        <v>709.98</v>
      </c>
      <c r="C5014" s="102"/>
      <c r="D5014" s="100" t="s">
        <v>26036</v>
      </c>
      <c r="E5014" s="101">
        <v>11.39</v>
      </c>
      <c r="F5014" s="102"/>
    </row>
    <row r="5015" ht="12.75" customHeight="1">
      <c r="A5015" s="100" t="s">
        <v>25972</v>
      </c>
      <c r="B5015" s="101">
        <v>973.86</v>
      </c>
      <c r="C5015" s="102"/>
      <c r="D5015" s="100" t="s">
        <v>5428</v>
      </c>
      <c r="E5015" s="101">
        <v>10.96</v>
      </c>
      <c r="F5015" s="102"/>
    </row>
    <row r="5016" ht="12.75" customHeight="1">
      <c r="A5016" s="100" t="s">
        <v>5300</v>
      </c>
      <c r="B5016" s="101">
        <v>969.07</v>
      </c>
      <c r="C5016" s="102"/>
      <c r="D5016" s="100" t="s">
        <v>26037</v>
      </c>
      <c r="E5016" s="101">
        <v>11.39</v>
      </c>
      <c r="F5016" s="102"/>
    </row>
    <row r="5017" ht="12.75" customHeight="1">
      <c r="A5017" s="100" t="s">
        <v>25973</v>
      </c>
      <c r="B5017" s="101">
        <v>1252.45</v>
      </c>
      <c r="C5017" s="102"/>
      <c r="D5017" s="100" t="s">
        <v>5430</v>
      </c>
      <c r="E5017" s="101">
        <v>10.96</v>
      </c>
      <c r="F5017" s="102"/>
    </row>
    <row r="5018" ht="12.75" customHeight="1">
      <c r="A5018" s="100" t="s">
        <v>5302</v>
      </c>
      <c r="B5018" s="101">
        <v>1246.37</v>
      </c>
      <c r="C5018" s="102"/>
      <c r="D5018" s="100" t="s">
        <v>26038</v>
      </c>
      <c r="E5018" s="101">
        <v>11.58</v>
      </c>
      <c r="F5018" s="102"/>
    </row>
    <row r="5019" ht="12.75" customHeight="1">
      <c r="A5019" s="100" t="s">
        <v>25974</v>
      </c>
      <c r="B5019" s="101">
        <v>1620.76</v>
      </c>
      <c r="C5019" s="102"/>
      <c r="D5019" s="100" t="s">
        <v>5432</v>
      </c>
      <c r="E5019" s="101">
        <v>11.14</v>
      </c>
      <c r="F5019" s="102"/>
    </row>
    <row r="5020" ht="12.75" customHeight="1">
      <c r="A5020" s="100" t="s">
        <v>5304</v>
      </c>
      <c r="B5020" s="101">
        <v>1613.34</v>
      </c>
      <c r="C5020" s="102"/>
      <c r="D5020" s="100" t="s">
        <v>26039</v>
      </c>
      <c r="E5020" s="101">
        <v>11.58</v>
      </c>
      <c r="F5020" s="102"/>
    </row>
    <row r="5021" ht="12.75" customHeight="1">
      <c r="A5021" s="100" t="s">
        <v>25975</v>
      </c>
      <c r="B5021" s="101">
        <v>2267.57</v>
      </c>
      <c r="C5021" s="102"/>
      <c r="D5021" s="100" t="s">
        <v>5434</v>
      </c>
      <c r="E5021" s="101">
        <v>11.14</v>
      </c>
      <c r="F5021" s="102"/>
    </row>
    <row r="5022" ht="12.75" customHeight="1">
      <c r="A5022" s="100" t="s">
        <v>5306</v>
      </c>
      <c r="B5022" s="101">
        <v>2258.93</v>
      </c>
      <c r="C5022" s="102"/>
      <c r="D5022" s="100" t="s">
        <v>26040</v>
      </c>
      <c r="E5022" s="101">
        <v>12.05</v>
      </c>
      <c r="F5022" s="102"/>
    </row>
    <row r="5023" ht="12.75" customHeight="1">
      <c r="A5023" s="100" t="s">
        <v>25976</v>
      </c>
      <c r="B5023" s="101">
        <v>2711.14</v>
      </c>
      <c r="C5023" s="102"/>
      <c r="D5023" s="100" t="s">
        <v>5436</v>
      </c>
      <c r="E5023" s="101">
        <v>11.6</v>
      </c>
      <c r="F5023" s="102"/>
    </row>
    <row r="5024" ht="12.75" customHeight="1">
      <c r="A5024" s="100" t="s">
        <v>5308</v>
      </c>
      <c r="B5024" s="101">
        <v>2701.26</v>
      </c>
      <c r="C5024" s="102"/>
      <c r="D5024" s="100" t="s">
        <v>26041</v>
      </c>
      <c r="E5024" s="101">
        <v>12.09</v>
      </c>
      <c r="F5024" s="102"/>
    </row>
    <row r="5025" ht="12.75" customHeight="1">
      <c r="A5025" s="100" t="s">
        <v>25977</v>
      </c>
      <c r="B5025" s="101">
        <v>3169.46</v>
      </c>
      <c r="C5025" s="102"/>
      <c r="D5025" s="100" t="s">
        <v>5438</v>
      </c>
      <c r="E5025" s="101">
        <v>11.63</v>
      </c>
      <c r="F5025" s="102"/>
    </row>
    <row r="5026" ht="12.75" customHeight="1">
      <c r="A5026" s="100" t="s">
        <v>5310</v>
      </c>
      <c r="B5026" s="101">
        <v>3158.35</v>
      </c>
      <c r="C5026" s="102"/>
      <c r="D5026" s="100" t="s">
        <v>26042</v>
      </c>
      <c r="E5026" s="101">
        <v>12.28</v>
      </c>
      <c r="F5026" s="102"/>
    </row>
    <row r="5027" ht="12.75" customHeight="1">
      <c r="A5027" s="100" t="s">
        <v>25978</v>
      </c>
      <c r="B5027" s="101">
        <v>3691.57</v>
      </c>
      <c r="C5027" s="102"/>
      <c r="D5027" s="100" t="s">
        <v>5440</v>
      </c>
      <c r="E5027" s="101">
        <v>11.81</v>
      </c>
      <c r="F5027" s="102"/>
    </row>
    <row r="5028" ht="12.75" customHeight="1">
      <c r="A5028" s="100" t="s">
        <v>5312</v>
      </c>
      <c r="B5028" s="101">
        <v>3679.22</v>
      </c>
      <c r="C5028" s="102"/>
      <c r="D5028" s="100" t="s">
        <v>26043</v>
      </c>
      <c r="E5028" s="101">
        <v>12.32</v>
      </c>
      <c r="F5028" s="102"/>
    </row>
    <row r="5029" ht="12.75" customHeight="1">
      <c r="A5029" s="100" t="s">
        <v>25979</v>
      </c>
      <c r="B5029" s="101">
        <v>4816.94</v>
      </c>
      <c r="C5029" s="102"/>
      <c r="D5029" s="100" t="s">
        <v>5442</v>
      </c>
      <c r="E5029" s="101">
        <v>11.85</v>
      </c>
      <c r="F5029" s="102"/>
    </row>
    <row r="5030" ht="12.75" customHeight="1">
      <c r="A5030" s="100" t="s">
        <v>5314</v>
      </c>
      <c r="B5030" s="101">
        <v>4802.34</v>
      </c>
      <c r="C5030" s="102"/>
      <c r="D5030" s="100" t="s">
        <v>26044</v>
      </c>
      <c r="E5030" s="101">
        <v>12.51</v>
      </c>
      <c r="F5030" s="102"/>
    </row>
    <row r="5031" ht="12.75" customHeight="1">
      <c r="A5031" s="100" t="s">
        <v>25980</v>
      </c>
      <c r="B5031" s="101">
        <v>375.8</v>
      </c>
      <c r="C5031" s="102"/>
      <c r="D5031" s="100" t="s">
        <v>5444</v>
      </c>
      <c r="E5031" s="101">
        <v>12.03</v>
      </c>
      <c r="F5031" s="102"/>
    </row>
    <row r="5032" ht="12.75" customHeight="1">
      <c r="A5032" s="100" t="s">
        <v>5316</v>
      </c>
      <c r="B5032" s="101">
        <v>373.97</v>
      </c>
      <c r="C5032" s="102"/>
      <c r="D5032" s="100" t="s">
        <v>26045</v>
      </c>
      <c r="E5032" s="101">
        <v>12.98</v>
      </c>
      <c r="F5032" s="102"/>
    </row>
    <row r="5033" ht="12.75" customHeight="1">
      <c r="A5033" s="100" t="s">
        <v>25981</v>
      </c>
      <c r="B5033" s="101">
        <v>453.61</v>
      </c>
      <c r="C5033" s="102"/>
      <c r="D5033" s="100" t="s">
        <v>5446</v>
      </c>
      <c r="E5033" s="101">
        <v>12.48</v>
      </c>
      <c r="F5033" s="102"/>
    </row>
    <row r="5034" ht="12.75" customHeight="1">
      <c r="A5034" s="100" t="s">
        <v>5318</v>
      </c>
      <c r="B5034" s="101">
        <v>450.85</v>
      </c>
      <c r="C5034" s="102"/>
      <c r="D5034" s="100" t="s">
        <v>26046</v>
      </c>
      <c r="E5034" s="101">
        <v>13.48</v>
      </c>
      <c r="F5034" s="102"/>
    </row>
    <row r="5035" ht="12.75" customHeight="1">
      <c r="A5035" s="100" t="s">
        <v>25982</v>
      </c>
      <c r="B5035" s="101">
        <v>556.4</v>
      </c>
      <c r="C5035" s="102"/>
      <c r="D5035" s="100" t="s">
        <v>5448</v>
      </c>
      <c r="E5035" s="101">
        <v>12.97</v>
      </c>
      <c r="F5035" s="102"/>
    </row>
    <row r="5036" ht="12.75" customHeight="1">
      <c r="A5036" s="100" t="s">
        <v>5320</v>
      </c>
      <c r="B5036" s="101">
        <v>552.81</v>
      </c>
      <c r="C5036" s="102"/>
      <c r="D5036" s="100" t="s">
        <v>26047</v>
      </c>
      <c r="E5036" s="101">
        <v>14.18</v>
      </c>
      <c r="F5036" s="102"/>
    </row>
    <row r="5037" ht="12.75" customHeight="1">
      <c r="A5037" s="100" t="s">
        <v>25983</v>
      </c>
      <c r="B5037" s="101">
        <v>633.33</v>
      </c>
      <c r="C5037" s="102"/>
      <c r="D5037" s="100" t="s">
        <v>5450</v>
      </c>
      <c r="E5037" s="101">
        <v>13.64</v>
      </c>
      <c r="F5037" s="102"/>
    </row>
    <row r="5038" ht="12.75" customHeight="1">
      <c r="A5038" s="100" t="s">
        <v>5322</v>
      </c>
      <c r="B5038" s="101">
        <v>629.79</v>
      </c>
      <c r="C5038" s="102"/>
      <c r="D5038" s="100" t="s">
        <v>26048</v>
      </c>
      <c r="E5038" s="101">
        <v>14.6</v>
      </c>
      <c r="F5038" s="102"/>
    </row>
    <row r="5039" ht="12.75" customHeight="1">
      <c r="A5039" s="100" t="s">
        <v>25984</v>
      </c>
      <c r="B5039" s="101">
        <v>890.0</v>
      </c>
      <c r="C5039" s="102"/>
      <c r="D5039" s="100" t="s">
        <v>5452</v>
      </c>
      <c r="E5039" s="101">
        <v>14.04</v>
      </c>
      <c r="F5039" s="102"/>
    </row>
    <row r="5040" ht="12.75" customHeight="1">
      <c r="A5040" s="100" t="s">
        <v>5324</v>
      </c>
      <c r="B5040" s="101">
        <v>885.21</v>
      </c>
      <c r="C5040" s="102"/>
      <c r="D5040" s="100" t="s">
        <v>26049</v>
      </c>
      <c r="E5040" s="101">
        <v>15.45</v>
      </c>
      <c r="F5040" s="102"/>
    </row>
    <row r="5041" ht="12.75" customHeight="1">
      <c r="A5041" s="100" t="s">
        <v>25985</v>
      </c>
      <c r="B5041" s="101">
        <v>1110.89</v>
      </c>
      <c r="C5041" s="102"/>
      <c r="D5041" s="100" t="s">
        <v>5454</v>
      </c>
      <c r="E5041" s="101">
        <v>14.86</v>
      </c>
      <c r="F5041" s="102"/>
    </row>
    <row r="5042" ht="12.75" customHeight="1">
      <c r="A5042" s="100" t="s">
        <v>5326</v>
      </c>
      <c r="B5042" s="101">
        <v>1104.81</v>
      </c>
      <c r="C5042" s="102"/>
      <c r="D5042" s="100" t="s">
        <v>26050</v>
      </c>
      <c r="E5042" s="101">
        <v>16.14</v>
      </c>
      <c r="F5042" s="102"/>
    </row>
    <row r="5043" ht="12.75" customHeight="1">
      <c r="A5043" s="100" t="s">
        <v>25986</v>
      </c>
      <c r="B5043" s="101">
        <v>1423.38</v>
      </c>
      <c r="C5043" s="102"/>
      <c r="D5043" s="100" t="s">
        <v>5456</v>
      </c>
      <c r="E5043" s="101">
        <v>15.53</v>
      </c>
      <c r="F5043" s="102"/>
    </row>
    <row r="5044" ht="12.75" customHeight="1">
      <c r="A5044" s="100" t="s">
        <v>5328</v>
      </c>
      <c r="B5044" s="101">
        <v>1417.22</v>
      </c>
      <c r="C5044" s="102"/>
      <c r="D5044" s="100" t="s">
        <v>26051</v>
      </c>
      <c r="E5044" s="101">
        <v>18.19</v>
      </c>
      <c r="F5044" s="102"/>
    </row>
    <row r="5045" ht="12.75" customHeight="1">
      <c r="A5045" s="100" t="s">
        <v>25987</v>
      </c>
      <c r="B5045" s="101">
        <v>2009.63</v>
      </c>
      <c r="C5045" s="102"/>
      <c r="D5045" s="100" t="s">
        <v>5458</v>
      </c>
      <c r="E5045" s="101">
        <v>17.51</v>
      </c>
      <c r="F5045" s="102"/>
    </row>
    <row r="5046" ht="12.75" customHeight="1">
      <c r="A5046" s="100" t="s">
        <v>5330</v>
      </c>
      <c r="B5046" s="101">
        <v>2002.44</v>
      </c>
      <c r="C5046" s="102"/>
      <c r="D5046" s="100" t="s">
        <v>26052</v>
      </c>
      <c r="E5046" s="101">
        <v>32.38</v>
      </c>
      <c r="F5046" s="102"/>
    </row>
    <row r="5047" ht="12.75" customHeight="1">
      <c r="A5047" s="100" t="s">
        <v>25988</v>
      </c>
      <c r="B5047" s="101">
        <v>2331.46</v>
      </c>
      <c r="C5047" s="102"/>
      <c r="D5047" s="100" t="s">
        <v>5460</v>
      </c>
      <c r="E5047" s="101">
        <v>30.41</v>
      </c>
      <c r="F5047" s="102"/>
    </row>
    <row r="5048" ht="12.75" customHeight="1">
      <c r="A5048" s="100" t="s">
        <v>5332</v>
      </c>
      <c r="B5048" s="101">
        <v>2323.25</v>
      </c>
      <c r="C5048" s="102"/>
      <c r="D5048" s="100" t="s">
        <v>26053</v>
      </c>
      <c r="E5048" s="101">
        <v>33.31</v>
      </c>
      <c r="F5048" s="102"/>
    </row>
    <row r="5049" ht="12.75" customHeight="1">
      <c r="A5049" s="100" t="s">
        <v>25989</v>
      </c>
      <c r="B5049" s="101">
        <v>2691.07</v>
      </c>
      <c r="C5049" s="102"/>
      <c r="D5049" s="100" t="s">
        <v>5462</v>
      </c>
      <c r="E5049" s="101">
        <v>31.29</v>
      </c>
      <c r="F5049" s="102"/>
    </row>
    <row r="5050" ht="12.75" customHeight="1">
      <c r="A5050" s="100" t="s">
        <v>5334</v>
      </c>
      <c r="B5050" s="101">
        <v>2681.83</v>
      </c>
      <c r="C5050" s="102"/>
      <c r="D5050" s="100" t="s">
        <v>26054</v>
      </c>
      <c r="E5050" s="101">
        <v>59.22</v>
      </c>
      <c r="F5050" s="102"/>
    </row>
    <row r="5051" ht="12.75" customHeight="1">
      <c r="A5051" s="100" t="s">
        <v>25990</v>
      </c>
      <c r="B5051" s="101">
        <v>3158.31</v>
      </c>
      <c r="C5051" s="102"/>
      <c r="D5051" s="100" t="s">
        <v>5464</v>
      </c>
      <c r="E5051" s="101">
        <v>56.0</v>
      </c>
      <c r="F5051" s="102"/>
    </row>
    <row r="5052" ht="12.75" customHeight="1">
      <c r="A5052" s="100" t="s">
        <v>5336</v>
      </c>
      <c r="B5052" s="101">
        <v>3148.05</v>
      </c>
      <c r="C5052" s="102"/>
      <c r="D5052" s="100" t="s">
        <v>26055</v>
      </c>
      <c r="E5052" s="101">
        <v>72.42</v>
      </c>
      <c r="F5052" s="102"/>
    </row>
    <row r="5053" ht="12.75" customHeight="1">
      <c r="A5053" s="100" t="s">
        <v>25991</v>
      </c>
      <c r="B5053" s="101">
        <v>4190.59</v>
      </c>
      <c r="C5053" s="102"/>
      <c r="D5053" s="100" t="s">
        <v>5466</v>
      </c>
      <c r="E5053" s="101">
        <v>68.72</v>
      </c>
      <c r="F5053" s="102"/>
    </row>
    <row r="5054" ht="12.75" customHeight="1">
      <c r="A5054" s="100" t="s">
        <v>5338</v>
      </c>
      <c r="B5054" s="101">
        <v>4178.28</v>
      </c>
      <c r="C5054" s="102"/>
      <c r="D5054" s="100" t="s">
        <v>26056</v>
      </c>
      <c r="E5054" s="101">
        <v>117.27</v>
      </c>
      <c r="F5054" s="102"/>
    </row>
    <row r="5055" ht="12.75" customHeight="1">
      <c r="A5055" s="100" t="s">
        <v>25992</v>
      </c>
      <c r="B5055" s="101">
        <v>226.32</v>
      </c>
      <c r="C5055" s="102"/>
      <c r="D5055" s="100" t="s">
        <v>5468</v>
      </c>
      <c r="E5055" s="101">
        <v>113.2</v>
      </c>
      <c r="F5055" s="102"/>
    </row>
    <row r="5056" ht="12.75" customHeight="1">
      <c r="A5056" s="100" t="s">
        <v>5340</v>
      </c>
      <c r="B5056" s="101">
        <v>212.18</v>
      </c>
      <c r="C5056" s="102"/>
      <c r="D5056" s="100" t="s">
        <v>26057</v>
      </c>
      <c r="E5056" s="101">
        <v>146.88</v>
      </c>
      <c r="F5056" s="102"/>
    </row>
    <row r="5057" ht="12.75" customHeight="1">
      <c r="A5057" s="100" t="s">
        <v>25993</v>
      </c>
      <c r="B5057" s="101">
        <v>93.43</v>
      </c>
      <c r="C5057" s="102"/>
      <c r="D5057" s="100" t="s">
        <v>5470</v>
      </c>
      <c r="E5057" s="101">
        <v>141.93</v>
      </c>
      <c r="F5057" s="102"/>
    </row>
    <row r="5058" ht="12.75" customHeight="1">
      <c r="A5058" s="100" t="s">
        <v>5342</v>
      </c>
      <c r="B5058" s="101">
        <v>86.89</v>
      </c>
      <c r="C5058" s="102"/>
      <c r="D5058" s="100" t="s">
        <v>26058</v>
      </c>
      <c r="E5058" s="101">
        <v>162.3</v>
      </c>
      <c r="F5058" s="102"/>
    </row>
    <row r="5059" ht="12.75" customHeight="1">
      <c r="A5059" s="100" t="s">
        <v>25994</v>
      </c>
      <c r="B5059" s="101">
        <v>491.72</v>
      </c>
      <c r="C5059" s="102"/>
      <c r="D5059" s="100" t="s">
        <v>5472</v>
      </c>
      <c r="E5059" s="101">
        <v>157.3</v>
      </c>
      <c r="F5059" s="102"/>
    </row>
    <row r="5060" ht="12.75" customHeight="1">
      <c r="A5060" s="100" t="s">
        <v>5344</v>
      </c>
      <c r="B5060" s="101">
        <v>474.36</v>
      </c>
      <c r="C5060" s="102"/>
      <c r="D5060" s="100" t="s">
        <v>26059</v>
      </c>
      <c r="E5060" s="101">
        <v>203.84</v>
      </c>
      <c r="F5060" s="102"/>
    </row>
    <row r="5061" ht="12.75" customHeight="1">
      <c r="A5061" s="100" t="s">
        <v>25995</v>
      </c>
      <c r="B5061" s="101">
        <v>127.94</v>
      </c>
      <c r="C5061" s="102"/>
      <c r="D5061" s="100" t="s">
        <v>5474</v>
      </c>
      <c r="E5061" s="101">
        <v>197.9</v>
      </c>
      <c r="F5061" s="102"/>
    </row>
    <row r="5062" ht="12.75" customHeight="1">
      <c r="A5062" s="100" t="s">
        <v>5346</v>
      </c>
      <c r="B5062" s="101">
        <v>120.05</v>
      </c>
      <c r="C5062" s="102"/>
      <c r="D5062" s="100" t="s">
        <v>26060</v>
      </c>
      <c r="E5062" s="101">
        <v>264.74</v>
      </c>
      <c r="F5062" s="102"/>
    </row>
    <row r="5063" ht="12.75" customHeight="1">
      <c r="A5063" s="100" t="s">
        <v>25996</v>
      </c>
      <c r="B5063" s="101">
        <v>1084.78</v>
      </c>
      <c r="C5063" s="102"/>
      <c r="D5063" s="100" t="s">
        <v>5476</v>
      </c>
      <c r="E5063" s="101">
        <v>258.08</v>
      </c>
      <c r="F5063" s="102"/>
    </row>
    <row r="5064" ht="12.75" customHeight="1">
      <c r="A5064" s="100" t="s">
        <v>5348</v>
      </c>
      <c r="B5064" s="101">
        <v>1064.2</v>
      </c>
      <c r="C5064" s="102"/>
      <c r="D5064" s="100" t="s">
        <v>26061</v>
      </c>
      <c r="E5064" s="101">
        <v>305.25</v>
      </c>
      <c r="F5064" s="102"/>
    </row>
    <row r="5065" ht="12.75" customHeight="1">
      <c r="A5065" s="100" t="s">
        <v>25997</v>
      </c>
      <c r="B5065" s="101">
        <v>162.77</v>
      </c>
      <c r="C5065" s="102"/>
      <c r="D5065" s="100" t="s">
        <v>5478</v>
      </c>
      <c r="E5065" s="101">
        <v>297.98</v>
      </c>
      <c r="F5065" s="102"/>
    </row>
    <row r="5066" ht="12.75" customHeight="1">
      <c r="A5066" s="100" t="s">
        <v>5350</v>
      </c>
      <c r="B5066" s="101">
        <v>153.55</v>
      </c>
      <c r="C5066" s="102"/>
      <c r="D5066" s="100" t="s">
        <v>26062</v>
      </c>
      <c r="E5066" s="101">
        <v>312.22</v>
      </c>
      <c r="F5066" s="102"/>
    </row>
    <row r="5067" ht="12.75" customHeight="1">
      <c r="A5067" s="100" t="s">
        <v>25998</v>
      </c>
      <c r="B5067" s="101">
        <v>1599.53</v>
      </c>
      <c r="C5067" s="102"/>
      <c r="D5067" s="100" t="s">
        <v>5480</v>
      </c>
      <c r="E5067" s="101">
        <v>304.35</v>
      </c>
      <c r="F5067" s="102"/>
    </row>
    <row r="5068" ht="12.75" customHeight="1">
      <c r="A5068" s="100" t="s">
        <v>5352</v>
      </c>
      <c r="B5068" s="101">
        <v>1587.66</v>
      </c>
      <c r="C5068" s="102"/>
      <c r="D5068" s="100" t="s">
        <v>26063</v>
      </c>
      <c r="E5068" s="101">
        <v>387.31</v>
      </c>
      <c r="F5068" s="102"/>
    </row>
    <row r="5069" ht="12.75" customHeight="1">
      <c r="A5069" s="100" t="s">
        <v>25999</v>
      </c>
      <c r="B5069" s="101">
        <v>266.49</v>
      </c>
      <c r="C5069" s="102"/>
      <c r="D5069" s="100" t="s">
        <v>5482</v>
      </c>
      <c r="E5069" s="101">
        <v>378.61</v>
      </c>
      <c r="F5069" s="102"/>
    </row>
    <row r="5070" ht="12.75" customHeight="1">
      <c r="A5070" s="100" t="s">
        <v>5354</v>
      </c>
      <c r="B5070" s="101">
        <v>255.95</v>
      </c>
      <c r="C5070" s="102"/>
      <c r="D5070" s="100" t="s">
        <v>26064</v>
      </c>
      <c r="E5070" s="101">
        <v>450.39</v>
      </c>
      <c r="F5070" s="102"/>
    </row>
    <row r="5071" ht="12.75" customHeight="1">
      <c r="A5071" s="100" t="s">
        <v>26000</v>
      </c>
      <c r="B5071" s="101">
        <v>3258.32</v>
      </c>
      <c r="C5071" s="102"/>
      <c r="D5071" s="100" t="s">
        <v>5484</v>
      </c>
      <c r="E5071" s="101">
        <v>440.22</v>
      </c>
      <c r="F5071" s="102"/>
    </row>
    <row r="5072" ht="12.75" customHeight="1">
      <c r="A5072" s="100" t="s">
        <v>5356</v>
      </c>
      <c r="B5072" s="101">
        <v>3244.64</v>
      </c>
      <c r="C5072" s="102"/>
      <c r="D5072" s="100" t="s">
        <v>26065</v>
      </c>
      <c r="E5072" s="101">
        <v>816.26</v>
      </c>
      <c r="F5072" s="102"/>
    </row>
    <row r="5073" ht="12.75" customHeight="1">
      <c r="A5073" s="100" t="s">
        <v>26001</v>
      </c>
      <c r="B5073" s="101">
        <v>369.44</v>
      </c>
      <c r="C5073" s="102"/>
      <c r="D5073" s="100" t="s">
        <v>5486</v>
      </c>
      <c r="E5073" s="101">
        <v>805.15</v>
      </c>
      <c r="F5073" s="102"/>
    </row>
    <row r="5074" ht="12.75" customHeight="1">
      <c r="A5074" s="100" t="s">
        <v>5358</v>
      </c>
      <c r="B5074" s="101">
        <v>357.28</v>
      </c>
      <c r="C5074" s="102"/>
      <c r="D5074" s="100" t="s">
        <v>26066</v>
      </c>
      <c r="E5074" s="101">
        <v>944.73</v>
      </c>
      <c r="F5074" s="102"/>
    </row>
    <row r="5075" ht="12.75" customHeight="1">
      <c r="A5075" s="100" t="s">
        <v>26002</v>
      </c>
      <c r="B5075" s="101">
        <v>28.35</v>
      </c>
      <c r="C5075" s="102"/>
      <c r="D5075" s="100" t="s">
        <v>5488</v>
      </c>
      <c r="E5075" s="101">
        <v>931.94</v>
      </c>
      <c r="F5075" s="102"/>
    </row>
    <row r="5076" ht="12.75" customHeight="1">
      <c r="A5076" s="100" t="s">
        <v>5360</v>
      </c>
      <c r="B5076" s="101">
        <v>26.54</v>
      </c>
      <c r="C5076" s="102"/>
      <c r="D5076" s="100" t="s">
        <v>26067</v>
      </c>
      <c r="E5076" s="101">
        <v>1127.54</v>
      </c>
      <c r="F5076" s="102"/>
    </row>
    <row r="5077" ht="12.75" customHeight="1">
      <c r="A5077" s="100" t="s">
        <v>26003</v>
      </c>
      <c r="B5077" s="101">
        <v>29.03</v>
      </c>
      <c r="C5077" s="102"/>
      <c r="D5077" s="100" t="s">
        <v>5490</v>
      </c>
      <c r="E5077" s="101">
        <v>1112.69</v>
      </c>
      <c r="F5077" s="102"/>
    </row>
    <row r="5078" ht="12.75" customHeight="1">
      <c r="A5078" s="100" t="s">
        <v>5362</v>
      </c>
      <c r="B5078" s="101">
        <v>27.19</v>
      </c>
      <c r="C5078" s="102"/>
      <c r="D5078" s="100" t="s">
        <v>26068</v>
      </c>
      <c r="E5078" s="101">
        <v>1576.03</v>
      </c>
      <c r="F5078" s="102"/>
    </row>
    <row r="5079" ht="12.75" customHeight="1">
      <c r="A5079" s="100" t="s">
        <v>26004</v>
      </c>
      <c r="B5079" s="101">
        <v>55.36</v>
      </c>
      <c r="C5079" s="102"/>
      <c r="D5079" s="100" t="s">
        <v>5492</v>
      </c>
      <c r="E5079" s="101">
        <v>1557.78</v>
      </c>
      <c r="F5079" s="102"/>
    </row>
    <row r="5080" ht="12.75" customHeight="1">
      <c r="A5080" s="100" t="s">
        <v>5364</v>
      </c>
      <c r="B5080" s="101">
        <v>52.86</v>
      </c>
      <c r="C5080" s="102"/>
      <c r="D5080" s="100" t="s">
        <v>26069</v>
      </c>
      <c r="E5080" s="101">
        <v>32.38</v>
      </c>
      <c r="F5080" s="102"/>
    </row>
    <row r="5081" ht="12.75" customHeight="1">
      <c r="A5081" s="100" t="s">
        <v>26005</v>
      </c>
      <c r="B5081" s="101">
        <v>61.96</v>
      </c>
      <c r="C5081" s="102"/>
      <c r="D5081" s="100" t="s">
        <v>5494</v>
      </c>
      <c r="E5081" s="101">
        <v>30.41</v>
      </c>
      <c r="F5081" s="102"/>
    </row>
    <row r="5082" ht="12.75" customHeight="1">
      <c r="A5082" s="100" t="s">
        <v>5366</v>
      </c>
      <c r="B5082" s="101">
        <v>58.61</v>
      </c>
      <c r="C5082" s="102"/>
      <c r="D5082" s="100" t="s">
        <v>26070</v>
      </c>
      <c r="E5082" s="101">
        <v>33.31</v>
      </c>
      <c r="F5082" s="102"/>
    </row>
    <row r="5083" ht="12.75" customHeight="1">
      <c r="A5083" s="100" t="s">
        <v>26006</v>
      </c>
      <c r="B5083" s="101">
        <v>63.65</v>
      </c>
      <c r="C5083" s="102"/>
      <c r="D5083" s="100" t="s">
        <v>5496</v>
      </c>
      <c r="E5083" s="101">
        <v>31.29</v>
      </c>
      <c r="F5083" s="102"/>
    </row>
    <row r="5084" ht="12.75" customHeight="1">
      <c r="A5084" s="100" t="s">
        <v>5368</v>
      </c>
      <c r="B5084" s="101">
        <v>60.2</v>
      </c>
      <c r="C5084" s="102"/>
      <c r="D5084" s="100" t="s">
        <v>26071</v>
      </c>
      <c r="E5084" s="101">
        <v>59.22</v>
      </c>
      <c r="F5084" s="102"/>
    </row>
    <row r="5085" ht="12.75" customHeight="1">
      <c r="A5085" s="100" t="s">
        <v>26007</v>
      </c>
      <c r="B5085" s="101">
        <v>122.86</v>
      </c>
      <c r="C5085" s="102"/>
      <c r="D5085" s="100" t="s">
        <v>5498</v>
      </c>
      <c r="E5085" s="101">
        <v>56.0</v>
      </c>
      <c r="F5085" s="102"/>
    </row>
    <row r="5086" ht="12.75" customHeight="1">
      <c r="A5086" s="100" t="s">
        <v>5370</v>
      </c>
      <c r="B5086" s="101">
        <v>118.32</v>
      </c>
      <c r="C5086" s="102"/>
      <c r="D5086" s="100" t="s">
        <v>26072</v>
      </c>
      <c r="E5086" s="101">
        <v>72.42</v>
      </c>
      <c r="F5086" s="102"/>
    </row>
    <row r="5087" ht="12.75" customHeight="1">
      <c r="A5087" s="100" t="s">
        <v>26008</v>
      </c>
      <c r="B5087" s="101">
        <v>132.96</v>
      </c>
      <c r="C5087" s="102"/>
      <c r="D5087" s="100" t="s">
        <v>5500</v>
      </c>
      <c r="E5087" s="101">
        <v>68.72</v>
      </c>
      <c r="F5087" s="102"/>
    </row>
    <row r="5088" ht="12.75" customHeight="1">
      <c r="A5088" s="100" t="s">
        <v>5372</v>
      </c>
      <c r="B5088" s="101">
        <v>128.4</v>
      </c>
      <c r="C5088" s="102"/>
      <c r="D5088" s="100" t="s">
        <v>26073</v>
      </c>
      <c r="E5088" s="101">
        <v>144.4</v>
      </c>
      <c r="F5088" s="102"/>
    </row>
    <row r="5089" ht="12.75" customHeight="1">
      <c r="A5089" s="100" t="s">
        <v>26009</v>
      </c>
      <c r="B5089" s="101">
        <v>165.67</v>
      </c>
      <c r="C5089" s="102"/>
      <c r="D5089" s="100" t="s">
        <v>5502</v>
      </c>
      <c r="E5089" s="101">
        <v>139.38</v>
      </c>
      <c r="F5089" s="102"/>
    </row>
    <row r="5090" ht="12.75" customHeight="1">
      <c r="A5090" s="100" t="s">
        <v>5374</v>
      </c>
      <c r="B5090" s="101">
        <v>160.29</v>
      </c>
      <c r="C5090" s="102"/>
      <c r="D5090" s="100" t="s">
        <v>26074</v>
      </c>
      <c r="E5090" s="101">
        <v>189.8</v>
      </c>
      <c r="F5090" s="102"/>
    </row>
    <row r="5091" ht="12.75" customHeight="1">
      <c r="A5091" s="100" t="s">
        <v>26010</v>
      </c>
      <c r="B5091" s="101">
        <v>215.54</v>
      </c>
      <c r="C5091" s="102"/>
      <c r="D5091" s="100" t="s">
        <v>5504</v>
      </c>
      <c r="E5091" s="101">
        <v>184.33</v>
      </c>
      <c r="F5091" s="102"/>
    </row>
    <row r="5092" ht="12.75" customHeight="1">
      <c r="A5092" s="100" t="s">
        <v>5376</v>
      </c>
      <c r="B5092" s="101">
        <v>209.51</v>
      </c>
      <c r="C5092" s="102"/>
      <c r="D5092" s="100" t="s">
        <v>26075</v>
      </c>
      <c r="E5092" s="101">
        <v>201.12</v>
      </c>
      <c r="F5092" s="102"/>
    </row>
    <row r="5093" ht="12.75" customHeight="1">
      <c r="A5093" s="100" t="s">
        <v>26011</v>
      </c>
      <c r="B5093" s="101">
        <v>247.83</v>
      </c>
      <c r="C5093" s="102"/>
      <c r="D5093" s="100" t="s">
        <v>5506</v>
      </c>
      <c r="E5093" s="101">
        <v>195.68</v>
      </c>
      <c r="F5093" s="102"/>
    </row>
    <row r="5094" ht="12.75" customHeight="1">
      <c r="A5094" s="100" t="s">
        <v>5378</v>
      </c>
      <c r="B5094" s="101">
        <v>241.31</v>
      </c>
      <c r="C5094" s="102"/>
      <c r="D5094" s="100" t="s">
        <v>26076</v>
      </c>
      <c r="E5094" s="101">
        <v>256.53</v>
      </c>
      <c r="F5094" s="102"/>
    </row>
    <row r="5095" ht="12.75" customHeight="1">
      <c r="A5095" s="100" t="s">
        <v>26012</v>
      </c>
      <c r="B5095" s="101">
        <v>252.22</v>
      </c>
      <c r="C5095" s="102"/>
      <c r="D5095" s="100" t="s">
        <v>5508</v>
      </c>
      <c r="E5095" s="101">
        <v>250.21</v>
      </c>
      <c r="F5095" s="102"/>
    </row>
    <row r="5096" ht="12.75" customHeight="1">
      <c r="A5096" s="100" t="s">
        <v>5380</v>
      </c>
      <c r="B5096" s="101">
        <v>245.2</v>
      </c>
      <c r="C5096" s="102"/>
      <c r="D5096" s="100" t="s">
        <v>26077</v>
      </c>
      <c r="E5096" s="101">
        <v>317.83</v>
      </c>
      <c r="F5096" s="102"/>
    </row>
    <row r="5097" ht="12.75" customHeight="1">
      <c r="A5097" s="100" t="s">
        <v>26013</v>
      </c>
      <c r="B5097" s="101">
        <v>311.17</v>
      </c>
      <c r="C5097" s="102"/>
      <c r="D5097" s="100" t="s">
        <v>5510</v>
      </c>
      <c r="E5097" s="101">
        <v>310.62</v>
      </c>
      <c r="F5097" s="102"/>
    </row>
    <row r="5098" ht="12.75" customHeight="1">
      <c r="A5098" s="100" t="s">
        <v>5382</v>
      </c>
      <c r="B5098" s="101">
        <v>303.51</v>
      </c>
      <c r="C5098" s="102"/>
      <c r="D5098" s="100" t="s">
        <v>26078</v>
      </c>
      <c r="E5098" s="101">
        <v>372.83</v>
      </c>
      <c r="F5098" s="102"/>
    </row>
    <row r="5099" ht="12.75" customHeight="1">
      <c r="A5099" s="100" t="s">
        <v>26014</v>
      </c>
      <c r="B5099" s="101">
        <v>358.35</v>
      </c>
      <c r="C5099" s="102"/>
      <c r="D5099" s="100" t="s">
        <v>5512</v>
      </c>
      <c r="E5099" s="101">
        <v>364.65</v>
      </c>
      <c r="F5099" s="102"/>
    </row>
    <row r="5100" ht="12.75" customHeight="1">
      <c r="A5100" s="100" t="s">
        <v>5384</v>
      </c>
      <c r="B5100" s="101">
        <v>349.57</v>
      </c>
      <c r="C5100" s="102"/>
      <c r="D5100" s="100" t="s">
        <v>26079</v>
      </c>
      <c r="E5100" s="101">
        <v>672.02</v>
      </c>
      <c r="F5100" s="102"/>
    </row>
    <row r="5101" ht="12.75" customHeight="1">
      <c r="A5101" s="100" t="s">
        <v>26015</v>
      </c>
      <c r="B5101" s="101">
        <v>656.79</v>
      </c>
      <c r="C5101" s="102"/>
      <c r="D5101" s="100" t="s">
        <v>5514</v>
      </c>
      <c r="E5101" s="101">
        <v>662.85</v>
      </c>
      <c r="F5101" s="102"/>
    </row>
    <row r="5102" ht="12.75" customHeight="1">
      <c r="A5102" s="100" t="s">
        <v>5386</v>
      </c>
      <c r="B5102" s="101">
        <v>647.23</v>
      </c>
      <c r="C5102" s="102"/>
      <c r="D5102" s="100" t="s">
        <v>26080</v>
      </c>
      <c r="E5102" s="101">
        <v>763.15</v>
      </c>
      <c r="F5102" s="102"/>
    </row>
    <row r="5103" ht="12.75" customHeight="1">
      <c r="A5103" s="100" t="s">
        <v>26016</v>
      </c>
      <c r="B5103" s="101">
        <v>755.36</v>
      </c>
      <c r="C5103" s="102"/>
      <c r="D5103" s="100" t="s">
        <v>5516</v>
      </c>
      <c r="E5103" s="101">
        <v>754.44</v>
      </c>
      <c r="F5103" s="102"/>
    </row>
    <row r="5104" ht="12.75" customHeight="1">
      <c r="A5104" s="100" t="s">
        <v>5388</v>
      </c>
      <c r="B5104" s="101">
        <v>744.57</v>
      </c>
      <c r="C5104" s="102"/>
      <c r="D5104" s="100" t="s">
        <v>26081</v>
      </c>
      <c r="E5104" s="101">
        <v>912.44</v>
      </c>
      <c r="F5104" s="102"/>
    </row>
    <row r="5105" ht="12.75" customHeight="1">
      <c r="A5105" s="100" t="s">
        <v>26017</v>
      </c>
      <c r="B5105" s="101">
        <v>869.19</v>
      </c>
      <c r="C5105" s="102"/>
      <c r="D5105" s="100" t="s">
        <v>5518</v>
      </c>
      <c r="E5105" s="101">
        <v>900.73</v>
      </c>
      <c r="F5105" s="102"/>
    </row>
    <row r="5106" ht="12.75" customHeight="1">
      <c r="A5106" s="100" t="s">
        <v>5390</v>
      </c>
      <c r="B5106" s="101">
        <v>857.49</v>
      </c>
      <c r="C5106" s="102"/>
      <c r="D5106" s="100" t="s">
        <v>26082</v>
      </c>
      <c r="E5106" s="101">
        <v>1137.55</v>
      </c>
      <c r="F5106" s="102"/>
    </row>
    <row r="5107" ht="12.75" customHeight="1">
      <c r="A5107" s="100" t="s">
        <v>26018</v>
      </c>
      <c r="B5107" s="101">
        <v>1219.01</v>
      </c>
      <c r="C5107" s="102"/>
      <c r="D5107" s="100" t="s">
        <v>5520</v>
      </c>
      <c r="E5107" s="101">
        <v>1124.93</v>
      </c>
      <c r="F5107" s="102"/>
    </row>
    <row r="5108" ht="12.75" customHeight="1">
      <c r="A5108" s="100" t="s">
        <v>5392</v>
      </c>
      <c r="B5108" s="101">
        <v>1204.92</v>
      </c>
      <c r="C5108" s="102"/>
      <c r="D5108" s="100" t="s">
        <v>26083</v>
      </c>
      <c r="E5108" s="101">
        <v>1318.94</v>
      </c>
      <c r="F5108" s="102"/>
    </row>
    <row r="5109" ht="12.75" customHeight="1">
      <c r="A5109" s="100" t="s">
        <v>26019</v>
      </c>
      <c r="B5109" s="101">
        <v>28.35</v>
      </c>
      <c r="C5109" s="102"/>
      <c r="D5109" s="100" t="s">
        <v>5522</v>
      </c>
      <c r="E5109" s="101">
        <v>1304.33</v>
      </c>
      <c r="F5109" s="102"/>
    </row>
    <row r="5110" ht="12.75" customHeight="1">
      <c r="A5110" s="100" t="s">
        <v>5394</v>
      </c>
      <c r="B5110" s="101">
        <v>26.54</v>
      </c>
      <c r="C5110" s="102"/>
      <c r="D5110" s="100" t="s">
        <v>26084</v>
      </c>
      <c r="E5110" s="101">
        <v>1582.63</v>
      </c>
      <c r="F5110" s="102"/>
    </row>
    <row r="5111" ht="12.75" customHeight="1">
      <c r="A5111" s="100" t="s">
        <v>26020</v>
      </c>
      <c r="B5111" s="101">
        <v>29.03</v>
      </c>
      <c r="C5111" s="102"/>
      <c r="D5111" s="100" t="s">
        <v>5524</v>
      </c>
      <c r="E5111" s="101">
        <v>1566.86</v>
      </c>
      <c r="F5111" s="102"/>
    </row>
    <row r="5112" ht="12.75" customHeight="1">
      <c r="A5112" s="100" t="s">
        <v>5396</v>
      </c>
      <c r="B5112" s="101">
        <v>27.19</v>
      </c>
      <c r="C5112" s="102"/>
      <c r="D5112" s="100" t="s">
        <v>26085</v>
      </c>
      <c r="E5112" s="101">
        <v>2952.32</v>
      </c>
      <c r="F5112" s="102"/>
    </row>
    <row r="5113" ht="12.75" customHeight="1">
      <c r="A5113" s="100" t="s">
        <v>26021</v>
      </c>
      <c r="B5113" s="101">
        <v>48.0</v>
      </c>
      <c r="C5113" s="102"/>
      <c r="D5113" s="100" t="s">
        <v>5526</v>
      </c>
      <c r="E5113" s="101">
        <v>2931.41</v>
      </c>
      <c r="F5113" s="102"/>
    </row>
    <row r="5114" ht="12.75" customHeight="1">
      <c r="A5114" s="100" t="s">
        <v>5398</v>
      </c>
      <c r="B5114" s="101">
        <v>45.5</v>
      </c>
      <c r="C5114" s="102"/>
      <c r="D5114" s="100" t="s">
        <v>26086</v>
      </c>
      <c r="E5114" s="101">
        <v>33.55</v>
      </c>
      <c r="F5114" s="102"/>
    </row>
    <row r="5115" ht="12.75" customHeight="1">
      <c r="A5115" s="100" t="s">
        <v>26022</v>
      </c>
      <c r="B5115" s="101">
        <v>61.96</v>
      </c>
      <c r="C5115" s="102"/>
      <c r="D5115" s="100" t="s">
        <v>5528</v>
      </c>
      <c r="E5115" s="101">
        <v>31.5</v>
      </c>
      <c r="F5115" s="102"/>
    </row>
    <row r="5116" ht="12.75" customHeight="1">
      <c r="A5116" s="100" t="s">
        <v>5400</v>
      </c>
      <c r="B5116" s="101">
        <v>58.61</v>
      </c>
      <c r="C5116" s="102"/>
      <c r="D5116" s="100" t="s">
        <v>26087</v>
      </c>
      <c r="E5116" s="101">
        <v>59.43</v>
      </c>
      <c r="F5116" s="102"/>
    </row>
    <row r="5117" ht="12.75" customHeight="1">
      <c r="A5117" s="100" t="s">
        <v>26023</v>
      </c>
      <c r="B5117" s="101">
        <v>86.65</v>
      </c>
      <c r="C5117" s="102"/>
      <c r="D5117" s="100" t="s">
        <v>5530</v>
      </c>
      <c r="E5117" s="101">
        <v>56.18</v>
      </c>
      <c r="F5117" s="102"/>
    </row>
    <row r="5118" ht="12.75" customHeight="1">
      <c r="A5118" s="100" t="s">
        <v>5402</v>
      </c>
      <c r="B5118" s="101">
        <v>82.42</v>
      </c>
      <c r="C5118" s="102"/>
      <c r="D5118" s="100" t="s">
        <v>26088</v>
      </c>
      <c r="E5118" s="101">
        <v>72.21</v>
      </c>
      <c r="F5118" s="102"/>
    </row>
    <row r="5119" ht="12.75" customHeight="1">
      <c r="A5119" s="100" t="s">
        <v>26024</v>
      </c>
      <c r="B5119" s="101">
        <v>158.27</v>
      </c>
      <c r="C5119" s="102"/>
      <c r="D5119" s="100" t="s">
        <v>5532</v>
      </c>
      <c r="E5119" s="101">
        <v>68.53</v>
      </c>
      <c r="F5119" s="102"/>
    </row>
    <row r="5120" ht="12.75" customHeight="1">
      <c r="A5120" s="100" t="s">
        <v>5404</v>
      </c>
      <c r="B5120" s="101">
        <v>153.25</v>
      </c>
      <c r="C5120" s="102"/>
      <c r="D5120" s="100" t="s">
        <v>26089</v>
      </c>
      <c r="E5120" s="101">
        <v>117.08</v>
      </c>
      <c r="F5120" s="102"/>
    </row>
    <row r="5121" ht="12.75" customHeight="1">
      <c r="A5121" s="100" t="s">
        <v>26025</v>
      </c>
      <c r="B5121" s="101">
        <v>168.37</v>
      </c>
      <c r="C5121" s="102"/>
      <c r="D5121" s="100" t="s">
        <v>5534</v>
      </c>
      <c r="E5121" s="101">
        <v>113.01</v>
      </c>
      <c r="F5121" s="102"/>
    </row>
    <row r="5122" ht="12.75" customHeight="1">
      <c r="A5122" s="100" t="s">
        <v>5406</v>
      </c>
      <c r="B5122" s="101">
        <v>163.33</v>
      </c>
      <c r="C5122" s="102"/>
      <c r="D5122" s="100" t="s">
        <v>26090</v>
      </c>
      <c r="E5122" s="101">
        <v>146.65</v>
      </c>
      <c r="F5122" s="102"/>
    </row>
    <row r="5123" ht="12.75" customHeight="1">
      <c r="A5123" s="100" t="s">
        <v>26026</v>
      </c>
      <c r="B5123" s="101">
        <v>258.81</v>
      </c>
      <c r="C5123" s="102"/>
      <c r="D5123" s="100" t="s">
        <v>5536</v>
      </c>
      <c r="E5123" s="101">
        <v>141.71</v>
      </c>
      <c r="F5123" s="102"/>
    </row>
    <row r="5124" ht="12.75" customHeight="1">
      <c r="A5124" s="100" t="s">
        <v>5408</v>
      </c>
      <c r="B5124" s="101">
        <v>252.31</v>
      </c>
      <c r="C5124" s="102"/>
      <c r="D5124" s="100" t="s">
        <v>26091</v>
      </c>
      <c r="E5124" s="101">
        <v>161.6</v>
      </c>
      <c r="F5124" s="102"/>
    </row>
    <row r="5125" ht="12.75" customHeight="1">
      <c r="A5125" s="100" t="s">
        <v>26027</v>
      </c>
      <c r="B5125" s="101">
        <v>303.36</v>
      </c>
      <c r="C5125" s="102"/>
      <c r="D5125" s="100" t="s">
        <v>5538</v>
      </c>
      <c r="E5125" s="101">
        <v>156.63</v>
      </c>
      <c r="F5125" s="102"/>
    </row>
    <row r="5126" ht="12.75" customHeight="1">
      <c r="A5126" s="100" t="s">
        <v>5410</v>
      </c>
      <c r="B5126" s="101">
        <v>296.01</v>
      </c>
      <c r="C5126" s="102"/>
      <c r="D5126" s="100" t="s">
        <v>26092</v>
      </c>
      <c r="E5126" s="101">
        <v>201.54</v>
      </c>
      <c r="F5126" s="102"/>
    </row>
    <row r="5127" ht="12.75" customHeight="1">
      <c r="A5127" s="100" t="s">
        <v>26028</v>
      </c>
      <c r="B5127" s="101">
        <v>548.65</v>
      </c>
      <c r="C5127" s="102"/>
      <c r="D5127" s="100" t="s">
        <v>5540</v>
      </c>
      <c r="E5127" s="101">
        <v>195.69</v>
      </c>
      <c r="F5127" s="102"/>
    </row>
    <row r="5128" ht="12.75" customHeight="1">
      <c r="A5128" s="100" t="s">
        <v>5412</v>
      </c>
      <c r="B5128" s="101">
        <v>540.44</v>
      </c>
      <c r="C5128" s="102"/>
      <c r="D5128" s="100" t="s">
        <v>26093</v>
      </c>
      <c r="E5128" s="101">
        <v>262.21</v>
      </c>
      <c r="F5128" s="102"/>
    </row>
    <row r="5129" ht="12.75" customHeight="1">
      <c r="A5129" s="100" t="s">
        <v>26029</v>
      </c>
      <c r="B5129" s="101">
        <v>558.35</v>
      </c>
      <c r="C5129" s="102"/>
      <c r="D5129" s="100" t="s">
        <v>5542</v>
      </c>
      <c r="E5129" s="101">
        <v>255.65</v>
      </c>
      <c r="F5129" s="102"/>
    </row>
    <row r="5130" ht="12.75" customHeight="1">
      <c r="A5130" s="100" t="s">
        <v>5414</v>
      </c>
      <c r="B5130" s="101">
        <v>549.48</v>
      </c>
      <c r="C5130" s="102"/>
      <c r="D5130" s="100" t="s">
        <v>26094</v>
      </c>
      <c r="E5130" s="101">
        <v>300.88</v>
      </c>
      <c r="F5130" s="102"/>
    </row>
    <row r="5131" ht="12.75" customHeight="1">
      <c r="A5131" s="100" t="s">
        <v>26030</v>
      </c>
      <c r="B5131" s="101">
        <v>739.19</v>
      </c>
      <c r="C5131" s="102"/>
      <c r="D5131" s="100" t="s">
        <v>5544</v>
      </c>
      <c r="E5131" s="101">
        <v>293.78</v>
      </c>
      <c r="F5131" s="102"/>
    </row>
    <row r="5132" ht="12.75" customHeight="1">
      <c r="A5132" s="100" t="s">
        <v>5416</v>
      </c>
      <c r="B5132" s="101">
        <v>728.97</v>
      </c>
      <c r="C5132" s="102"/>
      <c r="D5132" s="100" t="s">
        <v>26095</v>
      </c>
      <c r="E5132" s="101">
        <v>306.31</v>
      </c>
      <c r="F5132" s="102"/>
    </row>
    <row r="5133" ht="12.75" customHeight="1">
      <c r="A5133" s="100" t="s">
        <v>26031</v>
      </c>
      <c r="B5133" s="101">
        <v>921.05</v>
      </c>
      <c r="C5133" s="102"/>
      <c r="D5133" s="100" t="s">
        <v>5546</v>
      </c>
      <c r="E5133" s="101">
        <v>298.66</v>
      </c>
      <c r="F5133" s="102"/>
    </row>
    <row r="5134" ht="12.75" customHeight="1">
      <c r="A5134" s="100" t="s">
        <v>5418</v>
      </c>
      <c r="B5134" s="101">
        <v>910.07</v>
      </c>
      <c r="C5134" s="102"/>
      <c r="D5134" s="100" t="s">
        <v>26096</v>
      </c>
      <c r="E5134" s="101">
        <v>378.85</v>
      </c>
      <c r="F5134" s="102"/>
    </row>
    <row r="5135" ht="12.75" customHeight="1">
      <c r="A5135" s="100" t="s">
        <v>26032</v>
      </c>
      <c r="B5135" s="101">
        <v>1063.95</v>
      </c>
      <c r="C5135" s="102"/>
      <c r="D5135" s="100" t="s">
        <v>5548</v>
      </c>
      <c r="E5135" s="101">
        <v>370.47</v>
      </c>
      <c r="F5135" s="102"/>
    </row>
    <row r="5136" ht="12.75" customHeight="1">
      <c r="A5136" s="100" t="s">
        <v>5420</v>
      </c>
      <c r="B5136" s="101">
        <v>1051.47</v>
      </c>
      <c r="C5136" s="102"/>
      <c r="D5136" s="100" t="s">
        <v>26097</v>
      </c>
      <c r="E5136" s="101">
        <v>435.36</v>
      </c>
      <c r="F5136" s="102"/>
    </row>
    <row r="5137" ht="12.75" customHeight="1">
      <c r="A5137" s="100" t="s">
        <v>26033</v>
      </c>
      <c r="B5137" s="101">
        <v>1276.47</v>
      </c>
      <c r="C5137" s="102"/>
      <c r="D5137" s="100" t="s">
        <v>5550</v>
      </c>
      <c r="E5137" s="101">
        <v>425.76</v>
      </c>
      <c r="F5137" s="102"/>
    </row>
    <row r="5138" ht="12.75" customHeight="1">
      <c r="A5138" s="100" t="s">
        <v>5422</v>
      </c>
      <c r="B5138" s="101">
        <v>1263.09</v>
      </c>
      <c r="C5138" s="102"/>
      <c r="D5138" s="100" t="s">
        <v>26098</v>
      </c>
      <c r="E5138" s="101">
        <v>802.71</v>
      </c>
      <c r="F5138" s="102"/>
    </row>
    <row r="5139" ht="12.75" customHeight="1">
      <c r="A5139" s="100" t="s">
        <v>26034</v>
      </c>
      <c r="B5139" s="101">
        <v>2371.3</v>
      </c>
      <c r="C5139" s="102"/>
      <c r="D5139" s="100" t="s">
        <v>5552</v>
      </c>
      <c r="E5139" s="101">
        <v>792.13</v>
      </c>
      <c r="F5139" s="102"/>
    </row>
    <row r="5140" ht="12.75" customHeight="1">
      <c r="A5140" s="100" t="s">
        <v>5424</v>
      </c>
      <c r="B5140" s="101">
        <v>2354.33</v>
      </c>
      <c r="C5140" s="102"/>
      <c r="D5140" s="100" t="s">
        <v>26099</v>
      </c>
      <c r="E5140" s="101">
        <v>922.65</v>
      </c>
      <c r="F5140" s="102"/>
    </row>
    <row r="5141" ht="12.75" customHeight="1">
      <c r="A5141" s="100" t="s">
        <v>26035</v>
      </c>
      <c r="B5141" s="101">
        <v>2.45</v>
      </c>
      <c r="C5141" s="102"/>
      <c r="D5141" s="100" t="s">
        <v>5554</v>
      </c>
      <c r="E5141" s="101">
        <v>910.69</v>
      </c>
      <c r="F5141" s="102"/>
    </row>
    <row r="5142" ht="12.75" customHeight="1">
      <c r="A5142" s="100" t="s">
        <v>5426</v>
      </c>
      <c r="B5142" s="101">
        <v>2.12</v>
      </c>
      <c r="C5142" s="102"/>
      <c r="D5142" s="100" t="s">
        <v>26100</v>
      </c>
      <c r="E5142" s="101">
        <v>1061.69</v>
      </c>
      <c r="F5142" s="102"/>
    </row>
    <row r="5143" ht="12.75" customHeight="1">
      <c r="A5143" s="100" t="s">
        <v>26036</v>
      </c>
      <c r="B5143" s="101">
        <v>9.38</v>
      </c>
      <c r="C5143" s="102"/>
      <c r="D5143" s="100" t="s">
        <v>5556</v>
      </c>
      <c r="E5143" s="101">
        <v>1048.75</v>
      </c>
      <c r="F5143" s="102"/>
    </row>
    <row r="5144" ht="12.75" customHeight="1">
      <c r="A5144" s="100" t="s">
        <v>5428</v>
      </c>
      <c r="B5144" s="101">
        <v>8.98</v>
      </c>
      <c r="C5144" s="102"/>
      <c r="D5144" s="100" t="s">
        <v>26101</v>
      </c>
      <c r="E5144" s="101">
        <v>1492.75</v>
      </c>
      <c r="F5144" s="102"/>
    </row>
    <row r="5145" ht="12.75" customHeight="1">
      <c r="A5145" s="100" t="s">
        <v>26037</v>
      </c>
      <c r="B5145" s="101">
        <v>9.38</v>
      </c>
      <c r="C5145" s="102"/>
      <c r="D5145" s="100" t="s">
        <v>5558</v>
      </c>
      <c r="E5145" s="101">
        <v>1476.95</v>
      </c>
      <c r="F5145" s="102"/>
    </row>
    <row r="5146" ht="12.75" customHeight="1">
      <c r="A5146" s="100" t="s">
        <v>5430</v>
      </c>
      <c r="B5146" s="101">
        <v>8.98</v>
      </c>
      <c r="C5146" s="102"/>
      <c r="D5146" s="100" t="s">
        <v>26102</v>
      </c>
      <c r="E5146" s="101">
        <v>37.28</v>
      </c>
      <c r="F5146" s="102"/>
    </row>
    <row r="5147" ht="12.75" customHeight="1">
      <c r="A5147" s="100" t="s">
        <v>26038</v>
      </c>
      <c r="B5147" s="101">
        <v>9.54</v>
      </c>
      <c r="C5147" s="102"/>
      <c r="D5147" s="100" t="s">
        <v>5560</v>
      </c>
      <c r="E5147" s="101">
        <v>34.74</v>
      </c>
      <c r="F5147" s="102"/>
    </row>
    <row r="5148" ht="12.75" customHeight="1">
      <c r="A5148" s="100" t="s">
        <v>5432</v>
      </c>
      <c r="B5148" s="101">
        <v>9.13</v>
      </c>
      <c r="C5148" s="102"/>
      <c r="D5148" s="100" t="s">
        <v>26103</v>
      </c>
      <c r="E5148" s="101">
        <v>59.55</v>
      </c>
      <c r="F5148" s="102"/>
    </row>
    <row r="5149" ht="12.75" customHeight="1">
      <c r="A5149" s="100" t="s">
        <v>26039</v>
      </c>
      <c r="B5149" s="101">
        <v>9.54</v>
      </c>
      <c r="C5149" s="102"/>
      <c r="D5149" s="100" t="s">
        <v>5562</v>
      </c>
      <c r="E5149" s="101">
        <v>56.28</v>
      </c>
      <c r="F5149" s="102"/>
    </row>
    <row r="5150" ht="12.75" customHeight="1">
      <c r="A5150" s="100" t="s">
        <v>5434</v>
      </c>
      <c r="B5150" s="101">
        <v>9.13</v>
      </c>
      <c r="C5150" s="102"/>
      <c r="D5150" s="100" t="s">
        <v>26104</v>
      </c>
      <c r="E5150" s="101">
        <v>72.04</v>
      </c>
      <c r="F5150" s="102"/>
    </row>
    <row r="5151" ht="12.75" customHeight="1">
      <c r="A5151" s="100" t="s">
        <v>26040</v>
      </c>
      <c r="B5151" s="101">
        <v>9.92</v>
      </c>
      <c r="C5151" s="102"/>
      <c r="D5151" s="100" t="s">
        <v>5564</v>
      </c>
      <c r="E5151" s="101">
        <v>68.39</v>
      </c>
      <c r="F5151" s="102"/>
    </row>
    <row r="5152" ht="12.75" customHeight="1">
      <c r="A5152" s="100" t="s">
        <v>5436</v>
      </c>
      <c r="B5152" s="101">
        <v>9.5</v>
      </c>
      <c r="C5152" s="102"/>
      <c r="D5152" s="100" t="s">
        <v>26105</v>
      </c>
      <c r="E5152" s="101">
        <v>144.5</v>
      </c>
      <c r="F5152" s="102"/>
    </row>
    <row r="5153" ht="12.75" customHeight="1">
      <c r="A5153" s="100" t="s">
        <v>26041</v>
      </c>
      <c r="B5153" s="101">
        <v>9.95</v>
      </c>
      <c r="C5153" s="102"/>
      <c r="D5153" s="100" t="s">
        <v>5566</v>
      </c>
      <c r="E5153" s="101">
        <v>139.57</v>
      </c>
      <c r="F5153" s="102"/>
    </row>
    <row r="5154" ht="12.75" customHeight="1">
      <c r="A5154" s="100" t="s">
        <v>5438</v>
      </c>
      <c r="B5154" s="101">
        <v>9.53</v>
      </c>
      <c r="C5154" s="102"/>
      <c r="D5154" s="100" t="s">
        <v>26106</v>
      </c>
      <c r="E5154" s="101">
        <v>189.78</v>
      </c>
      <c r="F5154" s="102"/>
    </row>
    <row r="5155" ht="12.75" customHeight="1">
      <c r="A5155" s="100" t="s">
        <v>26042</v>
      </c>
      <c r="B5155" s="101">
        <v>10.11</v>
      </c>
      <c r="C5155" s="102"/>
      <c r="D5155" s="100" t="s">
        <v>5568</v>
      </c>
      <c r="E5155" s="101">
        <v>184.31</v>
      </c>
      <c r="F5155" s="102"/>
    </row>
    <row r="5156" ht="12.75" customHeight="1">
      <c r="A5156" s="100" t="s">
        <v>5440</v>
      </c>
      <c r="B5156" s="101">
        <v>9.68</v>
      </c>
      <c r="C5156" s="102"/>
      <c r="D5156" s="100" t="s">
        <v>26107</v>
      </c>
      <c r="E5156" s="101">
        <v>203.98</v>
      </c>
      <c r="F5156" s="102"/>
    </row>
    <row r="5157" ht="12.75" customHeight="1">
      <c r="A5157" s="100" t="s">
        <v>26043</v>
      </c>
      <c r="B5157" s="101">
        <v>10.15</v>
      </c>
      <c r="C5157" s="102"/>
      <c r="D5157" s="100" t="s">
        <v>5570</v>
      </c>
      <c r="E5157" s="101">
        <v>198.5</v>
      </c>
      <c r="F5157" s="102"/>
    </row>
    <row r="5158" ht="12.75" customHeight="1">
      <c r="A5158" s="100" t="s">
        <v>5442</v>
      </c>
      <c r="B5158" s="101">
        <v>9.72</v>
      </c>
      <c r="C5158" s="102"/>
      <c r="D5158" s="100" t="s">
        <v>26108</v>
      </c>
      <c r="E5158" s="101">
        <v>256.36</v>
      </c>
      <c r="F5158" s="102"/>
    </row>
    <row r="5159" ht="12.75" customHeight="1">
      <c r="A5159" s="100" t="s">
        <v>26044</v>
      </c>
      <c r="B5159" s="101">
        <v>10.31</v>
      </c>
      <c r="C5159" s="102"/>
      <c r="D5159" s="100" t="s">
        <v>5572</v>
      </c>
      <c r="E5159" s="101">
        <v>250.08</v>
      </c>
      <c r="F5159" s="102"/>
    </row>
    <row r="5160" ht="12.75" customHeight="1">
      <c r="A5160" s="100" t="s">
        <v>5444</v>
      </c>
      <c r="B5160" s="101">
        <v>9.87</v>
      </c>
      <c r="C5160" s="102"/>
      <c r="D5160" s="100" t="s">
        <v>26109</v>
      </c>
      <c r="E5160" s="101">
        <v>314.45</v>
      </c>
      <c r="F5160" s="102"/>
    </row>
    <row r="5161" ht="12.75" customHeight="1">
      <c r="A5161" s="100" t="s">
        <v>26045</v>
      </c>
      <c r="B5161" s="101">
        <v>10.68</v>
      </c>
      <c r="C5161" s="102"/>
      <c r="D5161" s="100" t="s">
        <v>5574</v>
      </c>
      <c r="E5161" s="101">
        <v>307.38</v>
      </c>
      <c r="F5161" s="102"/>
    </row>
    <row r="5162" ht="12.75" customHeight="1">
      <c r="A5162" s="100" t="s">
        <v>5446</v>
      </c>
      <c r="B5162" s="101">
        <v>10.23</v>
      </c>
      <c r="C5162" s="102"/>
      <c r="D5162" s="100" t="s">
        <v>26110</v>
      </c>
      <c r="E5162" s="101">
        <v>368.57</v>
      </c>
      <c r="F5162" s="102"/>
    </row>
    <row r="5163" ht="12.75" customHeight="1">
      <c r="A5163" s="100" t="s">
        <v>26046</v>
      </c>
      <c r="B5163" s="101">
        <v>11.1</v>
      </c>
      <c r="C5163" s="102"/>
      <c r="D5163" s="100" t="s">
        <v>5576</v>
      </c>
      <c r="E5163" s="101">
        <v>360.55</v>
      </c>
      <c r="F5163" s="102"/>
    </row>
    <row r="5164" ht="12.75" customHeight="1">
      <c r="A5164" s="100" t="s">
        <v>5448</v>
      </c>
      <c r="B5164" s="101">
        <v>10.63</v>
      </c>
      <c r="C5164" s="102"/>
      <c r="D5164" s="100" t="s">
        <v>26111</v>
      </c>
      <c r="E5164" s="101">
        <v>666.57</v>
      </c>
      <c r="F5164" s="102"/>
    </row>
    <row r="5165" ht="12.75" customHeight="1">
      <c r="A5165" s="100" t="s">
        <v>26047</v>
      </c>
      <c r="B5165" s="101">
        <v>11.67</v>
      </c>
      <c r="C5165" s="102"/>
      <c r="D5165" s="100" t="s">
        <v>5578</v>
      </c>
      <c r="E5165" s="101">
        <v>657.61</v>
      </c>
      <c r="F5165" s="102"/>
    </row>
    <row r="5166" ht="12.75" customHeight="1">
      <c r="A5166" s="100" t="s">
        <v>5450</v>
      </c>
      <c r="B5166" s="101">
        <v>11.18</v>
      </c>
      <c r="C5166" s="102"/>
      <c r="D5166" s="100" t="s">
        <v>26112</v>
      </c>
      <c r="E5166" s="101">
        <v>763.78</v>
      </c>
      <c r="F5166" s="102"/>
    </row>
    <row r="5167" ht="12.75" customHeight="1">
      <c r="A5167" s="100" t="s">
        <v>26048</v>
      </c>
      <c r="B5167" s="101">
        <v>12.03</v>
      </c>
      <c r="C5167" s="102"/>
      <c r="D5167" s="100" t="s">
        <v>5580</v>
      </c>
      <c r="E5167" s="101">
        <v>754.11</v>
      </c>
      <c r="F5167" s="102"/>
    </row>
    <row r="5168" ht="12.75" customHeight="1">
      <c r="A5168" s="100" t="s">
        <v>5452</v>
      </c>
      <c r="B5168" s="101">
        <v>11.51</v>
      </c>
      <c r="C5168" s="102"/>
      <c r="D5168" s="100" t="s">
        <v>26113</v>
      </c>
      <c r="E5168" s="101">
        <v>898.48</v>
      </c>
      <c r="F5168" s="102"/>
    </row>
    <row r="5169" ht="12.75" customHeight="1">
      <c r="A5169" s="100" t="s">
        <v>26049</v>
      </c>
      <c r="B5169" s="101">
        <v>12.72</v>
      </c>
      <c r="C5169" s="102"/>
      <c r="D5169" s="100" t="s">
        <v>5582</v>
      </c>
      <c r="E5169" s="101">
        <v>887.3</v>
      </c>
      <c r="F5169" s="102"/>
    </row>
    <row r="5170" ht="12.75" customHeight="1">
      <c r="A5170" s="100" t="s">
        <v>5454</v>
      </c>
      <c r="B5170" s="101">
        <v>12.18</v>
      </c>
      <c r="C5170" s="102"/>
      <c r="D5170" s="100" t="s">
        <v>26114</v>
      </c>
      <c r="E5170" s="101">
        <v>1123.78</v>
      </c>
      <c r="F5170" s="102"/>
    </row>
    <row r="5171" ht="12.75" customHeight="1">
      <c r="A5171" s="100" t="s">
        <v>26050</v>
      </c>
      <c r="B5171" s="101">
        <v>13.29</v>
      </c>
      <c r="C5171" s="102"/>
      <c r="D5171" s="100" t="s">
        <v>5584</v>
      </c>
      <c r="E5171" s="101">
        <v>1111.63</v>
      </c>
      <c r="F5171" s="102"/>
    </row>
    <row r="5172" ht="12.75" customHeight="1">
      <c r="A5172" s="100" t="s">
        <v>5456</v>
      </c>
      <c r="B5172" s="101">
        <v>12.73</v>
      </c>
      <c r="C5172" s="102"/>
      <c r="D5172" s="100" t="s">
        <v>26115</v>
      </c>
      <c r="E5172" s="101">
        <v>1299.8</v>
      </c>
      <c r="F5172" s="102"/>
    </row>
    <row r="5173" ht="12.75" customHeight="1">
      <c r="A5173" s="100" t="s">
        <v>26051</v>
      </c>
      <c r="B5173" s="101">
        <v>14.97</v>
      </c>
      <c r="C5173" s="102"/>
      <c r="D5173" s="100" t="s">
        <v>5586</v>
      </c>
      <c r="E5173" s="101">
        <v>1285.95</v>
      </c>
      <c r="F5173" s="102"/>
    </row>
    <row r="5174" ht="12.75" customHeight="1">
      <c r="A5174" s="100" t="s">
        <v>5458</v>
      </c>
      <c r="B5174" s="101">
        <v>14.34</v>
      </c>
      <c r="C5174" s="102"/>
      <c r="D5174" s="100" t="s">
        <v>26116</v>
      </c>
      <c r="E5174" s="101">
        <v>1556.71</v>
      </c>
      <c r="F5174" s="102"/>
    </row>
    <row r="5175" ht="12.75" customHeight="1">
      <c r="A5175" s="100" t="s">
        <v>26052</v>
      </c>
      <c r="B5175" s="101">
        <v>28.31</v>
      </c>
      <c r="C5175" s="102"/>
      <c r="D5175" s="100" t="s">
        <v>5588</v>
      </c>
      <c r="E5175" s="101">
        <v>1541.91</v>
      </c>
      <c r="F5175" s="102"/>
    </row>
    <row r="5176" ht="12.75" customHeight="1">
      <c r="A5176" s="100" t="s">
        <v>5460</v>
      </c>
      <c r="B5176" s="101">
        <v>26.5</v>
      </c>
      <c r="C5176" s="102"/>
      <c r="D5176" s="100" t="s">
        <v>26117</v>
      </c>
      <c r="E5176" s="101">
        <v>2894.37</v>
      </c>
      <c r="F5176" s="102"/>
    </row>
    <row r="5177" ht="12.75" customHeight="1">
      <c r="A5177" s="100" t="s">
        <v>26053</v>
      </c>
      <c r="B5177" s="101">
        <v>29.14</v>
      </c>
      <c r="C5177" s="102"/>
      <c r="D5177" s="100" t="s">
        <v>5590</v>
      </c>
      <c r="E5177" s="101">
        <v>2875.4</v>
      </c>
      <c r="F5177" s="102"/>
    </row>
    <row r="5178" ht="12.75" customHeight="1">
      <c r="A5178" s="100" t="s">
        <v>5462</v>
      </c>
      <c r="B5178" s="101">
        <v>27.29</v>
      </c>
      <c r="C5178" s="102"/>
      <c r="D5178" s="100" t="s">
        <v>26118</v>
      </c>
      <c r="E5178" s="101">
        <v>65.22</v>
      </c>
      <c r="F5178" s="102"/>
    </row>
    <row r="5179" ht="12.75" customHeight="1">
      <c r="A5179" s="100" t="s">
        <v>26054</v>
      </c>
      <c r="B5179" s="101">
        <v>51.54</v>
      </c>
      <c r="C5179" s="102"/>
      <c r="D5179" s="100" t="s">
        <v>5592</v>
      </c>
      <c r="E5179" s="101">
        <v>61.83</v>
      </c>
      <c r="F5179" s="102"/>
    </row>
    <row r="5180" ht="12.75" customHeight="1">
      <c r="A5180" s="100" t="s">
        <v>5464</v>
      </c>
      <c r="B5180" s="101">
        <v>48.57</v>
      </c>
      <c r="C5180" s="102"/>
      <c r="D5180" s="100" t="s">
        <v>26119</v>
      </c>
      <c r="E5180" s="101">
        <v>112.02</v>
      </c>
      <c r="F5180" s="102"/>
    </row>
    <row r="5181" ht="12.75" customHeight="1">
      <c r="A5181" s="100" t="s">
        <v>26055</v>
      </c>
      <c r="B5181" s="101">
        <v>62.42</v>
      </c>
      <c r="C5181" s="102"/>
      <c r="D5181" s="100" t="s">
        <v>5594</v>
      </c>
      <c r="E5181" s="101">
        <v>107.88</v>
      </c>
      <c r="F5181" s="102"/>
    </row>
    <row r="5182" ht="12.75" customHeight="1">
      <c r="A5182" s="100" t="s">
        <v>5466</v>
      </c>
      <c r="B5182" s="101">
        <v>59.01</v>
      </c>
      <c r="C5182" s="102"/>
      <c r="D5182" s="100" t="s">
        <v>26120</v>
      </c>
      <c r="E5182" s="101">
        <v>163.65</v>
      </c>
      <c r="F5182" s="102"/>
    </row>
    <row r="5183" ht="12.75" customHeight="1">
      <c r="A5183" s="100" t="s">
        <v>26056</v>
      </c>
      <c r="B5183" s="101">
        <v>98.09</v>
      </c>
      <c r="C5183" s="102"/>
      <c r="D5183" s="100" t="s">
        <v>5596</v>
      </c>
      <c r="E5183" s="101">
        <v>159.17</v>
      </c>
      <c r="F5183" s="102"/>
    </row>
    <row r="5184" ht="12.75" customHeight="1">
      <c r="A5184" s="100" t="s">
        <v>5468</v>
      </c>
      <c r="B5184" s="101">
        <v>94.34</v>
      </c>
      <c r="C5184" s="102"/>
      <c r="D5184" s="100" t="s">
        <v>26121</v>
      </c>
      <c r="E5184" s="101">
        <v>287.69</v>
      </c>
      <c r="F5184" s="102"/>
    </row>
    <row r="5185" ht="12.75" customHeight="1">
      <c r="A5185" s="100" t="s">
        <v>26057</v>
      </c>
      <c r="B5185" s="101">
        <v>123.18</v>
      </c>
      <c r="C5185" s="102"/>
      <c r="D5185" s="100" t="s">
        <v>5598</v>
      </c>
      <c r="E5185" s="101">
        <v>281.23</v>
      </c>
      <c r="F5185" s="102"/>
    </row>
    <row r="5186" ht="12.75" customHeight="1">
      <c r="A5186" s="100" t="s">
        <v>5470</v>
      </c>
      <c r="B5186" s="101">
        <v>118.62</v>
      </c>
      <c r="C5186" s="102"/>
      <c r="D5186" s="100" t="s">
        <v>26122</v>
      </c>
      <c r="E5186" s="101">
        <v>426.2</v>
      </c>
      <c r="F5186" s="102"/>
    </row>
    <row r="5187" ht="12.75" customHeight="1">
      <c r="A5187" s="100" t="s">
        <v>26058</v>
      </c>
      <c r="B5187" s="101">
        <v>133.91</v>
      </c>
      <c r="C5187" s="102"/>
      <c r="D5187" s="100" t="s">
        <v>5600</v>
      </c>
      <c r="E5187" s="101">
        <v>418.09</v>
      </c>
      <c r="F5187" s="102"/>
    </row>
    <row r="5188" ht="12.75" customHeight="1">
      <c r="A5188" s="100" t="s">
        <v>5472</v>
      </c>
      <c r="B5188" s="101">
        <v>129.31</v>
      </c>
      <c r="C5188" s="102"/>
      <c r="D5188" s="100" t="s">
        <v>26123</v>
      </c>
      <c r="E5188" s="101">
        <v>539.46</v>
      </c>
      <c r="F5188" s="102"/>
    </row>
    <row r="5189" ht="12.75" customHeight="1">
      <c r="A5189" s="100" t="s">
        <v>26059</v>
      </c>
      <c r="B5189" s="101">
        <v>167.72</v>
      </c>
      <c r="C5189" s="102"/>
      <c r="D5189" s="100" t="s">
        <v>5602</v>
      </c>
      <c r="E5189" s="101">
        <v>530.4</v>
      </c>
      <c r="F5189" s="102"/>
    </row>
    <row r="5190" ht="12.75" customHeight="1">
      <c r="A5190" s="100" t="s">
        <v>5474</v>
      </c>
      <c r="B5190" s="101">
        <v>162.25</v>
      </c>
      <c r="C5190" s="102"/>
      <c r="D5190" s="100" t="s">
        <v>26124</v>
      </c>
      <c r="E5190" s="101">
        <v>772.55</v>
      </c>
      <c r="F5190" s="102"/>
    </row>
    <row r="5191" ht="12.75" customHeight="1">
      <c r="A5191" s="100" t="s">
        <v>26060</v>
      </c>
      <c r="B5191" s="101">
        <v>218.0</v>
      </c>
      <c r="C5191" s="102"/>
      <c r="D5191" s="100" t="s">
        <v>5604</v>
      </c>
      <c r="E5191" s="101">
        <v>762.82</v>
      </c>
      <c r="F5191" s="102"/>
    </row>
    <row r="5192" ht="12.75" customHeight="1">
      <c r="A5192" s="100" t="s">
        <v>5476</v>
      </c>
      <c r="B5192" s="101">
        <v>211.87</v>
      </c>
      <c r="C5192" s="102"/>
      <c r="D5192" s="100" t="s">
        <v>26125</v>
      </c>
      <c r="E5192" s="101">
        <v>965.61</v>
      </c>
      <c r="F5192" s="102"/>
    </row>
    <row r="5193" ht="12.75" customHeight="1">
      <c r="A5193" s="100" t="s">
        <v>26061</v>
      </c>
      <c r="B5193" s="101">
        <v>251.61</v>
      </c>
      <c r="C5193" s="102"/>
      <c r="D5193" s="100" t="s">
        <v>5606</v>
      </c>
      <c r="E5193" s="101">
        <v>954.74</v>
      </c>
      <c r="F5193" s="102"/>
    </row>
    <row r="5194" ht="12.75" customHeight="1">
      <c r="A5194" s="100" t="s">
        <v>5478</v>
      </c>
      <c r="B5194" s="101">
        <v>244.92</v>
      </c>
      <c r="C5194" s="102"/>
      <c r="D5194" s="100" t="s">
        <v>26126</v>
      </c>
      <c r="E5194" s="101">
        <v>1452.46</v>
      </c>
      <c r="F5194" s="102"/>
    </row>
    <row r="5195" ht="12.75" customHeight="1">
      <c r="A5195" s="100" t="s">
        <v>26062</v>
      </c>
      <c r="B5195" s="101">
        <v>257.68</v>
      </c>
      <c r="C5195" s="102"/>
      <c r="D5195" s="100" t="s">
        <v>5608</v>
      </c>
      <c r="E5195" s="101">
        <v>1440.92</v>
      </c>
      <c r="F5195" s="102"/>
    </row>
    <row r="5196" ht="12.75" customHeight="1">
      <c r="A5196" s="100" t="s">
        <v>5480</v>
      </c>
      <c r="B5196" s="101">
        <v>250.43</v>
      </c>
      <c r="C5196" s="102"/>
      <c r="D5196" s="100" t="s">
        <v>26127</v>
      </c>
      <c r="E5196" s="101">
        <v>1705.66</v>
      </c>
      <c r="F5196" s="102"/>
    </row>
    <row r="5197" ht="12.75" customHeight="1">
      <c r="A5197" s="100" t="s">
        <v>26063</v>
      </c>
      <c r="B5197" s="101">
        <v>319.43</v>
      </c>
      <c r="C5197" s="102"/>
      <c r="D5197" s="100" t="s">
        <v>5610</v>
      </c>
      <c r="E5197" s="101">
        <v>1692.76</v>
      </c>
      <c r="F5197" s="102"/>
    </row>
    <row r="5198" ht="12.75" customHeight="1">
      <c r="A5198" s="100" t="s">
        <v>5482</v>
      </c>
      <c r="B5198" s="101">
        <v>311.41</v>
      </c>
      <c r="C5198" s="102"/>
      <c r="D5198" s="100" t="s">
        <v>26128</v>
      </c>
      <c r="E5198" s="101">
        <v>2281.38</v>
      </c>
      <c r="F5198" s="102"/>
    </row>
    <row r="5199" ht="12.75" customHeight="1">
      <c r="A5199" s="100" t="s">
        <v>26064</v>
      </c>
      <c r="B5199" s="101">
        <v>372.06</v>
      </c>
      <c r="C5199" s="102"/>
      <c r="D5199" s="100" t="s">
        <v>5612</v>
      </c>
      <c r="E5199" s="101">
        <v>2267.5</v>
      </c>
      <c r="F5199" s="102"/>
    </row>
    <row r="5200" ht="12.75" customHeight="1">
      <c r="A5200" s="100" t="s">
        <v>5484</v>
      </c>
      <c r="B5200" s="101">
        <v>362.7</v>
      </c>
      <c r="C5200" s="102"/>
      <c r="D5200" s="100" t="s">
        <v>26129</v>
      </c>
      <c r="E5200" s="101">
        <v>2335.7</v>
      </c>
      <c r="F5200" s="102"/>
    </row>
    <row r="5201" ht="12.75" customHeight="1">
      <c r="A5201" s="100" t="s">
        <v>26065</v>
      </c>
      <c r="B5201" s="101">
        <v>672.43</v>
      </c>
      <c r="C5201" s="102"/>
      <c r="D5201" s="100" t="s">
        <v>5614</v>
      </c>
      <c r="E5201" s="101">
        <v>2320.38</v>
      </c>
      <c r="F5201" s="102"/>
    </row>
    <row r="5202" ht="12.75" customHeight="1">
      <c r="A5202" s="100" t="s">
        <v>5486</v>
      </c>
      <c r="B5202" s="101">
        <v>662.2</v>
      </c>
      <c r="C5202" s="102"/>
      <c r="D5202" s="100" t="s">
        <v>26130</v>
      </c>
      <c r="E5202" s="101">
        <v>3341.34</v>
      </c>
      <c r="F5202" s="102"/>
    </row>
    <row r="5203" ht="12.75" customHeight="1">
      <c r="A5203" s="100" t="s">
        <v>26066</v>
      </c>
      <c r="B5203" s="101">
        <v>778.55</v>
      </c>
      <c r="C5203" s="102"/>
      <c r="D5203" s="100" t="s">
        <v>5616</v>
      </c>
      <c r="E5203" s="101">
        <v>3324.88</v>
      </c>
      <c r="F5203" s="102"/>
    </row>
    <row r="5204" ht="12.75" customHeight="1">
      <c r="A5204" s="100" t="s">
        <v>5488</v>
      </c>
      <c r="B5204" s="101">
        <v>766.77</v>
      </c>
      <c r="C5204" s="102"/>
      <c r="D5204" s="100" t="s">
        <v>26131</v>
      </c>
      <c r="E5204" s="101">
        <v>6760.74</v>
      </c>
      <c r="F5204" s="102"/>
    </row>
    <row r="5205" ht="12.75" customHeight="1">
      <c r="A5205" s="100" t="s">
        <v>26067</v>
      </c>
      <c r="B5205" s="101">
        <v>926.41</v>
      </c>
      <c r="C5205" s="102"/>
      <c r="D5205" s="100" t="s">
        <v>5618</v>
      </c>
      <c r="E5205" s="101">
        <v>6741.15</v>
      </c>
      <c r="F5205" s="102"/>
    </row>
    <row r="5206" ht="12.75" customHeight="1">
      <c r="A5206" s="100" t="s">
        <v>5490</v>
      </c>
      <c r="B5206" s="101">
        <v>912.73</v>
      </c>
      <c r="C5206" s="102"/>
      <c r="D5206" s="100" t="s">
        <v>26132</v>
      </c>
      <c r="E5206" s="101">
        <v>65.22</v>
      </c>
      <c r="F5206" s="102"/>
    </row>
    <row r="5207" ht="12.75" customHeight="1">
      <c r="A5207" s="100" t="s">
        <v>26068</v>
      </c>
      <c r="B5207" s="101">
        <v>1295.6</v>
      </c>
      <c r="C5207" s="102"/>
      <c r="D5207" s="100" t="s">
        <v>5620</v>
      </c>
      <c r="E5207" s="101">
        <v>61.83</v>
      </c>
      <c r="F5207" s="102"/>
    </row>
    <row r="5208" ht="12.75" customHeight="1">
      <c r="A5208" s="100" t="s">
        <v>5492</v>
      </c>
      <c r="B5208" s="101">
        <v>1278.79</v>
      </c>
      <c r="C5208" s="102"/>
      <c r="D5208" s="100" t="s">
        <v>26133</v>
      </c>
      <c r="E5208" s="101">
        <v>109.25</v>
      </c>
      <c r="F5208" s="102"/>
    </row>
    <row r="5209" ht="12.75" customHeight="1">
      <c r="A5209" s="100" t="s">
        <v>26069</v>
      </c>
      <c r="B5209" s="101">
        <v>28.31</v>
      </c>
      <c r="C5209" s="102"/>
      <c r="D5209" s="100" t="s">
        <v>5622</v>
      </c>
      <c r="E5209" s="101">
        <v>105.11</v>
      </c>
      <c r="F5209" s="102"/>
    </row>
    <row r="5210" ht="12.75" customHeight="1">
      <c r="A5210" s="100" t="s">
        <v>5494</v>
      </c>
      <c r="B5210" s="101">
        <v>26.5</v>
      </c>
      <c r="C5210" s="102"/>
      <c r="D5210" s="100" t="s">
        <v>26134</v>
      </c>
      <c r="E5210" s="101">
        <v>162.51</v>
      </c>
      <c r="F5210" s="102"/>
    </row>
    <row r="5211" ht="12.75" customHeight="1">
      <c r="A5211" s="100" t="s">
        <v>26070</v>
      </c>
      <c r="B5211" s="101">
        <v>29.14</v>
      </c>
      <c r="C5211" s="102"/>
      <c r="D5211" s="100" t="s">
        <v>5624</v>
      </c>
      <c r="E5211" s="101">
        <v>158.04</v>
      </c>
      <c r="F5211" s="102"/>
    </row>
    <row r="5212" ht="12.75" customHeight="1">
      <c r="A5212" s="100" t="s">
        <v>5496</v>
      </c>
      <c r="B5212" s="101">
        <v>27.29</v>
      </c>
      <c r="C5212" s="102"/>
      <c r="D5212" s="100" t="s">
        <v>26135</v>
      </c>
      <c r="E5212" s="101">
        <v>233.45</v>
      </c>
      <c r="F5212" s="102"/>
    </row>
    <row r="5213" ht="12.75" customHeight="1">
      <c r="A5213" s="100" t="s">
        <v>26071</v>
      </c>
      <c r="B5213" s="101">
        <v>51.54</v>
      </c>
      <c r="C5213" s="102"/>
      <c r="D5213" s="100" t="s">
        <v>5626</v>
      </c>
      <c r="E5213" s="101">
        <v>228.07</v>
      </c>
      <c r="F5213" s="102"/>
    </row>
    <row r="5214" ht="12.75" customHeight="1">
      <c r="A5214" s="100" t="s">
        <v>5498</v>
      </c>
      <c r="B5214" s="101">
        <v>48.57</v>
      </c>
      <c r="C5214" s="102"/>
      <c r="D5214" s="100" t="s">
        <v>26136</v>
      </c>
      <c r="E5214" s="101">
        <v>407.67</v>
      </c>
      <c r="F5214" s="102"/>
    </row>
    <row r="5215" ht="12.75" customHeight="1">
      <c r="A5215" s="100" t="s">
        <v>26072</v>
      </c>
      <c r="B5215" s="101">
        <v>62.42</v>
      </c>
      <c r="C5215" s="102"/>
      <c r="D5215" s="100" t="s">
        <v>5628</v>
      </c>
      <c r="E5215" s="101">
        <v>400.72</v>
      </c>
      <c r="F5215" s="102"/>
    </row>
    <row r="5216" ht="12.75" customHeight="1">
      <c r="A5216" s="100" t="s">
        <v>5500</v>
      </c>
      <c r="B5216" s="101">
        <v>59.01</v>
      </c>
      <c r="C5216" s="102"/>
      <c r="D5216" s="100" t="s">
        <v>26137</v>
      </c>
      <c r="E5216" s="101">
        <v>531.51</v>
      </c>
      <c r="F5216" s="102"/>
    </row>
    <row r="5217" ht="12.75" customHeight="1">
      <c r="A5217" s="100" t="s">
        <v>26073</v>
      </c>
      <c r="B5217" s="101">
        <v>121.12</v>
      </c>
      <c r="C5217" s="102"/>
      <c r="D5217" s="100" t="s">
        <v>5630</v>
      </c>
      <c r="E5217" s="101">
        <v>522.92</v>
      </c>
      <c r="F5217" s="102"/>
    </row>
    <row r="5218" ht="12.75" customHeight="1">
      <c r="A5218" s="100" t="s">
        <v>5502</v>
      </c>
      <c r="B5218" s="101">
        <v>116.49</v>
      </c>
      <c r="C5218" s="102"/>
      <c r="D5218" s="100" t="s">
        <v>26138</v>
      </c>
      <c r="E5218" s="101">
        <v>800.8</v>
      </c>
      <c r="F5218" s="102"/>
    </row>
    <row r="5219" ht="12.75" customHeight="1">
      <c r="A5219" s="100" t="s">
        <v>26074</v>
      </c>
      <c r="B5219" s="101">
        <v>158.81</v>
      </c>
      <c r="C5219" s="102"/>
      <c r="D5219" s="100" t="s">
        <v>5632</v>
      </c>
      <c r="E5219" s="101">
        <v>791.11</v>
      </c>
      <c r="F5219" s="102"/>
    </row>
    <row r="5220" ht="12.75" customHeight="1">
      <c r="A5220" s="100" t="s">
        <v>5504</v>
      </c>
      <c r="B5220" s="101">
        <v>153.77</v>
      </c>
      <c r="C5220" s="102"/>
      <c r="D5220" s="100" t="s">
        <v>26139</v>
      </c>
      <c r="E5220" s="101">
        <v>1074.08</v>
      </c>
      <c r="F5220" s="102"/>
    </row>
    <row r="5221" ht="12.75" customHeight="1">
      <c r="A5221" s="100" t="s">
        <v>26075</v>
      </c>
      <c r="B5221" s="101">
        <v>166.25</v>
      </c>
      <c r="C5221" s="102"/>
      <c r="D5221" s="100" t="s">
        <v>5634</v>
      </c>
      <c r="E5221" s="101">
        <v>1063.87</v>
      </c>
      <c r="F5221" s="102"/>
    </row>
    <row r="5222" ht="12.75" customHeight="1">
      <c r="A5222" s="100" t="s">
        <v>5506</v>
      </c>
      <c r="B5222" s="101">
        <v>161.24</v>
      </c>
      <c r="C5222" s="102"/>
      <c r="D5222" s="100" t="s">
        <v>26140</v>
      </c>
      <c r="E5222" s="101">
        <v>1733.12</v>
      </c>
      <c r="F5222" s="102"/>
    </row>
    <row r="5223" ht="12.75" customHeight="1">
      <c r="A5223" s="100" t="s">
        <v>26076</v>
      </c>
      <c r="B5223" s="101">
        <v>211.35</v>
      </c>
      <c r="C5223" s="102"/>
      <c r="D5223" s="100" t="s">
        <v>5636</v>
      </c>
      <c r="E5223" s="101">
        <v>1721.05</v>
      </c>
      <c r="F5223" s="102"/>
    </row>
    <row r="5224" ht="12.75" customHeight="1">
      <c r="A5224" s="100" t="s">
        <v>5508</v>
      </c>
      <c r="B5224" s="101">
        <v>205.53</v>
      </c>
      <c r="C5224" s="102"/>
      <c r="D5224" s="100" t="s">
        <v>26141</v>
      </c>
      <c r="E5224" s="101">
        <v>1867.0</v>
      </c>
      <c r="F5224" s="102"/>
    </row>
    <row r="5225" ht="12.75" customHeight="1">
      <c r="A5225" s="100" t="s">
        <v>26077</v>
      </c>
      <c r="B5225" s="101">
        <v>261.99</v>
      </c>
      <c r="C5225" s="102"/>
      <c r="D5225" s="100" t="s">
        <v>5638</v>
      </c>
      <c r="E5225" s="101">
        <v>1854.25</v>
      </c>
      <c r="F5225" s="102"/>
    </row>
    <row r="5226" ht="12.75" customHeight="1">
      <c r="A5226" s="100" t="s">
        <v>5510</v>
      </c>
      <c r="B5226" s="101">
        <v>255.35</v>
      </c>
      <c r="C5226" s="102"/>
      <c r="D5226" s="100" t="s">
        <v>26142</v>
      </c>
      <c r="E5226" s="101">
        <v>2357.09</v>
      </c>
      <c r="F5226" s="102"/>
    </row>
    <row r="5227" ht="12.75" customHeight="1">
      <c r="A5227" s="100" t="s">
        <v>26078</v>
      </c>
      <c r="B5227" s="101">
        <v>307.79</v>
      </c>
      <c r="C5227" s="102"/>
      <c r="D5227" s="100" t="s">
        <v>5640</v>
      </c>
      <c r="E5227" s="101">
        <v>2342.75</v>
      </c>
      <c r="F5227" s="102"/>
    </row>
    <row r="5228" ht="12.75" customHeight="1">
      <c r="A5228" s="100" t="s">
        <v>5512</v>
      </c>
      <c r="B5228" s="101">
        <v>300.26</v>
      </c>
      <c r="C5228" s="102"/>
      <c r="D5228" s="100" t="s">
        <v>26143</v>
      </c>
      <c r="E5228" s="101">
        <v>4137.38</v>
      </c>
      <c r="F5228" s="102"/>
    </row>
    <row r="5229" ht="12.75" customHeight="1">
      <c r="A5229" s="100" t="s">
        <v>26079</v>
      </c>
      <c r="B5229" s="101">
        <v>554.1</v>
      </c>
      <c r="C5229" s="102"/>
      <c r="D5229" s="100" t="s">
        <v>5642</v>
      </c>
      <c r="E5229" s="101">
        <v>4122.05</v>
      </c>
      <c r="F5229" s="102"/>
    </row>
    <row r="5230" ht="12.75" customHeight="1">
      <c r="A5230" s="100" t="s">
        <v>5514</v>
      </c>
      <c r="B5230" s="101">
        <v>545.66</v>
      </c>
      <c r="C5230" s="102"/>
      <c r="D5230" s="100" t="s">
        <v>26144</v>
      </c>
      <c r="E5230" s="101">
        <v>5306.45</v>
      </c>
      <c r="F5230" s="102"/>
    </row>
    <row r="5231" ht="12.75" customHeight="1">
      <c r="A5231" s="100" t="s">
        <v>26080</v>
      </c>
      <c r="B5231" s="101">
        <v>628.04</v>
      </c>
      <c r="C5231" s="102"/>
      <c r="D5231" s="100" t="s">
        <v>5644</v>
      </c>
      <c r="E5231" s="101">
        <v>5289.44</v>
      </c>
      <c r="F5231" s="102"/>
    </row>
    <row r="5232" ht="12.75" customHeight="1">
      <c r="A5232" s="100" t="s">
        <v>5516</v>
      </c>
      <c r="B5232" s="101">
        <v>620.02</v>
      </c>
      <c r="C5232" s="102"/>
      <c r="D5232" s="100" t="s">
        <v>26145</v>
      </c>
      <c r="E5232" s="101">
        <v>7461.29</v>
      </c>
      <c r="F5232" s="102"/>
    </row>
    <row r="5233" ht="12.75" customHeight="1">
      <c r="A5233" s="100" t="s">
        <v>26081</v>
      </c>
      <c r="B5233" s="101">
        <v>752.64</v>
      </c>
      <c r="C5233" s="102"/>
      <c r="D5233" s="100" t="s">
        <v>5646</v>
      </c>
      <c r="E5233" s="101">
        <v>7443.14</v>
      </c>
      <c r="F5233" s="102"/>
    </row>
    <row r="5234" ht="12.75" customHeight="1">
      <c r="A5234" s="100" t="s">
        <v>5518</v>
      </c>
      <c r="B5234" s="101">
        <v>741.86</v>
      </c>
      <c r="C5234" s="102"/>
      <c r="D5234" s="100" t="s">
        <v>26146</v>
      </c>
      <c r="E5234" s="101">
        <v>10119.79</v>
      </c>
      <c r="F5234" s="102"/>
    </row>
    <row r="5235" ht="12.75" customHeight="1">
      <c r="A5235" s="100" t="s">
        <v>26082</v>
      </c>
      <c r="B5235" s="101">
        <v>937.35</v>
      </c>
      <c r="C5235" s="102"/>
      <c r="D5235" s="100" t="s">
        <v>5648</v>
      </c>
      <c r="E5235" s="101">
        <v>10097.31</v>
      </c>
      <c r="F5235" s="102"/>
    </row>
    <row r="5236" ht="12.75" customHeight="1">
      <c r="A5236" s="100" t="s">
        <v>5520</v>
      </c>
      <c r="B5236" s="101">
        <v>925.73</v>
      </c>
      <c r="C5236" s="102"/>
      <c r="D5236" s="100" t="s">
        <v>26147</v>
      </c>
      <c r="E5236" s="101">
        <v>85.06</v>
      </c>
      <c r="F5236" s="102"/>
    </row>
    <row r="5237" ht="12.75" customHeight="1">
      <c r="A5237" s="100" t="s">
        <v>26083</v>
      </c>
      <c r="B5237" s="101">
        <v>1087.19</v>
      </c>
      <c r="C5237" s="102"/>
      <c r="D5237" s="100" t="s">
        <v>5650</v>
      </c>
      <c r="E5237" s="101">
        <v>82.99</v>
      </c>
      <c r="F5237" s="102"/>
    </row>
    <row r="5238" ht="12.75" customHeight="1">
      <c r="A5238" s="100" t="s">
        <v>5522</v>
      </c>
      <c r="B5238" s="101">
        <v>1073.73</v>
      </c>
      <c r="C5238" s="102"/>
      <c r="D5238" s="100" t="s">
        <v>26148</v>
      </c>
      <c r="E5238" s="101">
        <v>85.03</v>
      </c>
      <c r="F5238" s="102"/>
    </row>
    <row r="5239" ht="12.75" customHeight="1">
      <c r="A5239" s="100" t="s">
        <v>26084</v>
      </c>
      <c r="B5239" s="101">
        <v>1303.63</v>
      </c>
      <c r="C5239" s="102"/>
      <c r="D5239" s="100" t="s">
        <v>5652</v>
      </c>
      <c r="E5239" s="101">
        <v>83.03</v>
      </c>
      <c r="F5239" s="102"/>
    </row>
    <row r="5240" ht="12.75" customHeight="1">
      <c r="A5240" s="100" t="s">
        <v>5524</v>
      </c>
      <c r="B5240" s="101">
        <v>1289.1</v>
      </c>
      <c r="C5240" s="102"/>
      <c r="D5240" s="100" t="s">
        <v>26149</v>
      </c>
      <c r="E5240" s="101">
        <v>188.75</v>
      </c>
      <c r="F5240" s="102"/>
    </row>
    <row r="5241" ht="12.75" customHeight="1">
      <c r="A5241" s="100" t="s">
        <v>26085</v>
      </c>
      <c r="B5241" s="101">
        <v>2428.8</v>
      </c>
      <c r="C5241" s="102"/>
      <c r="D5241" s="100" t="s">
        <v>5654</v>
      </c>
      <c r="E5241" s="101">
        <v>186.03</v>
      </c>
      <c r="F5241" s="102"/>
    </row>
    <row r="5242" ht="12.75" customHeight="1">
      <c r="A5242" s="100" t="s">
        <v>5526</v>
      </c>
      <c r="B5242" s="101">
        <v>2409.54</v>
      </c>
      <c r="C5242" s="102"/>
      <c r="D5242" s="100" t="s">
        <v>26150</v>
      </c>
      <c r="E5242" s="101">
        <v>195.93</v>
      </c>
      <c r="F5242" s="102"/>
    </row>
    <row r="5243" ht="12.75" customHeight="1">
      <c r="A5243" s="100" t="s">
        <v>26086</v>
      </c>
      <c r="B5243" s="101">
        <v>29.37</v>
      </c>
      <c r="C5243" s="102"/>
      <c r="D5243" s="100" t="s">
        <v>5656</v>
      </c>
      <c r="E5243" s="101">
        <v>192.29</v>
      </c>
      <c r="F5243" s="102"/>
    </row>
    <row r="5244" ht="12.75" customHeight="1">
      <c r="A5244" s="100" t="s">
        <v>5528</v>
      </c>
      <c r="B5244" s="101">
        <v>27.48</v>
      </c>
      <c r="C5244" s="102"/>
      <c r="D5244" s="100" t="s">
        <v>26151</v>
      </c>
      <c r="E5244" s="101">
        <v>197.8</v>
      </c>
      <c r="F5244" s="102"/>
    </row>
    <row r="5245" ht="12.75" customHeight="1">
      <c r="A5245" s="100" t="s">
        <v>26087</v>
      </c>
      <c r="B5245" s="101">
        <v>51.74</v>
      </c>
      <c r="C5245" s="102"/>
      <c r="D5245" s="100" t="s">
        <v>5658</v>
      </c>
      <c r="E5245" s="101">
        <v>194.06</v>
      </c>
      <c r="F5245" s="102"/>
    </row>
    <row r="5246" ht="12.75" customHeight="1">
      <c r="A5246" s="100" t="s">
        <v>5530</v>
      </c>
      <c r="B5246" s="101">
        <v>48.73</v>
      </c>
      <c r="C5246" s="102"/>
      <c r="D5246" s="100" t="s">
        <v>26152</v>
      </c>
      <c r="E5246" s="101">
        <v>332.5</v>
      </c>
      <c r="F5246" s="102"/>
    </row>
    <row r="5247" ht="12.75" customHeight="1">
      <c r="A5247" s="100" t="s">
        <v>26088</v>
      </c>
      <c r="B5247" s="101">
        <v>62.22</v>
      </c>
      <c r="C5247" s="102"/>
      <c r="D5247" s="100" t="s">
        <v>5660</v>
      </c>
      <c r="E5247" s="101">
        <v>327.56</v>
      </c>
      <c r="F5247" s="102"/>
    </row>
    <row r="5248" ht="12.75" customHeight="1">
      <c r="A5248" s="100" t="s">
        <v>5532</v>
      </c>
      <c r="B5248" s="101">
        <v>58.84</v>
      </c>
      <c r="C5248" s="102"/>
      <c r="D5248" s="100" t="s">
        <v>26153</v>
      </c>
      <c r="E5248" s="101">
        <v>347.14</v>
      </c>
      <c r="F5248" s="102"/>
    </row>
    <row r="5249" ht="12.75" customHeight="1">
      <c r="A5249" s="100" t="s">
        <v>26089</v>
      </c>
      <c r="B5249" s="101">
        <v>97.93</v>
      </c>
      <c r="C5249" s="102"/>
      <c r="D5249" s="100" t="s">
        <v>5662</v>
      </c>
      <c r="E5249" s="101">
        <v>342.18</v>
      </c>
      <c r="F5249" s="102"/>
    </row>
    <row r="5250" ht="12.75" customHeight="1">
      <c r="A5250" s="100" t="s">
        <v>5534</v>
      </c>
      <c r="B5250" s="101">
        <v>94.19</v>
      </c>
      <c r="C5250" s="102"/>
      <c r="D5250" s="100" t="s">
        <v>26154</v>
      </c>
      <c r="E5250" s="101">
        <v>449.35</v>
      </c>
      <c r="F5250" s="102"/>
    </row>
    <row r="5251" ht="12.75" customHeight="1">
      <c r="A5251" s="100" t="s">
        <v>26090</v>
      </c>
      <c r="B5251" s="101">
        <v>122.99</v>
      </c>
      <c r="C5251" s="102"/>
      <c r="D5251" s="100" t="s">
        <v>5664</v>
      </c>
      <c r="E5251" s="101">
        <v>443.51</v>
      </c>
      <c r="F5251" s="102"/>
    </row>
    <row r="5252" ht="12.75" customHeight="1">
      <c r="A5252" s="100" t="s">
        <v>5536</v>
      </c>
      <c r="B5252" s="101">
        <v>118.44</v>
      </c>
      <c r="C5252" s="102"/>
      <c r="D5252" s="100" t="s">
        <v>26155</v>
      </c>
      <c r="E5252" s="101">
        <v>987.79</v>
      </c>
      <c r="F5252" s="102"/>
    </row>
    <row r="5253" ht="12.75" customHeight="1">
      <c r="A5253" s="100" t="s">
        <v>26091</v>
      </c>
      <c r="B5253" s="101">
        <v>133.34</v>
      </c>
      <c r="C5253" s="102"/>
      <c r="D5253" s="100" t="s">
        <v>5666</v>
      </c>
      <c r="E5253" s="101">
        <v>981.24</v>
      </c>
      <c r="F5253" s="102"/>
    </row>
    <row r="5254" ht="12.75" customHeight="1">
      <c r="A5254" s="100" t="s">
        <v>5538</v>
      </c>
      <c r="B5254" s="101">
        <v>128.76</v>
      </c>
      <c r="C5254" s="102"/>
      <c r="D5254" s="100" t="s">
        <v>26156</v>
      </c>
      <c r="E5254" s="101">
        <v>1209.29</v>
      </c>
      <c r="F5254" s="102"/>
    </row>
    <row r="5255" ht="12.75" customHeight="1">
      <c r="A5255" s="100" t="s">
        <v>26092</v>
      </c>
      <c r="B5255" s="101">
        <v>165.83</v>
      </c>
      <c r="C5255" s="102"/>
      <c r="D5255" s="100" t="s">
        <v>5668</v>
      </c>
      <c r="E5255" s="101">
        <v>1202.03</v>
      </c>
      <c r="F5255" s="102"/>
    </row>
    <row r="5256" ht="12.75" customHeight="1">
      <c r="A5256" s="100" t="s">
        <v>5540</v>
      </c>
      <c r="B5256" s="101">
        <v>160.44</v>
      </c>
      <c r="C5256" s="102"/>
      <c r="D5256" s="100" t="s">
        <v>26157</v>
      </c>
      <c r="E5256" s="101">
        <v>1213.14</v>
      </c>
      <c r="F5256" s="102"/>
    </row>
    <row r="5257" ht="12.75" customHeight="1">
      <c r="A5257" s="100" t="s">
        <v>26093</v>
      </c>
      <c r="B5257" s="101">
        <v>215.92</v>
      </c>
      <c r="C5257" s="102"/>
      <c r="D5257" s="100" t="s">
        <v>5670</v>
      </c>
      <c r="E5257" s="101">
        <v>1205.52</v>
      </c>
      <c r="F5257" s="102"/>
    </row>
    <row r="5258" ht="12.75" customHeight="1">
      <c r="A5258" s="100" t="s">
        <v>5542</v>
      </c>
      <c r="B5258" s="101">
        <v>209.88</v>
      </c>
      <c r="C5258" s="102"/>
      <c r="D5258" s="100" t="s">
        <v>26158</v>
      </c>
      <c r="E5258" s="101">
        <v>2848.81</v>
      </c>
      <c r="F5258" s="102"/>
    </row>
    <row r="5259" ht="12.75" customHeight="1">
      <c r="A5259" s="100" t="s">
        <v>26094</v>
      </c>
      <c r="B5259" s="101">
        <v>248.02</v>
      </c>
      <c r="C5259" s="102"/>
      <c r="D5259" s="100" t="s">
        <v>5672</v>
      </c>
      <c r="E5259" s="101">
        <v>2840.49</v>
      </c>
      <c r="F5259" s="102"/>
    </row>
    <row r="5260" ht="12.75" customHeight="1">
      <c r="A5260" s="100" t="s">
        <v>5544</v>
      </c>
      <c r="B5260" s="101">
        <v>241.48</v>
      </c>
      <c r="C5260" s="102"/>
      <c r="D5260" s="100" t="s">
        <v>26159</v>
      </c>
      <c r="E5260" s="101">
        <v>3399.56</v>
      </c>
      <c r="F5260" s="102"/>
    </row>
    <row r="5261" ht="12.75" customHeight="1">
      <c r="A5261" s="100" t="s">
        <v>26095</v>
      </c>
      <c r="B5261" s="101">
        <v>252.81</v>
      </c>
      <c r="C5261" s="102"/>
      <c r="D5261" s="100" t="s">
        <v>5674</v>
      </c>
      <c r="E5261" s="101">
        <v>3390.02</v>
      </c>
      <c r="F5261" s="102"/>
    </row>
    <row r="5262" ht="12.75" customHeight="1">
      <c r="A5262" s="100" t="s">
        <v>5546</v>
      </c>
      <c r="B5262" s="101">
        <v>245.77</v>
      </c>
      <c r="C5262" s="102"/>
      <c r="D5262" s="100" t="s">
        <v>26160</v>
      </c>
      <c r="E5262" s="101">
        <v>5057.53</v>
      </c>
      <c r="F5262" s="102"/>
    </row>
    <row r="5263" ht="12.75" customHeight="1">
      <c r="A5263" s="100" t="s">
        <v>26096</v>
      </c>
      <c r="B5263" s="101">
        <v>312.45</v>
      </c>
      <c r="C5263" s="102"/>
      <c r="D5263" s="100" t="s">
        <v>5676</v>
      </c>
      <c r="E5263" s="101">
        <v>5047.16</v>
      </c>
      <c r="F5263" s="102"/>
    </row>
    <row r="5264" ht="12.75" customHeight="1">
      <c r="A5264" s="100" t="s">
        <v>5548</v>
      </c>
      <c r="B5264" s="101">
        <v>304.74</v>
      </c>
      <c r="C5264" s="102"/>
      <c r="D5264" s="100" t="s">
        <v>26161</v>
      </c>
      <c r="E5264" s="101">
        <v>5886.87</v>
      </c>
      <c r="F5264" s="102"/>
    </row>
    <row r="5265" ht="12.75" customHeight="1">
      <c r="A5265" s="100" t="s">
        <v>26097</v>
      </c>
      <c r="B5265" s="101">
        <v>359.69</v>
      </c>
      <c r="C5265" s="102"/>
      <c r="D5265" s="100" t="s">
        <v>5678</v>
      </c>
      <c r="E5265" s="101">
        <v>5875.15</v>
      </c>
      <c r="F5265" s="102"/>
    </row>
    <row r="5266" ht="12.75" customHeight="1">
      <c r="A5266" s="100" t="s">
        <v>5550</v>
      </c>
      <c r="B5266" s="101">
        <v>350.85</v>
      </c>
      <c r="C5266" s="102"/>
      <c r="D5266" s="100" t="s">
        <v>26162</v>
      </c>
      <c r="E5266" s="101">
        <v>8471.23</v>
      </c>
      <c r="F5266" s="102"/>
    </row>
    <row r="5267" ht="12.75" customHeight="1">
      <c r="A5267" s="100" t="s">
        <v>26098</v>
      </c>
      <c r="B5267" s="101">
        <v>661.25</v>
      </c>
      <c r="C5267" s="102"/>
      <c r="D5267" s="100" t="s">
        <v>5680</v>
      </c>
      <c r="E5267" s="101">
        <v>8458.53</v>
      </c>
      <c r="F5267" s="102"/>
    </row>
    <row r="5268" ht="12.75" customHeight="1">
      <c r="A5268" s="100" t="s">
        <v>5552</v>
      </c>
      <c r="B5268" s="101">
        <v>651.51</v>
      </c>
      <c r="C5268" s="102"/>
      <c r="D5268" s="100" t="s">
        <v>26163</v>
      </c>
      <c r="E5268" s="101">
        <v>9864.75</v>
      </c>
      <c r="F5268" s="102"/>
    </row>
    <row r="5269" ht="12.75" customHeight="1">
      <c r="A5269" s="100" t="s">
        <v>26099</v>
      </c>
      <c r="B5269" s="101">
        <v>760.36</v>
      </c>
      <c r="C5269" s="102"/>
      <c r="D5269" s="100" t="s">
        <v>5682</v>
      </c>
      <c r="E5269" s="101">
        <v>9849.45</v>
      </c>
      <c r="F5269" s="102"/>
    </row>
    <row r="5270" ht="12.75" customHeight="1">
      <c r="A5270" s="100" t="s">
        <v>5554</v>
      </c>
      <c r="B5270" s="101">
        <v>749.35</v>
      </c>
      <c r="C5270" s="102"/>
      <c r="D5270" s="100" t="s">
        <v>26164</v>
      </c>
      <c r="E5270" s="101">
        <v>84.22</v>
      </c>
      <c r="F5270" s="102"/>
    </row>
    <row r="5271" ht="12.75" customHeight="1">
      <c r="A5271" s="100" t="s">
        <v>26100</v>
      </c>
      <c r="B5271" s="101">
        <v>874.44</v>
      </c>
      <c r="C5271" s="102"/>
      <c r="D5271" s="100" t="s">
        <v>5684</v>
      </c>
      <c r="E5271" s="101">
        <v>82.25</v>
      </c>
      <c r="F5271" s="102"/>
    </row>
    <row r="5272" ht="12.75" customHeight="1">
      <c r="A5272" s="100" t="s">
        <v>5556</v>
      </c>
      <c r="B5272" s="101">
        <v>862.52</v>
      </c>
      <c r="C5272" s="102"/>
      <c r="D5272" s="100" t="s">
        <v>26165</v>
      </c>
      <c r="E5272" s="101">
        <v>85.15</v>
      </c>
      <c r="F5272" s="102"/>
    </row>
    <row r="5273" ht="12.75" customHeight="1">
      <c r="A5273" s="100" t="s">
        <v>26101</v>
      </c>
      <c r="B5273" s="101">
        <v>1229.72</v>
      </c>
      <c r="C5273" s="102"/>
      <c r="D5273" s="100" t="s">
        <v>5686</v>
      </c>
      <c r="E5273" s="101">
        <v>83.13</v>
      </c>
      <c r="F5273" s="102"/>
    </row>
    <row r="5274" ht="12.75" customHeight="1">
      <c r="A5274" s="100" t="s">
        <v>5558</v>
      </c>
      <c r="B5274" s="101">
        <v>1215.17</v>
      </c>
      <c r="C5274" s="102"/>
      <c r="D5274" s="100" t="s">
        <v>26166</v>
      </c>
      <c r="E5274" s="101">
        <v>162.9</v>
      </c>
      <c r="F5274" s="102"/>
    </row>
    <row r="5275" ht="12.75" customHeight="1">
      <c r="A5275" s="100" t="s">
        <v>26102</v>
      </c>
      <c r="B5275" s="101">
        <v>32.81</v>
      </c>
      <c r="C5275" s="102"/>
      <c r="D5275" s="100" t="s">
        <v>5688</v>
      </c>
      <c r="E5275" s="101">
        <v>159.68</v>
      </c>
      <c r="F5275" s="102"/>
    </row>
    <row r="5276" ht="12.75" customHeight="1">
      <c r="A5276" s="100" t="s">
        <v>5560</v>
      </c>
      <c r="B5276" s="101">
        <v>30.46</v>
      </c>
      <c r="C5276" s="102"/>
      <c r="D5276" s="100" t="s">
        <v>26167</v>
      </c>
      <c r="E5276" s="101">
        <v>196.42</v>
      </c>
      <c r="F5276" s="102"/>
    </row>
    <row r="5277" ht="12.75" customHeight="1">
      <c r="A5277" s="100" t="s">
        <v>26103</v>
      </c>
      <c r="B5277" s="101">
        <v>51.84</v>
      </c>
      <c r="C5277" s="102"/>
      <c r="D5277" s="100" t="s">
        <v>5690</v>
      </c>
      <c r="E5277" s="101">
        <v>192.72</v>
      </c>
      <c r="F5277" s="102"/>
    </row>
    <row r="5278" ht="12.75" customHeight="1">
      <c r="A5278" s="100" t="s">
        <v>5562</v>
      </c>
      <c r="B5278" s="101">
        <v>48.82</v>
      </c>
      <c r="C5278" s="102"/>
      <c r="D5278" s="100" t="s">
        <v>26168</v>
      </c>
      <c r="E5278" s="101">
        <v>241.27</v>
      </c>
      <c r="F5278" s="102"/>
    </row>
    <row r="5279" ht="12.75" customHeight="1">
      <c r="A5279" s="100" t="s">
        <v>26104</v>
      </c>
      <c r="B5279" s="101">
        <v>62.07</v>
      </c>
      <c r="C5279" s="102"/>
      <c r="D5279" s="100" t="s">
        <v>5692</v>
      </c>
      <c r="E5279" s="101">
        <v>237.2</v>
      </c>
      <c r="F5279" s="102"/>
    </row>
    <row r="5280" ht="12.75" customHeight="1">
      <c r="A5280" s="100" t="s">
        <v>5564</v>
      </c>
      <c r="B5280" s="101">
        <v>58.7</v>
      </c>
      <c r="C5280" s="102"/>
      <c r="D5280" s="100" t="s">
        <v>26169</v>
      </c>
      <c r="E5280" s="101">
        <v>332.88</v>
      </c>
      <c r="F5280" s="102"/>
    </row>
    <row r="5281" ht="12.75" customHeight="1">
      <c r="A5281" s="100" t="s">
        <v>26105</v>
      </c>
      <c r="B5281" s="101">
        <v>121.1</v>
      </c>
      <c r="C5281" s="102"/>
      <c r="D5281" s="100" t="s">
        <v>5694</v>
      </c>
      <c r="E5281" s="101">
        <v>327.93</v>
      </c>
      <c r="F5281" s="102"/>
    </row>
    <row r="5282" ht="12.75" customHeight="1">
      <c r="A5282" s="100" t="s">
        <v>5566</v>
      </c>
      <c r="B5282" s="101">
        <v>116.56</v>
      </c>
      <c r="C5282" s="102"/>
      <c r="D5282" s="100" t="s">
        <v>26170</v>
      </c>
      <c r="E5282" s="101">
        <v>348.3</v>
      </c>
      <c r="F5282" s="102"/>
    </row>
    <row r="5283" ht="12.75" customHeight="1">
      <c r="A5283" s="100" t="s">
        <v>26106</v>
      </c>
      <c r="B5283" s="101">
        <v>158.79</v>
      </c>
      <c r="C5283" s="102"/>
      <c r="D5283" s="100" t="s">
        <v>5696</v>
      </c>
      <c r="E5283" s="101">
        <v>343.3</v>
      </c>
      <c r="F5283" s="102"/>
    </row>
    <row r="5284" ht="12.75" customHeight="1">
      <c r="A5284" s="100" t="s">
        <v>5568</v>
      </c>
      <c r="B5284" s="101">
        <v>153.76</v>
      </c>
      <c r="C5284" s="102"/>
      <c r="D5284" s="100" t="s">
        <v>26171</v>
      </c>
      <c r="E5284" s="101">
        <v>451.84</v>
      </c>
      <c r="F5284" s="102"/>
    </row>
    <row r="5285" ht="12.75" customHeight="1">
      <c r="A5285" s="100" t="s">
        <v>26107</v>
      </c>
      <c r="B5285" s="101">
        <v>168.54</v>
      </c>
      <c r="C5285" s="102"/>
      <c r="D5285" s="100" t="s">
        <v>5698</v>
      </c>
      <c r="E5285" s="101">
        <v>445.9</v>
      </c>
      <c r="F5285" s="102"/>
    </row>
    <row r="5286" ht="12.75" customHeight="1">
      <c r="A5286" s="100" t="s">
        <v>5570</v>
      </c>
      <c r="B5286" s="101">
        <v>163.49</v>
      </c>
      <c r="C5286" s="102"/>
      <c r="D5286" s="100" t="s">
        <v>26172</v>
      </c>
      <c r="E5286" s="101">
        <v>990.78</v>
      </c>
      <c r="F5286" s="102"/>
    </row>
    <row r="5287" ht="12.75" customHeight="1">
      <c r="A5287" s="100" t="s">
        <v>26108</v>
      </c>
      <c r="B5287" s="101">
        <v>211.17</v>
      </c>
      <c r="C5287" s="102"/>
      <c r="D5287" s="100" t="s">
        <v>5700</v>
      </c>
      <c r="E5287" s="101">
        <v>984.12</v>
      </c>
      <c r="F5287" s="102"/>
    </row>
    <row r="5288" ht="12.75" customHeight="1">
      <c r="A5288" s="100" t="s">
        <v>5572</v>
      </c>
      <c r="B5288" s="101">
        <v>205.39</v>
      </c>
      <c r="C5288" s="102"/>
      <c r="D5288" s="100" t="s">
        <v>26173</v>
      </c>
      <c r="E5288" s="101">
        <v>1213.02</v>
      </c>
      <c r="F5288" s="102"/>
    </row>
    <row r="5289" ht="12.75" customHeight="1">
      <c r="A5289" s="100" t="s">
        <v>26109</v>
      </c>
      <c r="B5289" s="101">
        <v>259.21</v>
      </c>
      <c r="C5289" s="102"/>
      <c r="D5289" s="100" t="s">
        <v>5702</v>
      </c>
      <c r="E5289" s="101">
        <v>1205.63</v>
      </c>
      <c r="F5289" s="102"/>
    </row>
    <row r="5290" ht="12.75" customHeight="1">
      <c r="A5290" s="100" t="s">
        <v>5574</v>
      </c>
      <c r="B5290" s="101">
        <v>252.69</v>
      </c>
      <c r="C5290" s="102"/>
      <c r="D5290" s="100" t="s">
        <v>26174</v>
      </c>
      <c r="E5290" s="101">
        <v>1219.77</v>
      </c>
      <c r="F5290" s="102"/>
    </row>
    <row r="5291" ht="12.75" customHeight="1">
      <c r="A5291" s="100" t="s">
        <v>26110</v>
      </c>
      <c r="B5291" s="101">
        <v>304.28</v>
      </c>
      <c r="C5291" s="102"/>
      <c r="D5291" s="100" t="s">
        <v>5704</v>
      </c>
      <c r="E5291" s="101">
        <v>1211.9</v>
      </c>
      <c r="F5291" s="102"/>
    </row>
    <row r="5292" ht="12.75" customHeight="1">
      <c r="A5292" s="100" t="s">
        <v>5576</v>
      </c>
      <c r="B5292" s="101">
        <v>296.9</v>
      </c>
      <c r="C5292" s="102"/>
      <c r="D5292" s="100" t="s">
        <v>26175</v>
      </c>
      <c r="E5292" s="101">
        <v>2858.83</v>
      </c>
      <c r="F5292" s="102"/>
    </row>
    <row r="5293" ht="12.75" customHeight="1">
      <c r="A5293" s="100" t="s">
        <v>26111</v>
      </c>
      <c r="B5293" s="101">
        <v>549.62</v>
      </c>
      <c r="C5293" s="102"/>
      <c r="D5293" s="100" t="s">
        <v>5706</v>
      </c>
      <c r="E5293" s="101">
        <v>2850.13</v>
      </c>
      <c r="F5293" s="102"/>
    </row>
    <row r="5294" ht="12.75" customHeight="1">
      <c r="A5294" s="100" t="s">
        <v>5578</v>
      </c>
      <c r="B5294" s="101">
        <v>541.36</v>
      </c>
      <c r="C5294" s="102"/>
      <c r="D5294" s="100" t="s">
        <v>26176</v>
      </c>
      <c r="E5294" s="101">
        <v>3416.21</v>
      </c>
      <c r="F5294" s="102"/>
    </row>
    <row r="5295" ht="12.75" customHeight="1">
      <c r="A5295" s="100" t="s">
        <v>26112</v>
      </c>
      <c r="B5295" s="101">
        <v>629.53</v>
      </c>
      <c r="C5295" s="102"/>
      <c r="D5295" s="100" t="s">
        <v>5708</v>
      </c>
      <c r="E5295" s="101">
        <v>3406.05</v>
      </c>
      <c r="F5295" s="102"/>
    </row>
    <row r="5296" ht="12.75" customHeight="1">
      <c r="A5296" s="100" t="s">
        <v>5580</v>
      </c>
      <c r="B5296" s="101">
        <v>620.62</v>
      </c>
      <c r="C5296" s="102"/>
      <c r="D5296" s="100" t="s">
        <v>26177</v>
      </c>
      <c r="E5296" s="101">
        <v>5076.5</v>
      </c>
      <c r="F5296" s="102"/>
    </row>
    <row r="5297" ht="12.75" customHeight="1">
      <c r="A5297" s="100" t="s">
        <v>26113</v>
      </c>
      <c r="B5297" s="101">
        <v>741.14</v>
      </c>
      <c r="C5297" s="102"/>
      <c r="D5297" s="100" t="s">
        <v>5710</v>
      </c>
      <c r="E5297" s="101">
        <v>5065.39</v>
      </c>
      <c r="F5297" s="102"/>
    </row>
    <row r="5298" ht="12.75" customHeight="1">
      <c r="A5298" s="100" t="s">
        <v>5582</v>
      </c>
      <c r="B5298" s="101">
        <v>730.84</v>
      </c>
      <c r="C5298" s="102"/>
      <c r="D5298" s="100" t="s">
        <v>26178</v>
      </c>
      <c r="E5298" s="101">
        <v>5915.01</v>
      </c>
      <c r="F5298" s="102"/>
    </row>
    <row r="5299" ht="12.75" customHeight="1">
      <c r="A5299" s="100" t="s">
        <v>26114</v>
      </c>
      <c r="B5299" s="101">
        <v>926.07</v>
      </c>
      <c r="C5299" s="102"/>
      <c r="D5299" s="100" t="s">
        <v>5712</v>
      </c>
      <c r="E5299" s="101">
        <v>5902.23</v>
      </c>
      <c r="F5299" s="102"/>
    </row>
    <row r="5300" ht="12.75" customHeight="1">
      <c r="A5300" s="100" t="s">
        <v>5584</v>
      </c>
      <c r="B5300" s="101">
        <v>914.88</v>
      </c>
      <c r="C5300" s="102"/>
      <c r="D5300" s="100" t="s">
        <v>26179</v>
      </c>
      <c r="E5300" s="101">
        <v>8543.45</v>
      </c>
      <c r="F5300" s="102"/>
    </row>
    <row r="5301" ht="12.75" customHeight="1">
      <c r="A5301" s="100" t="s">
        <v>26115</v>
      </c>
      <c r="B5301" s="101">
        <v>1071.39</v>
      </c>
      <c r="C5301" s="102"/>
      <c r="D5301" s="100" t="s">
        <v>5714</v>
      </c>
      <c r="E5301" s="101">
        <v>8528.6</v>
      </c>
      <c r="F5301" s="102"/>
    </row>
    <row r="5302" ht="12.75" customHeight="1">
      <c r="A5302" s="100" t="s">
        <v>5586</v>
      </c>
      <c r="B5302" s="101">
        <v>1058.63</v>
      </c>
      <c r="C5302" s="102"/>
      <c r="D5302" s="100" t="s">
        <v>26180</v>
      </c>
      <c r="E5302" s="101">
        <v>9961.03</v>
      </c>
      <c r="F5302" s="102"/>
    </row>
    <row r="5303" ht="12.75" customHeight="1">
      <c r="A5303" s="100" t="s">
        <v>26116</v>
      </c>
      <c r="B5303" s="101">
        <v>1282.29</v>
      </c>
      <c r="C5303" s="102"/>
      <c r="D5303" s="100" t="s">
        <v>5716</v>
      </c>
      <c r="E5303" s="101">
        <v>9942.77</v>
      </c>
      <c r="F5303" s="102"/>
    </row>
    <row r="5304" ht="12.75" customHeight="1">
      <c r="A5304" s="100" t="s">
        <v>5588</v>
      </c>
      <c r="B5304" s="101">
        <v>1268.66</v>
      </c>
      <c r="C5304" s="102"/>
      <c r="D5304" s="100" t="s">
        <v>26181</v>
      </c>
      <c r="E5304" s="101">
        <v>2654.64</v>
      </c>
      <c r="F5304" s="102"/>
    </row>
    <row r="5305" ht="12.75" customHeight="1">
      <c r="A5305" s="100" t="s">
        <v>26117</v>
      </c>
      <c r="B5305" s="101">
        <v>2383.0</v>
      </c>
      <c r="C5305" s="102"/>
      <c r="D5305" s="100" t="s">
        <v>5718</v>
      </c>
      <c r="E5305" s="101">
        <v>2483.92</v>
      </c>
      <c r="F5305" s="102"/>
    </row>
    <row r="5306" ht="12.75" customHeight="1">
      <c r="A5306" s="100" t="s">
        <v>5590</v>
      </c>
      <c r="B5306" s="101">
        <v>2365.53</v>
      </c>
      <c r="C5306" s="102"/>
      <c r="D5306" s="100" t="s">
        <v>26182</v>
      </c>
      <c r="E5306" s="101">
        <v>2784.58</v>
      </c>
      <c r="F5306" s="102"/>
    </row>
    <row r="5307" ht="12.75" customHeight="1">
      <c r="A5307" s="100" t="s">
        <v>26118</v>
      </c>
      <c r="B5307" s="101">
        <v>41.48</v>
      </c>
      <c r="C5307" s="102"/>
      <c r="D5307" s="100" t="s">
        <v>5720</v>
      </c>
      <c r="E5307" s="101">
        <v>2604.55</v>
      </c>
      <c r="F5307" s="102"/>
    </row>
    <row r="5308" ht="12.75" customHeight="1">
      <c r="A5308" s="100" t="s">
        <v>5592</v>
      </c>
      <c r="B5308" s="101">
        <v>38.35</v>
      </c>
      <c r="C5308" s="102"/>
      <c r="D5308" s="100" t="s">
        <v>26183</v>
      </c>
      <c r="E5308" s="101">
        <v>3109.26</v>
      </c>
      <c r="F5308" s="102"/>
    </row>
    <row r="5309" ht="12.75" customHeight="1">
      <c r="A5309" s="100" t="s">
        <v>26119</v>
      </c>
      <c r="B5309" s="101">
        <v>65.9</v>
      </c>
      <c r="C5309" s="102"/>
      <c r="D5309" s="100" t="s">
        <v>5722</v>
      </c>
      <c r="E5309" s="101">
        <v>2911.09</v>
      </c>
      <c r="F5309" s="102"/>
    </row>
    <row r="5310" ht="12.75" customHeight="1">
      <c r="A5310" s="100" t="s">
        <v>5594</v>
      </c>
      <c r="B5310" s="101">
        <v>62.09</v>
      </c>
      <c r="C5310" s="102"/>
      <c r="D5310" s="100" t="s">
        <v>26184</v>
      </c>
      <c r="E5310" s="101">
        <v>3463.16</v>
      </c>
      <c r="F5310" s="102"/>
    </row>
    <row r="5311" ht="12.75" customHeight="1">
      <c r="A5311" s="100" t="s">
        <v>26120</v>
      </c>
      <c r="B5311" s="101">
        <v>102.95</v>
      </c>
      <c r="C5311" s="102"/>
      <c r="D5311" s="100" t="s">
        <v>5724</v>
      </c>
      <c r="E5311" s="101">
        <v>3240.43</v>
      </c>
      <c r="F5311" s="102"/>
    </row>
    <row r="5312" ht="12.75" customHeight="1">
      <c r="A5312" s="100" t="s">
        <v>5596</v>
      </c>
      <c r="B5312" s="101">
        <v>98.83</v>
      </c>
      <c r="C5312" s="102"/>
      <c r="D5312" s="100" t="s">
        <v>26185</v>
      </c>
      <c r="E5312" s="101">
        <v>3766.92</v>
      </c>
      <c r="F5312" s="102"/>
    </row>
    <row r="5313" ht="12.75" customHeight="1">
      <c r="A5313" s="100" t="s">
        <v>26121</v>
      </c>
      <c r="B5313" s="101">
        <v>178.96</v>
      </c>
      <c r="C5313" s="102"/>
      <c r="D5313" s="100" t="s">
        <v>5726</v>
      </c>
      <c r="E5313" s="101">
        <v>3523.06</v>
      </c>
      <c r="F5313" s="102"/>
    </row>
    <row r="5314" ht="12.75" customHeight="1">
      <c r="A5314" s="100" t="s">
        <v>5598</v>
      </c>
      <c r="B5314" s="101">
        <v>173.0</v>
      </c>
      <c r="C5314" s="102"/>
      <c r="D5314" s="100" t="s">
        <v>26186</v>
      </c>
      <c r="E5314" s="101">
        <v>4325.05</v>
      </c>
      <c r="F5314" s="102"/>
    </row>
    <row r="5315" ht="12.75" customHeight="1">
      <c r="A5315" s="100" t="s">
        <v>26122</v>
      </c>
      <c r="B5315" s="101">
        <v>287.03</v>
      </c>
      <c r="C5315" s="102"/>
      <c r="D5315" s="100" t="s">
        <v>5728</v>
      </c>
      <c r="E5315" s="101">
        <v>4043.95</v>
      </c>
      <c r="F5315" s="102"/>
    </row>
    <row r="5316" ht="12.75" customHeight="1">
      <c r="A5316" s="100" t="s">
        <v>5600</v>
      </c>
      <c r="B5316" s="101">
        <v>279.56</v>
      </c>
      <c r="C5316" s="102"/>
      <c r="D5316" s="100" t="s">
        <v>26187</v>
      </c>
      <c r="E5316" s="101">
        <v>4788.36</v>
      </c>
      <c r="F5316" s="102"/>
    </row>
    <row r="5317" ht="12.75" customHeight="1">
      <c r="A5317" s="100" t="s">
        <v>26123</v>
      </c>
      <c r="B5317" s="101">
        <v>357.83</v>
      </c>
      <c r="C5317" s="102"/>
      <c r="D5317" s="100" t="s">
        <v>5730</v>
      </c>
      <c r="E5317" s="101">
        <v>4477.91</v>
      </c>
      <c r="F5317" s="102"/>
    </row>
    <row r="5318" ht="12.75" customHeight="1">
      <c r="A5318" s="100" t="s">
        <v>5602</v>
      </c>
      <c r="B5318" s="101">
        <v>349.49</v>
      </c>
      <c r="C5318" s="102"/>
      <c r="D5318" s="100" t="s">
        <v>26188</v>
      </c>
      <c r="E5318" s="101">
        <v>5269.83</v>
      </c>
      <c r="F5318" s="102"/>
    </row>
    <row r="5319" ht="12.75" customHeight="1">
      <c r="A5319" s="100" t="s">
        <v>26124</v>
      </c>
      <c r="B5319" s="101">
        <v>463.3</v>
      </c>
      <c r="C5319" s="102"/>
      <c r="D5319" s="100" t="s">
        <v>5732</v>
      </c>
      <c r="E5319" s="101">
        <v>4930.03</v>
      </c>
      <c r="F5319" s="102"/>
    </row>
    <row r="5320" ht="12.75" customHeight="1">
      <c r="A5320" s="100" t="s">
        <v>5604</v>
      </c>
      <c r="B5320" s="101">
        <v>454.34</v>
      </c>
      <c r="C5320" s="102"/>
      <c r="D5320" s="100" t="s">
        <v>26189</v>
      </c>
      <c r="E5320" s="101">
        <v>5881.14</v>
      </c>
      <c r="F5320" s="102"/>
    </row>
    <row r="5321" ht="12.75" customHeight="1">
      <c r="A5321" s="100" t="s">
        <v>26125</v>
      </c>
      <c r="B5321" s="101">
        <v>576.53</v>
      </c>
      <c r="C5321" s="102"/>
      <c r="D5321" s="100" t="s">
        <v>5734</v>
      </c>
      <c r="E5321" s="101">
        <v>5502.75</v>
      </c>
      <c r="F5321" s="102"/>
    </row>
    <row r="5322" ht="12.75" customHeight="1">
      <c r="A5322" s="100" t="s">
        <v>5606</v>
      </c>
      <c r="B5322" s="101">
        <v>566.52</v>
      </c>
      <c r="C5322" s="102"/>
      <c r="D5322" s="100" t="s">
        <v>26190</v>
      </c>
      <c r="E5322" s="101">
        <v>1943.9</v>
      </c>
      <c r="F5322" s="102"/>
    </row>
    <row r="5323" ht="12.75" customHeight="1">
      <c r="A5323" s="100" t="s">
        <v>26126</v>
      </c>
      <c r="B5323" s="101">
        <v>868.81</v>
      </c>
      <c r="C5323" s="102"/>
      <c r="D5323" s="100" t="s">
        <v>5736</v>
      </c>
      <c r="E5323" s="101">
        <v>1817.28</v>
      </c>
      <c r="F5323" s="102"/>
    </row>
    <row r="5324" ht="12.75" customHeight="1">
      <c r="A5324" s="100" t="s">
        <v>5608</v>
      </c>
      <c r="B5324" s="101">
        <v>858.17</v>
      </c>
      <c r="C5324" s="102"/>
      <c r="D5324" s="100" t="s">
        <v>26191</v>
      </c>
      <c r="E5324" s="101">
        <v>2240.21</v>
      </c>
      <c r="F5324" s="102"/>
    </row>
    <row r="5325" ht="12.75" customHeight="1">
      <c r="A5325" s="100" t="s">
        <v>26127</v>
      </c>
      <c r="B5325" s="101">
        <v>1012.96</v>
      </c>
      <c r="C5325" s="102"/>
      <c r="D5325" s="100" t="s">
        <v>5738</v>
      </c>
      <c r="E5325" s="101">
        <v>2096.96</v>
      </c>
      <c r="F5325" s="102"/>
    </row>
    <row r="5326" ht="12.75" customHeight="1">
      <c r="A5326" s="100" t="s">
        <v>5610</v>
      </c>
      <c r="B5326" s="101">
        <v>1001.08</v>
      </c>
      <c r="C5326" s="102"/>
      <c r="D5326" s="100" t="s">
        <v>26192</v>
      </c>
      <c r="E5326" s="101">
        <v>2431.38</v>
      </c>
      <c r="F5326" s="102"/>
    </row>
    <row r="5327" ht="12.75" customHeight="1">
      <c r="A5327" s="100" t="s">
        <v>26128</v>
      </c>
      <c r="B5327" s="101">
        <v>1364.06</v>
      </c>
      <c r="C5327" s="102"/>
      <c r="D5327" s="100" t="s">
        <v>5740</v>
      </c>
      <c r="E5327" s="101">
        <v>2275.64</v>
      </c>
      <c r="F5327" s="102"/>
    </row>
    <row r="5328" ht="12.75" customHeight="1">
      <c r="A5328" s="100" t="s">
        <v>5612</v>
      </c>
      <c r="B5328" s="101">
        <v>1351.26</v>
      </c>
      <c r="C5328" s="102"/>
      <c r="D5328" s="100" t="s">
        <v>26193</v>
      </c>
      <c r="E5328" s="101">
        <v>2739.54</v>
      </c>
      <c r="F5328" s="102"/>
    </row>
    <row r="5329" ht="12.75" customHeight="1">
      <c r="A5329" s="100" t="s">
        <v>26129</v>
      </c>
      <c r="B5329" s="101">
        <v>1720.57</v>
      </c>
      <c r="C5329" s="102"/>
      <c r="D5329" s="100" t="s">
        <v>5742</v>
      </c>
      <c r="E5329" s="101">
        <v>2561.24</v>
      </c>
      <c r="F5329" s="102"/>
    </row>
    <row r="5330" ht="12.75" customHeight="1">
      <c r="A5330" s="100" t="s">
        <v>5614</v>
      </c>
      <c r="B5330" s="101">
        <v>1706.46</v>
      </c>
      <c r="C5330" s="102"/>
      <c r="D5330" s="100" t="s">
        <v>26194</v>
      </c>
      <c r="E5330" s="101">
        <v>3200.73</v>
      </c>
      <c r="F5330" s="102"/>
    </row>
    <row r="5331" ht="12.75" customHeight="1">
      <c r="A5331" s="100" t="s">
        <v>26130</v>
      </c>
      <c r="B5331" s="101">
        <v>2353.94</v>
      </c>
      <c r="C5331" s="102"/>
      <c r="D5331" s="100" t="s">
        <v>5744</v>
      </c>
      <c r="E5331" s="101">
        <v>2994.15</v>
      </c>
      <c r="F5331" s="102"/>
    </row>
    <row r="5332" ht="12.75" customHeight="1">
      <c r="A5332" s="100" t="s">
        <v>5616</v>
      </c>
      <c r="B5332" s="101">
        <v>2338.77</v>
      </c>
      <c r="C5332" s="102"/>
      <c r="D5332" s="100" t="s">
        <v>26195</v>
      </c>
      <c r="E5332" s="101">
        <v>3535.39</v>
      </c>
      <c r="F5332" s="102"/>
    </row>
    <row r="5333" ht="12.75" customHeight="1">
      <c r="A5333" s="100" t="s">
        <v>26131</v>
      </c>
      <c r="B5333" s="101">
        <v>3707.72</v>
      </c>
      <c r="C5333" s="102"/>
      <c r="D5333" s="100" t="s">
        <v>5746</v>
      </c>
      <c r="E5333" s="101">
        <v>3303.53</v>
      </c>
      <c r="F5333" s="102"/>
    </row>
    <row r="5334" ht="12.75" customHeight="1">
      <c r="A5334" s="100" t="s">
        <v>5618</v>
      </c>
      <c r="B5334" s="101">
        <v>3689.68</v>
      </c>
      <c r="C5334" s="102"/>
      <c r="D5334" s="100" t="s">
        <v>26196</v>
      </c>
      <c r="E5334" s="101">
        <v>3835.91</v>
      </c>
      <c r="F5334" s="102"/>
    </row>
    <row r="5335" ht="12.75" customHeight="1">
      <c r="A5335" s="100" t="s">
        <v>26132</v>
      </c>
      <c r="B5335" s="101">
        <v>41.48</v>
      </c>
      <c r="C5335" s="102"/>
      <c r="D5335" s="100" t="s">
        <v>5748</v>
      </c>
      <c r="E5335" s="101">
        <v>3585.16</v>
      </c>
      <c r="F5335" s="102"/>
    </row>
    <row r="5336" ht="12.75" customHeight="1">
      <c r="A5336" s="100" t="s">
        <v>5620</v>
      </c>
      <c r="B5336" s="101">
        <v>38.35</v>
      </c>
      <c r="C5336" s="102"/>
      <c r="D5336" s="100" t="s">
        <v>26197</v>
      </c>
      <c r="E5336" s="101">
        <v>4133.1</v>
      </c>
      <c r="F5336" s="102"/>
    </row>
    <row r="5337" ht="12.75" customHeight="1">
      <c r="A5337" s="100" t="s">
        <v>26133</v>
      </c>
      <c r="B5337" s="101">
        <v>63.48</v>
      </c>
      <c r="C5337" s="102"/>
      <c r="D5337" s="100" t="s">
        <v>5750</v>
      </c>
      <c r="E5337" s="101">
        <v>3863.92</v>
      </c>
      <c r="F5337" s="102"/>
    </row>
    <row r="5338" ht="12.75" customHeight="1">
      <c r="A5338" s="100" t="s">
        <v>5622</v>
      </c>
      <c r="B5338" s="101">
        <v>59.67</v>
      </c>
      <c r="C5338" s="102"/>
      <c r="D5338" s="100" t="s">
        <v>26198</v>
      </c>
      <c r="E5338" s="101">
        <v>1867.63</v>
      </c>
      <c r="F5338" s="102"/>
    </row>
    <row r="5339" ht="12.75" customHeight="1">
      <c r="A5339" s="100" t="s">
        <v>26134</v>
      </c>
      <c r="B5339" s="101">
        <v>101.95</v>
      </c>
      <c r="C5339" s="102"/>
      <c r="D5339" s="100" t="s">
        <v>5752</v>
      </c>
      <c r="E5339" s="101">
        <v>1735.49</v>
      </c>
      <c r="F5339" s="102"/>
    </row>
    <row r="5340" ht="12.75" customHeight="1">
      <c r="A5340" s="100" t="s">
        <v>5624</v>
      </c>
      <c r="B5340" s="101">
        <v>97.83</v>
      </c>
      <c r="C5340" s="102"/>
      <c r="D5340" s="100" t="s">
        <v>26199</v>
      </c>
      <c r="E5340" s="101">
        <v>1709.11</v>
      </c>
      <c r="F5340" s="102"/>
    </row>
    <row r="5341" ht="12.75" customHeight="1">
      <c r="A5341" s="100" t="s">
        <v>26135</v>
      </c>
      <c r="B5341" s="101">
        <v>143.45</v>
      </c>
      <c r="C5341" s="102"/>
      <c r="D5341" s="100" t="s">
        <v>5754</v>
      </c>
      <c r="E5341" s="101">
        <v>1588.94</v>
      </c>
      <c r="F5341" s="102"/>
    </row>
    <row r="5342" ht="12.75" customHeight="1">
      <c r="A5342" s="100" t="s">
        <v>5626</v>
      </c>
      <c r="B5342" s="101">
        <v>138.49</v>
      </c>
      <c r="C5342" s="102"/>
      <c r="D5342" s="100" t="s">
        <v>26200</v>
      </c>
      <c r="E5342" s="101">
        <v>1620.75</v>
      </c>
      <c r="F5342" s="102"/>
    </row>
    <row r="5343" ht="12.75" customHeight="1">
      <c r="A5343" s="100" t="s">
        <v>26136</v>
      </c>
      <c r="B5343" s="101">
        <v>224.24</v>
      </c>
      <c r="C5343" s="102"/>
      <c r="D5343" s="100" t="s">
        <v>5756</v>
      </c>
      <c r="E5343" s="101">
        <v>1505.66</v>
      </c>
      <c r="F5343" s="102"/>
    </row>
    <row r="5344" ht="12.75" customHeight="1">
      <c r="A5344" s="100" t="s">
        <v>5628</v>
      </c>
      <c r="B5344" s="101">
        <v>217.84</v>
      </c>
      <c r="C5344" s="102"/>
      <c r="D5344" s="100" t="s">
        <v>26201</v>
      </c>
      <c r="E5344" s="101">
        <v>1423.1</v>
      </c>
      <c r="F5344" s="102"/>
    </row>
    <row r="5345" ht="12.75" customHeight="1">
      <c r="A5345" s="100" t="s">
        <v>26137</v>
      </c>
      <c r="B5345" s="101">
        <v>337.99</v>
      </c>
      <c r="C5345" s="102"/>
      <c r="D5345" s="100" t="s">
        <v>5758</v>
      </c>
      <c r="E5345" s="101">
        <v>1323.79</v>
      </c>
      <c r="F5345" s="102"/>
    </row>
    <row r="5346" ht="12.75" customHeight="1">
      <c r="A5346" s="100" t="s">
        <v>5630</v>
      </c>
      <c r="B5346" s="101">
        <v>330.07</v>
      </c>
      <c r="C5346" s="102"/>
      <c r="D5346" s="100" t="s">
        <v>26202</v>
      </c>
      <c r="E5346" s="101">
        <v>1365.27</v>
      </c>
      <c r="F5346" s="102"/>
    </row>
    <row r="5347" ht="12.75" customHeight="1">
      <c r="A5347" s="100" t="s">
        <v>26138</v>
      </c>
      <c r="B5347" s="101">
        <v>484.25</v>
      </c>
      <c r="C5347" s="102"/>
      <c r="D5347" s="100" t="s">
        <v>5760</v>
      </c>
      <c r="E5347" s="101">
        <v>1269.38</v>
      </c>
      <c r="F5347" s="102"/>
    </row>
    <row r="5348" ht="12.75" customHeight="1">
      <c r="A5348" s="100" t="s">
        <v>5632</v>
      </c>
      <c r="B5348" s="101">
        <v>475.31</v>
      </c>
      <c r="C5348" s="102"/>
      <c r="D5348" s="100" t="s">
        <v>26203</v>
      </c>
      <c r="E5348" s="101">
        <v>4371.44</v>
      </c>
      <c r="F5348" s="102"/>
    </row>
    <row r="5349" ht="12.75" customHeight="1">
      <c r="A5349" s="100" t="s">
        <v>26139</v>
      </c>
      <c r="B5349" s="101">
        <v>639.49</v>
      </c>
      <c r="C5349" s="102"/>
      <c r="D5349" s="100" t="s">
        <v>5762</v>
      </c>
      <c r="E5349" s="101">
        <v>3975.26</v>
      </c>
      <c r="F5349" s="102"/>
    </row>
    <row r="5350" ht="12.75" customHeight="1">
      <c r="A5350" s="100" t="s">
        <v>5634</v>
      </c>
      <c r="B5350" s="101">
        <v>630.08</v>
      </c>
      <c r="C5350" s="102"/>
      <c r="D5350" s="100" t="s">
        <v>26204</v>
      </c>
      <c r="E5350" s="101">
        <v>4792.91</v>
      </c>
      <c r="F5350" s="102"/>
    </row>
    <row r="5351" ht="12.75" customHeight="1">
      <c r="A5351" s="100" t="s">
        <v>26140</v>
      </c>
      <c r="B5351" s="101">
        <v>991.23</v>
      </c>
      <c r="C5351" s="102"/>
      <c r="D5351" s="100" t="s">
        <v>5764</v>
      </c>
      <c r="E5351" s="101">
        <v>4358.21</v>
      </c>
      <c r="F5351" s="102"/>
    </row>
    <row r="5352" ht="12.75" customHeight="1">
      <c r="A5352" s="100" t="s">
        <v>5636</v>
      </c>
      <c r="B5352" s="101">
        <v>980.12</v>
      </c>
      <c r="C5352" s="102"/>
      <c r="D5352" s="100" t="s">
        <v>26205</v>
      </c>
      <c r="E5352" s="101">
        <v>5248.52</v>
      </c>
      <c r="F5352" s="102"/>
    </row>
    <row r="5353" ht="12.75" customHeight="1">
      <c r="A5353" s="100" t="s">
        <v>26141</v>
      </c>
      <c r="B5353" s="101">
        <v>1289.34</v>
      </c>
      <c r="C5353" s="102"/>
      <c r="D5353" s="100" t="s">
        <v>5766</v>
      </c>
      <c r="E5353" s="101">
        <v>4775.59</v>
      </c>
      <c r="F5353" s="102"/>
    </row>
    <row r="5354" ht="12.75" customHeight="1">
      <c r="A5354" s="100" t="s">
        <v>5638</v>
      </c>
      <c r="B5354" s="101">
        <v>1277.59</v>
      </c>
      <c r="C5354" s="102"/>
      <c r="D5354" s="100" t="s">
        <v>26206</v>
      </c>
      <c r="E5354" s="101">
        <v>5719.91</v>
      </c>
      <c r="F5354" s="102"/>
    </row>
    <row r="5355" ht="12.75" customHeight="1">
      <c r="A5355" s="100" t="s">
        <v>26142</v>
      </c>
      <c r="B5355" s="101">
        <v>1634.25</v>
      </c>
      <c r="C5355" s="102"/>
      <c r="D5355" s="100" t="s">
        <v>5768</v>
      </c>
      <c r="E5355" s="101">
        <v>5207.37</v>
      </c>
      <c r="F5355" s="102"/>
    </row>
    <row r="5356" ht="12.75" customHeight="1">
      <c r="A5356" s="100" t="s">
        <v>5640</v>
      </c>
      <c r="B5356" s="101">
        <v>1621.03</v>
      </c>
      <c r="C5356" s="102"/>
      <c r="D5356" s="100" t="s">
        <v>26207</v>
      </c>
      <c r="E5356" s="101">
        <v>6369.33</v>
      </c>
      <c r="F5356" s="102"/>
    </row>
    <row r="5357" ht="12.75" customHeight="1">
      <c r="A5357" s="100" t="s">
        <v>26143</v>
      </c>
      <c r="B5357" s="101">
        <v>2085.9</v>
      </c>
      <c r="C5357" s="102"/>
      <c r="D5357" s="100" t="s">
        <v>5770</v>
      </c>
      <c r="E5357" s="101">
        <v>5797.34</v>
      </c>
      <c r="F5357" s="102"/>
    </row>
    <row r="5358" ht="12.75" customHeight="1">
      <c r="A5358" s="100" t="s">
        <v>5642</v>
      </c>
      <c r="B5358" s="101">
        <v>2071.77</v>
      </c>
      <c r="C5358" s="102"/>
      <c r="D5358" s="100" t="s">
        <v>26208</v>
      </c>
      <c r="E5358" s="101">
        <v>6979.35</v>
      </c>
      <c r="F5358" s="102"/>
    </row>
    <row r="5359" ht="12.75" customHeight="1">
      <c r="A5359" s="100" t="s">
        <v>26144</v>
      </c>
      <c r="B5359" s="101">
        <v>2727.42</v>
      </c>
      <c r="C5359" s="102"/>
      <c r="D5359" s="100" t="s">
        <v>5772</v>
      </c>
      <c r="E5359" s="101">
        <v>6348.21</v>
      </c>
      <c r="F5359" s="102"/>
    </row>
    <row r="5360" ht="12.75" customHeight="1">
      <c r="A5360" s="100" t="s">
        <v>5644</v>
      </c>
      <c r="B5360" s="101">
        <v>2711.75</v>
      </c>
      <c r="C5360" s="102"/>
      <c r="D5360" s="100" t="s">
        <v>26209</v>
      </c>
      <c r="E5360" s="101">
        <v>7121.94</v>
      </c>
      <c r="F5360" s="102"/>
    </row>
    <row r="5361" ht="12.75" customHeight="1">
      <c r="A5361" s="100" t="s">
        <v>26145</v>
      </c>
      <c r="B5361" s="101">
        <v>3962.92</v>
      </c>
      <c r="C5361" s="102"/>
      <c r="D5361" s="100" t="s">
        <v>5774</v>
      </c>
      <c r="E5361" s="101">
        <v>6485.44</v>
      </c>
      <c r="F5361" s="102"/>
    </row>
    <row r="5362" ht="12.75" customHeight="1">
      <c r="A5362" s="100" t="s">
        <v>5646</v>
      </c>
      <c r="B5362" s="101">
        <v>3946.2</v>
      </c>
      <c r="C5362" s="102"/>
      <c r="D5362" s="100" t="s">
        <v>26210</v>
      </c>
      <c r="E5362" s="101">
        <v>7268.08</v>
      </c>
      <c r="F5362" s="102"/>
    </row>
    <row r="5363" ht="12.75" customHeight="1">
      <c r="A5363" s="100" t="s">
        <v>26146</v>
      </c>
      <c r="B5363" s="101">
        <v>6763.82</v>
      </c>
      <c r="C5363" s="102"/>
      <c r="D5363" s="100" t="s">
        <v>5776</v>
      </c>
      <c r="E5363" s="101">
        <v>6625.16</v>
      </c>
      <c r="F5363" s="102"/>
    </row>
    <row r="5364" ht="12.75" customHeight="1">
      <c r="A5364" s="100" t="s">
        <v>5648</v>
      </c>
      <c r="B5364" s="101">
        <v>6743.11</v>
      </c>
      <c r="C5364" s="102"/>
      <c r="D5364" s="100" t="s">
        <v>26211</v>
      </c>
      <c r="E5364" s="101">
        <v>7660.9</v>
      </c>
      <c r="F5364" s="102"/>
    </row>
    <row r="5365" ht="12.75" customHeight="1">
      <c r="A5365" s="100" t="s">
        <v>26147</v>
      </c>
      <c r="B5365" s="101">
        <v>45.58</v>
      </c>
      <c r="C5365" s="102"/>
      <c r="D5365" s="100" t="s">
        <v>5778</v>
      </c>
      <c r="E5365" s="101">
        <v>7002.03</v>
      </c>
      <c r="F5365" s="102"/>
    </row>
    <row r="5366" ht="12.75" customHeight="1">
      <c r="A5366" s="100" t="s">
        <v>5650</v>
      </c>
      <c r="B5366" s="101">
        <v>43.66</v>
      </c>
      <c r="C5366" s="102"/>
      <c r="D5366" s="100" t="s">
        <v>26212</v>
      </c>
      <c r="E5366" s="101">
        <v>8015.47</v>
      </c>
      <c r="F5366" s="102"/>
    </row>
    <row r="5367" ht="12.75" customHeight="1">
      <c r="A5367" s="100" t="s">
        <v>26148</v>
      </c>
      <c r="B5367" s="101">
        <v>45.51</v>
      </c>
      <c r="C5367" s="102"/>
      <c r="D5367" s="100" t="s">
        <v>5780</v>
      </c>
      <c r="E5367" s="101">
        <v>7324.25</v>
      </c>
      <c r="F5367" s="102"/>
    </row>
    <row r="5368" ht="12.75" customHeight="1">
      <c r="A5368" s="100" t="s">
        <v>5652</v>
      </c>
      <c r="B5368" s="101">
        <v>43.67</v>
      </c>
      <c r="C5368" s="102"/>
      <c r="D5368" s="100" t="s">
        <v>26213</v>
      </c>
      <c r="E5368" s="101">
        <v>8405.42</v>
      </c>
      <c r="F5368" s="102"/>
    </row>
    <row r="5369" ht="12.75" customHeight="1">
      <c r="A5369" s="100" t="s">
        <v>26149</v>
      </c>
      <c r="B5369" s="101">
        <v>188.72</v>
      </c>
      <c r="C5369" s="102"/>
      <c r="D5369" s="100" t="s">
        <v>5782</v>
      </c>
      <c r="E5369" s="101">
        <v>7682.08</v>
      </c>
      <c r="F5369" s="102"/>
    </row>
    <row r="5370" ht="12.75" customHeight="1">
      <c r="A5370" s="100" t="s">
        <v>5654</v>
      </c>
      <c r="B5370" s="101">
        <v>186.22</v>
      </c>
      <c r="C5370" s="102"/>
      <c r="D5370" s="100" t="s">
        <v>26214</v>
      </c>
      <c r="E5370" s="101">
        <v>8797.07</v>
      </c>
      <c r="F5370" s="102"/>
    </row>
    <row r="5371" ht="12.75" customHeight="1">
      <c r="A5371" s="100" t="s">
        <v>26150</v>
      </c>
      <c r="B5371" s="101">
        <v>195.32</v>
      </c>
      <c r="C5371" s="102"/>
      <c r="D5371" s="100" t="s">
        <v>5784</v>
      </c>
      <c r="E5371" s="101">
        <v>8041.38</v>
      </c>
      <c r="F5371" s="102"/>
    </row>
    <row r="5372" ht="12.75" customHeight="1">
      <c r="A5372" s="100" t="s">
        <v>5656</v>
      </c>
      <c r="B5372" s="101">
        <v>191.97</v>
      </c>
      <c r="C5372" s="102"/>
      <c r="D5372" s="100" t="s">
        <v>26215</v>
      </c>
      <c r="E5372" s="101">
        <v>9188.64</v>
      </c>
      <c r="F5372" s="102"/>
    </row>
    <row r="5373" ht="12.75" customHeight="1">
      <c r="A5373" s="100" t="s">
        <v>26151</v>
      </c>
      <c r="B5373" s="101">
        <v>197.01</v>
      </c>
      <c r="C5373" s="102"/>
      <c r="D5373" s="100" t="s">
        <v>5786</v>
      </c>
      <c r="E5373" s="101">
        <v>8400.6</v>
      </c>
      <c r="F5373" s="102"/>
    </row>
    <row r="5374" ht="12.75" customHeight="1">
      <c r="A5374" s="100" t="s">
        <v>5658</v>
      </c>
      <c r="B5374" s="101">
        <v>193.56</v>
      </c>
      <c r="C5374" s="102"/>
      <c r="D5374" s="100" t="s">
        <v>26216</v>
      </c>
      <c r="E5374" s="101">
        <v>9541.59</v>
      </c>
      <c r="F5374" s="102"/>
    </row>
    <row r="5375" ht="12.75" customHeight="1">
      <c r="A5375" s="100" t="s">
        <v>26152</v>
      </c>
      <c r="B5375" s="101">
        <v>322.9</v>
      </c>
      <c r="C5375" s="102"/>
      <c r="D5375" s="100" t="s">
        <v>5788</v>
      </c>
      <c r="E5375" s="101">
        <v>8721.43</v>
      </c>
      <c r="F5375" s="102"/>
    </row>
    <row r="5376" ht="12.75" customHeight="1">
      <c r="A5376" s="100" t="s">
        <v>5660</v>
      </c>
      <c r="B5376" s="101">
        <v>318.36</v>
      </c>
      <c r="C5376" s="102"/>
      <c r="D5376" s="100" t="s">
        <v>26217</v>
      </c>
      <c r="E5376" s="101">
        <v>9933.16</v>
      </c>
      <c r="F5376" s="102"/>
    </row>
    <row r="5377" ht="12.75" customHeight="1">
      <c r="A5377" s="100" t="s">
        <v>26153</v>
      </c>
      <c r="B5377" s="101">
        <v>333.0</v>
      </c>
      <c r="C5377" s="102"/>
      <c r="D5377" s="100" t="s">
        <v>5790</v>
      </c>
      <c r="E5377" s="101">
        <v>9080.65</v>
      </c>
      <c r="F5377" s="102"/>
    </row>
    <row r="5378" ht="12.75" customHeight="1">
      <c r="A5378" s="100" t="s">
        <v>5662</v>
      </c>
      <c r="B5378" s="101">
        <v>328.44</v>
      </c>
      <c r="C5378" s="102"/>
      <c r="D5378" s="100" t="s">
        <v>26218</v>
      </c>
      <c r="E5378" s="101">
        <v>10324.81</v>
      </c>
      <c r="F5378" s="102"/>
    </row>
    <row r="5379" ht="12.75" customHeight="1">
      <c r="A5379" s="100" t="s">
        <v>26154</v>
      </c>
      <c r="B5379" s="101">
        <v>432.39</v>
      </c>
      <c r="C5379" s="102"/>
      <c r="D5379" s="100" t="s">
        <v>5792</v>
      </c>
      <c r="E5379" s="101">
        <v>9439.95</v>
      </c>
      <c r="F5379" s="102"/>
    </row>
    <row r="5380" ht="12.75" customHeight="1">
      <c r="A5380" s="100" t="s">
        <v>5664</v>
      </c>
      <c r="B5380" s="101">
        <v>427.01</v>
      </c>
      <c r="C5380" s="102"/>
      <c r="D5380" s="100" t="s">
        <v>26219</v>
      </c>
      <c r="E5380" s="101">
        <v>10714.76</v>
      </c>
      <c r="F5380" s="102"/>
    </row>
    <row r="5381" ht="12.75" customHeight="1">
      <c r="A5381" s="100" t="s">
        <v>26155</v>
      </c>
      <c r="B5381" s="101">
        <v>722.35</v>
      </c>
      <c r="C5381" s="102"/>
      <c r="D5381" s="100" t="s">
        <v>5794</v>
      </c>
      <c r="E5381" s="101">
        <v>9797.77</v>
      </c>
      <c r="F5381" s="102"/>
    </row>
    <row r="5382" ht="12.75" customHeight="1">
      <c r="A5382" s="100" t="s">
        <v>5666</v>
      </c>
      <c r="B5382" s="101">
        <v>716.32</v>
      </c>
      <c r="C5382" s="102"/>
      <c r="D5382" s="100" t="s">
        <v>26220</v>
      </c>
      <c r="E5382" s="101">
        <v>5385.82</v>
      </c>
      <c r="F5382" s="102"/>
    </row>
    <row r="5383" ht="12.75" customHeight="1">
      <c r="A5383" s="100" t="s">
        <v>26156</v>
      </c>
      <c r="B5383" s="101">
        <v>882.38</v>
      </c>
      <c r="C5383" s="102"/>
      <c r="D5383" s="100" t="s">
        <v>5796</v>
      </c>
      <c r="E5383" s="101">
        <v>4898.45</v>
      </c>
      <c r="F5383" s="102"/>
    </row>
    <row r="5384" ht="12.75" customHeight="1">
      <c r="A5384" s="100" t="s">
        <v>5668</v>
      </c>
      <c r="B5384" s="101">
        <v>875.69</v>
      </c>
      <c r="C5384" s="102"/>
      <c r="D5384" s="100" t="s">
        <v>26221</v>
      </c>
      <c r="E5384" s="101">
        <v>5877.05</v>
      </c>
      <c r="F5384" s="102"/>
    </row>
    <row r="5385" ht="12.75" customHeight="1">
      <c r="A5385" s="100" t="s">
        <v>26157</v>
      </c>
      <c r="B5385" s="101">
        <v>885.73</v>
      </c>
      <c r="C5385" s="102"/>
      <c r="D5385" s="100" t="s">
        <v>5798</v>
      </c>
      <c r="E5385" s="101">
        <v>5348.28</v>
      </c>
      <c r="F5385" s="102"/>
    </row>
    <row r="5386" ht="12.75" customHeight="1">
      <c r="A5386" s="100" t="s">
        <v>5670</v>
      </c>
      <c r="B5386" s="101">
        <v>878.71</v>
      </c>
      <c r="C5386" s="102"/>
      <c r="D5386" s="100" t="s">
        <v>26222</v>
      </c>
      <c r="E5386" s="101">
        <v>6368.47</v>
      </c>
      <c r="F5386" s="102"/>
    </row>
    <row r="5387" ht="12.75" customHeight="1">
      <c r="A5387" s="100" t="s">
        <v>26158</v>
      </c>
      <c r="B5387" s="101">
        <v>1930.46</v>
      </c>
      <c r="C5387" s="102"/>
      <c r="D5387" s="100" t="s">
        <v>5800</v>
      </c>
      <c r="E5387" s="101">
        <v>5798.33</v>
      </c>
      <c r="F5387" s="102"/>
    </row>
    <row r="5388" ht="12.75" customHeight="1">
      <c r="A5388" s="100" t="s">
        <v>5672</v>
      </c>
      <c r="B5388" s="101">
        <v>1922.8</v>
      </c>
      <c r="C5388" s="102"/>
      <c r="D5388" s="100" t="s">
        <v>26223</v>
      </c>
      <c r="E5388" s="101">
        <v>7039.07</v>
      </c>
      <c r="F5388" s="102"/>
    </row>
    <row r="5389" ht="12.75" customHeight="1">
      <c r="A5389" s="100" t="s">
        <v>26159</v>
      </c>
      <c r="B5389" s="101">
        <v>2301.5</v>
      </c>
      <c r="C5389" s="102"/>
      <c r="D5389" s="100" t="s">
        <v>5802</v>
      </c>
      <c r="E5389" s="101">
        <v>6404.89</v>
      </c>
      <c r="F5389" s="102"/>
    </row>
    <row r="5390" ht="12.75" customHeight="1">
      <c r="A5390" s="100" t="s">
        <v>5674</v>
      </c>
      <c r="B5390" s="101">
        <v>2292.72</v>
      </c>
      <c r="C5390" s="102"/>
      <c r="D5390" s="100" t="s">
        <v>26224</v>
      </c>
      <c r="E5390" s="101">
        <v>7725.79</v>
      </c>
      <c r="F5390" s="102"/>
    </row>
    <row r="5391" ht="12.75" customHeight="1">
      <c r="A5391" s="100" t="s">
        <v>26160</v>
      </c>
      <c r="B5391" s="101">
        <v>2866.65</v>
      </c>
      <c r="C5391" s="102"/>
      <c r="D5391" s="100" t="s">
        <v>5804</v>
      </c>
      <c r="E5391" s="101">
        <v>7027.55</v>
      </c>
      <c r="F5391" s="102"/>
    </row>
    <row r="5392" ht="12.75" customHeight="1">
      <c r="A5392" s="100" t="s">
        <v>5676</v>
      </c>
      <c r="B5392" s="101">
        <v>2857.1</v>
      </c>
      <c r="C5392" s="102"/>
      <c r="D5392" s="100" t="s">
        <v>26225</v>
      </c>
      <c r="E5392" s="101">
        <v>8060.12</v>
      </c>
      <c r="F5392" s="102"/>
    </row>
    <row r="5393" ht="12.75" customHeight="1">
      <c r="A5393" s="100" t="s">
        <v>26161</v>
      </c>
      <c r="B5393" s="101">
        <v>3333.54</v>
      </c>
      <c r="C5393" s="102"/>
      <c r="D5393" s="100" t="s">
        <v>5806</v>
      </c>
      <c r="E5393" s="101">
        <v>7341.13</v>
      </c>
      <c r="F5393" s="102"/>
    </row>
    <row r="5394" ht="12.75" customHeight="1">
      <c r="A5394" s="100" t="s">
        <v>5678</v>
      </c>
      <c r="B5394" s="101">
        <v>3322.75</v>
      </c>
      <c r="C5394" s="102"/>
      <c r="D5394" s="100" t="s">
        <v>26226</v>
      </c>
      <c r="E5394" s="101">
        <v>8327.14</v>
      </c>
      <c r="F5394" s="102"/>
    </row>
    <row r="5395" ht="12.75" customHeight="1">
      <c r="A5395" s="100" t="s">
        <v>26162</v>
      </c>
      <c r="B5395" s="101">
        <v>4666.21</v>
      </c>
      <c r="C5395" s="102"/>
      <c r="D5395" s="100" t="s">
        <v>5808</v>
      </c>
      <c r="E5395" s="101">
        <v>7584.2</v>
      </c>
      <c r="F5395" s="102"/>
    </row>
    <row r="5396" ht="12.75" customHeight="1">
      <c r="A5396" s="100" t="s">
        <v>5680</v>
      </c>
      <c r="B5396" s="101">
        <v>4654.51</v>
      </c>
      <c r="C5396" s="102"/>
      <c r="D5396" s="100" t="s">
        <v>26227</v>
      </c>
      <c r="E5396" s="101">
        <v>8672.68</v>
      </c>
      <c r="F5396" s="102"/>
    </row>
    <row r="5397" ht="12.75" customHeight="1">
      <c r="A5397" s="100" t="s">
        <v>26163</v>
      </c>
      <c r="B5397" s="101">
        <v>5207.76</v>
      </c>
      <c r="C5397" s="102"/>
      <c r="D5397" s="100" t="s">
        <v>5810</v>
      </c>
      <c r="E5397" s="101">
        <v>7898.8</v>
      </c>
      <c r="F5397" s="102"/>
    </row>
    <row r="5398" ht="12.75" customHeight="1">
      <c r="A5398" s="100" t="s">
        <v>5682</v>
      </c>
      <c r="B5398" s="101">
        <v>5193.67</v>
      </c>
      <c r="C5398" s="102"/>
      <c r="D5398" s="100" t="s">
        <v>26228</v>
      </c>
      <c r="E5398" s="101">
        <v>8833.23</v>
      </c>
      <c r="F5398" s="102"/>
    </row>
    <row r="5399" ht="12.75" customHeight="1">
      <c r="A5399" s="100" t="s">
        <v>26164</v>
      </c>
      <c r="B5399" s="101">
        <v>44.79</v>
      </c>
      <c r="C5399" s="102"/>
      <c r="D5399" s="100" t="s">
        <v>5812</v>
      </c>
      <c r="E5399" s="101">
        <v>8067.99</v>
      </c>
      <c r="F5399" s="102"/>
    </row>
    <row r="5400" ht="12.75" customHeight="1">
      <c r="A5400" s="100" t="s">
        <v>5684</v>
      </c>
      <c r="B5400" s="101">
        <v>42.98</v>
      </c>
      <c r="C5400" s="102"/>
      <c r="D5400" s="100" t="s">
        <v>26229</v>
      </c>
      <c r="E5400" s="101">
        <v>9223.18</v>
      </c>
      <c r="F5400" s="102"/>
    </row>
    <row r="5401" ht="12.75" customHeight="1">
      <c r="A5401" s="100" t="s">
        <v>26165</v>
      </c>
      <c r="B5401" s="101">
        <v>45.62</v>
      </c>
      <c r="C5401" s="102"/>
      <c r="D5401" s="100" t="s">
        <v>5814</v>
      </c>
      <c r="E5401" s="101">
        <v>8425.81</v>
      </c>
      <c r="F5401" s="102"/>
    </row>
    <row r="5402" ht="12.75" customHeight="1">
      <c r="A5402" s="100" t="s">
        <v>5686</v>
      </c>
      <c r="B5402" s="101">
        <v>43.77</v>
      </c>
      <c r="C5402" s="102"/>
      <c r="D5402" s="100" t="s">
        <v>26230</v>
      </c>
      <c r="E5402" s="101">
        <v>9614.83</v>
      </c>
      <c r="F5402" s="102"/>
    </row>
    <row r="5403" ht="12.75" customHeight="1">
      <c r="A5403" s="100" t="s">
        <v>26166</v>
      </c>
      <c r="B5403" s="101">
        <v>84.5</v>
      </c>
      <c r="C5403" s="102"/>
      <c r="D5403" s="100" t="s">
        <v>5816</v>
      </c>
      <c r="E5403" s="101">
        <v>8785.11</v>
      </c>
      <c r="F5403" s="102"/>
    </row>
    <row r="5404" ht="12.75" customHeight="1">
      <c r="A5404" s="100" t="s">
        <v>5688</v>
      </c>
      <c r="B5404" s="101">
        <v>81.53</v>
      </c>
      <c r="C5404" s="102"/>
      <c r="D5404" s="100" t="s">
        <v>26231</v>
      </c>
      <c r="E5404" s="101">
        <v>9969.4</v>
      </c>
      <c r="F5404" s="102"/>
    </row>
    <row r="5405" ht="12.75" customHeight="1">
      <c r="A5405" s="100" t="s">
        <v>26167</v>
      </c>
      <c r="B5405" s="101">
        <v>195.78</v>
      </c>
      <c r="C5405" s="102"/>
      <c r="D5405" s="100" t="s">
        <v>5818</v>
      </c>
      <c r="E5405" s="101">
        <v>9107.34</v>
      </c>
      <c r="F5405" s="102"/>
    </row>
    <row r="5406" ht="12.75" customHeight="1">
      <c r="A5406" s="100" t="s">
        <v>5690</v>
      </c>
      <c r="B5406" s="101">
        <v>192.37</v>
      </c>
      <c r="C5406" s="102"/>
      <c r="D5406" s="100" t="s">
        <v>26232</v>
      </c>
      <c r="E5406" s="101">
        <v>10359.35</v>
      </c>
      <c r="F5406" s="102"/>
    </row>
    <row r="5407" ht="12.75" customHeight="1">
      <c r="A5407" s="100" t="s">
        <v>26168</v>
      </c>
      <c r="B5407" s="101">
        <v>231.45</v>
      </c>
      <c r="C5407" s="102"/>
      <c r="D5407" s="100" t="s">
        <v>5820</v>
      </c>
      <c r="E5407" s="101">
        <v>9465.16</v>
      </c>
      <c r="F5407" s="102"/>
    </row>
    <row r="5408" ht="12.75" customHeight="1">
      <c r="A5408" s="100" t="s">
        <v>5692</v>
      </c>
      <c r="B5408" s="101">
        <v>227.7</v>
      </c>
      <c r="C5408" s="102"/>
      <c r="D5408" s="100" t="s">
        <v>26233</v>
      </c>
      <c r="E5408" s="101">
        <v>10750.92</v>
      </c>
      <c r="F5408" s="102"/>
    </row>
    <row r="5409" ht="12.75" customHeight="1">
      <c r="A5409" s="100" t="s">
        <v>26169</v>
      </c>
      <c r="B5409" s="101">
        <v>323.22</v>
      </c>
      <c r="C5409" s="102"/>
      <c r="D5409" s="100" t="s">
        <v>5822</v>
      </c>
      <c r="E5409" s="101">
        <v>9824.39</v>
      </c>
      <c r="F5409" s="102"/>
    </row>
    <row r="5410" ht="12.75" customHeight="1">
      <c r="A5410" s="100" t="s">
        <v>5694</v>
      </c>
      <c r="B5410" s="101">
        <v>318.66</v>
      </c>
      <c r="C5410" s="102"/>
      <c r="D5410" s="100" t="s">
        <v>26234</v>
      </c>
      <c r="E5410" s="101">
        <v>11142.57</v>
      </c>
      <c r="F5410" s="102"/>
    </row>
    <row r="5411" ht="12.75" customHeight="1">
      <c r="A5411" s="100" t="s">
        <v>26170</v>
      </c>
      <c r="B5411" s="101">
        <v>333.95</v>
      </c>
      <c r="C5411" s="102"/>
      <c r="D5411" s="100" t="s">
        <v>5824</v>
      </c>
      <c r="E5411" s="101">
        <v>10183.69</v>
      </c>
      <c r="F5411" s="102"/>
    </row>
    <row r="5412" ht="12.75" customHeight="1">
      <c r="A5412" s="100" t="s">
        <v>5696</v>
      </c>
      <c r="B5412" s="101">
        <v>329.35</v>
      </c>
      <c r="C5412" s="102"/>
      <c r="D5412" s="100" t="s">
        <v>26235</v>
      </c>
      <c r="E5412" s="101">
        <v>11495.52</v>
      </c>
      <c r="F5412" s="102"/>
    </row>
    <row r="5413" ht="12.75" customHeight="1">
      <c r="A5413" s="100" t="s">
        <v>26171</v>
      </c>
      <c r="B5413" s="101">
        <v>434.44</v>
      </c>
      <c r="C5413" s="102"/>
      <c r="D5413" s="100" t="s">
        <v>5826</v>
      </c>
      <c r="E5413" s="101">
        <v>10504.51</v>
      </c>
      <c r="F5413" s="102"/>
    </row>
    <row r="5414" ht="12.75" customHeight="1">
      <c r="A5414" s="100" t="s">
        <v>5698</v>
      </c>
      <c r="B5414" s="101">
        <v>428.97</v>
      </c>
      <c r="C5414" s="102"/>
      <c r="D5414" s="100" t="s">
        <v>26236</v>
      </c>
      <c r="E5414" s="101">
        <v>6137.13</v>
      </c>
      <c r="F5414" s="102"/>
    </row>
    <row r="5415" ht="12.75" customHeight="1">
      <c r="A5415" s="100" t="s">
        <v>26172</v>
      </c>
      <c r="B5415" s="101">
        <v>724.82</v>
      </c>
      <c r="C5415" s="102"/>
      <c r="D5415" s="100" t="s">
        <v>5828</v>
      </c>
      <c r="E5415" s="101">
        <v>5581.22</v>
      </c>
      <c r="F5415" s="102"/>
    </row>
    <row r="5416" ht="12.75" customHeight="1">
      <c r="A5416" s="100" t="s">
        <v>5700</v>
      </c>
      <c r="B5416" s="101">
        <v>718.68</v>
      </c>
      <c r="C5416" s="102"/>
      <c r="D5416" s="100" t="s">
        <v>26237</v>
      </c>
      <c r="E5416" s="101">
        <v>6676.28</v>
      </c>
      <c r="F5416" s="102"/>
    </row>
    <row r="5417" ht="12.75" customHeight="1">
      <c r="A5417" s="100" t="s">
        <v>26173</v>
      </c>
      <c r="B5417" s="101">
        <v>885.43</v>
      </c>
      <c r="C5417" s="102"/>
      <c r="D5417" s="100" t="s">
        <v>5830</v>
      </c>
      <c r="E5417" s="101">
        <v>6074.29</v>
      </c>
      <c r="F5417" s="102"/>
    </row>
    <row r="5418" ht="12.75" customHeight="1">
      <c r="A5418" s="100" t="s">
        <v>5702</v>
      </c>
      <c r="B5418" s="101">
        <v>878.63</v>
      </c>
      <c r="C5418" s="102"/>
      <c r="D5418" s="100" t="s">
        <v>26238</v>
      </c>
      <c r="E5418" s="101">
        <v>7173.9</v>
      </c>
      <c r="F5418" s="102"/>
    </row>
    <row r="5419" ht="12.75" customHeight="1">
      <c r="A5419" s="100" t="s">
        <v>26174</v>
      </c>
      <c r="B5419" s="101">
        <v>891.19</v>
      </c>
      <c r="C5419" s="102"/>
      <c r="D5419" s="100" t="s">
        <v>5832</v>
      </c>
      <c r="E5419" s="101">
        <v>6526.54</v>
      </c>
      <c r="F5419" s="102"/>
    </row>
    <row r="5420" ht="12.75" customHeight="1">
      <c r="A5420" s="100" t="s">
        <v>5704</v>
      </c>
      <c r="B5420" s="101">
        <v>883.94</v>
      </c>
      <c r="C5420" s="102"/>
      <c r="D5420" s="100" t="s">
        <v>26239</v>
      </c>
      <c r="E5420" s="101">
        <v>7753.31</v>
      </c>
      <c r="F5420" s="102"/>
    </row>
    <row r="5421" ht="12.75" customHeight="1">
      <c r="A5421" s="100" t="s">
        <v>26175</v>
      </c>
      <c r="B5421" s="101">
        <v>1938.72</v>
      </c>
      <c r="C5421" s="102"/>
      <c r="D5421" s="100" t="s">
        <v>5834</v>
      </c>
      <c r="E5421" s="101">
        <v>7054.61</v>
      </c>
      <c r="F5421" s="102"/>
    </row>
    <row r="5422" ht="12.75" customHeight="1">
      <c r="A5422" s="100" t="s">
        <v>5706</v>
      </c>
      <c r="B5422" s="101">
        <v>1930.7</v>
      </c>
      <c r="C5422" s="102"/>
      <c r="D5422" s="100" t="s">
        <v>26240</v>
      </c>
      <c r="E5422" s="101">
        <v>8498.26</v>
      </c>
      <c r="F5422" s="102"/>
    </row>
    <row r="5423" ht="12.75" customHeight="1">
      <c r="A5423" s="100" t="s">
        <v>26176</v>
      </c>
      <c r="B5423" s="101">
        <v>2315.21</v>
      </c>
      <c r="C5423" s="102"/>
      <c r="D5423" s="100" t="s">
        <v>5836</v>
      </c>
      <c r="E5423" s="101">
        <v>7730.82</v>
      </c>
      <c r="F5423" s="102"/>
    </row>
    <row r="5424" ht="12.75" customHeight="1">
      <c r="A5424" s="100" t="s">
        <v>5708</v>
      </c>
      <c r="B5424" s="101">
        <v>2305.85</v>
      </c>
      <c r="C5424" s="102"/>
      <c r="D5424" s="100" t="s">
        <v>26241</v>
      </c>
      <c r="E5424" s="101">
        <v>9019.6</v>
      </c>
      <c r="F5424" s="102"/>
    </row>
    <row r="5425" ht="12.75" customHeight="1">
      <c r="A5425" s="100" t="s">
        <v>26177</v>
      </c>
      <c r="B5425" s="101">
        <v>2882.29</v>
      </c>
      <c r="C5425" s="102"/>
      <c r="D5425" s="100" t="s">
        <v>5838</v>
      </c>
      <c r="E5425" s="101">
        <v>8217.87</v>
      </c>
      <c r="F5425" s="102"/>
    </row>
    <row r="5426" ht="12.75" customHeight="1">
      <c r="A5426" s="100" t="s">
        <v>5710</v>
      </c>
      <c r="B5426" s="101">
        <v>2872.06</v>
      </c>
      <c r="C5426" s="102"/>
      <c r="D5426" s="100" t="s">
        <v>26242</v>
      </c>
      <c r="E5426" s="101">
        <v>9230.71</v>
      </c>
      <c r="F5426" s="102"/>
    </row>
    <row r="5427" ht="12.75" customHeight="1">
      <c r="A5427" s="100" t="s">
        <v>26178</v>
      </c>
      <c r="B5427" s="101">
        <v>3356.72</v>
      </c>
      <c r="C5427" s="102"/>
      <c r="D5427" s="100" t="s">
        <v>5840</v>
      </c>
      <c r="E5427" s="101">
        <v>8401.75</v>
      </c>
      <c r="F5427" s="102"/>
    </row>
    <row r="5428" ht="12.75" customHeight="1">
      <c r="A5428" s="100" t="s">
        <v>5712</v>
      </c>
      <c r="B5428" s="101">
        <v>3344.95</v>
      </c>
      <c r="C5428" s="102"/>
      <c r="D5428" s="100" t="s">
        <v>26243</v>
      </c>
      <c r="E5428" s="101">
        <v>9493.84</v>
      </c>
      <c r="F5428" s="102"/>
    </row>
    <row r="5429" ht="12.75" customHeight="1">
      <c r="A5429" s="100" t="s">
        <v>26179</v>
      </c>
      <c r="B5429" s="101">
        <v>4723.43</v>
      </c>
      <c r="C5429" s="102"/>
      <c r="D5429" s="100" t="s">
        <v>5842</v>
      </c>
      <c r="E5429" s="101">
        <v>8646.07</v>
      </c>
      <c r="F5429" s="102"/>
    </row>
    <row r="5430" ht="12.75" customHeight="1">
      <c r="A5430" s="100" t="s">
        <v>5714</v>
      </c>
      <c r="B5430" s="101">
        <v>4709.75</v>
      </c>
      <c r="C5430" s="102"/>
      <c r="D5430" s="100" t="s">
        <v>26244</v>
      </c>
      <c r="E5430" s="101">
        <v>9888.36</v>
      </c>
      <c r="F5430" s="102"/>
    </row>
    <row r="5431" ht="12.75" customHeight="1">
      <c r="A5431" s="100" t="s">
        <v>26180</v>
      </c>
      <c r="B5431" s="101">
        <v>5284.35</v>
      </c>
      <c r="C5431" s="102"/>
      <c r="D5431" s="100" t="s">
        <v>5844</v>
      </c>
      <c r="E5431" s="101">
        <v>9024.47</v>
      </c>
      <c r="F5431" s="102"/>
    </row>
    <row r="5432" ht="12.75" customHeight="1">
      <c r="A5432" s="100" t="s">
        <v>5716</v>
      </c>
      <c r="B5432" s="101">
        <v>5267.53</v>
      </c>
      <c r="C5432" s="102"/>
      <c r="D5432" s="100" t="s">
        <v>26245</v>
      </c>
      <c r="E5432" s="101">
        <v>10278.46</v>
      </c>
      <c r="F5432" s="102"/>
    </row>
    <row r="5433" ht="12.75" customHeight="1">
      <c r="A5433" s="100" t="s">
        <v>26181</v>
      </c>
      <c r="B5433" s="101">
        <v>2340.71</v>
      </c>
      <c r="C5433" s="102"/>
      <c r="D5433" s="100" t="s">
        <v>5846</v>
      </c>
      <c r="E5433" s="101">
        <v>9382.43</v>
      </c>
      <c r="F5433" s="102"/>
    </row>
    <row r="5434" ht="12.75" customHeight="1">
      <c r="A5434" s="100" t="s">
        <v>5718</v>
      </c>
      <c r="B5434" s="101">
        <v>2183.31</v>
      </c>
      <c r="C5434" s="102"/>
      <c r="D5434" s="100" t="s">
        <v>26246</v>
      </c>
      <c r="E5434" s="101">
        <v>10633.1</v>
      </c>
      <c r="F5434" s="102"/>
    </row>
    <row r="5435" ht="12.75" customHeight="1">
      <c r="A5435" s="100" t="s">
        <v>26182</v>
      </c>
      <c r="B5435" s="101">
        <v>2455.45</v>
      </c>
      <c r="C5435" s="102"/>
      <c r="D5435" s="100" t="s">
        <v>5848</v>
      </c>
      <c r="E5435" s="101">
        <v>9704.73</v>
      </c>
      <c r="F5435" s="102"/>
    </row>
    <row r="5436" ht="12.75" customHeight="1">
      <c r="A5436" s="100" t="s">
        <v>5720</v>
      </c>
      <c r="B5436" s="101">
        <v>2289.46</v>
      </c>
      <c r="C5436" s="102"/>
      <c r="D5436" s="100" t="s">
        <v>26247</v>
      </c>
      <c r="E5436" s="101">
        <v>11022.98</v>
      </c>
      <c r="F5436" s="102"/>
    </row>
    <row r="5437" ht="12.75" customHeight="1">
      <c r="A5437" s="100" t="s">
        <v>26183</v>
      </c>
      <c r="B5437" s="101">
        <v>2748.6</v>
      </c>
      <c r="C5437" s="102"/>
      <c r="D5437" s="100" t="s">
        <v>5850</v>
      </c>
      <c r="E5437" s="101">
        <v>10062.27</v>
      </c>
      <c r="F5437" s="102"/>
    </row>
    <row r="5438" ht="12.75" customHeight="1">
      <c r="A5438" s="100" t="s">
        <v>5722</v>
      </c>
      <c r="B5438" s="101">
        <v>2565.9</v>
      </c>
      <c r="C5438" s="102"/>
      <c r="D5438" s="100" t="s">
        <v>26248</v>
      </c>
      <c r="E5438" s="101">
        <v>11414.62</v>
      </c>
      <c r="F5438" s="102"/>
    </row>
    <row r="5439" ht="12.75" customHeight="1">
      <c r="A5439" s="100" t="s">
        <v>26184</v>
      </c>
      <c r="B5439" s="101">
        <v>3062.08</v>
      </c>
      <c r="C5439" s="102"/>
      <c r="D5439" s="100" t="s">
        <v>5852</v>
      </c>
      <c r="E5439" s="101">
        <v>10421.78</v>
      </c>
      <c r="F5439" s="102"/>
    </row>
    <row r="5440" ht="12.75" customHeight="1">
      <c r="A5440" s="100" t="s">
        <v>5724</v>
      </c>
      <c r="B5440" s="101">
        <v>2856.72</v>
      </c>
      <c r="C5440" s="102"/>
      <c r="D5440" s="100" t="s">
        <v>26249</v>
      </c>
      <c r="E5440" s="101">
        <v>11806.19</v>
      </c>
      <c r="F5440" s="102"/>
    </row>
    <row r="5441" ht="12.75" customHeight="1">
      <c r="A5441" s="100" t="s">
        <v>26185</v>
      </c>
      <c r="B5441" s="101">
        <v>3326.46</v>
      </c>
      <c r="C5441" s="102"/>
      <c r="D5441" s="100" t="s">
        <v>5854</v>
      </c>
      <c r="E5441" s="101">
        <v>10781.01</v>
      </c>
      <c r="F5441" s="102"/>
    </row>
    <row r="5442" ht="12.75" customHeight="1">
      <c r="A5442" s="100" t="s">
        <v>5726</v>
      </c>
      <c r="B5442" s="101">
        <v>3101.62</v>
      </c>
      <c r="C5442" s="102"/>
      <c r="D5442" s="100" t="s">
        <v>26250</v>
      </c>
      <c r="E5442" s="101">
        <v>12159.89</v>
      </c>
      <c r="F5442" s="102"/>
    </row>
    <row r="5443" ht="12.75" customHeight="1">
      <c r="A5443" s="100" t="s">
        <v>26186</v>
      </c>
      <c r="B5443" s="101">
        <v>3812.34</v>
      </c>
      <c r="C5443" s="102"/>
      <c r="D5443" s="100" t="s">
        <v>5856</v>
      </c>
      <c r="E5443" s="101">
        <v>11102.36</v>
      </c>
      <c r="F5443" s="102"/>
    </row>
    <row r="5444" ht="12.75" customHeight="1">
      <c r="A5444" s="100" t="s">
        <v>5728</v>
      </c>
      <c r="B5444" s="101">
        <v>3553.16</v>
      </c>
      <c r="C5444" s="102"/>
      <c r="D5444" s="100" t="s">
        <v>26251</v>
      </c>
      <c r="E5444" s="101">
        <v>12550.9</v>
      </c>
      <c r="F5444" s="102"/>
    </row>
    <row r="5445" ht="12.75" customHeight="1">
      <c r="A5445" s="100" t="s">
        <v>26187</v>
      </c>
      <c r="B5445" s="101">
        <v>4229.46</v>
      </c>
      <c r="C5445" s="102"/>
      <c r="D5445" s="100" t="s">
        <v>5858</v>
      </c>
      <c r="E5445" s="101">
        <v>11461.24</v>
      </c>
      <c r="F5445" s="102"/>
    </row>
    <row r="5446" ht="12.75" customHeight="1">
      <c r="A5446" s="100" t="s">
        <v>5730</v>
      </c>
      <c r="B5446" s="101">
        <v>3943.24</v>
      </c>
      <c r="C5446" s="102"/>
      <c r="D5446" s="100" t="s">
        <v>26252</v>
      </c>
      <c r="E5446" s="101">
        <v>7337.21</v>
      </c>
      <c r="F5446" s="102"/>
    </row>
    <row r="5447" ht="12.75" customHeight="1">
      <c r="A5447" s="100" t="s">
        <v>26188</v>
      </c>
      <c r="B5447" s="101">
        <v>4642.58</v>
      </c>
      <c r="C5447" s="102"/>
      <c r="D5447" s="100" t="s">
        <v>5860</v>
      </c>
      <c r="E5447" s="101">
        <v>6672.01</v>
      </c>
      <c r="F5447" s="102"/>
    </row>
    <row r="5448" ht="12.75" customHeight="1">
      <c r="A5448" s="100" t="s">
        <v>5732</v>
      </c>
      <c r="B5448" s="101">
        <v>4329.29</v>
      </c>
      <c r="C5448" s="102"/>
      <c r="D5448" s="100" t="s">
        <v>26253</v>
      </c>
      <c r="E5448" s="101">
        <v>7914.37</v>
      </c>
      <c r="F5448" s="102"/>
    </row>
    <row r="5449" ht="12.75" customHeight="1">
      <c r="A5449" s="100" t="s">
        <v>26189</v>
      </c>
      <c r="B5449" s="101">
        <v>5172.44</v>
      </c>
      <c r="C5449" s="102"/>
      <c r="D5449" s="100" t="s">
        <v>5862</v>
      </c>
      <c r="E5449" s="101">
        <v>7199.98</v>
      </c>
      <c r="F5449" s="102"/>
    </row>
    <row r="5450" ht="12.75" customHeight="1">
      <c r="A5450" s="100" t="s">
        <v>5734</v>
      </c>
      <c r="B5450" s="101">
        <v>4823.57</v>
      </c>
      <c r="C5450" s="102"/>
      <c r="D5450" s="100" t="s">
        <v>26254</v>
      </c>
      <c r="E5450" s="101">
        <v>8491.48</v>
      </c>
      <c r="F5450" s="102"/>
    </row>
    <row r="5451" ht="12.75" customHeight="1">
      <c r="A5451" s="100" t="s">
        <v>26190</v>
      </c>
      <c r="B5451" s="101">
        <v>1717.51</v>
      </c>
      <c r="C5451" s="102"/>
      <c r="D5451" s="100" t="s">
        <v>5864</v>
      </c>
      <c r="E5451" s="101">
        <v>7727.9</v>
      </c>
      <c r="F5451" s="102"/>
    </row>
    <row r="5452" ht="12.75" customHeight="1">
      <c r="A5452" s="100" t="s">
        <v>5736</v>
      </c>
      <c r="B5452" s="101">
        <v>1600.77</v>
      </c>
      <c r="C5452" s="102"/>
      <c r="D5452" s="100" t="s">
        <v>26255</v>
      </c>
      <c r="E5452" s="101">
        <v>9285.26</v>
      </c>
      <c r="F5452" s="102"/>
    </row>
    <row r="5453" ht="12.75" customHeight="1">
      <c r="A5453" s="100" t="s">
        <v>26191</v>
      </c>
      <c r="B5453" s="101">
        <v>1967.78</v>
      </c>
      <c r="C5453" s="102"/>
      <c r="D5453" s="100" t="s">
        <v>5866</v>
      </c>
      <c r="E5453" s="101">
        <v>8448.29</v>
      </c>
      <c r="F5453" s="102"/>
    </row>
    <row r="5454" ht="12.75" customHeight="1">
      <c r="A5454" s="100" t="s">
        <v>5738</v>
      </c>
      <c r="B5454" s="101">
        <v>1835.71</v>
      </c>
      <c r="C5454" s="102"/>
      <c r="D5454" s="100" t="s">
        <v>26256</v>
      </c>
      <c r="E5454" s="101">
        <v>10104.25</v>
      </c>
      <c r="F5454" s="102"/>
    </row>
    <row r="5455" ht="12.75" customHeight="1">
      <c r="A5455" s="100" t="s">
        <v>26192</v>
      </c>
      <c r="B5455" s="101">
        <v>2130.73</v>
      </c>
      <c r="C5455" s="102"/>
      <c r="D5455" s="100" t="s">
        <v>5868</v>
      </c>
      <c r="E5455" s="101">
        <v>9194.11</v>
      </c>
      <c r="F5455" s="102"/>
    </row>
    <row r="5456" ht="12.75" customHeight="1">
      <c r="A5456" s="100" t="s">
        <v>5740</v>
      </c>
      <c r="B5456" s="101">
        <v>1987.15</v>
      </c>
      <c r="C5456" s="102"/>
      <c r="D5456" s="100" t="s">
        <v>26257</v>
      </c>
      <c r="E5456" s="101">
        <v>10264.63</v>
      </c>
      <c r="F5456" s="102"/>
    </row>
    <row r="5457" ht="12.75" customHeight="1">
      <c r="A5457" s="100" t="s">
        <v>26193</v>
      </c>
      <c r="B5457" s="101">
        <v>2404.34</v>
      </c>
      <c r="C5457" s="102"/>
      <c r="D5457" s="100" t="s">
        <v>5870</v>
      </c>
      <c r="E5457" s="101">
        <v>9346.15</v>
      </c>
      <c r="F5457" s="102"/>
    </row>
    <row r="5458" ht="12.75" customHeight="1">
      <c r="A5458" s="100" t="s">
        <v>5742</v>
      </c>
      <c r="B5458" s="101">
        <v>2239.94</v>
      </c>
      <c r="C5458" s="102"/>
      <c r="D5458" s="100" t="s">
        <v>26258</v>
      </c>
      <c r="E5458" s="101">
        <v>10328.46</v>
      </c>
      <c r="F5458" s="102"/>
    </row>
    <row r="5459" ht="12.75" customHeight="1">
      <c r="A5459" s="100" t="s">
        <v>26194</v>
      </c>
      <c r="B5459" s="101">
        <v>2818.23</v>
      </c>
      <c r="C5459" s="102"/>
      <c r="D5459" s="100" t="s">
        <v>5872</v>
      </c>
      <c r="E5459" s="101">
        <v>9406.53</v>
      </c>
      <c r="F5459" s="102"/>
    </row>
    <row r="5460" ht="12.75" customHeight="1">
      <c r="A5460" s="100" t="s">
        <v>5744</v>
      </c>
      <c r="B5460" s="101">
        <v>2627.77</v>
      </c>
      <c r="C5460" s="102"/>
      <c r="D5460" s="100" t="s">
        <v>26259</v>
      </c>
      <c r="E5460" s="101">
        <v>10722.02</v>
      </c>
      <c r="F5460" s="102"/>
    </row>
    <row r="5461" ht="12.75" customHeight="1">
      <c r="A5461" s="100" t="s">
        <v>26195</v>
      </c>
      <c r="B5461" s="101">
        <v>3116.01</v>
      </c>
      <c r="C5461" s="102"/>
      <c r="D5461" s="100" t="s">
        <v>5874</v>
      </c>
      <c r="E5461" s="101">
        <v>9784.12</v>
      </c>
      <c r="F5461" s="102"/>
    </row>
    <row r="5462" ht="12.75" customHeight="1">
      <c r="A5462" s="100" t="s">
        <v>5746</v>
      </c>
      <c r="B5462" s="101">
        <v>2902.24</v>
      </c>
      <c r="C5462" s="102"/>
      <c r="D5462" s="100" t="s">
        <v>26260</v>
      </c>
      <c r="E5462" s="101">
        <v>11076.59</v>
      </c>
      <c r="F5462" s="102"/>
    </row>
    <row r="5463" ht="12.75" customHeight="1">
      <c r="A5463" s="100" t="s">
        <v>26196</v>
      </c>
      <c r="B5463" s="101">
        <v>3376.7</v>
      </c>
      <c r="C5463" s="102"/>
      <c r="D5463" s="100" t="s">
        <v>5876</v>
      </c>
      <c r="E5463" s="101">
        <v>10106.35</v>
      </c>
      <c r="F5463" s="102"/>
    </row>
    <row r="5464" ht="12.75" customHeight="1">
      <c r="A5464" s="100" t="s">
        <v>5748</v>
      </c>
      <c r="B5464" s="101">
        <v>3145.52</v>
      </c>
      <c r="C5464" s="102"/>
      <c r="D5464" s="100" t="s">
        <v>26261</v>
      </c>
      <c r="E5464" s="101">
        <v>11468.16</v>
      </c>
      <c r="F5464" s="102"/>
    </row>
    <row r="5465" ht="12.75" customHeight="1">
      <c r="A5465" s="100" t="s">
        <v>26197</v>
      </c>
      <c r="B5465" s="101">
        <v>3649.98</v>
      </c>
      <c r="C5465" s="102"/>
      <c r="D5465" s="100" t="s">
        <v>5878</v>
      </c>
      <c r="E5465" s="101">
        <v>10465.57</v>
      </c>
      <c r="F5465" s="102"/>
    </row>
    <row r="5466" ht="12.75" customHeight="1">
      <c r="A5466" s="100" t="s">
        <v>5750</v>
      </c>
      <c r="B5466" s="101">
        <v>3401.8</v>
      </c>
      <c r="C5466" s="102"/>
      <c r="D5466" s="100" t="s">
        <v>26262</v>
      </c>
      <c r="E5466" s="101">
        <v>11858.19</v>
      </c>
      <c r="F5466" s="102"/>
    </row>
    <row r="5467" ht="12.75" customHeight="1">
      <c r="A5467" s="100" t="s">
        <v>26198</v>
      </c>
      <c r="B5467" s="101">
        <v>1641.88</v>
      </c>
      <c r="C5467" s="102"/>
      <c r="D5467" s="100" t="s">
        <v>5880</v>
      </c>
      <c r="E5467" s="101">
        <v>10823.47</v>
      </c>
      <c r="F5467" s="102"/>
    </row>
    <row r="5468" ht="12.75" customHeight="1">
      <c r="A5468" s="100" t="s">
        <v>5752</v>
      </c>
      <c r="B5468" s="101">
        <v>1520.05</v>
      </c>
      <c r="C5468" s="102"/>
      <c r="D5468" s="100" t="s">
        <v>26263</v>
      </c>
      <c r="E5468" s="101">
        <v>12249.76</v>
      </c>
      <c r="F5468" s="102"/>
    </row>
    <row r="5469" ht="12.75" customHeight="1">
      <c r="A5469" s="100" t="s">
        <v>26199</v>
      </c>
      <c r="B5469" s="101">
        <v>1500.02</v>
      </c>
      <c r="C5469" s="102"/>
      <c r="D5469" s="100" t="s">
        <v>5882</v>
      </c>
      <c r="E5469" s="101">
        <v>11182.69</v>
      </c>
      <c r="F5469" s="102"/>
    </row>
    <row r="5470" ht="12.75" customHeight="1">
      <c r="A5470" s="100" t="s">
        <v>5754</v>
      </c>
      <c r="B5470" s="101">
        <v>1389.22</v>
      </c>
      <c r="C5470" s="102"/>
      <c r="D5470" s="100" t="s">
        <v>26264</v>
      </c>
      <c r="E5470" s="101">
        <v>12604.33</v>
      </c>
      <c r="F5470" s="102"/>
    </row>
    <row r="5471" ht="12.75" customHeight="1">
      <c r="A5471" s="100" t="s">
        <v>26200</v>
      </c>
      <c r="B5471" s="101">
        <v>1424.24</v>
      </c>
      <c r="C5471" s="102"/>
      <c r="D5471" s="100" t="s">
        <v>5884</v>
      </c>
      <c r="E5471" s="101">
        <v>11504.92</v>
      </c>
      <c r="F5471" s="102"/>
    </row>
    <row r="5472" ht="12.75" customHeight="1">
      <c r="A5472" s="100" t="s">
        <v>5756</v>
      </c>
      <c r="B5472" s="101">
        <v>1318.14</v>
      </c>
      <c r="C5472" s="102"/>
      <c r="D5472" s="100" t="s">
        <v>26265</v>
      </c>
      <c r="E5472" s="101">
        <v>12994.29</v>
      </c>
      <c r="F5472" s="102"/>
    </row>
    <row r="5473" ht="12.75" customHeight="1">
      <c r="A5473" s="100" t="s">
        <v>26201</v>
      </c>
      <c r="B5473" s="101">
        <v>1248.79</v>
      </c>
      <c r="C5473" s="102"/>
      <c r="D5473" s="100" t="s">
        <v>5886</v>
      </c>
      <c r="E5473" s="101">
        <v>11862.74</v>
      </c>
      <c r="F5473" s="102"/>
    </row>
    <row r="5474" ht="12.75" customHeight="1">
      <c r="A5474" s="100" t="s">
        <v>5758</v>
      </c>
      <c r="B5474" s="101">
        <v>1157.23</v>
      </c>
      <c r="C5474" s="102"/>
      <c r="D5474" s="100" t="s">
        <v>26266</v>
      </c>
      <c r="E5474" s="101">
        <v>13385.93</v>
      </c>
      <c r="F5474" s="102"/>
    </row>
    <row r="5475" ht="12.75" customHeight="1">
      <c r="A5475" s="100" t="s">
        <v>26202</v>
      </c>
      <c r="B5475" s="101">
        <v>1198.02</v>
      </c>
      <c r="C5475" s="102"/>
      <c r="D5475" s="100" t="s">
        <v>5888</v>
      </c>
      <c r="E5475" s="101">
        <v>12222.04</v>
      </c>
      <c r="F5475" s="102"/>
    </row>
    <row r="5476" ht="12.75" customHeight="1">
      <c r="A5476" s="100" t="s">
        <v>5760</v>
      </c>
      <c r="B5476" s="101">
        <v>1109.6</v>
      </c>
      <c r="C5476" s="102"/>
      <c r="D5476" s="100" t="s">
        <v>26267</v>
      </c>
      <c r="E5476" s="101">
        <v>8262.26</v>
      </c>
      <c r="F5476" s="102"/>
    </row>
    <row r="5477" ht="12.75" customHeight="1">
      <c r="A5477" s="100" t="s">
        <v>26203</v>
      </c>
      <c r="B5477" s="101">
        <v>3874.95</v>
      </c>
      <c r="C5477" s="102"/>
      <c r="D5477" s="100" t="s">
        <v>5890</v>
      </c>
      <c r="E5477" s="101">
        <v>7510.83</v>
      </c>
      <c r="F5477" s="102"/>
    </row>
    <row r="5478" ht="12.75" customHeight="1">
      <c r="A5478" s="100" t="s">
        <v>5762</v>
      </c>
      <c r="B5478" s="101">
        <v>3509.66</v>
      </c>
      <c r="C5478" s="102"/>
      <c r="D5478" s="100" t="s">
        <v>26268</v>
      </c>
      <c r="E5478" s="101">
        <v>8871.87</v>
      </c>
      <c r="F5478" s="102"/>
    </row>
    <row r="5479" ht="12.75" customHeight="1">
      <c r="A5479" s="100" t="s">
        <v>26204</v>
      </c>
      <c r="B5479" s="101">
        <v>4247.38</v>
      </c>
      <c r="C5479" s="102"/>
      <c r="D5479" s="100" t="s">
        <v>5892</v>
      </c>
      <c r="E5479" s="101">
        <v>8067.93</v>
      </c>
      <c r="F5479" s="102"/>
    </row>
    <row r="5480" ht="12.75" customHeight="1">
      <c r="A5480" s="100" t="s">
        <v>5764</v>
      </c>
      <c r="B5480" s="101">
        <v>3846.58</v>
      </c>
      <c r="C5480" s="102"/>
      <c r="D5480" s="100" t="s">
        <v>26269</v>
      </c>
      <c r="E5480" s="101">
        <v>9491.51</v>
      </c>
      <c r="F5480" s="102"/>
    </row>
    <row r="5481" ht="12.75" customHeight="1">
      <c r="A5481" s="100" t="s">
        <v>26205</v>
      </c>
      <c r="B5481" s="101">
        <v>4662.29</v>
      </c>
      <c r="C5481" s="102"/>
      <c r="D5481" s="100" t="s">
        <v>5894</v>
      </c>
      <c r="E5481" s="101">
        <v>8634.3</v>
      </c>
      <c r="F5481" s="102"/>
    </row>
    <row r="5482" ht="12.75" customHeight="1">
      <c r="A5482" s="100" t="s">
        <v>5766</v>
      </c>
      <c r="B5482" s="101">
        <v>4226.24</v>
      </c>
      <c r="C5482" s="102"/>
      <c r="D5482" s="100" t="s">
        <v>26270</v>
      </c>
      <c r="E5482" s="101">
        <v>10077.84</v>
      </c>
      <c r="F5482" s="102"/>
    </row>
    <row r="5483" ht="12.75" customHeight="1">
      <c r="A5483" s="100" t="s">
        <v>26206</v>
      </c>
      <c r="B5483" s="101">
        <v>5091.06</v>
      </c>
      <c r="C5483" s="102"/>
      <c r="D5483" s="100" t="s">
        <v>5896</v>
      </c>
      <c r="E5483" s="101">
        <v>9167.09</v>
      </c>
      <c r="F5483" s="102"/>
    </row>
    <row r="5484" ht="12.75" customHeight="1">
      <c r="A5484" s="100" t="s">
        <v>5768</v>
      </c>
      <c r="B5484" s="101">
        <v>4618.48</v>
      </c>
      <c r="C5484" s="102"/>
      <c r="D5484" s="100" t="s">
        <v>26271</v>
      </c>
      <c r="E5484" s="101">
        <v>10979.88</v>
      </c>
      <c r="F5484" s="102"/>
    </row>
    <row r="5485" ht="12.75" customHeight="1">
      <c r="A5485" s="100" t="s">
        <v>26207</v>
      </c>
      <c r="B5485" s="101">
        <v>5680.44</v>
      </c>
      <c r="C5485" s="102"/>
      <c r="D5485" s="100" t="s">
        <v>5898</v>
      </c>
      <c r="E5485" s="101">
        <v>9991.05</v>
      </c>
      <c r="F5485" s="102"/>
    </row>
    <row r="5486" ht="12.75" customHeight="1">
      <c r="A5486" s="100" t="s">
        <v>5770</v>
      </c>
      <c r="B5486" s="101">
        <v>5153.06</v>
      </c>
      <c r="C5486" s="102"/>
      <c r="D5486" s="100" t="s">
        <v>26272</v>
      </c>
      <c r="E5486" s="101">
        <v>11390.83</v>
      </c>
      <c r="F5486" s="102"/>
    </row>
    <row r="5487" ht="12.75" customHeight="1">
      <c r="A5487" s="100" t="s">
        <v>26208</v>
      </c>
      <c r="B5487" s="101">
        <v>6222.65</v>
      </c>
      <c r="C5487" s="102"/>
      <c r="D5487" s="100" t="s">
        <v>5900</v>
      </c>
      <c r="E5487" s="101">
        <v>10374.84</v>
      </c>
      <c r="F5487" s="102"/>
    </row>
    <row r="5488" ht="12.75" customHeight="1">
      <c r="A5488" s="100" t="s">
        <v>5772</v>
      </c>
      <c r="B5488" s="101">
        <v>5640.73</v>
      </c>
      <c r="C5488" s="102"/>
      <c r="D5488" s="100" t="s">
        <v>26273</v>
      </c>
      <c r="E5488" s="101">
        <v>11595.41</v>
      </c>
      <c r="F5488" s="102"/>
    </row>
    <row r="5489" ht="12.75" customHeight="1">
      <c r="A5489" s="100" t="s">
        <v>26209</v>
      </c>
      <c r="B5489" s="101">
        <v>6352.27</v>
      </c>
      <c r="C5489" s="102"/>
      <c r="D5489" s="100" t="s">
        <v>5902</v>
      </c>
      <c r="E5489" s="101">
        <v>10554.68</v>
      </c>
      <c r="F5489" s="102"/>
    </row>
    <row r="5490" ht="12.75" customHeight="1">
      <c r="A5490" s="100" t="s">
        <v>5774</v>
      </c>
      <c r="B5490" s="101">
        <v>5765.41</v>
      </c>
      <c r="C5490" s="102"/>
      <c r="D5490" s="100" t="s">
        <v>26274</v>
      </c>
      <c r="E5490" s="101">
        <v>12018.25</v>
      </c>
      <c r="F5490" s="102"/>
    </row>
    <row r="5491" ht="12.75" customHeight="1">
      <c r="A5491" s="100" t="s">
        <v>26210</v>
      </c>
      <c r="B5491" s="101">
        <v>6476.69</v>
      </c>
      <c r="C5491" s="102"/>
      <c r="D5491" s="100" t="s">
        <v>5904</v>
      </c>
      <c r="E5491" s="101">
        <v>10938.84</v>
      </c>
      <c r="F5491" s="102"/>
    </row>
    <row r="5492" ht="12.75" customHeight="1">
      <c r="A5492" s="100" t="s">
        <v>5776</v>
      </c>
      <c r="B5492" s="101">
        <v>5883.9</v>
      </c>
      <c r="C5492" s="102"/>
      <c r="D5492" s="100" t="s">
        <v>26275</v>
      </c>
      <c r="E5492" s="101">
        <v>12115.19</v>
      </c>
      <c r="F5492" s="102"/>
    </row>
    <row r="5493" ht="12.75" customHeight="1">
      <c r="A5493" s="100" t="s">
        <v>26211</v>
      </c>
      <c r="B5493" s="101">
        <v>6788.56</v>
      </c>
      <c r="C5493" s="102"/>
      <c r="D5493" s="100" t="s">
        <v>5906</v>
      </c>
      <c r="E5493" s="101">
        <v>11050.79</v>
      </c>
      <c r="F5493" s="102"/>
    </row>
    <row r="5494" ht="12.75" customHeight="1">
      <c r="A5494" s="100" t="s">
        <v>5778</v>
      </c>
      <c r="B5494" s="101">
        <v>6181.07</v>
      </c>
      <c r="C5494" s="102"/>
      <c r="D5494" s="100" t="s">
        <v>26276</v>
      </c>
      <c r="E5494" s="101">
        <v>12505.61</v>
      </c>
      <c r="F5494" s="102"/>
    </row>
    <row r="5495" ht="12.75" customHeight="1">
      <c r="A5495" s="100" t="s">
        <v>26212</v>
      </c>
      <c r="B5495" s="101">
        <v>7094.01</v>
      </c>
      <c r="C5495" s="102"/>
      <c r="D5495" s="100" t="s">
        <v>5908</v>
      </c>
      <c r="E5495" s="101">
        <v>11409.09</v>
      </c>
      <c r="F5495" s="102"/>
    </row>
    <row r="5496" ht="12.75" customHeight="1">
      <c r="A5496" s="100" t="s">
        <v>5780</v>
      </c>
      <c r="B5496" s="101">
        <v>6456.7</v>
      </c>
      <c r="C5496" s="102"/>
      <c r="D5496" s="100" t="s">
        <v>26277</v>
      </c>
      <c r="E5496" s="101">
        <v>12897.18</v>
      </c>
      <c r="F5496" s="102"/>
    </row>
    <row r="5497" ht="12.75" customHeight="1">
      <c r="A5497" s="100" t="s">
        <v>26213</v>
      </c>
      <c r="B5497" s="101">
        <v>7442.97</v>
      </c>
      <c r="C5497" s="102"/>
      <c r="D5497" s="100" t="s">
        <v>5910</v>
      </c>
      <c r="E5497" s="101">
        <v>11768.31</v>
      </c>
      <c r="F5497" s="102"/>
    </row>
    <row r="5498" ht="12.75" customHeight="1">
      <c r="A5498" s="100" t="s">
        <v>5782</v>
      </c>
      <c r="B5498" s="101">
        <v>6776.04</v>
      </c>
      <c r="C5498" s="102"/>
      <c r="D5498" s="100" t="s">
        <v>26278</v>
      </c>
      <c r="E5498" s="101">
        <v>13251.75</v>
      </c>
      <c r="F5498" s="102"/>
    </row>
    <row r="5499" ht="12.75" customHeight="1">
      <c r="A5499" s="100" t="s">
        <v>26214</v>
      </c>
      <c r="B5499" s="101">
        <v>7793.48</v>
      </c>
      <c r="C5499" s="102"/>
      <c r="D5499" s="100" t="s">
        <v>5912</v>
      </c>
      <c r="E5499" s="101">
        <v>12090.54</v>
      </c>
      <c r="F5499" s="102"/>
    </row>
    <row r="5500" ht="12.75" customHeight="1">
      <c r="A5500" s="100" t="s">
        <v>5784</v>
      </c>
      <c r="B5500" s="101">
        <v>7096.73</v>
      </c>
      <c r="C5500" s="102"/>
      <c r="D5500" s="100" t="s">
        <v>26279</v>
      </c>
      <c r="E5500" s="101">
        <v>13641.78</v>
      </c>
      <c r="F5500" s="102"/>
    </row>
    <row r="5501" ht="12.75" customHeight="1">
      <c r="A5501" s="100" t="s">
        <v>26215</v>
      </c>
      <c r="B5501" s="101">
        <v>8143.93</v>
      </c>
      <c r="C5501" s="102"/>
      <c r="D5501" s="100" t="s">
        <v>5914</v>
      </c>
      <c r="E5501" s="101">
        <v>12448.44</v>
      </c>
      <c r="F5501" s="102"/>
    </row>
    <row r="5502" ht="12.75" customHeight="1">
      <c r="A5502" s="100" t="s">
        <v>5786</v>
      </c>
      <c r="B5502" s="101">
        <v>7417.36</v>
      </c>
      <c r="C5502" s="102"/>
      <c r="D5502" s="100" t="s">
        <v>26280</v>
      </c>
      <c r="E5502" s="101">
        <v>14033.35</v>
      </c>
      <c r="F5502" s="102"/>
    </row>
    <row r="5503" ht="12.75" customHeight="1">
      <c r="A5503" s="100" t="s">
        <v>26216</v>
      </c>
      <c r="B5503" s="101">
        <v>8447.89</v>
      </c>
      <c r="C5503" s="102"/>
      <c r="D5503" s="100" t="s">
        <v>5916</v>
      </c>
      <c r="E5503" s="101">
        <v>12807.66</v>
      </c>
      <c r="F5503" s="102"/>
    </row>
    <row r="5504" ht="12.75" customHeight="1">
      <c r="A5504" s="100" t="s">
        <v>5788</v>
      </c>
      <c r="B5504" s="101">
        <v>7691.7</v>
      </c>
      <c r="C5504" s="102"/>
      <c r="D5504" s="100" t="s">
        <v>26281</v>
      </c>
      <c r="E5504" s="101">
        <v>14424.92</v>
      </c>
      <c r="F5504" s="102"/>
    </row>
    <row r="5505" ht="12.75" customHeight="1">
      <c r="A5505" s="100" t="s">
        <v>26217</v>
      </c>
      <c r="B5505" s="101">
        <v>8798.35</v>
      </c>
      <c r="C5505" s="102"/>
      <c r="D5505" s="100" t="s">
        <v>5918</v>
      </c>
      <c r="E5505" s="101">
        <v>13166.89</v>
      </c>
      <c r="F5505" s="102"/>
    </row>
    <row r="5506" ht="12.75" customHeight="1">
      <c r="A5506" s="100" t="s">
        <v>5790</v>
      </c>
      <c r="B5506" s="101">
        <v>8012.34</v>
      </c>
      <c r="C5506" s="102"/>
      <c r="D5506" s="100" t="s">
        <v>26282</v>
      </c>
      <c r="E5506" s="101">
        <v>9916.08</v>
      </c>
      <c r="F5506" s="102"/>
    </row>
    <row r="5507" ht="12.75" customHeight="1">
      <c r="A5507" s="100" t="s">
        <v>26218</v>
      </c>
      <c r="B5507" s="101">
        <v>9148.85</v>
      </c>
      <c r="C5507" s="102"/>
      <c r="D5507" s="100" t="s">
        <v>5920</v>
      </c>
      <c r="E5507" s="101">
        <v>8976.04</v>
      </c>
      <c r="F5507" s="102"/>
    </row>
    <row r="5508" ht="12.75" customHeight="1">
      <c r="A5508" s="100" t="s">
        <v>5792</v>
      </c>
      <c r="B5508" s="101">
        <v>8333.02</v>
      </c>
      <c r="C5508" s="102"/>
      <c r="D5508" s="100" t="s">
        <v>26283</v>
      </c>
      <c r="E5508" s="101">
        <v>10124.4</v>
      </c>
      <c r="F5508" s="102"/>
    </row>
    <row r="5509" ht="12.75" customHeight="1">
      <c r="A5509" s="100" t="s">
        <v>26219</v>
      </c>
      <c r="B5509" s="101">
        <v>9497.81</v>
      </c>
      <c r="C5509" s="102"/>
      <c r="D5509" s="100" t="s">
        <v>5922</v>
      </c>
      <c r="E5509" s="101">
        <v>9173.51</v>
      </c>
      <c r="F5509" s="102"/>
    </row>
    <row r="5510" ht="12.75" customHeight="1">
      <c r="A5510" s="100" t="s">
        <v>5794</v>
      </c>
      <c r="B5510" s="101">
        <v>8652.36</v>
      </c>
      <c r="C5510" s="102"/>
      <c r="D5510" s="100" t="s">
        <v>26284</v>
      </c>
      <c r="E5510" s="101">
        <v>10887.28</v>
      </c>
      <c r="F5510" s="102"/>
    </row>
    <row r="5511" ht="12.75" customHeight="1">
      <c r="A5511" s="100" t="s">
        <v>26220</v>
      </c>
      <c r="B5511" s="101">
        <v>4769.82</v>
      </c>
      <c r="C5511" s="102"/>
      <c r="D5511" s="100" t="s">
        <v>5924</v>
      </c>
      <c r="E5511" s="101">
        <v>9847.1</v>
      </c>
      <c r="F5511" s="102"/>
    </row>
    <row r="5512" ht="12.75" customHeight="1">
      <c r="A5512" s="100" t="s">
        <v>5796</v>
      </c>
      <c r="B5512" s="101">
        <v>4320.46</v>
      </c>
      <c r="C5512" s="102"/>
      <c r="D5512" s="100" t="s">
        <v>26285</v>
      </c>
      <c r="E5512" s="101">
        <v>10946.77</v>
      </c>
      <c r="F5512" s="102"/>
    </row>
    <row r="5513" ht="12.75" customHeight="1">
      <c r="A5513" s="100" t="s">
        <v>26221</v>
      </c>
      <c r="B5513" s="101">
        <v>5216.06</v>
      </c>
      <c r="C5513" s="102"/>
      <c r="D5513" s="100" t="s">
        <v>5926</v>
      </c>
      <c r="E5513" s="101">
        <v>9959.5</v>
      </c>
      <c r="F5513" s="102"/>
    </row>
    <row r="5514" ht="12.75" customHeight="1">
      <c r="A5514" s="100" t="s">
        <v>5798</v>
      </c>
      <c r="B5514" s="101">
        <v>4728.53</v>
      </c>
      <c r="C5514" s="102"/>
      <c r="D5514" s="100" t="s">
        <v>26286</v>
      </c>
      <c r="E5514" s="101">
        <v>11898.74</v>
      </c>
      <c r="F5514" s="102"/>
    </row>
    <row r="5515" ht="12.75" customHeight="1">
      <c r="A5515" s="100" t="s">
        <v>26222</v>
      </c>
      <c r="B5515" s="101">
        <v>5662.46</v>
      </c>
      <c r="C5515" s="102"/>
      <c r="D5515" s="100" t="s">
        <v>5928</v>
      </c>
      <c r="E5515" s="101">
        <v>10828.77</v>
      </c>
      <c r="F5515" s="102"/>
    </row>
    <row r="5516" ht="12.75" customHeight="1">
      <c r="A5516" s="100" t="s">
        <v>5800</v>
      </c>
      <c r="B5516" s="101">
        <v>5136.78</v>
      </c>
      <c r="C5516" s="102"/>
      <c r="D5516" s="100" t="s">
        <v>26287</v>
      </c>
      <c r="E5516" s="101">
        <v>12607.21</v>
      </c>
      <c r="F5516" s="102"/>
    </row>
    <row r="5517" ht="12.75" customHeight="1">
      <c r="A5517" s="100" t="s">
        <v>26223</v>
      </c>
      <c r="B5517" s="101">
        <v>6259.56</v>
      </c>
      <c r="C5517" s="102"/>
      <c r="D5517" s="100" t="s">
        <v>5930</v>
      </c>
      <c r="E5517" s="101">
        <v>11479.8</v>
      </c>
      <c r="F5517" s="102"/>
    </row>
    <row r="5518" ht="12.75" customHeight="1">
      <c r="A5518" s="100" t="s">
        <v>5802</v>
      </c>
      <c r="B5518" s="101">
        <v>5674.83</v>
      </c>
      <c r="C5518" s="102"/>
      <c r="D5518" s="100" t="s">
        <v>26288</v>
      </c>
      <c r="E5518" s="101">
        <v>12701.1</v>
      </c>
      <c r="F5518" s="102"/>
    </row>
    <row r="5519" ht="12.75" customHeight="1">
      <c r="A5519" s="100" t="s">
        <v>26224</v>
      </c>
      <c r="B5519" s="101">
        <v>6880.99</v>
      </c>
      <c r="C5519" s="102"/>
      <c r="D5519" s="100" t="s">
        <v>5932</v>
      </c>
      <c r="E5519" s="101">
        <v>11558.75</v>
      </c>
      <c r="F5519" s="102"/>
    </row>
    <row r="5520" ht="12.75" customHeight="1">
      <c r="A5520" s="100" t="s">
        <v>5804</v>
      </c>
      <c r="B5520" s="101">
        <v>6237.19</v>
      </c>
      <c r="C5520" s="102"/>
      <c r="D5520" s="100" t="s">
        <v>26289</v>
      </c>
      <c r="E5520" s="101">
        <v>13017.85</v>
      </c>
      <c r="F5520" s="102"/>
    </row>
    <row r="5521" ht="12.75" customHeight="1">
      <c r="A5521" s="100" t="s">
        <v>26225</v>
      </c>
      <c r="B5521" s="101">
        <v>7175.27</v>
      </c>
      <c r="C5521" s="102"/>
      <c r="D5521" s="100" t="s">
        <v>5934</v>
      </c>
      <c r="E5521" s="101">
        <v>11852.94</v>
      </c>
      <c r="F5521" s="102"/>
    </row>
    <row r="5522" ht="12.75" customHeight="1">
      <c r="A5522" s="100" t="s">
        <v>5806</v>
      </c>
      <c r="B5522" s="101">
        <v>6512.34</v>
      </c>
      <c r="C5522" s="102"/>
      <c r="D5522" s="100" t="s">
        <v>26290</v>
      </c>
      <c r="E5522" s="101">
        <v>13237.53</v>
      </c>
      <c r="F5522" s="102"/>
    </row>
    <row r="5523" ht="12.75" customHeight="1">
      <c r="A5523" s="100" t="s">
        <v>26226</v>
      </c>
      <c r="B5523" s="101">
        <v>7413.99</v>
      </c>
      <c r="C5523" s="102"/>
      <c r="D5523" s="100" t="s">
        <v>5936</v>
      </c>
      <c r="E5523" s="101">
        <v>12072.16</v>
      </c>
      <c r="F5523" s="102"/>
    </row>
    <row r="5524" ht="12.75" customHeight="1">
      <c r="A5524" s="100" t="s">
        <v>5808</v>
      </c>
      <c r="B5524" s="101">
        <v>6728.99</v>
      </c>
      <c r="C5524" s="102"/>
      <c r="D5524" s="100" t="s">
        <v>26291</v>
      </c>
      <c r="E5524" s="101">
        <v>13518.1</v>
      </c>
      <c r="F5524" s="102"/>
    </row>
    <row r="5525" ht="12.75" customHeight="1">
      <c r="A5525" s="100" t="s">
        <v>26227</v>
      </c>
      <c r="B5525" s="101">
        <v>7720.02</v>
      </c>
      <c r="C5525" s="102"/>
      <c r="D5525" s="100" t="s">
        <v>5938</v>
      </c>
      <c r="E5525" s="101">
        <v>12320.49</v>
      </c>
      <c r="F5525" s="102"/>
    </row>
    <row r="5526" ht="12.75" customHeight="1">
      <c r="A5526" s="100" t="s">
        <v>5810</v>
      </c>
      <c r="B5526" s="101">
        <v>7006.49</v>
      </c>
      <c r="C5526" s="102"/>
      <c r="D5526" s="100" t="s">
        <v>26292</v>
      </c>
      <c r="E5526" s="101">
        <v>13952.96</v>
      </c>
      <c r="F5526" s="102"/>
    </row>
    <row r="5527" ht="12.75" customHeight="1">
      <c r="A5527" s="100" t="s">
        <v>26228</v>
      </c>
      <c r="B5527" s="101">
        <v>7824.85</v>
      </c>
      <c r="C5527" s="102"/>
      <c r="D5527" s="100" t="s">
        <v>5940</v>
      </c>
      <c r="E5527" s="101">
        <v>12727.04</v>
      </c>
      <c r="F5527" s="102"/>
    </row>
    <row r="5528" ht="12.75" customHeight="1">
      <c r="A5528" s="100" t="s">
        <v>5812</v>
      </c>
      <c r="B5528" s="101">
        <v>7119.29</v>
      </c>
      <c r="C5528" s="102"/>
      <c r="D5528" s="100" t="s">
        <v>26293</v>
      </c>
      <c r="E5528" s="101">
        <v>14307.74</v>
      </c>
      <c r="F5528" s="102"/>
    </row>
    <row r="5529" ht="12.75" customHeight="1">
      <c r="A5529" s="100" t="s">
        <v>26229</v>
      </c>
      <c r="B5529" s="101">
        <v>8173.82</v>
      </c>
      <c r="C5529" s="102"/>
      <c r="D5529" s="100" t="s">
        <v>5942</v>
      </c>
      <c r="E5529" s="101">
        <v>13054.4</v>
      </c>
      <c r="F5529" s="102"/>
    </row>
    <row r="5530" ht="12.75" customHeight="1">
      <c r="A5530" s="100" t="s">
        <v>5814</v>
      </c>
      <c r="B5530" s="101">
        <v>7438.63</v>
      </c>
      <c r="C5530" s="102"/>
      <c r="D5530" s="100" t="s">
        <v>26294</v>
      </c>
      <c r="E5530" s="101">
        <v>14764.69</v>
      </c>
      <c r="F5530" s="102"/>
    </row>
    <row r="5531" ht="12.75" customHeight="1">
      <c r="A5531" s="100" t="s">
        <v>26230</v>
      </c>
      <c r="B5531" s="101">
        <v>8524.32</v>
      </c>
      <c r="C5531" s="102"/>
      <c r="D5531" s="100" t="s">
        <v>5944</v>
      </c>
      <c r="E5531" s="101">
        <v>13470.26</v>
      </c>
      <c r="F5531" s="102"/>
    </row>
    <row r="5532" ht="12.75" customHeight="1">
      <c r="A5532" s="100" t="s">
        <v>5816</v>
      </c>
      <c r="B5532" s="101">
        <v>7759.32</v>
      </c>
      <c r="C5532" s="102"/>
      <c r="D5532" s="100" t="s">
        <v>26295</v>
      </c>
      <c r="E5532" s="101">
        <v>15156.26</v>
      </c>
      <c r="F5532" s="102"/>
    </row>
    <row r="5533" ht="12.75" customHeight="1">
      <c r="A5533" s="100" t="s">
        <v>26231</v>
      </c>
      <c r="B5533" s="101">
        <v>8829.78</v>
      </c>
      <c r="C5533" s="102"/>
      <c r="D5533" s="100" t="s">
        <v>5946</v>
      </c>
      <c r="E5533" s="101">
        <v>13829.49</v>
      </c>
      <c r="F5533" s="102"/>
    </row>
    <row r="5534" ht="12.75" customHeight="1">
      <c r="A5534" s="100" t="s">
        <v>5818</v>
      </c>
      <c r="B5534" s="101">
        <v>8034.95</v>
      </c>
      <c r="C5534" s="102"/>
      <c r="D5534" s="100" t="s">
        <v>26296</v>
      </c>
      <c r="E5534" s="101">
        <v>15524.89</v>
      </c>
      <c r="F5534" s="102"/>
    </row>
    <row r="5535" ht="12.75" customHeight="1">
      <c r="A5535" s="100" t="s">
        <v>26232</v>
      </c>
      <c r="B5535" s="101">
        <v>9178.74</v>
      </c>
      <c r="C5535" s="102"/>
      <c r="D5535" s="100" t="s">
        <v>5948</v>
      </c>
      <c r="E5535" s="101">
        <v>14163.89</v>
      </c>
      <c r="F5535" s="102"/>
    </row>
    <row r="5536" ht="12.75" customHeight="1">
      <c r="A5536" s="100" t="s">
        <v>5820</v>
      </c>
      <c r="B5536" s="101">
        <v>8354.29</v>
      </c>
      <c r="C5536" s="102"/>
      <c r="D5536" s="100" t="s">
        <v>26297</v>
      </c>
      <c r="E5536" s="101">
        <v>11120.53</v>
      </c>
      <c r="F5536" s="102"/>
    </row>
    <row r="5537" ht="12.75" customHeight="1">
      <c r="A5537" s="100" t="s">
        <v>26233</v>
      </c>
      <c r="B5537" s="101">
        <v>9529.19</v>
      </c>
      <c r="C5537" s="102"/>
      <c r="D5537" s="100" t="s">
        <v>5950</v>
      </c>
      <c r="E5537" s="101">
        <v>10051.67</v>
      </c>
      <c r="F5537" s="102"/>
    </row>
    <row r="5538" ht="12.75" customHeight="1">
      <c r="A5538" s="100" t="s">
        <v>5822</v>
      </c>
      <c r="B5538" s="101">
        <v>8674.92</v>
      </c>
      <c r="C5538" s="102"/>
      <c r="D5538" s="100" t="s">
        <v>26298</v>
      </c>
      <c r="E5538" s="101">
        <v>11341.2</v>
      </c>
      <c r="F5538" s="102"/>
    </row>
    <row r="5539" ht="12.75" customHeight="1">
      <c r="A5539" s="100" t="s">
        <v>26234</v>
      </c>
      <c r="B5539" s="101">
        <v>9879.7</v>
      </c>
      <c r="C5539" s="102"/>
      <c r="D5539" s="100" t="s">
        <v>5952</v>
      </c>
      <c r="E5539" s="101">
        <v>10243.37</v>
      </c>
      <c r="F5539" s="102"/>
    </row>
    <row r="5540" ht="12.75" customHeight="1">
      <c r="A5540" s="100" t="s">
        <v>5824</v>
      </c>
      <c r="B5540" s="101">
        <v>8995.61</v>
      </c>
      <c r="C5540" s="102"/>
      <c r="D5540" s="100" t="s">
        <v>26299</v>
      </c>
      <c r="E5540" s="101">
        <v>11499.88</v>
      </c>
      <c r="F5540" s="102"/>
    </row>
    <row r="5541" ht="12.75" customHeight="1">
      <c r="A5541" s="100" t="s">
        <v>26235</v>
      </c>
      <c r="B5541" s="101">
        <v>10183.66</v>
      </c>
      <c r="C5541" s="102"/>
      <c r="D5541" s="100" t="s">
        <v>5954</v>
      </c>
      <c r="E5541" s="101">
        <v>10386.0</v>
      </c>
      <c r="F5541" s="102"/>
    </row>
    <row r="5542" ht="12.75" customHeight="1">
      <c r="A5542" s="100" t="s">
        <v>5826</v>
      </c>
      <c r="B5542" s="101">
        <v>9269.95</v>
      </c>
      <c r="C5542" s="102"/>
      <c r="D5542" s="100" t="s">
        <v>26300</v>
      </c>
      <c r="E5542" s="101">
        <v>12035.5</v>
      </c>
      <c r="F5542" s="102"/>
    </row>
    <row r="5543" ht="12.75" customHeight="1">
      <c r="A5543" s="100" t="s">
        <v>26236</v>
      </c>
      <c r="B5543" s="101">
        <v>5434.16</v>
      </c>
      <c r="C5543" s="102"/>
      <c r="D5543" s="100" t="s">
        <v>5956</v>
      </c>
      <c r="E5543" s="101">
        <v>10942.41</v>
      </c>
      <c r="F5543" s="102"/>
    </row>
    <row r="5544" ht="12.75" customHeight="1">
      <c r="A5544" s="100" t="s">
        <v>5828</v>
      </c>
      <c r="B5544" s="101">
        <v>4921.59</v>
      </c>
      <c r="C5544" s="102"/>
      <c r="D5544" s="100" t="s">
        <v>26301</v>
      </c>
      <c r="E5544" s="101">
        <v>12817.61</v>
      </c>
      <c r="F5544" s="102"/>
    </row>
    <row r="5545" ht="12.75" customHeight="1">
      <c r="A5545" s="100" t="s">
        <v>26237</v>
      </c>
      <c r="B5545" s="101">
        <v>5922.52</v>
      </c>
      <c r="C5545" s="102"/>
      <c r="D5545" s="100" t="s">
        <v>5958</v>
      </c>
      <c r="E5545" s="101">
        <v>11666.49</v>
      </c>
      <c r="F5545" s="102"/>
    </row>
    <row r="5546" ht="12.75" customHeight="1">
      <c r="A5546" s="100" t="s">
        <v>5830</v>
      </c>
      <c r="B5546" s="101">
        <v>5367.47</v>
      </c>
      <c r="C5546" s="102"/>
      <c r="D5546" s="100" t="s">
        <v>26302</v>
      </c>
      <c r="E5546" s="101">
        <v>13785.84</v>
      </c>
      <c r="F5546" s="102"/>
    </row>
    <row r="5547" ht="12.75" customHeight="1">
      <c r="A5547" s="100" t="s">
        <v>26238</v>
      </c>
      <c r="B5547" s="101">
        <v>6362.13</v>
      </c>
      <c r="C5547" s="102"/>
      <c r="D5547" s="100" t="s">
        <v>5960</v>
      </c>
      <c r="E5547" s="101">
        <v>12547.01</v>
      </c>
      <c r="F5547" s="102"/>
    </row>
    <row r="5548" ht="12.75" customHeight="1">
      <c r="A5548" s="100" t="s">
        <v>5832</v>
      </c>
      <c r="B5548" s="101">
        <v>5765.24</v>
      </c>
      <c r="C5548" s="102"/>
      <c r="D5548" s="100" t="s">
        <v>26303</v>
      </c>
      <c r="E5548" s="101">
        <v>13862.29</v>
      </c>
      <c r="F5548" s="102"/>
    </row>
    <row r="5549" ht="12.75" customHeight="1">
      <c r="A5549" s="100" t="s">
        <v>26239</v>
      </c>
      <c r="B5549" s="101">
        <v>6888.05</v>
      </c>
      <c r="C5549" s="102"/>
      <c r="D5549" s="100" t="s">
        <v>5962</v>
      </c>
      <c r="E5549" s="101">
        <v>12618.32</v>
      </c>
      <c r="F5549" s="102"/>
    </row>
    <row r="5550" ht="12.75" customHeight="1">
      <c r="A5550" s="100" t="s">
        <v>5834</v>
      </c>
      <c r="B5550" s="101">
        <v>6243.82</v>
      </c>
      <c r="C5550" s="102"/>
      <c r="D5550" s="100" t="s">
        <v>26304</v>
      </c>
      <c r="E5550" s="101">
        <v>13943.45</v>
      </c>
      <c r="F5550" s="102"/>
    </row>
    <row r="5551" ht="12.75" customHeight="1">
      <c r="A5551" s="100" t="s">
        <v>26240</v>
      </c>
      <c r="B5551" s="101">
        <v>7562.35</v>
      </c>
      <c r="C5551" s="102"/>
      <c r="D5551" s="100" t="s">
        <v>5964</v>
      </c>
      <c r="E5551" s="101">
        <v>12693.05</v>
      </c>
      <c r="F5551" s="102"/>
    </row>
    <row r="5552" ht="12.75" customHeight="1">
      <c r="A5552" s="100" t="s">
        <v>5836</v>
      </c>
      <c r="B5552" s="101">
        <v>6854.76</v>
      </c>
      <c r="C5552" s="102"/>
      <c r="D5552" s="100" t="s">
        <v>26305</v>
      </c>
      <c r="E5552" s="101">
        <v>14336.39</v>
      </c>
      <c r="F5552" s="102"/>
    </row>
    <row r="5553" ht="12.75" customHeight="1">
      <c r="A5553" s="100" t="s">
        <v>26241</v>
      </c>
      <c r="B5553" s="101">
        <v>8018.6</v>
      </c>
      <c r="C5553" s="102"/>
      <c r="D5553" s="100" t="s">
        <v>5966</v>
      </c>
      <c r="E5553" s="101">
        <v>13070.05</v>
      </c>
      <c r="F5553" s="102"/>
    </row>
    <row r="5554" ht="12.75" customHeight="1">
      <c r="A5554" s="100" t="s">
        <v>5838</v>
      </c>
      <c r="B5554" s="101">
        <v>7279.39</v>
      </c>
      <c r="C5554" s="102"/>
      <c r="D5554" s="100" t="s">
        <v>26306</v>
      </c>
      <c r="E5554" s="101">
        <v>14690.96</v>
      </c>
      <c r="F5554" s="102"/>
    </row>
    <row r="5555" ht="12.75" customHeight="1">
      <c r="A5555" s="100" t="s">
        <v>26242</v>
      </c>
      <c r="B5555" s="101">
        <v>8199.29</v>
      </c>
      <c r="C5555" s="102"/>
      <c r="D5555" s="100" t="s">
        <v>5968</v>
      </c>
      <c r="E5555" s="101">
        <v>13392.27</v>
      </c>
      <c r="F5555" s="102"/>
    </row>
    <row r="5556" ht="12.75" customHeight="1">
      <c r="A5556" s="100" t="s">
        <v>5840</v>
      </c>
      <c r="B5556" s="101">
        <v>7434.97</v>
      </c>
      <c r="C5556" s="102"/>
      <c r="D5556" s="100" t="s">
        <v>26307</v>
      </c>
      <c r="E5556" s="101">
        <v>15022.27</v>
      </c>
      <c r="F5556" s="102"/>
    </row>
    <row r="5557" ht="12.75" customHeight="1">
      <c r="A5557" s="100" t="s">
        <v>26243</v>
      </c>
      <c r="B5557" s="101">
        <v>8444.57</v>
      </c>
      <c r="C5557" s="102"/>
      <c r="D5557" s="100" t="s">
        <v>5970</v>
      </c>
      <c r="E5557" s="101">
        <v>13699.3</v>
      </c>
      <c r="F5557" s="102"/>
    </row>
    <row r="5558" ht="12.75" customHeight="1">
      <c r="A5558" s="100" t="s">
        <v>5842</v>
      </c>
      <c r="B5558" s="101">
        <v>7662.92</v>
      </c>
      <c r="C5558" s="102"/>
      <c r="D5558" s="100" t="s">
        <v>26308</v>
      </c>
      <c r="E5558" s="101">
        <v>15474.17</v>
      </c>
      <c r="F5558" s="102"/>
    </row>
    <row r="5559" ht="12.75" customHeight="1">
      <c r="A5559" s="100" t="s">
        <v>26244</v>
      </c>
      <c r="B5559" s="101">
        <v>8757.99</v>
      </c>
      <c r="C5559" s="102"/>
      <c r="D5559" s="100" t="s">
        <v>5972</v>
      </c>
      <c r="E5559" s="101">
        <v>14110.79</v>
      </c>
      <c r="F5559" s="102"/>
    </row>
    <row r="5560" ht="12.75" customHeight="1">
      <c r="A5560" s="100" t="s">
        <v>5844</v>
      </c>
      <c r="B5560" s="101">
        <v>7961.46</v>
      </c>
      <c r="C5560" s="102"/>
      <c r="D5560" s="100" t="s">
        <v>26309</v>
      </c>
      <c r="E5560" s="101">
        <v>15864.13</v>
      </c>
      <c r="F5560" s="102"/>
    </row>
    <row r="5561" ht="12.75" customHeight="1">
      <c r="A5561" s="100" t="s">
        <v>26245</v>
      </c>
      <c r="B5561" s="101">
        <v>9107.06</v>
      </c>
      <c r="C5561" s="102"/>
      <c r="D5561" s="100" t="s">
        <v>5974</v>
      </c>
      <c r="E5561" s="101">
        <v>14468.62</v>
      </c>
      <c r="F5561" s="102"/>
    </row>
    <row r="5562" ht="12.75" customHeight="1">
      <c r="A5562" s="100" t="s">
        <v>5846</v>
      </c>
      <c r="B5562" s="101">
        <v>8280.91</v>
      </c>
      <c r="C5562" s="102"/>
      <c r="D5562" s="100" t="s">
        <v>26310</v>
      </c>
      <c r="E5562" s="101">
        <v>16218.7</v>
      </c>
      <c r="F5562" s="102"/>
    </row>
    <row r="5563" ht="12.75" customHeight="1">
      <c r="A5563" s="100" t="s">
        <v>26246</v>
      </c>
      <c r="B5563" s="101">
        <v>9412.56</v>
      </c>
      <c r="C5563" s="102"/>
      <c r="D5563" s="100" t="s">
        <v>5976</v>
      </c>
      <c r="E5563" s="101">
        <v>14790.84</v>
      </c>
      <c r="F5563" s="102"/>
    </row>
    <row r="5564" ht="12.75" customHeight="1">
      <c r="A5564" s="100" t="s">
        <v>5848</v>
      </c>
      <c r="B5564" s="101">
        <v>8556.6</v>
      </c>
      <c r="C5564" s="102"/>
      <c r="D5564" s="100" t="s">
        <v>26311</v>
      </c>
      <c r="E5564" s="101">
        <v>16609.82</v>
      </c>
      <c r="F5564" s="102"/>
    </row>
    <row r="5565" ht="12.75" customHeight="1">
      <c r="A5565" s="100" t="s">
        <v>26247</v>
      </c>
      <c r="B5565" s="101">
        <v>9761.81</v>
      </c>
      <c r="C5565" s="102"/>
      <c r="D5565" s="100" t="s">
        <v>5978</v>
      </c>
      <c r="E5565" s="101">
        <v>15149.68</v>
      </c>
      <c r="F5565" s="102"/>
    </row>
    <row r="5566" ht="12.75" customHeight="1">
      <c r="A5566" s="100" t="s">
        <v>5850</v>
      </c>
      <c r="B5566" s="101">
        <v>8876.02</v>
      </c>
      <c r="C5566" s="102"/>
      <c r="D5566" s="100" t="s">
        <v>26312</v>
      </c>
      <c r="E5566" s="101">
        <v>14676.5</v>
      </c>
      <c r="F5566" s="102"/>
    </row>
    <row r="5567" ht="12.75" customHeight="1">
      <c r="A5567" s="100" t="s">
        <v>26248</v>
      </c>
      <c r="B5567" s="101">
        <v>10111.98</v>
      </c>
      <c r="C5567" s="102"/>
      <c r="D5567" s="100" t="s">
        <v>5980</v>
      </c>
      <c r="E5567" s="101">
        <v>13332.75</v>
      </c>
      <c r="F5567" s="102"/>
    </row>
    <row r="5568" ht="12.75" customHeight="1">
      <c r="A5568" s="100" t="s">
        <v>5852</v>
      </c>
      <c r="B5568" s="101">
        <v>9196.57</v>
      </c>
      <c r="C5568" s="102"/>
      <c r="D5568" s="100" t="s">
        <v>26313</v>
      </c>
      <c r="E5568" s="101">
        <v>16272.39</v>
      </c>
      <c r="F5568" s="102"/>
    </row>
    <row r="5569" ht="12.75" customHeight="1">
      <c r="A5569" s="100" t="s">
        <v>26249</v>
      </c>
      <c r="B5569" s="101">
        <v>10462.43</v>
      </c>
      <c r="C5569" s="102"/>
      <c r="D5569" s="100" t="s">
        <v>5982</v>
      </c>
      <c r="E5569" s="101">
        <v>14800.15</v>
      </c>
      <c r="F5569" s="102"/>
    </row>
    <row r="5570" ht="12.75" customHeight="1">
      <c r="A5570" s="100" t="s">
        <v>5854</v>
      </c>
      <c r="B5570" s="101">
        <v>9517.2</v>
      </c>
      <c r="C5570" s="102"/>
      <c r="D5570" s="100" t="s">
        <v>26314</v>
      </c>
      <c r="E5570" s="101">
        <v>17856.56</v>
      </c>
      <c r="F5570" s="102"/>
    </row>
    <row r="5571" ht="12.75" customHeight="1">
      <c r="A5571" s="100" t="s">
        <v>26250</v>
      </c>
      <c r="B5571" s="101">
        <v>10767.24</v>
      </c>
      <c r="C5571" s="102"/>
      <c r="D5571" s="100" t="s">
        <v>5984</v>
      </c>
      <c r="E5571" s="101">
        <v>16241.88</v>
      </c>
      <c r="F5571" s="102"/>
    </row>
    <row r="5572" ht="12.75" customHeight="1">
      <c r="A5572" s="100" t="s">
        <v>5856</v>
      </c>
      <c r="B5572" s="101">
        <v>9792.2</v>
      </c>
      <c r="C5572" s="102"/>
      <c r="D5572" s="100" t="s">
        <v>26315</v>
      </c>
      <c r="E5572" s="101">
        <v>20099.88</v>
      </c>
      <c r="F5572" s="102"/>
    </row>
    <row r="5573" ht="12.75" customHeight="1">
      <c r="A5573" s="100" t="s">
        <v>26251</v>
      </c>
      <c r="B5573" s="101">
        <v>11116.98</v>
      </c>
      <c r="C5573" s="102"/>
      <c r="D5573" s="100" t="s">
        <v>5986</v>
      </c>
      <c r="E5573" s="101">
        <v>18281.99</v>
      </c>
      <c r="F5573" s="102"/>
    </row>
    <row r="5574" ht="12.75" customHeight="1">
      <c r="A5574" s="100" t="s">
        <v>5858</v>
      </c>
      <c r="B5574" s="101">
        <v>10112.31</v>
      </c>
      <c r="C5574" s="102"/>
      <c r="D5574" s="100" t="s">
        <v>26316</v>
      </c>
      <c r="E5574" s="101">
        <v>20427.5</v>
      </c>
      <c r="F5574" s="102"/>
    </row>
    <row r="5575" ht="12.75" customHeight="1">
      <c r="A5575" s="100" t="s">
        <v>26252</v>
      </c>
      <c r="B5575" s="101">
        <v>6494.03</v>
      </c>
      <c r="C5575" s="102"/>
      <c r="D5575" s="100" t="s">
        <v>5988</v>
      </c>
      <c r="E5575" s="101">
        <v>18606.89</v>
      </c>
      <c r="F5575" s="102"/>
    </row>
    <row r="5576" ht="12.75" customHeight="1">
      <c r="A5576" s="100" t="s">
        <v>5860</v>
      </c>
      <c r="B5576" s="101">
        <v>5880.7</v>
      </c>
      <c r="C5576" s="102"/>
      <c r="D5576" s="100" t="s">
        <v>26317</v>
      </c>
      <c r="E5576" s="101">
        <v>20526.1</v>
      </c>
      <c r="F5576" s="102"/>
    </row>
    <row r="5577" ht="12.75" customHeight="1">
      <c r="A5577" s="100" t="s">
        <v>26253</v>
      </c>
      <c r="B5577" s="101">
        <v>7016.16</v>
      </c>
      <c r="C5577" s="102"/>
      <c r="D5577" s="100" t="s">
        <v>5990</v>
      </c>
      <c r="E5577" s="101">
        <v>18697.46</v>
      </c>
      <c r="F5577" s="102"/>
    </row>
    <row r="5578" ht="12.75" customHeight="1">
      <c r="A5578" s="100" t="s">
        <v>5862</v>
      </c>
      <c r="B5578" s="101">
        <v>6357.48</v>
      </c>
      <c r="C5578" s="102"/>
      <c r="D5578" s="100" t="s">
        <v>26318</v>
      </c>
      <c r="E5578" s="101">
        <v>20797.56</v>
      </c>
      <c r="F5578" s="102"/>
    </row>
    <row r="5579" ht="12.75" customHeight="1">
      <c r="A5579" s="100" t="s">
        <v>26254</v>
      </c>
      <c r="B5579" s="101">
        <v>7538.27</v>
      </c>
      <c r="C5579" s="102"/>
      <c r="D5579" s="100" t="s">
        <v>5992</v>
      </c>
      <c r="E5579" s="101">
        <v>18922.86</v>
      </c>
      <c r="F5579" s="102"/>
    </row>
    <row r="5580" ht="12.75" customHeight="1">
      <c r="A5580" s="100" t="s">
        <v>5864</v>
      </c>
      <c r="B5580" s="101">
        <v>6834.24</v>
      </c>
      <c r="C5580" s="102"/>
      <c r="D5580" s="100" t="s">
        <v>26319</v>
      </c>
      <c r="E5580" s="101">
        <v>21299.32</v>
      </c>
      <c r="F5580" s="102"/>
    </row>
    <row r="5581" ht="12.75" customHeight="1">
      <c r="A5581" s="100" t="s">
        <v>26255</v>
      </c>
      <c r="B5581" s="101">
        <v>8255.82</v>
      </c>
      <c r="C5581" s="102"/>
      <c r="D5581" s="100" t="s">
        <v>5994</v>
      </c>
      <c r="E5581" s="101">
        <v>19377.68</v>
      </c>
      <c r="F5581" s="102"/>
    </row>
    <row r="5582" ht="12.75" customHeight="1">
      <c r="A5582" s="100" t="s">
        <v>5866</v>
      </c>
      <c r="B5582" s="101">
        <v>7484.11</v>
      </c>
      <c r="C5582" s="102"/>
      <c r="D5582" s="100" t="s">
        <v>26320</v>
      </c>
      <c r="E5582" s="101">
        <v>21677.32</v>
      </c>
      <c r="F5582" s="102"/>
    </row>
    <row r="5583" ht="12.75" customHeight="1">
      <c r="A5583" s="100" t="s">
        <v>26256</v>
      </c>
      <c r="B5583" s="101">
        <v>8973.27</v>
      </c>
      <c r="C5583" s="102"/>
      <c r="D5583" s="100" t="s">
        <v>5996</v>
      </c>
      <c r="E5583" s="101">
        <v>19720.35</v>
      </c>
      <c r="F5583" s="102"/>
    </row>
    <row r="5584" ht="12.75" customHeight="1">
      <c r="A5584" s="100" t="s">
        <v>5868</v>
      </c>
      <c r="B5584" s="101">
        <v>8134.1</v>
      </c>
      <c r="C5584" s="102"/>
      <c r="D5584" s="100" t="s">
        <v>26321</v>
      </c>
      <c r="E5584" s="101">
        <v>22265.93</v>
      </c>
      <c r="F5584" s="102"/>
    </row>
    <row r="5585" ht="12.75" customHeight="1">
      <c r="A5585" s="100" t="s">
        <v>26257</v>
      </c>
      <c r="B5585" s="101">
        <v>9110.8</v>
      </c>
      <c r="C5585" s="102"/>
      <c r="D5585" s="100" t="s">
        <v>5998</v>
      </c>
      <c r="E5585" s="101">
        <v>20250.41</v>
      </c>
      <c r="F5585" s="102"/>
    </row>
    <row r="5586" ht="12.75" customHeight="1">
      <c r="A5586" s="100" t="s">
        <v>5870</v>
      </c>
      <c r="B5586" s="101">
        <v>8263.94</v>
      </c>
      <c r="C5586" s="102"/>
      <c r="D5586" s="100" t="s">
        <v>26322</v>
      </c>
      <c r="E5586" s="101">
        <v>22768.76</v>
      </c>
      <c r="F5586" s="102"/>
    </row>
    <row r="5587" ht="12.75" customHeight="1">
      <c r="A5587" s="100" t="s">
        <v>26258</v>
      </c>
      <c r="B5587" s="101">
        <v>9180.36</v>
      </c>
      <c r="C5587" s="102"/>
      <c r="D5587" s="100" t="s">
        <v>6000</v>
      </c>
      <c r="E5587" s="101">
        <v>20706.62</v>
      </c>
      <c r="F5587" s="102"/>
    </row>
    <row r="5588" ht="12.75" customHeight="1">
      <c r="A5588" s="100" t="s">
        <v>5872</v>
      </c>
      <c r="B5588" s="101">
        <v>8330.33</v>
      </c>
      <c r="C5588" s="102"/>
      <c r="D5588" s="100" t="s">
        <v>26323</v>
      </c>
      <c r="E5588" s="101">
        <v>23307.97</v>
      </c>
      <c r="F5588" s="102"/>
    </row>
    <row r="5589" ht="12.75" customHeight="1">
      <c r="A5589" s="100" t="s">
        <v>26259</v>
      </c>
      <c r="B5589" s="101">
        <v>9492.85</v>
      </c>
      <c r="C5589" s="102"/>
      <c r="D5589" s="100" t="s">
        <v>6002</v>
      </c>
      <c r="E5589" s="101">
        <v>21193.44</v>
      </c>
      <c r="F5589" s="102"/>
    </row>
    <row r="5590" ht="12.75" customHeight="1">
      <c r="A5590" s="100" t="s">
        <v>5874</v>
      </c>
      <c r="B5590" s="101">
        <v>8628.09</v>
      </c>
      <c r="C5590" s="102"/>
      <c r="D5590" s="100" t="s">
        <v>26324</v>
      </c>
      <c r="E5590" s="101">
        <v>23772.93</v>
      </c>
      <c r="F5590" s="102"/>
    </row>
    <row r="5591" ht="12.75" customHeight="1">
      <c r="A5591" s="100" t="s">
        <v>26260</v>
      </c>
      <c r="B5591" s="101">
        <v>9798.31</v>
      </c>
      <c r="C5591" s="102"/>
      <c r="D5591" s="100" t="s">
        <v>6004</v>
      </c>
      <c r="E5591" s="101">
        <v>21611.43</v>
      </c>
      <c r="F5591" s="102"/>
    </row>
    <row r="5592" ht="12.75" customHeight="1">
      <c r="A5592" s="100" t="s">
        <v>5876</v>
      </c>
      <c r="B5592" s="101">
        <v>8903.72</v>
      </c>
      <c r="C5592" s="102"/>
      <c r="D5592" s="100" t="s">
        <v>26325</v>
      </c>
      <c r="E5592" s="101">
        <v>2906.11</v>
      </c>
      <c r="F5592" s="102"/>
    </row>
    <row r="5593" ht="12.75" customHeight="1">
      <c r="A5593" s="100" t="s">
        <v>26261</v>
      </c>
      <c r="B5593" s="101">
        <v>10148.76</v>
      </c>
      <c r="C5593" s="102"/>
      <c r="D5593" s="100" t="s">
        <v>6006</v>
      </c>
      <c r="E5593" s="101">
        <v>2756.46</v>
      </c>
      <c r="F5593" s="102"/>
    </row>
    <row r="5594" ht="12.75" customHeight="1">
      <c r="A5594" s="100" t="s">
        <v>5878</v>
      </c>
      <c r="B5594" s="101">
        <v>9224.36</v>
      </c>
      <c r="C5594" s="102"/>
      <c r="D5594" s="100" t="s">
        <v>26326</v>
      </c>
      <c r="E5594" s="101">
        <v>3053.85</v>
      </c>
      <c r="F5594" s="102"/>
    </row>
    <row r="5595" ht="12.75" customHeight="1">
      <c r="A5595" s="100" t="s">
        <v>26262</v>
      </c>
      <c r="B5595" s="101">
        <v>10497.78</v>
      </c>
      <c r="C5595" s="102"/>
      <c r="D5595" s="100" t="s">
        <v>6008</v>
      </c>
      <c r="E5595" s="101">
        <v>2891.48</v>
      </c>
      <c r="F5595" s="102"/>
    </row>
    <row r="5596" ht="12.75" customHeight="1">
      <c r="A5596" s="100" t="s">
        <v>5880</v>
      </c>
      <c r="B5596" s="101">
        <v>9543.75</v>
      </c>
      <c r="C5596" s="102"/>
      <c r="D5596" s="100" t="s">
        <v>26327</v>
      </c>
      <c r="E5596" s="101">
        <v>3342.03</v>
      </c>
      <c r="F5596" s="102"/>
    </row>
    <row r="5597" ht="12.75" customHeight="1">
      <c r="A5597" s="100" t="s">
        <v>26263</v>
      </c>
      <c r="B5597" s="101">
        <v>10848.23</v>
      </c>
      <c r="C5597" s="102"/>
      <c r="D5597" s="100" t="s">
        <v>6010</v>
      </c>
      <c r="E5597" s="101">
        <v>3169.76</v>
      </c>
      <c r="F5597" s="102"/>
    </row>
    <row r="5598" ht="12.75" customHeight="1">
      <c r="A5598" s="100" t="s">
        <v>5882</v>
      </c>
      <c r="B5598" s="101">
        <v>9864.39</v>
      </c>
      <c r="C5598" s="102"/>
      <c r="D5598" s="100" t="s">
        <v>26328</v>
      </c>
      <c r="E5598" s="101">
        <v>3741.76</v>
      </c>
      <c r="F5598" s="102"/>
    </row>
    <row r="5599" ht="12.75" customHeight="1">
      <c r="A5599" s="100" t="s">
        <v>26264</v>
      </c>
      <c r="B5599" s="101">
        <v>11153.68</v>
      </c>
      <c r="C5599" s="102"/>
      <c r="D5599" s="100" t="s">
        <v>6012</v>
      </c>
      <c r="E5599" s="101">
        <v>3544.27</v>
      </c>
      <c r="F5599" s="102"/>
    </row>
    <row r="5600" ht="12.75" customHeight="1">
      <c r="A5600" s="100" t="s">
        <v>5884</v>
      </c>
      <c r="B5600" s="101">
        <v>10140.02</v>
      </c>
      <c r="C5600" s="102"/>
      <c r="D5600" s="100" t="s">
        <v>26329</v>
      </c>
      <c r="E5600" s="101">
        <v>4190.65</v>
      </c>
      <c r="F5600" s="102"/>
    </row>
    <row r="5601" ht="12.75" customHeight="1">
      <c r="A5601" s="100" t="s">
        <v>26265</v>
      </c>
      <c r="B5601" s="101">
        <v>11502.64</v>
      </c>
      <c r="C5601" s="102"/>
      <c r="D5601" s="100" t="s">
        <v>6014</v>
      </c>
      <c r="E5601" s="101">
        <v>3964.22</v>
      </c>
      <c r="F5601" s="102"/>
    </row>
    <row r="5602" ht="12.75" customHeight="1">
      <c r="A5602" s="100" t="s">
        <v>5886</v>
      </c>
      <c r="B5602" s="101">
        <v>10459.36</v>
      </c>
      <c r="C5602" s="102"/>
      <c r="D5602" s="100" t="s">
        <v>26330</v>
      </c>
      <c r="E5602" s="101">
        <v>518.52</v>
      </c>
      <c r="F5602" s="102"/>
    </row>
    <row r="5603" ht="12.75" customHeight="1">
      <c r="A5603" s="100" t="s">
        <v>26266</v>
      </c>
      <c r="B5603" s="101">
        <v>11853.15</v>
      </c>
      <c r="C5603" s="102"/>
      <c r="D5603" s="100" t="s">
        <v>6016</v>
      </c>
      <c r="E5603" s="101">
        <v>486.25</v>
      </c>
      <c r="F5603" s="102"/>
    </row>
    <row r="5604" ht="12.75" customHeight="1">
      <c r="A5604" s="100" t="s">
        <v>5888</v>
      </c>
      <c r="B5604" s="101">
        <v>10780.05</v>
      </c>
      <c r="C5604" s="102"/>
      <c r="D5604" s="100" t="s">
        <v>26331</v>
      </c>
      <c r="E5604" s="101">
        <v>622.64</v>
      </c>
      <c r="F5604" s="102"/>
    </row>
    <row r="5605" ht="12.75" customHeight="1">
      <c r="A5605" s="100" t="s">
        <v>26267</v>
      </c>
      <c r="B5605" s="101">
        <v>7313.31</v>
      </c>
      <c r="C5605" s="102"/>
      <c r="D5605" s="100" t="s">
        <v>6018</v>
      </c>
      <c r="E5605" s="101">
        <v>582.85</v>
      </c>
      <c r="F5605" s="102"/>
    </row>
    <row r="5606" ht="12.75" customHeight="1">
      <c r="A5606" s="100" t="s">
        <v>5890</v>
      </c>
      <c r="B5606" s="101">
        <v>6620.47</v>
      </c>
      <c r="C5606" s="102"/>
      <c r="D5606" s="100" t="s">
        <v>26332</v>
      </c>
      <c r="E5606" s="101">
        <v>913.05</v>
      </c>
      <c r="F5606" s="102"/>
    </row>
    <row r="5607" ht="12.75" customHeight="1">
      <c r="A5607" s="100" t="s">
        <v>26268</v>
      </c>
      <c r="B5607" s="101">
        <v>7864.51</v>
      </c>
      <c r="C5607" s="102"/>
      <c r="D5607" s="100" t="s">
        <v>6020</v>
      </c>
      <c r="E5607" s="101">
        <v>856.04</v>
      </c>
      <c r="F5607" s="102"/>
    </row>
    <row r="5608" ht="12.75" customHeight="1">
      <c r="A5608" s="100" t="s">
        <v>5892</v>
      </c>
      <c r="B5608" s="101">
        <v>7123.26</v>
      </c>
      <c r="C5608" s="102"/>
      <c r="D5608" s="100" t="s">
        <v>26333</v>
      </c>
      <c r="E5608" s="101">
        <v>1199.51</v>
      </c>
      <c r="F5608" s="102"/>
    </row>
    <row r="5609" ht="12.75" customHeight="1">
      <c r="A5609" s="100" t="s">
        <v>26269</v>
      </c>
      <c r="B5609" s="101">
        <v>8424.43</v>
      </c>
      <c r="C5609" s="102"/>
      <c r="D5609" s="100" t="s">
        <v>6022</v>
      </c>
      <c r="E5609" s="101">
        <v>1123.27</v>
      </c>
      <c r="F5609" s="102"/>
    </row>
    <row r="5610" ht="12.75" customHeight="1">
      <c r="A5610" s="100" t="s">
        <v>5894</v>
      </c>
      <c r="B5610" s="101">
        <v>7634.06</v>
      </c>
      <c r="C5610" s="102"/>
      <c r="D5610" s="100" t="s">
        <v>26334</v>
      </c>
      <c r="E5610" s="101">
        <v>1884.7</v>
      </c>
      <c r="F5610" s="102"/>
    </row>
    <row r="5611" ht="12.75" customHeight="1">
      <c r="A5611" s="100" t="s">
        <v>26270</v>
      </c>
      <c r="B5611" s="101">
        <v>8942.59</v>
      </c>
      <c r="C5611" s="102"/>
      <c r="D5611" s="100" t="s">
        <v>6024</v>
      </c>
      <c r="E5611" s="101">
        <v>1761.65</v>
      </c>
      <c r="F5611" s="102"/>
    </row>
    <row r="5612" ht="12.75" customHeight="1">
      <c r="A5612" s="100" t="s">
        <v>5896</v>
      </c>
      <c r="B5612" s="101">
        <v>8102.86</v>
      </c>
      <c r="C5612" s="102"/>
      <c r="D5612" s="100" t="s">
        <v>26335</v>
      </c>
      <c r="E5612" s="101">
        <v>603.26</v>
      </c>
      <c r="F5612" s="102"/>
    </row>
    <row r="5613" ht="12.75" customHeight="1">
      <c r="A5613" s="100" t="s">
        <v>26271</v>
      </c>
      <c r="B5613" s="101">
        <v>9745.24</v>
      </c>
      <c r="C5613" s="102"/>
      <c r="D5613" s="100" t="s">
        <v>6026</v>
      </c>
      <c r="E5613" s="101">
        <v>566.46</v>
      </c>
      <c r="F5613" s="102"/>
    </row>
    <row r="5614" ht="12.75" customHeight="1">
      <c r="A5614" s="100" t="s">
        <v>5898</v>
      </c>
      <c r="B5614" s="101">
        <v>8833.52</v>
      </c>
      <c r="C5614" s="102"/>
      <c r="D5614" s="100" t="s">
        <v>26336</v>
      </c>
      <c r="E5614" s="101">
        <v>736.11</v>
      </c>
      <c r="F5614" s="102"/>
    </row>
    <row r="5615" ht="12.75" customHeight="1">
      <c r="A5615" s="100" t="s">
        <v>26272</v>
      </c>
      <c r="B5615" s="101">
        <v>10107.69</v>
      </c>
      <c r="C5615" s="102"/>
      <c r="D5615" s="100" t="s">
        <v>6028</v>
      </c>
      <c r="E5615" s="101">
        <v>689.42</v>
      </c>
      <c r="F5615" s="102"/>
    </row>
    <row r="5616" ht="12.75" customHeight="1">
      <c r="A5616" s="100" t="s">
        <v>5900</v>
      </c>
      <c r="B5616" s="101">
        <v>9170.93</v>
      </c>
      <c r="C5616" s="102"/>
      <c r="D5616" s="100" t="s">
        <v>26337</v>
      </c>
      <c r="E5616" s="101">
        <v>1036.26</v>
      </c>
      <c r="F5616" s="102"/>
    </row>
    <row r="5617" ht="12.75" customHeight="1">
      <c r="A5617" s="100" t="s">
        <v>26273</v>
      </c>
      <c r="B5617" s="101">
        <v>10301.83</v>
      </c>
      <c r="C5617" s="102"/>
      <c r="D5617" s="100" t="s">
        <v>6030</v>
      </c>
      <c r="E5617" s="101">
        <v>972.58</v>
      </c>
      <c r="F5617" s="102"/>
    </row>
    <row r="5618" ht="12.75" customHeight="1">
      <c r="A5618" s="100" t="s">
        <v>5902</v>
      </c>
      <c r="B5618" s="101">
        <v>9342.25</v>
      </c>
      <c r="C5618" s="102"/>
      <c r="D5618" s="100" t="s">
        <v>26338</v>
      </c>
      <c r="E5618" s="101">
        <v>1322.73</v>
      </c>
      <c r="F5618" s="102"/>
    </row>
    <row r="5619" ht="12.75" customHeight="1">
      <c r="A5619" s="100" t="s">
        <v>26274</v>
      </c>
      <c r="B5619" s="101">
        <v>10676.78</v>
      </c>
      <c r="C5619" s="102"/>
      <c r="D5619" s="100" t="s">
        <v>6032</v>
      </c>
      <c r="E5619" s="101">
        <v>1239.8</v>
      </c>
      <c r="F5619" s="102"/>
    </row>
    <row r="5620" ht="12.75" customHeight="1">
      <c r="A5620" s="100" t="s">
        <v>5904</v>
      </c>
      <c r="B5620" s="101">
        <v>9681.54</v>
      </c>
      <c r="C5620" s="102"/>
      <c r="D5620" s="100" t="s">
        <v>26339</v>
      </c>
      <c r="E5620" s="101">
        <v>2116.69</v>
      </c>
      <c r="F5620" s="102"/>
    </row>
    <row r="5621" ht="12.75" customHeight="1">
      <c r="A5621" s="100" t="s">
        <v>26275</v>
      </c>
      <c r="B5621" s="101">
        <v>10724.95</v>
      </c>
      <c r="C5621" s="102"/>
      <c r="D5621" s="100" t="s">
        <v>6034</v>
      </c>
      <c r="E5621" s="101">
        <v>1982.6</v>
      </c>
      <c r="F5621" s="102"/>
    </row>
    <row r="5622" ht="12.75" customHeight="1">
      <c r="A5622" s="100" t="s">
        <v>5906</v>
      </c>
      <c r="B5622" s="101">
        <v>9743.56</v>
      </c>
      <c r="C5622" s="102"/>
      <c r="D5622" s="100" t="s">
        <v>26340</v>
      </c>
      <c r="E5622" s="101">
        <v>2075.72</v>
      </c>
      <c r="F5622" s="102"/>
    </row>
    <row r="5623" ht="12.75" customHeight="1">
      <c r="A5623" s="100" t="s">
        <v>26276</v>
      </c>
      <c r="B5623" s="101">
        <v>11074.26</v>
      </c>
      <c r="C5623" s="102"/>
      <c r="D5623" s="100" t="s">
        <v>6036</v>
      </c>
      <c r="E5623" s="101">
        <v>1972.5</v>
      </c>
      <c r="F5623" s="102"/>
    </row>
    <row r="5624" ht="12.75" customHeight="1">
      <c r="A5624" s="100" t="s">
        <v>5908</v>
      </c>
      <c r="B5624" s="101">
        <v>10063.24</v>
      </c>
      <c r="C5624" s="102"/>
      <c r="D5624" s="100" t="s">
        <v>26341</v>
      </c>
      <c r="E5624" s="101">
        <v>1369.48</v>
      </c>
      <c r="F5624" s="102"/>
    </row>
    <row r="5625" ht="12.75" customHeight="1">
      <c r="A5625" s="100" t="s">
        <v>26277</v>
      </c>
      <c r="B5625" s="101">
        <v>11424.71</v>
      </c>
      <c r="C5625" s="102"/>
      <c r="D5625" s="100" t="s">
        <v>6038</v>
      </c>
      <c r="E5625" s="101">
        <v>1301.46</v>
      </c>
      <c r="F5625" s="102"/>
    </row>
    <row r="5626" ht="12.75" customHeight="1">
      <c r="A5626" s="100" t="s">
        <v>5910</v>
      </c>
      <c r="B5626" s="101">
        <v>10383.88</v>
      </c>
      <c r="C5626" s="102"/>
      <c r="D5626" s="100" t="s">
        <v>26342</v>
      </c>
      <c r="E5626" s="101">
        <v>1692.16</v>
      </c>
      <c r="F5626" s="102"/>
    </row>
    <row r="5627" ht="12.75" customHeight="1">
      <c r="A5627" s="100" t="s">
        <v>26278</v>
      </c>
      <c r="B5627" s="101">
        <v>11730.16</v>
      </c>
      <c r="C5627" s="102"/>
      <c r="D5627" s="100" t="s">
        <v>6040</v>
      </c>
      <c r="E5627" s="101">
        <v>1619.0</v>
      </c>
      <c r="F5627" s="102"/>
    </row>
    <row r="5628" ht="12.75" customHeight="1">
      <c r="A5628" s="100" t="s">
        <v>5912</v>
      </c>
      <c r="B5628" s="101">
        <v>10659.51</v>
      </c>
      <c r="C5628" s="102"/>
      <c r="D5628" s="100" t="s">
        <v>26343</v>
      </c>
      <c r="E5628" s="101">
        <v>1442.2</v>
      </c>
      <c r="F5628" s="102"/>
    </row>
    <row r="5629" ht="12.75" customHeight="1">
      <c r="A5629" s="100" t="s">
        <v>26279</v>
      </c>
      <c r="B5629" s="101">
        <v>12079.18</v>
      </c>
      <c r="C5629" s="102"/>
      <c r="D5629" s="100" t="s">
        <v>6042</v>
      </c>
      <c r="E5629" s="101">
        <v>1364.5</v>
      </c>
      <c r="F5629" s="102"/>
    </row>
    <row r="5630" ht="12.75" customHeight="1">
      <c r="A5630" s="100" t="s">
        <v>5914</v>
      </c>
      <c r="B5630" s="101">
        <v>10978.91</v>
      </c>
      <c r="C5630" s="102"/>
      <c r="D5630" s="100" t="s">
        <v>26344</v>
      </c>
      <c r="E5630" s="101">
        <v>359.33</v>
      </c>
      <c r="F5630" s="102"/>
    </row>
    <row r="5631" ht="12.75" customHeight="1">
      <c r="A5631" s="100" t="s">
        <v>26280</v>
      </c>
      <c r="B5631" s="101">
        <v>12429.63</v>
      </c>
      <c r="C5631" s="102"/>
      <c r="D5631" s="100" t="s">
        <v>6044</v>
      </c>
      <c r="E5631" s="101">
        <v>336.61</v>
      </c>
      <c r="F5631" s="102"/>
    </row>
    <row r="5632" ht="12.75" customHeight="1">
      <c r="A5632" s="100" t="s">
        <v>5916</v>
      </c>
      <c r="B5632" s="101">
        <v>11299.54</v>
      </c>
      <c r="C5632" s="102"/>
      <c r="D5632" s="100" t="s">
        <v>26345</v>
      </c>
      <c r="E5632" s="101">
        <v>700.08</v>
      </c>
      <c r="F5632" s="102"/>
    </row>
    <row r="5633" ht="12.75" customHeight="1">
      <c r="A5633" s="100" t="s">
        <v>26281</v>
      </c>
      <c r="B5633" s="101">
        <v>12780.09</v>
      </c>
      <c r="C5633" s="102"/>
      <c r="D5633" s="100" t="s">
        <v>6046</v>
      </c>
      <c r="E5633" s="101">
        <v>660.39</v>
      </c>
      <c r="F5633" s="102"/>
    </row>
    <row r="5634" ht="12.75" customHeight="1">
      <c r="A5634" s="100" t="s">
        <v>5918</v>
      </c>
      <c r="B5634" s="101">
        <v>11620.17</v>
      </c>
      <c r="C5634" s="102"/>
      <c r="D5634" s="100" t="s">
        <v>26346</v>
      </c>
      <c r="E5634" s="101">
        <v>834.24</v>
      </c>
      <c r="F5634" s="102"/>
    </row>
    <row r="5635" ht="12.75" customHeight="1">
      <c r="A5635" s="100" t="s">
        <v>26282</v>
      </c>
      <c r="B5635" s="101">
        <v>8808.1</v>
      </c>
      <c r="C5635" s="102"/>
      <c r="D5635" s="100" t="s">
        <v>6048</v>
      </c>
      <c r="E5635" s="101">
        <v>787.53</v>
      </c>
      <c r="F5635" s="102"/>
    </row>
    <row r="5636" ht="12.75" customHeight="1">
      <c r="A5636" s="100" t="s">
        <v>5920</v>
      </c>
      <c r="B5636" s="101">
        <v>7941.4</v>
      </c>
      <c r="C5636" s="102"/>
      <c r="D5636" s="100" t="s">
        <v>26347</v>
      </c>
      <c r="E5636" s="101">
        <v>357.65</v>
      </c>
      <c r="F5636" s="102"/>
    </row>
    <row r="5637" ht="12.75" customHeight="1">
      <c r="A5637" s="100" t="s">
        <v>26283</v>
      </c>
      <c r="B5637" s="101">
        <v>9000.26</v>
      </c>
      <c r="C5637" s="102"/>
      <c r="D5637" s="100" t="s">
        <v>6050</v>
      </c>
      <c r="E5637" s="101">
        <v>338.95</v>
      </c>
      <c r="F5637" s="102"/>
    </row>
    <row r="5638" ht="12.75" customHeight="1">
      <c r="A5638" s="100" t="s">
        <v>5922</v>
      </c>
      <c r="B5638" s="101">
        <v>8123.53</v>
      </c>
      <c r="C5638" s="102"/>
      <c r="D5638" s="100" t="s">
        <v>26348</v>
      </c>
      <c r="E5638" s="101">
        <v>491.81</v>
      </c>
      <c r="F5638" s="102"/>
    </row>
    <row r="5639" ht="12.75" customHeight="1">
      <c r="A5639" s="100" t="s">
        <v>26284</v>
      </c>
      <c r="B5639" s="101">
        <v>9692.3</v>
      </c>
      <c r="C5639" s="102"/>
      <c r="D5639" s="100" t="s">
        <v>6052</v>
      </c>
      <c r="E5639" s="101">
        <v>466.09</v>
      </c>
      <c r="F5639" s="102"/>
    </row>
    <row r="5640" ht="12.75" customHeight="1">
      <c r="A5640" s="100" t="s">
        <v>5924</v>
      </c>
      <c r="B5640" s="101">
        <v>8733.17</v>
      </c>
      <c r="C5640" s="102"/>
      <c r="D5640" s="100" t="s">
        <v>26349</v>
      </c>
      <c r="E5640" s="101">
        <v>625.69</v>
      </c>
      <c r="F5640" s="102"/>
    </row>
    <row r="5641" ht="12.75" customHeight="1">
      <c r="A5641" s="100" t="s">
        <v>26285</v>
      </c>
      <c r="B5641" s="101">
        <v>9708.7</v>
      </c>
      <c r="C5641" s="102"/>
      <c r="D5641" s="100" t="s">
        <v>6054</v>
      </c>
      <c r="E5641" s="101">
        <v>592.99</v>
      </c>
      <c r="F5641" s="102"/>
    </row>
    <row r="5642" ht="12.75" customHeight="1">
      <c r="A5642" s="100" t="s">
        <v>5926</v>
      </c>
      <c r="B5642" s="101">
        <v>8798.4</v>
      </c>
      <c r="C5642" s="102"/>
      <c r="D5642" s="100" t="s">
        <v>26350</v>
      </c>
      <c r="E5642" s="101">
        <v>220.12</v>
      </c>
      <c r="F5642" s="102"/>
    </row>
    <row r="5643" ht="12.75" customHeight="1">
      <c r="A5643" s="100" t="s">
        <v>26286</v>
      </c>
      <c r="B5643" s="101">
        <v>10556.05</v>
      </c>
      <c r="C5643" s="102"/>
      <c r="D5643" s="100" t="s">
        <v>6056</v>
      </c>
      <c r="E5643" s="101">
        <v>204.77</v>
      </c>
      <c r="F5643" s="102"/>
    </row>
    <row r="5644" ht="12.75" customHeight="1">
      <c r="A5644" s="100" t="s">
        <v>5928</v>
      </c>
      <c r="B5644" s="101">
        <v>9569.51</v>
      </c>
      <c r="C5644" s="102"/>
      <c r="D5644" s="100" t="s">
        <v>26351</v>
      </c>
      <c r="E5644" s="101">
        <v>313.27</v>
      </c>
      <c r="F5644" s="102"/>
    </row>
    <row r="5645" ht="12.75" customHeight="1">
      <c r="A5645" s="100" t="s">
        <v>26287</v>
      </c>
      <c r="B5645" s="101">
        <v>11185.05</v>
      </c>
      <c r="C5645" s="102"/>
      <c r="D5645" s="100" t="s">
        <v>6058</v>
      </c>
      <c r="E5645" s="101">
        <v>292.69</v>
      </c>
      <c r="F5645" s="102"/>
    </row>
    <row r="5646" ht="12.75" customHeight="1">
      <c r="A5646" s="100" t="s">
        <v>5930</v>
      </c>
      <c r="B5646" s="101">
        <v>10145.55</v>
      </c>
      <c r="C5646" s="102"/>
      <c r="D5646" s="100" t="s">
        <v>26352</v>
      </c>
      <c r="E5646" s="101">
        <v>401.86</v>
      </c>
      <c r="F5646" s="102"/>
    </row>
    <row r="5647" ht="12.75" customHeight="1">
      <c r="A5647" s="100" t="s">
        <v>26288</v>
      </c>
      <c r="B5647" s="101">
        <v>11273.9</v>
      </c>
      <c r="C5647" s="102"/>
      <c r="D5647" s="100" t="s">
        <v>6060</v>
      </c>
      <c r="E5647" s="101">
        <v>376.53</v>
      </c>
      <c r="F5647" s="102"/>
    </row>
    <row r="5648" ht="12.75" customHeight="1">
      <c r="A5648" s="100" t="s">
        <v>5932</v>
      </c>
      <c r="B5648" s="101">
        <v>10220.62</v>
      </c>
      <c r="C5648" s="102"/>
      <c r="D5648" s="100" t="s">
        <v>26353</v>
      </c>
      <c r="E5648" s="101">
        <v>159.47</v>
      </c>
      <c r="F5648" s="102"/>
    </row>
    <row r="5649" ht="12.75" customHeight="1">
      <c r="A5649" s="100" t="s">
        <v>26289</v>
      </c>
      <c r="B5649" s="101">
        <v>11570.98</v>
      </c>
      <c r="C5649" s="102"/>
      <c r="D5649" s="100" t="s">
        <v>6062</v>
      </c>
      <c r="E5649" s="101">
        <v>151.76</v>
      </c>
      <c r="F5649" s="102"/>
    </row>
    <row r="5650" ht="12.75" customHeight="1">
      <c r="A5650" s="100" t="s">
        <v>5934</v>
      </c>
      <c r="B5650" s="101">
        <v>10496.91</v>
      </c>
      <c r="C5650" s="102"/>
      <c r="D5650" s="100" t="s">
        <v>26354</v>
      </c>
      <c r="E5650" s="101">
        <v>266.03</v>
      </c>
      <c r="F5650" s="102"/>
    </row>
    <row r="5651" ht="12.75" customHeight="1">
      <c r="A5651" s="100" t="s">
        <v>26290</v>
      </c>
      <c r="B5651" s="101">
        <v>11716.13</v>
      </c>
      <c r="C5651" s="102"/>
      <c r="D5651" s="100" t="s">
        <v>6064</v>
      </c>
      <c r="E5651" s="101">
        <v>251.73</v>
      </c>
      <c r="F5651" s="102"/>
    </row>
    <row r="5652" ht="12.75" customHeight="1">
      <c r="A5652" s="100" t="s">
        <v>5936</v>
      </c>
      <c r="B5652" s="101">
        <v>10641.63</v>
      </c>
      <c r="C5652" s="102"/>
      <c r="D5652" s="100" t="s">
        <v>26355</v>
      </c>
      <c r="E5652" s="101">
        <v>354.89</v>
      </c>
      <c r="F5652" s="102"/>
    </row>
    <row r="5653" ht="12.75" customHeight="1">
      <c r="A5653" s="100" t="s">
        <v>26291</v>
      </c>
      <c r="B5653" s="101">
        <v>11985.25</v>
      </c>
      <c r="C5653" s="102"/>
      <c r="D5653" s="100" t="s">
        <v>6066</v>
      </c>
      <c r="E5653" s="101">
        <v>335.8</v>
      </c>
      <c r="F5653" s="102"/>
    </row>
    <row r="5654" ht="12.75" customHeight="1">
      <c r="A5654" s="100" t="s">
        <v>5938</v>
      </c>
      <c r="B5654" s="101">
        <v>10881.03</v>
      </c>
      <c r="C5654" s="102"/>
      <c r="D5654" s="100" t="s">
        <v>26356</v>
      </c>
      <c r="E5654" s="101">
        <v>2048.86</v>
      </c>
      <c r="F5654" s="102"/>
    </row>
    <row r="5655" ht="12.75" customHeight="1">
      <c r="A5655" s="100" t="s">
        <v>26292</v>
      </c>
      <c r="B5655" s="101">
        <v>12343.68</v>
      </c>
      <c r="C5655" s="102"/>
      <c r="D5655" s="100" t="s">
        <v>6068</v>
      </c>
      <c r="E5655" s="101">
        <v>1944.71</v>
      </c>
      <c r="F5655" s="102"/>
    </row>
    <row r="5656" ht="12.75" customHeight="1">
      <c r="A5656" s="100" t="s">
        <v>5940</v>
      </c>
      <c r="B5656" s="101">
        <v>11213.36</v>
      </c>
      <c r="C5656" s="102"/>
      <c r="D5656" s="100" t="s">
        <v>26357</v>
      </c>
      <c r="E5656" s="101">
        <v>2146.82</v>
      </c>
      <c r="F5656" s="102"/>
    </row>
    <row r="5657" ht="12.75" customHeight="1">
      <c r="A5657" s="100" t="s">
        <v>26293</v>
      </c>
      <c r="B5657" s="101">
        <v>12660.22</v>
      </c>
      <c r="C5657" s="102"/>
      <c r="D5657" s="100" t="s">
        <v>6070</v>
      </c>
      <c r="E5657" s="101">
        <v>2038.93</v>
      </c>
      <c r="F5657" s="102"/>
    </row>
    <row r="5658" ht="12.75" customHeight="1">
      <c r="A5658" s="100" t="s">
        <v>5942</v>
      </c>
      <c r="B5658" s="101">
        <v>11504.62</v>
      </c>
      <c r="C5658" s="102"/>
      <c r="D5658" s="100" t="s">
        <v>26358</v>
      </c>
      <c r="E5658" s="101">
        <v>2439.9</v>
      </c>
      <c r="F5658" s="102"/>
    </row>
    <row r="5659" ht="12.75" customHeight="1">
      <c r="A5659" s="100" t="s">
        <v>26294</v>
      </c>
      <c r="B5659" s="101">
        <v>13070.92</v>
      </c>
      <c r="C5659" s="102"/>
      <c r="D5659" s="100" t="s">
        <v>6072</v>
      </c>
      <c r="E5659" s="101">
        <v>2318.21</v>
      </c>
      <c r="F5659" s="102"/>
    </row>
    <row r="5660" ht="12.75" customHeight="1">
      <c r="A5660" s="100" t="s">
        <v>5944</v>
      </c>
      <c r="B5660" s="101">
        <v>11877.44</v>
      </c>
      <c r="C5660" s="102"/>
      <c r="D5660" s="100" t="s">
        <v>26359</v>
      </c>
      <c r="E5660" s="101">
        <v>2692.22</v>
      </c>
      <c r="F5660" s="102"/>
    </row>
    <row r="5661" ht="12.75" customHeight="1">
      <c r="A5661" s="100" t="s">
        <v>26295</v>
      </c>
      <c r="B5661" s="101">
        <v>13421.37</v>
      </c>
      <c r="C5661" s="102"/>
      <c r="D5661" s="100" t="s">
        <v>6074</v>
      </c>
      <c r="E5661" s="101">
        <v>2556.94</v>
      </c>
      <c r="F5661" s="102"/>
    </row>
    <row r="5662" ht="12.75" customHeight="1">
      <c r="A5662" s="100" t="s">
        <v>5946</v>
      </c>
      <c r="B5662" s="101">
        <v>12198.08</v>
      </c>
      <c r="C5662" s="102"/>
      <c r="D5662" s="100" t="s">
        <v>26360</v>
      </c>
      <c r="E5662" s="101">
        <v>3045.97</v>
      </c>
      <c r="F5662" s="102"/>
    </row>
    <row r="5663" ht="12.75" customHeight="1">
      <c r="A5663" s="100" t="s">
        <v>26296</v>
      </c>
      <c r="B5663" s="101">
        <v>13739.78</v>
      </c>
      <c r="C5663" s="102"/>
      <c r="D5663" s="100" t="s">
        <v>6076</v>
      </c>
      <c r="E5663" s="101">
        <v>2885.24</v>
      </c>
      <c r="F5663" s="102"/>
    </row>
    <row r="5664" ht="12.75" customHeight="1">
      <c r="A5664" s="100" t="s">
        <v>5948</v>
      </c>
      <c r="B5664" s="101">
        <v>12484.93</v>
      </c>
      <c r="C5664" s="102"/>
      <c r="D5664" s="100" t="s">
        <v>26361</v>
      </c>
      <c r="E5664" s="101">
        <v>3342.22</v>
      </c>
      <c r="F5664" s="102"/>
    </row>
    <row r="5665" ht="12.75" customHeight="1">
      <c r="A5665" s="100" t="s">
        <v>26297</v>
      </c>
      <c r="B5665" s="101">
        <v>9889.22</v>
      </c>
      <c r="C5665" s="102"/>
      <c r="D5665" s="100" t="s">
        <v>6078</v>
      </c>
      <c r="E5665" s="101">
        <v>3164.8</v>
      </c>
      <c r="F5665" s="102"/>
    </row>
    <row r="5666" ht="12.75" customHeight="1">
      <c r="A5666" s="100" t="s">
        <v>5950</v>
      </c>
      <c r="B5666" s="101">
        <v>8903.73</v>
      </c>
      <c r="C5666" s="102"/>
      <c r="D5666" s="100" t="s">
        <v>26362</v>
      </c>
      <c r="E5666" s="101">
        <v>4348.82</v>
      </c>
      <c r="F5666" s="102"/>
    </row>
    <row r="5667" ht="12.75" customHeight="1">
      <c r="A5667" s="100" t="s">
        <v>26298</v>
      </c>
      <c r="B5667" s="101">
        <v>10091.95</v>
      </c>
      <c r="C5667" s="102"/>
      <c r="D5667" s="100" t="s">
        <v>6080</v>
      </c>
      <c r="E5667" s="101">
        <v>4116.56</v>
      </c>
      <c r="F5667" s="102"/>
    </row>
    <row r="5668" ht="12.75" customHeight="1">
      <c r="A5668" s="100" t="s">
        <v>5952</v>
      </c>
      <c r="B5668" s="101">
        <v>9079.75</v>
      </c>
      <c r="C5668" s="102"/>
      <c r="D5668" s="100" t="s">
        <v>26363</v>
      </c>
      <c r="E5668" s="101">
        <v>698.15</v>
      </c>
      <c r="F5668" s="102"/>
    </row>
    <row r="5669" ht="12.75" customHeight="1">
      <c r="A5669" s="100" t="s">
        <v>26299</v>
      </c>
      <c r="B5669" s="101">
        <v>10248.76</v>
      </c>
      <c r="C5669" s="102"/>
      <c r="D5669" s="100" t="s">
        <v>6082</v>
      </c>
      <c r="E5669" s="101">
        <v>671.07</v>
      </c>
      <c r="F5669" s="102"/>
    </row>
    <row r="5670" ht="12.75" customHeight="1">
      <c r="A5670" s="100" t="s">
        <v>5954</v>
      </c>
      <c r="B5670" s="101">
        <v>9221.77</v>
      </c>
      <c r="C5670" s="102"/>
      <c r="D5670" s="100" t="s">
        <v>26364</v>
      </c>
      <c r="E5670" s="101">
        <v>2498.26</v>
      </c>
      <c r="F5670" s="102"/>
    </row>
    <row r="5671" ht="12.75" customHeight="1">
      <c r="A5671" s="100" t="s">
        <v>26300</v>
      </c>
      <c r="B5671" s="101">
        <v>10677.51</v>
      </c>
      <c r="C5671" s="102"/>
      <c r="D5671" s="100" t="s">
        <v>6084</v>
      </c>
      <c r="E5671" s="101">
        <v>2393.59</v>
      </c>
      <c r="F5671" s="102"/>
    </row>
    <row r="5672" ht="12.75" customHeight="1">
      <c r="A5672" s="100" t="s">
        <v>5956</v>
      </c>
      <c r="B5672" s="101">
        <v>9669.61</v>
      </c>
      <c r="C5672" s="102"/>
      <c r="D5672" s="100" t="s">
        <v>26365</v>
      </c>
      <c r="E5672" s="101">
        <v>456.44</v>
      </c>
      <c r="F5672" s="102"/>
    </row>
    <row r="5673" ht="12.75" customHeight="1">
      <c r="A5673" s="100" t="s">
        <v>26301</v>
      </c>
      <c r="B5673" s="101">
        <v>11366.86</v>
      </c>
      <c r="C5673" s="102"/>
      <c r="D5673" s="100" t="s">
        <v>6086</v>
      </c>
      <c r="E5673" s="101">
        <v>414.23</v>
      </c>
      <c r="F5673" s="102"/>
    </row>
    <row r="5674" ht="12.75" customHeight="1">
      <c r="A5674" s="100" t="s">
        <v>5958</v>
      </c>
      <c r="B5674" s="101">
        <v>10305.5</v>
      </c>
      <c r="C5674" s="102"/>
      <c r="D5674" s="100" t="s">
        <v>26366</v>
      </c>
      <c r="E5674" s="101">
        <v>335.55</v>
      </c>
      <c r="F5674" s="102"/>
    </row>
    <row r="5675" ht="12.75" customHeight="1">
      <c r="A5675" s="100" t="s">
        <v>26302</v>
      </c>
      <c r="B5675" s="101">
        <v>12216.86</v>
      </c>
      <c r="C5675" s="102"/>
      <c r="D5675" s="100" t="s">
        <v>6088</v>
      </c>
      <c r="E5675" s="101">
        <v>308.76</v>
      </c>
      <c r="F5675" s="102"/>
    </row>
    <row r="5676" ht="12.75" customHeight="1">
      <c r="A5676" s="100" t="s">
        <v>5960</v>
      </c>
      <c r="B5676" s="101">
        <v>11074.63</v>
      </c>
      <c r="C5676" s="102"/>
      <c r="D5676" s="100" t="s">
        <v>26367</v>
      </c>
      <c r="E5676" s="101">
        <v>346.65</v>
      </c>
      <c r="F5676" s="102"/>
    </row>
    <row r="5677" ht="12.75" customHeight="1">
      <c r="A5677" s="100" t="s">
        <v>26303</v>
      </c>
      <c r="B5677" s="101">
        <v>12298.05</v>
      </c>
      <c r="C5677" s="102"/>
      <c r="D5677" s="100" t="s">
        <v>6090</v>
      </c>
      <c r="E5677" s="101">
        <v>314.98</v>
      </c>
      <c r="F5677" s="102"/>
    </row>
    <row r="5678" ht="12.75" customHeight="1">
      <c r="A5678" s="100" t="s">
        <v>5962</v>
      </c>
      <c r="B5678" s="101">
        <v>11151.08</v>
      </c>
      <c r="C5678" s="102"/>
      <c r="D5678" s="100" t="s">
        <v>26368</v>
      </c>
      <c r="E5678" s="101">
        <v>410.66</v>
      </c>
      <c r="F5678" s="102"/>
    </row>
    <row r="5679" ht="12.75" customHeight="1">
      <c r="A5679" s="100" t="s">
        <v>26304</v>
      </c>
      <c r="B5679" s="101">
        <v>12375.18</v>
      </c>
      <c r="C5679" s="102"/>
      <c r="D5679" s="100" t="s">
        <v>6092</v>
      </c>
      <c r="E5679" s="101">
        <v>400.34</v>
      </c>
      <c r="F5679" s="102"/>
    </row>
    <row r="5680" ht="12.75" customHeight="1">
      <c r="A5680" s="100" t="s">
        <v>5964</v>
      </c>
      <c r="B5680" s="101">
        <v>11222.28</v>
      </c>
      <c r="C5680" s="102"/>
      <c r="D5680" s="100" t="s">
        <v>26369</v>
      </c>
      <c r="E5680" s="101">
        <v>382.66</v>
      </c>
      <c r="F5680" s="102"/>
    </row>
    <row r="5681" ht="12.75" customHeight="1">
      <c r="A5681" s="100" t="s">
        <v>26305</v>
      </c>
      <c r="B5681" s="101">
        <v>12687.22</v>
      </c>
      <c r="C5681" s="102"/>
      <c r="D5681" s="100" t="s">
        <v>6094</v>
      </c>
      <c r="E5681" s="101">
        <v>372.34</v>
      </c>
      <c r="F5681" s="102"/>
    </row>
    <row r="5682" ht="12.75" customHeight="1">
      <c r="A5682" s="100" t="s">
        <v>5966</v>
      </c>
      <c r="B5682" s="101">
        <v>11519.62</v>
      </c>
      <c r="C5682" s="102"/>
      <c r="D5682" s="100" t="s">
        <v>26370</v>
      </c>
      <c r="E5682" s="101">
        <v>343.66</v>
      </c>
      <c r="F5682" s="102"/>
    </row>
    <row r="5683" ht="12.75" customHeight="1">
      <c r="A5683" s="100" t="s">
        <v>26306</v>
      </c>
      <c r="B5683" s="101">
        <v>12992.67</v>
      </c>
      <c r="C5683" s="102"/>
      <c r="D5683" s="100" t="s">
        <v>6096</v>
      </c>
      <c r="E5683" s="101">
        <v>333.34</v>
      </c>
      <c r="F5683" s="102"/>
    </row>
    <row r="5684" ht="12.75" customHeight="1">
      <c r="A5684" s="100" t="s">
        <v>5968</v>
      </c>
      <c r="B5684" s="101">
        <v>11795.26</v>
      </c>
      <c r="C5684" s="102"/>
      <c r="D5684" s="100" t="s">
        <v>26371</v>
      </c>
      <c r="E5684" s="101">
        <v>366.93</v>
      </c>
      <c r="F5684" s="102"/>
    </row>
    <row r="5685" ht="12.75" customHeight="1">
      <c r="A5685" s="100" t="s">
        <v>26307</v>
      </c>
      <c r="B5685" s="101">
        <v>13287.59</v>
      </c>
      <c r="C5685" s="102"/>
      <c r="D5685" s="100" t="s">
        <v>6098</v>
      </c>
      <c r="E5685" s="101">
        <v>358.67</v>
      </c>
      <c r="F5685" s="102"/>
    </row>
    <row r="5686" ht="12.75" customHeight="1">
      <c r="A5686" s="100" t="s">
        <v>5970</v>
      </c>
      <c r="B5686" s="101">
        <v>12067.78</v>
      </c>
      <c r="C5686" s="102"/>
      <c r="D5686" s="100" t="s">
        <v>26372</v>
      </c>
      <c r="E5686" s="101">
        <v>358.66</v>
      </c>
      <c r="F5686" s="102"/>
    </row>
    <row r="5687" ht="12.75" customHeight="1">
      <c r="A5687" s="100" t="s">
        <v>26308</v>
      </c>
      <c r="B5687" s="101">
        <v>13693.63</v>
      </c>
      <c r="C5687" s="102"/>
      <c r="D5687" s="100" t="s">
        <v>6100</v>
      </c>
      <c r="E5687" s="101">
        <v>348.34</v>
      </c>
      <c r="F5687" s="102"/>
    </row>
    <row r="5688" ht="12.75" customHeight="1">
      <c r="A5688" s="100" t="s">
        <v>5972</v>
      </c>
      <c r="B5688" s="101">
        <v>12436.58</v>
      </c>
      <c r="C5688" s="102"/>
      <c r="D5688" s="100" t="s">
        <v>26373</v>
      </c>
      <c r="E5688" s="101">
        <v>441.66</v>
      </c>
      <c r="F5688" s="102"/>
    </row>
    <row r="5689" ht="12.75" customHeight="1">
      <c r="A5689" s="100" t="s">
        <v>26309</v>
      </c>
      <c r="B5689" s="101">
        <v>14042.59</v>
      </c>
      <c r="C5689" s="102"/>
      <c r="D5689" s="100" t="s">
        <v>6102</v>
      </c>
      <c r="E5689" s="101">
        <v>431.34</v>
      </c>
      <c r="F5689" s="102"/>
    </row>
    <row r="5690" ht="12.75" customHeight="1">
      <c r="A5690" s="100" t="s">
        <v>5974</v>
      </c>
      <c r="B5690" s="101">
        <v>12755.92</v>
      </c>
      <c r="C5690" s="102"/>
      <c r="D5690" s="100" t="s">
        <v>26374</v>
      </c>
      <c r="E5690" s="101">
        <v>67.5</v>
      </c>
      <c r="F5690" s="102"/>
    </row>
    <row r="5691" ht="12.75" customHeight="1">
      <c r="A5691" s="100" t="s">
        <v>26310</v>
      </c>
      <c r="B5691" s="101">
        <v>14348.05</v>
      </c>
      <c r="C5691" s="102"/>
      <c r="D5691" s="100" t="s">
        <v>6104</v>
      </c>
      <c r="E5691" s="101">
        <v>62.33</v>
      </c>
      <c r="F5691" s="102"/>
    </row>
    <row r="5692" ht="12.75" customHeight="1">
      <c r="A5692" s="100" t="s">
        <v>5976</v>
      </c>
      <c r="B5692" s="101">
        <v>13031.55</v>
      </c>
      <c r="C5692" s="102"/>
      <c r="D5692" s="100" t="s">
        <v>26375</v>
      </c>
      <c r="E5692" s="101">
        <v>139.67</v>
      </c>
      <c r="F5692" s="102"/>
    </row>
    <row r="5693" ht="12.75" customHeight="1">
      <c r="A5693" s="100" t="s">
        <v>26311</v>
      </c>
      <c r="B5693" s="101">
        <v>14698.09</v>
      </c>
      <c r="C5693" s="102"/>
      <c r="D5693" s="100" t="s">
        <v>6106</v>
      </c>
      <c r="E5693" s="101">
        <v>134.5</v>
      </c>
      <c r="F5693" s="102"/>
    </row>
    <row r="5694" ht="12.75" customHeight="1">
      <c r="A5694" s="100" t="s">
        <v>5978</v>
      </c>
      <c r="B5694" s="101">
        <v>13351.83</v>
      </c>
      <c r="C5694" s="102"/>
      <c r="D5694" s="100" t="s">
        <v>26376</v>
      </c>
      <c r="E5694" s="101">
        <v>347.77</v>
      </c>
      <c r="F5694" s="102"/>
    </row>
    <row r="5695" ht="12.75" customHeight="1">
      <c r="A5695" s="100" t="s">
        <v>26312</v>
      </c>
      <c r="B5695" s="101">
        <v>12985.4</v>
      </c>
      <c r="C5695" s="102"/>
      <c r="D5695" s="100" t="s">
        <v>6108</v>
      </c>
      <c r="E5695" s="101">
        <v>334.34</v>
      </c>
      <c r="F5695" s="102"/>
    </row>
    <row r="5696" ht="12.75" customHeight="1">
      <c r="A5696" s="100" t="s">
        <v>5980</v>
      </c>
      <c r="B5696" s="101">
        <v>11746.4</v>
      </c>
      <c r="C5696" s="102"/>
      <c r="D5696" s="100" t="s">
        <v>26377</v>
      </c>
      <c r="E5696" s="101">
        <v>347.77</v>
      </c>
      <c r="F5696" s="102"/>
    </row>
    <row r="5697" ht="12.75" customHeight="1">
      <c r="A5697" s="100" t="s">
        <v>26313</v>
      </c>
      <c r="B5697" s="101">
        <v>14399.51</v>
      </c>
      <c r="C5697" s="102"/>
      <c r="D5697" s="100" t="s">
        <v>6110</v>
      </c>
      <c r="E5697" s="101">
        <v>334.34</v>
      </c>
      <c r="F5697" s="102"/>
    </row>
    <row r="5698" ht="12.75" customHeight="1">
      <c r="A5698" s="100" t="s">
        <v>5982</v>
      </c>
      <c r="B5698" s="101">
        <v>13042.06</v>
      </c>
      <c r="C5698" s="102"/>
      <c r="D5698" s="100" t="s">
        <v>26378</v>
      </c>
      <c r="E5698" s="101">
        <v>347.77</v>
      </c>
      <c r="F5698" s="102"/>
    </row>
    <row r="5699" ht="12.75" customHeight="1">
      <c r="A5699" s="100" t="s">
        <v>26314</v>
      </c>
      <c r="B5699" s="101">
        <v>15807.81</v>
      </c>
      <c r="C5699" s="102"/>
      <c r="D5699" s="100" t="s">
        <v>6112</v>
      </c>
      <c r="E5699" s="101">
        <v>334.34</v>
      </c>
      <c r="F5699" s="102"/>
    </row>
    <row r="5700" ht="12.75" customHeight="1">
      <c r="A5700" s="100" t="s">
        <v>5984</v>
      </c>
      <c r="B5700" s="101">
        <v>14319.04</v>
      </c>
      <c r="C5700" s="102"/>
      <c r="D5700" s="100" t="s">
        <v>26379</v>
      </c>
      <c r="E5700" s="101">
        <v>327.93</v>
      </c>
      <c r="F5700" s="102"/>
    </row>
    <row r="5701" ht="12.75" customHeight="1">
      <c r="A5701" s="100" t="s">
        <v>26315</v>
      </c>
      <c r="B5701" s="101">
        <v>17799.07</v>
      </c>
      <c r="C5701" s="102"/>
      <c r="D5701" s="100" t="s">
        <v>6114</v>
      </c>
      <c r="E5701" s="101">
        <v>319.67</v>
      </c>
      <c r="F5701" s="102"/>
    </row>
    <row r="5702" ht="12.75" customHeight="1">
      <c r="A5702" s="100" t="s">
        <v>5986</v>
      </c>
      <c r="B5702" s="101">
        <v>16122.94</v>
      </c>
      <c r="C5702" s="102"/>
      <c r="D5702" s="100" t="s">
        <v>26380</v>
      </c>
      <c r="E5702" s="101">
        <v>810.72</v>
      </c>
      <c r="F5702" s="102"/>
    </row>
    <row r="5703" ht="12.75" customHeight="1">
      <c r="A5703" s="100" t="s">
        <v>26316</v>
      </c>
      <c r="B5703" s="101">
        <v>18031.67</v>
      </c>
      <c r="C5703" s="102"/>
      <c r="D5703" s="100" t="s">
        <v>6116</v>
      </c>
      <c r="E5703" s="101">
        <v>777.7</v>
      </c>
      <c r="F5703" s="102"/>
    </row>
    <row r="5704" ht="12.75" customHeight="1">
      <c r="A5704" s="100" t="s">
        <v>5988</v>
      </c>
      <c r="B5704" s="101">
        <v>16353.02</v>
      </c>
      <c r="C5704" s="102"/>
      <c r="D5704" s="100" t="s">
        <v>26381</v>
      </c>
      <c r="E5704" s="101">
        <v>198.42</v>
      </c>
      <c r="F5704" s="102"/>
    </row>
    <row r="5705" ht="12.75" customHeight="1">
      <c r="A5705" s="100" t="s">
        <v>26317</v>
      </c>
      <c r="B5705" s="101">
        <v>18133.19</v>
      </c>
      <c r="C5705" s="102"/>
      <c r="D5705" s="100" t="s">
        <v>6118</v>
      </c>
      <c r="E5705" s="101">
        <v>190.67</v>
      </c>
      <c r="F5705" s="102"/>
    </row>
    <row r="5706" ht="12.75" customHeight="1">
      <c r="A5706" s="100" t="s">
        <v>5990</v>
      </c>
      <c r="B5706" s="101">
        <v>16447.13</v>
      </c>
      <c r="C5706" s="102"/>
      <c r="D5706" s="100" t="s">
        <v>26382</v>
      </c>
      <c r="E5706" s="101">
        <v>357.79</v>
      </c>
      <c r="F5706" s="102"/>
    </row>
    <row r="5707" ht="12.75" customHeight="1">
      <c r="A5707" s="100" t="s">
        <v>26318</v>
      </c>
      <c r="B5707" s="101">
        <v>18398.4</v>
      </c>
      <c r="C5707" s="102"/>
      <c r="D5707" s="100" t="s">
        <v>6120</v>
      </c>
      <c r="E5707" s="101">
        <v>349.0</v>
      </c>
      <c r="F5707" s="102"/>
    </row>
    <row r="5708" ht="12.75" customHeight="1">
      <c r="A5708" s="100" t="s">
        <v>5992</v>
      </c>
      <c r="B5708" s="101">
        <v>16669.92</v>
      </c>
      <c r="C5708" s="102"/>
      <c r="D5708" s="100" t="s">
        <v>26383</v>
      </c>
      <c r="E5708" s="101">
        <v>558.16</v>
      </c>
      <c r="F5708" s="102"/>
    </row>
    <row r="5709" ht="12.75" customHeight="1">
      <c r="A5709" s="100" t="s">
        <v>26319</v>
      </c>
      <c r="B5709" s="101">
        <v>18850.26</v>
      </c>
      <c r="C5709" s="102"/>
      <c r="D5709" s="100" t="s">
        <v>6122</v>
      </c>
      <c r="E5709" s="101">
        <v>542.68</v>
      </c>
      <c r="F5709" s="102"/>
    </row>
    <row r="5710" ht="12.75" customHeight="1">
      <c r="A5710" s="100" t="s">
        <v>5994</v>
      </c>
      <c r="B5710" s="101">
        <v>17078.5</v>
      </c>
      <c r="C5710" s="102"/>
      <c r="D5710" s="100" t="s">
        <v>26384</v>
      </c>
      <c r="E5710" s="101">
        <v>267.93</v>
      </c>
      <c r="F5710" s="102"/>
    </row>
    <row r="5711" ht="12.75" customHeight="1">
      <c r="A5711" s="100" t="s">
        <v>26320</v>
      </c>
      <c r="B5711" s="101">
        <v>19177.17</v>
      </c>
      <c r="C5711" s="102"/>
      <c r="D5711" s="100" t="s">
        <v>6124</v>
      </c>
      <c r="E5711" s="101">
        <v>259.67</v>
      </c>
      <c r="F5711" s="102"/>
    </row>
    <row r="5712" ht="12.75" customHeight="1">
      <c r="A5712" s="100" t="s">
        <v>5996</v>
      </c>
      <c r="B5712" s="101">
        <v>17372.82</v>
      </c>
      <c r="C5712" s="102"/>
      <c r="D5712" s="100" t="s">
        <v>26385</v>
      </c>
      <c r="E5712" s="101">
        <v>343.32</v>
      </c>
      <c r="F5712" s="102"/>
    </row>
    <row r="5713" ht="12.75" customHeight="1">
      <c r="A5713" s="100" t="s">
        <v>26321</v>
      </c>
      <c r="B5713" s="101">
        <v>19709.06</v>
      </c>
      <c r="C5713" s="102"/>
      <c r="D5713" s="100" t="s">
        <v>6126</v>
      </c>
      <c r="E5713" s="101">
        <v>333.01</v>
      </c>
      <c r="F5713" s="102"/>
    </row>
    <row r="5714" ht="12.75" customHeight="1">
      <c r="A5714" s="100" t="s">
        <v>5998</v>
      </c>
      <c r="B5714" s="101">
        <v>17850.74</v>
      </c>
      <c r="C5714" s="102"/>
      <c r="D5714" s="100" t="s">
        <v>26386</v>
      </c>
      <c r="E5714" s="101">
        <v>60.58</v>
      </c>
      <c r="F5714" s="102"/>
    </row>
    <row r="5715" ht="12.75" customHeight="1">
      <c r="A5715" s="100" t="s">
        <v>26322</v>
      </c>
      <c r="B5715" s="101">
        <v>20161.98</v>
      </c>
      <c r="C5715" s="102"/>
      <c r="D5715" s="100" t="s">
        <v>250</v>
      </c>
      <c r="E5715" s="101">
        <v>60.24</v>
      </c>
      <c r="F5715" s="102"/>
    </row>
    <row r="5716" ht="12.75" customHeight="1">
      <c r="A5716" s="100" t="s">
        <v>6000</v>
      </c>
      <c r="B5716" s="101">
        <v>18260.68</v>
      </c>
      <c r="C5716" s="102"/>
      <c r="D5716" s="100" t="s">
        <v>26387</v>
      </c>
      <c r="E5716" s="101">
        <v>74.58</v>
      </c>
      <c r="F5716" s="102"/>
    </row>
    <row r="5717" ht="12.75" customHeight="1">
      <c r="A5717" s="100" t="s">
        <v>26323</v>
      </c>
      <c r="B5717" s="101">
        <v>20648.31</v>
      </c>
      <c r="C5717" s="102"/>
      <c r="D5717" s="100" t="s">
        <v>6129</v>
      </c>
      <c r="E5717" s="101">
        <v>74.24</v>
      </c>
      <c r="F5717" s="102"/>
    </row>
    <row r="5718" ht="12.75" customHeight="1">
      <c r="A5718" s="100" t="s">
        <v>6002</v>
      </c>
      <c r="B5718" s="101">
        <v>18698.7</v>
      </c>
      <c r="C5718" s="102"/>
      <c r="D5718" s="100" t="s">
        <v>26388</v>
      </c>
      <c r="E5718" s="101">
        <v>101.58</v>
      </c>
      <c r="F5718" s="102"/>
    </row>
    <row r="5719" ht="12.75" customHeight="1">
      <c r="A5719" s="100" t="s">
        <v>26324</v>
      </c>
      <c r="B5719" s="101">
        <v>21055.36</v>
      </c>
      <c r="C5719" s="102"/>
      <c r="D5719" s="100" t="s">
        <v>6131</v>
      </c>
      <c r="E5719" s="101">
        <v>101.24</v>
      </c>
      <c r="F5719" s="102"/>
    </row>
    <row r="5720" ht="12.75" customHeight="1">
      <c r="A5720" s="100" t="s">
        <v>6004</v>
      </c>
      <c r="B5720" s="101">
        <v>19062.46</v>
      </c>
      <c r="C5720" s="102"/>
      <c r="D5720" s="100" t="s">
        <v>26389</v>
      </c>
      <c r="E5720" s="101">
        <v>197.58</v>
      </c>
      <c r="F5720" s="102"/>
    </row>
    <row r="5721" ht="12.75" customHeight="1">
      <c r="A5721" s="100" t="s">
        <v>26325</v>
      </c>
      <c r="B5721" s="101">
        <v>2493.19</v>
      </c>
      <c r="C5721" s="102"/>
      <c r="D5721" s="100" t="s">
        <v>6133</v>
      </c>
      <c r="E5721" s="101">
        <v>197.24</v>
      </c>
      <c r="F5721" s="102"/>
    </row>
    <row r="5722" ht="12.75" customHeight="1">
      <c r="A5722" s="100" t="s">
        <v>6006</v>
      </c>
      <c r="B5722" s="101">
        <v>2355.21</v>
      </c>
      <c r="C5722" s="102"/>
      <c r="D5722" s="100" t="s">
        <v>26390</v>
      </c>
      <c r="E5722" s="101">
        <v>204.42</v>
      </c>
      <c r="F5722" s="102"/>
    </row>
    <row r="5723" ht="12.75" customHeight="1">
      <c r="A5723" s="100" t="s">
        <v>26326</v>
      </c>
      <c r="B5723" s="101">
        <v>2622.1</v>
      </c>
      <c r="C5723" s="102"/>
      <c r="D5723" s="100" t="s">
        <v>6135</v>
      </c>
      <c r="E5723" s="101">
        <v>196.67</v>
      </c>
      <c r="F5723" s="102"/>
    </row>
    <row r="5724" ht="12.75" customHeight="1">
      <c r="A5724" s="100" t="s">
        <v>6008</v>
      </c>
      <c r="B5724" s="101">
        <v>2472.4</v>
      </c>
      <c r="C5724" s="102"/>
      <c r="D5724" s="100" t="s">
        <v>26391</v>
      </c>
      <c r="E5724" s="101">
        <v>684.59</v>
      </c>
      <c r="F5724" s="102"/>
    </row>
    <row r="5725" ht="12.75" customHeight="1">
      <c r="A5725" s="100" t="s">
        <v>26327</v>
      </c>
      <c r="B5725" s="101">
        <v>2859.64</v>
      </c>
      <c r="C5725" s="102"/>
      <c r="D5725" s="100" t="s">
        <v>6137</v>
      </c>
      <c r="E5725" s="101">
        <v>676.83</v>
      </c>
      <c r="F5725" s="102"/>
    </row>
    <row r="5726" ht="12.75" customHeight="1">
      <c r="A5726" s="100" t="s">
        <v>6010</v>
      </c>
      <c r="B5726" s="101">
        <v>2700.81</v>
      </c>
      <c r="C5726" s="102"/>
      <c r="D5726" s="100" t="s">
        <v>26392</v>
      </c>
      <c r="E5726" s="101">
        <v>86.19</v>
      </c>
      <c r="F5726" s="102"/>
    </row>
    <row r="5727" ht="12.75" customHeight="1">
      <c r="A5727" s="100" t="s">
        <v>26328</v>
      </c>
      <c r="B5727" s="101">
        <v>3200.4</v>
      </c>
      <c r="C5727" s="102"/>
      <c r="D5727" s="100" t="s">
        <v>6139</v>
      </c>
      <c r="E5727" s="101">
        <v>78.99</v>
      </c>
      <c r="F5727" s="102"/>
    </row>
    <row r="5728" ht="12.75" customHeight="1">
      <c r="A5728" s="100" t="s">
        <v>6012</v>
      </c>
      <c r="B5728" s="101">
        <v>3018.32</v>
      </c>
      <c r="C5728" s="102"/>
      <c r="D5728" s="100" t="s">
        <v>26393</v>
      </c>
      <c r="E5728" s="101">
        <v>242.93</v>
      </c>
      <c r="F5728" s="102"/>
    </row>
    <row r="5729" ht="12.75" customHeight="1">
      <c r="A5729" s="100" t="s">
        <v>26329</v>
      </c>
      <c r="B5729" s="101">
        <v>3583.72</v>
      </c>
      <c r="C5729" s="102"/>
      <c r="D5729" s="100" t="s">
        <v>6141</v>
      </c>
      <c r="E5729" s="101">
        <v>215.59</v>
      </c>
      <c r="F5729" s="102"/>
    </row>
    <row r="5730" ht="12.75" customHeight="1">
      <c r="A5730" s="100" t="s">
        <v>6014</v>
      </c>
      <c r="B5730" s="101">
        <v>3374.96</v>
      </c>
      <c r="C5730" s="102"/>
      <c r="D5730" s="100" t="s">
        <v>26394</v>
      </c>
      <c r="E5730" s="101">
        <v>308.66</v>
      </c>
      <c r="F5730" s="102"/>
    </row>
    <row r="5731" ht="12.75" customHeight="1">
      <c r="A5731" s="100" t="s">
        <v>26330</v>
      </c>
      <c r="B5731" s="101">
        <v>444.11</v>
      </c>
      <c r="C5731" s="102"/>
      <c r="D5731" s="100" t="s">
        <v>6143</v>
      </c>
      <c r="E5731" s="101">
        <v>298.34</v>
      </c>
      <c r="F5731" s="102"/>
    </row>
    <row r="5732" ht="12.75" customHeight="1">
      <c r="A5732" s="100" t="s">
        <v>6016</v>
      </c>
      <c r="B5732" s="101">
        <v>414.37</v>
      </c>
      <c r="C5732" s="102"/>
      <c r="D5732" s="100" t="s">
        <v>26395</v>
      </c>
      <c r="E5732" s="101">
        <v>194.08</v>
      </c>
      <c r="F5732" s="102"/>
    </row>
    <row r="5733" ht="12.75" customHeight="1">
      <c r="A5733" s="100" t="s">
        <v>26331</v>
      </c>
      <c r="B5733" s="101">
        <v>534.08</v>
      </c>
      <c r="C5733" s="102"/>
      <c r="D5733" s="100" t="s">
        <v>6145</v>
      </c>
      <c r="E5733" s="101">
        <v>186.34</v>
      </c>
      <c r="F5733" s="102"/>
    </row>
    <row r="5734" ht="12.75" customHeight="1">
      <c r="A5734" s="100" t="s">
        <v>6018</v>
      </c>
      <c r="B5734" s="101">
        <v>497.4</v>
      </c>
      <c r="C5734" s="102"/>
      <c r="D5734" s="100" t="s">
        <v>26396</v>
      </c>
      <c r="E5734" s="101">
        <v>258.5</v>
      </c>
      <c r="F5734" s="102"/>
    </row>
    <row r="5735" ht="12.75" customHeight="1">
      <c r="A5735" s="100" t="s">
        <v>26332</v>
      </c>
      <c r="B5735" s="101">
        <v>781.23</v>
      </c>
      <c r="C5735" s="102"/>
      <c r="D5735" s="100" t="s">
        <v>6147</v>
      </c>
      <c r="E5735" s="101">
        <v>250.41</v>
      </c>
      <c r="F5735" s="102"/>
    </row>
    <row r="5736" ht="12.75" customHeight="1">
      <c r="A5736" s="100" t="s">
        <v>6020</v>
      </c>
      <c r="B5736" s="101">
        <v>728.68</v>
      </c>
      <c r="C5736" s="102"/>
      <c r="D5736" s="100" t="s">
        <v>26397</v>
      </c>
      <c r="E5736" s="101">
        <v>407.42</v>
      </c>
      <c r="F5736" s="102"/>
    </row>
    <row r="5737" ht="12.75" customHeight="1">
      <c r="A5737" s="100" t="s">
        <v>26333</v>
      </c>
      <c r="B5737" s="101">
        <v>1026.21</v>
      </c>
      <c r="C5737" s="102"/>
      <c r="D5737" s="100" t="s">
        <v>6149</v>
      </c>
      <c r="E5737" s="101">
        <v>397.22</v>
      </c>
      <c r="F5737" s="102"/>
    </row>
    <row r="5738" ht="12.75" customHeight="1">
      <c r="A5738" s="100" t="s">
        <v>6022</v>
      </c>
      <c r="B5738" s="101">
        <v>955.93</v>
      </c>
      <c r="C5738" s="102"/>
      <c r="D5738" s="100" t="s">
        <v>26398</v>
      </c>
      <c r="E5738" s="101">
        <v>489.55</v>
      </c>
      <c r="F5738" s="102"/>
    </row>
    <row r="5739" ht="12.75" customHeight="1">
      <c r="A5739" s="100" t="s">
        <v>26334</v>
      </c>
      <c r="B5739" s="101">
        <v>1615.11</v>
      </c>
      <c r="C5739" s="102"/>
      <c r="D5739" s="100" t="s">
        <v>6151</v>
      </c>
      <c r="E5739" s="101">
        <v>477.9</v>
      </c>
      <c r="F5739" s="102"/>
    </row>
    <row r="5740" ht="12.75" customHeight="1">
      <c r="A5740" s="100" t="s">
        <v>6024</v>
      </c>
      <c r="B5740" s="101">
        <v>1501.7</v>
      </c>
      <c r="C5740" s="102"/>
      <c r="D5740" s="100" t="s">
        <v>26399</v>
      </c>
      <c r="E5740" s="101">
        <v>947.4</v>
      </c>
      <c r="F5740" s="102"/>
    </row>
    <row r="5741" ht="12.75" customHeight="1">
      <c r="A5741" s="100" t="s">
        <v>26335</v>
      </c>
      <c r="B5741" s="101">
        <v>513.07</v>
      </c>
      <c r="C5741" s="102"/>
      <c r="D5741" s="100" t="s">
        <v>6153</v>
      </c>
      <c r="E5741" s="101">
        <v>933.59</v>
      </c>
      <c r="F5741" s="102"/>
    </row>
    <row r="5742" ht="12.75" customHeight="1">
      <c r="A5742" s="100" t="s">
        <v>6026</v>
      </c>
      <c r="B5742" s="101">
        <v>479.15</v>
      </c>
      <c r="C5742" s="102"/>
      <c r="D5742" s="100" t="s">
        <v>26400</v>
      </c>
      <c r="E5742" s="101">
        <v>998.81</v>
      </c>
      <c r="F5742" s="102"/>
    </row>
    <row r="5743" ht="12.75" customHeight="1">
      <c r="A5743" s="100" t="s">
        <v>26336</v>
      </c>
      <c r="B5743" s="101">
        <v>627.52</v>
      </c>
      <c r="C5743" s="102"/>
      <c r="D5743" s="100" t="s">
        <v>6155</v>
      </c>
      <c r="E5743" s="101">
        <v>983.68</v>
      </c>
      <c r="F5743" s="102"/>
    </row>
    <row r="5744" ht="12.75" customHeight="1">
      <c r="A5744" s="100" t="s">
        <v>6028</v>
      </c>
      <c r="B5744" s="101">
        <v>584.48</v>
      </c>
      <c r="C5744" s="102"/>
      <c r="D5744" s="100" t="s">
        <v>26401</v>
      </c>
      <c r="E5744" s="101">
        <v>1135.09</v>
      </c>
      <c r="F5744" s="102"/>
    </row>
    <row r="5745" ht="12.75" customHeight="1">
      <c r="A5745" s="100" t="s">
        <v>26337</v>
      </c>
      <c r="B5745" s="101">
        <v>881.75</v>
      </c>
      <c r="C5745" s="102"/>
      <c r="D5745" s="100" t="s">
        <v>6157</v>
      </c>
      <c r="E5745" s="101">
        <v>1117.88</v>
      </c>
      <c r="F5745" s="102"/>
    </row>
    <row r="5746" ht="12.75" customHeight="1">
      <c r="A5746" s="100" t="s">
        <v>6030</v>
      </c>
      <c r="B5746" s="101">
        <v>823.04</v>
      </c>
      <c r="C5746" s="102"/>
      <c r="D5746" s="100" t="s">
        <v>26402</v>
      </c>
      <c r="E5746" s="101">
        <v>1167.68</v>
      </c>
      <c r="F5746" s="102"/>
    </row>
    <row r="5747" ht="12.75" customHeight="1">
      <c r="A5747" s="100" t="s">
        <v>26338</v>
      </c>
      <c r="B5747" s="101">
        <v>1126.73</v>
      </c>
      <c r="C5747" s="102"/>
      <c r="D5747" s="100" t="s">
        <v>6159</v>
      </c>
      <c r="E5747" s="101">
        <v>1149.76</v>
      </c>
      <c r="F5747" s="102"/>
    </row>
    <row r="5748" ht="12.75" customHeight="1">
      <c r="A5748" s="100" t="s">
        <v>6032</v>
      </c>
      <c r="B5748" s="101">
        <v>1050.29</v>
      </c>
      <c r="C5748" s="102"/>
      <c r="D5748" s="100" t="s">
        <v>26403</v>
      </c>
      <c r="E5748" s="101">
        <v>1168.81</v>
      </c>
      <c r="F5748" s="102"/>
    </row>
    <row r="5749" ht="12.75" customHeight="1">
      <c r="A5749" s="100" t="s">
        <v>26339</v>
      </c>
      <c r="B5749" s="101">
        <v>1802.67</v>
      </c>
      <c r="C5749" s="102"/>
      <c r="D5749" s="100" t="s">
        <v>6161</v>
      </c>
      <c r="E5749" s="101">
        <v>1150.23</v>
      </c>
      <c r="F5749" s="102"/>
    </row>
    <row r="5750" ht="12.75" customHeight="1">
      <c r="A5750" s="100" t="s">
        <v>6034</v>
      </c>
      <c r="B5750" s="101">
        <v>1679.08</v>
      </c>
      <c r="C5750" s="102"/>
      <c r="D5750" s="100" t="s">
        <v>26404</v>
      </c>
      <c r="E5750" s="101">
        <v>1306.3</v>
      </c>
      <c r="F5750" s="102"/>
    </row>
    <row r="5751" ht="12.75" customHeight="1">
      <c r="A5751" s="100" t="s">
        <v>26340</v>
      </c>
      <c r="B5751" s="101">
        <v>1794.19</v>
      </c>
      <c r="C5751" s="102"/>
      <c r="D5751" s="100" t="s">
        <v>6163</v>
      </c>
      <c r="E5751" s="101">
        <v>1286.29</v>
      </c>
      <c r="F5751" s="102"/>
    </row>
    <row r="5752" ht="12.75" customHeight="1">
      <c r="A5752" s="100" t="s">
        <v>6036</v>
      </c>
      <c r="B5752" s="101">
        <v>1699.03</v>
      </c>
      <c r="C5752" s="102"/>
      <c r="D5752" s="100" t="s">
        <v>26405</v>
      </c>
      <c r="E5752" s="101">
        <v>1423.42</v>
      </c>
      <c r="F5752" s="102"/>
    </row>
    <row r="5753" ht="12.75" customHeight="1">
      <c r="A5753" s="100" t="s">
        <v>26341</v>
      </c>
      <c r="B5753" s="101">
        <v>1201.59</v>
      </c>
      <c r="C5753" s="102"/>
      <c r="D5753" s="100" t="s">
        <v>6165</v>
      </c>
      <c r="E5753" s="101">
        <v>1400.66</v>
      </c>
      <c r="F5753" s="102"/>
    </row>
    <row r="5754" ht="12.75" customHeight="1">
      <c r="A5754" s="100" t="s">
        <v>6038</v>
      </c>
      <c r="B5754" s="101">
        <v>1138.88</v>
      </c>
      <c r="C5754" s="102"/>
      <c r="D5754" s="100" t="s">
        <v>26406</v>
      </c>
      <c r="E5754" s="101">
        <v>1519.93</v>
      </c>
      <c r="F5754" s="102"/>
    </row>
    <row r="5755" ht="12.75" customHeight="1">
      <c r="A5755" s="100" t="s">
        <v>26342</v>
      </c>
      <c r="B5755" s="101">
        <v>1521.26</v>
      </c>
      <c r="C5755" s="102"/>
      <c r="D5755" s="100" t="s">
        <v>6167</v>
      </c>
      <c r="E5755" s="101">
        <v>1497.17</v>
      </c>
      <c r="F5755" s="102"/>
    </row>
    <row r="5756" ht="12.75" customHeight="1">
      <c r="A5756" s="100" t="s">
        <v>6040</v>
      </c>
      <c r="B5756" s="101">
        <v>1453.82</v>
      </c>
      <c r="C5756" s="102"/>
      <c r="D5756" s="100" t="s">
        <v>26407</v>
      </c>
      <c r="E5756" s="101">
        <v>1660.83</v>
      </c>
      <c r="F5756" s="102"/>
    </row>
    <row r="5757" ht="12.75" customHeight="1">
      <c r="A5757" s="100" t="s">
        <v>26343</v>
      </c>
      <c r="B5757" s="101">
        <v>1268.66</v>
      </c>
      <c r="C5757" s="102"/>
      <c r="D5757" s="100" t="s">
        <v>6169</v>
      </c>
      <c r="E5757" s="101">
        <v>1632.53</v>
      </c>
      <c r="F5757" s="102"/>
    </row>
    <row r="5758" ht="12.75" customHeight="1">
      <c r="A5758" s="100" t="s">
        <v>6042</v>
      </c>
      <c r="B5758" s="101">
        <v>1197.01</v>
      </c>
      <c r="C5758" s="102"/>
      <c r="D5758" s="100" t="s">
        <v>26408</v>
      </c>
      <c r="E5758" s="101">
        <v>1828.63</v>
      </c>
      <c r="F5758" s="102"/>
    </row>
    <row r="5759" ht="12.75" customHeight="1">
      <c r="A5759" s="100" t="s">
        <v>26344</v>
      </c>
      <c r="B5759" s="101">
        <v>308.31</v>
      </c>
      <c r="C5759" s="102"/>
      <c r="D5759" s="100" t="s">
        <v>6171</v>
      </c>
      <c r="E5759" s="101">
        <v>1797.61</v>
      </c>
      <c r="F5759" s="102"/>
    </row>
    <row r="5760" ht="12.75" customHeight="1">
      <c r="A5760" s="100" t="s">
        <v>6044</v>
      </c>
      <c r="B5760" s="101">
        <v>287.36</v>
      </c>
      <c r="C5760" s="102"/>
      <c r="D5760" s="100" t="s">
        <v>26409</v>
      </c>
      <c r="E5760" s="101">
        <v>2000.06</v>
      </c>
      <c r="F5760" s="102"/>
    </row>
    <row r="5761" ht="12.75" customHeight="1">
      <c r="A5761" s="100" t="s">
        <v>26345</v>
      </c>
      <c r="B5761" s="101">
        <v>595.37</v>
      </c>
      <c r="C5761" s="102"/>
      <c r="D5761" s="100" t="s">
        <v>6173</v>
      </c>
      <c r="E5761" s="101">
        <v>1966.21</v>
      </c>
      <c r="F5761" s="102"/>
    </row>
    <row r="5762" ht="12.75" customHeight="1">
      <c r="A5762" s="100" t="s">
        <v>6046</v>
      </c>
      <c r="B5762" s="101">
        <v>558.78</v>
      </c>
      <c r="C5762" s="102"/>
      <c r="D5762" s="100" t="s">
        <v>26410</v>
      </c>
      <c r="E5762" s="101">
        <v>2185.96</v>
      </c>
      <c r="F5762" s="102"/>
    </row>
    <row r="5763" ht="12.75" customHeight="1">
      <c r="A5763" s="100" t="s">
        <v>26346</v>
      </c>
      <c r="B5763" s="101">
        <v>708.61</v>
      </c>
      <c r="C5763" s="102"/>
      <c r="D5763" s="100" t="s">
        <v>6175</v>
      </c>
      <c r="E5763" s="101">
        <v>2146.98</v>
      </c>
      <c r="F5763" s="102"/>
    </row>
    <row r="5764" ht="12.75" customHeight="1">
      <c r="A5764" s="100" t="s">
        <v>6048</v>
      </c>
      <c r="B5764" s="101">
        <v>665.55</v>
      </c>
      <c r="C5764" s="102"/>
      <c r="D5764" s="100" t="s">
        <v>26411</v>
      </c>
      <c r="E5764" s="101">
        <v>2339.29</v>
      </c>
      <c r="F5764" s="102"/>
    </row>
    <row r="5765" ht="12.75" customHeight="1">
      <c r="A5765" s="100" t="s">
        <v>26347</v>
      </c>
      <c r="B5765" s="101">
        <v>301.88</v>
      </c>
      <c r="C5765" s="102"/>
      <c r="D5765" s="100" t="s">
        <v>6177</v>
      </c>
      <c r="E5765" s="101">
        <v>2299.89</v>
      </c>
      <c r="F5765" s="102"/>
    </row>
    <row r="5766" ht="12.75" customHeight="1">
      <c r="A5766" s="100" t="s">
        <v>6050</v>
      </c>
      <c r="B5766" s="101">
        <v>284.64</v>
      </c>
      <c r="C5766" s="102"/>
      <c r="D5766" s="100" t="s">
        <v>26412</v>
      </c>
      <c r="E5766" s="101">
        <v>2507.09</v>
      </c>
      <c r="F5766" s="102"/>
    </row>
    <row r="5767" ht="12.75" customHeight="1">
      <c r="A5767" s="100" t="s">
        <v>26348</v>
      </c>
      <c r="B5767" s="101">
        <v>415.12</v>
      </c>
      <c r="C5767" s="102"/>
      <c r="D5767" s="100" t="s">
        <v>6179</v>
      </c>
      <c r="E5767" s="101">
        <v>2464.97</v>
      </c>
      <c r="F5767" s="102"/>
    </row>
    <row r="5768" ht="12.75" customHeight="1">
      <c r="A5768" s="100" t="s">
        <v>6052</v>
      </c>
      <c r="B5768" s="101">
        <v>391.41</v>
      </c>
      <c r="C5768" s="102"/>
      <c r="D5768" s="100" t="s">
        <v>26413</v>
      </c>
      <c r="E5768" s="101">
        <v>2678.52</v>
      </c>
      <c r="F5768" s="102"/>
    </row>
    <row r="5769" ht="12.75" customHeight="1">
      <c r="A5769" s="100" t="s">
        <v>26349</v>
      </c>
      <c r="B5769" s="101">
        <v>528.12</v>
      </c>
      <c r="C5769" s="102"/>
      <c r="D5769" s="100" t="s">
        <v>6181</v>
      </c>
      <c r="E5769" s="101">
        <v>2633.57</v>
      </c>
      <c r="F5769" s="102"/>
    </row>
    <row r="5770" ht="12.75" customHeight="1">
      <c r="A5770" s="100" t="s">
        <v>6054</v>
      </c>
      <c r="B5770" s="101">
        <v>497.97</v>
      </c>
      <c r="C5770" s="102"/>
      <c r="D5770" s="100" t="s">
        <v>26414</v>
      </c>
      <c r="E5770" s="101">
        <v>2652.77</v>
      </c>
      <c r="F5770" s="102"/>
    </row>
    <row r="5771" ht="12.75" customHeight="1">
      <c r="A5771" s="100" t="s">
        <v>26350</v>
      </c>
      <c r="B5771" s="101">
        <v>189.48</v>
      </c>
      <c r="C5771" s="102"/>
      <c r="D5771" s="100" t="s">
        <v>6183</v>
      </c>
      <c r="E5771" s="101">
        <v>2605.1</v>
      </c>
      <c r="F5771" s="102"/>
    </row>
    <row r="5772" ht="12.75" customHeight="1">
      <c r="A5772" s="100" t="s">
        <v>6056</v>
      </c>
      <c r="B5772" s="101">
        <v>175.32</v>
      </c>
      <c r="C5772" s="102"/>
      <c r="D5772" s="100" t="s">
        <v>26415</v>
      </c>
      <c r="E5772" s="101">
        <v>3017.59</v>
      </c>
      <c r="F5772" s="102"/>
    </row>
    <row r="5773" ht="12.75" customHeight="1">
      <c r="A5773" s="100" t="s">
        <v>26351</v>
      </c>
      <c r="B5773" s="101">
        <v>267.06</v>
      </c>
      <c r="C5773" s="102"/>
      <c r="D5773" s="100" t="s">
        <v>6185</v>
      </c>
      <c r="E5773" s="101">
        <v>2967.11</v>
      </c>
      <c r="F5773" s="102"/>
    </row>
    <row r="5774" ht="12.75" customHeight="1">
      <c r="A5774" s="100" t="s">
        <v>6058</v>
      </c>
      <c r="B5774" s="101">
        <v>248.09</v>
      </c>
      <c r="C5774" s="102"/>
      <c r="D5774" s="100" t="s">
        <v>26416</v>
      </c>
      <c r="E5774" s="101">
        <v>3185.55</v>
      </c>
      <c r="F5774" s="102"/>
    </row>
    <row r="5775" ht="12.75" customHeight="1">
      <c r="A5775" s="100" t="s">
        <v>26352</v>
      </c>
      <c r="B5775" s="101">
        <v>340.64</v>
      </c>
      <c r="C5775" s="102"/>
      <c r="D5775" s="100" t="s">
        <v>6187</v>
      </c>
      <c r="E5775" s="101">
        <v>3132.33</v>
      </c>
      <c r="F5775" s="102"/>
    </row>
    <row r="5776" ht="12.75" customHeight="1">
      <c r="A5776" s="100" t="s">
        <v>6060</v>
      </c>
      <c r="B5776" s="101">
        <v>317.28</v>
      </c>
      <c r="C5776" s="102"/>
      <c r="D5776" s="100" t="s">
        <v>26417</v>
      </c>
      <c r="E5776" s="101">
        <v>3358.99</v>
      </c>
      <c r="F5776" s="102"/>
    </row>
    <row r="5777" ht="12.75" customHeight="1">
      <c r="A5777" s="100" t="s">
        <v>26353</v>
      </c>
      <c r="B5777" s="101">
        <v>131.63</v>
      </c>
      <c r="C5777" s="102"/>
      <c r="D5777" s="100" t="s">
        <v>6189</v>
      </c>
      <c r="E5777" s="101">
        <v>3302.67</v>
      </c>
      <c r="F5777" s="102"/>
    </row>
    <row r="5778" ht="12.75" customHeight="1">
      <c r="A5778" s="100" t="s">
        <v>6062</v>
      </c>
      <c r="B5778" s="101">
        <v>124.52</v>
      </c>
      <c r="C5778" s="102"/>
      <c r="D5778" s="100" t="s">
        <v>26418</v>
      </c>
      <c r="E5778" s="101">
        <v>3524.78</v>
      </c>
      <c r="F5778" s="102"/>
    </row>
    <row r="5779" ht="12.75" customHeight="1">
      <c r="A5779" s="100" t="s">
        <v>26354</v>
      </c>
      <c r="B5779" s="101">
        <v>220.98</v>
      </c>
      <c r="C5779" s="102"/>
      <c r="D5779" s="100" t="s">
        <v>6191</v>
      </c>
      <c r="E5779" s="101">
        <v>3466.01</v>
      </c>
      <c r="F5779" s="102"/>
    </row>
    <row r="5780" ht="12.75" customHeight="1">
      <c r="A5780" s="100" t="s">
        <v>6064</v>
      </c>
      <c r="B5780" s="101">
        <v>207.79</v>
      </c>
      <c r="C5780" s="102"/>
      <c r="D5780" s="100" t="s">
        <v>26419</v>
      </c>
      <c r="E5780" s="101">
        <v>3695.76</v>
      </c>
      <c r="F5780" s="102"/>
    </row>
    <row r="5781" ht="12.75" customHeight="1">
      <c r="A5781" s="100" t="s">
        <v>26355</v>
      </c>
      <c r="B5781" s="101">
        <v>294.79</v>
      </c>
      <c r="C5781" s="102"/>
      <c r="D5781" s="100" t="s">
        <v>6193</v>
      </c>
      <c r="E5781" s="101">
        <v>3634.23</v>
      </c>
      <c r="F5781" s="102"/>
    </row>
    <row r="5782" ht="12.75" customHeight="1">
      <c r="A5782" s="100" t="s">
        <v>6066</v>
      </c>
      <c r="B5782" s="101">
        <v>277.2</v>
      </c>
      <c r="C5782" s="102"/>
      <c r="D5782" s="100" t="s">
        <v>26420</v>
      </c>
      <c r="E5782" s="101">
        <v>3864.01</v>
      </c>
      <c r="F5782" s="102"/>
    </row>
    <row r="5783" ht="12.75" customHeight="1">
      <c r="A5783" s="100" t="s">
        <v>26356</v>
      </c>
      <c r="B5783" s="101">
        <v>1715.2</v>
      </c>
      <c r="C5783" s="102"/>
      <c r="D5783" s="100" t="s">
        <v>6195</v>
      </c>
      <c r="E5783" s="101">
        <v>3799.7</v>
      </c>
      <c r="F5783" s="102"/>
    </row>
    <row r="5784" ht="12.75" customHeight="1">
      <c r="A5784" s="100" t="s">
        <v>6068</v>
      </c>
      <c r="B5784" s="101">
        <v>1619.19</v>
      </c>
      <c r="C5784" s="102"/>
      <c r="D5784" s="100" t="s">
        <v>26421</v>
      </c>
      <c r="E5784" s="101">
        <v>4035.44</v>
      </c>
      <c r="F5784" s="102"/>
    </row>
    <row r="5785" ht="12.75" customHeight="1">
      <c r="A5785" s="100" t="s">
        <v>26357</v>
      </c>
      <c r="B5785" s="101">
        <v>1794.12</v>
      </c>
      <c r="C5785" s="102"/>
      <c r="D5785" s="100" t="s">
        <v>6197</v>
      </c>
      <c r="E5785" s="101">
        <v>3968.29</v>
      </c>
      <c r="F5785" s="102"/>
    </row>
    <row r="5786" ht="12.75" customHeight="1">
      <c r="A5786" s="100" t="s">
        <v>6070</v>
      </c>
      <c r="B5786" s="101">
        <v>1694.67</v>
      </c>
      <c r="C5786" s="102"/>
      <c r="D5786" s="100" t="s">
        <v>26422</v>
      </c>
      <c r="E5786" s="101">
        <v>4203.24</v>
      </c>
      <c r="F5786" s="102"/>
    </row>
    <row r="5787" ht="12.75" customHeight="1">
      <c r="A5787" s="100" t="s">
        <v>26358</v>
      </c>
      <c r="B5787" s="101">
        <v>2051.09</v>
      </c>
      <c r="C5787" s="102"/>
      <c r="D5787" s="100" t="s">
        <v>6199</v>
      </c>
      <c r="E5787" s="101">
        <v>4133.38</v>
      </c>
      <c r="F5787" s="102"/>
    </row>
    <row r="5788" ht="12.75" customHeight="1">
      <c r="A5788" s="100" t="s">
        <v>6072</v>
      </c>
      <c r="B5788" s="101">
        <v>1938.91</v>
      </c>
      <c r="C5788" s="102"/>
      <c r="D5788" s="100" t="s">
        <v>26423</v>
      </c>
      <c r="E5788" s="101">
        <v>86.11</v>
      </c>
      <c r="F5788" s="102"/>
    </row>
    <row r="5789" ht="12.75" customHeight="1">
      <c r="A5789" s="100" t="s">
        <v>26359</v>
      </c>
      <c r="B5789" s="101">
        <v>2259.86</v>
      </c>
      <c r="C5789" s="102"/>
      <c r="D5789" s="100" t="s">
        <v>6201</v>
      </c>
      <c r="E5789" s="101">
        <v>83.54</v>
      </c>
      <c r="F5789" s="102"/>
    </row>
    <row r="5790" ht="12.75" customHeight="1">
      <c r="A5790" s="100" t="s">
        <v>6074</v>
      </c>
      <c r="B5790" s="101">
        <v>2135.17</v>
      </c>
      <c r="C5790" s="102"/>
      <c r="D5790" s="100" t="s">
        <v>26424</v>
      </c>
      <c r="E5790" s="101">
        <v>405.23</v>
      </c>
      <c r="F5790" s="102"/>
    </row>
    <row r="5791" ht="12.75" customHeight="1">
      <c r="A5791" s="100" t="s">
        <v>26360</v>
      </c>
      <c r="B5791" s="101">
        <v>2560.17</v>
      </c>
      <c r="C5791" s="102"/>
      <c r="D5791" s="100" t="s">
        <v>6203</v>
      </c>
      <c r="E5791" s="101">
        <v>400.5</v>
      </c>
      <c r="F5791" s="102"/>
    </row>
    <row r="5792" ht="12.75" customHeight="1">
      <c r="A5792" s="100" t="s">
        <v>6076</v>
      </c>
      <c r="B5792" s="101">
        <v>2412.01</v>
      </c>
      <c r="C5792" s="102"/>
      <c r="D5792" s="100" t="s">
        <v>26425</v>
      </c>
      <c r="E5792" s="101">
        <v>809.46</v>
      </c>
      <c r="F5792" s="102"/>
    </row>
    <row r="5793" ht="12.75" customHeight="1">
      <c r="A5793" s="100" t="s">
        <v>26361</v>
      </c>
      <c r="B5793" s="101">
        <v>2806.21</v>
      </c>
      <c r="C5793" s="102"/>
      <c r="D5793" s="100" t="s">
        <v>6205</v>
      </c>
      <c r="E5793" s="101">
        <v>800.47</v>
      </c>
      <c r="F5793" s="102"/>
    </row>
    <row r="5794" ht="12.75" customHeight="1">
      <c r="A5794" s="100" t="s">
        <v>6078</v>
      </c>
      <c r="B5794" s="101">
        <v>2642.66</v>
      </c>
      <c r="C5794" s="102"/>
      <c r="D5794" s="100" t="s">
        <v>26426</v>
      </c>
      <c r="E5794" s="101">
        <v>1327.78</v>
      </c>
      <c r="F5794" s="102"/>
    </row>
    <row r="5795" ht="12.75" customHeight="1">
      <c r="A5795" s="100" t="s">
        <v>26362</v>
      </c>
      <c r="B5795" s="101">
        <v>3656.59</v>
      </c>
      <c r="C5795" s="102"/>
      <c r="D5795" s="100" t="s">
        <v>6207</v>
      </c>
      <c r="E5795" s="101">
        <v>1316.21</v>
      </c>
      <c r="F5795" s="102"/>
    </row>
    <row r="5796" ht="12.75" customHeight="1">
      <c r="A5796" s="100" t="s">
        <v>6080</v>
      </c>
      <c r="B5796" s="101">
        <v>3442.49</v>
      </c>
      <c r="C5796" s="102"/>
      <c r="D5796" s="100" t="s">
        <v>26427</v>
      </c>
      <c r="E5796" s="101">
        <v>310.74</v>
      </c>
      <c r="F5796" s="102"/>
    </row>
    <row r="5797" ht="12.75" customHeight="1">
      <c r="A5797" s="100" t="s">
        <v>26363</v>
      </c>
      <c r="B5797" s="101">
        <v>624.84</v>
      </c>
      <c r="C5797" s="102"/>
      <c r="D5797" s="100" t="s">
        <v>6209</v>
      </c>
      <c r="E5797" s="101">
        <v>301.53</v>
      </c>
      <c r="F5797" s="102"/>
    </row>
    <row r="5798" ht="12.75" customHeight="1">
      <c r="A5798" s="100" t="s">
        <v>6082</v>
      </c>
      <c r="B5798" s="101">
        <v>599.87</v>
      </c>
      <c r="C5798" s="102"/>
      <c r="D5798" s="100" t="s">
        <v>26428</v>
      </c>
      <c r="E5798" s="101">
        <v>498.62</v>
      </c>
      <c r="F5798" s="102"/>
    </row>
    <row r="5799" ht="12.75" customHeight="1">
      <c r="A5799" s="100" t="s">
        <v>26364</v>
      </c>
      <c r="B5799" s="101">
        <v>2126.16</v>
      </c>
      <c r="C5799" s="102"/>
      <c r="D5799" s="100" t="s">
        <v>6211</v>
      </c>
      <c r="E5799" s="101">
        <v>481.78</v>
      </c>
      <c r="F5799" s="102"/>
    </row>
    <row r="5800" ht="12.75" customHeight="1">
      <c r="A5800" s="100" t="s">
        <v>6084</v>
      </c>
      <c r="B5800" s="101">
        <v>2029.66</v>
      </c>
      <c r="C5800" s="102"/>
      <c r="D5800" s="100" t="s">
        <v>26429</v>
      </c>
      <c r="E5800" s="101">
        <v>817.47</v>
      </c>
      <c r="F5800" s="102"/>
    </row>
    <row r="5801" ht="12.75" customHeight="1">
      <c r="A5801" s="100" t="s">
        <v>26365</v>
      </c>
      <c r="B5801" s="101">
        <v>397.5</v>
      </c>
      <c r="C5801" s="102"/>
      <c r="D5801" s="100" t="s">
        <v>6213</v>
      </c>
      <c r="E5801" s="101">
        <v>794.16</v>
      </c>
      <c r="F5801" s="102"/>
    </row>
    <row r="5802" ht="12.75" customHeight="1">
      <c r="A5802" s="100" t="s">
        <v>6086</v>
      </c>
      <c r="B5802" s="101">
        <v>358.58</v>
      </c>
      <c r="C5802" s="102"/>
      <c r="D5802" s="100" t="s">
        <v>26430</v>
      </c>
      <c r="E5802" s="101">
        <v>1483.89</v>
      </c>
      <c r="F5802" s="102"/>
    </row>
    <row r="5803" ht="12.75" customHeight="1">
      <c r="A5803" s="100" t="s">
        <v>26366</v>
      </c>
      <c r="B5803" s="101">
        <v>286.08</v>
      </c>
      <c r="C5803" s="102"/>
      <c r="D5803" s="100" t="s">
        <v>6215</v>
      </c>
      <c r="E5803" s="101">
        <v>1453.1</v>
      </c>
      <c r="F5803" s="102"/>
    </row>
    <row r="5804" ht="12.75" customHeight="1">
      <c r="A5804" s="100" t="s">
        <v>6088</v>
      </c>
      <c r="B5804" s="101">
        <v>261.37</v>
      </c>
      <c r="C5804" s="102"/>
      <c r="D5804" s="100" t="s">
        <v>26431</v>
      </c>
      <c r="E5804" s="101">
        <v>417.3</v>
      </c>
      <c r="F5804" s="102"/>
    </row>
    <row r="5805" ht="12.75" customHeight="1">
      <c r="A5805" s="100" t="s">
        <v>26367</v>
      </c>
      <c r="B5805" s="101">
        <v>301.53</v>
      </c>
      <c r="C5805" s="102"/>
      <c r="D5805" s="100" t="s">
        <v>6217</v>
      </c>
      <c r="E5805" s="101">
        <v>408.09</v>
      </c>
      <c r="F5805" s="102"/>
    </row>
    <row r="5806" ht="12.75" customHeight="1">
      <c r="A5806" s="100" t="s">
        <v>6090</v>
      </c>
      <c r="B5806" s="101">
        <v>272.33</v>
      </c>
      <c r="C5806" s="102"/>
      <c r="D5806" s="100" t="s">
        <v>26432</v>
      </c>
      <c r="E5806" s="101">
        <v>605.18</v>
      </c>
      <c r="F5806" s="102"/>
    </row>
    <row r="5807" ht="12.75" customHeight="1">
      <c r="A5807" s="100" t="s">
        <v>26368</v>
      </c>
      <c r="B5807" s="101">
        <v>345.25</v>
      </c>
      <c r="C5807" s="102"/>
      <c r="D5807" s="100" t="s">
        <v>6219</v>
      </c>
      <c r="E5807" s="101">
        <v>588.34</v>
      </c>
      <c r="F5807" s="102"/>
    </row>
    <row r="5808" ht="12.75" customHeight="1">
      <c r="A5808" s="100" t="s">
        <v>6092</v>
      </c>
      <c r="B5808" s="101">
        <v>335.73</v>
      </c>
      <c r="C5808" s="102"/>
      <c r="D5808" s="100" t="s">
        <v>26433</v>
      </c>
      <c r="E5808" s="101">
        <v>940.68</v>
      </c>
      <c r="F5808" s="102"/>
    </row>
    <row r="5809" ht="12.75" customHeight="1">
      <c r="A5809" s="100" t="s">
        <v>26369</v>
      </c>
      <c r="B5809" s="101">
        <v>313.25</v>
      </c>
      <c r="C5809" s="102"/>
      <c r="D5809" s="100" t="s">
        <v>6221</v>
      </c>
      <c r="E5809" s="101">
        <v>917.37</v>
      </c>
      <c r="F5809" s="102"/>
    </row>
    <row r="5810" ht="12.75" customHeight="1">
      <c r="A5810" s="100" t="s">
        <v>6094</v>
      </c>
      <c r="B5810" s="101">
        <v>303.73</v>
      </c>
      <c r="C5810" s="102"/>
      <c r="D5810" s="100" t="s">
        <v>26434</v>
      </c>
      <c r="E5810" s="101">
        <v>1607.1</v>
      </c>
      <c r="F5810" s="102"/>
    </row>
    <row r="5811" ht="12.75" customHeight="1">
      <c r="A5811" s="100" t="s">
        <v>26370</v>
      </c>
      <c r="B5811" s="101">
        <v>337.25</v>
      </c>
      <c r="C5811" s="102"/>
      <c r="D5811" s="100" t="s">
        <v>6223</v>
      </c>
      <c r="E5811" s="101">
        <v>1576.31</v>
      </c>
      <c r="F5811" s="102"/>
    </row>
    <row r="5812" ht="12.75" customHeight="1">
      <c r="A5812" s="100" t="s">
        <v>6096</v>
      </c>
      <c r="B5812" s="101">
        <v>327.73</v>
      </c>
      <c r="C5812" s="102"/>
      <c r="D5812" s="100" t="s">
        <v>26435</v>
      </c>
      <c r="E5812" s="101">
        <v>223.09</v>
      </c>
      <c r="F5812" s="102"/>
    </row>
    <row r="5813" ht="12.75" customHeight="1">
      <c r="A5813" s="100" t="s">
        <v>26371</v>
      </c>
      <c r="B5813" s="101">
        <v>298.8</v>
      </c>
      <c r="C5813" s="102"/>
      <c r="D5813" s="100" t="s">
        <v>6225</v>
      </c>
      <c r="E5813" s="101">
        <v>214.02</v>
      </c>
      <c r="F5813" s="102"/>
    </row>
    <row r="5814" ht="12.75" customHeight="1">
      <c r="A5814" s="100" t="s">
        <v>6098</v>
      </c>
      <c r="B5814" s="101">
        <v>291.19</v>
      </c>
      <c r="C5814" s="102"/>
      <c r="D5814" s="100" t="s">
        <v>26436</v>
      </c>
      <c r="E5814" s="101">
        <v>212.44</v>
      </c>
      <c r="F5814" s="102"/>
    </row>
    <row r="5815" ht="12.75" customHeight="1">
      <c r="A5815" s="100" t="s">
        <v>26372</v>
      </c>
      <c r="B5815" s="101">
        <v>307.88</v>
      </c>
      <c r="C5815" s="102"/>
      <c r="D5815" s="100" t="s">
        <v>6227</v>
      </c>
      <c r="E5815" s="101">
        <v>207.2</v>
      </c>
      <c r="F5815" s="102"/>
    </row>
    <row r="5816" ht="12.75" customHeight="1">
      <c r="A5816" s="100" t="s">
        <v>6100</v>
      </c>
      <c r="B5816" s="101">
        <v>298.36</v>
      </c>
      <c r="C5816" s="102"/>
      <c r="D5816" s="100" t="s">
        <v>26437</v>
      </c>
      <c r="E5816" s="101">
        <v>119.15</v>
      </c>
      <c r="F5816" s="102"/>
    </row>
    <row r="5817" ht="12.75" customHeight="1">
      <c r="A5817" s="100" t="s">
        <v>26373</v>
      </c>
      <c r="B5817" s="101">
        <v>439.44</v>
      </c>
      <c r="C5817" s="102"/>
      <c r="D5817" s="100" t="s">
        <v>6229</v>
      </c>
      <c r="E5817" s="101">
        <v>116.51</v>
      </c>
      <c r="F5817" s="102"/>
    </row>
    <row r="5818" ht="12.75" customHeight="1">
      <c r="A5818" s="100" t="s">
        <v>6102</v>
      </c>
      <c r="B5818" s="101">
        <v>429.92</v>
      </c>
      <c r="C5818" s="102"/>
      <c r="D5818" s="100" t="s">
        <v>26438</v>
      </c>
      <c r="E5818" s="101">
        <v>1777.54</v>
      </c>
      <c r="F5818" s="102"/>
    </row>
    <row r="5819" ht="12.75" customHeight="1">
      <c r="A5819" s="100" t="s">
        <v>26374</v>
      </c>
      <c r="B5819" s="101">
        <v>111.25</v>
      </c>
      <c r="C5819" s="102"/>
      <c r="D5819" s="100" t="s">
        <v>6231</v>
      </c>
      <c r="E5819" s="101">
        <v>1629.41</v>
      </c>
      <c r="F5819" s="102"/>
    </row>
    <row r="5820" ht="12.75" customHeight="1">
      <c r="A5820" s="100" t="s">
        <v>6104</v>
      </c>
      <c r="B5820" s="101">
        <v>106.49</v>
      </c>
      <c r="C5820" s="102"/>
      <c r="D5820" s="100" t="s">
        <v>26439</v>
      </c>
      <c r="E5820" s="101">
        <v>963.01</v>
      </c>
      <c r="F5820" s="102"/>
    </row>
    <row r="5821" ht="12.75" customHeight="1">
      <c r="A5821" s="100" t="s">
        <v>26375</v>
      </c>
      <c r="B5821" s="101">
        <v>121.38</v>
      </c>
      <c r="C5821" s="102"/>
      <c r="D5821" s="100" t="s">
        <v>6233</v>
      </c>
      <c r="E5821" s="101">
        <v>880.89</v>
      </c>
      <c r="F5821" s="102"/>
    </row>
    <row r="5822" ht="12.75" customHeight="1">
      <c r="A5822" s="100" t="s">
        <v>6106</v>
      </c>
      <c r="B5822" s="101">
        <v>116.62</v>
      </c>
      <c r="C5822" s="102"/>
      <c r="D5822" s="100" t="s">
        <v>26440</v>
      </c>
      <c r="E5822" s="101">
        <v>1261.49</v>
      </c>
      <c r="F5822" s="102"/>
    </row>
    <row r="5823" ht="12.75" customHeight="1">
      <c r="A5823" s="100" t="s">
        <v>26376</v>
      </c>
      <c r="B5823" s="101">
        <v>339.31</v>
      </c>
      <c r="C5823" s="102"/>
      <c r="D5823" s="100" t="s">
        <v>6235</v>
      </c>
      <c r="E5823" s="101">
        <v>1154.94</v>
      </c>
      <c r="F5823" s="102"/>
    </row>
    <row r="5824" ht="12.75" customHeight="1">
      <c r="A5824" s="100" t="s">
        <v>6108</v>
      </c>
      <c r="B5824" s="101">
        <v>326.93</v>
      </c>
      <c r="C5824" s="102"/>
      <c r="D5824" s="100" t="s">
        <v>26441</v>
      </c>
      <c r="E5824" s="101">
        <v>2405.7</v>
      </c>
      <c r="F5824" s="102"/>
    </row>
    <row r="5825" ht="12.75" customHeight="1">
      <c r="A5825" s="100" t="s">
        <v>26377</v>
      </c>
      <c r="B5825" s="101">
        <v>304.31</v>
      </c>
      <c r="C5825" s="102"/>
      <c r="D5825" s="100" t="s">
        <v>6237</v>
      </c>
      <c r="E5825" s="101">
        <v>2209.2</v>
      </c>
      <c r="F5825" s="102"/>
    </row>
    <row r="5826" ht="12.75" customHeight="1">
      <c r="A5826" s="100" t="s">
        <v>6110</v>
      </c>
      <c r="B5826" s="101">
        <v>291.93</v>
      </c>
      <c r="C5826" s="102"/>
      <c r="D5826" s="100" t="s">
        <v>26442</v>
      </c>
      <c r="E5826" s="101">
        <v>3087.79</v>
      </c>
      <c r="F5826" s="102"/>
    </row>
    <row r="5827" ht="12.75" customHeight="1">
      <c r="A5827" s="100" t="s">
        <v>26378</v>
      </c>
      <c r="B5827" s="101">
        <v>339.31</v>
      </c>
      <c r="C5827" s="102"/>
      <c r="D5827" s="100" t="s">
        <v>6239</v>
      </c>
      <c r="E5827" s="101">
        <v>2838.54</v>
      </c>
      <c r="F5827" s="102"/>
    </row>
    <row r="5828" ht="12.75" customHeight="1">
      <c r="A5828" s="100" t="s">
        <v>6112</v>
      </c>
      <c r="B5828" s="101">
        <v>326.93</v>
      </c>
      <c r="C5828" s="102"/>
      <c r="D5828" s="100" t="s">
        <v>26443</v>
      </c>
      <c r="E5828" s="101">
        <v>19.91</v>
      </c>
      <c r="F5828" s="102"/>
    </row>
    <row r="5829" ht="12.75" customHeight="1">
      <c r="A5829" s="100" t="s">
        <v>26379</v>
      </c>
      <c r="B5829" s="101">
        <v>322.8</v>
      </c>
      <c r="C5829" s="102"/>
      <c r="D5829" s="100" t="s">
        <v>6241</v>
      </c>
      <c r="E5829" s="101">
        <v>17.35</v>
      </c>
      <c r="F5829" s="102"/>
    </row>
    <row r="5830" ht="12.75" customHeight="1">
      <c r="A5830" s="100" t="s">
        <v>6114</v>
      </c>
      <c r="B5830" s="101">
        <v>315.19</v>
      </c>
      <c r="C5830" s="102"/>
      <c r="D5830" s="100" t="s">
        <v>26444</v>
      </c>
      <c r="E5830" s="101">
        <v>30.72</v>
      </c>
      <c r="F5830" s="102"/>
    </row>
    <row r="5831" ht="12.75" customHeight="1">
      <c r="A5831" s="100" t="s">
        <v>26380</v>
      </c>
      <c r="B5831" s="101">
        <v>2791.2</v>
      </c>
      <c r="C5831" s="102"/>
      <c r="D5831" s="100" t="s">
        <v>6243</v>
      </c>
      <c r="E5831" s="101">
        <v>26.83</v>
      </c>
      <c r="F5831" s="102"/>
    </row>
    <row r="5832" ht="12.75" customHeight="1">
      <c r="A5832" s="100" t="s">
        <v>6116</v>
      </c>
      <c r="B5832" s="101">
        <v>2760.76</v>
      </c>
      <c r="C5832" s="102"/>
      <c r="D5832" s="100" t="s">
        <v>26445</v>
      </c>
      <c r="E5832" s="101">
        <v>37.16</v>
      </c>
      <c r="F5832" s="102"/>
    </row>
    <row r="5833" ht="12.75" customHeight="1">
      <c r="A5833" s="100" t="s">
        <v>26381</v>
      </c>
      <c r="B5833" s="101">
        <v>194.51</v>
      </c>
      <c r="C5833" s="102"/>
      <c r="D5833" s="100" t="s">
        <v>6245</v>
      </c>
      <c r="E5833" s="101">
        <v>32.52</v>
      </c>
      <c r="F5833" s="102"/>
    </row>
    <row r="5834" ht="12.75" customHeight="1">
      <c r="A5834" s="100" t="s">
        <v>6118</v>
      </c>
      <c r="B5834" s="101">
        <v>187.37</v>
      </c>
      <c r="C5834" s="102"/>
      <c r="D5834" s="100" t="s">
        <v>26446</v>
      </c>
      <c r="E5834" s="101">
        <v>30.28</v>
      </c>
      <c r="F5834" s="102"/>
    </row>
    <row r="5835" ht="12.75" customHeight="1">
      <c r="A5835" s="100" t="s">
        <v>26382</v>
      </c>
      <c r="B5835" s="101">
        <v>342.12</v>
      </c>
      <c r="C5835" s="102"/>
      <c r="D5835" s="100" t="s">
        <v>6247</v>
      </c>
      <c r="E5835" s="101">
        <v>28.33</v>
      </c>
      <c r="F5835" s="102"/>
    </row>
    <row r="5836" ht="12.75" customHeight="1">
      <c r="A5836" s="100" t="s">
        <v>6120</v>
      </c>
      <c r="B5836" s="101">
        <v>334.02</v>
      </c>
      <c r="C5836" s="102"/>
      <c r="D5836" s="100" t="s">
        <v>26447</v>
      </c>
      <c r="E5836" s="101">
        <v>33.83</v>
      </c>
      <c r="F5836" s="102"/>
    </row>
    <row r="5837" ht="12.75" customHeight="1">
      <c r="A5837" s="100" t="s">
        <v>26383</v>
      </c>
      <c r="B5837" s="101">
        <v>598.5</v>
      </c>
      <c r="C5837" s="102"/>
      <c r="D5837" s="100" t="s">
        <v>6249</v>
      </c>
      <c r="E5837" s="101">
        <v>31.63</v>
      </c>
      <c r="F5837" s="102"/>
    </row>
    <row r="5838" ht="12.75" customHeight="1">
      <c r="A5838" s="100" t="s">
        <v>6122</v>
      </c>
      <c r="B5838" s="101">
        <v>584.23</v>
      </c>
      <c r="C5838" s="102"/>
      <c r="D5838" s="100" t="s">
        <v>26448</v>
      </c>
      <c r="E5838" s="101">
        <v>36.21</v>
      </c>
      <c r="F5838" s="102"/>
    </row>
    <row r="5839" ht="12.75" customHeight="1">
      <c r="A5839" s="100" t="s">
        <v>26384</v>
      </c>
      <c r="B5839" s="101">
        <v>262.8</v>
      </c>
      <c r="C5839" s="102"/>
      <c r="D5839" s="100" t="s">
        <v>6251</v>
      </c>
      <c r="E5839" s="101">
        <v>33.84</v>
      </c>
      <c r="F5839" s="102"/>
    </row>
    <row r="5840" ht="12.75" customHeight="1">
      <c r="A5840" s="100" t="s">
        <v>6124</v>
      </c>
      <c r="B5840" s="101">
        <v>255.19</v>
      </c>
      <c r="C5840" s="102"/>
      <c r="D5840" s="100" t="s">
        <v>26449</v>
      </c>
      <c r="E5840" s="101">
        <v>39.79</v>
      </c>
      <c r="F5840" s="102"/>
    </row>
    <row r="5841" ht="12.75" customHeight="1">
      <c r="A5841" s="100" t="s">
        <v>26385</v>
      </c>
      <c r="B5841" s="101">
        <v>336.98</v>
      </c>
      <c r="C5841" s="102"/>
      <c r="D5841" s="100" t="s">
        <v>6253</v>
      </c>
      <c r="E5841" s="101">
        <v>37.17</v>
      </c>
      <c r="F5841" s="102"/>
    </row>
    <row r="5842" ht="12.75" customHeight="1">
      <c r="A5842" s="100" t="s">
        <v>6126</v>
      </c>
      <c r="B5842" s="101">
        <v>327.48</v>
      </c>
      <c r="C5842" s="102"/>
      <c r="D5842" s="100" t="s">
        <v>26450</v>
      </c>
      <c r="E5842" s="101">
        <v>41.8</v>
      </c>
      <c r="F5842" s="102"/>
    </row>
    <row r="5843" ht="12.75" customHeight="1">
      <c r="A5843" s="100" t="s">
        <v>26386</v>
      </c>
      <c r="B5843" s="101">
        <v>98.38</v>
      </c>
      <c r="C5843" s="102"/>
      <c r="D5843" s="100" t="s">
        <v>6255</v>
      </c>
      <c r="E5843" s="101">
        <v>39.06</v>
      </c>
      <c r="F5843" s="102"/>
    </row>
    <row r="5844" ht="12.75" customHeight="1">
      <c r="A5844" s="100" t="s">
        <v>250</v>
      </c>
      <c r="B5844" s="101">
        <v>98.06</v>
      </c>
      <c r="C5844" s="102"/>
      <c r="D5844" s="100" t="s">
        <v>26451</v>
      </c>
      <c r="E5844" s="101">
        <v>46.64</v>
      </c>
      <c r="F5844" s="102"/>
    </row>
    <row r="5845" ht="12.75" customHeight="1">
      <c r="A5845" s="100" t="s">
        <v>26387</v>
      </c>
      <c r="B5845" s="101">
        <v>158.38</v>
      </c>
      <c r="C5845" s="102"/>
      <c r="D5845" s="100" t="s">
        <v>6257</v>
      </c>
      <c r="E5845" s="101">
        <v>43.52</v>
      </c>
      <c r="F5845" s="102"/>
    </row>
    <row r="5846" ht="12.75" customHeight="1">
      <c r="A5846" s="100" t="s">
        <v>6129</v>
      </c>
      <c r="B5846" s="101">
        <v>158.06</v>
      </c>
      <c r="C5846" s="102"/>
      <c r="D5846" s="100" t="s">
        <v>26452</v>
      </c>
      <c r="E5846" s="101">
        <v>49.11</v>
      </c>
      <c r="F5846" s="102"/>
    </row>
    <row r="5847" ht="12.75" customHeight="1">
      <c r="A5847" s="100" t="s">
        <v>26388</v>
      </c>
      <c r="B5847" s="101">
        <v>117.38</v>
      </c>
      <c r="C5847" s="102"/>
      <c r="D5847" s="100" t="s">
        <v>6259</v>
      </c>
      <c r="E5847" s="101">
        <v>45.81</v>
      </c>
      <c r="F5847" s="102"/>
    </row>
    <row r="5848" ht="12.75" customHeight="1">
      <c r="A5848" s="100" t="s">
        <v>6131</v>
      </c>
      <c r="B5848" s="101">
        <v>117.06</v>
      </c>
      <c r="C5848" s="102"/>
      <c r="D5848" s="100" t="s">
        <v>26453</v>
      </c>
      <c r="E5848" s="101">
        <v>52.76</v>
      </c>
      <c r="F5848" s="102"/>
    </row>
    <row r="5849" ht="12.75" customHeight="1">
      <c r="A5849" s="100" t="s">
        <v>26389</v>
      </c>
      <c r="B5849" s="101">
        <v>197.38</v>
      </c>
      <c r="C5849" s="102"/>
      <c r="D5849" s="100" t="s">
        <v>6261</v>
      </c>
      <c r="E5849" s="101">
        <v>49.2</v>
      </c>
      <c r="F5849" s="102"/>
    </row>
    <row r="5850" ht="12.75" customHeight="1">
      <c r="A5850" s="100" t="s">
        <v>6133</v>
      </c>
      <c r="B5850" s="101">
        <v>197.06</v>
      </c>
      <c r="C5850" s="102"/>
      <c r="D5850" s="100" t="s">
        <v>26454</v>
      </c>
      <c r="E5850" s="101">
        <v>32.18</v>
      </c>
      <c r="F5850" s="102"/>
    </row>
    <row r="5851" ht="12.75" customHeight="1">
      <c r="A5851" s="100" t="s">
        <v>26390</v>
      </c>
      <c r="B5851" s="101">
        <v>199.51</v>
      </c>
      <c r="C5851" s="102"/>
      <c r="D5851" s="100" t="s">
        <v>6263</v>
      </c>
      <c r="E5851" s="101">
        <v>30.09</v>
      </c>
      <c r="F5851" s="102"/>
    </row>
    <row r="5852" ht="12.75" customHeight="1">
      <c r="A5852" s="100" t="s">
        <v>6135</v>
      </c>
      <c r="B5852" s="101">
        <v>192.37</v>
      </c>
      <c r="C5852" s="102"/>
      <c r="D5852" s="100" t="s">
        <v>26455</v>
      </c>
      <c r="E5852" s="101">
        <v>36.33</v>
      </c>
      <c r="F5852" s="102"/>
    </row>
    <row r="5853" ht="12.75" customHeight="1">
      <c r="A5853" s="100" t="s">
        <v>26391</v>
      </c>
      <c r="B5853" s="101">
        <v>679.64</v>
      </c>
      <c r="C5853" s="102"/>
      <c r="D5853" s="100" t="s">
        <v>6265</v>
      </c>
      <c r="E5853" s="101">
        <v>33.95</v>
      </c>
      <c r="F5853" s="102"/>
    </row>
    <row r="5854" ht="12.75" customHeight="1">
      <c r="A5854" s="100" t="s">
        <v>6137</v>
      </c>
      <c r="B5854" s="101">
        <v>672.49</v>
      </c>
      <c r="C5854" s="102"/>
      <c r="D5854" s="100" t="s">
        <v>26456</v>
      </c>
      <c r="E5854" s="101">
        <v>39.31</v>
      </c>
      <c r="F5854" s="102"/>
    </row>
    <row r="5855" ht="12.75" customHeight="1">
      <c r="A5855" s="100" t="s">
        <v>26392</v>
      </c>
      <c r="B5855" s="101">
        <v>81.95</v>
      </c>
      <c r="C5855" s="102"/>
      <c r="D5855" s="100" t="s">
        <v>6267</v>
      </c>
      <c r="E5855" s="101">
        <v>36.7</v>
      </c>
      <c r="F5855" s="102"/>
    </row>
    <row r="5856" ht="12.75" customHeight="1">
      <c r="A5856" s="100" t="s">
        <v>6139</v>
      </c>
      <c r="B5856" s="101">
        <v>75.3</v>
      </c>
      <c r="C5856" s="102"/>
      <c r="D5856" s="100" t="s">
        <v>26457</v>
      </c>
      <c r="E5856" s="101">
        <v>43.53</v>
      </c>
      <c r="F5856" s="102"/>
    </row>
    <row r="5857" ht="12.75" customHeight="1">
      <c r="A5857" s="100" t="s">
        <v>26393</v>
      </c>
      <c r="B5857" s="101">
        <v>234.78</v>
      </c>
      <c r="C5857" s="102"/>
      <c r="D5857" s="100" t="s">
        <v>6269</v>
      </c>
      <c r="E5857" s="101">
        <v>40.63</v>
      </c>
      <c r="F5857" s="102"/>
    </row>
    <row r="5858" ht="12.75" customHeight="1">
      <c r="A5858" s="100" t="s">
        <v>6141</v>
      </c>
      <c r="B5858" s="101">
        <v>209.53</v>
      </c>
      <c r="C5858" s="102"/>
      <c r="D5858" s="100" t="s">
        <v>26458</v>
      </c>
      <c r="E5858" s="101">
        <v>46.62</v>
      </c>
      <c r="F5858" s="102"/>
    </row>
    <row r="5859" ht="12.75" customHeight="1">
      <c r="A5859" s="100" t="s">
        <v>26394</v>
      </c>
      <c r="B5859" s="101">
        <v>302.25</v>
      </c>
      <c r="C5859" s="102"/>
      <c r="D5859" s="100" t="s">
        <v>6271</v>
      </c>
      <c r="E5859" s="101">
        <v>43.5</v>
      </c>
      <c r="F5859" s="102"/>
    </row>
    <row r="5860" ht="12.75" customHeight="1">
      <c r="A5860" s="100" t="s">
        <v>6143</v>
      </c>
      <c r="B5860" s="101">
        <v>292.73</v>
      </c>
      <c r="C5860" s="102"/>
      <c r="D5860" s="100" t="s">
        <v>26459</v>
      </c>
      <c r="E5860" s="101">
        <v>51.64</v>
      </c>
      <c r="F5860" s="102"/>
    </row>
    <row r="5861" ht="12.75" customHeight="1">
      <c r="A5861" s="100" t="s">
        <v>26395</v>
      </c>
      <c r="B5861" s="101">
        <v>199.25</v>
      </c>
      <c r="C5861" s="102"/>
      <c r="D5861" s="100" t="s">
        <v>6273</v>
      </c>
      <c r="E5861" s="101">
        <v>48.14</v>
      </c>
      <c r="F5861" s="102"/>
    </row>
    <row r="5862" ht="12.75" customHeight="1">
      <c r="A5862" s="100" t="s">
        <v>6145</v>
      </c>
      <c r="B5862" s="101">
        <v>192.11</v>
      </c>
      <c r="C5862" s="102"/>
      <c r="D5862" s="100" t="s">
        <v>26460</v>
      </c>
      <c r="E5862" s="101">
        <v>54.49</v>
      </c>
      <c r="F5862" s="102"/>
    </row>
    <row r="5863" ht="12.75" customHeight="1">
      <c r="A5863" s="100" t="s">
        <v>26396</v>
      </c>
      <c r="B5863" s="101">
        <v>201.48</v>
      </c>
      <c r="C5863" s="102"/>
      <c r="D5863" s="100" t="s">
        <v>6275</v>
      </c>
      <c r="E5863" s="101">
        <v>50.79</v>
      </c>
      <c r="F5863" s="102"/>
    </row>
    <row r="5864" ht="12.75" customHeight="1">
      <c r="A5864" s="100" t="s">
        <v>6147</v>
      </c>
      <c r="B5864" s="101">
        <v>194.02</v>
      </c>
      <c r="C5864" s="102"/>
      <c r="D5864" s="100" t="s">
        <v>26461</v>
      </c>
      <c r="E5864" s="101">
        <v>59.36</v>
      </c>
      <c r="F5864" s="102"/>
    </row>
    <row r="5865" ht="12.75" customHeight="1">
      <c r="A5865" s="100" t="s">
        <v>26397</v>
      </c>
      <c r="B5865" s="101">
        <v>322.5</v>
      </c>
      <c r="C5865" s="102"/>
      <c r="D5865" s="100" t="s">
        <v>6277</v>
      </c>
      <c r="E5865" s="101">
        <v>55.31</v>
      </c>
      <c r="F5865" s="102"/>
    </row>
    <row r="5866" ht="12.75" customHeight="1">
      <c r="A5866" s="100" t="s">
        <v>6149</v>
      </c>
      <c r="B5866" s="101">
        <v>313.1</v>
      </c>
      <c r="C5866" s="102"/>
      <c r="D5866" s="100" t="s">
        <v>26462</v>
      </c>
      <c r="E5866" s="101">
        <v>65.19</v>
      </c>
      <c r="F5866" s="102"/>
    </row>
    <row r="5867" ht="12.75" customHeight="1">
      <c r="A5867" s="100" t="s">
        <v>26398</v>
      </c>
      <c r="B5867" s="101">
        <v>397.95</v>
      </c>
      <c r="C5867" s="102"/>
      <c r="D5867" s="100" t="s">
        <v>6279</v>
      </c>
      <c r="E5867" s="101">
        <v>60.7</v>
      </c>
      <c r="F5867" s="102"/>
    </row>
    <row r="5868" ht="12.75" customHeight="1">
      <c r="A5868" s="100" t="s">
        <v>6151</v>
      </c>
      <c r="B5868" s="101">
        <v>387.2</v>
      </c>
      <c r="C5868" s="102"/>
      <c r="D5868" s="100" t="s">
        <v>26463</v>
      </c>
      <c r="E5868" s="101">
        <v>131.78</v>
      </c>
      <c r="F5868" s="102"/>
    </row>
    <row r="5869" ht="12.75" customHeight="1">
      <c r="A5869" s="100" t="s">
        <v>26399</v>
      </c>
      <c r="B5869" s="101">
        <v>757.04</v>
      </c>
      <c r="C5869" s="102"/>
      <c r="D5869" s="100" t="s">
        <v>6281</v>
      </c>
      <c r="E5869" s="101">
        <v>119.59</v>
      </c>
      <c r="F5869" s="102"/>
    </row>
    <row r="5870" ht="12.75" customHeight="1">
      <c r="A5870" s="100" t="s">
        <v>6153</v>
      </c>
      <c r="B5870" s="101">
        <v>744.31</v>
      </c>
      <c r="C5870" s="102"/>
      <c r="D5870" s="100" t="s">
        <v>26464</v>
      </c>
      <c r="E5870" s="101">
        <v>137.97</v>
      </c>
      <c r="F5870" s="102"/>
    </row>
    <row r="5871" ht="12.75" customHeight="1">
      <c r="A5871" s="100" t="s">
        <v>26400</v>
      </c>
      <c r="B5871" s="101">
        <v>793.38</v>
      </c>
      <c r="C5871" s="102"/>
      <c r="D5871" s="100" t="s">
        <v>6283</v>
      </c>
      <c r="E5871" s="101">
        <v>125.32</v>
      </c>
      <c r="F5871" s="102"/>
    </row>
    <row r="5872" ht="12.75" customHeight="1">
      <c r="A5872" s="100" t="s">
        <v>6155</v>
      </c>
      <c r="B5872" s="101">
        <v>779.43</v>
      </c>
      <c r="C5872" s="102"/>
      <c r="D5872" s="100" t="s">
        <v>26465</v>
      </c>
      <c r="E5872" s="101">
        <v>75.16</v>
      </c>
      <c r="F5872" s="102"/>
    </row>
    <row r="5873" ht="12.75" customHeight="1">
      <c r="A5873" s="100" t="s">
        <v>26401</v>
      </c>
      <c r="B5873" s="101">
        <v>918.91</v>
      </c>
      <c r="C5873" s="102"/>
      <c r="D5873" s="100" t="s">
        <v>6285</v>
      </c>
      <c r="E5873" s="101">
        <v>68.8</v>
      </c>
      <c r="F5873" s="102"/>
    </row>
    <row r="5874" ht="12.75" customHeight="1">
      <c r="A5874" s="100" t="s">
        <v>6157</v>
      </c>
      <c r="B5874" s="101">
        <v>903.04</v>
      </c>
      <c r="C5874" s="102"/>
      <c r="D5874" s="100" t="s">
        <v>26466</v>
      </c>
      <c r="E5874" s="101">
        <v>78.08</v>
      </c>
      <c r="F5874" s="102"/>
    </row>
    <row r="5875" ht="12.75" customHeight="1">
      <c r="A5875" s="100" t="s">
        <v>26402</v>
      </c>
      <c r="B5875" s="101">
        <v>938.8</v>
      </c>
      <c r="C5875" s="102"/>
      <c r="D5875" s="100" t="s">
        <v>6287</v>
      </c>
      <c r="E5875" s="101">
        <v>71.47</v>
      </c>
      <c r="F5875" s="102"/>
    </row>
    <row r="5876" ht="12.75" customHeight="1">
      <c r="A5876" s="100" t="s">
        <v>6159</v>
      </c>
      <c r="B5876" s="101">
        <v>922.27</v>
      </c>
      <c r="C5876" s="102"/>
      <c r="D5876" s="100" t="s">
        <v>26467</v>
      </c>
      <c r="E5876" s="101">
        <v>84.98</v>
      </c>
      <c r="F5876" s="102"/>
    </row>
    <row r="5877" ht="12.75" customHeight="1">
      <c r="A5877" s="100" t="s">
        <v>26403</v>
      </c>
      <c r="B5877" s="101">
        <v>948.41</v>
      </c>
      <c r="C5877" s="102"/>
      <c r="D5877" s="100" t="s">
        <v>6289</v>
      </c>
      <c r="E5877" s="101">
        <v>77.82</v>
      </c>
      <c r="F5877" s="102"/>
    </row>
    <row r="5878" ht="12.75" customHeight="1">
      <c r="A5878" s="100" t="s">
        <v>6161</v>
      </c>
      <c r="B5878" s="101">
        <v>931.28</v>
      </c>
      <c r="C5878" s="102"/>
      <c r="D5878" s="100" t="s">
        <v>26468</v>
      </c>
      <c r="E5878" s="101">
        <v>88.84</v>
      </c>
      <c r="F5878" s="102"/>
    </row>
    <row r="5879" ht="12.75" customHeight="1">
      <c r="A5879" s="100" t="s">
        <v>26404</v>
      </c>
      <c r="B5879" s="101">
        <v>1066.06</v>
      </c>
      <c r="C5879" s="102"/>
      <c r="D5879" s="100" t="s">
        <v>6291</v>
      </c>
      <c r="E5879" s="101">
        <v>81.39</v>
      </c>
      <c r="F5879" s="102"/>
    </row>
    <row r="5880" ht="12.75" customHeight="1">
      <c r="A5880" s="100" t="s">
        <v>6163</v>
      </c>
      <c r="B5880" s="101">
        <v>1047.6</v>
      </c>
      <c r="C5880" s="102"/>
      <c r="D5880" s="100" t="s">
        <v>26469</v>
      </c>
      <c r="E5880" s="101">
        <v>111.63</v>
      </c>
      <c r="F5880" s="102"/>
    </row>
    <row r="5881" ht="12.75" customHeight="1">
      <c r="A5881" s="100" t="s">
        <v>26405</v>
      </c>
      <c r="B5881" s="101">
        <v>1163.99</v>
      </c>
      <c r="C5881" s="102"/>
      <c r="D5881" s="100" t="s">
        <v>6293</v>
      </c>
      <c r="E5881" s="101">
        <v>101.78</v>
      </c>
      <c r="F5881" s="102"/>
    </row>
    <row r="5882" ht="12.75" customHeight="1">
      <c r="A5882" s="100" t="s">
        <v>6165</v>
      </c>
      <c r="B5882" s="101">
        <v>1143.0</v>
      </c>
      <c r="C5882" s="102"/>
      <c r="D5882" s="100" t="s">
        <v>26470</v>
      </c>
      <c r="E5882" s="101">
        <v>138.57</v>
      </c>
      <c r="F5882" s="102"/>
    </row>
    <row r="5883" ht="12.75" customHeight="1">
      <c r="A5883" s="100" t="s">
        <v>26406</v>
      </c>
      <c r="B5883" s="101">
        <v>1242.93</v>
      </c>
      <c r="C5883" s="102"/>
      <c r="D5883" s="100" t="s">
        <v>6295</v>
      </c>
      <c r="E5883" s="101">
        <v>125.92</v>
      </c>
      <c r="F5883" s="102"/>
    </row>
    <row r="5884" ht="12.75" customHeight="1">
      <c r="A5884" s="100" t="s">
        <v>6167</v>
      </c>
      <c r="B5884" s="101">
        <v>1221.94</v>
      </c>
      <c r="C5884" s="102"/>
      <c r="D5884" s="100" t="s">
        <v>26471</v>
      </c>
      <c r="E5884" s="101">
        <v>147.58</v>
      </c>
      <c r="F5884" s="102"/>
    </row>
    <row r="5885" ht="12.75" customHeight="1">
      <c r="A5885" s="100" t="s">
        <v>26407</v>
      </c>
      <c r="B5885" s="101">
        <v>1362.26</v>
      </c>
      <c r="C5885" s="102"/>
      <c r="D5885" s="100" t="s">
        <v>6297</v>
      </c>
      <c r="E5885" s="101">
        <v>134.26</v>
      </c>
      <c r="F5885" s="102"/>
    </row>
    <row r="5886" ht="12.75" customHeight="1">
      <c r="A5886" s="100" t="s">
        <v>6169</v>
      </c>
      <c r="B5886" s="101">
        <v>1336.16</v>
      </c>
      <c r="C5886" s="102"/>
      <c r="D5886" s="100" t="s">
        <v>26472</v>
      </c>
      <c r="E5886" s="101">
        <v>155.38</v>
      </c>
      <c r="F5886" s="102"/>
    </row>
    <row r="5887" ht="12.75" customHeight="1">
      <c r="A5887" s="100" t="s">
        <v>26408</v>
      </c>
      <c r="B5887" s="101">
        <v>1506.8</v>
      </c>
      <c r="C5887" s="102"/>
      <c r="D5887" s="100" t="s">
        <v>6299</v>
      </c>
      <c r="E5887" s="101">
        <v>141.49</v>
      </c>
      <c r="F5887" s="102"/>
    </row>
    <row r="5888" ht="12.75" customHeight="1">
      <c r="A5888" s="100" t="s">
        <v>6171</v>
      </c>
      <c r="B5888" s="101">
        <v>1478.19</v>
      </c>
      <c r="C5888" s="102"/>
      <c r="D5888" s="100" t="s">
        <v>26473</v>
      </c>
      <c r="E5888" s="101">
        <v>171.59</v>
      </c>
      <c r="F5888" s="102"/>
    </row>
    <row r="5889" ht="12.75" customHeight="1">
      <c r="A5889" s="100" t="s">
        <v>26409</v>
      </c>
      <c r="B5889" s="101">
        <v>1654.15</v>
      </c>
      <c r="C5889" s="102"/>
      <c r="D5889" s="100" t="s">
        <v>6301</v>
      </c>
      <c r="E5889" s="101">
        <v>156.28</v>
      </c>
      <c r="F5889" s="102"/>
    </row>
    <row r="5890" ht="12.75" customHeight="1">
      <c r="A5890" s="100" t="s">
        <v>6173</v>
      </c>
      <c r="B5890" s="101">
        <v>1622.93</v>
      </c>
      <c r="C5890" s="102"/>
      <c r="D5890" s="100" t="s">
        <v>26474</v>
      </c>
      <c r="E5890" s="101">
        <v>187.96</v>
      </c>
      <c r="F5890" s="102"/>
    </row>
    <row r="5891" ht="12.75" customHeight="1">
      <c r="A5891" s="100" t="s">
        <v>26410</v>
      </c>
      <c r="B5891" s="101">
        <v>1815.38</v>
      </c>
      <c r="C5891" s="102"/>
      <c r="D5891" s="100" t="s">
        <v>6303</v>
      </c>
      <c r="E5891" s="101">
        <v>171.22</v>
      </c>
      <c r="F5891" s="102"/>
    </row>
    <row r="5892" ht="12.75" customHeight="1">
      <c r="A5892" s="100" t="s">
        <v>6175</v>
      </c>
      <c r="B5892" s="101">
        <v>1779.43</v>
      </c>
      <c r="C5892" s="102"/>
      <c r="D5892" s="100" t="s">
        <v>26475</v>
      </c>
      <c r="E5892" s="101">
        <v>218.86</v>
      </c>
      <c r="F5892" s="102"/>
    </row>
    <row r="5893" ht="12.75" customHeight="1">
      <c r="A5893" s="100" t="s">
        <v>26411</v>
      </c>
      <c r="B5893" s="101">
        <v>1946.04</v>
      </c>
      <c r="C5893" s="102"/>
      <c r="D5893" s="100" t="s">
        <v>6305</v>
      </c>
      <c r="E5893" s="101">
        <v>199.5</v>
      </c>
      <c r="F5893" s="102"/>
    </row>
    <row r="5894" ht="12.75" customHeight="1">
      <c r="A5894" s="100" t="s">
        <v>6177</v>
      </c>
      <c r="B5894" s="101">
        <v>1909.7</v>
      </c>
      <c r="C5894" s="102"/>
      <c r="D5894" s="100" t="s">
        <v>26476</v>
      </c>
      <c r="E5894" s="101">
        <v>90.01</v>
      </c>
      <c r="F5894" s="102"/>
    </row>
    <row r="5895" ht="12.75" customHeight="1">
      <c r="A5895" s="100" t="s">
        <v>26412</v>
      </c>
      <c r="B5895" s="101">
        <v>2090.58</v>
      </c>
      <c r="C5895" s="102"/>
      <c r="D5895" s="100" t="s">
        <v>6307</v>
      </c>
      <c r="E5895" s="101">
        <v>82.39</v>
      </c>
      <c r="F5895" s="102"/>
    </row>
    <row r="5896" ht="12.75" customHeight="1">
      <c r="A5896" s="100" t="s">
        <v>6179</v>
      </c>
      <c r="B5896" s="101">
        <v>2051.73</v>
      </c>
      <c r="C5896" s="102"/>
      <c r="D5896" s="100" t="s">
        <v>26477</v>
      </c>
      <c r="E5896" s="101">
        <v>98.01</v>
      </c>
      <c r="F5896" s="102"/>
    </row>
    <row r="5897" ht="12.75" customHeight="1">
      <c r="A5897" s="100" t="s">
        <v>26413</v>
      </c>
      <c r="B5897" s="101">
        <v>2237.93</v>
      </c>
      <c r="C5897" s="102"/>
      <c r="D5897" s="100" t="s">
        <v>6309</v>
      </c>
      <c r="E5897" s="101">
        <v>89.76</v>
      </c>
      <c r="F5897" s="102"/>
    </row>
    <row r="5898" ht="12.75" customHeight="1">
      <c r="A5898" s="100" t="s">
        <v>6181</v>
      </c>
      <c r="B5898" s="101">
        <v>2196.48</v>
      </c>
      <c r="C5898" s="102"/>
      <c r="D5898" s="100" t="s">
        <v>26478</v>
      </c>
      <c r="E5898" s="101">
        <v>107.84</v>
      </c>
      <c r="F5898" s="102"/>
    </row>
    <row r="5899" ht="12.75" customHeight="1">
      <c r="A5899" s="100" t="s">
        <v>26414</v>
      </c>
      <c r="B5899" s="101">
        <v>2241.65</v>
      </c>
      <c r="C5899" s="102"/>
      <c r="D5899" s="100" t="s">
        <v>6311</v>
      </c>
      <c r="E5899" s="101">
        <v>98.81</v>
      </c>
      <c r="F5899" s="102"/>
    </row>
    <row r="5900" ht="12.75" customHeight="1">
      <c r="A5900" s="100" t="s">
        <v>6183</v>
      </c>
      <c r="B5900" s="101">
        <v>2197.69</v>
      </c>
      <c r="C5900" s="102"/>
      <c r="D5900" s="100" t="s">
        <v>26479</v>
      </c>
      <c r="E5900" s="101">
        <v>118.08</v>
      </c>
      <c r="F5900" s="102"/>
    </row>
    <row r="5901" ht="12.75" customHeight="1">
      <c r="A5901" s="100" t="s">
        <v>26415</v>
      </c>
      <c r="B5901" s="101">
        <v>2529.67</v>
      </c>
      <c r="C5901" s="102"/>
      <c r="D5901" s="100" t="s">
        <v>6313</v>
      </c>
      <c r="E5901" s="101">
        <v>108.22</v>
      </c>
      <c r="F5901" s="102"/>
    </row>
    <row r="5902" ht="12.75" customHeight="1">
      <c r="A5902" s="100" t="s">
        <v>6185</v>
      </c>
      <c r="B5902" s="101">
        <v>2483.12</v>
      </c>
      <c r="C5902" s="102"/>
      <c r="D5902" s="100" t="s">
        <v>26480</v>
      </c>
      <c r="E5902" s="101">
        <v>140.49</v>
      </c>
      <c r="F5902" s="102"/>
    </row>
    <row r="5903" ht="12.75" customHeight="1">
      <c r="A5903" s="100" t="s">
        <v>26416</v>
      </c>
      <c r="B5903" s="101">
        <v>2674.36</v>
      </c>
      <c r="C5903" s="102"/>
      <c r="D5903" s="100" t="s">
        <v>6315</v>
      </c>
      <c r="E5903" s="101">
        <v>128.26</v>
      </c>
      <c r="F5903" s="102"/>
    </row>
    <row r="5904" ht="12.75" customHeight="1">
      <c r="A5904" s="100" t="s">
        <v>6187</v>
      </c>
      <c r="B5904" s="101">
        <v>2625.28</v>
      </c>
      <c r="C5904" s="102"/>
      <c r="D5904" s="100" t="s">
        <v>26481</v>
      </c>
      <c r="E5904" s="101">
        <v>172.76</v>
      </c>
      <c r="F5904" s="102"/>
    </row>
    <row r="5905" ht="12.75" customHeight="1">
      <c r="A5905" s="100" t="s">
        <v>26417</v>
      </c>
      <c r="B5905" s="101">
        <v>2823.57</v>
      </c>
      <c r="C5905" s="102"/>
      <c r="D5905" s="100" t="s">
        <v>6317</v>
      </c>
      <c r="E5905" s="101">
        <v>157.31</v>
      </c>
      <c r="F5905" s="102"/>
    </row>
    <row r="5906" ht="12.75" customHeight="1">
      <c r="A5906" s="100" t="s">
        <v>6189</v>
      </c>
      <c r="B5906" s="101">
        <v>2771.63</v>
      </c>
      <c r="C5906" s="102"/>
      <c r="D5906" s="100" t="s">
        <v>26482</v>
      </c>
      <c r="E5906" s="101">
        <v>187.86</v>
      </c>
      <c r="F5906" s="102"/>
    </row>
    <row r="5907" ht="12.75" customHeight="1">
      <c r="A5907" s="100" t="s">
        <v>26418</v>
      </c>
      <c r="B5907" s="101">
        <v>2966.25</v>
      </c>
      <c r="C5907" s="102"/>
      <c r="D5907" s="100" t="s">
        <v>6319</v>
      </c>
      <c r="E5907" s="101">
        <v>171.25</v>
      </c>
      <c r="F5907" s="102"/>
    </row>
    <row r="5908" ht="12.75" customHeight="1">
      <c r="A5908" s="100" t="s">
        <v>6191</v>
      </c>
      <c r="B5908" s="101">
        <v>2912.05</v>
      </c>
      <c r="C5908" s="102"/>
      <c r="D5908" s="100" t="s">
        <v>26483</v>
      </c>
      <c r="E5908" s="101">
        <v>222.82</v>
      </c>
      <c r="F5908" s="102"/>
    </row>
    <row r="5909" ht="12.75" customHeight="1">
      <c r="A5909" s="100" t="s">
        <v>26419</v>
      </c>
      <c r="B5909" s="101">
        <v>3113.19</v>
      </c>
      <c r="C5909" s="102"/>
      <c r="D5909" s="100" t="s">
        <v>6321</v>
      </c>
      <c r="E5909" s="101">
        <v>203.08</v>
      </c>
      <c r="F5909" s="102"/>
    </row>
    <row r="5910" ht="12.75" customHeight="1">
      <c r="A5910" s="100" t="s">
        <v>6193</v>
      </c>
      <c r="B5910" s="101">
        <v>3056.44</v>
      </c>
      <c r="C5910" s="102"/>
      <c r="D5910" s="100" t="s">
        <v>26484</v>
      </c>
      <c r="E5910" s="101">
        <v>236.31</v>
      </c>
      <c r="F5910" s="102"/>
    </row>
    <row r="5911" ht="12.75" customHeight="1">
      <c r="A5911" s="100" t="s">
        <v>26420</v>
      </c>
      <c r="B5911" s="101">
        <v>3258.14</v>
      </c>
      <c r="C5911" s="102"/>
      <c r="D5911" s="100" t="s">
        <v>6323</v>
      </c>
      <c r="E5911" s="101">
        <v>215.52</v>
      </c>
      <c r="F5911" s="102"/>
    </row>
    <row r="5912" ht="12.75" customHeight="1">
      <c r="A5912" s="100" t="s">
        <v>6195</v>
      </c>
      <c r="B5912" s="101">
        <v>3198.83</v>
      </c>
      <c r="C5912" s="102"/>
      <c r="D5912" s="100" t="s">
        <v>26485</v>
      </c>
      <c r="E5912" s="101">
        <v>273.5</v>
      </c>
      <c r="F5912" s="102"/>
    </row>
    <row r="5913" ht="12.75" customHeight="1">
      <c r="A5913" s="100" t="s">
        <v>26421</v>
      </c>
      <c r="B5913" s="101">
        <v>3405.5</v>
      </c>
      <c r="C5913" s="102"/>
      <c r="D5913" s="100" t="s">
        <v>6325</v>
      </c>
      <c r="E5913" s="101">
        <v>249.14</v>
      </c>
      <c r="F5913" s="102"/>
    </row>
    <row r="5914" ht="12.75" customHeight="1">
      <c r="A5914" s="100" t="s">
        <v>6197</v>
      </c>
      <c r="B5914" s="101">
        <v>3343.57</v>
      </c>
      <c r="C5914" s="102"/>
      <c r="D5914" s="100" t="s">
        <v>26486</v>
      </c>
      <c r="E5914" s="101">
        <v>300.47</v>
      </c>
      <c r="F5914" s="102"/>
    </row>
    <row r="5915" ht="12.75" customHeight="1">
      <c r="A5915" s="100" t="s">
        <v>26422</v>
      </c>
      <c r="B5915" s="101">
        <v>3550.03</v>
      </c>
      <c r="C5915" s="102"/>
      <c r="D5915" s="100" t="s">
        <v>6327</v>
      </c>
      <c r="E5915" s="101">
        <v>274.02</v>
      </c>
      <c r="F5915" s="102"/>
    </row>
    <row r="5916" ht="12.75" customHeight="1">
      <c r="A5916" s="100" t="s">
        <v>6199</v>
      </c>
      <c r="B5916" s="101">
        <v>3485.6</v>
      </c>
      <c r="C5916" s="102"/>
      <c r="D5916" s="100" t="s">
        <v>26487</v>
      </c>
      <c r="E5916" s="101">
        <v>344.81</v>
      </c>
      <c r="F5916" s="102"/>
    </row>
    <row r="5917" ht="12.75" customHeight="1">
      <c r="A5917" s="100" t="s">
        <v>26423</v>
      </c>
      <c r="B5917" s="101">
        <v>68.0</v>
      </c>
      <c r="C5917" s="102"/>
      <c r="D5917" s="100" t="s">
        <v>6329</v>
      </c>
      <c r="E5917" s="101">
        <v>313.79</v>
      </c>
      <c r="F5917" s="102"/>
    </row>
    <row r="5918" ht="12.75" customHeight="1">
      <c r="A5918" s="100" t="s">
        <v>6201</v>
      </c>
      <c r="B5918" s="101">
        <v>65.63</v>
      </c>
      <c r="C5918" s="102"/>
      <c r="D5918" s="100" t="s">
        <v>26488</v>
      </c>
      <c r="E5918" s="101">
        <v>371.78</v>
      </c>
      <c r="F5918" s="102"/>
    </row>
    <row r="5919" ht="12.75" customHeight="1">
      <c r="A5919" s="100" t="s">
        <v>26424</v>
      </c>
      <c r="B5919" s="101">
        <v>298.7</v>
      </c>
      <c r="C5919" s="102"/>
      <c r="D5919" s="100" t="s">
        <v>6331</v>
      </c>
      <c r="E5919" s="101">
        <v>338.67</v>
      </c>
      <c r="F5919" s="102"/>
    </row>
    <row r="5920" ht="12.75" customHeight="1">
      <c r="A5920" s="100" t="s">
        <v>6203</v>
      </c>
      <c r="B5920" s="101">
        <v>294.34</v>
      </c>
      <c r="C5920" s="102"/>
      <c r="D5920" s="100" t="s">
        <v>26489</v>
      </c>
      <c r="E5920" s="101">
        <v>491.66</v>
      </c>
      <c r="F5920" s="102"/>
    </row>
    <row r="5921" ht="12.75" customHeight="1">
      <c r="A5921" s="100" t="s">
        <v>26425</v>
      </c>
      <c r="B5921" s="101">
        <v>478.56</v>
      </c>
      <c r="C5921" s="102"/>
      <c r="D5921" s="100" t="s">
        <v>6333</v>
      </c>
      <c r="E5921" s="101">
        <v>447.91</v>
      </c>
      <c r="F5921" s="102"/>
    </row>
    <row r="5922" ht="12.75" customHeight="1">
      <c r="A5922" s="100" t="s">
        <v>6205</v>
      </c>
      <c r="B5922" s="101">
        <v>470.27</v>
      </c>
      <c r="C5922" s="102"/>
      <c r="D5922" s="100" t="s">
        <v>26490</v>
      </c>
      <c r="E5922" s="101">
        <v>609.25</v>
      </c>
      <c r="F5922" s="102"/>
    </row>
    <row r="5923" ht="12.75" customHeight="1">
      <c r="A5923" s="100" t="s">
        <v>26426</v>
      </c>
      <c r="B5923" s="101">
        <v>891.34</v>
      </c>
      <c r="C5923" s="102"/>
      <c r="D5923" s="100" t="s">
        <v>6335</v>
      </c>
      <c r="E5923" s="101">
        <v>555.08</v>
      </c>
      <c r="F5923" s="102"/>
    </row>
    <row r="5924" ht="12.75" customHeight="1">
      <c r="A5924" s="100" t="s">
        <v>6207</v>
      </c>
      <c r="B5924" s="101">
        <v>880.68</v>
      </c>
      <c r="C5924" s="102"/>
      <c r="D5924" s="100" t="s">
        <v>26491</v>
      </c>
      <c r="E5924" s="101">
        <v>131.21</v>
      </c>
      <c r="F5924" s="102"/>
    </row>
    <row r="5925" ht="12.75" customHeight="1">
      <c r="A5925" s="100" t="s">
        <v>26427</v>
      </c>
      <c r="B5925" s="101">
        <v>228.7</v>
      </c>
      <c r="C5925" s="102"/>
      <c r="D5925" s="100" t="s">
        <v>6337</v>
      </c>
      <c r="E5925" s="101">
        <v>122.05</v>
      </c>
      <c r="F5925" s="102"/>
    </row>
    <row r="5926" ht="12.75" customHeight="1">
      <c r="A5926" s="100" t="s">
        <v>6209</v>
      </c>
      <c r="B5926" s="101">
        <v>220.2</v>
      </c>
      <c r="C5926" s="102"/>
      <c r="D5926" s="100" t="s">
        <v>26492</v>
      </c>
      <c r="E5926" s="101">
        <v>219.39</v>
      </c>
      <c r="F5926" s="102"/>
    </row>
    <row r="5927" ht="12.75" customHeight="1">
      <c r="A5927" s="100" t="s">
        <v>26428</v>
      </c>
      <c r="B5927" s="101">
        <v>388.69</v>
      </c>
      <c r="C5927" s="102"/>
      <c r="D5927" s="100" t="s">
        <v>6339</v>
      </c>
      <c r="E5927" s="101">
        <v>199.9</v>
      </c>
      <c r="F5927" s="102"/>
    </row>
    <row r="5928" ht="12.75" customHeight="1">
      <c r="A5928" s="100" t="s">
        <v>6211</v>
      </c>
      <c r="B5928" s="101">
        <v>373.16</v>
      </c>
      <c r="C5928" s="102"/>
      <c r="D5928" s="100" t="s">
        <v>26493</v>
      </c>
      <c r="E5928" s="101">
        <v>238.06</v>
      </c>
      <c r="F5928" s="102"/>
    </row>
    <row r="5929" ht="12.75" customHeight="1">
      <c r="A5929" s="100" t="s">
        <v>26429</v>
      </c>
      <c r="B5929" s="101">
        <v>631.16</v>
      </c>
      <c r="C5929" s="102"/>
      <c r="D5929" s="100" t="s">
        <v>6341</v>
      </c>
      <c r="E5929" s="101">
        <v>217.22</v>
      </c>
      <c r="F5929" s="102"/>
    </row>
    <row r="5930" ht="12.75" customHeight="1">
      <c r="A5930" s="100" t="s">
        <v>6213</v>
      </c>
      <c r="B5930" s="101">
        <v>609.66</v>
      </c>
      <c r="C5930" s="102"/>
      <c r="D5930" s="100" t="s">
        <v>26494</v>
      </c>
      <c r="E5930" s="101">
        <v>271.53</v>
      </c>
      <c r="F5930" s="102"/>
    </row>
    <row r="5931" ht="12.75" customHeight="1">
      <c r="A5931" s="100" t="s">
        <v>26430</v>
      </c>
      <c r="B5931" s="101">
        <v>1129.18</v>
      </c>
      <c r="C5931" s="102"/>
      <c r="D5931" s="100" t="s">
        <v>6343</v>
      </c>
      <c r="E5931" s="101">
        <v>247.76</v>
      </c>
      <c r="F5931" s="102"/>
    </row>
    <row r="5932" ht="12.75" customHeight="1">
      <c r="A5932" s="100" t="s">
        <v>6215</v>
      </c>
      <c r="B5932" s="101">
        <v>1100.78</v>
      </c>
      <c r="C5932" s="102"/>
      <c r="D5932" s="100" t="s">
        <v>26495</v>
      </c>
      <c r="E5932" s="101">
        <v>289.5</v>
      </c>
      <c r="F5932" s="102"/>
    </row>
    <row r="5933" ht="12.75" customHeight="1">
      <c r="A5933" s="100" t="s">
        <v>26431</v>
      </c>
      <c r="B5933" s="101">
        <v>335.26</v>
      </c>
      <c r="C5933" s="102"/>
      <c r="D5933" s="100" t="s">
        <v>6345</v>
      </c>
      <c r="E5933" s="101">
        <v>264.36</v>
      </c>
      <c r="F5933" s="102"/>
    </row>
    <row r="5934" ht="12.75" customHeight="1">
      <c r="A5934" s="100" t="s">
        <v>6217</v>
      </c>
      <c r="B5934" s="101">
        <v>326.76</v>
      </c>
      <c r="C5934" s="102"/>
      <c r="D5934" s="100" t="s">
        <v>26496</v>
      </c>
      <c r="E5934" s="101">
        <v>330.53</v>
      </c>
      <c r="F5934" s="102"/>
    </row>
    <row r="5935" ht="12.75" customHeight="1">
      <c r="A5935" s="100" t="s">
        <v>26432</v>
      </c>
      <c r="B5935" s="101">
        <v>495.25</v>
      </c>
      <c r="C5935" s="102"/>
      <c r="D5935" s="100" t="s">
        <v>6347</v>
      </c>
      <c r="E5935" s="101">
        <v>301.44</v>
      </c>
      <c r="F5935" s="102"/>
    </row>
    <row r="5936" ht="12.75" customHeight="1">
      <c r="A5936" s="100" t="s">
        <v>6219</v>
      </c>
      <c r="B5936" s="101">
        <v>479.72</v>
      </c>
      <c r="C5936" s="102"/>
      <c r="D5936" s="100" t="s">
        <v>26497</v>
      </c>
      <c r="E5936" s="101">
        <v>370.08</v>
      </c>
      <c r="F5936" s="102"/>
    </row>
    <row r="5937" ht="12.75" customHeight="1">
      <c r="A5937" s="100" t="s">
        <v>26433</v>
      </c>
      <c r="B5937" s="101">
        <v>781.01</v>
      </c>
      <c r="C5937" s="102"/>
      <c r="D5937" s="100" t="s">
        <v>6349</v>
      </c>
      <c r="E5937" s="101">
        <v>337.94</v>
      </c>
      <c r="F5937" s="102"/>
    </row>
    <row r="5938" ht="12.75" customHeight="1">
      <c r="A5938" s="100" t="s">
        <v>6221</v>
      </c>
      <c r="B5938" s="101">
        <v>759.51</v>
      </c>
      <c r="C5938" s="102"/>
      <c r="D5938" s="100" t="s">
        <v>26498</v>
      </c>
      <c r="E5938" s="101">
        <v>457.89</v>
      </c>
      <c r="F5938" s="102"/>
    </row>
    <row r="5939" ht="12.75" customHeight="1">
      <c r="A5939" s="100" t="s">
        <v>26434</v>
      </c>
      <c r="B5939" s="101">
        <v>1279.03</v>
      </c>
      <c r="C5939" s="102"/>
      <c r="D5939" s="100" t="s">
        <v>6351</v>
      </c>
      <c r="E5939" s="101">
        <v>417.7</v>
      </c>
      <c r="F5939" s="102"/>
    </row>
    <row r="5940" ht="12.75" customHeight="1">
      <c r="A5940" s="100" t="s">
        <v>6223</v>
      </c>
      <c r="B5940" s="101">
        <v>1250.63</v>
      </c>
      <c r="C5940" s="102"/>
      <c r="D5940" s="100" t="s">
        <v>26499</v>
      </c>
      <c r="E5940" s="101">
        <v>534.69</v>
      </c>
      <c r="F5940" s="102"/>
    </row>
    <row r="5941" ht="12.75" customHeight="1">
      <c r="A5941" s="100" t="s">
        <v>26435</v>
      </c>
      <c r="B5941" s="101">
        <v>186.98</v>
      </c>
      <c r="C5941" s="102"/>
      <c r="D5941" s="100" t="s">
        <v>6353</v>
      </c>
      <c r="E5941" s="101">
        <v>487.85</v>
      </c>
      <c r="F5941" s="102"/>
    </row>
    <row r="5942" ht="12.75" customHeight="1">
      <c r="A5942" s="100" t="s">
        <v>6225</v>
      </c>
      <c r="B5942" s="101">
        <v>178.61</v>
      </c>
      <c r="C5942" s="102"/>
      <c r="D5942" s="100" t="s">
        <v>26500</v>
      </c>
      <c r="E5942" s="101">
        <v>541.88</v>
      </c>
      <c r="F5942" s="102"/>
    </row>
    <row r="5943" ht="12.75" customHeight="1">
      <c r="A5943" s="100" t="s">
        <v>26436</v>
      </c>
      <c r="B5943" s="101">
        <v>176.66</v>
      </c>
      <c r="C5943" s="102"/>
      <c r="D5943" s="100" t="s">
        <v>6355</v>
      </c>
      <c r="E5943" s="101">
        <v>494.48</v>
      </c>
      <c r="F5943" s="102"/>
    </row>
    <row r="5944" ht="12.75" customHeight="1">
      <c r="A5944" s="100" t="s">
        <v>6227</v>
      </c>
      <c r="B5944" s="101">
        <v>171.83</v>
      </c>
      <c r="C5944" s="102"/>
      <c r="D5944" s="100" t="s">
        <v>26501</v>
      </c>
      <c r="E5944" s="101">
        <v>595.4</v>
      </c>
      <c r="F5944" s="102"/>
    </row>
    <row r="5945" ht="12.75" customHeight="1">
      <c r="A5945" s="100" t="s">
        <v>26437</v>
      </c>
      <c r="B5945" s="101">
        <v>99.28</v>
      </c>
      <c r="C5945" s="102"/>
      <c r="D5945" s="100" t="s">
        <v>6357</v>
      </c>
      <c r="E5945" s="101">
        <v>543.48</v>
      </c>
      <c r="F5945" s="102"/>
    </row>
    <row r="5946" ht="12.75" customHeight="1">
      <c r="A5946" s="100" t="s">
        <v>6229</v>
      </c>
      <c r="B5946" s="101">
        <v>96.84</v>
      </c>
      <c r="C5946" s="102"/>
      <c r="D5946" s="100" t="s">
        <v>26502</v>
      </c>
      <c r="E5946" s="101">
        <v>732.51</v>
      </c>
      <c r="F5946" s="102"/>
    </row>
    <row r="5947" ht="12.75" customHeight="1">
      <c r="A5947" s="100" t="s">
        <v>26438</v>
      </c>
      <c r="B5947" s="101">
        <v>1542.39</v>
      </c>
      <c r="C5947" s="102"/>
      <c r="D5947" s="100" t="s">
        <v>6359</v>
      </c>
      <c r="E5947" s="101">
        <v>668.83</v>
      </c>
      <c r="F5947" s="102"/>
    </row>
    <row r="5948" ht="12.75" customHeight="1">
      <c r="A5948" s="100" t="s">
        <v>6231</v>
      </c>
      <c r="B5948" s="101">
        <v>1405.82</v>
      </c>
      <c r="C5948" s="102"/>
      <c r="D5948" s="100" t="s">
        <v>26503</v>
      </c>
      <c r="E5948" s="101">
        <v>643.37</v>
      </c>
      <c r="F5948" s="102"/>
    </row>
    <row r="5949" ht="12.75" customHeight="1">
      <c r="A5949" s="100" t="s">
        <v>26439</v>
      </c>
      <c r="B5949" s="101">
        <v>838.71</v>
      </c>
      <c r="C5949" s="102"/>
      <c r="D5949" s="100" t="s">
        <v>6361</v>
      </c>
      <c r="E5949" s="101">
        <v>588.15</v>
      </c>
      <c r="F5949" s="102"/>
    </row>
    <row r="5950" ht="12.75" customHeight="1">
      <c r="A5950" s="100" t="s">
        <v>6233</v>
      </c>
      <c r="B5950" s="101">
        <v>763.0</v>
      </c>
      <c r="C5950" s="102"/>
      <c r="D5950" s="100" t="s">
        <v>26504</v>
      </c>
      <c r="E5950" s="101">
        <v>708.76</v>
      </c>
      <c r="F5950" s="102"/>
    </row>
    <row r="5951" ht="12.75" customHeight="1">
      <c r="A5951" s="100" t="s">
        <v>26440</v>
      </c>
      <c r="B5951" s="101">
        <v>1096.92</v>
      </c>
      <c r="C5951" s="102"/>
      <c r="D5951" s="100" t="s">
        <v>6363</v>
      </c>
      <c r="E5951" s="101">
        <v>648.11</v>
      </c>
      <c r="F5951" s="102"/>
    </row>
    <row r="5952" ht="12.75" customHeight="1">
      <c r="A5952" s="100" t="s">
        <v>6235</v>
      </c>
      <c r="B5952" s="101">
        <v>998.69</v>
      </c>
      <c r="C5952" s="102"/>
      <c r="D5952" s="100" t="s">
        <v>26505</v>
      </c>
      <c r="E5952" s="101">
        <v>873.94</v>
      </c>
      <c r="F5952" s="102"/>
    </row>
    <row r="5953" ht="12.75" customHeight="1">
      <c r="A5953" s="100" t="s">
        <v>26441</v>
      </c>
      <c r="B5953" s="101">
        <v>2081.2</v>
      </c>
      <c r="C5953" s="102"/>
      <c r="D5953" s="100" t="s">
        <v>6365</v>
      </c>
      <c r="E5953" s="101">
        <v>799.36</v>
      </c>
      <c r="F5953" s="102"/>
    </row>
    <row r="5954" ht="12.75" customHeight="1">
      <c r="A5954" s="100" t="s">
        <v>6237</v>
      </c>
      <c r="B5954" s="101">
        <v>1900.03</v>
      </c>
      <c r="C5954" s="102"/>
      <c r="D5954" s="100" t="s">
        <v>26506</v>
      </c>
      <c r="E5954" s="101">
        <v>17.92</v>
      </c>
      <c r="F5954" s="102"/>
    </row>
    <row r="5955" ht="12.75" customHeight="1">
      <c r="A5955" s="100" t="s">
        <v>26442</v>
      </c>
      <c r="B5955" s="101">
        <v>2666.26</v>
      </c>
      <c r="C5955" s="102"/>
      <c r="D5955" s="100" t="s">
        <v>6367</v>
      </c>
      <c r="E5955" s="101">
        <v>16.78</v>
      </c>
      <c r="F5955" s="102"/>
    </row>
    <row r="5956" ht="12.75" customHeight="1">
      <c r="A5956" s="100" t="s">
        <v>6239</v>
      </c>
      <c r="B5956" s="101">
        <v>2436.44</v>
      </c>
      <c r="C5956" s="102"/>
      <c r="D5956" s="100" t="s">
        <v>26507</v>
      </c>
      <c r="E5956" s="101">
        <v>19.67</v>
      </c>
      <c r="F5956" s="102"/>
    </row>
    <row r="5957" ht="12.75" customHeight="1">
      <c r="A5957" s="100" t="s">
        <v>26443</v>
      </c>
      <c r="B5957" s="101">
        <v>18.1</v>
      </c>
      <c r="C5957" s="102"/>
      <c r="D5957" s="100" t="s">
        <v>6369</v>
      </c>
      <c r="E5957" s="101">
        <v>18.4</v>
      </c>
      <c r="F5957" s="102"/>
    </row>
    <row r="5958" ht="12.75" customHeight="1">
      <c r="A5958" s="100" t="s">
        <v>6241</v>
      </c>
      <c r="B5958" s="101">
        <v>15.75</v>
      </c>
      <c r="C5958" s="102"/>
      <c r="D5958" s="100" t="s">
        <v>26508</v>
      </c>
      <c r="E5958" s="101">
        <v>20.91</v>
      </c>
      <c r="F5958" s="102"/>
    </row>
    <row r="5959" ht="12.75" customHeight="1">
      <c r="A5959" s="100" t="s">
        <v>26444</v>
      </c>
      <c r="B5959" s="101">
        <v>27.84</v>
      </c>
      <c r="C5959" s="102"/>
      <c r="D5959" s="100" t="s">
        <v>6371</v>
      </c>
      <c r="E5959" s="101">
        <v>19.55</v>
      </c>
      <c r="F5959" s="102"/>
    </row>
    <row r="5960" ht="12.75" customHeight="1">
      <c r="A5960" s="100" t="s">
        <v>6243</v>
      </c>
      <c r="B5960" s="101">
        <v>24.25</v>
      </c>
      <c r="C5960" s="102"/>
      <c r="D5960" s="100" t="s">
        <v>26509</v>
      </c>
      <c r="E5960" s="101">
        <v>21.65</v>
      </c>
      <c r="F5960" s="102"/>
    </row>
    <row r="5961" ht="12.75" customHeight="1">
      <c r="A5961" s="100" t="s">
        <v>26445</v>
      </c>
      <c r="B5961" s="101">
        <v>33.5</v>
      </c>
      <c r="C5961" s="102"/>
      <c r="D5961" s="100" t="s">
        <v>6373</v>
      </c>
      <c r="E5961" s="101">
        <v>20.26</v>
      </c>
      <c r="F5961" s="102"/>
    </row>
    <row r="5962" ht="12.75" customHeight="1">
      <c r="A5962" s="100" t="s">
        <v>6245</v>
      </c>
      <c r="B5962" s="101">
        <v>29.23</v>
      </c>
      <c r="C5962" s="102"/>
      <c r="D5962" s="100" t="s">
        <v>26510</v>
      </c>
      <c r="E5962" s="101">
        <v>24.22</v>
      </c>
      <c r="F5962" s="102"/>
    </row>
    <row r="5963" ht="12.75" customHeight="1">
      <c r="A5963" s="100" t="s">
        <v>26446</v>
      </c>
      <c r="B5963" s="101">
        <v>26.7</v>
      </c>
      <c r="C5963" s="102"/>
      <c r="D5963" s="100" t="s">
        <v>6375</v>
      </c>
      <c r="E5963" s="101">
        <v>22.64</v>
      </c>
      <c r="F5963" s="102"/>
    </row>
    <row r="5964" ht="12.75" customHeight="1">
      <c r="A5964" s="100" t="s">
        <v>6247</v>
      </c>
      <c r="B5964" s="101">
        <v>24.9</v>
      </c>
      <c r="C5964" s="102"/>
      <c r="D5964" s="100" t="s">
        <v>26511</v>
      </c>
      <c r="E5964" s="101">
        <v>26.44</v>
      </c>
      <c r="F5964" s="102"/>
    </row>
    <row r="5965" ht="12.75" customHeight="1">
      <c r="A5965" s="100" t="s">
        <v>26447</v>
      </c>
      <c r="B5965" s="101">
        <v>29.78</v>
      </c>
      <c r="C5965" s="102"/>
      <c r="D5965" s="100" t="s">
        <v>6377</v>
      </c>
      <c r="E5965" s="101">
        <v>24.69</v>
      </c>
      <c r="F5965" s="102"/>
    </row>
    <row r="5966" ht="12.75" customHeight="1">
      <c r="A5966" s="100" t="s">
        <v>6249</v>
      </c>
      <c r="B5966" s="101">
        <v>27.76</v>
      </c>
      <c r="C5966" s="102"/>
      <c r="D5966" s="100" t="s">
        <v>26512</v>
      </c>
      <c r="E5966" s="101">
        <v>27.18</v>
      </c>
      <c r="F5966" s="102"/>
    </row>
    <row r="5967" ht="12.75" customHeight="1">
      <c r="A5967" s="100" t="s">
        <v>26448</v>
      </c>
      <c r="B5967" s="101">
        <v>31.82</v>
      </c>
      <c r="C5967" s="102"/>
      <c r="D5967" s="100" t="s">
        <v>6379</v>
      </c>
      <c r="E5967" s="101">
        <v>25.34</v>
      </c>
      <c r="F5967" s="102"/>
    </row>
    <row r="5968" ht="12.75" customHeight="1">
      <c r="A5968" s="100" t="s">
        <v>6251</v>
      </c>
      <c r="B5968" s="101">
        <v>29.63</v>
      </c>
      <c r="C5968" s="102"/>
      <c r="D5968" s="100" t="s">
        <v>26513</v>
      </c>
      <c r="E5968" s="101">
        <v>29.66</v>
      </c>
      <c r="F5968" s="102"/>
    </row>
    <row r="5969" ht="12.75" customHeight="1">
      <c r="A5969" s="100" t="s">
        <v>26449</v>
      </c>
      <c r="B5969" s="101">
        <v>34.9</v>
      </c>
      <c r="C5969" s="102"/>
      <c r="D5969" s="100" t="s">
        <v>6381</v>
      </c>
      <c r="E5969" s="101">
        <v>27.67</v>
      </c>
      <c r="F5969" s="102"/>
    </row>
    <row r="5970" ht="12.75" customHeight="1">
      <c r="A5970" s="100" t="s">
        <v>6253</v>
      </c>
      <c r="B5970" s="101">
        <v>32.5</v>
      </c>
      <c r="C5970" s="102"/>
      <c r="D5970" s="100" t="s">
        <v>26514</v>
      </c>
      <c r="E5970" s="101">
        <v>18.87</v>
      </c>
      <c r="F5970" s="102"/>
    </row>
    <row r="5971" ht="12.75" customHeight="1">
      <c r="A5971" s="100" t="s">
        <v>26450</v>
      </c>
      <c r="B5971" s="101">
        <v>36.59</v>
      </c>
      <c r="C5971" s="102"/>
      <c r="D5971" s="100" t="s">
        <v>6383</v>
      </c>
      <c r="E5971" s="101">
        <v>17.66</v>
      </c>
      <c r="F5971" s="102"/>
    </row>
    <row r="5972" ht="12.75" customHeight="1">
      <c r="A5972" s="100" t="s">
        <v>6255</v>
      </c>
      <c r="B5972" s="101">
        <v>34.07</v>
      </c>
      <c r="C5972" s="102"/>
      <c r="D5972" s="100" t="s">
        <v>26515</v>
      </c>
      <c r="E5972" s="101">
        <v>20.91</v>
      </c>
      <c r="F5972" s="102"/>
    </row>
    <row r="5973" ht="12.75" customHeight="1">
      <c r="A5973" s="100" t="s">
        <v>26451</v>
      </c>
      <c r="B5973" s="101">
        <v>40.84</v>
      </c>
      <c r="C5973" s="102"/>
      <c r="D5973" s="100" t="s">
        <v>6385</v>
      </c>
      <c r="E5973" s="101">
        <v>19.55</v>
      </c>
      <c r="F5973" s="102"/>
    </row>
    <row r="5974" ht="12.75" customHeight="1">
      <c r="A5974" s="100" t="s">
        <v>6257</v>
      </c>
      <c r="B5974" s="101">
        <v>37.97</v>
      </c>
      <c r="C5974" s="102"/>
      <c r="D5974" s="100" t="s">
        <v>26516</v>
      </c>
      <c r="E5974" s="101">
        <v>22.45</v>
      </c>
      <c r="F5974" s="102"/>
    </row>
    <row r="5975" ht="12.75" customHeight="1">
      <c r="A5975" s="100" t="s">
        <v>26452</v>
      </c>
      <c r="B5975" s="101">
        <v>42.95</v>
      </c>
      <c r="C5975" s="102"/>
      <c r="D5975" s="100" t="s">
        <v>6387</v>
      </c>
      <c r="E5975" s="101">
        <v>20.98</v>
      </c>
      <c r="F5975" s="102"/>
    </row>
    <row r="5976" ht="12.75" customHeight="1">
      <c r="A5976" s="100" t="s">
        <v>6259</v>
      </c>
      <c r="B5976" s="101">
        <v>39.91</v>
      </c>
      <c r="C5976" s="102"/>
      <c r="D5976" s="100" t="s">
        <v>26517</v>
      </c>
      <c r="E5976" s="101">
        <v>23.2</v>
      </c>
      <c r="F5976" s="102"/>
    </row>
    <row r="5977" ht="12.75" customHeight="1">
      <c r="A5977" s="100" t="s">
        <v>26453</v>
      </c>
      <c r="B5977" s="101">
        <v>46.12</v>
      </c>
      <c r="C5977" s="102"/>
      <c r="D5977" s="100" t="s">
        <v>6389</v>
      </c>
      <c r="E5977" s="101">
        <v>21.69</v>
      </c>
      <c r="F5977" s="102"/>
    </row>
    <row r="5978" ht="12.75" customHeight="1">
      <c r="A5978" s="100" t="s">
        <v>6261</v>
      </c>
      <c r="B5978" s="101">
        <v>42.84</v>
      </c>
      <c r="C5978" s="102"/>
      <c r="D5978" s="100" t="s">
        <v>26518</v>
      </c>
      <c r="E5978" s="101">
        <v>26.41</v>
      </c>
      <c r="F5978" s="102"/>
    </row>
    <row r="5979" ht="12.75" customHeight="1">
      <c r="A5979" s="100" t="s">
        <v>26454</v>
      </c>
      <c r="B5979" s="101">
        <v>28.33</v>
      </c>
      <c r="C5979" s="102"/>
      <c r="D5979" s="100" t="s">
        <v>6391</v>
      </c>
      <c r="E5979" s="101">
        <v>24.66</v>
      </c>
      <c r="F5979" s="102"/>
    </row>
    <row r="5980" ht="12.75" customHeight="1">
      <c r="A5980" s="100" t="s">
        <v>6263</v>
      </c>
      <c r="B5980" s="101">
        <v>26.4</v>
      </c>
      <c r="C5980" s="102"/>
      <c r="D5980" s="100" t="s">
        <v>26519</v>
      </c>
      <c r="E5980" s="101">
        <v>28.92</v>
      </c>
      <c r="F5980" s="102"/>
    </row>
    <row r="5981" ht="12.75" customHeight="1">
      <c r="A5981" s="100" t="s">
        <v>26455</v>
      </c>
      <c r="B5981" s="101">
        <v>31.92</v>
      </c>
      <c r="C5981" s="102"/>
      <c r="D5981" s="100" t="s">
        <v>6393</v>
      </c>
      <c r="E5981" s="101">
        <v>26.99</v>
      </c>
      <c r="F5981" s="102"/>
    </row>
    <row r="5982" ht="12.75" customHeight="1">
      <c r="A5982" s="100" t="s">
        <v>6265</v>
      </c>
      <c r="B5982" s="101">
        <v>29.73</v>
      </c>
      <c r="C5982" s="102"/>
      <c r="D5982" s="100" t="s">
        <v>26520</v>
      </c>
      <c r="E5982" s="101">
        <v>30.71</v>
      </c>
      <c r="F5982" s="102"/>
    </row>
    <row r="5983" ht="12.75" customHeight="1">
      <c r="A5983" s="100" t="s">
        <v>26456</v>
      </c>
      <c r="B5983" s="101">
        <v>34.46</v>
      </c>
      <c r="C5983" s="102"/>
      <c r="D5983" s="100" t="s">
        <v>6395</v>
      </c>
      <c r="E5983" s="101">
        <v>28.64</v>
      </c>
      <c r="F5983" s="102"/>
    </row>
    <row r="5984" ht="12.75" customHeight="1">
      <c r="A5984" s="100" t="s">
        <v>6267</v>
      </c>
      <c r="B5984" s="101">
        <v>32.07</v>
      </c>
      <c r="C5984" s="102"/>
      <c r="D5984" s="100" t="s">
        <v>26521</v>
      </c>
      <c r="E5984" s="101">
        <v>32.82</v>
      </c>
      <c r="F5984" s="102"/>
    </row>
    <row r="5985" ht="12.75" customHeight="1">
      <c r="A5985" s="100" t="s">
        <v>26457</v>
      </c>
      <c r="B5985" s="101">
        <v>38.1</v>
      </c>
      <c r="C5985" s="102"/>
      <c r="D5985" s="100" t="s">
        <v>6397</v>
      </c>
      <c r="E5985" s="101">
        <v>30.59</v>
      </c>
      <c r="F5985" s="102"/>
    </row>
    <row r="5986" ht="12.75" customHeight="1">
      <c r="A5986" s="100" t="s">
        <v>6269</v>
      </c>
      <c r="B5986" s="101">
        <v>35.44</v>
      </c>
      <c r="C5986" s="102"/>
      <c r="D5986" s="100" t="s">
        <v>26522</v>
      </c>
      <c r="E5986" s="101">
        <v>35.91</v>
      </c>
      <c r="F5986" s="102"/>
    </row>
    <row r="5987" ht="12.75" customHeight="1">
      <c r="A5987" s="100" t="s">
        <v>26458</v>
      </c>
      <c r="B5987" s="101">
        <v>40.75</v>
      </c>
      <c r="C5987" s="102"/>
      <c r="D5987" s="100" t="s">
        <v>6399</v>
      </c>
      <c r="E5987" s="101">
        <v>33.46</v>
      </c>
      <c r="F5987" s="102"/>
    </row>
    <row r="5988" ht="12.75" customHeight="1">
      <c r="A5988" s="100" t="s">
        <v>6271</v>
      </c>
      <c r="B5988" s="101">
        <v>37.88</v>
      </c>
      <c r="C5988" s="102"/>
      <c r="D5988" s="100" t="s">
        <v>26523</v>
      </c>
      <c r="E5988" s="101">
        <v>76.67</v>
      </c>
      <c r="F5988" s="102"/>
    </row>
    <row r="5989" ht="12.75" customHeight="1">
      <c r="A5989" s="100" t="s">
        <v>26459</v>
      </c>
      <c r="B5989" s="101">
        <v>45.11</v>
      </c>
      <c r="C5989" s="102"/>
      <c r="D5989" s="100" t="s">
        <v>6401</v>
      </c>
      <c r="E5989" s="101">
        <v>69.48</v>
      </c>
      <c r="F5989" s="102"/>
    </row>
    <row r="5990" ht="12.75" customHeight="1">
      <c r="A5990" s="100" t="s">
        <v>6273</v>
      </c>
      <c r="B5990" s="101">
        <v>41.9</v>
      </c>
      <c r="C5990" s="102"/>
      <c r="D5990" s="100" t="s">
        <v>26524</v>
      </c>
      <c r="E5990" s="101">
        <v>79.76</v>
      </c>
      <c r="F5990" s="102"/>
    </row>
    <row r="5991" ht="12.75" customHeight="1">
      <c r="A5991" s="100" t="s">
        <v>26460</v>
      </c>
      <c r="B5991" s="101">
        <v>47.56</v>
      </c>
      <c r="C5991" s="102"/>
      <c r="D5991" s="100" t="s">
        <v>6403</v>
      </c>
      <c r="E5991" s="101">
        <v>72.34</v>
      </c>
      <c r="F5991" s="102"/>
    </row>
    <row r="5992" ht="12.75" customHeight="1">
      <c r="A5992" s="100" t="s">
        <v>6275</v>
      </c>
      <c r="B5992" s="101">
        <v>44.15</v>
      </c>
      <c r="C5992" s="102"/>
      <c r="D5992" s="100" t="s">
        <v>26525</v>
      </c>
      <c r="E5992" s="101">
        <v>40.72</v>
      </c>
      <c r="F5992" s="102"/>
    </row>
    <row r="5993" ht="12.75" customHeight="1">
      <c r="A5993" s="100" t="s">
        <v>26461</v>
      </c>
      <c r="B5993" s="101">
        <v>51.76</v>
      </c>
      <c r="C5993" s="102"/>
      <c r="D5993" s="100" t="s">
        <v>6405</v>
      </c>
      <c r="E5993" s="101">
        <v>37.18</v>
      </c>
      <c r="F5993" s="102"/>
    </row>
    <row r="5994" ht="12.75" customHeight="1">
      <c r="A5994" s="100" t="s">
        <v>6277</v>
      </c>
      <c r="B5994" s="101">
        <v>48.03</v>
      </c>
      <c r="C5994" s="102"/>
      <c r="D5994" s="100" t="s">
        <v>26526</v>
      </c>
      <c r="E5994" s="101">
        <v>45.06</v>
      </c>
      <c r="F5994" s="102"/>
    </row>
    <row r="5995" ht="12.75" customHeight="1">
      <c r="A5995" s="100" t="s">
        <v>26462</v>
      </c>
      <c r="B5995" s="101">
        <v>56.75</v>
      </c>
      <c r="C5995" s="102"/>
      <c r="D5995" s="100" t="s">
        <v>6407</v>
      </c>
      <c r="E5995" s="101">
        <v>41.2</v>
      </c>
      <c r="F5995" s="102"/>
    </row>
    <row r="5996" ht="12.75" customHeight="1">
      <c r="A5996" s="100" t="s">
        <v>6279</v>
      </c>
      <c r="B5996" s="101">
        <v>52.62</v>
      </c>
      <c r="C5996" s="102"/>
      <c r="D5996" s="100" t="s">
        <v>26527</v>
      </c>
      <c r="E5996" s="101">
        <v>48.38</v>
      </c>
      <c r="F5996" s="102"/>
    </row>
    <row r="5997" ht="12.75" customHeight="1">
      <c r="A5997" s="100" t="s">
        <v>26463</v>
      </c>
      <c r="B5997" s="101">
        <v>117.38</v>
      </c>
      <c r="C5997" s="102"/>
      <c r="D5997" s="100" t="s">
        <v>6409</v>
      </c>
      <c r="E5997" s="101">
        <v>44.26</v>
      </c>
      <c r="F5997" s="102"/>
    </row>
    <row r="5998" ht="12.75" customHeight="1">
      <c r="A5998" s="100" t="s">
        <v>6281</v>
      </c>
      <c r="B5998" s="101">
        <v>106.15</v>
      </c>
      <c r="C5998" s="102"/>
      <c r="D5998" s="100" t="s">
        <v>26528</v>
      </c>
      <c r="E5998" s="101">
        <v>50.79</v>
      </c>
      <c r="F5998" s="102"/>
    </row>
    <row r="5999" ht="12.75" customHeight="1">
      <c r="A5999" s="100" t="s">
        <v>26464</v>
      </c>
      <c r="B5999" s="101">
        <v>122.67</v>
      </c>
      <c r="C5999" s="102"/>
      <c r="D5999" s="100" t="s">
        <v>6411</v>
      </c>
      <c r="E5999" s="101">
        <v>46.49</v>
      </c>
      <c r="F5999" s="102"/>
    </row>
    <row r="6000" ht="12.75" customHeight="1">
      <c r="A6000" s="100" t="s">
        <v>6283</v>
      </c>
      <c r="B6000" s="101">
        <v>111.02</v>
      </c>
      <c r="C6000" s="102"/>
      <c r="D6000" s="100" t="s">
        <v>26529</v>
      </c>
      <c r="E6000" s="101">
        <v>70.11</v>
      </c>
      <c r="F6000" s="102"/>
    </row>
    <row r="6001" ht="12.75" customHeight="1">
      <c r="A6001" s="100" t="s">
        <v>26465</v>
      </c>
      <c r="B6001" s="101">
        <v>66.61</v>
      </c>
      <c r="C6001" s="102"/>
      <c r="D6001" s="100" t="s">
        <v>6413</v>
      </c>
      <c r="E6001" s="101">
        <v>63.58</v>
      </c>
      <c r="F6001" s="102"/>
    </row>
    <row r="6002" ht="12.75" customHeight="1">
      <c r="A6002" s="100" t="s">
        <v>6285</v>
      </c>
      <c r="B6002" s="101">
        <v>60.75</v>
      </c>
      <c r="C6002" s="102"/>
      <c r="D6002" s="100" t="s">
        <v>26530</v>
      </c>
      <c r="E6002" s="101">
        <v>80.13</v>
      </c>
      <c r="F6002" s="102"/>
    </row>
    <row r="6003" ht="12.75" customHeight="1">
      <c r="A6003" s="100" t="s">
        <v>26466</v>
      </c>
      <c r="B6003" s="101">
        <v>69.06</v>
      </c>
      <c r="C6003" s="102"/>
      <c r="D6003" s="100" t="s">
        <v>6415</v>
      </c>
      <c r="E6003" s="101">
        <v>72.7</v>
      </c>
      <c r="F6003" s="102"/>
    </row>
    <row r="6004" ht="12.75" customHeight="1">
      <c r="A6004" s="100" t="s">
        <v>6287</v>
      </c>
      <c r="B6004" s="101">
        <v>62.96</v>
      </c>
      <c r="C6004" s="102"/>
      <c r="D6004" s="100" t="s">
        <v>26531</v>
      </c>
      <c r="E6004" s="101">
        <v>84.31</v>
      </c>
      <c r="F6004" s="102"/>
    </row>
    <row r="6005" ht="12.75" customHeight="1">
      <c r="A6005" s="100" t="s">
        <v>26467</v>
      </c>
      <c r="B6005" s="101">
        <v>75.06</v>
      </c>
      <c r="C6005" s="102"/>
      <c r="D6005" s="100" t="s">
        <v>6417</v>
      </c>
      <c r="E6005" s="101">
        <v>76.57</v>
      </c>
      <c r="F6005" s="102"/>
    </row>
    <row r="6006" ht="12.75" customHeight="1">
      <c r="A6006" s="100" t="s">
        <v>6289</v>
      </c>
      <c r="B6006" s="101">
        <v>68.46</v>
      </c>
      <c r="C6006" s="102"/>
      <c r="D6006" s="100" t="s">
        <v>26532</v>
      </c>
      <c r="E6006" s="101">
        <v>88.49</v>
      </c>
      <c r="F6006" s="102"/>
    </row>
    <row r="6007" ht="12.75" customHeight="1">
      <c r="A6007" s="100" t="s">
        <v>26468</v>
      </c>
      <c r="B6007" s="101">
        <v>78.35</v>
      </c>
      <c r="C6007" s="102"/>
      <c r="D6007" s="100" t="s">
        <v>6419</v>
      </c>
      <c r="E6007" s="101">
        <v>80.45</v>
      </c>
      <c r="F6007" s="102"/>
    </row>
    <row r="6008" ht="12.75" customHeight="1">
      <c r="A6008" s="100" t="s">
        <v>6291</v>
      </c>
      <c r="B6008" s="101">
        <v>71.49</v>
      </c>
      <c r="C6008" s="102"/>
      <c r="D6008" s="100" t="s">
        <v>26533</v>
      </c>
      <c r="E6008" s="101">
        <v>97.65</v>
      </c>
      <c r="F6008" s="102"/>
    </row>
    <row r="6009" ht="12.75" customHeight="1">
      <c r="A6009" s="100" t="s">
        <v>26469</v>
      </c>
      <c r="B6009" s="101">
        <v>98.87</v>
      </c>
      <c r="C6009" s="102"/>
      <c r="D6009" s="100" t="s">
        <v>6421</v>
      </c>
      <c r="E6009" s="101">
        <v>88.8</v>
      </c>
      <c r="F6009" s="102"/>
    </row>
    <row r="6010" ht="12.75" customHeight="1">
      <c r="A6010" s="100" t="s">
        <v>6293</v>
      </c>
      <c r="B6010" s="101">
        <v>89.79</v>
      </c>
      <c r="C6010" s="102"/>
      <c r="D6010" s="100" t="s">
        <v>26534</v>
      </c>
      <c r="E6010" s="101">
        <v>106.81</v>
      </c>
      <c r="F6010" s="102"/>
    </row>
    <row r="6011" ht="12.75" customHeight="1">
      <c r="A6011" s="100" t="s">
        <v>26470</v>
      </c>
      <c r="B6011" s="101">
        <v>123.01</v>
      </c>
      <c r="C6011" s="102"/>
      <c r="D6011" s="100" t="s">
        <v>6423</v>
      </c>
      <c r="E6011" s="101">
        <v>97.14</v>
      </c>
      <c r="F6011" s="102"/>
    </row>
    <row r="6012" ht="12.75" customHeight="1">
      <c r="A6012" s="100" t="s">
        <v>6295</v>
      </c>
      <c r="B6012" s="101">
        <v>111.36</v>
      </c>
      <c r="C6012" s="102"/>
      <c r="D6012" s="100" t="s">
        <v>26535</v>
      </c>
      <c r="E6012" s="101">
        <v>123.87</v>
      </c>
      <c r="F6012" s="102"/>
    </row>
    <row r="6013" ht="12.75" customHeight="1">
      <c r="A6013" s="100" t="s">
        <v>26471</v>
      </c>
      <c r="B6013" s="101">
        <v>130.68</v>
      </c>
      <c r="C6013" s="102"/>
      <c r="D6013" s="100" t="s">
        <v>6425</v>
      </c>
      <c r="E6013" s="101">
        <v>112.74</v>
      </c>
      <c r="F6013" s="102"/>
    </row>
    <row r="6014" ht="12.75" customHeight="1">
      <c r="A6014" s="100" t="s">
        <v>6297</v>
      </c>
      <c r="B6014" s="101">
        <v>118.42</v>
      </c>
      <c r="C6014" s="102"/>
      <c r="D6014" s="100" t="s">
        <v>26536</v>
      </c>
      <c r="E6014" s="101">
        <v>50.93</v>
      </c>
      <c r="F6014" s="102"/>
    </row>
    <row r="6015" ht="12.75" customHeight="1">
      <c r="A6015" s="100" t="s">
        <v>26472</v>
      </c>
      <c r="B6015" s="101">
        <v>137.33</v>
      </c>
      <c r="C6015" s="102"/>
      <c r="D6015" s="100" t="s">
        <v>6427</v>
      </c>
      <c r="E6015" s="101">
        <v>46.59</v>
      </c>
      <c r="F6015" s="102"/>
    </row>
    <row r="6016" ht="12.75" customHeight="1">
      <c r="A6016" s="100" t="s">
        <v>6299</v>
      </c>
      <c r="B6016" s="101">
        <v>124.54</v>
      </c>
      <c r="C6016" s="102"/>
      <c r="D6016" s="100" t="s">
        <v>26537</v>
      </c>
      <c r="E6016" s="101">
        <v>55.08</v>
      </c>
      <c r="F6016" s="102"/>
    </row>
    <row r="6017" ht="12.75" customHeight="1">
      <c r="A6017" s="100" t="s">
        <v>26473</v>
      </c>
      <c r="B6017" s="101">
        <v>151.59</v>
      </c>
      <c r="C6017" s="102"/>
      <c r="D6017" s="100" t="s">
        <v>6429</v>
      </c>
      <c r="E6017" s="101">
        <v>50.4</v>
      </c>
      <c r="F6017" s="102"/>
    </row>
    <row r="6018" ht="12.75" customHeight="1">
      <c r="A6018" s="100" t="s">
        <v>6301</v>
      </c>
      <c r="B6018" s="101">
        <v>137.49</v>
      </c>
      <c r="C6018" s="102"/>
      <c r="D6018" s="100" t="s">
        <v>26538</v>
      </c>
      <c r="E6018" s="101">
        <v>59.7</v>
      </c>
      <c r="F6018" s="102"/>
    </row>
    <row r="6019" ht="12.75" customHeight="1">
      <c r="A6019" s="100" t="s">
        <v>26474</v>
      </c>
      <c r="B6019" s="101">
        <v>165.98</v>
      </c>
      <c r="C6019" s="102"/>
      <c r="D6019" s="100" t="s">
        <v>6431</v>
      </c>
      <c r="E6019" s="101">
        <v>54.65</v>
      </c>
      <c r="F6019" s="102"/>
    </row>
    <row r="6020" ht="12.75" customHeight="1">
      <c r="A6020" s="100" t="s">
        <v>6303</v>
      </c>
      <c r="B6020" s="101">
        <v>150.56</v>
      </c>
      <c r="C6020" s="102"/>
      <c r="D6020" s="100" t="s">
        <v>26539</v>
      </c>
      <c r="E6020" s="101">
        <v>68.14</v>
      </c>
      <c r="F6020" s="102"/>
    </row>
    <row r="6021" ht="12.75" customHeight="1">
      <c r="A6021" s="100" t="s">
        <v>26475</v>
      </c>
      <c r="B6021" s="101">
        <v>193.08</v>
      </c>
      <c r="C6021" s="102"/>
      <c r="D6021" s="100" t="s">
        <v>6433</v>
      </c>
      <c r="E6021" s="101">
        <v>62.35</v>
      </c>
      <c r="F6021" s="102"/>
    </row>
    <row r="6022" ht="12.75" customHeight="1">
      <c r="A6022" s="100" t="s">
        <v>6305</v>
      </c>
      <c r="B6022" s="101">
        <v>175.26</v>
      </c>
      <c r="C6022" s="102"/>
      <c r="D6022" s="100" t="s">
        <v>26540</v>
      </c>
      <c r="E6022" s="101">
        <v>84.38</v>
      </c>
      <c r="F6022" s="102"/>
    </row>
    <row r="6023" ht="12.75" customHeight="1">
      <c r="A6023" s="100" t="s">
        <v>26476</v>
      </c>
      <c r="B6023" s="101">
        <v>79.71</v>
      </c>
      <c r="C6023" s="102"/>
      <c r="D6023" s="100" t="s">
        <v>6435</v>
      </c>
      <c r="E6023" s="101">
        <v>76.67</v>
      </c>
      <c r="F6023" s="102"/>
    </row>
    <row r="6024" ht="12.75" customHeight="1">
      <c r="A6024" s="100" t="s">
        <v>6307</v>
      </c>
      <c r="B6024" s="101">
        <v>72.69</v>
      </c>
      <c r="C6024" s="102"/>
      <c r="D6024" s="100" t="s">
        <v>26541</v>
      </c>
      <c r="E6024" s="101">
        <v>97.22</v>
      </c>
      <c r="F6024" s="102"/>
    </row>
    <row r="6025" ht="12.75" customHeight="1">
      <c r="A6025" s="100" t="s">
        <v>26477</v>
      </c>
      <c r="B6025" s="101">
        <v>86.67</v>
      </c>
      <c r="C6025" s="102"/>
      <c r="D6025" s="100" t="s">
        <v>6437</v>
      </c>
      <c r="E6025" s="101">
        <v>88.4</v>
      </c>
      <c r="F6025" s="102"/>
    </row>
    <row r="6026" ht="12.75" customHeight="1">
      <c r="A6026" s="100" t="s">
        <v>6309</v>
      </c>
      <c r="B6026" s="101">
        <v>79.07</v>
      </c>
      <c r="C6026" s="102"/>
      <c r="D6026" s="100" t="s">
        <v>26542</v>
      </c>
      <c r="E6026" s="101">
        <v>104.23</v>
      </c>
      <c r="F6026" s="102"/>
    </row>
    <row r="6027" ht="12.75" customHeight="1">
      <c r="A6027" s="100" t="s">
        <v>26478</v>
      </c>
      <c r="B6027" s="101">
        <v>95.27</v>
      </c>
      <c r="C6027" s="102"/>
      <c r="D6027" s="100" t="s">
        <v>6439</v>
      </c>
      <c r="E6027" s="101">
        <v>94.87</v>
      </c>
      <c r="F6027" s="102"/>
    </row>
    <row r="6028" ht="12.75" customHeight="1">
      <c r="A6028" s="100" t="s">
        <v>6311</v>
      </c>
      <c r="B6028" s="101">
        <v>86.95</v>
      </c>
      <c r="C6028" s="102"/>
      <c r="D6028" s="100" t="s">
        <v>26543</v>
      </c>
      <c r="E6028" s="101">
        <v>124.83</v>
      </c>
      <c r="F6028" s="102"/>
    </row>
    <row r="6029" ht="12.75" customHeight="1">
      <c r="A6029" s="100" t="s">
        <v>26479</v>
      </c>
      <c r="B6029" s="101">
        <v>104.24</v>
      </c>
      <c r="C6029" s="102"/>
      <c r="D6029" s="100" t="s">
        <v>6441</v>
      </c>
      <c r="E6029" s="101">
        <v>113.61</v>
      </c>
      <c r="F6029" s="102"/>
    </row>
    <row r="6030" ht="12.75" customHeight="1">
      <c r="A6030" s="100" t="s">
        <v>6313</v>
      </c>
      <c r="B6030" s="101">
        <v>95.17</v>
      </c>
      <c r="C6030" s="102"/>
      <c r="D6030" s="100" t="s">
        <v>26544</v>
      </c>
      <c r="E6030" s="101">
        <v>130.23</v>
      </c>
      <c r="F6030" s="102"/>
    </row>
    <row r="6031" ht="12.75" customHeight="1">
      <c r="A6031" s="100" t="s">
        <v>26480</v>
      </c>
      <c r="B6031" s="101">
        <v>124.37</v>
      </c>
      <c r="C6031" s="102"/>
      <c r="D6031" s="100" t="s">
        <v>6443</v>
      </c>
      <c r="E6031" s="101">
        <v>118.59</v>
      </c>
      <c r="F6031" s="102"/>
    </row>
    <row r="6032" ht="12.75" customHeight="1">
      <c r="A6032" s="100" t="s">
        <v>6315</v>
      </c>
      <c r="B6032" s="101">
        <v>113.12</v>
      </c>
      <c r="C6032" s="102"/>
      <c r="D6032" s="100" t="s">
        <v>26545</v>
      </c>
      <c r="E6032" s="101">
        <v>151.93</v>
      </c>
      <c r="F6032" s="102"/>
    </row>
    <row r="6033" ht="12.75" customHeight="1">
      <c r="A6033" s="100" t="s">
        <v>26481</v>
      </c>
      <c r="B6033" s="101">
        <v>153.22</v>
      </c>
      <c r="C6033" s="102"/>
      <c r="D6033" s="100" t="s">
        <v>6445</v>
      </c>
      <c r="E6033" s="101">
        <v>138.17</v>
      </c>
      <c r="F6033" s="102"/>
    </row>
    <row r="6034" ht="12.75" customHeight="1">
      <c r="A6034" s="100" t="s">
        <v>6317</v>
      </c>
      <c r="B6034" s="101">
        <v>139.0</v>
      </c>
      <c r="C6034" s="102"/>
      <c r="D6034" s="100" t="s">
        <v>26546</v>
      </c>
      <c r="E6034" s="101">
        <v>164.87</v>
      </c>
      <c r="F6034" s="102"/>
    </row>
    <row r="6035" ht="12.75" customHeight="1">
      <c r="A6035" s="100" t="s">
        <v>26482</v>
      </c>
      <c r="B6035" s="101">
        <v>166.29</v>
      </c>
      <c r="C6035" s="102"/>
      <c r="D6035" s="100" t="s">
        <v>6447</v>
      </c>
      <c r="E6035" s="101">
        <v>150.12</v>
      </c>
      <c r="F6035" s="102"/>
    </row>
    <row r="6036" ht="12.75" customHeight="1">
      <c r="A6036" s="100" t="s">
        <v>6319</v>
      </c>
      <c r="B6036" s="101">
        <v>150.99</v>
      </c>
      <c r="C6036" s="102"/>
      <c r="D6036" s="100" t="s">
        <v>26547</v>
      </c>
      <c r="E6036" s="101">
        <v>192.1</v>
      </c>
      <c r="F6036" s="102"/>
    </row>
    <row r="6037" ht="12.75" customHeight="1">
      <c r="A6037" s="100" t="s">
        <v>26483</v>
      </c>
      <c r="B6037" s="101">
        <v>197.42</v>
      </c>
      <c r="C6037" s="102"/>
      <c r="D6037" s="100" t="s">
        <v>6449</v>
      </c>
      <c r="E6037" s="101">
        <v>174.53</v>
      </c>
      <c r="F6037" s="102"/>
    </row>
    <row r="6038" ht="12.75" customHeight="1">
      <c r="A6038" s="100" t="s">
        <v>6321</v>
      </c>
      <c r="B6038" s="101">
        <v>179.24</v>
      </c>
      <c r="C6038" s="102"/>
      <c r="D6038" s="100" t="s">
        <v>26548</v>
      </c>
      <c r="E6038" s="101">
        <v>205.58</v>
      </c>
      <c r="F6038" s="102"/>
    </row>
    <row r="6039" ht="12.75" customHeight="1">
      <c r="A6039" s="100" t="s">
        <v>26484</v>
      </c>
      <c r="B6039" s="101">
        <v>209.08</v>
      </c>
      <c r="C6039" s="102"/>
      <c r="D6039" s="100" t="s">
        <v>6451</v>
      </c>
      <c r="E6039" s="101">
        <v>186.98</v>
      </c>
      <c r="F6039" s="102"/>
    </row>
    <row r="6040" ht="12.75" customHeight="1">
      <c r="A6040" s="100" t="s">
        <v>6323</v>
      </c>
      <c r="B6040" s="101">
        <v>189.95</v>
      </c>
      <c r="C6040" s="102"/>
      <c r="D6040" s="100" t="s">
        <v>26549</v>
      </c>
      <c r="E6040" s="101">
        <v>271.56</v>
      </c>
      <c r="F6040" s="102"/>
    </row>
    <row r="6041" ht="12.75" customHeight="1">
      <c r="A6041" s="100" t="s">
        <v>26485</v>
      </c>
      <c r="B6041" s="101">
        <v>242.25</v>
      </c>
      <c r="C6041" s="102"/>
      <c r="D6041" s="100" t="s">
        <v>6453</v>
      </c>
      <c r="E6041" s="101">
        <v>246.99</v>
      </c>
      <c r="F6041" s="102"/>
    </row>
    <row r="6042" ht="12.75" customHeight="1">
      <c r="A6042" s="100" t="s">
        <v>6325</v>
      </c>
      <c r="B6042" s="101">
        <v>219.82</v>
      </c>
      <c r="C6042" s="102"/>
      <c r="D6042" s="100" t="s">
        <v>26550</v>
      </c>
      <c r="E6042" s="101">
        <v>336.21</v>
      </c>
      <c r="F6042" s="102"/>
    </row>
    <row r="6043" ht="12.75" customHeight="1">
      <c r="A6043" s="100" t="s">
        <v>26486</v>
      </c>
      <c r="B6043" s="101">
        <v>265.58</v>
      </c>
      <c r="C6043" s="102"/>
      <c r="D6043" s="100" t="s">
        <v>6455</v>
      </c>
      <c r="E6043" s="101">
        <v>305.82</v>
      </c>
      <c r="F6043" s="102"/>
    </row>
    <row r="6044" ht="12.75" customHeight="1">
      <c r="A6044" s="100" t="s">
        <v>6327</v>
      </c>
      <c r="B6044" s="101">
        <v>241.23</v>
      </c>
      <c r="C6044" s="102"/>
      <c r="D6044" s="100" t="s">
        <v>26551</v>
      </c>
      <c r="E6044" s="101">
        <v>70.04</v>
      </c>
      <c r="F6044" s="102"/>
    </row>
    <row r="6045" ht="12.75" customHeight="1">
      <c r="A6045" s="100" t="s">
        <v>26487</v>
      </c>
      <c r="B6045" s="101">
        <v>305.44</v>
      </c>
      <c r="C6045" s="102"/>
      <c r="D6045" s="100" t="s">
        <v>6457</v>
      </c>
      <c r="E6045" s="101">
        <v>65.23</v>
      </c>
      <c r="F6045" s="102"/>
    </row>
    <row r="6046" ht="12.75" customHeight="1">
      <c r="A6046" s="100" t="s">
        <v>6329</v>
      </c>
      <c r="B6046" s="101">
        <v>276.87</v>
      </c>
      <c r="C6046" s="102"/>
      <c r="D6046" s="100" t="s">
        <v>26552</v>
      </c>
      <c r="E6046" s="101">
        <v>122.7</v>
      </c>
      <c r="F6046" s="102"/>
    </row>
    <row r="6047" ht="12.75" customHeight="1">
      <c r="A6047" s="100" t="s">
        <v>26488</v>
      </c>
      <c r="B6047" s="101">
        <v>328.77</v>
      </c>
      <c r="C6047" s="102"/>
      <c r="D6047" s="100" t="s">
        <v>6459</v>
      </c>
      <c r="E6047" s="101">
        <v>111.64</v>
      </c>
      <c r="F6047" s="102"/>
    </row>
    <row r="6048" ht="12.75" customHeight="1">
      <c r="A6048" s="100" t="s">
        <v>6331</v>
      </c>
      <c r="B6048" s="101">
        <v>298.29</v>
      </c>
      <c r="C6048" s="102"/>
      <c r="D6048" s="100" t="s">
        <v>26553</v>
      </c>
      <c r="E6048" s="101">
        <v>132.04</v>
      </c>
      <c r="F6048" s="102"/>
    </row>
    <row r="6049" ht="12.75" customHeight="1">
      <c r="A6049" s="100" t="s">
        <v>26489</v>
      </c>
      <c r="B6049" s="101">
        <v>434.63</v>
      </c>
      <c r="C6049" s="102"/>
      <c r="D6049" s="100" t="s">
        <v>6461</v>
      </c>
      <c r="E6049" s="101">
        <v>120.27</v>
      </c>
      <c r="F6049" s="102"/>
    </row>
    <row r="6050" ht="12.75" customHeight="1">
      <c r="A6050" s="100" t="s">
        <v>6333</v>
      </c>
      <c r="B6050" s="101">
        <v>394.35</v>
      </c>
      <c r="C6050" s="102"/>
      <c r="D6050" s="100" t="s">
        <v>26554</v>
      </c>
      <c r="E6050" s="101">
        <v>150.61</v>
      </c>
      <c r="F6050" s="102"/>
    </row>
    <row r="6051" ht="12.75" customHeight="1">
      <c r="A6051" s="100" t="s">
        <v>26490</v>
      </c>
      <c r="B6051" s="101">
        <v>538.46</v>
      </c>
      <c r="C6051" s="102"/>
      <c r="D6051" s="100" t="s">
        <v>6463</v>
      </c>
      <c r="E6051" s="101">
        <v>137.24</v>
      </c>
      <c r="F6051" s="102"/>
    </row>
    <row r="6052" ht="12.75" customHeight="1">
      <c r="A6052" s="100" t="s">
        <v>6335</v>
      </c>
      <c r="B6052" s="101">
        <v>488.59</v>
      </c>
      <c r="C6052" s="102"/>
      <c r="D6052" s="100" t="s">
        <v>26555</v>
      </c>
      <c r="E6052" s="101">
        <v>157.8</v>
      </c>
      <c r="F6052" s="102"/>
    </row>
    <row r="6053" ht="12.75" customHeight="1">
      <c r="A6053" s="100" t="s">
        <v>26491</v>
      </c>
      <c r="B6053" s="101">
        <v>114.28</v>
      </c>
      <c r="C6053" s="102"/>
      <c r="D6053" s="100" t="s">
        <v>6465</v>
      </c>
      <c r="E6053" s="101">
        <v>143.88</v>
      </c>
      <c r="F6053" s="102"/>
    </row>
    <row r="6054" ht="12.75" customHeight="1">
      <c r="A6054" s="100" t="s">
        <v>6337</v>
      </c>
      <c r="B6054" s="101">
        <v>105.86</v>
      </c>
      <c r="C6054" s="102"/>
      <c r="D6054" s="100" t="s">
        <v>26556</v>
      </c>
      <c r="E6054" s="101">
        <v>183.48</v>
      </c>
      <c r="F6054" s="102"/>
    </row>
    <row r="6055" ht="12.75" customHeight="1">
      <c r="A6055" s="100" t="s">
        <v>26492</v>
      </c>
      <c r="B6055" s="101">
        <v>194.35</v>
      </c>
      <c r="C6055" s="102"/>
      <c r="D6055" s="100" t="s">
        <v>6467</v>
      </c>
      <c r="E6055" s="101">
        <v>167.09</v>
      </c>
      <c r="F6055" s="102"/>
    </row>
    <row r="6056" ht="12.75" customHeight="1">
      <c r="A6056" s="100" t="s">
        <v>6339</v>
      </c>
      <c r="B6056" s="101">
        <v>176.41</v>
      </c>
      <c r="C6056" s="102"/>
      <c r="D6056" s="100" t="s">
        <v>26557</v>
      </c>
      <c r="E6056" s="101">
        <v>200.74</v>
      </c>
      <c r="F6056" s="102"/>
    </row>
    <row r="6057" ht="12.75" customHeight="1">
      <c r="A6057" s="100" t="s">
        <v>26493</v>
      </c>
      <c r="B6057" s="101">
        <v>210.42</v>
      </c>
      <c r="C6057" s="102"/>
      <c r="D6057" s="100" t="s">
        <v>6469</v>
      </c>
      <c r="E6057" s="101">
        <v>183.02</v>
      </c>
      <c r="F6057" s="102"/>
    </row>
    <row r="6058" ht="12.75" customHeight="1">
      <c r="A6058" s="100" t="s">
        <v>6341</v>
      </c>
      <c r="B6058" s="101">
        <v>191.23</v>
      </c>
      <c r="C6058" s="102"/>
      <c r="D6058" s="100" t="s">
        <v>26558</v>
      </c>
      <c r="E6058" s="101">
        <v>250.68</v>
      </c>
      <c r="F6058" s="102"/>
    </row>
    <row r="6059" ht="12.75" customHeight="1">
      <c r="A6059" s="100" t="s">
        <v>26494</v>
      </c>
      <c r="B6059" s="101">
        <v>240.02</v>
      </c>
      <c r="C6059" s="102"/>
      <c r="D6059" s="100" t="s">
        <v>6471</v>
      </c>
      <c r="E6059" s="101">
        <v>228.32</v>
      </c>
      <c r="F6059" s="102"/>
    </row>
    <row r="6060" ht="12.75" customHeight="1">
      <c r="A6060" s="100" t="s">
        <v>6343</v>
      </c>
      <c r="B6060" s="101">
        <v>218.14</v>
      </c>
      <c r="C6060" s="102"/>
      <c r="D6060" s="100" t="s">
        <v>26559</v>
      </c>
      <c r="E6060" s="101">
        <v>291.91</v>
      </c>
      <c r="F6060" s="102"/>
    </row>
    <row r="6061" ht="12.75" customHeight="1">
      <c r="A6061" s="100" t="s">
        <v>26495</v>
      </c>
      <c r="B6061" s="101">
        <v>255.56</v>
      </c>
      <c r="C6061" s="102"/>
      <c r="D6061" s="100" t="s">
        <v>6473</v>
      </c>
      <c r="E6061" s="101">
        <v>265.9</v>
      </c>
      <c r="F6061" s="102"/>
    </row>
    <row r="6062" ht="12.75" customHeight="1">
      <c r="A6062" s="100" t="s">
        <v>6345</v>
      </c>
      <c r="B6062" s="101">
        <v>232.42</v>
      </c>
      <c r="C6062" s="102"/>
      <c r="D6062" s="100" t="s">
        <v>26560</v>
      </c>
      <c r="E6062" s="101">
        <v>295.51</v>
      </c>
      <c r="F6062" s="102"/>
    </row>
    <row r="6063" ht="12.75" customHeight="1">
      <c r="A6063" s="100" t="s">
        <v>26496</v>
      </c>
      <c r="B6063" s="101">
        <v>292.14</v>
      </c>
      <c r="C6063" s="102"/>
      <c r="D6063" s="100" t="s">
        <v>6475</v>
      </c>
      <c r="E6063" s="101">
        <v>269.21</v>
      </c>
      <c r="F6063" s="102"/>
    </row>
    <row r="6064" ht="12.75" customHeight="1">
      <c r="A6064" s="100" t="s">
        <v>6347</v>
      </c>
      <c r="B6064" s="101">
        <v>265.36</v>
      </c>
      <c r="C6064" s="102"/>
      <c r="D6064" s="100" t="s">
        <v>26561</v>
      </c>
      <c r="E6064" s="101">
        <v>322.49</v>
      </c>
      <c r="F6064" s="102"/>
    </row>
    <row r="6065" ht="12.75" customHeight="1">
      <c r="A6065" s="100" t="s">
        <v>26497</v>
      </c>
      <c r="B6065" s="101">
        <v>326.35</v>
      </c>
      <c r="C6065" s="102"/>
      <c r="D6065" s="100" t="s">
        <v>6477</v>
      </c>
      <c r="E6065" s="101">
        <v>293.89</v>
      </c>
      <c r="F6065" s="102"/>
    </row>
    <row r="6066" ht="12.75" customHeight="1">
      <c r="A6066" s="100" t="s">
        <v>6349</v>
      </c>
      <c r="B6066" s="101">
        <v>296.76</v>
      </c>
      <c r="C6066" s="102"/>
      <c r="D6066" s="100" t="s">
        <v>26562</v>
      </c>
      <c r="E6066" s="101">
        <v>396.44</v>
      </c>
      <c r="F6066" s="102"/>
    </row>
    <row r="6067" ht="12.75" customHeight="1">
      <c r="A6067" s="100" t="s">
        <v>26498</v>
      </c>
      <c r="B6067" s="101">
        <v>403.96</v>
      </c>
      <c r="C6067" s="102"/>
      <c r="D6067" s="100" t="s">
        <v>6479</v>
      </c>
      <c r="E6067" s="101">
        <v>361.4</v>
      </c>
      <c r="F6067" s="102"/>
    </row>
    <row r="6068" ht="12.75" customHeight="1">
      <c r="A6068" s="100" t="s">
        <v>6351</v>
      </c>
      <c r="B6068" s="101">
        <v>366.97</v>
      </c>
      <c r="C6068" s="102"/>
      <c r="D6068" s="100" t="s">
        <v>26563</v>
      </c>
      <c r="E6068" s="101">
        <v>346.25</v>
      </c>
      <c r="F6068" s="102"/>
    </row>
    <row r="6069" ht="12.75" customHeight="1">
      <c r="A6069" s="100" t="s">
        <v>26499</v>
      </c>
      <c r="B6069" s="101">
        <v>471.57</v>
      </c>
      <c r="C6069" s="102"/>
      <c r="D6069" s="100" t="s">
        <v>6481</v>
      </c>
      <c r="E6069" s="101">
        <v>316.05</v>
      </c>
      <c r="F6069" s="102"/>
    </row>
    <row r="6070" ht="12.75" customHeight="1">
      <c r="A6070" s="100" t="s">
        <v>6353</v>
      </c>
      <c r="B6070" s="101">
        <v>428.45</v>
      </c>
      <c r="C6070" s="102"/>
      <c r="D6070" s="100" t="s">
        <v>26564</v>
      </c>
      <c r="E6070" s="101">
        <v>378.64</v>
      </c>
      <c r="F6070" s="102"/>
    </row>
    <row r="6071" ht="12.75" customHeight="1">
      <c r="A6071" s="100" t="s">
        <v>26500</v>
      </c>
      <c r="B6071" s="101">
        <v>477.79</v>
      </c>
      <c r="C6071" s="102"/>
      <c r="D6071" s="100" t="s">
        <v>6483</v>
      </c>
      <c r="E6071" s="101">
        <v>345.7</v>
      </c>
      <c r="F6071" s="102"/>
    </row>
    <row r="6072" ht="12.75" customHeight="1">
      <c r="A6072" s="100" t="s">
        <v>6355</v>
      </c>
      <c r="B6072" s="101">
        <v>434.16</v>
      </c>
      <c r="C6072" s="102"/>
      <c r="D6072" s="100" t="s">
        <v>26565</v>
      </c>
      <c r="E6072" s="101">
        <v>466.62</v>
      </c>
      <c r="F6072" s="102"/>
    </row>
    <row r="6073" ht="12.75" customHeight="1">
      <c r="A6073" s="100" t="s">
        <v>26501</v>
      </c>
      <c r="B6073" s="101">
        <v>524.7</v>
      </c>
      <c r="C6073" s="102"/>
      <c r="D6073" s="100" t="s">
        <v>6485</v>
      </c>
      <c r="E6073" s="101">
        <v>426.17</v>
      </c>
      <c r="F6073" s="102"/>
    </row>
    <row r="6074" ht="12.75" customHeight="1">
      <c r="A6074" s="100" t="s">
        <v>6357</v>
      </c>
      <c r="B6074" s="101">
        <v>476.92</v>
      </c>
      <c r="C6074" s="102"/>
      <c r="D6074" s="100" t="s">
        <v>26566</v>
      </c>
      <c r="E6074" s="101">
        <v>10.29</v>
      </c>
      <c r="F6074" s="102"/>
    </row>
    <row r="6075" ht="12.75" customHeight="1">
      <c r="A6075" s="100" t="s">
        <v>26502</v>
      </c>
      <c r="B6075" s="101">
        <v>645.24</v>
      </c>
      <c r="C6075" s="102"/>
      <c r="D6075" s="100" t="s">
        <v>6487</v>
      </c>
      <c r="E6075" s="101">
        <v>9.02</v>
      </c>
      <c r="F6075" s="102"/>
    </row>
    <row r="6076" ht="12.75" customHeight="1">
      <c r="A6076" s="100" t="s">
        <v>6359</v>
      </c>
      <c r="B6076" s="101">
        <v>586.62</v>
      </c>
      <c r="C6076" s="102"/>
      <c r="D6076" s="100" t="s">
        <v>26567</v>
      </c>
      <c r="E6076" s="101">
        <v>19.17</v>
      </c>
      <c r="F6076" s="102"/>
    </row>
    <row r="6077" ht="12.75" customHeight="1">
      <c r="A6077" s="100" t="s">
        <v>26503</v>
      </c>
      <c r="B6077" s="101">
        <v>565.57</v>
      </c>
      <c r="C6077" s="102"/>
      <c r="D6077" s="100" t="s">
        <v>6489</v>
      </c>
      <c r="E6077" s="101">
        <v>16.82</v>
      </c>
      <c r="F6077" s="102"/>
    </row>
    <row r="6078" ht="12.75" customHeight="1">
      <c r="A6078" s="100" t="s">
        <v>6361</v>
      </c>
      <c r="B6078" s="101">
        <v>514.75</v>
      </c>
      <c r="C6078" s="102"/>
      <c r="D6078" s="100" t="s">
        <v>26568</v>
      </c>
      <c r="E6078" s="101">
        <v>23.69</v>
      </c>
      <c r="F6078" s="102"/>
    </row>
    <row r="6079" ht="12.75" customHeight="1">
      <c r="A6079" s="100" t="s">
        <v>26504</v>
      </c>
      <c r="B6079" s="101">
        <v>622.75</v>
      </c>
      <c r="C6079" s="102"/>
      <c r="D6079" s="100" t="s">
        <v>6491</v>
      </c>
      <c r="E6079" s="101">
        <v>20.85</v>
      </c>
      <c r="F6079" s="102"/>
    </row>
    <row r="6080" ht="12.75" customHeight="1">
      <c r="A6080" s="100" t="s">
        <v>6363</v>
      </c>
      <c r="B6080" s="101">
        <v>566.94</v>
      </c>
      <c r="C6080" s="102"/>
      <c r="D6080" s="100" t="s">
        <v>26569</v>
      </c>
      <c r="E6080" s="101">
        <v>138.54</v>
      </c>
      <c r="F6080" s="102"/>
    </row>
    <row r="6081" ht="12.75" customHeight="1">
      <c r="A6081" s="100" t="s">
        <v>26505</v>
      </c>
      <c r="B6081" s="101">
        <v>767.57</v>
      </c>
      <c r="C6081" s="102"/>
      <c r="D6081" s="100" t="s">
        <v>6493</v>
      </c>
      <c r="E6081" s="101">
        <v>125.4</v>
      </c>
      <c r="F6081" s="102"/>
    </row>
    <row r="6082" ht="12.75" customHeight="1">
      <c r="A6082" s="100" t="s">
        <v>6365</v>
      </c>
      <c r="B6082" s="101">
        <v>698.93</v>
      </c>
      <c r="C6082" s="102"/>
      <c r="D6082" s="100" t="s">
        <v>26570</v>
      </c>
      <c r="E6082" s="101">
        <v>170.44</v>
      </c>
      <c r="F6082" s="102"/>
    </row>
    <row r="6083" ht="12.75" customHeight="1">
      <c r="A6083" s="100" t="s">
        <v>26506</v>
      </c>
      <c r="B6083" s="101">
        <v>15.83</v>
      </c>
      <c r="C6083" s="102"/>
      <c r="D6083" s="100" t="s">
        <v>6495</v>
      </c>
      <c r="E6083" s="101">
        <v>154.86</v>
      </c>
      <c r="F6083" s="102"/>
    </row>
    <row r="6084" ht="12.75" customHeight="1">
      <c r="A6084" s="100" t="s">
        <v>6367</v>
      </c>
      <c r="B6084" s="101">
        <v>14.78</v>
      </c>
      <c r="C6084" s="102"/>
      <c r="D6084" s="100" t="s">
        <v>26571</v>
      </c>
      <c r="E6084" s="101">
        <v>200.23</v>
      </c>
      <c r="F6084" s="102"/>
    </row>
    <row r="6085" ht="12.75" customHeight="1">
      <c r="A6085" s="100" t="s">
        <v>26507</v>
      </c>
      <c r="B6085" s="101">
        <v>17.34</v>
      </c>
      <c r="C6085" s="102"/>
      <c r="D6085" s="100" t="s">
        <v>6497</v>
      </c>
      <c r="E6085" s="101">
        <v>182.45</v>
      </c>
      <c r="F6085" s="102"/>
    </row>
    <row r="6086" ht="12.75" customHeight="1">
      <c r="A6086" s="100" t="s">
        <v>6369</v>
      </c>
      <c r="B6086" s="101">
        <v>16.18</v>
      </c>
      <c r="C6086" s="102"/>
      <c r="D6086" s="100" t="s">
        <v>26572</v>
      </c>
      <c r="E6086" s="101">
        <v>234.52</v>
      </c>
      <c r="F6086" s="102"/>
    </row>
    <row r="6087" ht="12.75" customHeight="1">
      <c r="A6087" s="100" t="s">
        <v>26508</v>
      </c>
      <c r="B6087" s="101">
        <v>18.4</v>
      </c>
      <c r="C6087" s="102"/>
      <c r="D6087" s="100" t="s">
        <v>6499</v>
      </c>
      <c r="E6087" s="101">
        <v>213.93</v>
      </c>
      <c r="F6087" s="102"/>
    </row>
    <row r="6088" ht="12.75" customHeight="1">
      <c r="A6088" s="100" t="s">
        <v>6371</v>
      </c>
      <c r="B6088" s="101">
        <v>17.15</v>
      </c>
      <c r="C6088" s="102"/>
      <c r="D6088" s="100" t="s">
        <v>26573</v>
      </c>
      <c r="E6088" s="101">
        <v>265.14</v>
      </c>
      <c r="F6088" s="102"/>
    </row>
    <row r="6089" ht="12.75" customHeight="1">
      <c r="A6089" s="100" t="s">
        <v>26509</v>
      </c>
      <c r="B6089" s="101">
        <v>19.06</v>
      </c>
      <c r="C6089" s="102"/>
      <c r="D6089" s="100" t="s">
        <v>6501</v>
      </c>
      <c r="E6089" s="101">
        <v>242.27</v>
      </c>
      <c r="F6089" s="102"/>
    </row>
    <row r="6090" ht="12.75" customHeight="1">
      <c r="A6090" s="100" t="s">
        <v>6373</v>
      </c>
      <c r="B6090" s="101">
        <v>17.78</v>
      </c>
      <c r="C6090" s="102"/>
      <c r="D6090" s="100" t="s">
        <v>26574</v>
      </c>
      <c r="E6090" s="101">
        <v>300.4</v>
      </c>
      <c r="F6090" s="102"/>
    </row>
    <row r="6091" ht="12.75" customHeight="1">
      <c r="A6091" s="100" t="s">
        <v>26510</v>
      </c>
      <c r="B6091" s="101">
        <v>21.26</v>
      </c>
      <c r="C6091" s="102"/>
      <c r="D6091" s="100" t="s">
        <v>6503</v>
      </c>
      <c r="E6091" s="101">
        <v>274.58</v>
      </c>
      <c r="F6091" s="102"/>
    </row>
    <row r="6092" ht="12.75" customHeight="1">
      <c r="A6092" s="100" t="s">
        <v>6375</v>
      </c>
      <c r="B6092" s="101">
        <v>19.8</v>
      </c>
      <c r="C6092" s="102"/>
      <c r="D6092" s="100" t="s">
        <v>26575</v>
      </c>
      <c r="E6092" s="101">
        <v>331.18</v>
      </c>
      <c r="F6092" s="102"/>
    </row>
    <row r="6093" ht="12.75" customHeight="1">
      <c r="A6093" s="100" t="s">
        <v>26511</v>
      </c>
      <c r="B6093" s="101">
        <v>23.2</v>
      </c>
      <c r="C6093" s="102"/>
      <c r="D6093" s="100" t="s">
        <v>6505</v>
      </c>
      <c r="E6093" s="101">
        <v>303.07</v>
      </c>
      <c r="F6093" s="102"/>
    </row>
    <row r="6094" ht="12.75" customHeight="1">
      <c r="A6094" s="100" t="s">
        <v>6377</v>
      </c>
      <c r="B6094" s="101">
        <v>21.6</v>
      </c>
      <c r="C6094" s="102"/>
      <c r="D6094" s="100" t="s">
        <v>26576</v>
      </c>
      <c r="E6094" s="101">
        <v>363.43</v>
      </c>
      <c r="F6094" s="102"/>
    </row>
    <row r="6095" ht="12.75" customHeight="1">
      <c r="A6095" s="100" t="s">
        <v>26512</v>
      </c>
      <c r="B6095" s="101">
        <v>23.82</v>
      </c>
      <c r="C6095" s="102"/>
      <c r="D6095" s="100" t="s">
        <v>6507</v>
      </c>
      <c r="E6095" s="101">
        <v>332.78</v>
      </c>
      <c r="F6095" s="102"/>
    </row>
    <row r="6096" ht="12.75" customHeight="1">
      <c r="A6096" s="100" t="s">
        <v>6379</v>
      </c>
      <c r="B6096" s="101">
        <v>22.13</v>
      </c>
      <c r="C6096" s="102"/>
      <c r="D6096" s="100" t="s">
        <v>26577</v>
      </c>
      <c r="E6096" s="101">
        <v>161.2</v>
      </c>
      <c r="F6096" s="102"/>
    </row>
    <row r="6097" ht="12.75" customHeight="1">
      <c r="A6097" s="100" t="s">
        <v>26513</v>
      </c>
      <c r="B6097" s="101">
        <v>25.98</v>
      </c>
      <c r="C6097" s="102"/>
      <c r="D6097" s="100" t="s">
        <v>6509</v>
      </c>
      <c r="E6097" s="101">
        <v>146.38</v>
      </c>
      <c r="F6097" s="102"/>
    </row>
    <row r="6098" ht="12.75" customHeight="1">
      <c r="A6098" s="100" t="s">
        <v>6381</v>
      </c>
      <c r="B6098" s="101">
        <v>24.15</v>
      </c>
      <c r="C6098" s="102"/>
      <c r="D6098" s="100" t="s">
        <v>26578</v>
      </c>
      <c r="E6098" s="101">
        <v>200.8</v>
      </c>
      <c r="F6098" s="102"/>
    </row>
    <row r="6099" ht="12.75" customHeight="1">
      <c r="A6099" s="100" t="s">
        <v>26514</v>
      </c>
      <c r="B6099" s="101">
        <v>16.64</v>
      </c>
      <c r="C6099" s="102"/>
      <c r="D6099" s="100" t="s">
        <v>6511</v>
      </c>
      <c r="E6099" s="101">
        <v>182.98</v>
      </c>
      <c r="F6099" s="102"/>
    </row>
    <row r="6100" ht="12.75" customHeight="1">
      <c r="A6100" s="100" t="s">
        <v>6383</v>
      </c>
      <c r="B6100" s="101">
        <v>15.53</v>
      </c>
      <c r="C6100" s="102"/>
      <c r="D6100" s="100" t="s">
        <v>26579</v>
      </c>
      <c r="E6100" s="101">
        <v>238.06</v>
      </c>
      <c r="F6100" s="102"/>
    </row>
    <row r="6101" ht="12.75" customHeight="1">
      <c r="A6101" s="100" t="s">
        <v>26515</v>
      </c>
      <c r="B6101" s="101">
        <v>18.4</v>
      </c>
      <c r="C6101" s="102"/>
      <c r="D6101" s="100" t="s">
        <v>6513</v>
      </c>
      <c r="E6101" s="101">
        <v>217.48</v>
      </c>
      <c r="F6101" s="102"/>
    </row>
    <row r="6102" ht="12.75" customHeight="1">
      <c r="A6102" s="100" t="s">
        <v>6385</v>
      </c>
      <c r="B6102" s="101">
        <v>17.15</v>
      </c>
      <c r="C6102" s="102"/>
      <c r="D6102" s="100" t="s">
        <v>26580</v>
      </c>
      <c r="E6102" s="101">
        <v>279.81</v>
      </c>
      <c r="F6102" s="102"/>
    </row>
    <row r="6103" ht="12.75" customHeight="1">
      <c r="A6103" s="100" t="s">
        <v>26516</v>
      </c>
      <c r="B6103" s="101">
        <v>19.73</v>
      </c>
      <c r="C6103" s="102"/>
      <c r="D6103" s="100" t="s">
        <v>6515</v>
      </c>
      <c r="E6103" s="101">
        <v>255.86</v>
      </c>
      <c r="F6103" s="102"/>
    </row>
    <row r="6104" ht="12.75" customHeight="1">
      <c r="A6104" s="100" t="s">
        <v>6387</v>
      </c>
      <c r="B6104" s="101">
        <v>18.37</v>
      </c>
      <c r="C6104" s="102"/>
      <c r="D6104" s="100" t="s">
        <v>26581</v>
      </c>
      <c r="E6104" s="101">
        <v>318.27</v>
      </c>
      <c r="F6104" s="102"/>
    </row>
    <row r="6105" ht="12.75" customHeight="1">
      <c r="A6105" s="100" t="s">
        <v>26517</v>
      </c>
      <c r="B6105" s="101">
        <v>20.38</v>
      </c>
      <c r="C6105" s="102"/>
      <c r="D6105" s="100" t="s">
        <v>6517</v>
      </c>
      <c r="E6105" s="101">
        <v>291.47</v>
      </c>
      <c r="F6105" s="102"/>
    </row>
    <row r="6106" ht="12.75" customHeight="1">
      <c r="A6106" s="100" t="s">
        <v>6389</v>
      </c>
      <c r="B6106" s="101">
        <v>19.0</v>
      </c>
      <c r="C6106" s="102"/>
      <c r="D6106" s="100" t="s">
        <v>26582</v>
      </c>
      <c r="E6106" s="101">
        <v>361.0</v>
      </c>
      <c r="F6106" s="102"/>
    </row>
    <row r="6107" ht="12.75" customHeight="1">
      <c r="A6107" s="100" t="s">
        <v>26518</v>
      </c>
      <c r="B6107" s="101">
        <v>23.13</v>
      </c>
      <c r="C6107" s="102"/>
      <c r="D6107" s="100" t="s">
        <v>6519</v>
      </c>
      <c r="E6107" s="101">
        <v>330.7</v>
      </c>
      <c r="F6107" s="102"/>
    </row>
    <row r="6108" ht="12.75" customHeight="1">
      <c r="A6108" s="100" t="s">
        <v>6391</v>
      </c>
      <c r="B6108" s="101">
        <v>21.52</v>
      </c>
      <c r="C6108" s="102"/>
      <c r="D6108" s="100" t="s">
        <v>26583</v>
      </c>
      <c r="E6108" s="101">
        <v>399.47</v>
      </c>
      <c r="F6108" s="102"/>
    </row>
    <row r="6109" ht="12.75" customHeight="1">
      <c r="A6109" s="100" t="s">
        <v>26519</v>
      </c>
      <c r="B6109" s="101">
        <v>25.32</v>
      </c>
      <c r="C6109" s="102"/>
      <c r="D6109" s="100" t="s">
        <v>6521</v>
      </c>
      <c r="E6109" s="101">
        <v>366.32</v>
      </c>
      <c r="F6109" s="102"/>
    </row>
    <row r="6110" ht="12.75" customHeight="1">
      <c r="A6110" s="100" t="s">
        <v>6393</v>
      </c>
      <c r="B6110" s="101">
        <v>23.54</v>
      </c>
      <c r="C6110" s="102"/>
      <c r="D6110" s="100" t="s">
        <v>26584</v>
      </c>
      <c r="E6110" s="101">
        <v>439.28</v>
      </c>
      <c r="F6110" s="102"/>
    </row>
    <row r="6111" ht="12.75" customHeight="1">
      <c r="A6111" s="100" t="s">
        <v>26520</v>
      </c>
      <c r="B6111" s="101">
        <v>26.85</v>
      </c>
      <c r="C6111" s="102"/>
      <c r="D6111" s="100" t="s">
        <v>6523</v>
      </c>
      <c r="E6111" s="101">
        <v>403.03</v>
      </c>
      <c r="F6111" s="102"/>
    </row>
    <row r="6112" ht="12.75" customHeight="1">
      <c r="A6112" s="100" t="s">
        <v>6395</v>
      </c>
      <c r="B6112" s="101">
        <v>24.95</v>
      </c>
      <c r="C6112" s="102"/>
      <c r="D6112" s="100" t="s">
        <v>26585</v>
      </c>
      <c r="E6112" s="101">
        <v>524.13</v>
      </c>
      <c r="F6112" s="102"/>
    </row>
    <row r="6113" ht="12.75" customHeight="1">
      <c r="A6113" s="100" t="s">
        <v>26521</v>
      </c>
      <c r="B6113" s="101">
        <v>28.68</v>
      </c>
      <c r="C6113" s="102"/>
      <c r="D6113" s="100" t="s">
        <v>6525</v>
      </c>
      <c r="E6113" s="101">
        <v>482.06</v>
      </c>
      <c r="F6113" s="102"/>
    </row>
    <row r="6114" ht="12.75" customHeight="1">
      <c r="A6114" s="100" t="s">
        <v>6397</v>
      </c>
      <c r="B6114" s="101">
        <v>26.64</v>
      </c>
      <c r="C6114" s="102"/>
      <c r="D6114" s="100" t="s">
        <v>26586</v>
      </c>
      <c r="E6114" s="101">
        <v>630.7</v>
      </c>
      <c r="F6114" s="102"/>
    </row>
    <row r="6115" ht="12.75" customHeight="1">
      <c r="A6115" s="100" t="s">
        <v>26522</v>
      </c>
      <c r="B6115" s="101">
        <v>31.33</v>
      </c>
      <c r="C6115" s="102"/>
      <c r="D6115" s="100" t="s">
        <v>6527</v>
      </c>
      <c r="E6115" s="101">
        <v>579.19</v>
      </c>
      <c r="F6115" s="102"/>
    </row>
    <row r="6116" ht="12.75" customHeight="1">
      <c r="A6116" s="100" t="s">
        <v>6399</v>
      </c>
      <c r="B6116" s="101">
        <v>29.08</v>
      </c>
      <c r="C6116" s="102"/>
      <c r="D6116" s="100" t="s">
        <v>26587</v>
      </c>
      <c r="E6116" s="101">
        <v>724.98</v>
      </c>
      <c r="F6116" s="102"/>
    </row>
    <row r="6117" ht="12.75" customHeight="1">
      <c r="A6117" s="100" t="s">
        <v>26523</v>
      </c>
      <c r="B6117" s="101">
        <v>68.48</v>
      </c>
      <c r="C6117" s="102"/>
      <c r="D6117" s="100" t="s">
        <v>6529</v>
      </c>
      <c r="E6117" s="101">
        <v>665.68</v>
      </c>
      <c r="F6117" s="102"/>
    </row>
    <row r="6118" ht="12.75" customHeight="1">
      <c r="A6118" s="100" t="s">
        <v>6401</v>
      </c>
      <c r="B6118" s="101">
        <v>61.86</v>
      </c>
      <c r="C6118" s="102"/>
      <c r="D6118" s="100" t="s">
        <v>26588</v>
      </c>
      <c r="E6118" s="101">
        <v>387.66</v>
      </c>
      <c r="F6118" s="102"/>
    </row>
    <row r="6119" ht="12.75" customHeight="1">
      <c r="A6119" s="100" t="s">
        <v>26524</v>
      </c>
      <c r="B6119" s="101">
        <v>71.13</v>
      </c>
      <c r="C6119" s="102"/>
      <c r="D6119" s="100" t="s">
        <v>6531</v>
      </c>
      <c r="E6119" s="101">
        <v>354.28</v>
      </c>
      <c r="F6119" s="102"/>
    </row>
    <row r="6120" ht="12.75" customHeight="1">
      <c r="A6120" s="100" t="s">
        <v>6403</v>
      </c>
      <c r="B6120" s="101">
        <v>64.3</v>
      </c>
      <c r="C6120" s="102"/>
      <c r="D6120" s="100" t="s">
        <v>26589</v>
      </c>
      <c r="E6120" s="101">
        <v>439.59</v>
      </c>
      <c r="F6120" s="102"/>
    </row>
    <row r="6121" ht="12.75" customHeight="1">
      <c r="A6121" s="100" t="s">
        <v>26525</v>
      </c>
      <c r="B6121" s="101">
        <v>36.27</v>
      </c>
      <c r="C6121" s="102"/>
      <c r="D6121" s="100" t="s">
        <v>6533</v>
      </c>
      <c r="E6121" s="101">
        <v>402.41</v>
      </c>
      <c r="F6121" s="102"/>
    </row>
    <row r="6122" ht="12.75" customHeight="1">
      <c r="A6122" s="100" t="s">
        <v>6405</v>
      </c>
      <c r="B6122" s="101">
        <v>33.01</v>
      </c>
      <c r="C6122" s="102"/>
      <c r="D6122" s="100" t="s">
        <v>26590</v>
      </c>
      <c r="E6122" s="101">
        <v>497.25</v>
      </c>
      <c r="F6122" s="102"/>
    </row>
    <row r="6123" ht="12.75" customHeight="1">
      <c r="A6123" s="100" t="s">
        <v>26526</v>
      </c>
      <c r="B6123" s="101">
        <v>39.97</v>
      </c>
      <c r="C6123" s="102"/>
      <c r="D6123" s="100" t="s">
        <v>6535</v>
      </c>
      <c r="E6123" s="101">
        <v>455.4</v>
      </c>
      <c r="F6123" s="102"/>
    </row>
    <row r="6124" ht="12.75" customHeight="1">
      <c r="A6124" s="100" t="s">
        <v>6407</v>
      </c>
      <c r="B6124" s="101">
        <v>36.41</v>
      </c>
      <c r="C6124" s="102"/>
      <c r="D6124" s="100" t="s">
        <v>26591</v>
      </c>
      <c r="E6124" s="101">
        <v>549.18</v>
      </c>
      <c r="F6124" s="102"/>
    </row>
    <row r="6125" ht="12.75" customHeight="1">
      <c r="A6125" s="100" t="s">
        <v>26527</v>
      </c>
      <c r="B6125" s="101">
        <v>42.86</v>
      </c>
      <c r="C6125" s="102"/>
      <c r="D6125" s="100" t="s">
        <v>6537</v>
      </c>
      <c r="E6125" s="101">
        <v>503.53</v>
      </c>
      <c r="F6125" s="102"/>
    </row>
    <row r="6126" ht="12.75" customHeight="1">
      <c r="A6126" s="100" t="s">
        <v>6409</v>
      </c>
      <c r="B6126" s="101">
        <v>39.06</v>
      </c>
      <c r="C6126" s="102"/>
      <c r="D6126" s="100" t="s">
        <v>26592</v>
      </c>
      <c r="E6126" s="101">
        <v>607.1</v>
      </c>
      <c r="F6126" s="102"/>
    </row>
    <row r="6127" ht="12.75" customHeight="1">
      <c r="A6127" s="100" t="s">
        <v>26528</v>
      </c>
      <c r="B6127" s="101">
        <v>44.92</v>
      </c>
      <c r="C6127" s="102"/>
      <c r="D6127" s="100" t="s">
        <v>6539</v>
      </c>
      <c r="E6127" s="101">
        <v>556.74</v>
      </c>
      <c r="F6127" s="102"/>
    </row>
    <row r="6128" ht="12.75" customHeight="1">
      <c r="A6128" s="100" t="s">
        <v>6411</v>
      </c>
      <c r="B6128" s="101">
        <v>40.96</v>
      </c>
      <c r="C6128" s="102"/>
      <c r="D6128" s="100" t="s">
        <v>26593</v>
      </c>
      <c r="E6128" s="101">
        <v>743.39</v>
      </c>
      <c r="F6128" s="102"/>
    </row>
    <row r="6129" ht="12.75" customHeight="1">
      <c r="A6129" s="100" t="s">
        <v>26529</v>
      </c>
      <c r="B6129" s="101">
        <v>62.5</v>
      </c>
      <c r="C6129" s="102"/>
      <c r="D6129" s="100" t="s">
        <v>6541</v>
      </c>
      <c r="E6129" s="101">
        <v>682.44</v>
      </c>
      <c r="F6129" s="102"/>
    </row>
    <row r="6130" ht="12.75" customHeight="1">
      <c r="A6130" s="100" t="s">
        <v>6413</v>
      </c>
      <c r="B6130" s="101">
        <v>56.48</v>
      </c>
      <c r="C6130" s="102"/>
      <c r="D6130" s="100" t="s">
        <v>26594</v>
      </c>
      <c r="E6130" s="101">
        <v>846.96</v>
      </c>
      <c r="F6130" s="102"/>
    </row>
    <row r="6131" ht="12.75" customHeight="1">
      <c r="A6131" s="100" t="s">
        <v>26530</v>
      </c>
      <c r="B6131" s="101">
        <v>71.35</v>
      </c>
      <c r="C6131" s="102"/>
      <c r="D6131" s="100" t="s">
        <v>6543</v>
      </c>
      <c r="E6131" s="101">
        <v>778.5</v>
      </c>
      <c r="F6131" s="102"/>
    </row>
    <row r="6132" ht="12.75" customHeight="1">
      <c r="A6132" s="100" t="s">
        <v>6415</v>
      </c>
      <c r="B6132" s="101">
        <v>64.51</v>
      </c>
      <c r="C6132" s="102"/>
      <c r="D6132" s="100" t="s">
        <v>26595</v>
      </c>
      <c r="E6132" s="101">
        <v>962.25</v>
      </c>
      <c r="F6132" s="102"/>
    </row>
    <row r="6133" ht="12.75" customHeight="1">
      <c r="A6133" s="100" t="s">
        <v>26531</v>
      </c>
      <c r="B6133" s="101">
        <v>74.91</v>
      </c>
      <c r="C6133" s="102"/>
      <c r="D6133" s="100" t="s">
        <v>6545</v>
      </c>
      <c r="E6133" s="101">
        <v>884.88</v>
      </c>
      <c r="F6133" s="102"/>
    </row>
    <row r="6134" ht="12.75" customHeight="1">
      <c r="A6134" s="100" t="s">
        <v>6417</v>
      </c>
      <c r="B6134" s="101">
        <v>67.79</v>
      </c>
      <c r="C6134" s="102"/>
      <c r="D6134" s="100" t="s">
        <v>26596</v>
      </c>
      <c r="E6134" s="101">
        <v>1070.1</v>
      </c>
      <c r="F6134" s="102"/>
    </row>
    <row r="6135" ht="12.75" customHeight="1">
      <c r="A6135" s="100" t="s">
        <v>26532</v>
      </c>
      <c r="B6135" s="101">
        <v>78.48</v>
      </c>
      <c r="C6135" s="102"/>
      <c r="D6135" s="100" t="s">
        <v>6547</v>
      </c>
      <c r="E6135" s="101">
        <v>984.57</v>
      </c>
      <c r="F6135" s="102"/>
    </row>
    <row r="6136" ht="12.75" customHeight="1">
      <c r="A6136" s="100" t="s">
        <v>6419</v>
      </c>
      <c r="B6136" s="101">
        <v>71.07</v>
      </c>
      <c r="C6136" s="102"/>
      <c r="D6136" s="100" t="s">
        <v>26597</v>
      </c>
      <c r="E6136" s="101">
        <v>1196.09</v>
      </c>
      <c r="F6136" s="102"/>
    </row>
    <row r="6137" ht="12.75" customHeight="1">
      <c r="A6137" s="100" t="s">
        <v>26533</v>
      </c>
      <c r="B6137" s="101">
        <v>86.55</v>
      </c>
      <c r="C6137" s="102"/>
      <c r="D6137" s="100" t="s">
        <v>6549</v>
      </c>
      <c r="E6137" s="101">
        <v>1100.36</v>
      </c>
      <c r="F6137" s="102"/>
    </row>
    <row r="6138" ht="12.75" customHeight="1">
      <c r="A6138" s="100" t="s">
        <v>6421</v>
      </c>
      <c r="B6138" s="101">
        <v>78.4</v>
      </c>
      <c r="C6138" s="102"/>
      <c r="D6138" s="100" t="s">
        <v>26598</v>
      </c>
      <c r="E6138" s="101">
        <v>1407.84</v>
      </c>
      <c r="F6138" s="102"/>
    </row>
    <row r="6139" ht="12.75" customHeight="1">
      <c r="A6139" s="100" t="s">
        <v>26534</v>
      </c>
      <c r="B6139" s="101">
        <v>94.64</v>
      </c>
      <c r="C6139" s="102"/>
      <c r="D6139" s="100" t="s">
        <v>6551</v>
      </c>
      <c r="E6139" s="101">
        <v>1296.34</v>
      </c>
      <c r="F6139" s="102"/>
    </row>
    <row r="6140" ht="12.75" customHeight="1">
      <c r="A6140" s="100" t="s">
        <v>6423</v>
      </c>
      <c r="B6140" s="101">
        <v>85.74</v>
      </c>
      <c r="C6140" s="102"/>
      <c r="D6140" s="100" t="s">
        <v>26599</v>
      </c>
      <c r="E6140" s="101">
        <v>586.21</v>
      </c>
      <c r="F6140" s="102"/>
    </row>
    <row r="6141" ht="12.75" customHeight="1">
      <c r="A6141" s="100" t="s">
        <v>26535</v>
      </c>
      <c r="B6141" s="101">
        <v>109.65</v>
      </c>
      <c r="C6141" s="102"/>
      <c r="D6141" s="100" t="s">
        <v>6553</v>
      </c>
      <c r="E6141" s="101">
        <v>537.05</v>
      </c>
      <c r="F6141" s="102"/>
    </row>
    <row r="6142" ht="12.75" customHeight="1">
      <c r="A6142" s="100" t="s">
        <v>6425</v>
      </c>
      <c r="B6142" s="101">
        <v>99.4</v>
      </c>
      <c r="C6142" s="102"/>
      <c r="D6142" s="100" t="s">
        <v>26600</v>
      </c>
      <c r="E6142" s="101">
        <v>680.48</v>
      </c>
      <c r="F6142" s="102"/>
    </row>
    <row r="6143" ht="12.75" customHeight="1">
      <c r="A6143" s="100" t="s">
        <v>26536</v>
      </c>
      <c r="B6143" s="101">
        <v>45.21</v>
      </c>
      <c r="C6143" s="102"/>
      <c r="D6143" s="100" t="s">
        <v>6555</v>
      </c>
      <c r="E6143" s="101">
        <v>623.68</v>
      </c>
      <c r="F6143" s="102"/>
    </row>
    <row r="6144" ht="12.75" customHeight="1">
      <c r="A6144" s="100" t="s">
        <v>6427</v>
      </c>
      <c r="B6144" s="101">
        <v>41.2</v>
      </c>
      <c r="C6144" s="102"/>
      <c r="D6144" s="100" t="s">
        <v>26601</v>
      </c>
      <c r="E6144" s="101">
        <v>772.08</v>
      </c>
      <c r="F6144" s="102"/>
    </row>
    <row r="6145" ht="12.75" customHeight="1">
      <c r="A6145" s="100" t="s">
        <v>26537</v>
      </c>
      <c r="B6145" s="101">
        <v>48.82</v>
      </c>
      <c r="C6145" s="102"/>
      <c r="D6145" s="100" t="s">
        <v>6557</v>
      </c>
      <c r="E6145" s="101">
        <v>707.86</v>
      </c>
      <c r="F6145" s="102"/>
    </row>
    <row r="6146" ht="12.75" customHeight="1">
      <c r="A6146" s="100" t="s">
        <v>6429</v>
      </c>
      <c r="B6146" s="101">
        <v>44.51</v>
      </c>
      <c r="C6146" s="102"/>
      <c r="D6146" s="100" t="s">
        <v>26602</v>
      </c>
      <c r="E6146" s="101">
        <v>862.94</v>
      </c>
      <c r="F6146" s="102"/>
    </row>
    <row r="6147" ht="12.75" customHeight="1">
      <c r="A6147" s="100" t="s">
        <v>26538</v>
      </c>
      <c r="B6147" s="101">
        <v>52.87</v>
      </c>
      <c r="C6147" s="102"/>
      <c r="D6147" s="100" t="s">
        <v>6559</v>
      </c>
      <c r="E6147" s="101">
        <v>791.54</v>
      </c>
      <c r="F6147" s="102"/>
    </row>
    <row r="6148" ht="12.75" customHeight="1">
      <c r="A6148" s="100" t="s">
        <v>6431</v>
      </c>
      <c r="B6148" s="101">
        <v>48.22</v>
      </c>
      <c r="C6148" s="102"/>
      <c r="D6148" s="100" t="s">
        <v>26603</v>
      </c>
      <c r="E6148" s="101">
        <v>950.93</v>
      </c>
      <c r="F6148" s="102"/>
    </row>
    <row r="6149" ht="12.75" customHeight="1">
      <c r="A6149" s="100" t="s">
        <v>26539</v>
      </c>
      <c r="B6149" s="101">
        <v>60.32</v>
      </c>
      <c r="C6149" s="102"/>
      <c r="D6149" s="100" t="s">
        <v>6561</v>
      </c>
      <c r="E6149" s="101">
        <v>872.58</v>
      </c>
      <c r="F6149" s="102"/>
    </row>
    <row r="6150" ht="12.75" customHeight="1">
      <c r="A6150" s="100" t="s">
        <v>6433</v>
      </c>
      <c r="B6150" s="101">
        <v>54.99</v>
      </c>
      <c r="C6150" s="102"/>
      <c r="D6150" s="100" t="s">
        <v>26604</v>
      </c>
      <c r="E6150" s="101">
        <v>1155.52</v>
      </c>
      <c r="F6150" s="102"/>
    </row>
    <row r="6151" ht="12.75" customHeight="1">
      <c r="A6151" s="100" t="s">
        <v>26540</v>
      </c>
      <c r="B6151" s="101">
        <v>75.1</v>
      </c>
      <c r="C6151" s="102"/>
      <c r="D6151" s="100" t="s">
        <v>6563</v>
      </c>
      <c r="E6151" s="101">
        <v>1061.06</v>
      </c>
      <c r="F6151" s="102"/>
    </row>
    <row r="6152" ht="12.75" customHeight="1">
      <c r="A6152" s="100" t="s">
        <v>6435</v>
      </c>
      <c r="B6152" s="101">
        <v>68.01</v>
      </c>
      <c r="C6152" s="102"/>
      <c r="D6152" s="100" t="s">
        <v>26605</v>
      </c>
      <c r="E6152" s="101">
        <v>1326.73</v>
      </c>
      <c r="F6152" s="102"/>
    </row>
    <row r="6153" ht="12.75" customHeight="1">
      <c r="A6153" s="100" t="s">
        <v>26541</v>
      </c>
      <c r="B6153" s="101">
        <v>86.46</v>
      </c>
      <c r="C6153" s="102"/>
      <c r="D6153" s="100" t="s">
        <v>6565</v>
      </c>
      <c r="E6153" s="101">
        <v>1219.15</v>
      </c>
      <c r="F6153" s="102"/>
    </row>
    <row r="6154" ht="12.75" customHeight="1">
      <c r="A6154" s="100" t="s">
        <v>6437</v>
      </c>
      <c r="B6154" s="101">
        <v>78.33</v>
      </c>
      <c r="C6154" s="102"/>
      <c r="D6154" s="100" t="s">
        <v>26606</v>
      </c>
      <c r="E6154" s="101">
        <v>1527.18</v>
      </c>
      <c r="F6154" s="102"/>
    </row>
    <row r="6155" ht="12.75" customHeight="1">
      <c r="A6155" s="100" t="s">
        <v>26542</v>
      </c>
      <c r="B6155" s="101">
        <v>92.52</v>
      </c>
      <c r="C6155" s="102"/>
      <c r="D6155" s="100" t="s">
        <v>6567</v>
      </c>
      <c r="E6155" s="101">
        <v>1403.4</v>
      </c>
      <c r="F6155" s="102"/>
    </row>
    <row r="6156" ht="12.75" customHeight="1">
      <c r="A6156" s="100" t="s">
        <v>6439</v>
      </c>
      <c r="B6156" s="101">
        <v>83.9</v>
      </c>
      <c r="C6156" s="102"/>
      <c r="D6156" s="100" t="s">
        <v>26607</v>
      </c>
      <c r="E6156" s="101">
        <v>1695.66</v>
      </c>
      <c r="F6156" s="102"/>
    </row>
    <row r="6157" ht="12.75" customHeight="1">
      <c r="A6157" s="100" t="s">
        <v>26543</v>
      </c>
      <c r="B6157" s="101">
        <v>110.89</v>
      </c>
      <c r="C6157" s="102"/>
      <c r="D6157" s="100" t="s">
        <v>6569</v>
      </c>
      <c r="E6157" s="101">
        <v>1558.98</v>
      </c>
      <c r="F6157" s="102"/>
    </row>
    <row r="6158" ht="12.75" customHeight="1">
      <c r="A6158" s="100" t="s">
        <v>6441</v>
      </c>
      <c r="B6158" s="101">
        <v>100.56</v>
      </c>
      <c r="C6158" s="102"/>
      <c r="D6158" s="100" t="s">
        <v>26608</v>
      </c>
      <c r="E6158" s="101">
        <v>1906.4</v>
      </c>
      <c r="F6158" s="102"/>
    </row>
    <row r="6159" ht="12.75" customHeight="1">
      <c r="A6159" s="100" t="s">
        <v>26544</v>
      </c>
      <c r="B6159" s="101">
        <v>115.56</v>
      </c>
      <c r="C6159" s="102"/>
      <c r="D6159" s="100" t="s">
        <v>6571</v>
      </c>
      <c r="E6159" s="101">
        <v>1752.15</v>
      </c>
      <c r="F6159" s="102"/>
    </row>
    <row r="6160" ht="12.75" customHeight="1">
      <c r="A6160" s="100" t="s">
        <v>6443</v>
      </c>
      <c r="B6160" s="101">
        <v>104.84</v>
      </c>
      <c r="C6160" s="102"/>
      <c r="D6160" s="100" t="s">
        <v>26609</v>
      </c>
      <c r="E6160" s="101">
        <v>2248.81</v>
      </c>
      <c r="F6160" s="102"/>
    </row>
    <row r="6161" ht="12.75" customHeight="1">
      <c r="A6161" s="100" t="s">
        <v>26545</v>
      </c>
      <c r="B6161" s="101">
        <v>134.95</v>
      </c>
      <c r="C6161" s="102"/>
      <c r="D6161" s="100" t="s">
        <v>6573</v>
      </c>
      <c r="E6161" s="101">
        <v>2068.35</v>
      </c>
      <c r="F6161" s="102"/>
    </row>
    <row r="6162" ht="12.75" customHeight="1">
      <c r="A6162" s="100" t="s">
        <v>6445</v>
      </c>
      <c r="B6162" s="101">
        <v>122.28</v>
      </c>
      <c r="C6162" s="102"/>
      <c r="D6162" s="100" t="s">
        <v>26610</v>
      </c>
      <c r="E6162" s="101">
        <v>2446.73</v>
      </c>
      <c r="F6162" s="102"/>
    </row>
    <row r="6163" ht="12.75" customHeight="1">
      <c r="A6163" s="100" t="s">
        <v>26546</v>
      </c>
      <c r="B6163" s="101">
        <v>146.14</v>
      </c>
      <c r="C6163" s="102"/>
      <c r="D6163" s="100" t="s">
        <v>6575</v>
      </c>
      <c r="E6163" s="101">
        <v>2250.02</v>
      </c>
      <c r="F6163" s="102"/>
    </row>
    <row r="6164" ht="12.75" customHeight="1">
      <c r="A6164" s="100" t="s">
        <v>6447</v>
      </c>
      <c r="B6164" s="101">
        <v>132.56</v>
      </c>
      <c r="C6164" s="102"/>
      <c r="D6164" s="100" t="s">
        <v>26611</v>
      </c>
      <c r="E6164" s="101">
        <v>2786.44</v>
      </c>
      <c r="F6164" s="102"/>
    </row>
    <row r="6165" ht="12.75" customHeight="1">
      <c r="A6165" s="100" t="s">
        <v>26547</v>
      </c>
      <c r="B6165" s="101">
        <v>170.63</v>
      </c>
      <c r="C6165" s="102"/>
      <c r="D6165" s="100" t="s">
        <v>6577</v>
      </c>
      <c r="E6165" s="101">
        <v>2563.73</v>
      </c>
      <c r="F6165" s="102"/>
    </row>
    <row r="6166" ht="12.75" customHeight="1">
      <c r="A6166" s="100" t="s">
        <v>6449</v>
      </c>
      <c r="B6166" s="101">
        <v>154.45</v>
      </c>
      <c r="C6166" s="102"/>
      <c r="D6166" s="100" t="s">
        <v>26612</v>
      </c>
      <c r="E6166" s="101">
        <v>3679.14</v>
      </c>
      <c r="F6166" s="102"/>
    </row>
    <row r="6167" ht="12.75" customHeight="1">
      <c r="A6167" s="100" t="s">
        <v>26548</v>
      </c>
      <c r="B6167" s="101">
        <v>182.29</v>
      </c>
      <c r="C6167" s="102"/>
      <c r="D6167" s="100" t="s">
        <v>6579</v>
      </c>
      <c r="E6167" s="101">
        <v>3386.42</v>
      </c>
      <c r="F6167" s="102"/>
    </row>
    <row r="6168" ht="12.75" customHeight="1">
      <c r="A6168" s="100" t="s">
        <v>6451</v>
      </c>
      <c r="B6168" s="101">
        <v>165.16</v>
      </c>
      <c r="C6168" s="102"/>
      <c r="D6168" s="100" t="s">
        <v>26613</v>
      </c>
      <c r="E6168" s="101">
        <v>4569.05</v>
      </c>
      <c r="F6168" s="102"/>
    </row>
    <row r="6169" ht="12.75" customHeight="1">
      <c r="A6169" s="100" t="s">
        <v>26549</v>
      </c>
      <c r="B6169" s="101">
        <v>240.72</v>
      </c>
      <c r="C6169" s="102"/>
      <c r="D6169" s="100" t="s">
        <v>6581</v>
      </c>
      <c r="E6169" s="101">
        <v>4206.55</v>
      </c>
      <c r="F6169" s="102"/>
    </row>
    <row r="6170" ht="12.75" customHeight="1">
      <c r="A6170" s="100" t="s">
        <v>6453</v>
      </c>
      <c r="B6170" s="101">
        <v>218.09</v>
      </c>
      <c r="C6170" s="102"/>
      <c r="D6170" s="100" t="s">
        <v>26614</v>
      </c>
      <c r="E6170" s="101">
        <v>1343.51</v>
      </c>
      <c r="F6170" s="102"/>
    </row>
    <row r="6171" ht="12.75" customHeight="1">
      <c r="A6171" s="100" t="s">
        <v>26550</v>
      </c>
      <c r="B6171" s="101">
        <v>297.95</v>
      </c>
      <c r="C6171" s="102"/>
      <c r="D6171" s="100" t="s">
        <v>6583</v>
      </c>
      <c r="E6171" s="101">
        <v>1229.0</v>
      </c>
      <c r="F6171" s="102"/>
    </row>
    <row r="6172" ht="12.75" customHeight="1">
      <c r="A6172" s="100" t="s">
        <v>6455</v>
      </c>
      <c r="B6172" s="101">
        <v>269.97</v>
      </c>
      <c r="C6172" s="102"/>
      <c r="D6172" s="100" t="s">
        <v>26615</v>
      </c>
      <c r="E6172" s="101">
        <v>1630.63</v>
      </c>
      <c r="F6172" s="102"/>
    </row>
    <row r="6173" ht="12.75" customHeight="1">
      <c r="A6173" s="100" t="s">
        <v>26551</v>
      </c>
      <c r="B6173" s="101">
        <v>61.07</v>
      </c>
      <c r="C6173" s="102"/>
      <c r="D6173" s="100" t="s">
        <v>6585</v>
      </c>
      <c r="E6173" s="101">
        <v>1492.56</v>
      </c>
      <c r="F6173" s="102"/>
    </row>
    <row r="6174" ht="12.75" customHeight="1">
      <c r="A6174" s="100" t="s">
        <v>6457</v>
      </c>
      <c r="B6174" s="101">
        <v>56.65</v>
      </c>
      <c r="C6174" s="102"/>
      <c r="D6174" s="100" t="s">
        <v>26616</v>
      </c>
      <c r="E6174" s="101">
        <v>1858.93</v>
      </c>
      <c r="F6174" s="102"/>
    </row>
    <row r="6175" ht="12.75" customHeight="1">
      <c r="A6175" s="100" t="s">
        <v>26552</v>
      </c>
      <c r="B6175" s="101">
        <v>108.98</v>
      </c>
      <c r="C6175" s="102"/>
      <c r="D6175" s="100" t="s">
        <v>6587</v>
      </c>
      <c r="E6175" s="101">
        <v>1703.39</v>
      </c>
      <c r="F6175" s="102"/>
    </row>
    <row r="6176" ht="12.75" customHeight="1">
      <c r="A6176" s="100" t="s">
        <v>6459</v>
      </c>
      <c r="B6176" s="101">
        <v>98.8</v>
      </c>
      <c r="C6176" s="102"/>
      <c r="D6176" s="100" t="s">
        <v>26617</v>
      </c>
      <c r="E6176" s="101">
        <v>2128.68</v>
      </c>
      <c r="F6176" s="102"/>
    </row>
    <row r="6177" ht="12.75" customHeight="1">
      <c r="A6177" s="100" t="s">
        <v>26553</v>
      </c>
      <c r="B6177" s="101">
        <v>117.07</v>
      </c>
      <c r="C6177" s="102"/>
      <c r="D6177" s="100" t="s">
        <v>6589</v>
      </c>
      <c r="E6177" s="101">
        <v>1950.85</v>
      </c>
      <c r="F6177" s="102"/>
    </row>
    <row r="6178" ht="12.75" customHeight="1">
      <c r="A6178" s="100" t="s">
        <v>6461</v>
      </c>
      <c r="B6178" s="101">
        <v>106.23</v>
      </c>
      <c r="C6178" s="102"/>
      <c r="D6178" s="100" t="s">
        <v>26618</v>
      </c>
      <c r="E6178" s="101">
        <v>2353.36</v>
      </c>
      <c r="F6178" s="102"/>
    </row>
    <row r="6179" ht="12.75" customHeight="1">
      <c r="A6179" s="100" t="s">
        <v>26554</v>
      </c>
      <c r="B6179" s="101">
        <v>133.49</v>
      </c>
      <c r="C6179" s="102"/>
      <c r="D6179" s="100" t="s">
        <v>6591</v>
      </c>
      <c r="E6179" s="101">
        <v>2158.35</v>
      </c>
      <c r="F6179" s="102"/>
    </row>
    <row r="6180" ht="12.75" customHeight="1">
      <c r="A6180" s="100" t="s">
        <v>6463</v>
      </c>
      <c r="B6180" s="101">
        <v>121.18</v>
      </c>
      <c r="C6180" s="102"/>
      <c r="D6180" s="100" t="s">
        <v>26619</v>
      </c>
      <c r="E6180" s="101">
        <v>2627.39</v>
      </c>
      <c r="F6180" s="102"/>
    </row>
    <row r="6181" ht="12.75" customHeight="1">
      <c r="A6181" s="100" t="s">
        <v>26555</v>
      </c>
      <c r="B6181" s="101">
        <v>139.7</v>
      </c>
      <c r="C6181" s="102"/>
      <c r="D6181" s="100" t="s">
        <v>6593</v>
      </c>
      <c r="E6181" s="101">
        <v>2409.67</v>
      </c>
      <c r="F6181" s="102"/>
    </row>
    <row r="6182" ht="12.75" customHeight="1">
      <c r="A6182" s="100" t="s">
        <v>6465</v>
      </c>
      <c r="B6182" s="101">
        <v>126.89</v>
      </c>
      <c r="C6182" s="102"/>
      <c r="D6182" s="100" t="s">
        <v>26620</v>
      </c>
      <c r="E6182" s="101">
        <v>3084.0</v>
      </c>
      <c r="F6182" s="102"/>
    </row>
    <row r="6183" ht="12.75" customHeight="1">
      <c r="A6183" s="100" t="s">
        <v>26556</v>
      </c>
      <c r="B6183" s="101">
        <v>162.59</v>
      </c>
      <c r="C6183" s="102"/>
      <c r="D6183" s="100" t="s">
        <v>6595</v>
      </c>
      <c r="E6183" s="101">
        <v>2831.35</v>
      </c>
      <c r="F6183" s="102"/>
    </row>
    <row r="6184" ht="12.75" customHeight="1">
      <c r="A6184" s="100" t="s">
        <v>6467</v>
      </c>
      <c r="B6184" s="101">
        <v>147.5</v>
      </c>
      <c r="C6184" s="102"/>
      <c r="D6184" s="100" t="s">
        <v>26621</v>
      </c>
      <c r="E6184" s="101">
        <v>3845.89</v>
      </c>
      <c r="F6184" s="102"/>
    </row>
    <row r="6185" ht="12.75" customHeight="1">
      <c r="A6185" s="100" t="s">
        <v>26557</v>
      </c>
      <c r="B6185" s="101">
        <v>177.51</v>
      </c>
      <c r="C6185" s="102"/>
      <c r="D6185" s="100" t="s">
        <v>6597</v>
      </c>
      <c r="E6185" s="101">
        <v>3531.17</v>
      </c>
      <c r="F6185" s="102"/>
    </row>
    <row r="6186" ht="12.75" customHeight="1">
      <c r="A6186" s="100" t="s">
        <v>6469</v>
      </c>
      <c r="B6186" s="101">
        <v>161.2</v>
      </c>
      <c r="C6186" s="102"/>
      <c r="D6186" s="100" t="s">
        <v>26622</v>
      </c>
      <c r="E6186" s="101">
        <v>4487.47</v>
      </c>
      <c r="F6186" s="102"/>
    </row>
    <row r="6187" ht="12.75" customHeight="1">
      <c r="A6187" s="100" t="s">
        <v>26558</v>
      </c>
      <c r="B6187" s="101">
        <v>221.74</v>
      </c>
      <c r="C6187" s="102"/>
      <c r="D6187" s="100" t="s">
        <v>6599</v>
      </c>
      <c r="E6187" s="101">
        <v>4120.21</v>
      </c>
      <c r="F6187" s="102"/>
    </row>
    <row r="6188" ht="12.75" customHeight="1">
      <c r="A6188" s="100" t="s">
        <v>6471</v>
      </c>
      <c r="B6188" s="101">
        <v>201.16</v>
      </c>
      <c r="C6188" s="102"/>
      <c r="D6188" s="100" t="s">
        <v>26623</v>
      </c>
      <c r="E6188" s="101">
        <v>4603.43</v>
      </c>
      <c r="F6188" s="102"/>
    </row>
    <row r="6189" ht="12.75" customHeight="1">
      <c r="A6189" s="100" t="s">
        <v>26559</v>
      </c>
      <c r="B6189" s="101">
        <v>258.14</v>
      </c>
      <c r="C6189" s="102"/>
      <c r="D6189" s="100" t="s">
        <v>6601</v>
      </c>
      <c r="E6189" s="101">
        <v>4227.3</v>
      </c>
      <c r="F6189" s="102"/>
    </row>
    <row r="6190" ht="12.75" customHeight="1">
      <c r="A6190" s="100" t="s">
        <v>6473</v>
      </c>
      <c r="B6190" s="101">
        <v>234.19</v>
      </c>
      <c r="C6190" s="102"/>
      <c r="D6190" s="100" t="s">
        <v>26624</v>
      </c>
      <c r="E6190" s="101">
        <v>5107.21</v>
      </c>
      <c r="F6190" s="102"/>
    </row>
    <row r="6191" ht="12.75" customHeight="1">
      <c r="A6191" s="100" t="s">
        <v>26560</v>
      </c>
      <c r="B6191" s="101">
        <v>261.25</v>
      </c>
      <c r="C6191" s="102"/>
      <c r="D6191" s="100" t="s">
        <v>6603</v>
      </c>
      <c r="E6191" s="101">
        <v>4690.18</v>
      </c>
      <c r="F6191" s="102"/>
    </row>
    <row r="6192" ht="12.75" customHeight="1">
      <c r="A6192" s="100" t="s">
        <v>6475</v>
      </c>
      <c r="B6192" s="101">
        <v>237.05</v>
      </c>
      <c r="C6192" s="102"/>
      <c r="D6192" s="100" t="s">
        <v>26625</v>
      </c>
      <c r="E6192" s="101">
        <v>6378.34</v>
      </c>
      <c r="F6192" s="102"/>
    </row>
    <row r="6193" ht="12.75" customHeight="1">
      <c r="A6193" s="100" t="s">
        <v>26561</v>
      </c>
      <c r="B6193" s="101">
        <v>284.99</v>
      </c>
      <c r="C6193" s="102"/>
      <c r="D6193" s="100" t="s">
        <v>6605</v>
      </c>
      <c r="E6193" s="101">
        <v>5858.02</v>
      </c>
      <c r="F6193" s="102"/>
    </row>
    <row r="6194" ht="12.75" customHeight="1">
      <c r="A6194" s="100" t="s">
        <v>6477</v>
      </c>
      <c r="B6194" s="101">
        <v>258.65</v>
      </c>
      <c r="C6194" s="102"/>
      <c r="D6194" s="100" t="s">
        <v>26626</v>
      </c>
      <c r="E6194" s="101">
        <v>5831.99</v>
      </c>
      <c r="F6194" s="102"/>
    </row>
    <row r="6195" ht="12.75" customHeight="1">
      <c r="A6195" s="100" t="s">
        <v>26562</v>
      </c>
      <c r="B6195" s="101">
        <v>350.16</v>
      </c>
      <c r="C6195" s="102"/>
      <c r="D6195" s="100" t="s">
        <v>6607</v>
      </c>
      <c r="E6195" s="101">
        <v>5361.76</v>
      </c>
      <c r="F6195" s="102"/>
    </row>
    <row r="6196" ht="12.75" customHeight="1">
      <c r="A6196" s="100" t="s">
        <v>6479</v>
      </c>
      <c r="B6196" s="101">
        <v>317.9</v>
      </c>
      <c r="C6196" s="102"/>
      <c r="D6196" s="100" t="s">
        <v>26627</v>
      </c>
      <c r="E6196" s="101">
        <v>6471.55</v>
      </c>
      <c r="F6196" s="102"/>
    </row>
    <row r="6197" ht="12.75" customHeight="1">
      <c r="A6197" s="100" t="s">
        <v>26563</v>
      </c>
      <c r="B6197" s="101">
        <v>305.14</v>
      </c>
      <c r="C6197" s="102"/>
      <c r="D6197" s="100" t="s">
        <v>6609</v>
      </c>
      <c r="E6197" s="101">
        <v>5950.02</v>
      </c>
      <c r="F6197" s="102"/>
    </row>
    <row r="6198" ht="12.75" customHeight="1">
      <c r="A6198" s="100" t="s">
        <v>6481</v>
      </c>
      <c r="B6198" s="101">
        <v>277.34</v>
      </c>
      <c r="C6198" s="102"/>
      <c r="D6198" s="100" t="s">
        <v>26628</v>
      </c>
      <c r="E6198" s="101">
        <v>8085.24</v>
      </c>
      <c r="F6198" s="102"/>
    </row>
    <row r="6199" ht="12.75" customHeight="1">
      <c r="A6199" s="100" t="s">
        <v>26564</v>
      </c>
      <c r="B6199" s="101">
        <v>333.55</v>
      </c>
      <c r="C6199" s="102"/>
      <c r="D6199" s="100" t="s">
        <v>6611</v>
      </c>
      <c r="E6199" s="101">
        <v>7434.21</v>
      </c>
      <c r="F6199" s="102"/>
    </row>
    <row r="6200" ht="12.75" customHeight="1">
      <c r="A6200" s="100" t="s">
        <v>6483</v>
      </c>
      <c r="B6200" s="101">
        <v>303.23</v>
      </c>
      <c r="C6200" s="102"/>
      <c r="D6200" s="100" t="s">
        <v>26629</v>
      </c>
      <c r="E6200" s="101">
        <v>72.92</v>
      </c>
      <c r="F6200" s="102"/>
    </row>
    <row r="6201" ht="12.75" customHeight="1">
      <c r="A6201" s="100" t="s">
        <v>26565</v>
      </c>
      <c r="B6201" s="101">
        <v>410.85</v>
      </c>
      <c r="C6201" s="102"/>
      <c r="D6201" s="100" t="s">
        <v>6613</v>
      </c>
      <c r="E6201" s="101">
        <v>66.63</v>
      </c>
      <c r="F6201" s="102"/>
    </row>
    <row r="6202" ht="12.75" customHeight="1">
      <c r="A6202" s="100" t="s">
        <v>6485</v>
      </c>
      <c r="B6202" s="101">
        <v>373.62</v>
      </c>
      <c r="C6202" s="102"/>
      <c r="D6202" s="100" t="s">
        <v>26630</v>
      </c>
      <c r="E6202" s="101">
        <v>97.21</v>
      </c>
      <c r="F6202" s="102"/>
    </row>
    <row r="6203" ht="12.75" customHeight="1">
      <c r="A6203" s="100" t="s">
        <v>26566</v>
      </c>
      <c r="B6203" s="101">
        <v>9.24</v>
      </c>
      <c r="C6203" s="102"/>
      <c r="D6203" s="100" t="s">
        <v>6615</v>
      </c>
      <c r="E6203" s="101">
        <v>88.82</v>
      </c>
      <c r="F6203" s="102"/>
    </row>
    <row r="6204" ht="12.75" customHeight="1">
      <c r="A6204" s="100" t="s">
        <v>6487</v>
      </c>
      <c r="B6204" s="101">
        <v>8.07</v>
      </c>
      <c r="C6204" s="102"/>
      <c r="D6204" s="100" t="s">
        <v>26631</v>
      </c>
      <c r="E6204" s="101">
        <v>121.53</v>
      </c>
      <c r="F6204" s="102"/>
    </row>
    <row r="6205" ht="12.75" customHeight="1">
      <c r="A6205" s="100" t="s">
        <v>26567</v>
      </c>
      <c r="B6205" s="101">
        <v>17.19</v>
      </c>
      <c r="C6205" s="102"/>
      <c r="D6205" s="100" t="s">
        <v>6617</v>
      </c>
      <c r="E6205" s="101">
        <v>111.04</v>
      </c>
      <c r="F6205" s="102"/>
    </row>
    <row r="6206" ht="12.75" customHeight="1">
      <c r="A6206" s="100" t="s">
        <v>6489</v>
      </c>
      <c r="B6206" s="101">
        <v>15.03</v>
      </c>
      <c r="C6206" s="102"/>
      <c r="D6206" s="100" t="s">
        <v>26632</v>
      </c>
      <c r="E6206" s="101">
        <v>145.79</v>
      </c>
      <c r="F6206" s="102"/>
    </row>
    <row r="6207" ht="12.75" customHeight="1">
      <c r="A6207" s="100" t="s">
        <v>26568</v>
      </c>
      <c r="B6207" s="101">
        <v>21.09</v>
      </c>
      <c r="C6207" s="102"/>
      <c r="D6207" s="100" t="s">
        <v>6619</v>
      </c>
      <c r="E6207" s="101">
        <v>133.21</v>
      </c>
      <c r="F6207" s="102"/>
    </row>
    <row r="6208" ht="12.75" customHeight="1">
      <c r="A6208" s="100" t="s">
        <v>6491</v>
      </c>
      <c r="B6208" s="101">
        <v>18.48</v>
      </c>
      <c r="C6208" s="102"/>
      <c r="D6208" s="100" t="s">
        <v>26633</v>
      </c>
      <c r="E6208" s="101">
        <v>194.55</v>
      </c>
      <c r="F6208" s="102"/>
    </row>
    <row r="6209" ht="12.75" customHeight="1">
      <c r="A6209" s="100" t="s">
        <v>26569</v>
      </c>
      <c r="B6209" s="101">
        <v>121.78</v>
      </c>
      <c r="C6209" s="102"/>
      <c r="D6209" s="100" t="s">
        <v>6621</v>
      </c>
      <c r="E6209" s="101">
        <v>177.76</v>
      </c>
      <c r="F6209" s="102"/>
    </row>
    <row r="6210" ht="12.75" customHeight="1">
      <c r="A6210" s="100" t="s">
        <v>6493</v>
      </c>
      <c r="B6210" s="101">
        <v>109.68</v>
      </c>
      <c r="C6210" s="102"/>
      <c r="D6210" s="100" t="s">
        <v>26634</v>
      </c>
      <c r="E6210" s="101">
        <v>218.89</v>
      </c>
      <c r="F6210" s="102"/>
    </row>
    <row r="6211" ht="12.75" customHeight="1">
      <c r="A6211" s="100" t="s">
        <v>26570</v>
      </c>
      <c r="B6211" s="101">
        <v>149.16</v>
      </c>
      <c r="C6211" s="102"/>
      <c r="D6211" s="100" t="s">
        <v>6623</v>
      </c>
      <c r="E6211" s="101">
        <v>200.0</v>
      </c>
      <c r="F6211" s="102"/>
    </row>
    <row r="6212" ht="12.75" customHeight="1">
      <c r="A6212" s="100" t="s">
        <v>6495</v>
      </c>
      <c r="B6212" s="101">
        <v>134.82</v>
      </c>
      <c r="C6212" s="102"/>
      <c r="D6212" s="100" t="s">
        <v>26635</v>
      </c>
      <c r="E6212" s="101">
        <v>242.84</v>
      </c>
      <c r="F6212" s="102"/>
    </row>
    <row r="6213" ht="12.75" customHeight="1">
      <c r="A6213" s="100" t="s">
        <v>26571</v>
      </c>
      <c r="B6213" s="101">
        <v>174.67</v>
      </c>
      <c r="C6213" s="102"/>
      <c r="D6213" s="100" t="s">
        <v>6625</v>
      </c>
      <c r="E6213" s="101">
        <v>221.89</v>
      </c>
      <c r="F6213" s="102"/>
    </row>
    <row r="6214" ht="12.75" customHeight="1">
      <c r="A6214" s="100" t="s">
        <v>6497</v>
      </c>
      <c r="B6214" s="101">
        <v>158.3</v>
      </c>
      <c r="C6214" s="102"/>
      <c r="D6214" s="100" t="s">
        <v>26636</v>
      </c>
      <c r="E6214" s="101">
        <v>291.16</v>
      </c>
      <c r="F6214" s="102"/>
    </row>
    <row r="6215" ht="12.75" customHeight="1">
      <c r="A6215" s="100" t="s">
        <v>26572</v>
      </c>
      <c r="B6215" s="101">
        <v>204.32</v>
      </c>
      <c r="C6215" s="102"/>
      <c r="D6215" s="100" t="s">
        <v>6627</v>
      </c>
      <c r="E6215" s="101">
        <v>266.01</v>
      </c>
      <c r="F6215" s="102"/>
    </row>
    <row r="6216" ht="12.75" customHeight="1">
      <c r="A6216" s="100" t="s">
        <v>6499</v>
      </c>
      <c r="B6216" s="101">
        <v>185.37</v>
      </c>
      <c r="C6216" s="102"/>
      <c r="D6216" s="100" t="s">
        <v>26637</v>
      </c>
      <c r="E6216" s="101">
        <v>340.4</v>
      </c>
      <c r="F6216" s="102"/>
    </row>
    <row r="6217" ht="12.75" customHeight="1">
      <c r="A6217" s="100" t="s">
        <v>26573</v>
      </c>
      <c r="B6217" s="101">
        <v>230.53</v>
      </c>
      <c r="C6217" s="102"/>
      <c r="D6217" s="100" t="s">
        <v>6629</v>
      </c>
      <c r="E6217" s="101">
        <v>311.02</v>
      </c>
      <c r="F6217" s="102"/>
    </row>
    <row r="6218" ht="12.75" customHeight="1">
      <c r="A6218" s="100" t="s">
        <v>6501</v>
      </c>
      <c r="B6218" s="101">
        <v>209.48</v>
      </c>
      <c r="C6218" s="102"/>
      <c r="D6218" s="100" t="s">
        <v>26638</v>
      </c>
      <c r="E6218" s="101">
        <v>84.54</v>
      </c>
      <c r="F6218" s="102"/>
    </row>
    <row r="6219" ht="12.75" customHeight="1">
      <c r="A6219" s="100" t="s">
        <v>26574</v>
      </c>
      <c r="B6219" s="101">
        <v>261.07</v>
      </c>
      <c r="C6219" s="102"/>
      <c r="D6219" s="100" t="s">
        <v>6631</v>
      </c>
      <c r="E6219" s="101">
        <v>77.37</v>
      </c>
      <c r="F6219" s="102"/>
    </row>
    <row r="6220" ht="12.75" customHeight="1">
      <c r="A6220" s="100" t="s">
        <v>6503</v>
      </c>
      <c r="B6220" s="101">
        <v>237.31</v>
      </c>
      <c r="C6220" s="102"/>
      <c r="D6220" s="100" t="s">
        <v>26639</v>
      </c>
      <c r="E6220" s="101">
        <v>112.69</v>
      </c>
      <c r="F6220" s="102"/>
    </row>
    <row r="6221" ht="12.75" customHeight="1">
      <c r="A6221" s="100" t="s">
        <v>26575</v>
      </c>
      <c r="B6221" s="101">
        <v>287.43</v>
      </c>
      <c r="C6221" s="102"/>
      <c r="D6221" s="100" t="s">
        <v>6633</v>
      </c>
      <c r="E6221" s="101">
        <v>103.13</v>
      </c>
      <c r="F6221" s="102"/>
    </row>
    <row r="6222" ht="12.75" customHeight="1">
      <c r="A6222" s="100" t="s">
        <v>6505</v>
      </c>
      <c r="B6222" s="101">
        <v>261.57</v>
      </c>
      <c r="C6222" s="102"/>
      <c r="D6222" s="100" t="s">
        <v>26640</v>
      </c>
      <c r="E6222" s="101">
        <v>140.88</v>
      </c>
      <c r="F6222" s="102"/>
    </row>
    <row r="6223" ht="12.75" customHeight="1">
      <c r="A6223" s="100" t="s">
        <v>26576</v>
      </c>
      <c r="B6223" s="101">
        <v>315.2</v>
      </c>
      <c r="C6223" s="102"/>
      <c r="D6223" s="100" t="s">
        <v>6635</v>
      </c>
      <c r="E6223" s="101">
        <v>128.94</v>
      </c>
      <c r="F6223" s="102"/>
    </row>
    <row r="6224" ht="12.75" customHeight="1">
      <c r="A6224" s="100" t="s">
        <v>6507</v>
      </c>
      <c r="B6224" s="101">
        <v>287.0</v>
      </c>
      <c r="C6224" s="102"/>
      <c r="D6224" s="100" t="s">
        <v>26641</v>
      </c>
      <c r="E6224" s="101">
        <v>169.01</v>
      </c>
      <c r="F6224" s="102"/>
    </row>
    <row r="6225" ht="12.75" customHeight="1">
      <c r="A6225" s="100" t="s">
        <v>26577</v>
      </c>
      <c r="B6225" s="101">
        <v>141.18</v>
      </c>
      <c r="C6225" s="102"/>
      <c r="D6225" s="100" t="s">
        <v>6637</v>
      </c>
      <c r="E6225" s="101">
        <v>154.69</v>
      </c>
      <c r="F6225" s="102"/>
    </row>
    <row r="6226" ht="12.75" customHeight="1">
      <c r="A6226" s="100" t="s">
        <v>6509</v>
      </c>
      <c r="B6226" s="101">
        <v>127.54</v>
      </c>
      <c r="C6226" s="102"/>
      <c r="D6226" s="100" t="s">
        <v>26642</v>
      </c>
      <c r="E6226" s="101">
        <v>197.37</v>
      </c>
      <c r="F6226" s="102"/>
    </row>
    <row r="6227" ht="12.75" customHeight="1">
      <c r="A6227" s="100" t="s">
        <v>26578</v>
      </c>
      <c r="B6227" s="101">
        <v>175.16</v>
      </c>
      <c r="C6227" s="102"/>
      <c r="D6227" s="100" t="s">
        <v>6639</v>
      </c>
      <c r="E6227" s="101">
        <v>180.64</v>
      </c>
      <c r="F6227" s="102"/>
    </row>
    <row r="6228" ht="12.75" customHeight="1">
      <c r="A6228" s="100" t="s">
        <v>6511</v>
      </c>
      <c r="B6228" s="101">
        <v>158.76</v>
      </c>
      <c r="C6228" s="102"/>
      <c r="D6228" s="100" t="s">
        <v>26643</v>
      </c>
      <c r="E6228" s="101">
        <v>225.5</v>
      </c>
      <c r="F6228" s="102"/>
    </row>
    <row r="6229" ht="12.75" customHeight="1">
      <c r="A6229" s="100" t="s">
        <v>26579</v>
      </c>
      <c r="B6229" s="101">
        <v>207.06</v>
      </c>
      <c r="C6229" s="102"/>
      <c r="D6229" s="100" t="s">
        <v>6641</v>
      </c>
      <c r="E6229" s="101">
        <v>206.39</v>
      </c>
      <c r="F6229" s="102"/>
    </row>
    <row r="6230" ht="12.75" customHeight="1">
      <c r="A6230" s="100" t="s">
        <v>6513</v>
      </c>
      <c r="B6230" s="101">
        <v>188.12</v>
      </c>
      <c r="C6230" s="102"/>
      <c r="D6230" s="100" t="s">
        <v>26644</v>
      </c>
      <c r="E6230" s="101">
        <v>253.7</v>
      </c>
      <c r="F6230" s="102"/>
    </row>
    <row r="6231" ht="12.75" customHeight="1">
      <c r="A6231" s="100" t="s">
        <v>26580</v>
      </c>
      <c r="B6231" s="101">
        <v>243.1</v>
      </c>
      <c r="C6231" s="102"/>
      <c r="D6231" s="100" t="s">
        <v>6643</v>
      </c>
      <c r="E6231" s="101">
        <v>232.2</v>
      </c>
      <c r="F6231" s="102"/>
    </row>
    <row r="6232" ht="12.75" customHeight="1">
      <c r="A6232" s="100" t="s">
        <v>6515</v>
      </c>
      <c r="B6232" s="101">
        <v>221.06</v>
      </c>
      <c r="C6232" s="102"/>
      <c r="D6232" s="100" t="s">
        <v>26645</v>
      </c>
      <c r="E6232" s="101">
        <v>281.54</v>
      </c>
      <c r="F6232" s="102"/>
    </row>
    <row r="6233" ht="12.75" customHeight="1">
      <c r="A6233" s="100" t="s">
        <v>26581</v>
      </c>
      <c r="B6233" s="101">
        <v>276.03</v>
      </c>
      <c r="C6233" s="102"/>
      <c r="D6233" s="100" t="s">
        <v>6645</v>
      </c>
      <c r="E6233" s="101">
        <v>257.69</v>
      </c>
      <c r="F6233" s="102"/>
    </row>
    <row r="6234" ht="12.75" customHeight="1">
      <c r="A6234" s="100" t="s">
        <v>6517</v>
      </c>
      <c r="B6234" s="101">
        <v>251.37</v>
      </c>
      <c r="C6234" s="102"/>
      <c r="D6234" s="100" t="s">
        <v>26646</v>
      </c>
      <c r="E6234" s="101">
        <v>338.23</v>
      </c>
      <c r="F6234" s="102"/>
    </row>
    <row r="6235" ht="12.75" customHeight="1">
      <c r="A6235" s="100" t="s">
        <v>26582</v>
      </c>
      <c r="B6235" s="101">
        <v>312.97</v>
      </c>
      <c r="C6235" s="102"/>
      <c r="D6235" s="100" t="s">
        <v>6647</v>
      </c>
      <c r="E6235" s="101">
        <v>309.56</v>
      </c>
      <c r="F6235" s="102"/>
    </row>
    <row r="6236" ht="12.75" customHeight="1">
      <c r="A6236" s="100" t="s">
        <v>6519</v>
      </c>
      <c r="B6236" s="101">
        <v>285.1</v>
      </c>
      <c r="C6236" s="102"/>
      <c r="D6236" s="100" t="s">
        <v>26647</v>
      </c>
      <c r="E6236" s="101">
        <v>394.55</v>
      </c>
      <c r="F6236" s="102"/>
    </row>
    <row r="6237" ht="12.75" customHeight="1">
      <c r="A6237" s="100" t="s">
        <v>26583</v>
      </c>
      <c r="B6237" s="101">
        <v>345.9</v>
      </c>
      <c r="C6237" s="102"/>
      <c r="D6237" s="100" t="s">
        <v>6649</v>
      </c>
      <c r="E6237" s="101">
        <v>361.11</v>
      </c>
      <c r="F6237" s="102"/>
    </row>
    <row r="6238" ht="12.75" customHeight="1">
      <c r="A6238" s="100" t="s">
        <v>6521</v>
      </c>
      <c r="B6238" s="101">
        <v>315.41</v>
      </c>
      <c r="C6238" s="102"/>
      <c r="D6238" s="100" t="s">
        <v>26648</v>
      </c>
      <c r="E6238" s="101">
        <v>450.92</v>
      </c>
      <c r="F6238" s="102"/>
    </row>
    <row r="6239" ht="12.75" customHeight="1">
      <c r="A6239" s="100" t="s">
        <v>26584</v>
      </c>
      <c r="B6239" s="101">
        <v>380.16</v>
      </c>
      <c r="C6239" s="102"/>
      <c r="D6239" s="100" t="s">
        <v>6651</v>
      </c>
      <c r="E6239" s="101">
        <v>412.69</v>
      </c>
      <c r="F6239" s="102"/>
    </row>
    <row r="6240" ht="12.75" customHeight="1">
      <c r="A6240" s="100" t="s">
        <v>6523</v>
      </c>
      <c r="B6240" s="101">
        <v>346.81</v>
      </c>
      <c r="C6240" s="102"/>
      <c r="D6240" s="100" t="s">
        <v>26649</v>
      </c>
      <c r="E6240" s="101">
        <v>209.12</v>
      </c>
      <c r="F6240" s="102"/>
    </row>
    <row r="6241" ht="12.75" customHeight="1">
      <c r="A6241" s="100" t="s">
        <v>26585</v>
      </c>
      <c r="B6241" s="101">
        <v>452.96</v>
      </c>
      <c r="C6241" s="102"/>
      <c r="D6241" s="100" t="s">
        <v>6653</v>
      </c>
      <c r="E6241" s="101">
        <v>191.94</v>
      </c>
      <c r="F6241" s="102"/>
    </row>
    <row r="6242" ht="12.75" customHeight="1">
      <c r="A6242" s="100" t="s">
        <v>6525</v>
      </c>
      <c r="B6242" s="101">
        <v>414.27</v>
      </c>
      <c r="C6242" s="102"/>
      <c r="D6242" s="100" t="s">
        <v>26650</v>
      </c>
      <c r="E6242" s="101">
        <v>244.15</v>
      </c>
      <c r="F6242" s="102"/>
    </row>
    <row r="6243" ht="12.75" customHeight="1">
      <c r="A6243" s="100" t="s">
        <v>26586</v>
      </c>
      <c r="B6243" s="101">
        <v>546.11</v>
      </c>
      <c r="C6243" s="102"/>
      <c r="D6243" s="100" t="s">
        <v>6655</v>
      </c>
      <c r="E6243" s="101">
        <v>224.08</v>
      </c>
      <c r="F6243" s="102"/>
    </row>
    <row r="6244" ht="12.75" customHeight="1">
      <c r="A6244" s="100" t="s">
        <v>6527</v>
      </c>
      <c r="B6244" s="101">
        <v>498.72</v>
      </c>
      <c r="C6244" s="102"/>
      <c r="D6244" s="100" t="s">
        <v>26651</v>
      </c>
      <c r="E6244" s="101">
        <v>278.99</v>
      </c>
      <c r="F6244" s="102"/>
    </row>
    <row r="6245" ht="12.75" customHeight="1">
      <c r="A6245" s="100" t="s">
        <v>26587</v>
      </c>
      <c r="B6245" s="101">
        <v>627.91</v>
      </c>
      <c r="C6245" s="102"/>
      <c r="D6245" s="100" t="s">
        <v>6657</v>
      </c>
      <c r="E6245" s="101">
        <v>256.05</v>
      </c>
      <c r="F6245" s="102"/>
    </row>
    <row r="6246" ht="12.75" customHeight="1">
      <c r="A6246" s="100" t="s">
        <v>6529</v>
      </c>
      <c r="B6246" s="101">
        <v>573.36</v>
      </c>
      <c r="C6246" s="102"/>
      <c r="D6246" s="100" t="s">
        <v>26652</v>
      </c>
      <c r="E6246" s="101">
        <v>313.89</v>
      </c>
      <c r="F6246" s="102"/>
    </row>
    <row r="6247" ht="12.75" customHeight="1">
      <c r="A6247" s="100" t="s">
        <v>26588</v>
      </c>
      <c r="B6247" s="101">
        <v>336.25</v>
      </c>
      <c r="C6247" s="102"/>
      <c r="D6247" s="100" t="s">
        <v>6659</v>
      </c>
      <c r="E6247" s="101">
        <v>288.09</v>
      </c>
      <c r="F6247" s="102"/>
    </row>
    <row r="6248" ht="12.75" customHeight="1">
      <c r="A6248" s="100" t="s">
        <v>6531</v>
      </c>
      <c r="B6248" s="101">
        <v>305.54</v>
      </c>
      <c r="C6248" s="102"/>
      <c r="D6248" s="100" t="s">
        <v>26653</v>
      </c>
      <c r="E6248" s="101">
        <v>348.74</v>
      </c>
      <c r="F6248" s="102"/>
    </row>
    <row r="6249" ht="12.75" customHeight="1">
      <c r="A6249" s="100" t="s">
        <v>26589</v>
      </c>
      <c r="B6249" s="101">
        <v>380.53</v>
      </c>
      <c r="C6249" s="102"/>
      <c r="D6249" s="100" t="s">
        <v>6661</v>
      </c>
      <c r="E6249" s="101">
        <v>320.07</v>
      </c>
      <c r="F6249" s="102"/>
    </row>
    <row r="6250" ht="12.75" customHeight="1">
      <c r="A6250" s="100" t="s">
        <v>6533</v>
      </c>
      <c r="B6250" s="101">
        <v>346.32</v>
      </c>
      <c r="C6250" s="102"/>
      <c r="D6250" s="100" t="s">
        <v>26654</v>
      </c>
      <c r="E6250" s="101">
        <v>418.46</v>
      </c>
      <c r="F6250" s="102"/>
    </row>
    <row r="6251" ht="12.75" customHeight="1">
      <c r="A6251" s="100" t="s">
        <v>26590</v>
      </c>
      <c r="B6251" s="101">
        <v>430.2</v>
      </c>
      <c r="C6251" s="102"/>
      <c r="D6251" s="100" t="s">
        <v>6663</v>
      </c>
      <c r="E6251" s="101">
        <v>384.06</v>
      </c>
      <c r="F6251" s="102"/>
    </row>
    <row r="6252" ht="12.75" customHeight="1">
      <c r="A6252" s="100" t="s">
        <v>6535</v>
      </c>
      <c r="B6252" s="101">
        <v>391.7</v>
      </c>
      <c r="C6252" s="102"/>
      <c r="D6252" s="100" t="s">
        <v>26655</v>
      </c>
      <c r="E6252" s="101">
        <v>487.84</v>
      </c>
      <c r="F6252" s="102"/>
    </row>
    <row r="6253" ht="12.75" customHeight="1">
      <c r="A6253" s="100" t="s">
        <v>26591</v>
      </c>
      <c r="B6253" s="101">
        <v>474.48</v>
      </c>
      <c r="C6253" s="102"/>
      <c r="D6253" s="100" t="s">
        <v>6665</v>
      </c>
      <c r="E6253" s="101">
        <v>447.76</v>
      </c>
      <c r="F6253" s="102"/>
    </row>
    <row r="6254" ht="12.75" customHeight="1">
      <c r="A6254" s="100" t="s">
        <v>6537</v>
      </c>
      <c r="B6254" s="101">
        <v>432.48</v>
      </c>
      <c r="C6254" s="102"/>
      <c r="D6254" s="100" t="s">
        <v>26656</v>
      </c>
      <c r="E6254" s="101">
        <v>557.88</v>
      </c>
      <c r="F6254" s="102"/>
    </row>
    <row r="6255" ht="12.75" customHeight="1">
      <c r="A6255" s="100" t="s">
        <v>26592</v>
      </c>
      <c r="B6255" s="101">
        <v>524.39</v>
      </c>
      <c r="C6255" s="102"/>
      <c r="D6255" s="100" t="s">
        <v>6667</v>
      </c>
      <c r="E6255" s="101">
        <v>512.03</v>
      </c>
      <c r="F6255" s="102"/>
    </row>
    <row r="6256" ht="12.75" customHeight="1">
      <c r="A6256" s="100" t="s">
        <v>6539</v>
      </c>
      <c r="B6256" s="101">
        <v>478.06</v>
      </c>
      <c r="C6256" s="102"/>
      <c r="D6256" s="100" t="s">
        <v>26657</v>
      </c>
      <c r="E6256" s="101">
        <v>627.55</v>
      </c>
      <c r="F6256" s="102"/>
    </row>
    <row r="6257" ht="12.75" customHeight="1">
      <c r="A6257" s="100" t="s">
        <v>26593</v>
      </c>
      <c r="B6257" s="101">
        <v>642.33</v>
      </c>
      <c r="C6257" s="102"/>
      <c r="D6257" s="100" t="s">
        <v>6669</v>
      </c>
      <c r="E6257" s="101">
        <v>575.97</v>
      </c>
      <c r="F6257" s="102"/>
    </row>
    <row r="6258" ht="12.75" customHeight="1">
      <c r="A6258" s="100" t="s">
        <v>6541</v>
      </c>
      <c r="B6258" s="101">
        <v>586.26</v>
      </c>
      <c r="C6258" s="102"/>
      <c r="D6258" s="100" t="s">
        <v>26658</v>
      </c>
      <c r="E6258" s="101">
        <v>698.2</v>
      </c>
      <c r="F6258" s="102"/>
    </row>
    <row r="6259" ht="12.75" customHeight="1">
      <c r="A6259" s="100" t="s">
        <v>26594</v>
      </c>
      <c r="B6259" s="101">
        <v>730.68</v>
      </c>
      <c r="C6259" s="102"/>
      <c r="D6259" s="100" t="s">
        <v>6671</v>
      </c>
      <c r="E6259" s="101">
        <v>640.87</v>
      </c>
      <c r="F6259" s="102"/>
    </row>
    <row r="6260" ht="12.75" customHeight="1">
      <c r="A6260" s="100" t="s">
        <v>6543</v>
      </c>
      <c r="B6260" s="101">
        <v>667.69</v>
      </c>
      <c r="C6260" s="102"/>
      <c r="D6260" s="100" t="s">
        <v>26659</v>
      </c>
      <c r="E6260" s="101">
        <v>836.87</v>
      </c>
      <c r="F6260" s="102"/>
    </row>
    <row r="6261" ht="12.75" customHeight="1">
      <c r="A6261" s="100" t="s">
        <v>26595</v>
      </c>
      <c r="B6261" s="101">
        <v>829.75</v>
      </c>
      <c r="C6261" s="102"/>
      <c r="D6261" s="100" t="s">
        <v>6673</v>
      </c>
      <c r="E6261" s="101">
        <v>768.09</v>
      </c>
      <c r="F6261" s="102"/>
    </row>
    <row r="6262" ht="12.75" customHeight="1">
      <c r="A6262" s="100" t="s">
        <v>6545</v>
      </c>
      <c r="B6262" s="101">
        <v>758.56</v>
      </c>
      <c r="C6262" s="102"/>
      <c r="D6262" s="100" t="s">
        <v>26660</v>
      </c>
      <c r="E6262" s="101">
        <v>312.71</v>
      </c>
      <c r="F6262" s="102"/>
    </row>
    <row r="6263" ht="12.75" customHeight="1">
      <c r="A6263" s="100" t="s">
        <v>26596</v>
      </c>
      <c r="B6263" s="101">
        <v>922.13</v>
      </c>
      <c r="C6263" s="102"/>
      <c r="D6263" s="100" t="s">
        <v>6675</v>
      </c>
      <c r="E6263" s="101">
        <v>287.06</v>
      </c>
      <c r="F6263" s="102"/>
    </row>
    <row r="6264" ht="12.75" customHeight="1">
      <c r="A6264" s="100" t="s">
        <v>6547</v>
      </c>
      <c r="B6264" s="101">
        <v>843.44</v>
      </c>
      <c r="C6264" s="102"/>
      <c r="D6264" s="100" t="s">
        <v>26661</v>
      </c>
      <c r="E6264" s="101">
        <v>365.18</v>
      </c>
      <c r="F6264" s="102"/>
    </row>
    <row r="6265" ht="12.75" customHeight="1">
      <c r="A6265" s="100" t="s">
        <v>26597</v>
      </c>
      <c r="B6265" s="101">
        <v>1030.99</v>
      </c>
      <c r="C6265" s="102"/>
      <c r="D6265" s="100" t="s">
        <v>6677</v>
      </c>
      <c r="E6265" s="101">
        <v>335.23</v>
      </c>
      <c r="F6265" s="102"/>
    </row>
    <row r="6266" ht="12.75" customHeight="1">
      <c r="A6266" s="100" t="s">
        <v>6549</v>
      </c>
      <c r="B6266" s="101">
        <v>942.92</v>
      </c>
      <c r="C6266" s="102"/>
      <c r="D6266" s="100" t="s">
        <v>26662</v>
      </c>
      <c r="E6266" s="101">
        <v>417.26</v>
      </c>
      <c r="F6266" s="102"/>
    </row>
    <row r="6267" ht="12.75" customHeight="1">
      <c r="A6267" s="100" t="s">
        <v>26598</v>
      </c>
      <c r="B6267" s="101">
        <v>1211.97</v>
      </c>
      <c r="C6267" s="102"/>
      <c r="D6267" s="100" t="s">
        <v>6679</v>
      </c>
      <c r="E6267" s="101">
        <v>383.04</v>
      </c>
      <c r="F6267" s="102"/>
    </row>
    <row r="6268" ht="12.75" customHeight="1">
      <c r="A6268" s="100" t="s">
        <v>6551</v>
      </c>
      <c r="B6268" s="101">
        <v>1109.4</v>
      </c>
      <c r="C6268" s="102"/>
      <c r="D6268" s="100" t="s">
        <v>26663</v>
      </c>
      <c r="E6268" s="101">
        <v>469.4</v>
      </c>
      <c r="F6268" s="102"/>
    </row>
    <row r="6269" ht="12.75" customHeight="1">
      <c r="A6269" s="100" t="s">
        <v>26599</v>
      </c>
      <c r="B6269" s="101">
        <v>511.48</v>
      </c>
      <c r="C6269" s="102"/>
      <c r="D6269" s="100" t="s">
        <v>6681</v>
      </c>
      <c r="E6269" s="101">
        <v>430.9</v>
      </c>
      <c r="F6269" s="102"/>
    </row>
    <row r="6270" ht="12.75" customHeight="1">
      <c r="A6270" s="100" t="s">
        <v>6553</v>
      </c>
      <c r="B6270" s="101">
        <v>466.26</v>
      </c>
      <c r="C6270" s="102"/>
      <c r="D6270" s="100" t="s">
        <v>26664</v>
      </c>
      <c r="E6270" s="101">
        <v>521.54</v>
      </c>
      <c r="F6270" s="102"/>
    </row>
    <row r="6271" ht="12.75" customHeight="1">
      <c r="A6271" s="100" t="s">
        <v>26600</v>
      </c>
      <c r="B6271" s="101">
        <v>593.47</v>
      </c>
      <c r="C6271" s="102"/>
      <c r="D6271" s="100" t="s">
        <v>6683</v>
      </c>
      <c r="E6271" s="101">
        <v>478.76</v>
      </c>
      <c r="F6271" s="102"/>
    </row>
    <row r="6272" ht="12.75" customHeight="1">
      <c r="A6272" s="100" t="s">
        <v>6555</v>
      </c>
      <c r="B6272" s="101">
        <v>541.22</v>
      </c>
      <c r="C6272" s="102"/>
      <c r="D6272" s="100" t="s">
        <v>26665</v>
      </c>
      <c r="E6272" s="101">
        <v>625.79</v>
      </c>
      <c r="F6272" s="102"/>
    </row>
    <row r="6273" ht="12.75" customHeight="1">
      <c r="A6273" s="100" t="s">
        <v>26601</v>
      </c>
      <c r="B6273" s="101">
        <v>673.15</v>
      </c>
      <c r="C6273" s="102"/>
      <c r="D6273" s="100" t="s">
        <v>6685</v>
      </c>
      <c r="E6273" s="101">
        <v>574.47</v>
      </c>
      <c r="F6273" s="102"/>
    </row>
    <row r="6274" ht="12.75" customHeight="1">
      <c r="A6274" s="100" t="s">
        <v>6557</v>
      </c>
      <c r="B6274" s="101">
        <v>614.07</v>
      </c>
      <c r="C6274" s="102"/>
      <c r="D6274" s="100" t="s">
        <v>26666</v>
      </c>
      <c r="E6274" s="101">
        <v>730.01</v>
      </c>
      <c r="F6274" s="102"/>
    </row>
    <row r="6275" ht="12.75" customHeight="1">
      <c r="A6275" s="100" t="s">
        <v>26602</v>
      </c>
      <c r="B6275" s="101">
        <v>751.98</v>
      </c>
      <c r="C6275" s="102"/>
      <c r="D6275" s="100" t="s">
        <v>6687</v>
      </c>
      <c r="E6275" s="101">
        <v>670.14</v>
      </c>
      <c r="F6275" s="102"/>
    </row>
    <row r="6276" ht="12.75" customHeight="1">
      <c r="A6276" s="100" t="s">
        <v>6559</v>
      </c>
      <c r="B6276" s="101">
        <v>686.3</v>
      </c>
      <c r="C6276" s="102"/>
      <c r="D6276" s="100" t="s">
        <v>26667</v>
      </c>
      <c r="E6276" s="101">
        <v>834.27</v>
      </c>
      <c r="F6276" s="102"/>
    </row>
    <row r="6277" ht="12.75" customHeight="1">
      <c r="A6277" s="100" t="s">
        <v>26603</v>
      </c>
      <c r="B6277" s="101">
        <v>828.33</v>
      </c>
      <c r="C6277" s="102"/>
      <c r="D6277" s="100" t="s">
        <v>6689</v>
      </c>
      <c r="E6277" s="101">
        <v>765.85</v>
      </c>
      <c r="F6277" s="102"/>
    </row>
    <row r="6278" ht="12.75" customHeight="1">
      <c r="A6278" s="100" t="s">
        <v>6561</v>
      </c>
      <c r="B6278" s="101">
        <v>756.26</v>
      </c>
      <c r="C6278" s="102"/>
      <c r="D6278" s="100" t="s">
        <v>26668</v>
      </c>
      <c r="E6278" s="101">
        <v>938.51</v>
      </c>
      <c r="F6278" s="102"/>
    </row>
    <row r="6279" ht="12.75" customHeight="1">
      <c r="A6279" s="100" t="s">
        <v>26604</v>
      </c>
      <c r="B6279" s="101">
        <v>1006.63</v>
      </c>
      <c r="C6279" s="102"/>
      <c r="D6279" s="100" t="s">
        <v>6691</v>
      </c>
      <c r="E6279" s="101">
        <v>861.53</v>
      </c>
      <c r="F6279" s="102"/>
    </row>
    <row r="6280" ht="12.75" customHeight="1">
      <c r="A6280" s="100" t="s">
        <v>6563</v>
      </c>
      <c r="B6280" s="101">
        <v>919.73</v>
      </c>
      <c r="C6280" s="102"/>
      <c r="D6280" s="100" t="s">
        <v>26669</v>
      </c>
      <c r="E6280" s="101">
        <v>1043.06</v>
      </c>
      <c r="F6280" s="102"/>
    </row>
    <row r="6281" ht="12.75" customHeight="1">
      <c r="A6281" s="100" t="s">
        <v>26605</v>
      </c>
      <c r="B6281" s="101">
        <v>1154.76</v>
      </c>
      <c r="C6281" s="102"/>
      <c r="D6281" s="100" t="s">
        <v>6693</v>
      </c>
      <c r="E6281" s="101">
        <v>957.51</v>
      </c>
      <c r="F6281" s="102"/>
    </row>
    <row r="6282" ht="12.75" customHeight="1">
      <c r="A6282" s="100" t="s">
        <v>6565</v>
      </c>
      <c r="B6282" s="101">
        <v>1055.82</v>
      </c>
      <c r="C6282" s="102"/>
      <c r="D6282" s="100" t="s">
        <v>26670</v>
      </c>
      <c r="E6282" s="101">
        <v>1251.55</v>
      </c>
      <c r="F6282" s="102"/>
    </row>
    <row r="6283" ht="12.75" customHeight="1">
      <c r="A6283" s="100" t="s">
        <v>26606</v>
      </c>
      <c r="B6283" s="101">
        <v>1329.52</v>
      </c>
      <c r="C6283" s="102"/>
      <c r="D6283" s="100" t="s">
        <v>6695</v>
      </c>
      <c r="E6283" s="101">
        <v>1148.9</v>
      </c>
      <c r="F6283" s="102"/>
    </row>
    <row r="6284" ht="12.75" customHeight="1">
      <c r="A6284" s="100" t="s">
        <v>6567</v>
      </c>
      <c r="B6284" s="101">
        <v>1215.66</v>
      </c>
      <c r="C6284" s="102"/>
      <c r="D6284" s="100" t="s">
        <v>26671</v>
      </c>
      <c r="E6284" s="101">
        <v>1355.81</v>
      </c>
      <c r="F6284" s="102"/>
    </row>
    <row r="6285" ht="12.75" customHeight="1">
      <c r="A6285" s="100" t="s">
        <v>26607</v>
      </c>
      <c r="B6285" s="101">
        <v>1475.3</v>
      </c>
      <c r="C6285" s="102"/>
      <c r="D6285" s="100" t="s">
        <v>6697</v>
      </c>
      <c r="E6285" s="101">
        <v>1244.61</v>
      </c>
      <c r="F6285" s="102"/>
    </row>
    <row r="6286" ht="12.75" customHeight="1">
      <c r="A6286" s="100" t="s">
        <v>6569</v>
      </c>
      <c r="B6286" s="101">
        <v>1349.58</v>
      </c>
      <c r="C6286" s="102"/>
      <c r="D6286" s="100" t="s">
        <v>26672</v>
      </c>
      <c r="E6286" s="101">
        <v>1564.3</v>
      </c>
      <c r="F6286" s="102"/>
    </row>
    <row r="6287" ht="12.75" customHeight="1">
      <c r="A6287" s="100" t="s">
        <v>26608</v>
      </c>
      <c r="B6287" s="101">
        <v>1659.53</v>
      </c>
      <c r="C6287" s="102"/>
      <c r="D6287" s="100" t="s">
        <v>6699</v>
      </c>
      <c r="E6287" s="101">
        <v>1436.01</v>
      </c>
      <c r="F6287" s="102"/>
    </row>
    <row r="6288" ht="12.75" customHeight="1">
      <c r="A6288" s="100" t="s">
        <v>6571</v>
      </c>
      <c r="B6288" s="101">
        <v>1517.65</v>
      </c>
      <c r="C6288" s="102"/>
      <c r="D6288" s="100" t="s">
        <v>26673</v>
      </c>
      <c r="E6288" s="101">
        <v>2085.82</v>
      </c>
      <c r="F6288" s="102"/>
    </row>
    <row r="6289" ht="12.75" customHeight="1">
      <c r="A6289" s="100" t="s">
        <v>26609</v>
      </c>
      <c r="B6289" s="101">
        <v>1955.8</v>
      </c>
      <c r="C6289" s="102"/>
      <c r="D6289" s="100" t="s">
        <v>6701</v>
      </c>
      <c r="E6289" s="101">
        <v>1914.76</v>
      </c>
      <c r="F6289" s="102"/>
    </row>
    <row r="6290" ht="12.75" customHeight="1">
      <c r="A6290" s="100" t="s">
        <v>6573</v>
      </c>
      <c r="B6290" s="101">
        <v>1789.83</v>
      </c>
      <c r="C6290" s="102"/>
      <c r="D6290" s="100" t="s">
        <v>26674</v>
      </c>
      <c r="E6290" s="101">
        <v>2607.36</v>
      </c>
      <c r="F6290" s="102"/>
    </row>
    <row r="6291" ht="12.75" customHeight="1">
      <c r="A6291" s="100" t="s">
        <v>26610</v>
      </c>
      <c r="B6291" s="101">
        <v>2128.39</v>
      </c>
      <c r="C6291" s="102"/>
      <c r="D6291" s="100" t="s">
        <v>6703</v>
      </c>
      <c r="E6291" s="101">
        <v>2393.52</v>
      </c>
      <c r="F6291" s="102"/>
    </row>
    <row r="6292" ht="12.75" customHeight="1">
      <c r="A6292" s="100" t="s">
        <v>6575</v>
      </c>
      <c r="B6292" s="101">
        <v>1947.46</v>
      </c>
      <c r="C6292" s="102"/>
      <c r="D6292" s="100" t="s">
        <v>26675</v>
      </c>
      <c r="E6292" s="101">
        <v>665.46</v>
      </c>
      <c r="F6292" s="102"/>
    </row>
    <row r="6293" ht="12.75" customHeight="1">
      <c r="A6293" s="100" t="s">
        <v>26611</v>
      </c>
      <c r="B6293" s="101">
        <v>2422.33</v>
      </c>
      <c r="C6293" s="102"/>
      <c r="D6293" s="100" t="s">
        <v>6705</v>
      </c>
      <c r="E6293" s="101">
        <v>611.6</v>
      </c>
      <c r="F6293" s="102"/>
    </row>
    <row r="6294" ht="12.75" customHeight="1">
      <c r="A6294" s="100" t="s">
        <v>6577</v>
      </c>
      <c r="B6294" s="101">
        <v>2217.5</v>
      </c>
      <c r="C6294" s="102"/>
      <c r="D6294" s="100" t="s">
        <v>26676</v>
      </c>
      <c r="E6294" s="101">
        <v>798.49</v>
      </c>
      <c r="F6294" s="102"/>
    </row>
    <row r="6295" ht="12.75" customHeight="1">
      <c r="A6295" s="100" t="s">
        <v>26612</v>
      </c>
      <c r="B6295" s="101">
        <v>3196.65</v>
      </c>
      <c r="C6295" s="102"/>
      <c r="D6295" s="100" t="s">
        <v>6707</v>
      </c>
      <c r="E6295" s="101">
        <v>733.86</v>
      </c>
      <c r="F6295" s="102"/>
    </row>
    <row r="6296" ht="12.75" customHeight="1">
      <c r="A6296" s="100" t="s">
        <v>6579</v>
      </c>
      <c r="B6296" s="101">
        <v>2927.44</v>
      </c>
      <c r="C6296" s="102"/>
      <c r="D6296" s="100" t="s">
        <v>26677</v>
      </c>
      <c r="E6296" s="101">
        <v>931.48</v>
      </c>
      <c r="F6296" s="102"/>
    </row>
    <row r="6297" ht="12.75" customHeight="1">
      <c r="A6297" s="100" t="s">
        <v>26613</v>
      </c>
      <c r="B6297" s="101">
        <v>3968.55</v>
      </c>
      <c r="C6297" s="102"/>
      <c r="D6297" s="100" t="s">
        <v>6709</v>
      </c>
      <c r="E6297" s="101">
        <v>856.09</v>
      </c>
      <c r="F6297" s="102"/>
    </row>
    <row r="6298" ht="12.75" customHeight="1">
      <c r="A6298" s="100" t="s">
        <v>6581</v>
      </c>
      <c r="B6298" s="101">
        <v>3635.17</v>
      </c>
      <c r="C6298" s="102"/>
      <c r="D6298" s="100" t="s">
        <v>26678</v>
      </c>
      <c r="E6298" s="101">
        <v>1064.5</v>
      </c>
      <c r="F6298" s="102"/>
    </row>
    <row r="6299" ht="12.75" customHeight="1">
      <c r="A6299" s="100" t="s">
        <v>26614</v>
      </c>
      <c r="B6299" s="101">
        <v>1174.16</v>
      </c>
      <c r="C6299" s="102"/>
      <c r="D6299" s="100" t="s">
        <v>6711</v>
      </c>
      <c r="E6299" s="101">
        <v>978.34</v>
      </c>
      <c r="F6299" s="102"/>
    </row>
    <row r="6300" ht="12.75" customHeight="1">
      <c r="A6300" s="100" t="s">
        <v>6583</v>
      </c>
      <c r="B6300" s="101">
        <v>1068.82</v>
      </c>
      <c r="C6300" s="102"/>
      <c r="D6300" s="100" t="s">
        <v>26679</v>
      </c>
      <c r="E6300" s="101">
        <v>1197.5</v>
      </c>
      <c r="F6300" s="102"/>
    </row>
    <row r="6301" ht="12.75" customHeight="1">
      <c r="A6301" s="100" t="s">
        <v>26615</v>
      </c>
      <c r="B6301" s="101">
        <v>1425.18</v>
      </c>
      <c r="C6301" s="102"/>
      <c r="D6301" s="100" t="s">
        <v>6713</v>
      </c>
      <c r="E6301" s="101">
        <v>1100.58</v>
      </c>
      <c r="F6301" s="102"/>
    </row>
    <row r="6302" ht="12.75" customHeight="1">
      <c r="A6302" s="100" t="s">
        <v>6585</v>
      </c>
      <c r="B6302" s="101">
        <v>1298.15</v>
      </c>
      <c r="C6302" s="102"/>
      <c r="D6302" s="100" t="s">
        <v>26680</v>
      </c>
      <c r="E6302" s="101">
        <v>1330.95</v>
      </c>
      <c r="F6302" s="102"/>
    </row>
    <row r="6303" ht="12.75" customHeight="1">
      <c r="A6303" s="100" t="s">
        <v>26616</v>
      </c>
      <c r="B6303" s="101">
        <v>1622.73</v>
      </c>
      <c r="C6303" s="102"/>
      <c r="D6303" s="100" t="s">
        <v>6715</v>
      </c>
      <c r="E6303" s="101">
        <v>1223.23</v>
      </c>
      <c r="F6303" s="102"/>
    </row>
    <row r="6304" ht="12.75" customHeight="1">
      <c r="A6304" s="100" t="s">
        <v>6587</v>
      </c>
      <c r="B6304" s="101">
        <v>1479.64</v>
      </c>
      <c r="C6304" s="102"/>
      <c r="D6304" s="100" t="s">
        <v>26681</v>
      </c>
      <c r="E6304" s="101">
        <v>1596.97</v>
      </c>
      <c r="F6304" s="102"/>
    </row>
    <row r="6305" ht="12.75" customHeight="1">
      <c r="A6305" s="100" t="s">
        <v>26617</v>
      </c>
      <c r="B6305" s="101">
        <v>1858.18</v>
      </c>
      <c r="C6305" s="102"/>
      <c r="D6305" s="100" t="s">
        <v>6717</v>
      </c>
      <c r="E6305" s="101">
        <v>1467.72</v>
      </c>
      <c r="F6305" s="102"/>
    </row>
    <row r="6306" ht="12.75" customHeight="1">
      <c r="A6306" s="100" t="s">
        <v>6589</v>
      </c>
      <c r="B6306" s="101">
        <v>1694.59</v>
      </c>
      <c r="C6306" s="102"/>
      <c r="D6306" s="100" t="s">
        <v>26682</v>
      </c>
      <c r="E6306" s="101">
        <v>1996.03</v>
      </c>
      <c r="F6306" s="102"/>
    </row>
    <row r="6307" ht="12.75" customHeight="1">
      <c r="A6307" s="100" t="s">
        <v>26618</v>
      </c>
      <c r="B6307" s="101">
        <v>2052.6</v>
      </c>
      <c r="C6307" s="102"/>
      <c r="D6307" s="100" t="s">
        <v>6719</v>
      </c>
      <c r="E6307" s="101">
        <v>1834.48</v>
      </c>
      <c r="F6307" s="102"/>
    </row>
    <row r="6308" ht="12.75" customHeight="1">
      <c r="A6308" s="100" t="s">
        <v>6591</v>
      </c>
      <c r="B6308" s="101">
        <v>1873.2</v>
      </c>
      <c r="C6308" s="102"/>
      <c r="D6308" s="100" t="s">
        <v>26683</v>
      </c>
      <c r="E6308" s="101">
        <v>2328.95</v>
      </c>
      <c r="F6308" s="102"/>
    </row>
    <row r="6309" ht="12.75" customHeight="1">
      <c r="A6309" s="100" t="s">
        <v>26619</v>
      </c>
      <c r="B6309" s="101">
        <v>2291.93</v>
      </c>
      <c r="C6309" s="102"/>
      <c r="D6309" s="100" t="s">
        <v>6721</v>
      </c>
      <c r="E6309" s="101">
        <v>2140.46</v>
      </c>
      <c r="F6309" s="102"/>
    </row>
    <row r="6310" ht="12.75" customHeight="1">
      <c r="A6310" s="100" t="s">
        <v>6593</v>
      </c>
      <c r="B6310" s="101">
        <v>2091.65</v>
      </c>
      <c r="C6310" s="102"/>
      <c r="D6310" s="100" t="s">
        <v>26684</v>
      </c>
      <c r="E6310" s="101">
        <v>2395.47</v>
      </c>
      <c r="F6310" s="102"/>
    </row>
    <row r="6311" ht="12.75" customHeight="1">
      <c r="A6311" s="100" t="s">
        <v>26620</v>
      </c>
      <c r="B6311" s="101">
        <v>2687.03</v>
      </c>
      <c r="C6311" s="102"/>
      <c r="D6311" s="100" t="s">
        <v>6723</v>
      </c>
      <c r="E6311" s="101">
        <v>2201.59</v>
      </c>
      <c r="F6311" s="102"/>
    </row>
    <row r="6312" ht="12.75" customHeight="1">
      <c r="A6312" s="100" t="s">
        <v>6595</v>
      </c>
      <c r="B6312" s="101">
        <v>2454.63</v>
      </c>
      <c r="C6312" s="102"/>
      <c r="D6312" s="100" t="s">
        <v>26685</v>
      </c>
      <c r="E6312" s="101">
        <v>2661.48</v>
      </c>
      <c r="F6312" s="102"/>
    </row>
    <row r="6313" ht="12.75" customHeight="1">
      <c r="A6313" s="100" t="s">
        <v>26621</v>
      </c>
      <c r="B6313" s="101">
        <v>3350.5</v>
      </c>
      <c r="C6313" s="102"/>
      <c r="D6313" s="100" t="s">
        <v>6725</v>
      </c>
      <c r="E6313" s="101">
        <v>2446.07</v>
      </c>
      <c r="F6313" s="102"/>
    </row>
    <row r="6314" ht="12.75" customHeight="1">
      <c r="A6314" s="100" t="s">
        <v>6597</v>
      </c>
      <c r="B6314" s="101">
        <v>3061.0</v>
      </c>
      <c r="C6314" s="102"/>
      <c r="D6314" s="100" t="s">
        <v>26686</v>
      </c>
      <c r="E6314" s="101">
        <v>3326.94</v>
      </c>
      <c r="F6314" s="102"/>
    </row>
    <row r="6315" ht="12.75" customHeight="1">
      <c r="A6315" s="100" t="s">
        <v>26622</v>
      </c>
      <c r="B6315" s="101">
        <v>3909.47</v>
      </c>
      <c r="C6315" s="102"/>
      <c r="D6315" s="100" t="s">
        <v>6727</v>
      </c>
      <c r="E6315" s="101">
        <v>3057.68</v>
      </c>
      <c r="F6315" s="102"/>
    </row>
    <row r="6316" ht="12.75" customHeight="1">
      <c r="A6316" s="100" t="s">
        <v>6599</v>
      </c>
      <c r="B6316" s="101">
        <v>3571.65</v>
      </c>
      <c r="C6316" s="102"/>
      <c r="D6316" s="100" t="s">
        <v>26687</v>
      </c>
      <c r="E6316" s="101">
        <v>3015.96</v>
      </c>
      <c r="F6316" s="102"/>
    </row>
    <row r="6317" ht="12.75" customHeight="1">
      <c r="A6317" s="100" t="s">
        <v>26623</v>
      </c>
      <c r="B6317" s="101">
        <v>4009.81</v>
      </c>
      <c r="C6317" s="102"/>
      <c r="D6317" s="100" t="s">
        <v>6729</v>
      </c>
      <c r="E6317" s="101">
        <v>2774.29</v>
      </c>
      <c r="F6317" s="102"/>
    </row>
    <row r="6318" ht="12.75" customHeight="1">
      <c r="A6318" s="100" t="s">
        <v>6601</v>
      </c>
      <c r="B6318" s="101">
        <v>3663.83</v>
      </c>
      <c r="C6318" s="102"/>
      <c r="D6318" s="100" t="s">
        <v>26688</v>
      </c>
      <c r="E6318" s="101">
        <v>3350.89</v>
      </c>
      <c r="F6318" s="102"/>
    </row>
    <row r="6319" ht="12.75" customHeight="1">
      <c r="A6319" s="100" t="s">
        <v>26624</v>
      </c>
      <c r="B6319" s="101">
        <v>4448.37</v>
      </c>
      <c r="C6319" s="102"/>
      <c r="D6319" s="100" t="s">
        <v>6731</v>
      </c>
      <c r="E6319" s="101">
        <v>3082.39</v>
      </c>
      <c r="F6319" s="102"/>
    </row>
    <row r="6320" ht="12.75" customHeight="1">
      <c r="A6320" s="100" t="s">
        <v>6603</v>
      </c>
      <c r="B6320" s="101">
        <v>4064.77</v>
      </c>
      <c r="C6320" s="102"/>
      <c r="D6320" s="100" t="s">
        <v>26689</v>
      </c>
      <c r="E6320" s="101">
        <v>4188.8</v>
      </c>
      <c r="F6320" s="102"/>
    </row>
    <row r="6321" ht="12.75" customHeight="1">
      <c r="A6321" s="100" t="s">
        <v>26625</v>
      </c>
      <c r="B6321" s="101">
        <v>5555.03</v>
      </c>
      <c r="C6321" s="102"/>
      <c r="D6321" s="100" t="s">
        <v>6733</v>
      </c>
      <c r="E6321" s="101">
        <v>3853.15</v>
      </c>
      <c r="F6321" s="102"/>
    </row>
    <row r="6322" ht="12.75" customHeight="1">
      <c r="A6322" s="100" t="s">
        <v>6605</v>
      </c>
      <c r="B6322" s="101">
        <v>5076.42</v>
      </c>
      <c r="C6322" s="102"/>
      <c r="D6322" s="100" t="s">
        <v>26690</v>
      </c>
      <c r="E6322" s="101">
        <v>210.28</v>
      </c>
      <c r="F6322" s="102"/>
    </row>
    <row r="6323" ht="12.75" customHeight="1">
      <c r="A6323" s="100" t="s">
        <v>26626</v>
      </c>
      <c r="B6323" s="101">
        <v>5072.75</v>
      </c>
      <c r="C6323" s="102"/>
      <c r="D6323" s="100" t="s">
        <v>6735</v>
      </c>
      <c r="E6323" s="101">
        <v>197.95</v>
      </c>
      <c r="F6323" s="102"/>
    </row>
    <row r="6324" ht="12.75" customHeight="1">
      <c r="A6324" s="100" t="s">
        <v>6607</v>
      </c>
      <c r="B6324" s="101">
        <v>4640.25</v>
      </c>
      <c r="C6324" s="102"/>
      <c r="D6324" s="100" t="s">
        <v>26691</v>
      </c>
      <c r="E6324" s="101">
        <v>221.19</v>
      </c>
      <c r="F6324" s="102"/>
    </row>
    <row r="6325" ht="12.75" customHeight="1">
      <c r="A6325" s="100" t="s">
        <v>26627</v>
      </c>
      <c r="B6325" s="101">
        <v>5628.79</v>
      </c>
      <c r="C6325" s="102"/>
      <c r="D6325" s="100" t="s">
        <v>6737</v>
      </c>
      <c r="E6325" s="101">
        <v>208.26</v>
      </c>
      <c r="F6325" s="102"/>
    </row>
    <row r="6326" ht="12.75" customHeight="1">
      <c r="A6326" s="100" t="s">
        <v>6609</v>
      </c>
      <c r="B6326" s="101">
        <v>5149.11</v>
      </c>
      <c r="C6326" s="102"/>
      <c r="D6326" s="100" t="s">
        <v>26692</v>
      </c>
      <c r="E6326" s="101">
        <v>169.81</v>
      </c>
      <c r="F6326" s="102"/>
    </row>
    <row r="6327" ht="12.75" customHeight="1">
      <c r="A6327" s="100" t="s">
        <v>26628</v>
      </c>
      <c r="B6327" s="101">
        <v>7031.82</v>
      </c>
      <c r="C6327" s="102"/>
      <c r="D6327" s="100" t="s">
        <v>6739</v>
      </c>
      <c r="E6327" s="101">
        <v>158.74</v>
      </c>
      <c r="F6327" s="102"/>
    </row>
    <row r="6328" ht="12.75" customHeight="1">
      <c r="A6328" s="100" t="s">
        <v>6611</v>
      </c>
      <c r="B6328" s="101">
        <v>6433.04</v>
      </c>
      <c r="C6328" s="102"/>
      <c r="D6328" s="100" t="s">
        <v>26693</v>
      </c>
      <c r="E6328" s="101">
        <v>149.53</v>
      </c>
      <c r="F6328" s="102"/>
    </row>
    <row r="6329" ht="12.75" customHeight="1">
      <c r="A6329" s="100" t="s">
        <v>26629</v>
      </c>
      <c r="B6329" s="101">
        <v>63.83</v>
      </c>
      <c r="C6329" s="102"/>
      <c r="D6329" s="100" t="s">
        <v>6741</v>
      </c>
      <c r="E6329" s="101">
        <v>139.12</v>
      </c>
      <c r="F6329" s="102"/>
    </row>
    <row r="6330" ht="12.75" customHeight="1">
      <c r="A6330" s="100" t="s">
        <v>6613</v>
      </c>
      <c r="B6330" s="101">
        <v>58.03</v>
      </c>
      <c r="C6330" s="102"/>
      <c r="D6330" s="100" t="s">
        <v>26694</v>
      </c>
      <c r="E6330" s="101">
        <v>144.18</v>
      </c>
      <c r="F6330" s="102"/>
    </row>
    <row r="6331" ht="12.75" customHeight="1">
      <c r="A6331" s="100" t="s">
        <v>26630</v>
      </c>
      <c r="B6331" s="101">
        <v>85.08</v>
      </c>
      <c r="C6331" s="102"/>
      <c r="D6331" s="100" t="s">
        <v>6743</v>
      </c>
      <c r="E6331" s="101">
        <v>130.97</v>
      </c>
      <c r="F6331" s="102"/>
    </row>
    <row r="6332" ht="12.75" customHeight="1">
      <c r="A6332" s="100" t="s">
        <v>6615</v>
      </c>
      <c r="B6332" s="101">
        <v>77.37</v>
      </c>
      <c r="C6332" s="102"/>
      <c r="D6332" s="100" t="s">
        <v>26695</v>
      </c>
      <c r="E6332" s="101">
        <v>179.46</v>
      </c>
      <c r="F6332" s="102"/>
    </row>
    <row r="6333" ht="12.75" customHeight="1">
      <c r="A6333" s="100" t="s">
        <v>26631</v>
      </c>
      <c r="B6333" s="101">
        <v>106.37</v>
      </c>
      <c r="C6333" s="102"/>
      <c r="D6333" s="100" t="s">
        <v>6745</v>
      </c>
      <c r="E6333" s="101">
        <v>163.61</v>
      </c>
      <c r="F6333" s="102"/>
    </row>
    <row r="6334" ht="12.75" customHeight="1">
      <c r="A6334" s="100" t="s">
        <v>6617</v>
      </c>
      <c r="B6334" s="101">
        <v>96.72</v>
      </c>
      <c r="C6334" s="102"/>
      <c r="D6334" s="100" t="s">
        <v>26696</v>
      </c>
      <c r="E6334" s="101">
        <v>223.11</v>
      </c>
      <c r="F6334" s="102"/>
    </row>
    <row r="6335" ht="12.75" customHeight="1">
      <c r="A6335" s="100" t="s">
        <v>26632</v>
      </c>
      <c r="B6335" s="101">
        <v>127.61</v>
      </c>
      <c r="C6335" s="102"/>
      <c r="D6335" s="100" t="s">
        <v>6747</v>
      </c>
      <c r="E6335" s="101">
        <v>203.45</v>
      </c>
      <c r="F6335" s="102"/>
    </row>
    <row r="6336" ht="12.75" customHeight="1">
      <c r="A6336" s="100" t="s">
        <v>6619</v>
      </c>
      <c r="B6336" s="101">
        <v>116.03</v>
      </c>
      <c r="C6336" s="102"/>
      <c r="D6336" s="100" t="s">
        <v>26697</v>
      </c>
      <c r="E6336" s="101">
        <v>309.12</v>
      </c>
      <c r="F6336" s="102"/>
    </row>
    <row r="6337" ht="12.75" customHeight="1">
      <c r="A6337" s="100" t="s">
        <v>26633</v>
      </c>
      <c r="B6337" s="101">
        <v>170.28</v>
      </c>
      <c r="C6337" s="102"/>
      <c r="D6337" s="100" t="s">
        <v>6749</v>
      </c>
      <c r="E6337" s="101">
        <v>283.01</v>
      </c>
      <c r="F6337" s="102"/>
    </row>
    <row r="6338" ht="12.75" customHeight="1">
      <c r="A6338" s="100" t="s">
        <v>6621</v>
      </c>
      <c r="B6338" s="101">
        <v>154.83</v>
      </c>
      <c r="C6338" s="102"/>
      <c r="D6338" s="100" t="s">
        <v>26698</v>
      </c>
      <c r="E6338" s="101">
        <v>358.5</v>
      </c>
      <c r="F6338" s="102"/>
    </row>
    <row r="6339" ht="12.75" customHeight="1">
      <c r="A6339" s="100" t="s">
        <v>26634</v>
      </c>
      <c r="B6339" s="101">
        <v>191.59</v>
      </c>
      <c r="C6339" s="102"/>
      <c r="D6339" s="100" t="s">
        <v>6751</v>
      </c>
      <c r="E6339" s="101">
        <v>328.31</v>
      </c>
      <c r="F6339" s="102"/>
    </row>
    <row r="6340" ht="12.75" customHeight="1">
      <c r="A6340" s="100" t="s">
        <v>6623</v>
      </c>
      <c r="B6340" s="101">
        <v>174.21</v>
      </c>
      <c r="C6340" s="102"/>
      <c r="D6340" s="100" t="s">
        <v>26699</v>
      </c>
      <c r="E6340" s="101">
        <v>415.85</v>
      </c>
      <c r="F6340" s="102"/>
    </row>
    <row r="6341" ht="12.75" customHeight="1">
      <c r="A6341" s="100" t="s">
        <v>26635</v>
      </c>
      <c r="B6341" s="101">
        <v>212.53</v>
      </c>
      <c r="C6341" s="102"/>
      <c r="D6341" s="100" t="s">
        <v>6753</v>
      </c>
      <c r="E6341" s="101">
        <v>380.52</v>
      </c>
      <c r="F6341" s="102"/>
    </row>
    <row r="6342" ht="12.75" customHeight="1">
      <c r="A6342" s="100" t="s">
        <v>6625</v>
      </c>
      <c r="B6342" s="101">
        <v>193.26</v>
      </c>
      <c r="C6342" s="102"/>
      <c r="D6342" s="100" t="s">
        <v>26700</v>
      </c>
      <c r="E6342" s="101">
        <v>601.78</v>
      </c>
      <c r="F6342" s="102"/>
    </row>
    <row r="6343" ht="12.75" customHeight="1">
      <c r="A6343" s="100" t="s">
        <v>26636</v>
      </c>
      <c r="B6343" s="101">
        <v>254.85</v>
      </c>
      <c r="C6343" s="102"/>
      <c r="D6343" s="100" t="s">
        <v>6755</v>
      </c>
      <c r="E6343" s="101">
        <v>552.6</v>
      </c>
      <c r="F6343" s="102"/>
    </row>
    <row r="6344" ht="12.75" customHeight="1">
      <c r="A6344" s="100" t="s">
        <v>6627</v>
      </c>
      <c r="B6344" s="101">
        <v>231.72</v>
      </c>
      <c r="C6344" s="102"/>
      <c r="D6344" s="100" t="s">
        <v>26701</v>
      </c>
      <c r="E6344" s="101">
        <v>662.54</v>
      </c>
      <c r="F6344" s="102"/>
    </row>
    <row r="6345" ht="12.75" customHeight="1">
      <c r="A6345" s="100" t="s">
        <v>26637</v>
      </c>
      <c r="B6345" s="101">
        <v>297.93</v>
      </c>
      <c r="C6345" s="102"/>
      <c r="D6345" s="100" t="s">
        <v>6757</v>
      </c>
      <c r="E6345" s="101">
        <v>608.7</v>
      </c>
      <c r="F6345" s="102"/>
    </row>
    <row r="6346" ht="12.75" customHeight="1">
      <c r="A6346" s="100" t="s">
        <v>6629</v>
      </c>
      <c r="B6346" s="101">
        <v>270.9</v>
      </c>
      <c r="C6346" s="102"/>
      <c r="D6346" s="100" t="s">
        <v>26702</v>
      </c>
      <c r="E6346" s="101">
        <v>787.34</v>
      </c>
      <c r="F6346" s="102"/>
    </row>
    <row r="6347" ht="12.75" customHeight="1">
      <c r="A6347" s="100" t="s">
        <v>26638</v>
      </c>
      <c r="B6347" s="101">
        <v>73.79</v>
      </c>
      <c r="C6347" s="102"/>
      <c r="D6347" s="100" t="s">
        <v>6759</v>
      </c>
      <c r="E6347" s="101">
        <v>723.83</v>
      </c>
      <c r="F6347" s="102"/>
    </row>
    <row r="6348" ht="12.75" customHeight="1">
      <c r="A6348" s="100" t="s">
        <v>6631</v>
      </c>
      <c r="B6348" s="101">
        <v>67.2</v>
      </c>
      <c r="C6348" s="102"/>
      <c r="D6348" s="100" t="s">
        <v>26703</v>
      </c>
      <c r="E6348" s="101">
        <v>1462.38</v>
      </c>
      <c r="F6348" s="102"/>
    </row>
    <row r="6349" ht="12.75" customHeight="1">
      <c r="A6349" s="100" t="s">
        <v>26639</v>
      </c>
      <c r="B6349" s="101">
        <v>98.36</v>
      </c>
      <c r="C6349" s="102"/>
      <c r="D6349" s="100" t="s">
        <v>6761</v>
      </c>
      <c r="E6349" s="101">
        <v>1344.09</v>
      </c>
      <c r="F6349" s="102"/>
    </row>
    <row r="6350" ht="12.75" customHeight="1">
      <c r="A6350" s="100" t="s">
        <v>6633</v>
      </c>
      <c r="B6350" s="101">
        <v>89.57</v>
      </c>
      <c r="C6350" s="102"/>
      <c r="D6350" s="100" t="s">
        <v>26704</v>
      </c>
      <c r="E6350" s="101">
        <v>1766.24</v>
      </c>
      <c r="F6350" s="102"/>
    </row>
    <row r="6351" ht="12.75" customHeight="1">
      <c r="A6351" s="100" t="s">
        <v>26640</v>
      </c>
      <c r="B6351" s="101">
        <v>122.97</v>
      </c>
      <c r="C6351" s="102"/>
      <c r="D6351" s="100" t="s">
        <v>6763</v>
      </c>
      <c r="E6351" s="101">
        <v>1630.24</v>
      </c>
      <c r="F6351" s="102"/>
    </row>
    <row r="6352" ht="12.75" customHeight="1">
      <c r="A6352" s="100" t="s">
        <v>6635</v>
      </c>
      <c r="B6352" s="101">
        <v>111.98</v>
      </c>
      <c r="C6352" s="102"/>
      <c r="D6352" s="100" t="s">
        <v>26705</v>
      </c>
      <c r="E6352" s="101">
        <v>1972.69</v>
      </c>
      <c r="F6352" s="102"/>
    </row>
    <row r="6353" ht="12.75" customHeight="1">
      <c r="A6353" s="100" t="s">
        <v>26641</v>
      </c>
      <c r="B6353" s="101">
        <v>147.52</v>
      </c>
      <c r="C6353" s="102"/>
      <c r="D6353" s="100" t="s">
        <v>6765</v>
      </c>
      <c r="E6353" s="101">
        <v>1820.1</v>
      </c>
      <c r="F6353" s="102"/>
    </row>
    <row r="6354" ht="12.75" customHeight="1">
      <c r="A6354" s="100" t="s">
        <v>6637</v>
      </c>
      <c r="B6354" s="101">
        <v>134.34</v>
      </c>
      <c r="C6354" s="102"/>
      <c r="D6354" s="100" t="s">
        <v>26706</v>
      </c>
      <c r="E6354" s="101">
        <v>2830.26</v>
      </c>
      <c r="F6354" s="102"/>
    </row>
    <row r="6355" ht="12.75" customHeight="1">
      <c r="A6355" s="100" t="s">
        <v>26642</v>
      </c>
      <c r="B6355" s="101">
        <v>172.27</v>
      </c>
      <c r="C6355" s="102"/>
      <c r="D6355" s="100" t="s">
        <v>6767</v>
      </c>
      <c r="E6355" s="101">
        <v>2611.18</v>
      </c>
      <c r="F6355" s="102"/>
    </row>
    <row r="6356" ht="12.75" customHeight="1">
      <c r="A6356" s="100" t="s">
        <v>6639</v>
      </c>
      <c r="B6356" s="101">
        <v>156.88</v>
      </c>
      <c r="C6356" s="102"/>
      <c r="D6356" s="100" t="s">
        <v>26707</v>
      </c>
      <c r="E6356" s="101">
        <v>3371.86</v>
      </c>
      <c r="F6356" s="102"/>
    </row>
    <row r="6357" ht="12.75" customHeight="1">
      <c r="A6357" s="100" t="s">
        <v>26643</v>
      </c>
      <c r="B6357" s="101">
        <v>196.83</v>
      </c>
      <c r="C6357" s="102"/>
      <c r="D6357" s="100" t="s">
        <v>6769</v>
      </c>
      <c r="E6357" s="101">
        <v>3109.72</v>
      </c>
      <c r="F6357" s="102"/>
    </row>
    <row r="6358" ht="12.75" customHeight="1">
      <c r="A6358" s="100" t="s">
        <v>6641</v>
      </c>
      <c r="B6358" s="101">
        <v>179.24</v>
      </c>
      <c r="C6358" s="102"/>
      <c r="D6358" s="100" t="s">
        <v>26708</v>
      </c>
      <c r="E6358" s="101">
        <v>3653.81</v>
      </c>
      <c r="F6358" s="102"/>
    </row>
    <row r="6359" ht="12.75" customHeight="1">
      <c r="A6359" s="100" t="s">
        <v>26644</v>
      </c>
      <c r="B6359" s="101">
        <v>221.44</v>
      </c>
      <c r="C6359" s="102"/>
      <c r="D6359" s="100" t="s">
        <v>6771</v>
      </c>
      <c r="E6359" s="101">
        <v>3368.7</v>
      </c>
      <c r="F6359" s="102"/>
    </row>
    <row r="6360" ht="12.75" customHeight="1">
      <c r="A6360" s="100" t="s">
        <v>6643</v>
      </c>
      <c r="B6360" s="101">
        <v>201.66</v>
      </c>
      <c r="C6360" s="102"/>
      <c r="D6360" s="100" t="s">
        <v>26709</v>
      </c>
      <c r="E6360" s="101">
        <v>5362.12</v>
      </c>
      <c r="F6360" s="102"/>
    </row>
    <row r="6361" ht="12.75" customHeight="1">
      <c r="A6361" s="100" t="s">
        <v>26645</v>
      </c>
      <c r="B6361" s="101">
        <v>245.72</v>
      </c>
      <c r="C6361" s="102"/>
      <c r="D6361" s="100" t="s">
        <v>6773</v>
      </c>
      <c r="E6361" s="101">
        <v>4944.55</v>
      </c>
      <c r="F6361" s="102"/>
    </row>
    <row r="6362" ht="12.75" customHeight="1">
      <c r="A6362" s="100" t="s">
        <v>6645</v>
      </c>
      <c r="B6362" s="101">
        <v>223.78</v>
      </c>
      <c r="C6362" s="102"/>
      <c r="D6362" s="100" t="s">
        <v>26710</v>
      </c>
      <c r="E6362" s="101">
        <v>7109.85</v>
      </c>
      <c r="F6362" s="102"/>
    </row>
    <row r="6363" ht="12.75" customHeight="1">
      <c r="A6363" s="100" t="s">
        <v>26646</v>
      </c>
      <c r="B6363" s="101">
        <v>295.22</v>
      </c>
      <c r="C6363" s="102"/>
      <c r="D6363" s="100" t="s">
        <v>6775</v>
      </c>
      <c r="E6363" s="101">
        <v>6554.37</v>
      </c>
      <c r="F6363" s="102"/>
    </row>
    <row r="6364" ht="12.75" customHeight="1">
      <c r="A6364" s="100" t="s">
        <v>6647</v>
      </c>
      <c r="B6364" s="101">
        <v>268.84</v>
      </c>
      <c r="C6364" s="102"/>
      <c r="D6364" s="100" t="s">
        <v>26711</v>
      </c>
      <c r="E6364" s="101">
        <v>8876.91</v>
      </c>
      <c r="F6364" s="102"/>
    </row>
    <row r="6365" ht="12.75" customHeight="1">
      <c r="A6365" s="100" t="s">
        <v>26647</v>
      </c>
      <c r="B6365" s="101">
        <v>344.38</v>
      </c>
      <c r="C6365" s="102"/>
      <c r="D6365" s="100" t="s">
        <v>6777</v>
      </c>
      <c r="E6365" s="101">
        <v>8181.23</v>
      </c>
      <c r="F6365" s="102"/>
    </row>
    <row r="6366" ht="12.75" customHeight="1">
      <c r="A6366" s="100" t="s">
        <v>6649</v>
      </c>
      <c r="B6366" s="101">
        <v>313.61</v>
      </c>
      <c r="C6366" s="102"/>
      <c r="D6366" s="100" t="s">
        <v>26712</v>
      </c>
      <c r="E6366" s="101">
        <v>217.85</v>
      </c>
      <c r="F6366" s="102"/>
    </row>
    <row r="6367" ht="12.75" customHeight="1">
      <c r="A6367" s="100" t="s">
        <v>26648</v>
      </c>
      <c r="B6367" s="101">
        <v>393.58</v>
      </c>
      <c r="C6367" s="102"/>
      <c r="D6367" s="100" t="s">
        <v>6779</v>
      </c>
      <c r="E6367" s="101">
        <v>198.48</v>
      </c>
      <c r="F6367" s="102"/>
    </row>
    <row r="6368" ht="12.75" customHeight="1">
      <c r="A6368" s="100" t="s">
        <v>6651</v>
      </c>
      <c r="B6368" s="101">
        <v>358.41</v>
      </c>
      <c r="C6368" s="102"/>
      <c r="D6368" s="100" t="s">
        <v>26713</v>
      </c>
      <c r="E6368" s="101">
        <v>280.18</v>
      </c>
      <c r="F6368" s="102"/>
    </row>
    <row r="6369" ht="12.75" customHeight="1">
      <c r="A6369" s="100" t="s">
        <v>26649</v>
      </c>
      <c r="B6369" s="101">
        <v>181.36</v>
      </c>
      <c r="C6369" s="102"/>
      <c r="D6369" s="100" t="s">
        <v>6781</v>
      </c>
      <c r="E6369" s="101">
        <v>255.3</v>
      </c>
      <c r="F6369" s="102"/>
    </row>
    <row r="6370" ht="12.75" customHeight="1">
      <c r="A6370" s="100" t="s">
        <v>6653</v>
      </c>
      <c r="B6370" s="101">
        <v>165.54</v>
      </c>
      <c r="C6370" s="102"/>
      <c r="D6370" s="100" t="s">
        <v>26714</v>
      </c>
      <c r="E6370" s="101">
        <v>325.03</v>
      </c>
      <c r="F6370" s="102"/>
    </row>
    <row r="6371" ht="12.75" customHeight="1">
      <c r="A6371" s="100" t="s">
        <v>26650</v>
      </c>
      <c r="B6371" s="101">
        <v>211.73</v>
      </c>
      <c r="C6371" s="102"/>
      <c r="D6371" s="100" t="s">
        <v>6783</v>
      </c>
      <c r="E6371" s="101">
        <v>296.03</v>
      </c>
      <c r="F6371" s="102"/>
    </row>
    <row r="6372" ht="12.75" customHeight="1">
      <c r="A6372" s="100" t="s">
        <v>6655</v>
      </c>
      <c r="B6372" s="101">
        <v>193.26</v>
      </c>
      <c r="C6372" s="102"/>
      <c r="D6372" s="100" t="s">
        <v>26715</v>
      </c>
      <c r="E6372" s="101">
        <v>395.32</v>
      </c>
      <c r="F6372" s="102"/>
    </row>
    <row r="6373" ht="12.75" customHeight="1">
      <c r="A6373" s="100" t="s">
        <v>26651</v>
      </c>
      <c r="B6373" s="101">
        <v>241.94</v>
      </c>
      <c r="C6373" s="102"/>
      <c r="D6373" s="100" t="s">
        <v>6785</v>
      </c>
      <c r="E6373" s="101">
        <v>360.03</v>
      </c>
      <c r="F6373" s="102"/>
    </row>
    <row r="6374" ht="12.75" customHeight="1">
      <c r="A6374" s="100" t="s">
        <v>6657</v>
      </c>
      <c r="B6374" s="101">
        <v>220.84</v>
      </c>
      <c r="C6374" s="102"/>
      <c r="D6374" s="100" t="s">
        <v>26716</v>
      </c>
      <c r="E6374" s="101">
        <v>524.93</v>
      </c>
      <c r="F6374" s="102"/>
    </row>
    <row r="6375" ht="12.75" customHeight="1">
      <c r="A6375" s="100" t="s">
        <v>26652</v>
      </c>
      <c r="B6375" s="101">
        <v>272.21</v>
      </c>
      <c r="C6375" s="102"/>
      <c r="D6375" s="100" t="s">
        <v>6787</v>
      </c>
      <c r="E6375" s="101">
        <v>478.49</v>
      </c>
      <c r="F6375" s="102"/>
    </row>
    <row r="6376" ht="12.75" customHeight="1">
      <c r="A6376" s="100" t="s">
        <v>6659</v>
      </c>
      <c r="B6376" s="101">
        <v>248.48</v>
      </c>
      <c r="C6376" s="102"/>
      <c r="D6376" s="100" t="s">
        <v>26717</v>
      </c>
      <c r="E6376" s="101">
        <v>614.26</v>
      </c>
      <c r="F6376" s="102"/>
    </row>
    <row r="6377" ht="12.75" customHeight="1">
      <c r="A6377" s="100" t="s">
        <v>26653</v>
      </c>
      <c r="B6377" s="101">
        <v>302.43</v>
      </c>
      <c r="C6377" s="102"/>
      <c r="D6377" s="100" t="s">
        <v>6789</v>
      </c>
      <c r="E6377" s="101">
        <v>559.86</v>
      </c>
      <c r="F6377" s="102"/>
    </row>
    <row r="6378" ht="12.75" customHeight="1">
      <c r="A6378" s="100" t="s">
        <v>6661</v>
      </c>
      <c r="B6378" s="101">
        <v>276.06</v>
      </c>
      <c r="C6378" s="102"/>
      <c r="D6378" s="100" t="s">
        <v>26718</v>
      </c>
      <c r="E6378" s="101">
        <v>749.07</v>
      </c>
      <c r="F6378" s="102"/>
    </row>
    <row r="6379" ht="12.75" customHeight="1">
      <c r="A6379" s="100" t="s">
        <v>26654</v>
      </c>
      <c r="B6379" s="101">
        <v>362.89</v>
      </c>
      <c r="C6379" s="102"/>
      <c r="D6379" s="100" t="s">
        <v>6791</v>
      </c>
      <c r="E6379" s="101">
        <v>683.5</v>
      </c>
      <c r="F6379" s="102"/>
    </row>
    <row r="6380" ht="12.75" customHeight="1">
      <c r="A6380" s="100" t="s">
        <v>6663</v>
      </c>
      <c r="B6380" s="101">
        <v>331.25</v>
      </c>
      <c r="C6380" s="102"/>
      <c r="D6380" s="100" t="s">
        <v>26719</v>
      </c>
      <c r="E6380" s="101">
        <v>716.73</v>
      </c>
      <c r="F6380" s="102"/>
    </row>
    <row r="6381" ht="12.75" customHeight="1">
      <c r="A6381" s="100" t="s">
        <v>26655</v>
      </c>
      <c r="B6381" s="101">
        <v>423.04</v>
      </c>
      <c r="C6381" s="102"/>
      <c r="D6381" s="100" t="s">
        <v>6793</v>
      </c>
      <c r="E6381" s="101">
        <v>653.68</v>
      </c>
      <c r="F6381" s="102"/>
    </row>
    <row r="6382" ht="12.75" customHeight="1">
      <c r="A6382" s="100" t="s">
        <v>6665</v>
      </c>
      <c r="B6382" s="101">
        <v>386.17</v>
      </c>
      <c r="C6382" s="102"/>
      <c r="D6382" s="100" t="s">
        <v>26720</v>
      </c>
      <c r="E6382" s="101">
        <v>954.46</v>
      </c>
      <c r="F6382" s="102"/>
    </row>
    <row r="6383" ht="12.75" customHeight="1">
      <c r="A6383" s="100" t="s">
        <v>26656</v>
      </c>
      <c r="B6383" s="101">
        <v>483.8</v>
      </c>
      <c r="C6383" s="102"/>
      <c r="D6383" s="100" t="s">
        <v>6795</v>
      </c>
      <c r="E6383" s="101">
        <v>871.76</v>
      </c>
      <c r="F6383" s="102"/>
    </row>
    <row r="6384" ht="12.75" customHeight="1">
      <c r="A6384" s="100" t="s">
        <v>6667</v>
      </c>
      <c r="B6384" s="101">
        <v>441.62</v>
      </c>
      <c r="C6384" s="102"/>
      <c r="D6384" s="100" t="s">
        <v>26721</v>
      </c>
      <c r="E6384" s="101">
        <v>1117.96</v>
      </c>
      <c r="F6384" s="102"/>
    </row>
    <row r="6385" ht="12.75" customHeight="1">
      <c r="A6385" s="100" t="s">
        <v>26657</v>
      </c>
      <c r="B6385" s="101">
        <v>544.22</v>
      </c>
      <c r="C6385" s="102"/>
      <c r="D6385" s="100" t="s">
        <v>6797</v>
      </c>
      <c r="E6385" s="101">
        <v>1020.74</v>
      </c>
      <c r="F6385" s="102"/>
    </row>
    <row r="6386" ht="12.75" customHeight="1">
      <c r="A6386" s="100" t="s">
        <v>6669</v>
      </c>
      <c r="B6386" s="101">
        <v>496.77</v>
      </c>
      <c r="C6386" s="102"/>
      <c r="D6386" s="100" t="s">
        <v>26722</v>
      </c>
      <c r="E6386" s="101">
        <v>1452.63</v>
      </c>
      <c r="F6386" s="102"/>
    </row>
    <row r="6387" ht="12.75" customHeight="1">
      <c r="A6387" s="100" t="s">
        <v>26658</v>
      </c>
      <c r="B6387" s="101">
        <v>605.53</v>
      </c>
      <c r="C6387" s="102"/>
      <c r="D6387" s="100" t="s">
        <v>6799</v>
      </c>
      <c r="E6387" s="101">
        <v>1328.18</v>
      </c>
      <c r="F6387" s="102"/>
    </row>
    <row r="6388" ht="12.75" customHeight="1">
      <c r="A6388" s="100" t="s">
        <v>6671</v>
      </c>
      <c r="B6388" s="101">
        <v>552.8</v>
      </c>
      <c r="C6388" s="102"/>
      <c r="D6388" s="100" t="s">
        <v>26723</v>
      </c>
      <c r="E6388" s="101">
        <v>1636.01</v>
      </c>
      <c r="F6388" s="102"/>
    </row>
    <row r="6389" ht="12.75" customHeight="1">
      <c r="A6389" s="100" t="s">
        <v>26659</v>
      </c>
      <c r="B6389" s="101">
        <v>725.75</v>
      </c>
      <c r="C6389" s="102"/>
      <c r="D6389" s="100" t="s">
        <v>6801</v>
      </c>
      <c r="E6389" s="101">
        <v>1496.05</v>
      </c>
      <c r="F6389" s="102"/>
    </row>
    <row r="6390" ht="12.75" customHeight="1">
      <c r="A6390" s="100" t="s">
        <v>6673</v>
      </c>
      <c r="B6390" s="101">
        <v>662.47</v>
      </c>
      <c r="C6390" s="102"/>
      <c r="D6390" s="100" t="s">
        <v>26724</v>
      </c>
      <c r="E6390" s="101">
        <v>493.87</v>
      </c>
      <c r="F6390" s="102"/>
    </row>
    <row r="6391" ht="12.75" customHeight="1">
      <c r="A6391" s="100" t="s">
        <v>26660</v>
      </c>
      <c r="B6391" s="101">
        <v>272.94</v>
      </c>
      <c r="C6391" s="102"/>
      <c r="D6391" s="100" t="s">
        <v>6803</v>
      </c>
      <c r="E6391" s="101">
        <v>448.49</v>
      </c>
      <c r="F6391" s="102"/>
    </row>
    <row r="6392" ht="12.75" customHeight="1">
      <c r="A6392" s="100" t="s">
        <v>6675</v>
      </c>
      <c r="B6392" s="101">
        <v>249.35</v>
      </c>
      <c r="C6392" s="102"/>
      <c r="D6392" s="100" t="s">
        <v>26725</v>
      </c>
      <c r="E6392" s="101">
        <v>635.7</v>
      </c>
      <c r="F6392" s="102"/>
    </row>
    <row r="6393" ht="12.75" customHeight="1">
      <c r="A6393" s="100" t="s">
        <v>26661</v>
      </c>
      <c r="B6393" s="101">
        <v>318.73</v>
      </c>
      <c r="C6393" s="102"/>
      <c r="D6393" s="100" t="s">
        <v>6805</v>
      </c>
      <c r="E6393" s="101">
        <v>577.38</v>
      </c>
      <c r="F6393" s="102"/>
    </row>
    <row r="6394" ht="12.75" customHeight="1">
      <c r="A6394" s="100" t="s">
        <v>6677</v>
      </c>
      <c r="B6394" s="101">
        <v>291.19</v>
      </c>
      <c r="C6394" s="102"/>
      <c r="D6394" s="100" t="s">
        <v>26726</v>
      </c>
      <c r="E6394" s="101">
        <v>858.25</v>
      </c>
      <c r="F6394" s="102"/>
    </row>
    <row r="6395" ht="12.75" customHeight="1">
      <c r="A6395" s="100" t="s">
        <v>26662</v>
      </c>
      <c r="B6395" s="101">
        <v>364.19</v>
      </c>
      <c r="C6395" s="102"/>
      <c r="D6395" s="100" t="s">
        <v>6807</v>
      </c>
      <c r="E6395" s="101">
        <v>780.76</v>
      </c>
      <c r="F6395" s="102"/>
    </row>
    <row r="6396" ht="12.75" customHeight="1">
      <c r="A6396" s="100" t="s">
        <v>6679</v>
      </c>
      <c r="B6396" s="101">
        <v>332.72</v>
      </c>
      <c r="C6396" s="102"/>
      <c r="D6396" s="100" t="s">
        <v>26727</v>
      </c>
      <c r="E6396" s="101">
        <v>1041.82</v>
      </c>
      <c r="F6396" s="102"/>
    </row>
    <row r="6397" ht="12.75" customHeight="1">
      <c r="A6397" s="100" t="s">
        <v>26663</v>
      </c>
      <c r="B6397" s="101">
        <v>409.7</v>
      </c>
      <c r="C6397" s="102"/>
      <c r="D6397" s="100" t="s">
        <v>6809</v>
      </c>
      <c r="E6397" s="101">
        <v>947.67</v>
      </c>
      <c r="F6397" s="102"/>
    </row>
    <row r="6398" ht="12.75" customHeight="1">
      <c r="A6398" s="100" t="s">
        <v>6681</v>
      </c>
      <c r="B6398" s="101">
        <v>374.29</v>
      </c>
      <c r="C6398" s="102"/>
      <c r="D6398" s="100" t="s">
        <v>26728</v>
      </c>
      <c r="E6398" s="101">
        <v>1454.43</v>
      </c>
      <c r="F6398" s="102"/>
    </row>
    <row r="6399" ht="12.75" customHeight="1">
      <c r="A6399" s="100" t="s">
        <v>26664</v>
      </c>
      <c r="B6399" s="101">
        <v>455.21</v>
      </c>
      <c r="C6399" s="102"/>
      <c r="D6399" s="100" t="s">
        <v>6811</v>
      </c>
      <c r="E6399" s="101">
        <v>1325.11</v>
      </c>
      <c r="F6399" s="102"/>
    </row>
    <row r="6400" ht="12.75" customHeight="1">
      <c r="A6400" s="100" t="s">
        <v>6683</v>
      </c>
      <c r="B6400" s="101">
        <v>415.86</v>
      </c>
      <c r="C6400" s="102"/>
      <c r="D6400" s="100" t="s">
        <v>26729</v>
      </c>
      <c r="E6400" s="101">
        <v>1695.18</v>
      </c>
      <c r="F6400" s="102"/>
    </row>
    <row r="6401" ht="12.75" customHeight="1">
      <c r="A6401" s="100" t="s">
        <v>26665</v>
      </c>
      <c r="B6401" s="101">
        <v>546.2</v>
      </c>
      <c r="C6401" s="102"/>
      <c r="D6401" s="100" t="s">
        <v>6813</v>
      </c>
      <c r="E6401" s="101">
        <v>1544.16</v>
      </c>
      <c r="F6401" s="102"/>
    </row>
    <row r="6402" ht="12.75" customHeight="1">
      <c r="A6402" s="100" t="s">
        <v>6685</v>
      </c>
      <c r="B6402" s="101">
        <v>499.0</v>
      </c>
      <c r="C6402" s="102"/>
      <c r="D6402" s="100" t="s">
        <v>26730</v>
      </c>
      <c r="E6402" s="101">
        <v>2212.57</v>
      </c>
      <c r="F6402" s="102"/>
    </row>
    <row r="6403" ht="12.75" customHeight="1">
      <c r="A6403" s="100" t="s">
        <v>26666</v>
      </c>
      <c r="B6403" s="101">
        <v>637.17</v>
      </c>
      <c r="C6403" s="102"/>
      <c r="D6403" s="100" t="s">
        <v>6815</v>
      </c>
      <c r="E6403" s="101">
        <v>2019.03</v>
      </c>
      <c r="F6403" s="102"/>
    </row>
    <row r="6404" ht="12.75" customHeight="1">
      <c r="A6404" s="100" t="s">
        <v>6687</v>
      </c>
      <c r="B6404" s="101">
        <v>582.1</v>
      </c>
      <c r="C6404" s="102"/>
      <c r="D6404" s="100" t="s">
        <v>26731</v>
      </c>
      <c r="E6404" s="101">
        <v>2423.75</v>
      </c>
      <c r="F6404" s="102"/>
    </row>
    <row r="6405" ht="12.75" customHeight="1">
      <c r="A6405" s="100" t="s">
        <v>26667</v>
      </c>
      <c r="B6405" s="101">
        <v>728.17</v>
      </c>
      <c r="C6405" s="102"/>
      <c r="D6405" s="100" t="s">
        <v>6817</v>
      </c>
      <c r="E6405" s="101">
        <v>2212.08</v>
      </c>
      <c r="F6405" s="102"/>
    </row>
    <row r="6406" ht="12.75" customHeight="1">
      <c r="A6406" s="100" t="s">
        <v>6689</v>
      </c>
      <c r="B6406" s="101">
        <v>665.24</v>
      </c>
      <c r="C6406" s="102"/>
      <c r="D6406" s="100" t="s">
        <v>26732</v>
      </c>
      <c r="E6406" s="101">
        <v>2846.06</v>
      </c>
      <c r="F6406" s="102"/>
    </row>
    <row r="6407" ht="12.75" customHeight="1">
      <c r="A6407" s="100" t="s">
        <v>26668</v>
      </c>
      <c r="B6407" s="101">
        <v>819.15</v>
      </c>
      <c r="C6407" s="102"/>
      <c r="D6407" s="100" t="s">
        <v>6819</v>
      </c>
      <c r="E6407" s="101">
        <v>2597.63</v>
      </c>
      <c r="F6407" s="102"/>
    </row>
    <row r="6408" ht="12.75" customHeight="1">
      <c r="A6408" s="100" t="s">
        <v>6691</v>
      </c>
      <c r="B6408" s="101">
        <v>748.35</v>
      </c>
      <c r="C6408" s="102"/>
      <c r="D6408" s="100" t="s">
        <v>26733</v>
      </c>
      <c r="E6408" s="101">
        <v>3708.27</v>
      </c>
      <c r="F6408" s="102"/>
    </row>
    <row r="6409" ht="12.75" customHeight="1">
      <c r="A6409" s="100" t="s">
        <v>26669</v>
      </c>
      <c r="B6409" s="101">
        <v>910.4</v>
      </c>
      <c r="C6409" s="102"/>
      <c r="D6409" s="100" t="s">
        <v>6821</v>
      </c>
      <c r="E6409" s="101">
        <v>3389.0</v>
      </c>
      <c r="F6409" s="102"/>
    </row>
    <row r="6410" ht="12.75" customHeight="1">
      <c r="A6410" s="100" t="s">
        <v>6693</v>
      </c>
      <c r="B6410" s="101">
        <v>831.72</v>
      </c>
      <c r="C6410" s="102"/>
      <c r="D6410" s="100" t="s">
        <v>26734</v>
      </c>
      <c r="E6410" s="101">
        <v>4973.12</v>
      </c>
      <c r="F6410" s="102"/>
    </row>
    <row r="6411" ht="12.75" customHeight="1">
      <c r="A6411" s="100" t="s">
        <v>26670</v>
      </c>
      <c r="B6411" s="101">
        <v>1092.38</v>
      </c>
      <c r="C6411" s="102"/>
      <c r="D6411" s="100" t="s">
        <v>6823</v>
      </c>
      <c r="E6411" s="101">
        <v>4552.01</v>
      </c>
      <c r="F6411" s="102"/>
    </row>
    <row r="6412" ht="12.75" customHeight="1">
      <c r="A6412" s="100" t="s">
        <v>6695</v>
      </c>
      <c r="B6412" s="101">
        <v>997.97</v>
      </c>
      <c r="C6412" s="102"/>
      <c r="D6412" s="100" t="s">
        <v>26735</v>
      </c>
      <c r="E6412" s="101">
        <v>5623.52</v>
      </c>
      <c r="F6412" s="102"/>
    </row>
    <row r="6413" ht="12.75" customHeight="1">
      <c r="A6413" s="100" t="s">
        <v>26671</v>
      </c>
      <c r="B6413" s="101">
        <v>1183.38</v>
      </c>
      <c r="C6413" s="102"/>
      <c r="D6413" s="100" t="s">
        <v>6825</v>
      </c>
      <c r="E6413" s="101">
        <v>5148.13</v>
      </c>
      <c r="F6413" s="102"/>
    </row>
    <row r="6414" ht="12.75" customHeight="1">
      <c r="A6414" s="100" t="s">
        <v>6697</v>
      </c>
      <c r="B6414" s="101">
        <v>1081.1</v>
      </c>
      <c r="C6414" s="102"/>
      <c r="D6414" s="100" t="s">
        <v>26736</v>
      </c>
      <c r="E6414" s="101">
        <v>4630.96</v>
      </c>
      <c r="F6414" s="102"/>
    </row>
    <row r="6415" ht="12.75" customHeight="1">
      <c r="A6415" s="100" t="s">
        <v>26672</v>
      </c>
      <c r="B6415" s="101">
        <v>1365.36</v>
      </c>
      <c r="C6415" s="102"/>
      <c r="D6415" s="100" t="s">
        <v>6827</v>
      </c>
      <c r="E6415" s="101">
        <v>4208.06</v>
      </c>
      <c r="F6415" s="102"/>
    </row>
    <row r="6416" ht="12.75" customHeight="1">
      <c r="A6416" s="100" t="s">
        <v>6699</v>
      </c>
      <c r="B6416" s="101">
        <v>1247.36</v>
      </c>
      <c r="C6416" s="102"/>
      <c r="D6416" s="100" t="s">
        <v>26737</v>
      </c>
      <c r="E6416" s="101">
        <v>11870.66</v>
      </c>
      <c r="F6416" s="102"/>
    </row>
    <row r="6417" ht="12.75" customHeight="1">
      <c r="A6417" s="100" t="s">
        <v>26673</v>
      </c>
      <c r="B6417" s="101">
        <v>1820.55</v>
      </c>
      <c r="C6417" s="102"/>
      <c r="D6417" s="100" t="s">
        <v>6829</v>
      </c>
      <c r="E6417" s="101">
        <v>10948.73</v>
      </c>
      <c r="F6417" s="102"/>
    </row>
    <row r="6418" ht="12.75" customHeight="1">
      <c r="A6418" s="100" t="s">
        <v>6701</v>
      </c>
      <c r="B6418" s="101">
        <v>1663.21</v>
      </c>
      <c r="C6418" s="102"/>
      <c r="D6418" s="100" t="s">
        <v>26738</v>
      </c>
      <c r="E6418" s="101">
        <v>48.07</v>
      </c>
      <c r="F6418" s="102"/>
    </row>
    <row r="6419" ht="12.75" customHeight="1">
      <c r="A6419" s="100" t="s">
        <v>26674</v>
      </c>
      <c r="B6419" s="101">
        <v>2275.76</v>
      </c>
      <c r="C6419" s="102"/>
      <c r="D6419" s="100" t="s">
        <v>6831</v>
      </c>
      <c r="E6419" s="101">
        <v>46.52</v>
      </c>
      <c r="F6419" s="102"/>
    </row>
    <row r="6420" ht="12.75" customHeight="1">
      <c r="A6420" s="100" t="s">
        <v>6703</v>
      </c>
      <c r="B6420" s="101">
        <v>2079.08</v>
      </c>
      <c r="C6420" s="102"/>
      <c r="D6420" s="100" t="s">
        <v>26739</v>
      </c>
      <c r="E6420" s="101">
        <v>29.61</v>
      </c>
      <c r="F6420" s="102"/>
    </row>
    <row r="6421" ht="12.75" customHeight="1">
      <c r="A6421" s="100" t="s">
        <v>26675</v>
      </c>
      <c r="B6421" s="101">
        <v>579.85</v>
      </c>
      <c r="C6421" s="102"/>
      <c r="D6421" s="100" t="s">
        <v>6833</v>
      </c>
      <c r="E6421" s="101">
        <v>27.13</v>
      </c>
      <c r="F6421" s="102"/>
    </row>
    <row r="6422" ht="12.75" customHeight="1">
      <c r="A6422" s="100" t="s">
        <v>6705</v>
      </c>
      <c r="B6422" s="101">
        <v>530.31</v>
      </c>
      <c r="C6422" s="102"/>
      <c r="D6422" s="100" t="s">
        <v>26740</v>
      </c>
      <c r="E6422" s="101">
        <v>55.16</v>
      </c>
      <c r="F6422" s="102"/>
    </row>
    <row r="6423" ht="12.75" customHeight="1">
      <c r="A6423" s="100" t="s">
        <v>26676</v>
      </c>
      <c r="B6423" s="101">
        <v>695.76</v>
      </c>
      <c r="C6423" s="102"/>
      <c r="D6423" s="100" t="s">
        <v>6835</v>
      </c>
      <c r="E6423" s="101">
        <v>52.05</v>
      </c>
      <c r="F6423" s="102"/>
    </row>
    <row r="6424" ht="12.75" customHeight="1">
      <c r="A6424" s="100" t="s">
        <v>6707</v>
      </c>
      <c r="B6424" s="101">
        <v>636.32</v>
      </c>
      <c r="C6424" s="102"/>
      <c r="D6424" s="100" t="s">
        <v>26741</v>
      </c>
      <c r="E6424" s="101">
        <v>97.95</v>
      </c>
      <c r="F6424" s="102"/>
    </row>
    <row r="6425" ht="12.75" customHeight="1">
      <c r="A6425" s="100" t="s">
        <v>26677</v>
      </c>
      <c r="B6425" s="101">
        <v>811.64</v>
      </c>
      <c r="C6425" s="102"/>
      <c r="D6425" s="100" t="s">
        <v>6837</v>
      </c>
      <c r="E6425" s="101">
        <v>94.52</v>
      </c>
      <c r="F6425" s="102"/>
    </row>
    <row r="6426" ht="12.75" customHeight="1">
      <c r="A6426" s="100" t="s">
        <v>6709</v>
      </c>
      <c r="B6426" s="101">
        <v>742.3</v>
      </c>
      <c r="C6426" s="102"/>
      <c r="D6426" s="100" t="s">
        <v>26742</v>
      </c>
      <c r="E6426" s="101">
        <v>334.4</v>
      </c>
      <c r="F6426" s="102"/>
    </row>
    <row r="6427" ht="12.75" customHeight="1">
      <c r="A6427" s="100" t="s">
        <v>26678</v>
      </c>
      <c r="B6427" s="101">
        <v>927.55</v>
      </c>
      <c r="C6427" s="102"/>
      <c r="D6427" s="100" t="s">
        <v>6839</v>
      </c>
      <c r="E6427" s="101">
        <v>329.73</v>
      </c>
      <c r="F6427" s="102"/>
    </row>
    <row r="6428" ht="12.75" customHeight="1">
      <c r="A6428" s="100" t="s">
        <v>6711</v>
      </c>
      <c r="B6428" s="101">
        <v>848.31</v>
      </c>
      <c r="C6428" s="102"/>
      <c r="D6428" s="100" t="s">
        <v>26743</v>
      </c>
      <c r="E6428" s="101">
        <v>23.09</v>
      </c>
      <c r="F6428" s="102"/>
    </row>
    <row r="6429" ht="12.75" customHeight="1">
      <c r="A6429" s="100" t="s">
        <v>26679</v>
      </c>
      <c r="B6429" s="101">
        <v>1043.44</v>
      </c>
      <c r="C6429" s="102"/>
      <c r="D6429" s="100" t="s">
        <v>6841</v>
      </c>
      <c r="E6429" s="101">
        <v>21.85</v>
      </c>
      <c r="F6429" s="102"/>
    </row>
    <row r="6430" ht="12.75" customHeight="1">
      <c r="A6430" s="100" t="s">
        <v>6713</v>
      </c>
      <c r="B6430" s="101">
        <v>954.3</v>
      </c>
      <c r="C6430" s="102"/>
      <c r="D6430" s="100" t="s">
        <v>26744</v>
      </c>
      <c r="E6430" s="101">
        <v>29.63</v>
      </c>
      <c r="F6430" s="102"/>
    </row>
    <row r="6431" ht="12.75" customHeight="1">
      <c r="A6431" s="100" t="s">
        <v>26680</v>
      </c>
      <c r="B6431" s="101">
        <v>1159.72</v>
      </c>
      <c r="C6431" s="102"/>
      <c r="D6431" s="100" t="s">
        <v>6843</v>
      </c>
      <c r="E6431" s="101">
        <v>28.08</v>
      </c>
      <c r="F6431" s="102"/>
    </row>
    <row r="6432" ht="12.75" customHeight="1">
      <c r="A6432" s="100" t="s">
        <v>6715</v>
      </c>
      <c r="B6432" s="101">
        <v>1060.65</v>
      </c>
      <c r="C6432" s="102"/>
      <c r="D6432" s="100" t="s">
        <v>26745</v>
      </c>
      <c r="E6432" s="101">
        <v>63.91</v>
      </c>
      <c r="F6432" s="102"/>
    </row>
    <row r="6433" ht="12.75" customHeight="1">
      <c r="A6433" s="100" t="s">
        <v>26681</v>
      </c>
      <c r="B6433" s="101">
        <v>1391.52</v>
      </c>
      <c r="C6433" s="102"/>
      <c r="D6433" s="100" t="s">
        <v>6845</v>
      </c>
      <c r="E6433" s="101">
        <v>61.58</v>
      </c>
      <c r="F6433" s="102"/>
    </row>
    <row r="6434" ht="12.75" customHeight="1">
      <c r="A6434" s="100" t="s">
        <v>6717</v>
      </c>
      <c r="B6434" s="101">
        <v>1272.65</v>
      </c>
      <c r="C6434" s="102"/>
      <c r="D6434" s="100" t="s">
        <v>26746</v>
      </c>
      <c r="E6434" s="101">
        <v>272.31</v>
      </c>
      <c r="F6434" s="102"/>
    </row>
    <row r="6435" ht="12.75" customHeight="1">
      <c r="A6435" s="100" t="s">
        <v>26682</v>
      </c>
      <c r="B6435" s="101">
        <v>1739.24</v>
      </c>
      <c r="C6435" s="102"/>
      <c r="D6435" s="100" t="s">
        <v>6847</v>
      </c>
      <c r="E6435" s="101">
        <v>269.2</v>
      </c>
      <c r="F6435" s="102"/>
    </row>
    <row r="6436" ht="12.75" customHeight="1">
      <c r="A6436" s="100" t="s">
        <v>6719</v>
      </c>
      <c r="B6436" s="101">
        <v>1590.66</v>
      </c>
      <c r="C6436" s="102"/>
      <c r="D6436" s="100" t="s">
        <v>26747</v>
      </c>
      <c r="E6436" s="101">
        <v>61.69</v>
      </c>
      <c r="F6436" s="102"/>
    </row>
    <row r="6437" ht="12.75" customHeight="1">
      <c r="A6437" s="100" t="s">
        <v>26683</v>
      </c>
      <c r="B6437" s="101">
        <v>2029.32</v>
      </c>
      <c r="C6437" s="102"/>
      <c r="D6437" s="100" t="s">
        <v>6849</v>
      </c>
      <c r="E6437" s="101">
        <v>58.9</v>
      </c>
      <c r="F6437" s="102"/>
    </row>
    <row r="6438" ht="12.75" customHeight="1">
      <c r="A6438" s="100" t="s">
        <v>6721</v>
      </c>
      <c r="B6438" s="101">
        <v>1855.97</v>
      </c>
      <c r="C6438" s="102"/>
      <c r="D6438" s="100" t="s">
        <v>26748</v>
      </c>
      <c r="E6438" s="101">
        <v>78.64</v>
      </c>
      <c r="F6438" s="102"/>
    </row>
    <row r="6439" ht="12.75" customHeight="1">
      <c r="A6439" s="100" t="s">
        <v>26684</v>
      </c>
      <c r="B6439" s="101">
        <v>2087.28</v>
      </c>
      <c r="C6439" s="102"/>
      <c r="D6439" s="100" t="s">
        <v>6851</v>
      </c>
      <c r="E6439" s="101">
        <v>75.06</v>
      </c>
      <c r="F6439" s="102"/>
    </row>
    <row r="6440" ht="12.75" customHeight="1">
      <c r="A6440" s="100" t="s">
        <v>6723</v>
      </c>
      <c r="B6440" s="101">
        <v>1908.97</v>
      </c>
      <c r="C6440" s="102"/>
      <c r="D6440" s="100" t="s">
        <v>26749</v>
      </c>
      <c r="E6440" s="101">
        <v>84.11</v>
      </c>
      <c r="F6440" s="102"/>
    </row>
    <row r="6441" ht="12.75" customHeight="1">
      <c r="A6441" s="100" t="s">
        <v>26685</v>
      </c>
      <c r="B6441" s="101">
        <v>2319.07</v>
      </c>
      <c r="C6441" s="102"/>
      <c r="D6441" s="100" t="s">
        <v>6853</v>
      </c>
      <c r="E6441" s="101">
        <v>80.23</v>
      </c>
      <c r="F6441" s="102"/>
    </row>
    <row r="6442" ht="12.75" customHeight="1">
      <c r="A6442" s="100" t="s">
        <v>6725</v>
      </c>
      <c r="B6442" s="101">
        <v>2120.96</v>
      </c>
      <c r="C6442" s="102"/>
      <c r="D6442" s="100" t="s">
        <v>26750</v>
      </c>
      <c r="E6442" s="101">
        <v>89.58</v>
      </c>
      <c r="F6442" s="102"/>
    </row>
    <row r="6443" ht="12.75" customHeight="1">
      <c r="A6443" s="100" t="s">
        <v>26686</v>
      </c>
      <c r="B6443" s="101">
        <v>2898.92</v>
      </c>
      <c r="C6443" s="102"/>
      <c r="D6443" s="100" t="s">
        <v>6855</v>
      </c>
      <c r="E6443" s="101">
        <v>85.23</v>
      </c>
      <c r="F6443" s="102"/>
    </row>
    <row r="6444" ht="12.75" customHeight="1">
      <c r="A6444" s="100" t="s">
        <v>6727</v>
      </c>
      <c r="B6444" s="101">
        <v>2651.28</v>
      </c>
      <c r="C6444" s="102"/>
      <c r="D6444" s="100" t="s">
        <v>26751</v>
      </c>
      <c r="E6444" s="101">
        <v>97.06</v>
      </c>
      <c r="F6444" s="102"/>
    </row>
    <row r="6445" ht="12.75" customHeight="1">
      <c r="A6445" s="100" t="s">
        <v>26687</v>
      </c>
      <c r="B6445" s="101">
        <v>2624.52</v>
      </c>
      <c r="C6445" s="102"/>
      <c r="D6445" s="100" t="s">
        <v>6857</v>
      </c>
      <c r="E6445" s="101">
        <v>92.4</v>
      </c>
      <c r="F6445" s="102"/>
    </row>
    <row r="6446" ht="12.75" customHeight="1">
      <c r="A6446" s="100" t="s">
        <v>6729</v>
      </c>
      <c r="B6446" s="101">
        <v>2402.27</v>
      </c>
      <c r="C6446" s="102"/>
      <c r="D6446" s="100" t="s">
        <v>26752</v>
      </c>
      <c r="E6446" s="101">
        <v>97.52</v>
      </c>
      <c r="F6446" s="102"/>
    </row>
    <row r="6447" ht="12.75" customHeight="1">
      <c r="A6447" s="100" t="s">
        <v>26688</v>
      </c>
      <c r="B6447" s="101">
        <v>2915.99</v>
      </c>
      <c r="C6447" s="102"/>
      <c r="D6447" s="100" t="s">
        <v>6859</v>
      </c>
      <c r="E6447" s="101">
        <v>92.4</v>
      </c>
      <c r="F6447" s="102"/>
    </row>
    <row r="6448" ht="12.75" customHeight="1">
      <c r="A6448" s="100" t="s">
        <v>6731</v>
      </c>
      <c r="B6448" s="101">
        <v>2669.05</v>
      </c>
      <c r="C6448" s="102"/>
      <c r="D6448" s="100" t="s">
        <v>26753</v>
      </c>
      <c r="E6448" s="101">
        <v>103.6</v>
      </c>
      <c r="F6448" s="102"/>
    </row>
    <row r="6449" ht="12.75" customHeight="1">
      <c r="A6449" s="100" t="s">
        <v>26689</v>
      </c>
      <c r="B6449" s="101">
        <v>3645.14</v>
      </c>
      <c r="C6449" s="102"/>
      <c r="D6449" s="100" t="s">
        <v>6861</v>
      </c>
      <c r="E6449" s="101">
        <v>98.17</v>
      </c>
      <c r="F6449" s="102"/>
    </row>
    <row r="6450" ht="12.75" customHeight="1">
      <c r="A6450" s="100" t="s">
        <v>6733</v>
      </c>
      <c r="B6450" s="101">
        <v>3336.46</v>
      </c>
      <c r="C6450" s="102"/>
      <c r="D6450" s="100" t="s">
        <v>26754</v>
      </c>
      <c r="E6450" s="101">
        <v>24306.41</v>
      </c>
      <c r="F6450" s="102"/>
    </row>
    <row r="6451" ht="12.75" customHeight="1">
      <c r="A6451" s="100" t="s">
        <v>26690</v>
      </c>
      <c r="B6451" s="101">
        <v>166.98</v>
      </c>
      <c r="C6451" s="102"/>
      <c r="D6451" s="100" t="s">
        <v>6863</v>
      </c>
      <c r="E6451" s="101">
        <v>22128.52</v>
      </c>
      <c r="F6451" s="102"/>
    </row>
    <row r="6452" ht="12.75" customHeight="1">
      <c r="A6452" s="100" t="s">
        <v>6735</v>
      </c>
      <c r="B6452" s="101">
        <v>155.65</v>
      </c>
      <c r="C6452" s="102"/>
      <c r="D6452" s="100" t="s">
        <v>26755</v>
      </c>
      <c r="E6452" s="101">
        <v>40105.58</v>
      </c>
      <c r="F6452" s="102"/>
    </row>
    <row r="6453" ht="12.75" customHeight="1">
      <c r="A6453" s="100" t="s">
        <v>26691</v>
      </c>
      <c r="B6453" s="101">
        <v>175.74</v>
      </c>
      <c r="C6453" s="102"/>
      <c r="D6453" s="100" t="s">
        <v>6865</v>
      </c>
      <c r="E6453" s="101">
        <v>36512.06</v>
      </c>
      <c r="F6453" s="102"/>
    </row>
    <row r="6454" ht="12.75" customHeight="1">
      <c r="A6454" s="100" t="s">
        <v>6737</v>
      </c>
      <c r="B6454" s="101">
        <v>163.85</v>
      </c>
      <c r="C6454" s="102"/>
      <c r="D6454" s="100" t="s">
        <v>26756</v>
      </c>
      <c r="E6454" s="101">
        <v>265.6</v>
      </c>
      <c r="F6454" s="102"/>
    </row>
    <row r="6455" ht="12.75" customHeight="1">
      <c r="A6455" s="100" t="s">
        <v>26692</v>
      </c>
      <c r="B6455" s="101">
        <v>138.46</v>
      </c>
      <c r="C6455" s="102"/>
      <c r="D6455" s="100" t="s">
        <v>6867</v>
      </c>
      <c r="E6455" s="101">
        <v>265.6</v>
      </c>
      <c r="F6455" s="102"/>
    </row>
    <row r="6456" ht="12.75" customHeight="1">
      <c r="A6456" s="100" t="s">
        <v>6739</v>
      </c>
      <c r="B6456" s="101">
        <v>128.29</v>
      </c>
      <c r="C6456" s="102"/>
      <c r="D6456" s="100" t="s">
        <v>26757</v>
      </c>
      <c r="E6456" s="101">
        <v>351.83</v>
      </c>
      <c r="F6456" s="102"/>
    </row>
    <row r="6457" ht="12.75" customHeight="1">
      <c r="A6457" s="100" t="s">
        <v>26693</v>
      </c>
      <c r="B6457" s="101">
        <v>124.16</v>
      </c>
      <c r="C6457" s="102"/>
      <c r="D6457" s="100" t="s">
        <v>6869</v>
      </c>
      <c r="E6457" s="101">
        <v>351.83</v>
      </c>
      <c r="F6457" s="102"/>
    </row>
    <row r="6458" ht="12.75" customHeight="1">
      <c r="A6458" s="100" t="s">
        <v>6741</v>
      </c>
      <c r="B6458" s="101">
        <v>114.59</v>
      </c>
      <c r="C6458" s="102"/>
      <c r="D6458" s="100" t="s">
        <v>26758</v>
      </c>
      <c r="E6458" s="101">
        <v>488.66</v>
      </c>
      <c r="F6458" s="102"/>
    </row>
    <row r="6459" ht="12.75" customHeight="1">
      <c r="A6459" s="100" t="s">
        <v>26694</v>
      </c>
      <c r="B6459" s="101">
        <v>126.1</v>
      </c>
      <c r="C6459" s="102"/>
      <c r="D6459" s="100" t="s">
        <v>6871</v>
      </c>
      <c r="E6459" s="101">
        <v>488.66</v>
      </c>
      <c r="F6459" s="102"/>
    </row>
    <row r="6460" ht="12.75" customHeight="1">
      <c r="A6460" s="100" t="s">
        <v>6743</v>
      </c>
      <c r="B6460" s="101">
        <v>113.95</v>
      </c>
      <c r="C6460" s="102"/>
      <c r="D6460" s="100" t="s">
        <v>26759</v>
      </c>
      <c r="E6460" s="101">
        <v>649.63</v>
      </c>
      <c r="F6460" s="102"/>
    </row>
    <row r="6461" ht="12.75" customHeight="1">
      <c r="A6461" s="100" t="s">
        <v>26695</v>
      </c>
      <c r="B6461" s="101">
        <v>156.29</v>
      </c>
      <c r="C6461" s="102"/>
      <c r="D6461" s="100" t="s">
        <v>6873</v>
      </c>
      <c r="E6461" s="101">
        <v>649.63</v>
      </c>
      <c r="F6461" s="102"/>
    </row>
    <row r="6462" ht="12.75" customHeight="1">
      <c r="A6462" s="100" t="s">
        <v>6745</v>
      </c>
      <c r="B6462" s="101">
        <v>141.71</v>
      </c>
      <c r="C6462" s="102"/>
      <c r="D6462" s="100" t="s">
        <v>26760</v>
      </c>
      <c r="E6462" s="101">
        <v>712.87</v>
      </c>
      <c r="F6462" s="102"/>
    </row>
    <row r="6463" ht="12.75" customHeight="1">
      <c r="A6463" s="100" t="s">
        <v>26696</v>
      </c>
      <c r="B6463" s="101">
        <v>194.27</v>
      </c>
      <c r="C6463" s="102"/>
      <c r="D6463" s="100" t="s">
        <v>6875</v>
      </c>
      <c r="E6463" s="101">
        <v>712.87</v>
      </c>
      <c r="F6463" s="102"/>
    </row>
    <row r="6464" ht="12.75" customHeight="1">
      <c r="A6464" s="100" t="s">
        <v>6747</v>
      </c>
      <c r="B6464" s="101">
        <v>176.17</v>
      </c>
      <c r="C6464" s="102"/>
      <c r="D6464" s="100" t="s">
        <v>26761</v>
      </c>
      <c r="E6464" s="101">
        <v>901.44</v>
      </c>
      <c r="F6464" s="102"/>
    </row>
    <row r="6465" ht="12.75" customHeight="1">
      <c r="A6465" s="100" t="s">
        <v>26697</v>
      </c>
      <c r="B6465" s="101">
        <v>267.87</v>
      </c>
      <c r="C6465" s="102"/>
      <c r="D6465" s="100" t="s">
        <v>6877</v>
      </c>
      <c r="E6465" s="101">
        <v>901.44</v>
      </c>
      <c r="F6465" s="102"/>
    </row>
    <row r="6466" ht="12.75" customHeight="1">
      <c r="A6466" s="100" t="s">
        <v>6749</v>
      </c>
      <c r="B6466" s="101">
        <v>243.85</v>
      </c>
      <c r="C6466" s="102"/>
      <c r="D6466" s="100" t="s">
        <v>26762</v>
      </c>
      <c r="E6466" s="101">
        <v>1086.55</v>
      </c>
      <c r="F6466" s="102"/>
    </row>
    <row r="6467" ht="12.75" customHeight="1">
      <c r="A6467" s="100" t="s">
        <v>26698</v>
      </c>
      <c r="B6467" s="101">
        <v>310.54</v>
      </c>
      <c r="C6467" s="102"/>
      <c r="D6467" s="100" t="s">
        <v>6879</v>
      </c>
      <c r="E6467" s="101">
        <v>1086.55</v>
      </c>
      <c r="F6467" s="102"/>
    </row>
    <row r="6468" ht="12.75" customHeight="1">
      <c r="A6468" s="100" t="s">
        <v>6751</v>
      </c>
      <c r="B6468" s="101">
        <v>282.78</v>
      </c>
      <c r="C6468" s="102"/>
      <c r="D6468" s="100" t="s">
        <v>26763</v>
      </c>
      <c r="E6468" s="101">
        <v>1606.26</v>
      </c>
      <c r="F6468" s="102"/>
    </row>
    <row r="6469" ht="12.75" customHeight="1">
      <c r="A6469" s="100" t="s">
        <v>26699</v>
      </c>
      <c r="B6469" s="101">
        <v>360.58</v>
      </c>
      <c r="C6469" s="102"/>
      <c r="D6469" s="100" t="s">
        <v>6881</v>
      </c>
      <c r="E6469" s="101">
        <v>1606.26</v>
      </c>
      <c r="F6469" s="102"/>
    </row>
    <row r="6470" ht="12.75" customHeight="1">
      <c r="A6470" s="100" t="s">
        <v>6753</v>
      </c>
      <c r="B6470" s="101">
        <v>328.08</v>
      </c>
      <c r="C6470" s="102"/>
      <c r="D6470" s="100" t="s">
        <v>26764</v>
      </c>
      <c r="E6470" s="101">
        <v>2478.96</v>
      </c>
      <c r="F6470" s="102"/>
    </row>
    <row r="6471" ht="12.75" customHeight="1">
      <c r="A6471" s="100" t="s">
        <v>26700</v>
      </c>
      <c r="B6471" s="101">
        <v>518.33</v>
      </c>
      <c r="C6471" s="102"/>
      <c r="D6471" s="100" t="s">
        <v>6883</v>
      </c>
      <c r="E6471" s="101">
        <v>2478.96</v>
      </c>
      <c r="F6471" s="102"/>
    </row>
    <row r="6472" ht="12.75" customHeight="1">
      <c r="A6472" s="100" t="s">
        <v>6755</v>
      </c>
      <c r="B6472" s="101">
        <v>473.09</v>
      </c>
      <c r="C6472" s="102"/>
      <c r="D6472" s="100" t="s">
        <v>26765</v>
      </c>
      <c r="E6472" s="101">
        <v>5125.79</v>
      </c>
      <c r="F6472" s="102"/>
    </row>
    <row r="6473" ht="12.75" customHeight="1">
      <c r="A6473" s="100" t="s">
        <v>26701</v>
      </c>
      <c r="B6473" s="101">
        <v>570.31</v>
      </c>
      <c r="C6473" s="102"/>
      <c r="D6473" s="100" t="s">
        <v>6885</v>
      </c>
      <c r="E6473" s="101">
        <v>5125.79</v>
      </c>
      <c r="F6473" s="102"/>
    </row>
    <row r="6474" ht="12.75" customHeight="1">
      <c r="A6474" s="100" t="s">
        <v>6757</v>
      </c>
      <c r="B6474" s="101">
        <v>520.78</v>
      </c>
      <c r="C6474" s="102"/>
      <c r="D6474" s="100" t="s">
        <v>26766</v>
      </c>
      <c r="E6474" s="101">
        <v>12.18</v>
      </c>
      <c r="F6474" s="102"/>
    </row>
    <row r="6475" ht="12.75" customHeight="1">
      <c r="A6475" s="100" t="s">
        <v>26702</v>
      </c>
      <c r="B6475" s="101">
        <v>677.17</v>
      </c>
      <c r="C6475" s="102"/>
      <c r="D6475" s="100" t="s">
        <v>6887</v>
      </c>
      <c r="E6475" s="101">
        <v>11.21</v>
      </c>
      <c r="F6475" s="102"/>
    </row>
    <row r="6476" ht="12.75" customHeight="1">
      <c r="A6476" s="100" t="s">
        <v>6759</v>
      </c>
      <c r="B6476" s="101">
        <v>618.76</v>
      </c>
      <c r="C6476" s="102"/>
      <c r="D6476" s="100" t="s">
        <v>26767</v>
      </c>
      <c r="E6476" s="101">
        <v>19.19</v>
      </c>
      <c r="F6476" s="102"/>
    </row>
    <row r="6477" ht="12.75" customHeight="1">
      <c r="A6477" s="100" t="s">
        <v>26703</v>
      </c>
      <c r="B6477" s="101">
        <v>1270.42</v>
      </c>
      <c r="C6477" s="102"/>
      <c r="D6477" s="100" t="s">
        <v>6889</v>
      </c>
      <c r="E6477" s="101">
        <v>17.94</v>
      </c>
      <c r="F6477" s="102"/>
    </row>
    <row r="6478" ht="12.75" customHeight="1">
      <c r="A6478" s="100" t="s">
        <v>6761</v>
      </c>
      <c r="B6478" s="101">
        <v>1161.64</v>
      </c>
      <c r="C6478" s="102"/>
      <c r="D6478" s="100" t="s">
        <v>26768</v>
      </c>
      <c r="E6478" s="101">
        <v>13.64</v>
      </c>
      <c r="F6478" s="102"/>
    </row>
    <row r="6479" ht="12.75" customHeight="1">
      <c r="A6479" s="100" t="s">
        <v>26704</v>
      </c>
      <c r="B6479" s="101">
        <v>1527.28</v>
      </c>
      <c r="C6479" s="102"/>
      <c r="D6479" s="100" t="s">
        <v>6891</v>
      </c>
      <c r="E6479" s="101">
        <v>12.67</v>
      </c>
      <c r="F6479" s="102"/>
    </row>
    <row r="6480" ht="12.75" customHeight="1">
      <c r="A6480" s="100" t="s">
        <v>6763</v>
      </c>
      <c r="B6480" s="101">
        <v>1402.22</v>
      </c>
      <c r="C6480" s="102"/>
      <c r="D6480" s="100" t="s">
        <v>26769</v>
      </c>
      <c r="E6480" s="101">
        <v>22.11</v>
      </c>
      <c r="F6480" s="102"/>
    </row>
    <row r="6481" ht="12.75" customHeight="1">
      <c r="A6481" s="100" t="s">
        <v>26705</v>
      </c>
      <c r="B6481" s="101">
        <v>1706.53</v>
      </c>
      <c r="C6481" s="102"/>
      <c r="D6481" s="100" t="s">
        <v>6893</v>
      </c>
      <c r="E6481" s="101">
        <v>20.86</v>
      </c>
      <c r="F6481" s="102"/>
    </row>
    <row r="6482" ht="12.75" customHeight="1">
      <c r="A6482" s="100" t="s">
        <v>6765</v>
      </c>
      <c r="B6482" s="101">
        <v>1566.2</v>
      </c>
      <c r="C6482" s="102"/>
      <c r="D6482" s="100" t="s">
        <v>26770</v>
      </c>
      <c r="E6482" s="101">
        <v>14.65</v>
      </c>
      <c r="F6482" s="102"/>
    </row>
    <row r="6483" ht="12.75" customHeight="1">
      <c r="A6483" s="100" t="s">
        <v>26706</v>
      </c>
      <c r="B6483" s="101">
        <v>2448.64</v>
      </c>
      <c r="C6483" s="102"/>
      <c r="D6483" s="100" t="s">
        <v>6895</v>
      </c>
      <c r="E6483" s="101">
        <v>13.69</v>
      </c>
      <c r="F6483" s="102"/>
    </row>
    <row r="6484" ht="12.75" customHeight="1">
      <c r="A6484" s="100" t="s">
        <v>6767</v>
      </c>
      <c r="B6484" s="101">
        <v>2247.18</v>
      </c>
      <c r="C6484" s="102"/>
      <c r="D6484" s="100" t="s">
        <v>26771</v>
      </c>
      <c r="E6484" s="101">
        <v>24.14</v>
      </c>
      <c r="F6484" s="102"/>
    </row>
    <row r="6485" ht="12.75" customHeight="1">
      <c r="A6485" s="100" t="s">
        <v>26707</v>
      </c>
      <c r="B6485" s="101">
        <v>2918.38</v>
      </c>
      <c r="C6485" s="102"/>
      <c r="D6485" s="100" t="s">
        <v>6897</v>
      </c>
      <c r="E6485" s="101">
        <v>22.89</v>
      </c>
      <c r="F6485" s="102"/>
    </row>
    <row r="6486" ht="12.75" customHeight="1">
      <c r="A6486" s="100" t="s">
        <v>6769</v>
      </c>
      <c r="B6486" s="101">
        <v>2677.33</v>
      </c>
      <c r="C6486" s="102"/>
      <c r="D6486" s="100" t="s">
        <v>26772</v>
      </c>
      <c r="E6486" s="101">
        <v>15.22</v>
      </c>
      <c r="F6486" s="102"/>
    </row>
    <row r="6487" ht="12.75" customHeight="1">
      <c r="A6487" s="100" t="s">
        <v>26708</v>
      </c>
      <c r="B6487" s="101">
        <v>3163.49</v>
      </c>
      <c r="C6487" s="102"/>
      <c r="D6487" s="100" t="s">
        <v>6899</v>
      </c>
      <c r="E6487" s="101">
        <v>14.25</v>
      </c>
      <c r="F6487" s="102"/>
    </row>
    <row r="6488" ht="12.75" customHeight="1">
      <c r="A6488" s="100" t="s">
        <v>6771</v>
      </c>
      <c r="B6488" s="101">
        <v>2901.31</v>
      </c>
      <c r="C6488" s="102"/>
      <c r="D6488" s="100" t="s">
        <v>26773</v>
      </c>
      <c r="E6488" s="101">
        <v>25.28</v>
      </c>
      <c r="F6488" s="102"/>
    </row>
    <row r="6489" ht="12.75" customHeight="1">
      <c r="A6489" s="100" t="s">
        <v>26709</v>
      </c>
      <c r="B6489" s="101">
        <v>4641.84</v>
      </c>
      <c r="C6489" s="102"/>
      <c r="D6489" s="100" t="s">
        <v>6901</v>
      </c>
      <c r="E6489" s="101">
        <v>24.03</v>
      </c>
      <c r="F6489" s="102"/>
    </row>
    <row r="6490" ht="12.75" customHeight="1">
      <c r="A6490" s="100" t="s">
        <v>6773</v>
      </c>
      <c r="B6490" s="101">
        <v>4257.86</v>
      </c>
      <c r="C6490" s="102"/>
      <c r="D6490" s="100" t="s">
        <v>26774</v>
      </c>
      <c r="E6490" s="101">
        <v>17.11</v>
      </c>
      <c r="F6490" s="102"/>
    </row>
    <row r="6491" ht="12.75" customHeight="1">
      <c r="A6491" s="100" t="s">
        <v>26710</v>
      </c>
      <c r="B6491" s="101">
        <v>6156.66</v>
      </c>
      <c r="C6491" s="102"/>
      <c r="D6491" s="100" t="s">
        <v>6903</v>
      </c>
      <c r="E6491" s="101">
        <v>16.14</v>
      </c>
      <c r="F6491" s="102"/>
    </row>
    <row r="6492" ht="12.75" customHeight="1">
      <c r="A6492" s="100" t="s">
        <v>6775</v>
      </c>
      <c r="B6492" s="101">
        <v>5645.89</v>
      </c>
      <c r="C6492" s="102"/>
      <c r="D6492" s="100" t="s">
        <v>26775</v>
      </c>
      <c r="E6492" s="101">
        <v>29.06</v>
      </c>
      <c r="F6492" s="102"/>
    </row>
    <row r="6493" ht="12.75" customHeight="1">
      <c r="A6493" s="100" t="s">
        <v>26711</v>
      </c>
      <c r="B6493" s="101">
        <v>7689.04</v>
      </c>
      <c r="C6493" s="102"/>
      <c r="D6493" s="100" t="s">
        <v>6905</v>
      </c>
      <c r="E6493" s="101">
        <v>27.81</v>
      </c>
      <c r="F6493" s="102"/>
    </row>
    <row r="6494" ht="12.75" customHeight="1">
      <c r="A6494" s="100" t="s">
        <v>6777</v>
      </c>
      <c r="B6494" s="101">
        <v>7049.34</v>
      </c>
      <c r="C6494" s="102"/>
      <c r="D6494" s="100" t="s">
        <v>26776</v>
      </c>
      <c r="E6494" s="101">
        <v>25.52</v>
      </c>
      <c r="F6494" s="102"/>
    </row>
    <row r="6495" ht="12.75" customHeight="1">
      <c r="A6495" s="100" t="s">
        <v>26712</v>
      </c>
      <c r="B6495" s="101">
        <v>198.1</v>
      </c>
      <c r="C6495" s="102"/>
      <c r="D6495" s="100" t="s">
        <v>6907</v>
      </c>
      <c r="E6495" s="101">
        <v>24.55</v>
      </c>
      <c r="F6495" s="102"/>
    </row>
    <row r="6496" ht="12.75" customHeight="1">
      <c r="A6496" s="100" t="s">
        <v>6779</v>
      </c>
      <c r="B6496" s="101">
        <v>180.26</v>
      </c>
      <c r="C6496" s="102"/>
      <c r="D6496" s="100" t="s">
        <v>26777</v>
      </c>
      <c r="E6496" s="101">
        <v>45.88</v>
      </c>
      <c r="F6496" s="102"/>
    </row>
    <row r="6497" ht="12.75" customHeight="1">
      <c r="A6497" s="100" t="s">
        <v>26713</v>
      </c>
      <c r="B6497" s="101">
        <v>254.59</v>
      </c>
      <c r="C6497" s="102"/>
      <c r="D6497" s="100" t="s">
        <v>6909</v>
      </c>
      <c r="E6497" s="101">
        <v>44.63</v>
      </c>
      <c r="F6497" s="102"/>
    </row>
    <row r="6498" ht="12.75" customHeight="1">
      <c r="A6498" s="100" t="s">
        <v>6781</v>
      </c>
      <c r="B6498" s="101">
        <v>231.68</v>
      </c>
      <c r="C6498" s="102"/>
      <c r="D6498" s="100" t="s">
        <v>26778</v>
      </c>
      <c r="E6498" s="101">
        <v>26.74</v>
      </c>
      <c r="F6498" s="102"/>
    </row>
    <row r="6499" ht="12.75" customHeight="1">
      <c r="A6499" s="100" t="s">
        <v>26714</v>
      </c>
      <c r="B6499" s="101">
        <v>295.86</v>
      </c>
      <c r="C6499" s="102"/>
      <c r="D6499" s="100" t="s">
        <v>6911</v>
      </c>
      <c r="E6499" s="101">
        <v>25.77</v>
      </c>
      <c r="F6499" s="102"/>
    </row>
    <row r="6500" ht="12.75" customHeight="1">
      <c r="A6500" s="100" t="s">
        <v>6783</v>
      </c>
      <c r="B6500" s="101">
        <v>269.15</v>
      </c>
      <c r="C6500" s="102"/>
      <c r="D6500" s="100" t="s">
        <v>26779</v>
      </c>
      <c r="E6500" s="101">
        <v>48.31</v>
      </c>
      <c r="F6500" s="102"/>
    </row>
    <row r="6501" ht="12.75" customHeight="1">
      <c r="A6501" s="100" t="s">
        <v>26715</v>
      </c>
      <c r="B6501" s="101">
        <v>359.91</v>
      </c>
      <c r="C6501" s="102"/>
      <c r="D6501" s="100" t="s">
        <v>6913</v>
      </c>
      <c r="E6501" s="101">
        <v>47.07</v>
      </c>
      <c r="F6501" s="102"/>
    </row>
    <row r="6502" ht="12.75" customHeight="1">
      <c r="A6502" s="100" t="s">
        <v>6785</v>
      </c>
      <c r="B6502" s="101">
        <v>327.41</v>
      </c>
      <c r="C6502" s="102"/>
      <c r="D6502" s="100" t="s">
        <v>26780</v>
      </c>
      <c r="E6502" s="101">
        <v>15.2</v>
      </c>
      <c r="F6502" s="102"/>
    </row>
    <row r="6503" ht="12.75" customHeight="1">
      <c r="A6503" s="100" t="s">
        <v>26716</v>
      </c>
      <c r="B6503" s="101">
        <v>476.38</v>
      </c>
      <c r="C6503" s="102"/>
      <c r="D6503" s="100" t="s">
        <v>6915</v>
      </c>
      <c r="E6503" s="101">
        <v>14.23</v>
      </c>
      <c r="F6503" s="102"/>
    </row>
    <row r="6504" ht="12.75" customHeight="1">
      <c r="A6504" s="100" t="s">
        <v>6787</v>
      </c>
      <c r="B6504" s="101">
        <v>433.61</v>
      </c>
      <c r="C6504" s="102"/>
      <c r="D6504" s="100" t="s">
        <v>26781</v>
      </c>
      <c r="E6504" s="101">
        <v>25.24</v>
      </c>
      <c r="F6504" s="102"/>
    </row>
    <row r="6505" ht="12.75" customHeight="1">
      <c r="A6505" s="100" t="s">
        <v>26717</v>
      </c>
      <c r="B6505" s="101">
        <v>557.68</v>
      </c>
      <c r="C6505" s="102"/>
      <c r="D6505" s="100" t="s">
        <v>6917</v>
      </c>
      <c r="E6505" s="101">
        <v>23.99</v>
      </c>
      <c r="F6505" s="102"/>
    </row>
    <row r="6506" ht="12.75" customHeight="1">
      <c r="A6506" s="100" t="s">
        <v>6789</v>
      </c>
      <c r="B6506" s="101">
        <v>507.57</v>
      </c>
      <c r="C6506" s="102"/>
      <c r="D6506" s="100" t="s">
        <v>26782</v>
      </c>
      <c r="E6506" s="101">
        <v>16.8</v>
      </c>
      <c r="F6506" s="102"/>
    </row>
    <row r="6507" ht="12.75" customHeight="1">
      <c r="A6507" s="100" t="s">
        <v>26718</v>
      </c>
      <c r="B6507" s="101">
        <v>677.22</v>
      </c>
      <c r="C6507" s="102"/>
      <c r="D6507" s="100" t="s">
        <v>6919</v>
      </c>
      <c r="E6507" s="101">
        <v>15.83</v>
      </c>
      <c r="F6507" s="102"/>
    </row>
    <row r="6508" ht="12.75" customHeight="1">
      <c r="A6508" s="100" t="s">
        <v>6791</v>
      </c>
      <c r="B6508" s="101">
        <v>616.83</v>
      </c>
      <c r="C6508" s="102"/>
      <c r="D6508" s="100" t="s">
        <v>26783</v>
      </c>
      <c r="E6508" s="101">
        <v>28.44</v>
      </c>
      <c r="F6508" s="102"/>
    </row>
    <row r="6509" ht="12.75" customHeight="1">
      <c r="A6509" s="100" t="s">
        <v>26719</v>
      </c>
      <c r="B6509" s="101">
        <v>646.47</v>
      </c>
      <c r="C6509" s="102"/>
      <c r="D6509" s="100" t="s">
        <v>6921</v>
      </c>
      <c r="E6509" s="101">
        <v>27.19</v>
      </c>
      <c r="F6509" s="102"/>
    </row>
    <row r="6510" ht="12.75" customHeight="1">
      <c r="A6510" s="100" t="s">
        <v>6793</v>
      </c>
      <c r="B6510" s="101">
        <v>588.4</v>
      </c>
      <c r="C6510" s="102"/>
      <c r="D6510" s="100" t="s">
        <v>26784</v>
      </c>
      <c r="E6510" s="101">
        <v>19.33</v>
      </c>
      <c r="F6510" s="102"/>
    </row>
    <row r="6511" ht="12.75" customHeight="1">
      <c r="A6511" s="100" t="s">
        <v>26720</v>
      </c>
      <c r="B6511" s="101">
        <v>856.59</v>
      </c>
      <c r="C6511" s="102"/>
      <c r="D6511" s="100" t="s">
        <v>6923</v>
      </c>
      <c r="E6511" s="101">
        <v>18.36</v>
      </c>
      <c r="F6511" s="102"/>
    </row>
    <row r="6512" ht="12.75" customHeight="1">
      <c r="A6512" s="100" t="s">
        <v>6795</v>
      </c>
      <c r="B6512" s="101">
        <v>780.45</v>
      </c>
      <c r="C6512" s="102"/>
      <c r="D6512" s="100" t="s">
        <v>26785</v>
      </c>
      <c r="E6512" s="101">
        <v>33.48</v>
      </c>
      <c r="F6512" s="102"/>
    </row>
    <row r="6513" ht="12.75" customHeight="1">
      <c r="A6513" s="100" t="s">
        <v>26721</v>
      </c>
      <c r="B6513" s="101">
        <v>1006.18</v>
      </c>
      <c r="C6513" s="102"/>
      <c r="D6513" s="100" t="s">
        <v>6925</v>
      </c>
      <c r="E6513" s="101">
        <v>32.24</v>
      </c>
      <c r="F6513" s="102"/>
    </row>
    <row r="6514" ht="12.75" customHeight="1">
      <c r="A6514" s="100" t="s">
        <v>6797</v>
      </c>
      <c r="B6514" s="101">
        <v>916.66</v>
      </c>
      <c r="C6514" s="102"/>
      <c r="D6514" s="100" t="s">
        <v>26786</v>
      </c>
      <c r="E6514" s="101">
        <v>23.79</v>
      </c>
      <c r="F6514" s="102"/>
    </row>
    <row r="6515" ht="12.75" customHeight="1">
      <c r="A6515" s="100" t="s">
        <v>26722</v>
      </c>
      <c r="B6515" s="101">
        <v>1300.74</v>
      </c>
      <c r="C6515" s="102"/>
      <c r="D6515" s="100" t="s">
        <v>6927</v>
      </c>
      <c r="E6515" s="101">
        <v>22.82</v>
      </c>
      <c r="F6515" s="102"/>
    </row>
    <row r="6516" ht="12.75" customHeight="1">
      <c r="A6516" s="100" t="s">
        <v>6799</v>
      </c>
      <c r="B6516" s="101">
        <v>1186.17</v>
      </c>
      <c r="C6516" s="102"/>
      <c r="D6516" s="100" t="s">
        <v>26787</v>
      </c>
      <c r="E6516" s="101">
        <v>42.42</v>
      </c>
      <c r="F6516" s="102"/>
    </row>
    <row r="6517" ht="12.75" customHeight="1">
      <c r="A6517" s="100" t="s">
        <v>26723</v>
      </c>
      <c r="B6517" s="101">
        <v>1464.23</v>
      </c>
      <c r="C6517" s="102"/>
      <c r="D6517" s="100" t="s">
        <v>6929</v>
      </c>
      <c r="E6517" s="101">
        <v>41.17</v>
      </c>
      <c r="F6517" s="102"/>
    </row>
    <row r="6518" ht="12.75" customHeight="1">
      <c r="A6518" s="100" t="s">
        <v>6801</v>
      </c>
      <c r="B6518" s="101">
        <v>1335.37</v>
      </c>
      <c r="C6518" s="102"/>
      <c r="D6518" s="100" t="s">
        <v>26788</v>
      </c>
      <c r="E6518" s="101">
        <v>44.97</v>
      </c>
      <c r="F6518" s="102"/>
    </row>
    <row r="6519" ht="12.75" customHeight="1">
      <c r="A6519" s="100" t="s">
        <v>26724</v>
      </c>
      <c r="B6519" s="101">
        <v>448.84</v>
      </c>
      <c r="C6519" s="102"/>
      <c r="D6519" s="100" t="s">
        <v>6931</v>
      </c>
      <c r="E6519" s="101">
        <v>44.0</v>
      </c>
      <c r="F6519" s="102"/>
    </row>
    <row r="6520" ht="12.75" customHeight="1">
      <c r="A6520" s="100" t="s">
        <v>6803</v>
      </c>
      <c r="B6520" s="101">
        <v>407.03</v>
      </c>
      <c r="C6520" s="102"/>
      <c r="D6520" s="100" t="s">
        <v>26789</v>
      </c>
      <c r="E6520" s="101">
        <v>84.78</v>
      </c>
      <c r="F6520" s="102"/>
    </row>
    <row r="6521" ht="12.75" customHeight="1">
      <c r="A6521" s="100" t="s">
        <v>26725</v>
      </c>
      <c r="B6521" s="101">
        <v>577.28</v>
      </c>
      <c r="C6521" s="102"/>
      <c r="D6521" s="100" t="s">
        <v>6933</v>
      </c>
      <c r="E6521" s="101">
        <v>83.53</v>
      </c>
      <c r="F6521" s="102"/>
    </row>
    <row r="6522" ht="12.75" customHeight="1">
      <c r="A6522" s="100" t="s">
        <v>6805</v>
      </c>
      <c r="B6522" s="101">
        <v>523.56</v>
      </c>
      <c r="C6522" s="102"/>
      <c r="D6522" s="100" t="s">
        <v>26790</v>
      </c>
      <c r="E6522" s="101">
        <v>69.6</v>
      </c>
      <c r="F6522" s="102"/>
    </row>
    <row r="6523" ht="12.75" customHeight="1">
      <c r="A6523" s="100" t="s">
        <v>26726</v>
      </c>
      <c r="B6523" s="101">
        <v>775.44</v>
      </c>
      <c r="C6523" s="102"/>
      <c r="D6523" s="100" t="s">
        <v>6935</v>
      </c>
      <c r="E6523" s="101">
        <v>68.63</v>
      </c>
      <c r="F6523" s="102"/>
    </row>
    <row r="6524" ht="12.75" customHeight="1">
      <c r="A6524" s="100" t="s">
        <v>6807</v>
      </c>
      <c r="B6524" s="101">
        <v>704.07</v>
      </c>
      <c r="C6524" s="102"/>
      <c r="D6524" s="100" t="s">
        <v>26791</v>
      </c>
      <c r="E6524" s="101">
        <v>134.04</v>
      </c>
      <c r="F6524" s="102"/>
    </row>
    <row r="6525" ht="12.75" customHeight="1">
      <c r="A6525" s="100" t="s">
        <v>26727</v>
      </c>
      <c r="B6525" s="101">
        <v>941.65</v>
      </c>
      <c r="C6525" s="102"/>
      <c r="D6525" s="100" t="s">
        <v>6937</v>
      </c>
      <c r="E6525" s="101">
        <v>132.79</v>
      </c>
      <c r="F6525" s="102"/>
    </row>
    <row r="6526" ht="12.75" customHeight="1">
      <c r="A6526" s="100" t="s">
        <v>6809</v>
      </c>
      <c r="B6526" s="101">
        <v>854.93</v>
      </c>
      <c r="C6526" s="102"/>
      <c r="D6526" s="100" t="s">
        <v>26792</v>
      </c>
      <c r="E6526" s="101">
        <v>93.18</v>
      </c>
      <c r="F6526" s="102"/>
    </row>
    <row r="6527" ht="12.75" customHeight="1">
      <c r="A6527" s="100" t="s">
        <v>26728</v>
      </c>
      <c r="B6527" s="101">
        <v>1308.98</v>
      </c>
      <c r="C6527" s="102"/>
      <c r="D6527" s="100" t="s">
        <v>6939</v>
      </c>
      <c r="E6527" s="101">
        <v>92.21</v>
      </c>
      <c r="F6527" s="102"/>
    </row>
    <row r="6528" ht="12.75" customHeight="1">
      <c r="A6528" s="100" t="s">
        <v>6811</v>
      </c>
      <c r="B6528" s="101">
        <v>1189.89</v>
      </c>
      <c r="C6528" s="102"/>
      <c r="D6528" s="100" t="s">
        <v>26793</v>
      </c>
      <c r="E6528" s="101">
        <v>181.19</v>
      </c>
      <c r="F6528" s="102"/>
    </row>
    <row r="6529" ht="12.75" customHeight="1">
      <c r="A6529" s="100" t="s">
        <v>26729</v>
      </c>
      <c r="B6529" s="101">
        <v>1526.53</v>
      </c>
      <c r="C6529" s="102"/>
      <c r="D6529" s="100" t="s">
        <v>6941</v>
      </c>
      <c r="E6529" s="101">
        <v>179.94</v>
      </c>
      <c r="F6529" s="102"/>
    </row>
    <row r="6530" ht="12.75" customHeight="1">
      <c r="A6530" s="100" t="s">
        <v>6813</v>
      </c>
      <c r="B6530" s="101">
        <v>1387.46</v>
      </c>
      <c r="C6530" s="102"/>
      <c r="D6530" s="100" t="s">
        <v>26794</v>
      </c>
      <c r="E6530" s="101">
        <v>151.64</v>
      </c>
      <c r="F6530" s="102"/>
    </row>
    <row r="6531" ht="12.75" customHeight="1">
      <c r="A6531" s="100" t="s">
        <v>26730</v>
      </c>
      <c r="B6531" s="101">
        <v>1982.67</v>
      </c>
      <c r="C6531" s="102"/>
      <c r="D6531" s="100" t="s">
        <v>6943</v>
      </c>
      <c r="E6531" s="101">
        <v>150.67</v>
      </c>
      <c r="F6531" s="102"/>
    </row>
    <row r="6532" ht="12.75" customHeight="1">
      <c r="A6532" s="100" t="s">
        <v>6815</v>
      </c>
      <c r="B6532" s="101">
        <v>1804.49</v>
      </c>
      <c r="C6532" s="102"/>
      <c r="D6532" s="100" t="s">
        <v>26795</v>
      </c>
      <c r="E6532" s="101">
        <v>298.11</v>
      </c>
      <c r="F6532" s="102"/>
    </row>
    <row r="6533" ht="12.75" customHeight="1">
      <c r="A6533" s="100" t="s">
        <v>26731</v>
      </c>
      <c r="B6533" s="101">
        <v>2170.85</v>
      </c>
      <c r="C6533" s="102"/>
      <c r="D6533" s="100" t="s">
        <v>6945</v>
      </c>
      <c r="E6533" s="101">
        <v>296.86</v>
      </c>
      <c r="F6533" s="102"/>
    </row>
    <row r="6534" ht="12.75" customHeight="1">
      <c r="A6534" s="100" t="s">
        <v>6817</v>
      </c>
      <c r="B6534" s="101">
        <v>1975.99</v>
      </c>
      <c r="C6534" s="102"/>
      <c r="D6534" s="100" t="s">
        <v>26796</v>
      </c>
      <c r="E6534" s="101">
        <v>550.24</v>
      </c>
      <c r="F6534" s="102"/>
    </row>
    <row r="6535" ht="12.75" customHeight="1">
      <c r="A6535" s="100" t="s">
        <v>26732</v>
      </c>
      <c r="B6535" s="101">
        <v>2548.77</v>
      </c>
      <c r="C6535" s="102"/>
      <c r="D6535" s="100" t="s">
        <v>6947</v>
      </c>
      <c r="E6535" s="101">
        <v>524.32</v>
      </c>
      <c r="F6535" s="102"/>
    </row>
    <row r="6536" ht="12.75" customHeight="1">
      <c r="A6536" s="100" t="s">
        <v>6819</v>
      </c>
      <c r="B6536" s="101">
        <v>2320.07</v>
      </c>
      <c r="C6536" s="102"/>
      <c r="D6536" s="100" t="s">
        <v>26797</v>
      </c>
      <c r="E6536" s="101">
        <v>679.05</v>
      </c>
      <c r="F6536" s="102"/>
    </row>
    <row r="6537" ht="12.75" customHeight="1">
      <c r="A6537" s="100" t="s">
        <v>26733</v>
      </c>
      <c r="B6537" s="101">
        <v>3307.56</v>
      </c>
      <c r="C6537" s="102"/>
      <c r="D6537" s="100" t="s">
        <v>6949</v>
      </c>
      <c r="E6537" s="101">
        <v>652.22</v>
      </c>
      <c r="F6537" s="102"/>
    </row>
    <row r="6538" ht="12.75" customHeight="1">
      <c r="A6538" s="100" t="s">
        <v>6821</v>
      </c>
      <c r="B6538" s="101">
        <v>3013.68</v>
      </c>
      <c r="C6538" s="102"/>
      <c r="D6538" s="100" t="s">
        <v>26798</v>
      </c>
      <c r="E6538" s="101">
        <v>664.54</v>
      </c>
      <c r="F6538" s="102"/>
    </row>
    <row r="6539" ht="12.75" customHeight="1">
      <c r="A6539" s="100" t="s">
        <v>26734</v>
      </c>
      <c r="B6539" s="101">
        <v>4414.55</v>
      </c>
      <c r="C6539" s="102"/>
      <c r="D6539" s="100" t="s">
        <v>6951</v>
      </c>
      <c r="E6539" s="101">
        <v>638.45</v>
      </c>
      <c r="F6539" s="102"/>
    </row>
    <row r="6540" ht="12.75" customHeight="1">
      <c r="A6540" s="100" t="s">
        <v>6823</v>
      </c>
      <c r="B6540" s="101">
        <v>4026.99</v>
      </c>
      <c r="C6540" s="102"/>
      <c r="D6540" s="100" t="s">
        <v>26799</v>
      </c>
      <c r="E6540" s="101">
        <v>785.1</v>
      </c>
      <c r="F6540" s="102"/>
    </row>
    <row r="6541" ht="12.75" customHeight="1">
      <c r="A6541" s="100" t="s">
        <v>26735</v>
      </c>
      <c r="B6541" s="101">
        <v>4989.57</v>
      </c>
      <c r="C6541" s="102"/>
      <c r="D6541" s="100" t="s">
        <v>6953</v>
      </c>
      <c r="E6541" s="101">
        <v>758.27</v>
      </c>
      <c r="F6541" s="102"/>
    </row>
    <row r="6542" ht="12.75" customHeight="1">
      <c r="A6542" s="100" t="s">
        <v>6825</v>
      </c>
      <c r="B6542" s="101">
        <v>4552.07</v>
      </c>
      <c r="C6542" s="102"/>
      <c r="D6542" s="100" t="s">
        <v>26800</v>
      </c>
      <c r="E6542" s="101">
        <v>610.14</v>
      </c>
      <c r="F6542" s="102"/>
    </row>
    <row r="6543" ht="12.75" customHeight="1">
      <c r="A6543" s="100" t="s">
        <v>26736</v>
      </c>
      <c r="B6543" s="101">
        <v>4242.26</v>
      </c>
      <c r="C6543" s="102"/>
      <c r="D6543" s="100" t="s">
        <v>6955</v>
      </c>
      <c r="E6543" s="101">
        <v>584.21</v>
      </c>
      <c r="F6543" s="102"/>
    </row>
    <row r="6544" ht="12.75" customHeight="1">
      <c r="A6544" s="100" t="s">
        <v>6827</v>
      </c>
      <c r="B6544" s="101">
        <v>3852.75</v>
      </c>
      <c r="C6544" s="102"/>
      <c r="D6544" s="100" t="s">
        <v>26801</v>
      </c>
      <c r="E6544" s="101">
        <v>765.51</v>
      </c>
      <c r="F6544" s="102"/>
    </row>
    <row r="6545" ht="12.75" customHeight="1">
      <c r="A6545" s="100" t="s">
        <v>26737</v>
      </c>
      <c r="B6545" s="101">
        <v>10532.8</v>
      </c>
      <c r="C6545" s="102"/>
      <c r="D6545" s="100" t="s">
        <v>6957</v>
      </c>
      <c r="E6545" s="101">
        <v>738.67</v>
      </c>
      <c r="F6545" s="102"/>
    </row>
    <row r="6546" ht="12.75" customHeight="1">
      <c r="A6546" s="100" t="s">
        <v>6829</v>
      </c>
      <c r="B6546" s="101">
        <v>9683.55</v>
      </c>
      <c r="C6546" s="102"/>
      <c r="D6546" s="100" t="s">
        <v>26802</v>
      </c>
      <c r="E6546" s="101">
        <v>605.36</v>
      </c>
      <c r="F6546" s="102"/>
    </row>
    <row r="6547" ht="12.75" customHeight="1">
      <c r="A6547" s="100" t="s">
        <v>26738</v>
      </c>
      <c r="B6547" s="101">
        <v>45.54</v>
      </c>
      <c r="C6547" s="102"/>
      <c r="D6547" s="100" t="s">
        <v>6959</v>
      </c>
      <c r="E6547" s="101">
        <v>583.01</v>
      </c>
      <c r="F6547" s="102"/>
    </row>
    <row r="6548" ht="12.75" customHeight="1">
      <c r="A6548" s="100" t="s">
        <v>6831</v>
      </c>
      <c r="B6548" s="101">
        <v>44.11</v>
      </c>
      <c r="C6548" s="102"/>
      <c r="D6548" s="100" t="s">
        <v>26803</v>
      </c>
      <c r="E6548" s="101">
        <v>257.0</v>
      </c>
      <c r="F6548" s="102"/>
    </row>
    <row r="6549" ht="12.75" customHeight="1">
      <c r="A6549" s="100" t="s">
        <v>26739</v>
      </c>
      <c r="B6549" s="101">
        <v>28.0</v>
      </c>
      <c r="C6549" s="102"/>
      <c r="D6549" s="100" t="s">
        <v>6961</v>
      </c>
      <c r="E6549" s="101">
        <v>248.22</v>
      </c>
      <c r="F6549" s="102"/>
    </row>
    <row r="6550" ht="12.75" customHeight="1">
      <c r="A6550" s="100" t="s">
        <v>6833</v>
      </c>
      <c r="B6550" s="101">
        <v>25.71</v>
      </c>
      <c r="C6550" s="102"/>
      <c r="D6550" s="100" t="s">
        <v>26804</v>
      </c>
      <c r="E6550" s="101">
        <v>223.04</v>
      </c>
      <c r="F6550" s="102"/>
    </row>
    <row r="6551" ht="12.75" customHeight="1">
      <c r="A6551" s="100" t="s">
        <v>26740</v>
      </c>
      <c r="B6551" s="101">
        <v>36.61</v>
      </c>
      <c r="C6551" s="102"/>
      <c r="D6551" s="100" t="s">
        <v>6963</v>
      </c>
      <c r="E6551" s="101">
        <v>216.28</v>
      </c>
      <c r="F6551" s="102"/>
    </row>
    <row r="6552" ht="12.75" customHeight="1">
      <c r="A6552" s="100" t="s">
        <v>6835</v>
      </c>
      <c r="B6552" s="101">
        <v>33.75</v>
      </c>
      <c r="C6552" s="102"/>
      <c r="D6552" s="100" t="s">
        <v>26805</v>
      </c>
      <c r="E6552" s="101">
        <v>716.19</v>
      </c>
      <c r="F6552" s="102"/>
    </row>
    <row r="6553" ht="12.75" customHeight="1">
      <c r="A6553" s="100" t="s">
        <v>26741</v>
      </c>
      <c r="B6553" s="101">
        <v>47.21</v>
      </c>
      <c r="C6553" s="102"/>
      <c r="D6553" s="100" t="s">
        <v>6965</v>
      </c>
      <c r="E6553" s="101">
        <v>690.26</v>
      </c>
      <c r="F6553" s="102"/>
    </row>
    <row r="6554" ht="12.75" customHeight="1">
      <c r="A6554" s="100" t="s">
        <v>6837</v>
      </c>
      <c r="B6554" s="101">
        <v>44.05</v>
      </c>
      <c r="C6554" s="102"/>
      <c r="D6554" s="100" t="s">
        <v>26806</v>
      </c>
      <c r="E6554" s="101">
        <v>871.56</v>
      </c>
      <c r="F6554" s="102"/>
    </row>
    <row r="6555" ht="12.75" customHeight="1">
      <c r="A6555" s="100" t="s">
        <v>26742</v>
      </c>
      <c r="B6555" s="101">
        <v>185.71</v>
      </c>
      <c r="C6555" s="102"/>
      <c r="D6555" s="100" t="s">
        <v>6967</v>
      </c>
      <c r="E6555" s="101">
        <v>844.72</v>
      </c>
      <c r="F6555" s="102"/>
    </row>
    <row r="6556" ht="12.75" customHeight="1">
      <c r="A6556" s="100" t="s">
        <v>6839</v>
      </c>
      <c r="B6556" s="101">
        <v>181.4</v>
      </c>
      <c r="C6556" s="102"/>
      <c r="D6556" s="100" t="s">
        <v>26807</v>
      </c>
      <c r="E6556" s="101">
        <v>711.41</v>
      </c>
      <c r="F6556" s="102"/>
    </row>
    <row r="6557" ht="12.75" customHeight="1">
      <c r="A6557" s="100" t="s">
        <v>26743</v>
      </c>
      <c r="B6557" s="101">
        <v>19.2</v>
      </c>
      <c r="C6557" s="102"/>
      <c r="D6557" s="100" t="s">
        <v>6969</v>
      </c>
      <c r="E6557" s="101">
        <v>689.06</v>
      </c>
      <c r="F6557" s="102"/>
    </row>
    <row r="6558" ht="12.75" customHeight="1">
      <c r="A6558" s="100" t="s">
        <v>6841</v>
      </c>
      <c r="B6558" s="101">
        <v>18.05</v>
      </c>
      <c r="C6558" s="102"/>
      <c r="D6558" s="100" t="s">
        <v>26808</v>
      </c>
      <c r="E6558" s="101">
        <v>288.81</v>
      </c>
      <c r="F6558" s="102"/>
    </row>
    <row r="6559" ht="12.75" customHeight="1">
      <c r="A6559" s="100" t="s">
        <v>26744</v>
      </c>
      <c r="B6559" s="101">
        <v>25.55</v>
      </c>
      <c r="C6559" s="102"/>
      <c r="D6559" s="100" t="s">
        <v>6971</v>
      </c>
      <c r="E6559" s="101">
        <v>280.03</v>
      </c>
      <c r="F6559" s="102"/>
    </row>
    <row r="6560" ht="12.75" customHeight="1">
      <c r="A6560" s="100" t="s">
        <v>6843</v>
      </c>
      <c r="B6560" s="101">
        <v>24.12</v>
      </c>
      <c r="C6560" s="102"/>
      <c r="D6560" s="100" t="s">
        <v>26809</v>
      </c>
      <c r="E6560" s="101">
        <v>247.43</v>
      </c>
      <c r="F6560" s="102"/>
    </row>
    <row r="6561" ht="12.75" customHeight="1">
      <c r="A6561" s="100" t="s">
        <v>26745</v>
      </c>
      <c r="B6561" s="101">
        <v>47.84</v>
      </c>
      <c r="C6561" s="102"/>
      <c r="D6561" s="100" t="s">
        <v>6973</v>
      </c>
      <c r="E6561" s="101">
        <v>240.68</v>
      </c>
      <c r="F6561" s="102"/>
    </row>
    <row r="6562" ht="12.75" customHeight="1">
      <c r="A6562" s="100" t="s">
        <v>6845</v>
      </c>
      <c r="B6562" s="101">
        <v>45.69</v>
      </c>
      <c r="C6562" s="102"/>
      <c r="D6562" s="100" t="s">
        <v>26810</v>
      </c>
      <c r="E6562" s="101">
        <v>96.83</v>
      </c>
      <c r="F6562" s="102"/>
    </row>
    <row r="6563" ht="12.75" customHeight="1">
      <c r="A6563" s="100" t="s">
        <v>26746</v>
      </c>
      <c r="B6563" s="101">
        <v>148.41</v>
      </c>
      <c r="C6563" s="102"/>
      <c r="D6563" s="100" t="s">
        <v>6975</v>
      </c>
      <c r="E6563" s="101">
        <v>91.26</v>
      </c>
      <c r="F6563" s="102"/>
    </row>
    <row r="6564" ht="12.75" customHeight="1">
      <c r="A6564" s="100" t="s">
        <v>6847</v>
      </c>
      <c r="B6564" s="101">
        <v>145.54</v>
      </c>
      <c r="C6564" s="102"/>
      <c r="D6564" s="100" t="s">
        <v>26811</v>
      </c>
      <c r="E6564" s="101">
        <v>24.76</v>
      </c>
      <c r="F6564" s="102"/>
    </row>
    <row r="6565" ht="12.75" customHeight="1">
      <c r="A6565" s="100" t="s">
        <v>26747</v>
      </c>
      <c r="B6565" s="101">
        <v>41.55</v>
      </c>
      <c r="C6565" s="102"/>
      <c r="D6565" s="100" t="s">
        <v>6977</v>
      </c>
      <c r="E6565" s="101">
        <v>22.5</v>
      </c>
      <c r="F6565" s="102"/>
    </row>
    <row r="6566" ht="12.75" customHeight="1">
      <c r="A6566" s="100" t="s">
        <v>6849</v>
      </c>
      <c r="B6566" s="101">
        <v>38.98</v>
      </c>
      <c r="C6566" s="102"/>
      <c r="D6566" s="100" t="s">
        <v>26812</v>
      </c>
      <c r="E6566" s="101">
        <v>31.93</v>
      </c>
      <c r="F6566" s="102"/>
    </row>
    <row r="6567" ht="12.75" customHeight="1">
      <c r="A6567" s="100" t="s">
        <v>26748</v>
      </c>
      <c r="B6567" s="101">
        <v>52.26</v>
      </c>
      <c r="C6567" s="102"/>
      <c r="D6567" s="100" t="s">
        <v>6979</v>
      </c>
      <c r="E6567" s="101">
        <v>29.1</v>
      </c>
      <c r="F6567" s="102"/>
    </row>
    <row r="6568" ht="12.75" customHeight="1">
      <c r="A6568" s="100" t="s">
        <v>6851</v>
      </c>
      <c r="B6568" s="101">
        <v>48.96</v>
      </c>
      <c r="C6568" s="102"/>
      <c r="D6568" s="100" t="s">
        <v>26813</v>
      </c>
      <c r="E6568" s="101">
        <v>37.79</v>
      </c>
      <c r="F6568" s="102"/>
    </row>
    <row r="6569" ht="12.75" customHeight="1">
      <c r="A6569" s="100" t="s">
        <v>26749</v>
      </c>
      <c r="B6569" s="101">
        <v>57.2</v>
      </c>
      <c r="C6569" s="102"/>
      <c r="D6569" s="100" t="s">
        <v>6981</v>
      </c>
      <c r="E6569" s="101">
        <v>34.42</v>
      </c>
      <c r="F6569" s="102"/>
    </row>
    <row r="6570" ht="12.75" customHeight="1">
      <c r="A6570" s="100" t="s">
        <v>6853</v>
      </c>
      <c r="B6570" s="101">
        <v>53.62</v>
      </c>
      <c r="C6570" s="102"/>
      <c r="D6570" s="100" t="s">
        <v>26814</v>
      </c>
      <c r="E6570" s="101">
        <v>16.17</v>
      </c>
      <c r="F6570" s="102"/>
    </row>
    <row r="6571" ht="12.75" customHeight="1">
      <c r="A6571" s="100" t="s">
        <v>26750</v>
      </c>
      <c r="B6571" s="101">
        <v>58.66</v>
      </c>
      <c r="C6571" s="102"/>
      <c r="D6571" s="100" t="s">
        <v>6983</v>
      </c>
      <c r="E6571" s="101">
        <v>15.1</v>
      </c>
      <c r="F6571" s="102"/>
    </row>
    <row r="6572" ht="12.75" customHeight="1">
      <c r="A6572" s="100" t="s">
        <v>6855</v>
      </c>
      <c r="B6572" s="101">
        <v>54.65</v>
      </c>
      <c r="C6572" s="102"/>
      <c r="D6572" s="100" t="s">
        <v>26815</v>
      </c>
      <c r="E6572" s="101">
        <v>18.39</v>
      </c>
      <c r="F6572" s="102"/>
    </row>
    <row r="6573" ht="12.75" customHeight="1">
      <c r="A6573" s="100" t="s">
        <v>26751</v>
      </c>
      <c r="B6573" s="101">
        <v>64.3</v>
      </c>
      <c r="C6573" s="102"/>
      <c r="D6573" s="100" t="s">
        <v>6985</v>
      </c>
      <c r="E6573" s="101">
        <v>17.31</v>
      </c>
      <c r="F6573" s="102"/>
    </row>
    <row r="6574" ht="12.75" customHeight="1">
      <c r="A6574" s="100" t="s">
        <v>6857</v>
      </c>
      <c r="B6574" s="101">
        <v>60.0</v>
      </c>
      <c r="C6574" s="102"/>
      <c r="D6574" s="100" t="s">
        <v>26816</v>
      </c>
      <c r="E6574" s="101">
        <v>20.12</v>
      </c>
      <c r="F6574" s="102"/>
    </row>
    <row r="6575" ht="12.75" customHeight="1">
      <c r="A6575" s="100" t="s">
        <v>26752</v>
      </c>
      <c r="B6575" s="101">
        <v>66.61</v>
      </c>
      <c r="C6575" s="102"/>
      <c r="D6575" s="100" t="s">
        <v>6987</v>
      </c>
      <c r="E6575" s="101">
        <v>19.04</v>
      </c>
      <c r="F6575" s="102"/>
    </row>
    <row r="6576" ht="12.75" customHeight="1">
      <c r="A6576" s="100" t="s">
        <v>6859</v>
      </c>
      <c r="B6576" s="101">
        <v>61.89</v>
      </c>
      <c r="C6576" s="102"/>
      <c r="D6576" s="100" t="s">
        <v>26817</v>
      </c>
      <c r="E6576" s="101">
        <v>16.61</v>
      </c>
      <c r="F6576" s="102"/>
    </row>
    <row r="6577" ht="12.75" customHeight="1">
      <c r="A6577" s="100" t="s">
        <v>26753</v>
      </c>
      <c r="B6577" s="101">
        <v>70.93</v>
      </c>
      <c r="C6577" s="102"/>
      <c r="D6577" s="100" t="s">
        <v>6989</v>
      </c>
      <c r="E6577" s="101">
        <v>15.75</v>
      </c>
      <c r="F6577" s="102"/>
    </row>
    <row r="6578" ht="12.75" customHeight="1">
      <c r="A6578" s="100" t="s">
        <v>6861</v>
      </c>
      <c r="B6578" s="101">
        <v>65.92</v>
      </c>
      <c r="C6578" s="102"/>
      <c r="D6578" s="100" t="s">
        <v>26818</v>
      </c>
      <c r="E6578" s="101">
        <v>18.2</v>
      </c>
      <c r="F6578" s="102"/>
    </row>
    <row r="6579" ht="12.75" customHeight="1">
      <c r="A6579" s="100" t="s">
        <v>26754</v>
      </c>
      <c r="B6579" s="101">
        <v>22224.48</v>
      </c>
      <c r="C6579" s="102"/>
      <c r="D6579" s="100" t="s">
        <v>6991</v>
      </c>
      <c r="E6579" s="101">
        <v>17.34</v>
      </c>
      <c r="F6579" s="102"/>
    </row>
    <row r="6580" ht="12.75" customHeight="1">
      <c r="A6580" s="100" t="s">
        <v>6863</v>
      </c>
      <c r="B6580" s="101">
        <v>20215.31</v>
      </c>
      <c r="C6580" s="102"/>
      <c r="D6580" s="100" t="s">
        <v>26819</v>
      </c>
      <c r="E6580" s="101">
        <v>126.65</v>
      </c>
      <c r="F6580" s="102"/>
    </row>
    <row r="6581" ht="12.75" customHeight="1">
      <c r="A6581" s="100" t="s">
        <v>26755</v>
      </c>
      <c r="B6581" s="101">
        <v>36670.39</v>
      </c>
      <c r="C6581" s="102"/>
      <c r="D6581" s="100" t="s">
        <v>6993</v>
      </c>
      <c r="E6581" s="101">
        <v>121.27</v>
      </c>
      <c r="F6581" s="102"/>
    </row>
    <row r="6582" ht="12.75" customHeight="1">
      <c r="A6582" s="100" t="s">
        <v>6865</v>
      </c>
      <c r="B6582" s="101">
        <v>33355.26</v>
      </c>
      <c r="C6582" s="102"/>
      <c r="D6582" s="100" t="s">
        <v>26820</v>
      </c>
      <c r="E6582" s="101">
        <v>10.05</v>
      </c>
      <c r="F6582" s="102"/>
    </row>
    <row r="6583" ht="12.75" customHeight="1">
      <c r="A6583" s="100" t="s">
        <v>26756</v>
      </c>
      <c r="B6583" s="101">
        <v>191.0</v>
      </c>
      <c r="C6583" s="102"/>
      <c r="D6583" s="100" t="s">
        <v>6995</v>
      </c>
      <c r="E6583" s="101">
        <v>8.98</v>
      </c>
      <c r="F6583" s="102"/>
    </row>
    <row r="6584" ht="12.75" customHeight="1">
      <c r="A6584" s="100" t="s">
        <v>6867</v>
      </c>
      <c r="B6584" s="101">
        <v>191.0</v>
      </c>
      <c r="C6584" s="102"/>
      <c r="D6584" s="100" t="s">
        <v>26821</v>
      </c>
      <c r="E6584" s="101">
        <v>73.24</v>
      </c>
      <c r="F6584" s="102"/>
    </row>
    <row r="6585" ht="12.75" customHeight="1">
      <c r="A6585" s="100" t="s">
        <v>26757</v>
      </c>
      <c r="B6585" s="101">
        <v>253.0</v>
      </c>
      <c r="C6585" s="102"/>
      <c r="D6585" s="100" t="s">
        <v>6997</v>
      </c>
      <c r="E6585" s="101">
        <v>66.78</v>
      </c>
      <c r="F6585" s="102"/>
    </row>
    <row r="6586" ht="12.75" customHeight="1">
      <c r="A6586" s="100" t="s">
        <v>6869</v>
      </c>
      <c r="B6586" s="101">
        <v>253.0</v>
      </c>
      <c r="C6586" s="102"/>
      <c r="D6586" s="100" t="s">
        <v>26822</v>
      </c>
      <c r="E6586" s="101">
        <v>122.94</v>
      </c>
      <c r="F6586" s="102"/>
    </row>
    <row r="6587" ht="12.75" customHeight="1">
      <c r="A6587" s="100" t="s">
        <v>26758</v>
      </c>
      <c r="B6587" s="101">
        <v>352.0</v>
      </c>
      <c r="C6587" s="102"/>
      <c r="D6587" s="100" t="s">
        <v>6999</v>
      </c>
      <c r="E6587" s="101">
        <v>117.56</v>
      </c>
      <c r="F6587" s="102"/>
    </row>
    <row r="6588" ht="12.75" customHeight="1">
      <c r="A6588" s="100" t="s">
        <v>6871</v>
      </c>
      <c r="B6588" s="101">
        <v>352.0</v>
      </c>
      <c r="C6588" s="102"/>
      <c r="D6588" s="100" t="s">
        <v>26823</v>
      </c>
      <c r="E6588" s="101">
        <v>134.02</v>
      </c>
      <c r="F6588" s="102"/>
    </row>
    <row r="6589" ht="12.75" customHeight="1">
      <c r="A6589" s="100" t="s">
        <v>26759</v>
      </c>
      <c r="B6589" s="101">
        <v>469.0</v>
      </c>
      <c r="C6589" s="102"/>
      <c r="D6589" s="100" t="s">
        <v>7001</v>
      </c>
      <c r="E6589" s="101">
        <v>127.56</v>
      </c>
      <c r="F6589" s="102"/>
    </row>
    <row r="6590" ht="12.75" customHeight="1">
      <c r="A6590" s="100" t="s">
        <v>6873</v>
      </c>
      <c r="B6590" s="101">
        <v>469.0</v>
      </c>
      <c r="C6590" s="102"/>
      <c r="D6590" s="100" t="s">
        <v>26824</v>
      </c>
      <c r="E6590" s="101">
        <v>120.33</v>
      </c>
      <c r="F6590" s="102"/>
    </row>
    <row r="6591" ht="12.75" customHeight="1">
      <c r="A6591" s="100" t="s">
        <v>26760</v>
      </c>
      <c r="B6591" s="101">
        <v>513.0</v>
      </c>
      <c r="C6591" s="102"/>
      <c r="D6591" s="100" t="s">
        <v>7003</v>
      </c>
      <c r="E6591" s="101">
        <v>114.95</v>
      </c>
      <c r="F6591" s="102"/>
    </row>
    <row r="6592" ht="12.75" customHeight="1">
      <c r="A6592" s="100" t="s">
        <v>6875</v>
      </c>
      <c r="B6592" s="101">
        <v>513.0</v>
      </c>
      <c r="C6592" s="102"/>
      <c r="D6592" s="100" t="s">
        <v>26825</v>
      </c>
      <c r="E6592" s="101">
        <v>422.54</v>
      </c>
      <c r="F6592" s="102"/>
    </row>
    <row r="6593" ht="12.75" customHeight="1">
      <c r="A6593" s="100" t="s">
        <v>26761</v>
      </c>
      <c r="B6593" s="101">
        <v>649.0</v>
      </c>
      <c r="C6593" s="102"/>
      <c r="D6593" s="100" t="s">
        <v>7005</v>
      </c>
      <c r="E6593" s="101">
        <v>417.16</v>
      </c>
      <c r="F6593" s="102"/>
    </row>
    <row r="6594" ht="12.75" customHeight="1">
      <c r="A6594" s="100" t="s">
        <v>6877</v>
      </c>
      <c r="B6594" s="101">
        <v>649.0</v>
      </c>
      <c r="C6594" s="102"/>
      <c r="D6594" s="100" t="s">
        <v>26826</v>
      </c>
      <c r="E6594" s="101">
        <v>125.64</v>
      </c>
      <c r="F6594" s="102"/>
    </row>
    <row r="6595" ht="12.75" customHeight="1">
      <c r="A6595" s="100" t="s">
        <v>26762</v>
      </c>
      <c r="B6595" s="101">
        <v>781.0</v>
      </c>
      <c r="C6595" s="102"/>
      <c r="D6595" s="100" t="s">
        <v>7007</v>
      </c>
      <c r="E6595" s="101">
        <v>121.34</v>
      </c>
      <c r="F6595" s="102"/>
    </row>
    <row r="6596" ht="12.75" customHeight="1">
      <c r="A6596" s="100" t="s">
        <v>6879</v>
      </c>
      <c r="B6596" s="101">
        <v>781.0</v>
      </c>
      <c r="C6596" s="102"/>
      <c r="D6596" s="100" t="s">
        <v>26827</v>
      </c>
      <c r="E6596" s="101">
        <v>157.96</v>
      </c>
      <c r="F6596" s="102"/>
    </row>
    <row r="6597" ht="12.75" customHeight="1">
      <c r="A6597" s="100" t="s">
        <v>26763</v>
      </c>
      <c r="B6597" s="101">
        <v>1155.0</v>
      </c>
      <c r="C6597" s="102"/>
      <c r="D6597" s="100" t="s">
        <v>7009</v>
      </c>
      <c r="E6597" s="101">
        <v>149.35</v>
      </c>
      <c r="F6597" s="102"/>
    </row>
    <row r="6598" ht="12.75" customHeight="1">
      <c r="A6598" s="100" t="s">
        <v>6881</v>
      </c>
      <c r="B6598" s="101">
        <v>1155.0</v>
      </c>
      <c r="C6598" s="102"/>
      <c r="D6598" s="100" t="s">
        <v>26828</v>
      </c>
      <c r="E6598" s="101">
        <v>236.67</v>
      </c>
      <c r="F6598" s="102"/>
    </row>
    <row r="6599" ht="12.75" customHeight="1">
      <c r="A6599" s="100" t="s">
        <v>26764</v>
      </c>
      <c r="B6599" s="101">
        <v>1782.0</v>
      </c>
      <c r="C6599" s="102"/>
      <c r="D6599" s="100" t="s">
        <v>7011</v>
      </c>
      <c r="E6599" s="101">
        <v>230.92</v>
      </c>
      <c r="F6599" s="102"/>
    </row>
    <row r="6600" ht="12.75" customHeight="1">
      <c r="A6600" s="100" t="s">
        <v>6883</v>
      </c>
      <c r="B6600" s="101">
        <v>1782.0</v>
      </c>
      <c r="C6600" s="102"/>
      <c r="D6600" s="100" t="s">
        <v>26829</v>
      </c>
      <c r="E6600" s="101">
        <v>149.48</v>
      </c>
      <c r="F6600" s="102"/>
    </row>
    <row r="6601" ht="12.75" customHeight="1">
      <c r="A6601" s="100" t="s">
        <v>26765</v>
      </c>
      <c r="B6601" s="101">
        <v>3685.0</v>
      </c>
      <c r="C6601" s="102"/>
      <c r="D6601" s="100" t="s">
        <v>7013</v>
      </c>
      <c r="E6601" s="101">
        <v>140.87</v>
      </c>
      <c r="F6601" s="102"/>
    </row>
    <row r="6602" ht="12.75" customHeight="1">
      <c r="A6602" s="100" t="s">
        <v>6885</v>
      </c>
      <c r="B6602" s="101">
        <v>3685.0</v>
      </c>
      <c r="C6602" s="102"/>
      <c r="D6602" s="100" t="s">
        <v>26830</v>
      </c>
      <c r="E6602" s="101">
        <v>348.27</v>
      </c>
      <c r="F6602" s="102"/>
    </row>
    <row r="6603" ht="12.75" customHeight="1">
      <c r="A6603" s="100" t="s">
        <v>26766</v>
      </c>
      <c r="B6603" s="101">
        <v>9.95</v>
      </c>
      <c r="C6603" s="102"/>
      <c r="D6603" s="100" t="s">
        <v>7015</v>
      </c>
      <c r="E6603" s="101">
        <v>311.87</v>
      </c>
      <c r="F6603" s="102"/>
    </row>
    <row r="6604" ht="12.75" customHeight="1">
      <c r="A6604" s="100" t="s">
        <v>6887</v>
      </c>
      <c r="B6604" s="101">
        <v>9.05</v>
      </c>
      <c r="C6604" s="102"/>
      <c r="D6604" s="100" t="s">
        <v>26831</v>
      </c>
      <c r="E6604" s="101">
        <v>124.6</v>
      </c>
      <c r="F6604" s="102"/>
    </row>
    <row r="6605" ht="12.75" customHeight="1">
      <c r="A6605" s="100" t="s">
        <v>26767</v>
      </c>
      <c r="B6605" s="101">
        <v>15.13</v>
      </c>
      <c r="C6605" s="102"/>
      <c r="D6605" s="100" t="s">
        <v>7017</v>
      </c>
      <c r="E6605" s="101">
        <v>118.14</v>
      </c>
      <c r="F6605" s="102"/>
    </row>
    <row r="6606" ht="12.75" customHeight="1">
      <c r="A6606" s="100" t="s">
        <v>6889</v>
      </c>
      <c r="B6606" s="101">
        <v>13.98</v>
      </c>
      <c r="C6606" s="102"/>
      <c r="D6606" s="100" t="s">
        <v>26832</v>
      </c>
      <c r="E6606" s="101">
        <v>117.28</v>
      </c>
      <c r="F6606" s="102"/>
    </row>
    <row r="6607" ht="12.75" customHeight="1">
      <c r="A6607" s="100" t="s">
        <v>26768</v>
      </c>
      <c r="B6607" s="101">
        <v>10.9</v>
      </c>
      <c r="C6607" s="102"/>
      <c r="D6607" s="100" t="s">
        <v>7019</v>
      </c>
      <c r="E6607" s="101">
        <v>111.9</v>
      </c>
      <c r="F6607" s="102"/>
    </row>
    <row r="6608" ht="12.75" customHeight="1">
      <c r="A6608" s="100" t="s">
        <v>6891</v>
      </c>
      <c r="B6608" s="101">
        <v>10.0</v>
      </c>
      <c r="C6608" s="102"/>
      <c r="D6608" s="100" t="s">
        <v>26833</v>
      </c>
      <c r="E6608" s="101">
        <v>152.11</v>
      </c>
      <c r="F6608" s="102"/>
    </row>
    <row r="6609" ht="12.75" customHeight="1">
      <c r="A6609" s="100" t="s">
        <v>26769</v>
      </c>
      <c r="B6609" s="101">
        <v>17.03</v>
      </c>
      <c r="C6609" s="102"/>
      <c r="D6609" s="100" t="s">
        <v>7021</v>
      </c>
      <c r="E6609" s="101">
        <v>143.5</v>
      </c>
      <c r="F6609" s="102"/>
    </row>
    <row r="6610" ht="12.75" customHeight="1">
      <c r="A6610" s="100" t="s">
        <v>6893</v>
      </c>
      <c r="B6610" s="101">
        <v>15.88</v>
      </c>
      <c r="C6610" s="102"/>
      <c r="D6610" s="100" t="s">
        <v>26834</v>
      </c>
      <c r="E6610" s="101">
        <v>145.98</v>
      </c>
      <c r="F6610" s="102"/>
    </row>
    <row r="6611" ht="12.75" customHeight="1">
      <c r="A6611" s="100" t="s">
        <v>26770</v>
      </c>
      <c r="B6611" s="101">
        <v>11.58</v>
      </c>
      <c r="C6611" s="102"/>
      <c r="D6611" s="100" t="s">
        <v>7023</v>
      </c>
      <c r="E6611" s="101">
        <v>137.37</v>
      </c>
      <c r="F6611" s="102"/>
    </row>
    <row r="6612" ht="12.75" customHeight="1">
      <c r="A6612" s="100" t="s">
        <v>6895</v>
      </c>
      <c r="B6612" s="101">
        <v>10.68</v>
      </c>
      <c r="C6612" s="102"/>
      <c r="D6612" s="100" t="s">
        <v>26835</v>
      </c>
      <c r="E6612" s="101">
        <v>148.38</v>
      </c>
      <c r="F6612" s="102"/>
    </row>
    <row r="6613" ht="12.75" customHeight="1">
      <c r="A6613" s="100" t="s">
        <v>26771</v>
      </c>
      <c r="B6613" s="101">
        <v>18.39</v>
      </c>
      <c r="C6613" s="102"/>
      <c r="D6613" s="100" t="s">
        <v>7025</v>
      </c>
      <c r="E6613" s="101">
        <v>139.76</v>
      </c>
      <c r="F6613" s="102"/>
    </row>
    <row r="6614" ht="12.75" customHeight="1">
      <c r="A6614" s="100" t="s">
        <v>6897</v>
      </c>
      <c r="B6614" s="101">
        <v>17.24</v>
      </c>
      <c r="C6614" s="102"/>
      <c r="D6614" s="100" t="s">
        <v>26836</v>
      </c>
      <c r="E6614" s="101">
        <v>368.87</v>
      </c>
      <c r="F6614" s="102"/>
    </row>
    <row r="6615" ht="12.75" customHeight="1">
      <c r="A6615" s="100" t="s">
        <v>26772</v>
      </c>
      <c r="B6615" s="101">
        <v>13.56</v>
      </c>
      <c r="C6615" s="102"/>
      <c r="D6615" s="100" t="s">
        <v>7027</v>
      </c>
      <c r="E6615" s="101">
        <v>352.61</v>
      </c>
      <c r="F6615" s="102"/>
    </row>
    <row r="6616" ht="12.75" customHeight="1">
      <c r="A6616" s="100" t="s">
        <v>6899</v>
      </c>
      <c r="B6616" s="101">
        <v>12.66</v>
      </c>
      <c r="C6616" s="102"/>
      <c r="D6616" s="100" t="s">
        <v>26837</v>
      </c>
      <c r="E6616" s="101">
        <v>959.84</v>
      </c>
      <c r="F6616" s="102"/>
    </row>
    <row r="6617" ht="12.75" customHeight="1">
      <c r="A6617" s="100" t="s">
        <v>26773</v>
      </c>
      <c r="B6617" s="101">
        <v>22.35</v>
      </c>
      <c r="C6617" s="102"/>
      <c r="D6617" s="100" t="s">
        <v>7029</v>
      </c>
      <c r="E6617" s="101">
        <v>908.2</v>
      </c>
      <c r="F6617" s="102"/>
    </row>
    <row r="6618" ht="12.75" customHeight="1">
      <c r="A6618" s="100" t="s">
        <v>6901</v>
      </c>
      <c r="B6618" s="101">
        <v>21.2</v>
      </c>
      <c r="C6618" s="102"/>
      <c r="D6618" s="100" t="s">
        <v>26838</v>
      </c>
      <c r="E6618" s="101">
        <v>88.48</v>
      </c>
      <c r="F6618" s="102"/>
    </row>
    <row r="6619" ht="12.75" customHeight="1">
      <c r="A6619" s="100" t="s">
        <v>26774</v>
      </c>
      <c r="B6619" s="101">
        <v>16.25</v>
      </c>
      <c r="C6619" s="102"/>
      <c r="D6619" s="100" t="s">
        <v>7031</v>
      </c>
      <c r="E6619" s="101">
        <v>84.17</v>
      </c>
      <c r="F6619" s="102"/>
    </row>
    <row r="6620" ht="12.75" customHeight="1">
      <c r="A6620" s="100" t="s">
        <v>6903</v>
      </c>
      <c r="B6620" s="101">
        <v>15.35</v>
      </c>
      <c r="C6620" s="102"/>
      <c r="D6620" s="100" t="s">
        <v>26839</v>
      </c>
      <c r="E6620" s="101">
        <v>5.33</v>
      </c>
      <c r="F6620" s="102"/>
    </row>
    <row r="6621" ht="12.75" customHeight="1">
      <c r="A6621" s="100" t="s">
        <v>26775</v>
      </c>
      <c r="B6621" s="101">
        <v>27.73</v>
      </c>
      <c r="C6621" s="102"/>
      <c r="D6621" s="100" t="s">
        <v>7033</v>
      </c>
      <c r="E6621" s="101">
        <v>4.62</v>
      </c>
      <c r="F6621" s="102"/>
    </row>
    <row r="6622" ht="12.75" customHeight="1">
      <c r="A6622" s="100" t="s">
        <v>6905</v>
      </c>
      <c r="B6622" s="101">
        <v>26.58</v>
      </c>
      <c r="C6622" s="102"/>
      <c r="D6622" s="100" t="s">
        <v>26840</v>
      </c>
      <c r="E6622" s="101">
        <v>15.74</v>
      </c>
      <c r="F6622" s="102"/>
    </row>
    <row r="6623" ht="12.75" customHeight="1">
      <c r="A6623" s="100" t="s">
        <v>26776</v>
      </c>
      <c r="B6623" s="101">
        <v>18.96</v>
      </c>
      <c r="C6623" s="102"/>
      <c r="D6623" s="100" t="s">
        <v>7035</v>
      </c>
      <c r="E6623" s="101">
        <v>14.6</v>
      </c>
      <c r="F6623" s="102"/>
    </row>
    <row r="6624" ht="12.75" customHeight="1">
      <c r="A6624" s="100" t="s">
        <v>6907</v>
      </c>
      <c r="B6624" s="101">
        <v>18.07</v>
      </c>
      <c r="C6624" s="102"/>
      <c r="D6624" s="100" t="s">
        <v>26841</v>
      </c>
      <c r="E6624" s="101">
        <v>20.55</v>
      </c>
      <c r="F6624" s="102"/>
    </row>
    <row r="6625" ht="12.75" customHeight="1">
      <c r="A6625" s="100" t="s">
        <v>26777</v>
      </c>
      <c r="B6625" s="101">
        <v>33.16</v>
      </c>
      <c r="C6625" s="102"/>
      <c r="D6625" s="100" t="s">
        <v>7037</v>
      </c>
      <c r="E6625" s="101">
        <v>19.34</v>
      </c>
      <c r="F6625" s="102"/>
    </row>
    <row r="6626" ht="12.75" customHeight="1">
      <c r="A6626" s="100" t="s">
        <v>6909</v>
      </c>
      <c r="B6626" s="101">
        <v>32.01</v>
      </c>
      <c r="C6626" s="102"/>
      <c r="D6626" s="100" t="s">
        <v>26842</v>
      </c>
      <c r="E6626" s="101">
        <v>23.94</v>
      </c>
      <c r="F6626" s="102"/>
    </row>
    <row r="6627" ht="12.75" customHeight="1">
      <c r="A6627" s="100" t="s">
        <v>26778</v>
      </c>
      <c r="B6627" s="101">
        <v>22.95</v>
      </c>
      <c r="C6627" s="102"/>
      <c r="D6627" s="100" t="s">
        <v>7039</v>
      </c>
      <c r="E6627" s="101">
        <v>22.66</v>
      </c>
      <c r="F6627" s="102"/>
    </row>
    <row r="6628" ht="12.75" customHeight="1">
      <c r="A6628" s="100" t="s">
        <v>6911</v>
      </c>
      <c r="B6628" s="101">
        <v>22.05</v>
      </c>
      <c r="C6628" s="102"/>
      <c r="D6628" s="100" t="s">
        <v>26843</v>
      </c>
      <c r="E6628" s="101">
        <v>32.14</v>
      </c>
      <c r="F6628" s="102"/>
    </row>
    <row r="6629" ht="12.75" customHeight="1">
      <c r="A6629" s="100" t="s">
        <v>26779</v>
      </c>
      <c r="B6629" s="101">
        <v>41.13</v>
      </c>
      <c r="C6629" s="102"/>
      <c r="D6629" s="100" t="s">
        <v>7041</v>
      </c>
      <c r="E6629" s="101">
        <v>30.72</v>
      </c>
      <c r="F6629" s="102"/>
    </row>
    <row r="6630" ht="12.75" customHeight="1">
      <c r="A6630" s="100" t="s">
        <v>6913</v>
      </c>
      <c r="B6630" s="101">
        <v>39.98</v>
      </c>
      <c r="C6630" s="102"/>
      <c r="D6630" s="100" t="s">
        <v>26844</v>
      </c>
      <c r="E6630" s="101">
        <v>40.32</v>
      </c>
      <c r="F6630" s="102"/>
    </row>
    <row r="6631" ht="12.75" customHeight="1">
      <c r="A6631" s="100" t="s">
        <v>26780</v>
      </c>
      <c r="B6631" s="101">
        <v>11.74</v>
      </c>
      <c r="C6631" s="102"/>
      <c r="D6631" s="100" t="s">
        <v>7043</v>
      </c>
      <c r="E6631" s="101">
        <v>38.76</v>
      </c>
      <c r="F6631" s="102"/>
    </row>
    <row r="6632" ht="12.75" customHeight="1">
      <c r="A6632" s="100" t="s">
        <v>6915</v>
      </c>
      <c r="B6632" s="101">
        <v>10.84</v>
      </c>
      <c r="C6632" s="102"/>
      <c r="D6632" s="100" t="s">
        <v>26845</v>
      </c>
      <c r="E6632" s="101">
        <v>49.05</v>
      </c>
      <c r="F6632" s="102"/>
    </row>
    <row r="6633" ht="12.75" customHeight="1">
      <c r="A6633" s="100" t="s">
        <v>26781</v>
      </c>
      <c r="B6633" s="101">
        <v>18.71</v>
      </c>
      <c r="C6633" s="102"/>
      <c r="D6633" s="100" t="s">
        <v>7045</v>
      </c>
      <c r="E6633" s="101">
        <v>47.35</v>
      </c>
      <c r="F6633" s="102"/>
    </row>
    <row r="6634" ht="12.75" customHeight="1">
      <c r="A6634" s="100" t="s">
        <v>6917</v>
      </c>
      <c r="B6634" s="101">
        <v>17.56</v>
      </c>
      <c r="C6634" s="102"/>
      <c r="D6634" s="100" t="s">
        <v>26846</v>
      </c>
      <c r="E6634" s="101">
        <v>28.64</v>
      </c>
      <c r="F6634" s="102"/>
    </row>
    <row r="6635" ht="12.75" customHeight="1">
      <c r="A6635" s="100" t="s">
        <v>26782</v>
      </c>
      <c r="B6635" s="101">
        <v>12.86</v>
      </c>
      <c r="C6635" s="102"/>
      <c r="D6635" s="100" t="s">
        <v>7047</v>
      </c>
      <c r="E6635" s="101">
        <v>27.36</v>
      </c>
      <c r="F6635" s="102"/>
    </row>
    <row r="6636" ht="12.75" customHeight="1">
      <c r="A6636" s="100" t="s">
        <v>6919</v>
      </c>
      <c r="B6636" s="101">
        <v>11.96</v>
      </c>
      <c r="C6636" s="102"/>
      <c r="D6636" s="100" t="s">
        <v>26847</v>
      </c>
      <c r="E6636" s="101">
        <v>38.82</v>
      </c>
      <c r="F6636" s="102"/>
    </row>
    <row r="6637" ht="12.75" customHeight="1">
      <c r="A6637" s="100" t="s">
        <v>26783</v>
      </c>
      <c r="B6637" s="101">
        <v>20.95</v>
      </c>
      <c r="C6637" s="102"/>
      <c r="D6637" s="100" t="s">
        <v>7049</v>
      </c>
      <c r="E6637" s="101">
        <v>37.4</v>
      </c>
      <c r="F6637" s="102"/>
    </row>
    <row r="6638" ht="12.75" customHeight="1">
      <c r="A6638" s="100" t="s">
        <v>6921</v>
      </c>
      <c r="B6638" s="101">
        <v>19.8</v>
      </c>
      <c r="C6638" s="102"/>
      <c r="D6638" s="100" t="s">
        <v>26848</v>
      </c>
      <c r="E6638" s="101">
        <v>49.74</v>
      </c>
      <c r="F6638" s="102"/>
    </row>
    <row r="6639" ht="12.75" customHeight="1">
      <c r="A6639" s="100" t="s">
        <v>26784</v>
      </c>
      <c r="B6639" s="101">
        <v>14.43</v>
      </c>
      <c r="C6639" s="102"/>
      <c r="D6639" s="100" t="s">
        <v>7051</v>
      </c>
      <c r="E6639" s="101">
        <v>48.18</v>
      </c>
      <c r="F6639" s="102"/>
    </row>
    <row r="6640" ht="12.75" customHeight="1">
      <c r="A6640" s="100" t="s">
        <v>6923</v>
      </c>
      <c r="B6640" s="101">
        <v>13.53</v>
      </c>
      <c r="C6640" s="102"/>
      <c r="D6640" s="100" t="s">
        <v>26849</v>
      </c>
      <c r="E6640" s="101">
        <v>4.84</v>
      </c>
      <c r="F6640" s="102"/>
    </row>
    <row r="6641" ht="12.75" customHeight="1">
      <c r="A6641" s="100" t="s">
        <v>26785</v>
      </c>
      <c r="B6641" s="101">
        <v>24.09</v>
      </c>
      <c r="C6641" s="102"/>
      <c r="D6641" s="100" t="s">
        <v>7053</v>
      </c>
      <c r="E6641" s="101">
        <v>4.69</v>
      </c>
      <c r="F6641" s="102"/>
    </row>
    <row r="6642" ht="12.75" customHeight="1">
      <c r="A6642" s="100" t="s">
        <v>6925</v>
      </c>
      <c r="B6642" s="101">
        <v>22.94</v>
      </c>
      <c r="C6642" s="102"/>
      <c r="D6642" s="100" t="s">
        <v>26850</v>
      </c>
      <c r="E6642" s="101">
        <v>6.69</v>
      </c>
      <c r="F6642" s="102"/>
    </row>
    <row r="6643" ht="12.75" customHeight="1">
      <c r="A6643" s="100" t="s">
        <v>26786</v>
      </c>
      <c r="B6643" s="101">
        <v>17.31</v>
      </c>
      <c r="C6643" s="102"/>
      <c r="D6643" s="100" t="s">
        <v>7055</v>
      </c>
      <c r="E6643" s="101">
        <v>6.54</v>
      </c>
      <c r="F6643" s="102"/>
    </row>
    <row r="6644" ht="12.75" customHeight="1">
      <c r="A6644" s="100" t="s">
        <v>6927</v>
      </c>
      <c r="B6644" s="101">
        <v>16.41</v>
      </c>
      <c r="C6644" s="102"/>
      <c r="D6644" s="100" t="s">
        <v>26851</v>
      </c>
      <c r="E6644" s="101">
        <v>8.16</v>
      </c>
      <c r="F6644" s="102"/>
    </row>
    <row r="6645" ht="12.75" customHeight="1">
      <c r="A6645" s="100" t="s">
        <v>26787</v>
      </c>
      <c r="B6645" s="101">
        <v>29.85</v>
      </c>
      <c r="C6645" s="102"/>
      <c r="D6645" s="100" t="s">
        <v>7057</v>
      </c>
      <c r="E6645" s="101">
        <v>8.05</v>
      </c>
      <c r="F6645" s="102"/>
    </row>
    <row r="6646" ht="12.75" customHeight="1">
      <c r="A6646" s="100" t="s">
        <v>6929</v>
      </c>
      <c r="B6646" s="101">
        <v>28.7</v>
      </c>
      <c r="C6646" s="102"/>
      <c r="D6646" s="100" t="s">
        <v>26852</v>
      </c>
      <c r="E6646" s="101">
        <v>7.46</v>
      </c>
      <c r="F6646" s="102"/>
    </row>
    <row r="6647" ht="12.75" customHeight="1">
      <c r="A6647" s="100" t="s">
        <v>26788</v>
      </c>
      <c r="B6647" s="101">
        <v>23.14</v>
      </c>
      <c r="C6647" s="102"/>
      <c r="D6647" s="100" t="s">
        <v>7059</v>
      </c>
      <c r="E6647" s="101">
        <v>7.21</v>
      </c>
      <c r="F6647" s="102"/>
    </row>
    <row r="6648" ht="12.75" customHeight="1">
      <c r="A6648" s="100" t="s">
        <v>6931</v>
      </c>
      <c r="B6648" s="101">
        <v>22.24</v>
      </c>
      <c r="C6648" s="102"/>
      <c r="D6648" s="100" t="s">
        <v>26853</v>
      </c>
      <c r="E6648" s="101">
        <v>13.16</v>
      </c>
      <c r="F6648" s="102"/>
    </row>
    <row r="6649" ht="12.75" customHeight="1">
      <c r="A6649" s="100" t="s">
        <v>26789</v>
      </c>
      <c r="B6649" s="101">
        <v>41.51</v>
      </c>
      <c r="C6649" s="102"/>
      <c r="D6649" s="100" t="s">
        <v>7061</v>
      </c>
      <c r="E6649" s="101">
        <v>12.39</v>
      </c>
      <c r="F6649" s="102"/>
    </row>
    <row r="6650" ht="12.75" customHeight="1">
      <c r="A6650" s="100" t="s">
        <v>6933</v>
      </c>
      <c r="B6650" s="101">
        <v>40.36</v>
      </c>
      <c r="C6650" s="102"/>
      <c r="D6650" s="100" t="s">
        <v>26854</v>
      </c>
      <c r="E6650" s="101">
        <v>13.23</v>
      </c>
      <c r="F6650" s="102"/>
    </row>
    <row r="6651" ht="12.75" customHeight="1">
      <c r="A6651" s="100" t="s">
        <v>26790</v>
      </c>
      <c r="B6651" s="101">
        <v>29.53</v>
      </c>
      <c r="C6651" s="102"/>
      <c r="D6651" s="100" t="s">
        <v>7063</v>
      </c>
      <c r="E6651" s="101">
        <v>12.21</v>
      </c>
      <c r="F6651" s="102"/>
    </row>
    <row r="6652" ht="12.75" customHeight="1">
      <c r="A6652" s="100" t="s">
        <v>6935</v>
      </c>
      <c r="B6652" s="101">
        <v>28.64</v>
      </c>
      <c r="C6652" s="102"/>
      <c r="D6652" s="100" t="s">
        <v>26855</v>
      </c>
      <c r="E6652" s="101">
        <v>13.23</v>
      </c>
      <c r="F6652" s="102"/>
    </row>
    <row r="6653" ht="12.75" customHeight="1">
      <c r="A6653" s="100" t="s">
        <v>26791</v>
      </c>
      <c r="B6653" s="101">
        <v>54.3</v>
      </c>
      <c r="C6653" s="102"/>
      <c r="D6653" s="100" t="s">
        <v>7065</v>
      </c>
      <c r="E6653" s="101">
        <v>12.21</v>
      </c>
      <c r="F6653" s="102"/>
    </row>
    <row r="6654" ht="12.75" customHeight="1">
      <c r="A6654" s="100" t="s">
        <v>6937</v>
      </c>
      <c r="B6654" s="101">
        <v>53.15</v>
      </c>
      <c r="C6654" s="102"/>
      <c r="D6654" s="100" t="s">
        <v>26856</v>
      </c>
      <c r="E6654" s="101">
        <v>4.44</v>
      </c>
      <c r="F6654" s="102"/>
    </row>
    <row r="6655" ht="12.75" customHeight="1">
      <c r="A6655" s="100" t="s">
        <v>26792</v>
      </c>
      <c r="B6655" s="101">
        <v>39.36</v>
      </c>
      <c r="C6655" s="102"/>
      <c r="D6655" s="100" t="s">
        <v>7067</v>
      </c>
      <c r="E6655" s="101">
        <v>4.18</v>
      </c>
      <c r="F6655" s="102"/>
    </row>
    <row r="6656" ht="12.75" customHeight="1">
      <c r="A6656" s="100" t="s">
        <v>6939</v>
      </c>
      <c r="B6656" s="101">
        <v>38.46</v>
      </c>
      <c r="C6656" s="102"/>
      <c r="D6656" s="100" t="s">
        <v>26857</v>
      </c>
      <c r="E6656" s="101">
        <v>5.66</v>
      </c>
      <c r="F6656" s="102"/>
    </row>
    <row r="6657" ht="12.75" customHeight="1">
      <c r="A6657" s="100" t="s">
        <v>26793</v>
      </c>
      <c r="B6657" s="101">
        <v>73.95</v>
      </c>
      <c r="C6657" s="102"/>
      <c r="D6657" s="100" t="s">
        <v>7069</v>
      </c>
      <c r="E6657" s="101">
        <v>5.35</v>
      </c>
      <c r="F6657" s="102"/>
    </row>
    <row r="6658" ht="12.75" customHeight="1">
      <c r="A6658" s="100" t="s">
        <v>6941</v>
      </c>
      <c r="B6658" s="101">
        <v>72.8</v>
      </c>
      <c r="C6658" s="102"/>
      <c r="D6658" s="100" t="s">
        <v>26858</v>
      </c>
      <c r="E6658" s="101">
        <v>7.54</v>
      </c>
      <c r="F6658" s="102"/>
    </row>
    <row r="6659" ht="12.75" customHeight="1">
      <c r="A6659" s="100" t="s">
        <v>26794</v>
      </c>
      <c r="B6659" s="101">
        <v>64.11</v>
      </c>
      <c r="C6659" s="102"/>
      <c r="D6659" s="100" t="s">
        <v>7071</v>
      </c>
      <c r="E6659" s="101">
        <v>7.2</v>
      </c>
      <c r="F6659" s="102"/>
    </row>
    <row r="6660" ht="12.75" customHeight="1">
      <c r="A6660" s="100" t="s">
        <v>6943</v>
      </c>
      <c r="B6660" s="101">
        <v>63.21</v>
      </c>
      <c r="C6660" s="102"/>
      <c r="D6660" s="100" t="s">
        <v>26859</v>
      </c>
      <c r="E6660" s="101">
        <v>9.41</v>
      </c>
      <c r="F6660" s="102"/>
    </row>
    <row r="6661" ht="12.75" customHeight="1">
      <c r="A6661" s="100" t="s">
        <v>26795</v>
      </c>
      <c r="B6661" s="101">
        <v>123.45</v>
      </c>
      <c r="C6661" s="102"/>
      <c r="D6661" s="100" t="s">
        <v>7073</v>
      </c>
      <c r="E6661" s="101">
        <v>9.05</v>
      </c>
      <c r="F6661" s="102"/>
    </row>
    <row r="6662" ht="12.75" customHeight="1">
      <c r="A6662" s="100" t="s">
        <v>6945</v>
      </c>
      <c r="B6662" s="101">
        <v>122.3</v>
      </c>
      <c r="C6662" s="102"/>
      <c r="D6662" s="100" t="s">
        <v>26860</v>
      </c>
      <c r="E6662" s="101">
        <v>12.96</v>
      </c>
      <c r="F6662" s="102"/>
    </row>
    <row r="6663" ht="12.75" customHeight="1">
      <c r="A6663" s="100" t="s">
        <v>26796</v>
      </c>
      <c r="B6663" s="101">
        <v>487.75</v>
      </c>
      <c r="C6663" s="102"/>
      <c r="D6663" s="100" t="s">
        <v>7075</v>
      </c>
      <c r="E6663" s="101">
        <v>12.57</v>
      </c>
      <c r="F6663" s="102"/>
    </row>
    <row r="6664" ht="12.75" customHeight="1">
      <c r="A6664" s="100" t="s">
        <v>6947</v>
      </c>
      <c r="B6664" s="101">
        <v>464.74</v>
      </c>
      <c r="C6664" s="102"/>
      <c r="D6664" s="100" t="s">
        <v>26861</v>
      </c>
      <c r="E6664" s="101">
        <v>4.48</v>
      </c>
      <c r="F6664" s="102"/>
    </row>
    <row r="6665" ht="12.75" customHeight="1">
      <c r="A6665" s="100" t="s">
        <v>26797</v>
      </c>
      <c r="B6665" s="101">
        <v>599.61</v>
      </c>
      <c r="C6665" s="102"/>
      <c r="D6665" s="100" t="s">
        <v>7077</v>
      </c>
      <c r="E6665" s="101">
        <v>4.25</v>
      </c>
      <c r="F6665" s="102"/>
    </row>
    <row r="6666" ht="12.75" customHeight="1">
      <c r="A6666" s="100" t="s">
        <v>6949</v>
      </c>
      <c r="B6666" s="101">
        <v>575.92</v>
      </c>
      <c r="C6666" s="102"/>
      <c r="D6666" s="100" t="s">
        <v>26862</v>
      </c>
      <c r="E6666" s="101">
        <v>21.74</v>
      </c>
      <c r="F6666" s="102"/>
    </row>
    <row r="6667" ht="12.75" customHeight="1">
      <c r="A6667" s="100" t="s">
        <v>26798</v>
      </c>
      <c r="B6667" s="101">
        <v>601.69</v>
      </c>
      <c r="C6667" s="102"/>
      <c r="D6667" s="100" t="s">
        <v>7079</v>
      </c>
      <c r="E6667" s="101">
        <v>21.2</v>
      </c>
      <c r="F6667" s="102"/>
    </row>
    <row r="6668" ht="12.75" customHeight="1">
      <c r="A6668" s="100" t="s">
        <v>6951</v>
      </c>
      <c r="B6668" s="101">
        <v>578.69</v>
      </c>
      <c r="C6668" s="102"/>
      <c r="D6668" s="100" t="s">
        <v>26863</v>
      </c>
      <c r="E6668" s="101">
        <v>30.11</v>
      </c>
      <c r="F6668" s="102"/>
    </row>
    <row r="6669" ht="12.75" customHeight="1">
      <c r="A6669" s="100" t="s">
        <v>26799</v>
      </c>
      <c r="B6669" s="101">
        <v>705.97</v>
      </c>
      <c r="C6669" s="102"/>
      <c r="D6669" s="100" t="s">
        <v>7081</v>
      </c>
      <c r="E6669" s="101">
        <v>29.29</v>
      </c>
      <c r="F6669" s="102"/>
    </row>
    <row r="6670" ht="12.75" customHeight="1">
      <c r="A6670" s="100" t="s">
        <v>6953</v>
      </c>
      <c r="B6670" s="101">
        <v>682.28</v>
      </c>
      <c r="C6670" s="102"/>
      <c r="D6670" s="100" t="s">
        <v>26864</v>
      </c>
      <c r="E6670" s="101">
        <v>29.05</v>
      </c>
      <c r="F6670" s="102"/>
    </row>
    <row r="6671" ht="12.75" customHeight="1">
      <c r="A6671" s="100" t="s">
        <v>26800</v>
      </c>
      <c r="B6671" s="101">
        <v>542.82</v>
      </c>
      <c r="C6671" s="102"/>
      <c r="D6671" s="100" t="s">
        <v>7083</v>
      </c>
      <c r="E6671" s="101">
        <v>28.21</v>
      </c>
      <c r="F6671" s="102"/>
    </row>
    <row r="6672" ht="12.75" customHeight="1">
      <c r="A6672" s="100" t="s">
        <v>6955</v>
      </c>
      <c r="B6672" s="101">
        <v>519.82</v>
      </c>
      <c r="C6672" s="102"/>
      <c r="D6672" s="100" t="s">
        <v>26865</v>
      </c>
      <c r="E6672" s="101">
        <v>37.28</v>
      </c>
      <c r="F6672" s="102"/>
    </row>
    <row r="6673" ht="12.75" customHeight="1">
      <c r="A6673" s="100" t="s">
        <v>26801</v>
      </c>
      <c r="B6673" s="101">
        <v>695.99</v>
      </c>
      <c r="C6673" s="102"/>
      <c r="D6673" s="100" t="s">
        <v>7085</v>
      </c>
      <c r="E6673" s="101">
        <v>36.42</v>
      </c>
      <c r="F6673" s="102"/>
    </row>
    <row r="6674" ht="12.75" customHeight="1">
      <c r="A6674" s="100" t="s">
        <v>6957</v>
      </c>
      <c r="B6674" s="101">
        <v>672.3</v>
      </c>
      <c r="C6674" s="102"/>
      <c r="D6674" s="100" t="s">
        <v>26866</v>
      </c>
      <c r="E6674" s="101">
        <v>36.71</v>
      </c>
      <c r="F6674" s="102"/>
    </row>
    <row r="6675" ht="12.75" customHeight="1">
      <c r="A6675" s="100" t="s">
        <v>26802</v>
      </c>
      <c r="B6675" s="101">
        <v>558.18</v>
      </c>
      <c r="C6675" s="102"/>
      <c r="D6675" s="100" t="s">
        <v>7087</v>
      </c>
      <c r="E6675" s="101">
        <v>35.83</v>
      </c>
      <c r="F6675" s="102"/>
    </row>
    <row r="6676" ht="12.75" customHeight="1">
      <c r="A6676" s="100" t="s">
        <v>6959</v>
      </c>
      <c r="B6676" s="101">
        <v>539.23</v>
      </c>
      <c r="C6676" s="102"/>
      <c r="D6676" s="100" t="s">
        <v>26867</v>
      </c>
      <c r="E6676" s="101">
        <v>47.89</v>
      </c>
      <c r="F6676" s="102"/>
    </row>
    <row r="6677" ht="12.75" customHeight="1">
      <c r="A6677" s="100" t="s">
        <v>26803</v>
      </c>
      <c r="B6677" s="101">
        <v>226.25</v>
      </c>
      <c r="C6677" s="102"/>
      <c r="D6677" s="100" t="s">
        <v>7089</v>
      </c>
      <c r="E6677" s="101">
        <v>46.99</v>
      </c>
      <c r="F6677" s="102"/>
    </row>
    <row r="6678" ht="12.75" customHeight="1">
      <c r="A6678" s="100" t="s">
        <v>6961</v>
      </c>
      <c r="B6678" s="101">
        <v>218.45</v>
      </c>
      <c r="C6678" s="102"/>
      <c r="D6678" s="100" t="s">
        <v>26868</v>
      </c>
      <c r="E6678" s="101">
        <v>40.96</v>
      </c>
      <c r="F6678" s="102"/>
    </row>
    <row r="6679" ht="12.75" customHeight="1">
      <c r="A6679" s="100" t="s">
        <v>26804</v>
      </c>
      <c r="B6679" s="101">
        <v>197.4</v>
      </c>
      <c r="C6679" s="102"/>
      <c r="D6679" s="100" t="s">
        <v>7091</v>
      </c>
      <c r="E6679" s="101">
        <v>40.04</v>
      </c>
      <c r="F6679" s="102"/>
    </row>
    <row r="6680" ht="12.75" customHeight="1">
      <c r="A6680" s="100" t="s">
        <v>6963</v>
      </c>
      <c r="B6680" s="101">
        <v>191.44</v>
      </c>
      <c r="C6680" s="102"/>
      <c r="D6680" s="100" t="s">
        <v>26869</v>
      </c>
      <c r="E6680" s="101">
        <v>58.81</v>
      </c>
      <c r="F6680" s="102"/>
    </row>
    <row r="6681" ht="12.75" customHeight="1">
      <c r="A6681" s="100" t="s">
        <v>26805</v>
      </c>
      <c r="B6681" s="101">
        <v>649.19</v>
      </c>
      <c r="C6681" s="102"/>
      <c r="D6681" s="100" t="s">
        <v>7093</v>
      </c>
      <c r="E6681" s="101">
        <v>57.82</v>
      </c>
      <c r="F6681" s="102"/>
    </row>
    <row r="6682" ht="12.75" customHeight="1">
      <c r="A6682" s="100" t="s">
        <v>6965</v>
      </c>
      <c r="B6682" s="101">
        <v>626.18</v>
      </c>
      <c r="C6682" s="102"/>
      <c r="D6682" s="100" t="s">
        <v>26870</v>
      </c>
      <c r="E6682" s="101">
        <v>69.57</v>
      </c>
      <c r="F6682" s="102"/>
    </row>
    <row r="6683" ht="12.75" customHeight="1">
      <c r="A6683" s="100" t="s">
        <v>26806</v>
      </c>
      <c r="B6683" s="101">
        <v>802.35</v>
      </c>
      <c r="C6683" s="102"/>
      <c r="D6683" s="100" t="s">
        <v>7095</v>
      </c>
      <c r="E6683" s="101">
        <v>68.52</v>
      </c>
      <c r="F6683" s="102"/>
    </row>
    <row r="6684" ht="12.75" customHeight="1">
      <c r="A6684" s="100" t="s">
        <v>6967</v>
      </c>
      <c r="B6684" s="101">
        <v>778.66</v>
      </c>
      <c r="C6684" s="102"/>
      <c r="D6684" s="100" t="s">
        <v>26871</v>
      </c>
      <c r="E6684" s="101">
        <v>87.02</v>
      </c>
      <c r="F6684" s="102"/>
    </row>
    <row r="6685" ht="12.75" customHeight="1">
      <c r="A6685" s="100" t="s">
        <v>26807</v>
      </c>
      <c r="B6685" s="101">
        <v>664.54</v>
      </c>
      <c r="C6685" s="102"/>
      <c r="D6685" s="100" t="s">
        <v>7097</v>
      </c>
      <c r="E6685" s="101">
        <v>85.92</v>
      </c>
      <c r="F6685" s="102"/>
    </row>
    <row r="6686" ht="12.75" customHeight="1">
      <c r="A6686" s="100" t="s">
        <v>6969</v>
      </c>
      <c r="B6686" s="101">
        <v>645.59</v>
      </c>
      <c r="C6686" s="102"/>
      <c r="D6686" s="100" t="s">
        <v>26872</v>
      </c>
      <c r="E6686" s="101">
        <v>121.6</v>
      </c>
      <c r="F6686" s="102"/>
    </row>
    <row r="6687" ht="12.75" customHeight="1">
      <c r="A6687" s="100" t="s">
        <v>26808</v>
      </c>
      <c r="B6687" s="101">
        <v>258.16</v>
      </c>
      <c r="C6687" s="102"/>
      <c r="D6687" s="100" t="s">
        <v>7099</v>
      </c>
      <c r="E6687" s="101">
        <v>120.46</v>
      </c>
      <c r="F6687" s="102"/>
    </row>
    <row r="6688" ht="12.75" customHeight="1">
      <c r="A6688" s="100" t="s">
        <v>6971</v>
      </c>
      <c r="B6688" s="101">
        <v>250.36</v>
      </c>
      <c r="C6688" s="102"/>
      <c r="D6688" s="100" t="s">
        <v>26873</v>
      </c>
      <c r="E6688" s="101">
        <v>156.34</v>
      </c>
      <c r="F6688" s="102"/>
    </row>
    <row r="6689" ht="12.75" customHeight="1">
      <c r="A6689" s="100" t="s">
        <v>26809</v>
      </c>
      <c r="B6689" s="101">
        <v>221.87</v>
      </c>
      <c r="C6689" s="102"/>
      <c r="D6689" s="100" t="s">
        <v>7101</v>
      </c>
      <c r="E6689" s="101">
        <v>155.14</v>
      </c>
      <c r="F6689" s="102"/>
    </row>
    <row r="6690" ht="12.75" customHeight="1">
      <c r="A6690" s="100" t="s">
        <v>6973</v>
      </c>
      <c r="B6690" s="101">
        <v>215.91</v>
      </c>
      <c r="C6690" s="102"/>
      <c r="D6690" s="100" t="s">
        <v>26874</v>
      </c>
      <c r="E6690" s="101">
        <v>42.38</v>
      </c>
      <c r="F6690" s="102"/>
    </row>
    <row r="6691" ht="12.75" customHeight="1">
      <c r="A6691" s="100" t="s">
        <v>26810</v>
      </c>
      <c r="B6691" s="101">
        <v>80.71</v>
      </c>
      <c r="C6691" s="102"/>
      <c r="D6691" s="100" t="s">
        <v>7103</v>
      </c>
      <c r="E6691" s="101">
        <v>41.13</v>
      </c>
      <c r="F6691" s="102"/>
    </row>
    <row r="6692" ht="12.75" customHeight="1">
      <c r="A6692" s="100" t="s">
        <v>6975</v>
      </c>
      <c r="B6692" s="101">
        <v>75.57</v>
      </c>
      <c r="C6692" s="102"/>
      <c r="D6692" s="100" t="s">
        <v>26875</v>
      </c>
      <c r="E6692" s="101">
        <v>54.68</v>
      </c>
      <c r="F6692" s="102"/>
    </row>
    <row r="6693" ht="12.75" customHeight="1">
      <c r="A6693" s="100" t="s">
        <v>26811</v>
      </c>
      <c r="B6693" s="101">
        <v>20.8</v>
      </c>
      <c r="C6693" s="102"/>
      <c r="D6693" s="100" t="s">
        <v>7105</v>
      </c>
      <c r="E6693" s="101">
        <v>53.39</v>
      </c>
      <c r="F6693" s="102"/>
    </row>
    <row r="6694" ht="12.75" customHeight="1">
      <c r="A6694" s="100" t="s">
        <v>6977</v>
      </c>
      <c r="B6694" s="101">
        <v>18.71</v>
      </c>
      <c r="C6694" s="102"/>
      <c r="D6694" s="100" t="s">
        <v>26876</v>
      </c>
      <c r="E6694" s="101">
        <v>64.21</v>
      </c>
      <c r="F6694" s="102"/>
    </row>
    <row r="6695" ht="12.75" customHeight="1">
      <c r="A6695" s="100" t="s">
        <v>26812</v>
      </c>
      <c r="B6695" s="101">
        <v>27.59</v>
      </c>
      <c r="C6695" s="102"/>
      <c r="D6695" s="100" t="s">
        <v>7107</v>
      </c>
      <c r="E6695" s="101">
        <v>62.81</v>
      </c>
      <c r="F6695" s="102"/>
    </row>
    <row r="6696" ht="12.75" customHeight="1">
      <c r="A6696" s="100" t="s">
        <v>6979</v>
      </c>
      <c r="B6696" s="101">
        <v>24.98</v>
      </c>
      <c r="C6696" s="102"/>
      <c r="D6696" s="100" t="s">
        <v>26877</v>
      </c>
      <c r="E6696" s="101">
        <v>84.67</v>
      </c>
      <c r="F6696" s="102"/>
    </row>
    <row r="6697" ht="12.75" customHeight="1">
      <c r="A6697" s="100" t="s">
        <v>26813</v>
      </c>
      <c r="B6697" s="101">
        <v>31.84</v>
      </c>
      <c r="C6697" s="102"/>
      <c r="D6697" s="100" t="s">
        <v>7109</v>
      </c>
      <c r="E6697" s="101">
        <v>83.23</v>
      </c>
      <c r="F6697" s="102"/>
    </row>
    <row r="6698" ht="12.75" customHeight="1">
      <c r="A6698" s="100" t="s">
        <v>6981</v>
      </c>
      <c r="B6698" s="101">
        <v>28.73</v>
      </c>
      <c r="C6698" s="102"/>
      <c r="D6698" s="100" t="s">
        <v>26878</v>
      </c>
      <c r="E6698" s="101">
        <v>112.1</v>
      </c>
      <c r="F6698" s="102"/>
    </row>
    <row r="6699" ht="12.75" customHeight="1">
      <c r="A6699" s="100" t="s">
        <v>26814</v>
      </c>
      <c r="B6699" s="101">
        <v>12.59</v>
      </c>
      <c r="C6699" s="102"/>
      <c r="D6699" s="100" t="s">
        <v>7111</v>
      </c>
      <c r="E6699" s="101">
        <v>110.62</v>
      </c>
      <c r="F6699" s="102"/>
    </row>
    <row r="6700" ht="12.75" customHeight="1">
      <c r="A6700" s="100" t="s">
        <v>6983</v>
      </c>
      <c r="B6700" s="101">
        <v>11.6</v>
      </c>
      <c r="C6700" s="102"/>
      <c r="D6700" s="100" t="s">
        <v>26879</v>
      </c>
      <c r="E6700" s="101">
        <v>146.24</v>
      </c>
      <c r="F6700" s="102"/>
    </row>
    <row r="6701" ht="12.75" customHeight="1">
      <c r="A6701" s="100" t="s">
        <v>26815</v>
      </c>
      <c r="B6701" s="101">
        <v>14.99</v>
      </c>
      <c r="C6701" s="102"/>
      <c r="D6701" s="100" t="s">
        <v>7113</v>
      </c>
      <c r="E6701" s="101">
        <v>144.69</v>
      </c>
      <c r="F6701" s="102"/>
    </row>
    <row r="6702" ht="12.75" customHeight="1">
      <c r="A6702" s="100" t="s">
        <v>6985</v>
      </c>
      <c r="B6702" s="101">
        <v>14.0</v>
      </c>
      <c r="C6702" s="102"/>
      <c r="D6702" s="100" t="s">
        <v>26880</v>
      </c>
      <c r="E6702" s="101">
        <v>214.03</v>
      </c>
      <c r="F6702" s="102"/>
    </row>
    <row r="6703" ht="12.75" customHeight="1">
      <c r="A6703" s="100" t="s">
        <v>26816</v>
      </c>
      <c r="B6703" s="101">
        <v>15.4</v>
      </c>
      <c r="C6703" s="102"/>
      <c r="D6703" s="100" t="s">
        <v>7115</v>
      </c>
      <c r="E6703" s="101">
        <v>212.41</v>
      </c>
      <c r="F6703" s="102"/>
    </row>
    <row r="6704" ht="12.75" customHeight="1">
      <c r="A6704" s="100" t="s">
        <v>6987</v>
      </c>
      <c r="B6704" s="101">
        <v>14.41</v>
      </c>
      <c r="C6704" s="102"/>
      <c r="D6704" s="100" t="s">
        <v>26881</v>
      </c>
      <c r="E6704" s="101">
        <v>281.65</v>
      </c>
      <c r="F6704" s="102"/>
    </row>
    <row r="6705" ht="12.75" customHeight="1">
      <c r="A6705" s="100" t="s">
        <v>26817</v>
      </c>
      <c r="B6705" s="101">
        <v>13.35</v>
      </c>
      <c r="C6705" s="102"/>
      <c r="D6705" s="100" t="s">
        <v>7117</v>
      </c>
      <c r="E6705" s="101">
        <v>279.99</v>
      </c>
      <c r="F6705" s="102"/>
    </row>
    <row r="6706" ht="12.75" customHeight="1">
      <c r="A6706" s="100" t="s">
        <v>6989</v>
      </c>
      <c r="B6706" s="101">
        <v>12.55</v>
      </c>
      <c r="C6706" s="102"/>
      <c r="D6706" s="100" t="s">
        <v>26882</v>
      </c>
      <c r="E6706" s="101">
        <v>32.28</v>
      </c>
      <c r="F6706" s="102"/>
    </row>
    <row r="6707" ht="12.75" customHeight="1">
      <c r="A6707" s="100" t="s">
        <v>26818</v>
      </c>
      <c r="B6707" s="101">
        <v>13.63</v>
      </c>
      <c r="C6707" s="102"/>
      <c r="D6707" s="100" t="s">
        <v>7119</v>
      </c>
      <c r="E6707" s="101">
        <v>31.44</v>
      </c>
      <c r="F6707" s="102"/>
    </row>
    <row r="6708" ht="12.75" customHeight="1">
      <c r="A6708" s="100" t="s">
        <v>6991</v>
      </c>
      <c r="B6708" s="101">
        <v>12.83</v>
      </c>
      <c r="C6708" s="102"/>
      <c r="D6708" s="100" t="s">
        <v>26883</v>
      </c>
      <c r="E6708" s="101">
        <v>44.38</v>
      </c>
      <c r="F6708" s="102"/>
    </row>
    <row r="6709" ht="12.75" customHeight="1">
      <c r="A6709" s="100" t="s">
        <v>26819</v>
      </c>
      <c r="B6709" s="101">
        <v>100.51</v>
      </c>
      <c r="C6709" s="102"/>
      <c r="D6709" s="100" t="s">
        <v>7121</v>
      </c>
      <c r="E6709" s="101">
        <v>43.09</v>
      </c>
      <c r="F6709" s="102"/>
    </row>
    <row r="6710" ht="12.75" customHeight="1">
      <c r="A6710" s="100" t="s">
        <v>6993</v>
      </c>
      <c r="B6710" s="101">
        <v>95.54</v>
      </c>
      <c r="C6710" s="102"/>
      <c r="D6710" s="100" t="s">
        <v>26884</v>
      </c>
      <c r="E6710" s="101">
        <v>33.29</v>
      </c>
      <c r="F6710" s="102"/>
    </row>
    <row r="6711" ht="12.75" customHeight="1">
      <c r="A6711" s="100" t="s">
        <v>26820</v>
      </c>
      <c r="B6711" s="101">
        <v>9.29</v>
      </c>
      <c r="C6711" s="102"/>
      <c r="D6711" s="100" t="s">
        <v>7123</v>
      </c>
      <c r="E6711" s="101">
        <v>32.0</v>
      </c>
      <c r="F6711" s="102"/>
    </row>
    <row r="6712" ht="12.75" customHeight="1">
      <c r="A6712" s="100" t="s">
        <v>6995</v>
      </c>
      <c r="B6712" s="101">
        <v>8.3</v>
      </c>
      <c r="C6712" s="102"/>
      <c r="D6712" s="100" t="s">
        <v>26885</v>
      </c>
      <c r="E6712" s="101">
        <v>37.3</v>
      </c>
      <c r="F6712" s="102"/>
    </row>
    <row r="6713" ht="12.75" customHeight="1">
      <c r="A6713" s="100" t="s">
        <v>26821</v>
      </c>
      <c r="B6713" s="101">
        <v>68.76</v>
      </c>
      <c r="C6713" s="102"/>
      <c r="D6713" s="100" t="s">
        <v>7125</v>
      </c>
      <c r="E6713" s="101">
        <v>36.01</v>
      </c>
      <c r="F6713" s="102"/>
    </row>
    <row r="6714" ht="12.75" customHeight="1">
      <c r="A6714" s="100" t="s">
        <v>6997</v>
      </c>
      <c r="B6714" s="101">
        <v>62.79</v>
      </c>
      <c r="C6714" s="102"/>
      <c r="D6714" s="100" t="s">
        <v>26886</v>
      </c>
      <c r="E6714" s="101">
        <v>53.66</v>
      </c>
      <c r="F6714" s="102"/>
    </row>
    <row r="6715" ht="12.75" customHeight="1">
      <c r="A6715" s="100" t="s">
        <v>26822</v>
      </c>
      <c r="B6715" s="101">
        <v>117.42</v>
      </c>
      <c r="C6715" s="102"/>
      <c r="D6715" s="100" t="s">
        <v>7127</v>
      </c>
      <c r="E6715" s="101">
        <v>51.07</v>
      </c>
      <c r="F6715" s="102"/>
    </row>
    <row r="6716" ht="12.75" customHeight="1">
      <c r="A6716" s="100" t="s">
        <v>6999</v>
      </c>
      <c r="B6716" s="101">
        <v>112.45</v>
      </c>
      <c r="C6716" s="102"/>
      <c r="D6716" s="100" t="s">
        <v>26887</v>
      </c>
      <c r="E6716" s="101">
        <v>67.05</v>
      </c>
      <c r="F6716" s="102"/>
    </row>
    <row r="6717" ht="12.75" customHeight="1">
      <c r="A6717" s="100" t="s">
        <v>26823</v>
      </c>
      <c r="B6717" s="101">
        <v>127.79</v>
      </c>
      <c r="C6717" s="102"/>
      <c r="D6717" s="100" t="s">
        <v>7129</v>
      </c>
      <c r="E6717" s="101">
        <v>64.47</v>
      </c>
      <c r="F6717" s="102"/>
    </row>
    <row r="6718" ht="12.75" customHeight="1">
      <c r="A6718" s="100" t="s">
        <v>7001</v>
      </c>
      <c r="B6718" s="101">
        <v>121.82</v>
      </c>
      <c r="C6718" s="102"/>
      <c r="D6718" s="100" t="s">
        <v>26888</v>
      </c>
      <c r="E6718" s="101">
        <v>50.33</v>
      </c>
      <c r="F6718" s="102"/>
    </row>
    <row r="6719" ht="12.75" customHeight="1">
      <c r="A6719" s="100" t="s">
        <v>26824</v>
      </c>
      <c r="B6719" s="101">
        <v>115.68</v>
      </c>
      <c r="C6719" s="102"/>
      <c r="D6719" s="100" t="s">
        <v>7131</v>
      </c>
      <c r="E6719" s="101">
        <v>49.04</v>
      </c>
      <c r="F6719" s="102"/>
    </row>
    <row r="6720" ht="12.75" customHeight="1">
      <c r="A6720" s="100" t="s">
        <v>7003</v>
      </c>
      <c r="B6720" s="101">
        <v>110.71</v>
      </c>
      <c r="C6720" s="102"/>
      <c r="D6720" s="100" t="s">
        <v>26889</v>
      </c>
      <c r="E6720" s="101">
        <v>75.41</v>
      </c>
      <c r="F6720" s="102"/>
    </row>
    <row r="6721" ht="12.75" customHeight="1">
      <c r="A6721" s="100" t="s">
        <v>26825</v>
      </c>
      <c r="B6721" s="101">
        <v>377.83</v>
      </c>
      <c r="C6721" s="102"/>
      <c r="D6721" s="100" t="s">
        <v>7133</v>
      </c>
      <c r="E6721" s="101">
        <v>72.82</v>
      </c>
      <c r="F6721" s="102"/>
    </row>
    <row r="6722" ht="12.75" customHeight="1">
      <c r="A6722" s="100" t="s">
        <v>7005</v>
      </c>
      <c r="B6722" s="101">
        <v>372.86</v>
      </c>
      <c r="C6722" s="102"/>
      <c r="D6722" s="100" t="s">
        <v>26890</v>
      </c>
      <c r="E6722" s="101">
        <v>69.38</v>
      </c>
      <c r="F6722" s="102"/>
    </row>
    <row r="6723" ht="12.75" customHeight="1">
      <c r="A6723" s="100" t="s">
        <v>26826</v>
      </c>
      <c r="B6723" s="101">
        <v>123.4</v>
      </c>
      <c r="C6723" s="102"/>
      <c r="D6723" s="100" t="s">
        <v>7135</v>
      </c>
      <c r="E6723" s="101">
        <v>65.94</v>
      </c>
      <c r="F6723" s="102"/>
    </row>
    <row r="6724" ht="12.75" customHeight="1">
      <c r="A6724" s="100" t="s">
        <v>7007</v>
      </c>
      <c r="B6724" s="101">
        <v>119.43</v>
      </c>
      <c r="C6724" s="102"/>
      <c r="D6724" s="100" t="s">
        <v>26891</v>
      </c>
      <c r="E6724" s="101">
        <v>49.29</v>
      </c>
      <c r="F6724" s="102"/>
    </row>
    <row r="6725" ht="12.75" customHeight="1">
      <c r="A6725" s="100" t="s">
        <v>26827</v>
      </c>
      <c r="B6725" s="101">
        <v>153.21</v>
      </c>
      <c r="C6725" s="102"/>
      <c r="D6725" s="100" t="s">
        <v>7137</v>
      </c>
      <c r="E6725" s="101">
        <v>47.89</v>
      </c>
      <c r="F6725" s="102"/>
    </row>
    <row r="6726" ht="12.75" customHeight="1">
      <c r="A6726" s="100" t="s">
        <v>7009</v>
      </c>
      <c r="B6726" s="101">
        <v>145.26</v>
      </c>
      <c r="C6726" s="102"/>
      <c r="D6726" s="100" t="s">
        <v>26892</v>
      </c>
      <c r="E6726" s="101">
        <v>63.43</v>
      </c>
      <c r="F6726" s="102"/>
    </row>
    <row r="6727" ht="12.75" customHeight="1">
      <c r="A6727" s="100" t="s">
        <v>26828</v>
      </c>
      <c r="B6727" s="101">
        <v>225.0</v>
      </c>
      <c r="C6727" s="102"/>
      <c r="D6727" s="100" t="s">
        <v>7139</v>
      </c>
      <c r="E6727" s="101">
        <v>60.1</v>
      </c>
      <c r="F6727" s="102"/>
    </row>
    <row r="6728" ht="12.75" customHeight="1">
      <c r="A6728" s="100" t="s">
        <v>7011</v>
      </c>
      <c r="B6728" s="101">
        <v>219.69</v>
      </c>
      <c r="C6728" s="102"/>
      <c r="D6728" s="100" t="s">
        <v>26893</v>
      </c>
      <c r="E6728" s="101">
        <v>36.18</v>
      </c>
      <c r="F6728" s="102"/>
    </row>
    <row r="6729" ht="12.75" customHeight="1">
      <c r="A6729" s="100" t="s">
        <v>26829</v>
      </c>
      <c r="B6729" s="101">
        <v>144.7</v>
      </c>
      <c r="C6729" s="102"/>
      <c r="D6729" s="100" t="s">
        <v>7141</v>
      </c>
      <c r="E6729" s="101">
        <v>35.85</v>
      </c>
      <c r="F6729" s="102"/>
    </row>
    <row r="6730" ht="12.75" customHeight="1">
      <c r="A6730" s="100" t="s">
        <v>7013</v>
      </c>
      <c r="B6730" s="101">
        <v>136.75</v>
      </c>
      <c r="C6730" s="102"/>
      <c r="D6730" s="100" t="s">
        <v>26894</v>
      </c>
      <c r="E6730" s="101">
        <v>180.48</v>
      </c>
      <c r="F6730" s="102"/>
    </row>
    <row r="6731" ht="12.75" customHeight="1">
      <c r="A6731" s="100" t="s">
        <v>26830</v>
      </c>
      <c r="B6731" s="101">
        <v>307.02</v>
      </c>
      <c r="C6731" s="102"/>
      <c r="D6731" s="100" t="s">
        <v>7143</v>
      </c>
      <c r="E6731" s="101">
        <v>166.64</v>
      </c>
      <c r="F6731" s="102"/>
    </row>
    <row r="6732" ht="12.75" customHeight="1">
      <c r="A6732" s="100" t="s">
        <v>7015</v>
      </c>
      <c r="B6732" s="101">
        <v>273.41</v>
      </c>
      <c r="C6732" s="102"/>
      <c r="D6732" s="100" t="s">
        <v>26895</v>
      </c>
      <c r="E6732" s="101">
        <v>639.38</v>
      </c>
      <c r="F6732" s="102"/>
    </row>
    <row r="6733" ht="12.75" customHeight="1">
      <c r="A6733" s="100" t="s">
        <v>26831</v>
      </c>
      <c r="B6733" s="101">
        <v>115.77</v>
      </c>
      <c r="C6733" s="102"/>
      <c r="D6733" s="100" t="s">
        <v>7145</v>
      </c>
      <c r="E6733" s="101">
        <v>639.38</v>
      </c>
      <c r="F6733" s="102"/>
    </row>
    <row r="6734" ht="12.75" customHeight="1">
      <c r="A6734" s="100" t="s">
        <v>7017</v>
      </c>
      <c r="B6734" s="101">
        <v>109.81</v>
      </c>
      <c r="C6734" s="102"/>
      <c r="D6734" s="100" t="s">
        <v>26896</v>
      </c>
      <c r="E6734" s="101">
        <v>751.23</v>
      </c>
      <c r="F6734" s="102"/>
    </row>
    <row r="6735" ht="12.75" customHeight="1">
      <c r="A6735" s="100" t="s">
        <v>26832</v>
      </c>
      <c r="B6735" s="101">
        <v>111.87</v>
      </c>
      <c r="C6735" s="102"/>
      <c r="D6735" s="100" t="s">
        <v>7147</v>
      </c>
      <c r="E6735" s="101">
        <v>751.23</v>
      </c>
      <c r="F6735" s="102"/>
    </row>
    <row r="6736" ht="12.75" customHeight="1">
      <c r="A6736" s="100" t="s">
        <v>7019</v>
      </c>
      <c r="B6736" s="101">
        <v>106.9</v>
      </c>
      <c r="C6736" s="102"/>
      <c r="D6736" s="100" t="s">
        <v>26897</v>
      </c>
      <c r="E6736" s="101">
        <v>832.02</v>
      </c>
      <c r="F6736" s="102"/>
    </row>
    <row r="6737" ht="12.75" customHeight="1">
      <c r="A6737" s="100" t="s">
        <v>26833</v>
      </c>
      <c r="B6737" s="101">
        <v>143.98</v>
      </c>
      <c r="C6737" s="102"/>
      <c r="D6737" s="100" t="s">
        <v>7149</v>
      </c>
      <c r="E6737" s="101">
        <v>832.02</v>
      </c>
      <c r="F6737" s="102"/>
    </row>
    <row r="6738" ht="12.75" customHeight="1">
      <c r="A6738" s="100" t="s">
        <v>7021</v>
      </c>
      <c r="B6738" s="101">
        <v>136.02</v>
      </c>
      <c r="C6738" s="102"/>
      <c r="D6738" s="100" t="s">
        <v>26898</v>
      </c>
      <c r="E6738" s="101">
        <v>925.03</v>
      </c>
      <c r="F6738" s="102"/>
    </row>
    <row r="6739" ht="12.75" customHeight="1">
      <c r="A6739" s="100" t="s">
        <v>26834</v>
      </c>
      <c r="B6739" s="101">
        <v>137.78</v>
      </c>
      <c r="C6739" s="102"/>
      <c r="D6739" s="100" t="s">
        <v>7151</v>
      </c>
      <c r="E6739" s="101">
        <v>925.03</v>
      </c>
      <c r="F6739" s="102"/>
    </row>
    <row r="6740" ht="12.75" customHeight="1">
      <c r="A6740" s="100" t="s">
        <v>7023</v>
      </c>
      <c r="B6740" s="101">
        <v>129.83</v>
      </c>
      <c r="C6740" s="102"/>
      <c r="D6740" s="100" t="s">
        <v>26899</v>
      </c>
      <c r="E6740" s="101">
        <v>1011.99</v>
      </c>
      <c r="F6740" s="102"/>
    </row>
    <row r="6741" ht="12.75" customHeight="1">
      <c r="A6741" s="100" t="s">
        <v>26835</v>
      </c>
      <c r="B6741" s="101">
        <v>141.77</v>
      </c>
      <c r="C6741" s="102"/>
      <c r="D6741" s="100" t="s">
        <v>7153</v>
      </c>
      <c r="E6741" s="101">
        <v>1011.99</v>
      </c>
      <c r="F6741" s="102"/>
    </row>
    <row r="6742" ht="12.75" customHeight="1">
      <c r="A6742" s="100" t="s">
        <v>7025</v>
      </c>
      <c r="B6742" s="101">
        <v>133.82</v>
      </c>
      <c r="C6742" s="102"/>
      <c r="D6742" s="100" t="s">
        <v>26900</v>
      </c>
      <c r="E6742" s="101">
        <v>1101.66</v>
      </c>
      <c r="F6742" s="102"/>
    </row>
    <row r="6743" ht="12.75" customHeight="1">
      <c r="A6743" s="100" t="s">
        <v>26836</v>
      </c>
      <c r="B6743" s="101">
        <v>308.16</v>
      </c>
      <c r="C6743" s="102"/>
      <c r="D6743" s="100" t="s">
        <v>7155</v>
      </c>
      <c r="E6743" s="101">
        <v>1101.66</v>
      </c>
      <c r="F6743" s="102"/>
    </row>
    <row r="6744" ht="12.75" customHeight="1">
      <c r="A6744" s="100" t="s">
        <v>7027</v>
      </c>
      <c r="B6744" s="101">
        <v>293.14</v>
      </c>
      <c r="C6744" s="102"/>
      <c r="D6744" s="100" t="s">
        <v>26901</v>
      </c>
      <c r="E6744" s="101">
        <v>1204.48</v>
      </c>
      <c r="F6744" s="102"/>
    </row>
    <row r="6745" ht="12.75" customHeight="1">
      <c r="A6745" s="100" t="s">
        <v>26837</v>
      </c>
      <c r="B6745" s="101">
        <v>787.6</v>
      </c>
      <c r="C6745" s="102"/>
      <c r="D6745" s="100" t="s">
        <v>7157</v>
      </c>
      <c r="E6745" s="101">
        <v>1204.48</v>
      </c>
      <c r="F6745" s="102"/>
    </row>
    <row r="6746" ht="12.75" customHeight="1">
      <c r="A6746" s="100" t="s">
        <v>7029</v>
      </c>
      <c r="B6746" s="101">
        <v>739.95</v>
      </c>
      <c r="C6746" s="102"/>
      <c r="D6746" s="100" t="s">
        <v>26902</v>
      </c>
      <c r="E6746" s="101">
        <v>1297.46</v>
      </c>
      <c r="F6746" s="102"/>
    </row>
    <row r="6747" ht="12.75" customHeight="1">
      <c r="A6747" s="100" t="s">
        <v>26838</v>
      </c>
      <c r="B6747" s="101">
        <v>82.22</v>
      </c>
      <c r="C6747" s="102"/>
      <c r="D6747" s="100" t="s">
        <v>7159</v>
      </c>
      <c r="E6747" s="101">
        <v>1297.46</v>
      </c>
      <c r="F6747" s="102"/>
    </row>
    <row r="6748" ht="12.75" customHeight="1">
      <c r="A6748" s="100" t="s">
        <v>7031</v>
      </c>
      <c r="B6748" s="101">
        <v>78.24</v>
      </c>
      <c r="C6748" s="102"/>
      <c r="D6748" s="100" t="s">
        <v>26903</v>
      </c>
      <c r="E6748" s="101">
        <v>1387.29</v>
      </c>
      <c r="F6748" s="102"/>
    </row>
    <row r="6749" ht="12.75" customHeight="1">
      <c r="A6749" s="100" t="s">
        <v>26839</v>
      </c>
      <c r="B6749" s="101">
        <v>4.91</v>
      </c>
      <c r="C6749" s="102"/>
      <c r="D6749" s="100" t="s">
        <v>7161</v>
      </c>
      <c r="E6749" s="101">
        <v>1387.29</v>
      </c>
      <c r="F6749" s="102"/>
    </row>
    <row r="6750" ht="12.75" customHeight="1">
      <c r="A6750" s="100" t="s">
        <v>7033</v>
      </c>
      <c r="B6750" s="101">
        <v>4.26</v>
      </c>
      <c r="C6750" s="102"/>
      <c r="D6750" s="100" t="s">
        <v>26904</v>
      </c>
      <c r="E6750" s="101">
        <v>1477.75</v>
      </c>
      <c r="F6750" s="102"/>
    </row>
    <row r="6751" ht="12.75" customHeight="1">
      <c r="A6751" s="100" t="s">
        <v>26840</v>
      </c>
      <c r="B6751" s="101">
        <v>15.32</v>
      </c>
      <c r="C6751" s="102"/>
      <c r="D6751" s="100" t="s">
        <v>7163</v>
      </c>
      <c r="E6751" s="101">
        <v>1477.75</v>
      </c>
      <c r="F6751" s="102"/>
    </row>
    <row r="6752" ht="12.75" customHeight="1">
      <c r="A6752" s="100" t="s">
        <v>7035</v>
      </c>
      <c r="B6752" s="101">
        <v>14.27</v>
      </c>
      <c r="C6752" s="102"/>
      <c r="D6752" s="100" t="s">
        <v>26905</v>
      </c>
      <c r="E6752" s="101">
        <v>822.36</v>
      </c>
      <c r="F6752" s="102"/>
    </row>
    <row r="6753" ht="12.75" customHeight="1">
      <c r="A6753" s="100" t="s">
        <v>26841</v>
      </c>
      <c r="B6753" s="101">
        <v>19.91</v>
      </c>
      <c r="C6753" s="102"/>
      <c r="D6753" s="100" t="s">
        <v>7165</v>
      </c>
      <c r="E6753" s="101">
        <v>822.36</v>
      </c>
      <c r="F6753" s="102"/>
    </row>
    <row r="6754" ht="12.75" customHeight="1">
      <c r="A6754" s="100" t="s">
        <v>7037</v>
      </c>
      <c r="B6754" s="101">
        <v>18.79</v>
      </c>
      <c r="C6754" s="102"/>
      <c r="D6754" s="100" t="s">
        <v>26906</v>
      </c>
      <c r="E6754" s="101">
        <v>906.48</v>
      </c>
      <c r="F6754" s="102"/>
    </row>
    <row r="6755" ht="12.75" customHeight="1">
      <c r="A6755" s="100" t="s">
        <v>26842</v>
      </c>
      <c r="B6755" s="101">
        <v>23.1</v>
      </c>
      <c r="C6755" s="102"/>
      <c r="D6755" s="100" t="s">
        <v>7167</v>
      </c>
      <c r="E6755" s="101">
        <v>906.48</v>
      </c>
      <c r="F6755" s="102"/>
    </row>
    <row r="6756" ht="12.75" customHeight="1">
      <c r="A6756" s="100" t="s">
        <v>7039</v>
      </c>
      <c r="B6756" s="101">
        <v>21.92</v>
      </c>
      <c r="C6756" s="102"/>
      <c r="D6756" s="100" t="s">
        <v>26907</v>
      </c>
      <c r="E6756" s="101">
        <v>1002.33</v>
      </c>
      <c r="F6756" s="102"/>
    </row>
    <row r="6757" ht="12.75" customHeight="1">
      <c r="A6757" s="100" t="s">
        <v>26843</v>
      </c>
      <c r="B6757" s="101">
        <v>30.78</v>
      </c>
      <c r="C6757" s="102"/>
      <c r="D6757" s="100" t="s">
        <v>7169</v>
      </c>
      <c r="E6757" s="101">
        <v>1002.33</v>
      </c>
      <c r="F6757" s="102"/>
    </row>
    <row r="6758" ht="12.75" customHeight="1">
      <c r="A6758" s="100" t="s">
        <v>7041</v>
      </c>
      <c r="B6758" s="101">
        <v>29.47</v>
      </c>
      <c r="C6758" s="102"/>
      <c r="D6758" s="100" t="s">
        <v>26908</v>
      </c>
      <c r="E6758" s="101">
        <v>1092.78</v>
      </c>
      <c r="F6758" s="102"/>
    </row>
    <row r="6759" ht="12.75" customHeight="1">
      <c r="A6759" s="100" t="s">
        <v>26844</v>
      </c>
      <c r="B6759" s="101">
        <v>38.37</v>
      </c>
      <c r="C6759" s="102"/>
      <c r="D6759" s="100" t="s">
        <v>7171</v>
      </c>
      <c r="E6759" s="101">
        <v>1092.78</v>
      </c>
      <c r="F6759" s="102"/>
    </row>
    <row r="6760" ht="12.75" customHeight="1">
      <c r="A6760" s="100" t="s">
        <v>7043</v>
      </c>
      <c r="B6760" s="101">
        <v>36.92</v>
      </c>
      <c r="C6760" s="102"/>
      <c r="D6760" s="100" t="s">
        <v>26909</v>
      </c>
      <c r="E6760" s="101">
        <v>1179.45</v>
      </c>
      <c r="F6760" s="102"/>
    </row>
    <row r="6761" ht="12.75" customHeight="1">
      <c r="A6761" s="100" t="s">
        <v>26845</v>
      </c>
      <c r="B6761" s="101">
        <v>45.96</v>
      </c>
      <c r="C6761" s="102"/>
      <c r="D6761" s="100" t="s">
        <v>7173</v>
      </c>
      <c r="E6761" s="101">
        <v>1179.45</v>
      </c>
      <c r="F6761" s="102"/>
    </row>
    <row r="6762" ht="12.75" customHeight="1">
      <c r="A6762" s="100" t="s">
        <v>7045</v>
      </c>
      <c r="B6762" s="101">
        <v>44.38</v>
      </c>
      <c r="C6762" s="102"/>
      <c r="D6762" s="100" t="s">
        <v>26910</v>
      </c>
      <c r="E6762" s="101">
        <v>1281.62</v>
      </c>
      <c r="F6762" s="102"/>
    </row>
    <row r="6763" ht="12.75" customHeight="1">
      <c r="A6763" s="100" t="s">
        <v>26846</v>
      </c>
      <c r="B6763" s="101">
        <v>23.21</v>
      </c>
      <c r="C6763" s="102"/>
      <c r="D6763" s="100" t="s">
        <v>7175</v>
      </c>
      <c r="E6763" s="101">
        <v>1281.62</v>
      </c>
      <c r="F6763" s="102"/>
    </row>
    <row r="6764" ht="12.75" customHeight="1">
      <c r="A6764" s="100" t="s">
        <v>7047</v>
      </c>
      <c r="B6764" s="101">
        <v>22.03</v>
      </c>
      <c r="C6764" s="102"/>
      <c r="D6764" s="100" t="s">
        <v>26911</v>
      </c>
      <c r="E6764" s="101">
        <v>1380.96</v>
      </c>
      <c r="F6764" s="102"/>
    </row>
    <row r="6765" ht="12.75" customHeight="1">
      <c r="A6765" s="100" t="s">
        <v>26847</v>
      </c>
      <c r="B6765" s="101">
        <v>30.94</v>
      </c>
      <c r="C6765" s="102"/>
      <c r="D6765" s="100" t="s">
        <v>7177</v>
      </c>
      <c r="E6765" s="101">
        <v>1380.96</v>
      </c>
      <c r="F6765" s="102"/>
    </row>
    <row r="6766" ht="12.75" customHeight="1">
      <c r="A6766" s="100" t="s">
        <v>7049</v>
      </c>
      <c r="B6766" s="101">
        <v>29.63</v>
      </c>
      <c r="C6766" s="102"/>
      <c r="D6766" s="100" t="s">
        <v>26912</v>
      </c>
      <c r="E6766" s="101">
        <v>1477.75</v>
      </c>
      <c r="F6766" s="102"/>
    </row>
    <row r="6767" ht="12.75" customHeight="1">
      <c r="A6767" s="100" t="s">
        <v>26848</v>
      </c>
      <c r="B6767" s="101">
        <v>38.58</v>
      </c>
      <c r="C6767" s="102"/>
      <c r="D6767" s="100" t="s">
        <v>7179</v>
      </c>
      <c r="E6767" s="101">
        <v>1477.75</v>
      </c>
      <c r="F6767" s="102"/>
    </row>
    <row r="6768" ht="12.75" customHeight="1">
      <c r="A6768" s="100" t="s">
        <v>7051</v>
      </c>
      <c r="B6768" s="101">
        <v>37.13</v>
      </c>
      <c r="C6768" s="102"/>
      <c r="D6768" s="100" t="s">
        <v>26913</v>
      </c>
      <c r="E6768" s="101">
        <v>1567.34</v>
      </c>
      <c r="F6768" s="102"/>
    </row>
    <row r="6769" ht="12.75" customHeight="1">
      <c r="A6769" s="100" t="s">
        <v>26849</v>
      </c>
      <c r="B6769" s="101">
        <v>4.58</v>
      </c>
      <c r="C6769" s="102"/>
      <c r="D6769" s="100" t="s">
        <v>7181</v>
      </c>
      <c r="E6769" s="101">
        <v>1567.34</v>
      </c>
      <c r="F6769" s="102"/>
    </row>
    <row r="6770" ht="12.75" customHeight="1">
      <c r="A6770" s="100" t="s">
        <v>7053</v>
      </c>
      <c r="B6770" s="101">
        <v>4.44</v>
      </c>
      <c r="C6770" s="102"/>
      <c r="D6770" s="100" t="s">
        <v>26914</v>
      </c>
      <c r="E6770" s="101">
        <v>1669.76</v>
      </c>
      <c r="F6770" s="102"/>
    </row>
    <row r="6771" ht="12.75" customHeight="1">
      <c r="A6771" s="100" t="s">
        <v>26850</v>
      </c>
      <c r="B6771" s="101">
        <v>6.34</v>
      </c>
      <c r="C6771" s="102"/>
      <c r="D6771" s="100" t="s">
        <v>7183</v>
      </c>
      <c r="E6771" s="101">
        <v>1669.76</v>
      </c>
      <c r="F6771" s="102"/>
    </row>
    <row r="6772" ht="12.75" customHeight="1">
      <c r="A6772" s="100" t="s">
        <v>7055</v>
      </c>
      <c r="B6772" s="101">
        <v>6.2</v>
      </c>
      <c r="C6772" s="102"/>
      <c r="D6772" s="100" t="s">
        <v>26915</v>
      </c>
      <c r="E6772" s="101">
        <v>61.26</v>
      </c>
      <c r="F6772" s="102"/>
    </row>
    <row r="6773" ht="12.75" customHeight="1">
      <c r="A6773" s="100" t="s">
        <v>26851</v>
      </c>
      <c r="B6773" s="101">
        <v>7.74</v>
      </c>
      <c r="C6773" s="102"/>
      <c r="D6773" s="100" t="s">
        <v>7185</v>
      </c>
      <c r="E6773" s="101">
        <v>61.26</v>
      </c>
      <c r="F6773" s="102"/>
    </row>
    <row r="6774" ht="12.75" customHeight="1">
      <c r="A6774" s="100" t="s">
        <v>7057</v>
      </c>
      <c r="B6774" s="101">
        <v>7.65</v>
      </c>
      <c r="C6774" s="102"/>
      <c r="D6774" s="100" t="s">
        <v>26916</v>
      </c>
      <c r="E6774" s="101">
        <v>1525.09</v>
      </c>
      <c r="F6774" s="102"/>
    </row>
    <row r="6775" ht="12.75" customHeight="1">
      <c r="A6775" s="100" t="s">
        <v>26852</v>
      </c>
      <c r="B6775" s="101">
        <v>7.05</v>
      </c>
      <c r="C6775" s="102"/>
      <c r="D6775" s="100" t="s">
        <v>7187</v>
      </c>
      <c r="E6775" s="101">
        <v>1401.02</v>
      </c>
      <c r="F6775" s="102"/>
    </row>
    <row r="6776" ht="12.75" customHeight="1">
      <c r="A6776" s="100" t="s">
        <v>7059</v>
      </c>
      <c r="B6776" s="101">
        <v>6.81</v>
      </c>
      <c r="C6776" s="102"/>
      <c r="D6776" s="100" t="s">
        <v>26917</v>
      </c>
      <c r="E6776" s="101">
        <v>1722.71</v>
      </c>
      <c r="F6776" s="102"/>
    </row>
    <row r="6777" ht="12.75" customHeight="1">
      <c r="A6777" s="100" t="s">
        <v>26853</v>
      </c>
      <c r="B6777" s="101">
        <v>12.36</v>
      </c>
      <c r="C6777" s="102"/>
      <c r="D6777" s="100" t="s">
        <v>7189</v>
      </c>
      <c r="E6777" s="101">
        <v>1585.61</v>
      </c>
      <c r="F6777" s="102"/>
    </row>
    <row r="6778" ht="12.75" customHeight="1">
      <c r="A6778" s="100" t="s">
        <v>7061</v>
      </c>
      <c r="B6778" s="101">
        <v>11.65</v>
      </c>
      <c r="C6778" s="102"/>
      <c r="D6778" s="100" t="s">
        <v>26918</v>
      </c>
      <c r="E6778" s="101">
        <v>2075.85</v>
      </c>
      <c r="F6778" s="102"/>
    </row>
    <row r="6779" ht="12.75" customHeight="1">
      <c r="A6779" s="100" t="s">
        <v>26854</v>
      </c>
      <c r="B6779" s="101">
        <v>12.37</v>
      </c>
      <c r="C6779" s="102"/>
      <c r="D6779" s="100" t="s">
        <v>7191</v>
      </c>
      <c r="E6779" s="101">
        <v>1912.96</v>
      </c>
      <c r="F6779" s="102"/>
    </row>
    <row r="6780" ht="12.75" customHeight="1">
      <c r="A6780" s="100" t="s">
        <v>7063</v>
      </c>
      <c r="B6780" s="101">
        <v>11.42</v>
      </c>
      <c r="C6780" s="102"/>
      <c r="D6780" s="100" t="s">
        <v>26919</v>
      </c>
      <c r="E6780" s="101">
        <v>1781.02</v>
      </c>
      <c r="F6780" s="102"/>
    </row>
    <row r="6781" ht="12.75" customHeight="1">
      <c r="A6781" s="100" t="s">
        <v>26855</v>
      </c>
      <c r="B6781" s="101">
        <v>12.37</v>
      </c>
      <c r="C6781" s="102"/>
      <c r="D6781" s="100" t="s">
        <v>7193</v>
      </c>
      <c r="E6781" s="101">
        <v>1651.82</v>
      </c>
      <c r="F6781" s="102"/>
    </row>
    <row r="6782" ht="12.75" customHeight="1">
      <c r="A6782" s="100" t="s">
        <v>7065</v>
      </c>
      <c r="B6782" s="101">
        <v>11.42</v>
      </c>
      <c r="C6782" s="102"/>
      <c r="D6782" s="100" t="s">
        <v>26920</v>
      </c>
      <c r="E6782" s="101">
        <v>2137.2</v>
      </c>
      <c r="F6782" s="102"/>
    </row>
    <row r="6783" ht="12.75" customHeight="1">
      <c r="A6783" s="100" t="s">
        <v>26856</v>
      </c>
      <c r="B6783" s="101">
        <v>4.17</v>
      </c>
      <c r="C6783" s="102"/>
      <c r="D6783" s="100" t="s">
        <v>7195</v>
      </c>
      <c r="E6783" s="101">
        <v>1982.17</v>
      </c>
      <c r="F6783" s="102"/>
    </row>
    <row r="6784" ht="12.75" customHeight="1">
      <c r="A6784" s="100" t="s">
        <v>7067</v>
      </c>
      <c r="B6784" s="101">
        <v>3.93</v>
      </c>
      <c r="C6784" s="102"/>
      <c r="D6784" s="100" t="s">
        <v>26921</v>
      </c>
      <c r="E6784" s="101">
        <v>2671.53</v>
      </c>
      <c r="F6784" s="102"/>
    </row>
    <row r="6785" ht="12.75" customHeight="1">
      <c r="A6785" s="100" t="s">
        <v>26857</v>
      </c>
      <c r="B6785" s="101">
        <v>5.32</v>
      </c>
      <c r="C6785" s="102"/>
      <c r="D6785" s="100" t="s">
        <v>7197</v>
      </c>
      <c r="E6785" s="101">
        <v>2477.74</v>
      </c>
      <c r="F6785" s="102"/>
    </row>
    <row r="6786" ht="12.75" customHeight="1">
      <c r="A6786" s="100" t="s">
        <v>7069</v>
      </c>
      <c r="B6786" s="101">
        <v>5.04</v>
      </c>
      <c r="C6786" s="102"/>
      <c r="D6786" s="100" t="s">
        <v>26922</v>
      </c>
      <c r="E6786" s="101">
        <v>3562.04</v>
      </c>
      <c r="F6786" s="102"/>
    </row>
    <row r="6787" ht="12.75" customHeight="1">
      <c r="A6787" s="100" t="s">
        <v>26858</v>
      </c>
      <c r="B6787" s="101">
        <v>7.1</v>
      </c>
      <c r="C6787" s="102"/>
      <c r="D6787" s="100" t="s">
        <v>7199</v>
      </c>
      <c r="E6787" s="101">
        <v>3303.65</v>
      </c>
      <c r="F6787" s="102"/>
    </row>
    <row r="6788" ht="12.75" customHeight="1">
      <c r="A6788" s="100" t="s">
        <v>7071</v>
      </c>
      <c r="B6788" s="101">
        <v>6.79</v>
      </c>
      <c r="C6788" s="102"/>
      <c r="D6788" s="100" t="s">
        <v>26923</v>
      </c>
      <c r="E6788" s="101">
        <v>4452.55</v>
      </c>
      <c r="F6788" s="102"/>
    </row>
    <row r="6789" ht="12.75" customHeight="1">
      <c r="A6789" s="100" t="s">
        <v>26859</v>
      </c>
      <c r="B6789" s="101">
        <v>8.88</v>
      </c>
      <c r="C6789" s="102"/>
      <c r="D6789" s="100" t="s">
        <v>7201</v>
      </c>
      <c r="E6789" s="101">
        <v>4129.57</v>
      </c>
      <c r="F6789" s="102"/>
    </row>
    <row r="6790" ht="12.75" customHeight="1">
      <c r="A6790" s="100" t="s">
        <v>7073</v>
      </c>
      <c r="B6790" s="101">
        <v>8.55</v>
      </c>
      <c r="C6790" s="102"/>
      <c r="D6790" s="100" t="s">
        <v>26924</v>
      </c>
      <c r="E6790" s="101">
        <v>1289.5</v>
      </c>
      <c r="F6790" s="102"/>
    </row>
    <row r="6791" ht="12.75" customHeight="1">
      <c r="A6791" s="100" t="s">
        <v>26860</v>
      </c>
      <c r="B6791" s="101">
        <v>12.26</v>
      </c>
      <c r="C6791" s="102"/>
      <c r="D6791" s="100" t="s">
        <v>7203</v>
      </c>
      <c r="E6791" s="101">
        <v>1149.49</v>
      </c>
      <c r="F6791" s="102"/>
    </row>
    <row r="6792" ht="12.75" customHeight="1">
      <c r="A6792" s="100" t="s">
        <v>7075</v>
      </c>
      <c r="B6792" s="101">
        <v>11.9</v>
      </c>
      <c r="C6792" s="102"/>
      <c r="D6792" s="100" t="s">
        <v>26925</v>
      </c>
      <c r="E6792" s="101">
        <v>351.77</v>
      </c>
      <c r="F6792" s="102"/>
    </row>
    <row r="6793" ht="12.75" customHeight="1">
      <c r="A6793" s="100" t="s">
        <v>26861</v>
      </c>
      <c r="B6793" s="101">
        <v>4.34</v>
      </c>
      <c r="C6793" s="102"/>
      <c r="D6793" s="100" t="s">
        <v>7205</v>
      </c>
      <c r="E6793" s="101">
        <v>315.13</v>
      </c>
      <c r="F6793" s="102"/>
    </row>
    <row r="6794" ht="12.75" customHeight="1">
      <c r="A6794" s="100" t="s">
        <v>7077</v>
      </c>
      <c r="B6794" s="101">
        <v>4.13</v>
      </c>
      <c r="C6794" s="102"/>
      <c r="D6794" s="100" t="s">
        <v>26926</v>
      </c>
      <c r="E6794" s="101">
        <v>156.21</v>
      </c>
      <c r="F6794" s="102"/>
    </row>
    <row r="6795" ht="12.75" customHeight="1">
      <c r="A6795" s="100" t="s">
        <v>26862</v>
      </c>
      <c r="B6795" s="101">
        <v>19.1</v>
      </c>
      <c r="C6795" s="102"/>
      <c r="D6795" s="100" t="s">
        <v>7207</v>
      </c>
      <c r="E6795" s="101">
        <v>156.21</v>
      </c>
      <c r="F6795" s="102"/>
    </row>
    <row r="6796" ht="12.75" customHeight="1">
      <c r="A6796" s="100" t="s">
        <v>7079</v>
      </c>
      <c r="B6796" s="101">
        <v>18.61</v>
      </c>
      <c r="C6796" s="102"/>
      <c r="D6796" s="100" t="s">
        <v>26927</v>
      </c>
      <c r="E6796" s="101">
        <v>220.34</v>
      </c>
      <c r="F6796" s="102"/>
    </row>
    <row r="6797" ht="12.75" customHeight="1">
      <c r="A6797" s="100" t="s">
        <v>26863</v>
      </c>
      <c r="B6797" s="101">
        <v>21.04</v>
      </c>
      <c r="C6797" s="102"/>
      <c r="D6797" s="100" t="s">
        <v>7209</v>
      </c>
      <c r="E6797" s="101">
        <v>220.34</v>
      </c>
      <c r="F6797" s="102"/>
    </row>
    <row r="6798" ht="12.75" customHeight="1">
      <c r="A6798" s="100" t="s">
        <v>7081</v>
      </c>
      <c r="B6798" s="101">
        <v>20.29</v>
      </c>
      <c r="C6798" s="102"/>
      <c r="D6798" s="100" t="s">
        <v>26928</v>
      </c>
      <c r="E6798" s="101">
        <v>304.48</v>
      </c>
      <c r="F6798" s="102"/>
    </row>
    <row r="6799" ht="12.75" customHeight="1">
      <c r="A6799" s="100" t="s">
        <v>26864</v>
      </c>
      <c r="B6799" s="101">
        <v>25.58</v>
      </c>
      <c r="C6799" s="102"/>
      <c r="D6799" s="100" t="s">
        <v>7211</v>
      </c>
      <c r="E6799" s="101">
        <v>304.48</v>
      </c>
      <c r="F6799" s="102"/>
    </row>
    <row r="6800" ht="12.75" customHeight="1">
      <c r="A6800" s="100" t="s">
        <v>7083</v>
      </c>
      <c r="B6800" s="101">
        <v>24.8</v>
      </c>
      <c r="C6800" s="102"/>
      <c r="D6800" s="100" t="s">
        <v>26929</v>
      </c>
      <c r="E6800" s="101">
        <v>361.32</v>
      </c>
      <c r="F6800" s="102"/>
    </row>
    <row r="6801" ht="12.75" customHeight="1">
      <c r="A6801" s="100" t="s">
        <v>26865</v>
      </c>
      <c r="B6801" s="101">
        <v>25.73</v>
      </c>
      <c r="C6801" s="102"/>
      <c r="D6801" s="100" t="s">
        <v>7213</v>
      </c>
      <c r="E6801" s="101">
        <v>361.32</v>
      </c>
      <c r="F6801" s="102"/>
    </row>
    <row r="6802" ht="12.75" customHeight="1">
      <c r="A6802" s="100" t="s">
        <v>7085</v>
      </c>
      <c r="B6802" s="101">
        <v>24.93</v>
      </c>
      <c r="C6802" s="102"/>
      <c r="D6802" s="100" t="s">
        <v>26930</v>
      </c>
      <c r="E6802" s="101">
        <v>362.98</v>
      </c>
      <c r="F6802" s="102"/>
    </row>
    <row r="6803" ht="12.75" customHeight="1">
      <c r="A6803" s="100" t="s">
        <v>26866</v>
      </c>
      <c r="B6803" s="101">
        <v>32.25</v>
      </c>
      <c r="C6803" s="102"/>
      <c r="D6803" s="100" t="s">
        <v>7215</v>
      </c>
      <c r="E6803" s="101">
        <v>362.98</v>
      </c>
      <c r="F6803" s="102"/>
    </row>
    <row r="6804" ht="12.75" customHeight="1">
      <c r="A6804" s="100" t="s">
        <v>7087</v>
      </c>
      <c r="B6804" s="101">
        <v>31.44</v>
      </c>
      <c r="C6804" s="102"/>
      <c r="D6804" s="100" t="s">
        <v>26931</v>
      </c>
      <c r="E6804" s="101">
        <v>431.48</v>
      </c>
      <c r="F6804" s="102"/>
    </row>
    <row r="6805" ht="12.75" customHeight="1">
      <c r="A6805" s="100" t="s">
        <v>26867</v>
      </c>
      <c r="B6805" s="101">
        <v>32.4</v>
      </c>
      <c r="C6805" s="102"/>
      <c r="D6805" s="100" t="s">
        <v>7217</v>
      </c>
      <c r="E6805" s="101">
        <v>431.48</v>
      </c>
      <c r="F6805" s="102"/>
    </row>
    <row r="6806" ht="12.75" customHeight="1">
      <c r="A6806" s="100" t="s">
        <v>7089</v>
      </c>
      <c r="B6806" s="101">
        <v>31.56</v>
      </c>
      <c r="C6806" s="102"/>
      <c r="D6806" s="100" t="s">
        <v>26932</v>
      </c>
      <c r="E6806" s="101">
        <v>525.18</v>
      </c>
      <c r="F6806" s="102"/>
    </row>
    <row r="6807" ht="12.75" customHeight="1">
      <c r="A6807" s="100" t="s">
        <v>26868</v>
      </c>
      <c r="B6807" s="101">
        <v>38.81</v>
      </c>
      <c r="C6807" s="102"/>
      <c r="D6807" s="100" t="s">
        <v>7219</v>
      </c>
      <c r="E6807" s="101">
        <v>525.18</v>
      </c>
      <c r="F6807" s="102"/>
    </row>
    <row r="6808" ht="12.75" customHeight="1">
      <c r="A6808" s="100" t="s">
        <v>7091</v>
      </c>
      <c r="B6808" s="101">
        <v>37.95</v>
      </c>
      <c r="C6808" s="102"/>
      <c r="D6808" s="100" t="s">
        <v>26933</v>
      </c>
      <c r="E6808" s="101">
        <v>644.06</v>
      </c>
      <c r="F6808" s="102"/>
    </row>
    <row r="6809" ht="12.75" customHeight="1">
      <c r="A6809" s="100" t="s">
        <v>26869</v>
      </c>
      <c r="B6809" s="101">
        <v>39.25</v>
      </c>
      <c r="C6809" s="102"/>
      <c r="D6809" s="100" t="s">
        <v>7221</v>
      </c>
      <c r="E6809" s="101">
        <v>644.06</v>
      </c>
      <c r="F6809" s="102"/>
    </row>
    <row r="6810" ht="12.75" customHeight="1">
      <c r="A6810" s="100" t="s">
        <v>7093</v>
      </c>
      <c r="B6810" s="101">
        <v>38.34</v>
      </c>
      <c r="C6810" s="102"/>
      <c r="D6810" s="100" t="s">
        <v>26934</v>
      </c>
      <c r="E6810" s="101">
        <v>760.12</v>
      </c>
      <c r="F6810" s="102"/>
    </row>
    <row r="6811" ht="12.75" customHeight="1">
      <c r="A6811" s="100" t="s">
        <v>26870</v>
      </c>
      <c r="B6811" s="101">
        <v>46.18</v>
      </c>
      <c r="C6811" s="102"/>
      <c r="D6811" s="100" t="s">
        <v>7223</v>
      </c>
      <c r="E6811" s="101">
        <v>760.12</v>
      </c>
      <c r="F6811" s="102"/>
    </row>
    <row r="6812" ht="12.75" customHeight="1">
      <c r="A6812" s="100" t="s">
        <v>7095</v>
      </c>
      <c r="B6812" s="101">
        <v>45.21</v>
      </c>
      <c r="C6812" s="102"/>
      <c r="D6812" s="100" t="s">
        <v>26935</v>
      </c>
      <c r="E6812" s="101">
        <v>992.41</v>
      </c>
      <c r="F6812" s="102"/>
    </row>
    <row r="6813" ht="12.75" customHeight="1">
      <c r="A6813" s="100" t="s">
        <v>26871</v>
      </c>
      <c r="B6813" s="101">
        <v>56.02</v>
      </c>
      <c r="C6813" s="102"/>
      <c r="D6813" s="100" t="s">
        <v>7225</v>
      </c>
      <c r="E6813" s="101">
        <v>992.41</v>
      </c>
      <c r="F6813" s="102"/>
    </row>
    <row r="6814" ht="12.75" customHeight="1">
      <c r="A6814" s="100" t="s">
        <v>7097</v>
      </c>
      <c r="B6814" s="101">
        <v>55.01</v>
      </c>
      <c r="C6814" s="102"/>
      <c r="D6814" s="100" t="s">
        <v>26936</v>
      </c>
      <c r="E6814" s="101">
        <v>1037.81</v>
      </c>
      <c r="F6814" s="102"/>
    </row>
    <row r="6815" ht="12.75" customHeight="1">
      <c r="A6815" s="100" t="s">
        <v>26872</v>
      </c>
      <c r="B6815" s="101">
        <v>76.57</v>
      </c>
      <c r="C6815" s="102"/>
      <c r="D6815" s="100" t="s">
        <v>7227</v>
      </c>
      <c r="E6815" s="101">
        <v>1037.81</v>
      </c>
      <c r="F6815" s="102"/>
    </row>
    <row r="6816" ht="12.75" customHeight="1">
      <c r="A6816" s="100" t="s">
        <v>7099</v>
      </c>
      <c r="B6816" s="101">
        <v>75.52</v>
      </c>
      <c r="C6816" s="102"/>
      <c r="D6816" s="100" t="s">
        <v>26937</v>
      </c>
      <c r="E6816" s="101">
        <v>1214.65</v>
      </c>
      <c r="F6816" s="102"/>
    </row>
    <row r="6817" ht="12.75" customHeight="1">
      <c r="A6817" s="100" t="s">
        <v>26873</v>
      </c>
      <c r="B6817" s="101">
        <v>98.85</v>
      </c>
      <c r="C6817" s="102"/>
      <c r="D6817" s="100" t="s">
        <v>7229</v>
      </c>
      <c r="E6817" s="101">
        <v>1214.65</v>
      </c>
      <c r="F6817" s="102"/>
    </row>
    <row r="6818" ht="12.75" customHeight="1">
      <c r="A6818" s="100" t="s">
        <v>7101</v>
      </c>
      <c r="B6818" s="101">
        <v>97.74</v>
      </c>
      <c r="C6818" s="102"/>
      <c r="D6818" s="100" t="s">
        <v>26938</v>
      </c>
      <c r="E6818" s="101">
        <v>1335.2</v>
      </c>
      <c r="F6818" s="102"/>
    </row>
    <row r="6819" ht="12.75" customHeight="1">
      <c r="A6819" s="100" t="s">
        <v>26874</v>
      </c>
      <c r="B6819" s="101">
        <v>40.08</v>
      </c>
      <c r="C6819" s="102"/>
      <c r="D6819" s="100" t="s">
        <v>7231</v>
      </c>
      <c r="E6819" s="101">
        <v>1335.2</v>
      </c>
      <c r="F6819" s="102"/>
    </row>
    <row r="6820" ht="12.75" customHeight="1">
      <c r="A6820" s="100" t="s">
        <v>7103</v>
      </c>
      <c r="B6820" s="101">
        <v>38.93</v>
      </c>
      <c r="C6820" s="102"/>
      <c r="D6820" s="100" t="s">
        <v>26939</v>
      </c>
      <c r="E6820" s="101">
        <v>1731.68</v>
      </c>
      <c r="F6820" s="102"/>
    </row>
    <row r="6821" ht="12.75" customHeight="1">
      <c r="A6821" s="100" t="s">
        <v>26875</v>
      </c>
      <c r="B6821" s="101">
        <v>51.79</v>
      </c>
      <c r="C6821" s="102"/>
      <c r="D6821" s="100" t="s">
        <v>7233</v>
      </c>
      <c r="E6821" s="101">
        <v>1731.68</v>
      </c>
      <c r="F6821" s="102"/>
    </row>
    <row r="6822" ht="12.75" customHeight="1">
      <c r="A6822" s="100" t="s">
        <v>7105</v>
      </c>
      <c r="B6822" s="101">
        <v>50.59</v>
      </c>
      <c r="C6822" s="102"/>
      <c r="D6822" s="100" t="s">
        <v>26940</v>
      </c>
      <c r="E6822" s="101">
        <v>2439.75</v>
      </c>
      <c r="F6822" s="102"/>
    </row>
    <row r="6823" ht="12.75" customHeight="1">
      <c r="A6823" s="100" t="s">
        <v>26876</v>
      </c>
      <c r="B6823" s="101">
        <v>60.84</v>
      </c>
      <c r="C6823" s="102"/>
      <c r="D6823" s="100" t="s">
        <v>7235</v>
      </c>
      <c r="E6823" s="101">
        <v>2439.75</v>
      </c>
      <c r="F6823" s="102"/>
    </row>
    <row r="6824" ht="12.75" customHeight="1">
      <c r="A6824" s="100" t="s">
        <v>7107</v>
      </c>
      <c r="B6824" s="101">
        <v>59.55</v>
      </c>
      <c r="C6824" s="102"/>
      <c r="D6824" s="100" t="s">
        <v>26941</v>
      </c>
      <c r="E6824" s="101">
        <v>2921.45</v>
      </c>
      <c r="F6824" s="102"/>
    </row>
    <row r="6825" ht="12.75" customHeight="1">
      <c r="A6825" s="100" t="s">
        <v>26877</v>
      </c>
      <c r="B6825" s="101">
        <v>80.32</v>
      </c>
      <c r="C6825" s="102"/>
      <c r="D6825" s="100" t="s">
        <v>7237</v>
      </c>
      <c r="E6825" s="101">
        <v>2921.45</v>
      </c>
      <c r="F6825" s="102"/>
    </row>
    <row r="6826" ht="12.75" customHeight="1">
      <c r="A6826" s="100" t="s">
        <v>7109</v>
      </c>
      <c r="B6826" s="101">
        <v>78.99</v>
      </c>
      <c r="C6826" s="102"/>
      <c r="D6826" s="100" t="s">
        <v>26942</v>
      </c>
      <c r="E6826" s="101">
        <v>3419.57</v>
      </c>
      <c r="F6826" s="102"/>
    </row>
    <row r="6827" ht="12.75" customHeight="1">
      <c r="A6827" s="100" t="s">
        <v>26878</v>
      </c>
      <c r="B6827" s="101">
        <v>106.44</v>
      </c>
      <c r="C6827" s="102"/>
      <c r="D6827" s="100" t="s">
        <v>7239</v>
      </c>
      <c r="E6827" s="101">
        <v>3419.57</v>
      </c>
      <c r="F6827" s="102"/>
    </row>
    <row r="6828" ht="12.75" customHeight="1">
      <c r="A6828" s="100" t="s">
        <v>7111</v>
      </c>
      <c r="B6828" s="101">
        <v>105.07</v>
      </c>
      <c r="C6828" s="102"/>
      <c r="D6828" s="100" t="s">
        <v>26943</v>
      </c>
      <c r="E6828" s="101">
        <v>3989.11</v>
      </c>
      <c r="F6828" s="102"/>
    </row>
    <row r="6829" ht="12.75" customHeight="1">
      <c r="A6829" s="100" t="s">
        <v>26879</v>
      </c>
      <c r="B6829" s="101">
        <v>138.94</v>
      </c>
      <c r="C6829" s="102"/>
      <c r="D6829" s="100" t="s">
        <v>7241</v>
      </c>
      <c r="E6829" s="101">
        <v>3989.11</v>
      </c>
      <c r="F6829" s="102"/>
    </row>
    <row r="6830" ht="12.75" customHeight="1">
      <c r="A6830" s="100" t="s">
        <v>7113</v>
      </c>
      <c r="B6830" s="101">
        <v>137.5</v>
      </c>
      <c r="C6830" s="102"/>
      <c r="D6830" s="100" t="s">
        <v>26944</v>
      </c>
      <c r="E6830" s="101">
        <v>5228.93</v>
      </c>
      <c r="F6830" s="102"/>
    </row>
    <row r="6831" ht="12.75" customHeight="1">
      <c r="A6831" s="100" t="s">
        <v>26880</v>
      </c>
      <c r="B6831" s="101">
        <v>203.49</v>
      </c>
      <c r="C6831" s="102"/>
      <c r="D6831" s="100" t="s">
        <v>7243</v>
      </c>
      <c r="E6831" s="101">
        <v>5228.93</v>
      </c>
      <c r="F6831" s="102"/>
    </row>
    <row r="6832" ht="12.75" customHeight="1">
      <c r="A6832" s="100" t="s">
        <v>7115</v>
      </c>
      <c r="B6832" s="101">
        <v>202.0</v>
      </c>
      <c r="C6832" s="102"/>
      <c r="D6832" s="100" t="s">
        <v>26945</v>
      </c>
      <c r="E6832" s="101">
        <v>402.26</v>
      </c>
      <c r="F6832" s="102"/>
    </row>
    <row r="6833" ht="12.75" customHeight="1">
      <c r="A6833" s="100" t="s">
        <v>26881</v>
      </c>
      <c r="B6833" s="101">
        <v>267.89</v>
      </c>
      <c r="C6833" s="102"/>
      <c r="D6833" s="100" t="s">
        <v>7245</v>
      </c>
      <c r="E6833" s="101">
        <v>402.26</v>
      </c>
      <c r="F6833" s="102"/>
    </row>
    <row r="6834" ht="12.75" customHeight="1">
      <c r="A6834" s="100" t="s">
        <v>7117</v>
      </c>
      <c r="B6834" s="101">
        <v>266.36</v>
      </c>
      <c r="C6834" s="102"/>
      <c r="D6834" s="100" t="s">
        <v>26946</v>
      </c>
      <c r="E6834" s="101">
        <v>480.89</v>
      </c>
      <c r="F6834" s="102"/>
    </row>
    <row r="6835" ht="12.75" customHeight="1">
      <c r="A6835" s="100" t="s">
        <v>26882</v>
      </c>
      <c r="B6835" s="101">
        <v>31.47</v>
      </c>
      <c r="C6835" s="102"/>
      <c r="D6835" s="100" t="s">
        <v>7247</v>
      </c>
      <c r="E6835" s="101">
        <v>480.89</v>
      </c>
      <c r="F6835" s="102"/>
    </row>
    <row r="6836" ht="12.75" customHeight="1">
      <c r="A6836" s="100" t="s">
        <v>7119</v>
      </c>
      <c r="B6836" s="101">
        <v>30.69</v>
      </c>
      <c r="C6836" s="102"/>
      <c r="D6836" s="100" t="s">
        <v>26947</v>
      </c>
      <c r="E6836" s="101">
        <v>588.08</v>
      </c>
      <c r="F6836" s="102"/>
    </row>
    <row r="6837" ht="12.75" customHeight="1">
      <c r="A6837" s="100" t="s">
        <v>26883</v>
      </c>
      <c r="B6837" s="101">
        <v>39.08</v>
      </c>
      <c r="C6837" s="102"/>
      <c r="D6837" s="100" t="s">
        <v>7249</v>
      </c>
      <c r="E6837" s="101">
        <v>588.08</v>
      </c>
      <c r="F6837" s="102"/>
    </row>
    <row r="6838" ht="12.75" customHeight="1">
      <c r="A6838" s="100" t="s">
        <v>7121</v>
      </c>
      <c r="B6838" s="101">
        <v>37.89</v>
      </c>
      <c r="C6838" s="102"/>
      <c r="D6838" s="100" t="s">
        <v>26948</v>
      </c>
      <c r="E6838" s="101">
        <v>670.88</v>
      </c>
      <c r="F6838" s="102"/>
    </row>
    <row r="6839" ht="12.75" customHeight="1">
      <c r="A6839" s="100" t="s">
        <v>26884</v>
      </c>
      <c r="B6839" s="101">
        <v>29.44</v>
      </c>
      <c r="C6839" s="102"/>
      <c r="D6839" s="100" t="s">
        <v>7251</v>
      </c>
      <c r="E6839" s="101">
        <v>670.88</v>
      </c>
      <c r="F6839" s="102"/>
    </row>
    <row r="6840" ht="12.75" customHeight="1">
      <c r="A6840" s="100" t="s">
        <v>7123</v>
      </c>
      <c r="B6840" s="101">
        <v>28.25</v>
      </c>
      <c r="C6840" s="102"/>
      <c r="D6840" s="100" t="s">
        <v>26949</v>
      </c>
      <c r="E6840" s="101">
        <v>885.15</v>
      </c>
      <c r="F6840" s="102"/>
    </row>
    <row r="6841" ht="12.75" customHeight="1">
      <c r="A6841" s="100" t="s">
        <v>26885</v>
      </c>
      <c r="B6841" s="101">
        <v>32.93</v>
      </c>
      <c r="C6841" s="102"/>
      <c r="D6841" s="100" t="s">
        <v>7253</v>
      </c>
      <c r="E6841" s="101">
        <v>885.15</v>
      </c>
      <c r="F6841" s="102"/>
    </row>
    <row r="6842" ht="12.75" customHeight="1">
      <c r="A6842" s="100" t="s">
        <v>7125</v>
      </c>
      <c r="B6842" s="101">
        <v>31.74</v>
      </c>
      <c r="C6842" s="102"/>
      <c r="D6842" s="100" t="s">
        <v>26950</v>
      </c>
      <c r="E6842" s="101">
        <v>944.49</v>
      </c>
      <c r="F6842" s="102"/>
    </row>
    <row r="6843" ht="12.75" customHeight="1">
      <c r="A6843" s="100" t="s">
        <v>26886</v>
      </c>
      <c r="B6843" s="101">
        <v>46.39</v>
      </c>
      <c r="C6843" s="102"/>
      <c r="D6843" s="100" t="s">
        <v>7255</v>
      </c>
      <c r="E6843" s="101">
        <v>944.49</v>
      </c>
      <c r="F6843" s="102"/>
    </row>
    <row r="6844" ht="12.75" customHeight="1">
      <c r="A6844" s="100" t="s">
        <v>7127</v>
      </c>
      <c r="B6844" s="101">
        <v>44.01</v>
      </c>
      <c r="C6844" s="102"/>
      <c r="D6844" s="100" t="s">
        <v>26951</v>
      </c>
      <c r="E6844" s="101">
        <v>1105.82</v>
      </c>
      <c r="F6844" s="102"/>
    </row>
    <row r="6845" ht="12.75" customHeight="1">
      <c r="A6845" s="100" t="s">
        <v>26887</v>
      </c>
      <c r="B6845" s="101">
        <v>58.04</v>
      </c>
      <c r="C6845" s="102"/>
      <c r="D6845" s="100" t="s">
        <v>7257</v>
      </c>
      <c r="E6845" s="101">
        <v>1105.82</v>
      </c>
      <c r="F6845" s="102"/>
    </row>
    <row r="6846" ht="12.75" customHeight="1">
      <c r="A6846" s="100" t="s">
        <v>7129</v>
      </c>
      <c r="B6846" s="101">
        <v>55.65</v>
      </c>
      <c r="C6846" s="102"/>
      <c r="D6846" s="100" t="s">
        <v>26952</v>
      </c>
      <c r="E6846" s="101">
        <v>1177.68</v>
      </c>
      <c r="F6846" s="102"/>
    </row>
    <row r="6847" ht="12.75" customHeight="1">
      <c r="A6847" s="100" t="s">
        <v>26888</v>
      </c>
      <c r="B6847" s="101">
        <v>44.25</v>
      </c>
      <c r="C6847" s="102"/>
      <c r="D6847" s="100" t="s">
        <v>7259</v>
      </c>
      <c r="E6847" s="101">
        <v>1177.68</v>
      </c>
      <c r="F6847" s="102"/>
    </row>
    <row r="6848" ht="12.75" customHeight="1">
      <c r="A6848" s="100" t="s">
        <v>7131</v>
      </c>
      <c r="B6848" s="101">
        <v>43.06</v>
      </c>
      <c r="C6848" s="102"/>
      <c r="D6848" s="100" t="s">
        <v>26953</v>
      </c>
      <c r="E6848" s="101">
        <v>1522.68</v>
      </c>
      <c r="F6848" s="102"/>
    </row>
    <row r="6849" ht="12.75" customHeight="1">
      <c r="A6849" s="100" t="s">
        <v>26889</v>
      </c>
      <c r="B6849" s="101">
        <v>65.29</v>
      </c>
      <c r="C6849" s="102"/>
      <c r="D6849" s="100" t="s">
        <v>7261</v>
      </c>
      <c r="E6849" s="101">
        <v>1522.68</v>
      </c>
      <c r="F6849" s="102"/>
    </row>
    <row r="6850" ht="12.75" customHeight="1">
      <c r="A6850" s="100" t="s">
        <v>7133</v>
      </c>
      <c r="B6850" s="101">
        <v>62.91</v>
      </c>
      <c r="C6850" s="102"/>
      <c r="D6850" s="100" t="s">
        <v>26954</v>
      </c>
      <c r="E6850" s="101">
        <v>2164.9</v>
      </c>
      <c r="F6850" s="102"/>
    </row>
    <row r="6851" ht="12.75" customHeight="1">
      <c r="A6851" s="100" t="s">
        <v>26890</v>
      </c>
      <c r="B6851" s="101">
        <v>59.02</v>
      </c>
      <c r="C6851" s="102"/>
      <c r="D6851" s="100" t="s">
        <v>7263</v>
      </c>
      <c r="E6851" s="101">
        <v>2164.9</v>
      </c>
      <c r="F6851" s="102"/>
    </row>
    <row r="6852" ht="12.75" customHeight="1">
      <c r="A6852" s="100" t="s">
        <v>7135</v>
      </c>
      <c r="B6852" s="101">
        <v>55.84</v>
      </c>
      <c r="C6852" s="102"/>
      <c r="D6852" s="100" t="s">
        <v>26955</v>
      </c>
      <c r="E6852" s="101">
        <v>2512.87</v>
      </c>
      <c r="F6852" s="102"/>
    </row>
    <row r="6853" ht="12.75" customHeight="1">
      <c r="A6853" s="100" t="s">
        <v>26891</v>
      </c>
      <c r="B6853" s="101">
        <v>46.63</v>
      </c>
      <c r="C6853" s="102"/>
      <c r="D6853" s="100" t="s">
        <v>7265</v>
      </c>
      <c r="E6853" s="101">
        <v>2512.87</v>
      </c>
      <c r="F6853" s="102"/>
    </row>
    <row r="6854" ht="12.75" customHeight="1">
      <c r="A6854" s="100" t="s">
        <v>7137</v>
      </c>
      <c r="B6854" s="101">
        <v>45.34</v>
      </c>
      <c r="C6854" s="102"/>
      <c r="D6854" s="100" t="s">
        <v>26956</v>
      </c>
      <c r="E6854" s="101">
        <v>2902.92</v>
      </c>
      <c r="F6854" s="102"/>
    </row>
    <row r="6855" ht="12.75" customHeight="1">
      <c r="A6855" s="100" t="s">
        <v>26892</v>
      </c>
      <c r="B6855" s="101">
        <v>56.1</v>
      </c>
      <c r="C6855" s="102"/>
      <c r="D6855" s="100" t="s">
        <v>7267</v>
      </c>
      <c r="E6855" s="101">
        <v>2902.92</v>
      </c>
      <c r="F6855" s="102"/>
    </row>
    <row r="6856" ht="12.75" customHeight="1">
      <c r="A6856" s="100" t="s">
        <v>7139</v>
      </c>
      <c r="B6856" s="101">
        <v>53.04</v>
      </c>
      <c r="C6856" s="102"/>
      <c r="D6856" s="100" t="s">
        <v>26957</v>
      </c>
      <c r="E6856" s="101">
        <v>3412.68</v>
      </c>
      <c r="F6856" s="102"/>
    </row>
    <row r="6857" ht="12.75" customHeight="1">
      <c r="A6857" s="100" t="s">
        <v>26893</v>
      </c>
      <c r="B6857" s="101">
        <v>33.95</v>
      </c>
      <c r="C6857" s="102"/>
      <c r="D6857" s="100" t="s">
        <v>7269</v>
      </c>
      <c r="E6857" s="101">
        <v>3412.68</v>
      </c>
      <c r="F6857" s="102"/>
    </row>
    <row r="6858" ht="12.75" customHeight="1">
      <c r="A6858" s="100" t="s">
        <v>7141</v>
      </c>
      <c r="B6858" s="101">
        <v>33.65</v>
      </c>
      <c r="C6858" s="102"/>
      <c r="D6858" s="100" t="s">
        <v>26958</v>
      </c>
      <c r="E6858" s="101">
        <v>4541.0</v>
      </c>
      <c r="F6858" s="102"/>
    </row>
    <row r="6859" ht="12.75" customHeight="1">
      <c r="A6859" s="100" t="s">
        <v>26894</v>
      </c>
      <c r="B6859" s="101">
        <v>164.91</v>
      </c>
      <c r="C6859" s="102"/>
      <c r="D6859" s="100" t="s">
        <v>7271</v>
      </c>
      <c r="E6859" s="101">
        <v>4541.0</v>
      </c>
      <c r="F6859" s="102"/>
    </row>
    <row r="6860" ht="12.75" customHeight="1">
      <c r="A6860" s="100" t="s">
        <v>7143</v>
      </c>
      <c r="B6860" s="101">
        <v>152.15</v>
      </c>
      <c r="C6860" s="102"/>
      <c r="D6860" s="100" t="s">
        <v>26959</v>
      </c>
      <c r="E6860" s="101">
        <v>399.04</v>
      </c>
      <c r="F6860" s="102"/>
    </row>
    <row r="6861" ht="12.75" customHeight="1">
      <c r="A6861" s="100" t="s">
        <v>26895</v>
      </c>
      <c r="B6861" s="101">
        <v>550.91</v>
      </c>
      <c r="C6861" s="102"/>
      <c r="D6861" s="100" t="s">
        <v>7273</v>
      </c>
      <c r="E6861" s="101">
        <v>399.04</v>
      </c>
      <c r="F6861" s="102"/>
    </row>
    <row r="6862" ht="12.75" customHeight="1">
      <c r="A6862" s="100" t="s">
        <v>7145</v>
      </c>
      <c r="B6862" s="101">
        <v>550.91</v>
      </c>
      <c r="C6862" s="102"/>
      <c r="D6862" s="100" t="s">
        <v>26960</v>
      </c>
      <c r="E6862" s="101">
        <v>399.17</v>
      </c>
      <c r="F6862" s="102"/>
    </row>
    <row r="6863" ht="12.75" customHeight="1">
      <c r="A6863" s="100" t="s">
        <v>26896</v>
      </c>
      <c r="B6863" s="101">
        <v>647.28</v>
      </c>
      <c r="C6863" s="102"/>
      <c r="D6863" s="100" t="s">
        <v>7275</v>
      </c>
      <c r="E6863" s="101">
        <v>399.17</v>
      </c>
      <c r="F6863" s="102"/>
    </row>
    <row r="6864" ht="12.75" customHeight="1">
      <c r="A6864" s="100" t="s">
        <v>7147</v>
      </c>
      <c r="B6864" s="101">
        <v>647.28</v>
      </c>
      <c r="C6864" s="102"/>
      <c r="D6864" s="100" t="s">
        <v>26961</v>
      </c>
      <c r="E6864" s="101">
        <v>460.76</v>
      </c>
      <c r="F6864" s="102"/>
    </row>
    <row r="6865" ht="12.75" customHeight="1">
      <c r="A6865" s="100" t="s">
        <v>26897</v>
      </c>
      <c r="B6865" s="101">
        <v>716.89</v>
      </c>
      <c r="C6865" s="102"/>
      <c r="D6865" s="100" t="s">
        <v>7277</v>
      </c>
      <c r="E6865" s="101">
        <v>460.76</v>
      </c>
      <c r="F6865" s="102"/>
    </row>
    <row r="6866" ht="12.75" customHeight="1">
      <c r="A6866" s="100" t="s">
        <v>7149</v>
      </c>
      <c r="B6866" s="101">
        <v>716.89</v>
      </c>
      <c r="C6866" s="102"/>
      <c r="D6866" s="100" t="s">
        <v>26962</v>
      </c>
      <c r="E6866" s="101">
        <v>538.91</v>
      </c>
      <c r="F6866" s="102"/>
    </row>
    <row r="6867" ht="12.75" customHeight="1">
      <c r="A6867" s="100" t="s">
        <v>26898</v>
      </c>
      <c r="B6867" s="101">
        <v>797.03</v>
      </c>
      <c r="C6867" s="102"/>
      <c r="D6867" s="100" t="s">
        <v>7279</v>
      </c>
      <c r="E6867" s="101">
        <v>538.91</v>
      </c>
      <c r="F6867" s="102"/>
    </row>
    <row r="6868" ht="12.75" customHeight="1">
      <c r="A6868" s="100" t="s">
        <v>7151</v>
      </c>
      <c r="B6868" s="101">
        <v>797.03</v>
      </c>
      <c r="C6868" s="102"/>
      <c r="D6868" s="100" t="s">
        <v>26963</v>
      </c>
      <c r="E6868" s="101">
        <v>668.78</v>
      </c>
      <c r="F6868" s="102"/>
    </row>
    <row r="6869" ht="12.75" customHeight="1">
      <c r="A6869" s="100" t="s">
        <v>26899</v>
      </c>
      <c r="B6869" s="101">
        <v>871.96</v>
      </c>
      <c r="C6869" s="102"/>
      <c r="D6869" s="100" t="s">
        <v>7281</v>
      </c>
      <c r="E6869" s="101">
        <v>668.78</v>
      </c>
      <c r="F6869" s="102"/>
    </row>
    <row r="6870" ht="12.75" customHeight="1">
      <c r="A6870" s="100" t="s">
        <v>7153</v>
      </c>
      <c r="B6870" s="101">
        <v>871.96</v>
      </c>
      <c r="C6870" s="102"/>
      <c r="D6870" s="100" t="s">
        <v>26964</v>
      </c>
      <c r="E6870" s="101">
        <v>754.99</v>
      </c>
      <c r="F6870" s="102"/>
    </row>
    <row r="6871" ht="12.75" customHeight="1">
      <c r="A6871" s="100" t="s">
        <v>26900</v>
      </c>
      <c r="B6871" s="101">
        <v>949.22</v>
      </c>
      <c r="C6871" s="102"/>
      <c r="D6871" s="100" t="s">
        <v>7283</v>
      </c>
      <c r="E6871" s="101">
        <v>754.99</v>
      </c>
      <c r="F6871" s="102"/>
    </row>
    <row r="6872" ht="12.75" customHeight="1">
      <c r="A6872" s="100" t="s">
        <v>7155</v>
      </c>
      <c r="B6872" s="101">
        <v>949.22</v>
      </c>
      <c r="C6872" s="102"/>
      <c r="D6872" s="100" t="s">
        <v>26965</v>
      </c>
      <c r="E6872" s="101">
        <v>1009.32</v>
      </c>
      <c r="F6872" s="102"/>
    </row>
    <row r="6873" ht="12.75" customHeight="1">
      <c r="A6873" s="100" t="s">
        <v>26901</v>
      </c>
      <c r="B6873" s="101">
        <v>1037.81</v>
      </c>
      <c r="C6873" s="102"/>
      <c r="D6873" s="100" t="s">
        <v>7285</v>
      </c>
      <c r="E6873" s="101">
        <v>1009.32</v>
      </c>
      <c r="F6873" s="102"/>
    </row>
    <row r="6874" ht="12.75" customHeight="1">
      <c r="A6874" s="100" t="s">
        <v>7157</v>
      </c>
      <c r="B6874" s="101">
        <v>1037.81</v>
      </c>
      <c r="C6874" s="102"/>
      <c r="D6874" s="100" t="s">
        <v>26966</v>
      </c>
      <c r="E6874" s="101">
        <v>1103.86</v>
      </c>
      <c r="F6874" s="102"/>
    </row>
    <row r="6875" ht="12.75" customHeight="1">
      <c r="A6875" s="100" t="s">
        <v>26902</v>
      </c>
      <c r="B6875" s="101">
        <v>1117.93</v>
      </c>
      <c r="C6875" s="102"/>
      <c r="D6875" s="100" t="s">
        <v>7287</v>
      </c>
      <c r="E6875" s="101">
        <v>1103.86</v>
      </c>
      <c r="F6875" s="102"/>
    </row>
    <row r="6876" ht="12.75" customHeight="1">
      <c r="A6876" s="100" t="s">
        <v>7159</v>
      </c>
      <c r="B6876" s="101">
        <v>1117.93</v>
      </c>
      <c r="C6876" s="102"/>
      <c r="D6876" s="100" t="s">
        <v>26967</v>
      </c>
      <c r="E6876" s="101">
        <v>1263.48</v>
      </c>
      <c r="F6876" s="102"/>
    </row>
    <row r="6877" ht="12.75" customHeight="1">
      <c r="A6877" s="100" t="s">
        <v>26903</v>
      </c>
      <c r="B6877" s="101">
        <v>1195.33</v>
      </c>
      <c r="C6877" s="102"/>
      <c r="D6877" s="100" t="s">
        <v>7289</v>
      </c>
      <c r="E6877" s="101">
        <v>1263.48</v>
      </c>
      <c r="F6877" s="102"/>
    </row>
    <row r="6878" ht="12.75" customHeight="1">
      <c r="A6878" s="100" t="s">
        <v>7161</v>
      </c>
      <c r="B6878" s="101">
        <v>1195.33</v>
      </c>
      <c r="C6878" s="102"/>
      <c r="D6878" s="100" t="s">
        <v>26968</v>
      </c>
      <c r="E6878" s="101">
        <v>1357.06</v>
      </c>
      <c r="F6878" s="102"/>
    </row>
    <row r="6879" ht="12.75" customHeight="1">
      <c r="A6879" s="100" t="s">
        <v>26904</v>
      </c>
      <c r="B6879" s="101">
        <v>1273.27</v>
      </c>
      <c r="C6879" s="102"/>
      <c r="D6879" s="100" t="s">
        <v>7291</v>
      </c>
      <c r="E6879" s="101">
        <v>1357.06</v>
      </c>
      <c r="F6879" s="102"/>
    </row>
    <row r="6880" ht="12.75" customHeight="1">
      <c r="A6880" s="100" t="s">
        <v>7163</v>
      </c>
      <c r="B6880" s="101">
        <v>1273.27</v>
      </c>
      <c r="C6880" s="102"/>
      <c r="D6880" s="100" t="s">
        <v>26969</v>
      </c>
      <c r="E6880" s="101">
        <v>1801.45</v>
      </c>
      <c r="F6880" s="102"/>
    </row>
    <row r="6881" ht="12.75" customHeight="1">
      <c r="A6881" s="100" t="s">
        <v>26905</v>
      </c>
      <c r="B6881" s="101">
        <v>708.57</v>
      </c>
      <c r="C6881" s="102"/>
      <c r="D6881" s="100" t="s">
        <v>7293</v>
      </c>
      <c r="E6881" s="101">
        <v>1801.45</v>
      </c>
      <c r="F6881" s="102"/>
    </row>
    <row r="6882" ht="12.75" customHeight="1">
      <c r="A6882" s="100" t="s">
        <v>7165</v>
      </c>
      <c r="B6882" s="101">
        <v>708.57</v>
      </c>
      <c r="C6882" s="102"/>
      <c r="D6882" s="100" t="s">
        <v>26970</v>
      </c>
      <c r="E6882" s="101">
        <v>2630.22</v>
      </c>
      <c r="F6882" s="102"/>
    </row>
    <row r="6883" ht="12.75" customHeight="1">
      <c r="A6883" s="100" t="s">
        <v>26906</v>
      </c>
      <c r="B6883" s="101">
        <v>781.05</v>
      </c>
      <c r="C6883" s="102"/>
      <c r="D6883" s="100" t="s">
        <v>7295</v>
      </c>
      <c r="E6883" s="101">
        <v>2630.22</v>
      </c>
      <c r="F6883" s="102"/>
    </row>
    <row r="6884" ht="12.75" customHeight="1">
      <c r="A6884" s="100" t="s">
        <v>7167</v>
      </c>
      <c r="B6884" s="101">
        <v>781.05</v>
      </c>
      <c r="C6884" s="102"/>
      <c r="D6884" s="100" t="s">
        <v>26971</v>
      </c>
      <c r="E6884" s="101">
        <v>3080.71</v>
      </c>
      <c r="F6884" s="102"/>
    </row>
    <row r="6885" ht="12.75" customHeight="1">
      <c r="A6885" s="100" t="s">
        <v>26907</v>
      </c>
      <c r="B6885" s="101">
        <v>863.64</v>
      </c>
      <c r="C6885" s="102"/>
      <c r="D6885" s="100" t="s">
        <v>7297</v>
      </c>
      <c r="E6885" s="101">
        <v>3080.71</v>
      </c>
      <c r="F6885" s="102"/>
    </row>
    <row r="6886" ht="12.75" customHeight="1">
      <c r="A6886" s="100" t="s">
        <v>7169</v>
      </c>
      <c r="B6886" s="101">
        <v>863.64</v>
      </c>
      <c r="C6886" s="102"/>
      <c r="D6886" s="100" t="s">
        <v>26972</v>
      </c>
      <c r="E6886" s="101">
        <v>3663.16</v>
      </c>
      <c r="F6886" s="102"/>
    </row>
    <row r="6887" ht="12.75" customHeight="1">
      <c r="A6887" s="100" t="s">
        <v>26908</v>
      </c>
      <c r="B6887" s="101">
        <v>941.57</v>
      </c>
      <c r="C6887" s="102"/>
      <c r="D6887" s="100" t="s">
        <v>7299</v>
      </c>
      <c r="E6887" s="101">
        <v>3663.16</v>
      </c>
      <c r="F6887" s="102"/>
    </row>
    <row r="6888" ht="12.75" customHeight="1">
      <c r="A6888" s="100" t="s">
        <v>7171</v>
      </c>
      <c r="B6888" s="101">
        <v>941.57</v>
      </c>
      <c r="C6888" s="102"/>
      <c r="D6888" s="100" t="s">
        <v>26973</v>
      </c>
      <c r="E6888" s="101">
        <v>4294.11</v>
      </c>
      <c r="F6888" s="102"/>
    </row>
    <row r="6889" ht="12.75" customHeight="1">
      <c r="A6889" s="100" t="s">
        <v>26909</v>
      </c>
      <c r="B6889" s="101">
        <v>1016.25</v>
      </c>
      <c r="C6889" s="102"/>
      <c r="D6889" s="100" t="s">
        <v>7301</v>
      </c>
      <c r="E6889" s="101">
        <v>4294.11</v>
      </c>
      <c r="F6889" s="102"/>
    </row>
    <row r="6890" ht="12.75" customHeight="1">
      <c r="A6890" s="100" t="s">
        <v>7173</v>
      </c>
      <c r="B6890" s="101">
        <v>1016.25</v>
      </c>
      <c r="C6890" s="102"/>
      <c r="D6890" s="100" t="s">
        <v>26974</v>
      </c>
      <c r="E6890" s="101">
        <v>6011.93</v>
      </c>
      <c r="F6890" s="102"/>
    </row>
    <row r="6891" ht="12.75" customHeight="1">
      <c r="A6891" s="100" t="s">
        <v>26910</v>
      </c>
      <c r="B6891" s="101">
        <v>1104.28</v>
      </c>
      <c r="C6891" s="102"/>
      <c r="D6891" s="100" t="s">
        <v>7303</v>
      </c>
      <c r="E6891" s="101">
        <v>6011.93</v>
      </c>
      <c r="F6891" s="102"/>
    </row>
    <row r="6892" ht="12.75" customHeight="1">
      <c r="A6892" s="100" t="s">
        <v>7175</v>
      </c>
      <c r="B6892" s="101">
        <v>1104.28</v>
      </c>
      <c r="C6892" s="102"/>
      <c r="D6892" s="100" t="s">
        <v>26975</v>
      </c>
      <c r="E6892" s="101">
        <v>1324.27</v>
      </c>
      <c r="F6892" s="102"/>
    </row>
    <row r="6893" ht="12.75" customHeight="1">
      <c r="A6893" s="100" t="s">
        <v>26911</v>
      </c>
      <c r="B6893" s="101">
        <v>1189.87</v>
      </c>
      <c r="C6893" s="102"/>
      <c r="D6893" s="100" t="s">
        <v>7305</v>
      </c>
      <c r="E6893" s="101">
        <v>1324.27</v>
      </c>
      <c r="F6893" s="102"/>
    </row>
    <row r="6894" ht="12.75" customHeight="1">
      <c r="A6894" s="100" t="s">
        <v>7177</v>
      </c>
      <c r="B6894" s="101">
        <v>1189.87</v>
      </c>
      <c r="C6894" s="102"/>
      <c r="D6894" s="100" t="s">
        <v>26976</v>
      </c>
      <c r="E6894" s="101">
        <v>1473.97</v>
      </c>
      <c r="F6894" s="102"/>
    </row>
    <row r="6895" ht="12.75" customHeight="1">
      <c r="A6895" s="100" t="s">
        <v>26912</v>
      </c>
      <c r="B6895" s="101">
        <v>1273.27</v>
      </c>
      <c r="C6895" s="102"/>
      <c r="D6895" s="100" t="s">
        <v>7307</v>
      </c>
      <c r="E6895" s="101">
        <v>1473.97</v>
      </c>
      <c r="F6895" s="102"/>
    </row>
    <row r="6896" ht="12.75" customHeight="1">
      <c r="A6896" s="100" t="s">
        <v>7179</v>
      </c>
      <c r="B6896" s="101">
        <v>1273.27</v>
      </c>
      <c r="C6896" s="102"/>
      <c r="D6896" s="100" t="s">
        <v>26977</v>
      </c>
      <c r="E6896" s="101">
        <v>1818.96</v>
      </c>
      <c r="F6896" s="102"/>
    </row>
    <row r="6897" ht="12.75" customHeight="1">
      <c r="A6897" s="100" t="s">
        <v>26913</v>
      </c>
      <c r="B6897" s="101">
        <v>1350.46</v>
      </c>
      <c r="C6897" s="102"/>
      <c r="D6897" s="100" t="s">
        <v>7309</v>
      </c>
      <c r="E6897" s="101">
        <v>1818.96</v>
      </c>
      <c r="F6897" s="102"/>
    </row>
    <row r="6898" ht="12.75" customHeight="1">
      <c r="A6898" s="100" t="s">
        <v>7181</v>
      </c>
      <c r="B6898" s="101">
        <v>1350.46</v>
      </c>
      <c r="C6898" s="102"/>
      <c r="D6898" s="100" t="s">
        <v>26978</v>
      </c>
      <c r="E6898" s="101">
        <v>2197.47</v>
      </c>
      <c r="F6898" s="102"/>
    </row>
    <row r="6899" ht="12.75" customHeight="1">
      <c r="A6899" s="100" t="s">
        <v>26914</v>
      </c>
      <c r="B6899" s="101">
        <v>1438.71</v>
      </c>
      <c r="C6899" s="102"/>
      <c r="D6899" s="100" t="s">
        <v>7311</v>
      </c>
      <c r="E6899" s="101">
        <v>2197.47</v>
      </c>
      <c r="F6899" s="102"/>
    </row>
    <row r="6900" ht="12.75" customHeight="1">
      <c r="A6900" s="100" t="s">
        <v>7183</v>
      </c>
      <c r="B6900" s="101">
        <v>1438.71</v>
      </c>
      <c r="C6900" s="102"/>
      <c r="D6900" s="100" t="s">
        <v>26979</v>
      </c>
      <c r="E6900" s="101">
        <v>2598.33</v>
      </c>
      <c r="F6900" s="102"/>
    </row>
    <row r="6901" ht="12.75" customHeight="1">
      <c r="A6901" s="100" t="s">
        <v>26915</v>
      </c>
      <c r="B6901" s="101">
        <v>52.79</v>
      </c>
      <c r="C6901" s="102"/>
      <c r="D6901" s="100" t="s">
        <v>7313</v>
      </c>
      <c r="E6901" s="101">
        <v>2598.33</v>
      </c>
      <c r="F6901" s="102"/>
    </row>
    <row r="6902" ht="12.75" customHeight="1">
      <c r="A6902" s="100" t="s">
        <v>7185</v>
      </c>
      <c r="B6902" s="101">
        <v>52.79</v>
      </c>
      <c r="C6902" s="102"/>
      <c r="D6902" s="100" t="s">
        <v>26980</v>
      </c>
      <c r="E6902" s="101">
        <v>3182.25</v>
      </c>
      <c r="F6902" s="102"/>
    </row>
    <row r="6903" ht="12.75" customHeight="1">
      <c r="A6903" s="100" t="s">
        <v>26916</v>
      </c>
      <c r="B6903" s="101">
        <v>1346.42</v>
      </c>
      <c r="C6903" s="102"/>
      <c r="D6903" s="100" t="s">
        <v>7315</v>
      </c>
      <c r="E6903" s="101">
        <v>3182.25</v>
      </c>
      <c r="F6903" s="102"/>
    </row>
    <row r="6904" ht="12.75" customHeight="1">
      <c r="A6904" s="100" t="s">
        <v>7187</v>
      </c>
      <c r="B6904" s="101">
        <v>1232.04</v>
      </c>
      <c r="C6904" s="102"/>
      <c r="D6904" s="100" t="s">
        <v>26981</v>
      </c>
      <c r="E6904" s="101">
        <v>3698.52</v>
      </c>
      <c r="F6904" s="102"/>
    </row>
    <row r="6905" ht="12.75" customHeight="1">
      <c r="A6905" s="100" t="s">
        <v>26917</v>
      </c>
      <c r="B6905" s="101">
        <v>1515.37</v>
      </c>
      <c r="C6905" s="102"/>
      <c r="D6905" s="100" t="s">
        <v>7317</v>
      </c>
      <c r="E6905" s="101">
        <v>3698.52</v>
      </c>
      <c r="F6905" s="102"/>
    </row>
    <row r="6906" ht="12.75" customHeight="1">
      <c r="A6906" s="100" t="s">
        <v>7189</v>
      </c>
      <c r="B6906" s="101">
        <v>1388.97</v>
      </c>
      <c r="C6906" s="102"/>
      <c r="D6906" s="100" t="s">
        <v>26982</v>
      </c>
      <c r="E6906" s="101">
        <v>4161.7</v>
      </c>
      <c r="F6906" s="102"/>
    </row>
    <row r="6907" ht="12.75" customHeight="1">
      <c r="A6907" s="100" t="s">
        <v>26918</v>
      </c>
      <c r="B6907" s="101">
        <v>1821.85</v>
      </c>
      <c r="C6907" s="102"/>
      <c r="D6907" s="100" t="s">
        <v>7319</v>
      </c>
      <c r="E6907" s="101">
        <v>4161.7</v>
      </c>
      <c r="F6907" s="102"/>
    </row>
    <row r="6908" ht="12.75" customHeight="1">
      <c r="A6908" s="100" t="s">
        <v>7191</v>
      </c>
      <c r="B6908" s="101">
        <v>1671.68</v>
      </c>
      <c r="C6908" s="102"/>
      <c r="D6908" s="100" t="s">
        <v>26983</v>
      </c>
      <c r="E6908" s="101">
        <v>5098.3</v>
      </c>
      <c r="F6908" s="102"/>
    </row>
    <row r="6909" ht="12.75" customHeight="1">
      <c r="A6909" s="100" t="s">
        <v>26919</v>
      </c>
      <c r="B6909" s="101">
        <v>1563.97</v>
      </c>
      <c r="C6909" s="102"/>
      <c r="D6909" s="100" t="s">
        <v>7321</v>
      </c>
      <c r="E6909" s="101">
        <v>5098.3</v>
      </c>
      <c r="F6909" s="102"/>
    </row>
    <row r="6910" ht="12.75" customHeight="1">
      <c r="A6910" s="100" t="s">
        <v>7193</v>
      </c>
      <c r="B6910" s="101">
        <v>1444.82</v>
      </c>
      <c r="C6910" s="102"/>
      <c r="D6910" s="100" t="s">
        <v>26984</v>
      </c>
      <c r="E6910" s="101">
        <v>5433.42</v>
      </c>
      <c r="F6910" s="102"/>
    </row>
    <row r="6911" ht="12.75" customHeight="1">
      <c r="A6911" s="100" t="s">
        <v>26920</v>
      </c>
      <c r="B6911" s="101">
        <v>1876.74</v>
      </c>
      <c r="C6911" s="102"/>
      <c r="D6911" s="100" t="s">
        <v>7323</v>
      </c>
      <c r="E6911" s="101">
        <v>5433.42</v>
      </c>
      <c r="F6911" s="102"/>
    </row>
    <row r="6912" ht="12.75" customHeight="1">
      <c r="A6912" s="100" t="s">
        <v>7195</v>
      </c>
      <c r="B6912" s="101">
        <v>1733.77</v>
      </c>
      <c r="C6912" s="102"/>
      <c r="D6912" s="100" t="s">
        <v>26985</v>
      </c>
      <c r="E6912" s="101">
        <v>6581.04</v>
      </c>
      <c r="F6912" s="102"/>
    </row>
    <row r="6913" ht="12.75" customHeight="1">
      <c r="A6913" s="100" t="s">
        <v>26921</v>
      </c>
      <c r="B6913" s="101">
        <v>2345.95</v>
      </c>
      <c r="C6913" s="102"/>
      <c r="D6913" s="100" t="s">
        <v>7325</v>
      </c>
      <c r="E6913" s="101">
        <v>6581.04</v>
      </c>
      <c r="F6913" s="102"/>
    </row>
    <row r="6914" ht="12.75" customHeight="1">
      <c r="A6914" s="100" t="s">
        <v>7197</v>
      </c>
      <c r="B6914" s="101">
        <v>2167.24</v>
      </c>
      <c r="C6914" s="102"/>
      <c r="D6914" s="100" t="s">
        <v>26986</v>
      </c>
      <c r="E6914" s="101">
        <v>14630.73</v>
      </c>
      <c r="F6914" s="102"/>
    </row>
    <row r="6915" ht="12.75" customHeight="1">
      <c r="A6915" s="100" t="s">
        <v>26922</v>
      </c>
      <c r="B6915" s="101">
        <v>3127.94</v>
      </c>
      <c r="C6915" s="102"/>
      <c r="D6915" s="100" t="s">
        <v>7327</v>
      </c>
      <c r="E6915" s="101">
        <v>14630.73</v>
      </c>
      <c r="F6915" s="102"/>
    </row>
    <row r="6916" ht="12.75" customHeight="1">
      <c r="A6916" s="100" t="s">
        <v>7199</v>
      </c>
      <c r="B6916" s="101">
        <v>2889.65</v>
      </c>
      <c r="C6916" s="102"/>
      <c r="D6916" s="100" t="s">
        <v>26987</v>
      </c>
      <c r="E6916" s="101">
        <v>18577.9</v>
      </c>
      <c r="F6916" s="102"/>
    </row>
    <row r="6917" ht="12.75" customHeight="1">
      <c r="A6917" s="100" t="s">
        <v>26923</v>
      </c>
      <c r="B6917" s="101">
        <v>3909.93</v>
      </c>
      <c r="C6917" s="102"/>
      <c r="D6917" s="100" t="s">
        <v>7329</v>
      </c>
      <c r="E6917" s="101">
        <v>18577.9</v>
      </c>
      <c r="F6917" s="102"/>
    </row>
    <row r="6918" ht="12.75" customHeight="1">
      <c r="A6918" s="100" t="s">
        <v>7201</v>
      </c>
      <c r="B6918" s="101">
        <v>3612.07</v>
      </c>
      <c r="C6918" s="102"/>
      <c r="D6918" s="100" t="s">
        <v>26988</v>
      </c>
      <c r="E6918" s="101">
        <v>26987.29</v>
      </c>
      <c r="F6918" s="102"/>
    </row>
    <row r="6919" ht="12.75" customHeight="1">
      <c r="A6919" s="100" t="s">
        <v>26924</v>
      </c>
      <c r="B6919" s="101">
        <v>1143.53</v>
      </c>
      <c r="C6919" s="102"/>
      <c r="D6919" s="100" t="s">
        <v>7331</v>
      </c>
      <c r="E6919" s="101">
        <v>26987.29</v>
      </c>
      <c r="F6919" s="102"/>
    </row>
    <row r="6920" ht="12.75" customHeight="1">
      <c r="A6920" s="100" t="s">
        <v>7203</v>
      </c>
      <c r="B6920" s="101">
        <v>1014.35</v>
      </c>
      <c r="C6920" s="102"/>
      <c r="D6920" s="100" t="s">
        <v>26989</v>
      </c>
      <c r="E6920" s="101">
        <v>27988.02</v>
      </c>
      <c r="F6920" s="102"/>
    </row>
    <row r="6921" ht="12.75" customHeight="1">
      <c r="A6921" s="100" t="s">
        <v>26925</v>
      </c>
      <c r="B6921" s="101">
        <v>310.52</v>
      </c>
      <c r="C6921" s="102"/>
      <c r="D6921" s="100" t="s">
        <v>7333</v>
      </c>
      <c r="E6921" s="101">
        <v>27988.02</v>
      </c>
      <c r="F6921" s="102"/>
    </row>
    <row r="6922" ht="12.75" customHeight="1">
      <c r="A6922" s="100" t="s">
        <v>7205</v>
      </c>
      <c r="B6922" s="101">
        <v>276.68</v>
      </c>
      <c r="C6922" s="102"/>
      <c r="D6922" s="100" t="s">
        <v>26990</v>
      </c>
      <c r="E6922" s="101">
        <v>40155.9</v>
      </c>
      <c r="F6922" s="102"/>
    </row>
    <row r="6923" ht="12.75" customHeight="1">
      <c r="A6923" s="100" t="s">
        <v>26926</v>
      </c>
      <c r="B6923" s="101">
        <v>140.37</v>
      </c>
      <c r="C6923" s="102"/>
      <c r="D6923" s="100" t="s">
        <v>7335</v>
      </c>
      <c r="E6923" s="101">
        <v>40155.9</v>
      </c>
      <c r="F6923" s="102"/>
    </row>
    <row r="6924" ht="12.75" customHeight="1">
      <c r="A6924" s="100" t="s">
        <v>7207</v>
      </c>
      <c r="B6924" s="101">
        <v>140.37</v>
      </c>
      <c r="C6924" s="102"/>
      <c r="D6924" s="100" t="s">
        <v>26991</v>
      </c>
      <c r="E6924" s="101">
        <v>1324.27</v>
      </c>
      <c r="F6924" s="102"/>
    </row>
    <row r="6925" ht="12.75" customHeight="1">
      <c r="A6925" s="100" t="s">
        <v>26927</v>
      </c>
      <c r="B6925" s="101">
        <v>198.01</v>
      </c>
      <c r="C6925" s="102"/>
      <c r="D6925" s="100" t="s">
        <v>7337</v>
      </c>
      <c r="E6925" s="101">
        <v>1324.27</v>
      </c>
      <c r="F6925" s="102"/>
    </row>
    <row r="6926" ht="12.75" customHeight="1">
      <c r="A6926" s="100" t="s">
        <v>7209</v>
      </c>
      <c r="B6926" s="101">
        <v>198.01</v>
      </c>
      <c r="C6926" s="102"/>
      <c r="D6926" s="100" t="s">
        <v>26992</v>
      </c>
      <c r="E6926" s="101">
        <v>1473.97</v>
      </c>
      <c r="F6926" s="102"/>
    </row>
    <row r="6927" ht="12.75" customHeight="1">
      <c r="A6927" s="100" t="s">
        <v>26928</v>
      </c>
      <c r="B6927" s="101">
        <v>273.62</v>
      </c>
      <c r="C6927" s="102"/>
      <c r="D6927" s="100" t="s">
        <v>7339</v>
      </c>
      <c r="E6927" s="101">
        <v>1473.97</v>
      </c>
      <c r="F6927" s="102"/>
    </row>
    <row r="6928" ht="12.75" customHeight="1">
      <c r="A6928" s="100" t="s">
        <v>7211</v>
      </c>
      <c r="B6928" s="101">
        <v>273.62</v>
      </c>
      <c r="C6928" s="102"/>
      <c r="D6928" s="100" t="s">
        <v>26993</v>
      </c>
      <c r="E6928" s="101">
        <v>1818.96</v>
      </c>
      <c r="F6928" s="102"/>
    </row>
    <row r="6929" ht="12.75" customHeight="1">
      <c r="A6929" s="100" t="s">
        <v>26929</v>
      </c>
      <c r="B6929" s="101">
        <v>300.22</v>
      </c>
      <c r="C6929" s="102"/>
      <c r="D6929" s="100" t="s">
        <v>7341</v>
      </c>
      <c r="E6929" s="101">
        <v>1818.96</v>
      </c>
      <c r="F6929" s="102"/>
    </row>
    <row r="6930" ht="12.75" customHeight="1">
      <c r="A6930" s="100" t="s">
        <v>7213</v>
      </c>
      <c r="B6930" s="101">
        <v>300.22</v>
      </c>
      <c r="C6930" s="102"/>
      <c r="D6930" s="100" t="s">
        <v>26994</v>
      </c>
      <c r="E6930" s="101">
        <v>2198.36</v>
      </c>
      <c r="F6930" s="102"/>
    </row>
    <row r="6931" ht="12.75" customHeight="1">
      <c r="A6931" s="100" t="s">
        <v>26930</v>
      </c>
      <c r="B6931" s="101">
        <v>326.19</v>
      </c>
      <c r="C6931" s="102"/>
      <c r="D6931" s="100" t="s">
        <v>7343</v>
      </c>
      <c r="E6931" s="101">
        <v>2198.36</v>
      </c>
      <c r="F6931" s="102"/>
    </row>
    <row r="6932" ht="12.75" customHeight="1">
      <c r="A6932" s="100" t="s">
        <v>7215</v>
      </c>
      <c r="B6932" s="101">
        <v>326.19</v>
      </c>
      <c r="C6932" s="102"/>
      <c r="D6932" s="100" t="s">
        <v>26995</v>
      </c>
      <c r="E6932" s="101">
        <v>2658.06</v>
      </c>
      <c r="F6932" s="102"/>
    </row>
    <row r="6933" ht="12.75" customHeight="1">
      <c r="A6933" s="100" t="s">
        <v>26931</v>
      </c>
      <c r="B6933" s="101">
        <v>387.74</v>
      </c>
      <c r="C6933" s="102"/>
      <c r="D6933" s="100" t="s">
        <v>7345</v>
      </c>
      <c r="E6933" s="101">
        <v>2658.06</v>
      </c>
      <c r="F6933" s="102"/>
    </row>
    <row r="6934" ht="12.75" customHeight="1">
      <c r="A6934" s="100" t="s">
        <v>7217</v>
      </c>
      <c r="B6934" s="101">
        <v>387.74</v>
      </c>
      <c r="C6934" s="102"/>
      <c r="D6934" s="100" t="s">
        <v>26996</v>
      </c>
      <c r="E6934" s="101">
        <v>3231.29</v>
      </c>
      <c r="F6934" s="102"/>
    </row>
    <row r="6935" ht="12.75" customHeight="1">
      <c r="A6935" s="100" t="s">
        <v>26932</v>
      </c>
      <c r="B6935" s="101">
        <v>471.94</v>
      </c>
      <c r="C6935" s="102"/>
      <c r="D6935" s="100" t="s">
        <v>7347</v>
      </c>
      <c r="E6935" s="101">
        <v>3231.29</v>
      </c>
      <c r="F6935" s="102"/>
    </row>
    <row r="6936" ht="12.75" customHeight="1">
      <c r="A6936" s="100" t="s">
        <v>7219</v>
      </c>
      <c r="B6936" s="101">
        <v>471.94</v>
      </c>
      <c r="C6936" s="102"/>
      <c r="D6936" s="100" t="s">
        <v>26997</v>
      </c>
      <c r="E6936" s="101">
        <v>3751.32</v>
      </c>
      <c r="F6936" s="102"/>
    </row>
    <row r="6937" ht="12.75" customHeight="1">
      <c r="A6937" s="100" t="s">
        <v>26933</v>
      </c>
      <c r="B6937" s="101">
        <v>578.78</v>
      </c>
      <c r="C6937" s="102"/>
      <c r="D6937" s="100" t="s">
        <v>7349</v>
      </c>
      <c r="E6937" s="101">
        <v>3751.32</v>
      </c>
      <c r="F6937" s="102"/>
    </row>
    <row r="6938" ht="12.75" customHeight="1">
      <c r="A6938" s="100" t="s">
        <v>7221</v>
      </c>
      <c r="B6938" s="101">
        <v>578.78</v>
      </c>
      <c r="C6938" s="102"/>
      <c r="D6938" s="100" t="s">
        <v>26998</v>
      </c>
      <c r="E6938" s="101">
        <v>4412.96</v>
      </c>
      <c r="F6938" s="102"/>
    </row>
    <row r="6939" ht="12.75" customHeight="1">
      <c r="A6939" s="100" t="s">
        <v>26934</v>
      </c>
      <c r="B6939" s="101">
        <v>683.07</v>
      </c>
      <c r="C6939" s="102"/>
      <c r="D6939" s="100" t="s">
        <v>7351</v>
      </c>
      <c r="E6939" s="101">
        <v>4412.96</v>
      </c>
      <c r="F6939" s="102"/>
    </row>
    <row r="6940" ht="12.75" customHeight="1">
      <c r="A6940" s="100" t="s">
        <v>7223</v>
      </c>
      <c r="B6940" s="101">
        <v>683.07</v>
      </c>
      <c r="C6940" s="102"/>
      <c r="D6940" s="100" t="s">
        <v>26999</v>
      </c>
      <c r="E6940" s="101">
        <v>5406.9</v>
      </c>
      <c r="F6940" s="102"/>
    </row>
    <row r="6941" ht="12.75" customHeight="1">
      <c r="A6941" s="100" t="s">
        <v>26935</v>
      </c>
      <c r="B6941" s="101">
        <v>891.8</v>
      </c>
      <c r="C6941" s="102"/>
      <c r="D6941" s="100" t="s">
        <v>7353</v>
      </c>
      <c r="E6941" s="101">
        <v>5406.9</v>
      </c>
      <c r="F6941" s="102"/>
    </row>
    <row r="6942" ht="12.75" customHeight="1">
      <c r="A6942" s="100" t="s">
        <v>7225</v>
      </c>
      <c r="B6942" s="101">
        <v>891.8</v>
      </c>
      <c r="C6942" s="102"/>
      <c r="D6942" s="100" t="s">
        <v>27000</v>
      </c>
      <c r="E6942" s="101">
        <v>6272.24</v>
      </c>
      <c r="F6942" s="102"/>
    </row>
    <row r="6943" ht="12.75" customHeight="1">
      <c r="A6943" s="100" t="s">
        <v>26936</v>
      </c>
      <c r="B6943" s="101">
        <v>932.6</v>
      </c>
      <c r="C6943" s="102"/>
      <c r="D6943" s="100" t="s">
        <v>7355</v>
      </c>
      <c r="E6943" s="101">
        <v>6272.24</v>
      </c>
      <c r="F6943" s="102"/>
    </row>
    <row r="6944" ht="12.75" customHeight="1">
      <c r="A6944" s="100" t="s">
        <v>7227</v>
      </c>
      <c r="B6944" s="101">
        <v>932.6</v>
      </c>
      <c r="C6944" s="102"/>
      <c r="D6944" s="100" t="s">
        <v>27001</v>
      </c>
      <c r="E6944" s="101">
        <v>8614.34</v>
      </c>
      <c r="F6944" s="102"/>
    </row>
    <row r="6945" ht="12.75" customHeight="1">
      <c r="A6945" s="100" t="s">
        <v>26937</v>
      </c>
      <c r="B6945" s="101">
        <v>1091.51</v>
      </c>
      <c r="C6945" s="102"/>
      <c r="D6945" s="100" t="s">
        <v>7357</v>
      </c>
      <c r="E6945" s="101">
        <v>8614.34</v>
      </c>
      <c r="F6945" s="102"/>
    </row>
    <row r="6946" ht="12.75" customHeight="1">
      <c r="A6946" s="100" t="s">
        <v>7229</v>
      </c>
      <c r="B6946" s="101">
        <v>1091.51</v>
      </c>
      <c r="C6946" s="102"/>
      <c r="D6946" s="100" t="s">
        <v>27002</v>
      </c>
      <c r="E6946" s="101">
        <v>15026.37</v>
      </c>
      <c r="F6946" s="102"/>
    </row>
    <row r="6947" ht="12.75" customHeight="1">
      <c r="A6947" s="100" t="s">
        <v>26938</v>
      </c>
      <c r="B6947" s="101">
        <v>1199.85</v>
      </c>
      <c r="C6947" s="102"/>
      <c r="D6947" s="100" t="s">
        <v>7359</v>
      </c>
      <c r="E6947" s="101">
        <v>15026.37</v>
      </c>
      <c r="F6947" s="102"/>
    </row>
    <row r="6948" ht="12.75" customHeight="1">
      <c r="A6948" s="100" t="s">
        <v>7231</v>
      </c>
      <c r="B6948" s="101">
        <v>1199.85</v>
      </c>
      <c r="C6948" s="102"/>
      <c r="D6948" s="100" t="s">
        <v>27003</v>
      </c>
      <c r="E6948" s="101">
        <v>27010.71</v>
      </c>
      <c r="F6948" s="102"/>
    </row>
    <row r="6949" ht="12.75" customHeight="1">
      <c r="A6949" s="100" t="s">
        <v>26939</v>
      </c>
      <c r="B6949" s="101">
        <v>1556.32</v>
      </c>
      <c r="C6949" s="102"/>
      <c r="D6949" s="100" t="s">
        <v>7361</v>
      </c>
      <c r="E6949" s="101">
        <v>27010.71</v>
      </c>
      <c r="F6949" s="102"/>
    </row>
    <row r="6950" ht="12.75" customHeight="1">
      <c r="A6950" s="100" t="s">
        <v>7233</v>
      </c>
      <c r="B6950" s="101">
        <v>1556.32</v>
      </c>
      <c r="C6950" s="102"/>
      <c r="D6950" s="100" t="s">
        <v>27004</v>
      </c>
      <c r="E6950" s="101">
        <v>35789.29</v>
      </c>
      <c r="F6950" s="102"/>
    </row>
    <row r="6951" ht="12.75" customHeight="1">
      <c r="A6951" s="100" t="s">
        <v>26940</v>
      </c>
      <c r="B6951" s="101">
        <v>2192.44</v>
      </c>
      <c r="C6951" s="102"/>
      <c r="D6951" s="100" t="s">
        <v>7363</v>
      </c>
      <c r="E6951" s="101">
        <v>35789.29</v>
      </c>
      <c r="F6951" s="102"/>
    </row>
    <row r="6952" ht="12.75" customHeight="1">
      <c r="A6952" s="100" t="s">
        <v>7235</v>
      </c>
      <c r="B6952" s="101">
        <v>2192.44</v>
      </c>
      <c r="C6952" s="102"/>
      <c r="D6952" s="100" t="s">
        <v>27005</v>
      </c>
      <c r="E6952" s="101">
        <v>49148.87</v>
      </c>
      <c r="F6952" s="102"/>
    </row>
    <row r="6953" ht="12.75" customHeight="1">
      <c r="A6953" s="100" t="s">
        <v>26941</v>
      </c>
      <c r="B6953" s="101">
        <v>2625.3</v>
      </c>
      <c r="C6953" s="102"/>
      <c r="D6953" s="100" t="s">
        <v>7365</v>
      </c>
      <c r="E6953" s="101">
        <v>49148.87</v>
      </c>
      <c r="F6953" s="102"/>
    </row>
    <row r="6954" ht="12.75" customHeight="1">
      <c r="A6954" s="100" t="s">
        <v>7237</v>
      </c>
      <c r="B6954" s="101">
        <v>2625.3</v>
      </c>
      <c r="C6954" s="102"/>
      <c r="D6954" s="100" t="s">
        <v>27006</v>
      </c>
      <c r="E6954" s="101">
        <v>29181.56</v>
      </c>
      <c r="F6954" s="102"/>
    </row>
    <row r="6955" ht="12.75" customHeight="1">
      <c r="A6955" s="100" t="s">
        <v>26942</v>
      </c>
      <c r="B6955" s="101">
        <v>3072.93</v>
      </c>
      <c r="C6955" s="102"/>
      <c r="D6955" s="100" t="s">
        <v>7367</v>
      </c>
      <c r="E6955" s="101">
        <v>29181.56</v>
      </c>
      <c r="F6955" s="102"/>
    </row>
    <row r="6956" ht="12.75" customHeight="1">
      <c r="A6956" s="100" t="s">
        <v>7239</v>
      </c>
      <c r="B6956" s="101">
        <v>3072.93</v>
      </c>
      <c r="C6956" s="102"/>
      <c r="D6956" s="100" t="s">
        <v>27007</v>
      </c>
      <c r="E6956" s="101">
        <v>35789.29</v>
      </c>
      <c r="F6956" s="102"/>
    </row>
    <row r="6957" ht="12.75" customHeight="1">
      <c r="A6957" s="100" t="s">
        <v>26943</v>
      </c>
      <c r="B6957" s="101">
        <v>3584.74</v>
      </c>
      <c r="C6957" s="102"/>
      <c r="D6957" s="100" t="s">
        <v>7369</v>
      </c>
      <c r="E6957" s="101">
        <v>35789.29</v>
      </c>
      <c r="F6957" s="102"/>
    </row>
    <row r="6958" ht="12.75" customHeight="1">
      <c r="A6958" s="100" t="s">
        <v>7241</v>
      </c>
      <c r="B6958" s="101">
        <v>3584.74</v>
      </c>
      <c r="C6958" s="102"/>
      <c r="D6958" s="100" t="s">
        <v>27008</v>
      </c>
      <c r="E6958" s="101">
        <v>53125.39</v>
      </c>
      <c r="F6958" s="102"/>
    </row>
    <row r="6959" ht="12.75" customHeight="1">
      <c r="A6959" s="100" t="s">
        <v>26944</v>
      </c>
      <c r="B6959" s="101">
        <v>4698.89</v>
      </c>
      <c r="C6959" s="102"/>
      <c r="D6959" s="100" t="s">
        <v>7371</v>
      </c>
      <c r="E6959" s="101">
        <v>53125.39</v>
      </c>
      <c r="F6959" s="102"/>
    </row>
    <row r="6960" ht="12.75" customHeight="1">
      <c r="A6960" s="100" t="s">
        <v>7243</v>
      </c>
      <c r="B6960" s="101">
        <v>4698.89</v>
      </c>
      <c r="C6960" s="102"/>
      <c r="D6960" s="100" t="s">
        <v>27009</v>
      </c>
      <c r="E6960" s="101">
        <v>37202.2</v>
      </c>
      <c r="F6960" s="102"/>
    </row>
    <row r="6961" ht="12.75" customHeight="1">
      <c r="A6961" s="100" t="s">
        <v>26945</v>
      </c>
      <c r="B6961" s="101">
        <v>361.49</v>
      </c>
      <c r="C6961" s="102"/>
      <c r="D6961" s="100" t="s">
        <v>7373</v>
      </c>
      <c r="E6961" s="101">
        <v>37202.2</v>
      </c>
      <c r="F6961" s="102"/>
    </row>
    <row r="6962" ht="12.75" customHeight="1">
      <c r="A6962" s="100" t="s">
        <v>7245</v>
      </c>
      <c r="B6962" s="101">
        <v>361.49</v>
      </c>
      <c r="C6962" s="102"/>
      <c r="D6962" s="100" t="s">
        <v>27010</v>
      </c>
      <c r="E6962" s="101">
        <v>46999.2</v>
      </c>
      <c r="F6962" s="102"/>
    </row>
    <row r="6963" ht="12.75" customHeight="1">
      <c r="A6963" s="100" t="s">
        <v>26946</v>
      </c>
      <c r="B6963" s="101">
        <v>432.14</v>
      </c>
      <c r="C6963" s="102"/>
      <c r="D6963" s="100" t="s">
        <v>7375</v>
      </c>
      <c r="E6963" s="101">
        <v>46999.2</v>
      </c>
      <c r="F6963" s="102"/>
    </row>
    <row r="6964" ht="12.75" customHeight="1">
      <c r="A6964" s="100" t="s">
        <v>7247</v>
      </c>
      <c r="B6964" s="101">
        <v>432.14</v>
      </c>
      <c r="C6964" s="102"/>
      <c r="D6964" s="100" t="s">
        <v>27011</v>
      </c>
      <c r="E6964" s="101">
        <v>57603.24</v>
      </c>
      <c r="F6964" s="102"/>
    </row>
    <row r="6965" ht="12.75" customHeight="1">
      <c r="A6965" s="100" t="s">
        <v>26947</v>
      </c>
      <c r="B6965" s="101">
        <v>528.39</v>
      </c>
      <c r="C6965" s="102"/>
      <c r="D6965" s="100" t="s">
        <v>7377</v>
      </c>
      <c r="E6965" s="101">
        <v>57603.24</v>
      </c>
      <c r="F6965" s="102"/>
    </row>
    <row r="6966" ht="12.75" customHeight="1">
      <c r="A6966" s="100" t="s">
        <v>7249</v>
      </c>
      <c r="B6966" s="101">
        <v>528.39</v>
      </c>
      <c r="C6966" s="102"/>
      <c r="D6966" s="100" t="s">
        <v>27012</v>
      </c>
      <c r="E6966" s="101">
        <v>54221.43</v>
      </c>
      <c r="F6966" s="102"/>
    </row>
    <row r="6967" ht="12.75" customHeight="1">
      <c r="A6967" s="100" t="s">
        <v>26948</v>
      </c>
      <c r="B6967" s="101">
        <v>602.87</v>
      </c>
      <c r="C6967" s="102"/>
      <c r="D6967" s="100" t="s">
        <v>7379</v>
      </c>
      <c r="E6967" s="101">
        <v>54221.43</v>
      </c>
      <c r="F6967" s="102"/>
    </row>
    <row r="6968" ht="12.75" customHeight="1">
      <c r="A6968" s="100" t="s">
        <v>7251</v>
      </c>
      <c r="B6968" s="101">
        <v>602.87</v>
      </c>
      <c r="C6968" s="102"/>
      <c r="D6968" s="100" t="s">
        <v>27013</v>
      </c>
      <c r="E6968" s="101">
        <v>63249.5</v>
      </c>
      <c r="F6968" s="102"/>
    </row>
    <row r="6969" ht="12.75" customHeight="1">
      <c r="A6969" s="100" t="s">
        <v>26949</v>
      </c>
      <c r="B6969" s="101">
        <v>795.42</v>
      </c>
      <c r="C6969" s="102"/>
      <c r="D6969" s="100" t="s">
        <v>7381</v>
      </c>
      <c r="E6969" s="101">
        <v>63249.5</v>
      </c>
      <c r="F6969" s="102"/>
    </row>
    <row r="6970" ht="12.75" customHeight="1">
      <c r="A6970" s="100" t="s">
        <v>7253</v>
      </c>
      <c r="B6970" s="101">
        <v>795.42</v>
      </c>
      <c r="C6970" s="102"/>
      <c r="D6970" s="100" t="s">
        <v>27014</v>
      </c>
      <c r="E6970" s="101">
        <v>79217.35</v>
      </c>
      <c r="F6970" s="102"/>
    </row>
    <row r="6971" ht="12.75" customHeight="1">
      <c r="A6971" s="100" t="s">
        <v>26950</v>
      </c>
      <c r="B6971" s="101">
        <v>848.74</v>
      </c>
      <c r="C6971" s="102"/>
      <c r="D6971" s="100" t="s">
        <v>7383</v>
      </c>
      <c r="E6971" s="101">
        <v>79217.35</v>
      </c>
      <c r="F6971" s="102"/>
    </row>
    <row r="6972" ht="12.75" customHeight="1">
      <c r="A6972" s="100" t="s">
        <v>7255</v>
      </c>
      <c r="B6972" s="101">
        <v>848.74</v>
      </c>
      <c r="C6972" s="102"/>
      <c r="D6972" s="100" t="s">
        <v>27015</v>
      </c>
      <c r="E6972" s="101">
        <v>955.03</v>
      </c>
      <c r="F6972" s="102"/>
    </row>
    <row r="6973" ht="12.75" customHeight="1">
      <c r="A6973" s="100" t="s">
        <v>26951</v>
      </c>
      <c r="B6973" s="101">
        <v>993.73</v>
      </c>
      <c r="C6973" s="102"/>
      <c r="D6973" s="100" t="s">
        <v>7385</v>
      </c>
      <c r="E6973" s="101">
        <v>955.03</v>
      </c>
      <c r="F6973" s="102"/>
    </row>
    <row r="6974" ht="12.75" customHeight="1">
      <c r="A6974" s="100" t="s">
        <v>7257</v>
      </c>
      <c r="B6974" s="101">
        <v>993.73</v>
      </c>
      <c r="C6974" s="102"/>
      <c r="D6974" s="100" t="s">
        <v>27016</v>
      </c>
      <c r="E6974" s="101">
        <v>1044.25</v>
      </c>
      <c r="F6974" s="102"/>
    </row>
    <row r="6975" ht="12.75" customHeight="1">
      <c r="A6975" s="100" t="s">
        <v>26952</v>
      </c>
      <c r="B6975" s="101">
        <v>1058.29</v>
      </c>
      <c r="C6975" s="102"/>
      <c r="D6975" s="100" t="s">
        <v>7387</v>
      </c>
      <c r="E6975" s="101">
        <v>1044.25</v>
      </c>
      <c r="F6975" s="102"/>
    </row>
    <row r="6976" ht="12.75" customHeight="1">
      <c r="A6976" s="100" t="s">
        <v>7259</v>
      </c>
      <c r="B6976" s="101">
        <v>1058.29</v>
      </c>
      <c r="C6976" s="102"/>
      <c r="D6976" s="100" t="s">
        <v>27017</v>
      </c>
      <c r="E6976" s="101">
        <v>1270.77</v>
      </c>
      <c r="F6976" s="102"/>
    </row>
    <row r="6977" ht="12.75" customHeight="1">
      <c r="A6977" s="100" t="s">
        <v>26953</v>
      </c>
      <c r="B6977" s="101">
        <v>1368.33</v>
      </c>
      <c r="C6977" s="102"/>
      <c r="D6977" s="100" t="s">
        <v>7389</v>
      </c>
      <c r="E6977" s="101">
        <v>1270.77</v>
      </c>
      <c r="F6977" s="102"/>
    </row>
    <row r="6978" ht="12.75" customHeight="1">
      <c r="A6978" s="100" t="s">
        <v>7261</v>
      </c>
      <c r="B6978" s="101">
        <v>1368.33</v>
      </c>
      <c r="C6978" s="102"/>
      <c r="D6978" s="100" t="s">
        <v>27018</v>
      </c>
      <c r="E6978" s="101">
        <v>1542.67</v>
      </c>
      <c r="F6978" s="102"/>
    </row>
    <row r="6979" ht="12.75" customHeight="1">
      <c r="A6979" s="100" t="s">
        <v>26954</v>
      </c>
      <c r="B6979" s="101">
        <v>1945.45</v>
      </c>
      <c r="C6979" s="102"/>
      <c r="D6979" s="100" t="s">
        <v>7391</v>
      </c>
      <c r="E6979" s="101">
        <v>1542.67</v>
      </c>
      <c r="F6979" s="102"/>
    </row>
    <row r="6980" ht="12.75" customHeight="1">
      <c r="A6980" s="100" t="s">
        <v>7263</v>
      </c>
      <c r="B6980" s="101">
        <v>1945.45</v>
      </c>
      <c r="C6980" s="102"/>
      <c r="D6980" s="100" t="s">
        <v>27019</v>
      </c>
      <c r="E6980" s="101">
        <v>1827.03</v>
      </c>
      <c r="F6980" s="102"/>
    </row>
    <row r="6981" ht="12.75" customHeight="1">
      <c r="A6981" s="100" t="s">
        <v>26955</v>
      </c>
      <c r="B6981" s="101">
        <v>2258.15</v>
      </c>
      <c r="C6981" s="102"/>
      <c r="D6981" s="100" t="s">
        <v>7393</v>
      </c>
      <c r="E6981" s="101">
        <v>1827.03</v>
      </c>
      <c r="F6981" s="102"/>
    </row>
    <row r="6982" ht="12.75" customHeight="1">
      <c r="A6982" s="100" t="s">
        <v>7265</v>
      </c>
      <c r="B6982" s="101">
        <v>2258.15</v>
      </c>
      <c r="C6982" s="102"/>
      <c r="D6982" s="100" t="s">
        <v>27020</v>
      </c>
      <c r="E6982" s="101">
        <v>2194.71</v>
      </c>
      <c r="F6982" s="102"/>
    </row>
    <row r="6983" ht="12.75" customHeight="1">
      <c r="A6983" s="100" t="s">
        <v>26956</v>
      </c>
      <c r="B6983" s="101">
        <v>2608.66</v>
      </c>
      <c r="C6983" s="102"/>
      <c r="D6983" s="100" t="s">
        <v>7395</v>
      </c>
      <c r="E6983" s="101">
        <v>2194.71</v>
      </c>
      <c r="F6983" s="102"/>
    </row>
    <row r="6984" ht="12.75" customHeight="1">
      <c r="A6984" s="100" t="s">
        <v>7267</v>
      </c>
      <c r="B6984" s="101">
        <v>2608.66</v>
      </c>
      <c r="C6984" s="102"/>
      <c r="D6984" s="100" t="s">
        <v>27021</v>
      </c>
      <c r="E6984" s="101">
        <v>2531.02</v>
      </c>
      <c r="F6984" s="102"/>
    </row>
    <row r="6985" ht="12.75" customHeight="1">
      <c r="A6985" s="100" t="s">
        <v>26957</v>
      </c>
      <c r="B6985" s="101">
        <v>3066.74</v>
      </c>
      <c r="C6985" s="102"/>
      <c r="D6985" s="100" t="s">
        <v>7397</v>
      </c>
      <c r="E6985" s="101">
        <v>2531.02</v>
      </c>
      <c r="F6985" s="102"/>
    </row>
    <row r="6986" ht="12.75" customHeight="1">
      <c r="A6986" s="100" t="s">
        <v>7269</v>
      </c>
      <c r="B6986" s="101">
        <v>3066.74</v>
      </c>
      <c r="C6986" s="102"/>
      <c r="D6986" s="100" t="s">
        <v>27022</v>
      </c>
      <c r="E6986" s="101">
        <v>2877.71</v>
      </c>
      <c r="F6986" s="102"/>
    </row>
    <row r="6987" ht="12.75" customHeight="1">
      <c r="A6987" s="100" t="s">
        <v>26958</v>
      </c>
      <c r="B6987" s="101">
        <v>4080.69</v>
      </c>
      <c r="C6987" s="102"/>
      <c r="D6987" s="100" t="s">
        <v>7399</v>
      </c>
      <c r="E6987" s="101">
        <v>2877.71</v>
      </c>
      <c r="F6987" s="102"/>
    </row>
    <row r="6988" ht="12.75" customHeight="1">
      <c r="A6988" s="100" t="s">
        <v>7271</v>
      </c>
      <c r="B6988" s="101">
        <v>4080.69</v>
      </c>
      <c r="C6988" s="102"/>
      <c r="D6988" s="100" t="s">
        <v>27023</v>
      </c>
      <c r="E6988" s="101">
        <v>3444.07</v>
      </c>
      <c r="F6988" s="102"/>
    </row>
    <row r="6989" ht="12.75" customHeight="1">
      <c r="A6989" s="100" t="s">
        <v>26959</v>
      </c>
      <c r="B6989" s="101">
        <v>358.58</v>
      </c>
      <c r="C6989" s="102"/>
      <c r="D6989" s="100" t="s">
        <v>7401</v>
      </c>
      <c r="E6989" s="101">
        <v>3444.07</v>
      </c>
      <c r="F6989" s="102"/>
    </row>
    <row r="6990" ht="12.75" customHeight="1">
      <c r="A6990" s="100" t="s">
        <v>7273</v>
      </c>
      <c r="B6990" s="101">
        <v>358.58</v>
      </c>
      <c r="C6990" s="102"/>
      <c r="D6990" s="100" t="s">
        <v>27024</v>
      </c>
      <c r="E6990" s="101">
        <v>3710.32</v>
      </c>
      <c r="F6990" s="102"/>
    </row>
    <row r="6991" ht="12.75" customHeight="1">
      <c r="A6991" s="100" t="s">
        <v>26960</v>
      </c>
      <c r="B6991" s="101">
        <v>358.7</v>
      </c>
      <c r="C6991" s="102"/>
      <c r="D6991" s="100" t="s">
        <v>7403</v>
      </c>
      <c r="E6991" s="101">
        <v>3710.32</v>
      </c>
      <c r="F6991" s="102"/>
    </row>
    <row r="6992" ht="12.75" customHeight="1">
      <c r="A6992" s="100" t="s">
        <v>7275</v>
      </c>
      <c r="B6992" s="101">
        <v>358.7</v>
      </c>
      <c r="C6992" s="102"/>
      <c r="D6992" s="100" t="s">
        <v>27025</v>
      </c>
      <c r="E6992" s="101">
        <v>4546.35</v>
      </c>
      <c r="F6992" s="102"/>
    </row>
    <row r="6993" ht="12.75" customHeight="1">
      <c r="A6993" s="100" t="s">
        <v>26961</v>
      </c>
      <c r="B6993" s="101">
        <v>414.05</v>
      </c>
      <c r="C6993" s="102"/>
      <c r="D6993" s="100" t="s">
        <v>7405</v>
      </c>
      <c r="E6993" s="101">
        <v>4546.35</v>
      </c>
      <c r="F6993" s="102"/>
    </row>
    <row r="6994" ht="12.75" customHeight="1">
      <c r="A6994" s="100" t="s">
        <v>7277</v>
      </c>
      <c r="B6994" s="101">
        <v>414.05</v>
      </c>
      <c r="C6994" s="102"/>
      <c r="D6994" s="100" t="s">
        <v>27026</v>
      </c>
      <c r="E6994" s="101">
        <v>9104.16</v>
      </c>
      <c r="F6994" s="102"/>
    </row>
    <row r="6995" ht="12.75" customHeight="1">
      <c r="A6995" s="100" t="s">
        <v>26962</v>
      </c>
      <c r="B6995" s="101">
        <v>484.27</v>
      </c>
      <c r="C6995" s="102"/>
      <c r="D6995" s="100" t="s">
        <v>7407</v>
      </c>
      <c r="E6995" s="101">
        <v>9104.16</v>
      </c>
      <c r="F6995" s="102"/>
    </row>
    <row r="6996" ht="12.75" customHeight="1">
      <c r="A6996" s="100" t="s">
        <v>7279</v>
      </c>
      <c r="B6996" s="101">
        <v>484.27</v>
      </c>
      <c r="C6996" s="102"/>
      <c r="D6996" s="100" t="s">
        <v>27027</v>
      </c>
      <c r="E6996" s="101">
        <v>11527.42</v>
      </c>
      <c r="F6996" s="102"/>
    </row>
    <row r="6997" ht="12.75" customHeight="1">
      <c r="A6997" s="100" t="s">
        <v>26963</v>
      </c>
      <c r="B6997" s="101">
        <v>600.98</v>
      </c>
      <c r="C6997" s="102"/>
      <c r="D6997" s="100" t="s">
        <v>7409</v>
      </c>
      <c r="E6997" s="101">
        <v>11527.42</v>
      </c>
      <c r="F6997" s="102"/>
    </row>
    <row r="6998" ht="12.75" customHeight="1">
      <c r="A6998" s="100" t="s">
        <v>7281</v>
      </c>
      <c r="B6998" s="101">
        <v>600.98</v>
      </c>
      <c r="C6998" s="102"/>
      <c r="D6998" s="100" t="s">
        <v>27028</v>
      </c>
      <c r="E6998" s="101">
        <v>17753.91</v>
      </c>
      <c r="F6998" s="102"/>
    </row>
    <row r="6999" ht="12.75" customHeight="1">
      <c r="A6999" s="100" t="s">
        <v>26964</v>
      </c>
      <c r="B6999" s="101">
        <v>678.45</v>
      </c>
      <c r="C6999" s="102"/>
      <c r="D6999" s="100" t="s">
        <v>7411</v>
      </c>
      <c r="E6999" s="101">
        <v>17753.91</v>
      </c>
      <c r="F6999" s="102"/>
    </row>
    <row r="7000" ht="12.75" customHeight="1">
      <c r="A7000" s="100" t="s">
        <v>7283</v>
      </c>
      <c r="B7000" s="101">
        <v>678.45</v>
      </c>
      <c r="C7000" s="102"/>
      <c r="D7000" s="100" t="s">
        <v>27029</v>
      </c>
      <c r="E7000" s="101">
        <v>18687.81</v>
      </c>
      <c r="F7000" s="102"/>
    </row>
    <row r="7001" ht="12.75" customHeight="1">
      <c r="A7001" s="100" t="s">
        <v>26965</v>
      </c>
      <c r="B7001" s="101">
        <v>907.0</v>
      </c>
      <c r="C7001" s="102"/>
      <c r="D7001" s="100" t="s">
        <v>7413</v>
      </c>
      <c r="E7001" s="101">
        <v>18687.81</v>
      </c>
      <c r="F7001" s="102"/>
    </row>
    <row r="7002" ht="12.75" customHeight="1">
      <c r="A7002" s="100" t="s">
        <v>7285</v>
      </c>
      <c r="B7002" s="101">
        <v>907.0</v>
      </c>
      <c r="C7002" s="102"/>
      <c r="D7002" s="100" t="s">
        <v>27030</v>
      </c>
      <c r="E7002" s="101">
        <v>25703.11</v>
      </c>
      <c r="F7002" s="102"/>
    </row>
    <row r="7003" ht="12.75" customHeight="1">
      <c r="A7003" s="100" t="s">
        <v>26966</v>
      </c>
      <c r="B7003" s="101">
        <v>991.95</v>
      </c>
      <c r="C7003" s="102"/>
      <c r="D7003" s="100" t="s">
        <v>7415</v>
      </c>
      <c r="E7003" s="101">
        <v>25703.11</v>
      </c>
      <c r="F7003" s="102"/>
    </row>
    <row r="7004" ht="12.75" customHeight="1">
      <c r="A7004" s="100" t="s">
        <v>7287</v>
      </c>
      <c r="B7004" s="101">
        <v>991.95</v>
      </c>
      <c r="C7004" s="102"/>
      <c r="D7004" s="100" t="s">
        <v>27031</v>
      </c>
      <c r="E7004" s="101">
        <v>955.03</v>
      </c>
      <c r="F7004" s="102"/>
    </row>
    <row r="7005" ht="12.75" customHeight="1">
      <c r="A7005" s="100" t="s">
        <v>26967</v>
      </c>
      <c r="B7005" s="101">
        <v>1135.39</v>
      </c>
      <c r="C7005" s="102"/>
      <c r="D7005" s="100" t="s">
        <v>7417</v>
      </c>
      <c r="E7005" s="101">
        <v>955.03</v>
      </c>
      <c r="F7005" s="102"/>
    </row>
    <row r="7006" ht="12.75" customHeight="1">
      <c r="A7006" s="100" t="s">
        <v>7289</v>
      </c>
      <c r="B7006" s="101">
        <v>1135.39</v>
      </c>
      <c r="C7006" s="102"/>
      <c r="D7006" s="100" t="s">
        <v>27032</v>
      </c>
      <c r="E7006" s="101">
        <v>1044.25</v>
      </c>
      <c r="F7006" s="102"/>
    </row>
    <row r="7007" ht="12.75" customHeight="1">
      <c r="A7007" s="100" t="s">
        <v>26968</v>
      </c>
      <c r="B7007" s="101">
        <v>1219.49</v>
      </c>
      <c r="C7007" s="102"/>
      <c r="D7007" s="100" t="s">
        <v>7419</v>
      </c>
      <c r="E7007" s="101">
        <v>1044.25</v>
      </c>
      <c r="F7007" s="102"/>
    </row>
    <row r="7008" ht="12.75" customHeight="1">
      <c r="A7008" s="100" t="s">
        <v>7291</v>
      </c>
      <c r="B7008" s="101">
        <v>1219.49</v>
      </c>
      <c r="C7008" s="102"/>
      <c r="D7008" s="100" t="s">
        <v>27033</v>
      </c>
      <c r="E7008" s="101">
        <v>1270.77</v>
      </c>
      <c r="F7008" s="102"/>
    </row>
    <row r="7009" ht="12.75" customHeight="1">
      <c r="A7009" s="100" t="s">
        <v>26969</v>
      </c>
      <c r="B7009" s="101">
        <v>1618.83</v>
      </c>
      <c r="C7009" s="102"/>
      <c r="D7009" s="100" t="s">
        <v>7421</v>
      </c>
      <c r="E7009" s="101">
        <v>1270.77</v>
      </c>
      <c r="F7009" s="102"/>
    </row>
    <row r="7010" ht="12.75" customHeight="1">
      <c r="A7010" s="100" t="s">
        <v>7293</v>
      </c>
      <c r="B7010" s="101">
        <v>1618.83</v>
      </c>
      <c r="C7010" s="102"/>
      <c r="D7010" s="100" t="s">
        <v>27034</v>
      </c>
      <c r="E7010" s="101">
        <v>1543.12</v>
      </c>
      <c r="F7010" s="102"/>
    </row>
    <row r="7011" ht="12.75" customHeight="1">
      <c r="A7011" s="100" t="s">
        <v>26970</v>
      </c>
      <c r="B7011" s="101">
        <v>2363.6</v>
      </c>
      <c r="C7011" s="102"/>
      <c r="D7011" s="100" t="s">
        <v>7423</v>
      </c>
      <c r="E7011" s="101">
        <v>1543.12</v>
      </c>
      <c r="F7011" s="102"/>
    </row>
    <row r="7012" ht="12.75" customHeight="1">
      <c r="A7012" s="100" t="s">
        <v>7295</v>
      </c>
      <c r="B7012" s="101">
        <v>2363.6</v>
      </c>
      <c r="C7012" s="102"/>
      <c r="D7012" s="100" t="s">
        <v>27035</v>
      </c>
      <c r="E7012" s="101">
        <v>1856.95</v>
      </c>
      <c r="F7012" s="102"/>
    </row>
    <row r="7013" ht="12.75" customHeight="1">
      <c r="A7013" s="100" t="s">
        <v>26971</v>
      </c>
      <c r="B7013" s="101">
        <v>2768.43</v>
      </c>
      <c r="C7013" s="102"/>
      <c r="D7013" s="100" t="s">
        <v>7425</v>
      </c>
      <c r="E7013" s="101">
        <v>1856.95</v>
      </c>
      <c r="F7013" s="102"/>
    </row>
    <row r="7014" ht="12.75" customHeight="1">
      <c r="A7014" s="100" t="s">
        <v>7297</v>
      </c>
      <c r="B7014" s="101">
        <v>2768.43</v>
      </c>
      <c r="C7014" s="102"/>
      <c r="D7014" s="100" t="s">
        <v>27036</v>
      </c>
      <c r="E7014" s="101">
        <v>2219.22</v>
      </c>
      <c r="F7014" s="102"/>
    </row>
    <row r="7015" ht="12.75" customHeight="1">
      <c r="A7015" s="100" t="s">
        <v>26972</v>
      </c>
      <c r="B7015" s="101">
        <v>3291.84</v>
      </c>
      <c r="C7015" s="102"/>
      <c r="D7015" s="100" t="s">
        <v>7427</v>
      </c>
      <c r="E7015" s="101">
        <v>2219.22</v>
      </c>
      <c r="F7015" s="102"/>
    </row>
    <row r="7016" ht="12.75" customHeight="1">
      <c r="A7016" s="100" t="s">
        <v>7299</v>
      </c>
      <c r="B7016" s="101">
        <v>3291.84</v>
      </c>
      <c r="C7016" s="102"/>
      <c r="D7016" s="100" t="s">
        <v>27037</v>
      </c>
      <c r="E7016" s="101">
        <v>2557.4</v>
      </c>
      <c r="F7016" s="102"/>
    </row>
    <row r="7017" ht="12.75" customHeight="1">
      <c r="A7017" s="100" t="s">
        <v>26973</v>
      </c>
      <c r="B7017" s="101">
        <v>3858.83</v>
      </c>
      <c r="C7017" s="102"/>
      <c r="D7017" s="100" t="s">
        <v>7429</v>
      </c>
      <c r="E7017" s="101">
        <v>2557.4</v>
      </c>
      <c r="F7017" s="102"/>
    </row>
    <row r="7018" ht="12.75" customHeight="1">
      <c r="A7018" s="100" t="s">
        <v>7301</v>
      </c>
      <c r="B7018" s="101">
        <v>3858.83</v>
      </c>
      <c r="C7018" s="102"/>
      <c r="D7018" s="100" t="s">
        <v>27038</v>
      </c>
      <c r="E7018" s="101">
        <v>3003.33</v>
      </c>
      <c r="F7018" s="102"/>
    </row>
    <row r="7019" ht="12.75" customHeight="1">
      <c r="A7019" s="100" t="s">
        <v>26974</v>
      </c>
      <c r="B7019" s="101">
        <v>5402.51</v>
      </c>
      <c r="C7019" s="102"/>
      <c r="D7019" s="100" t="s">
        <v>7431</v>
      </c>
      <c r="E7019" s="101">
        <v>3003.33</v>
      </c>
      <c r="F7019" s="102"/>
    </row>
    <row r="7020" ht="12.75" customHeight="1">
      <c r="A7020" s="100" t="s">
        <v>7303</v>
      </c>
      <c r="B7020" s="101">
        <v>5402.51</v>
      </c>
      <c r="C7020" s="102"/>
      <c r="D7020" s="100" t="s">
        <v>27039</v>
      </c>
      <c r="E7020" s="101">
        <v>3601.11</v>
      </c>
      <c r="F7020" s="102"/>
    </row>
    <row r="7021" ht="12.75" customHeight="1">
      <c r="A7021" s="100" t="s">
        <v>26975</v>
      </c>
      <c r="B7021" s="101">
        <v>1190.03</v>
      </c>
      <c r="C7021" s="102"/>
      <c r="D7021" s="100" t="s">
        <v>7433</v>
      </c>
      <c r="E7021" s="101">
        <v>3601.11</v>
      </c>
      <c r="F7021" s="102"/>
    </row>
    <row r="7022" ht="12.75" customHeight="1">
      <c r="A7022" s="100" t="s">
        <v>7305</v>
      </c>
      <c r="B7022" s="101">
        <v>1190.03</v>
      </c>
      <c r="C7022" s="102"/>
      <c r="D7022" s="100" t="s">
        <v>27040</v>
      </c>
      <c r="E7022" s="101">
        <v>4126.97</v>
      </c>
      <c r="F7022" s="102"/>
    </row>
    <row r="7023" ht="12.75" customHeight="1">
      <c r="A7023" s="100" t="s">
        <v>26976</v>
      </c>
      <c r="B7023" s="101">
        <v>1324.56</v>
      </c>
      <c r="C7023" s="102"/>
      <c r="D7023" s="100" t="s">
        <v>7435</v>
      </c>
      <c r="E7023" s="101">
        <v>4126.97</v>
      </c>
      <c r="F7023" s="102"/>
    </row>
    <row r="7024" ht="12.75" customHeight="1">
      <c r="A7024" s="100" t="s">
        <v>7307</v>
      </c>
      <c r="B7024" s="101">
        <v>1324.56</v>
      </c>
      <c r="C7024" s="102"/>
      <c r="D7024" s="100" t="s">
        <v>27041</v>
      </c>
      <c r="E7024" s="101">
        <v>5659.52</v>
      </c>
      <c r="F7024" s="102"/>
    </row>
    <row r="7025" ht="12.75" customHeight="1">
      <c r="A7025" s="100" t="s">
        <v>26977</v>
      </c>
      <c r="B7025" s="101">
        <v>1634.57</v>
      </c>
      <c r="C7025" s="102"/>
      <c r="D7025" s="100" t="s">
        <v>7437</v>
      </c>
      <c r="E7025" s="101">
        <v>5659.52</v>
      </c>
      <c r="F7025" s="102"/>
    </row>
    <row r="7026" ht="12.75" customHeight="1">
      <c r="A7026" s="100" t="s">
        <v>7309</v>
      </c>
      <c r="B7026" s="101">
        <v>1634.57</v>
      </c>
      <c r="C7026" s="102"/>
      <c r="D7026" s="100" t="s">
        <v>27042</v>
      </c>
      <c r="E7026" s="101">
        <v>9774.13</v>
      </c>
      <c r="F7026" s="102"/>
    </row>
    <row r="7027" ht="12.75" customHeight="1">
      <c r="A7027" s="100" t="s">
        <v>26978</v>
      </c>
      <c r="B7027" s="101">
        <v>1974.71</v>
      </c>
      <c r="C7027" s="102"/>
      <c r="D7027" s="100" t="s">
        <v>7439</v>
      </c>
      <c r="E7027" s="101">
        <v>9774.13</v>
      </c>
      <c r="F7027" s="102"/>
    </row>
    <row r="7028" ht="12.75" customHeight="1">
      <c r="A7028" s="100" t="s">
        <v>7311</v>
      </c>
      <c r="B7028" s="101">
        <v>1974.71</v>
      </c>
      <c r="C7028" s="102"/>
      <c r="D7028" s="100" t="s">
        <v>27043</v>
      </c>
      <c r="E7028" s="101">
        <v>984.76</v>
      </c>
      <c r="F7028" s="102"/>
    </row>
    <row r="7029" ht="12.75" customHeight="1">
      <c r="A7029" s="100" t="s">
        <v>26979</v>
      </c>
      <c r="B7029" s="101">
        <v>2334.93</v>
      </c>
      <c r="C7029" s="102"/>
      <c r="D7029" s="100" t="s">
        <v>7441</v>
      </c>
      <c r="E7029" s="101">
        <v>984.76</v>
      </c>
      <c r="F7029" s="102"/>
    </row>
    <row r="7030" ht="12.75" customHeight="1">
      <c r="A7030" s="100" t="s">
        <v>7313</v>
      </c>
      <c r="B7030" s="101">
        <v>2334.93</v>
      </c>
      <c r="C7030" s="102"/>
      <c r="D7030" s="100" t="s">
        <v>27044</v>
      </c>
      <c r="E7030" s="101">
        <v>1083.5</v>
      </c>
      <c r="F7030" s="102"/>
    </row>
    <row r="7031" ht="12.75" customHeight="1">
      <c r="A7031" s="100" t="s">
        <v>26980</v>
      </c>
      <c r="B7031" s="101">
        <v>2792.77</v>
      </c>
      <c r="C7031" s="102"/>
      <c r="D7031" s="100" t="s">
        <v>7443</v>
      </c>
      <c r="E7031" s="101">
        <v>1083.5</v>
      </c>
      <c r="F7031" s="102"/>
    </row>
    <row r="7032" ht="12.75" customHeight="1">
      <c r="A7032" s="100" t="s">
        <v>7315</v>
      </c>
      <c r="B7032" s="101">
        <v>2792.77</v>
      </c>
      <c r="C7032" s="102"/>
      <c r="D7032" s="100" t="s">
        <v>27045</v>
      </c>
      <c r="E7032" s="101">
        <v>1322.02</v>
      </c>
      <c r="F7032" s="102"/>
    </row>
    <row r="7033" ht="12.75" customHeight="1">
      <c r="A7033" s="100" t="s">
        <v>26981</v>
      </c>
      <c r="B7033" s="101">
        <v>3323.61</v>
      </c>
      <c r="C7033" s="102"/>
      <c r="D7033" s="100" t="s">
        <v>7445</v>
      </c>
      <c r="E7033" s="101">
        <v>1322.02</v>
      </c>
      <c r="F7033" s="102"/>
    </row>
    <row r="7034" ht="12.75" customHeight="1">
      <c r="A7034" s="100" t="s">
        <v>7317</v>
      </c>
      <c r="B7034" s="101">
        <v>3323.61</v>
      </c>
      <c r="C7034" s="102"/>
      <c r="D7034" s="100" t="s">
        <v>27046</v>
      </c>
      <c r="E7034" s="101">
        <v>1614.07</v>
      </c>
      <c r="F7034" s="102"/>
    </row>
    <row r="7035" ht="12.75" customHeight="1">
      <c r="A7035" s="100" t="s">
        <v>26982</v>
      </c>
      <c r="B7035" s="101">
        <v>3739.82</v>
      </c>
      <c r="C7035" s="102"/>
      <c r="D7035" s="100" t="s">
        <v>7447</v>
      </c>
      <c r="E7035" s="101">
        <v>1614.07</v>
      </c>
      <c r="F7035" s="102"/>
    </row>
    <row r="7036" ht="12.75" customHeight="1">
      <c r="A7036" s="100" t="s">
        <v>7319</v>
      </c>
      <c r="B7036" s="101">
        <v>3739.82</v>
      </c>
      <c r="C7036" s="102"/>
      <c r="D7036" s="100" t="s">
        <v>27047</v>
      </c>
      <c r="E7036" s="101">
        <v>1925.16</v>
      </c>
      <c r="F7036" s="102"/>
    </row>
    <row r="7037" ht="12.75" customHeight="1">
      <c r="A7037" s="100" t="s">
        <v>26983</v>
      </c>
      <c r="B7037" s="101">
        <v>4581.49</v>
      </c>
      <c r="C7037" s="102"/>
      <c r="D7037" s="100" t="s">
        <v>7449</v>
      </c>
      <c r="E7037" s="101">
        <v>1925.16</v>
      </c>
      <c r="F7037" s="102"/>
    </row>
    <row r="7038" ht="12.75" customHeight="1">
      <c r="A7038" s="100" t="s">
        <v>7321</v>
      </c>
      <c r="B7038" s="101">
        <v>4581.49</v>
      </c>
      <c r="C7038" s="102"/>
      <c r="D7038" s="100" t="s">
        <v>27048</v>
      </c>
      <c r="E7038" s="101">
        <v>2329.23</v>
      </c>
      <c r="F7038" s="102"/>
    </row>
    <row r="7039" ht="12.75" customHeight="1">
      <c r="A7039" s="100" t="s">
        <v>26984</v>
      </c>
      <c r="B7039" s="101">
        <v>4882.64</v>
      </c>
      <c r="C7039" s="102"/>
      <c r="D7039" s="100" t="s">
        <v>7451</v>
      </c>
      <c r="E7039" s="101">
        <v>2329.23</v>
      </c>
      <c r="F7039" s="102"/>
    </row>
    <row r="7040" ht="12.75" customHeight="1">
      <c r="A7040" s="100" t="s">
        <v>7323</v>
      </c>
      <c r="B7040" s="101">
        <v>4882.64</v>
      </c>
      <c r="C7040" s="102"/>
      <c r="D7040" s="100" t="s">
        <v>27049</v>
      </c>
      <c r="E7040" s="101">
        <v>2713.81</v>
      </c>
      <c r="F7040" s="102"/>
    </row>
    <row r="7041" ht="12.75" customHeight="1">
      <c r="A7041" s="100" t="s">
        <v>26985</v>
      </c>
      <c r="B7041" s="101">
        <v>5913.93</v>
      </c>
      <c r="C7041" s="102"/>
      <c r="D7041" s="100" t="s">
        <v>7453</v>
      </c>
      <c r="E7041" s="101">
        <v>2713.81</v>
      </c>
      <c r="F7041" s="102"/>
    </row>
    <row r="7042" ht="12.75" customHeight="1">
      <c r="A7042" s="100" t="s">
        <v>7325</v>
      </c>
      <c r="B7042" s="101">
        <v>5913.93</v>
      </c>
      <c r="C7042" s="102"/>
      <c r="D7042" s="100" t="s">
        <v>27050</v>
      </c>
      <c r="E7042" s="101">
        <v>3078.62</v>
      </c>
      <c r="F7042" s="102"/>
    </row>
    <row r="7043" ht="12.75" customHeight="1">
      <c r="A7043" s="100" t="s">
        <v>26986</v>
      </c>
      <c r="B7043" s="101">
        <v>13147.65</v>
      </c>
      <c r="C7043" s="102"/>
      <c r="D7043" s="100" t="s">
        <v>7455</v>
      </c>
      <c r="E7043" s="101">
        <v>3078.62</v>
      </c>
      <c r="F7043" s="102"/>
    </row>
    <row r="7044" ht="12.75" customHeight="1">
      <c r="A7044" s="100" t="s">
        <v>7327</v>
      </c>
      <c r="B7044" s="101">
        <v>13147.65</v>
      </c>
      <c r="C7044" s="102"/>
      <c r="D7044" s="100" t="s">
        <v>27051</v>
      </c>
      <c r="E7044" s="101">
        <v>3709.42</v>
      </c>
      <c r="F7044" s="102"/>
    </row>
    <row r="7045" ht="12.75" customHeight="1">
      <c r="A7045" s="100" t="s">
        <v>26987</v>
      </c>
      <c r="B7045" s="101">
        <v>16694.72</v>
      </c>
      <c r="C7045" s="102"/>
      <c r="D7045" s="100" t="s">
        <v>7457</v>
      </c>
      <c r="E7045" s="101">
        <v>3709.42</v>
      </c>
      <c r="F7045" s="102"/>
    </row>
    <row r="7046" ht="12.75" customHeight="1">
      <c r="A7046" s="100" t="s">
        <v>7329</v>
      </c>
      <c r="B7046" s="101">
        <v>16694.72</v>
      </c>
      <c r="C7046" s="102"/>
      <c r="D7046" s="100" t="s">
        <v>27052</v>
      </c>
      <c r="E7046" s="101">
        <v>4008.3</v>
      </c>
      <c r="F7046" s="102"/>
    </row>
    <row r="7047" ht="12.75" customHeight="1">
      <c r="A7047" s="100" t="s">
        <v>26988</v>
      </c>
      <c r="B7047" s="101">
        <v>24251.68</v>
      </c>
      <c r="C7047" s="102"/>
      <c r="D7047" s="100" t="s">
        <v>7459</v>
      </c>
      <c r="E7047" s="101">
        <v>4008.3</v>
      </c>
      <c r="F7047" s="102"/>
    </row>
    <row r="7048" ht="12.75" customHeight="1">
      <c r="A7048" s="100" t="s">
        <v>7331</v>
      </c>
      <c r="B7048" s="101">
        <v>24251.68</v>
      </c>
      <c r="C7048" s="102"/>
      <c r="D7048" s="100" t="s">
        <v>27053</v>
      </c>
      <c r="E7048" s="101">
        <v>4957.21</v>
      </c>
      <c r="F7048" s="102"/>
    </row>
    <row r="7049" ht="12.75" customHeight="1">
      <c r="A7049" s="100" t="s">
        <v>26989</v>
      </c>
      <c r="B7049" s="101">
        <v>25159.94</v>
      </c>
      <c r="C7049" s="102"/>
      <c r="D7049" s="100" t="s">
        <v>7461</v>
      </c>
      <c r="E7049" s="101">
        <v>4957.21</v>
      </c>
      <c r="F7049" s="102"/>
    </row>
    <row r="7050" ht="12.75" customHeight="1">
      <c r="A7050" s="100" t="s">
        <v>7333</v>
      </c>
      <c r="B7050" s="101">
        <v>25159.94</v>
      </c>
      <c r="C7050" s="102"/>
      <c r="D7050" s="100" t="s">
        <v>27054</v>
      </c>
      <c r="E7050" s="101">
        <v>9727.44</v>
      </c>
      <c r="F7050" s="102"/>
    </row>
    <row r="7051" ht="12.75" customHeight="1">
      <c r="A7051" s="100" t="s">
        <v>26990</v>
      </c>
      <c r="B7051" s="101">
        <v>36085.42</v>
      </c>
      <c r="C7051" s="102"/>
      <c r="D7051" s="100" t="s">
        <v>7463</v>
      </c>
      <c r="E7051" s="101">
        <v>9727.44</v>
      </c>
      <c r="F7051" s="102"/>
    </row>
    <row r="7052" ht="12.75" customHeight="1">
      <c r="A7052" s="100" t="s">
        <v>7335</v>
      </c>
      <c r="B7052" s="101">
        <v>36085.42</v>
      </c>
      <c r="C7052" s="102"/>
      <c r="D7052" s="100" t="s">
        <v>27055</v>
      </c>
      <c r="E7052" s="101">
        <v>12306.38</v>
      </c>
      <c r="F7052" s="102"/>
    </row>
    <row r="7053" ht="12.75" customHeight="1">
      <c r="A7053" s="100" t="s">
        <v>26991</v>
      </c>
      <c r="B7053" s="101">
        <v>1190.03</v>
      </c>
      <c r="C7053" s="102"/>
      <c r="D7053" s="100" t="s">
        <v>7465</v>
      </c>
      <c r="E7053" s="101">
        <v>12306.38</v>
      </c>
      <c r="F7053" s="102"/>
    </row>
    <row r="7054" ht="12.75" customHeight="1">
      <c r="A7054" s="100" t="s">
        <v>7337</v>
      </c>
      <c r="B7054" s="101">
        <v>1190.03</v>
      </c>
      <c r="C7054" s="102"/>
      <c r="D7054" s="100" t="s">
        <v>27056</v>
      </c>
      <c r="E7054" s="101">
        <v>18718.79</v>
      </c>
      <c r="F7054" s="102"/>
    </row>
    <row r="7055" ht="12.75" customHeight="1">
      <c r="A7055" s="100" t="s">
        <v>26992</v>
      </c>
      <c r="B7055" s="101">
        <v>1324.56</v>
      </c>
      <c r="C7055" s="102"/>
      <c r="D7055" s="100" t="s">
        <v>7467</v>
      </c>
      <c r="E7055" s="101">
        <v>18718.79</v>
      </c>
      <c r="F7055" s="102"/>
    </row>
    <row r="7056" ht="12.75" customHeight="1">
      <c r="A7056" s="100" t="s">
        <v>7339</v>
      </c>
      <c r="B7056" s="101">
        <v>1324.56</v>
      </c>
      <c r="C7056" s="102"/>
      <c r="D7056" s="100" t="s">
        <v>27057</v>
      </c>
      <c r="E7056" s="101">
        <v>19884.65</v>
      </c>
      <c r="F7056" s="102"/>
    </row>
    <row r="7057" ht="12.75" customHeight="1">
      <c r="A7057" s="100" t="s">
        <v>26993</v>
      </c>
      <c r="B7057" s="101">
        <v>1634.57</v>
      </c>
      <c r="C7057" s="102"/>
      <c r="D7057" s="100" t="s">
        <v>7469</v>
      </c>
      <c r="E7057" s="101">
        <v>19884.65</v>
      </c>
      <c r="F7057" s="102"/>
    </row>
    <row r="7058" ht="12.75" customHeight="1">
      <c r="A7058" s="100" t="s">
        <v>7341</v>
      </c>
      <c r="B7058" s="101">
        <v>1634.57</v>
      </c>
      <c r="C7058" s="102"/>
      <c r="D7058" s="100" t="s">
        <v>27058</v>
      </c>
      <c r="E7058" s="101">
        <v>27469.68</v>
      </c>
      <c r="F7058" s="102"/>
    </row>
    <row r="7059" ht="12.75" customHeight="1">
      <c r="A7059" s="100" t="s">
        <v>26994</v>
      </c>
      <c r="B7059" s="101">
        <v>1975.48</v>
      </c>
      <c r="C7059" s="102"/>
      <c r="D7059" s="100" t="s">
        <v>7471</v>
      </c>
      <c r="E7059" s="101">
        <v>27469.68</v>
      </c>
      <c r="F7059" s="102"/>
    </row>
    <row r="7060" ht="12.75" customHeight="1">
      <c r="A7060" s="100" t="s">
        <v>7343</v>
      </c>
      <c r="B7060" s="101">
        <v>1975.48</v>
      </c>
      <c r="C7060" s="102"/>
      <c r="D7060" s="100" t="s">
        <v>27059</v>
      </c>
      <c r="E7060" s="101">
        <v>984.76</v>
      </c>
      <c r="F7060" s="102"/>
    </row>
    <row r="7061" ht="12.75" customHeight="1">
      <c r="A7061" s="100" t="s">
        <v>26995</v>
      </c>
      <c r="B7061" s="101">
        <v>2388.62</v>
      </c>
      <c r="C7061" s="102"/>
      <c r="D7061" s="100" t="s">
        <v>7473</v>
      </c>
      <c r="E7061" s="101">
        <v>984.76</v>
      </c>
      <c r="F7061" s="102"/>
    </row>
    <row r="7062" ht="12.75" customHeight="1">
      <c r="A7062" s="100" t="s">
        <v>7345</v>
      </c>
      <c r="B7062" s="101">
        <v>2388.62</v>
      </c>
      <c r="C7062" s="102"/>
      <c r="D7062" s="100" t="s">
        <v>27060</v>
      </c>
      <c r="E7062" s="101">
        <v>1083.5</v>
      </c>
      <c r="F7062" s="102"/>
    </row>
    <row r="7063" ht="12.75" customHeight="1">
      <c r="A7063" s="100" t="s">
        <v>26996</v>
      </c>
      <c r="B7063" s="101">
        <v>2903.74</v>
      </c>
      <c r="C7063" s="102"/>
      <c r="D7063" s="100" t="s">
        <v>7475</v>
      </c>
      <c r="E7063" s="101">
        <v>1083.5</v>
      </c>
      <c r="F7063" s="102"/>
    </row>
    <row r="7064" ht="12.75" customHeight="1">
      <c r="A7064" s="100" t="s">
        <v>7347</v>
      </c>
      <c r="B7064" s="101">
        <v>2903.74</v>
      </c>
      <c r="C7064" s="102"/>
      <c r="D7064" s="100" t="s">
        <v>27061</v>
      </c>
      <c r="E7064" s="101">
        <v>1322.02</v>
      </c>
      <c r="F7064" s="102"/>
    </row>
    <row r="7065" ht="12.75" customHeight="1">
      <c r="A7065" s="100" t="s">
        <v>26997</v>
      </c>
      <c r="B7065" s="101">
        <v>3371.06</v>
      </c>
      <c r="C7065" s="102"/>
      <c r="D7065" s="100" t="s">
        <v>7477</v>
      </c>
      <c r="E7065" s="101">
        <v>1322.02</v>
      </c>
      <c r="F7065" s="102"/>
    </row>
    <row r="7066" ht="12.75" customHeight="1">
      <c r="A7066" s="100" t="s">
        <v>7349</v>
      </c>
      <c r="B7066" s="101">
        <v>3371.06</v>
      </c>
      <c r="C7066" s="102"/>
      <c r="D7066" s="100" t="s">
        <v>27062</v>
      </c>
      <c r="E7066" s="101">
        <v>1614.53</v>
      </c>
      <c r="F7066" s="102"/>
    </row>
    <row r="7067" ht="12.75" customHeight="1">
      <c r="A7067" s="100" t="s">
        <v>26998</v>
      </c>
      <c r="B7067" s="101">
        <v>3965.63</v>
      </c>
      <c r="C7067" s="102"/>
      <c r="D7067" s="100" t="s">
        <v>7479</v>
      </c>
      <c r="E7067" s="101">
        <v>1614.53</v>
      </c>
      <c r="F7067" s="102"/>
    </row>
    <row r="7068" ht="12.75" customHeight="1">
      <c r="A7068" s="100" t="s">
        <v>7351</v>
      </c>
      <c r="B7068" s="101">
        <v>3965.63</v>
      </c>
      <c r="C7068" s="102"/>
      <c r="D7068" s="100" t="s">
        <v>27063</v>
      </c>
      <c r="E7068" s="101">
        <v>1955.06</v>
      </c>
      <c r="F7068" s="102"/>
    </row>
    <row r="7069" ht="12.75" customHeight="1">
      <c r="A7069" s="100" t="s">
        <v>26999</v>
      </c>
      <c r="B7069" s="101">
        <v>4858.81</v>
      </c>
      <c r="C7069" s="102"/>
      <c r="D7069" s="100" t="s">
        <v>7481</v>
      </c>
      <c r="E7069" s="101">
        <v>1955.06</v>
      </c>
      <c r="F7069" s="102"/>
    </row>
    <row r="7070" ht="12.75" customHeight="1">
      <c r="A7070" s="100" t="s">
        <v>7353</v>
      </c>
      <c r="B7070" s="101">
        <v>4858.81</v>
      </c>
      <c r="C7070" s="102"/>
      <c r="D7070" s="100" t="s">
        <v>27064</v>
      </c>
      <c r="E7070" s="101">
        <v>2353.75</v>
      </c>
      <c r="F7070" s="102"/>
    </row>
    <row r="7071" ht="12.75" customHeight="1">
      <c r="A7071" s="100" t="s">
        <v>27000</v>
      </c>
      <c r="B7071" s="101">
        <v>5636.48</v>
      </c>
      <c r="C7071" s="102"/>
      <c r="D7071" s="100" t="s">
        <v>7483</v>
      </c>
      <c r="E7071" s="101">
        <v>2353.75</v>
      </c>
      <c r="F7071" s="102"/>
    </row>
    <row r="7072" ht="12.75" customHeight="1">
      <c r="A7072" s="100" t="s">
        <v>7355</v>
      </c>
      <c r="B7072" s="101">
        <v>5636.48</v>
      </c>
      <c r="C7072" s="102"/>
      <c r="D7072" s="100" t="s">
        <v>27065</v>
      </c>
      <c r="E7072" s="101">
        <v>2740.2</v>
      </c>
      <c r="F7072" s="102"/>
    </row>
    <row r="7073" ht="12.75" customHeight="1">
      <c r="A7073" s="100" t="s">
        <v>27001</v>
      </c>
      <c r="B7073" s="101">
        <v>7741.12</v>
      </c>
      <c r="C7073" s="102"/>
      <c r="D7073" s="100" t="s">
        <v>7485</v>
      </c>
      <c r="E7073" s="101">
        <v>2740.2</v>
      </c>
      <c r="F7073" s="102"/>
    </row>
    <row r="7074" ht="12.75" customHeight="1">
      <c r="A7074" s="100" t="s">
        <v>7357</v>
      </c>
      <c r="B7074" s="101">
        <v>7741.12</v>
      </c>
      <c r="C7074" s="102"/>
      <c r="D7074" s="100" t="s">
        <v>27066</v>
      </c>
      <c r="E7074" s="101">
        <v>3204.24</v>
      </c>
      <c r="F7074" s="102"/>
    </row>
    <row r="7075" ht="12.75" customHeight="1">
      <c r="A7075" s="100" t="s">
        <v>27002</v>
      </c>
      <c r="B7075" s="101">
        <v>13503.19</v>
      </c>
      <c r="C7075" s="102"/>
      <c r="D7075" s="100" t="s">
        <v>7487</v>
      </c>
      <c r="E7075" s="101">
        <v>3204.24</v>
      </c>
      <c r="F7075" s="102"/>
    </row>
    <row r="7076" ht="12.75" customHeight="1">
      <c r="A7076" s="100" t="s">
        <v>7359</v>
      </c>
      <c r="B7076" s="101">
        <v>13503.19</v>
      </c>
      <c r="C7076" s="102"/>
      <c r="D7076" s="100" t="s">
        <v>27067</v>
      </c>
      <c r="E7076" s="101">
        <v>3866.47</v>
      </c>
      <c r="F7076" s="102"/>
    </row>
    <row r="7077" ht="12.75" customHeight="1">
      <c r="A7077" s="100" t="s">
        <v>27003</v>
      </c>
      <c r="B7077" s="101">
        <v>24272.72</v>
      </c>
      <c r="C7077" s="102"/>
      <c r="D7077" s="100" t="s">
        <v>7489</v>
      </c>
      <c r="E7077" s="101">
        <v>3866.47</v>
      </c>
      <c r="F7077" s="102"/>
    </row>
    <row r="7078" ht="12.75" customHeight="1">
      <c r="A7078" s="100" t="s">
        <v>7361</v>
      </c>
      <c r="B7078" s="101">
        <v>24272.72</v>
      </c>
      <c r="C7078" s="102"/>
      <c r="D7078" s="100" t="s">
        <v>27068</v>
      </c>
      <c r="E7078" s="101">
        <v>4424.94</v>
      </c>
      <c r="F7078" s="102"/>
    </row>
    <row r="7079" ht="12.75" customHeight="1">
      <c r="A7079" s="100" t="s">
        <v>27004</v>
      </c>
      <c r="B7079" s="101">
        <v>32161.45</v>
      </c>
      <c r="C7079" s="102"/>
      <c r="D7079" s="100" t="s">
        <v>7491</v>
      </c>
      <c r="E7079" s="101">
        <v>4424.94</v>
      </c>
      <c r="F7079" s="102"/>
    </row>
    <row r="7080" ht="12.75" customHeight="1">
      <c r="A7080" s="100" t="s">
        <v>7363</v>
      </c>
      <c r="B7080" s="101">
        <v>32161.45</v>
      </c>
      <c r="C7080" s="102"/>
      <c r="D7080" s="100" t="s">
        <v>27069</v>
      </c>
      <c r="E7080" s="101">
        <v>6064.88</v>
      </c>
      <c r="F7080" s="102"/>
    </row>
    <row r="7081" ht="12.75" customHeight="1">
      <c r="A7081" s="100" t="s">
        <v>27005</v>
      </c>
      <c r="B7081" s="101">
        <v>44166.81</v>
      </c>
      <c r="C7081" s="102"/>
      <c r="D7081" s="100" t="s">
        <v>7493</v>
      </c>
      <c r="E7081" s="101">
        <v>6064.88</v>
      </c>
      <c r="F7081" s="102"/>
    </row>
    <row r="7082" ht="12.75" customHeight="1">
      <c r="A7082" s="100" t="s">
        <v>7365</v>
      </c>
      <c r="B7082" s="101">
        <v>44166.81</v>
      </c>
      <c r="C7082" s="102"/>
      <c r="D7082" s="100" t="s">
        <v>27070</v>
      </c>
      <c r="E7082" s="101">
        <v>10391.89</v>
      </c>
      <c r="F7082" s="102"/>
    </row>
    <row r="7083" ht="12.75" customHeight="1">
      <c r="A7083" s="100" t="s">
        <v>27006</v>
      </c>
      <c r="B7083" s="101">
        <v>26223.51</v>
      </c>
      <c r="C7083" s="102"/>
      <c r="D7083" s="100" t="s">
        <v>7495</v>
      </c>
      <c r="E7083" s="101">
        <v>10391.89</v>
      </c>
      <c r="F7083" s="102"/>
    </row>
    <row r="7084" ht="12.75" customHeight="1">
      <c r="A7084" s="100" t="s">
        <v>7367</v>
      </c>
      <c r="B7084" s="101">
        <v>26223.51</v>
      </c>
      <c r="C7084" s="102"/>
      <c r="D7084" s="100" t="s">
        <v>27071</v>
      </c>
      <c r="E7084" s="101">
        <v>326.48</v>
      </c>
      <c r="F7084" s="102"/>
    </row>
    <row r="7085" ht="12.75" customHeight="1">
      <c r="A7085" s="100" t="s">
        <v>27007</v>
      </c>
      <c r="B7085" s="101">
        <v>32161.45</v>
      </c>
      <c r="C7085" s="102"/>
      <c r="D7085" s="100" t="s">
        <v>7497</v>
      </c>
      <c r="E7085" s="101">
        <v>326.48</v>
      </c>
      <c r="F7085" s="102"/>
    </row>
    <row r="7086" ht="12.75" customHeight="1">
      <c r="A7086" s="100" t="s">
        <v>7369</v>
      </c>
      <c r="B7086" s="101">
        <v>32161.45</v>
      </c>
      <c r="C7086" s="102"/>
      <c r="D7086" s="100" t="s">
        <v>27072</v>
      </c>
      <c r="E7086" s="101">
        <v>344.99</v>
      </c>
      <c r="F7086" s="102"/>
    </row>
    <row r="7087" ht="12.75" customHeight="1">
      <c r="A7087" s="100" t="s">
        <v>27008</v>
      </c>
      <c r="B7087" s="101">
        <v>47740.23</v>
      </c>
      <c r="C7087" s="102"/>
      <c r="D7087" s="100" t="s">
        <v>7499</v>
      </c>
      <c r="E7087" s="101">
        <v>344.99</v>
      </c>
      <c r="F7087" s="102"/>
    </row>
    <row r="7088" ht="12.75" customHeight="1">
      <c r="A7088" s="100" t="s">
        <v>7371</v>
      </c>
      <c r="B7088" s="101">
        <v>47740.23</v>
      </c>
      <c r="C7088" s="102"/>
      <c r="D7088" s="100" t="s">
        <v>27073</v>
      </c>
      <c r="E7088" s="101">
        <v>439.75</v>
      </c>
      <c r="F7088" s="102"/>
    </row>
    <row r="7089" ht="12.75" customHeight="1">
      <c r="A7089" s="100" t="s">
        <v>27009</v>
      </c>
      <c r="B7089" s="101">
        <v>33431.13</v>
      </c>
      <c r="C7089" s="102"/>
      <c r="D7089" s="100" t="s">
        <v>7501</v>
      </c>
      <c r="E7089" s="101">
        <v>439.75</v>
      </c>
      <c r="F7089" s="102"/>
    </row>
    <row r="7090" ht="12.75" customHeight="1">
      <c r="A7090" s="100" t="s">
        <v>7373</v>
      </c>
      <c r="B7090" s="101">
        <v>33431.13</v>
      </c>
      <c r="C7090" s="102"/>
      <c r="D7090" s="100" t="s">
        <v>27074</v>
      </c>
      <c r="E7090" s="101">
        <v>570.87</v>
      </c>
      <c r="F7090" s="102"/>
    </row>
    <row r="7091" ht="12.75" customHeight="1">
      <c r="A7091" s="100" t="s">
        <v>27010</v>
      </c>
      <c r="B7091" s="101">
        <v>42235.04</v>
      </c>
      <c r="C7091" s="102"/>
      <c r="D7091" s="100" t="s">
        <v>7503</v>
      </c>
      <c r="E7091" s="101">
        <v>570.87</v>
      </c>
      <c r="F7091" s="102"/>
    </row>
    <row r="7092" ht="12.75" customHeight="1">
      <c r="A7092" s="100" t="s">
        <v>7375</v>
      </c>
      <c r="B7092" s="101">
        <v>42235.04</v>
      </c>
      <c r="C7092" s="102"/>
      <c r="D7092" s="100" t="s">
        <v>27075</v>
      </c>
      <c r="E7092" s="101">
        <v>731.29</v>
      </c>
      <c r="F7092" s="102"/>
    </row>
    <row r="7093" ht="12.75" customHeight="1">
      <c r="A7093" s="100" t="s">
        <v>27011</v>
      </c>
      <c r="B7093" s="101">
        <v>51764.17</v>
      </c>
      <c r="C7093" s="102"/>
      <c r="D7093" s="100" t="s">
        <v>7505</v>
      </c>
      <c r="E7093" s="101">
        <v>731.29</v>
      </c>
      <c r="F7093" s="102"/>
    </row>
    <row r="7094" ht="12.75" customHeight="1">
      <c r="A7094" s="100" t="s">
        <v>7377</v>
      </c>
      <c r="B7094" s="101">
        <v>51764.17</v>
      </c>
      <c r="C7094" s="102"/>
      <c r="D7094" s="100" t="s">
        <v>27076</v>
      </c>
      <c r="E7094" s="101">
        <v>876.97</v>
      </c>
      <c r="F7094" s="102"/>
    </row>
    <row r="7095" ht="12.75" customHeight="1">
      <c r="A7095" s="100" t="s">
        <v>27012</v>
      </c>
      <c r="B7095" s="101">
        <v>48725.17</v>
      </c>
      <c r="C7095" s="102"/>
      <c r="D7095" s="100" t="s">
        <v>7507</v>
      </c>
      <c r="E7095" s="101">
        <v>876.97</v>
      </c>
      <c r="F7095" s="102"/>
    </row>
    <row r="7096" ht="12.75" customHeight="1">
      <c r="A7096" s="100" t="s">
        <v>7379</v>
      </c>
      <c r="B7096" s="101">
        <v>48725.17</v>
      </c>
      <c r="C7096" s="102"/>
      <c r="D7096" s="100" t="s">
        <v>27077</v>
      </c>
      <c r="E7096" s="101">
        <v>1029.81</v>
      </c>
      <c r="F7096" s="102"/>
    </row>
    <row r="7097" ht="12.75" customHeight="1">
      <c r="A7097" s="100" t="s">
        <v>27013</v>
      </c>
      <c r="B7097" s="101">
        <v>56838.1</v>
      </c>
      <c r="C7097" s="102"/>
      <c r="D7097" s="100" t="s">
        <v>7509</v>
      </c>
      <c r="E7097" s="101">
        <v>1029.81</v>
      </c>
      <c r="F7097" s="102"/>
    </row>
    <row r="7098" ht="12.75" customHeight="1">
      <c r="A7098" s="100" t="s">
        <v>7381</v>
      </c>
      <c r="B7098" s="101">
        <v>56838.1</v>
      </c>
      <c r="C7098" s="102"/>
      <c r="D7098" s="100" t="s">
        <v>27078</v>
      </c>
      <c r="E7098" s="101">
        <v>1134.44</v>
      </c>
      <c r="F7098" s="102"/>
    </row>
    <row r="7099" ht="12.75" customHeight="1">
      <c r="A7099" s="100" t="s">
        <v>27014</v>
      </c>
      <c r="B7099" s="101">
        <v>71187.33</v>
      </c>
      <c r="C7099" s="102"/>
      <c r="D7099" s="100" t="s">
        <v>7511</v>
      </c>
      <c r="E7099" s="101">
        <v>1134.44</v>
      </c>
      <c r="F7099" s="102"/>
    </row>
    <row r="7100" ht="12.75" customHeight="1">
      <c r="A7100" s="100" t="s">
        <v>7383</v>
      </c>
      <c r="B7100" s="101">
        <v>71187.33</v>
      </c>
      <c r="C7100" s="102"/>
      <c r="D7100" s="100" t="s">
        <v>27079</v>
      </c>
      <c r="E7100" s="101">
        <v>1325.03</v>
      </c>
      <c r="F7100" s="102"/>
    </row>
    <row r="7101" ht="12.75" customHeight="1">
      <c r="A7101" s="100" t="s">
        <v>27015</v>
      </c>
      <c r="B7101" s="101">
        <v>858.21</v>
      </c>
      <c r="C7101" s="102"/>
      <c r="D7101" s="100" t="s">
        <v>7513</v>
      </c>
      <c r="E7101" s="101">
        <v>1325.03</v>
      </c>
      <c r="F7101" s="102"/>
    </row>
    <row r="7102" ht="12.75" customHeight="1">
      <c r="A7102" s="100" t="s">
        <v>7385</v>
      </c>
      <c r="B7102" s="101">
        <v>858.21</v>
      </c>
      <c r="C7102" s="102"/>
      <c r="D7102" s="100" t="s">
        <v>27080</v>
      </c>
      <c r="E7102" s="101">
        <v>1486.32</v>
      </c>
      <c r="F7102" s="102"/>
    </row>
    <row r="7103" ht="12.75" customHeight="1">
      <c r="A7103" s="100" t="s">
        <v>27016</v>
      </c>
      <c r="B7103" s="101">
        <v>938.39</v>
      </c>
      <c r="C7103" s="102"/>
      <c r="D7103" s="100" t="s">
        <v>7515</v>
      </c>
      <c r="E7103" s="101">
        <v>1486.32</v>
      </c>
      <c r="F7103" s="102"/>
    </row>
    <row r="7104" ht="12.75" customHeight="1">
      <c r="A7104" s="100" t="s">
        <v>7387</v>
      </c>
      <c r="B7104" s="101">
        <v>938.39</v>
      </c>
      <c r="C7104" s="102"/>
      <c r="D7104" s="100" t="s">
        <v>27081</v>
      </c>
      <c r="E7104" s="101">
        <v>1922.66</v>
      </c>
      <c r="F7104" s="102"/>
    </row>
    <row r="7105" ht="12.75" customHeight="1">
      <c r="A7105" s="100" t="s">
        <v>27017</v>
      </c>
      <c r="B7105" s="101">
        <v>1141.94</v>
      </c>
      <c r="C7105" s="102"/>
      <c r="D7105" s="100" t="s">
        <v>7517</v>
      </c>
      <c r="E7105" s="101">
        <v>1922.66</v>
      </c>
      <c r="F7105" s="102"/>
    </row>
    <row r="7106" ht="12.75" customHeight="1">
      <c r="A7106" s="100" t="s">
        <v>7389</v>
      </c>
      <c r="B7106" s="101">
        <v>1141.94</v>
      </c>
      <c r="C7106" s="102"/>
      <c r="D7106" s="100" t="s">
        <v>27082</v>
      </c>
      <c r="E7106" s="101">
        <v>2606.22</v>
      </c>
      <c r="F7106" s="102"/>
    </row>
    <row r="7107" ht="12.75" customHeight="1">
      <c r="A7107" s="100" t="s">
        <v>27018</v>
      </c>
      <c r="B7107" s="101">
        <v>1386.3</v>
      </c>
      <c r="C7107" s="102"/>
      <c r="D7107" s="100" t="s">
        <v>7519</v>
      </c>
      <c r="E7107" s="101">
        <v>2606.22</v>
      </c>
      <c r="F7107" s="102"/>
    </row>
    <row r="7108" ht="12.75" customHeight="1">
      <c r="A7108" s="100" t="s">
        <v>7391</v>
      </c>
      <c r="B7108" s="101">
        <v>1386.3</v>
      </c>
      <c r="C7108" s="102"/>
      <c r="D7108" s="100" t="s">
        <v>27083</v>
      </c>
      <c r="E7108" s="101">
        <v>3115.03</v>
      </c>
      <c r="F7108" s="102"/>
    </row>
    <row r="7109" ht="12.75" customHeight="1">
      <c r="A7109" s="100" t="s">
        <v>27019</v>
      </c>
      <c r="B7109" s="101">
        <v>1641.83</v>
      </c>
      <c r="C7109" s="102"/>
      <c r="D7109" s="100" t="s">
        <v>7521</v>
      </c>
      <c r="E7109" s="101">
        <v>3115.03</v>
      </c>
      <c r="F7109" s="102"/>
    </row>
    <row r="7110" ht="12.75" customHeight="1">
      <c r="A7110" s="100" t="s">
        <v>7393</v>
      </c>
      <c r="B7110" s="101">
        <v>1641.83</v>
      </c>
      <c r="C7110" s="102"/>
      <c r="D7110" s="100" t="s">
        <v>27084</v>
      </c>
      <c r="E7110" s="101">
        <v>4802.73</v>
      </c>
      <c r="F7110" s="102"/>
    </row>
    <row r="7111" ht="12.75" customHeight="1">
      <c r="A7111" s="100" t="s">
        <v>27020</v>
      </c>
      <c r="B7111" s="101">
        <v>1972.23</v>
      </c>
      <c r="C7111" s="102"/>
      <c r="D7111" s="100" t="s">
        <v>7523</v>
      </c>
      <c r="E7111" s="101">
        <v>4802.73</v>
      </c>
      <c r="F7111" s="102"/>
    </row>
    <row r="7112" ht="12.75" customHeight="1">
      <c r="A7112" s="100" t="s">
        <v>7395</v>
      </c>
      <c r="B7112" s="101">
        <v>1972.23</v>
      </c>
      <c r="C7112" s="102"/>
      <c r="D7112" s="100" t="s">
        <v>27085</v>
      </c>
      <c r="E7112" s="101">
        <v>5669.85</v>
      </c>
      <c r="F7112" s="102"/>
    </row>
    <row r="7113" ht="12.75" customHeight="1">
      <c r="A7113" s="100" t="s">
        <v>27021</v>
      </c>
      <c r="B7113" s="101">
        <v>2274.45</v>
      </c>
      <c r="C7113" s="102"/>
      <c r="D7113" s="100" t="s">
        <v>7525</v>
      </c>
      <c r="E7113" s="101">
        <v>5669.85</v>
      </c>
      <c r="F7113" s="102"/>
    </row>
    <row r="7114" ht="12.75" customHeight="1">
      <c r="A7114" s="100" t="s">
        <v>7397</v>
      </c>
      <c r="B7114" s="101">
        <v>2274.45</v>
      </c>
      <c r="C7114" s="102"/>
      <c r="D7114" s="100" t="s">
        <v>27086</v>
      </c>
      <c r="E7114" s="101">
        <v>7527.12</v>
      </c>
      <c r="F7114" s="102"/>
    </row>
    <row r="7115" ht="12.75" customHeight="1">
      <c r="A7115" s="100" t="s">
        <v>27022</v>
      </c>
      <c r="B7115" s="101">
        <v>2586.0</v>
      </c>
      <c r="C7115" s="102"/>
      <c r="D7115" s="100" t="s">
        <v>7527</v>
      </c>
      <c r="E7115" s="101">
        <v>7527.12</v>
      </c>
      <c r="F7115" s="102"/>
    </row>
    <row r="7116" ht="12.75" customHeight="1">
      <c r="A7116" s="100" t="s">
        <v>7399</v>
      </c>
      <c r="B7116" s="101">
        <v>2586.0</v>
      </c>
      <c r="C7116" s="102"/>
      <c r="D7116" s="100" t="s">
        <v>27087</v>
      </c>
      <c r="E7116" s="101">
        <v>326.48</v>
      </c>
      <c r="F7116" s="102"/>
    </row>
    <row r="7117" ht="12.75" customHeight="1">
      <c r="A7117" s="100" t="s">
        <v>27023</v>
      </c>
      <c r="B7117" s="101">
        <v>3094.95</v>
      </c>
      <c r="C7117" s="102"/>
      <c r="D7117" s="100" t="s">
        <v>7529</v>
      </c>
      <c r="E7117" s="101">
        <v>326.48</v>
      </c>
      <c r="F7117" s="102"/>
    </row>
    <row r="7118" ht="12.75" customHeight="1">
      <c r="A7118" s="100" t="s">
        <v>7401</v>
      </c>
      <c r="B7118" s="101">
        <v>3094.95</v>
      </c>
      <c r="C7118" s="102"/>
      <c r="D7118" s="100" t="s">
        <v>27088</v>
      </c>
      <c r="E7118" s="101">
        <v>344.99</v>
      </c>
      <c r="F7118" s="102"/>
    </row>
    <row r="7119" ht="12.75" customHeight="1">
      <c r="A7119" s="100" t="s">
        <v>27024</v>
      </c>
      <c r="B7119" s="101">
        <v>3334.21</v>
      </c>
      <c r="C7119" s="102"/>
      <c r="D7119" s="100" t="s">
        <v>7531</v>
      </c>
      <c r="E7119" s="101">
        <v>344.99</v>
      </c>
      <c r="F7119" s="102"/>
    </row>
    <row r="7120" ht="12.75" customHeight="1">
      <c r="A7120" s="100" t="s">
        <v>7403</v>
      </c>
      <c r="B7120" s="101">
        <v>3334.21</v>
      </c>
      <c r="C7120" s="102"/>
      <c r="D7120" s="100" t="s">
        <v>27089</v>
      </c>
      <c r="E7120" s="101">
        <v>439.75</v>
      </c>
      <c r="F7120" s="102"/>
    </row>
    <row r="7121" ht="12.75" customHeight="1">
      <c r="A7121" s="100" t="s">
        <v>27025</v>
      </c>
      <c r="B7121" s="101">
        <v>4085.48</v>
      </c>
      <c r="C7121" s="102"/>
      <c r="D7121" s="100" t="s">
        <v>7533</v>
      </c>
      <c r="E7121" s="101">
        <v>439.75</v>
      </c>
      <c r="F7121" s="102"/>
    </row>
    <row r="7122" ht="12.75" customHeight="1">
      <c r="A7122" s="100" t="s">
        <v>7405</v>
      </c>
      <c r="B7122" s="101">
        <v>4085.48</v>
      </c>
      <c r="C7122" s="102"/>
      <c r="D7122" s="100" t="s">
        <v>27090</v>
      </c>
      <c r="E7122" s="101">
        <v>570.88</v>
      </c>
      <c r="F7122" s="102"/>
    </row>
    <row r="7123" ht="12.75" customHeight="1">
      <c r="A7123" s="100" t="s">
        <v>27026</v>
      </c>
      <c r="B7123" s="101">
        <v>8181.29</v>
      </c>
      <c r="C7123" s="102"/>
      <c r="D7123" s="100" t="s">
        <v>7535</v>
      </c>
      <c r="E7123" s="101">
        <v>570.88</v>
      </c>
      <c r="F7123" s="102"/>
    </row>
    <row r="7124" ht="12.75" customHeight="1">
      <c r="A7124" s="100" t="s">
        <v>7407</v>
      </c>
      <c r="B7124" s="101">
        <v>8181.29</v>
      </c>
      <c r="C7124" s="102"/>
      <c r="D7124" s="100" t="s">
        <v>27091</v>
      </c>
      <c r="E7124" s="101">
        <v>731.37</v>
      </c>
      <c r="F7124" s="102"/>
    </row>
    <row r="7125" ht="12.75" customHeight="1">
      <c r="A7125" s="100" t="s">
        <v>27027</v>
      </c>
      <c r="B7125" s="101">
        <v>10358.91</v>
      </c>
      <c r="C7125" s="102"/>
      <c r="D7125" s="100" t="s">
        <v>7537</v>
      </c>
      <c r="E7125" s="101">
        <v>731.37</v>
      </c>
      <c r="F7125" s="102"/>
    </row>
    <row r="7126" ht="12.75" customHeight="1">
      <c r="A7126" s="100" t="s">
        <v>7409</v>
      </c>
      <c r="B7126" s="101">
        <v>10358.91</v>
      </c>
      <c r="C7126" s="102"/>
      <c r="D7126" s="100" t="s">
        <v>27092</v>
      </c>
      <c r="E7126" s="101">
        <v>876.99</v>
      </c>
      <c r="F7126" s="102"/>
    </row>
    <row r="7127" ht="12.75" customHeight="1">
      <c r="A7127" s="100" t="s">
        <v>27028</v>
      </c>
      <c r="B7127" s="101">
        <v>15954.25</v>
      </c>
      <c r="C7127" s="102"/>
      <c r="D7127" s="100" t="s">
        <v>7539</v>
      </c>
      <c r="E7127" s="101">
        <v>876.99</v>
      </c>
      <c r="F7127" s="102"/>
    </row>
    <row r="7128" ht="12.75" customHeight="1">
      <c r="A7128" s="100" t="s">
        <v>7411</v>
      </c>
      <c r="B7128" s="101">
        <v>15954.25</v>
      </c>
      <c r="C7128" s="102"/>
      <c r="D7128" s="100" t="s">
        <v>27093</v>
      </c>
      <c r="E7128" s="101">
        <v>1029.79</v>
      </c>
      <c r="F7128" s="102"/>
    </row>
    <row r="7129" ht="12.75" customHeight="1">
      <c r="A7129" s="100" t="s">
        <v>27029</v>
      </c>
      <c r="B7129" s="101">
        <v>16793.48</v>
      </c>
      <c r="C7129" s="102"/>
      <c r="D7129" s="100" t="s">
        <v>7541</v>
      </c>
      <c r="E7129" s="101">
        <v>1029.79</v>
      </c>
      <c r="F7129" s="102"/>
    </row>
    <row r="7130" ht="12.75" customHeight="1">
      <c r="A7130" s="100" t="s">
        <v>7413</v>
      </c>
      <c r="B7130" s="101">
        <v>16793.48</v>
      </c>
      <c r="C7130" s="102"/>
      <c r="D7130" s="100" t="s">
        <v>27094</v>
      </c>
      <c r="E7130" s="101">
        <v>1134.46</v>
      </c>
      <c r="F7130" s="102"/>
    </row>
    <row r="7131" ht="12.75" customHeight="1">
      <c r="A7131" s="100" t="s">
        <v>27030</v>
      </c>
      <c r="B7131" s="101">
        <v>23097.66</v>
      </c>
      <c r="C7131" s="102"/>
      <c r="D7131" s="100" t="s">
        <v>7543</v>
      </c>
      <c r="E7131" s="101">
        <v>1134.46</v>
      </c>
      <c r="F7131" s="102"/>
    </row>
    <row r="7132" ht="12.75" customHeight="1">
      <c r="A7132" s="100" t="s">
        <v>7415</v>
      </c>
      <c r="B7132" s="101">
        <v>23097.66</v>
      </c>
      <c r="C7132" s="102"/>
      <c r="D7132" s="100" t="s">
        <v>27095</v>
      </c>
      <c r="E7132" s="101">
        <v>1325.04</v>
      </c>
      <c r="F7132" s="102"/>
    </row>
    <row r="7133" ht="12.75" customHeight="1">
      <c r="A7133" s="100" t="s">
        <v>27031</v>
      </c>
      <c r="B7133" s="101">
        <v>858.21</v>
      </c>
      <c r="C7133" s="102"/>
      <c r="D7133" s="100" t="s">
        <v>7545</v>
      </c>
      <c r="E7133" s="101">
        <v>1325.04</v>
      </c>
      <c r="F7133" s="102"/>
    </row>
    <row r="7134" ht="12.75" customHeight="1">
      <c r="A7134" s="100" t="s">
        <v>7417</v>
      </c>
      <c r="B7134" s="101">
        <v>858.21</v>
      </c>
      <c r="C7134" s="102"/>
      <c r="D7134" s="100" t="s">
        <v>27096</v>
      </c>
      <c r="E7134" s="101">
        <v>1486.35</v>
      </c>
      <c r="F7134" s="102"/>
    </row>
    <row r="7135" ht="12.75" customHeight="1">
      <c r="A7135" s="100" t="s">
        <v>27032</v>
      </c>
      <c r="B7135" s="101">
        <v>938.39</v>
      </c>
      <c r="C7135" s="102"/>
      <c r="D7135" s="100" t="s">
        <v>7547</v>
      </c>
      <c r="E7135" s="101">
        <v>1486.35</v>
      </c>
      <c r="F7135" s="102"/>
    </row>
    <row r="7136" ht="12.75" customHeight="1">
      <c r="A7136" s="100" t="s">
        <v>7419</v>
      </c>
      <c r="B7136" s="101">
        <v>938.39</v>
      </c>
      <c r="C7136" s="102"/>
      <c r="D7136" s="100" t="s">
        <v>27097</v>
      </c>
      <c r="E7136" s="101">
        <v>2110.19</v>
      </c>
      <c r="F7136" s="102"/>
    </row>
    <row r="7137" ht="12.75" customHeight="1">
      <c r="A7137" s="100" t="s">
        <v>27033</v>
      </c>
      <c r="B7137" s="101">
        <v>1141.94</v>
      </c>
      <c r="C7137" s="102"/>
      <c r="D7137" s="100" t="s">
        <v>7549</v>
      </c>
      <c r="E7137" s="101">
        <v>2110.19</v>
      </c>
      <c r="F7137" s="102"/>
    </row>
    <row r="7138" ht="12.75" customHeight="1">
      <c r="A7138" s="100" t="s">
        <v>7421</v>
      </c>
      <c r="B7138" s="101">
        <v>1141.94</v>
      </c>
      <c r="C7138" s="102"/>
      <c r="D7138" s="100" t="s">
        <v>27098</v>
      </c>
      <c r="E7138" s="101">
        <v>3375.6</v>
      </c>
      <c r="F7138" s="102"/>
    </row>
    <row r="7139" ht="12.75" customHeight="1">
      <c r="A7139" s="100" t="s">
        <v>27034</v>
      </c>
      <c r="B7139" s="101">
        <v>1386.7</v>
      </c>
      <c r="C7139" s="102"/>
      <c r="D7139" s="100" t="s">
        <v>7551</v>
      </c>
      <c r="E7139" s="101">
        <v>3375.6</v>
      </c>
      <c r="F7139" s="102"/>
    </row>
    <row r="7140" ht="12.75" customHeight="1">
      <c r="A7140" s="100" t="s">
        <v>7423</v>
      </c>
      <c r="B7140" s="101">
        <v>1386.7</v>
      </c>
      <c r="C7140" s="102"/>
      <c r="D7140" s="100" t="s">
        <v>27099</v>
      </c>
      <c r="E7140" s="101">
        <v>22138.16</v>
      </c>
      <c r="F7140" s="102"/>
    </row>
    <row r="7141" ht="12.75" customHeight="1">
      <c r="A7141" s="100" t="s">
        <v>27035</v>
      </c>
      <c r="B7141" s="101">
        <v>1668.7</v>
      </c>
      <c r="C7141" s="102"/>
      <c r="D7141" s="100" t="s">
        <v>7553</v>
      </c>
      <c r="E7141" s="101">
        <v>22138.16</v>
      </c>
      <c r="F7141" s="102"/>
    </row>
    <row r="7142" ht="12.75" customHeight="1">
      <c r="A7142" s="100" t="s">
        <v>7425</v>
      </c>
      <c r="B7142" s="101">
        <v>1668.7</v>
      </c>
      <c r="C7142" s="102"/>
      <c r="D7142" s="100" t="s">
        <v>27100</v>
      </c>
      <c r="E7142" s="101">
        <v>23943.83</v>
      </c>
      <c r="F7142" s="102"/>
    </row>
    <row r="7143" ht="12.75" customHeight="1">
      <c r="A7143" s="100" t="s">
        <v>27036</v>
      </c>
      <c r="B7143" s="101">
        <v>1994.26</v>
      </c>
      <c r="C7143" s="102"/>
      <c r="D7143" s="100" t="s">
        <v>7555</v>
      </c>
      <c r="E7143" s="101">
        <v>23943.83</v>
      </c>
      <c r="F7143" s="102"/>
    </row>
    <row r="7144" ht="12.75" customHeight="1">
      <c r="A7144" s="100" t="s">
        <v>7427</v>
      </c>
      <c r="B7144" s="101">
        <v>1994.26</v>
      </c>
      <c r="C7144" s="102"/>
      <c r="D7144" s="100" t="s">
        <v>27101</v>
      </c>
      <c r="E7144" s="101">
        <v>20401.04</v>
      </c>
      <c r="F7144" s="102"/>
    </row>
    <row r="7145" ht="12.75" customHeight="1">
      <c r="A7145" s="100" t="s">
        <v>27037</v>
      </c>
      <c r="B7145" s="101">
        <v>2298.16</v>
      </c>
      <c r="C7145" s="102"/>
      <c r="D7145" s="100" t="s">
        <v>7557</v>
      </c>
      <c r="E7145" s="101">
        <v>20401.04</v>
      </c>
      <c r="F7145" s="102"/>
    </row>
    <row r="7146" ht="12.75" customHeight="1">
      <c r="A7146" s="100" t="s">
        <v>7429</v>
      </c>
      <c r="B7146" s="101">
        <v>2298.16</v>
      </c>
      <c r="C7146" s="102"/>
      <c r="D7146" s="100" t="s">
        <v>27102</v>
      </c>
      <c r="E7146" s="101">
        <v>24995.92</v>
      </c>
      <c r="F7146" s="102"/>
    </row>
    <row r="7147" ht="12.75" customHeight="1">
      <c r="A7147" s="100" t="s">
        <v>27038</v>
      </c>
      <c r="B7147" s="101">
        <v>2698.88</v>
      </c>
      <c r="C7147" s="102"/>
      <c r="D7147" s="100" t="s">
        <v>7559</v>
      </c>
      <c r="E7147" s="101">
        <v>24995.92</v>
      </c>
      <c r="F7147" s="102"/>
    </row>
    <row r="7148" ht="12.75" customHeight="1">
      <c r="A7148" s="100" t="s">
        <v>7431</v>
      </c>
      <c r="B7148" s="101">
        <v>2698.88</v>
      </c>
      <c r="C7148" s="102"/>
      <c r="D7148" s="100" t="s">
        <v>27103</v>
      </c>
      <c r="E7148" s="101">
        <v>1344.34</v>
      </c>
      <c r="F7148" s="102"/>
    </row>
    <row r="7149" ht="12.75" customHeight="1">
      <c r="A7149" s="100" t="s">
        <v>27039</v>
      </c>
      <c r="B7149" s="101">
        <v>3236.07</v>
      </c>
      <c r="C7149" s="102"/>
      <c r="D7149" s="100" t="s">
        <v>7561</v>
      </c>
      <c r="E7149" s="101">
        <v>1344.34</v>
      </c>
      <c r="F7149" s="102"/>
    </row>
    <row r="7150" ht="12.75" customHeight="1">
      <c r="A7150" s="100" t="s">
        <v>7433</v>
      </c>
      <c r="B7150" s="101">
        <v>3236.07</v>
      </c>
      <c r="C7150" s="102"/>
      <c r="D7150" s="100" t="s">
        <v>27104</v>
      </c>
      <c r="E7150" s="101">
        <v>1495.94</v>
      </c>
      <c r="F7150" s="102"/>
    </row>
    <row r="7151" ht="12.75" customHeight="1">
      <c r="A7151" s="100" t="s">
        <v>27040</v>
      </c>
      <c r="B7151" s="101">
        <v>3708.64</v>
      </c>
      <c r="C7151" s="102"/>
      <c r="D7151" s="100" t="s">
        <v>7563</v>
      </c>
      <c r="E7151" s="101">
        <v>1495.94</v>
      </c>
      <c r="F7151" s="102"/>
    </row>
    <row r="7152" ht="12.75" customHeight="1">
      <c r="A7152" s="100" t="s">
        <v>7435</v>
      </c>
      <c r="B7152" s="101">
        <v>3708.64</v>
      </c>
      <c r="C7152" s="102"/>
      <c r="D7152" s="100" t="s">
        <v>27105</v>
      </c>
      <c r="E7152" s="101">
        <v>1849.32</v>
      </c>
      <c r="F7152" s="102"/>
    </row>
    <row r="7153" ht="12.75" customHeight="1">
      <c r="A7153" s="100" t="s">
        <v>27041</v>
      </c>
      <c r="B7153" s="101">
        <v>5085.83</v>
      </c>
      <c r="C7153" s="102"/>
      <c r="D7153" s="100" t="s">
        <v>7565</v>
      </c>
      <c r="E7153" s="101">
        <v>1849.32</v>
      </c>
      <c r="F7153" s="102"/>
    </row>
    <row r="7154" ht="12.75" customHeight="1">
      <c r="A7154" s="100" t="s">
        <v>7437</v>
      </c>
      <c r="B7154" s="101">
        <v>5085.83</v>
      </c>
      <c r="C7154" s="102"/>
      <c r="D7154" s="100" t="s">
        <v>27106</v>
      </c>
      <c r="E7154" s="101">
        <v>2225.56</v>
      </c>
      <c r="F7154" s="102"/>
    </row>
    <row r="7155" ht="12.75" customHeight="1">
      <c r="A7155" s="100" t="s">
        <v>27042</v>
      </c>
      <c r="B7155" s="101">
        <v>8783.34</v>
      </c>
      <c r="C7155" s="102"/>
      <c r="D7155" s="100" t="s">
        <v>7567</v>
      </c>
      <c r="E7155" s="101">
        <v>2225.56</v>
      </c>
      <c r="F7155" s="102"/>
    </row>
    <row r="7156" ht="12.75" customHeight="1">
      <c r="A7156" s="100" t="s">
        <v>7439</v>
      </c>
      <c r="B7156" s="101">
        <v>8783.34</v>
      </c>
      <c r="C7156" s="102"/>
      <c r="D7156" s="100" t="s">
        <v>27107</v>
      </c>
      <c r="E7156" s="101">
        <v>2646.47</v>
      </c>
      <c r="F7156" s="102"/>
    </row>
    <row r="7157" ht="12.75" customHeight="1">
      <c r="A7157" s="100" t="s">
        <v>27043</v>
      </c>
      <c r="B7157" s="101">
        <v>884.93</v>
      </c>
      <c r="C7157" s="102"/>
      <c r="D7157" s="100" t="s">
        <v>7569</v>
      </c>
      <c r="E7157" s="101">
        <v>2646.47</v>
      </c>
      <c r="F7157" s="102"/>
    </row>
    <row r="7158" ht="12.75" customHeight="1">
      <c r="A7158" s="100" t="s">
        <v>7441</v>
      </c>
      <c r="B7158" s="101">
        <v>884.93</v>
      </c>
      <c r="C7158" s="102"/>
      <c r="D7158" s="100" t="s">
        <v>27108</v>
      </c>
      <c r="E7158" s="101">
        <v>3234.15</v>
      </c>
      <c r="F7158" s="102"/>
    </row>
    <row r="7159" ht="12.75" customHeight="1">
      <c r="A7159" s="100" t="s">
        <v>27044</v>
      </c>
      <c r="B7159" s="101">
        <v>973.66</v>
      </c>
      <c r="C7159" s="102"/>
      <c r="D7159" s="100" t="s">
        <v>7571</v>
      </c>
      <c r="E7159" s="101">
        <v>3234.15</v>
      </c>
      <c r="F7159" s="102"/>
    </row>
    <row r="7160" ht="12.75" customHeight="1">
      <c r="A7160" s="100" t="s">
        <v>7443</v>
      </c>
      <c r="B7160" s="101">
        <v>973.66</v>
      </c>
      <c r="C7160" s="102"/>
      <c r="D7160" s="100" t="s">
        <v>27109</v>
      </c>
      <c r="E7160" s="101">
        <v>3779.03</v>
      </c>
      <c r="F7160" s="102"/>
    </row>
    <row r="7161" ht="12.75" customHeight="1">
      <c r="A7161" s="100" t="s">
        <v>27045</v>
      </c>
      <c r="B7161" s="101">
        <v>1188.0</v>
      </c>
      <c r="C7161" s="102"/>
      <c r="D7161" s="100" t="s">
        <v>7573</v>
      </c>
      <c r="E7161" s="101">
        <v>3779.03</v>
      </c>
      <c r="F7161" s="102"/>
    </row>
    <row r="7162" ht="12.75" customHeight="1">
      <c r="A7162" s="100" t="s">
        <v>7445</v>
      </c>
      <c r="B7162" s="101">
        <v>1188.0</v>
      </c>
      <c r="C7162" s="102"/>
      <c r="D7162" s="100" t="s">
        <v>27110</v>
      </c>
      <c r="E7162" s="101">
        <v>4265.34</v>
      </c>
      <c r="F7162" s="102"/>
    </row>
    <row r="7163" ht="12.75" customHeight="1">
      <c r="A7163" s="100" t="s">
        <v>27046</v>
      </c>
      <c r="B7163" s="101">
        <v>1450.45</v>
      </c>
      <c r="C7163" s="102"/>
      <c r="D7163" s="100" t="s">
        <v>7575</v>
      </c>
      <c r="E7163" s="101">
        <v>4265.34</v>
      </c>
      <c r="F7163" s="102"/>
    </row>
    <row r="7164" ht="12.75" customHeight="1">
      <c r="A7164" s="100" t="s">
        <v>7447</v>
      </c>
      <c r="B7164" s="101">
        <v>1450.45</v>
      </c>
      <c r="C7164" s="102"/>
      <c r="D7164" s="100" t="s">
        <v>27111</v>
      </c>
      <c r="E7164" s="101">
        <v>5200.89</v>
      </c>
      <c r="F7164" s="102"/>
    </row>
    <row r="7165" ht="12.75" customHeight="1">
      <c r="A7165" s="100" t="s">
        <v>27047</v>
      </c>
      <c r="B7165" s="101">
        <v>1730.02</v>
      </c>
      <c r="C7165" s="102"/>
      <c r="D7165" s="100" t="s">
        <v>7577</v>
      </c>
      <c r="E7165" s="101">
        <v>5200.89</v>
      </c>
      <c r="F7165" s="102"/>
    </row>
    <row r="7166" ht="12.75" customHeight="1">
      <c r="A7166" s="100" t="s">
        <v>7449</v>
      </c>
      <c r="B7166" s="101">
        <v>1730.02</v>
      </c>
      <c r="C7166" s="102"/>
      <c r="D7166" s="100" t="s">
        <v>27112</v>
      </c>
      <c r="E7166" s="101">
        <v>5550.34</v>
      </c>
      <c r="F7166" s="102"/>
    </row>
    <row r="7167" ht="12.75" customHeight="1">
      <c r="A7167" s="100" t="s">
        <v>27048</v>
      </c>
      <c r="B7167" s="101">
        <v>2093.12</v>
      </c>
      <c r="C7167" s="102"/>
      <c r="D7167" s="100" t="s">
        <v>7579</v>
      </c>
      <c r="E7167" s="101">
        <v>5550.34</v>
      </c>
      <c r="F7167" s="102"/>
    </row>
    <row r="7168" ht="12.75" customHeight="1">
      <c r="A7168" s="100" t="s">
        <v>7451</v>
      </c>
      <c r="B7168" s="101">
        <v>2093.12</v>
      </c>
      <c r="C7168" s="102"/>
      <c r="D7168" s="100" t="s">
        <v>27113</v>
      </c>
      <c r="E7168" s="101">
        <v>6756.48</v>
      </c>
      <c r="F7168" s="102"/>
    </row>
    <row r="7169" ht="12.75" customHeight="1">
      <c r="A7169" s="100" t="s">
        <v>27049</v>
      </c>
      <c r="B7169" s="101">
        <v>2438.71</v>
      </c>
      <c r="C7169" s="102"/>
      <c r="D7169" s="100" t="s">
        <v>7581</v>
      </c>
      <c r="E7169" s="101">
        <v>6756.48</v>
      </c>
      <c r="F7169" s="102"/>
    </row>
    <row r="7170" ht="12.75" customHeight="1">
      <c r="A7170" s="100" t="s">
        <v>7453</v>
      </c>
      <c r="B7170" s="101">
        <v>2438.71</v>
      </c>
      <c r="C7170" s="102"/>
      <c r="D7170" s="100" t="s">
        <v>27114</v>
      </c>
      <c r="E7170" s="101">
        <v>14839.44</v>
      </c>
      <c r="F7170" s="102"/>
    </row>
    <row r="7171" ht="12.75" customHeight="1">
      <c r="A7171" s="100" t="s">
        <v>27050</v>
      </c>
      <c r="B7171" s="101">
        <v>2766.54</v>
      </c>
      <c r="C7171" s="102"/>
      <c r="D7171" s="100" t="s">
        <v>7583</v>
      </c>
      <c r="E7171" s="101">
        <v>14839.44</v>
      </c>
      <c r="F7171" s="102"/>
    </row>
    <row r="7172" ht="12.75" customHeight="1">
      <c r="A7172" s="100" t="s">
        <v>7455</v>
      </c>
      <c r="B7172" s="101">
        <v>2766.54</v>
      </c>
      <c r="C7172" s="102"/>
      <c r="D7172" s="100" t="s">
        <v>27115</v>
      </c>
      <c r="E7172" s="101">
        <v>18834.81</v>
      </c>
      <c r="F7172" s="102"/>
    </row>
    <row r="7173" ht="12.75" customHeight="1">
      <c r="A7173" s="100" t="s">
        <v>27051</v>
      </c>
      <c r="B7173" s="101">
        <v>3333.4</v>
      </c>
      <c r="C7173" s="102"/>
      <c r="D7173" s="100" t="s">
        <v>7585</v>
      </c>
      <c r="E7173" s="101">
        <v>18834.81</v>
      </c>
      <c r="F7173" s="102"/>
    </row>
    <row r="7174" ht="12.75" customHeight="1">
      <c r="A7174" s="100" t="s">
        <v>7457</v>
      </c>
      <c r="B7174" s="101">
        <v>3333.4</v>
      </c>
      <c r="C7174" s="102"/>
      <c r="D7174" s="100" t="s">
        <v>27116</v>
      </c>
      <c r="E7174" s="101">
        <v>27296.86</v>
      </c>
      <c r="F7174" s="102"/>
    </row>
    <row r="7175" ht="12.75" customHeight="1">
      <c r="A7175" s="100" t="s">
        <v>27052</v>
      </c>
      <c r="B7175" s="101">
        <v>3601.99</v>
      </c>
      <c r="C7175" s="102"/>
      <c r="D7175" s="100" t="s">
        <v>7587</v>
      </c>
      <c r="E7175" s="101">
        <v>27296.86</v>
      </c>
      <c r="F7175" s="102"/>
    </row>
    <row r="7176" ht="12.75" customHeight="1">
      <c r="A7176" s="100" t="s">
        <v>7459</v>
      </c>
      <c r="B7176" s="101">
        <v>3601.99</v>
      </c>
      <c r="C7176" s="102"/>
      <c r="D7176" s="100" t="s">
        <v>27117</v>
      </c>
      <c r="E7176" s="101">
        <v>28370.06</v>
      </c>
      <c r="F7176" s="102"/>
    </row>
    <row r="7177" ht="12.75" customHeight="1">
      <c r="A7177" s="100" t="s">
        <v>27053</v>
      </c>
      <c r="B7177" s="101">
        <v>4454.71</v>
      </c>
      <c r="C7177" s="102"/>
      <c r="D7177" s="100" t="s">
        <v>7589</v>
      </c>
      <c r="E7177" s="101">
        <v>28370.06</v>
      </c>
      <c r="F7177" s="102"/>
    </row>
    <row r="7178" ht="12.75" customHeight="1">
      <c r="A7178" s="100" t="s">
        <v>7461</v>
      </c>
      <c r="B7178" s="101">
        <v>4454.71</v>
      </c>
      <c r="C7178" s="102"/>
      <c r="D7178" s="100" t="s">
        <v>27118</v>
      </c>
      <c r="E7178" s="101">
        <v>40659.24</v>
      </c>
      <c r="F7178" s="102"/>
    </row>
    <row r="7179" ht="12.75" customHeight="1">
      <c r="A7179" s="100" t="s">
        <v>27054</v>
      </c>
      <c r="B7179" s="101">
        <v>8741.4</v>
      </c>
      <c r="C7179" s="102"/>
      <c r="D7179" s="100" t="s">
        <v>7591</v>
      </c>
      <c r="E7179" s="101">
        <v>40659.24</v>
      </c>
      <c r="F7179" s="102"/>
    </row>
    <row r="7180" ht="12.75" customHeight="1">
      <c r="A7180" s="100" t="s">
        <v>7463</v>
      </c>
      <c r="B7180" s="101">
        <v>8741.4</v>
      </c>
      <c r="C7180" s="102"/>
      <c r="D7180" s="100" t="s">
        <v>27119</v>
      </c>
      <c r="E7180" s="101">
        <v>1344.34</v>
      </c>
      <c r="F7180" s="102"/>
    </row>
    <row r="7181" ht="12.75" customHeight="1">
      <c r="A7181" s="100" t="s">
        <v>27055</v>
      </c>
      <c r="B7181" s="101">
        <v>11058.91</v>
      </c>
      <c r="C7181" s="102"/>
      <c r="D7181" s="100" t="s">
        <v>7593</v>
      </c>
      <c r="E7181" s="101">
        <v>1344.34</v>
      </c>
      <c r="F7181" s="102"/>
    </row>
    <row r="7182" ht="12.75" customHeight="1">
      <c r="A7182" s="100" t="s">
        <v>7465</v>
      </c>
      <c r="B7182" s="101">
        <v>11058.91</v>
      </c>
      <c r="C7182" s="102"/>
      <c r="D7182" s="100" t="s">
        <v>27120</v>
      </c>
      <c r="E7182" s="101">
        <v>1495.94</v>
      </c>
      <c r="F7182" s="102"/>
    </row>
    <row r="7183" ht="12.75" customHeight="1">
      <c r="A7183" s="100" t="s">
        <v>27056</v>
      </c>
      <c r="B7183" s="101">
        <v>16821.32</v>
      </c>
      <c r="C7183" s="102"/>
      <c r="D7183" s="100" t="s">
        <v>7595</v>
      </c>
      <c r="E7183" s="101">
        <v>1495.94</v>
      </c>
      <c r="F7183" s="102"/>
    </row>
    <row r="7184" ht="12.75" customHeight="1">
      <c r="A7184" s="100" t="s">
        <v>7467</v>
      </c>
      <c r="B7184" s="101">
        <v>16821.32</v>
      </c>
      <c r="C7184" s="102"/>
      <c r="D7184" s="100" t="s">
        <v>27121</v>
      </c>
      <c r="E7184" s="101">
        <v>1849.32</v>
      </c>
      <c r="F7184" s="102"/>
    </row>
    <row r="7185" ht="12.75" customHeight="1">
      <c r="A7185" s="100" t="s">
        <v>27057</v>
      </c>
      <c r="B7185" s="101">
        <v>17869.0</v>
      </c>
      <c r="C7185" s="102"/>
      <c r="D7185" s="100" t="s">
        <v>7597</v>
      </c>
      <c r="E7185" s="101">
        <v>1849.32</v>
      </c>
      <c r="F7185" s="102"/>
    </row>
    <row r="7186" ht="12.75" customHeight="1">
      <c r="A7186" s="100" t="s">
        <v>7469</v>
      </c>
      <c r="B7186" s="101">
        <v>17869.0</v>
      </c>
      <c r="C7186" s="102"/>
      <c r="D7186" s="100" t="s">
        <v>27122</v>
      </c>
      <c r="E7186" s="101">
        <v>2226.74</v>
      </c>
      <c r="F7186" s="102"/>
    </row>
    <row r="7187" ht="12.75" customHeight="1">
      <c r="A7187" s="100" t="s">
        <v>27058</v>
      </c>
      <c r="B7187" s="101">
        <v>24685.16</v>
      </c>
      <c r="C7187" s="102"/>
      <c r="D7187" s="100" t="s">
        <v>7599</v>
      </c>
      <c r="E7187" s="101">
        <v>2226.74</v>
      </c>
      <c r="F7187" s="102"/>
    </row>
    <row r="7188" ht="12.75" customHeight="1">
      <c r="A7188" s="100" t="s">
        <v>7471</v>
      </c>
      <c r="B7188" s="101">
        <v>24685.16</v>
      </c>
      <c r="C7188" s="102"/>
      <c r="D7188" s="100" t="s">
        <v>27123</v>
      </c>
      <c r="E7188" s="101">
        <v>2706.27</v>
      </c>
      <c r="F7188" s="102"/>
    </row>
    <row r="7189" ht="12.75" customHeight="1">
      <c r="A7189" s="100" t="s">
        <v>27059</v>
      </c>
      <c r="B7189" s="101">
        <v>884.93</v>
      </c>
      <c r="C7189" s="102"/>
      <c r="D7189" s="100" t="s">
        <v>7601</v>
      </c>
      <c r="E7189" s="101">
        <v>2706.27</v>
      </c>
      <c r="F7189" s="102"/>
    </row>
    <row r="7190" ht="12.75" customHeight="1">
      <c r="A7190" s="100" t="s">
        <v>7473</v>
      </c>
      <c r="B7190" s="101">
        <v>884.93</v>
      </c>
      <c r="C7190" s="102"/>
      <c r="D7190" s="100" t="s">
        <v>27124</v>
      </c>
      <c r="E7190" s="101">
        <v>3283.21</v>
      </c>
      <c r="F7190" s="102"/>
    </row>
    <row r="7191" ht="12.75" customHeight="1">
      <c r="A7191" s="100" t="s">
        <v>27060</v>
      </c>
      <c r="B7191" s="101">
        <v>973.66</v>
      </c>
      <c r="C7191" s="102"/>
      <c r="D7191" s="100" t="s">
        <v>7603</v>
      </c>
      <c r="E7191" s="101">
        <v>3283.21</v>
      </c>
      <c r="F7191" s="102"/>
    </row>
    <row r="7192" ht="12.75" customHeight="1">
      <c r="A7192" s="100" t="s">
        <v>7475</v>
      </c>
      <c r="B7192" s="101">
        <v>973.66</v>
      </c>
      <c r="C7192" s="102"/>
      <c r="D7192" s="100" t="s">
        <v>27125</v>
      </c>
      <c r="E7192" s="101">
        <v>3831.84</v>
      </c>
      <c r="F7192" s="102"/>
    </row>
    <row r="7193" ht="12.75" customHeight="1">
      <c r="A7193" s="100" t="s">
        <v>27061</v>
      </c>
      <c r="B7193" s="101">
        <v>1188.0</v>
      </c>
      <c r="C7193" s="102"/>
      <c r="D7193" s="100" t="s">
        <v>7605</v>
      </c>
      <c r="E7193" s="101">
        <v>3831.84</v>
      </c>
      <c r="F7193" s="102"/>
    </row>
    <row r="7194" ht="12.75" customHeight="1">
      <c r="A7194" s="100" t="s">
        <v>7477</v>
      </c>
      <c r="B7194" s="101">
        <v>1188.0</v>
      </c>
      <c r="C7194" s="102"/>
      <c r="D7194" s="100" t="s">
        <v>27126</v>
      </c>
      <c r="E7194" s="101">
        <v>4516.63</v>
      </c>
      <c r="F7194" s="102"/>
    </row>
    <row r="7195" ht="12.75" customHeight="1">
      <c r="A7195" s="100" t="s">
        <v>27062</v>
      </c>
      <c r="B7195" s="101">
        <v>1450.85</v>
      </c>
      <c r="C7195" s="102"/>
      <c r="D7195" s="100" t="s">
        <v>7607</v>
      </c>
      <c r="E7195" s="101">
        <v>4516.63</v>
      </c>
      <c r="F7195" s="102"/>
    </row>
    <row r="7196" ht="12.75" customHeight="1">
      <c r="A7196" s="100" t="s">
        <v>7479</v>
      </c>
      <c r="B7196" s="101">
        <v>1450.85</v>
      </c>
      <c r="C7196" s="102"/>
      <c r="D7196" s="100" t="s">
        <v>27127</v>
      </c>
      <c r="E7196" s="101">
        <v>5509.51</v>
      </c>
      <c r="F7196" s="102"/>
    </row>
    <row r="7197" ht="12.75" customHeight="1">
      <c r="A7197" s="100" t="s">
        <v>27063</v>
      </c>
      <c r="B7197" s="101">
        <v>1756.89</v>
      </c>
      <c r="C7197" s="102"/>
      <c r="D7197" s="100" t="s">
        <v>7609</v>
      </c>
      <c r="E7197" s="101">
        <v>5509.51</v>
      </c>
      <c r="F7197" s="102"/>
    </row>
    <row r="7198" ht="12.75" customHeight="1">
      <c r="A7198" s="100" t="s">
        <v>7481</v>
      </c>
      <c r="B7198" s="101">
        <v>1756.89</v>
      </c>
      <c r="C7198" s="102"/>
      <c r="D7198" s="100" t="s">
        <v>27128</v>
      </c>
      <c r="E7198" s="101">
        <v>6389.23</v>
      </c>
      <c r="F7198" s="102"/>
    </row>
    <row r="7199" ht="12.75" customHeight="1">
      <c r="A7199" s="100" t="s">
        <v>27064</v>
      </c>
      <c r="B7199" s="101">
        <v>2115.16</v>
      </c>
      <c r="C7199" s="102"/>
      <c r="D7199" s="100" t="s">
        <v>7611</v>
      </c>
      <c r="E7199" s="101">
        <v>6389.23</v>
      </c>
      <c r="F7199" s="102"/>
    </row>
    <row r="7200" ht="12.75" customHeight="1">
      <c r="A7200" s="100" t="s">
        <v>7483</v>
      </c>
      <c r="B7200" s="101">
        <v>2115.16</v>
      </c>
      <c r="C7200" s="102"/>
      <c r="D7200" s="100" t="s">
        <v>27129</v>
      </c>
      <c r="E7200" s="101">
        <v>8718.05</v>
      </c>
      <c r="F7200" s="102"/>
    </row>
    <row r="7201" ht="12.75" customHeight="1">
      <c r="A7201" s="100" t="s">
        <v>27065</v>
      </c>
      <c r="B7201" s="101">
        <v>2462.44</v>
      </c>
      <c r="C7201" s="102"/>
      <c r="D7201" s="100" t="s">
        <v>7613</v>
      </c>
      <c r="E7201" s="101">
        <v>8718.05</v>
      </c>
      <c r="F7201" s="102"/>
    </row>
    <row r="7202" ht="12.75" customHeight="1">
      <c r="A7202" s="100" t="s">
        <v>7485</v>
      </c>
      <c r="B7202" s="101">
        <v>2462.44</v>
      </c>
      <c r="C7202" s="102"/>
      <c r="D7202" s="100" t="s">
        <v>27130</v>
      </c>
      <c r="E7202" s="101">
        <v>15236.69</v>
      </c>
      <c r="F7202" s="102"/>
    </row>
    <row r="7203" ht="12.75" customHeight="1">
      <c r="A7203" s="100" t="s">
        <v>27066</v>
      </c>
      <c r="B7203" s="101">
        <v>2879.42</v>
      </c>
      <c r="C7203" s="102"/>
      <c r="D7203" s="100" t="s">
        <v>7615</v>
      </c>
      <c r="E7203" s="101">
        <v>15236.69</v>
      </c>
      <c r="F7203" s="102"/>
    </row>
    <row r="7204" ht="12.75" customHeight="1">
      <c r="A7204" s="100" t="s">
        <v>7487</v>
      </c>
      <c r="B7204" s="101">
        <v>2879.42</v>
      </c>
      <c r="C7204" s="102"/>
      <c r="D7204" s="100" t="s">
        <v>27131</v>
      </c>
      <c r="E7204" s="101">
        <v>21169.78</v>
      </c>
      <c r="F7204" s="102"/>
    </row>
    <row r="7205" ht="12.75" customHeight="1">
      <c r="A7205" s="100" t="s">
        <v>27067</v>
      </c>
      <c r="B7205" s="101">
        <v>3474.53</v>
      </c>
      <c r="C7205" s="102"/>
      <c r="D7205" s="100" t="s">
        <v>7617</v>
      </c>
      <c r="E7205" s="101">
        <v>21169.78</v>
      </c>
      <c r="F7205" s="102"/>
    </row>
    <row r="7206" ht="12.75" customHeight="1">
      <c r="A7206" s="100" t="s">
        <v>7489</v>
      </c>
      <c r="B7206" s="101">
        <v>3474.53</v>
      </c>
      <c r="C7206" s="102"/>
      <c r="D7206" s="100" t="s">
        <v>27132</v>
      </c>
      <c r="E7206" s="101">
        <v>27173.74</v>
      </c>
      <c r="F7206" s="102"/>
    </row>
    <row r="7207" ht="12.75" customHeight="1">
      <c r="A7207" s="100" t="s">
        <v>27068</v>
      </c>
      <c r="B7207" s="101">
        <v>3976.39</v>
      </c>
      <c r="C7207" s="102"/>
      <c r="D7207" s="100" t="s">
        <v>7619</v>
      </c>
      <c r="E7207" s="101">
        <v>27173.74</v>
      </c>
      <c r="F7207" s="102"/>
    </row>
    <row r="7208" ht="12.75" customHeight="1">
      <c r="A7208" s="100" t="s">
        <v>7491</v>
      </c>
      <c r="B7208" s="101">
        <v>3976.39</v>
      </c>
      <c r="C7208" s="102"/>
      <c r="D7208" s="100" t="s">
        <v>27133</v>
      </c>
      <c r="E7208" s="101">
        <v>40224.45</v>
      </c>
      <c r="F7208" s="102"/>
    </row>
    <row r="7209" ht="12.75" customHeight="1">
      <c r="A7209" s="100" t="s">
        <v>27069</v>
      </c>
      <c r="B7209" s="101">
        <v>5450.1</v>
      </c>
      <c r="C7209" s="102"/>
      <c r="D7209" s="100" t="s">
        <v>7621</v>
      </c>
      <c r="E7209" s="101">
        <v>40224.45</v>
      </c>
      <c r="F7209" s="102"/>
    </row>
    <row r="7210" ht="12.75" customHeight="1">
      <c r="A7210" s="100" t="s">
        <v>7493</v>
      </c>
      <c r="B7210" s="101">
        <v>5450.1</v>
      </c>
      <c r="C7210" s="102"/>
      <c r="D7210" s="100" t="s">
        <v>27134</v>
      </c>
      <c r="E7210" s="101">
        <v>29901.26</v>
      </c>
      <c r="F7210" s="102"/>
    </row>
    <row r="7211" ht="12.75" customHeight="1">
      <c r="A7211" s="100" t="s">
        <v>27070</v>
      </c>
      <c r="B7211" s="101">
        <v>9338.49</v>
      </c>
      <c r="C7211" s="102"/>
      <c r="D7211" s="100" t="s">
        <v>7623</v>
      </c>
      <c r="E7211" s="101">
        <v>29901.26</v>
      </c>
      <c r="F7211" s="102"/>
    </row>
    <row r="7212" ht="12.75" customHeight="1">
      <c r="A7212" s="100" t="s">
        <v>7495</v>
      </c>
      <c r="B7212" s="101">
        <v>9338.49</v>
      </c>
      <c r="C7212" s="102"/>
      <c r="D7212" s="100" t="s">
        <v>27135</v>
      </c>
      <c r="E7212" s="101">
        <v>30061.67</v>
      </c>
      <c r="F7212" s="102"/>
    </row>
    <row r="7213" ht="12.75" customHeight="1">
      <c r="A7213" s="100" t="s">
        <v>27071</v>
      </c>
      <c r="B7213" s="101">
        <v>293.37</v>
      </c>
      <c r="C7213" s="102"/>
      <c r="D7213" s="100" t="s">
        <v>7625</v>
      </c>
      <c r="E7213" s="101">
        <v>30061.67</v>
      </c>
      <c r="F7213" s="102"/>
    </row>
    <row r="7214" ht="12.75" customHeight="1">
      <c r="A7214" s="100" t="s">
        <v>7497</v>
      </c>
      <c r="B7214" s="101">
        <v>293.37</v>
      </c>
      <c r="C7214" s="102"/>
      <c r="D7214" s="100" t="s">
        <v>27136</v>
      </c>
      <c r="E7214" s="101">
        <v>43521.17</v>
      </c>
      <c r="F7214" s="102"/>
    </row>
    <row r="7215" ht="12.75" customHeight="1">
      <c r="A7215" s="100" t="s">
        <v>27072</v>
      </c>
      <c r="B7215" s="101">
        <v>309.56</v>
      </c>
      <c r="C7215" s="102"/>
      <c r="D7215" s="100" t="s">
        <v>7627</v>
      </c>
      <c r="E7215" s="101">
        <v>43521.17</v>
      </c>
      <c r="F7215" s="102"/>
    </row>
    <row r="7216" ht="12.75" customHeight="1">
      <c r="A7216" s="100" t="s">
        <v>7499</v>
      </c>
      <c r="B7216" s="101">
        <v>309.56</v>
      </c>
      <c r="C7216" s="102"/>
      <c r="D7216" s="100" t="s">
        <v>27137</v>
      </c>
      <c r="E7216" s="101">
        <v>30507.94</v>
      </c>
      <c r="F7216" s="102"/>
    </row>
    <row r="7217" ht="12.75" customHeight="1">
      <c r="A7217" s="100" t="s">
        <v>27073</v>
      </c>
      <c r="B7217" s="101">
        <v>395.17</v>
      </c>
      <c r="C7217" s="102"/>
      <c r="D7217" s="100" t="s">
        <v>7629</v>
      </c>
      <c r="E7217" s="101">
        <v>30507.94</v>
      </c>
      <c r="F7217" s="102"/>
    </row>
    <row r="7218" ht="12.75" customHeight="1">
      <c r="A7218" s="100" t="s">
        <v>7501</v>
      </c>
      <c r="B7218" s="101">
        <v>395.17</v>
      </c>
      <c r="C7218" s="102"/>
      <c r="D7218" s="100" t="s">
        <v>27138</v>
      </c>
      <c r="E7218" s="101">
        <v>38630.63</v>
      </c>
      <c r="F7218" s="102"/>
    </row>
    <row r="7219" ht="12.75" customHeight="1">
      <c r="A7219" s="100" t="s">
        <v>27074</v>
      </c>
      <c r="B7219" s="101">
        <v>513.01</v>
      </c>
      <c r="C7219" s="102"/>
      <c r="D7219" s="100" t="s">
        <v>7631</v>
      </c>
      <c r="E7219" s="101">
        <v>38630.63</v>
      </c>
      <c r="F7219" s="102"/>
    </row>
    <row r="7220" ht="12.75" customHeight="1">
      <c r="A7220" s="100" t="s">
        <v>7503</v>
      </c>
      <c r="B7220" s="101">
        <v>513.01</v>
      </c>
      <c r="C7220" s="102"/>
      <c r="D7220" s="100" t="s">
        <v>27139</v>
      </c>
      <c r="E7220" s="101">
        <v>51538.31</v>
      </c>
      <c r="F7220" s="102"/>
    </row>
    <row r="7221" ht="12.75" customHeight="1">
      <c r="A7221" s="100" t="s">
        <v>27075</v>
      </c>
      <c r="B7221" s="101">
        <v>657.18</v>
      </c>
      <c r="C7221" s="102"/>
      <c r="D7221" s="100" t="s">
        <v>7633</v>
      </c>
      <c r="E7221" s="101">
        <v>51538.31</v>
      </c>
      <c r="F7221" s="102"/>
    </row>
    <row r="7222" ht="12.75" customHeight="1">
      <c r="A7222" s="100" t="s">
        <v>7505</v>
      </c>
      <c r="B7222" s="101">
        <v>657.18</v>
      </c>
      <c r="C7222" s="102"/>
      <c r="D7222" s="100" t="s">
        <v>27140</v>
      </c>
      <c r="E7222" s="101">
        <v>45723.9</v>
      </c>
      <c r="F7222" s="102"/>
    </row>
    <row r="7223" ht="12.75" customHeight="1">
      <c r="A7223" s="100" t="s">
        <v>27076</v>
      </c>
      <c r="B7223" s="101">
        <v>788.09</v>
      </c>
      <c r="C7223" s="102"/>
      <c r="D7223" s="100" t="s">
        <v>7635</v>
      </c>
      <c r="E7223" s="101">
        <v>45723.9</v>
      </c>
      <c r="F7223" s="102"/>
    </row>
    <row r="7224" ht="12.75" customHeight="1">
      <c r="A7224" s="100" t="s">
        <v>7507</v>
      </c>
      <c r="B7224" s="101">
        <v>788.09</v>
      </c>
      <c r="C7224" s="102"/>
      <c r="D7224" s="100" t="s">
        <v>27141</v>
      </c>
      <c r="E7224" s="101">
        <v>52877.48</v>
      </c>
      <c r="F7224" s="102"/>
    </row>
    <row r="7225" ht="12.75" customHeight="1">
      <c r="A7225" s="100" t="s">
        <v>27077</v>
      </c>
      <c r="B7225" s="101">
        <v>925.41</v>
      </c>
      <c r="C7225" s="102"/>
      <c r="D7225" s="100" t="s">
        <v>7637</v>
      </c>
      <c r="E7225" s="101">
        <v>52877.48</v>
      </c>
      <c r="F7225" s="102"/>
    </row>
    <row r="7226" ht="12.75" customHeight="1">
      <c r="A7226" s="100" t="s">
        <v>7509</v>
      </c>
      <c r="B7226" s="101">
        <v>925.41</v>
      </c>
      <c r="C7226" s="102"/>
      <c r="D7226" s="100" t="s">
        <v>27142</v>
      </c>
      <c r="E7226" s="101">
        <v>66345.57</v>
      </c>
      <c r="F7226" s="102"/>
    </row>
    <row r="7227" ht="12.75" customHeight="1">
      <c r="A7227" s="100" t="s">
        <v>27078</v>
      </c>
      <c r="B7227" s="101">
        <v>1019.45</v>
      </c>
      <c r="C7227" s="102"/>
      <c r="D7227" s="100" t="s">
        <v>7639</v>
      </c>
      <c r="E7227" s="101">
        <v>66345.57</v>
      </c>
      <c r="F7227" s="102"/>
    </row>
    <row r="7228" ht="12.75" customHeight="1">
      <c r="A7228" s="100" t="s">
        <v>7511</v>
      </c>
      <c r="B7228" s="101">
        <v>1019.45</v>
      </c>
      <c r="C7228" s="102"/>
      <c r="D7228" s="100" t="s">
        <v>27143</v>
      </c>
      <c r="E7228" s="101">
        <v>975.08</v>
      </c>
      <c r="F7228" s="102"/>
    </row>
    <row r="7229" ht="12.75" customHeight="1">
      <c r="A7229" s="100" t="s">
        <v>27079</v>
      </c>
      <c r="B7229" s="101">
        <v>1190.71</v>
      </c>
      <c r="C7229" s="102"/>
      <c r="D7229" s="100" t="s">
        <v>7641</v>
      </c>
      <c r="E7229" s="101">
        <v>975.08</v>
      </c>
      <c r="F7229" s="102"/>
    </row>
    <row r="7230" ht="12.75" customHeight="1">
      <c r="A7230" s="100" t="s">
        <v>7513</v>
      </c>
      <c r="B7230" s="101">
        <v>1190.71</v>
      </c>
      <c r="C7230" s="102"/>
      <c r="D7230" s="100" t="s">
        <v>27144</v>
      </c>
      <c r="E7230" s="101">
        <v>1066.25</v>
      </c>
      <c r="F7230" s="102"/>
    </row>
    <row r="7231" ht="12.75" customHeight="1">
      <c r="A7231" s="100" t="s">
        <v>27080</v>
      </c>
      <c r="B7231" s="101">
        <v>1335.66</v>
      </c>
      <c r="C7231" s="102"/>
      <c r="D7231" s="100" t="s">
        <v>7643</v>
      </c>
      <c r="E7231" s="101">
        <v>1066.25</v>
      </c>
      <c r="F7231" s="102"/>
    </row>
    <row r="7232" ht="12.75" customHeight="1">
      <c r="A7232" s="100" t="s">
        <v>7515</v>
      </c>
      <c r="B7232" s="101">
        <v>1335.66</v>
      </c>
      <c r="C7232" s="102"/>
      <c r="D7232" s="100" t="s">
        <v>27145</v>
      </c>
      <c r="E7232" s="101">
        <v>1306.62</v>
      </c>
      <c r="F7232" s="102"/>
    </row>
    <row r="7233" ht="12.75" customHeight="1">
      <c r="A7233" s="100" t="s">
        <v>27081</v>
      </c>
      <c r="B7233" s="101">
        <v>1727.76</v>
      </c>
      <c r="C7233" s="102"/>
      <c r="D7233" s="100" t="s">
        <v>7645</v>
      </c>
      <c r="E7233" s="101">
        <v>1306.62</v>
      </c>
      <c r="F7233" s="102"/>
    </row>
    <row r="7234" ht="12.75" customHeight="1">
      <c r="A7234" s="100" t="s">
        <v>7517</v>
      </c>
      <c r="B7234" s="101">
        <v>1727.76</v>
      </c>
      <c r="C7234" s="102"/>
      <c r="D7234" s="100" t="s">
        <v>27146</v>
      </c>
      <c r="E7234" s="101">
        <v>1576.56</v>
      </c>
      <c r="F7234" s="102"/>
    </row>
    <row r="7235" ht="12.75" customHeight="1">
      <c r="A7235" s="100" t="s">
        <v>27082</v>
      </c>
      <c r="B7235" s="101">
        <v>2342.03</v>
      </c>
      <c r="C7235" s="102"/>
      <c r="D7235" s="100" t="s">
        <v>7647</v>
      </c>
      <c r="E7235" s="101">
        <v>1576.56</v>
      </c>
      <c r="F7235" s="102"/>
    </row>
    <row r="7236" ht="12.75" customHeight="1">
      <c r="A7236" s="100" t="s">
        <v>7519</v>
      </c>
      <c r="B7236" s="101">
        <v>2342.03</v>
      </c>
      <c r="C7236" s="102"/>
      <c r="D7236" s="100" t="s">
        <v>27147</v>
      </c>
      <c r="E7236" s="101">
        <v>1875.17</v>
      </c>
      <c r="F7236" s="102"/>
    </row>
    <row r="7237" ht="12.75" customHeight="1">
      <c r="A7237" s="100" t="s">
        <v>27083</v>
      </c>
      <c r="B7237" s="101">
        <v>2799.26</v>
      </c>
      <c r="C7237" s="102"/>
      <c r="D7237" s="100" t="s">
        <v>7649</v>
      </c>
      <c r="E7237" s="101">
        <v>1875.17</v>
      </c>
      <c r="F7237" s="102"/>
    </row>
    <row r="7238" ht="12.75" customHeight="1">
      <c r="A7238" s="100" t="s">
        <v>7521</v>
      </c>
      <c r="B7238" s="101">
        <v>2799.26</v>
      </c>
      <c r="C7238" s="102"/>
      <c r="D7238" s="100" t="s">
        <v>27148</v>
      </c>
      <c r="E7238" s="101">
        <v>2252.11</v>
      </c>
      <c r="F7238" s="102"/>
    </row>
    <row r="7239" ht="12.75" customHeight="1">
      <c r="A7239" s="100" t="s">
        <v>27084</v>
      </c>
      <c r="B7239" s="101">
        <v>4316.22</v>
      </c>
      <c r="C7239" s="102"/>
      <c r="D7239" s="100" t="s">
        <v>7651</v>
      </c>
      <c r="E7239" s="101">
        <v>2252.11</v>
      </c>
      <c r="F7239" s="102"/>
    </row>
    <row r="7240" ht="12.75" customHeight="1">
      <c r="A7240" s="100" t="s">
        <v>7523</v>
      </c>
      <c r="B7240" s="101">
        <v>4316.22</v>
      </c>
      <c r="C7240" s="102"/>
      <c r="D7240" s="100" t="s">
        <v>27149</v>
      </c>
      <c r="E7240" s="101">
        <v>2617.04</v>
      </c>
      <c r="F7240" s="102"/>
    </row>
    <row r="7241" ht="12.75" customHeight="1">
      <c r="A7241" s="100" t="s">
        <v>27085</v>
      </c>
      <c r="B7241" s="101">
        <v>5086.13</v>
      </c>
      <c r="C7241" s="102"/>
      <c r="D7241" s="100" t="s">
        <v>7653</v>
      </c>
      <c r="E7241" s="101">
        <v>2617.04</v>
      </c>
      <c r="F7241" s="102"/>
    </row>
    <row r="7242" ht="12.75" customHeight="1">
      <c r="A7242" s="100" t="s">
        <v>7525</v>
      </c>
      <c r="B7242" s="101">
        <v>5086.13</v>
      </c>
      <c r="C7242" s="102"/>
      <c r="D7242" s="100" t="s">
        <v>27150</v>
      </c>
      <c r="E7242" s="101">
        <v>2981.37</v>
      </c>
      <c r="F7242" s="102"/>
    </row>
    <row r="7243" ht="12.75" customHeight="1">
      <c r="A7243" s="100" t="s">
        <v>27086</v>
      </c>
      <c r="B7243" s="101">
        <v>6764.11</v>
      </c>
      <c r="C7243" s="102"/>
      <c r="D7243" s="100" t="s">
        <v>7655</v>
      </c>
      <c r="E7243" s="101">
        <v>2981.37</v>
      </c>
      <c r="F7243" s="102"/>
    </row>
    <row r="7244" ht="12.75" customHeight="1">
      <c r="A7244" s="100" t="s">
        <v>7527</v>
      </c>
      <c r="B7244" s="101">
        <v>6764.11</v>
      </c>
      <c r="C7244" s="102"/>
      <c r="D7244" s="100" t="s">
        <v>27151</v>
      </c>
      <c r="E7244" s="101">
        <v>3552.21</v>
      </c>
      <c r="F7244" s="102"/>
    </row>
    <row r="7245" ht="12.75" customHeight="1">
      <c r="A7245" s="100" t="s">
        <v>27087</v>
      </c>
      <c r="B7245" s="101">
        <v>293.37</v>
      </c>
      <c r="C7245" s="102"/>
      <c r="D7245" s="100" t="s">
        <v>7657</v>
      </c>
      <c r="E7245" s="101">
        <v>3552.21</v>
      </c>
      <c r="F7245" s="102"/>
    </row>
    <row r="7246" ht="12.75" customHeight="1">
      <c r="A7246" s="100" t="s">
        <v>7529</v>
      </c>
      <c r="B7246" s="101">
        <v>293.37</v>
      </c>
      <c r="C7246" s="102"/>
      <c r="D7246" s="100" t="s">
        <v>27152</v>
      </c>
      <c r="E7246" s="101">
        <v>3827.25</v>
      </c>
      <c r="F7246" s="102"/>
    </row>
    <row r="7247" ht="12.75" customHeight="1">
      <c r="A7247" s="100" t="s">
        <v>27088</v>
      </c>
      <c r="B7247" s="101">
        <v>310.01</v>
      </c>
      <c r="C7247" s="102"/>
      <c r="D7247" s="100" t="s">
        <v>7659</v>
      </c>
      <c r="E7247" s="101">
        <v>3827.25</v>
      </c>
      <c r="F7247" s="102"/>
    </row>
    <row r="7248" ht="12.75" customHeight="1">
      <c r="A7248" s="100" t="s">
        <v>7531</v>
      </c>
      <c r="B7248" s="101">
        <v>310.01</v>
      </c>
      <c r="C7248" s="102"/>
      <c r="D7248" s="100" t="s">
        <v>27153</v>
      </c>
      <c r="E7248" s="101">
        <v>4727.32</v>
      </c>
      <c r="F7248" s="102"/>
    </row>
    <row r="7249" ht="12.75" customHeight="1">
      <c r="A7249" s="100" t="s">
        <v>27089</v>
      </c>
      <c r="B7249" s="101">
        <v>395.17</v>
      </c>
      <c r="C7249" s="102"/>
      <c r="D7249" s="100" t="s">
        <v>7661</v>
      </c>
      <c r="E7249" s="101">
        <v>4727.32</v>
      </c>
      <c r="F7249" s="102"/>
    </row>
    <row r="7250" ht="12.75" customHeight="1">
      <c r="A7250" s="100" t="s">
        <v>7533</v>
      </c>
      <c r="B7250" s="101">
        <v>395.17</v>
      </c>
      <c r="C7250" s="102"/>
      <c r="D7250" s="100" t="s">
        <v>27154</v>
      </c>
      <c r="E7250" s="101">
        <v>9318.39</v>
      </c>
      <c r="F7250" s="102"/>
    </row>
    <row r="7251" ht="12.75" customHeight="1">
      <c r="A7251" s="100" t="s">
        <v>27090</v>
      </c>
      <c r="B7251" s="101">
        <v>513.01</v>
      </c>
      <c r="C7251" s="102"/>
      <c r="D7251" s="100" t="s">
        <v>7663</v>
      </c>
      <c r="E7251" s="101">
        <v>9318.39</v>
      </c>
      <c r="F7251" s="102"/>
    </row>
    <row r="7252" ht="12.75" customHeight="1">
      <c r="A7252" s="100" t="s">
        <v>7535</v>
      </c>
      <c r="B7252" s="101">
        <v>513.01</v>
      </c>
      <c r="C7252" s="102"/>
      <c r="D7252" s="100" t="s">
        <v>27155</v>
      </c>
      <c r="E7252" s="101">
        <v>11784.27</v>
      </c>
      <c r="F7252" s="102"/>
    </row>
    <row r="7253" ht="12.75" customHeight="1">
      <c r="A7253" s="100" t="s">
        <v>27091</v>
      </c>
      <c r="B7253" s="101">
        <v>657.22</v>
      </c>
      <c r="C7253" s="102"/>
      <c r="D7253" s="100" t="s">
        <v>7665</v>
      </c>
      <c r="E7253" s="101">
        <v>11784.27</v>
      </c>
      <c r="F7253" s="102"/>
    </row>
    <row r="7254" ht="12.75" customHeight="1">
      <c r="A7254" s="100" t="s">
        <v>7537</v>
      </c>
      <c r="B7254" s="101">
        <v>657.22</v>
      </c>
      <c r="C7254" s="102"/>
      <c r="D7254" s="100" t="s">
        <v>27156</v>
      </c>
      <c r="E7254" s="101">
        <v>18069.01</v>
      </c>
      <c r="F7254" s="102"/>
    </row>
    <row r="7255" ht="12.75" customHeight="1">
      <c r="A7255" s="100" t="s">
        <v>27092</v>
      </c>
      <c r="B7255" s="101">
        <v>788.09</v>
      </c>
      <c r="C7255" s="102"/>
      <c r="D7255" s="100" t="s">
        <v>7667</v>
      </c>
      <c r="E7255" s="101">
        <v>18069.01</v>
      </c>
      <c r="F7255" s="102"/>
    </row>
    <row r="7256" ht="12.75" customHeight="1">
      <c r="A7256" s="100" t="s">
        <v>7539</v>
      </c>
      <c r="B7256" s="101">
        <v>788.09</v>
      </c>
      <c r="C7256" s="102"/>
      <c r="D7256" s="100" t="s">
        <v>27157</v>
      </c>
      <c r="E7256" s="101">
        <v>19059.86</v>
      </c>
      <c r="F7256" s="102"/>
    </row>
    <row r="7257" ht="12.75" customHeight="1">
      <c r="A7257" s="100" t="s">
        <v>27093</v>
      </c>
      <c r="B7257" s="101">
        <v>925.4</v>
      </c>
      <c r="C7257" s="102"/>
      <c r="D7257" s="100" t="s">
        <v>7669</v>
      </c>
      <c r="E7257" s="101">
        <v>19059.86</v>
      </c>
      <c r="F7257" s="102"/>
    </row>
    <row r="7258" ht="12.75" customHeight="1">
      <c r="A7258" s="100" t="s">
        <v>7541</v>
      </c>
      <c r="B7258" s="101">
        <v>925.4</v>
      </c>
      <c r="C7258" s="102"/>
      <c r="D7258" s="100" t="s">
        <v>27158</v>
      </c>
      <c r="E7258" s="101">
        <v>26206.49</v>
      </c>
      <c r="F7258" s="102"/>
    </row>
    <row r="7259" ht="12.75" customHeight="1">
      <c r="A7259" s="100" t="s">
        <v>27094</v>
      </c>
      <c r="B7259" s="101">
        <v>1019.45</v>
      </c>
      <c r="C7259" s="102"/>
      <c r="D7259" s="100" t="s">
        <v>7671</v>
      </c>
      <c r="E7259" s="101">
        <v>26206.49</v>
      </c>
      <c r="F7259" s="102"/>
    </row>
    <row r="7260" ht="12.75" customHeight="1">
      <c r="A7260" s="100" t="s">
        <v>7543</v>
      </c>
      <c r="B7260" s="101">
        <v>1019.45</v>
      </c>
      <c r="C7260" s="102"/>
      <c r="D7260" s="100" t="s">
        <v>27159</v>
      </c>
      <c r="E7260" s="101">
        <v>975.08</v>
      </c>
      <c r="F7260" s="102"/>
    </row>
    <row r="7261" ht="12.75" customHeight="1">
      <c r="A7261" s="100" t="s">
        <v>27095</v>
      </c>
      <c r="B7261" s="101">
        <v>1190.72</v>
      </c>
      <c r="C7261" s="102"/>
      <c r="D7261" s="100" t="s">
        <v>7673</v>
      </c>
      <c r="E7261" s="101">
        <v>975.08</v>
      </c>
      <c r="F7261" s="102"/>
    </row>
    <row r="7262" ht="12.75" customHeight="1">
      <c r="A7262" s="100" t="s">
        <v>7545</v>
      </c>
      <c r="B7262" s="101">
        <v>1190.72</v>
      </c>
      <c r="C7262" s="102"/>
      <c r="D7262" s="100" t="s">
        <v>27160</v>
      </c>
      <c r="E7262" s="101">
        <v>1066.25</v>
      </c>
      <c r="F7262" s="102"/>
    </row>
    <row r="7263" ht="12.75" customHeight="1">
      <c r="A7263" s="100" t="s">
        <v>27096</v>
      </c>
      <c r="B7263" s="101">
        <v>1335.67</v>
      </c>
      <c r="C7263" s="102"/>
      <c r="D7263" s="100" t="s">
        <v>7675</v>
      </c>
      <c r="E7263" s="101">
        <v>1066.25</v>
      </c>
      <c r="F7263" s="102"/>
    </row>
    <row r="7264" ht="12.75" customHeight="1">
      <c r="A7264" s="100" t="s">
        <v>7547</v>
      </c>
      <c r="B7264" s="101">
        <v>1335.67</v>
      </c>
      <c r="C7264" s="102"/>
      <c r="D7264" s="100" t="s">
        <v>27161</v>
      </c>
      <c r="E7264" s="101">
        <v>1306.62</v>
      </c>
      <c r="F7264" s="102"/>
    </row>
    <row r="7265" ht="12.75" customHeight="1">
      <c r="A7265" s="100" t="s">
        <v>27097</v>
      </c>
      <c r="B7265" s="101">
        <v>1896.28</v>
      </c>
      <c r="C7265" s="102"/>
      <c r="D7265" s="100" t="s">
        <v>7677</v>
      </c>
      <c r="E7265" s="101">
        <v>1306.62</v>
      </c>
      <c r="F7265" s="102"/>
    </row>
    <row r="7266" ht="12.75" customHeight="1">
      <c r="A7266" s="100" t="s">
        <v>7549</v>
      </c>
      <c r="B7266" s="101">
        <v>1896.28</v>
      </c>
      <c r="C7266" s="102"/>
      <c r="D7266" s="100" t="s">
        <v>27162</v>
      </c>
      <c r="E7266" s="101">
        <v>1577.0</v>
      </c>
      <c r="F7266" s="102"/>
    </row>
    <row r="7267" ht="12.75" customHeight="1">
      <c r="A7267" s="100" t="s">
        <v>27098</v>
      </c>
      <c r="B7267" s="101">
        <v>3033.43</v>
      </c>
      <c r="C7267" s="102"/>
      <c r="D7267" s="100" t="s">
        <v>7679</v>
      </c>
      <c r="E7267" s="101">
        <v>1577.0</v>
      </c>
      <c r="F7267" s="102"/>
    </row>
    <row r="7268" ht="12.75" customHeight="1">
      <c r="A7268" s="100" t="s">
        <v>7551</v>
      </c>
      <c r="B7268" s="101">
        <v>3033.43</v>
      </c>
      <c r="C7268" s="102"/>
      <c r="D7268" s="100" t="s">
        <v>27163</v>
      </c>
      <c r="E7268" s="101">
        <v>1905.07</v>
      </c>
      <c r="F7268" s="102"/>
    </row>
    <row r="7269" ht="12.75" customHeight="1">
      <c r="A7269" s="100" t="s">
        <v>27099</v>
      </c>
      <c r="B7269" s="101">
        <v>19894.08</v>
      </c>
      <c r="C7269" s="102"/>
      <c r="D7269" s="100" t="s">
        <v>7681</v>
      </c>
      <c r="E7269" s="101">
        <v>1905.07</v>
      </c>
      <c r="F7269" s="102"/>
    </row>
    <row r="7270" ht="12.75" customHeight="1">
      <c r="A7270" s="100" t="s">
        <v>7553</v>
      </c>
      <c r="B7270" s="101">
        <v>19894.08</v>
      </c>
      <c r="C7270" s="102"/>
      <c r="D7270" s="100" t="s">
        <v>27164</v>
      </c>
      <c r="E7270" s="101">
        <v>2276.63</v>
      </c>
      <c r="F7270" s="102"/>
    </row>
    <row r="7271" ht="12.75" customHeight="1">
      <c r="A7271" s="100" t="s">
        <v>27100</v>
      </c>
      <c r="B7271" s="101">
        <v>21516.72</v>
      </c>
      <c r="C7271" s="102"/>
      <c r="D7271" s="100" t="s">
        <v>7683</v>
      </c>
      <c r="E7271" s="101">
        <v>2276.63</v>
      </c>
      <c r="F7271" s="102"/>
    </row>
    <row r="7272" ht="12.75" customHeight="1">
      <c r="A7272" s="100" t="s">
        <v>7555</v>
      </c>
      <c r="B7272" s="101">
        <v>21516.72</v>
      </c>
      <c r="C7272" s="102"/>
      <c r="D7272" s="100" t="s">
        <v>27165</v>
      </c>
      <c r="E7272" s="101">
        <v>2643.44</v>
      </c>
      <c r="F7272" s="102"/>
    </row>
    <row r="7273" ht="12.75" customHeight="1">
      <c r="A7273" s="100" t="s">
        <v>27101</v>
      </c>
      <c r="B7273" s="101">
        <v>18333.04</v>
      </c>
      <c r="C7273" s="102"/>
      <c r="D7273" s="100" t="s">
        <v>7685</v>
      </c>
      <c r="E7273" s="101">
        <v>2643.44</v>
      </c>
      <c r="F7273" s="102"/>
    </row>
    <row r="7274" ht="12.75" customHeight="1">
      <c r="A7274" s="100" t="s">
        <v>7557</v>
      </c>
      <c r="B7274" s="101">
        <v>18333.04</v>
      </c>
      <c r="C7274" s="102"/>
      <c r="D7274" s="100" t="s">
        <v>27166</v>
      </c>
      <c r="E7274" s="101">
        <v>3106.96</v>
      </c>
      <c r="F7274" s="102"/>
    </row>
    <row r="7275" ht="12.75" customHeight="1">
      <c r="A7275" s="100" t="s">
        <v>27102</v>
      </c>
      <c r="B7275" s="101">
        <v>22462.16</v>
      </c>
      <c r="C7275" s="102"/>
      <c r="D7275" s="100" t="s">
        <v>7687</v>
      </c>
      <c r="E7275" s="101">
        <v>3106.96</v>
      </c>
      <c r="F7275" s="102"/>
    </row>
    <row r="7276" ht="12.75" customHeight="1">
      <c r="A7276" s="100" t="s">
        <v>7559</v>
      </c>
      <c r="B7276" s="101">
        <v>22462.16</v>
      </c>
      <c r="C7276" s="102"/>
      <c r="D7276" s="100" t="s">
        <v>27167</v>
      </c>
      <c r="E7276" s="101">
        <v>3703.72</v>
      </c>
      <c r="F7276" s="102"/>
    </row>
    <row r="7277" ht="12.75" customHeight="1">
      <c r="A7277" s="100" t="s">
        <v>27103</v>
      </c>
      <c r="B7277" s="101">
        <v>1208.06</v>
      </c>
      <c r="C7277" s="102"/>
      <c r="D7277" s="100" t="s">
        <v>7689</v>
      </c>
      <c r="E7277" s="101">
        <v>3703.72</v>
      </c>
      <c r="F7277" s="102"/>
    </row>
    <row r="7278" ht="12.75" customHeight="1">
      <c r="A7278" s="100" t="s">
        <v>7561</v>
      </c>
      <c r="B7278" s="101">
        <v>1208.06</v>
      </c>
      <c r="C7278" s="102"/>
      <c r="D7278" s="100" t="s">
        <v>27168</v>
      </c>
      <c r="E7278" s="101">
        <v>4249.43</v>
      </c>
      <c r="F7278" s="102"/>
    </row>
    <row r="7279" ht="12.75" customHeight="1">
      <c r="A7279" s="100" t="s">
        <v>27104</v>
      </c>
      <c r="B7279" s="101">
        <v>1344.29</v>
      </c>
      <c r="C7279" s="102"/>
      <c r="D7279" s="100" t="s">
        <v>7691</v>
      </c>
      <c r="E7279" s="101">
        <v>4249.43</v>
      </c>
      <c r="F7279" s="102"/>
    </row>
    <row r="7280" ht="12.75" customHeight="1">
      <c r="A7280" s="100" t="s">
        <v>7563</v>
      </c>
      <c r="B7280" s="101">
        <v>1344.29</v>
      </c>
      <c r="C7280" s="102"/>
      <c r="D7280" s="100" t="s">
        <v>27169</v>
      </c>
      <c r="E7280" s="101">
        <v>5702.6</v>
      </c>
      <c r="F7280" s="102"/>
    </row>
    <row r="7281" ht="12.75" customHeight="1">
      <c r="A7281" s="100" t="s">
        <v>27105</v>
      </c>
      <c r="B7281" s="101">
        <v>1661.85</v>
      </c>
      <c r="C7281" s="102"/>
      <c r="D7281" s="100" t="s">
        <v>7693</v>
      </c>
      <c r="E7281" s="101">
        <v>5702.6</v>
      </c>
      <c r="F7281" s="102"/>
    </row>
    <row r="7282" ht="12.75" customHeight="1">
      <c r="A7282" s="100" t="s">
        <v>7565</v>
      </c>
      <c r="B7282" s="101">
        <v>1661.85</v>
      </c>
      <c r="C7282" s="102"/>
      <c r="D7282" s="100" t="s">
        <v>27170</v>
      </c>
      <c r="E7282" s="101">
        <v>9984.46</v>
      </c>
      <c r="F7282" s="102"/>
    </row>
    <row r="7283" ht="12.75" customHeight="1">
      <c r="A7283" s="100" t="s">
        <v>27106</v>
      </c>
      <c r="B7283" s="101">
        <v>2000.22</v>
      </c>
      <c r="C7283" s="102"/>
      <c r="D7283" s="100" t="s">
        <v>7695</v>
      </c>
      <c r="E7283" s="101">
        <v>9984.46</v>
      </c>
      <c r="F7283" s="102"/>
    </row>
    <row r="7284" ht="12.75" customHeight="1">
      <c r="A7284" s="100" t="s">
        <v>7567</v>
      </c>
      <c r="B7284" s="101">
        <v>2000.22</v>
      </c>
      <c r="C7284" s="102"/>
      <c r="D7284" s="100" t="s">
        <v>27171</v>
      </c>
      <c r="E7284" s="101">
        <v>1001.24</v>
      </c>
      <c r="F7284" s="102"/>
    </row>
    <row r="7285" ht="12.75" customHeight="1">
      <c r="A7285" s="100" t="s">
        <v>27107</v>
      </c>
      <c r="B7285" s="101">
        <v>2378.19</v>
      </c>
      <c r="C7285" s="102"/>
      <c r="D7285" s="100" t="s">
        <v>7697</v>
      </c>
      <c r="E7285" s="101">
        <v>1001.24</v>
      </c>
      <c r="F7285" s="102"/>
    </row>
    <row r="7286" ht="12.75" customHeight="1">
      <c r="A7286" s="100" t="s">
        <v>7569</v>
      </c>
      <c r="B7286" s="101">
        <v>2378.19</v>
      </c>
      <c r="C7286" s="102"/>
      <c r="D7286" s="100" t="s">
        <v>27172</v>
      </c>
      <c r="E7286" s="101">
        <v>1001.63</v>
      </c>
      <c r="F7286" s="102"/>
    </row>
    <row r="7287" ht="12.75" customHeight="1">
      <c r="A7287" s="100" t="s">
        <v>27108</v>
      </c>
      <c r="B7287" s="101">
        <v>2906.31</v>
      </c>
      <c r="C7287" s="102"/>
      <c r="D7287" s="100" t="s">
        <v>7699</v>
      </c>
      <c r="E7287" s="101">
        <v>1001.63</v>
      </c>
      <c r="F7287" s="102"/>
    </row>
    <row r="7288" ht="12.75" customHeight="1">
      <c r="A7288" s="100" t="s">
        <v>7571</v>
      </c>
      <c r="B7288" s="101">
        <v>2906.31</v>
      </c>
      <c r="C7288" s="102"/>
      <c r="D7288" s="100" t="s">
        <v>27173</v>
      </c>
      <c r="E7288" s="101">
        <v>1364.1</v>
      </c>
      <c r="F7288" s="102"/>
    </row>
    <row r="7289" ht="12.75" customHeight="1">
      <c r="A7289" s="100" t="s">
        <v>27109</v>
      </c>
      <c r="B7289" s="101">
        <v>3395.96</v>
      </c>
      <c r="C7289" s="102"/>
      <c r="D7289" s="100" t="s">
        <v>7701</v>
      </c>
      <c r="E7289" s="101">
        <v>1364.1</v>
      </c>
      <c r="F7289" s="102"/>
    </row>
    <row r="7290" ht="12.75" customHeight="1">
      <c r="A7290" s="100" t="s">
        <v>7573</v>
      </c>
      <c r="B7290" s="101">
        <v>3395.96</v>
      </c>
      <c r="C7290" s="102"/>
      <c r="D7290" s="100" t="s">
        <v>27174</v>
      </c>
      <c r="E7290" s="101">
        <v>1655.3</v>
      </c>
      <c r="F7290" s="102"/>
    </row>
    <row r="7291" ht="12.75" customHeight="1">
      <c r="A7291" s="100" t="s">
        <v>27110</v>
      </c>
      <c r="B7291" s="101">
        <v>3832.97</v>
      </c>
      <c r="C7291" s="102"/>
      <c r="D7291" s="100" t="s">
        <v>7703</v>
      </c>
      <c r="E7291" s="101">
        <v>1655.3</v>
      </c>
      <c r="F7291" s="102"/>
    </row>
    <row r="7292" ht="12.75" customHeight="1">
      <c r="A7292" s="100" t="s">
        <v>7575</v>
      </c>
      <c r="B7292" s="101">
        <v>3832.97</v>
      </c>
      <c r="C7292" s="102"/>
      <c r="D7292" s="100" t="s">
        <v>27175</v>
      </c>
      <c r="E7292" s="101">
        <v>2001.53</v>
      </c>
      <c r="F7292" s="102"/>
    </row>
    <row r="7293" ht="12.75" customHeight="1">
      <c r="A7293" s="100" t="s">
        <v>27111</v>
      </c>
      <c r="B7293" s="101">
        <v>4673.69</v>
      </c>
      <c r="C7293" s="102"/>
      <c r="D7293" s="100" t="s">
        <v>7705</v>
      </c>
      <c r="E7293" s="101">
        <v>2001.53</v>
      </c>
      <c r="F7293" s="102"/>
    </row>
    <row r="7294" ht="12.75" customHeight="1">
      <c r="A7294" s="100" t="s">
        <v>7577</v>
      </c>
      <c r="B7294" s="101">
        <v>4673.69</v>
      </c>
      <c r="C7294" s="102"/>
      <c r="D7294" s="100" t="s">
        <v>27176</v>
      </c>
      <c r="E7294" s="101">
        <v>2393.6</v>
      </c>
      <c r="F7294" s="102"/>
    </row>
    <row r="7295" ht="12.75" customHeight="1">
      <c r="A7295" s="100" t="s">
        <v>27112</v>
      </c>
      <c r="B7295" s="101">
        <v>4987.72</v>
      </c>
      <c r="C7295" s="102"/>
      <c r="D7295" s="100" t="s">
        <v>7707</v>
      </c>
      <c r="E7295" s="101">
        <v>2393.6</v>
      </c>
      <c r="F7295" s="102"/>
    </row>
    <row r="7296" ht="12.75" customHeight="1">
      <c r="A7296" s="100" t="s">
        <v>7579</v>
      </c>
      <c r="B7296" s="101">
        <v>4987.72</v>
      </c>
      <c r="C7296" s="102"/>
      <c r="D7296" s="100" t="s">
        <v>27177</v>
      </c>
      <c r="E7296" s="101">
        <v>2809.14</v>
      </c>
      <c r="F7296" s="102"/>
    </row>
    <row r="7297" ht="12.75" customHeight="1">
      <c r="A7297" s="100" t="s">
        <v>27113</v>
      </c>
      <c r="B7297" s="101">
        <v>6071.6</v>
      </c>
      <c r="C7297" s="102"/>
      <c r="D7297" s="100" t="s">
        <v>7709</v>
      </c>
      <c r="E7297" s="101">
        <v>2809.14</v>
      </c>
      <c r="F7297" s="102"/>
    </row>
    <row r="7298" ht="12.75" customHeight="1">
      <c r="A7298" s="100" t="s">
        <v>7581</v>
      </c>
      <c r="B7298" s="101">
        <v>6071.6</v>
      </c>
      <c r="C7298" s="102"/>
      <c r="D7298" s="100" t="s">
        <v>27178</v>
      </c>
      <c r="E7298" s="101">
        <v>3197.38</v>
      </c>
      <c r="F7298" s="102"/>
    </row>
    <row r="7299" ht="12.75" customHeight="1">
      <c r="A7299" s="100" t="s">
        <v>27114</v>
      </c>
      <c r="B7299" s="101">
        <v>13335.2</v>
      </c>
      <c r="C7299" s="102"/>
      <c r="D7299" s="100" t="s">
        <v>7711</v>
      </c>
      <c r="E7299" s="101">
        <v>3197.38</v>
      </c>
      <c r="F7299" s="102"/>
    </row>
    <row r="7300" ht="12.75" customHeight="1">
      <c r="A7300" s="100" t="s">
        <v>7583</v>
      </c>
      <c r="B7300" s="101">
        <v>13335.2</v>
      </c>
      <c r="C7300" s="102"/>
      <c r="D7300" s="100" t="s">
        <v>27179</v>
      </c>
      <c r="E7300" s="101">
        <v>3829.07</v>
      </c>
      <c r="F7300" s="102"/>
    </row>
    <row r="7301" ht="12.75" customHeight="1">
      <c r="A7301" s="100" t="s">
        <v>27115</v>
      </c>
      <c r="B7301" s="101">
        <v>16925.58</v>
      </c>
      <c r="C7301" s="102"/>
      <c r="D7301" s="100" t="s">
        <v>7713</v>
      </c>
      <c r="E7301" s="101">
        <v>3829.07</v>
      </c>
      <c r="F7301" s="102"/>
    </row>
    <row r="7302" ht="12.75" customHeight="1">
      <c r="A7302" s="100" t="s">
        <v>7585</v>
      </c>
      <c r="B7302" s="101">
        <v>16925.58</v>
      </c>
      <c r="C7302" s="102"/>
      <c r="D7302" s="100" t="s">
        <v>27180</v>
      </c>
      <c r="E7302" s="101">
        <v>4143.22</v>
      </c>
      <c r="F7302" s="102"/>
    </row>
    <row r="7303" ht="12.75" customHeight="1">
      <c r="A7303" s="100" t="s">
        <v>27116</v>
      </c>
      <c r="B7303" s="101">
        <v>24529.86</v>
      </c>
      <c r="C7303" s="102"/>
      <c r="D7303" s="100" t="s">
        <v>7715</v>
      </c>
      <c r="E7303" s="101">
        <v>4143.22</v>
      </c>
      <c r="F7303" s="102"/>
    </row>
    <row r="7304" ht="12.75" customHeight="1">
      <c r="A7304" s="100" t="s">
        <v>7587</v>
      </c>
      <c r="B7304" s="101">
        <v>24529.86</v>
      </c>
      <c r="C7304" s="102"/>
      <c r="D7304" s="100" t="s">
        <v>27181</v>
      </c>
      <c r="E7304" s="101">
        <v>5184.6</v>
      </c>
      <c r="F7304" s="102"/>
    </row>
    <row r="7305" ht="12.75" customHeight="1">
      <c r="A7305" s="100" t="s">
        <v>27117</v>
      </c>
      <c r="B7305" s="101">
        <v>25494.28</v>
      </c>
      <c r="C7305" s="102"/>
      <c r="D7305" s="100" t="s">
        <v>7717</v>
      </c>
      <c r="E7305" s="101">
        <v>5184.6</v>
      </c>
      <c r="F7305" s="102"/>
    </row>
    <row r="7306" ht="12.75" customHeight="1">
      <c r="A7306" s="100" t="s">
        <v>7589</v>
      </c>
      <c r="B7306" s="101">
        <v>25494.28</v>
      </c>
      <c r="C7306" s="102"/>
      <c r="D7306" s="100" t="s">
        <v>27182</v>
      </c>
      <c r="E7306" s="101">
        <v>9965.2</v>
      </c>
      <c r="F7306" s="102"/>
    </row>
    <row r="7307" ht="12.75" customHeight="1">
      <c r="A7307" s="100" t="s">
        <v>27118</v>
      </c>
      <c r="B7307" s="101">
        <v>36537.74</v>
      </c>
      <c r="C7307" s="102"/>
      <c r="D7307" s="100" t="s">
        <v>7719</v>
      </c>
      <c r="E7307" s="101">
        <v>9965.2</v>
      </c>
      <c r="F7307" s="102"/>
    </row>
    <row r="7308" ht="12.75" customHeight="1">
      <c r="A7308" s="100" t="s">
        <v>7591</v>
      </c>
      <c r="B7308" s="101">
        <v>36537.74</v>
      </c>
      <c r="C7308" s="102"/>
      <c r="D7308" s="100" t="s">
        <v>27183</v>
      </c>
      <c r="E7308" s="101">
        <v>12629.16</v>
      </c>
      <c r="F7308" s="102"/>
    </row>
    <row r="7309" ht="12.75" customHeight="1">
      <c r="A7309" s="100" t="s">
        <v>27119</v>
      </c>
      <c r="B7309" s="101">
        <v>1208.06</v>
      </c>
      <c r="C7309" s="102"/>
      <c r="D7309" s="100" t="s">
        <v>7721</v>
      </c>
      <c r="E7309" s="101">
        <v>12629.16</v>
      </c>
      <c r="F7309" s="102"/>
    </row>
    <row r="7310" ht="12.75" customHeight="1">
      <c r="A7310" s="100" t="s">
        <v>7593</v>
      </c>
      <c r="B7310" s="101">
        <v>1208.06</v>
      </c>
      <c r="C7310" s="102"/>
      <c r="D7310" s="100" t="s">
        <v>27184</v>
      </c>
      <c r="E7310" s="101">
        <v>19149.51</v>
      </c>
      <c r="F7310" s="102"/>
    </row>
    <row r="7311" ht="12.75" customHeight="1">
      <c r="A7311" s="100" t="s">
        <v>27120</v>
      </c>
      <c r="B7311" s="101">
        <v>1344.29</v>
      </c>
      <c r="C7311" s="102"/>
      <c r="D7311" s="100" t="s">
        <v>7723</v>
      </c>
      <c r="E7311" s="101">
        <v>19149.51</v>
      </c>
      <c r="F7311" s="102"/>
    </row>
    <row r="7312" ht="12.75" customHeight="1">
      <c r="A7312" s="100" t="s">
        <v>7595</v>
      </c>
      <c r="B7312" s="101">
        <v>1344.29</v>
      </c>
      <c r="C7312" s="102"/>
      <c r="D7312" s="100" t="s">
        <v>27185</v>
      </c>
      <c r="E7312" s="101">
        <v>21044.41</v>
      </c>
      <c r="F7312" s="102"/>
    </row>
    <row r="7313" ht="12.75" customHeight="1">
      <c r="A7313" s="100" t="s">
        <v>27121</v>
      </c>
      <c r="B7313" s="101">
        <v>1661.85</v>
      </c>
      <c r="C7313" s="102"/>
      <c r="D7313" s="100" t="s">
        <v>7725</v>
      </c>
      <c r="E7313" s="101">
        <v>21044.41</v>
      </c>
      <c r="F7313" s="102"/>
    </row>
    <row r="7314" ht="12.75" customHeight="1">
      <c r="A7314" s="100" t="s">
        <v>7597</v>
      </c>
      <c r="B7314" s="101">
        <v>1661.85</v>
      </c>
      <c r="C7314" s="102"/>
      <c r="D7314" s="100" t="s">
        <v>27186</v>
      </c>
      <c r="E7314" s="101">
        <v>28080.57</v>
      </c>
      <c r="F7314" s="102"/>
    </row>
    <row r="7315" ht="12.75" customHeight="1">
      <c r="A7315" s="100" t="s">
        <v>27122</v>
      </c>
      <c r="B7315" s="101">
        <v>2001.02</v>
      </c>
      <c r="C7315" s="102"/>
      <c r="D7315" s="100" t="s">
        <v>7727</v>
      </c>
      <c r="E7315" s="101">
        <v>28080.57</v>
      </c>
      <c r="F7315" s="102"/>
    </row>
    <row r="7316" ht="12.75" customHeight="1">
      <c r="A7316" s="100" t="s">
        <v>7599</v>
      </c>
      <c r="B7316" s="101">
        <v>2001.02</v>
      </c>
      <c r="C7316" s="102"/>
      <c r="D7316" s="100" t="s">
        <v>27187</v>
      </c>
      <c r="E7316" s="101">
        <v>1001.24</v>
      </c>
      <c r="F7316" s="102"/>
    </row>
    <row r="7317" ht="12.75" customHeight="1">
      <c r="A7317" s="100" t="s">
        <v>27123</v>
      </c>
      <c r="B7317" s="101">
        <v>2431.93</v>
      </c>
      <c r="C7317" s="102"/>
      <c r="D7317" s="100" t="s">
        <v>7729</v>
      </c>
      <c r="E7317" s="101">
        <v>1001.24</v>
      </c>
      <c r="F7317" s="102"/>
    </row>
    <row r="7318" ht="12.75" customHeight="1">
      <c r="A7318" s="100" t="s">
        <v>7601</v>
      </c>
      <c r="B7318" s="101">
        <v>2431.93</v>
      </c>
      <c r="C7318" s="102"/>
      <c r="D7318" s="100" t="s">
        <v>27188</v>
      </c>
      <c r="E7318" s="101">
        <v>1101.63</v>
      </c>
      <c r="F7318" s="102"/>
    </row>
    <row r="7319" ht="12.75" customHeight="1">
      <c r="A7319" s="100" t="s">
        <v>27124</v>
      </c>
      <c r="B7319" s="101">
        <v>2950.38</v>
      </c>
      <c r="C7319" s="102"/>
      <c r="D7319" s="100" t="s">
        <v>7731</v>
      </c>
      <c r="E7319" s="101">
        <v>1101.63</v>
      </c>
      <c r="F7319" s="102"/>
    </row>
    <row r="7320" ht="12.75" customHeight="1">
      <c r="A7320" s="100" t="s">
        <v>7603</v>
      </c>
      <c r="B7320" s="101">
        <v>2950.38</v>
      </c>
      <c r="C7320" s="102"/>
      <c r="D7320" s="100" t="s">
        <v>27189</v>
      </c>
      <c r="E7320" s="101">
        <v>1364.1</v>
      </c>
      <c r="F7320" s="102"/>
    </row>
    <row r="7321" ht="12.75" customHeight="1">
      <c r="A7321" s="100" t="s">
        <v>27125</v>
      </c>
      <c r="B7321" s="101">
        <v>3443.41</v>
      </c>
      <c r="C7321" s="102"/>
      <c r="D7321" s="100" t="s">
        <v>7733</v>
      </c>
      <c r="E7321" s="101">
        <v>1364.1</v>
      </c>
      <c r="F7321" s="102"/>
    </row>
    <row r="7322" ht="12.75" customHeight="1">
      <c r="A7322" s="100" t="s">
        <v>7605</v>
      </c>
      <c r="B7322" s="101">
        <v>3443.41</v>
      </c>
      <c r="C7322" s="102"/>
      <c r="D7322" s="100" t="s">
        <v>27190</v>
      </c>
      <c r="E7322" s="101">
        <v>1655.74</v>
      </c>
      <c r="F7322" s="102"/>
    </row>
    <row r="7323" ht="12.75" customHeight="1">
      <c r="A7323" s="100" t="s">
        <v>27126</v>
      </c>
      <c r="B7323" s="101">
        <v>4058.78</v>
      </c>
      <c r="C7323" s="102"/>
      <c r="D7323" s="100" t="s">
        <v>7735</v>
      </c>
      <c r="E7323" s="101">
        <v>1655.74</v>
      </c>
      <c r="F7323" s="102"/>
    </row>
    <row r="7324" ht="12.75" customHeight="1">
      <c r="A7324" s="100" t="s">
        <v>7607</v>
      </c>
      <c r="B7324" s="101">
        <v>4058.78</v>
      </c>
      <c r="C7324" s="102"/>
      <c r="D7324" s="100" t="s">
        <v>27191</v>
      </c>
      <c r="E7324" s="101">
        <v>2022.28</v>
      </c>
      <c r="F7324" s="102"/>
    </row>
    <row r="7325" ht="12.75" customHeight="1">
      <c r="A7325" s="100" t="s">
        <v>27127</v>
      </c>
      <c r="B7325" s="101">
        <v>4951.04</v>
      </c>
      <c r="C7325" s="102"/>
      <c r="D7325" s="100" t="s">
        <v>7737</v>
      </c>
      <c r="E7325" s="101">
        <v>2022.28</v>
      </c>
      <c r="F7325" s="102"/>
    </row>
    <row r="7326" ht="12.75" customHeight="1">
      <c r="A7326" s="100" t="s">
        <v>7609</v>
      </c>
      <c r="B7326" s="101">
        <v>4951.04</v>
      </c>
      <c r="C7326" s="102"/>
      <c r="D7326" s="100" t="s">
        <v>27192</v>
      </c>
      <c r="E7326" s="101">
        <v>2417.66</v>
      </c>
      <c r="F7326" s="102"/>
    </row>
    <row r="7327" ht="12.75" customHeight="1">
      <c r="A7327" s="100" t="s">
        <v>27128</v>
      </c>
      <c r="B7327" s="101">
        <v>5741.57</v>
      </c>
      <c r="C7327" s="102"/>
      <c r="D7327" s="100" t="s">
        <v>7739</v>
      </c>
      <c r="E7327" s="101">
        <v>2417.66</v>
      </c>
      <c r="F7327" s="102"/>
    </row>
    <row r="7328" ht="12.75" customHeight="1">
      <c r="A7328" s="100" t="s">
        <v>7611</v>
      </c>
      <c r="B7328" s="101">
        <v>5741.57</v>
      </c>
      <c r="C7328" s="102"/>
      <c r="D7328" s="100" t="s">
        <v>27193</v>
      </c>
      <c r="E7328" s="101">
        <v>2835.54</v>
      </c>
      <c r="F7328" s="102"/>
    </row>
    <row r="7329" ht="12.75" customHeight="1">
      <c r="A7329" s="100" t="s">
        <v>27129</v>
      </c>
      <c r="B7329" s="101">
        <v>7834.33</v>
      </c>
      <c r="C7329" s="102"/>
      <c r="D7329" s="100" t="s">
        <v>7741</v>
      </c>
      <c r="E7329" s="101">
        <v>2835.54</v>
      </c>
      <c r="F7329" s="102"/>
    </row>
    <row r="7330" ht="12.75" customHeight="1">
      <c r="A7330" s="100" t="s">
        <v>7613</v>
      </c>
      <c r="B7330" s="101">
        <v>7834.33</v>
      </c>
      <c r="C7330" s="102"/>
      <c r="D7330" s="100" t="s">
        <v>27194</v>
      </c>
      <c r="E7330" s="101">
        <v>3322.11</v>
      </c>
      <c r="F7330" s="102"/>
    </row>
    <row r="7331" ht="12.75" customHeight="1">
      <c r="A7331" s="100" t="s">
        <v>27130</v>
      </c>
      <c r="B7331" s="101">
        <v>13692.19</v>
      </c>
      <c r="C7331" s="102"/>
      <c r="D7331" s="100" t="s">
        <v>7743</v>
      </c>
      <c r="E7331" s="101">
        <v>3322.11</v>
      </c>
      <c r="F7331" s="102"/>
    </row>
    <row r="7332" ht="12.75" customHeight="1">
      <c r="A7332" s="100" t="s">
        <v>7615</v>
      </c>
      <c r="B7332" s="101">
        <v>13692.19</v>
      </c>
      <c r="C7332" s="102"/>
      <c r="D7332" s="100" t="s">
        <v>27195</v>
      </c>
      <c r="E7332" s="101">
        <v>3985.91</v>
      </c>
      <c r="F7332" s="102"/>
    </row>
    <row r="7333" ht="12.75" customHeight="1">
      <c r="A7333" s="100" t="s">
        <v>27131</v>
      </c>
      <c r="B7333" s="101">
        <v>19023.86</v>
      </c>
      <c r="C7333" s="102"/>
      <c r="D7333" s="100" t="s">
        <v>7745</v>
      </c>
      <c r="E7333" s="101">
        <v>3985.91</v>
      </c>
      <c r="F7333" s="102"/>
    </row>
    <row r="7334" ht="12.75" customHeight="1">
      <c r="A7334" s="100" t="s">
        <v>7617</v>
      </c>
      <c r="B7334" s="101">
        <v>19023.86</v>
      </c>
      <c r="C7334" s="102"/>
      <c r="D7334" s="100" t="s">
        <v>27196</v>
      </c>
      <c r="E7334" s="101">
        <v>4559.65</v>
      </c>
      <c r="F7334" s="102"/>
    </row>
    <row r="7335" ht="12.75" customHeight="1">
      <c r="A7335" s="100" t="s">
        <v>27132</v>
      </c>
      <c r="B7335" s="101">
        <v>24419.22</v>
      </c>
      <c r="C7335" s="102"/>
      <c r="D7335" s="100" t="s">
        <v>7747</v>
      </c>
      <c r="E7335" s="101">
        <v>4559.65</v>
      </c>
      <c r="F7335" s="102"/>
    </row>
    <row r="7336" ht="12.75" customHeight="1">
      <c r="A7336" s="100" t="s">
        <v>7619</v>
      </c>
      <c r="B7336" s="101">
        <v>24419.22</v>
      </c>
      <c r="C7336" s="102"/>
      <c r="D7336" s="100" t="s">
        <v>27197</v>
      </c>
      <c r="E7336" s="101">
        <v>6165.13</v>
      </c>
      <c r="F7336" s="102"/>
    </row>
    <row r="7337" ht="12.75" customHeight="1">
      <c r="A7337" s="100" t="s">
        <v>27133</v>
      </c>
      <c r="B7337" s="101">
        <v>36147.03</v>
      </c>
      <c r="C7337" s="102"/>
      <c r="D7337" s="100" t="s">
        <v>7749</v>
      </c>
      <c r="E7337" s="101">
        <v>6165.13</v>
      </c>
      <c r="F7337" s="102"/>
    </row>
    <row r="7338" ht="12.75" customHeight="1">
      <c r="A7338" s="100" t="s">
        <v>7621</v>
      </c>
      <c r="B7338" s="101">
        <v>36147.03</v>
      </c>
      <c r="C7338" s="102"/>
      <c r="D7338" s="100" t="s">
        <v>27198</v>
      </c>
      <c r="E7338" s="101">
        <v>10631.24</v>
      </c>
      <c r="F7338" s="102"/>
    </row>
    <row r="7339" ht="12.75" customHeight="1">
      <c r="A7339" s="100" t="s">
        <v>27134</v>
      </c>
      <c r="B7339" s="101">
        <v>26870.25</v>
      </c>
      <c r="C7339" s="102"/>
      <c r="D7339" s="100" t="s">
        <v>7751</v>
      </c>
      <c r="E7339" s="101">
        <v>10631.24</v>
      </c>
      <c r="F7339" s="102"/>
    </row>
    <row r="7340" ht="12.75" customHeight="1">
      <c r="A7340" s="100" t="s">
        <v>7623</v>
      </c>
      <c r="B7340" s="101">
        <v>26870.25</v>
      </c>
      <c r="C7340" s="102"/>
      <c r="D7340" s="100" t="s">
        <v>27199</v>
      </c>
      <c r="E7340" s="101">
        <v>335.49</v>
      </c>
      <c r="F7340" s="102"/>
    </row>
    <row r="7341" ht="12.75" customHeight="1">
      <c r="A7341" s="100" t="s">
        <v>27135</v>
      </c>
      <c r="B7341" s="101">
        <v>27014.41</v>
      </c>
      <c r="C7341" s="102"/>
      <c r="D7341" s="100" t="s">
        <v>7753</v>
      </c>
      <c r="E7341" s="101">
        <v>335.49</v>
      </c>
      <c r="F7341" s="102"/>
    </row>
    <row r="7342" ht="12.75" customHeight="1">
      <c r="A7342" s="100" t="s">
        <v>7625</v>
      </c>
      <c r="B7342" s="101">
        <v>27014.41</v>
      </c>
      <c r="C7342" s="102"/>
      <c r="D7342" s="100" t="s">
        <v>27200</v>
      </c>
      <c r="E7342" s="101">
        <v>361.45</v>
      </c>
      <c r="F7342" s="102"/>
    </row>
    <row r="7343" ht="12.75" customHeight="1">
      <c r="A7343" s="100" t="s">
        <v>27136</v>
      </c>
      <c r="B7343" s="101">
        <v>39109.57</v>
      </c>
      <c r="C7343" s="102"/>
      <c r="D7343" s="100" t="s">
        <v>7755</v>
      </c>
      <c r="E7343" s="101">
        <v>361.45</v>
      </c>
      <c r="F7343" s="102"/>
    </row>
    <row r="7344" ht="12.75" customHeight="1">
      <c r="A7344" s="100" t="s">
        <v>7627</v>
      </c>
      <c r="B7344" s="101">
        <v>39109.57</v>
      </c>
      <c r="C7344" s="102"/>
      <c r="D7344" s="100" t="s">
        <v>27201</v>
      </c>
      <c r="E7344" s="101">
        <v>475.64</v>
      </c>
      <c r="F7344" s="102"/>
    </row>
    <row r="7345" ht="12.75" customHeight="1">
      <c r="A7345" s="100" t="s">
        <v>27137</v>
      </c>
      <c r="B7345" s="101">
        <v>27415.44</v>
      </c>
      <c r="C7345" s="102"/>
      <c r="D7345" s="100" t="s">
        <v>7757</v>
      </c>
      <c r="E7345" s="101">
        <v>475.64</v>
      </c>
      <c r="F7345" s="102"/>
    </row>
    <row r="7346" ht="12.75" customHeight="1">
      <c r="A7346" s="100" t="s">
        <v>7629</v>
      </c>
      <c r="B7346" s="101">
        <v>27415.44</v>
      </c>
      <c r="C7346" s="102"/>
      <c r="D7346" s="100" t="s">
        <v>27202</v>
      </c>
      <c r="E7346" s="101">
        <v>610.32</v>
      </c>
      <c r="F7346" s="102"/>
    </row>
    <row r="7347" ht="12.75" customHeight="1">
      <c r="A7347" s="100" t="s">
        <v>27138</v>
      </c>
      <c r="B7347" s="101">
        <v>34714.76</v>
      </c>
      <c r="C7347" s="102"/>
      <c r="D7347" s="100" t="s">
        <v>7759</v>
      </c>
      <c r="E7347" s="101">
        <v>610.32</v>
      </c>
      <c r="F7347" s="102"/>
    </row>
    <row r="7348" ht="12.75" customHeight="1">
      <c r="A7348" s="100" t="s">
        <v>7631</v>
      </c>
      <c r="B7348" s="101">
        <v>34714.76</v>
      </c>
      <c r="C7348" s="102"/>
      <c r="D7348" s="100" t="s">
        <v>27203</v>
      </c>
      <c r="E7348" s="101">
        <v>779.47</v>
      </c>
      <c r="F7348" s="102"/>
    </row>
    <row r="7349" ht="12.75" customHeight="1">
      <c r="A7349" s="100" t="s">
        <v>27139</v>
      </c>
      <c r="B7349" s="101">
        <v>46314.03</v>
      </c>
      <c r="C7349" s="102"/>
      <c r="D7349" s="100" t="s">
        <v>7761</v>
      </c>
      <c r="E7349" s="101">
        <v>779.47</v>
      </c>
      <c r="F7349" s="102"/>
    </row>
    <row r="7350" ht="12.75" customHeight="1">
      <c r="A7350" s="100" t="s">
        <v>7633</v>
      </c>
      <c r="B7350" s="101">
        <v>46314.03</v>
      </c>
      <c r="C7350" s="102"/>
      <c r="D7350" s="100" t="s">
        <v>27204</v>
      </c>
      <c r="E7350" s="101">
        <v>928.89</v>
      </c>
      <c r="F7350" s="102"/>
    </row>
    <row r="7351" ht="12.75" customHeight="1">
      <c r="A7351" s="100" t="s">
        <v>27140</v>
      </c>
      <c r="B7351" s="101">
        <v>41089.02</v>
      </c>
      <c r="C7351" s="102"/>
      <c r="D7351" s="100" t="s">
        <v>7763</v>
      </c>
      <c r="E7351" s="101">
        <v>928.89</v>
      </c>
      <c r="F7351" s="102"/>
    </row>
    <row r="7352" ht="12.75" customHeight="1">
      <c r="A7352" s="100" t="s">
        <v>7635</v>
      </c>
      <c r="B7352" s="101">
        <v>41089.02</v>
      </c>
      <c r="C7352" s="102"/>
      <c r="D7352" s="100" t="s">
        <v>27205</v>
      </c>
      <c r="E7352" s="101">
        <v>1110.33</v>
      </c>
      <c r="F7352" s="102"/>
    </row>
    <row r="7353" ht="12.75" customHeight="1">
      <c r="A7353" s="100" t="s">
        <v>27141</v>
      </c>
      <c r="B7353" s="101">
        <v>47517.44</v>
      </c>
      <c r="C7353" s="102"/>
      <c r="D7353" s="100" t="s">
        <v>7765</v>
      </c>
      <c r="E7353" s="101">
        <v>1110.33</v>
      </c>
      <c r="F7353" s="102"/>
    </row>
    <row r="7354" ht="12.75" customHeight="1">
      <c r="A7354" s="100" t="s">
        <v>7637</v>
      </c>
      <c r="B7354" s="101">
        <v>47517.44</v>
      </c>
      <c r="C7354" s="102"/>
      <c r="D7354" s="100" t="s">
        <v>27206</v>
      </c>
      <c r="E7354" s="101">
        <v>1238.0</v>
      </c>
      <c r="F7354" s="102"/>
    </row>
    <row r="7355" ht="12.75" customHeight="1">
      <c r="A7355" s="100" t="s">
        <v>27142</v>
      </c>
      <c r="B7355" s="101">
        <v>59620.32</v>
      </c>
      <c r="C7355" s="102"/>
      <c r="D7355" s="100" t="s">
        <v>7767</v>
      </c>
      <c r="E7355" s="101">
        <v>1238.0</v>
      </c>
      <c r="F7355" s="102"/>
    </row>
    <row r="7356" ht="12.75" customHeight="1">
      <c r="A7356" s="100" t="s">
        <v>7639</v>
      </c>
      <c r="B7356" s="101">
        <v>59620.32</v>
      </c>
      <c r="C7356" s="102"/>
      <c r="D7356" s="100" t="s">
        <v>27207</v>
      </c>
      <c r="E7356" s="101">
        <v>1427.73</v>
      </c>
      <c r="F7356" s="102"/>
    </row>
    <row r="7357" ht="12.75" customHeight="1">
      <c r="A7357" s="100" t="s">
        <v>27143</v>
      </c>
      <c r="B7357" s="101">
        <v>876.23</v>
      </c>
      <c r="C7357" s="102"/>
      <c r="D7357" s="100" t="s">
        <v>7769</v>
      </c>
      <c r="E7357" s="101">
        <v>1427.73</v>
      </c>
      <c r="F7357" s="102"/>
    </row>
    <row r="7358" ht="12.75" customHeight="1">
      <c r="A7358" s="100" t="s">
        <v>7641</v>
      </c>
      <c r="B7358" s="101">
        <v>876.23</v>
      </c>
      <c r="C7358" s="102"/>
      <c r="D7358" s="100" t="s">
        <v>27208</v>
      </c>
      <c r="E7358" s="101">
        <v>1603.36</v>
      </c>
      <c r="F7358" s="102"/>
    </row>
    <row r="7359" ht="12.75" customHeight="1">
      <c r="A7359" s="100" t="s">
        <v>27144</v>
      </c>
      <c r="B7359" s="101">
        <v>958.16</v>
      </c>
      <c r="C7359" s="102"/>
      <c r="D7359" s="100" t="s">
        <v>7771</v>
      </c>
      <c r="E7359" s="101">
        <v>1603.36</v>
      </c>
      <c r="F7359" s="102"/>
    </row>
    <row r="7360" ht="12.75" customHeight="1">
      <c r="A7360" s="100" t="s">
        <v>7643</v>
      </c>
      <c r="B7360" s="101">
        <v>958.16</v>
      </c>
      <c r="C7360" s="102"/>
      <c r="D7360" s="100" t="s">
        <v>27209</v>
      </c>
      <c r="E7360" s="101">
        <v>2098.14</v>
      </c>
      <c r="F7360" s="102"/>
    </row>
    <row r="7361" ht="12.75" customHeight="1">
      <c r="A7361" s="100" t="s">
        <v>27145</v>
      </c>
      <c r="B7361" s="101">
        <v>1174.18</v>
      </c>
      <c r="C7361" s="102"/>
      <c r="D7361" s="100" t="s">
        <v>7773</v>
      </c>
      <c r="E7361" s="101">
        <v>2098.14</v>
      </c>
      <c r="F7361" s="102"/>
    </row>
    <row r="7362" ht="12.75" customHeight="1">
      <c r="A7362" s="100" t="s">
        <v>7645</v>
      </c>
      <c r="B7362" s="101">
        <v>1174.18</v>
      </c>
      <c r="C7362" s="102"/>
      <c r="D7362" s="100" t="s">
        <v>27210</v>
      </c>
      <c r="E7362" s="101">
        <v>2820.42</v>
      </c>
      <c r="F7362" s="102"/>
    </row>
    <row r="7363" ht="12.75" customHeight="1">
      <c r="A7363" s="100" t="s">
        <v>27146</v>
      </c>
      <c r="B7363" s="101">
        <v>1416.75</v>
      </c>
      <c r="C7363" s="102"/>
      <c r="D7363" s="100" t="s">
        <v>7775</v>
      </c>
      <c r="E7363" s="101">
        <v>2820.42</v>
      </c>
      <c r="F7363" s="102"/>
    </row>
    <row r="7364" ht="12.75" customHeight="1">
      <c r="A7364" s="100" t="s">
        <v>7647</v>
      </c>
      <c r="B7364" s="101">
        <v>1416.75</v>
      </c>
      <c r="C7364" s="102"/>
      <c r="D7364" s="100" t="s">
        <v>27211</v>
      </c>
      <c r="E7364" s="101">
        <v>3366.19</v>
      </c>
      <c r="F7364" s="102"/>
    </row>
    <row r="7365" ht="12.75" customHeight="1">
      <c r="A7365" s="100" t="s">
        <v>27147</v>
      </c>
      <c r="B7365" s="101">
        <v>1685.08</v>
      </c>
      <c r="C7365" s="102"/>
      <c r="D7365" s="100" t="s">
        <v>7777</v>
      </c>
      <c r="E7365" s="101">
        <v>3366.19</v>
      </c>
      <c r="F7365" s="102"/>
    </row>
    <row r="7366" ht="12.75" customHeight="1">
      <c r="A7366" s="100" t="s">
        <v>7649</v>
      </c>
      <c r="B7366" s="101">
        <v>1685.08</v>
      </c>
      <c r="C7366" s="102"/>
      <c r="D7366" s="100" t="s">
        <v>27212</v>
      </c>
      <c r="E7366" s="101">
        <v>5117.76</v>
      </c>
      <c r="F7366" s="102"/>
    </row>
    <row r="7367" ht="12.75" customHeight="1">
      <c r="A7367" s="100" t="s">
        <v>27148</v>
      </c>
      <c r="B7367" s="101">
        <v>2023.82</v>
      </c>
      <c r="C7367" s="102"/>
      <c r="D7367" s="100" t="s">
        <v>7779</v>
      </c>
      <c r="E7367" s="101">
        <v>5117.76</v>
      </c>
      <c r="F7367" s="102"/>
    </row>
    <row r="7368" ht="12.75" customHeight="1">
      <c r="A7368" s="100" t="s">
        <v>7651</v>
      </c>
      <c r="B7368" s="101">
        <v>2023.82</v>
      </c>
      <c r="C7368" s="102"/>
      <c r="D7368" s="100" t="s">
        <v>27213</v>
      </c>
      <c r="E7368" s="101">
        <v>6026.45</v>
      </c>
      <c r="F7368" s="102"/>
    </row>
    <row r="7369" ht="12.75" customHeight="1">
      <c r="A7369" s="100" t="s">
        <v>27149</v>
      </c>
      <c r="B7369" s="101">
        <v>2351.75</v>
      </c>
      <c r="C7369" s="102"/>
      <c r="D7369" s="100" t="s">
        <v>7781</v>
      </c>
      <c r="E7369" s="101">
        <v>6026.45</v>
      </c>
      <c r="F7369" s="102"/>
    </row>
    <row r="7370" ht="12.75" customHeight="1">
      <c r="A7370" s="100" t="s">
        <v>7653</v>
      </c>
      <c r="B7370" s="101">
        <v>2351.75</v>
      </c>
      <c r="C7370" s="102"/>
      <c r="D7370" s="100" t="s">
        <v>27214</v>
      </c>
      <c r="E7370" s="101">
        <v>8025.0</v>
      </c>
      <c r="F7370" s="102"/>
    </row>
    <row r="7371" ht="12.75" customHeight="1">
      <c r="A7371" s="100" t="s">
        <v>27150</v>
      </c>
      <c r="B7371" s="101">
        <v>2679.15</v>
      </c>
      <c r="C7371" s="102"/>
      <c r="D7371" s="100" t="s">
        <v>7783</v>
      </c>
      <c r="E7371" s="101">
        <v>8025.0</v>
      </c>
      <c r="F7371" s="102"/>
    </row>
    <row r="7372" ht="12.75" customHeight="1">
      <c r="A7372" s="100" t="s">
        <v>7655</v>
      </c>
      <c r="B7372" s="101">
        <v>2679.15</v>
      </c>
      <c r="C7372" s="102"/>
      <c r="D7372" s="100" t="s">
        <v>27215</v>
      </c>
      <c r="E7372" s="101">
        <v>335.49</v>
      </c>
      <c r="F7372" s="102"/>
    </row>
    <row r="7373" ht="12.75" customHeight="1">
      <c r="A7373" s="100" t="s">
        <v>27151</v>
      </c>
      <c r="B7373" s="101">
        <v>3192.13</v>
      </c>
      <c r="C7373" s="102"/>
      <c r="D7373" s="100" t="s">
        <v>7785</v>
      </c>
      <c r="E7373" s="101">
        <v>335.49</v>
      </c>
      <c r="F7373" s="102"/>
    </row>
    <row r="7374" ht="12.75" customHeight="1">
      <c r="A7374" s="100" t="s">
        <v>7657</v>
      </c>
      <c r="B7374" s="101">
        <v>3192.13</v>
      </c>
      <c r="C7374" s="102"/>
      <c r="D7374" s="100" t="s">
        <v>27216</v>
      </c>
      <c r="E7374" s="101">
        <v>361.45</v>
      </c>
      <c r="F7374" s="102"/>
    </row>
    <row r="7375" ht="12.75" customHeight="1">
      <c r="A7375" s="100" t="s">
        <v>27152</v>
      </c>
      <c r="B7375" s="101">
        <v>3439.29</v>
      </c>
      <c r="C7375" s="102"/>
      <c r="D7375" s="100" t="s">
        <v>7787</v>
      </c>
      <c r="E7375" s="101">
        <v>361.45</v>
      </c>
      <c r="F7375" s="102"/>
    </row>
    <row r="7376" ht="12.75" customHeight="1">
      <c r="A7376" s="100" t="s">
        <v>7659</v>
      </c>
      <c r="B7376" s="101">
        <v>3439.29</v>
      </c>
      <c r="C7376" s="102"/>
      <c r="D7376" s="100" t="s">
        <v>27217</v>
      </c>
      <c r="E7376" s="101">
        <v>475.64</v>
      </c>
      <c r="F7376" s="102"/>
    </row>
    <row r="7377" ht="12.75" customHeight="1">
      <c r="A7377" s="100" t="s">
        <v>27153</v>
      </c>
      <c r="B7377" s="101">
        <v>4248.12</v>
      </c>
      <c r="C7377" s="102"/>
      <c r="D7377" s="100" t="s">
        <v>7789</v>
      </c>
      <c r="E7377" s="101">
        <v>475.64</v>
      </c>
      <c r="F7377" s="102"/>
    </row>
    <row r="7378" ht="12.75" customHeight="1">
      <c r="A7378" s="100" t="s">
        <v>7661</v>
      </c>
      <c r="B7378" s="101">
        <v>4248.12</v>
      </c>
      <c r="C7378" s="102"/>
      <c r="D7378" s="100" t="s">
        <v>27218</v>
      </c>
      <c r="E7378" s="101">
        <v>610.32</v>
      </c>
      <c r="F7378" s="102"/>
    </row>
    <row r="7379" ht="12.75" customHeight="1">
      <c r="A7379" s="100" t="s">
        <v>27154</v>
      </c>
      <c r="B7379" s="101">
        <v>8373.81</v>
      </c>
      <c r="C7379" s="102"/>
      <c r="D7379" s="100" t="s">
        <v>7791</v>
      </c>
      <c r="E7379" s="101">
        <v>610.32</v>
      </c>
      <c r="F7379" s="102"/>
    </row>
    <row r="7380" ht="12.75" customHeight="1">
      <c r="A7380" s="100" t="s">
        <v>7663</v>
      </c>
      <c r="B7380" s="101">
        <v>8373.81</v>
      </c>
      <c r="C7380" s="102"/>
      <c r="D7380" s="100" t="s">
        <v>27219</v>
      </c>
      <c r="E7380" s="101">
        <v>779.48</v>
      </c>
      <c r="F7380" s="102"/>
    </row>
    <row r="7381" ht="12.75" customHeight="1">
      <c r="A7381" s="100" t="s">
        <v>27155</v>
      </c>
      <c r="B7381" s="101">
        <v>10589.74</v>
      </c>
      <c r="C7381" s="102"/>
      <c r="D7381" s="100" t="s">
        <v>7793</v>
      </c>
      <c r="E7381" s="101">
        <v>779.48</v>
      </c>
      <c r="F7381" s="102"/>
    </row>
    <row r="7382" ht="12.75" customHeight="1">
      <c r="A7382" s="100" t="s">
        <v>7665</v>
      </c>
      <c r="B7382" s="101">
        <v>10589.74</v>
      </c>
      <c r="C7382" s="102"/>
      <c r="D7382" s="100" t="s">
        <v>27220</v>
      </c>
      <c r="E7382" s="101">
        <v>928.87</v>
      </c>
      <c r="F7382" s="102"/>
    </row>
    <row r="7383" ht="12.75" customHeight="1">
      <c r="A7383" s="100" t="s">
        <v>27156</v>
      </c>
      <c r="B7383" s="101">
        <v>16237.41</v>
      </c>
      <c r="C7383" s="102"/>
      <c r="D7383" s="100" t="s">
        <v>7795</v>
      </c>
      <c r="E7383" s="101">
        <v>928.87</v>
      </c>
      <c r="F7383" s="102"/>
    </row>
    <row r="7384" ht="12.75" customHeight="1">
      <c r="A7384" s="100" t="s">
        <v>7667</v>
      </c>
      <c r="B7384" s="101">
        <v>16237.41</v>
      </c>
      <c r="C7384" s="102"/>
      <c r="D7384" s="100" t="s">
        <v>27221</v>
      </c>
      <c r="E7384" s="101">
        <v>1110.29</v>
      </c>
      <c r="F7384" s="102"/>
    </row>
    <row r="7385" ht="12.75" customHeight="1">
      <c r="A7385" s="100" t="s">
        <v>27157</v>
      </c>
      <c r="B7385" s="101">
        <v>17127.82</v>
      </c>
      <c r="C7385" s="102"/>
      <c r="D7385" s="100" t="s">
        <v>7797</v>
      </c>
      <c r="E7385" s="101">
        <v>1110.29</v>
      </c>
      <c r="F7385" s="102"/>
    </row>
    <row r="7386" ht="12.75" customHeight="1">
      <c r="A7386" s="100" t="s">
        <v>7669</v>
      </c>
      <c r="B7386" s="101">
        <v>17127.82</v>
      </c>
      <c r="C7386" s="102"/>
      <c r="D7386" s="100" t="s">
        <v>27222</v>
      </c>
      <c r="E7386" s="101">
        <v>1237.99</v>
      </c>
      <c r="F7386" s="102"/>
    </row>
    <row r="7387" ht="12.75" customHeight="1">
      <c r="A7387" s="100" t="s">
        <v>27158</v>
      </c>
      <c r="B7387" s="101">
        <v>23550.35</v>
      </c>
      <c r="C7387" s="102"/>
      <c r="D7387" s="100" t="s">
        <v>7799</v>
      </c>
      <c r="E7387" s="101">
        <v>1237.99</v>
      </c>
      <c r="F7387" s="102"/>
    </row>
    <row r="7388" ht="12.75" customHeight="1">
      <c r="A7388" s="100" t="s">
        <v>7671</v>
      </c>
      <c r="B7388" s="101">
        <v>23550.35</v>
      </c>
      <c r="C7388" s="102"/>
      <c r="D7388" s="100" t="s">
        <v>27223</v>
      </c>
      <c r="E7388" s="101">
        <v>1427.72</v>
      </c>
      <c r="F7388" s="102"/>
    </row>
    <row r="7389" ht="12.75" customHeight="1">
      <c r="A7389" s="100" t="s">
        <v>27159</v>
      </c>
      <c r="B7389" s="101">
        <v>876.23</v>
      </c>
      <c r="C7389" s="102"/>
      <c r="D7389" s="100" t="s">
        <v>7801</v>
      </c>
      <c r="E7389" s="101">
        <v>1427.72</v>
      </c>
      <c r="F7389" s="102"/>
    </row>
    <row r="7390" ht="12.75" customHeight="1">
      <c r="A7390" s="100" t="s">
        <v>7673</v>
      </c>
      <c r="B7390" s="101">
        <v>876.23</v>
      </c>
      <c r="C7390" s="102"/>
      <c r="D7390" s="100" t="s">
        <v>27224</v>
      </c>
      <c r="E7390" s="101">
        <v>1603.36</v>
      </c>
      <c r="F7390" s="102"/>
    </row>
    <row r="7391" ht="12.75" customHeight="1">
      <c r="A7391" s="100" t="s">
        <v>27160</v>
      </c>
      <c r="B7391" s="101">
        <v>958.16</v>
      </c>
      <c r="C7391" s="102"/>
      <c r="D7391" s="100" t="s">
        <v>7803</v>
      </c>
      <c r="E7391" s="101">
        <v>1603.36</v>
      </c>
      <c r="F7391" s="102"/>
    </row>
    <row r="7392" ht="12.75" customHeight="1">
      <c r="A7392" s="100" t="s">
        <v>7675</v>
      </c>
      <c r="B7392" s="101">
        <v>958.16</v>
      </c>
      <c r="C7392" s="102"/>
      <c r="D7392" s="100" t="s">
        <v>27225</v>
      </c>
      <c r="E7392" s="101">
        <v>2098.16</v>
      </c>
      <c r="F7392" s="102"/>
    </row>
    <row r="7393" ht="12.75" customHeight="1">
      <c r="A7393" s="100" t="s">
        <v>27161</v>
      </c>
      <c r="B7393" s="101">
        <v>1174.18</v>
      </c>
      <c r="C7393" s="102"/>
      <c r="D7393" s="100" t="s">
        <v>7805</v>
      </c>
      <c r="E7393" s="101">
        <v>2098.16</v>
      </c>
      <c r="F7393" s="102"/>
    </row>
    <row r="7394" ht="12.75" customHeight="1">
      <c r="A7394" s="100" t="s">
        <v>7677</v>
      </c>
      <c r="B7394" s="101">
        <v>1174.18</v>
      </c>
      <c r="C7394" s="102"/>
      <c r="D7394" s="100" t="s">
        <v>27226</v>
      </c>
      <c r="E7394" s="101">
        <v>3591.47</v>
      </c>
      <c r="F7394" s="102"/>
    </row>
    <row r="7395" ht="12.75" customHeight="1">
      <c r="A7395" s="100" t="s">
        <v>27162</v>
      </c>
      <c r="B7395" s="101">
        <v>1417.15</v>
      </c>
      <c r="C7395" s="102"/>
      <c r="D7395" s="100" t="s">
        <v>7807</v>
      </c>
      <c r="E7395" s="101">
        <v>3591.47</v>
      </c>
      <c r="F7395" s="102"/>
    </row>
    <row r="7396" ht="12.75" customHeight="1">
      <c r="A7396" s="100" t="s">
        <v>7679</v>
      </c>
      <c r="B7396" s="101">
        <v>1417.15</v>
      </c>
      <c r="C7396" s="102"/>
      <c r="D7396" s="100" t="s">
        <v>27227</v>
      </c>
      <c r="E7396" s="101">
        <v>19054.67</v>
      </c>
      <c r="F7396" s="102"/>
    </row>
    <row r="7397" ht="12.75" customHeight="1">
      <c r="A7397" s="100" t="s">
        <v>27163</v>
      </c>
      <c r="B7397" s="101">
        <v>1711.95</v>
      </c>
      <c r="C7397" s="102"/>
      <c r="D7397" s="100" t="s">
        <v>7809</v>
      </c>
      <c r="E7397" s="101">
        <v>19054.67</v>
      </c>
      <c r="F7397" s="102"/>
    </row>
    <row r="7398" ht="12.75" customHeight="1">
      <c r="A7398" s="100" t="s">
        <v>7681</v>
      </c>
      <c r="B7398" s="101">
        <v>1711.95</v>
      </c>
      <c r="C7398" s="102"/>
      <c r="D7398" s="100" t="s">
        <v>27228</v>
      </c>
      <c r="E7398" s="101">
        <v>13619.91</v>
      </c>
      <c r="F7398" s="102"/>
    </row>
    <row r="7399" ht="12.75" customHeight="1">
      <c r="A7399" s="100" t="s">
        <v>27164</v>
      </c>
      <c r="B7399" s="101">
        <v>2045.85</v>
      </c>
      <c r="C7399" s="102"/>
      <c r="D7399" s="100" t="s">
        <v>7811</v>
      </c>
      <c r="E7399" s="101">
        <v>13619.91</v>
      </c>
      <c r="F7399" s="102"/>
    </row>
    <row r="7400" ht="12.75" customHeight="1">
      <c r="A7400" s="100" t="s">
        <v>7683</v>
      </c>
      <c r="B7400" s="101">
        <v>2045.85</v>
      </c>
      <c r="C7400" s="102"/>
      <c r="D7400" s="100" t="s">
        <v>27229</v>
      </c>
      <c r="E7400" s="101">
        <v>21030.37</v>
      </c>
      <c r="F7400" s="102"/>
    </row>
    <row r="7401" ht="12.75" customHeight="1">
      <c r="A7401" s="100" t="s">
        <v>27165</v>
      </c>
      <c r="B7401" s="101">
        <v>2375.48</v>
      </c>
      <c r="C7401" s="102"/>
      <c r="D7401" s="100" t="s">
        <v>7813</v>
      </c>
      <c r="E7401" s="101">
        <v>21030.37</v>
      </c>
      <c r="F7401" s="102"/>
    </row>
    <row r="7402" ht="12.75" customHeight="1">
      <c r="A7402" s="100" t="s">
        <v>7685</v>
      </c>
      <c r="B7402" s="101">
        <v>2375.48</v>
      </c>
      <c r="C7402" s="102"/>
      <c r="D7402" s="100" t="s">
        <v>27230</v>
      </c>
      <c r="E7402" s="101">
        <v>20621.67</v>
      </c>
      <c r="F7402" s="102"/>
    </row>
    <row r="7403" ht="12.75" customHeight="1">
      <c r="A7403" s="100" t="s">
        <v>27166</v>
      </c>
      <c r="B7403" s="101">
        <v>2792.02</v>
      </c>
      <c r="C7403" s="102"/>
      <c r="D7403" s="100" t="s">
        <v>7815</v>
      </c>
      <c r="E7403" s="101">
        <v>20621.67</v>
      </c>
      <c r="F7403" s="102"/>
    </row>
    <row r="7404" ht="12.75" customHeight="1">
      <c r="A7404" s="100" t="s">
        <v>7687</v>
      </c>
      <c r="B7404" s="101">
        <v>2792.02</v>
      </c>
      <c r="C7404" s="102"/>
      <c r="D7404" s="100" t="s">
        <v>27231</v>
      </c>
      <c r="E7404" s="101">
        <v>7.98</v>
      </c>
      <c r="F7404" s="102"/>
    </row>
    <row r="7405" ht="12.75" customHeight="1">
      <c r="A7405" s="100" t="s">
        <v>27167</v>
      </c>
      <c r="B7405" s="101">
        <v>3328.28</v>
      </c>
      <c r="C7405" s="102"/>
      <c r="D7405" s="100" t="s">
        <v>7817</v>
      </c>
      <c r="E7405" s="101">
        <v>7.98</v>
      </c>
      <c r="F7405" s="102"/>
    </row>
    <row r="7406" ht="12.75" customHeight="1">
      <c r="A7406" s="100" t="s">
        <v>7689</v>
      </c>
      <c r="B7406" s="101">
        <v>3328.28</v>
      </c>
      <c r="C7406" s="102"/>
      <c r="D7406" s="100" t="s">
        <v>27232</v>
      </c>
      <c r="E7406" s="101">
        <v>10.2</v>
      </c>
      <c r="F7406" s="102"/>
    </row>
    <row r="7407" ht="12.75" customHeight="1">
      <c r="A7407" s="100" t="s">
        <v>27168</v>
      </c>
      <c r="B7407" s="101">
        <v>3818.68</v>
      </c>
      <c r="C7407" s="102"/>
      <c r="D7407" s="100" t="s">
        <v>7819</v>
      </c>
      <c r="E7407" s="101">
        <v>10.2</v>
      </c>
      <c r="F7407" s="102"/>
    </row>
    <row r="7408" ht="12.75" customHeight="1">
      <c r="A7408" s="100" t="s">
        <v>7691</v>
      </c>
      <c r="B7408" s="101">
        <v>3818.68</v>
      </c>
      <c r="C7408" s="102"/>
      <c r="D7408" s="100" t="s">
        <v>27233</v>
      </c>
      <c r="E7408" s="101">
        <v>15.82</v>
      </c>
      <c r="F7408" s="102"/>
    </row>
    <row r="7409" ht="12.75" customHeight="1">
      <c r="A7409" s="100" t="s">
        <v>27169</v>
      </c>
      <c r="B7409" s="101">
        <v>5124.54</v>
      </c>
      <c r="C7409" s="102"/>
      <c r="D7409" s="100" t="s">
        <v>7821</v>
      </c>
      <c r="E7409" s="101">
        <v>15.82</v>
      </c>
      <c r="F7409" s="102"/>
    </row>
    <row r="7410" ht="12.75" customHeight="1">
      <c r="A7410" s="100" t="s">
        <v>7693</v>
      </c>
      <c r="B7410" s="101">
        <v>5124.54</v>
      </c>
      <c r="C7410" s="102"/>
      <c r="D7410" s="100" t="s">
        <v>27234</v>
      </c>
      <c r="E7410" s="101">
        <v>23.4</v>
      </c>
      <c r="F7410" s="102"/>
    </row>
    <row r="7411" ht="12.75" customHeight="1">
      <c r="A7411" s="100" t="s">
        <v>27170</v>
      </c>
      <c r="B7411" s="101">
        <v>8972.35</v>
      </c>
      <c r="C7411" s="102"/>
      <c r="D7411" s="100" t="s">
        <v>7823</v>
      </c>
      <c r="E7411" s="101">
        <v>23.4</v>
      </c>
      <c r="F7411" s="102"/>
    </row>
    <row r="7412" ht="12.75" customHeight="1">
      <c r="A7412" s="100" t="s">
        <v>7695</v>
      </c>
      <c r="B7412" s="101">
        <v>8972.35</v>
      </c>
      <c r="C7412" s="102"/>
      <c r="D7412" s="100" t="s">
        <v>27235</v>
      </c>
      <c r="E7412" s="101">
        <v>30.2</v>
      </c>
      <c r="F7412" s="102"/>
    </row>
    <row r="7413" ht="12.75" customHeight="1">
      <c r="A7413" s="100" t="s">
        <v>27171</v>
      </c>
      <c r="B7413" s="101">
        <v>899.74</v>
      </c>
      <c r="C7413" s="102"/>
      <c r="D7413" s="100" t="s">
        <v>7825</v>
      </c>
      <c r="E7413" s="101">
        <v>30.2</v>
      </c>
      <c r="F7413" s="102"/>
    </row>
    <row r="7414" ht="12.75" customHeight="1">
      <c r="A7414" s="100" t="s">
        <v>7697</v>
      </c>
      <c r="B7414" s="101">
        <v>899.74</v>
      </c>
      <c r="C7414" s="102"/>
      <c r="D7414" s="100" t="s">
        <v>27236</v>
      </c>
      <c r="E7414" s="101">
        <v>37.6</v>
      </c>
      <c r="F7414" s="102"/>
    </row>
    <row r="7415" ht="12.75" customHeight="1">
      <c r="A7415" s="100" t="s">
        <v>27172</v>
      </c>
      <c r="B7415" s="101">
        <v>989.96</v>
      </c>
      <c r="C7415" s="102"/>
      <c r="D7415" s="100" t="s">
        <v>7827</v>
      </c>
      <c r="E7415" s="101">
        <v>37.6</v>
      </c>
      <c r="F7415" s="102"/>
    </row>
    <row r="7416" ht="12.75" customHeight="1">
      <c r="A7416" s="100" t="s">
        <v>7699</v>
      </c>
      <c r="B7416" s="101">
        <v>989.96</v>
      </c>
      <c r="C7416" s="102"/>
      <c r="D7416" s="100" t="s">
        <v>27237</v>
      </c>
      <c r="E7416" s="101">
        <v>48.4</v>
      </c>
      <c r="F7416" s="102"/>
    </row>
    <row r="7417" ht="12.75" customHeight="1">
      <c r="A7417" s="100" t="s">
        <v>27173</v>
      </c>
      <c r="B7417" s="101">
        <v>1225.81</v>
      </c>
      <c r="C7417" s="102"/>
      <c r="D7417" s="100" t="s">
        <v>7829</v>
      </c>
      <c r="E7417" s="101">
        <v>48.4</v>
      </c>
      <c r="F7417" s="102"/>
    </row>
    <row r="7418" ht="12.75" customHeight="1">
      <c r="A7418" s="100" t="s">
        <v>7701</v>
      </c>
      <c r="B7418" s="101">
        <v>1225.81</v>
      </c>
      <c r="C7418" s="102"/>
      <c r="D7418" s="100" t="s">
        <v>27238</v>
      </c>
      <c r="E7418" s="101">
        <v>61.4</v>
      </c>
      <c r="F7418" s="102"/>
    </row>
    <row r="7419" ht="12.75" customHeight="1">
      <c r="A7419" s="100" t="s">
        <v>27174</v>
      </c>
      <c r="B7419" s="101">
        <v>1487.49</v>
      </c>
      <c r="C7419" s="102"/>
      <c r="D7419" s="100" t="s">
        <v>7831</v>
      </c>
      <c r="E7419" s="101">
        <v>61.4</v>
      </c>
      <c r="F7419" s="102"/>
    </row>
    <row r="7420" ht="12.75" customHeight="1">
      <c r="A7420" s="100" t="s">
        <v>7703</v>
      </c>
      <c r="B7420" s="101">
        <v>1487.49</v>
      </c>
      <c r="C7420" s="102"/>
      <c r="D7420" s="100" t="s">
        <v>27239</v>
      </c>
      <c r="E7420" s="101">
        <v>76.8</v>
      </c>
      <c r="F7420" s="102"/>
    </row>
    <row r="7421" ht="12.75" customHeight="1">
      <c r="A7421" s="100" t="s">
        <v>27175</v>
      </c>
      <c r="B7421" s="101">
        <v>1798.63</v>
      </c>
      <c r="C7421" s="102"/>
      <c r="D7421" s="100" t="s">
        <v>7833</v>
      </c>
      <c r="E7421" s="101">
        <v>76.8</v>
      </c>
      <c r="F7421" s="102"/>
    </row>
    <row r="7422" ht="12.75" customHeight="1">
      <c r="A7422" s="100" t="s">
        <v>7705</v>
      </c>
      <c r="B7422" s="101">
        <v>1798.63</v>
      </c>
      <c r="C7422" s="102"/>
      <c r="D7422" s="100" t="s">
        <v>27240</v>
      </c>
      <c r="E7422" s="101">
        <v>95.4</v>
      </c>
      <c r="F7422" s="102"/>
    </row>
    <row r="7423" ht="12.75" customHeight="1">
      <c r="A7423" s="100" t="s">
        <v>27176</v>
      </c>
      <c r="B7423" s="101">
        <v>2150.96</v>
      </c>
      <c r="C7423" s="102"/>
      <c r="D7423" s="100" t="s">
        <v>7835</v>
      </c>
      <c r="E7423" s="101">
        <v>95.4</v>
      </c>
      <c r="F7423" s="102"/>
    </row>
    <row r="7424" ht="12.75" customHeight="1">
      <c r="A7424" s="100" t="s">
        <v>7707</v>
      </c>
      <c r="B7424" s="101">
        <v>2150.96</v>
      </c>
      <c r="C7424" s="102"/>
      <c r="D7424" s="100" t="s">
        <v>27241</v>
      </c>
      <c r="E7424" s="101">
        <v>118.4</v>
      </c>
      <c r="F7424" s="102"/>
    </row>
    <row r="7425" ht="12.75" customHeight="1">
      <c r="A7425" s="100" t="s">
        <v>27177</v>
      </c>
      <c r="B7425" s="101">
        <v>2524.39</v>
      </c>
      <c r="C7425" s="102"/>
      <c r="D7425" s="100" t="s">
        <v>7837</v>
      </c>
      <c r="E7425" s="101">
        <v>118.4</v>
      </c>
      <c r="F7425" s="102"/>
    </row>
    <row r="7426" ht="12.75" customHeight="1">
      <c r="A7426" s="100" t="s">
        <v>7709</v>
      </c>
      <c r="B7426" s="101">
        <v>2524.39</v>
      </c>
      <c r="C7426" s="102"/>
      <c r="D7426" s="100" t="s">
        <v>27242</v>
      </c>
      <c r="E7426" s="101">
        <v>148.0</v>
      </c>
      <c r="F7426" s="102"/>
    </row>
    <row r="7427" ht="12.75" customHeight="1">
      <c r="A7427" s="100" t="s">
        <v>27178</v>
      </c>
      <c r="B7427" s="101">
        <v>2873.27</v>
      </c>
      <c r="C7427" s="102"/>
      <c r="D7427" s="100" t="s">
        <v>7839</v>
      </c>
      <c r="E7427" s="101">
        <v>148.0</v>
      </c>
      <c r="F7427" s="102"/>
    </row>
    <row r="7428" ht="12.75" customHeight="1">
      <c r="A7428" s="100" t="s">
        <v>7711</v>
      </c>
      <c r="B7428" s="101">
        <v>2873.27</v>
      </c>
      <c r="C7428" s="102"/>
      <c r="D7428" s="100" t="s">
        <v>27243</v>
      </c>
      <c r="E7428" s="101">
        <v>188.22</v>
      </c>
      <c r="F7428" s="102"/>
    </row>
    <row r="7429" ht="12.75" customHeight="1">
      <c r="A7429" s="100" t="s">
        <v>27179</v>
      </c>
      <c r="B7429" s="101">
        <v>3440.93</v>
      </c>
      <c r="C7429" s="102"/>
      <c r="D7429" s="100" t="s">
        <v>7841</v>
      </c>
      <c r="E7429" s="101">
        <v>188.22</v>
      </c>
      <c r="F7429" s="102"/>
    </row>
    <row r="7430" ht="12.75" customHeight="1">
      <c r="A7430" s="100" t="s">
        <v>7713</v>
      </c>
      <c r="B7430" s="101">
        <v>3440.93</v>
      </c>
      <c r="C7430" s="102"/>
      <c r="D7430" s="100" t="s">
        <v>27244</v>
      </c>
      <c r="E7430" s="101">
        <v>240.74</v>
      </c>
      <c r="F7430" s="102"/>
    </row>
    <row r="7431" ht="12.75" customHeight="1">
      <c r="A7431" s="100" t="s">
        <v>27180</v>
      </c>
      <c r="B7431" s="101">
        <v>3723.23</v>
      </c>
      <c r="C7431" s="102"/>
      <c r="D7431" s="100" t="s">
        <v>7843</v>
      </c>
      <c r="E7431" s="101">
        <v>240.74</v>
      </c>
      <c r="F7431" s="102"/>
    </row>
    <row r="7432" ht="12.75" customHeight="1">
      <c r="A7432" s="100" t="s">
        <v>7715</v>
      </c>
      <c r="B7432" s="101">
        <v>3723.23</v>
      </c>
      <c r="C7432" s="102"/>
      <c r="D7432" s="100" t="s">
        <v>27245</v>
      </c>
      <c r="E7432" s="101">
        <v>302.54</v>
      </c>
      <c r="F7432" s="102"/>
    </row>
    <row r="7433" ht="12.75" customHeight="1">
      <c r="A7433" s="100" t="s">
        <v>27181</v>
      </c>
      <c r="B7433" s="101">
        <v>4659.05</v>
      </c>
      <c r="C7433" s="102"/>
      <c r="D7433" s="100" t="s">
        <v>7845</v>
      </c>
      <c r="E7433" s="101">
        <v>302.54</v>
      </c>
      <c r="F7433" s="102"/>
    </row>
    <row r="7434" ht="12.75" customHeight="1">
      <c r="A7434" s="100" t="s">
        <v>7717</v>
      </c>
      <c r="B7434" s="101">
        <v>4659.05</v>
      </c>
      <c r="C7434" s="102"/>
      <c r="D7434" s="100" t="s">
        <v>27246</v>
      </c>
      <c r="E7434" s="101">
        <v>383.2</v>
      </c>
      <c r="F7434" s="102"/>
    </row>
    <row r="7435" ht="12.75" customHeight="1">
      <c r="A7435" s="100" t="s">
        <v>27182</v>
      </c>
      <c r="B7435" s="101">
        <v>8955.05</v>
      </c>
      <c r="C7435" s="102"/>
      <c r="D7435" s="100" t="s">
        <v>7847</v>
      </c>
      <c r="E7435" s="101">
        <v>383.2</v>
      </c>
      <c r="F7435" s="102"/>
    </row>
    <row r="7436" ht="12.75" customHeight="1">
      <c r="A7436" s="100" t="s">
        <v>7719</v>
      </c>
      <c r="B7436" s="101">
        <v>8955.05</v>
      </c>
      <c r="C7436" s="102"/>
      <c r="D7436" s="100" t="s">
        <v>27247</v>
      </c>
      <c r="E7436" s="101">
        <v>472.02</v>
      </c>
      <c r="F7436" s="102"/>
    </row>
    <row r="7437" ht="12.75" customHeight="1">
      <c r="A7437" s="100" t="s">
        <v>27183</v>
      </c>
      <c r="B7437" s="101">
        <v>11348.97</v>
      </c>
      <c r="C7437" s="102"/>
      <c r="D7437" s="100" t="s">
        <v>7849</v>
      </c>
      <c r="E7437" s="101">
        <v>472.02</v>
      </c>
      <c r="F7437" s="102"/>
    </row>
    <row r="7438" ht="12.75" customHeight="1">
      <c r="A7438" s="100" t="s">
        <v>7721</v>
      </c>
      <c r="B7438" s="101">
        <v>11348.97</v>
      </c>
      <c r="C7438" s="102"/>
      <c r="D7438" s="100" t="s">
        <v>27248</v>
      </c>
      <c r="E7438" s="101">
        <v>593.28</v>
      </c>
      <c r="F7438" s="102"/>
    </row>
    <row r="7439" ht="12.75" customHeight="1">
      <c r="A7439" s="100" t="s">
        <v>27184</v>
      </c>
      <c r="B7439" s="101">
        <v>17208.37</v>
      </c>
      <c r="C7439" s="102"/>
      <c r="D7439" s="100" t="s">
        <v>7851</v>
      </c>
      <c r="E7439" s="101">
        <v>593.28</v>
      </c>
      <c r="F7439" s="102"/>
    </row>
    <row r="7440" ht="12.75" customHeight="1">
      <c r="A7440" s="100" t="s">
        <v>7723</v>
      </c>
      <c r="B7440" s="101">
        <v>17208.37</v>
      </c>
      <c r="C7440" s="102"/>
      <c r="D7440" s="100" t="s">
        <v>27249</v>
      </c>
      <c r="E7440" s="101">
        <v>751.08</v>
      </c>
      <c r="F7440" s="102"/>
    </row>
    <row r="7441" ht="12.75" customHeight="1">
      <c r="A7441" s="100" t="s">
        <v>27185</v>
      </c>
      <c r="B7441" s="101">
        <v>18911.2</v>
      </c>
      <c r="C7441" s="102"/>
      <c r="D7441" s="100" t="s">
        <v>7853</v>
      </c>
      <c r="E7441" s="101">
        <v>751.08</v>
      </c>
      <c r="F7441" s="102"/>
    </row>
    <row r="7442" ht="12.75" customHeight="1">
      <c r="A7442" s="100" t="s">
        <v>7725</v>
      </c>
      <c r="B7442" s="101">
        <v>18911.2</v>
      </c>
      <c r="C7442" s="102"/>
      <c r="D7442" s="100" t="s">
        <v>27250</v>
      </c>
      <c r="E7442" s="101">
        <v>1210.14</v>
      </c>
      <c r="F7442" s="102"/>
    </row>
    <row r="7443" ht="12.75" customHeight="1">
      <c r="A7443" s="100" t="s">
        <v>27186</v>
      </c>
      <c r="B7443" s="101">
        <v>25234.13</v>
      </c>
      <c r="C7443" s="102"/>
      <c r="D7443" s="100" t="s">
        <v>7855</v>
      </c>
      <c r="E7443" s="101">
        <v>1210.14</v>
      </c>
      <c r="F7443" s="102"/>
    </row>
    <row r="7444" ht="12.75" customHeight="1">
      <c r="A7444" s="100" t="s">
        <v>7727</v>
      </c>
      <c r="B7444" s="101">
        <v>25234.13</v>
      </c>
      <c r="C7444" s="102"/>
      <c r="D7444" s="100" t="s">
        <v>27251</v>
      </c>
      <c r="E7444" s="101">
        <v>1530.32</v>
      </c>
      <c r="F7444" s="102"/>
    </row>
    <row r="7445" ht="12.75" customHeight="1">
      <c r="A7445" s="100" t="s">
        <v>27187</v>
      </c>
      <c r="B7445" s="101">
        <v>899.74</v>
      </c>
      <c r="C7445" s="102"/>
      <c r="D7445" s="100" t="s">
        <v>7857</v>
      </c>
      <c r="E7445" s="101">
        <v>1530.32</v>
      </c>
      <c r="F7445" s="102"/>
    </row>
    <row r="7446" ht="12.75" customHeight="1">
      <c r="A7446" s="100" t="s">
        <v>7729</v>
      </c>
      <c r="B7446" s="101">
        <v>899.74</v>
      </c>
      <c r="C7446" s="102"/>
      <c r="D7446" s="100" t="s">
        <v>27252</v>
      </c>
      <c r="E7446" s="101">
        <v>1890.84</v>
      </c>
      <c r="F7446" s="102"/>
    </row>
    <row r="7447" ht="12.75" customHeight="1">
      <c r="A7447" s="100" t="s">
        <v>27188</v>
      </c>
      <c r="B7447" s="101">
        <v>989.96</v>
      </c>
      <c r="C7447" s="102"/>
      <c r="D7447" s="100" t="s">
        <v>7859</v>
      </c>
      <c r="E7447" s="101">
        <v>1890.84</v>
      </c>
      <c r="F7447" s="102"/>
    </row>
    <row r="7448" ht="12.75" customHeight="1">
      <c r="A7448" s="100" t="s">
        <v>7731</v>
      </c>
      <c r="B7448" s="101">
        <v>989.96</v>
      </c>
      <c r="C7448" s="102"/>
      <c r="D7448" s="100" t="s">
        <v>27253</v>
      </c>
      <c r="E7448" s="101">
        <v>2719.46</v>
      </c>
      <c r="F7448" s="102"/>
    </row>
    <row r="7449" ht="12.75" customHeight="1">
      <c r="A7449" s="100" t="s">
        <v>27189</v>
      </c>
      <c r="B7449" s="101">
        <v>1225.81</v>
      </c>
      <c r="C7449" s="102"/>
      <c r="D7449" s="100" t="s">
        <v>7861</v>
      </c>
      <c r="E7449" s="101">
        <v>2719.46</v>
      </c>
      <c r="F7449" s="102"/>
    </row>
    <row r="7450" ht="12.75" customHeight="1">
      <c r="A7450" s="100" t="s">
        <v>7733</v>
      </c>
      <c r="B7450" s="101">
        <v>1225.81</v>
      </c>
      <c r="C7450" s="102"/>
      <c r="D7450" s="100" t="s">
        <v>27254</v>
      </c>
      <c r="E7450" s="101">
        <v>3.84</v>
      </c>
      <c r="F7450" s="102"/>
    </row>
    <row r="7451" ht="12.75" customHeight="1">
      <c r="A7451" s="100" t="s">
        <v>27190</v>
      </c>
      <c r="B7451" s="101">
        <v>1487.91</v>
      </c>
      <c r="C7451" s="102"/>
      <c r="D7451" s="100" t="s">
        <v>7863</v>
      </c>
      <c r="E7451" s="101">
        <v>3.84</v>
      </c>
      <c r="F7451" s="102"/>
    </row>
    <row r="7452" ht="12.75" customHeight="1">
      <c r="A7452" s="100" t="s">
        <v>7735</v>
      </c>
      <c r="B7452" s="101">
        <v>1487.91</v>
      </c>
      <c r="C7452" s="102"/>
      <c r="D7452" s="100" t="s">
        <v>27255</v>
      </c>
      <c r="E7452" s="101">
        <v>5.8</v>
      </c>
      <c r="F7452" s="102"/>
    </row>
    <row r="7453" ht="12.75" customHeight="1">
      <c r="A7453" s="100" t="s">
        <v>27191</v>
      </c>
      <c r="B7453" s="101">
        <v>1817.28</v>
      </c>
      <c r="C7453" s="102"/>
      <c r="D7453" s="100" t="s">
        <v>7865</v>
      </c>
      <c r="E7453" s="101">
        <v>5.8</v>
      </c>
      <c r="F7453" s="102"/>
    </row>
    <row r="7454" ht="12.75" customHeight="1">
      <c r="A7454" s="100" t="s">
        <v>7737</v>
      </c>
      <c r="B7454" s="101">
        <v>1817.28</v>
      </c>
      <c r="C7454" s="102"/>
      <c r="D7454" s="100" t="s">
        <v>27256</v>
      </c>
      <c r="E7454" s="101">
        <v>8.94</v>
      </c>
      <c r="F7454" s="102"/>
    </row>
    <row r="7455" ht="12.75" customHeight="1">
      <c r="A7455" s="100" t="s">
        <v>27192</v>
      </c>
      <c r="B7455" s="101">
        <v>2172.58</v>
      </c>
      <c r="C7455" s="102"/>
      <c r="D7455" s="100" t="s">
        <v>7867</v>
      </c>
      <c r="E7455" s="101">
        <v>8.94</v>
      </c>
      <c r="F7455" s="102"/>
    </row>
    <row r="7456" ht="12.75" customHeight="1">
      <c r="A7456" s="100" t="s">
        <v>7739</v>
      </c>
      <c r="B7456" s="101">
        <v>2172.58</v>
      </c>
      <c r="C7456" s="102"/>
      <c r="D7456" s="100" t="s">
        <v>27257</v>
      </c>
      <c r="E7456" s="101">
        <v>20.12</v>
      </c>
      <c r="F7456" s="102"/>
    </row>
    <row r="7457" ht="12.75" customHeight="1">
      <c r="A7457" s="100" t="s">
        <v>27193</v>
      </c>
      <c r="B7457" s="101">
        <v>2548.1</v>
      </c>
      <c r="C7457" s="102"/>
      <c r="D7457" s="100" t="s">
        <v>7869</v>
      </c>
      <c r="E7457" s="101">
        <v>20.12</v>
      </c>
      <c r="F7457" s="102"/>
    </row>
    <row r="7458" ht="12.75" customHeight="1">
      <c r="A7458" s="100" t="s">
        <v>7741</v>
      </c>
      <c r="B7458" s="101">
        <v>2548.1</v>
      </c>
      <c r="C7458" s="102"/>
      <c r="D7458" s="100" t="s">
        <v>27258</v>
      </c>
      <c r="E7458" s="101">
        <v>28.92</v>
      </c>
      <c r="F7458" s="102"/>
    </row>
    <row r="7459" ht="12.75" customHeight="1">
      <c r="A7459" s="100" t="s">
        <v>27194</v>
      </c>
      <c r="B7459" s="101">
        <v>2985.35</v>
      </c>
      <c r="C7459" s="102"/>
      <c r="D7459" s="100" t="s">
        <v>7871</v>
      </c>
      <c r="E7459" s="101">
        <v>28.92</v>
      </c>
      <c r="F7459" s="102"/>
    </row>
    <row r="7460" ht="12.75" customHeight="1">
      <c r="A7460" s="100" t="s">
        <v>7743</v>
      </c>
      <c r="B7460" s="101">
        <v>2985.35</v>
      </c>
      <c r="C7460" s="102"/>
      <c r="D7460" s="100" t="s">
        <v>27259</v>
      </c>
      <c r="E7460" s="101">
        <v>43.04</v>
      </c>
      <c r="F7460" s="102"/>
    </row>
    <row r="7461" ht="12.75" customHeight="1">
      <c r="A7461" s="100" t="s">
        <v>27195</v>
      </c>
      <c r="B7461" s="101">
        <v>3581.86</v>
      </c>
      <c r="C7461" s="102"/>
      <c r="D7461" s="100" t="s">
        <v>7873</v>
      </c>
      <c r="E7461" s="101">
        <v>43.04</v>
      </c>
      <c r="F7461" s="102"/>
    </row>
    <row r="7462" ht="12.75" customHeight="1">
      <c r="A7462" s="100" t="s">
        <v>7745</v>
      </c>
      <c r="B7462" s="101">
        <v>3581.86</v>
      </c>
      <c r="C7462" s="102"/>
      <c r="D7462" s="100" t="s">
        <v>27260</v>
      </c>
      <c r="E7462" s="101">
        <v>55.54</v>
      </c>
      <c r="F7462" s="102"/>
    </row>
    <row r="7463" ht="12.75" customHeight="1">
      <c r="A7463" s="100" t="s">
        <v>27196</v>
      </c>
      <c r="B7463" s="101">
        <v>4097.44</v>
      </c>
      <c r="C7463" s="102"/>
      <c r="D7463" s="100" t="s">
        <v>7875</v>
      </c>
      <c r="E7463" s="101">
        <v>55.54</v>
      </c>
      <c r="F7463" s="102"/>
    </row>
    <row r="7464" ht="12.75" customHeight="1">
      <c r="A7464" s="100" t="s">
        <v>7747</v>
      </c>
      <c r="B7464" s="101">
        <v>4097.44</v>
      </c>
      <c r="C7464" s="102"/>
      <c r="D7464" s="100" t="s">
        <v>27261</v>
      </c>
      <c r="E7464" s="101">
        <v>68.92</v>
      </c>
      <c r="F7464" s="102"/>
    </row>
    <row r="7465" ht="12.75" customHeight="1">
      <c r="A7465" s="100" t="s">
        <v>27197</v>
      </c>
      <c r="B7465" s="101">
        <v>5540.19</v>
      </c>
      <c r="C7465" s="102"/>
      <c r="D7465" s="100" t="s">
        <v>7877</v>
      </c>
      <c r="E7465" s="101">
        <v>68.92</v>
      </c>
      <c r="F7465" s="102"/>
    </row>
    <row r="7466" ht="12.75" customHeight="1">
      <c r="A7466" s="100" t="s">
        <v>7749</v>
      </c>
      <c r="B7466" s="101">
        <v>5540.19</v>
      </c>
      <c r="C7466" s="102"/>
      <c r="D7466" s="100" t="s">
        <v>27262</v>
      </c>
      <c r="E7466" s="101">
        <v>89.96</v>
      </c>
      <c r="F7466" s="102"/>
    </row>
    <row r="7467" ht="12.75" customHeight="1">
      <c r="A7467" s="100" t="s">
        <v>27198</v>
      </c>
      <c r="B7467" s="101">
        <v>9553.58</v>
      </c>
      <c r="C7467" s="102"/>
      <c r="D7467" s="100" t="s">
        <v>7879</v>
      </c>
      <c r="E7467" s="101">
        <v>89.96</v>
      </c>
      <c r="F7467" s="102"/>
    </row>
    <row r="7468" ht="12.75" customHeight="1">
      <c r="A7468" s="100" t="s">
        <v>7751</v>
      </c>
      <c r="B7468" s="101">
        <v>9553.58</v>
      </c>
      <c r="C7468" s="102"/>
      <c r="D7468" s="100" t="s">
        <v>27263</v>
      </c>
      <c r="E7468" s="101">
        <v>113.78</v>
      </c>
      <c r="F7468" s="102"/>
    </row>
    <row r="7469" ht="12.75" customHeight="1">
      <c r="A7469" s="100" t="s">
        <v>27199</v>
      </c>
      <c r="B7469" s="101">
        <v>301.47</v>
      </c>
      <c r="C7469" s="102"/>
      <c r="D7469" s="100" t="s">
        <v>7881</v>
      </c>
      <c r="E7469" s="101">
        <v>113.78</v>
      </c>
      <c r="F7469" s="102"/>
    </row>
    <row r="7470" ht="12.75" customHeight="1">
      <c r="A7470" s="100" t="s">
        <v>7753</v>
      </c>
      <c r="B7470" s="101">
        <v>301.47</v>
      </c>
      <c r="C7470" s="102"/>
      <c r="D7470" s="100" t="s">
        <v>27264</v>
      </c>
      <c r="E7470" s="101">
        <v>140.42</v>
      </c>
      <c r="F7470" s="102"/>
    </row>
    <row r="7471" ht="12.75" customHeight="1">
      <c r="A7471" s="100" t="s">
        <v>27200</v>
      </c>
      <c r="B7471" s="101">
        <v>324.81</v>
      </c>
      <c r="C7471" s="102"/>
      <c r="D7471" s="100" t="s">
        <v>7883</v>
      </c>
      <c r="E7471" s="101">
        <v>140.42</v>
      </c>
      <c r="F7471" s="102"/>
    </row>
    <row r="7472" ht="12.75" customHeight="1">
      <c r="A7472" s="100" t="s">
        <v>7755</v>
      </c>
      <c r="B7472" s="101">
        <v>324.81</v>
      </c>
      <c r="C7472" s="102"/>
      <c r="D7472" s="100" t="s">
        <v>27265</v>
      </c>
      <c r="E7472" s="101">
        <v>178.08</v>
      </c>
      <c r="F7472" s="102"/>
    </row>
    <row r="7473" ht="12.75" customHeight="1">
      <c r="A7473" s="100" t="s">
        <v>27201</v>
      </c>
      <c r="B7473" s="101">
        <v>427.43</v>
      </c>
      <c r="C7473" s="102"/>
      <c r="D7473" s="100" t="s">
        <v>7885</v>
      </c>
      <c r="E7473" s="101">
        <v>178.08</v>
      </c>
      <c r="F7473" s="102"/>
    </row>
    <row r="7474" ht="12.75" customHeight="1">
      <c r="A7474" s="100" t="s">
        <v>7757</v>
      </c>
      <c r="B7474" s="101">
        <v>427.43</v>
      </c>
      <c r="C7474" s="102"/>
      <c r="D7474" s="100" t="s">
        <v>27266</v>
      </c>
      <c r="E7474" s="101">
        <v>219.58</v>
      </c>
      <c r="F7474" s="102"/>
    </row>
    <row r="7475" ht="12.75" customHeight="1">
      <c r="A7475" s="100" t="s">
        <v>27202</v>
      </c>
      <c r="B7475" s="101">
        <v>548.45</v>
      </c>
      <c r="C7475" s="102"/>
      <c r="D7475" s="100" t="s">
        <v>7887</v>
      </c>
      <c r="E7475" s="101">
        <v>219.58</v>
      </c>
      <c r="F7475" s="102"/>
    </row>
    <row r="7476" ht="12.75" customHeight="1">
      <c r="A7476" s="100" t="s">
        <v>7759</v>
      </c>
      <c r="B7476" s="101">
        <v>548.45</v>
      </c>
      <c r="C7476" s="102"/>
      <c r="D7476" s="100" t="s">
        <v>27267</v>
      </c>
      <c r="E7476" s="101">
        <v>274.2</v>
      </c>
      <c r="F7476" s="102"/>
    </row>
    <row r="7477" ht="12.75" customHeight="1">
      <c r="A7477" s="100" t="s">
        <v>27203</v>
      </c>
      <c r="B7477" s="101">
        <v>700.46</v>
      </c>
      <c r="C7477" s="102"/>
      <c r="D7477" s="100" t="s">
        <v>7889</v>
      </c>
      <c r="E7477" s="101">
        <v>274.2</v>
      </c>
      <c r="F7477" s="102"/>
    </row>
    <row r="7478" ht="12.75" customHeight="1">
      <c r="A7478" s="100" t="s">
        <v>7761</v>
      </c>
      <c r="B7478" s="101">
        <v>700.46</v>
      </c>
      <c r="C7478" s="102"/>
      <c r="D7478" s="100" t="s">
        <v>27268</v>
      </c>
      <c r="E7478" s="101">
        <v>347.24</v>
      </c>
      <c r="F7478" s="102"/>
    </row>
    <row r="7479" ht="12.75" customHeight="1">
      <c r="A7479" s="100" t="s">
        <v>27204</v>
      </c>
      <c r="B7479" s="101">
        <v>834.73</v>
      </c>
      <c r="C7479" s="102"/>
      <c r="D7479" s="100" t="s">
        <v>7891</v>
      </c>
      <c r="E7479" s="101">
        <v>347.24</v>
      </c>
      <c r="F7479" s="102"/>
    </row>
    <row r="7480" ht="12.75" customHeight="1">
      <c r="A7480" s="100" t="s">
        <v>7763</v>
      </c>
      <c r="B7480" s="101">
        <v>834.73</v>
      </c>
      <c r="C7480" s="102"/>
      <c r="D7480" s="100" t="s">
        <v>27269</v>
      </c>
      <c r="E7480" s="101">
        <v>441.92</v>
      </c>
      <c r="F7480" s="102"/>
    </row>
    <row r="7481" ht="12.75" customHeight="1">
      <c r="A7481" s="100" t="s">
        <v>27205</v>
      </c>
      <c r="B7481" s="101">
        <v>997.77</v>
      </c>
      <c r="C7481" s="102"/>
      <c r="D7481" s="100" t="s">
        <v>7893</v>
      </c>
      <c r="E7481" s="101">
        <v>441.92</v>
      </c>
      <c r="F7481" s="102"/>
    </row>
    <row r="7482" ht="12.75" customHeight="1">
      <c r="A7482" s="100" t="s">
        <v>7765</v>
      </c>
      <c r="B7482" s="101">
        <v>997.77</v>
      </c>
      <c r="C7482" s="102"/>
      <c r="D7482" s="100" t="s">
        <v>27270</v>
      </c>
      <c r="E7482" s="101">
        <v>560.64</v>
      </c>
      <c r="F7482" s="102"/>
    </row>
    <row r="7483" ht="12.75" customHeight="1">
      <c r="A7483" s="100" t="s">
        <v>27206</v>
      </c>
      <c r="B7483" s="101">
        <v>1112.51</v>
      </c>
      <c r="C7483" s="102"/>
      <c r="D7483" s="100" t="s">
        <v>7895</v>
      </c>
      <c r="E7483" s="101">
        <v>560.64</v>
      </c>
      <c r="F7483" s="102"/>
    </row>
    <row r="7484" ht="12.75" customHeight="1">
      <c r="A7484" s="100" t="s">
        <v>7767</v>
      </c>
      <c r="B7484" s="101">
        <v>1112.51</v>
      </c>
      <c r="C7484" s="102"/>
      <c r="D7484" s="100" t="s">
        <v>27271</v>
      </c>
      <c r="E7484" s="101">
        <v>707.66</v>
      </c>
      <c r="F7484" s="102"/>
    </row>
    <row r="7485" ht="12.75" customHeight="1">
      <c r="A7485" s="100" t="s">
        <v>27207</v>
      </c>
      <c r="B7485" s="101">
        <v>1282.99</v>
      </c>
      <c r="C7485" s="102"/>
      <c r="D7485" s="100" t="s">
        <v>7897</v>
      </c>
      <c r="E7485" s="101">
        <v>707.66</v>
      </c>
      <c r="F7485" s="102"/>
    </row>
    <row r="7486" ht="12.75" customHeight="1">
      <c r="A7486" s="100" t="s">
        <v>7769</v>
      </c>
      <c r="B7486" s="101">
        <v>1282.99</v>
      </c>
      <c r="C7486" s="102"/>
      <c r="D7486" s="100" t="s">
        <v>27272</v>
      </c>
      <c r="E7486" s="101">
        <v>874.36</v>
      </c>
      <c r="F7486" s="102"/>
    </row>
    <row r="7487" ht="12.75" customHeight="1">
      <c r="A7487" s="100" t="s">
        <v>27208</v>
      </c>
      <c r="B7487" s="101">
        <v>1440.83</v>
      </c>
      <c r="C7487" s="102"/>
      <c r="D7487" s="100" t="s">
        <v>7899</v>
      </c>
      <c r="E7487" s="101">
        <v>874.36</v>
      </c>
      <c r="F7487" s="102"/>
    </row>
    <row r="7488" ht="12.75" customHeight="1">
      <c r="A7488" s="100" t="s">
        <v>7771</v>
      </c>
      <c r="B7488" s="101">
        <v>1440.83</v>
      </c>
      <c r="C7488" s="102"/>
      <c r="D7488" s="100" t="s">
        <v>27273</v>
      </c>
      <c r="E7488" s="101">
        <v>1095.34</v>
      </c>
      <c r="F7488" s="102"/>
    </row>
    <row r="7489" ht="12.75" customHeight="1">
      <c r="A7489" s="100" t="s">
        <v>27209</v>
      </c>
      <c r="B7489" s="101">
        <v>1885.45</v>
      </c>
      <c r="C7489" s="102"/>
      <c r="D7489" s="100" t="s">
        <v>7901</v>
      </c>
      <c r="E7489" s="101">
        <v>1095.34</v>
      </c>
      <c r="F7489" s="102"/>
    </row>
    <row r="7490" ht="12.75" customHeight="1">
      <c r="A7490" s="100" t="s">
        <v>7773</v>
      </c>
      <c r="B7490" s="101">
        <v>1885.45</v>
      </c>
      <c r="C7490" s="102"/>
      <c r="D7490" s="100" t="s">
        <v>27274</v>
      </c>
      <c r="E7490" s="101">
        <v>1387.32</v>
      </c>
      <c r="F7490" s="102"/>
    </row>
    <row r="7491" ht="12.75" customHeight="1">
      <c r="A7491" s="100" t="s">
        <v>27210</v>
      </c>
      <c r="B7491" s="101">
        <v>2534.52</v>
      </c>
      <c r="C7491" s="102"/>
      <c r="D7491" s="100" t="s">
        <v>7903</v>
      </c>
      <c r="E7491" s="101">
        <v>1387.32</v>
      </c>
      <c r="F7491" s="102"/>
    </row>
    <row r="7492" ht="12.75" customHeight="1">
      <c r="A7492" s="100" t="s">
        <v>7775</v>
      </c>
      <c r="B7492" s="101">
        <v>2534.52</v>
      </c>
      <c r="C7492" s="102"/>
      <c r="D7492" s="100" t="s">
        <v>27275</v>
      </c>
      <c r="E7492" s="101">
        <v>2236.3</v>
      </c>
      <c r="F7492" s="102"/>
    </row>
    <row r="7493" ht="12.75" customHeight="1">
      <c r="A7493" s="100" t="s">
        <v>27211</v>
      </c>
      <c r="B7493" s="101">
        <v>3025.21</v>
      </c>
      <c r="C7493" s="102"/>
      <c r="D7493" s="100" t="s">
        <v>7905</v>
      </c>
      <c r="E7493" s="101">
        <v>2236.3</v>
      </c>
      <c r="F7493" s="102"/>
    </row>
    <row r="7494" ht="12.75" customHeight="1">
      <c r="A7494" s="100" t="s">
        <v>7777</v>
      </c>
      <c r="B7494" s="101">
        <v>3025.21</v>
      </c>
      <c r="C7494" s="102"/>
      <c r="D7494" s="100" t="s">
        <v>27276</v>
      </c>
      <c r="E7494" s="101">
        <v>2.24</v>
      </c>
      <c r="F7494" s="102"/>
    </row>
    <row r="7495" ht="12.75" customHeight="1">
      <c r="A7495" s="100" t="s">
        <v>27212</v>
      </c>
      <c r="B7495" s="101">
        <v>4598.92</v>
      </c>
      <c r="C7495" s="102"/>
      <c r="D7495" s="100" t="s">
        <v>7907</v>
      </c>
      <c r="E7495" s="101">
        <v>2.24</v>
      </c>
      <c r="F7495" s="102"/>
    </row>
    <row r="7496" ht="12.75" customHeight="1">
      <c r="A7496" s="100" t="s">
        <v>7779</v>
      </c>
      <c r="B7496" s="101">
        <v>4598.92</v>
      </c>
      <c r="C7496" s="102"/>
      <c r="D7496" s="100" t="s">
        <v>27277</v>
      </c>
      <c r="E7496" s="101">
        <v>3.42</v>
      </c>
      <c r="F7496" s="102"/>
    </row>
    <row r="7497" ht="12.75" customHeight="1">
      <c r="A7497" s="100" t="s">
        <v>27213</v>
      </c>
      <c r="B7497" s="101">
        <v>5415.56</v>
      </c>
      <c r="C7497" s="102"/>
      <c r="D7497" s="100" t="s">
        <v>7909</v>
      </c>
      <c r="E7497" s="101">
        <v>3.42</v>
      </c>
      <c r="F7497" s="102"/>
    </row>
    <row r="7498" ht="12.75" customHeight="1">
      <c r="A7498" s="100" t="s">
        <v>7781</v>
      </c>
      <c r="B7498" s="101">
        <v>5415.56</v>
      </c>
      <c r="C7498" s="102"/>
      <c r="D7498" s="100" t="s">
        <v>27278</v>
      </c>
      <c r="E7498" s="101">
        <v>5.5</v>
      </c>
      <c r="F7498" s="102"/>
    </row>
    <row r="7499" ht="12.75" customHeight="1">
      <c r="A7499" s="100" t="s">
        <v>27214</v>
      </c>
      <c r="B7499" s="101">
        <v>7211.53</v>
      </c>
      <c r="C7499" s="102"/>
      <c r="D7499" s="100" t="s">
        <v>7911</v>
      </c>
      <c r="E7499" s="101">
        <v>5.5</v>
      </c>
      <c r="F7499" s="102"/>
    </row>
    <row r="7500" ht="12.75" customHeight="1">
      <c r="A7500" s="100" t="s">
        <v>7783</v>
      </c>
      <c r="B7500" s="101">
        <v>7211.53</v>
      </c>
      <c r="C7500" s="102"/>
      <c r="D7500" s="100" t="s">
        <v>27279</v>
      </c>
      <c r="E7500" s="101">
        <v>8.5</v>
      </c>
      <c r="F7500" s="102"/>
    </row>
    <row r="7501" ht="12.75" customHeight="1">
      <c r="A7501" s="100" t="s">
        <v>27215</v>
      </c>
      <c r="B7501" s="101">
        <v>301.47</v>
      </c>
      <c r="C7501" s="102"/>
      <c r="D7501" s="100" t="s">
        <v>7913</v>
      </c>
      <c r="E7501" s="101">
        <v>8.5</v>
      </c>
      <c r="F7501" s="102"/>
    </row>
    <row r="7502" ht="12.75" customHeight="1">
      <c r="A7502" s="100" t="s">
        <v>7785</v>
      </c>
      <c r="B7502" s="101">
        <v>301.47</v>
      </c>
      <c r="C7502" s="102"/>
      <c r="D7502" s="100" t="s">
        <v>27280</v>
      </c>
      <c r="E7502" s="101">
        <v>13.2</v>
      </c>
      <c r="F7502" s="102"/>
    </row>
    <row r="7503" ht="12.75" customHeight="1">
      <c r="A7503" s="100" t="s">
        <v>27216</v>
      </c>
      <c r="B7503" s="101">
        <v>324.81</v>
      </c>
      <c r="C7503" s="102"/>
      <c r="D7503" s="100" t="s">
        <v>7915</v>
      </c>
      <c r="E7503" s="101">
        <v>13.2</v>
      </c>
      <c r="F7503" s="102"/>
    </row>
    <row r="7504" ht="12.75" customHeight="1">
      <c r="A7504" s="100" t="s">
        <v>7787</v>
      </c>
      <c r="B7504" s="101">
        <v>324.81</v>
      </c>
      <c r="C7504" s="102"/>
      <c r="D7504" s="100" t="s">
        <v>27281</v>
      </c>
      <c r="E7504" s="101">
        <v>29.5</v>
      </c>
      <c r="F7504" s="102"/>
    </row>
    <row r="7505" ht="12.75" customHeight="1">
      <c r="A7505" s="100" t="s">
        <v>27217</v>
      </c>
      <c r="B7505" s="101">
        <v>427.43</v>
      </c>
      <c r="C7505" s="102"/>
      <c r="D7505" s="100" t="s">
        <v>7917</v>
      </c>
      <c r="E7505" s="101">
        <v>29.5</v>
      </c>
      <c r="F7505" s="102"/>
    </row>
    <row r="7506" ht="12.75" customHeight="1">
      <c r="A7506" s="100" t="s">
        <v>7789</v>
      </c>
      <c r="B7506" s="101">
        <v>427.43</v>
      </c>
      <c r="C7506" s="102"/>
      <c r="D7506" s="100" t="s">
        <v>27282</v>
      </c>
      <c r="E7506" s="101">
        <v>42.22</v>
      </c>
      <c r="F7506" s="102"/>
    </row>
    <row r="7507" ht="12.75" customHeight="1">
      <c r="A7507" s="100" t="s">
        <v>27218</v>
      </c>
      <c r="B7507" s="101">
        <v>548.45</v>
      </c>
      <c r="C7507" s="102"/>
      <c r="D7507" s="100" t="s">
        <v>7919</v>
      </c>
      <c r="E7507" s="101">
        <v>42.22</v>
      </c>
      <c r="F7507" s="102"/>
    </row>
    <row r="7508" ht="12.75" customHeight="1">
      <c r="A7508" s="100" t="s">
        <v>7791</v>
      </c>
      <c r="B7508" s="101">
        <v>548.45</v>
      </c>
      <c r="C7508" s="102"/>
      <c r="D7508" s="100" t="s">
        <v>27283</v>
      </c>
      <c r="E7508" s="101">
        <v>62.62</v>
      </c>
      <c r="F7508" s="102"/>
    </row>
    <row r="7509" ht="12.75" customHeight="1">
      <c r="A7509" s="100" t="s">
        <v>27219</v>
      </c>
      <c r="B7509" s="101">
        <v>700.47</v>
      </c>
      <c r="C7509" s="102"/>
      <c r="D7509" s="100" t="s">
        <v>7921</v>
      </c>
      <c r="E7509" s="101">
        <v>62.62</v>
      </c>
      <c r="F7509" s="102"/>
    </row>
    <row r="7510" ht="12.75" customHeight="1">
      <c r="A7510" s="100" t="s">
        <v>7793</v>
      </c>
      <c r="B7510" s="101">
        <v>700.47</v>
      </c>
      <c r="C7510" s="102"/>
      <c r="D7510" s="100" t="s">
        <v>27284</v>
      </c>
      <c r="E7510" s="101">
        <v>81.24</v>
      </c>
      <c r="F7510" s="102"/>
    </row>
    <row r="7511" ht="12.75" customHeight="1">
      <c r="A7511" s="100" t="s">
        <v>27220</v>
      </c>
      <c r="B7511" s="101">
        <v>834.73</v>
      </c>
      <c r="C7511" s="102"/>
      <c r="D7511" s="100" t="s">
        <v>7923</v>
      </c>
      <c r="E7511" s="101">
        <v>81.24</v>
      </c>
      <c r="F7511" s="102"/>
    </row>
    <row r="7512" ht="12.75" customHeight="1">
      <c r="A7512" s="100" t="s">
        <v>7795</v>
      </c>
      <c r="B7512" s="101">
        <v>834.73</v>
      </c>
      <c r="C7512" s="102"/>
      <c r="D7512" s="100" t="s">
        <v>27285</v>
      </c>
      <c r="E7512" s="101">
        <v>101.94</v>
      </c>
      <c r="F7512" s="102"/>
    </row>
    <row r="7513" ht="12.75" customHeight="1">
      <c r="A7513" s="100" t="s">
        <v>27221</v>
      </c>
      <c r="B7513" s="101">
        <v>997.75</v>
      </c>
      <c r="C7513" s="102"/>
      <c r="D7513" s="100" t="s">
        <v>7925</v>
      </c>
      <c r="E7513" s="101">
        <v>101.94</v>
      </c>
      <c r="F7513" s="102"/>
    </row>
    <row r="7514" ht="12.75" customHeight="1">
      <c r="A7514" s="100" t="s">
        <v>7797</v>
      </c>
      <c r="B7514" s="101">
        <v>997.75</v>
      </c>
      <c r="C7514" s="102"/>
      <c r="D7514" s="100" t="s">
        <v>27286</v>
      </c>
      <c r="E7514" s="101">
        <v>132.92</v>
      </c>
      <c r="F7514" s="102"/>
    </row>
    <row r="7515" ht="12.75" customHeight="1">
      <c r="A7515" s="100" t="s">
        <v>27222</v>
      </c>
      <c r="B7515" s="101">
        <v>1112.51</v>
      </c>
      <c r="C7515" s="102"/>
      <c r="D7515" s="100" t="s">
        <v>7927</v>
      </c>
      <c r="E7515" s="101">
        <v>132.92</v>
      </c>
      <c r="F7515" s="102"/>
    </row>
    <row r="7516" ht="12.75" customHeight="1">
      <c r="A7516" s="100" t="s">
        <v>7799</v>
      </c>
      <c r="B7516" s="101">
        <v>1112.51</v>
      </c>
      <c r="C7516" s="102"/>
      <c r="D7516" s="100" t="s">
        <v>27287</v>
      </c>
      <c r="E7516" s="101">
        <v>168.02</v>
      </c>
      <c r="F7516" s="102"/>
    </row>
    <row r="7517" ht="12.75" customHeight="1">
      <c r="A7517" s="100" t="s">
        <v>27223</v>
      </c>
      <c r="B7517" s="101">
        <v>1282.98</v>
      </c>
      <c r="C7517" s="102"/>
      <c r="D7517" s="100" t="s">
        <v>7929</v>
      </c>
      <c r="E7517" s="101">
        <v>168.02</v>
      </c>
      <c r="F7517" s="102"/>
    </row>
    <row r="7518" ht="12.75" customHeight="1">
      <c r="A7518" s="100" t="s">
        <v>7801</v>
      </c>
      <c r="B7518" s="101">
        <v>1282.98</v>
      </c>
      <c r="C7518" s="102"/>
      <c r="D7518" s="100" t="s">
        <v>27288</v>
      </c>
      <c r="E7518" s="101">
        <v>207.2</v>
      </c>
      <c r="F7518" s="102"/>
    </row>
    <row r="7519" ht="12.75" customHeight="1">
      <c r="A7519" s="100" t="s">
        <v>27224</v>
      </c>
      <c r="B7519" s="101">
        <v>1440.82</v>
      </c>
      <c r="C7519" s="102"/>
      <c r="D7519" s="100" t="s">
        <v>7931</v>
      </c>
      <c r="E7519" s="101">
        <v>207.2</v>
      </c>
      <c r="F7519" s="102"/>
    </row>
    <row r="7520" ht="12.75" customHeight="1">
      <c r="A7520" s="100" t="s">
        <v>7803</v>
      </c>
      <c r="B7520" s="101">
        <v>1440.82</v>
      </c>
      <c r="C7520" s="102"/>
      <c r="D7520" s="100" t="s">
        <v>27289</v>
      </c>
      <c r="E7520" s="101">
        <v>262.24</v>
      </c>
      <c r="F7520" s="102"/>
    </row>
    <row r="7521" ht="12.75" customHeight="1">
      <c r="A7521" s="100" t="s">
        <v>27225</v>
      </c>
      <c r="B7521" s="101">
        <v>1885.46</v>
      </c>
      <c r="C7521" s="102"/>
      <c r="D7521" s="100" t="s">
        <v>7933</v>
      </c>
      <c r="E7521" s="101">
        <v>262.24</v>
      </c>
      <c r="F7521" s="102"/>
    </row>
    <row r="7522" ht="12.75" customHeight="1">
      <c r="A7522" s="100" t="s">
        <v>7805</v>
      </c>
      <c r="B7522" s="101">
        <v>1885.46</v>
      </c>
      <c r="C7522" s="102"/>
      <c r="D7522" s="100" t="s">
        <v>27290</v>
      </c>
      <c r="E7522" s="101">
        <v>323.76</v>
      </c>
      <c r="F7522" s="102"/>
    </row>
    <row r="7523" ht="12.75" customHeight="1">
      <c r="A7523" s="100" t="s">
        <v>27226</v>
      </c>
      <c r="B7523" s="101">
        <v>3227.31</v>
      </c>
      <c r="C7523" s="102"/>
      <c r="D7523" s="100" t="s">
        <v>7935</v>
      </c>
      <c r="E7523" s="101">
        <v>323.76</v>
      </c>
      <c r="F7523" s="102"/>
    </row>
    <row r="7524" ht="12.75" customHeight="1">
      <c r="A7524" s="100" t="s">
        <v>7807</v>
      </c>
      <c r="B7524" s="101">
        <v>3227.31</v>
      </c>
      <c r="C7524" s="102"/>
      <c r="D7524" s="100" t="s">
        <v>27291</v>
      </c>
      <c r="E7524" s="101">
        <v>405.72</v>
      </c>
      <c r="F7524" s="102"/>
    </row>
    <row r="7525" ht="12.75" customHeight="1">
      <c r="A7525" s="100" t="s">
        <v>27227</v>
      </c>
      <c r="B7525" s="101">
        <v>17123.17</v>
      </c>
      <c r="C7525" s="102"/>
      <c r="D7525" s="100" t="s">
        <v>7937</v>
      </c>
      <c r="E7525" s="101">
        <v>405.72</v>
      </c>
      <c r="F7525" s="102"/>
    </row>
    <row r="7526" ht="12.75" customHeight="1">
      <c r="A7526" s="100" t="s">
        <v>7809</v>
      </c>
      <c r="B7526" s="101">
        <v>17123.17</v>
      </c>
      <c r="C7526" s="102"/>
      <c r="D7526" s="100" t="s">
        <v>27292</v>
      </c>
      <c r="E7526" s="101">
        <v>513.4</v>
      </c>
      <c r="F7526" s="102"/>
    </row>
    <row r="7527" ht="12.75" customHeight="1">
      <c r="A7527" s="100" t="s">
        <v>27228</v>
      </c>
      <c r="B7527" s="101">
        <v>12239.32</v>
      </c>
      <c r="C7527" s="102"/>
      <c r="D7527" s="100" t="s">
        <v>7939</v>
      </c>
      <c r="E7527" s="101">
        <v>513.4</v>
      </c>
      <c r="F7527" s="102"/>
    </row>
    <row r="7528" ht="12.75" customHeight="1">
      <c r="A7528" s="100" t="s">
        <v>7811</v>
      </c>
      <c r="B7528" s="101">
        <v>12239.32</v>
      </c>
      <c r="C7528" s="102"/>
      <c r="D7528" s="100" t="s">
        <v>27293</v>
      </c>
      <c r="E7528" s="101">
        <v>651.46</v>
      </c>
      <c r="F7528" s="102"/>
    </row>
    <row r="7529" ht="12.75" customHeight="1">
      <c r="A7529" s="100" t="s">
        <v>27229</v>
      </c>
      <c r="B7529" s="101">
        <v>18898.58</v>
      </c>
      <c r="C7529" s="102"/>
      <c r="D7529" s="100" t="s">
        <v>7941</v>
      </c>
      <c r="E7529" s="101">
        <v>651.46</v>
      </c>
      <c r="F7529" s="102"/>
    </row>
    <row r="7530" ht="12.75" customHeight="1">
      <c r="A7530" s="100" t="s">
        <v>7813</v>
      </c>
      <c r="B7530" s="101">
        <v>18898.58</v>
      </c>
      <c r="C7530" s="102"/>
      <c r="D7530" s="100" t="s">
        <v>27294</v>
      </c>
      <c r="E7530" s="101">
        <v>826.9</v>
      </c>
      <c r="F7530" s="102"/>
    </row>
    <row r="7531" ht="12.75" customHeight="1">
      <c r="A7531" s="100" t="s">
        <v>27230</v>
      </c>
      <c r="B7531" s="101">
        <v>18531.3</v>
      </c>
      <c r="C7531" s="102"/>
      <c r="D7531" s="100" t="s">
        <v>7943</v>
      </c>
      <c r="E7531" s="101">
        <v>826.9</v>
      </c>
      <c r="F7531" s="102"/>
    </row>
    <row r="7532" ht="12.75" customHeight="1">
      <c r="A7532" s="100" t="s">
        <v>7815</v>
      </c>
      <c r="B7532" s="101">
        <v>18531.3</v>
      </c>
      <c r="C7532" s="102"/>
      <c r="D7532" s="100" t="s">
        <v>27295</v>
      </c>
      <c r="E7532" s="101">
        <v>1046.82</v>
      </c>
      <c r="F7532" s="102"/>
    </row>
    <row r="7533" ht="12.75" customHeight="1">
      <c r="A7533" s="100" t="s">
        <v>27231</v>
      </c>
      <c r="B7533" s="101">
        <v>7.98</v>
      </c>
      <c r="C7533" s="102"/>
      <c r="D7533" s="100" t="s">
        <v>7945</v>
      </c>
      <c r="E7533" s="101">
        <v>1046.82</v>
      </c>
      <c r="F7533" s="102"/>
    </row>
    <row r="7534" ht="12.75" customHeight="1">
      <c r="A7534" s="100" t="s">
        <v>7817</v>
      </c>
      <c r="B7534" s="101">
        <v>7.98</v>
      </c>
      <c r="C7534" s="102"/>
      <c r="D7534" s="100" t="s">
        <v>27296</v>
      </c>
      <c r="E7534" s="101">
        <v>1291.42</v>
      </c>
      <c r="F7534" s="102"/>
    </row>
    <row r="7535" ht="12.75" customHeight="1">
      <c r="A7535" s="100" t="s">
        <v>27232</v>
      </c>
      <c r="B7535" s="101">
        <v>10.2</v>
      </c>
      <c r="C7535" s="102"/>
      <c r="D7535" s="100" t="s">
        <v>7947</v>
      </c>
      <c r="E7535" s="101">
        <v>1291.42</v>
      </c>
      <c r="F7535" s="102"/>
    </row>
    <row r="7536" ht="12.75" customHeight="1">
      <c r="A7536" s="100" t="s">
        <v>7819</v>
      </c>
      <c r="B7536" s="101">
        <v>10.2</v>
      </c>
      <c r="C7536" s="102"/>
      <c r="D7536" s="100" t="s">
        <v>27297</v>
      </c>
      <c r="E7536" s="101">
        <v>1620.18</v>
      </c>
      <c r="F7536" s="102"/>
    </row>
    <row r="7537" ht="12.75" customHeight="1">
      <c r="A7537" s="100" t="s">
        <v>27233</v>
      </c>
      <c r="B7537" s="101">
        <v>15.82</v>
      </c>
      <c r="C7537" s="102"/>
      <c r="D7537" s="100" t="s">
        <v>7949</v>
      </c>
      <c r="E7537" s="101">
        <v>1620.18</v>
      </c>
      <c r="F7537" s="102"/>
    </row>
    <row r="7538" ht="12.75" customHeight="1">
      <c r="A7538" s="100" t="s">
        <v>7821</v>
      </c>
      <c r="B7538" s="101">
        <v>15.82</v>
      </c>
      <c r="C7538" s="102"/>
      <c r="D7538" s="100" t="s">
        <v>27298</v>
      </c>
      <c r="E7538" s="101">
        <v>15.95</v>
      </c>
      <c r="F7538" s="102"/>
    </row>
    <row r="7539" ht="12.75" customHeight="1">
      <c r="A7539" s="100" t="s">
        <v>27234</v>
      </c>
      <c r="B7539" s="101">
        <v>23.4</v>
      </c>
      <c r="C7539" s="102"/>
      <c r="D7539" s="100" t="s">
        <v>7951</v>
      </c>
      <c r="E7539" s="101">
        <v>15.95</v>
      </c>
      <c r="F7539" s="102"/>
    </row>
    <row r="7540" ht="12.75" customHeight="1">
      <c r="A7540" s="100" t="s">
        <v>7823</v>
      </c>
      <c r="B7540" s="101">
        <v>23.4</v>
      </c>
      <c r="C7540" s="102"/>
      <c r="D7540" s="100" t="s">
        <v>27299</v>
      </c>
      <c r="E7540" s="101">
        <v>18.9</v>
      </c>
      <c r="F7540" s="102"/>
    </row>
    <row r="7541" ht="12.75" customHeight="1">
      <c r="A7541" s="100" t="s">
        <v>27235</v>
      </c>
      <c r="B7541" s="101">
        <v>30.2</v>
      </c>
      <c r="C7541" s="102"/>
      <c r="D7541" s="100" t="s">
        <v>7953</v>
      </c>
      <c r="E7541" s="101">
        <v>18.9</v>
      </c>
      <c r="F7541" s="102"/>
    </row>
    <row r="7542" ht="12.75" customHeight="1">
      <c r="A7542" s="100" t="s">
        <v>7825</v>
      </c>
      <c r="B7542" s="101">
        <v>30.2</v>
      </c>
      <c r="C7542" s="102"/>
      <c r="D7542" s="100" t="s">
        <v>27300</v>
      </c>
      <c r="E7542" s="101">
        <v>29.79</v>
      </c>
      <c r="F7542" s="102"/>
    </row>
    <row r="7543" ht="12.75" customHeight="1">
      <c r="A7543" s="100" t="s">
        <v>27236</v>
      </c>
      <c r="B7543" s="101">
        <v>37.6</v>
      </c>
      <c r="C7543" s="102"/>
      <c r="D7543" s="100" t="s">
        <v>7955</v>
      </c>
      <c r="E7543" s="101">
        <v>29.79</v>
      </c>
      <c r="F7543" s="102"/>
    </row>
    <row r="7544" ht="12.75" customHeight="1">
      <c r="A7544" s="100" t="s">
        <v>7827</v>
      </c>
      <c r="B7544" s="101">
        <v>37.6</v>
      </c>
      <c r="C7544" s="102"/>
      <c r="D7544" s="100" t="s">
        <v>27301</v>
      </c>
      <c r="E7544" s="101">
        <v>46.16</v>
      </c>
      <c r="F7544" s="102"/>
    </row>
    <row r="7545" ht="12.75" customHeight="1">
      <c r="A7545" s="100" t="s">
        <v>27237</v>
      </c>
      <c r="B7545" s="101">
        <v>48.4</v>
      </c>
      <c r="C7545" s="102"/>
      <c r="D7545" s="100" t="s">
        <v>7957</v>
      </c>
      <c r="E7545" s="101">
        <v>46.16</v>
      </c>
      <c r="F7545" s="102"/>
    </row>
    <row r="7546" ht="12.75" customHeight="1">
      <c r="A7546" s="100" t="s">
        <v>7829</v>
      </c>
      <c r="B7546" s="101">
        <v>48.4</v>
      </c>
      <c r="C7546" s="102"/>
      <c r="D7546" s="100" t="s">
        <v>27302</v>
      </c>
      <c r="E7546" s="101">
        <v>52.74</v>
      </c>
      <c r="F7546" s="102"/>
    </row>
    <row r="7547" ht="12.75" customHeight="1">
      <c r="A7547" s="100" t="s">
        <v>27238</v>
      </c>
      <c r="B7547" s="101">
        <v>61.4</v>
      </c>
      <c r="C7547" s="102"/>
      <c r="D7547" s="100" t="s">
        <v>7959</v>
      </c>
      <c r="E7547" s="101">
        <v>52.74</v>
      </c>
      <c r="F7547" s="102"/>
    </row>
    <row r="7548" ht="12.75" customHeight="1">
      <c r="A7548" s="100" t="s">
        <v>7831</v>
      </c>
      <c r="B7548" s="101">
        <v>61.4</v>
      </c>
      <c r="C7548" s="102"/>
      <c r="D7548" s="100" t="s">
        <v>27303</v>
      </c>
      <c r="E7548" s="101">
        <v>66.18</v>
      </c>
      <c r="F7548" s="102"/>
    </row>
    <row r="7549" ht="12.75" customHeight="1">
      <c r="A7549" s="100" t="s">
        <v>27239</v>
      </c>
      <c r="B7549" s="101">
        <v>76.8</v>
      </c>
      <c r="C7549" s="102"/>
      <c r="D7549" s="100" t="s">
        <v>7961</v>
      </c>
      <c r="E7549" s="101">
        <v>66.18</v>
      </c>
      <c r="F7549" s="102"/>
    </row>
    <row r="7550" ht="12.75" customHeight="1">
      <c r="A7550" s="100" t="s">
        <v>7833</v>
      </c>
      <c r="B7550" s="101">
        <v>76.8</v>
      </c>
      <c r="C7550" s="102"/>
      <c r="D7550" s="100" t="s">
        <v>27304</v>
      </c>
      <c r="E7550" s="101">
        <v>80.76</v>
      </c>
      <c r="F7550" s="102"/>
    </row>
    <row r="7551" ht="12.75" customHeight="1">
      <c r="A7551" s="100" t="s">
        <v>27240</v>
      </c>
      <c r="B7551" s="101">
        <v>95.4</v>
      </c>
      <c r="C7551" s="102"/>
      <c r="D7551" s="100" t="s">
        <v>7963</v>
      </c>
      <c r="E7551" s="101">
        <v>80.76</v>
      </c>
      <c r="F7551" s="102"/>
    </row>
    <row r="7552" ht="12.75" customHeight="1">
      <c r="A7552" s="100" t="s">
        <v>7835</v>
      </c>
      <c r="B7552" s="101">
        <v>95.4</v>
      </c>
      <c r="C7552" s="102"/>
      <c r="D7552" s="100" t="s">
        <v>27305</v>
      </c>
      <c r="E7552" s="101">
        <v>102.84</v>
      </c>
      <c r="F7552" s="102"/>
    </row>
    <row r="7553" ht="12.75" customHeight="1">
      <c r="A7553" s="100" t="s">
        <v>27241</v>
      </c>
      <c r="B7553" s="101">
        <v>118.4</v>
      </c>
      <c r="C7553" s="102"/>
      <c r="D7553" s="100" t="s">
        <v>7965</v>
      </c>
      <c r="E7553" s="101">
        <v>102.84</v>
      </c>
      <c r="F7553" s="102"/>
    </row>
    <row r="7554" ht="12.75" customHeight="1">
      <c r="A7554" s="100" t="s">
        <v>7837</v>
      </c>
      <c r="B7554" s="101">
        <v>118.4</v>
      </c>
      <c r="C7554" s="102"/>
      <c r="D7554" s="100" t="s">
        <v>27306</v>
      </c>
      <c r="E7554" s="101">
        <v>138.13</v>
      </c>
      <c r="F7554" s="102"/>
    </row>
    <row r="7555" ht="12.75" customHeight="1">
      <c r="A7555" s="100" t="s">
        <v>27242</v>
      </c>
      <c r="B7555" s="101">
        <v>148.0</v>
      </c>
      <c r="C7555" s="102"/>
      <c r="D7555" s="100" t="s">
        <v>7967</v>
      </c>
      <c r="E7555" s="101">
        <v>138.13</v>
      </c>
      <c r="F7555" s="102"/>
    </row>
    <row r="7556" ht="12.75" customHeight="1">
      <c r="A7556" s="100" t="s">
        <v>7839</v>
      </c>
      <c r="B7556" s="101">
        <v>148.0</v>
      </c>
      <c r="C7556" s="102"/>
      <c r="D7556" s="100" t="s">
        <v>27307</v>
      </c>
      <c r="E7556" s="101">
        <v>204.73</v>
      </c>
      <c r="F7556" s="102"/>
    </row>
    <row r="7557" ht="12.75" customHeight="1">
      <c r="A7557" s="100" t="s">
        <v>27243</v>
      </c>
      <c r="B7557" s="101">
        <v>188.22</v>
      </c>
      <c r="C7557" s="102"/>
      <c r="D7557" s="100" t="s">
        <v>7969</v>
      </c>
      <c r="E7557" s="101">
        <v>204.73</v>
      </c>
      <c r="F7557" s="102"/>
    </row>
    <row r="7558" ht="12.75" customHeight="1">
      <c r="A7558" s="100" t="s">
        <v>7841</v>
      </c>
      <c r="B7558" s="101">
        <v>188.22</v>
      </c>
      <c r="C7558" s="102"/>
      <c r="D7558" s="100" t="s">
        <v>27308</v>
      </c>
      <c r="E7558" s="101">
        <v>213.25</v>
      </c>
      <c r="F7558" s="102"/>
    </row>
    <row r="7559" ht="12.75" customHeight="1">
      <c r="A7559" s="100" t="s">
        <v>27244</v>
      </c>
      <c r="B7559" s="101">
        <v>240.74</v>
      </c>
      <c r="C7559" s="102"/>
      <c r="D7559" s="100" t="s">
        <v>7971</v>
      </c>
      <c r="E7559" s="101">
        <v>213.25</v>
      </c>
      <c r="F7559" s="102"/>
    </row>
    <row r="7560" ht="12.75" customHeight="1">
      <c r="A7560" s="100" t="s">
        <v>7843</v>
      </c>
      <c r="B7560" s="101">
        <v>240.74</v>
      </c>
      <c r="C7560" s="102"/>
      <c r="D7560" s="100" t="s">
        <v>27309</v>
      </c>
      <c r="E7560" s="101">
        <v>253.27</v>
      </c>
      <c r="F7560" s="102"/>
    </row>
    <row r="7561" ht="12.75" customHeight="1">
      <c r="A7561" s="100" t="s">
        <v>27245</v>
      </c>
      <c r="B7561" s="101">
        <v>302.54</v>
      </c>
      <c r="C7561" s="102"/>
      <c r="D7561" s="100" t="s">
        <v>7973</v>
      </c>
      <c r="E7561" s="101">
        <v>253.27</v>
      </c>
      <c r="F7561" s="102"/>
    </row>
    <row r="7562" ht="12.75" customHeight="1">
      <c r="A7562" s="100" t="s">
        <v>7845</v>
      </c>
      <c r="B7562" s="101">
        <v>302.54</v>
      </c>
      <c r="C7562" s="102"/>
      <c r="D7562" s="100" t="s">
        <v>27310</v>
      </c>
      <c r="E7562" s="101">
        <v>538.0</v>
      </c>
      <c r="F7562" s="102"/>
    </row>
    <row r="7563" ht="12.75" customHeight="1">
      <c r="A7563" s="100" t="s">
        <v>27246</v>
      </c>
      <c r="B7563" s="101">
        <v>383.2</v>
      </c>
      <c r="C7563" s="102"/>
      <c r="D7563" s="100" t="s">
        <v>7975</v>
      </c>
      <c r="E7563" s="101">
        <v>538.0</v>
      </c>
      <c r="F7563" s="102"/>
    </row>
    <row r="7564" ht="12.75" customHeight="1">
      <c r="A7564" s="100" t="s">
        <v>7847</v>
      </c>
      <c r="B7564" s="101">
        <v>383.2</v>
      </c>
      <c r="C7564" s="102"/>
      <c r="D7564" s="100" t="s">
        <v>27311</v>
      </c>
      <c r="E7564" s="101">
        <v>548.56</v>
      </c>
      <c r="F7564" s="102"/>
    </row>
    <row r="7565" ht="12.75" customHeight="1">
      <c r="A7565" s="100" t="s">
        <v>27247</v>
      </c>
      <c r="B7565" s="101">
        <v>472.02</v>
      </c>
      <c r="C7565" s="102"/>
      <c r="D7565" s="100" t="s">
        <v>7977</v>
      </c>
      <c r="E7565" s="101">
        <v>548.56</v>
      </c>
      <c r="F7565" s="102"/>
    </row>
    <row r="7566" ht="12.75" customHeight="1">
      <c r="A7566" s="100" t="s">
        <v>7849</v>
      </c>
      <c r="B7566" s="101">
        <v>472.02</v>
      </c>
      <c r="C7566" s="102"/>
      <c r="D7566" s="100" t="s">
        <v>27312</v>
      </c>
      <c r="E7566" s="101">
        <v>563.42</v>
      </c>
      <c r="F7566" s="102"/>
    </row>
    <row r="7567" ht="12.75" customHeight="1">
      <c r="A7567" s="100" t="s">
        <v>27248</v>
      </c>
      <c r="B7567" s="101">
        <v>593.28</v>
      </c>
      <c r="C7567" s="102"/>
      <c r="D7567" s="100" t="s">
        <v>7979</v>
      </c>
      <c r="E7567" s="101">
        <v>563.42</v>
      </c>
      <c r="F7567" s="102"/>
    </row>
    <row r="7568" ht="12.75" customHeight="1">
      <c r="A7568" s="100" t="s">
        <v>7851</v>
      </c>
      <c r="B7568" s="101">
        <v>593.28</v>
      </c>
      <c r="C7568" s="102"/>
      <c r="D7568" s="100" t="s">
        <v>27313</v>
      </c>
      <c r="E7568" s="101">
        <v>583.98</v>
      </c>
      <c r="F7568" s="102"/>
    </row>
    <row r="7569" ht="12.75" customHeight="1">
      <c r="A7569" s="100" t="s">
        <v>27249</v>
      </c>
      <c r="B7569" s="101">
        <v>751.08</v>
      </c>
      <c r="C7569" s="102"/>
      <c r="D7569" s="100" t="s">
        <v>7981</v>
      </c>
      <c r="E7569" s="101">
        <v>583.98</v>
      </c>
      <c r="F7569" s="102"/>
    </row>
    <row r="7570" ht="12.75" customHeight="1">
      <c r="A7570" s="100" t="s">
        <v>7853</v>
      </c>
      <c r="B7570" s="101">
        <v>751.08</v>
      </c>
      <c r="C7570" s="102"/>
      <c r="D7570" s="100" t="s">
        <v>27314</v>
      </c>
      <c r="E7570" s="101">
        <v>663.56</v>
      </c>
      <c r="F7570" s="102"/>
    </row>
    <row r="7571" ht="12.75" customHeight="1">
      <c r="A7571" s="100" t="s">
        <v>27250</v>
      </c>
      <c r="B7571" s="101">
        <v>1210.14</v>
      </c>
      <c r="C7571" s="102"/>
      <c r="D7571" s="100" t="s">
        <v>7983</v>
      </c>
      <c r="E7571" s="101">
        <v>663.56</v>
      </c>
      <c r="F7571" s="102"/>
    </row>
    <row r="7572" ht="12.75" customHeight="1">
      <c r="A7572" s="100" t="s">
        <v>7855</v>
      </c>
      <c r="B7572" s="101">
        <v>1210.14</v>
      </c>
      <c r="C7572" s="102"/>
      <c r="D7572" s="100" t="s">
        <v>27315</v>
      </c>
      <c r="E7572" s="101">
        <v>1344.16</v>
      </c>
      <c r="F7572" s="102"/>
    </row>
    <row r="7573" ht="12.75" customHeight="1">
      <c r="A7573" s="100" t="s">
        <v>27251</v>
      </c>
      <c r="B7573" s="101">
        <v>1530.32</v>
      </c>
      <c r="C7573" s="102"/>
      <c r="D7573" s="100" t="s">
        <v>7985</v>
      </c>
      <c r="E7573" s="101">
        <v>1344.16</v>
      </c>
      <c r="F7573" s="102"/>
    </row>
    <row r="7574" ht="12.75" customHeight="1">
      <c r="A7574" s="100" t="s">
        <v>7857</v>
      </c>
      <c r="B7574" s="101">
        <v>1530.32</v>
      </c>
      <c r="C7574" s="102"/>
      <c r="D7574" s="100" t="s">
        <v>27316</v>
      </c>
      <c r="E7574" s="101">
        <v>1394.82</v>
      </c>
      <c r="F7574" s="102"/>
    </row>
    <row r="7575" ht="12.75" customHeight="1">
      <c r="A7575" s="100" t="s">
        <v>27252</v>
      </c>
      <c r="B7575" s="101">
        <v>1890.84</v>
      </c>
      <c r="C7575" s="102"/>
      <c r="D7575" s="100" t="s">
        <v>7987</v>
      </c>
      <c r="E7575" s="101">
        <v>1394.82</v>
      </c>
      <c r="F7575" s="102"/>
    </row>
    <row r="7576" ht="12.75" customHeight="1">
      <c r="A7576" s="100" t="s">
        <v>7859</v>
      </c>
      <c r="B7576" s="101">
        <v>1890.84</v>
      </c>
      <c r="C7576" s="102"/>
      <c r="D7576" s="100" t="s">
        <v>27317</v>
      </c>
      <c r="E7576" s="101">
        <v>2876.06</v>
      </c>
      <c r="F7576" s="102"/>
    </row>
    <row r="7577" ht="12.75" customHeight="1">
      <c r="A7577" s="100" t="s">
        <v>27253</v>
      </c>
      <c r="B7577" s="101">
        <v>2719.46</v>
      </c>
      <c r="C7577" s="102"/>
      <c r="D7577" s="100" t="s">
        <v>7989</v>
      </c>
      <c r="E7577" s="101">
        <v>2876.06</v>
      </c>
      <c r="F7577" s="102"/>
    </row>
    <row r="7578" ht="12.75" customHeight="1">
      <c r="A7578" s="100" t="s">
        <v>7861</v>
      </c>
      <c r="B7578" s="101">
        <v>2719.46</v>
      </c>
      <c r="C7578" s="102"/>
      <c r="D7578" s="100" t="s">
        <v>27318</v>
      </c>
      <c r="E7578" s="101">
        <v>3231.54</v>
      </c>
      <c r="F7578" s="102"/>
    </row>
    <row r="7579" ht="12.75" customHeight="1">
      <c r="A7579" s="100" t="s">
        <v>27254</v>
      </c>
      <c r="B7579" s="101">
        <v>3.84</v>
      </c>
      <c r="C7579" s="102"/>
      <c r="D7579" s="100" t="s">
        <v>7991</v>
      </c>
      <c r="E7579" s="101">
        <v>3231.54</v>
      </c>
      <c r="F7579" s="102"/>
    </row>
    <row r="7580" ht="12.75" customHeight="1">
      <c r="A7580" s="100" t="s">
        <v>7863</v>
      </c>
      <c r="B7580" s="101">
        <v>3.84</v>
      </c>
      <c r="C7580" s="102"/>
      <c r="D7580" s="100" t="s">
        <v>27319</v>
      </c>
      <c r="E7580" s="101">
        <v>5995.38</v>
      </c>
      <c r="F7580" s="102"/>
    </row>
    <row r="7581" ht="12.75" customHeight="1">
      <c r="A7581" s="100" t="s">
        <v>27255</v>
      </c>
      <c r="B7581" s="101">
        <v>5.8</v>
      </c>
      <c r="C7581" s="102"/>
      <c r="D7581" s="100" t="s">
        <v>7993</v>
      </c>
      <c r="E7581" s="101">
        <v>5995.38</v>
      </c>
      <c r="F7581" s="102"/>
    </row>
    <row r="7582" ht="12.75" customHeight="1">
      <c r="A7582" s="100" t="s">
        <v>7865</v>
      </c>
      <c r="B7582" s="101">
        <v>5.8</v>
      </c>
      <c r="C7582" s="102"/>
      <c r="D7582" s="100" t="s">
        <v>27320</v>
      </c>
      <c r="E7582" s="101">
        <v>6353.68</v>
      </c>
      <c r="F7582" s="102"/>
    </row>
    <row r="7583" ht="12.75" customHeight="1">
      <c r="A7583" s="100" t="s">
        <v>27256</v>
      </c>
      <c r="B7583" s="101">
        <v>8.94</v>
      </c>
      <c r="C7583" s="102"/>
      <c r="D7583" s="100" t="s">
        <v>7995</v>
      </c>
      <c r="E7583" s="101">
        <v>6353.68</v>
      </c>
      <c r="F7583" s="102"/>
    </row>
    <row r="7584" ht="12.75" customHeight="1">
      <c r="A7584" s="100" t="s">
        <v>7867</v>
      </c>
      <c r="B7584" s="101">
        <v>8.94</v>
      </c>
      <c r="C7584" s="102"/>
      <c r="D7584" s="100" t="s">
        <v>27321</v>
      </c>
      <c r="E7584" s="101">
        <v>15.14</v>
      </c>
      <c r="F7584" s="102"/>
    </row>
    <row r="7585" ht="12.75" customHeight="1">
      <c r="A7585" s="100" t="s">
        <v>27257</v>
      </c>
      <c r="B7585" s="101">
        <v>20.12</v>
      </c>
      <c r="C7585" s="102"/>
      <c r="D7585" s="100" t="s">
        <v>7997</v>
      </c>
      <c r="E7585" s="101">
        <v>15.14</v>
      </c>
      <c r="F7585" s="102"/>
    </row>
    <row r="7586" ht="12.75" customHeight="1">
      <c r="A7586" s="100" t="s">
        <v>7869</v>
      </c>
      <c r="B7586" s="101">
        <v>20.12</v>
      </c>
      <c r="C7586" s="102"/>
      <c r="D7586" s="100" t="s">
        <v>27322</v>
      </c>
      <c r="E7586" s="101">
        <v>17.87</v>
      </c>
      <c r="F7586" s="102"/>
    </row>
    <row r="7587" ht="12.75" customHeight="1">
      <c r="A7587" s="100" t="s">
        <v>27258</v>
      </c>
      <c r="B7587" s="101">
        <v>28.92</v>
      </c>
      <c r="C7587" s="102"/>
      <c r="D7587" s="100" t="s">
        <v>7999</v>
      </c>
      <c r="E7587" s="101">
        <v>17.87</v>
      </c>
      <c r="F7587" s="102"/>
    </row>
    <row r="7588" ht="12.75" customHeight="1">
      <c r="A7588" s="100" t="s">
        <v>7871</v>
      </c>
      <c r="B7588" s="101">
        <v>28.92</v>
      </c>
      <c r="C7588" s="102"/>
      <c r="D7588" s="100" t="s">
        <v>27323</v>
      </c>
      <c r="E7588" s="101">
        <v>23.68</v>
      </c>
      <c r="F7588" s="102"/>
    </row>
    <row r="7589" ht="12.75" customHeight="1">
      <c r="A7589" s="100" t="s">
        <v>27259</v>
      </c>
      <c r="B7589" s="101">
        <v>43.04</v>
      </c>
      <c r="C7589" s="102"/>
      <c r="D7589" s="100" t="s">
        <v>8001</v>
      </c>
      <c r="E7589" s="101">
        <v>23.68</v>
      </c>
      <c r="F7589" s="102"/>
    </row>
    <row r="7590" ht="12.75" customHeight="1">
      <c r="A7590" s="100" t="s">
        <v>7873</v>
      </c>
      <c r="B7590" s="101">
        <v>43.04</v>
      </c>
      <c r="C7590" s="102"/>
      <c r="D7590" s="100" t="s">
        <v>27324</v>
      </c>
      <c r="E7590" s="101">
        <v>36.96</v>
      </c>
      <c r="F7590" s="102"/>
    </row>
    <row r="7591" ht="12.75" customHeight="1">
      <c r="A7591" s="100" t="s">
        <v>27260</v>
      </c>
      <c r="B7591" s="101">
        <v>55.54</v>
      </c>
      <c r="C7591" s="102"/>
      <c r="D7591" s="100" t="s">
        <v>8003</v>
      </c>
      <c r="E7591" s="101">
        <v>36.96</v>
      </c>
      <c r="F7591" s="102"/>
    </row>
    <row r="7592" ht="12.75" customHeight="1">
      <c r="A7592" s="100" t="s">
        <v>7875</v>
      </c>
      <c r="B7592" s="101">
        <v>55.54</v>
      </c>
      <c r="C7592" s="102"/>
      <c r="D7592" s="100" t="s">
        <v>27325</v>
      </c>
      <c r="E7592" s="101">
        <v>44.46</v>
      </c>
      <c r="F7592" s="102"/>
    </row>
    <row r="7593" ht="12.75" customHeight="1">
      <c r="A7593" s="100" t="s">
        <v>27261</v>
      </c>
      <c r="B7593" s="101">
        <v>68.92</v>
      </c>
      <c r="C7593" s="102"/>
      <c r="D7593" s="100" t="s">
        <v>8005</v>
      </c>
      <c r="E7593" s="101">
        <v>44.46</v>
      </c>
      <c r="F7593" s="102"/>
    </row>
    <row r="7594" ht="12.75" customHeight="1">
      <c r="A7594" s="100" t="s">
        <v>7877</v>
      </c>
      <c r="B7594" s="101">
        <v>68.92</v>
      </c>
      <c r="C7594" s="102"/>
      <c r="D7594" s="100" t="s">
        <v>27326</v>
      </c>
      <c r="E7594" s="101">
        <v>56.56</v>
      </c>
      <c r="F7594" s="102"/>
    </row>
    <row r="7595" ht="12.75" customHeight="1">
      <c r="A7595" s="100" t="s">
        <v>27262</v>
      </c>
      <c r="B7595" s="101">
        <v>89.96</v>
      </c>
      <c r="C7595" s="102"/>
      <c r="D7595" s="100" t="s">
        <v>8007</v>
      </c>
      <c r="E7595" s="101">
        <v>56.56</v>
      </c>
      <c r="F7595" s="102"/>
    </row>
    <row r="7596" ht="12.75" customHeight="1">
      <c r="A7596" s="100" t="s">
        <v>7879</v>
      </c>
      <c r="B7596" s="101">
        <v>89.96</v>
      </c>
      <c r="C7596" s="102"/>
      <c r="D7596" s="100" t="s">
        <v>27327</v>
      </c>
      <c r="E7596" s="101">
        <v>65.94</v>
      </c>
      <c r="F7596" s="102"/>
    </row>
    <row r="7597" ht="12.75" customHeight="1">
      <c r="A7597" s="100" t="s">
        <v>27263</v>
      </c>
      <c r="B7597" s="101">
        <v>113.78</v>
      </c>
      <c r="C7597" s="102"/>
      <c r="D7597" s="100" t="s">
        <v>8009</v>
      </c>
      <c r="E7597" s="101">
        <v>65.94</v>
      </c>
      <c r="F7597" s="102"/>
    </row>
    <row r="7598" ht="12.75" customHeight="1">
      <c r="A7598" s="100" t="s">
        <v>7881</v>
      </c>
      <c r="B7598" s="101">
        <v>113.78</v>
      </c>
      <c r="C7598" s="102"/>
      <c r="D7598" s="100" t="s">
        <v>27328</v>
      </c>
      <c r="E7598" s="101">
        <v>92.51</v>
      </c>
      <c r="F7598" s="102"/>
    </row>
    <row r="7599" ht="12.75" customHeight="1">
      <c r="A7599" s="100" t="s">
        <v>27264</v>
      </c>
      <c r="B7599" s="101">
        <v>140.42</v>
      </c>
      <c r="C7599" s="102"/>
      <c r="D7599" s="100" t="s">
        <v>8011</v>
      </c>
      <c r="E7599" s="101">
        <v>92.51</v>
      </c>
      <c r="F7599" s="102"/>
    </row>
    <row r="7600" ht="12.75" customHeight="1">
      <c r="A7600" s="100" t="s">
        <v>7883</v>
      </c>
      <c r="B7600" s="101">
        <v>140.42</v>
      </c>
      <c r="C7600" s="102"/>
      <c r="D7600" s="100" t="s">
        <v>27329</v>
      </c>
      <c r="E7600" s="101">
        <v>116.19</v>
      </c>
      <c r="F7600" s="102"/>
    </row>
    <row r="7601" ht="12.75" customHeight="1">
      <c r="A7601" s="100" t="s">
        <v>27265</v>
      </c>
      <c r="B7601" s="101">
        <v>178.08</v>
      </c>
      <c r="C7601" s="102"/>
      <c r="D7601" s="100" t="s">
        <v>8013</v>
      </c>
      <c r="E7601" s="101">
        <v>116.19</v>
      </c>
      <c r="F7601" s="102"/>
    </row>
    <row r="7602" ht="12.75" customHeight="1">
      <c r="A7602" s="100" t="s">
        <v>7885</v>
      </c>
      <c r="B7602" s="101">
        <v>178.08</v>
      </c>
      <c r="C7602" s="102"/>
      <c r="D7602" s="100" t="s">
        <v>27330</v>
      </c>
      <c r="E7602" s="101">
        <v>126.75</v>
      </c>
      <c r="F7602" s="102"/>
    </row>
    <row r="7603" ht="12.75" customHeight="1">
      <c r="A7603" s="100" t="s">
        <v>27266</v>
      </c>
      <c r="B7603" s="101">
        <v>219.58</v>
      </c>
      <c r="C7603" s="102"/>
      <c r="D7603" s="100" t="s">
        <v>8015</v>
      </c>
      <c r="E7603" s="101">
        <v>126.75</v>
      </c>
      <c r="F7603" s="102"/>
    </row>
    <row r="7604" ht="12.75" customHeight="1">
      <c r="A7604" s="100" t="s">
        <v>7887</v>
      </c>
      <c r="B7604" s="101">
        <v>219.58</v>
      </c>
      <c r="C7604" s="102"/>
      <c r="D7604" s="100" t="s">
        <v>27331</v>
      </c>
      <c r="E7604" s="101">
        <v>234.34</v>
      </c>
      <c r="F7604" s="102"/>
    </row>
    <row r="7605" ht="12.75" customHeight="1">
      <c r="A7605" s="100" t="s">
        <v>27267</v>
      </c>
      <c r="B7605" s="101">
        <v>274.2</v>
      </c>
      <c r="C7605" s="102"/>
      <c r="D7605" s="100" t="s">
        <v>8017</v>
      </c>
      <c r="E7605" s="101">
        <v>234.34</v>
      </c>
      <c r="F7605" s="102"/>
    </row>
    <row r="7606" ht="12.75" customHeight="1">
      <c r="A7606" s="100" t="s">
        <v>7889</v>
      </c>
      <c r="B7606" s="101">
        <v>274.2</v>
      </c>
      <c r="C7606" s="102"/>
      <c r="D7606" s="100" t="s">
        <v>27332</v>
      </c>
      <c r="E7606" s="101">
        <v>277.41</v>
      </c>
      <c r="F7606" s="102"/>
    </row>
    <row r="7607" ht="12.75" customHeight="1">
      <c r="A7607" s="100" t="s">
        <v>27268</v>
      </c>
      <c r="B7607" s="101">
        <v>347.24</v>
      </c>
      <c r="C7607" s="102"/>
      <c r="D7607" s="100" t="s">
        <v>8019</v>
      </c>
      <c r="E7607" s="101">
        <v>277.41</v>
      </c>
      <c r="F7607" s="102"/>
    </row>
    <row r="7608" ht="12.75" customHeight="1">
      <c r="A7608" s="100" t="s">
        <v>7891</v>
      </c>
      <c r="B7608" s="101">
        <v>347.24</v>
      </c>
      <c r="C7608" s="102"/>
      <c r="D7608" s="100" t="s">
        <v>27333</v>
      </c>
      <c r="E7608" s="101">
        <v>400.92</v>
      </c>
      <c r="F7608" s="102"/>
    </row>
    <row r="7609" ht="12.75" customHeight="1">
      <c r="A7609" s="100" t="s">
        <v>27269</v>
      </c>
      <c r="B7609" s="101">
        <v>441.92</v>
      </c>
      <c r="C7609" s="102"/>
      <c r="D7609" s="100" t="s">
        <v>8021</v>
      </c>
      <c r="E7609" s="101">
        <v>400.92</v>
      </c>
      <c r="F7609" s="102"/>
    </row>
    <row r="7610" ht="12.75" customHeight="1">
      <c r="A7610" s="100" t="s">
        <v>7893</v>
      </c>
      <c r="B7610" s="101">
        <v>441.92</v>
      </c>
      <c r="C7610" s="102"/>
      <c r="D7610" s="100" t="s">
        <v>27334</v>
      </c>
      <c r="E7610" s="101">
        <v>708.0</v>
      </c>
      <c r="F7610" s="102"/>
    </row>
    <row r="7611" ht="12.75" customHeight="1">
      <c r="A7611" s="100" t="s">
        <v>27270</v>
      </c>
      <c r="B7611" s="101">
        <v>560.64</v>
      </c>
      <c r="C7611" s="102"/>
      <c r="D7611" s="100" t="s">
        <v>8023</v>
      </c>
      <c r="E7611" s="101">
        <v>708.0</v>
      </c>
      <c r="F7611" s="102"/>
    </row>
    <row r="7612" ht="12.75" customHeight="1">
      <c r="A7612" s="100" t="s">
        <v>7895</v>
      </c>
      <c r="B7612" s="101">
        <v>560.64</v>
      </c>
      <c r="C7612" s="102"/>
      <c r="D7612" s="100" t="s">
        <v>27335</v>
      </c>
      <c r="E7612" s="101">
        <v>876.0</v>
      </c>
      <c r="F7612" s="102"/>
    </row>
    <row r="7613" ht="12.75" customHeight="1">
      <c r="A7613" s="100" t="s">
        <v>27271</v>
      </c>
      <c r="B7613" s="101">
        <v>707.66</v>
      </c>
      <c r="C7613" s="102"/>
      <c r="D7613" s="100" t="s">
        <v>8025</v>
      </c>
      <c r="E7613" s="101">
        <v>876.0</v>
      </c>
      <c r="F7613" s="102"/>
    </row>
    <row r="7614" ht="12.75" customHeight="1">
      <c r="A7614" s="100" t="s">
        <v>7897</v>
      </c>
      <c r="B7614" s="101">
        <v>707.66</v>
      </c>
      <c r="C7614" s="102"/>
      <c r="D7614" s="100" t="s">
        <v>27336</v>
      </c>
      <c r="E7614" s="101">
        <v>1700.0</v>
      </c>
      <c r="F7614" s="102"/>
    </row>
    <row r="7615" ht="12.75" customHeight="1">
      <c r="A7615" s="100" t="s">
        <v>27272</v>
      </c>
      <c r="B7615" s="101">
        <v>874.36</v>
      </c>
      <c r="C7615" s="102"/>
      <c r="D7615" s="100" t="s">
        <v>8027</v>
      </c>
      <c r="E7615" s="101">
        <v>1700.0</v>
      </c>
      <c r="F7615" s="102"/>
    </row>
    <row r="7616" ht="12.75" customHeight="1">
      <c r="A7616" s="100" t="s">
        <v>7899</v>
      </c>
      <c r="B7616" s="101">
        <v>874.36</v>
      </c>
      <c r="C7616" s="102"/>
      <c r="D7616" s="100" t="s">
        <v>27337</v>
      </c>
      <c r="E7616" s="101">
        <v>1885.0</v>
      </c>
      <c r="F7616" s="102"/>
    </row>
    <row r="7617" ht="12.75" customHeight="1">
      <c r="A7617" s="100" t="s">
        <v>27273</v>
      </c>
      <c r="B7617" s="101">
        <v>1095.34</v>
      </c>
      <c r="C7617" s="102"/>
      <c r="D7617" s="100" t="s">
        <v>8029</v>
      </c>
      <c r="E7617" s="101">
        <v>1885.0</v>
      </c>
      <c r="F7617" s="102"/>
    </row>
    <row r="7618" ht="12.75" customHeight="1">
      <c r="A7618" s="100" t="s">
        <v>7901</v>
      </c>
      <c r="B7618" s="101">
        <v>1095.34</v>
      </c>
      <c r="C7618" s="102"/>
      <c r="D7618" s="100" t="s">
        <v>27338</v>
      </c>
      <c r="E7618" s="101">
        <v>2240.0</v>
      </c>
      <c r="F7618" s="102"/>
    </row>
    <row r="7619" ht="12.75" customHeight="1">
      <c r="A7619" s="100" t="s">
        <v>27274</v>
      </c>
      <c r="B7619" s="101">
        <v>1387.32</v>
      </c>
      <c r="C7619" s="102"/>
      <c r="D7619" s="100" t="s">
        <v>8031</v>
      </c>
      <c r="E7619" s="101">
        <v>2240.0</v>
      </c>
      <c r="F7619" s="102"/>
    </row>
    <row r="7620" ht="12.75" customHeight="1">
      <c r="A7620" s="100" t="s">
        <v>7903</v>
      </c>
      <c r="B7620" s="101">
        <v>1387.32</v>
      </c>
      <c r="C7620" s="102"/>
      <c r="D7620" s="100" t="s">
        <v>27339</v>
      </c>
      <c r="E7620" s="101">
        <v>2427.0</v>
      </c>
      <c r="F7620" s="102"/>
    </row>
    <row r="7621" ht="12.75" customHeight="1">
      <c r="A7621" s="100" t="s">
        <v>27275</v>
      </c>
      <c r="B7621" s="101">
        <v>2236.3</v>
      </c>
      <c r="C7621" s="102"/>
      <c r="D7621" s="100" t="s">
        <v>8033</v>
      </c>
      <c r="E7621" s="101">
        <v>2427.0</v>
      </c>
      <c r="F7621" s="102"/>
    </row>
    <row r="7622" ht="12.75" customHeight="1">
      <c r="A7622" s="100" t="s">
        <v>7905</v>
      </c>
      <c r="B7622" s="101">
        <v>2236.3</v>
      </c>
      <c r="C7622" s="102"/>
      <c r="D7622" s="100" t="s">
        <v>27340</v>
      </c>
      <c r="E7622" s="101">
        <v>7637.0</v>
      </c>
      <c r="F7622" s="102"/>
    </row>
    <row r="7623" ht="12.75" customHeight="1">
      <c r="A7623" s="100" t="s">
        <v>27276</v>
      </c>
      <c r="B7623" s="101">
        <v>2.24</v>
      </c>
      <c r="C7623" s="102"/>
      <c r="D7623" s="100" t="s">
        <v>8035</v>
      </c>
      <c r="E7623" s="101">
        <v>7637.0</v>
      </c>
      <c r="F7623" s="102"/>
    </row>
    <row r="7624" ht="12.75" customHeight="1">
      <c r="A7624" s="100" t="s">
        <v>7907</v>
      </c>
      <c r="B7624" s="101">
        <v>2.24</v>
      </c>
      <c r="C7624" s="102"/>
      <c r="D7624" s="100" t="s">
        <v>27341</v>
      </c>
      <c r="E7624" s="101">
        <v>18.69</v>
      </c>
      <c r="F7624" s="102"/>
    </row>
    <row r="7625" ht="12.75" customHeight="1">
      <c r="A7625" s="100" t="s">
        <v>27277</v>
      </c>
      <c r="B7625" s="101">
        <v>3.42</v>
      </c>
      <c r="C7625" s="102"/>
      <c r="D7625" s="100" t="s">
        <v>8037</v>
      </c>
      <c r="E7625" s="101">
        <v>18.69</v>
      </c>
      <c r="F7625" s="102"/>
    </row>
    <row r="7626" ht="12.75" customHeight="1">
      <c r="A7626" s="100" t="s">
        <v>7909</v>
      </c>
      <c r="B7626" s="101">
        <v>3.42</v>
      </c>
      <c r="C7626" s="102"/>
      <c r="D7626" s="100" t="s">
        <v>27342</v>
      </c>
      <c r="E7626" s="101">
        <v>21.96</v>
      </c>
      <c r="F7626" s="102"/>
    </row>
    <row r="7627" ht="12.75" customHeight="1">
      <c r="A7627" s="100" t="s">
        <v>27278</v>
      </c>
      <c r="B7627" s="101">
        <v>5.5</v>
      </c>
      <c r="C7627" s="102"/>
      <c r="D7627" s="100" t="s">
        <v>8039</v>
      </c>
      <c r="E7627" s="101">
        <v>21.96</v>
      </c>
      <c r="F7627" s="102"/>
    </row>
    <row r="7628" ht="12.75" customHeight="1">
      <c r="A7628" s="100" t="s">
        <v>7911</v>
      </c>
      <c r="B7628" s="101">
        <v>5.5</v>
      </c>
      <c r="C7628" s="102"/>
      <c r="D7628" s="100" t="s">
        <v>27343</v>
      </c>
      <c r="E7628" s="101">
        <v>30.09</v>
      </c>
      <c r="F7628" s="102"/>
    </row>
    <row r="7629" ht="12.75" customHeight="1">
      <c r="A7629" s="100" t="s">
        <v>27279</v>
      </c>
      <c r="B7629" s="101">
        <v>8.5</v>
      </c>
      <c r="C7629" s="102"/>
      <c r="D7629" s="100" t="s">
        <v>8041</v>
      </c>
      <c r="E7629" s="101">
        <v>30.09</v>
      </c>
      <c r="F7629" s="102"/>
    </row>
    <row r="7630" ht="12.75" customHeight="1">
      <c r="A7630" s="100" t="s">
        <v>7913</v>
      </c>
      <c r="B7630" s="101">
        <v>8.5</v>
      </c>
      <c r="C7630" s="102"/>
      <c r="D7630" s="100" t="s">
        <v>27344</v>
      </c>
      <c r="E7630" s="101">
        <v>35.58</v>
      </c>
      <c r="F7630" s="102"/>
    </row>
    <row r="7631" ht="12.75" customHeight="1">
      <c r="A7631" s="100" t="s">
        <v>27280</v>
      </c>
      <c r="B7631" s="101">
        <v>13.2</v>
      </c>
      <c r="C7631" s="102"/>
      <c r="D7631" s="100" t="s">
        <v>8043</v>
      </c>
      <c r="E7631" s="101">
        <v>35.58</v>
      </c>
      <c r="F7631" s="102"/>
    </row>
    <row r="7632" ht="12.75" customHeight="1">
      <c r="A7632" s="100" t="s">
        <v>7915</v>
      </c>
      <c r="B7632" s="101">
        <v>13.2</v>
      </c>
      <c r="C7632" s="102"/>
      <c r="D7632" s="100" t="s">
        <v>27345</v>
      </c>
      <c r="E7632" s="101">
        <v>46.48</v>
      </c>
      <c r="F7632" s="102"/>
    </row>
    <row r="7633" ht="12.75" customHeight="1">
      <c r="A7633" s="100" t="s">
        <v>27281</v>
      </c>
      <c r="B7633" s="101">
        <v>29.5</v>
      </c>
      <c r="C7633" s="102"/>
      <c r="D7633" s="100" t="s">
        <v>8045</v>
      </c>
      <c r="E7633" s="101">
        <v>46.48</v>
      </c>
      <c r="F7633" s="102"/>
    </row>
    <row r="7634" ht="12.75" customHeight="1">
      <c r="A7634" s="100" t="s">
        <v>7917</v>
      </c>
      <c r="B7634" s="101">
        <v>29.5</v>
      </c>
      <c r="C7634" s="102"/>
      <c r="D7634" s="100" t="s">
        <v>27346</v>
      </c>
      <c r="E7634" s="101">
        <v>59.9</v>
      </c>
      <c r="F7634" s="102"/>
    </row>
    <row r="7635" ht="12.75" customHeight="1">
      <c r="A7635" s="100" t="s">
        <v>27282</v>
      </c>
      <c r="B7635" s="101">
        <v>42.22</v>
      </c>
      <c r="C7635" s="102"/>
      <c r="D7635" s="100" t="s">
        <v>8047</v>
      </c>
      <c r="E7635" s="101">
        <v>59.9</v>
      </c>
      <c r="F7635" s="102"/>
    </row>
    <row r="7636" ht="12.75" customHeight="1">
      <c r="A7636" s="100" t="s">
        <v>7919</v>
      </c>
      <c r="B7636" s="101">
        <v>42.22</v>
      </c>
      <c r="C7636" s="102"/>
      <c r="D7636" s="100" t="s">
        <v>27347</v>
      </c>
      <c r="E7636" s="101">
        <v>69.42</v>
      </c>
      <c r="F7636" s="102"/>
    </row>
    <row r="7637" ht="12.75" customHeight="1">
      <c r="A7637" s="100" t="s">
        <v>27283</v>
      </c>
      <c r="B7637" s="101">
        <v>62.62</v>
      </c>
      <c r="C7637" s="102"/>
      <c r="D7637" s="100" t="s">
        <v>8049</v>
      </c>
      <c r="E7637" s="101">
        <v>69.42</v>
      </c>
      <c r="F7637" s="102"/>
    </row>
    <row r="7638" ht="12.75" customHeight="1">
      <c r="A7638" s="100" t="s">
        <v>7921</v>
      </c>
      <c r="B7638" s="101">
        <v>62.62</v>
      </c>
      <c r="C7638" s="102"/>
      <c r="D7638" s="100" t="s">
        <v>27348</v>
      </c>
      <c r="E7638" s="101">
        <v>96.09</v>
      </c>
      <c r="F7638" s="102"/>
    </row>
    <row r="7639" ht="12.75" customHeight="1">
      <c r="A7639" s="100" t="s">
        <v>27284</v>
      </c>
      <c r="B7639" s="101">
        <v>81.24</v>
      </c>
      <c r="C7639" s="102"/>
      <c r="D7639" s="100" t="s">
        <v>8051</v>
      </c>
      <c r="E7639" s="101">
        <v>96.09</v>
      </c>
      <c r="F7639" s="102"/>
    </row>
    <row r="7640" ht="12.75" customHeight="1">
      <c r="A7640" s="100" t="s">
        <v>7923</v>
      </c>
      <c r="B7640" s="101">
        <v>81.24</v>
      </c>
      <c r="C7640" s="102"/>
      <c r="D7640" s="100" t="s">
        <v>27349</v>
      </c>
      <c r="E7640" s="101">
        <v>118.2</v>
      </c>
      <c r="F7640" s="102"/>
    </row>
    <row r="7641" ht="12.75" customHeight="1">
      <c r="A7641" s="100" t="s">
        <v>27285</v>
      </c>
      <c r="B7641" s="101">
        <v>101.94</v>
      </c>
      <c r="C7641" s="102"/>
      <c r="D7641" s="100" t="s">
        <v>8053</v>
      </c>
      <c r="E7641" s="101">
        <v>118.2</v>
      </c>
      <c r="F7641" s="102"/>
    </row>
    <row r="7642" ht="12.75" customHeight="1">
      <c r="A7642" s="100" t="s">
        <v>7925</v>
      </c>
      <c r="B7642" s="101">
        <v>101.94</v>
      </c>
      <c r="C7642" s="102"/>
      <c r="D7642" s="100" t="s">
        <v>27350</v>
      </c>
      <c r="E7642" s="101">
        <v>143.28</v>
      </c>
      <c r="F7642" s="102"/>
    </row>
    <row r="7643" ht="12.75" customHeight="1">
      <c r="A7643" s="100" t="s">
        <v>27286</v>
      </c>
      <c r="B7643" s="101">
        <v>132.92</v>
      </c>
      <c r="C7643" s="102"/>
      <c r="D7643" s="100" t="s">
        <v>8055</v>
      </c>
      <c r="E7643" s="101">
        <v>143.28</v>
      </c>
      <c r="F7643" s="102"/>
    </row>
    <row r="7644" ht="12.75" customHeight="1">
      <c r="A7644" s="100" t="s">
        <v>7927</v>
      </c>
      <c r="B7644" s="101">
        <v>132.92</v>
      </c>
      <c r="C7644" s="102"/>
      <c r="D7644" s="100" t="s">
        <v>27351</v>
      </c>
      <c r="E7644" s="101">
        <v>269.58</v>
      </c>
      <c r="F7644" s="102"/>
    </row>
    <row r="7645" ht="12.75" customHeight="1">
      <c r="A7645" s="100" t="s">
        <v>27287</v>
      </c>
      <c r="B7645" s="101">
        <v>168.02</v>
      </c>
      <c r="C7645" s="102"/>
      <c r="D7645" s="100" t="s">
        <v>8057</v>
      </c>
      <c r="E7645" s="101">
        <v>269.58</v>
      </c>
      <c r="F7645" s="102"/>
    </row>
    <row r="7646" ht="12.75" customHeight="1">
      <c r="A7646" s="100" t="s">
        <v>7929</v>
      </c>
      <c r="B7646" s="101">
        <v>168.02</v>
      </c>
      <c r="C7646" s="102"/>
      <c r="D7646" s="100" t="s">
        <v>27352</v>
      </c>
      <c r="E7646" s="101">
        <v>432.0</v>
      </c>
      <c r="F7646" s="102"/>
    </row>
    <row r="7647" ht="12.75" customHeight="1">
      <c r="A7647" s="100" t="s">
        <v>27288</v>
      </c>
      <c r="B7647" s="101">
        <v>207.2</v>
      </c>
      <c r="C7647" s="102"/>
      <c r="D7647" s="100" t="s">
        <v>8059</v>
      </c>
      <c r="E7647" s="101">
        <v>432.0</v>
      </c>
      <c r="F7647" s="102"/>
    </row>
    <row r="7648" ht="12.75" customHeight="1">
      <c r="A7648" s="100" t="s">
        <v>7931</v>
      </c>
      <c r="B7648" s="101">
        <v>207.2</v>
      </c>
      <c r="C7648" s="102"/>
      <c r="D7648" s="100" t="s">
        <v>27353</v>
      </c>
      <c r="E7648" s="101">
        <v>538.0</v>
      </c>
      <c r="F7648" s="102"/>
    </row>
    <row r="7649" ht="12.75" customHeight="1">
      <c r="A7649" s="100" t="s">
        <v>27289</v>
      </c>
      <c r="B7649" s="101">
        <v>262.24</v>
      </c>
      <c r="C7649" s="102"/>
      <c r="D7649" s="100" t="s">
        <v>8061</v>
      </c>
      <c r="E7649" s="101">
        <v>538.0</v>
      </c>
      <c r="F7649" s="102"/>
    </row>
    <row r="7650" ht="12.75" customHeight="1">
      <c r="A7650" s="100" t="s">
        <v>7933</v>
      </c>
      <c r="B7650" s="101">
        <v>262.24</v>
      </c>
      <c r="C7650" s="102"/>
      <c r="D7650" s="100" t="s">
        <v>27354</v>
      </c>
      <c r="E7650" s="101">
        <v>708.0</v>
      </c>
      <c r="F7650" s="102"/>
    </row>
    <row r="7651" ht="12.75" customHeight="1">
      <c r="A7651" s="100" t="s">
        <v>27290</v>
      </c>
      <c r="B7651" s="101">
        <v>323.76</v>
      </c>
      <c r="C7651" s="102"/>
      <c r="D7651" s="100" t="s">
        <v>8063</v>
      </c>
      <c r="E7651" s="101">
        <v>708.0</v>
      </c>
      <c r="F7651" s="102"/>
    </row>
    <row r="7652" ht="12.75" customHeight="1">
      <c r="A7652" s="100" t="s">
        <v>7935</v>
      </c>
      <c r="B7652" s="101">
        <v>323.76</v>
      </c>
      <c r="C7652" s="102"/>
      <c r="D7652" s="100" t="s">
        <v>27355</v>
      </c>
      <c r="E7652" s="101">
        <v>876.0</v>
      </c>
      <c r="F7652" s="102"/>
    </row>
    <row r="7653" ht="12.75" customHeight="1">
      <c r="A7653" s="100" t="s">
        <v>27291</v>
      </c>
      <c r="B7653" s="101">
        <v>405.72</v>
      </c>
      <c r="C7653" s="102"/>
      <c r="D7653" s="100" t="s">
        <v>8065</v>
      </c>
      <c r="E7653" s="101">
        <v>876.0</v>
      </c>
      <c r="F7653" s="102"/>
    </row>
    <row r="7654" ht="12.75" customHeight="1">
      <c r="A7654" s="100" t="s">
        <v>7937</v>
      </c>
      <c r="B7654" s="101">
        <v>405.72</v>
      </c>
      <c r="C7654" s="102"/>
      <c r="D7654" s="100" t="s">
        <v>27356</v>
      </c>
      <c r="E7654" s="101">
        <v>1700.0</v>
      </c>
      <c r="F7654" s="102"/>
    </row>
    <row r="7655" ht="12.75" customHeight="1">
      <c r="A7655" s="100" t="s">
        <v>27292</v>
      </c>
      <c r="B7655" s="101">
        <v>513.4</v>
      </c>
      <c r="C7655" s="102"/>
      <c r="D7655" s="100" t="s">
        <v>8067</v>
      </c>
      <c r="E7655" s="101">
        <v>1700.0</v>
      </c>
      <c r="F7655" s="102"/>
    </row>
    <row r="7656" ht="12.75" customHeight="1">
      <c r="A7656" s="100" t="s">
        <v>7939</v>
      </c>
      <c r="B7656" s="101">
        <v>513.4</v>
      </c>
      <c r="C7656" s="102"/>
      <c r="D7656" s="100" t="s">
        <v>27357</v>
      </c>
      <c r="E7656" s="101">
        <v>1885.0</v>
      </c>
      <c r="F7656" s="102"/>
    </row>
    <row r="7657" ht="12.75" customHeight="1">
      <c r="A7657" s="100" t="s">
        <v>27293</v>
      </c>
      <c r="B7657" s="101">
        <v>651.46</v>
      </c>
      <c r="C7657" s="102"/>
      <c r="D7657" s="100" t="s">
        <v>8069</v>
      </c>
      <c r="E7657" s="101">
        <v>1885.0</v>
      </c>
      <c r="F7657" s="102"/>
    </row>
    <row r="7658" ht="12.75" customHeight="1">
      <c r="A7658" s="100" t="s">
        <v>7941</v>
      </c>
      <c r="B7658" s="101">
        <v>651.46</v>
      </c>
      <c r="C7658" s="102"/>
      <c r="D7658" s="100" t="s">
        <v>27358</v>
      </c>
      <c r="E7658" s="101">
        <v>2240.0</v>
      </c>
      <c r="F7658" s="102"/>
    </row>
    <row r="7659" ht="12.75" customHeight="1">
      <c r="A7659" s="100" t="s">
        <v>27294</v>
      </c>
      <c r="B7659" s="101">
        <v>826.9</v>
      </c>
      <c r="C7659" s="102"/>
      <c r="D7659" s="100" t="s">
        <v>8071</v>
      </c>
      <c r="E7659" s="101">
        <v>2240.0</v>
      </c>
      <c r="F7659" s="102"/>
    </row>
    <row r="7660" ht="12.75" customHeight="1">
      <c r="A7660" s="100" t="s">
        <v>7943</v>
      </c>
      <c r="B7660" s="101">
        <v>826.9</v>
      </c>
      <c r="C7660" s="102"/>
      <c r="D7660" s="100" t="s">
        <v>27359</v>
      </c>
      <c r="E7660" s="101">
        <v>8.16</v>
      </c>
      <c r="F7660" s="102"/>
    </row>
    <row r="7661" ht="12.75" customHeight="1">
      <c r="A7661" s="100" t="s">
        <v>27295</v>
      </c>
      <c r="B7661" s="101">
        <v>1046.82</v>
      </c>
      <c r="C7661" s="102"/>
      <c r="D7661" s="100" t="s">
        <v>8073</v>
      </c>
      <c r="E7661" s="101">
        <v>8.16</v>
      </c>
      <c r="F7661" s="102"/>
    </row>
    <row r="7662" ht="12.75" customHeight="1">
      <c r="A7662" s="100" t="s">
        <v>7945</v>
      </c>
      <c r="B7662" s="101">
        <v>1046.82</v>
      </c>
      <c r="C7662" s="102"/>
      <c r="D7662" s="100" t="s">
        <v>27360</v>
      </c>
      <c r="E7662" s="101">
        <v>8.38</v>
      </c>
      <c r="F7662" s="102"/>
    </row>
    <row r="7663" ht="12.75" customHeight="1">
      <c r="A7663" s="100" t="s">
        <v>27296</v>
      </c>
      <c r="B7663" s="101">
        <v>1291.42</v>
      </c>
      <c r="C7663" s="102"/>
      <c r="D7663" s="100" t="s">
        <v>8075</v>
      </c>
      <c r="E7663" s="101">
        <v>8.38</v>
      </c>
      <c r="F7663" s="102"/>
    </row>
    <row r="7664" ht="12.75" customHeight="1">
      <c r="A7664" s="100" t="s">
        <v>7947</v>
      </c>
      <c r="B7664" s="101">
        <v>1291.42</v>
      </c>
      <c r="C7664" s="102"/>
      <c r="D7664" s="100" t="s">
        <v>27361</v>
      </c>
      <c r="E7664" s="101">
        <v>8.79</v>
      </c>
      <c r="F7664" s="102"/>
    </row>
    <row r="7665" ht="12.75" customHeight="1">
      <c r="A7665" s="100" t="s">
        <v>27297</v>
      </c>
      <c r="B7665" s="101">
        <v>1620.18</v>
      </c>
      <c r="C7665" s="102"/>
      <c r="D7665" s="100" t="s">
        <v>8077</v>
      </c>
      <c r="E7665" s="101">
        <v>8.79</v>
      </c>
      <c r="F7665" s="102"/>
    </row>
    <row r="7666" ht="12.75" customHeight="1">
      <c r="A7666" s="100" t="s">
        <v>7949</v>
      </c>
      <c r="B7666" s="101">
        <v>1620.18</v>
      </c>
      <c r="C7666" s="102"/>
      <c r="D7666" s="100" t="s">
        <v>27362</v>
      </c>
      <c r="E7666" s="101">
        <v>9.82</v>
      </c>
      <c r="F7666" s="102"/>
    </row>
    <row r="7667" ht="12.75" customHeight="1">
      <c r="A7667" s="100" t="s">
        <v>27298</v>
      </c>
      <c r="B7667" s="101">
        <v>15.95</v>
      </c>
      <c r="C7667" s="102"/>
      <c r="D7667" s="100" t="s">
        <v>8079</v>
      </c>
      <c r="E7667" s="101">
        <v>9.82</v>
      </c>
      <c r="F7667" s="102"/>
    </row>
    <row r="7668" ht="12.75" customHeight="1">
      <c r="A7668" s="100" t="s">
        <v>7951</v>
      </c>
      <c r="B7668" s="101">
        <v>15.95</v>
      </c>
      <c r="C7668" s="102"/>
      <c r="D7668" s="100" t="s">
        <v>27363</v>
      </c>
      <c r="E7668" s="101">
        <v>13.75</v>
      </c>
      <c r="F7668" s="102"/>
    </row>
    <row r="7669" ht="12.75" customHeight="1">
      <c r="A7669" s="100" t="s">
        <v>27299</v>
      </c>
      <c r="B7669" s="101">
        <v>18.9</v>
      </c>
      <c r="C7669" s="102"/>
      <c r="D7669" s="100" t="s">
        <v>8081</v>
      </c>
      <c r="E7669" s="101">
        <v>13.75</v>
      </c>
      <c r="F7669" s="102"/>
    </row>
    <row r="7670" ht="12.75" customHeight="1">
      <c r="A7670" s="100" t="s">
        <v>7953</v>
      </c>
      <c r="B7670" s="101">
        <v>18.9</v>
      </c>
      <c r="C7670" s="102"/>
      <c r="D7670" s="100" t="s">
        <v>27364</v>
      </c>
      <c r="E7670" s="101">
        <v>22.12</v>
      </c>
      <c r="F7670" s="102"/>
    </row>
    <row r="7671" ht="12.75" customHeight="1">
      <c r="A7671" s="100" t="s">
        <v>27300</v>
      </c>
      <c r="B7671" s="101">
        <v>29.79</v>
      </c>
      <c r="C7671" s="102"/>
      <c r="D7671" s="100" t="s">
        <v>8083</v>
      </c>
      <c r="E7671" s="101">
        <v>22.12</v>
      </c>
      <c r="F7671" s="102"/>
    </row>
    <row r="7672" ht="12.75" customHeight="1">
      <c r="A7672" s="100" t="s">
        <v>7955</v>
      </c>
      <c r="B7672" s="101">
        <v>29.79</v>
      </c>
      <c r="C7672" s="102"/>
      <c r="D7672" s="100" t="s">
        <v>27365</v>
      </c>
      <c r="E7672" s="101">
        <v>23.32</v>
      </c>
      <c r="F7672" s="102"/>
    </row>
    <row r="7673" ht="12.75" customHeight="1">
      <c r="A7673" s="100" t="s">
        <v>27301</v>
      </c>
      <c r="B7673" s="101">
        <v>46.16</v>
      </c>
      <c r="C7673" s="102"/>
      <c r="D7673" s="100" t="s">
        <v>8085</v>
      </c>
      <c r="E7673" s="101">
        <v>23.32</v>
      </c>
      <c r="F7673" s="102"/>
    </row>
    <row r="7674" ht="12.75" customHeight="1">
      <c r="A7674" s="100" t="s">
        <v>7957</v>
      </c>
      <c r="B7674" s="101">
        <v>46.16</v>
      </c>
      <c r="C7674" s="102"/>
      <c r="D7674" s="100" t="s">
        <v>27366</v>
      </c>
      <c r="E7674" s="101">
        <v>24.08</v>
      </c>
      <c r="F7674" s="102"/>
    </row>
    <row r="7675" ht="12.75" customHeight="1">
      <c r="A7675" s="100" t="s">
        <v>27302</v>
      </c>
      <c r="B7675" s="101">
        <v>52.74</v>
      </c>
      <c r="C7675" s="102"/>
      <c r="D7675" s="100" t="s">
        <v>8087</v>
      </c>
      <c r="E7675" s="101">
        <v>24.08</v>
      </c>
      <c r="F7675" s="102"/>
    </row>
    <row r="7676" ht="12.75" customHeight="1">
      <c r="A7676" s="100" t="s">
        <v>7959</v>
      </c>
      <c r="B7676" s="101">
        <v>52.74</v>
      </c>
      <c r="C7676" s="102"/>
      <c r="D7676" s="100" t="s">
        <v>27367</v>
      </c>
      <c r="E7676" s="101">
        <v>42.35</v>
      </c>
      <c r="F7676" s="102"/>
    </row>
    <row r="7677" ht="12.75" customHeight="1">
      <c r="A7677" s="100" t="s">
        <v>27303</v>
      </c>
      <c r="B7677" s="101">
        <v>66.18</v>
      </c>
      <c r="C7677" s="102"/>
      <c r="D7677" s="100" t="s">
        <v>8089</v>
      </c>
      <c r="E7677" s="101">
        <v>42.35</v>
      </c>
      <c r="F7677" s="102"/>
    </row>
    <row r="7678" ht="12.75" customHeight="1">
      <c r="A7678" s="100" t="s">
        <v>7961</v>
      </c>
      <c r="B7678" s="101">
        <v>66.18</v>
      </c>
      <c r="C7678" s="102"/>
      <c r="D7678" s="100" t="s">
        <v>27368</v>
      </c>
      <c r="E7678" s="101">
        <v>77.02</v>
      </c>
      <c r="F7678" s="102"/>
    </row>
    <row r="7679" ht="12.75" customHeight="1">
      <c r="A7679" s="100" t="s">
        <v>27304</v>
      </c>
      <c r="B7679" s="101">
        <v>80.76</v>
      </c>
      <c r="C7679" s="102"/>
      <c r="D7679" s="100" t="s">
        <v>8091</v>
      </c>
      <c r="E7679" s="101">
        <v>77.02</v>
      </c>
      <c r="F7679" s="102"/>
    </row>
    <row r="7680" ht="12.75" customHeight="1">
      <c r="A7680" s="100" t="s">
        <v>7963</v>
      </c>
      <c r="B7680" s="101">
        <v>80.76</v>
      </c>
      <c r="C7680" s="102"/>
      <c r="D7680" s="100" t="s">
        <v>27369</v>
      </c>
      <c r="E7680" s="101">
        <v>82.51</v>
      </c>
      <c r="F7680" s="102"/>
    </row>
    <row r="7681" ht="12.75" customHeight="1">
      <c r="A7681" s="100" t="s">
        <v>27305</v>
      </c>
      <c r="B7681" s="101">
        <v>102.84</v>
      </c>
      <c r="C7681" s="102"/>
      <c r="D7681" s="100" t="s">
        <v>8093</v>
      </c>
      <c r="E7681" s="101">
        <v>82.51</v>
      </c>
      <c r="F7681" s="102"/>
    </row>
    <row r="7682" ht="12.75" customHeight="1">
      <c r="A7682" s="100" t="s">
        <v>7965</v>
      </c>
      <c r="B7682" s="101">
        <v>102.84</v>
      </c>
      <c r="C7682" s="102"/>
      <c r="D7682" s="100" t="s">
        <v>27370</v>
      </c>
      <c r="E7682" s="101">
        <v>111.64</v>
      </c>
      <c r="F7682" s="102"/>
    </row>
    <row r="7683" ht="12.75" customHeight="1">
      <c r="A7683" s="100" t="s">
        <v>27306</v>
      </c>
      <c r="B7683" s="101">
        <v>138.13</v>
      </c>
      <c r="C7683" s="102"/>
      <c r="D7683" s="100" t="s">
        <v>8095</v>
      </c>
      <c r="E7683" s="101">
        <v>111.64</v>
      </c>
      <c r="F7683" s="102"/>
    </row>
    <row r="7684" ht="12.75" customHeight="1">
      <c r="A7684" s="100" t="s">
        <v>7967</v>
      </c>
      <c r="B7684" s="101">
        <v>138.13</v>
      </c>
      <c r="C7684" s="102"/>
      <c r="D7684" s="100" t="s">
        <v>27371</v>
      </c>
      <c r="E7684" s="101">
        <v>145.95</v>
      </c>
      <c r="F7684" s="102"/>
    </row>
    <row r="7685" ht="12.75" customHeight="1">
      <c r="A7685" s="100" t="s">
        <v>27307</v>
      </c>
      <c r="B7685" s="101">
        <v>204.73</v>
      </c>
      <c r="C7685" s="102"/>
      <c r="D7685" s="100" t="s">
        <v>8097</v>
      </c>
      <c r="E7685" s="101">
        <v>145.95</v>
      </c>
      <c r="F7685" s="102"/>
    </row>
    <row r="7686" ht="12.75" customHeight="1">
      <c r="A7686" s="100" t="s">
        <v>7969</v>
      </c>
      <c r="B7686" s="101">
        <v>204.73</v>
      </c>
      <c r="C7686" s="102"/>
      <c r="D7686" s="100" t="s">
        <v>27372</v>
      </c>
      <c r="E7686" s="101">
        <v>187.32</v>
      </c>
      <c r="F7686" s="102"/>
    </row>
    <row r="7687" ht="12.75" customHeight="1">
      <c r="A7687" s="100" t="s">
        <v>27308</v>
      </c>
      <c r="B7687" s="101">
        <v>213.25</v>
      </c>
      <c r="C7687" s="102"/>
      <c r="D7687" s="100" t="s">
        <v>8099</v>
      </c>
      <c r="E7687" s="101">
        <v>187.32</v>
      </c>
      <c r="F7687" s="102"/>
    </row>
    <row r="7688" ht="12.75" customHeight="1">
      <c r="A7688" s="100" t="s">
        <v>7971</v>
      </c>
      <c r="B7688" s="101">
        <v>213.25</v>
      </c>
      <c r="C7688" s="102"/>
      <c r="D7688" s="100" t="s">
        <v>27373</v>
      </c>
      <c r="E7688" s="101">
        <v>207.65</v>
      </c>
      <c r="F7688" s="102"/>
    </row>
    <row r="7689" ht="12.75" customHeight="1">
      <c r="A7689" s="100" t="s">
        <v>27309</v>
      </c>
      <c r="B7689" s="101">
        <v>253.27</v>
      </c>
      <c r="C7689" s="102"/>
      <c r="D7689" s="100" t="s">
        <v>8101</v>
      </c>
      <c r="E7689" s="101">
        <v>207.65</v>
      </c>
      <c r="F7689" s="102"/>
    </row>
    <row r="7690" ht="12.75" customHeight="1">
      <c r="A7690" s="100" t="s">
        <v>7973</v>
      </c>
      <c r="B7690" s="101">
        <v>253.27</v>
      </c>
      <c r="C7690" s="102"/>
      <c r="D7690" s="100" t="s">
        <v>27374</v>
      </c>
      <c r="E7690" s="101">
        <v>501.48</v>
      </c>
      <c r="F7690" s="102"/>
    </row>
    <row r="7691" ht="12.75" customHeight="1">
      <c r="A7691" s="100" t="s">
        <v>27310</v>
      </c>
      <c r="B7691" s="101">
        <v>538.0</v>
      </c>
      <c r="C7691" s="102"/>
      <c r="D7691" s="100" t="s">
        <v>8103</v>
      </c>
      <c r="E7691" s="101">
        <v>501.48</v>
      </c>
      <c r="F7691" s="102"/>
    </row>
    <row r="7692" ht="12.75" customHeight="1">
      <c r="A7692" s="100" t="s">
        <v>7975</v>
      </c>
      <c r="B7692" s="101">
        <v>538.0</v>
      </c>
      <c r="C7692" s="102"/>
      <c r="D7692" s="100" t="s">
        <v>27375</v>
      </c>
      <c r="E7692" s="101">
        <v>526.79</v>
      </c>
      <c r="F7692" s="102"/>
    </row>
    <row r="7693" ht="12.75" customHeight="1">
      <c r="A7693" s="100" t="s">
        <v>27311</v>
      </c>
      <c r="B7693" s="101">
        <v>548.56</v>
      </c>
      <c r="C7693" s="102"/>
      <c r="D7693" s="100" t="s">
        <v>8105</v>
      </c>
      <c r="E7693" s="101">
        <v>526.79</v>
      </c>
      <c r="F7693" s="102"/>
    </row>
    <row r="7694" ht="12.75" customHeight="1">
      <c r="A7694" s="100" t="s">
        <v>7977</v>
      </c>
      <c r="B7694" s="101">
        <v>548.56</v>
      </c>
      <c r="C7694" s="102"/>
      <c r="D7694" s="100" t="s">
        <v>27376</v>
      </c>
      <c r="E7694" s="101">
        <v>775.75</v>
      </c>
      <c r="F7694" s="102"/>
    </row>
    <row r="7695" ht="12.75" customHeight="1">
      <c r="A7695" s="100" t="s">
        <v>27312</v>
      </c>
      <c r="B7695" s="101">
        <v>563.42</v>
      </c>
      <c r="C7695" s="102"/>
      <c r="D7695" s="100" t="s">
        <v>8107</v>
      </c>
      <c r="E7695" s="101">
        <v>775.75</v>
      </c>
      <c r="F7695" s="102"/>
    </row>
    <row r="7696" ht="12.75" customHeight="1">
      <c r="A7696" s="100" t="s">
        <v>7979</v>
      </c>
      <c r="B7696" s="101">
        <v>563.42</v>
      </c>
      <c r="C7696" s="102"/>
      <c r="D7696" s="100" t="s">
        <v>27377</v>
      </c>
      <c r="E7696" s="101">
        <v>1845.66</v>
      </c>
      <c r="F7696" s="102"/>
    </row>
    <row r="7697" ht="12.75" customHeight="1">
      <c r="A7697" s="100" t="s">
        <v>27313</v>
      </c>
      <c r="B7697" s="101">
        <v>583.98</v>
      </c>
      <c r="C7697" s="102"/>
      <c r="D7697" s="100" t="s">
        <v>8109</v>
      </c>
      <c r="E7697" s="101">
        <v>1845.66</v>
      </c>
      <c r="F7697" s="102"/>
    </row>
    <row r="7698" ht="12.75" customHeight="1">
      <c r="A7698" s="100" t="s">
        <v>7981</v>
      </c>
      <c r="B7698" s="101">
        <v>583.98</v>
      </c>
      <c r="C7698" s="102"/>
      <c r="D7698" s="100" t="s">
        <v>27378</v>
      </c>
      <c r="E7698" s="101">
        <v>19.17</v>
      </c>
      <c r="F7698" s="102"/>
    </row>
    <row r="7699" ht="12.75" customHeight="1">
      <c r="A7699" s="100" t="s">
        <v>27314</v>
      </c>
      <c r="B7699" s="101">
        <v>663.56</v>
      </c>
      <c r="C7699" s="102"/>
      <c r="D7699" s="100" t="s">
        <v>8111</v>
      </c>
      <c r="E7699" s="101">
        <v>19.17</v>
      </c>
      <c r="F7699" s="102"/>
    </row>
    <row r="7700" ht="12.75" customHeight="1">
      <c r="A7700" s="100" t="s">
        <v>7983</v>
      </c>
      <c r="B7700" s="101">
        <v>663.56</v>
      </c>
      <c r="C7700" s="102"/>
      <c r="D7700" s="100" t="s">
        <v>27379</v>
      </c>
      <c r="E7700" s="101">
        <v>38.51</v>
      </c>
      <c r="F7700" s="102"/>
    </row>
    <row r="7701" ht="12.75" customHeight="1">
      <c r="A7701" s="100" t="s">
        <v>27315</v>
      </c>
      <c r="B7701" s="101">
        <v>1344.16</v>
      </c>
      <c r="C7701" s="102"/>
      <c r="D7701" s="100" t="s">
        <v>8113</v>
      </c>
      <c r="E7701" s="101">
        <v>38.51</v>
      </c>
      <c r="F7701" s="102"/>
    </row>
    <row r="7702" ht="12.75" customHeight="1">
      <c r="A7702" s="100" t="s">
        <v>7985</v>
      </c>
      <c r="B7702" s="101">
        <v>1344.16</v>
      </c>
      <c r="C7702" s="102"/>
      <c r="D7702" s="100" t="s">
        <v>27380</v>
      </c>
      <c r="E7702" s="101">
        <v>56.24</v>
      </c>
      <c r="F7702" s="102"/>
    </row>
    <row r="7703" ht="12.75" customHeight="1">
      <c r="A7703" s="100" t="s">
        <v>27316</v>
      </c>
      <c r="B7703" s="101">
        <v>1394.82</v>
      </c>
      <c r="C7703" s="102"/>
      <c r="D7703" s="100" t="s">
        <v>8115</v>
      </c>
      <c r="E7703" s="101">
        <v>56.24</v>
      </c>
      <c r="F7703" s="102"/>
    </row>
    <row r="7704" ht="12.75" customHeight="1">
      <c r="A7704" s="100" t="s">
        <v>7987</v>
      </c>
      <c r="B7704" s="101">
        <v>1394.82</v>
      </c>
      <c r="C7704" s="102"/>
      <c r="D7704" s="100" t="s">
        <v>27381</v>
      </c>
      <c r="E7704" s="101">
        <v>82.92</v>
      </c>
      <c r="F7704" s="102"/>
    </row>
    <row r="7705" ht="12.75" customHeight="1">
      <c r="A7705" s="100" t="s">
        <v>27317</v>
      </c>
      <c r="B7705" s="101">
        <v>2876.06</v>
      </c>
      <c r="C7705" s="102"/>
      <c r="D7705" s="100" t="s">
        <v>8117</v>
      </c>
      <c r="E7705" s="101">
        <v>82.92</v>
      </c>
      <c r="F7705" s="102"/>
    </row>
    <row r="7706" ht="12.75" customHeight="1">
      <c r="A7706" s="100" t="s">
        <v>7989</v>
      </c>
      <c r="B7706" s="101">
        <v>2876.06</v>
      </c>
      <c r="C7706" s="102"/>
      <c r="D7706" s="100" t="s">
        <v>27382</v>
      </c>
      <c r="E7706" s="101">
        <v>106.16</v>
      </c>
      <c r="F7706" s="102"/>
    </row>
    <row r="7707" ht="12.75" customHeight="1">
      <c r="A7707" s="100" t="s">
        <v>27318</v>
      </c>
      <c r="B7707" s="101">
        <v>3231.54</v>
      </c>
      <c r="C7707" s="102"/>
      <c r="D7707" s="100" t="s">
        <v>8119</v>
      </c>
      <c r="E7707" s="101">
        <v>106.16</v>
      </c>
      <c r="F7707" s="102"/>
    </row>
    <row r="7708" ht="12.75" customHeight="1">
      <c r="A7708" s="100" t="s">
        <v>7991</v>
      </c>
      <c r="B7708" s="101">
        <v>3231.54</v>
      </c>
      <c r="C7708" s="102"/>
      <c r="D7708" s="100" t="s">
        <v>27383</v>
      </c>
      <c r="E7708" s="101">
        <v>221.53</v>
      </c>
      <c r="F7708" s="102"/>
    </row>
    <row r="7709" ht="12.75" customHeight="1">
      <c r="A7709" s="100" t="s">
        <v>27319</v>
      </c>
      <c r="B7709" s="101">
        <v>5995.38</v>
      </c>
      <c r="C7709" s="102"/>
      <c r="D7709" s="100" t="s">
        <v>8121</v>
      </c>
      <c r="E7709" s="101">
        <v>221.53</v>
      </c>
      <c r="F7709" s="102"/>
    </row>
    <row r="7710" ht="12.75" customHeight="1">
      <c r="A7710" s="100" t="s">
        <v>7993</v>
      </c>
      <c r="B7710" s="101">
        <v>5995.38</v>
      </c>
      <c r="C7710" s="102"/>
      <c r="D7710" s="100" t="s">
        <v>27384</v>
      </c>
      <c r="E7710" s="101">
        <v>277.69</v>
      </c>
      <c r="F7710" s="102"/>
    </row>
    <row r="7711" ht="12.75" customHeight="1">
      <c r="A7711" s="100" t="s">
        <v>27320</v>
      </c>
      <c r="B7711" s="101">
        <v>6353.68</v>
      </c>
      <c r="C7711" s="102"/>
      <c r="D7711" s="100" t="s">
        <v>8123</v>
      </c>
      <c r="E7711" s="101">
        <v>277.69</v>
      </c>
      <c r="F7711" s="102"/>
    </row>
    <row r="7712" ht="12.75" customHeight="1">
      <c r="A7712" s="100" t="s">
        <v>7995</v>
      </c>
      <c r="B7712" s="101">
        <v>6353.68</v>
      </c>
      <c r="C7712" s="102"/>
      <c r="D7712" s="100" t="s">
        <v>27385</v>
      </c>
      <c r="E7712" s="101">
        <v>329.67</v>
      </c>
      <c r="F7712" s="102"/>
    </row>
    <row r="7713" ht="12.75" customHeight="1">
      <c r="A7713" s="100" t="s">
        <v>27321</v>
      </c>
      <c r="B7713" s="101">
        <v>15.14</v>
      </c>
      <c r="C7713" s="102"/>
      <c r="D7713" s="100" t="s">
        <v>8125</v>
      </c>
      <c r="E7713" s="101">
        <v>329.67</v>
      </c>
      <c r="F7713" s="102"/>
    </row>
    <row r="7714" ht="12.75" customHeight="1">
      <c r="A7714" s="100" t="s">
        <v>7997</v>
      </c>
      <c r="B7714" s="101">
        <v>15.14</v>
      </c>
      <c r="C7714" s="102"/>
      <c r="D7714" s="100" t="s">
        <v>27386</v>
      </c>
      <c r="E7714" s="101">
        <v>470.51</v>
      </c>
      <c r="F7714" s="102"/>
    </row>
    <row r="7715" ht="12.75" customHeight="1">
      <c r="A7715" s="100" t="s">
        <v>27322</v>
      </c>
      <c r="B7715" s="101">
        <v>17.87</v>
      </c>
      <c r="C7715" s="102"/>
      <c r="D7715" s="100" t="s">
        <v>8127</v>
      </c>
      <c r="E7715" s="101">
        <v>470.51</v>
      </c>
      <c r="F7715" s="102"/>
    </row>
    <row r="7716" ht="12.75" customHeight="1">
      <c r="A7716" s="100" t="s">
        <v>7999</v>
      </c>
      <c r="B7716" s="101">
        <v>17.87</v>
      </c>
      <c r="C7716" s="102"/>
      <c r="D7716" s="100" t="s">
        <v>27387</v>
      </c>
      <c r="E7716" s="101">
        <v>641.92</v>
      </c>
      <c r="F7716" s="102"/>
    </row>
    <row r="7717" ht="12.75" customHeight="1">
      <c r="A7717" s="100" t="s">
        <v>27323</v>
      </c>
      <c r="B7717" s="101">
        <v>23.68</v>
      </c>
      <c r="C7717" s="102"/>
      <c r="D7717" s="100" t="s">
        <v>8129</v>
      </c>
      <c r="E7717" s="101">
        <v>641.92</v>
      </c>
      <c r="F7717" s="102"/>
    </row>
    <row r="7718" ht="12.75" customHeight="1">
      <c r="A7718" s="100" t="s">
        <v>8001</v>
      </c>
      <c r="B7718" s="101">
        <v>23.68</v>
      </c>
      <c r="C7718" s="102"/>
      <c r="D7718" s="100" t="s">
        <v>27388</v>
      </c>
      <c r="E7718" s="101">
        <v>817.46</v>
      </c>
      <c r="F7718" s="102"/>
    </row>
    <row r="7719" ht="12.75" customHeight="1">
      <c r="A7719" s="100" t="s">
        <v>27324</v>
      </c>
      <c r="B7719" s="101">
        <v>36.96</v>
      </c>
      <c r="C7719" s="102"/>
      <c r="D7719" s="100" t="s">
        <v>8131</v>
      </c>
      <c r="E7719" s="101">
        <v>817.46</v>
      </c>
      <c r="F7719" s="102"/>
    </row>
    <row r="7720" ht="12.75" customHeight="1">
      <c r="A7720" s="100" t="s">
        <v>8003</v>
      </c>
      <c r="B7720" s="101">
        <v>36.96</v>
      </c>
      <c r="C7720" s="102"/>
      <c r="D7720" s="100" t="s">
        <v>27389</v>
      </c>
      <c r="E7720" s="101">
        <v>1050.01</v>
      </c>
      <c r="F7720" s="102"/>
    </row>
    <row r="7721" ht="12.75" customHeight="1">
      <c r="A7721" s="100" t="s">
        <v>27325</v>
      </c>
      <c r="B7721" s="101">
        <v>44.46</v>
      </c>
      <c r="C7721" s="102"/>
      <c r="D7721" s="100" t="s">
        <v>8133</v>
      </c>
      <c r="E7721" s="101">
        <v>1050.01</v>
      </c>
      <c r="F7721" s="102"/>
    </row>
    <row r="7722" ht="12.75" customHeight="1">
      <c r="A7722" s="100" t="s">
        <v>8005</v>
      </c>
      <c r="B7722" s="101">
        <v>44.46</v>
      </c>
      <c r="C7722" s="102"/>
      <c r="D7722" s="100" t="s">
        <v>27390</v>
      </c>
      <c r="E7722" s="101">
        <v>1321.51</v>
      </c>
      <c r="F7722" s="102"/>
    </row>
    <row r="7723" ht="12.75" customHeight="1">
      <c r="A7723" s="100" t="s">
        <v>27326</v>
      </c>
      <c r="B7723" s="101">
        <v>56.56</v>
      </c>
      <c r="C7723" s="102"/>
      <c r="D7723" s="100" t="s">
        <v>8135</v>
      </c>
      <c r="E7723" s="101">
        <v>1321.51</v>
      </c>
      <c r="F7723" s="102"/>
    </row>
    <row r="7724" ht="12.75" customHeight="1">
      <c r="A7724" s="100" t="s">
        <v>8007</v>
      </c>
      <c r="B7724" s="101">
        <v>56.56</v>
      </c>
      <c r="C7724" s="102"/>
      <c r="D7724" s="100" t="s">
        <v>27391</v>
      </c>
      <c r="E7724" s="101">
        <v>1534.39</v>
      </c>
      <c r="F7724" s="102"/>
    </row>
    <row r="7725" ht="12.75" customHeight="1">
      <c r="A7725" s="100" t="s">
        <v>27327</v>
      </c>
      <c r="B7725" s="101">
        <v>65.94</v>
      </c>
      <c r="C7725" s="102"/>
      <c r="D7725" s="100" t="s">
        <v>8137</v>
      </c>
      <c r="E7725" s="101">
        <v>1534.39</v>
      </c>
      <c r="F7725" s="102"/>
    </row>
    <row r="7726" ht="12.75" customHeight="1">
      <c r="A7726" s="100" t="s">
        <v>8009</v>
      </c>
      <c r="B7726" s="101">
        <v>65.94</v>
      </c>
      <c r="C7726" s="102"/>
      <c r="D7726" s="100" t="s">
        <v>27392</v>
      </c>
      <c r="E7726" s="101">
        <v>2002.11</v>
      </c>
      <c r="F7726" s="102"/>
    </row>
    <row r="7727" ht="12.75" customHeight="1">
      <c r="A7727" s="100" t="s">
        <v>27328</v>
      </c>
      <c r="B7727" s="101">
        <v>92.51</v>
      </c>
      <c r="C7727" s="102"/>
      <c r="D7727" s="100" t="s">
        <v>8139</v>
      </c>
      <c r="E7727" s="101">
        <v>2002.11</v>
      </c>
      <c r="F7727" s="102"/>
    </row>
    <row r="7728" ht="12.75" customHeight="1">
      <c r="A7728" s="100" t="s">
        <v>8011</v>
      </c>
      <c r="B7728" s="101">
        <v>92.51</v>
      </c>
      <c r="C7728" s="102"/>
      <c r="D7728" s="100" t="s">
        <v>27393</v>
      </c>
      <c r="E7728" s="101">
        <v>2461.24</v>
      </c>
      <c r="F7728" s="102"/>
    </row>
    <row r="7729" ht="12.75" customHeight="1">
      <c r="A7729" s="100" t="s">
        <v>27329</v>
      </c>
      <c r="B7729" s="101">
        <v>116.19</v>
      </c>
      <c r="C7729" s="102"/>
      <c r="D7729" s="100" t="s">
        <v>8141</v>
      </c>
      <c r="E7729" s="101">
        <v>2461.24</v>
      </c>
      <c r="F7729" s="102"/>
    </row>
    <row r="7730" ht="12.75" customHeight="1">
      <c r="A7730" s="100" t="s">
        <v>8013</v>
      </c>
      <c r="B7730" s="101">
        <v>116.19</v>
      </c>
      <c r="C7730" s="102"/>
      <c r="D7730" s="100" t="s">
        <v>27394</v>
      </c>
      <c r="E7730" s="101">
        <v>2736.71</v>
      </c>
      <c r="F7730" s="102"/>
    </row>
    <row r="7731" ht="12.75" customHeight="1">
      <c r="A7731" s="100" t="s">
        <v>27330</v>
      </c>
      <c r="B7731" s="101">
        <v>126.75</v>
      </c>
      <c r="C7731" s="102"/>
      <c r="D7731" s="100" t="s">
        <v>8143</v>
      </c>
      <c r="E7731" s="101">
        <v>2736.71</v>
      </c>
      <c r="F7731" s="102"/>
    </row>
    <row r="7732" ht="12.75" customHeight="1">
      <c r="A7732" s="100" t="s">
        <v>8015</v>
      </c>
      <c r="B7732" s="101">
        <v>126.75</v>
      </c>
      <c r="C7732" s="102"/>
      <c r="D7732" s="100" t="s">
        <v>27395</v>
      </c>
      <c r="E7732" s="101">
        <v>3124.99</v>
      </c>
      <c r="F7732" s="102"/>
    </row>
    <row r="7733" ht="12.75" customHeight="1">
      <c r="A7733" s="100" t="s">
        <v>27331</v>
      </c>
      <c r="B7733" s="101">
        <v>234.34</v>
      </c>
      <c r="C7733" s="102"/>
      <c r="D7733" s="100" t="s">
        <v>8145</v>
      </c>
      <c r="E7733" s="101">
        <v>3124.99</v>
      </c>
      <c r="F7733" s="102"/>
    </row>
    <row r="7734" ht="12.75" customHeight="1">
      <c r="A7734" s="100" t="s">
        <v>8017</v>
      </c>
      <c r="B7734" s="101">
        <v>234.34</v>
      </c>
      <c r="C7734" s="102"/>
      <c r="D7734" s="100" t="s">
        <v>27396</v>
      </c>
      <c r="E7734" s="101">
        <v>24.06</v>
      </c>
      <c r="F7734" s="102"/>
    </row>
    <row r="7735" ht="12.75" customHeight="1">
      <c r="A7735" s="100" t="s">
        <v>27332</v>
      </c>
      <c r="B7735" s="101">
        <v>277.41</v>
      </c>
      <c r="C7735" s="102"/>
      <c r="D7735" s="100" t="s">
        <v>8147</v>
      </c>
      <c r="E7735" s="101">
        <v>24.06</v>
      </c>
      <c r="F7735" s="102"/>
    </row>
    <row r="7736" ht="12.75" customHeight="1">
      <c r="A7736" s="100" t="s">
        <v>8019</v>
      </c>
      <c r="B7736" s="101">
        <v>277.41</v>
      </c>
      <c r="C7736" s="102"/>
      <c r="D7736" s="100" t="s">
        <v>27397</v>
      </c>
      <c r="E7736" s="101">
        <v>49.8</v>
      </c>
      <c r="F7736" s="102"/>
    </row>
    <row r="7737" ht="12.75" customHeight="1">
      <c r="A7737" s="100" t="s">
        <v>27333</v>
      </c>
      <c r="B7737" s="101">
        <v>400.92</v>
      </c>
      <c r="C7737" s="102"/>
      <c r="D7737" s="100" t="s">
        <v>8149</v>
      </c>
      <c r="E7737" s="101">
        <v>49.8</v>
      </c>
      <c r="F7737" s="102"/>
    </row>
    <row r="7738" ht="12.75" customHeight="1">
      <c r="A7738" s="100" t="s">
        <v>8021</v>
      </c>
      <c r="B7738" s="101">
        <v>400.92</v>
      </c>
      <c r="C7738" s="102"/>
      <c r="D7738" s="100" t="s">
        <v>27398</v>
      </c>
      <c r="E7738" s="101">
        <v>75.41</v>
      </c>
      <c r="F7738" s="102"/>
    </row>
    <row r="7739" ht="12.75" customHeight="1">
      <c r="A7739" s="100" t="s">
        <v>27334</v>
      </c>
      <c r="B7739" s="101">
        <v>708.0</v>
      </c>
      <c r="C7739" s="102"/>
      <c r="D7739" s="100" t="s">
        <v>8151</v>
      </c>
      <c r="E7739" s="101">
        <v>75.41</v>
      </c>
      <c r="F7739" s="102"/>
    </row>
    <row r="7740" ht="12.75" customHeight="1">
      <c r="A7740" s="100" t="s">
        <v>8023</v>
      </c>
      <c r="B7740" s="101">
        <v>708.0</v>
      </c>
      <c r="C7740" s="102"/>
      <c r="D7740" s="100" t="s">
        <v>27399</v>
      </c>
      <c r="E7740" s="101">
        <v>112.45</v>
      </c>
      <c r="F7740" s="102"/>
    </row>
    <row r="7741" ht="12.75" customHeight="1">
      <c r="A7741" s="100" t="s">
        <v>27335</v>
      </c>
      <c r="B7741" s="101">
        <v>876.0</v>
      </c>
      <c r="C7741" s="102"/>
      <c r="D7741" s="100" t="s">
        <v>8153</v>
      </c>
      <c r="E7741" s="101">
        <v>112.45</v>
      </c>
      <c r="F7741" s="102"/>
    </row>
    <row r="7742" ht="12.75" customHeight="1">
      <c r="A7742" s="100" t="s">
        <v>8025</v>
      </c>
      <c r="B7742" s="101">
        <v>876.0</v>
      </c>
      <c r="C7742" s="102"/>
      <c r="D7742" s="100" t="s">
        <v>27400</v>
      </c>
      <c r="E7742" s="101">
        <v>148.33</v>
      </c>
      <c r="F7742" s="102"/>
    </row>
    <row r="7743" ht="12.75" customHeight="1">
      <c r="A7743" s="100" t="s">
        <v>27336</v>
      </c>
      <c r="B7743" s="101">
        <v>1700.0</v>
      </c>
      <c r="C7743" s="102"/>
      <c r="D7743" s="100" t="s">
        <v>8155</v>
      </c>
      <c r="E7743" s="101">
        <v>148.33</v>
      </c>
      <c r="F7743" s="102"/>
    </row>
    <row r="7744" ht="12.75" customHeight="1">
      <c r="A7744" s="100" t="s">
        <v>8027</v>
      </c>
      <c r="B7744" s="101">
        <v>1700.0</v>
      </c>
      <c r="C7744" s="102"/>
      <c r="D7744" s="100" t="s">
        <v>27401</v>
      </c>
      <c r="E7744" s="101">
        <v>265.83</v>
      </c>
      <c r="F7744" s="102"/>
    </row>
    <row r="7745" ht="12.75" customHeight="1">
      <c r="A7745" s="100" t="s">
        <v>27337</v>
      </c>
      <c r="B7745" s="101">
        <v>1885.0</v>
      </c>
      <c r="C7745" s="102"/>
      <c r="D7745" s="100" t="s">
        <v>8157</v>
      </c>
      <c r="E7745" s="101">
        <v>265.83</v>
      </c>
      <c r="F7745" s="102"/>
    </row>
    <row r="7746" ht="12.75" customHeight="1">
      <c r="A7746" s="100" t="s">
        <v>8029</v>
      </c>
      <c r="B7746" s="101">
        <v>1885.0</v>
      </c>
      <c r="C7746" s="102"/>
      <c r="D7746" s="100" t="s">
        <v>27402</v>
      </c>
      <c r="E7746" s="101">
        <v>335.48</v>
      </c>
      <c r="F7746" s="102"/>
    </row>
    <row r="7747" ht="12.75" customHeight="1">
      <c r="A7747" s="100" t="s">
        <v>27338</v>
      </c>
      <c r="B7747" s="101">
        <v>2240.0</v>
      </c>
      <c r="C7747" s="102"/>
      <c r="D7747" s="100" t="s">
        <v>8159</v>
      </c>
      <c r="E7747" s="101">
        <v>335.48</v>
      </c>
      <c r="F7747" s="102"/>
    </row>
    <row r="7748" ht="12.75" customHeight="1">
      <c r="A7748" s="100" t="s">
        <v>8031</v>
      </c>
      <c r="B7748" s="101">
        <v>2240.0</v>
      </c>
      <c r="C7748" s="102"/>
      <c r="D7748" s="100" t="s">
        <v>27403</v>
      </c>
      <c r="E7748" s="101">
        <v>399.54</v>
      </c>
      <c r="F7748" s="102"/>
    </row>
    <row r="7749" ht="12.75" customHeight="1">
      <c r="A7749" s="100" t="s">
        <v>27339</v>
      </c>
      <c r="B7749" s="101">
        <v>2427.0</v>
      </c>
      <c r="C7749" s="102"/>
      <c r="D7749" s="100" t="s">
        <v>8161</v>
      </c>
      <c r="E7749" s="101">
        <v>399.54</v>
      </c>
      <c r="F7749" s="102"/>
    </row>
    <row r="7750" ht="12.75" customHeight="1">
      <c r="A7750" s="100" t="s">
        <v>8033</v>
      </c>
      <c r="B7750" s="101">
        <v>2427.0</v>
      </c>
      <c r="C7750" s="102"/>
      <c r="D7750" s="100" t="s">
        <v>27404</v>
      </c>
      <c r="E7750" s="101">
        <v>563.27</v>
      </c>
      <c r="F7750" s="102"/>
    </row>
    <row r="7751" ht="12.75" customHeight="1">
      <c r="A7751" s="100" t="s">
        <v>27340</v>
      </c>
      <c r="B7751" s="101">
        <v>7637.0</v>
      </c>
      <c r="C7751" s="102"/>
      <c r="D7751" s="100" t="s">
        <v>8163</v>
      </c>
      <c r="E7751" s="101">
        <v>563.27</v>
      </c>
      <c r="F7751" s="102"/>
    </row>
    <row r="7752" ht="12.75" customHeight="1">
      <c r="A7752" s="100" t="s">
        <v>8035</v>
      </c>
      <c r="B7752" s="101">
        <v>7637.0</v>
      </c>
      <c r="C7752" s="102"/>
      <c r="D7752" s="100" t="s">
        <v>27405</v>
      </c>
      <c r="E7752" s="101">
        <v>771.98</v>
      </c>
      <c r="F7752" s="102"/>
    </row>
    <row r="7753" ht="12.75" customHeight="1">
      <c r="A7753" s="100" t="s">
        <v>27341</v>
      </c>
      <c r="B7753" s="101">
        <v>18.69</v>
      </c>
      <c r="C7753" s="102"/>
      <c r="D7753" s="100" t="s">
        <v>8165</v>
      </c>
      <c r="E7753" s="101">
        <v>771.98</v>
      </c>
      <c r="F7753" s="102"/>
    </row>
    <row r="7754" ht="12.75" customHeight="1">
      <c r="A7754" s="100" t="s">
        <v>8037</v>
      </c>
      <c r="B7754" s="101">
        <v>18.69</v>
      </c>
      <c r="C7754" s="102"/>
      <c r="D7754" s="100" t="s">
        <v>27406</v>
      </c>
      <c r="E7754" s="101">
        <v>967.31</v>
      </c>
      <c r="F7754" s="102"/>
    </row>
    <row r="7755" ht="12.75" customHeight="1">
      <c r="A7755" s="100" t="s">
        <v>27342</v>
      </c>
      <c r="B7755" s="101">
        <v>21.96</v>
      </c>
      <c r="C7755" s="102"/>
      <c r="D7755" s="100" t="s">
        <v>8167</v>
      </c>
      <c r="E7755" s="101">
        <v>967.31</v>
      </c>
      <c r="F7755" s="102"/>
    </row>
    <row r="7756" ht="12.75" customHeight="1">
      <c r="A7756" s="100" t="s">
        <v>8039</v>
      </c>
      <c r="B7756" s="101">
        <v>21.96</v>
      </c>
      <c r="C7756" s="102"/>
      <c r="D7756" s="100" t="s">
        <v>27407</v>
      </c>
      <c r="E7756" s="101">
        <v>1204.46</v>
      </c>
      <c r="F7756" s="102"/>
    </row>
    <row r="7757" ht="12.75" customHeight="1">
      <c r="A7757" s="100" t="s">
        <v>27343</v>
      </c>
      <c r="B7757" s="101">
        <v>30.09</v>
      </c>
      <c r="C7757" s="102"/>
      <c r="D7757" s="100" t="s">
        <v>8169</v>
      </c>
      <c r="E7757" s="101">
        <v>1204.46</v>
      </c>
      <c r="F7757" s="102"/>
    </row>
    <row r="7758" ht="12.75" customHeight="1">
      <c r="A7758" s="100" t="s">
        <v>8041</v>
      </c>
      <c r="B7758" s="101">
        <v>30.09</v>
      </c>
      <c r="C7758" s="102"/>
      <c r="D7758" s="100" t="s">
        <v>27408</v>
      </c>
      <c r="E7758" s="101">
        <v>1479.05</v>
      </c>
      <c r="F7758" s="102"/>
    </row>
    <row r="7759" ht="12.75" customHeight="1">
      <c r="A7759" s="100" t="s">
        <v>27344</v>
      </c>
      <c r="B7759" s="101">
        <v>35.58</v>
      </c>
      <c r="C7759" s="102"/>
      <c r="D7759" s="100" t="s">
        <v>8171</v>
      </c>
      <c r="E7759" s="101">
        <v>1479.05</v>
      </c>
      <c r="F7759" s="102"/>
    </row>
    <row r="7760" ht="12.75" customHeight="1">
      <c r="A7760" s="100" t="s">
        <v>8043</v>
      </c>
      <c r="B7760" s="101">
        <v>35.58</v>
      </c>
      <c r="C7760" s="102"/>
      <c r="D7760" s="100" t="s">
        <v>27409</v>
      </c>
      <c r="E7760" s="101">
        <v>1706.3</v>
      </c>
      <c r="F7760" s="102"/>
    </row>
    <row r="7761" ht="12.75" customHeight="1">
      <c r="A7761" s="100" t="s">
        <v>27345</v>
      </c>
      <c r="B7761" s="101">
        <v>46.48</v>
      </c>
      <c r="C7761" s="102"/>
      <c r="D7761" s="100" t="s">
        <v>8173</v>
      </c>
      <c r="E7761" s="101">
        <v>1706.3</v>
      </c>
      <c r="F7761" s="102"/>
    </row>
    <row r="7762" ht="12.75" customHeight="1">
      <c r="A7762" s="100" t="s">
        <v>8045</v>
      </c>
      <c r="B7762" s="101">
        <v>46.48</v>
      </c>
      <c r="C7762" s="102"/>
      <c r="D7762" s="100" t="s">
        <v>27410</v>
      </c>
      <c r="E7762" s="101">
        <v>2352.12</v>
      </c>
      <c r="F7762" s="102"/>
    </row>
    <row r="7763" ht="12.75" customHeight="1">
      <c r="A7763" s="100" t="s">
        <v>27346</v>
      </c>
      <c r="B7763" s="101">
        <v>59.9</v>
      </c>
      <c r="C7763" s="102"/>
      <c r="D7763" s="100" t="s">
        <v>8175</v>
      </c>
      <c r="E7763" s="101">
        <v>2352.12</v>
      </c>
      <c r="F7763" s="102"/>
    </row>
    <row r="7764" ht="12.75" customHeight="1">
      <c r="A7764" s="100" t="s">
        <v>8047</v>
      </c>
      <c r="B7764" s="101">
        <v>59.9</v>
      </c>
      <c r="C7764" s="102"/>
      <c r="D7764" s="100" t="s">
        <v>27411</v>
      </c>
      <c r="E7764" s="101">
        <v>3001.52</v>
      </c>
      <c r="F7764" s="102"/>
    </row>
    <row r="7765" ht="12.75" customHeight="1">
      <c r="A7765" s="100" t="s">
        <v>27347</v>
      </c>
      <c r="B7765" s="101">
        <v>69.42</v>
      </c>
      <c r="C7765" s="102"/>
      <c r="D7765" s="100" t="s">
        <v>8177</v>
      </c>
      <c r="E7765" s="101">
        <v>3001.52</v>
      </c>
      <c r="F7765" s="102"/>
    </row>
    <row r="7766" ht="12.75" customHeight="1">
      <c r="A7766" s="100" t="s">
        <v>8049</v>
      </c>
      <c r="B7766" s="101">
        <v>69.42</v>
      </c>
      <c r="C7766" s="102"/>
      <c r="D7766" s="100" t="s">
        <v>27412</v>
      </c>
      <c r="E7766" s="101">
        <v>3338.39</v>
      </c>
      <c r="F7766" s="102"/>
    </row>
    <row r="7767" ht="12.75" customHeight="1">
      <c r="A7767" s="100" t="s">
        <v>27348</v>
      </c>
      <c r="B7767" s="101">
        <v>96.09</v>
      </c>
      <c r="C7767" s="102"/>
      <c r="D7767" s="100" t="s">
        <v>8179</v>
      </c>
      <c r="E7767" s="101">
        <v>3338.39</v>
      </c>
      <c r="F7767" s="102"/>
    </row>
    <row r="7768" ht="12.75" customHeight="1">
      <c r="A7768" s="100" t="s">
        <v>8051</v>
      </c>
      <c r="B7768" s="101">
        <v>96.09</v>
      </c>
      <c r="C7768" s="102"/>
      <c r="D7768" s="100" t="s">
        <v>27413</v>
      </c>
      <c r="E7768" s="101">
        <v>3822.45</v>
      </c>
      <c r="F7768" s="102"/>
    </row>
    <row r="7769" ht="12.75" customHeight="1">
      <c r="A7769" s="100" t="s">
        <v>27349</v>
      </c>
      <c r="B7769" s="101">
        <v>118.2</v>
      </c>
      <c r="C7769" s="102"/>
      <c r="D7769" s="100" t="s">
        <v>8181</v>
      </c>
      <c r="E7769" s="101">
        <v>3822.45</v>
      </c>
      <c r="F7769" s="102"/>
    </row>
    <row r="7770" ht="12.75" customHeight="1">
      <c r="A7770" s="100" t="s">
        <v>8053</v>
      </c>
      <c r="B7770" s="101">
        <v>118.2</v>
      </c>
      <c r="C7770" s="102"/>
      <c r="D7770" s="100" t="s">
        <v>27414</v>
      </c>
      <c r="E7770" s="101">
        <v>24.24</v>
      </c>
      <c r="F7770" s="102"/>
    </row>
    <row r="7771" ht="12.75" customHeight="1">
      <c r="A7771" s="100" t="s">
        <v>27350</v>
      </c>
      <c r="B7771" s="101">
        <v>143.28</v>
      </c>
      <c r="C7771" s="102"/>
      <c r="D7771" s="100" t="s">
        <v>8183</v>
      </c>
      <c r="E7771" s="101">
        <v>24.24</v>
      </c>
      <c r="F7771" s="102"/>
    </row>
    <row r="7772" ht="12.75" customHeight="1">
      <c r="A7772" s="100" t="s">
        <v>8055</v>
      </c>
      <c r="B7772" s="101">
        <v>143.28</v>
      </c>
      <c r="C7772" s="102"/>
      <c r="D7772" s="100" t="s">
        <v>27415</v>
      </c>
      <c r="E7772" s="101">
        <v>58.06</v>
      </c>
      <c r="F7772" s="102"/>
    </row>
    <row r="7773" ht="12.75" customHeight="1">
      <c r="A7773" s="100" t="s">
        <v>27351</v>
      </c>
      <c r="B7773" s="101">
        <v>269.58</v>
      </c>
      <c r="C7773" s="102"/>
      <c r="D7773" s="100" t="s">
        <v>8185</v>
      </c>
      <c r="E7773" s="101">
        <v>58.06</v>
      </c>
      <c r="F7773" s="102"/>
    </row>
    <row r="7774" ht="12.75" customHeight="1">
      <c r="A7774" s="100" t="s">
        <v>8057</v>
      </c>
      <c r="B7774" s="101">
        <v>269.58</v>
      </c>
      <c r="C7774" s="102"/>
      <c r="D7774" s="100" t="s">
        <v>27416</v>
      </c>
      <c r="E7774" s="101">
        <v>83.66</v>
      </c>
      <c r="F7774" s="102"/>
    </row>
    <row r="7775" ht="12.75" customHeight="1">
      <c r="A7775" s="100" t="s">
        <v>27352</v>
      </c>
      <c r="B7775" s="101">
        <v>432.0</v>
      </c>
      <c r="C7775" s="102"/>
      <c r="D7775" s="100" t="s">
        <v>8187</v>
      </c>
      <c r="E7775" s="101">
        <v>83.66</v>
      </c>
      <c r="F7775" s="102"/>
    </row>
    <row r="7776" ht="12.75" customHeight="1">
      <c r="A7776" s="100" t="s">
        <v>8059</v>
      </c>
      <c r="B7776" s="101">
        <v>432.0</v>
      </c>
      <c r="C7776" s="102"/>
      <c r="D7776" s="100" t="s">
        <v>27417</v>
      </c>
      <c r="E7776" s="101">
        <v>111.58</v>
      </c>
      <c r="F7776" s="102"/>
    </row>
    <row r="7777" ht="12.75" customHeight="1">
      <c r="A7777" s="100" t="s">
        <v>27353</v>
      </c>
      <c r="B7777" s="101">
        <v>538.0</v>
      </c>
      <c r="C7777" s="102"/>
      <c r="D7777" s="100" t="s">
        <v>8189</v>
      </c>
      <c r="E7777" s="101">
        <v>111.58</v>
      </c>
      <c r="F7777" s="102"/>
    </row>
    <row r="7778" ht="12.75" customHeight="1">
      <c r="A7778" s="100" t="s">
        <v>8061</v>
      </c>
      <c r="B7778" s="101">
        <v>538.0</v>
      </c>
      <c r="C7778" s="102"/>
      <c r="D7778" s="100" t="s">
        <v>27418</v>
      </c>
      <c r="E7778" s="101">
        <v>159.52</v>
      </c>
      <c r="F7778" s="102"/>
    </row>
    <row r="7779" ht="12.75" customHeight="1">
      <c r="A7779" s="100" t="s">
        <v>27354</v>
      </c>
      <c r="B7779" s="101">
        <v>708.0</v>
      </c>
      <c r="C7779" s="102"/>
      <c r="D7779" s="100" t="s">
        <v>8191</v>
      </c>
      <c r="E7779" s="101">
        <v>159.52</v>
      </c>
      <c r="F7779" s="102"/>
    </row>
    <row r="7780" ht="12.75" customHeight="1">
      <c r="A7780" s="100" t="s">
        <v>8063</v>
      </c>
      <c r="B7780" s="101">
        <v>708.0</v>
      </c>
      <c r="C7780" s="102"/>
      <c r="D7780" s="100" t="s">
        <v>27419</v>
      </c>
      <c r="E7780" s="101">
        <v>297.73</v>
      </c>
      <c r="F7780" s="102"/>
    </row>
    <row r="7781" ht="12.75" customHeight="1">
      <c r="A7781" s="100" t="s">
        <v>27355</v>
      </c>
      <c r="B7781" s="101">
        <v>876.0</v>
      </c>
      <c r="C7781" s="102"/>
      <c r="D7781" s="100" t="s">
        <v>8193</v>
      </c>
      <c r="E7781" s="101">
        <v>297.73</v>
      </c>
      <c r="F7781" s="102"/>
    </row>
    <row r="7782" ht="12.75" customHeight="1">
      <c r="A7782" s="100" t="s">
        <v>8065</v>
      </c>
      <c r="B7782" s="101">
        <v>876.0</v>
      </c>
      <c r="C7782" s="102"/>
      <c r="D7782" s="100" t="s">
        <v>27420</v>
      </c>
      <c r="E7782" s="101">
        <v>356.39</v>
      </c>
      <c r="F7782" s="102"/>
    </row>
    <row r="7783" ht="12.75" customHeight="1">
      <c r="A7783" s="100" t="s">
        <v>27356</v>
      </c>
      <c r="B7783" s="101">
        <v>1700.0</v>
      </c>
      <c r="C7783" s="102"/>
      <c r="D7783" s="100" t="s">
        <v>8195</v>
      </c>
      <c r="E7783" s="101">
        <v>356.39</v>
      </c>
      <c r="F7783" s="102"/>
    </row>
    <row r="7784" ht="12.75" customHeight="1">
      <c r="A7784" s="100" t="s">
        <v>8067</v>
      </c>
      <c r="B7784" s="101">
        <v>1700.0</v>
      </c>
      <c r="C7784" s="102"/>
      <c r="D7784" s="100" t="s">
        <v>27421</v>
      </c>
      <c r="E7784" s="101">
        <v>425.07</v>
      </c>
      <c r="F7784" s="102"/>
    </row>
    <row r="7785" ht="12.75" customHeight="1">
      <c r="A7785" s="100" t="s">
        <v>27357</v>
      </c>
      <c r="B7785" s="101">
        <v>1885.0</v>
      </c>
      <c r="C7785" s="102"/>
      <c r="D7785" s="100" t="s">
        <v>8197</v>
      </c>
      <c r="E7785" s="101">
        <v>425.07</v>
      </c>
      <c r="F7785" s="102"/>
    </row>
    <row r="7786" ht="12.75" customHeight="1">
      <c r="A7786" s="100" t="s">
        <v>8069</v>
      </c>
      <c r="B7786" s="101">
        <v>1885.0</v>
      </c>
      <c r="C7786" s="102"/>
      <c r="D7786" s="100" t="s">
        <v>27422</v>
      </c>
      <c r="E7786" s="101">
        <v>571.94</v>
      </c>
      <c r="F7786" s="102"/>
    </row>
    <row r="7787" ht="12.75" customHeight="1">
      <c r="A7787" s="100" t="s">
        <v>27358</v>
      </c>
      <c r="B7787" s="101">
        <v>2240.0</v>
      </c>
      <c r="C7787" s="102"/>
      <c r="D7787" s="100" t="s">
        <v>8199</v>
      </c>
      <c r="E7787" s="101">
        <v>571.94</v>
      </c>
      <c r="F7787" s="102"/>
    </row>
    <row r="7788" ht="12.75" customHeight="1">
      <c r="A7788" s="100" t="s">
        <v>8071</v>
      </c>
      <c r="B7788" s="101">
        <v>2240.0</v>
      </c>
      <c r="C7788" s="102"/>
      <c r="D7788" s="100" t="s">
        <v>27423</v>
      </c>
      <c r="E7788" s="101">
        <v>780.66</v>
      </c>
      <c r="F7788" s="102"/>
    </row>
    <row r="7789" ht="12.75" customHeight="1">
      <c r="A7789" s="100" t="s">
        <v>27359</v>
      </c>
      <c r="B7789" s="101">
        <v>8.16</v>
      </c>
      <c r="C7789" s="102"/>
      <c r="D7789" s="100" t="s">
        <v>8201</v>
      </c>
      <c r="E7789" s="101">
        <v>780.66</v>
      </c>
      <c r="F7789" s="102"/>
    </row>
    <row r="7790" ht="12.75" customHeight="1">
      <c r="A7790" s="100" t="s">
        <v>8073</v>
      </c>
      <c r="B7790" s="101">
        <v>8.16</v>
      </c>
      <c r="C7790" s="102"/>
      <c r="D7790" s="100" t="s">
        <v>27424</v>
      </c>
      <c r="E7790" s="101">
        <v>975.98</v>
      </c>
      <c r="F7790" s="102"/>
    </row>
    <row r="7791" ht="12.75" customHeight="1">
      <c r="A7791" s="100" t="s">
        <v>27360</v>
      </c>
      <c r="B7791" s="101">
        <v>8.38</v>
      </c>
      <c r="C7791" s="102"/>
      <c r="D7791" s="100" t="s">
        <v>8203</v>
      </c>
      <c r="E7791" s="101">
        <v>975.98</v>
      </c>
      <c r="F7791" s="102"/>
    </row>
    <row r="7792" ht="12.75" customHeight="1">
      <c r="A7792" s="100" t="s">
        <v>8075</v>
      </c>
      <c r="B7792" s="101">
        <v>8.38</v>
      </c>
      <c r="C7792" s="102"/>
      <c r="D7792" s="100" t="s">
        <v>27425</v>
      </c>
      <c r="E7792" s="101">
        <v>1213.13</v>
      </c>
      <c r="F7792" s="102"/>
    </row>
    <row r="7793" ht="12.75" customHeight="1">
      <c r="A7793" s="100" t="s">
        <v>27361</v>
      </c>
      <c r="B7793" s="101">
        <v>8.79</v>
      </c>
      <c r="C7793" s="102"/>
      <c r="D7793" s="100" t="s">
        <v>8205</v>
      </c>
      <c r="E7793" s="101">
        <v>1213.13</v>
      </c>
      <c r="F7793" s="102"/>
    </row>
    <row r="7794" ht="12.75" customHeight="1">
      <c r="A7794" s="100" t="s">
        <v>8077</v>
      </c>
      <c r="B7794" s="101">
        <v>8.79</v>
      </c>
      <c r="C7794" s="102"/>
      <c r="D7794" s="100" t="s">
        <v>27426</v>
      </c>
      <c r="E7794" s="101">
        <v>1487.72</v>
      </c>
      <c r="F7794" s="102"/>
    </row>
    <row r="7795" ht="12.75" customHeight="1">
      <c r="A7795" s="100" t="s">
        <v>27362</v>
      </c>
      <c r="B7795" s="101">
        <v>9.82</v>
      </c>
      <c r="C7795" s="102"/>
      <c r="D7795" s="100" t="s">
        <v>8207</v>
      </c>
      <c r="E7795" s="101">
        <v>1487.72</v>
      </c>
      <c r="F7795" s="102"/>
    </row>
    <row r="7796" ht="12.75" customHeight="1">
      <c r="A7796" s="100" t="s">
        <v>8079</v>
      </c>
      <c r="B7796" s="101">
        <v>9.82</v>
      </c>
      <c r="C7796" s="102"/>
      <c r="D7796" s="100" t="s">
        <v>27427</v>
      </c>
      <c r="E7796" s="101">
        <v>1714.98</v>
      </c>
      <c r="F7796" s="102"/>
    </row>
    <row r="7797" ht="12.75" customHeight="1">
      <c r="A7797" s="100" t="s">
        <v>27363</v>
      </c>
      <c r="B7797" s="101">
        <v>13.75</v>
      </c>
      <c r="C7797" s="102"/>
      <c r="D7797" s="100" t="s">
        <v>8209</v>
      </c>
      <c r="E7797" s="101">
        <v>1714.98</v>
      </c>
      <c r="F7797" s="102"/>
    </row>
    <row r="7798" ht="12.75" customHeight="1">
      <c r="A7798" s="100" t="s">
        <v>8081</v>
      </c>
      <c r="B7798" s="101">
        <v>13.75</v>
      </c>
      <c r="C7798" s="102"/>
      <c r="D7798" s="100" t="s">
        <v>27428</v>
      </c>
      <c r="E7798" s="101">
        <v>2360.79</v>
      </c>
      <c r="F7798" s="102"/>
    </row>
    <row r="7799" ht="12.75" customHeight="1">
      <c r="A7799" s="100" t="s">
        <v>27364</v>
      </c>
      <c r="B7799" s="101">
        <v>22.12</v>
      </c>
      <c r="C7799" s="102"/>
      <c r="D7799" s="100" t="s">
        <v>8211</v>
      </c>
      <c r="E7799" s="101">
        <v>2360.79</v>
      </c>
      <c r="F7799" s="102"/>
    </row>
    <row r="7800" ht="12.75" customHeight="1">
      <c r="A7800" s="100" t="s">
        <v>8083</v>
      </c>
      <c r="B7800" s="101">
        <v>22.12</v>
      </c>
      <c r="C7800" s="102"/>
      <c r="D7800" s="100" t="s">
        <v>27429</v>
      </c>
      <c r="E7800" s="101">
        <v>3261.68</v>
      </c>
      <c r="F7800" s="102"/>
    </row>
    <row r="7801" ht="12.75" customHeight="1">
      <c r="A7801" s="100" t="s">
        <v>27365</v>
      </c>
      <c r="B7801" s="101">
        <v>23.32</v>
      </c>
      <c r="C7801" s="102"/>
      <c r="D7801" s="100" t="s">
        <v>8213</v>
      </c>
      <c r="E7801" s="101">
        <v>3261.68</v>
      </c>
      <c r="F7801" s="102"/>
    </row>
    <row r="7802" ht="12.75" customHeight="1">
      <c r="A7802" s="100" t="s">
        <v>8085</v>
      </c>
      <c r="B7802" s="101">
        <v>23.32</v>
      </c>
      <c r="C7802" s="102"/>
      <c r="D7802" s="100" t="s">
        <v>27430</v>
      </c>
      <c r="E7802" s="101">
        <v>3647.31</v>
      </c>
      <c r="F7802" s="102"/>
    </row>
    <row r="7803" ht="12.75" customHeight="1">
      <c r="A7803" s="100" t="s">
        <v>27366</v>
      </c>
      <c r="B7803" s="101">
        <v>24.08</v>
      </c>
      <c r="C7803" s="102"/>
      <c r="D7803" s="100" t="s">
        <v>8215</v>
      </c>
      <c r="E7803" s="101">
        <v>3647.31</v>
      </c>
      <c r="F7803" s="102"/>
    </row>
    <row r="7804" ht="12.75" customHeight="1">
      <c r="A7804" s="100" t="s">
        <v>8087</v>
      </c>
      <c r="B7804" s="101">
        <v>24.08</v>
      </c>
      <c r="C7804" s="102"/>
      <c r="D7804" s="100" t="s">
        <v>27431</v>
      </c>
      <c r="E7804" s="101">
        <v>4176.16</v>
      </c>
      <c r="F7804" s="102"/>
    </row>
    <row r="7805" ht="12.75" customHeight="1">
      <c r="A7805" s="100" t="s">
        <v>27367</v>
      </c>
      <c r="B7805" s="101">
        <v>42.35</v>
      </c>
      <c r="C7805" s="102"/>
      <c r="D7805" s="100" t="s">
        <v>8217</v>
      </c>
      <c r="E7805" s="101">
        <v>4176.16</v>
      </c>
      <c r="F7805" s="102"/>
    </row>
    <row r="7806" ht="12.75" customHeight="1">
      <c r="A7806" s="100" t="s">
        <v>8089</v>
      </c>
      <c r="B7806" s="101">
        <v>42.35</v>
      </c>
      <c r="C7806" s="102"/>
      <c r="D7806" s="100" t="s">
        <v>27432</v>
      </c>
      <c r="E7806" s="101">
        <v>19.89</v>
      </c>
      <c r="F7806" s="102"/>
    </row>
    <row r="7807" ht="12.75" customHeight="1">
      <c r="A7807" s="100" t="s">
        <v>27368</v>
      </c>
      <c r="B7807" s="101">
        <v>77.02</v>
      </c>
      <c r="C7807" s="102"/>
      <c r="D7807" s="100" t="s">
        <v>8219</v>
      </c>
      <c r="E7807" s="101">
        <v>19.89</v>
      </c>
      <c r="F7807" s="102"/>
    </row>
    <row r="7808" ht="12.75" customHeight="1">
      <c r="A7808" s="100" t="s">
        <v>8091</v>
      </c>
      <c r="B7808" s="101">
        <v>77.02</v>
      </c>
      <c r="C7808" s="102"/>
      <c r="D7808" s="100" t="s">
        <v>27433</v>
      </c>
      <c r="E7808" s="101">
        <v>39.99</v>
      </c>
      <c r="F7808" s="102"/>
    </row>
    <row r="7809" ht="12.75" customHeight="1">
      <c r="A7809" s="100" t="s">
        <v>27369</v>
      </c>
      <c r="B7809" s="101">
        <v>82.51</v>
      </c>
      <c r="C7809" s="102"/>
      <c r="D7809" s="100" t="s">
        <v>8221</v>
      </c>
      <c r="E7809" s="101">
        <v>39.99</v>
      </c>
      <c r="F7809" s="102"/>
    </row>
    <row r="7810" ht="12.75" customHeight="1">
      <c r="A7810" s="100" t="s">
        <v>8093</v>
      </c>
      <c r="B7810" s="101">
        <v>82.51</v>
      </c>
      <c r="C7810" s="102"/>
      <c r="D7810" s="100" t="s">
        <v>27434</v>
      </c>
      <c r="E7810" s="101">
        <v>75.41</v>
      </c>
      <c r="F7810" s="102"/>
    </row>
    <row r="7811" ht="12.75" customHeight="1">
      <c r="A7811" s="100" t="s">
        <v>27370</v>
      </c>
      <c r="B7811" s="101">
        <v>111.64</v>
      </c>
      <c r="C7811" s="102"/>
      <c r="D7811" s="100" t="s">
        <v>8223</v>
      </c>
      <c r="E7811" s="101">
        <v>75.41</v>
      </c>
      <c r="F7811" s="102"/>
    </row>
    <row r="7812" ht="12.75" customHeight="1">
      <c r="A7812" s="100" t="s">
        <v>8095</v>
      </c>
      <c r="B7812" s="101">
        <v>111.64</v>
      </c>
      <c r="C7812" s="102"/>
      <c r="D7812" s="100" t="s">
        <v>27435</v>
      </c>
      <c r="E7812" s="101">
        <v>101.08</v>
      </c>
      <c r="F7812" s="102"/>
    </row>
    <row r="7813" ht="12.75" customHeight="1">
      <c r="A7813" s="100" t="s">
        <v>27371</v>
      </c>
      <c r="B7813" s="101">
        <v>145.95</v>
      </c>
      <c r="C7813" s="102"/>
      <c r="D7813" s="100" t="s">
        <v>8225</v>
      </c>
      <c r="E7813" s="101">
        <v>101.08</v>
      </c>
      <c r="F7813" s="102"/>
    </row>
    <row r="7814" ht="12.75" customHeight="1">
      <c r="A7814" s="100" t="s">
        <v>8097</v>
      </c>
      <c r="B7814" s="101">
        <v>145.95</v>
      </c>
      <c r="C7814" s="102"/>
      <c r="D7814" s="100" t="s">
        <v>27436</v>
      </c>
      <c r="E7814" s="101">
        <v>130.58</v>
      </c>
      <c r="F7814" s="102"/>
    </row>
    <row r="7815" ht="12.75" customHeight="1">
      <c r="A7815" s="100" t="s">
        <v>27372</v>
      </c>
      <c r="B7815" s="101">
        <v>187.32</v>
      </c>
      <c r="C7815" s="102"/>
      <c r="D7815" s="100" t="s">
        <v>8227</v>
      </c>
      <c r="E7815" s="101">
        <v>130.58</v>
      </c>
      <c r="F7815" s="102"/>
    </row>
    <row r="7816" ht="12.75" customHeight="1">
      <c r="A7816" s="100" t="s">
        <v>8099</v>
      </c>
      <c r="B7816" s="101">
        <v>187.32</v>
      </c>
      <c r="C7816" s="102"/>
      <c r="D7816" s="100" t="s">
        <v>27437</v>
      </c>
      <c r="E7816" s="101">
        <v>254.76</v>
      </c>
      <c r="F7816" s="102"/>
    </row>
    <row r="7817" ht="12.75" customHeight="1">
      <c r="A7817" s="100" t="s">
        <v>27373</v>
      </c>
      <c r="B7817" s="101">
        <v>207.65</v>
      </c>
      <c r="C7817" s="102"/>
      <c r="D7817" s="100" t="s">
        <v>8229</v>
      </c>
      <c r="E7817" s="101">
        <v>254.76</v>
      </c>
      <c r="F7817" s="102"/>
    </row>
    <row r="7818" ht="12.75" customHeight="1">
      <c r="A7818" s="100" t="s">
        <v>8101</v>
      </c>
      <c r="B7818" s="101">
        <v>207.65</v>
      </c>
      <c r="C7818" s="102"/>
      <c r="D7818" s="100" t="s">
        <v>27438</v>
      </c>
      <c r="E7818" s="101">
        <v>321.82</v>
      </c>
      <c r="F7818" s="102"/>
    </row>
    <row r="7819" ht="12.75" customHeight="1">
      <c r="A7819" s="100" t="s">
        <v>27374</v>
      </c>
      <c r="B7819" s="101">
        <v>501.48</v>
      </c>
      <c r="C7819" s="102"/>
      <c r="D7819" s="100" t="s">
        <v>8231</v>
      </c>
      <c r="E7819" s="101">
        <v>321.82</v>
      </c>
      <c r="F7819" s="102"/>
    </row>
    <row r="7820" ht="12.75" customHeight="1">
      <c r="A7820" s="100" t="s">
        <v>8103</v>
      </c>
      <c r="B7820" s="101">
        <v>501.48</v>
      </c>
      <c r="C7820" s="102"/>
      <c r="D7820" s="100" t="s">
        <v>27439</v>
      </c>
      <c r="E7820" s="101">
        <v>383.56</v>
      </c>
      <c r="F7820" s="102"/>
    </row>
    <row r="7821" ht="12.75" customHeight="1">
      <c r="A7821" s="100" t="s">
        <v>27375</v>
      </c>
      <c r="B7821" s="101">
        <v>526.79</v>
      </c>
      <c r="C7821" s="102"/>
      <c r="D7821" s="100" t="s">
        <v>8233</v>
      </c>
      <c r="E7821" s="101">
        <v>383.56</v>
      </c>
      <c r="F7821" s="102"/>
    </row>
    <row r="7822" ht="12.75" customHeight="1">
      <c r="A7822" s="100" t="s">
        <v>8105</v>
      </c>
      <c r="B7822" s="101">
        <v>526.79</v>
      </c>
      <c r="C7822" s="102"/>
      <c r="D7822" s="100" t="s">
        <v>27440</v>
      </c>
      <c r="E7822" s="101">
        <v>553.44</v>
      </c>
      <c r="F7822" s="102"/>
    </row>
    <row r="7823" ht="12.75" customHeight="1">
      <c r="A7823" s="100" t="s">
        <v>27376</v>
      </c>
      <c r="B7823" s="101">
        <v>775.75</v>
      </c>
      <c r="C7823" s="102"/>
      <c r="D7823" s="100" t="s">
        <v>8235</v>
      </c>
      <c r="E7823" s="101">
        <v>553.44</v>
      </c>
      <c r="F7823" s="102"/>
    </row>
    <row r="7824" ht="12.75" customHeight="1">
      <c r="A7824" s="100" t="s">
        <v>8107</v>
      </c>
      <c r="B7824" s="101">
        <v>775.75</v>
      </c>
      <c r="C7824" s="102"/>
      <c r="D7824" s="100" t="s">
        <v>27441</v>
      </c>
      <c r="E7824" s="101">
        <v>755.15</v>
      </c>
      <c r="F7824" s="102"/>
    </row>
    <row r="7825" ht="12.75" customHeight="1">
      <c r="A7825" s="100" t="s">
        <v>27377</v>
      </c>
      <c r="B7825" s="101">
        <v>1845.66</v>
      </c>
      <c r="C7825" s="102"/>
      <c r="D7825" s="100" t="s">
        <v>8237</v>
      </c>
      <c r="E7825" s="101">
        <v>755.15</v>
      </c>
      <c r="F7825" s="102"/>
    </row>
    <row r="7826" ht="12.75" customHeight="1">
      <c r="A7826" s="100" t="s">
        <v>8109</v>
      </c>
      <c r="B7826" s="101">
        <v>1845.66</v>
      </c>
      <c r="C7826" s="102"/>
      <c r="D7826" s="100" t="s">
        <v>27442</v>
      </c>
      <c r="E7826" s="101">
        <v>965.1</v>
      </c>
      <c r="F7826" s="102"/>
    </row>
    <row r="7827" ht="12.75" customHeight="1">
      <c r="A7827" s="100" t="s">
        <v>27378</v>
      </c>
      <c r="B7827" s="101">
        <v>15.31</v>
      </c>
      <c r="C7827" s="102"/>
      <c r="D7827" s="100" t="s">
        <v>8239</v>
      </c>
      <c r="E7827" s="101">
        <v>965.1</v>
      </c>
      <c r="F7827" s="102"/>
    </row>
    <row r="7828" ht="12.75" customHeight="1">
      <c r="A7828" s="100" t="s">
        <v>8111</v>
      </c>
      <c r="B7828" s="101">
        <v>15.31</v>
      </c>
      <c r="C7828" s="102"/>
      <c r="D7828" s="100" t="s">
        <v>27443</v>
      </c>
      <c r="E7828" s="101">
        <v>1245.48</v>
      </c>
      <c r="F7828" s="102"/>
    </row>
    <row r="7829" ht="12.75" customHeight="1">
      <c r="A7829" s="100" t="s">
        <v>27379</v>
      </c>
      <c r="B7829" s="101">
        <v>30.78</v>
      </c>
      <c r="C7829" s="102"/>
      <c r="D7829" s="100" t="s">
        <v>8241</v>
      </c>
      <c r="E7829" s="101">
        <v>1245.48</v>
      </c>
      <c r="F7829" s="102"/>
    </row>
    <row r="7830" ht="12.75" customHeight="1">
      <c r="A7830" s="100" t="s">
        <v>8113</v>
      </c>
      <c r="B7830" s="101">
        <v>30.78</v>
      </c>
      <c r="C7830" s="102"/>
      <c r="D7830" s="100" t="s">
        <v>27444</v>
      </c>
      <c r="E7830" s="101">
        <v>1564.17</v>
      </c>
      <c r="F7830" s="102"/>
    </row>
    <row r="7831" ht="12.75" customHeight="1">
      <c r="A7831" s="100" t="s">
        <v>27380</v>
      </c>
      <c r="B7831" s="101">
        <v>44.93</v>
      </c>
      <c r="C7831" s="102"/>
      <c r="D7831" s="100" t="s">
        <v>8243</v>
      </c>
      <c r="E7831" s="101">
        <v>1564.17</v>
      </c>
      <c r="F7831" s="102"/>
    </row>
    <row r="7832" ht="12.75" customHeight="1">
      <c r="A7832" s="100" t="s">
        <v>8115</v>
      </c>
      <c r="B7832" s="101">
        <v>44.93</v>
      </c>
      <c r="C7832" s="102"/>
      <c r="D7832" s="100" t="s">
        <v>27445</v>
      </c>
      <c r="E7832" s="101">
        <v>1833.34</v>
      </c>
      <c r="F7832" s="102"/>
    </row>
    <row r="7833" ht="12.75" customHeight="1">
      <c r="A7833" s="100" t="s">
        <v>27381</v>
      </c>
      <c r="B7833" s="101">
        <v>66.24</v>
      </c>
      <c r="C7833" s="102"/>
      <c r="D7833" s="100" t="s">
        <v>8245</v>
      </c>
      <c r="E7833" s="101">
        <v>1833.34</v>
      </c>
      <c r="F7833" s="102"/>
    </row>
    <row r="7834" ht="12.75" customHeight="1">
      <c r="A7834" s="100" t="s">
        <v>8117</v>
      </c>
      <c r="B7834" s="101">
        <v>66.24</v>
      </c>
      <c r="C7834" s="102"/>
      <c r="D7834" s="100" t="s">
        <v>27446</v>
      </c>
      <c r="E7834" s="101">
        <v>2426.41</v>
      </c>
      <c r="F7834" s="102"/>
    </row>
    <row r="7835" ht="12.75" customHeight="1">
      <c r="A7835" s="100" t="s">
        <v>27382</v>
      </c>
      <c r="B7835" s="101">
        <v>84.8</v>
      </c>
      <c r="C7835" s="102"/>
      <c r="D7835" s="100" t="s">
        <v>8247</v>
      </c>
      <c r="E7835" s="101">
        <v>2426.41</v>
      </c>
      <c r="F7835" s="102"/>
    </row>
    <row r="7836" ht="12.75" customHeight="1">
      <c r="A7836" s="100" t="s">
        <v>8119</v>
      </c>
      <c r="B7836" s="101">
        <v>84.8</v>
      </c>
      <c r="C7836" s="102"/>
      <c r="D7836" s="100" t="s">
        <v>27447</v>
      </c>
      <c r="E7836" s="101">
        <v>2939.66</v>
      </c>
      <c r="F7836" s="102"/>
    </row>
    <row r="7837" ht="12.75" customHeight="1">
      <c r="A7837" s="100" t="s">
        <v>27383</v>
      </c>
      <c r="B7837" s="101">
        <v>185.81</v>
      </c>
      <c r="C7837" s="102"/>
      <c r="D7837" s="100" t="s">
        <v>8249</v>
      </c>
      <c r="E7837" s="101">
        <v>2939.66</v>
      </c>
      <c r="F7837" s="102"/>
    </row>
    <row r="7838" ht="12.75" customHeight="1">
      <c r="A7838" s="100" t="s">
        <v>8121</v>
      </c>
      <c r="B7838" s="101">
        <v>185.81</v>
      </c>
      <c r="C7838" s="102"/>
      <c r="D7838" s="100" t="s">
        <v>27448</v>
      </c>
      <c r="E7838" s="101">
        <v>3287.75</v>
      </c>
      <c r="F7838" s="102"/>
    </row>
    <row r="7839" ht="12.75" customHeight="1">
      <c r="A7839" s="100" t="s">
        <v>27384</v>
      </c>
      <c r="B7839" s="101">
        <v>221.83</v>
      </c>
      <c r="C7839" s="102"/>
      <c r="D7839" s="100" t="s">
        <v>8251</v>
      </c>
      <c r="E7839" s="101">
        <v>3287.75</v>
      </c>
      <c r="F7839" s="102"/>
    </row>
    <row r="7840" ht="12.75" customHeight="1">
      <c r="A7840" s="100" t="s">
        <v>8123</v>
      </c>
      <c r="B7840" s="101">
        <v>221.83</v>
      </c>
      <c r="C7840" s="102"/>
      <c r="D7840" s="100" t="s">
        <v>27449</v>
      </c>
      <c r="E7840" s="101">
        <v>3764.47</v>
      </c>
      <c r="F7840" s="102"/>
    </row>
    <row r="7841" ht="12.75" customHeight="1">
      <c r="A7841" s="100" t="s">
        <v>27385</v>
      </c>
      <c r="B7841" s="101">
        <v>263.35</v>
      </c>
      <c r="C7841" s="102"/>
      <c r="D7841" s="100" t="s">
        <v>8253</v>
      </c>
      <c r="E7841" s="101">
        <v>3764.47</v>
      </c>
      <c r="F7841" s="102"/>
    </row>
    <row r="7842" ht="12.75" customHeight="1">
      <c r="A7842" s="100" t="s">
        <v>8125</v>
      </c>
      <c r="B7842" s="101">
        <v>263.35</v>
      </c>
      <c r="C7842" s="102"/>
      <c r="D7842" s="100" t="s">
        <v>27450</v>
      </c>
      <c r="E7842" s="101">
        <v>24.07</v>
      </c>
      <c r="F7842" s="102"/>
    </row>
    <row r="7843" ht="12.75" customHeight="1">
      <c r="A7843" s="100" t="s">
        <v>27386</v>
      </c>
      <c r="B7843" s="101">
        <v>375.86</v>
      </c>
      <c r="C7843" s="102"/>
      <c r="D7843" s="100" t="s">
        <v>8255</v>
      </c>
      <c r="E7843" s="101">
        <v>24.07</v>
      </c>
      <c r="F7843" s="102"/>
    </row>
    <row r="7844" ht="12.75" customHeight="1">
      <c r="A7844" s="100" t="s">
        <v>8127</v>
      </c>
      <c r="B7844" s="101">
        <v>375.86</v>
      </c>
      <c r="C7844" s="102"/>
      <c r="D7844" s="100" t="s">
        <v>27451</v>
      </c>
      <c r="E7844" s="101">
        <v>56.31</v>
      </c>
      <c r="F7844" s="102"/>
    </row>
    <row r="7845" ht="12.75" customHeight="1">
      <c r="A7845" s="100" t="s">
        <v>27387</v>
      </c>
      <c r="B7845" s="101">
        <v>512.79</v>
      </c>
      <c r="C7845" s="102"/>
      <c r="D7845" s="100" t="s">
        <v>8257</v>
      </c>
      <c r="E7845" s="101">
        <v>56.31</v>
      </c>
      <c r="F7845" s="102"/>
    </row>
    <row r="7846" ht="12.75" customHeight="1">
      <c r="A7846" s="100" t="s">
        <v>8129</v>
      </c>
      <c r="B7846" s="101">
        <v>512.79</v>
      </c>
      <c r="C7846" s="102"/>
      <c r="D7846" s="100" t="s">
        <v>27452</v>
      </c>
      <c r="E7846" s="101">
        <v>97.47</v>
      </c>
      <c r="F7846" s="102"/>
    </row>
    <row r="7847" ht="12.75" customHeight="1">
      <c r="A7847" s="100" t="s">
        <v>27388</v>
      </c>
      <c r="B7847" s="101">
        <v>653.01</v>
      </c>
      <c r="C7847" s="102"/>
      <c r="D7847" s="100" t="s">
        <v>8259</v>
      </c>
      <c r="E7847" s="101">
        <v>97.47</v>
      </c>
      <c r="F7847" s="102"/>
    </row>
    <row r="7848" ht="12.75" customHeight="1">
      <c r="A7848" s="100" t="s">
        <v>8131</v>
      </c>
      <c r="B7848" s="101">
        <v>653.01</v>
      </c>
      <c r="C7848" s="102"/>
      <c r="D7848" s="100" t="s">
        <v>27453</v>
      </c>
      <c r="E7848" s="101">
        <v>116.53</v>
      </c>
      <c r="F7848" s="102"/>
    </row>
    <row r="7849" ht="12.75" customHeight="1">
      <c r="A7849" s="100" t="s">
        <v>27389</v>
      </c>
      <c r="B7849" s="101">
        <v>838.79</v>
      </c>
      <c r="C7849" s="102"/>
      <c r="D7849" s="100" t="s">
        <v>8261</v>
      </c>
      <c r="E7849" s="101">
        <v>116.53</v>
      </c>
      <c r="F7849" s="102"/>
    </row>
    <row r="7850" ht="12.75" customHeight="1">
      <c r="A7850" s="100" t="s">
        <v>8133</v>
      </c>
      <c r="B7850" s="101">
        <v>838.79</v>
      </c>
      <c r="C7850" s="102"/>
      <c r="D7850" s="100" t="s">
        <v>27454</v>
      </c>
      <c r="E7850" s="101">
        <v>158.02</v>
      </c>
      <c r="F7850" s="102"/>
    </row>
    <row r="7851" ht="12.75" customHeight="1">
      <c r="A7851" s="100" t="s">
        <v>27390</v>
      </c>
      <c r="B7851" s="101">
        <v>1055.68</v>
      </c>
      <c r="C7851" s="102"/>
      <c r="D7851" s="100" t="s">
        <v>8263</v>
      </c>
      <c r="E7851" s="101">
        <v>158.02</v>
      </c>
      <c r="F7851" s="102"/>
    </row>
    <row r="7852" ht="12.75" customHeight="1">
      <c r="A7852" s="100" t="s">
        <v>8135</v>
      </c>
      <c r="B7852" s="101">
        <v>1055.68</v>
      </c>
      <c r="C7852" s="102"/>
      <c r="D7852" s="100" t="s">
        <v>27455</v>
      </c>
      <c r="E7852" s="101">
        <v>292.41</v>
      </c>
      <c r="F7852" s="102"/>
    </row>
    <row r="7853" ht="12.75" customHeight="1">
      <c r="A7853" s="100" t="s">
        <v>27391</v>
      </c>
      <c r="B7853" s="101">
        <v>1225.73</v>
      </c>
      <c r="C7853" s="102"/>
      <c r="D7853" s="100" t="s">
        <v>8265</v>
      </c>
      <c r="E7853" s="101">
        <v>292.41</v>
      </c>
      <c r="F7853" s="102"/>
    </row>
    <row r="7854" ht="12.75" customHeight="1">
      <c r="A7854" s="100" t="s">
        <v>8137</v>
      </c>
      <c r="B7854" s="101">
        <v>1225.73</v>
      </c>
      <c r="C7854" s="102"/>
      <c r="D7854" s="100" t="s">
        <v>27456</v>
      </c>
      <c r="E7854" s="101">
        <v>369.78</v>
      </c>
      <c r="F7854" s="102"/>
    </row>
    <row r="7855" ht="12.75" customHeight="1">
      <c r="A7855" s="100" t="s">
        <v>27392</v>
      </c>
      <c r="B7855" s="101">
        <v>1599.37</v>
      </c>
      <c r="C7855" s="102"/>
      <c r="D7855" s="100" t="s">
        <v>8267</v>
      </c>
      <c r="E7855" s="101">
        <v>369.78</v>
      </c>
      <c r="F7855" s="102"/>
    </row>
    <row r="7856" ht="12.75" customHeight="1">
      <c r="A7856" s="100" t="s">
        <v>8139</v>
      </c>
      <c r="B7856" s="101">
        <v>1599.37</v>
      </c>
      <c r="C7856" s="102"/>
      <c r="D7856" s="100" t="s">
        <v>27457</v>
      </c>
      <c r="E7856" s="101">
        <v>440.71</v>
      </c>
      <c r="F7856" s="102"/>
    </row>
    <row r="7857" ht="12.75" customHeight="1">
      <c r="A7857" s="100" t="s">
        <v>27393</v>
      </c>
      <c r="B7857" s="101">
        <v>1966.14</v>
      </c>
      <c r="C7857" s="102"/>
      <c r="D7857" s="100" t="s">
        <v>8269</v>
      </c>
      <c r="E7857" s="101">
        <v>440.71</v>
      </c>
      <c r="F7857" s="102"/>
    </row>
    <row r="7858" ht="12.75" customHeight="1">
      <c r="A7858" s="100" t="s">
        <v>8141</v>
      </c>
      <c r="B7858" s="101">
        <v>1966.14</v>
      </c>
      <c r="C7858" s="102"/>
      <c r="D7858" s="100" t="s">
        <v>27458</v>
      </c>
      <c r="E7858" s="101">
        <v>596.82</v>
      </c>
      <c r="F7858" s="102"/>
    </row>
    <row r="7859" ht="12.75" customHeight="1">
      <c r="A7859" s="100" t="s">
        <v>27394</v>
      </c>
      <c r="B7859" s="101">
        <v>2186.2</v>
      </c>
      <c r="C7859" s="102"/>
      <c r="D7859" s="100" t="s">
        <v>8271</v>
      </c>
      <c r="E7859" s="101">
        <v>596.82</v>
      </c>
      <c r="F7859" s="102"/>
    </row>
    <row r="7860" ht="12.75" customHeight="1">
      <c r="A7860" s="100" t="s">
        <v>8143</v>
      </c>
      <c r="B7860" s="101">
        <v>2186.2</v>
      </c>
      <c r="C7860" s="102"/>
      <c r="D7860" s="100" t="s">
        <v>27459</v>
      </c>
      <c r="E7860" s="101">
        <v>819.99</v>
      </c>
      <c r="F7860" s="102"/>
    </row>
    <row r="7861" ht="12.75" customHeight="1">
      <c r="A7861" s="100" t="s">
        <v>27395</v>
      </c>
      <c r="B7861" s="101">
        <v>2496.37</v>
      </c>
      <c r="C7861" s="102"/>
      <c r="D7861" s="100" t="s">
        <v>8273</v>
      </c>
      <c r="E7861" s="101">
        <v>819.99</v>
      </c>
      <c r="F7861" s="102"/>
    </row>
    <row r="7862" ht="12.75" customHeight="1">
      <c r="A7862" s="100" t="s">
        <v>8145</v>
      </c>
      <c r="B7862" s="101">
        <v>2496.37</v>
      </c>
      <c r="C7862" s="102"/>
      <c r="D7862" s="100" t="s">
        <v>27460</v>
      </c>
      <c r="E7862" s="101">
        <v>1008.38</v>
      </c>
      <c r="F7862" s="102"/>
    </row>
    <row r="7863" ht="12.75" customHeight="1">
      <c r="A7863" s="100" t="s">
        <v>27396</v>
      </c>
      <c r="B7863" s="101">
        <v>16.27</v>
      </c>
      <c r="C7863" s="102"/>
      <c r="D7863" s="100" t="s">
        <v>8275</v>
      </c>
      <c r="E7863" s="101">
        <v>1008.38</v>
      </c>
      <c r="F7863" s="102"/>
    </row>
    <row r="7864" ht="12.75" customHeight="1">
      <c r="A7864" s="100" t="s">
        <v>8147</v>
      </c>
      <c r="B7864" s="101">
        <v>16.27</v>
      </c>
      <c r="C7864" s="102"/>
      <c r="D7864" s="100" t="s">
        <v>27461</v>
      </c>
      <c r="E7864" s="101">
        <v>1286.6</v>
      </c>
      <c r="F7864" s="102"/>
    </row>
    <row r="7865" ht="12.75" customHeight="1">
      <c r="A7865" s="100" t="s">
        <v>27397</v>
      </c>
      <c r="B7865" s="101">
        <v>33.67</v>
      </c>
      <c r="C7865" s="102"/>
      <c r="D7865" s="100" t="s">
        <v>8277</v>
      </c>
      <c r="E7865" s="101">
        <v>1286.6</v>
      </c>
      <c r="F7865" s="102"/>
    </row>
    <row r="7866" ht="12.75" customHeight="1">
      <c r="A7866" s="100" t="s">
        <v>8149</v>
      </c>
      <c r="B7866" s="101">
        <v>33.67</v>
      </c>
      <c r="C7866" s="102"/>
      <c r="D7866" s="100" t="s">
        <v>27462</v>
      </c>
      <c r="E7866" s="101">
        <v>1582.01</v>
      </c>
      <c r="F7866" s="102"/>
    </row>
    <row r="7867" ht="12.75" customHeight="1">
      <c r="A7867" s="100" t="s">
        <v>27398</v>
      </c>
      <c r="B7867" s="101">
        <v>50.98</v>
      </c>
      <c r="C7867" s="102"/>
      <c r="D7867" s="100" t="s">
        <v>8279</v>
      </c>
      <c r="E7867" s="101">
        <v>1582.01</v>
      </c>
      <c r="F7867" s="102"/>
    </row>
    <row r="7868" ht="12.75" customHeight="1">
      <c r="A7868" s="100" t="s">
        <v>8151</v>
      </c>
      <c r="B7868" s="101">
        <v>50.98</v>
      </c>
      <c r="C7868" s="102"/>
      <c r="D7868" s="100" t="s">
        <v>27463</v>
      </c>
      <c r="E7868" s="101">
        <v>1852.08</v>
      </c>
      <c r="F7868" s="102"/>
    </row>
    <row r="7869" ht="12.75" customHeight="1">
      <c r="A7869" s="100" t="s">
        <v>27399</v>
      </c>
      <c r="B7869" s="101">
        <v>76.01</v>
      </c>
      <c r="C7869" s="102"/>
      <c r="D7869" s="100" t="s">
        <v>8281</v>
      </c>
      <c r="E7869" s="101">
        <v>1852.08</v>
      </c>
      <c r="F7869" s="102"/>
    </row>
    <row r="7870" ht="12.75" customHeight="1">
      <c r="A7870" s="100" t="s">
        <v>8153</v>
      </c>
      <c r="B7870" s="101">
        <v>76.01</v>
      </c>
      <c r="C7870" s="102"/>
      <c r="D7870" s="100" t="s">
        <v>27464</v>
      </c>
      <c r="E7870" s="101">
        <v>2533.75</v>
      </c>
      <c r="F7870" s="102"/>
    </row>
    <row r="7871" ht="12.75" customHeight="1">
      <c r="A7871" s="100" t="s">
        <v>27400</v>
      </c>
      <c r="B7871" s="101">
        <v>100.28</v>
      </c>
      <c r="C7871" s="102"/>
      <c r="D7871" s="100" t="s">
        <v>8283</v>
      </c>
      <c r="E7871" s="101">
        <v>2533.75</v>
      </c>
      <c r="F7871" s="102"/>
    </row>
    <row r="7872" ht="12.75" customHeight="1">
      <c r="A7872" s="100" t="s">
        <v>8155</v>
      </c>
      <c r="B7872" s="101">
        <v>100.28</v>
      </c>
      <c r="C7872" s="102"/>
      <c r="D7872" s="100" t="s">
        <v>27465</v>
      </c>
      <c r="E7872" s="101">
        <v>3395.21</v>
      </c>
      <c r="F7872" s="102"/>
    </row>
    <row r="7873" ht="12.75" customHeight="1">
      <c r="A7873" s="100" t="s">
        <v>27401</v>
      </c>
      <c r="B7873" s="101">
        <v>187.97</v>
      </c>
      <c r="C7873" s="102"/>
      <c r="D7873" s="100" t="s">
        <v>8285</v>
      </c>
      <c r="E7873" s="101">
        <v>3395.21</v>
      </c>
      <c r="F7873" s="102"/>
    </row>
    <row r="7874" ht="12.75" customHeight="1">
      <c r="A7874" s="100" t="s">
        <v>8157</v>
      </c>
      <c r="B7874" s="101">
        <v>187.97</v>
      </c>
      <c r="C7874" s="102"/>
      <c r="D7874" s="100" t="s">
        <v>27466</v>
      </c>
      <c r="E7874" s="101">
        <v>3797.19</v>
      </c>
      <c r="F7874" s="102"/>
    </row>
    <row r="7875" ht="12.75" customHeight="1">
      <c r="A7875" s="100" t="s">
        <v>27402</v>
      </c>
      <c r="B7875" s="101">
        <v>226.8</v>
      </c>
      <c r="C7875" s="102"/>
      <c r="D7875" s="100" t="s">
        <v>8287</v>
      </c>
      <c r="E7875" s="101">
        <v>3797.19</v>
      </c>
      <c r="F7875" s="102"/>
    </row>
    <row r="7876" ht="12.75" customHeight="1">
      <c r="A7876" s="100" t="s">
        <v>8159</v>
      </c>
      <c r="B7876" s="101">
        <v>226.8</v>
      </c>
      <c r="C7876" s="102"/>
      <c r="D7876" s="100" t="s">
        <v>27467</v>
      </c>
      <c r="E7876" s="101">
        <v>4320.84</v>
      </c>
      <c r="F7876" s="102"/>
    </row>
    <row r="7877" ht="12.75" customHeight="1">
      <c r="A7877" s="100" t="s">
        <v>27403</v>
      </c>
      <c r="B7877" s="101">
        <v>270.11</v>
      </c>
      <c r="C7877" s="102"/>
      <c r="D7877" s="100" t="s">
        <v>8289</v>
      </c>
      <c r="E7877" s="101">
        <v>4320.84</v>
      </c>
      <c r="F7877" s="102"/>
    </row>
    <row r="7878" ht="12.75" customHeight="1">
      <c r="A7878" s="100" t="s">
        <v>8161</v>
      </c>
      <c r="B7878" s="101">
        <v>270.11</v>
      </c>
      <c r="C7878" s="102"/>
      <c r="D7878" s="100" t="s">
        <v>27468</v>
      </c>
      <c r="E7878" s="101">
        <v>25.28</v>
      </c>
      <c r="F7878" s="102"/>
    </row>
    <row r="7879" ht="12.75" customHeight="1">
      <c r="A7879" s="100" t="s">
        <v>27404</v>
      </c>
      <c r="B7879" s="101">
        <v>388.24</v>
      </c>
      <c r="C7879" s="102"/>
      <c r="D7879" s="100" t="s">
        <v>8291</v>
      </c>
      <c r="E7879" s="101">
        <v>25.28</v>
      </c>
      <c r="F7879" s="102"/>
    </row>
    <row r="7880" ht="12.75" customHeight="1">
      <c r="A7880" s="100" t="s">
        <v>8163</v>
      </c>
      <c r="B7880" s="101">
        <v>388.24</v>
      </c>
      <c r="C7880" s="102"/>
      <c r="D7880" s="100" t="s">
        <v>27469</v>
      </c>
      <c r="E7880" s="101">
        <v>63.8</v>
      </c>
      <c r="F7880" s="102"/>
    </row>
    <row r="7881" ht="12.75" customHeight="1">
      <c r="A7881" s="100" t="s">
        <v>27405</v>
      </c>
      <c r="B7881" s="101">
        <v>528.54</v>
      </c>
      <c r="C7881" s="102"/>
      <c r="D7881" s="100" t="s">
        <v>8293</v>
      </c>
      <c r="E7881" s="101">
        <v>63.8</v>
      </c>
      <c r="F7881" s="102"/>
    </row>
    <row r="7882" ht="12.75" customHeight="1">
      <c r="A7882" s="100" t="s">
        <v>8165</v>
      </c>
      <c r="B7882" s="101">
        <v>528.54</v>
      </c>
      <c r="C7882" s="102"/>
      <c r="D7882" s="100" t="s">
        <v>27470</v>
      </c>
      <c r="E7882" s="101">
        <v>107.33</v>
      </c>
      <c r="F7882" s="102"/>
    </row>
    <row r="7883" ht="12.75" customHeight="1">
      <c r="A7883" s="100" t="s">
        <v>27406</v>
      </c>
      <c r="B7883" s="101">
        <v>673.02</v>
      </c>
      <c r="C7883" s="102"/>
      <c r="D7883" s="100" t="s">
        <v>8295</v>
      </c>
      <c r="E7883" s="101">
        <v>107.33</v>
      </c>
      <c r="F7883" s="102"/>
    </row>
    <row r="7884" ht="12.75" customHeight="1">
      <c r="A7884" s="100" t="s">
        <v>8167</v>
      </c>
      <c r="B7884" s="101">
        <v>673.02</v>
      </c>
      <c r="C7884" s="102"/>
      <c r="D7884" s="100" t="s">
        <v>27471</v>
      </c>
      <c r="E7884" s="101">
        <v>135.1</v>
      </c>
      <c r="F7884" s="102"/>
    </row>
    <row r="7885" ht="12.75" customHeight="1">
      <c r="A7885" s="100" t="s">
        <v>27407</v>
      </c>
      <c r="B7885" s="101">
        <v>869.48</v>
      </c>
      <c r="C7885" s="102"/>
      <c r="D7885" s="100" t="s">
        <v>8297</v>
      </c>
      <c r="E7885" s="101">
        <v>135.1</v>
      </c>
      <c r="F7885" s="102"/>
    </row>
    <row r="7886" ht="12.75" customHeight="1">
      <c r="A7886" s="100" t="s">
        <v>8169</v>
      </c>
      <c r="B7886" s="101">
        <v>869.48</v>
      </c>
      <c r="C7886" s="102"/>
      <c r="D7886" s="100" t="s">
        <v>27472</v>
      </c>
      <c r="E7886" s="101">
        <v>174.03</v>
      </c>
      <c r="F7886" s="102"/>
    </row>
    <row r="7887" ht="12.75" customHeight="1">
      <c r="A7887" s="100" t="s">
        <v>27408</v>
      </c>
      <c r="B7887" s="101">
        <v>1094.47</v>
      </c>
      <c r="C7887" s="102"/>
      <c r="D7887" s="100" t="s">
        <v>8299</v>
      </c>
      <c r="E7887" s="101">
        <v>174.03</v>
      </c>
      <c r="F7887" s="102"/>
    </row>
    <row r="7888" ht="12.75" customHeight="1">
      <c r="A7888" s="100" t="s">
        <v>8171</v>
      </c>
      <c r="B7888" s="101">
        <v>1094.47</v>
      </c>
      <c r="C7888" s="102"/>
      <c r="D7888" s="100" t="s">
        <v>27473</v>
      </c>
      <c r="E7888" s="101">
        <v>327.5</v>
      </c>
      <c r="F7888" s="102"/>
    </row>
    <row r="7889" ht="12.75" customHeight="1">
      <c r="A7889" s="100" t="s">
        <v>27409</v>
      </c>
      <c r="B7889" s="101">
        <v>1272.3</v>
      </c>
      <c r="C7889" s="102"/>
      <c r="D7889" s="100" t="s">
        <v>8301</v>
      </c>
      <c r="E7889" s="101">
        <v>327.5</v>
      </c>
      <c r="F7889" s="102"/>
    </row>
    <row r="7890" ht="12.75" customHeight="1">
      <c r="A7890" s="100" t="s">
        <v>8173</v>
      </c>
      <c r="B7890" s="101">
        <v>1272.3</v>
      </c>
      <c r="C7890" s="102"/>
      <c r="D7890" s="100" t="s">
        <v>27474</v>
      </c>
      <c r="E7890" s="101">
        <v>394.83</v>
      </c>
      <c r="F7890" s="102"/>
    </row>
    <row r="7891" ht="12.75" customHeight="1">
      <c r="A7891" s="100" t="s">
        <v>27410</v>
      </c>
      <c r="B7891" s="101">
        <v>1659.78</v>
      </c>
      <c r="C7891" s="102"/>
      <c r="D7891" s="100" t="s">
        <v>8303</v>
      </c>
      <c r="E7891" s="101">
        <v>394.83</v>
      </c>
      <c r="F7891" s="102"/>
    </row>
    <row r="7892" ht="12.75" customHeight="1">
      <c r="A7892" s="100" t="s">
        <v>8175</v>
      </c>
      <c r="B7892" s="101">
        <v>1659.78</v>
      </c>
      <c r="C7892" s="102"/>
      <c r="D7892" s="100" t="s">
        <v>27475</v>
      </c>
      <c r="E7892" s="101">
        <v>460.7</v>
      </c>
      <c r="F7892" s="102"/>
    </row>
    <row r="7893" ht="12.75" customHeight="1">
      <c r="A7893" s="100" t="s">
        <v>27411</v>
      </c>
      <c r="B7893" s="101">
        <v>2029.16</v>
      </c>
      <c r="C7893" s="102"/>
      <c r="D7893" s="100" t="s">
        <v>8305</v>
      </c>
      <c r="E7893" s="101">
        <v>460.7</v>
      </c>
      <c r="F7893" s="102"/>
    </row>
    <row r="7894" ht="12.75" customHeight="1">
      <c r="A7894" s="100" t="s">
        <v>8177</v>
      </c>
      <c r="B7894" s="101">
        <v>2029.16</v>
      </c>
      <c r="C7894" s="102"/>
      <c r="D7894" s="100" t="s">
        <v>27476</v>
      </c>
      <c r="E7894" s="101">
        <v>605.48</v>
      </c>
      <c r="F7894" s="102"/>
    </row>
    <row r="7895" ht="12.75" customHeight="1">
      <c r="A7895" s="100" t="s">
        <v>27412</v>
      </c>
      <c r="B7895" s="101">
        <v>2256.9</v>
      </c>
      <c r="C7895" s="102"/>
      <c r="D7895" s="100" t="s">
        <v>8307</v>
      </c>
      <c r="E7895" s="101">
        <v>605.48</v>
      </c>
      <c r="F7895" s="102"/>
    </row>
    <row r="7896" ht="12.75" customHeight="1">
      <c r="A7896" s="100" t="s">
        <v>8179</v>
      </c>
      <c r="B7896" s="101">
        <v>2256.9</v>
      </c>
      <c r="C7896" s="102"/>
      <c r="D7896" s="100" t="s">
        <v>27477</v>
      </c>
      <c r="E7896" s="101">
        <v>828.67</v>
      </c>
      <c r="F7896" s="102"/>
    </row>
    <row r="7897" ht="12.75" customHeight="1">
      <c r="A7897" s="100" t="s">
        <v>27413</v>
      </c>
      <c r="B7897" s="101">
        <v>2584.14</v>
      </c>
      <c r="C7897" s="102"/>
      <c r="D7897" s="100" t="s">
        <v>8309</v>
      </c>
      <c r="E7897" s="101">
        <v>828.67</v>
      </c>
      <c r="F7897" s="102"/>
    </row>
    <row r="7898" ht="12.75" customHeight="1">
      <c r="A7898" s="100" t="s">
        <v>8181</v>
      </c>
      <c r="B7898" s="101">
        <v>2584.14</v>
      </c>
      <c r="C7898" s="102"/>
      <c r="D7898" s="100" t="s">
        <v>27478</v>
      </c>
      <c r="E7898" s="101">
        <v>1017.05</v>
      </c>
      <c r="F7898" s="102"/>
    </row>
    <row r="7899" ht="12.75" customHeight="1">
      <c r="A7899" s="100" t="s">
        <v>27414</v>
      </c>
      <c r="B7899" s="101">
        <v>17.14</v>
      </c>
      <c r="C7899" s="102"/>
      <c r="D7899" s="100" t="s">
        <v>8311</v>
      </c>
      <c r="E7899" s="101">
        <v>1017.05</v>
      </c>
      <c r="F7899" s="102"/>
    </row>
    <row r="7900" ht="12.75" customHeight="1">
      <c r="A7900" s="100" t="s">
        <v>8183</v>
      </c>
      <c r="B7900" s="101">
        <v>17.14</v>
      </c>
      <c r="C7900" s="102"/>
      <c r="D7900" s="100" t="s">
        <v>27479</v>
      </c>
      <c r="E7900" s="101">
        <v>1295.27</v>
      </c>
      <c r="F7900" s="102"/>
    </row>
    <row r="7901" ht="12.75" customHeight="1">
      <c r="A7901" s="100" t="s">
        <v>27415</v>
      </c>
      <c r="B7901" s="101">
        <v>41.05</v>
      </c>
      <c r="C7901" s="102"/>
      <c r="D7901" s="100" t="s">
        <v>8313</v>
      </c>
      <c r="E7901" s="101">
        <v>1295.27</v>
      </c>
      <c r="F7901" s="102"/>
    </row>
    <row r="7902" ht="12.75" customHeight="1">
      <c r="A7902" s="100" t="s">
        <v>8185</v>
      </c>
      <c r="B7902" s="101">
        <v>41.05</v>
      </c>
      <c r="C7902" s="102"/>
      <c r="D7902" s="100" t="s">
        <v>27480</v>
      </c>
      <c r="E7902" s="101">
        <v>1590.68</v>
      </c>
      <c r="F7902" s="102"/>
    </row>
    <row r="7903" ht="12.75" customHeight="1">
      <c r="A7903" s="100" t="s">
        <v>27416</v>
      </c>
      <c r="B7903" s="101">
        <v>59.14</v>
      </c>
      <c r="C7903" s="102"/>
      <c r="D7903" s="100" t="s">
        <v>8315</v>
      </c>
      <c r="E7903" s="101">
        <v>1590.68</v>
      </c>
      <c r="F7903" s="102"/>
    </row>
    <row r="7904" ht="12.75" customHeight="1">
      <c r="A7904" s="100" t="s">
        <v>8187</v>
      </c>
      <c r="B7904" s="101">
        <v>59.14</v>
      </c>
      <c r="C7904" s="102"/>
      <c r="D7904" s="100" t="s">
        <v>27481</v>
      </c>
      <c r="E7904" s="101">
        <v>1860.75</v>
      </c>
      <c r="F7904" s="102"/>
    </row>
    <row r="7905" ht="12.75" customHeight="1">
      <c r="A7905" s="100" t="s">
        <v>27417</v>
      </c>
      <c r="B7905" s="101">
        <v>78.87</v>
      </c>
      <c r="C7905" s="102"/>
      <c r="D7905" s="100" t="s">
        <v>8317</v>
      </c>
      <c r="E7905" s="101">
        <v>1860.75</v>
      </c>
      <c r="F7905" s="102"/>
    </row>
    <row r="7906" ht="12.75" customHeight="1">
      <c r="A7906" s="100" t="s">
        <v>8189</v>
      </c>
      <c r="B7906" s="101">
        <v>78.87</v>
      </c>
      <c r="C7906" s="102"/>
      <c r="D7906" s="100" t="s">
        <v>27482</v>
      </c>
      <c r="E7906" s="101">
        <v>2542.43</v>
      </c>
      <c r="F7906" s="102"/>
    </row>
    <row r="7907" ht="12.75" customHeight="1">
      <c r="A7907" s="100" t="s">
        <v>27418</v>
      </c>
      <c r="B7907" s="101">
        <v>112.76</v>
      </c>
      <c r="C7907" s="102"/>
      <c r="D7907" s="100" t="s">
        <v>8319</v>
      </c>
      <c r="E7907" s="101">
        <v>2542.43</v>
      </c>
      <c r="F7907" s="102"/>
    </row>
    <row r="7908" ht="12.75" customHeight="1">
      <c r="A7908" s="100" t="s">
        <v>8191</v>
      </c>
      <c r="B7908" s="101">
        <v>112.76</v>
      </c>
      <c r="C7908" s="102"/>
      <c r="D7908" s="100" t="s">
        <v>27483</v>
      </c>
      <c r="E7908" s="101">
        <v>3716.63</v>
      </c>
      <c r="F7908" s="102"/>
    </row>
    <row r="7909" ht="12.75" customHeight="1">
      <c r="A7909" s="100" t="s">
        <v>27419</v>
      </c>
      <c r="B7909" s="101">
        <v>210.46</v>
      </c>
      <c r="C7909" s="102"/>
      <c r="D7909" s="100" t="s">
        <v>8321</v>
      </c>
      <c r="E7909" s="101">
        <v>3716.63</v>
      </c>
      <c r="F7909" s="102"/>
    </row>
    <row r="7910" ht="12.75" customHeight="1">
      <c r="A7910" s="100" t="s">
        <v>8193</v>
      </c>
      <c r="B7910" s="101">
        <v>210.46</v>
      </c>
      <c r="C7910" s="102"/>
      <c r="D7910" s="100" t="s">
        <v>27484</v>
      </c>
      <c r="E7910" s="101">
        <v>4168.48</v>
      </c>
      <c r="F7910" s="102"/>
    </row>
    <row r="7911" ht="12.75" customHeight="1">
      <c r="A7911" s="100" t="s">
        <v>27420</v>
      </c>
      <c r="B7911" s="101">
        <v>251.93</v>
      </c>
      <c r="C7911" s="102"/>
      <c r="D7911" s="100" t="s">
        <v>8323</v>
      </c>
      <c r="E7911" s="101">
        <v>4168.48</v>
      </c>
      <c r="F7911" s="102"/>
    </row>
    <row r="7912" ht="12.75" customHeight="1">
      <c r="A7912" s="100" t="s">
        <v>8195</v>
      </c>
      <c r="B7912" s="101">
        <v>251.93</v>
      </c>
      <c r="C7912" s="102"/>
      <c r="D7912" s="100" t="s">
        <v>27485</v>
      </c>
      <c r="E7912" s="101">
        <v>4752.04</v>
      </c>
      <c r="F7912" s="102"/>
    </row>
    <row r="7913" ht="12.75" customHeight="1">
      <c r="A7913" s="100" t="s">
        <v>27421</v>
      </c>
      <c r="B7913" s="101">
        <v>300.47</v>
      </c>
      <c r="C7913" s="102"/>
      <c r="D7913" s="100" t="s">
        <v>8325</v>
      </c>
      <c r="E7913" s="101">
        <v>4752.04</v>
      </c>
      <c r="F7913" s="102"/>
    </row>
    <row r="7914" ht="12.75" customHeight="1">
      <c r="A7914" s="100" t="s">
        <v>8197</v>
      </c>
      <c r="B7914" s="101">
        <v>300.47</v>
      </c>
      <c r="C7914" s="102"/>
      <c r="D7914" s="100" t="s">
        <v>27486</v>
      </c>
      <c r="E7914" s="101">
        <v>149.01</v>
      </c>
      <c r="F7914" s="102"/>
    </row>
    <row r="7915" ht="12.75" customHeight="1">
      <c r="A7915" s="100" t="s">
        <v>27422</v>
      </c>
      <c r="B7915" s="101">
        <v>436.26</v>
      </c>
      <c r="C7915" s="102"/>
      <c r="D7915" s="100" t="s">
        <v>8327</v>
      </c>
      <c r="E7915" s="101">
        <v>149.01</v>
      </c>
      <c r="F7915" s="102"/>
    </row>
    <row r="7916" ht="12.75" customHeight="1">
      <c r="A7916" s="100" t="s">
        <v>8199</v>
      </c>
      <c r="B7916" s="101">
        <v>436.26</v>
      </c>
      <c r="C7916" s="102"/>
      <c r="D7916" s="100" t="s">
        <v>27487</v>
      </c>
      <c r="E7916" s="101">
        <v>189.63</v>
      </c>
      <c r="F7916" s="102"/>
    </row>
    <row r="7917" ht="12.75" customHeight="1">
      <c r="A7917" s="100" t="s">
        <v>27423</v>
      </c>
      <c r="B7917" s="101">
        <v>595.92</v>
      </c>
      <c r="C7917" s="102"/>
      <c r="D7917" s="100" t="s">
        <v>8329</v>
      </c>
      <c r="E7917" s="101">
        <v>189.63</v>
      </c>
      <c r="F7917" s="102"/>
    </row>
    <row r="7918" ht="12.75" customHeight="1">
      <c r="A7918" s="100" t="s">
        <v>8201</v>
      </c>
      <c r="B7918" s="101">
        <v>595.92</v>
      </c>
      <c r="C7918" s="102"/>
      <c r="D7918" s="100" t="s">
        <v>27488</v>
      </c>
      <c r="E7918" s="101">
        <v>231.5</v>
      </c>
      <c r="F7918" s="102"/>
    </row>
    <row r="7919" ht="12.75" customHeight="1">
      <c r="A7919" s="100" t="s">
        <v>27424</v>
      </c>
      <c r="B7919" s="101">
        <v>764.49</v>
      </c>
      <c r="C7919" s="102"/>
      <c r="D7919" s="100" t="s">
        <v>8331</v>
      </c>
      <c r="E7919" s="101">
        <v>231.5</v>
      </c>
      <c r="F7919" s="102"/>
    </row>
    <row r="7920" ht="12.75" customHeight="1">
      <c r="A7920" s="100" t="s">
        <v>8203</v>
      </c>
      <c r="B7920" s="101">
        <v>764.49</v>
      </c>
      <c r="C7920" s="102"/>
      <c r="D7920" s="100" t="s">
        <v>27489</v>
      </c>
      <c r="E7920" s="101">
        <v>300.79</v>
      </c>
      <c r="F7920" s="102"/>
    </row>
    <row r="7921" ht="12.75" customHeight="1">
      <c r="A7921" s="100" t="s">
        <v>27425</v>
      </c>
      <c r="B7921" s="101">
        <v>987.46</v>
      </c>
      <c r="C7921" s="102"/>
      <c r="D7921" s="100" t="s">
        <v>8333</v>
      </c>
      <c r="E7921" s="101">
        <v>300.79</v>
      </c>
      <c r="F7921" s="102"/>
    </row>
    <row r="7922" ht="12.75" customHeight="1">
      <c r="A7922" s="100" t="s">
        <v>8205</v>
      </c>
      <c r="B7922" s="101">
        <v>987.46</v>
      </c>
      <c r="C7922" s="102"/>
      <c r="D7922" s="100" t="s">
        <v>27490</v>
      </c>
      <c r="E7922" s="101">
        <v>351.5</v>
      </c>
      <c r="F7922" s="102"/>
    </row>
    <row r="7923" ht="12.75" customHeight="1">
      <c r="A7923" s="100" t="s">
        <v>27426</v>
      </c>
      <c r="B7923" s="101">
        <v>1237.15</v>
      </c>
      <c r="C7923" s="102"/>
      <c r="D7923" s="100" t="s">
        <v>8335</v>
      </c>
      <c r="E7923" s="101">
        <v>351.5</v>
      </c>
      <c r="F7923" s="102"/>
    </row>
    <row r="7924" ht="12.75" customHeight="1">
      <c r="A7924" s="100" t="s">
        <v>8207</v>
      </c>
      <c r="B7924" s="101">
        <v>1237.15</v>
      </c>
      <c r="C7924" s="102"/>
      <c r="D7924" s="100" t="s">
        <v>27491</v>
      </c>
      <c r="E7924" s="101">
        <v>466.17</v>
      </c>
      <c r="F7924" s="102"/>
    </row>
    <row r="7925" ht="12.75" customHeight="1">
      <c r="A7925" s="100" t="s">
        <v>27427</v>
      </c>
      <c r="B7925" s="101">
        <v>1445.81</v>
      </c>
      <c r="C7925" s="102"/>
      <c r="D7925" s="100" t="s">
        <v>8337</v>
      </c>
      <c r="E7925" s="101">
        <v>466.17</v>
      </c>
      <c r="F7925" s="102"/>
    </row>
    <row r="7926" ht="12.75" customHeight="1">
      <c r="A7926" s="100" t="s">
        <v>8209</v>
      </c>
      <c r="B7926" s="101">
        <v>1445.81</v>
      </c>
      <c r="C7926" s="102"/>
      <c r="D7926" s="100" t="s">
        <v>27492</v>
      </c>
      <c r="E7926" s="101">
        <v>491.36</v>
      </c>
      <c r="F7926" s="102"/>
    </row>
    <row r="7927" ht="12.75" customHeight="1">
      <c r="A7927" s="100" t="s">
        <v>27428</v>
      </c>
      <c r="B7927" s="101">
        <v>1899.07</v>
      </c>
      <c r="C7927" s="102"/>
      <c r="D7927" s="100" t="s">
        <v>8339</v>
      </c>
      <c r="E7927" s="101">
        <v>491.36</v>
      </c>
      <c r="F7927" s="102"/>
    </row>
    <row r="7928" ht="12.75" customHeight="1">
      <c r="A7928" s="100" t="s">
        <v>8211</v>
      </c>
      <c r="B7928" s="101">
        <v>1899.07</v>
      </c>
      <c r="C7928" s="102"/>
      <c r="D7928" s="100" t="s">
        <v>27493</v>
      </c>
      <c r="E7928" s="101">
        <v>935.93</v>
      </c>
      <c r="F7928" s="102"/>
    </row>
    <row r="7929" ht="12.75" customHeight="1">
      <c r="A7929" s="100" t="s">
        <v>27429</v>
      </c>
      <c r="B7929" s="101">
        <v>2305.53</v>
      </c>
      <c r="C7929" s="102"/>
      <c r="D7929" s="100" t="s">
        <v>8341</v>
      </c>
      <c r="E7929" s="101">
        <v>935.93</v>
      </c>
      <c r="F7929" s="102"/>
    </row>
    <row r="7930" ht="12.75" customHeight="1">
      <c r="A7930" s="100" t="s">
        <v>8213</v>
      </c>
      <c r="B7930" s="101">
        <v>2305.53</v>
      </c>
      <c r="C7930" s="102"/>
      <c r="D7930" s="100" t="s">
        <v>27494</v>
      </c>
      <c r="E7930" s="101">
        <v>1413.1</v>
      </c>
      <c r="F7930" s="102"/>
    </row>
    <row r="7931" ht="12.75" customHeight="1">
      <c r="A7931" s="100" t="s">
        <v>27430</v>
      </c>
      <c r="B7931" s="101">
        <v>2578.12</v>
      </c>
      <c r="C7931" s="102"/>
      <c r="D7931" s="100" t="s">
        <v>8343</v>
      </c>
      <c r="E7931" s="101">
        <v>1413.1</v>
      </c>
      <c r="F7931" s="102"/>
    </row>
    <row r="7932" ht="12.75" customHeight="1">
      <c r="A7932" s="100" t="s">
        <v>8215</v>
      </c>
      <c r="B7932" s="101">
        <v>2578.12</v>
      </c>
      <c r="C7932" s="102"/>
      <c r="D7932" s="100" t="s">
        <v>27495</v>
      </c>
      <c r="E7932" s="101">
        <v>1740.12</v>
      </c>
      <c r="F7932" s="102"/>
    </row>
    <row r="7933" ht="12.75" customHeight="1">
      <c r="A7933" s="100" t="s">
        <v>27431</v>
      </c>
      <c r="B7933" s="101">
        <v>2951.94</v>
      </c>
      <c r="C7933" s="102"/>
      <c r="D7933" s="100" t="s">
        <v>8345</v>
      </c>
      <c r="E7933" s="101">
        <v>1740.12</v>
      </c>
      <c r="F7933" s="102"/>
    </row>
    <row r="7934" ht="12.75" customHeight="1">
      <c r="A7934" s="100" t="s">
        <v>8217</v>
      </c>
      <c r="B7934" s="101">
        <v>2951.94</v>
      </c>
      <c r="C7934" s="102"/>
      <c r="D7934" s="100" t="s">
        <v>27496</v>
      </c>
      <c r="E7934" s="101">
        <v>2158.02</v>
      </c>
      <c r="F7934" s="102"/>
    </row>
    <row r="7935" ht="12.75" customHeight="1">
      <c r="A7935" s="100" t="s">
        <v>27432</v>
      </c>
      <c r="B7935" s="101">
        <v>15.85</v>
      </c>
      <c r="C7935" s="102"/>
      <c r="D7935" s="100" t="s">
        <v>8347</v>
      </c>
      <c r="E7935" s="101">
        <v>2158.02</v>
      </c>
      <c r="F7935" s="102"/>
    </row>
    <row r="7936" ht="12.75" customHeight="1">
      <c r="A7936" s="100" t="s">
        <v>8219</v>
      </c>
      <c r="B7936" s="101">
        <v>15.85</v>
      </c>
      <c r="C7936" s="102"/>
      <c r="D7936" s="100" t="s">
        <v>27497</v>
      </c>
      <c r="E7936" s="101">
        <v>180.51</v>
      </c>
      <c r="F7936" s="102"/>
    </row>
    <row r="7937" ht="12.75" customHeight="1">
      <c r="A7937" s="100" t="s">
        <v>27433</v>
      </c>
      <c r="B7937" s="101">
        <v>31.86</v>
      </c>
      <c r="C7937" s="102"/>
      <c r="D7937" s="100" t="s">
        <v>8349</v>
      </c>
      <c r="E7937" s="101">
        <v>180.51</v>
      </c>
      <c r="F7937" s="102"/>
    </row>
    <row r="7938" ht="12.75" customHeight="1">
      <c r="A7938" s="100" t="s">
        <v>8221</v>
      </c>
      <c r="B7938" s="101">
        <v>31.86</v>
      </c>
      <c r="C7938" s="102"/>
      <c r="D7938" s="100" t="s">
        <v>27498</v>
      </c>
      <c r="E7938" s="101">
        <v>255.65</v>
      </c>
      <c r="F7938" s="102"/>
    </row>
    <row r="7939" ht="12.75" customHeight="1">
      <c r="A7939" s="100" t="s">
        <v>27434</v>
      </c>
      <c r="B7939" s="101">
        <v>60.06</v>
      </c>
      <c r="C7939" s="102"/>
      <c r="D7939" s="100" t="s">
        <v>8351</v>
      </c>
      <c r="E7939" s="101">
        <v>255.65</v>
      </c>
      <c r="F7939" s="102"/>
    </row>
    <row r="7940" ht="12.75" customHeight="1">
      <c r="A7940" s="100" t="s">
        <v>8223</v>
      </c>
      <c r="B7940" s="101">
        <v>60.06</v>
      </c>
      <c r="C7940" s="102"/>
      <c r="D7940" s="100" t="s">
        <v>27499</v>
      </c>
      <c r="E7940" s="101">
        <v>264.28</v>
      </c>
      <c r="F7940" s="102"/>
    </row>
    <row r="7941" ht="12.75" customHeight="1">
      <c r="A7941" s="100" t="s">
        <v>27435</v>
      </c>
      <c r="B7941" s="101">
        <v>80.51</v>
      </c>
      <c r="C7941" s="102"/>
      <c r="D7941" s="100" t="s">
        <v>8353</v>
      </c>
      <c r="E7941" s="101">
        <v>264.28</v>
      </c>
      <c r="F7941" s="102"/>
    </row>
    <row r="7942" ht="12.75" customHeight="1">
      <c r="A7942" s="100" t="s">
        <v>8225</v>
      </c>
      <c r="B7942" s="101">
        <v>80.51</v>
      </c>
      <c r="C7942" s="102"/>
      <c r="D7942" s="100" t="s">
        <v>27500</v>
      </c>
      <c r="E7942" s="101">
        <v>344.93</v>
      </c>
      <c r="F7942" s="102"/>
    </row>
    <row r="7943" ht="12.75" customHeight="1">
      <c r="A7943" s="100" t="s">
        <v>27436</v>
      </c>
      <c r="B7943" s="101">
        <v>104.02</v>
      </c>
      <c r="C7943" s="102"/>
      <c r="D7943" s="100" t="s">
        <v>8355</v>
      </c>
      <c r="E7943" s="101">
        <v>344.93</v>
      </c>
      <c r="F7943" s="102"/>
    </row>
    <row r="7944" ht="12.75" customHeight="1">
      <c r="A7944" s="100" t="s">
        <v>8227</v>
      </c>
      <c r="B7944" s="101">
        <v>104.02</v>
      </c>
      <c r="C7944" s="102"/>
      <c r="D7944" s="100" t="s">
        <v>27501</v>
      </c>
      <c r="E7944" s="101">
        <v>377.9</v>
      </c>
      <c r="F7944" s="102"/>
    </row>
    <row r="7945" ht="12.75" customHeight="1">
      <c r="A7945" s="100" t="s">
        <v>27437</v>
      </c>
      <c r="B7945" s="101">
        <v>213.05</v>
      </c>
      <c r="C7945" s="102"/>
      <c r="D7945" s="100" t="s">
        <v>8357</v>
      </c>
      <c r="E7945" s="101">
        <v>377.9</v>
      </c>
      <c r="F7945" s="102"/>
    </row>
    <row r="7946" ht="12.75" customHeight="1">
      <c r="A7946" s="100" t="s">
        <v>8229</v>
      </c>
      <c r="B7946" s="101">
        <v>213.05</v>
      </c>
      <c r="C7946" s="102"/>
      <c r="D7946" s="100" t="s">
        <v>27502</v>
      </c>
      <c r="E7946" s="101">
        <v>535.16</v>
      </c>
      <c r="F7946" s="102"/>
    </row>
    <row r="7947" ht="12.75" customHeight="1">
      <c r="A7947" s="100" t="s">
        <v>27438</v>
      </c>
      <c r="B7947" s="101">
        <v>256.32</v>
      </c>
      <c r="C7947" s="102"/>
      <c r="D7947" s="100" t="s">
        <v>8359</v>
      </c>
      <c r="E7947" s="101">
        <v>535.16</v>
      </c>
      <c r="F7947" s="102"/>
    </row>
    <row r="7948" ht="12.75" customHeight="1">
      <c r="A7948" s="100" t="s">
        <v>8231</v>
      </c>
      <c r="B7948" s="101">
        <v>256.32</v>
      </c>
      <c r="C7948" s="102"/>
      <c r="D7948" s="100" t="s">
        <v>27503</v>
      </c>
      <c r="E7948" s="101">
        <v>603.64</v>
      </c>
      <c r="F7948" s="102"/>
    </row>
    <row r="7949" ht="12.75" customHeight="1">
      <c r="A7949" s="100" t="s">
        <v>27439</v>
      </c>
      <c r="B7949" s="101">
        <v>305.5</v>
      </c>
      <c r="C7949" s="102"/>
      <c r="D7949" s="100" t="s">
        <v>8361</v>
      </c>
      <c r="E7949" s="101">
        <v>603.64</v>
      </c>
      <c r="F7949" s="102"/>
    </row>
    <row r="7950" ht="12.75" customHeight="1">
      <c r="A7950" s="100" t="s">
        <v>8233</v>
      </c>
      <c r="B7950" s="101">
        <v>305.5</v>
      </c>
      <c r="C7950" s="102"/>
      <c r="D7950" s="100" t="s">
        <v>27504</v>
      </c>
      <c r="E7950" s="101">
        <v>1092.3</v>
      </c>
      <c r="F7950" s="102"/>
    </row>
    <row r="7951" ht="12.75" customHeight="1">
      <c r="A7951" s="100" t="s">
        <v>27440</v>
      </c>
      <c r="B7951" s="101">
        <v>440.79</v>
      </c>
      <c r="C7951" s="102"/>
      <c r="D7951" s="100" t="s">
        <v>8363</v>
      </c>
      <c r="E7951" s="101">
        <v>1092.3</v>
      </c>
      <c r="F7951" s="102"/>
    </row>
    <row r="7952" ht="12.75" customHeight="1">
      <c r="A7952" s="100" t="s">
        <v>8235</v>
      </c>
      <c r="B7952" s="101">
        <v>440.79</v>
      </c>
      <c r="C7952" s="102"/>
      <c r="D7952" s="100" t="s">
        <v>27505</v>
      </c>
      <c r="E7952" s="101">
        <v>1648.8</v>
      </c>
      <c r="F7952" s="102"/>
    </row>
    <row r="7953" ht="12.75" customHeight="1">
      <c r="A7953" s="100" t="s">
        <v>27441</v>
      </c>
      <c r="B7953" s="101">
        <v>601.44</v>
      </c>
      <c r="C7953" s="102"/>
      <c r="D7953" s="100" t="s">
        <v>8365</v>
      </c>
      <c r="E7953" s="101">
        <v>1648.8</v>
      </c>
      <c r="F7953" s="102"/>
    </row>
    <row r="7954" ht="12.75" customHeight="1">
      <c r="A7954" s="100" t="s">
        <v>8237</v>
      </c>
      <c r="B7954" s="101">
        <v>601.44</v>
      </c>
      <c r="C7954" s="102"/>
      <c r="D7954" s="100" t="s">
        <v>27506</v>
      </c>
      <c r="E7954" s="101">
        <v>206.96</v>
      </c>
      <c r="F7954" s="102"/>
    </row>
    <row r="7955" ht="12.75" customHeight="1">
      <c r="A7955" s="100" t="s">
        <v>27442</v>
      </c>
      <c r="B7955" s="101">
        <v>768.67</v>
      </c>
      <c r="C7955" s="102"/>
      <c r="D7955" s="100" t="s">
        <v>8367</v>
      </c>
      <c r="E7955" s="101">
        <v>206.96</v>
      </c>
      <c r="F7955" s="102"/>
    </row>
    <row r="7956" ht="12.75" customHeight="1">
      <c r="A7956" s="100" t="s">
        <v>8239</v>
      </c>
      <c r="B7956" s="101">
        <v>768.67</v>
      </c>
      <c r="C7956" s="102"/>
      <c r="D7956" s="100" t="s">
        <v>27507</v>
      </c>
      <c r="E7956" s="101">
        <v>303.54</v>
      </c>
      <c r="F7956" s="102"/>
    </row>
    <row r="7957" ht="12.75" customHeight="1">
      <c r="A7957" s="100" t="s">
        <v>27443</v>
      </c>
      <c r="B7957" s="101">
        <v>991.99</v>
      </c>
      <c r="C7957" s="102"/>
      <c r="D7957" s="100" t="s">
        <v>8369</v>
      </c>
      <c r="E7957" s="101">
        <v>303.54</v>
      </c>
      <c r="F7957" s="102"/>
    </row>
    <row r="7958" ht="12.75" customHeight="1">
      <c r="A7958" s="100" t="s">
        <v>8241</v>
      </c>
      <c r="B7958" s="101">
        <v>991.99</v>
      </c>
      <c r="C7958" s="102"/>
      <c r="D7958" s="100" t="s">
        <v>27508</v>
      </c>
      <c r="E7958" s="101">
        <v>377.13</v>
      </c>
      <c r="F7958" s="102"/>
    </row>
    <row r="7959" ht="12.75" customHeight="1">
      <c r="A7959" s="100" t="s">
        <v>27444</v>
      </c>
      <c r="B7959" s="101">
        <v>1245.81</v>
      </c>
      <c r="C7959" s="102"/>
      <c r="D7959" s="100" t="s">
        <v>8371</v>
      </c>
      <c r="E7959" s="101">
        <v>377.13</v>
      </c>
      <c r="F7959" s="102"/>
    </row>
    <row r="7960" ht="12.75" customHeight="1">
      <c r="A7960" s="100" t="s">
        <v>8243</v>
      </c>
      <c r="B7960" s="101">
        <v>1245.81</v>
      </c>
      <c r="C7960" s="102"/>
      <c r="D7960" s="100" t="s">
        <v>27509</v>
      </c>
      <c r="E7960" s="101">
        <v>486.36</v>
      </c>
      <c r="F7960" s="102"/>
    </row>
    <row r="7961" ht="12.75" customHeight="1">
      <c r="A7961" s="100" t="s">
        <v>27445</v>
      </c>
      <c r="B7961" s="101">
        <v>1460.21</v>
      </c>
      <c r="C7961" s="102"/>
      <c r="D7961" s="100" t="s">
        <v>8373</v>
      </c>
      <c r="E7961" s="101">
        <v>486.36</v>
      </c>
      <c r="F7961" s="102"/>
    </row>
    <row r="7962" ht="12.75" customHeight="1">
      <c r="A7962" s="100" t="s">
        <v>8245</v>
      </c>
      <c r="B7962" s="101">
        <v>1460.21</v>
      </c>
      <c r="C7962" s="102"/>
      <c r="D7962" s="100" t="s">
        <v>27510</v>
      </c>
      <c r="E7962" s="101">
        <v>597.89</v>
      </c>
      <c r="F7962" s="102"/>
    </row>
    <row r="7963" ht="12.75" customHeight="1">
      <c r="A7963" s="100" t="s">
        <v>27446</v>
      </c>
      <c r="B7963" s="101">
        <v>1932.56</v>
      </c>
      <c r="C7963" s="102"/>
      <c r="D7963" s="100" t="s">
        <v>8375</v>
      </c>
      <c r="E7963" s="101">
        <v>597.89</v>
      </c>
      <c r="F7963" s="102"/>
    </row>
    <row r="7964" ht="12.75" customHeight="1">
      <c r="A7964" s="100" t="s">
        <v>8247</v>
      </c>
      <c r="B7964" s="101">
        <v>1932.56</v>
      </c>
      <c r="C7964" s="102"/>
      <c r="D7964" s="100" t="s">
        <v>27511</v>
      </c>
      <c r="E7964" s="101">
        <v>758.86</v>
      </c>
      <c r="F7964" s="102"/>
    </row>
    <row r="7965" ht="12.75" customHeight="1">
      <c r="A7965" s="100" t="s">
        <v>27447</v>
      </c>
      <c r="B7965" s="101">
        <v>2341.35</v>
      </c>
      <c r="C7965" s="102"/>
      <c r="D7965" s="100" t="s">
        <v>8377</v>
      </c>
      <c r="E7965" s="101">
        <v>758.86</v>
      </c>
      <c r="F7965" s="102"/>
    </row>
    <row r="7966" ht="12.75" customHeight="1">
      <c r="A7966" s="100" t="s">
        <v>8249</v>
      </c>
      <c r="B7966" s="101">
        <v>2341.35</v>
      </c>
      <c r="C7966" s="102"/>
      <c r="D7966" s="100" t="s">
        <v>27512</v>
      </c>
      <c r="E7966" s="101">
        <v>864.64</v>
      </c>
      <c r="F7966" s="102"/>
    </row>
    <row r="7967" ht="12.75" customHeight="1">
      <c r="A7967" s="100" t="s">
        <v>27448</v>
      </c>
      <c r="B7967" s="101">
        <v>2618.6</v>
      </c>
      <c r="C7967" s="102"/>
      <c r="D7967" s="100" t="s">
        <v>8379</v>
      </c>
      <c r="E7967" s="101">
        <v>864.64</v>
      </c>
      <c r="F7967" s="102"/>
    </row>
    <row r="7968" ht="12.75" customHeight="1">
      <c r="A7968" s="100" t="s">
        <v>8251</v>
      </c>
      <c r="B7968" s="101">
        <v>2618.6</v>
      </c>
      <c r="C7968" s="102"/>
      <c r="D7968" s="100" t="s">
        <v>27513</v>
      </c>
      <c r="E7968" s="101">
        <v>1247.53</v>
      </c>
      <c r="F7968" s="102"/>
    </row>
    <row r="7969" ht="12.75" customHeight="1">
      <c r="A7969" s="100" t="s">
        <v>27449</v>
      </c>
      <c r="B7969" s="101">
        <v>2998.29</v>
      </c>
      <c r="C7969" s="102"/>
      <c r="D7969" s="100" t="s">
        <v>8381</v>
      </c>
      <c r="E7969" s="101">
        <v>1247.53</v>
      </c>
      <c r="F7969" s="102"/>
    </row>
    <row r="7970" ht="12.75" customHeight="1">
      <c r="A7970" s="100" t="s">
        <v>8253</v>
      </c>
      <c r="B7970" s="101">
        <v>2998.29</v>
      </c>
      <c r="C7970" s="102"/>
      <c r="D7970" s="100" t="s">
        <v>27514</v>
      </c>
      <c r="E7970" s="101">
        <v>1884.51</v>
      </c>
      <c r="F7970" s="102"/>
    </row>
    <row r="7971" ht="12.75" customHeight="1">
      <c r="A7971" s="100" t="s">
        <v>27450</v>
      </c>
      <c r="B7971" s="101">
        <v>16.88</v>
      </c>
      <c r="C7971" s="102"/>
      <c r="D7971" s="100" t="s">
        <v>8383</v>
      </c>
      <c r="E7971" s="101">
        <v>1884.51</v>
      </c>
      <c r="F7971" s="102"/>
    </row>
    <row r="7972" ht="12.75" customHeight="1">
      <c r="A7972" s="100" t="s">
        <v>8255</v>
      </c>
      <c r="B7972" s="101">
        <v>16.88</v>
      </c>
      <c r="C7972" s="102"/>
      <c r="D7972" s="100" t="s">
        <v>27515</v>
      </c>
      <c r="E7972" s="101">
        <v>81.58</v>
      </c>
      <c r="F7972" s="102"/>
    </row>
    <row r="7973" ht="12.75" customHeight="1">
      <c r="A7973" s="100" t="s">
        <v>27451</v>
      </c>
      <c r="B7973" s="101">
        <v>39.47</v>
      </c>
      <c r="C7973" s="102"/>
      <c r="D7973" s="100" t="s">
        <v>8385</v>
      </c>
      <c r="E7973" s="101">
        <v>81.58</v>
      </c>
      <c r="F7973" s="102"/>
    </row>
    <row r="7974" ht="12.75" customHeight="1">
      <c r="A7974" s="100" t="s">
        <v>8257</v>
      </c>
      <c r="B7974" s="101">
        <v>39.47</v>
      </c>
      <c r="C7974" s="102"/>
      <c r="D7974" s="100" t="s">
        <v>27516</v>
      </c>
      <c r="E7974" s="101">
        <v>83.01</v>
      </c>
      <c r="F7974" s="102"/>
    </row>
    <row r="7975" ht="12.75" customHeight="1">
      <c r="A7975" s="100" t="s">
        <v>27452</v>
      </c>
      <c r="B7975" s="101">
        <v>68.32</v>
      </c>
      <c r="C7975" s="102"/>
      <c r="D7975" s="100" t="s">
        <v>8387</v>
      </c>
      <c r="E7975" s="101">
        <v>83.01</v>
      </c>
      <c r="F7975" s="102"/>
    </row>
    <row r="7976" ht="12.75" customHeight="1">
      <c r="A7976" s="100" t="s">
        <v>8259</v>
      </c>
      <c r="B7976" s="101">
        <v>68.32</v>
      </c>
      <c r="C7976" s="102"/>
      <c r="D7976" s="100" t="s">
        <v>27517</v>
      </c>
      <c r="E7976" s="101">
        <v>113.69</v>
      </c>
      <c r="F7976" s="102"/>
    </row>
    <row r="7977" ht="12.75" customHeight="1">
      <c r="A7977" s="100" t="s">
        <v>27453</v>
      </c>
      <c r="B7977" s="101">
        <v>81.69</v>
      </c>
      <c r="C7977" s="102"/>
      <c r="D7977" s="100" t="s">
        <v>8389</v>
      </c>
      <c r="E7977" s="101">
        <v>113.69</v>
      </c>
      <c r="F7977" s="102"/>
    </row>
    <row r="7978" ht="12.75" customHeight="1">
      <c r="A7978" s="100" t="s">
        <v>8261</v>
      </c>
      <c r="B7978" s="101">
        <v>81.69</v>
      </c>
      <c r="C7978" s="102"/>
      <c r="D7978" s="100" t="s">
        <v>27518</v>
      </c>
      <c r="E7978" s="101">
        <v>142.0</v>
      </c>
      <c r="F7978" s="102"/>
    </row>
    <row r="7979" ht="12.75" customHeight="1">
      <c r="A7979" s="100" t="s">
        <v>27454</v>
      </c>
      <c r="B7979" s="101">
        <v>110.78</v>
      </c>
      <c r="C7979" s="102"/>
      <c r="D7979" s="100" t="s">
        <v>8391</v>
      </c>
      <c r="E7979" s="101">
        <v>142.0</v>
      </c>
      <c r="F7979" s="102"/>
    </row>
    <row r="7980" ht="12.75" customHeight="1">
      <c r="A7980" s="100" t="s">
        <v>8263</v>
      </c>
      <c r="B7980" s="101">
        <v>110.78</v>
      </c>
      <c r="C7980" s="102"/>
      <c r="D7980" s="100" t="s">
        <v>27519</v>
      </c>
      <c r="E7980" s="101">
        <v>175.68</v>
      </c>
      <c r="F7980" s="102"/>
    </row>
    <row r="7981" ht="12.75" customHeight="1">
      <c r="A7981" s="100" t="s">
        <v>27455</v>
      </c>
      <c r="B7981" s="101">
        <v>215.21</v>
      </c>
      <c r="C7981" s="102"/>
      <c r="D7981" s="100" t="s">
        <v>8393</v>
      </c>
      <c r="E7981" s="101">
        <v>175.68</v>
      </c>
      <c r="F7981" s="102"/>
    </row>
    <row r="7982" ht="12.75" customHeight="1">
      <c r="A7982" s="100" t="s">
        <v>8265</v>
      </c>
      <c r="B7982" s="101">
        <v>215.21</v>
      </c>
      <c r="C7982" s="102"/>
      <c r="D7982" s="100" t="s">
        <v>27520</v>
      </c>
      <c r="E7982" s="101">
        <v>242.03</v>
      </c>
      <c r="F7982" s="102"/>
    </row>
    <row r="7983" ht="12.75" customHeight="1">
      <c r="A7983" s="100" t="s">
        <v>27456</v>
      </c>
      <c r="B7983" s="101">
        <v>259.21</v>
      </c>
      <c r="C7983" s="102"/>
      <c r="D7983" s="100" t="s">
        <v>8395</v>
      </c>
      <c r="E7983" s="101">
        <v>242.03</v>
      </c>
      <c r="F7983" s="102"/>
    </row>
    <row r="7984" ht="12.75" customHeight="1">
      <c r="A7984" s="100" t="s">
        <v>8267</v>
      </c>
      <c r="B7984" s="101">
        <v>259.21</v>
      </c>
      <c r="C7984" s="102"/>
      <c r="D7984" s="100" t="s">
        <v>27521</v>
      </c>
      <c r="E7984" s="101">
        <v>295.54</v>
      </c>
      <c r="F7984" s="102"/>
    </row>
    <row r="7985" ht="12.75" customHeight="1">
      <c r="A7985" s="100" t="s">
        <v>27457</v>
      </c>
      <c r="B7985" s="101">
        <v>308.92</v>
      </c>
      <c r="C7985" s="102"/>
      <c r="D7985" s="100" t="s">
        <v>8397</v>
      </c>
      <c r="E7985" s="101">
        <v>295.54</v>
      </c>
      <c r="F7985" s="102"/>
    </row>
    <row r="7986" ht="12.75" customHeight="1">
      <c r="A7986" s="100" t="s">
        <v>8269</v>
      </c>
      <c r="B7986" s="101">
        <v>308.92</v>
      </c>
      <c r="C7986" s="102"/>
      <c r="D7986" s="100" t="s">
        <v>27522</v>
      </c>
      <c r="E7986" s="101">
        <v>388.63</v>
      </c>
      <c r="F7986" s="102"/>
    </row>
    <row r="7987" ht="12.75" customHeight="1">
      <c r="A7987" s="100" t="s">
        <v>27458</v>
      </c>
      <c r="B7987" s="101">
        <v>445.88</v>
      </c>
      <c r="C7987" s="102"/>
      <c r="D7987" s="100" t="s">
        <v>8399</v>
      </c>
      <c r="E7987" s="101">
        <v>388.63</v>
      </c>
      <c r="F7987" s="102"/>
    </row>
    <row r="7988" ht="12.75" customHeight="1">
      <c r="A7988" s="100" t="s">
        <v>8271</v>
      </c>
      <c r="B7988" s="101">
        <v>445.88</v>
      </c>
      <c r="C7988" s="102"/>
      <c r="D7988" s="100" t="s">
        <v>27523</v>
      </c>
      <c r="E7988" s="101">
        <v>564.55</v>
      </c>
      <c r="F7988" s="102"/>
    </row>
    <row r="7989" ht="12.75" customHeight="1">
      <c r="A7989" s="100" t="s">
        <v>27459</v>
      </c>
      <c r="B7989" s="101">
        <v>608.67</v>
      </c>
      <c r="C7989" s="102"/>
      <c r="D7989" s="100" t="s">
        <v>8401</v>
      </c>
      <c r="E7989" s="101">
        <v>564.55</v>
      </c>
      <c r="F7989" s="102"/>
    </row>
    <row r="7990" ht="12.75" customHeight="1">
      <c r="A7990" s="100" t="s">
        <v>8273</v>
      </c>
      <c r="B7990" s="101">
        <v>608.67</v>
      </c>
      <c r="C7990" s="102"/>
      <c r="D7990" s="100" t="s">
        <v>27524</v>
      </c>
      <c r="E7990" s="101">
        <v>827.85</v>
      </c>
      <c r="F7990" s="102"/>
    </row>
    <row r="7991" ht="12.75" customHeight="1">
      <c r="A7991" s="100" t="s">
        <v>27460</v>
      </c>
      <c r="B7991" s="101">
        <v>779.23</v>
      </c>
      <c r="C7991" s="102"/>
      <c r="D7991" s="100" t="s">
        <v>8403</v>
      </c>
      <c r="E7991" s="101">
        <v>827.85</v>
      </c>
      <c r="F7991" s="102"/>
    </row>
    <row r="7992" ht="12.75" customHeight="1">
      <c r="A7992" s="100" t="s">
        <v>8275</v>
      </c>
      <c r="B7992" s="101">
        <v>779.23</v>
      </c>
      <c r="C7992" s="102"/>
      <c r="D7992" s="100" t="s">
        <v>27525</v>
      </c>
      <c r="E7992" s="101">
        <v>93.13</v>
      </c>
      <c r="F7992" s="102"/>
    </row>
    <row r="7993" ht="12.75" customHeight="1">
      <c r="A7993" s="100" t="s">
        <v>27461</v>
      </c>
      <c r="B7993" s="101">
        <v>1009.55</v>
      </c>
      <c r="C7993" s="102"/>
      <c r="D7993" s="100" t="s">
        <v>8405</v>
      </c>
      <c r="E7993" s="101">
        <v>93.13</v>
      </c>
      <c r="F7993" s="102"/>
    </row>
    <row r="7994" ht="12.75" customHeight="1">
      <c r="A7994" s="100" t="s">
        <v>8277</v>
      </c>
      <c r="B7994" s="101">
        <v>1009.55</v>
      </c>
      <c r="C7994" s="102"/>
      <c r="D7994" s="100" t="s">
        <v>27526</v>
      </c>
      <c r="E7994" s="101">
        <v>101.83</v>
      </c>
      <c r="F7994" s="102"/>
    </row>
    <row r="7995" ht="12.75" customHeight="1">
      <c r="A7995" s="100" t="s">
        <v>27462</v>
      </c>
      <c r="B7995" s="101">
        <v>1266.69</v>
      </c>
      <c r="C7995" s="102"/>
      <c r="D7995" s="100" t="s">
        <v>8407</v>
      </c>
      <c r="E7995" s="101">
        <v>101.83</v>
      </c>
      <c r="F7995" s="102"/>
    </row>
    <row r="7996" ht="12.75" customHeight="1">
      <c r="A7996" s="100" t="s">
        <v>8279</v>
      </c>
      <c r="B7996" s="101">
        <v>1266.69</v>
      </c>
      <c r="C7996" s="102"/>
      <c r="D7996" s="100" t="s">
        <v>27527</v>
      </c>
      <c r="E7996" s="101">
        <v>142.41</v>
      </c>
      <c r="F7996" s="102"/>
    </row>
    <row r="7997" ht="12.75" customHeight="1">
      <c r="A7997" s="100" t="s">
        <v>27463</v>
      </c>
      <c r="B7997" s="101">
        <v>1485.11</v>
      </c>
      <c r="C7997" s="102"/>
      <c r="D7997" s="100" t="s">
        <v>8409</v>
      </c>
      <c r="E7997" s="101">
        <v>142.41</v>
      </c>
      <c r="F7997" s="102"/>
    </row>
    <row r="7998" ht="12.75" customHeight="1">
      <c r="A7998" s="100" t="s">
        <v>8281</v>
      </c>
      <c r="B7998" s="101">
        <v>1485.11</v>
      </c>
      <c r="C7998" s="102"/>
      <c r="D7998" s="100" t="s">
        <v>27528</v>
      </c>
      <c r="E7998" s="101">
        <v>193.16</v>
      </c>
      <c r="F7998" s="102"/>
    </row>
    <row r="7999" ht="12.75" customHeight="1">
      <c r="A7999" s="100" t="s">
        <v>27464</v>
      </c>
      <c r="B7999" s="101">
        <v>1966.3</v>
      </c>
      <c r="C7999" s="102"/>
      <c r="D7999" s="100" t="s">
        <v>8411</v>
      </c>
      <c r="E7999" s="101">
        <v>193.16</v>
      </c>
      <c r="F7999" s="102"/>
    </row>
    <row r="8000" ht="12.75" customHeight="1">
      <c r="A8000" s="100" t="s">
        <v>8283</v>
      </c>
      <c r="B8000" s="101">
        <v>1966.3</v>
      </c>
      <c r="C8000" s="102"/>
      <c r="D8000" s="100" t="s">
        <v>27529</v>
      </c>
      <c r="E8000" s="101">
        <v>268.14</v>
      </c>
      <c r="F8000" s="102"/>
    </row>
    <row r="8001" ht="12.75" customHeight="1">
      <c r="A8001" s="100" t="s">
        <v>27465</v>
      </c>
      <c r="B8001" s="101">
        <v>2379.93</v>
      </c>
      <c r="C8001" s="102"/>
      <c r="D8001" s="100" t="s">
        <v>8413</v>
      </c>
      <c r="E8001" s="101">
        <v>268.14</v>
      </c>
      <c r="F8001" s="102"/>
    </row>
    <row r="8002" ht="12.75" customHeight="1">
      <c r="A8002" s="100" t="s">
        <v>8285</v>
      </c>
      <c r="B8002" s="101">
        <v>2379.93</v>
      </c>
      <c r="C8002" s="102"/>
      <c r="D8002" s="100" t="s">
        <v>27530</v>
      </c>
      <c r="E8002" s="101">
        <v>276.03</v>
      </c>
      <c r="F8002" s="102"/>
    </row>
    <row r="8003" ht="12.75" customHeight="1">
      <c r="A8003" s="100" t="s">
        <v>27466</v>
      </c>
      <c r="B8003" s="101">
        <v>2661.71</v>
      </c>
      <c r="C8003" s="102"/>
      <c r="D8003" s="100" t="s">
        <v>8415</v>
      </c>
      <c r="E8003" s="101">
        <v>276.03</v>
      </c>
      <c r="F8003" s="102"/>
    </row>
    <row r="8004" ht="12.75" customHeight="1">
      <c r="A8004" s="100" t="s">
        <v>8287</v>
      </c>
      <c r="B8004" s="101">
        <v>2661.71</v>
      </c>
      <c r="C8004" s="102"/>
      <c r="D8004" s="100" t="s">
        <v>27531</v>
      </c>
      <c r="E8004" s="101">
        <v>287.44</v>
      </c>
      <c r="F8004" s="102"/>
    </row>
    <row r="8005" ht="12.75" customHeight="1">
      <c r="A8005" s="100" t="s">
        <v>27467</v>
      </c>
      <c r="B8005" s="101">
        <v>3028.79</v>
      </c>
      <c r="C8005" s="102"/>
      <c r="D8005" s="100" t="s">
        <v>8417</v>
      </c>
      <c r="E8005" s="101">
        <v>287.44</v>
      </c>
      <c r="F8005" s="102"/>
    </row>
    <row r="8006" ht="12.75" customHeight="1">
      <c r="A8006" s="100" t="s">
        <v>8289</v>
      </c>
      <c r="B8006" s="101">
        <v>3028.79</v>
      </c>
      <c r="C8006" s="102"/>
      <c r="D8006" s="100" t="s">
        <v>27532</v>
      </c>
      <c r="E8006" s="101">
        <v>469.11</v>
      </c>
      <c r="F8006" s="102"/>
    </row>
    <row r="8007" ht="12.75" customHeight="1">
      <c r="A8007" s="100" t="s">
        <v>27468</v>
      </c>
      <c r="B8007" s="101">
        <v>18.27</v>
      </c>
      <c r="C8007" s="102"/>
      <c r="D8007" s="100" t="s">
        <v>8419</v>
      </c>
      <c r="E8007" s="101">
        <v>469.11</v>
      </c>
      <c r="F8007" s="102"/>
    </row>
    <row r="8008" ht="12.75" customHeight="1">
      <c r="A8008" s="100" t="s">
        <v>8291</v>
      </c>
      <c r="B8008" s="101">
        <v>18.27</v>
      </c>
      <c r="C8008" s="102"/>
      <c r="D8008" s="100" t="s">
        <v>27533</v>
      </c>
      <c r="E8008" s="101">
        <v>627.21</v>
      </c>
      <c r="F8008" s="102"/>
    </row>
    <row r="8009" ht="12.75" customHeight="1">
      <c r="A8009" s="100" t="s">
        <v>27469</v>
      </c>
      <c r="B8009" s="101">
        <v>46.13</v>
      </c>
      <c r="C8009" s="102"/>
      <c r="D8009" s="100" t="s">
        <v>8421</v>
      </c>
      <c r="E8009" s="101">
        <v>627.21</v>
      </c>
      <c r="F8009" s="102"/>
    </row>
    <row r="8010" ht="12.75" customHeight="1">
      <c r="A8010" s="100" t="s">
        <v>8293</v>
      </c>
      <c r="B8010" s="101">
        <v>46.13</v>
      </c>
      <c r="C8010" s="102"/>
      <c r="D8010" s="100" t="s">
        <v>27534</v>
      </c>
      <c r="E8010" s="101">
        <v>646.18</v>
      </c>
      <c r="F8010" s="102"/>
    </row>
    <row r="8011" ht="12.75" customHeight="1">
      <c r="A8011" s="100" t="s">
        <v>27470</v>
      </c>
      <c r="B8011" s="101">
        <v>77.62</v>
      </c>
      <c r="C8011" s="102"/>
      <c r="D8011" s="100" t="s">
        <v>8423</v>
      </c>
      <c r="E8011" s="101">
        <v>646.18</v>
      </c>
      <c r="F8011" s="102"/>
    </row>
    <row r="8012" ht="12.75" customHeight="1">
      <c r="A8012" s="100" t="s">
        <v>8295</v>
      </c>
      <c r="B8012" s="101">
        <v>77.62</v>
      </c>
      <c r="C8012" s="102"/>
      <c r="D8012" s="100" t="s">
        <v>27535</v>
      </c>
      <c r="E8012" s="101">
        <v>101.18</v>
      </c>
      <c r="F8012" s="102"/>
    </row>
    <row r="8013" ht="12.75" customHeight="1">
      <c r="A8013" s="100" t="s">
        <v>27471</v>
      </c>
      <c r="B8013" s="101">
        <v>97.7</v>
      </c>
      <c r="C8013" s="102"/>
      <c r="D8013" s="100" t="s">
        <v>8425</v>
      </c>
      <c r="E8013" s="101">
        <v>101.18</v>
      </c>
      <c r="F8013" s="102"/>
    </row>
    <row r="8014" ht="12.75" customHeight="1">
      <c r="A8014" s="100" t="s">
        <v>8297</v>
      </c>
      <c r="B8014" s="101">
        <v>97.7</v>
      </c>
      <c r="C8014" s="102"/>
      <c r="D8014" s="100" t="s">
        <v>27536</v>
      </c>
      <c r="E8014" s="101">
        <v>106.43</v>
      </c>
      <c r="F8014" s="102"/>
    </row>
    <row r="8015" ht="12.75" customHeight="1">
      <c r="A8015" s="100" t="s">
        <v>27472</v>
      </c>
      <c r="B8015" s="101">
        <v>125.85</v>
      </c>
      <c r="C8015" s="102"/>
      <c r="D8015" s="100" t="s">
        <v>8427</v>
      </c>
      <c r="E8015" s="101">
        <v>106.43</v>
      </c>
      <c r="F8015" s="102"/>
    </row>
    <row r="8016" ht="12.75" customHeight="1">
      <c r="A8016" s="100" t="s">
        <v>8299</v>
      </c>
      <c r="B8016" s="101">
        <v>125.85</v>
      </c>
      <c r="C8016" s="102"/>
      <c r="D8016" s="100" t="s">
        <v>27537</v>
      </c>
      <c r="E8016" s="101">
        <v>147.01</v>
      </c>
      <c r="F8016" s="102"/>
    </row>
    <row r="8017" ht="12.75" customHeight="1">
      <c r="A8017" s="100" t="s">
        <v>27473</v>
      </c>
      <c r="B8017" s="101">
        <v>236.83</v>
      </c>
      <c r="C8017" s="102"/>
      <c r="D8017" s="100" t="s">
        <v>8429</v>
      </c>
      <c r="E8017" s="101">
        <v>147.01</v>
      </c>
      <c r="F8017" s="102"/>
    </row>
    <row r="8018" ht="12.75" customHeight="1">
      <c r="A8018" s="100" t="s">
        <v>8301</v>
      </c>
      <c r="B8018" s="101">
        <v>236.83</v>
      </c>
      <c r="C8018" s="102"/>
      <c r="D8018" s="100" t="s">
        <v>27538</v>
      </c>
      <c r="E8018" s="101">
        <v>201.69</v>
      </c>
      <c r="F8018" s="102"/>
    </row>
    <row r="8019" ht="12.75" customHeight="1">
      <c r="A8019" s="100" t="s">
        <v>27474</v>
      </c>
      <c r="B8019" s="101">
        <v>285.51</v>
      </c>
      <c r="C8019" s="102"/>
      <c r="D8019" s="100" t="s">
        <v>8431</v>
      </c>
      <c r="E8019" s="101">
        <v>201.69</v>
      </c>
      <c r="F8019" s="102"/>
    </row>
    <row r="8020" ht="12.75" customHeight="1">
      <c r="A8020" s="100" t="s">
        <v>8303</v>
      </c>
      <c r="B8020" s="101">
        <v>285.51</v>
      </c>
      <c r="C8020" s="102"/>
      <c r="D8020" s="100" t="s">
        <v>27539</v>
      </c>
      <c r="E8020" s="101">
        <v>327.69</v>
      </c>
      <c r="F8020" s="102"/>
    </row>
    <row r="8021" ht="12.75" customHeight="1">
      <c r="A8021" s="100" t="s">
        <v>27475</v>
      </c>
      <c r="B8021" s="101">
        <v>342.39</v>
      </c>
      <c r="C8021" s="102"/>
      <c r="D8021" s="100" t="s">
        <v>8433</v>
      </c>
      <c r="E8021" s="101">
        <v>327.69</v>
      </c>
      <c r="F8021" s="102"/>
    </row>
    <row r="8022" ht="12.75" customHeight="1">
      <c r="A8022" s="100" t="s">
        <v>8305</v>
      </c>
      <c r="B8022" s="101">
        <v>342.39</v>
      </c>
      <c r="C8022" s="102"/>
      <c r="D8022" s="100" t="s">
        <v>27540</v>
      </c>
      <c r="E8022" s="101">
        <v>336.89</v>
      </c>
      <c r="F8022" s="102"/>
    </row>
    <row r="8023" ht="12.75" customHeight="1">
      <c r="A8023" s="100" t="s">
        <v>27476</v>
      </c>
      <c r="B8023" s="101">
        <v>498.42</v>
      </c>
      <c r="C8023" s="102"/>
      <c r="D8023" s="100" t="s">
        <v>8435</v>
      </c>
      <c r="E8023" s="101">
        <v>336.89</v>
      </c>
      <c r="F8023" s="102"/>
    </row>
    <row r="8024" ht="12.75" customHeight="1">
      <c r="A8024" s="100" t="s">
        <v>8307</v>
      </c>
      <c r="B8024" s="101">
        <v>498.42</v>
      </c>
      <c r="C8024" s="102"/>
      <c r="D8024" s="100" t="s">
        <v>27541</v>
      </c>
      <c r="E8024" s="101">
        <v>477.16</v>
      </c>
      <c r="F8024" s="102"/>
    </row>
    <row r="8025" ht="12.75" customHeight="1">
      <c r="A8025" s="100" t="s">
        <v>27477</v>
      </c>
      <c r="B8025" s="101">
        <v>685.62</v>
      </c>
      <c r="C8025" s="102"/>
      <c r="D8025" s="100" t="s">
        <v>8437</v>
      </c>
      <c r="E8025" s="101">
        <v>477.16</v>
      </c>
      <c r="F8025" s="102"/>
    </row>
    <row r="8026" ht="12.75" customHeight="1">
      <c r="A8026" s="100" t="s">
        <v>8309</v>
      </c>
      <c r="B8026" s="101">
        <v>685.62</v>
      </c>
      <c r="C8026" s="102"/>
      <c r="D8026" s="100" t="s">
        <v>27542</v>
      </c>
      <c r="E8026" s="101">
        <v>528.9</v>
      </c>
      <c r="F8026" s="102"/>
    </row>
    <row r="8027" ht="12.75" customHeight="1">
      <c r="A8027" s="100" t="s">
        <v>27478</v>
      </c>
      <c r="B8027" s="101">
        <v>882.61</v>
      </c>
      <c r="C8027" s="102"/>
      <c r="D8027" s="100" t="s">
        <v>8439</v>
      </c>
      <c r="E8027" s="101">
        <v>528.9</v>
      </c>
      <c r="F8027" s="102"/>
    </row>
    <row r="8028" ht="12.75" customHeight="1">
      <c r="A8028" s="100" t="s">
        <v>8311</v>
      </c>
      <c r="B8028" s="101">
        <v>882.61</v>
      </c>
      <c r="C8028" s="102"/>
      <c r="D8028" s="100" t="s">
        <v>27543</v>
      </c>
      <c r="E8028" s="101">
        <v>761.16</v>
      </c>
      <c r="F8028" s="102"/>
    </row>
    <row r="8029" ht="12.75" customHeight="1">
      <c r="A8029" s="100" t="s">
        <v>27479</v>
      </c>
      <c r="B8029" s="101">
        <v>1143.63</v>
      </c>
      <c r="C8029" s="102"/>
      <c r="D8029" s="100" t="s">
        <v>8441</v>
      </c>
      <c r="E8029" s="101">
        <v>761.16</v>
      </c>
      <c r="F8029" s="102"/>
    </row>
    <row r="8030" ht="12.75" customHeight="1">
      <c r="A8030" s="100" t="s">
        <v>8313</v>
      </c>
      <c r="B8030" s="101">
        <v>1143.63</v>
      </c>
      <c r="C8030" s="102"/>
      <c r="D8030" s="100" t="s">
        <v>27544</v>
      </c>
      <c r="E8030" s="101">
        <v>1069.31</v>
      </c>
      <c r="F8030" s="102"/>
    </row>
    <row r="8031" ht="12.75" customHeight="1">
      <c r="A8031" s="100" t="s">
        <v>27480</v>
      </c>
      <c r="B8031" s="101">
        <v>1431.0</v>
      </c>
      <c r="C8031" s="102"/>
      <c r="D8031" s="100" t="s">
        <v>8443</v>
      </c>
      <c r="E8031" s="101">
        <v>1069.31</v>
      </c>
      <c r="F8031" s="102"/>
    </row>
    <row r="8032" ht="12.75" customHeight="1">
      <c r="A8032" s="100" t="s">
        <v>8315</v>
      </c>
      <c r="B8032" s="101">
        <v>1431.0</v>
      </c>
      <c r="C8032" s="102"/>
      <c r="D8032" s="100" t="s">
        <v>27545</v>
      </c>
      <c r="E8032" s="101">
        <v>116.12</v>
      </c>
      <c r="F8032" s="102"/>
    </row>
    <row r="8033" ht="12.75" customHeight="1">
      <c r="A8033" s="100" t="s">
        <v>27481</v>
      </c>
      <c r="B8033" s="101">
        <v>1681.49</v>
      </c>
      <c r="C8033" s="102"/>
      <c r="D8033" s="100" t="s">
        <v>8445</v>
      </c>
      <c r="E8033" s="101">
        <v>116.12</v>
      </c>
      <c r="F8033" s="102"/>
    </row>
    <row r="8034" ht="12.75" customHeight="1">
      <c r="A8034" s="100" t="s">
        <v>8317</v>
      </c>
      <c r="B8034" s="101">
        <v>1681.49</v>
      </c>
      <c r="C8034" s="102"/>
      <c r="D8034" s="100" t="s">
        <v>27546</v>
      </c>
      <c r="E8034" s="101">
        <v>133.37</v>
      </c>
      <c r="F8034" s="102"/>
    </row>
    <row r="8035" ht="12.75" customHeight="1">
      <c r="A8035" s="100" t="s">
        <v>27482</v>
      </c>
      <c r="B8035" s="101">
        <v>2226.92</v>
      </c>
      <c r="C8035" s="102"/>
      <c r="D8035" s="100" t="s">
        <v>8447</v>
      </c>
      <c r="E8035" s="101">
        <v>133.37</v>
      </c>
      <c r="F8035" s="102"/>
    </row>
    <row r="8036" ht="12.75" customHeight="1">
      <c r="A8036" s="100" t="s">
        <v>8319</v>
      </c>
      <c r="B8036" s="101">
        <v>2226.92</v>
      </c>
      <c r="C8036" s="102"/>
      <c r="D8036" s="100" t="s">
        <v>27547</v>
      </c>
      <c r="E8036" s="101">
        <v>159.08</v>
      </c>
      <c r="F8036" s="102"/>
    </row>
    <row r="8037" ht="12.75" customHeight="1">
      <c r="A8037" s="100" t="s">
        <v>27483</v>
      </c>
      <c r="B8037" s="101">
        <v>2687.6</v>
      </c>
      <c r="C8037" s="102"/>
      <c r="D8037" s="100" t="s">
        <v>8449</v>
      </c>
      <c r="E8037" s="101">
        <v>159.08</v>
      </c>
      <c r="F8037" s="102"/>
    </row>
    <row r="8038" ht="12.75" customHeight="1">
      <c r="A8038" s="100" t="s">
        <v>8321</v>
      </c>
      <c r="B8038" s="101">
        <v>2687.6</v>
      </c>
      <c r="C8038" s="102"/>
      <c r="D8038" s="100" t="s">
        <v>27548</v>
      </c>
      <c r="E8038" s="101">
        <v>216.07</v>
      </c>
      <c r="F8038" s="102"/>
    </row>
    <row r="8039" ht="12.75" customHeight="1">
      <c r="A8039" s="100" t="s">
        <v>27484</v>
      </c>
      <c r="B8039" s="101">
        <v>3014.33</v>
      </c>
      <c r="C8039" s="102"/>
      <c r="D8039" s="100" t="s">
        <v>8451</v>
      </c>
      <c r="E8039" s="101">
        <v>216.07</v>
      </c>
      <c r="F8039" s="102"/>
    </row>
    <row r="8040" ht="12.75" customHeight="1">
      <c r="A8040" s="100" t="s">
        <v>8323</v>
      </c>
      <c r="B8040" s="101">
        <v>3014.33</v>
      </c>
      <c r="C8040" s="102"/>
      <c r="D8040" s="100" t="s">
        <v>27549</v>
      </c>
      <c r="E8040" s="101">
        <v>373.68</v>
      </c>
      <c r="F8040" s="102"/>
    </row>
    <row r="8041" ht="12.75" customHeight="1">
      <c r="A8041" s="100" t="s">
        <v>27485</v>
      </c>
      <c r="B8041" s="101">
        <v>3436.33</v>
      </c>
      <c r="C8041" s="102"/>
      <c r="D8041" s="100" t="s">
        <v>8453</v>
      </c>
      <c r="E8041" s="101">
        <v>373.68</v>
      </c>
      <c r="F8041" s="102"/>
    </row>
    <row r="8042" ht="12.75" customHeight="1">
      <c r="A8042" s="100" t="s">
        <v>8325</v>
      </c>
      <c r="B8042" s="101">
        <v>3436.33</v>
      </c>
      <c r="C8042" s="102"/>
      <c r="D8042" s="100" t="s">
        <v>27550</v>
      </c>
      <c r="E8042" s="101">
        <v>385.18</v>
      </c>
      <c r="F8042" s="102"/>
    </row>
    <row r="8043" ht="12.75" customHeight="1">
      <c r="A8043" s="100" t="s">
        <v>27486</v>
      </c>
      <c r="B8043" s="101">
        <v>103.95</v>
      </c>
      <c r="C8043" s="102"/>
      <c r="D8043" s="100" t="s">
        <v>8455</v>
      </c>
      <c r="E8043" s="101">
        <v>385.18</v>
      </c>
      <c r="F8043" s="102"/>
    </row>
    <row r="8044" ht="12.75" customHeight="1">
      <c r="A8044" s="100" t="s">
        <v>8327</v>
      </c>
      <c r="B8044" s="101">
        <v>103.95</v>
      </c>
      <c r="C8044" s="102"/>
      <c r="D8044" s="100" t="s">
        <v>27551</v>
      </c>
      <c r="E8044" s="101">
        <v>547.3</v>
      </c>
      <c r="F8044" s="102"/>
    </row>
    <row r="8045" ht="12.75" customHeight="1">
      <c r="A8045" s="100" t="s">
        <v>27487</v>
      </c>
      <c r="B8045" s="101">
        <v>132.83</v>
      </c>
      <c r="C8045" s="102"/>
      <c r="D8045" s="100" t="s">
        <v>8457</v>
      </c>
      <c r="E8045" s="101">
        <v>547.3</v>
      </c>
      <c r="F8045" s="102"/>
    </row>
    <row r="8046" ht="12.75" customHeight="1">
      <c r="A8046" s="100" t="s">
        <v>8329</v>
      </c>
      <c r="B8046" s="101">
        <v>132.83</v>
      </c>
      <c r="C8046" s="102"/>
      <c r="D8046" s="100" t="s">
        <v>27552</v>
      </c>
      <c r="E8046" s="101">
        <v>603.64</v>
      </c>
      <c r="F8046" s="102"/>
    </row>
    <row r="8047" ht="12.75" customHeight="1">
      <c r="A8047" s="100" t="s">
        <v>27488</v>
      </c>
      <c r="B8047" s="101">
        <v>176.28</v>
      </c>
      <c r="C8047" s="102"/>
      <c r="D8047" s="100" t="s">
        <v>8459</v>
      </c>
      <c r="E8047" s="101">
        <v>603.64</v>
      </c>
      <c r="F8047" s="102"/>
    </row>
    <row r="8048" ht="12.75" customHeight="1">
      <c r="A8048" s="100" t="s">
        <v>8331</v>
      </c>
      <c r="B8048" s="101">
        <v>176.28</v>
      </c>
      <c r="C8048" s="102"/>
      <c r="D8048" s="100" t="s">
        <v>27553</v>
      </c>
      <c r="E8048" s="101">
        <v>910.63</v>
      </c>
      <c r="F8048" s="102"/>
    </row>
    <row r="8049" ht="12.75" customHeight="1">
      <c r="A8049" s="100" t="s">
        <v>27489</v>
      </c>
      <c r="B8049" s="101">
        <v>203.21</v>
      </c>
      <c r="C8049" s="102"/>
      <c r="D8049" s="100" t="s">
        <v>8461</v>
      </c>
      <c r="E8049" s="101">
        <v>910.63</v>
      </c>
      <c r="F8049" s="102"/>
    </row>
    <row r="8050" ht="12.75" customHeight="1">
      <c r="A8050" s="100" t="s">
        <v>8333</v>
      </c>
      <c r="B8050" s="101">
        <v>203.21</v>
      </c>
      <c r="C8050" s="102"/>
      <c r="D8050" s="100" t="s">
        <v>27554</v>
      </c>
      <c r="E8050" s="101">
        <v>1193.48</v>
      </c>
      <c r="F8050" s="102"/>
    </row>
    <row r="8051" ht="12.75" customHeight="1">
      <c r="A8051" s="100" t="s">
        <v>27490</v>
      </c>
      <c r="B8051" s="101">
        <v>254.63</v>
      </c>
      <c r="C8051" s="102"/>
      <c r="D8051" s="100" t="s">
        <v>8463</v>
      </c>
      <c r="E8051" s="101">
        <v>1193.48</v>
      </c>
      <c r="F8051" s="102"/>
    </row>
    <row r="8052" ht="12.75" customHeight="1">
      <c r="A8052" s="100" t="s">
        <v>8335</v>
      </c>
      <c r="B8052" s="101">
        <v>254.63</v>
      </c>
      <c r="C8052" s="102"/>
      <c r="D8052" s="100" t="s">
        <v>27555</v>
      </c>
      <c r="E8052" s="101">
        <v>11.34</v>
      </c>
      <c r="F8052" s="102"/>
    </row>
    <row r="8053" ht="12.75" customHeight="1">
      <c r="A8053" s="100" t="s">
        <v>27491</v>
      </c>
      <c r="B8053" s="101">
        <v>343.9</v>
      </c>
      <c r="C8053" s="102"/>
      <c r="D8053" s="100" t="s">
        <v>8465</v>
      </c>
      <c r="E8053" s="101">
        <v>11.34</v>
      </c>
      <c r="F8053" s="102"/>
    </row>
    <row r="8054" ht="12.75" customHeight="1">
      <c r="A8054" s="100" t="s">
        <v>8337</v>
      </c>
      <c r="B8054" s="101">
        <v>343.9</v>
      </c>
      <c r="C8054" s="102"/>
      <c r="D8054" s="100" t="s">
        <v>27556</v>
      </c>
      <c r="E8054" s="101">
        <v>22.26</v>
      </c>
      <c r="F8054" s="102"/>
    </row>
    <row r="8055" ht="12.75" customHeight="1">
      <c r="A8055" s="100" t="s">
        <v>27492</v>
      </c>
      <c r="B8055" s="101">
        <v>373.39</v>
      </c>
      <c r="C8055" s="102"/>
      <c r="D8055" s="100" t="s">
        <v>8467</v>
      </c>
      <c r="E8055" s="101">
        <v>22.26</v>
      </c>
      <c r="F8055" s="102"/>
    </row>
    <row r="8056" ht="12.75" customHeight="1">
      <c r="A8056" s="100" t="s">
        <v>8339</v>
      </c>
      <c r="B8056" s="101">
        <v>373.39</v>
      </c>
      <c r="C8056" s="102"/>
      <c r="D8056" s="100" t="s">
        <v>27557</v>
      </c>
      <c r="E8056" s="101">
        <v>36.38</v>
      </c>
      <c r="F8056" s="102"/>
    </row>
    <row r="8057" ht="12.75" customHeight="1">
      <c r="A8057" s="100" t="s">
        <v>27493</v>
      </c>
      <c r="B8057" s="101">
        <v>674.0</v>
      </c>
      <c r="C8057" s="102"/>
      <c r="D8057" s="100" t="s">
        <v>8469</v>
      </c>
      <c r="E8057" s="101">
        <v>36.38</v>
      </c>
      <c r="F8057" s="102"/>
    </row>
    <row r="8058" ht="12.75" customHeight="1">
      <c r="A8058" s="100" t="s">
        <v>8341</v>
      </c>
      <c r="B8058" s="101">
        <v>674.0</v>
      </c>
      <c r="C8058" s="102"/>
      <c r="D8058" s="100" t="s">
        <v>27558</v>
      </c>
      <c r="E8058" s="101">
        <v>14.34</v>
      </c>
      <c r="F8058" s="102"/>
    </row>
    <row r="8059" ht="12.75" customHeight="1">
      <c r="A8059" s="100" t="s">
        <v>27494</v>
      </c>
      <c r="B8059" s="101">
        <v>1017.0</v>
      </c>
      <c r="C8059" s="102"/>
      <c r="D8059" s="100" t="s">
        <v>8471</v>
      </c>
      <c r="E8059" s="101">
        <v>14.34</v>
      </c>
      <c r="F8059" s="102"/>
    </row>
    <row r="8060" ht="12.75" customHeight="1">
      <c r="A8060" s="100" t="s">
        <v>8343</v>
      </c>
      <c r="B8060" s="101">
        <v>1017.0</v>
      </c>
      <c r="C8060" s="102"/>
      <c r="D8060" s="100" t="s">
        <v>27559</v>
      </c>
      <c r="E8060" s="101">
        <v>28.99</v>
      </c>
      <c r="F8060" s="102"/>
    </row>
    <row r="8061" ht="12.75" customHeight="1">
      <c r="A8061" s="100" t="s">
        <v>27495</v>
      </c>
      <c r="B8061" s="101">
        <v>1397.0</v>
      </c>
      <c r="C8061" s="102"/>
      <c r="D8061" s="100" t="s">
        <v>8473</v>
      </c>
      <c r="E8061" s="101">
        <v>28.99</v>
      </c>
      <c r="F8061" s="102"/>
    </row>
    <row r="8062" ht="12.75" customHeight="1">
      <c r="A8062" s="100" t="s">
        <v>8345</v>
      </c>
      <c r="B8062" s="101">
        <v>1397.0</v>
      </c>
      <c r="C8062" s="102"/>
      <c r="D8062" s="100" t="s">
        <v>27560</v>
      </c>
      <c r="E8062" s="101">
        <v>46.66</v>
      </c>
      <c r="F8062" s="102"/>
    </row>
    <row r="8063" ht="12.75" customHeight="1">
      <c r="A8063" s="100" t="s">
        <v>27496</v>
      </c>
      <c r="B8063" s="101">
        <v>1732.5</v>
      </c>
      <c r="C8063" s="102"/>
      <c r="D8063" s="100" t="s">
        <v>8475</v>
      </c>
      <c r="E8063" s="101">
        <v>46.66</v>
      </c>
      <c r="F8063" s="102"/>
    </row>
    <row r="8064" ht="12.75" customHeight="1">
      <c r="A8064" s="100" t="s">
        <v>8347</v>
      </c>
      <c r="B8064" s="101">
        <v>1732.5</v>
      </c>
      <c r="C8064" s="102"/>
      <c r="D8064" s="100" t="s">
        <v>27561</v>
      </c>
      <c r="E8064" s="101">
        <v>15.96</v>
      </c>
      <c r="F8064" s="102"/>
    </row>
    <row r="8065" ht="12.75" customHeight="1">
      <c r="A8065" s="100" t="s">
        <v>27497</v>
      </c>
      <c r="B8065" s="101">
        <v>123.0</v>
      </c>
      <c r="C8065" s="102"/>
      <c r="D8065" s="100" t="s">
        <v>8477</v>
      </c>
      <c r="E8065" s="101">
        <v>15.96</v>
      </c>
      <c r="F8065" s="102"/>
    </row>
    <row r="8066" ht="12.75" customHeight="1">
      <c r="A8066" s="100" t="s">
        <v>8349</v>
      </c>
      <c r="B8066" s="101">
        <v>123.0</v>
      </c>
      <c r="C8066" s="102"/>
      <c r="D8066" s="100" t="s">
        <v>27562</v>
      </c>
      <c r="E8066" s="101">
        <v>34.16</v>
      </c>
      <c r="F8066" s="102"/>
    </row>
    <row r="8067" ht="12.75" customHeight="1">
      <c r="A8067" s="100" t="s">
        <v>27498</v>
      </c>
      <c r="B8067" s="101">
        <v>168.0</v>
      </c>
      <c r="C8067" s="102"/>
      <c r="D8067" s="100" t="s">
        <v>8479</v>
      </c>
      <c r="E8067" s="101">
        <v>34.16</v>
      </c>
      <c r="F8067" s="102"/>
    </row>
    <row r="8068" ht="12.75" customHeight="1">
      <c r="A8068" s="100" t="s">
        <v>8351</v>
      </c>
      <c r="B8068" s="101">
        <v>168.0</v>
      </c>
      <c r="C8068" s="102"/>
      <c r="D8068" s="100" t="s">
        <v>27563</v>
      </c>
      <c r="E8068" s="101">
        <v>48.2</v>
      </c>
      <c r="F8068" s="102"/>
    </row>
    <row r="8069" ht="12.75" customHeight="1">
      <c r="A8069" s="100" t="s">
        <v>27499</v>
      </c>
      <c r="B8069" s="101">
        <v>217.27</v>
      </c>
      <c r="C8069" s="102"/>
      <c r="D8069" s="100" t="s">
        <v>8481</v>
      </c>
      <c r="E8069" s="101">
        <v>48.2</v>
      </c>
      <c r="F8069" s="102"/>
    </row>
    <row r="8070" ht="12.75" customHeight="1">
      <c r="A8070" s="100" t="s">
        <v>8353</v>
      </c>
      <c r="B8070" s="101">
        <v>217.27</v>
      </c>
      <c r="C8070" s="102"/>
      <c r="D8070" s="100" t="s">
        <v>27564</v>
      </c>
      <c r="E8070" s="101">
        <v>8.84</v>
      </c>
      <c r="F8070" s="102"/>
    </row>
    <row r="8071" ht="12.75" customHeight="1">
      <c r="A8071" s="100" t="s">
        <v>27500</v>
      </c>
      <c r="B8071" s="101">
        <v>242.27</v>
      </c>
      <c r="C8071" s="102"/>
      <c r="D8071" s="100" t="s">
        <v>8483</v>
      </c>
      <c r="E8071" s="101">
        <v>8.84</v>
      </c>
      <c r="F8071" s="102"/>
    </row>
    <row r="8072" ht="12.75" customHeight="1">
      <c r="A8072" s="100" t="s">
        <v>8355</v>
      </c>
      <c r="B8072" s="101">
        <v>242.27</v>
      </c>
      <c r="C8072" s="102"/>
      <c r="D8072" s="100" t="s">
        <v>27565</v>
      </c>
      <c r="E8072" s="101">
        <v>6.73</v>
      </c>
      <c r="F8072" s="102"/>
    </row>
    <row r="8073" ht="12.75" customHeight="1">
      <c r="A8073" s="100" t="s">
        <v>27501</v>
      </c>
      <c r="B8073" s="101">
        <v>298.07</v>
      </c>
      <c r="C8073" s="102"/>
      <c r="D8073" s="100" t="s">
        <v>8485</v>
      </c>
      <c r="E8073" s="101">
        <v>6.73</v>
      </c>
      <c r="F8073" s="102"/>
    </row>
    <row r="8074" ht="12.75" customHeight="1">
      <c r="A8074" s="100" t="s">
        <v>8357</v>
      </c>
      <c r="B8074" s="101">
        <v>298.07</v>
      </c>
      <c r="C8074" s="102"/>
      <c r="D8074" s="100" t="s">
        <v>27566</v>
      </c>
      <c r="E8074" s="101">
        <v>5.18</v>
      </c>
      <c r="F8074" s="102"/>
    </row>
    <row r="8075" ht="12.75" customHeight="1">
      <c r="A8075" s="100" t="s">
        <v>27502</v>
      </c>
      <c r="B8075" s="101">
        <v>430.92</v>
      </c>
      <c r="C8075" s="102"/>
      <c r="D8075" s="100" t="s">
        <v>8487</v>
      </c>
      <c r="E8075" s="101">
        <v>5.18</v>
      </c>
      <c r="F8075" s="102"/>
    </row>
    <row r="8076" ht="12.75" customHeight="1">
      <c r="A8076" s="100" t="s">
        <v>8359</v>
      </c>
      <c r="B8076" s="101">
        <v>430.92</v>
      </c>
      <c r="C8076" s="102"/>
      <c r="D8076" s="100" t="s">
        <v>27567</v>
      </c>
      <c r="E8076" s="101">
        <v>11.5</v>
      </c>
      <c r="F8076" s="102"/>
    </row>
    <row r="8077" ht="12.75" customHeight="1">
      <c r="A8077" s="100" t="s">
        <v>27503</v>
      </c>
      <c r="B8077" s="101">
        <v>471.36</v>
      </c>
      <c r="C8077" s="102"/>
      <c r="D8077" s="100" t="s">
        <v>8489</v>
      </c>
      <c r="E8077" s="101">
        <v>11.5</v>
      </c>
      <c r="F8077" s="102"/>
    </row>
    <row r="8078" ht="12.75" customHeight="1">
      <c r="A8078" s="100" t="s">
        <v>8361</v>
      </c>
      <c r="B8078" s="101">
        <v>471.36</v>
      </c>
      <c r="C8078" s="102"/>
      <c r="D8078" s="100" t="s">
        <v>27568</v>
      </c>
      <c r="E8078" s="101">
        <v>21.48</v>
      </c>
      <c r="F8078" s="102"/>
    </row>
    <row r="8079" ht="12.75" customHeight="1">
      <c r="A8079" s="100" t="s">
        <v>27504</v>
      </c>
      <c r="B8079" s="101">
        <v>742.0</v>
      </c>
      <c r="C8079" s="102"/>
      <c r="D8079" s="100" t="s">
        <v>8491</v>
      </c>
      <c r="E8079" s="101">
        <v>21.48</v>
      </c>
      <c r="F8079" s="102"/>
    </row>
    <row r="8080" ht="12.75" customHeight="1">
      <c r="A8080" s="100" t="s">
        <v>8363</v>
      </c>
      <c r="B8080" s="101">
        <v>742.0</v>
      </c>
      <c r="C8080" s="102"/>
      <c r="D8080" s="100" t="s">
        <v>27569</v>
      </c>
      <c r="E8080" s="101">
        <v>19.77</v>
      </c>
      <c r="F8080" s="102"/>
    </row>
    <row r="8081" ht="12.75" customHeight="1">
      <c r="A8081" s="100" t="s">
        <v>27505</v>
      </c>
      <c r="B8081" s="101">
        <v>1119.0</v>
      </c>
      <c r="C8081" s="102"/>
      <c r="D8081" s="100" t="s">
        <v>8493</v>
      </c>
      <c r="E8081" s="101">
        <v>19.77</v>
      </c>
      <c r="F8081" s="102"/>
    </row>
    <row r="8082" ht="12.75" customHeight="1">
      <c r="A8082" s="100" t="s">
        <v>8365</v>
      </c>
      <c r="B8082" s="101">
        <v>1119.0</v>
      </c>
      <c r="C8082" s="102"/>
      <c r="D8082" s="100" t="s">
        <v>27570</v>
      </c>
      <c r="E8082" s="101">
        <v>35.32</v>
      </c>
      <c r="F8082" s="102"/>
    </row>
    <row r="8083" ht="12.75" customHeight="1">
      <c r="A8083" s="100" t="s">
        <v>27506</v>
      </c>
      <c r="B8083" s="101">
        <v>136.0</v>
      </c>
      <c r="C8083" s="102"/>
      <c r="D8083" s="100" t="s">
        <v>8495</v>
      </c>
      <c r="E8083" s="101">
        <v>35.32</v>
      </c>
      <c r="F8083" s="102"/>
    </row>
    <row r="8084" ht="12.75" customHeight="1">
      <c r="A8084" s="100" t="s">
        <v>8367</v>
      </c>
      <c r="B8084" s="101">
        <v>136.0</v>
      </c>
      <c r="C8084" s="102"/>
      <c r="D8084" s="100" t="s">
        <v>27571</v>
      </c>
      <c r="E8084" s="101">
        <v>47.72</v>
      </c>
      <c r="F8084" s="102"/>
    </row>
    <row r="8085" ht="12.75" customHeight="1">
      <c r="A8085" s="100" t="s">
        <v>27507</v>
      </c>
      <c r="B8085" s="101">
        <v>213.47</v>
      </c>
      <c r="C8085" s="102"/>
      <c r="D8085" s="100" t="s">
        <v>8497</v>
      </c>
      <c r="E8085" s="101">
        <v>47.72</v>
      </c>
      <c r="F8085" s="102"/>
    </row>
    <row r="8086" ht="12.75" customHeight="1">
      <c r="A8086" s="100" t="s">
        <v>8369</v>
      </c>
      <c r="B8086" s="101">
        <v>213.47</v>
      </c>
      <c r="C8086" s="102"/>
      <c r="D8086" s="100" t="s">
        <v>27572</v>
      </c>
      <c r="E8086" s="101">
        <v>100.29</v>
      </c>
      <c r="F8086" s="102"/>
    </row>
    <row r="8087" ht="12.75" customHeight="1">
      <c r="A8087" s="100" t="s">
        <v>27508</v>
      </c>
      <c r="B8087" s="101">
        <v>247.0</v>
      </c>
      <c r="C8087" s="102"/>
      <c r="D8087" s="100" t="s">
        <v>8499</v>
      </c>
      <c r="E8087" s="101">
        <v>100.29</v>
      </c>
      <c r="F8087" s="102"/>
    </row>
    <row r="8088" ht="12.75" customHeight="1">
      <c r="A8088" s="100" t="s">
        <v>8371</v>
      </c>
      <c r="B8088" s="101">
        <v>247.0</v>
      </c>
      <c r="C8088" s="102"/>
      <c r="D8088" s="100" t="s">
        <v>27573</v>
      </c>
      <c r="E8088" s="101">
        <v>12.69</v>
      </c>
      <c r="F8088" s="102"/>
    </row>
    <row r="8089" ht="12.75" customHeight="1">
      <c r="A8089" s="100" t="s">
        <v>27509</v>
      </c>
      <c r="B8089" s="101">
        <v>319.0</v>
      </c>
      <c r="C8089" s="102"/>
      <c r="D8089" s="100" t="s">
        <v>8501</v>
      </c>
      <c r="E8089" s="101">
        <v>12.69</v>
      </c>
      <c r="F8089" s="102"/>
    </row>
    <row r="8090" ht="12.75" customHeight="1">
      <c r="A8090" s="100" t="s">
        <v>8373</v>
      </c>
      <c r="B8090" s="101">
        <v>319.0</v>
      </c>
      <c r="C8090" s="102"/>
      <c r="D8090" s="100" t="s">
        <v>27574</v>
      </c>
      <c r="E8090" s="101">
        <v>29.57</v>
      </c>
      <c r="F8090" s="102"/>
    </row>
    <row r="8091" ht="12.75" customHeight="1">
      <c r="A8091" s="100" t="s">
        <v>27510</v>
      </c>
      <c r="B8091" s="101">
        <v>391.0</v>
      </c>
      <c r="C8091" s="102"/>
      <c r="D8091" s="100" t="s">
        <v>8503</v>
      </c>
      <c r="E8091" s="101">
        <v>29.57</v>
      </c>
      <c r="F8091" s="102"/>
    </row>
    <row r="8092" ht="12.75" customHeight="1">
      <c r="A8092" s="100" t="s">
        <v>8375</v>
      </c>
      <c r="B8092" s="101">
        <v>391.0</v>
      </c>
      <c r="C8092" s="102"/>
      <c r="D8092" s="100" t="s">
        <v>27575</v>
      </c>
      <c r="E8092" s="101">
        <v>51.71</v>
      </c>
      <c r="F8092" s="102"/>
    </row>
    <row r="8093" ht="12.75" customHeight="1">
      <c r="A8093" s="100" t="s">
        <v>27511</v>
      </c>
      <c r="B8093" s="101">
        <v>496.0</v>
      </c>
      <c r="C8093" s="102"/>
      <c r="D8093" s="100" t="s">
        <v>8505</v>
      </c>
      <c r="E8093" s="101">
        <v>51.71</v>
      </c>
      <c r="F8093" s="102"/>
    </row>
    <row r="8094" ht="12.75" customHeight="1">
      <c r="A8094" s="100" t="s">
        <v>8377</v>
      </c>
      <c r="B8094" s="101">
        <v>496.0</v>
      </c>
      <c r="C8094" s="102"/>
      <c r="D8094" s="100" t="s">
        <v>27576</v>
      </c>
      <c r="E8094" s="101">
        <v>13.07</v>
      </c>
      <c r="F8094" s="102"/>
    </row>
    <row r="8095" ht="12.75" customHeight="1">
      <c r="A8095" s="100" t="s">
        <v>27512</v>
      </c>
      <c r="B8095" s="101">
        <v>564.0</v>
      </c>
      <c r="C8095" s="102"/>
      <c r="D8095" s="100" t="s">
        <v>8507</v>
      </c>
      <c r="E8095" s="101">
        <v>13.07</v>
      </c>
      <c r="F8095" s="102"/>
    </row>
    <row r="8096" ht="12.75" customHeight="1">
      <c r="A8096" s="100" t="s">
        <v>8379</v>
      </c>
      <c r="B8096" s="101">
        <v>564.0</v>
      </c>
      <c r="C8096" s="102"/>
      <c r="D8096" s="100" t="s">
        <v>27577</v>
      </c>
      <c r="E8096" s="101">
        <v>30.43</v>
      </c>
      <c r="F8096" s="102"/>
    </row>
    <row r="8097" ht="12.75" customHeight="1">
      <c r="A8097" s="100" t="s">
        <v>27513</v>
      </c>
      <c r="B8097" s="101">
        <v>817.0</v>
      </c>
      <c r="C8097" s="102"/>
      <c r="D8097" s="100" t="s">
        <v>8509</v>
      </c>
      <c r="E8097" s="101">
        <v>30.43</v>
      </c>
      <c r="F8097" s="102"/>
    </row>
    <row r="8098" ht="12.75" customHeight="1">
      <c r="A8098" s="100" t="s">
        <v>8381</v>
      </c>
      <c r="B8098" s="101">
        <v>817.0</v>
      </c>
      <c r="C8098" s="102"/>
      <c r="D8098" s="100" t="s">
        <v>27578</v>
      </c>
      <c r="E8098" s="101">
        <v>52.8</v>
      </c>
      <c r="F8098" s="102"/>
    </row>
    <row r="8099" ht="12.75" customHeight="1">
      <c r="A8099" s="100" t="s">
        <v>27514</v>
      </c>
      <c r="B8099" s="101">
        <v>1231.0</v>
      </c>
      <c r="C8099" s="102"/>
      <c r="D8099" s="100" t="s">
        <v>8511</v>
      </c>
      <c r="E8099" s="101">
        <v>52.8</v>
      </c>
      <c r="F8099" s="102"/>
    </row>
    <row r="8100" ht="12.75" customHeight="1">
      <c r="A8100" s="100" t="s">
        <v>8383</v>
      </c>
      <c r="B8100" s="101">
        <v>1231.0</v>
      </c>
      <c r="C8100" s="102"/>
      <c r="D8100" s="100" t="s">
        <v>27579</v>
      </c>
      <c r="E8100" s="101">
        <v>28.11</v>
      </c>
      <c r="F8100" s="102"/>
    </row>
    <row r="8101" ht="12.75" customHeight="1">
      <c r="A8101" s="100" t="s">
        <v>27515</v>
      </c>
      <c r="B8101" s="101">
        <v>55.0</v>
      </c>
      <c r="C8101" s="102"/>
      <c r="D8101" s="100" t="s">
        <v>8513</v>
      </c>
      <c r="E8101" s="101">
        <v>28.11</v>
      </c>
      <c r="F8101" s="102"/>
    </row>
    <row r="8102" ht="12.75" customHeight="1">
      <c r="A8102" s="100" t="s">
        <v>8385</v>
      </c>
      <c r="B8102" s="101">
        <v>55.0</v>
      </c>
      <c r="C8102" s="102"/>
      <c r="D8102" s="100" t="s">
        <v>27580</v>
      </c>
      <c r="E8102" s="101">
        <v>44.17</v>
      </c>
      <c r="F8102" s="102"/>
    </row>
    <row r="8103" ht="12.75" customHeight="1">
      <c r="A8103" s="100" t="s">
        <v>27516</v>
      </c>
      <c r="B8103" s="101">
        <v>60.8</v>
      </c>
      <c r="C8103" s="102"/>
      <c r="D8103" s="100" t="s">
        <v>8515</v>
      </c>
      <c r="E8103" s="101">
        <v>44.17</v>
      </c>
      <c r="F8103" s="102"/>
    </row>
    <row r="8104" ht="12.75" customHeight="1">
      <c r="A8104" s="100" t="s">
        <v>8387</v>
      </c>
      <c r="B8104" s="101">
        <v>60.8</v>
      </c>
      <c r="C8104" s="102"/>
      <c r="D8104" s="100" t="s">
        <v>27581</v>
      </c>
      <c r="E8104" s="101">
        <v>125.41</v>
      </c>
      <c r="F8104" s="102"/>
    </row>
    <row r="8105" ht="12.75" customHeight="1">
      <c r="A8105" s="100" t="s">
        <v>27517</v>
      </c>
      <c r="B8105" s="101">
        <v>88.0</v>
      </c>
      <c r="C8105" s="102"/>
      <c r="D8105" s="100" t="s">
        <v>8517</v>
      </c>
      <c r="E8105" s="101">
        <v>125.41</v>
      </c>
      <c r="F8105" s="102"/>
    </row>
    <row r="8106" ht="12.75" customHeight="1">
      <c r="A8106" s="100" t="s">
        <v>8389</v>
      </c>
      <c r="B8106" s="101">
        <v>88.0</v>
      </c>
      <c r="C8106" s="102"/>
      <c r="D8106" s="100" t="s">
        <v>27582</v>
      </c>
      <c r="E8106" s="101">
        <v>47.66</v>
      </c>
      <c r="F8106" s="102"/>
    </row>
    <row r="8107" ht="12.75" customHeight="1">
      <c r="A8107" s="100" t="s">
        <v>27518</v>
      </c>
      <c r="B8107" s="101">
        <v>114.0</v>
      </c>
      <c r="C8107" s="102"/>
      <c r="D8107" s="100" t="s">
        <v>8519</v>
      </c>
      <c r="E8107" s="101">
        <v>47.66</v>
      </c>
      <c r="F8107" s="102"/>
    </row>
    <row r="8108" ht="12.75" customHeight="1">
      <c r="A8108" s="100" t="s">
        <v>8391</v>
      </c>
      <c r="B8108" s="101">
        <v>114.0</v>
      </c>
      <c r="C8108" s="102"/>
      <c r="D8108" s="100" t="s">
        <v>27583</v>
      </c>
      <c r="E8108" s="101">
        <v>80.57</v>
      </c>
      <c r="F8108" s="102"/>
    </row>
    <row r="8109" ht="12.75" customHeight="1">
      <c r="A8109" s="100" t="s">
        <v>27519</v>
      </c>
      <c r="B8109" s="101">
        <v>152.8</v>
      </c>
      <c r="C8109" s="102"/>
      <c r="D8109" s="100" t="s">
        <v>8521</v>
      </c>
      <c r="E8109" s="101">
        <v>80.57</v>
      </c>
      <c r="F8109" s="102"/>
    </row>
    <row r="8110" ht="12.75" customHeight="1">
      <c r="A8110" s="100" t="s">
        <v>8393</v>
      </c>
      <c r="B8110" s="101">
        <v>152.8</v>
      </c>
      <c r="C8110" s="102"/>
      <c r="D8110" s="100" t="s">
        <v>27584</v>
      </c>
      <c r="E8110" s="101">
        <v>102.38</v>
      </c>
      <c r="F8110" s="102"/>
    </row>
    <row r="8111" ht="12.75" customHeight="1">
      <c r="A8111" s="100" t="s">
        <v>27520</v>
      </c>
      <c r="B8111" s="101">
        <v>182.0</v>
      </c>
      <c r="C8111" s="102"/>
      <c r="D8111" s="100" t="s">
        <v>8523</v>
      </c>
      <c r="E8111" s="101">
        <v>102.38</v>
      </c>
      <c r="F8111" s="102"/>
    </row>
    <row r="8112" ht="12.75" customHeight="1">
      <c r="A8112" s="100" t="s">
        <v>8395</v>
      </c>
      <c r="B8112" s="101">
        <v>182.0</v>
      </c>
      <c r="C8112" s="102"/>
      <c r="D8112" s="100" t="s">
        <v>27585</v>
      </c>
      <c r="E8112" s="101">
        <v>38.36</v>
      </c>
      <c r="F8112" s="102"/>
    </row>
    <row r="8113" ht="12.75" customHeight="1">
      <c r="A8113" s="100" t="s">
        <v>27521</v>
      </c>
      <c r="B8113" s="101">
        <v>257.04</v>
      </c>
      <c r="C8113" s="102"/>
      <c r="D8113" s="100" t="s">
        <v>8525</v>
      </c>
      <c r="E8113" s="101">
        <v>38.36</v>
      </c>
      <c r="F8113" s="102"/>
    </row>
    <row r="8114" ht="12.75" customHeight="1">
      <c r="A8114" s="100" t="s">
        <v>8397</v>
      </c>
      <c r="B8114" s="101">
        <v>257.04</v>
      </c>
      <c r="C8114" s="102"/>
      <c r="D8114" s="100" t="s">
        <v>27586</v>
      </c>
      <c r="E8114" s="101">
        <v>73.39</v>
      </c>
      <c r="F8114" s="102"/>
    </row>
    <row r="8115" ht="12.75" customHeight="1">
      <c r="A8115" s="100" t="s">
        <v>27522</v>
      </c>
      <c r="B8115" s="101">
        <v>284.0</v>
      </c>
      <c r="C8115" s="102"/>
      <c r="D8115" s="100" t="s">
        <v>8527</v>
      </c>
      <c r="E8115" s="101">
        <v>73.39</v>
      </c>
      <c r="F8115" s="102"/>
    </row>
    <row r="8116" ht="12.75" customHeight="1">
      <c r="A8116" s="100" t="s">
        <v>8399</v>
      </c>
      <c r="B8116" s="101">
        <v>284.0</v>
      </c>
      <c r="C8116" s="102"/>
      <c r="D8116" s="100" t="s">
        <v>27587</v>
      </c>
      <c r="E8116" s="101">
        <v>100.45</v>
      </c>
      <c r="F8116" s="102"/>
    </row>
    <row r="8117" ht="12.75" customHeight="1">
      <c r="A8117" s="100" t="s">
        <v>27523</v>
      </c>
      <c r="B8117" s="101">
        <v>439.6</v>
      </c>
      <c r="C8117" s="102"/>
      <c r="D8117" s="100" t="s">
        <v>8529</v>
      </c>
      <c r="E8117" s="101">
        <v>100.45</v>
      </c>
      <c r="F8117" s="102"/>
    </row>
    <row r="8118" ht="12.75" customHeight="1">
      <c r="A8118" s="100" t="s">
        <v>8401</v>
      </c>
      <c r="B8118" s="101">
        <v>439.6</v>
      </c>
      <c r="C8118" s="102"/>
      <c r="D8118" s="100" t="s">
        <v>27588</v>
      </c>
      <c r="E8118" s="101">
        <v>6.25</v>
      </c>
      <c r="F8118" s="102"/>
    </row>
    <row r="8119" ht="12.75" customHeight="1">
      <c r="A8119" s="100" t="s">
        <v>27524</v>
      </c>
      <c r="B8119" s="101">
        <v>647.0</v>
      </c>
      <c r="C8119" s="102"/>
      <c r="D8119" s="100" t="s">
        <v>8531</v>
      </c>
      <c r="E8119" s="101">
        <v>6.25</v>
      </c>
      <c r="F8119" s="102"/>
    </row>
    <row r="8120" ht="12.75" customHeight="1">
      <c r="A8120" s="100" t="s">
        <v>8403</v>
      </c>
      <c r="B8120" s="101">
        <v>647.0</v>
      </c>
      <c r="C8120" s="102"/>
      <c r="D8120" s="100" t="s">
        <v>27589</v>
      </c>
      <c r="E8120" s="101">
        <v>6.94</v>
      </c>
      <c r="F8120" s="102"/>
    </row>
    <row r="8121" ht="12.75" customHeight="1">
      <c r="A8121" s="100" t="s">
        <v>27525</v>
      </c>
      <c r="B8121" s="101">
        <v>61.0</v>
      </c>
      <c r="C8121" s="102"/>
      <c r="D8121" s="100" t="s">
        <v>8533</v>
      </c>
      <c r="E8121" s="101">
        <v>6.94</v>
      </c>
      <c r="F8121" s="102"/>
    </row>
    <row r="8122" ht="12.75" customHeight="1">
      <c r="A8122" s="100" t="s">
        <v>8405</v>
      </c>
      <c r="B8122" s="101">
        <v>61.0</v>
      </c>
      <c r="C8122" s="102"/>
      <c r="D8122" s="100" t="s">
        <v>27590</v>
      </c>
      <c r="E8122" s="101">
        <v>18.33</v>
      </c>
      <c r="F8122" s="102"/>
    </row>
    <row r="8123" ht="12.75" customHeight="1">
      <c r="A8123" s="100" t="s">
        <v>27526</v>
      </c>
      <c r="B8123" s="101">
        <v>70.0</v>
      </c>
      <c r="C8123" s="102"/>
      <c r="D8123" s="100" t="s">
        <v>8535</v>
      </c>
      <c r="E8123" s="101">
        <v>18.33</v>
      </c>
      <c r="F8123" s="102"/>
    </row>
    <row r="8124" ht="12.75" customHeight="1">
      <c r="A8124" s="100" t="s">
        <v>8407</v>
      </c>
      <c r="B8124" s="101">
        <v>70.0</v>
      </c>
      <c r="C8124" s="102"/>
      <c r="D8124" s="100" t="s">
        <v>27591</v>
      </c>
      <c r="E8124" s="101">
        <v>17.4</v>
      </c>
      <c r="F8124" s="102"/>
    </row>
    <row r="8125" ht="12.75" customHeight="1">
      <c r="A8125" s="100" t="s">
        <v>27527</v>
      </c>
      <c r="B8125" s="101">
        <v>97.0</v>
      </c>
      <c r="C8125" s="102"/>
      <c r="D8125" s="100" t="s">
        <v>8537</v>
      </c>
      <c r="E8125" s="101">
        <v>17.4</v>
      </c>
      <c r="F8125" s="102"/>
    </row>
    <row r="8126" ht="12.75" customHeight="1">
      <c r="A8126" s="100" t="s">
        <v>8409</v>
      </c>
      <c r="B8126" s="101">
        <v>97.0</v>
      </c>
      <c r="C8126" s="102"/>
      <c r="D8126" s="100" t="s">
        <v>27592</v>
      </c>
      <c r="E8126" s="101">
        <v>28.14</v>
      </c>
      <c r="F8126" s="102"/>
    </row>
    <row r="8127" ht="12.75" customHeight="1">
      <c r="A8127" s="100" t="s">
        <v>27528</v>
      </c>
      <c r="B8127" s="101">
        <v>128.0</v>
      </c>
      <c r="C8127" s="102"/>
      <c r="D8127" s="100" t="s">
        <v>8539</v>
      </c>
      <c r="E8127" s="101">
        <v>28.14</v>
      </c>
      <c r="F8127" s="102"/>
    </row>
    <row r="8128" ht="12.75" customHeight="1">
      <c r="A8128" s="100" t="s">
        <v>8411</v>
      </c>
      <c r="B8128" s="101">
        <v>128.0</v>
      </c>
      <c r="C8128" s="102"/>
      <c r="D8128" s="100" t="s">
        <v>27593</v>
      </c>
      <c r="E8128" s="101">
        <v>50.42</v>
      </c>
      <c r="F8128" s="102"/>
    </row>
    <row r="8129" ht="12.75" customHeight="1">
      <c r="A8129" s="100" t="s">
        <v>27529</v>
      </c>
      <c r="B8129" s="101">
        <v>193.0</v>
      </c>
      <c r="C8129" s="102"/>
      <c r="D8129" s="100" t="s">
        <v>8541</v>
      </c>
      <c r="E8129" s="101">
        <v>50.42</v>
      </c>
      <c r="F8129" s="102"/>
    </row>
    <row r="8130" ht="12.75" customHeight="1">
      <c r="A8130" s="100" t="s">
        <v>8413</v>
      </c>
      <c r="B8130" s="101">
        <v>193.0</v>
      </c>
      <c r="C8130" s="102"/>
      <c r="D8130" s="100" t="s">
        <v>27594</v>
      </c>
      <c r="E8130" s="101">
        <v>8.93</v>
      </c>
      <c r="F8130" s="102"/>
    </row>
    <row r="8131" ht="12.75" customHeight="1">
      <c r="A8131" s="100" t="s">
        <v>27530</v>
      </c>
      <c r="B8131" s="101">
        <v>199.0</v>
      </c>
      <c r="C8131" s="102"/>
      <c r="D8131" s="100" t="s">
        <v>8543</v>
      </c>
      <c r="E8131" s="101">
        <v>8.93</v>
      </c>
      <c r="F8131" s="102"/>
    </row>
    <row r="8132" ht="12.75" customHeight="1">
      <c r="A8132" s="100" t="s">
        <v>8415</v>
      </c>
      <c r="B8132" s="101">
        <v>199.0</v>
      </c>
      <c r="C8132" s="102"/>
      <c r="D8132" s="100" t="s">
        <v>27595</v>
      </c>
      <c r="E8132" s="101">
        <v>19.56</v>
      </c>
      <c r="F8132" s="102"/>
    </row>
    <row r="8133" ht="12.75" customHeight="1">
      <c r="A8133" s="100" t="s">
        <v>27531</v>
      </c>
      <c r="B8133" s="101">
        <v>286.0</v>
      </c>
      <c r="C8133" s="102"/>
      <c r="D8133" s="100" t="s">
        <v>8545</v>
      </c>
      <c r="E8133" s="101">
        <v>19.56</v>
      </c>
      <c r="F8133" s="102"/>
    </row>
    <row r="8134" ht="12.75" customHeight="1">
      <c r="A8134" s="100" t="s">
        <v>8417</v>
      </c>
      <c r="B8134" s="101">
        <v>286.0</v>
      </c>
      <c r="C8134" s="102"/>
      <c r="D8134" s="100" t="s">
        <v>27596</v>
      </c>
      <c r="E8134" s="101">
        <v>26.65</v>
      </c>
      <c r="F8134" s="102"/>
    </row>
    <row r="8135" ht="12.75" customHeight="1">
      <c r="A8135" s="100" t="s">
        <v>27532</v>
      </c>
      <c r="B8135" s="101">
        <v>313.0</v>
      </c>
      <c r="C8135" s="102"/>
      <c r="D8135" s="100" t="s">
        <v>8547</v>
      </c>
      <c r="E8135" s="101">
        <v>26.65</v>
      </c>
      <c r="F8135" s="102"/>
    </row>
    <row r="8136" ht="12.75" customHeight="1">
      <c r="A8136" s="100" t="s">
        <v>8419</v>
      </c>
      <c r="B8136" s="101">
        <v>313.0</v>
      </c>
      <c r="C8136" s="102"/>
      <c r="D8136" s="100" t="s">
        <v>27597</v>
      </c>
      <c r="E8136" s="101">
        <v>14.97</v>
      </c>
      <c r="F8136" s="102"/>
    </row>
    <row r="8137" ht="12.75" customHeight="1">
      <c r="A8137" s="100" t="s">
        <v>27533</v>
      </c>
      <c r="B8137" s="101">
        <v>545.5</v>
      </c>
      <c r="C8137" s="102"/>
      <c r="D8137" s="100" t="s">
        <v>8549</v>
      </c>
      <c r="E8137" s="101">
        <v>14.97</v>
      </c>
      <c r="F8137" s="102"/>
    </row>
    <row r="8138" ht="12.75" customHeight="1">
      <c r="A8138" s="100" t="s">
        <v>8421</v>
      </c>
      <c r="B8138" s="101">
        <v>545.5</v>
      </c>
      <c r="C8138" s="102"/>
      <c r="D8138" s="100" t="s">
        <v>27598</v>
      </c>
      <c r="E8138" s="101">
        <v>47.63</v>
      </c>
      <c r="F8138" s="102"/>
    </row>
    <row r="8139" ht="12.75" customHeight="1">
      <c r="A8139" s="100" t="s">
        <v>27534</v>
      </c>
      <c r="B8139" s="101">
        <v>712.0</v>
      </c>
      <c r="C8139" s="102"/>
      <c r="D8139" s="100" t="s">
        <v>8551</v>
      </c>
      <c r="E8139" s="101">
        <v>47.63</v>
      </c>
      <c r="F8139" s="102"/>
    </row>
    <row r="8140" ht="12.75" customHeight="1">
      <c r="A8140" s="100" t="s">
        <v>8423</v>
      </c>
      <c r="B8140" s="101">
        <v>712.0</v>
      </c>
      <c r="C8140" s="102"/>
      <c r="D8140" s="100" t="s">
        <v>27599</v>
      </c>
      <c r="E8140" s="101">
        <v>26.56</v>
      </c>
      <c r="F8140" s="102"/>
    </row>
    <row r="8141" ht="12.75" customHeight="1">
      <c r="A8141" s="100" t="s">
        <v>27535</v>
      </c>
      <c r="B8141" s="101">
        <v>73.0</v>
      </c>
      <c r="C8141" s="102"/>
      <c r="D8141" s="100" t="s">
        <v>8553</v>
      </c>
      <c r="E8141" s="101">
        <v>26.56</v>
      </c>
      <c r="F8141" s="102"/>
    </row>
    <row r="8142" ht="12.75" customHeight="1">
      <c r="A8142" s="100" t="s">
        <v>8425</v>
      </c>
      <c r="B8142" s="101">
        <v>73.0</v>
      </c>
      <c r="C8142" s="102"/>
      <c r="D8142" s="100" t="s">
        <v>27600</v>
      </c>
      <c r="E8142" s="101">
        <v>80.6</v>
      </c>
      <c r="F8142" s="102"/>
    </row>
    <row r="8143" ht="12.75" customHeight="1">
      <c r="A8143" s="100" t="s">
        <v>27536</v>
      </c>
      <c r="B8143" s="101">
        <v>73.5</v>
      </c>
      <c r="C8143" s="102"/>
      <c r="D8143" s="100" t="s">
        <v>8555</v>
      </c>
      <c r="E8143" s="101">
        <v>80.6</v>
      </c>
      <c r="F8143" s="102"/>
    </row>
    <row r="8144" ht="12.75" customHeight="1">
      <c r="A8144" s="100" t="s">
        <v>8427</v>
      </c>
      <c r="B8144" s="101">
        <v>73.5</v>
      </c>
      <c r="C8144" s="102"/>
      <c r="D8144" s="100" t="s">
        <v>27601</v>
      </c>
      <c r="E8144" s="101">
        <v>95.46</v>
      </c>
      <c r="F8144" s="102"/>
    </row>
    <row r="8145" ht="12.75" customHeight="1">
      <c r="A8145" s="100" t="s">
        <v>27537</v>
      </c>
      <c r="B8145" s="101">
        <v>103.09</v>
      </c>
      <c r="C8145" s="102"/>
      <c r="D8145" s="100" t="s">
        <v>8557</v>
      </c>
      <c r="E8145" s="101">
        <v>95.46</v>
      </c>
      <c r="F8145" s="102"/>
    </row>
    <row r="8146" ht="12.75" customHeight="1">
      <c r="A8146" s="100" t="s">
        <v>8429</v>
      </c>
      <c r="B8146" s="101">
        <v>103.09</v>
      </c>
      <c r="C8146" s="102"/>
      <c r="D8146" s="100" t="s">
        <v>27602</v>
      </c>
      <c r="E8146" s="101">
        <v>41.66</v>
      </c>
      <c r="F8146" s="102"/>
    </row>
    <row r="8147" ht="12.75" customHeight="1">
      <c r="A8147" s="100" t="s">
        <v>27538</v>
      </c>
      <c r="B8147" s="101">
        <v>141.33</v>
      </c>
      <c r="C8147" s="102"/>
      <c r="D8147" s="100" t="s">
        <v>8559</v>
      </c>
      <c r="E8147" s="101">
        <v>41.66</v>
      </c>
      <c r="F8147" s="102"/>
    </row>
    <row r="8148" ht="12.75" customHeight="1">
      <c r="A8148" s="100" t="s">
        <v>8431</v>
      </c>
      <c r="B8148" s="101">
        <v>141.33</v>
      </c>
      <c r="C8148" s="102"/>
      <c r="D8148" s="100" t="s">
        <v>27603</v>
      </c>
      <c r="E8148" s="101">
        <v>9.14</v>
      </c>
      <c r="F8148" s="102"/>
    </row>
    <row r="8149" ht="12.75" customHeight="1">
      <c r="A8149" s="100" t="s">
        <v>27539</v>
      </c>
      <c r="B8149" s="101">
        <v>232.0</v>
      </c>
      <c r="C8149" s="102"/>
      <c r="D8149" s="100" t="s">
        <v>8561</v>
      </c>
      <c r="E8149" s="101">
        <v>9.14</v>
      </c>
      <c r="F8149" s="102"/>
    </row>
    <row r="8150" ht="12.75" customHeight="1">
      <c r="A8150" s="100" t="s">
        <v>8433</v>
      </c>
      <c r="B8150" s="101">
        <v>232.0</v>
      </c>
      <c r="C8150" s="102"/>
      <c r="D8150" s="100" t="s">
        <v>27604</v>
      </c>
      <c r="E8150" s="101">
        <v>15.02</v>
      </c>
      <c r="F8150" s="102"/>
    </row>
    <row r="8151" ht="12.75" customHeight="1">
      <c r="A8151" s="100" t="s">
        <v>27540</v>
      </c>
      <c r="B8151" s="101">
        <v>239.0</v>
      </c>
      <c r="C8151" s="102"/>
      <c r="D8151" s="100" t="s">
        <v>8563</v>
      </c>
      <c r="E8151" s="101">
        <v>15.02</v>
      </c>
      <c r="F8151" s="102"/>
    </row>
    <row r="8152" ht="12.75" customHeight="1">
      <c r="A8152" s="100" t="s">
        <v>8435</v>
      </c>
      <c r="B8152" s="101">
        <v>239.0</v>
      </c>
      <c r="C8152" s="102"/>
      <c r="D8152" s="100" t="s">
        <v>27605</v>
      </c>
      <c r="E8152" s="101">
        <v>36.33</v>
      </c>
      <c r="F8152" s="102"/>
    </row>
    <row r="8153" ht="12.75" customHeight="1">
      <c r="A8153" s="100" t="s">
        <v>27541</v>
      </c>
      <c r="B8153" s="101">
        <v>344.0</v>
      </c>
      <c r="C8153" s="102"/>
      <c r="D8153" s="100" t="s">
        <v>8565</v>
      </c>
      <c r="E8153" s="101">
        <v>36.33</v>
      </c>
      <c r="F8153" s="102"/>
    </row>
    <row r="8154" ht="12.75" customHeight="1">
      <c r="A8154" s="100" t="s">
        <v>8437</v>
      </c>
      <c r="B8154" s="101">
        <v>344.0</v>
      </c>
      <c r="C8154" s="102"/>
      <c r="D8154" s="100" t="s">
        <v>27606</v>
      </c>
      <c r="E8154" s="101">
        <v>58.14</v>
      </c>
      <c r="F8154" s="102"/>
    </row>
    <row r="8155" ht="12.75" customHeight="1">
      <c r="A8155" s="100" t="s">
        <v>27542</v>
      </c>
      <c r="B8155" s="101">
        <v>424.17</v>
      </c>
      <c r="C8155" s="102"/>
      <c r="D8155" s="100" t="s">
        <v>8567</v>
      </c>
      <c r="E8155" s="101">
        <v>58.14</v>
      </c>
      <c r="F8155" s="102"/>
    </row>
    <row r="8156" ht="12.75" customHeight="1">
      <c r="A8156" s="100" t="s">
        <v>8439</v>
      </c>
      <c r="B8156" s="101">
        <v>424.17</v>
      </c>
      <c r="C8156" s="102"/>
      <c r="D8156" s="100" t="s">
        <v>27607</v>
      </c>
      <c r="E8156" s="101">
        <v>122.48</v>
      </c>
      <c r="F8156" s="102"/>
    </row>
    <row r="8157" ht="12.75" customHeight="1">
      <c r="A8157" s="100" t="s">
        <v>27543</v>
      </c>
      <c r="B8157" s="101">
        <v>614.0</v>
      </c>
      <c r="C8157" s="102"/>
      <c r="D8157" s="100" t="s">
        <v>8569</v>
      </c>
      <c r="E8157" s="101">
        <v>122.48</v>
      </c>
      <c r="F8157" s="102"/>
    </row>
    <row r="8158" ht="12.75" customHeight="1">
      <c r="A8158" s="100" t="s">
        <v>8441</v>
      </c>
      <c r="B8158" s="101">
        <v>614.0</v>
      </c>
      <c r="C8158" s="102"/>
      <c r="D8158" s="100" t="s">
        <v>27608</v>
      </c>
      <c r="E8158" s="101">
        <v>188.37</v>
      </c>
      <c r="F8158" s="102"/>
    </row>
    <row r="8159" ht="12.75" customHeight="1">
      <c r="A8159" s="100" t="s">
        <v>27544</v>
      </c>
      <c r="B8159" s="101">
        <v>823.5</v>
      </c>
      <c r="C8159" s="102"/>
      <c r="D8159" s="100" t="s">
        <v>8571</v>
      </c>
      <c r="E8159" s="101">
        <v>188.37</v>
      </c>
      <c r="F8159" s="102"/>
    </row>
    <row r="8160" ht="12.75" customHeight="1">
      <c r="A8160" s="100" t="s">
        <v>8443</v>
      </c>
      <c r="B8160" s="101">
        <v>823.5</v>
      </c>
      <c r="C8160" s="102"/>
      <c r="D8160" s="100" t="s">
        <v>27609</v>
      </c>
      <c r="E8160" s="101">
        <v>265.15</v>
      </c>
      <c r="F8160" s="102"/>
    </row>
    <row r="8161" ht="12.75" customHeight="1">
      <c r="A8161" s="100" t="s">
        <v>27545</v>
      </c>
      <c r="B8161" s="101">
        <v>88.0</v>
      </c>
      <c r="C8161" s="102"/>
      <c r="D8161" s="100" t="s">
        <v>8573</v>
      </c>
      <c r="E8161" s="101">
        <v>265.15</v>
      </c>
      <c r="F8161" s="102"/>
    </row>
    <row r="8162" ht="12.75" customHeight="1">
      <c r="A8162" s="100" t="s">
        <v>8445</v>
      </c>
      <c r="B8162" s="101">
        <v>88.0</v>
      </c>
      <c r="C8162" s="102"/>
      <c r="D8162" s="100" t="s">
        <v>27610</v>
      </c>
      <c r="E8162" s="101">
        <v>795.77</v>
      </c>
      <c r="F8162" s="102"/>
    </row>
    <row r="8163" ht="12.75" customHeight="1">
      <c r="A8163" s="100" t="s">
        <v>27546</v>
      </c>
      <c r="B8163" s="101">
        <v>101.0</v>
      </c>
      <c r="C8163" s="102"/>
      <c r="D8163" s="100" t="s">
        <v>8575</v>
      </c>
      <c r="E8163" s="101">
        <v>795.77</v>
      </c>
      <c r="F8163" s="102"/>
    </row>
    <row r="8164" ht="12.75" customHeight="1">
      <c r="A8164" s="100" t="s">
        <v>8447</v>
      </c>
      <c r="B8164" s="101">
        <v>101.0</v>
      </c>
      <c r="C8164" s="102"/>
      <c r="D8164" s="100" t="s">
        <v>27611</v>
      </c>
      <c r="E8164" s="101">
        <v>1165.45</v>
      </c>
      <c r="F8164" s="102"/>
    </row>
    <row r="8165" ht="12.75" customHeight="1">
      <c r="A8165" s="100" t="s">
        <v>27547</v>
      </c>
      <c r="B8165" s="101">
        <v>112.36</v>
      </c>
      <c r="C8165" s="102"/>
      <c r="D8165" s="100" t="s">
        <v>8577</v>
      </c>
      <c r="E8165" s="101">
        <v>1165.45</v>
      </c>
      <c r="F8165" s="102"/>
    </row>
    <row r="8166" ht="12.75" customHeight="1">
      <c r="A8166" s="100" t="s">
        <v>8449</v>
      </c>
      <c r="B8166" s="101">
        <v>112.36</v>
      </c>
      <c r="C8166" s="102"/>
      <c r="D8166" s="100" t="s">
        <v>27612</v>
      </c>
      <c r="E8166" s="101">
        <v>41.71</v>
      </c>
      <c r="F8166" s="102"/>
    </row>
    <row r="8167" ht="12.75" customHeight="1">
      <c r="A8167" s="100" t="s">
        <v>27548</v>
      </c>
      <c r="B8167" s="101">
        <v>153.83</v>
      </c>
      <c r="C8167" s="102"/>
      <c r="D8167" s="100" t="s">
        <v>8579</v>
      </c>
      <c r="E8167" s="101">
        <v>41.71</v>
      </c>
      <c r="F8167" s="102"/>
    </row>
    <row r="8168" ht="12.75" customHeight="1">
      <c r="A8168" s="100" t="s">
        <v>8451</v>
      </c>
      <c r="B8168" s="101">
        <v>153.83</v>
      </c>
      <c r="C8168" s="102"/>
      <c r="D8168" s="100" t="s">
        <v>27613</v>
      </c>
      <c r="E8168" s="101">
        <v>51.53</v>
      </c>
      <c r="F8168" s="102"/>
    </row>
    <row r="8169" ht="12.75" customHeight="1">
      <c r="A8169" s="100" t="s">
        <v>27549</v>
      </c>
      <c r="B8169" s="101">
        <v>281.0</v>
      </c>
      <c r="C8169" s="102"/>
      <c r="D8169" s="100" t="s">
        <v>8581</v>
      </c>
      <c r="E8169" s="101">
        <v>51.53</v>
      </c>
      <c r="F8169" s="102"/>
    </row>
    <row r="8170" ht="12.75" customHeight="1">
      <c r="A8170" s="100" t="s">
        <v>8453</v>
      </c>
      <c r="B8170" s="101">
        <v>281.0</v>
      </c>
      <c r="C8170" s="102"/>
      <c r="D8170" s="100" t="s">
        <v>27614</v>
      </c>
      <c r="E8170" s="101">
        <v>89.79</v>
      </c>
      <c r="F8170" s="102"/>
    </row>
    <row r="8171" ht="12.75" customHeight="1">
      <c r="A8171" s="100" t="s">
        <v>27550</v>
      </c>
      <c r="B8171" s="101">
        <v>281.93</v>
      </c>
      <c r="C8171" s="102"/>
      <c r="D8171" s="100" t="s">
        <v>8583</v>
      </c>
      <c r="E8171" s="101">
        <v>89.79</v>
      </c>
      <c r="F8171" s="102"/>
    </row>
    <row r="8172" ht="12.75" customHeight="1">
      <c r="A8172" s="100" t="s">
        <v>8455</v>
      </c>
      <c r="B8172" s="101">
        <v>281.93</v>
      </c>
      <c r="C8172" s="102"/>
      <c r="D8172" s="100" t="s">
        <v>27615</v>
      </c>
      <c r="E8172" s="101">
        <v>162.94</v>
      </c>
      <c r="F8172" s="102"/>
    </row>
    <row r="8173" ht="12.75" customHeight="1">
      <c r="A8173" s="100" t="s">
        <v>27551</v>
      </c>
      <c r="B8173" s="101">
        <v>416.0</v>
      </c>
      <c r="C8173" s="102"/>
      <c r="D8173" s="100" t="s">
        <v>8585</v>
      </c>
      <c r="E8173" s="101">
        <v>162.94</v>
      </c>
      <c r="F8173" s="102"/>
    </row>
    <row r="8174" ht="12.75" customHeight="1">
      <c r="A8174" s="100" t="s">
        <v>8457</v>
      </c>
      <c r="B8174" s="101">
        <v>416.0</v>
      </c>
      <c r="C8174" s="102"/>
      <c r="D8174" s="100" t="s">
        <v>27616</v>
      </c>
      <c r="E8174" s="101">
        <v>236.92</v>
      </c>
      <c r="F8174" s="102"/>
    </row>
    <row r="8175" ht="12.75" customHeight="1">
      <c r="A8175" s="100" t="s">
        <v>27552</v>
      </c>
      <c r="B8175" s="101">
        <v>454.67</v>
      </c>
      <c r="C8175" s="102"/>
      <c r="D8175" s="100" t="s">
        <v>8587</v>
      </c>
      <c r="E8175" s="101">
        <v>236.92</v>
      </c>
      <c r="F8175" s="102"/>
    </row>
    <row r="8176" ht="12.75" customHeight="1">
      <c r="A8176" s="100" t="s">
        <v>8459</v>
      </c>
      <c r="B8176" s="101">
        <v>454.67</v>
      </c>
      <c r="C8176" s="102"/>
      <c r="D8176" s="100" t="s">
        <v>27617</v>
      </c>
      <c r="E8176" s="101">
        <v>6.04</v>
      </c>
      <c r="F8176" s="102"/>
    </row>
    <row r="8177" ht="12.75" customHeight="1">
      <c r="A8177" s="100" t="s">
        <v>27553</v>
      </c>
      <c r="B8177" s="101">
        <v>696.0</v>
      </c>
      <c r="C8177" s="102"/>
      <c r="D8177" s="100" t="s">
        <v>8589</v>
      </c>
      <c r="E8177" s="101">
        <v>6.04</v>
      </c>
      <c r="F8177" s="102"/>
    </row>
    <row r="8178" ht="12.75" customHeight="1">
      <c r="A8178" s="100" t="s">
        <v>8461</v>
      </c>
      <c r="B8178" s="101">
        <v>696.0</v>
      </c>
      <c r="C8178" s="102"/>
      <c r="D8178" s="100" t="s">
        <v>27618</v>
      </c>
      <c r="E8178" s="101">
        <v>7.15</v>
      </c>
      <c r="F8178" s="102"/>
    </row>
    <row r="8179" ht="12.75" customHeight="1">
      <c r="A8179" s="100" t="s">
        <v>27554</v>
      </c>
      <c r="B8179" s="101">
        <v>867.5</v>
      </c>
      <c r="C8179" s="102"/>
      <c r="D8179" s="100" t="s">
        <v>8591</v>
      </c>
      <c r="E8179" s="101">
        <v>7.15</v>
      </c>
      <c r="F8179" s="102"/>
    </row>
    <row r="8180" ht="12.75" customHeight="1">
      <c r="A8180" s="100" t="s">
        <v>8463</v>
      </c>
      <c r="B8180" s="101">
        <v>867.5</v>
      </c>
      <c r="C8180" s="102"/>
      <c r="D8180" s="100" t="s">
        <v>27619</v>
      </c>
      <c r="E8180" s="101">
        <v>13.28</v>
      </c>
      <c r="F8180" s="102"/>
    </row>
    <row r="8181" ht="12.75" customHeight="1">
      <c r="A8181" s="100" t="s">
        <v>27555</v>
      </c>
      <c r="B8181" s="101">
        <v>10.18</v>
      </c>
      <c r="C8181" s="102"/>
      <c r="D8181" s="100" t="s">
        <v>8593</v>
      </c>
      <c r="E8181" s="101">
        <v>13.28</v>
      </c>
      <c r="F8181" s="102"/>
    </row>
    <row r="8182" ht="12.75" customHeight="1">
      <c r="A8182" s="100" t="s">
        <v>8465</v>
      </c>
      <c r="B8182" s="101">
        <v>10.18</v>
      </c>
      <c r="C8182" s="102"/>
      <c r="D8182" s="100" t="s">
        <v>27620</v>
      </c>
      <c r="E8182" s="101">
        <v>21.9</v>
      </c>
      <c r="F8182" s="102"/>
    </row>
    <row r="8183" ht="12.75" customHeight="1">
      <c r="A8183" s="100" t="s">
        <v>27556</v>
      </c>
      <c r="B8183" s="101">
        <v>20.72</v>
      </c>
      <c r="C8183" s="102"/>
      <c r="D8183" s="100" t="s">
        <v>8595</v>
      </c>
      <c r="E8183" s="101">
        <v>21.9</v>
      </c>
      <c r="F8183" s="102"/>
    </row>
    <row r="8184" ht="12.75" customHeight="1">
      <c r="A8184" s="100" t="s">
        <v>8467</v>
      </c>
      <c r="B8184" s="101">
        <v>20.72</v>
      </c>
      <c r="C8184" s="102"/>
      <c r="D8184" s="100" t="s">
        <v>27621</v>
      </c>
      <c r="E8184" s="101">
        <v>34.09</v>
      </c>
      <c r="F8184" s="102"/>
    </row>
    <row r="8185" ht="12.75" customHeight="1">
      <c r="A8185" s="100" t="s">
        <v>27557</v>
      </c>
      <c r="B8185" s="101">
        <v>34.1</v>
      </c>
      <c r="C8185" s="102"/>
      <c r="D8185" s="100" t="s">
        <v>8597</v>
      </c>
      <c r="E8185" s="101">
        <v>34.09</v>
      </c>
      <c r="F8185" s="102"/>
    </row>
    <row r="8186" ht="12.75" customHeight="1">
      <c r="A8186" s="100" t="s">
        <v>8469</v>
      </c>
      <c r="B8186" s="101">
        <v>34.1</v>
      </c>
      <c r="C8186" s="102"/>
      <c r="D8186" s="100" t="s">
        <v>27622</v>
      </c>
      <c r="E8186" s="101">
        <v>57.37</v>
      </c>
      <c r="F8186" s="102"/>
    </row>
    <row r="8187" ht="12.75" customHeight="1">
      <c r="A8187" s="100" t="s">
        <v>27558</v>
      </c>
      <c r="B8187" s="101">
        <v>12.81</v>
      </c>
      <c r="C8187" s="102"/>
      <c r="D8187" s="100" t="s">
        <v>8599</v>
      </c>
      <c r="E8187" s="101">
        <v>57.37</v>
      </c>
      <c r="F8187" s="102"/>
    </row>
    <row r="8188" ht="12.75" customHeight="1">
      <c r="A8188" s="100" t="s">
        <v>8471</v>
      </c>
      <c r="B8188" s="101">
        <v>12.81</v>
      </c>
      <c r="C8188" s="102"/>
      <c r="D8188" s="100" t="s">
        <v>27623</v>
      </c>
      <c r="E8188" s="101">
        <v>76.3</v>
      </c>
      <c r="F8188" s="102"/>
    </row>
    <row r="8189" ht="12.75" customHeight="1">
      <c r="A8189" s="100" t="s">
        <v>27559</v>
      </c>
      <c r="B8189" s="101">
        <v>26.31</v>
      </c>
      <c r="C8189" s="102"/>
      <c r="D8189" s="100" t="s">
        <v>8601</v>
      </c>
      <c r="E8189" s="101">
        <v>76.3</v>
      </c>
      <c r="F8189" s="102"/>
    </row>
    <row r="8190" ht="12.75" customHeight="1">
      <c r="A8190" s="100" t="s">
        <v>8473</v>
      </c>
      <c r="B8190" s="101">
        <v>26.31</v>
      </c>
      <c r="C8190" s="102"/>
      <c r="D8190" s="100" t="s">
        <v>27624</v>
      </c>
      <c r="E8190" s="101">
        <v>2.0</v>
      </c>
      <c r="F8190" s="102"/>
    </row>
    <row r="8191" ht="12.75" customHeight="1">
      <c r="A8191" s="100" t="s">
        <v>27560</v>
      </c>
      <c r="B8191" s="101">
        <v>42.97</v>
      </c>
      <c r="C8191" s="102"/>
      <c r="D8191" s="100" t="s">
        <v>8603</v>
      </c>
      <c r="E8191" s="101">
        <v>2.0</v>
      </c>
      <c r="F8191" s="102"/>
    </row>
    <row r="8192" ht="12.75" customHeight="1">
      <c r="A8192" s="100" t="s">
        <v>8475</v>
      </c>
      <c r="B8192" s="101">
        <v>42.97</v>
      </c>
      <c r="C8192" s="102"/>
      <c r="D8192" s="100" t="s">
        <v>27625</v>
      </c>
      <c r="E8192" s="101">
        <v>2.34</v>
      </c>
      <c r="F8192" s="102"/>
    </row>
    <row r="8193" ht="12.75" customHeight="1">
      <c r="A8193" s="100" t="s">
        <v>27561</v>
      </c>
      <c r="B8193" s="101">
        <v>15.83</v>
      </c>
      <c r="C8193" s="102"/>
      <c r="D8193" s="100" t="s">
        <v>159</v>
      </c>
      <c r="E8193" s="101">
        <v>2.34</v>
      </c>
      <c r="F8193" s="102"/>
    </row>
    <row r="8194" ht="12.75" customHeight="1">
      <c r="A8194" s="100" t="s">
        <v>8477</v>
      </c>
      <c r="B8194" s="101">
        <v>15.83</v>
      </c>
      <c r="C8194" s="102"/>
      <c r="D8194" s="100" t="s">
        <v>27626</v>
      </c>
      <c r="E8194" s="101">
        <v>5.18</v>
      </c>
      <c r="F8194" s="102"/>
    </row>
    <row r="8195" ht="12.75" customHeight="1">
      <c r="A8195" s="100" t="s">
        <v>27562</v>
      </c>
      <c r="B8195" s="101">
        <v>33.89</v>
      </c>
      <c r="C8195" s="102"/>
      <c r="D8195" s="100" t="s">
        <v>8606</v>
      </c>
      <c r="E8195" s="101">
        <v>5.18</v>
      </c>
      <c r="F8195" s="102"/>
    </row>
    <row r="8196" ht="12.75" customHeight="1">
      <c r="A8196" s="100" t="s">
        <v>8479</v>
      </c>
      <c r="B8196" s="101">
        <v>33.89</v>
      </c>
      <c r="C8196" s="102"/>
      <c r="D8196" s="100" t="s">
        <v>27627</v>
      </c>
      <c r="E8196" s="101">
        <v>9.15</v>
      </c>
      <c r="F8196" s="102"/>
    </row>
    <row r="8197" ht="12.75" customHeight="1">
      <c r="A8197" s="100" t="s">
        <v>27563</v>
      </c>
      <c r="B8197" s="101">
        <v>47.8</v>
      </c>
      <c r="C8197" s="102"/>
      <c r="D8197" s="100" t="s">
        <v>8608</v>
      </c>
      <c r="E8197" s="101">
        <v>9.15</v>
      </c>
      <c r="F8197" s="102"/>
    </row>
    <row r="8198" ht="12.75" customHeight="1">
      <c r="A8198" s="100" t="s">
        <v>8481</v>
      </c>
      <c r="B8198" s="101">
        <v>47.8</v>
      </c>
      <c r="C8198" s="102"/>
      <c r="D8198" s="100" t="s">
        <v>27628</v>
      </c>
      <c r="E8198" s="101">
        <v>9.24</v>
      </c>
      <c r="F8198" s="102"/>
    </row>
    <row r="8199" ht="12.75" customHeight="1">
      <c r="A8199" s="100" t="s">
        <v>27564</v>
      </c>
      <c r="B8199" s="101">
        <v>8.84</v>
      </c>
      <c r="C8199" s="102"/>
      <c r="D8199" s="100" t="s">
        <v>8610</v>
      </c>
      <c r="E8199" s="101">
        <v>9.24</v>
      </c>
      <c r="F8199" s="102"/>
    </row>
    <row r="8200" ht="12.75" customHeight="1">
      <c r="A8200" s="100" t="s">
        <v>8483</v>
      </c>
      <c r="B8200" s="101">
        <v>8.84</v>
      </c>
      <c r="C8200" s="102"/>
      <c r="D8200" s="100" t="s">
        <v>27629</v>
      </c>
      <c r="E8200" s="101">
        <v>14.59</v>
      </c>
      <c r="F8200" s="102"/>
    </row>
    <row r="8201" ht="12.75" customHeight="1">
      <c r="A8201" s="100" t="s">
        <v>27565</v>
      </c>
      <c r="B8201" s="101">
        <v>6.45</v>
      </c>
      <c r="C8201" s="102"/>
      <c r="D8201" s="100" t="s">
        <v>8612</v>
      </c>
      <c r="E8201" s="101">
        <v>14.59</v>
      </c>
      <c r="F8201" s="102"/>
    </row>
    <row r="8202" ht="12.75" customHeight="1">
      <c r="A8202" s="100" t="s">
        <v>8485</v>
      </c>
      <c r="B8202" s="101">
        <v>6.45</v>
      </c>
      <c r="C8202" s="102"/>
      <c r="D8202" s="100" t="s">
        <v>27630</v>
      </c>
      <c r="E8202" s="101">
        <v>31.82</v>
      </c>
      <c r="F8202" s="102"/>
    </row>
    <row r="8203" ht="12.75" customHeight="1">
      <c r="A8203" s="100" t="s">
        <v>27566</v>
      </c>
      <c r="B8203" s="101">
        <v>4.97</v>
      </c>
      <c r="C8203" s="102"/>
      <c r="D8203" s="100" t="s">
        <v>8614</v>
      </c>
      <c r="E8203" s="101">
        <v>31.82</v>
      </c>
      <c r="F8203" s="102"/>
    </row>
    <row r="8204" ht="12.75" customHeight="1">
      <c r="A8204" s="100" t="s">
        <v>8487</v>
      </c>
      <c r="B8204" s="101">
        <v>4.97</v>
      </c>
      <c r="C8204" s="102"/>
      <c r="D8204" s="100" t="s">
        <v>27631</v>
      </c>
      <c r="E8204" s="101">
        <v>37.46</v>
      </c>
      <c r="F8204" s="102"/>
    </row>
    <row r="8205" ht="12.75" customHeight="1">
      <c r="A8205" s="100" t="s">
        <v>27567</v>
      </c>
      <c r="B8205" s="101">
        <v>11.02</v>
      </c>
      <c r="C8205" s="102"/>
      <c r="D8205" s="100" t="s">
        <v>8616</v>
      </c>
      <c r="E8205" s="101">
        <v>37.46</v>
      </c>
      <c r="F8205" s="102"/>
    </row>
    <row r="8206" ht="12.75" customHeight="1">
      <c r="A8206" s="100" t="s">
        <v>8489</v>
      </c>
      <c r="B8206" s="101">
        <v>11.02</v>
      </c>
      <c r="C8206" s="102"/>
      <c r="D8206" s="100" t="s">
        <v>27632</v>
      </c>
      <c r="E8206" s="101">
        <v>51.53</v>
      </c>
      <c r="F8206" s="102"/>
    </row>
    <row r="8207" ht="12.75" customHeight="1">
      <c r="A8207" s="100" t="s">
        <v>27568</v>
      </c>
      <c r="B8207" s="101">
        <v>20.57</v>
      </c>
      <c r="C8207" s="102"/>
      <c r="D8207" s="100" t="s">
        <v>8618</v>
      </c>
      <c r="E8207" s="101">
        <v>51.53</v>
      </c>
      <c r="F8207" s="102"/>
    </row>
    <row r="8208" ht="12.75" customHeight="1">
      <c r="A8208" s="100" t="s">
        <v>8491</v>
      </c>
      <c r="B8208" s="101">
        <v>20.57</v>
      </c>
      <c r="C8208" s="102"/>
      <c r="D8208" s="100" t="s">
        <v>27633</v>
      </c>
      <c r="E8208" s="101">
        <v>24.32</v>
      </c>
      <c r="F8208" s="102"/>
    </row>
    <row r="8209" ht="12.75" customHeight="1">
      <c r="A8209" s="100" t="s">
        <v>27569</v>
      </c>
      <c r="B8209" s="101">
        <v>15.98</v>
      </c>
      <c r="C8209" s="102"/>
      <c r="D8209" s="100" t="s">
        <v>8620</v>
      </c>
      <c r="E8209" s="101">
        <v>24.32</v>
      </c>
      <c r="F8209" s="102"/>
    </row>
    <row r="8210" ht="12.75" customHeight="1">
      <c r="A8210" s="100" t="s">
        <v>8493</v>
      </c>
      <c r="B8210" s="101">
        <v>15.98</v>
      </c>
      <c r="C8210" s="102"/>
      <c r="D8210" s="100" t="s">
        <v>27634</v>
      </c>
      <c r="E8210" s="101">
        <v>48.9</v>
      </c>
      <c r="F8210" s="102"/>
    </row>
    <row r="8211" ht="12.75" customHeight="1">
      <c r="A8211" s="100" t="s">
        <v>27570</v>
      </c>
      <c r="B8211" s="101">
        <v>33.65</v>
      </c>
      <c r="C8211" s="102"/>
      <c r="D8211" s="100" t="s">
        <v>8622</v>
      </c>
      <c r="E8211" s="101">
        <v>48.9</v>
      </c>
      <c r="F8211" s="102"/>
    </row>
    <row r="8212" ht="12.75" customHeight="1">
      <c r="A8212" s="100" t="s">
        <v>8495</v>
      </c>
      <c r="B8212" s="101">
        <v>33.65</v>
      </c>
      <c r="C8212" s="102"/>
      <c r="D8212" s="100" t="s">
        <v>27635</v>
      </c>
      <c r="E8212" s="101">
        <v>75.39</v>
      </c>
      <c r="F8212" s="102"/>
    </row>
    <row r="8213" ht="12.75" customHeight="1">
      <c r="A8213" s="100" t="s">
        <v>27571</v>
      </c>
      <c r="B8213" s="101">
        <v>35.69</v>
      </c>
      <c r="C8213" s="102"/>
      <c r="D8213" s="100" t="s">
        <v>8624</v>
      </c>
      <c r="E8213" s="101">
        <v>75.39</v>
      </c>
      <c r="F8213" s="102"/>
    </row>
    <row r="8214" ht="12.75" customHeight="1">
      <c r="A8214" s="100" t="s">
        <v>8497</v>
      </c>
      <c r="B8214" s="101">
        <v>35.69</v>
      </c>
      <c r="C8214" s="102"/>
      <c r="D8214" s="100" t="s">
        <v>27636</v>
      </c>
      <c r="E8214" s="101">
        <v>162.84</v>
      </c>
      <c r="F8214" s="102"/>
    </row>
    <row r="8215" ht="12.75" customHeight="1">
      <c r="A8215" s="100" t="s">
        <v>27572</v>
      </c>
      <c r="B8215" s="101">
        <v>103.95</v>
      </c>
      <c r="C8215" s="102"/>
      <c r="D8215" s="100" t="s">
        <v>8626</v>
      </c>
      <c r="E8215" s="101">
        <v>162.84</v>
      </c>
      <c r="F8215" s="102"/>
    </row>
    <row r="8216" ht="12.75" customHeight="1">
      <c r="A8216" s="100" t="s">
        <v>8499</v>
      </c>
      <c r="B8216" s="101">
        <v>103.95</v>
      </c>
      <c r="C8216" s="102"/>
      <c r="D8216" s="100" t="s">
        <v>27637</v>
      </c>
      <c r="E8216" s="101">
        <v>268.32</v>
      </c>
      <c r="F8216" s="102"/>
    </row>
    <row r="8217" ht="12.75" customHeight="1">
      <c r="A8217" s="100" t="s">
        <v>27573</v>
      </c>
      <c r="B8217" s="101">
        <v>12.59</v>
      </c>
      <c r="C8217" s="102"/>
      <c r="D8217" s="100" t="s">
        <v>8628</v>
      </c>
      <c r="E8217" s="101">
        <v>268.32</v>
      </c>
      <c r="F8217" s="102"/>
    </row>
    <row r="8218" ht="12.75" customHeight="1">
      <c r="A8218" s="100" t="s">
        <v>8501</v>
      </c>
      <c r="B8218" s="101">
        <v>12.59</v>
      </c>
      <c r="C8218" s="102"/>
      <c r="D8218" s="100" t="s">
        <v>27638</v>
      </c>
      <c r="E8218" s="101">
        <v>304.37</v>
      </c>
      <c r="F8218" s="102"/>
    </row>
    <row r="8219" ht="12.75" customHeight="1">
      <c r="A8219" s="100" t="s">
        <v>27574</v>
      </c>
      <c r="B8219" s="101">
        <v>29.33</v>
      </c>
      <c r="C8219" s="102"/>
      <c r="D8219" s="100" t="s">
        <v>8630</v>
      </c>
      <c r="E8219" s="101">
        <v>304.37</v>
      </c>
      <c r="F8219" s="102"/>
    </row>
    <row r="8220" ht="12.75" customHeight="1">
      <c r="A8220" s="100" t="s">
        <v>8503</v>
      </c>
      <c r="B8220" s="101">
        <v>29.33</v>
      </c>
      <c r="C8220" s="102"/>
      <c r="D8220" s="100" t="s">
        <v>27639</v>
      </c>
      <c r="E8220" s="101">
        <v>332.16</v>
      </c>
      <c r="F8220" s="102"/>
    </row>
    <row r="8221" ht="12.75" customHeight="1">
      <c r="A8221" s="100" t="s">
        <v>27575</v>
      </c>
      <c r="B8221" s="101">
        <v>51.29</v>
      </c>
      <c r="C8221" s="102"/>
      <c r="D8221" s="100" t="s">
        <v>8632</v>
      </c>
      <c r="E8221" s="101">
        <v>332.16</v>
      </c>
      <c r="F8221" s="102"/>
    </row>
    <row r="8222" ht="12.75" customHeight="1">
      <c r="A8222" s="100" t="s">
        <v>8505</v>
      </c>
      <c r="B8222" s="101">
        <v>51.29</v>
      </c>
      <c r="C8222" s="102"/>
      <c r="D8222" s="100" t="s">
        <v>27640</v>
      </c>
      <c r="E8222" s="101">
        <v>28.2</v>
      </c>
      <c r="F8222" s="102"/>
    </row>
    <row r="8223" ht="12.75" customHeight="1">
      <c r="A8223" s="100" t="s">
        <v>27576</v>
      </c>
      <c r="B8223" s="101">
        <v>13.07</v>
      </c>
      <c r="C8223" s="102"/>
      <c r="D8223" s="100" t="s">
        <v>8634</v>
      </c>
      <c r="E8223" s="101">
        <v>28.2</v>
      </c>
      <c r="F8223" s="102"/>
    </row>
    <row r="8224" ht="12.75" customHeight="1">
      <c r="A8224" s="100" t="s">
        <v>8507</v>
      </c>
      <c r="B8224" s="101">
        <v>13.07</v>
      </c>
      <c r="C8224" s="102"/>
      <c r="D8224" s="100" t="s">
        <v>27641</v>
      </c>
      <c r="E8224" s="101">
        <v>103.97</v>
      </c>
      <c r="F8224" s="102"/>
    </row>
    <row r="8225" ht="12.75" customHeight="1">
      <c r="A8225" s="100" t="s">
        <v>27577</v>
      </c>
      <c r="B8225" s="101">
        <v>30.43</v>
      </c>
      <c r="C8225" s="102"/>
      <c r="D8225" s="100" t="s">
        <v>8636</v>
      </c>
      <c r="E8225" s="101">
        <v>103.97</v>
      </c>
      <c r="F8225" s="102"/>
    </row>
    <row r="8226" ht="12.75" customHeight="1">
      <c r="A8226" s="100" t="s">
        <v>8509</v>
      </c>
      <c r="B8226" s="101">
        <v>30.43</v>
      </c>
      <c r="C8226" s="102"/>
      <c r="D8226" s="100" t="s">
        <v>27642</v>
      </c>
      <c r="E8226" s="101">
        <v>16.86</v>
      </c>
      <c r="F8226" s="102"/>
    </row>
    <row r="8227" ht="12.75" customHeight="1">
      <c r="A8227" s="100" t="s">
        <v>27578</v>
      </c>
      <c r="B8227" s="101">
        <v>46.69</v>
      </c>
      <c r="C8227" s="102"/>
      <c r="D8227" s="100" t="s">
        <v>8638</v>
      </c>
      <c r="E8227" s="101">
        <v>16.86</v>
      </c>
      <c r="F8227" s="102"/>
    </row>
    <row r="8228" ht="12.75" customHeight="1">
      <c r="A8228" s="100" t="s">
        <v>8511</v>
      </c>
      <c r="B8228" s="101">
        <v>46.69</v>
      </c>
      <c r="C8228" s="102"/>
      <c r="D8228" s="100" t="s">
        <v>27643</v>
      </c>
      <c r="E8228" s="101">
        <v>65.71</v>
      </c>
      <c r="F8228" s="102"/>
    </row>
    <row r="8229" ht="12.75" customHeight="1">
      <c r="A8229" s="100" t="s">
        <v>27579</v>
      </c>
      <c r="B8229" s="101">
        <v>18.78</v>
      </c>
      <c r="C8229" s="102"/>
      <c r="D8229" s="100" t="s">
        <v>8640</v>
      </c>
      <c r="E8229" s="101">
        <v>65.71</v>
      </c>
      <c r="F8229" s="102"/>
    </row>
    <row r="8230" ht="12.75" customHeight="1">
      <c r="A8230" s="100" t="s">
        <v>8513</v>
      </c>
      <c r="B8230" s="101">
        <v>18.78</v>
      </c>
      <c r="C8230" s="102"/>
      <c r="D8230" s="100" t="s">
        <v>27644</v>
      </c>
      <c r="E8230" s="101">
        <v>34.48</v>
      </c>
      <c r="F8230" s="102"/>
    </row>
    <row r="8231" ht="12.75" customHeight="1">
      <c r="A8231" s="100" t="s">
        <v>27580</v>
      </c>
      <c r="B8231" s="101">
        <v>55.6</v>
      </c>
      <c r="C8231" s="102"/>
      <c r="D8231" s="100" t="s">
        <v>8642</v>
      </c>
      <c r="E8231" s="101">
        <v>34.48</v>
      </c>
      <c r="F8231" s="102"/>
    </row>
    <row r="8232" ht="12.75" customHeight="1">
      <c r="A8232" s="100" t="s">
        <v>8515</v>
      </c>
      <c r="B8232" s="101">
        <v>55.6</v>
      </c>
      <c r="C8232" s="102"/>
      <c r="D8232" s="100" t="s">
        <v>27645</v>
      </c>
      <c r="E8232" s="101">
        <v>107.51</v>
      </c>
      <c r="F8232" s="102"/>
    </row>
    <row r="8233" ht="12.75" customHeight="1">
      <c r="A8233" s="100" t="s">
        <v>27581</v>
      </c>
      <c r="B8233" s="101">
        <v>75.04</v>
      </c>
      <c r="C8233" s="102"/>
      <c r="D8233" s="100" t="s">
        <v>8644</v>
      </c>
      <c r="E8233" s="101">
        <v>107.51</v>
      </c>
      <c r="F8233" s="102"/>
    </row>
    <row r="8234" ht="12.75" customHeight="1">
      <c r="A8234" s="100" t="s">
        <v>8517</v>
      </c>
      <c r="B8234" s="101">
        <v>75.04</v>
      </c>
      <c r="C8234" s="102"/>
      <c r="D8234" s="100" t="s">
        <v>27646</v>
      </c>
      <c r="E8234" s="101">
        <v>5.75</v>
      </c>
      <c r="F8234" s="102"/>
    </row>
    <row r="8235" ht="12.75" customHeight="1">
      <c r="A8235" s="100" t="s">
        <v>27582</v>
      </c>
      <c r="B8235" s="101">
        <v>45.39</v>
      </c>
      <c r="C8235" s="102"/>
      <c r="D8235" s="100" t="s">
        <v>8646</v>
      </c>
      <c r="E8235" s="101">
        <v>5.75</v>
      </c>
      <c r="F8235" s="102"/>
    </row>
    <row r="8236" ht="12.75" customHeight="1">
      <c r="A8236" s="100" t="s">
        <v>8519</v>
      </c>
      <c r="B8236" s="101">
        <v>45.39</v>
      </c>
      <c r="C8236" s="102"/>
      <c r="D8236" s="100" t="s">
        <v>27647</v>
      </c>
      <c r="E8236" s="101">
        <v>63.13</v>
      </c>
      <c r="F8236" s="102"/>
    </row>
    <row r="8237" ht="12.75" customHeight="1">
      <c r="A8237" s="100" t="s">
        <v>27583</v>
      </c>
      <c r="B8237" s="101">
        <v>86.03</v>
      </c>
      <c r="C8237" s="102"/>
      <c r="D8237" s="100" t="s">
        <v>8648</v>
      </c>
      <c r="E8237" s="101">
        <v>63.13</v>
      </c>
      <c r="F8237" s="102"/>
    </row>
    <row r="8238" ht="12.75" customHeight="1">
      <c r="A8238" s="100" t="s">
        <v>8521</v>
      </c>
      <c r="B8238" s="101">
        <v>86.03</v>
      </c>
      <c r="C8238" s="102"/>
      <c r="D8238" s="100" t="s">
        <v>27648</v>
      </c>
      <c r="E8238" s="101">
        <v>32.35</v>
      </c>
      <c r="F8238" s="102"/>
    </row>
    <row r="8239" ht="12.75" customHeight="1">
      <c r="A8239" s="100" t="s">
        <v>27584</v>
      </c>
      <c r="B8239" s="101">
        <v>113.6</v>
      </c>
      <c r="C8239" s="102"/>
      <c r="D8239" s="100" t="s">
        <v>8650</v>
      </c>
      <c r="E8239" s="101">
        <v>32.35</v>
      </c>
      <c r="F8239" s="102"/>
    </row>
    <row r="8240" ht="12.75" customHeight="1">
      <c r="A8240" s="100" t="s">
        <v>8523</v>
      </c>
      <c r="B8240" s="101">
        <v>113.6</v>
      </c>
      <c r="C8240" s="102"/>
      <c r="D8240" s="100" t="s">
        <v>27649</v>
      </c>
      <c r="E8240" s="101">
        <v>63.29</v>
      </c>
      <c r="F8240" s="102"/>
    </row>
    <row r="8241" ht="12.75" customHeight="1">
      <c r="A8241" s="100" t="s">
        <v>27585</v>
      </c>
      <c r="B8241" s="101">
        <v>38.36</v>
      </c>
      <c r="C8241" s="102"/>
      <c r="D8241" s="100" t="s">
        <v>8652</v>
      </c>
      <c r="E8241" s="101">
        <v>63.29</v>
      </c>
      <c r="F8241" s="102"/>
    </row>
    <row r="8242" ht="12.75" customHeight="1">
      <c r="A8242" s="100" t="s">
        <v>8525</v>
      </c>
      <c r="B8242" s="101">
        <v>38.36</v>
      </c>
      <c r="C8242" s="102"/>
      <c r="D8242" s="100" t="s">
        <v>27650</v>
      </c>
      <c r="E8242" s="101">
        <v>1944.65</v>
      </c>
      <c r="F8242" s="102"/>
    </row>
    <row r="8243" ht="12.75" customHeight="1">
      <c r="A8243" s="100" t="s">
        <v>27586</v>
      </c>
      <c r="B8243" s="101">
        <v>69.9</v>
      </c>
      <c r="C8243" s="102"/>
      <c r="D8243" s="100" t="s">
        <v>8654</v>
      </c>
      <c r="E8243" s="101">
        <v>1944.65</v>
      </c>
      <c r="F8243" s="102"/>
    </row>
    <row r="8244" ht="12.75" customHeight="1">
      <c r="A8244" s="100" t="s">
        <v>8527</v>
      </c>
      <c r="B8244" s="101">
        <v>69.9</v>
      </c>
      <c r="C8244" s="102"/>
      <c r="D8244" s="100" t="s">
        <v>27651</v>
      </c>
      <c r="E8244" s="101">
        <v>46.75</v>
      </c>
      <c r="F8244" s="102"/>
    </row>
    <row r="8245" ht="12.75" customHeight="1">
      <c r="A8245" s="100" t="s">
        <v>27587</v>
      </c>
      <c r="B8245" s="101">
        <v>114.46</v>
      </c>
      <c r="C8245" s="102"/>
      <c r="D8245" s="100" t="s">
        <v>8656</v>
      </c>
      <c r="E8245" s="101">
        <v>46.75</v>
      </c>
      <c r="F8245" s="102"/>
    </row>
    <row r="8246" ht="12.75" customHeight="1">
      <c r="A8246" s="100" t="s">
        <v>8529</v>
      </c>
      <c r="B8246" s="101">
        <v>114.46</v>
      </c>
      <c r="C8246" s="102"/>
      <c r="D8246" s="100" t="s">
        <v>27652</v>
      </c>
      <c r="E8246" s="101">
        <v>74.2</v>
      </c>
      <c r="F8246" s="102"/>
    </row>
    <row r="8247" ht="12.75" customHeight="1">
      <c r="A8247" s="100" t="s">
        <v>27588</v>
      </c>
      <c r="B8247" s="101">
        <v>6.25</v>
      </c>
      <c r="C8247" s="102"/>
      <c r="D8247" s="100" t="s">
        <v>8658</v>
      </c>
      <c r="E8247" s="101">
        <v>74.2</v>
      </c>
      <c r="F8247" s="102"/>
    </row>
    <row r="8248" ht="12.75" customHeight="1">
      <c r="A8248" s="100" t="s">
        <v>8531</v>
      </c>
      <c r="B8248" s="101">
        <v>6.25</v>
      </c>
      <c r="C8248" s="102"/>
      <c r="D8248" s="100" t="s">
        <v>27653</v>
      </c>
      <c r="E8248" s="101">
        <v>120.18</v>
      </c>
      <c r="F8248" s="102"/>
    </row>
    <row r="8249" ht="12.75" customHeight="1">
      <c r="A8249" s="100" t="s">
        <v>27589</v>
      </c>
      <c r="B8249" s="101">
        <v>7.08</v>
      </c>
      <c r="C8249" s="102"/>
      <c r="D8249" s="100" t="s">
        <v>8660</v>
      </c>
      <c r="E8249" s="101">
        <v>120.18</v>
      </c>
      <c r="F8249" s="102"/>
    </row>
    <row r="8250" ht="12.75" customHeight="1">
      <c r="A8250" s="100" t="s">
        <v>8533</v>
      </c>
      <c r="B8250" s="101">
        <v>7.08</v>
      </c>
      <c r="C8250" s="102"/>
      <c r="D8250" s="100" t="s">
        <v>27654</v>
      </c>
      <c r="E8250" s="101">
        <v>160.27</v>
      </c>
      <c r="F8250" s="102"/>
    </row>
    <row r="8251" ht="12.75" customHeight="1">
      <c r="A8251" s="100" t="s">
        <v>27590</v>
      </c>
      <c r="B8251" s="101">
        <v>10.93</v>
      </c>
      <c r="C8251" s="102"/>
      <c r="D8251" s="100" t="s">
        <v>8662</v>
      </c>
      <c r="E8251" s="101">
        <v>160.27</v>
      </c>
      <c r="F8251" s="102"/>
    </row>
    <row r="8252" ht="12.75" customHeight="1">
      <c r="A8252" s="100" t="s">
        <v>8535</v>
      </c>
      <c r="B8252" s="101">
        <v>10.93</v>
      </c>
      <c r="C8252" s="102"/>
      <c r="D8252" s="100" t="s">
        <v>27655</v>
      </c>
      <c r="E8252" s="101">
        <v>240.82</v>
      </c>
      <c r="F8252" s="102"/>
    </row>
    <row r="8253" ht="12.75" customHeight="1">
      <c r="A8253" s="100" t="s">
        <v>27591</v>
      </c>
      <c r="B8253" s="101">
        <v>21.35</v>
      </c>
      <c r="C8253" s="102"/>
      <c r="D8253" s="100" t="s">
        <v>8664</v>
      </c>
      <c r="E8253" s="101">
        <v>240.82</v>
      </c>
      <c r="F8253" s="102"/>
    </row>
    <row r="8254" ht="12.75" customHeight="1">
      <c r="A8254" s="100" t="s">
        <v>8537</v>
      </c>
      <c r="B8254" s="101">
        <v>21.35</v>
      </c>
      <c r="C8254" s="102"/>
      <c r="D8254" s="100" t="s">
        <v>27656</v>
      </c>
      <c r="E8254" s="101">
        <v>288.97</v>
      </c>
      <c r="F8254" s="102"/>
    </row>
    <row r="8255" ht="12.75" customHeight="1">
      <c r="A8255" s="100" t="s">
        <v>27592</v>
      </c>
      <c r="B8255" s="101">
        <v>31.62</v>
      </c>
      <c r="C8255" s="102"/>
      <c r="D8255" s="100" t="s">
        <v>8666</v>
      </c>
      <c r="E8255" s="101">
        <v>288.97</v>
      </c>
      <c r="F8255" s="102"/>
    </row>
    <row r="8256" ht="12.75" customHeight="1">
      <c r="A8256" s="100" t="s">
        <v>8539</v>
      </c>
      <c r="B8256" s="101">
        <v>31.62</v>
      </c>
      <c r="C8256" s="102"/>
      <c r="D8256" s="100" t="s">
        <v>27657</v>
      </c>
      <c r="E8256" s="101">
        <v>402.85</v>
      </c>
      <c r="F8256" s="102"/>
    </row>
    <row r="8257" ht="12.75" customHeight="1">
      <c r="A8257" s="100" t="s">
        <v>27593</v>
      </c>
      <c r="B8257" s="101">
        <v>56.9</v>
      </c>
      <c r="C8257" s="102"/>
      <c r="D8257" s="100" t="s">
        <v>8668</v>
      </c>
      <c r="E8257" s="101">
        <v>402.85</v>
      </c>
      <c r="F8257" s="102"/>
    </row>
    <row r="8258" ht="12.75" customHeight="1">
      <c r="A8258" s="100" t="s">
        <v>8541</v>
      </c>
      <c r="B8258" s="101">
        <v>56.9</v>
      </c>
      <c r="C8258" s="102"/>
      <c r="D8258" s="100" t="s">
        <v>27658</v>
      </c>
      <c r="E8258" s="101">
        <v>460.4</v>
      </c>
      <c r="F8258" s="102"/>
    </row>
    <row r="8259" ht="12.75" customHeight="1">
      <c r="A8259" s="100" t="s">
        <v>27594</v>
      </c>
      <c r="B8259" s="101">
        <v>9.26</v>
      </c>
      <c r="C8259" s="102"/>
      <c r="D8259" s="100" t="s">
        <v>8670</v>
      </c>
      <c r="E8259" s="101">
        <v>460.4</v>
      </c>
      <c r="F8259" s="102"/>
    </row>
    <row r="8260" ht="12.75" customHeight="1">
      <c r="A8260" s="100" t="s">
        <v>8543</v>
      </c>
      <c r="B8260" s="101">
        <v>9.26</v>
      </c>
      <c r="C8260" s="102"/>
      <c r="D8260" s="100" t="s">
        <v>27659</v>
      </c>
      <c r="E8260" s="101">
        <v>721.82</v>
      </c>
      <c r="F8260" s="102"/>
    </row>
    <row r="8261" ht="12.75" customHeight="1">
      <c r="A8261" s="100" t="s">
        <v>27595</v>
      </c>
      <c r="B8261" s="101">
        <v>20.28</v>
      </c>
      <c r="C8261" s="102"/>
      <c r="D8261" s="100" t="s">
        <v>8672</v>
      </c>
      <c r="E8261" s="101">
        <v>721.82</v>
      </c>
      <c r="F8261" s="102"/>
    </row>
    <row r="8262" ht="12.75" customHeight="1">
      <c r="A8262" s="100" t="s">
        <v>8545</v>
      </c>
      <c r="B8262" s="101">
        <v>20.28</v>
      </c>
      <c r="C8262" s="102"/>
      <c r="D8262" s="100" t="s">
        <v>27660</v>
      </c>
      <c r="E8262" s="101">
        <v>802.03</v>
      </c>
      <c r="F8262" s="102"/>
    </row>
    <row r="8263" ht="12.75" customHeight="1">
      <c r="A8263" s="100" t="s">
        <v>27596</v>
      </c>
      <c r="B8263" s="101">
        <v>27.63</v>
      </c>
      <c r="C8263" s="102"/>
      <c r="D8263" s="100" t="s">
        <v>8674</v>
      </c>
      <c r="E8263" s="101">
        <v>802.03</v>
      </c>
      <c r="F8263" s="102"/>
    </row>
    <row r="8264" ht="12.75" customHeight="1">
      <c r="A8264" s="100" t="s">
        <v>8547</v>
      </c>
      <c r="B8264" s="101">
        <v>27.63</v>
      </c>
      <c r="C8264" s="102"/>
      <c r="D8264" s="100" t="s">
        <v>27661</v>
      </c>
      <c r="E8264" s="101">
        <v>882.23</v>
      </c>
      <c r="F8264" s="102"/>
    </row>
    <row r="8265" ht="12.75" customHeight="1">
      <c r="A8265" s="100" t="s">
        <v>27597</v>
      </c>
      <c r="B8265" s="101">
        <v>12.65</v>
      </c>
      <c r="C8265" s="102"/>
      <c r="D8265" s="100" t="s">
        <v>8676</v>
      </c>
      <c r="E8265" s="101">
        <v>882.23</v>
      </c>
      <c r="F8265" s="102"/>
    </row>
    <row r="8266" ht="12.75" customHeight="1">
      <c r="A8266" s="100" t="s">
        <v>8549</v>
      </c>
      <c r="B8266" s="101">
        <v>12.65</v>
      </c>
      <c r="C8266" s="102"/>
      <c r="D8266" s="100" t="s">
        <v>27662</v>
      </c>
      <c r="E8266" s="101">
        <v>962.46</v>
      </c>
      <c r="F8266" s="102"/>
    </row>
    <row r="8267" ht="12.75" customHeight="1">
      <c r="A8267" s="100" t="s">
        <v>27598</v>
      </c>
      <c r="B8267" s="101">
        <v>27.92</v>
      </c>
      <c r="C8267" s="102"/>
      <c r="D8267" s="100" t="s">
        <v>8678</v>
      </c>
      <c r="E8267" s="101">
        <v>962.46</v>
      </c>
      <c r="F8267" s="102"/>
    </row>
    <row r="8268" ht="12.75" customHeight="1">
      <c r="A8268" s="100" t="s">
        <v>8551</v>
      </c>
      <c r="B8268" s="101">
        <v>27.92</v>
      </c>
      <c r="C8268" s="102"/>
      <c r="D8268" s="100" t="s">
        <v>27663</v>
      </c>
      <c r="E8268" s="101">
        <v>1578.3</v>
      </c>
      <c r="F8268" s="102"/>
    </row>
    <row r="8269" ht="12.75" customHeight="1">
      <c r="A8269" s="100" t="s">
        <v>27599</v>
      </c>
      <c r="B8269" s="101">
        <v>28.9</v>
      </c>
      <c r="C8269" s="102"/>
      <c r="D8269" s="100" t="s">
        <v>8680</v>
      </c>
      <c r="E8269" s="101">
        <v>1578.3</v>
      </c>
      <c r="F8269" s="102"/>
    </row>
    <row r="8270" ht="12.75" customHeight="1">
      <c r="A8270" s="100" t="s">
        <v>8553</v>
      </c>
      <c r="B8270" s="101">
        <v>28.9</v>
      </c>
      <c r="C8270" s="102"/>
      <c r="D8270" s="100" t="s">
        <v>27664</v>
      </c>
      <c r="E8270" s="101">
        <v>2174.49</v>
      </c>
      <c r="F8270" s="102"/>
    </row>
    <row r="8271" ht="12.75" customHeight="1">
      <c r="A8271" s="100" t="s">
        <v>27600</v>
      </c>
      <c r="B8271" s="101">
        <v>33.98</v>
      </c>
      <c r="C8271" s="102"/>
      <c r="D8271" s="100" t="s">
        <v>8682</v>
      </c>
      <c r="E8271" s="101">
        <v>2174.49</v>
      </c>
      <c r="F8271" s="102"/>
    </row>
    <row r="8272" ht="12.75" customHeight="1">
      <c r="A8272" s="100" t="s">
        <v>8555</v>
      </c>
      <c r="B8272" s="101">
        <v>33.98</v>
      </c>
      <c r="C8272" s="102"/>
      <c r="D8272" s="100" t="s">
        <v>27665</v>
      </c>
      <c r="E8272" s="101">
        <v>2416.07</v>
      </c>
      <c r="F8272" s="102"/>
    </row>
    <row r="8273" ht="12.75" customHeight="1">
      <c r="A8273" s="100" t="s">
        <v>27601</v>
      </c>
      <c r="B8273" s="101">
        <v>56.02</v>
      </c>
      <c r="C8273" s="102"/>
      <c r="D8273" s="100" t="s">
        <v>8684</v>
      </c>
      <c r="E8273" s="101">
        <v>2416.07</v>
      </c>
      <c r="F8273" s="102"/>
    </row>
    <row r="8274" ht="12.75" customHeight="1">
      <c r="A8274" s="100" t="s">
        <v>8557</v>
      </c>
      <c r="B8274" s="101">
        <v>56.02</v>
      </c>
      <c r="C8274" s="102"/>
      <c r="D8274" s="100" t="s">
        <v>27666</v>
      </c>
      <c r="E8274" s="101">
        <v>3072.86</v>
      </c>
      <c r="F8274" s="102"/>
    </row>
    <row r="8275" ht="12.75" customHeight="1">
      <c r="A8275" s="100" t="s">
        <v>27602</v>
      </c>
      <c r="B8275" s="101">
        <v>45.35</v>
      </c>
      <c r="C8275" s="102"/>
      <c r="D8275" s="100" t="s">
        <v>8686</v>
      </c>
      <c r="E8275" s="101">
        <v>3072.86</v>
      </c>
      <c r="F8275" s="102"/>
    </row>
    <row r="8276" ht="12.75" customHeight="1">
      <c r="A8276" s="100" t="s">
        <v>8559</v>
      </c>
      <c r="B8276" s="101">
        <v>45.35</v>
      </c>
      <c r="C8276" s="102"/>
      <c r="D8276" s="100" t="s">
        <v>27667</v>
      </c>
      <c r="E8276" s="101">
        <v>4258.0</v>
      </c>
      <c r="F8276" s="102"/>
    </row>
    <row r="8277" ht="12.75" customHeight="1">
      <c r="A8277" s="100" t="s">
        <v>27603</v>
      </c>
      <c r="B8277" s="101">
        <v>7.9</v>
      </c>
      <c r="C8277" s="102"/>
      <c r="D8277" s="100" t="s">
        <v>8688</v>
      </c>
      <c r="E8277" s="101">
        <v>4258.0</v>
      </c>
      <c r="F8277" s="102"/>
    </row>
    <row r="8278" ht="12.75" customHeight="1">
      <c r="A8278" s="100" t="s">
        <v>8561</v>
      </c>
      <c r="B8278" s="101">
        <v>7.9</v>
      </c>
      <c r="C8278" s="102"/>
      <c r="D8278" s="100" t="s">
        <v>27668</v>
      </c>
      <c r="E8278" s="101">
        <v>13.07</v>
      </c>
      <c r="F8278" s="102"/>
    </row>
    <row r="8279" ht="12.75" customHeight="1">
      <c r="A8279" s="100" t="s">
        <v>27604</v>
      </c>
      <c r="B8279" s="101">
        <v>10.74</v>
      </c>
      <c r="C8279" s="102"/>
      <c r="D8279" s="100" t="s">
        <v>8690</v>
      </c>
      <c r="E8279" s="101">
        <v>13.07</v>
      </c>
      <c r="F8279" s="102"/>
    </row>
    <row r="8280" ht="12.75" customHeight="1">
      <c r="A8280" s="100" t="s">
        <v>8563</v>
      </c>
      <c r="B8280" s="101">
        <v>10.74</v>
      </c>
      <c r="C8280" s="102"/>
      <c r="D8280" s="100" t="s">
        <v>27669</v>
      </c>
      <c r="E8280" s="101">
        <v>30.43</v>
      </c>
      <c r="F8280" s="102"/>
    </row>
    <row r="8281" ht="12.75" customHeight="1">
      <c r="A8281" s="100" t="s">
        <v>27605</v>
      </c>
      <c r="B8281" s="101">
        <v>29.62</v>
      </c>
      <c r="C8281" s="102"/>
      <c r="D8281" s="100" t="s">
        <v>8692</v>
      </c>
      <c r="E8281" s="101">
        <v>30.43</v>
      </c>
      <c r="F8281" s="102"/>
    </row>
    <row r="8282" ht="12.75" customHeight="1">
      <c r="A8282" s="100" t="s">
        <v>8565</v>
      </c>
      <c r="B8282" s="101">
        <v>29.62</v>
      </c>
      <c r="C8282" s="102"/>
      <c r="D8282" s="100" t="s">
        <v>27670</v>
      </c>
      <c r="E8282" s="101">
        <v>52.8</v>
      </c>
      <c r="F8282" s="102"/>
    </row>
    <row r="8283" ht="12.75" customHeight="1">
      <c r="A8283" s="100" t="s">
        <v>27606</v>
      </c>
      <c r="B8283" s="101">
        <v>60.26</v>
      </c>
      <c r="C8283" s="102"/>
      <c r="D8283" s="100" t="s">
        <v>8694</v>
      </c>
      <c r="E8283" s="101">
        <v>52.8</v>
      </c>
      <c r="F8283" s="102"/>
    </row>
    <row r="8284" ht="12.75" customHeight="1">
      <c r="A8284" s="100" t="s">
        <v>8567</v>
      </c>
      <c r="B8284" s="101">
        <v>60.26</v>
      </c>
      <c r="C8284" s="102"/>
      <c r="D8284" s="100" t="s">
        <v>27671</v>
      </c>
      <c r="E8284" s="101">
        <v>14.97</v>
      </c>
      <c r="F8284" s="102"/>
    </row>
    <row r="8285" ht="12.75" customHeight="1">
      <c r="A8285" s="100" t="s">
        <v>27607</v>
      </c>
      <c r="B8285" s="101">
        <v>103.3</v>
      </c>
      <c r="C8285" s="102"/>
      <c r="D8285" s="100" t="s">
        <v>8696</v>
      </c>
      <c r="E8285" s="101">
        <v>14.97</v>
      </c>
      <c r="F8285" s="102"/>
    </row>
    <row r="8286" ht="12.75" customHeight="1">
      <c r="A8286" s="100" t="s">
        <v>8569</v>
      </c>
      <c r="B8286" s="101">
        <v>103.3</v>
      </c>
      <c r="C8286" s="102"/>
      <c r="D8286" s="100" t="s">
        <v>27672</v>
      </c>
      <c r="E8286" s="101">
        <v>26.56</v>
      </c>
      <c r="F8286" s="102"/>
    </row>
    <row r="8287" ht="12.75" customHeight="1">
      <c r="A8287" s="100" t="s">
        <v>27608</v>
      </c>
      <c r="B8287" s="101">
        <v>157.01</v>
      </c>
      <c r="C8287" s="102"/>
      <c r="D8287" s="100" t="s">
        <v>8698</v>
      </c>
      <c r="E8287" s="101">
        <v>26.56</v>
      </c>
      <c r="F8287" s="102"/>
    </row>
    <row r="8288" ht="12.75" customHeight="1">
      <c r="A8288" s="100" t="s">
        <v>8571</v>
      </c>
      <c r="B8288" s="101">
        <v>157.01</v>
      </c>
      <c r="C8288" s="102"/>
      <c r="D8288" s="100" t="s">
        <v>27673</v>
      </c>
      <c r="E8288" s="101">
        <v>41.66</v>
      </c>
      <c r="F8288" s="102"/>
    </row>
    <row r="8289" ht="12.75" customHeight="1">
      <c r="A8289" s="100" t="s">
        <v>27609</v>
      </c>
      <c r="B8289" s="101">
        <v>222.43</v>
      </c>
      <c r="C8289" s="102"/>
      <c r="D8289" s="100" t="s">
        <v>8700</v>
      </c>
      <c r="E8289" s="101">
        <v>41.66</v>
      </c>
      <c r="F8289" s="102"/>
    </row>
    <row r="8290" ht="12.75" customHeight="1">
      <c r="A8290" s="100" t="s">
        <v>8573</v>
      </c>
      <c r="B8290" s="101">
        <v>222.43</v>
      </c>
      <c r="C8290" s="102"/>
      <c r="D8290" s="100" t="s">
        <v>27674</v>
      </c>
      <c r="E8290" s="101">
        <v>18.0</v>
      </c>
      <c r="F8290" s="102"/>
    </row>
    <row r="8291" ht="12.75" customHeight="1">
      <c r="A8291" s="100" t="s">
        <v>27610</v>
      </c>
      <c r="B8291" s="101">
        <v>885.23</v>
      </c>
      <c r="C8291" s="102"/>
      <c r="D8291" s="100" t="s">
        <v>8702</v>
      </c>
      <c r="E8291" s="101">
        <v>18.0</v>
      </c>
      <c r="F8291" s="102"/>
    </row>
    <row r="8292" ht="12.75" customHeight="1">
      <c r="A8292" s="100" t="s">
        <v>8575</v>
      </c>
      <c r="B8292" s="101">
        <v>885.23</v>
      </c>
      <c r="C8292" s="102"/>
      <c r="D8292" s="100" t="s">
        <v>27675</v>
      </c>
      <c r="E8292" s="101">
        <v>28.0</v>
      </c>
      <c r="F8292" s="102"/>
    </row>
    <row r="8293" ht="12.75" customHeight="1">
      <c r="A8293" s="100" t="s">
        <v>27611</v>
      </c>
      <c r="B8293" s="101">
        <v>1365.5</v>
      </c>
      <c r="C8293" s="102"/>
      <c r="D8293" s="100" t="s">
        <v>8704</v>
      </c>
      <c r="E8293" s="101">
        <v>28.0</v>
      </c>
      <c r="F8293" s="102"/>
    </row>
    <row r="8294" ht="12.75" customHeight="1">
      <c r="A8294" s="100" t="s">
        <v>8577</v>
      </c>
      <c r="B8294" s="101">
        <v>1365.5</v>
      </c>
      <c r="C8294" s="102"/>
      <c r="D8294" s="100" t="s">
        <v>27676</v>
      </c>
      <c r="E8294" s="101">
        <v>44.0</v>
      </c>
      <c r="F8294" s="102"/>
    </row>
    <row r="8295" ht="12.75" customHeight="1">
      <c r="A8295" s="100" t="s">
        <v>27612</v>
      </c>
      <c r="B8295" s="101">
        <v>38.22</v>
      </c>
      <c r="C8295" s="102"/>
      <c r="D8295" s="100" t="s">
        <v>8706</v>
      </c>
      <c r="E8295" s="101">
        <v>44.0</v>
      </c>
      <c r="F8295" s="102"/>
    </row>
    <row r="8296" ht="12.75" customHeight="1">
      <c r="A8296" s="100" t="s">
        <v>8579</v>
      </c>
      <c r="B8296" s="101">
        <v>38.22</v>
      </c>
      <c r="C8296" s="102"/>
      <c r="D8296" s="100" t="s">
        <v>27677</v>
      </c>
      <c r="E8296" s="101">
        <v>82.0</v>
      </c>
      <c r="F8296" s="102"/>
    </row>
    <row r="8297" ht="12.75" customHeight="1">
      <c r="A8297" s="100" t="s">
        <v>27613</v>
      </c>
      <c r="B8297" s="101">
        <v>49.08</v>
      </c>
      <c r="C8297" s="102"/>
      <c r="D8297" s="100" t="s">
        <v>8708</v>
      </c>
      <c r="E8297" s="101">
        <v>82.0</v>
      </c>
      <c r="F8297" s="102"/>
    </row>
    <row r="8298" ht="12.75" customHeight="1">
      <c r="A8298" s="100" t="s">
        <v>8581</v>
      </c>
      <c r="B8298" s="101">
        <v>49.08</v>
      </c>
      <c r="C8298" s="102"/>
      <c r="D8298" s="100" t="s">
        <v>27678</v>
      </c>
      <c r="E8298" s="101">
        <v>110.0</v>
      </c>
      <c r="F8298" s="102"/>
    </row>
    <row r="8299" ht="12.75" customHeight="1">
      <c r="A8299" s="100" t="s">
        <v>27614</v>
      </c>
      <c r="B8299" s="101">
        <v>85.52</v>
      </c>
      <c r="C8299" s="102"/>
      <c r="D8299" s="100" t="s">
        <v>8710</v>
      </c>
      <c r="E8299" s="101">
        <v>110.0</v>
      </c>
      <c r="F8299" s="102"/>
    </row>
    <row r="8300" ht="12.75" customHeight="1">
      <c r="A8300" s="100" t="s">
        <v>8583</v>
      </c>
      <c r="B8300" s="101">
        <v>85.52</v>
      </c>
      <c r="C8300" s="102"/>
      <c r="D8300" s="100" t="s">
        <v>27679</v>
      </c>
      <c r="E8300" s="101">
        <v>309.55</v>
      </c>
      <c r="F8300" s="102"/>
    </row>
    <row r="8301" ht="12.75" customHeight="1">
      <c r="A8301" s="100" t="s">
        <v>27615</v>
      </c>
      <c r="B8301" s="101">
        <v>155.18</v>
      </c>
      <c r="C8301" s="102"/>
      <c r="D8301" s="100" t="s">
        <v>8712</v>
      </c>
      <c r="E8301" s="101">
        <v>277.25</v>
      </c>
      <c r="F8301" s="102"/>
    </row>
    <row r="8302" ht="12.75" customHeight="1">
      <c r="A8302" s="100" t="s">
        <v>8585</v>
      </c>
      <c r="B8302" s="101">
        <v>155.18</v>
      </c>
      <c r="C8302" s="102"/>
      <c r="D8302" s="100" t="s">
        <v>27680</v>
      </c>
      <c r="E8302" s="101">
        <v>352.63</v>
      </c>
      <c r="F8302" s="102"/>
    </row>
    <row r="8303" ht="12.75" customHeight="1">
      <c r="A8303" s="100" t="s">
        <v>27616</v>
      </c>
      <c r="B8303" s="101">
        <v>284.63</v>
      </c>
      <c r="C8303" s="102"/>
      <c r="D8303" s="100" t="s">
        <v>8714</v>
      </c>
      <c r="E8303" s="101">
        <v>314.58</v>
      </c>
      <c r="F8303" s="102"/>
    </row>
    <row r="8304" ht="12.75" customHeight="1">
      <c r="A8304" s="100" t="s">
        <v>8587</v>
      </c>
      <c r="B8304" s="101">
        <v>284.63</v>
      </c>
      <c r="C8304" s="102"/>
      <c r="D8304" s="100" t="s">
        <v>27681</v>
      </c>
      <c r="E8304" s="101">
        <v>1575.44</v>
      </c>
      <c r="F8304" s="102"/>
    </row>
    <row r="8305" ht="12.75" customHeight="1">
      <c r="A8305" s="100" t="s">
        <v>27682</v>
      </c>
      <c r="B8305" s="101">
        <v>454.42</v>
      </c>
      <c r="C8305" s="102"/>
      <c r="D8305" s="100" t="s">
        <v>8716</v>
      </c>
      <c r="E8305" s="101">
        <v>1374.11</v>
      </c>
      <c r="F8305" s="102"/>
    </row>
    <row r="8306" ht="12.75" customHeight="1">
      <c r="A8306" s="100" t="s">
        <v>27683</v>
      </c>
      <c r="B8306" s="101">
        <v>454.42</v>
      </c>
      <c r="C8306" s="102"/>
      <c r="D8306" s="100" t="s">
        <v>27684</v>
      </c>
      <c r="E8306" s="101">
        <v>1882.65</v>
      </c>
      <c r="F8306" s="102"/>
    </row>
    <row r="8307" ht="12.75" customHeight="1">
      <c r="A8307" s="100" t="s">
        <v>27685</v>
      </c>
      <c r="B8307" s="101">
        <v>827.73</v>
      </c>
      <c r="C8307" s="102"/>
      <c r="D8307" s="100" t="s">
        <v>8718</v>
      </c>
      <c r="E8307" s="101">
        <v>1640.3</v>
      </c>
      <c r="F8307" s="102"/>
    </row>
    <row r="8308" ht="12.75" customHeight="1">
      <c r="A8308" s="100" t="s">
        <v>27686</v>
      </c>
      <c r="B8308" s="101">
        <v>827.73</v>
      </c>
      <c r="C8308" s="102"/>
      <c r="D8308" s="100" t="s">
        <v>27687</v>
      </c>
      <c r="E8308" s="101">
        <v>2016.38</v>
      </c>
      <c r="F8308" s="102"/>
    </row>
    <row r="8309" ht="12.75" customHeight="1">
      <c r="A8309" s="100" t="s">
        <v>27617</v>
      </c>
      <c r="B8309" s="101">
        <v>4.66</v>
      </c>
      <c r="C8309" s="102"/>
      <c r="D8309" s="100" t="s">
        <v>8720</v>
      </c>
      <c r="E8309" s="101">
        <v>1756.18</v>
      </c>
      <c r="F8309" s="102"/>
    </row>
    <row r="8310" ht="12.75" customHeight="1">
      <c r="A8310" s="100" t="s">
        <v>8589</v>
      </c>
      <c r="B8310" s="101">
        <v>4.66</v>
      </c>
      <c r="C8310" s="102"/>
      <c r="D8310" s="100" t="s">
        <v>27688</v>
      </c>
      <c r="E8310" s="101">
        <v>2081.44</v>
      </c>
      <c r="F8310" s="102"/>
    </row>
    <row r="8311" ht="12.75" customHeight="1">
      <c r="A8311" s="100" t="s">
        <v>27618</v>
      </c>
      <c r="B8311" s="101">
        <v>6.87</v>
      </c>
      <c r="C8311" s="102"/>
      <c r="D8311" s="100" t="s">
        <v>8722</v>
      </c>
      <c r="E8311" s="101">
        <v>1812.55</v>
      </c>
      <c r="F8311" s="102"/>
    </row>
    <row r="8312" ht="12.75" customHeight="1">
      <c r="A8312" s="100" t="s">
        <v>8591</v>
      </c>
      <c r="B8312" s="101">
        <v>6.87</v>
      </c>
      <c r="C8312" s="102"/>
      <c r="D8312" s="100" t="s">
        <v>27689</v>
      </c>
      <c r="E8312" s="101">
        <v>133.62</v>
      </c>
      <c r="F8312" s="102"/>
    </row>
    <row r="8313" ht="12.75" customHeight="1">
      <c r="A8313" s="100" t="s">
        <v>27619</v>
      </c>
      <c r="B8313" s="101">
        <v>13.04</v>
      </c>
      <c r="C8313" s="102"/>
      <c r="D8313" s="100" t="s">
        <v>8724</v>
      </c>
      <c r="E8313" s="101">
        <v>115.79</v>
      </c>
      <c r="F8313" s="102"/>
    </row>
    <row r="8314" ht="12.75" customHeight="1">
      <c r="A8314" s="100" t="s">
        <v>8593</v>
      </c>
      <c r="B8314" s="101">
        <v>13.04</v>
      </c>
      <c r="C8314" s="102"/>
      <c r="D8314" s="100" t="s">
        <v>27690</v>
      </c>
      <c r="E8314" s="101">
        <v>160.16</v>
      </c>
      <c r="F8314" s="102"/>
    </row>
    <row r="8315" ht="12.75" customHeight="1">
      <c r="A8315" s="100" t="s">
        <v>27620</v>
      </c>
      <c r="B8315" s="101">
        <v>24.22</v>
      </c>
      <c r="C8315" s="102"/>
      <c r="D8315" s="100" t="s">
        <v>8726</v>
      </c>
      <c r="E8315" s="101">
        <v>138.78</v>
      </c>
      <c r="F8315" s="102"/>
    </row>
    <row r="8316" ht="12.75" customHeight="1">
      <c r="A8316" s="100" t="s">
        <v>8595</v>
      </c>
      <c r="B8316" s="101">
        <v>24.22</v>
      </c>
      <c r="C8316" s="102"/>
      <c r="D8316" s="100" t="s">
        <v>27691</v>
      </c>
      <c r="E8316" s="101">
        <v>547.18</v>
      </c>
      <c r="F8316" s="102"/>
    </row>
    <row r="8317" ht="12.75" customHeight="1">
      <c r="A8317" s="100" t="s">
        <v>27621</v>
      </c>
      <c r="B8317" s="101">
        <v>32.62</v>
      </c>
      <c r="C8317" s="102"/>
      <c r="D8317" s="100" t="s">
        <v>8728</v>
      </c>
      <c r="E8317" s="101">
        <v>474.15</v>
      </c>
      <c r="F8317" s="102"/>
    </row>
    <row r="8318" ht="12.75" customHeight="1">
      <c r="A8318" s="100" t="s">
        <v>8597</v>
      </c>
      <c r="B8318" s="101">
        <v>32.62</v>
      </c>
      <c r="C8318" s="102"/>
      <c r="D8318" s="100" t="s">
        <v>27692</v>
      </c>
      <c r="E8318" s="101">
        <v>660.72</v>
      </c>
      <c r="F8318" s="102"/>
    </row>
    <row r="8319" ht="12.75" customHeight="1">
      <c r="A8319" s="100" t="s">
        <v>27622</v>
      </c>
      <c r="B8319" s="101">
        <v>88.13</v>
      </c>
      <c r="C8319" s="102"/>
      <c r="D8319" s="100" t="s">
        <v>8730</v>
      </c>
      <c r="E8319" s="101">
        <v>572.53</v>
      </c>
      <c r="F8319" s="102"/>
    </row>
    <row r="8320" ht="12.75" customHeight="1">
      <c r="A8320" s="100" t="s">
        <v>8599</v>
      </c>
      <c r="B8320" s="101">
        <v>88.13</v>
      </c>
      <c r="C8320" s="102"/>
      <c r="D8320" s="100" t="s">
        <v>27693</v>
      </c>
      <c r="E8320" s="101">
        <v>709.97</v>
      </c>
      <c r="F8320" s="102"/>
    </row>
    <row r="8321" ht="12.75" customHeight="1">
      <c r="A8321" s="100" t="s">
        <v>27623</v>
      </c>
      <c r="B8321" s="101">
        <v>101.79</v>
      </c>
      <c r="C8321" s="102"/>
      <c r="D8321" s="100" t="s">
        <v>8732</v>
      </c>
      <c r="E8321" s="101">
        <v>615.22</v>
      </c>
      <c r="F8321" s="102"/>
    </row>
    <row r="8322" ht="12.75" customHeight="1">
      <c r="A8322" s="100" t="s">
        <v>8601</v>
      </c>
      <c r="B8322" s="101">
        <v>101.79</v>
      </c>
      <c r="C8322" s="102"/>
      <c r="D8322" s="100" t="s">
        <v>27694</v>
      </c>
      <c r="E8322" s="101">
        <v>733.99</v>
      </c>
      <c r="F8322" s="102"/>
    </row>
    <row r="8323" ht="12.75" customHeight="1">
      <c r="A8323" s="100" t="s">
        <v>27624</v>
      </c>
      <c r="B8323" s="101">
        <v>1.53</v>
      </c>
      <c r="C8323" s="102"/>
      <c r="D8323" s="100" t="s">
        <v>8734</v>
      </c>
      <c r="E8323" s="101">
        <v>636.02</v>
      </c>
      <c r="F8323" s="102"/>
    </row>
    <row r="8324" ht="12.75" customHeight="1">
      <c r="A8324" s="100" t="s">
        <v>8603</v>
      </c>
      <c r="B8324" s="101">
        <v>1.53</v>
      </c>
      <c r="C8324" s="102"/>
      <c r="D8324" s="100" t="s">
        <v>27695</v>
      </c>
      <c r="E8324" s="101">
        <v>1095.82</v>
      </c>
      <c r="F8324" s="102"/>
    </row>
    <row r="8325" ht="12.75" customHeight="1">
      <c r="A8325" s="100" t="s">
        <v>27625</v>
      </c>
      <c r="B8325" s="101">
        <v>1.79</v>
      </c>
      <c r="C8325" s="102"/>
      <c r="D8325" s="100" t="s">
        <v>8736</v>
      </c>
      <c r="E8325" s="101">
        <v>965.49</v>
      </c>
      <c r="F8325" s="102"/>
    </row>
    <row r="8326" ht="12.75" customHeight="1">
      <c r="A8326" s="100" t="s">
        <v>159</v>
      </c>
      <c r="B8326" s="101">
        <v>1.79</v>
      </c>
      <c r="C8326" s="102"/>
      <c r="D8326" s="100" t="s">
        <v>27696</v>
      </c>
      <c r="E8326" s="101">
        <v>2122.95</v>
      </c>
      <c r="F8326" s="102"/>
    </row>
    <row r="8327" ht="12.75" customHeight="1">
      <c r="A8327" s="100" t="s">
        <v>27626</v>
      </c>
      <c r="B8327" s="101">
        <v>4.54</v>
      </c>
      <c r="C8327" s="102"/>
      <c r="D8327" s="100" t="s">
        <v>8738</v>
      </c>
      <c r="E8327" s="101">
        <v>2122.95</v>
      </c>
      <c r="F8327" s="102"/>
    </row>
    <row r="8328" ht="12.75" customHeight="1">
      <c r="A8328" s="100" t="s">
        <v>8606</v>
      </c>
      <c r="B8328" s="101">
        <v>4.54</v>
      </c>
      <c r="C8328" s="102"/>
      <c r="D8328" s="100" t="s">
        <v>27697</v>
      </c>
      <c r="E8328" s="101">
        <v>1391.87</v>
      </c>
      <c r="F8328" s="102"/>
    </row>
    <row r="8329" ht="12.75" customHeight="1">
      <c r="A8329" s="100" t="s">
        <v>27627</v>
      </c>
      <c r="B8329" s="101">
        <v>7.02</v>
      </c>
      <c r="C8329" s="102"/>
      <c r="D8329" s="100" t="s">
        <v>8740</v>
      </c>
      <c r="E8329" s="101">
        <v>1391.87</v>
      </c>
      <c r="F8329" s="102"/>
    </row>
    <row r="8330" ht="12.75" customHeight="1">
      <c r="A8330" s="100" t="s">
        <v>8608</v>
      </c>
      <c r="B8330" s="101">
        <v>7.02</v>
      </c>
      <c r="C8330" s="102"/>
      <c r="D8330" s="100" t="s">
        <v>27698</v>
      </c>
      <c r="E8330" s="101">
        <v>2066.0</v>
      </c>
      <c r="F8330" s="102"/>
    </row>
    <row r="8331" ht="12.75" customHeight="1">
      <c r="A8331" s="100" t="s">
        <v>27628</v>
      </c>
      <c r="B8331" s="101">
        <v>7.09</v>
      </c>
      <c r="C8331" s="102"/>
      <c r="D8331" s="100" t="s">
        <v>8742</v>
      </c>
      <c r="E8331" s="101">
        <v>2066.0</v>
      </c>
      <c r="F8331" s="102"/>
    </row>
    <row r="8332" ht="12.75" customHeight="1">
      <c r="A8332" s="100" t="s">
        <v>8610</v>
      </c>
      <c r="B8332" s="101">
        <v>7.09</v>
      </c>
      <c r="C8332" s="102"/>
      <c r="D8332" s="100" t="s">
        <v>27699</v>
      </c>
      <c r="E8332" s="101">
        <v>2031.88</v>
      </c>
      <c r="F8332" s="102"/>
    </row>
    <row r="8333" ht="12.75" customHeight="1">
      <c r="A8333" s="100" t="s">
        <v>27629</v>
      </c>
      <c r="B8333" s="101">
        <v>12.0</v>
      </c>
      <c r="C8333" s="102"/>
      <c r="D8333" s="100" t="s">
        <v>8744</v>
      </c>
      <c r="E8333" s="101">
        <v>2031.88</v>
      </c>
      <c r="F8333" s="102"/>
    </row>
    <row r="8334" ht="12.75" customHeight="1">
      <c r="A8334" s="100" t="s">
        <v>8612</v>
      </c>
      <c r="B8334" s="101">
        <v>12.0</v>
      </c>
      <c r="C8334" s="102"/>
      <c r="D8334" s="100" t="s">
        <v>27700</v>
      </c>
      <c r="E8334" s="101">
        <v>2059.6</v>
      </c>
      <c r="F8334" s="102"/>
    </row>
    <row r="8335" ht="12.75" customHeight="1">
      <c r="A8335" s="100" t="s">
        <v>27630</v>
      </c>
      <c r="B8335" s="101">
        <v>22.01</v>
      </c>
      <c r="C8335" s="102"/>
      <c r="D8335" s="100" t="s">
        <v>8746</v>
      </c>
      <c r="E8335" s="101">
        <v>2059.6</v>
      </c>
      <c r="F8335" s="102"/>
    </row>
    <row r="8336" ht="12.75" customHeight="1">
      <c r="A8336" s="100" t="s">
        <v>8614</v>
      </c>
      <c r="B8336" s="101">
        <v>22.01</v>
      </c>
      <c r="C8336" s="102"/>
      <c r="D8336" s="100" t="s">
        <v>27701</v>
      </c>
      <c r="E8336" s="101">
        <v>2024.96</v>
      </c>
      <c r="F8336" s="102"/>
    </row>
    <row r="8337" ht="12.75" customHeight="1">
      <c r="A8337" s="100" t="s">
        <v>27631</v>
      </c>
      <c r="B8337" s="101">
        <v>27.61</v>
      </c>
      <c r="C8337" s="102"/>
      <c r="D8337" s="100" t="s">
        <v>8748</v>
      </c>
      <c r="E8337" s="101">
        <v>2024.96</v>
      </c>
      <c r="F8337" s="102"/>
    </row>
    <row r="8338" ht="12.75" customHeight="1">
      <c r="A8338" s="100" t="s">
        <v>8616</v>
      </c>
      <c r="B8338" s="101">
        <v>27.61</v>
      </c>
      <c r="C8338" s="102"/>
      <c r="D8338" s="100" t="s">
        <v>27702</v>
      </c>
      <c r="E8338" s="101">
        <v>737.94</v>
      </c>
      <c r="F8338" s="102"/>
    </row>
    <row r="8339" ht="12.75" customHeight="1">
      <c r="A8339" s="100" t="s">
        <v>27632</v>
      </c>
      <c r="B8339" s="101">
        <v>39.56</v>
      </c>
      <c r="C8339" s="102"/>
      <c r="D8339" s="100" t="s">
        <v>8750</v>
      </c>
      <c r="E8339" s="101">
        <v>718.57</v>
      </c>
      <c r="F8339" s="102"/>
    </row>
    <row r="8340" ht="12.75" customHeight="1">
      <c r="A8340" s="100" t="s">
        <v>8618</v>
      </c>
      <c r="B8340" s="101">
        <v>39.56</v>
      </c>
      <c r="C8340" s="102"/>
      <c r="D8340" s="100" t="s">
        <v>27703</v>
      </c>
      <c r="E8340" s="101">
        <v>1895.44</v>
      </c>
      <c r="F8340" s="102"/>
    </row>
    <row r="8341" ht="12.75" customHeight="1">
      <c r="A8341" s="100" t="s">
        <v>27633</v>
      </c>
      <c r="B8341" s="101">
        <v>13.8</v>
      </c>
      <c r="C8341" s="102"/>
      <c r="D8341" s="100" t="s">
        <v>8752</v>
      </c>
      <c r="E8341" s="101">
        <v>1876.07</v>
      </c>
      <c r="F8341" s="102"/>
    </row>
    <row r="8342" ht="12.75" customHeight="1">
      <c r="A8342" s="100" t="s">
        <v>8620</v>
      </c>
      <c r="B8342" s="101">
        <v>13.8</v>
      </c>
      <c r="C8342" s="102"/>
      <c r="D8342" s="100" t="s">
        <v>27704</v>
      </c>
      <c r="E8342" s="101">
        <v>572.64</v>
      </c>
      <c r="F8342" s="102"/>
    </row>
    <row r="8343" ht="12.75" customHeight="1">
      <c r="A8343" s="100" t="s">
        <v>27634</v>
      </c>
      <c r="B8343" s="101">
        <v>30.72</v>
      </c>
      <c r="C8343" s="102"/>
      <c r="D8343" s="100" t="s">
        <v>8754</v>
      </c>
      <c r="E8343" s="101">
        <v>553.27</v>
      </c>
      <c r="F8343" s="102"/>
    </row>
    <row r="8344" ht="12.75" customHeight="1">
      <c r="A8344" s="100" t="s">
        <v>8622</v>
      </c>
      <c r="B8344" s="101">
        <v>30.72</v>
      </c>
      <c r="C8344" s="102"/>
      <c r="D8344" s="100" t="s">
        <v>27705</v>
      </c>
      <c r="E8344" s="101">
        <v>1111.44</v>
      </c>
      <c r="F8344" s="102"/>
    </row>
    <row r="8345" ht="12.75" customHeight="1">
      <c r="A8345" s="100" t="s">
        <v>27635</v>
      </c>
      <c r="B8345" s="101">
        <v>48.32</v>
      </c>
      <c r="C8345" s="102"/>
      <c r="D8345" s="100" t="s">
        <v>8756</v>
      </c>
      <c r="E8345" s="101">
        <v>1092.07</v>
      </c>
      <c r="F8345" s="102"/>
    </row>
    <row r="8346" ht="12.75" customHeight="1">
      <c r="A8346" s="100" t="s">
        <v>8624</v>
      </c>
      <c r="B8346" s="101">
        <v>48.32</v>
      </c>
      <c r="C8346" s="102"/>
      <c r="D8346" s="100" t="s">
        <v>27706</v>
      </c>
      <c r="E8346" s="101">
        <v>1234.04</v>
      </c>
      <c r="F8346" s="102"/>
    </row>
    <row r="8347" ht="12.75" customHeight="1">
      <c r="A8347" s="100" t="s">
        <v>27636</v>
      </c>
      <c r="B8347" s="101">
        <v>134.83</v>
      </c>
      <c r="C8347" s="102"/>
      <c r="D8347" s="100" t="s">
        <v>8758</v>
      </c>
      <c r="E8347" s="101">
        <v>1214.67</v>
      </c>
      <c r="F8347" s="102"/>
    </row>
    <row r="8348" ht="12.75" customHeight="1">
      <c r="A8348" s="100" t="s">
        <v>8626</v>
      </c>
      <c r="B8348" s="101">
        <v>134.83</v>
      </c>
      <c r="C8348" s="102"/>
      <c r="D8348" s="100" t="s">
        <v>27707</v>
      </c>
      <c r="E8348" s="101">
        <v>613.02</v>
      </c>
      <c r="F8348" s="102"/>
    </row>
    <row r="8349" ht="12.75" customHeight="1">
      <c r="A8349" s="100" t="s">
        <v>27637</v>
      </c>
      <c r="B8349" s="101">
        <v>215.73</v>
      </c>
      <c r="C8349" s="102"/>
      <c r="D8349" s="100" t="s">
        <v>8760</v>
      </c>
      <c r="E8349" s="101">
        <v>589.34</v>
      </c>
      <c r="F8349" s="102"/>
    </row>
    <row r="8350" ht="12.75" customHeight="1">
      <c r="A8350" s="100" t="s">
        <v>8628</v>
      </c>
      <c r="B8350" s="101">
        <v>215.73</v>
      </c>
      <c r="C8350" s="102"/>
      <c r="D8350" s="100" t="s">
        <v>27708</v>
      </c>
      <c r="E8350" s="101">
        <v>571.49</v>
      </c>
      <c r="F8350" s="102"/>
    </row>
    <row r="8351" ht="12.75" customHeight="1">
      <c r="A8351" s="100" t="s">
        <v>27638</v>
      </c>
      <c r="B8351" s="101">
        <v>86.68</v>
      </c>
      <c r="C8351" s="102"/>
      <c r="D8351" s="100" t="s">
        <v>8762</v>
      </c>
      <c r="E8351" s="101">
        <v>547.82</v>
      </c>
      <c r="F8351" s="102"/>
    </row>
    <row r="8352" ht="12.75" customHeight="1">
      <c r="A8352" s="100" t="s">
        <v>8630</v>
      </c>
      <c r="B8352" s="101">
        <v>86.68</v>
      </c>
      <c r="C8352" s="102"/>
      <c r="D8352" s="100" t="s">
        <v>27709</v>
      </c>
      <c r="E8352" s="101">
        <v>535.74</v>
      </c>
      <c r="F8352" s="102"/>
    </row>
    <row r="8353" ht="12.75" customHeight="1">
      <c r="A8353" s="100" t="s">
        <v>27639</v>
      </c>
      <c r="B8353" s="101">
        <v>219.89</v>
      </c>
      <c r="C8353" s="102"/>
      <c r="D8353" s="100" t="s">
        <v>8764</v>
      </c>
      <c r="E8353" s="101">
        <v>512.06</v>
      </c>
      <c r="F8353" s="102"/>
    </row>
    <row r="8354" ht="12.75" customHeight="1">
      <c r="A8354" s="100" t="s">
        <v>8632</v>
      </c>
      <c r="B8354" s="101">
        <v>219.89</v>
      </c>
      <c r="C8354" s="102"/>
      <c r="D8354" s="100" t="s">
        <v>27710</v>
      </c>
      <c r="E8354" s="101">
        <v>480.16</v>
      </c>
      <c r="F8354" s="102"/>
    </row>
    <row r="8355" ht="12.75" customHeight="1">
      <c r="A8355" s="100" t="s">
        <v>27640</v>
      </c>
      <c r="B8355" s="101">
        <v>20.77</v>
      </c>
      <c r="C8355" s="102"/>
      <c r="D8355" s="100" t="s">
        <v>8766</v>
      </c>
      <c r="E8355" s="101">
        <v>456.48</v>
      </c>
      <c r="F8355" s="102"/>
    </row>
    <row r="8356" ht="12.75" customHeight="1">
      <c r="A8356" s="100" t="s">
        <v>8634</v>
      </c>
      <c r="B8356" s="101">
        <v>20.77</v>
      </c>
      <c r="C8356" s="102"/>
      <c r="D8356" s="100" t="s">
        <v>27711</v>
      </c>
      <c r="E8356" s="101">
        <v>451.71</v>
      </c>
      <c r="F8356" s="102"/>
    </row>
    <row r="8357" ht="12.75" customHeight="1">
      <c r="A8357" s="100" t="s">
        <v>27641</v>
      </c>
      <c r="B8357" s="101">
        <v>76.58</v>
      </c>
      <c r="C8357" s="102"/>
      <c r="D8357" s="100" t="s">
        <v>8768</v>
      </c>
      <c r="E8357" s="101">
        <v>428.03</v>
      </c>
      <c r="F8357" s="102"/>
    </row>
    <row r="8358" ht="12.75" customHeight="1">
      <c r="A8358" s="100" t="s">
        <v>8636</v>
      </c>
      <c r="B8358" s="101">
        <v>76.58</v>
      </c>
      <c r="C8358" s="102"/>
      <c r="D8358" s="100" t="s">
        <v>27712</v>
      </c>
      <c r="E8358" s="101">
        <v>427.22</v>
      </c>
      <c r="F8358" s="102"/>
    </row>
    <row r="8359" ht="12.75" customHeight="1">
      <c r="A8359" s="100" t="s">
        <v>27642</v>
      </c>
      <c r="B8359" s="101">
        <v>13.41</v>
      </c>
      <c r="C8359" s="102"/>
      <c r="D8359" s="100" t="s">
        <v>8770</v>
      </c>
      <c r="E8359" s="101">
        <v>403.54</v>
      </c>
      <c r="F8359" s="102"/>
    </row>
    <row r="8360" ht="12.75" customHeight="1">
      <c r="A8360" s="100" t="s">
        <v>8638</v>
      </c>
      <c r="B8360" s="101">
        <v>13.41</v>
      </c>
      <c r="C8360" s="102"/>
      <c r="D8360" s="100" t="s">
        <v>27713</v>
      </c>
      <c r="E8360" s="101">
        <v>410.31</v>
      </c>
      <c r="F8360" s="102"/>
    </row>
    <row r="8361" ht="12.75" customHeight="1">
      <c r="A8361" s="100" t="s">
        <v>27643</v>
      </c>
      <c r="B8361" s="101">
        <v>154.81</v>
      </c>
      <c r="C8361" s="102"/>
      <c r="D8361" s="100" t="s">
        <v>8772</v>
      </c>
      <c r="E8361" s="101">
        <v>386.63</v>
      </c>
      <c r="F8361" s="102"/>
    </row>
    <row r="8362" ht="12.75" customHeight="1">
      <c r="A8362" s="100" t="s">
        <v>8640</v>
      </c>
      <c r="B8362" s="101">
        <v>154.81</v>
      </c>
      <c r="C8362" s="102"/>
      <c r="D8362" s="100" t="s">
        <v>27714</v>
      </c>
      <c r="E8362" s="101">
        <v>387.52</v>
      </c>
      <c r="F8362" s="102"/>
    </row>
    <row r="8363" ht="12.75" customHeight="1">
      <c r="A8363" s="100" t="s">
        <v>27644</v>
      </c>
      <c r="B8363" s="101">
        <v>41.19</v>
      </c>
      <c r="C8363" s="102"/>
      <c r="D8363" s="100" t="s">
        <v>8774</v>
      </c>
      <c r="E8363" s="101">
        <v>363.84</v>
      </c>
      <c r="F8363" s="102"/>
    </row>
    <row r="8364" ht="12.75" customHeight="1">
      <c r="A8364" s="100" t="s">
        <v>8642</v>
      </c>
      <c r="B8364" s="101">
        <v>41.19</v>
      </c>
      <c r="C8364" s="102"/>
      <c r="D8364" s="100" t="s">
        <v>27715</v>
      </c>
      <c r="E8364" s="101">
        <v>429.17</v>
      </c>
      <c r="F8364" s="102"/>
    </row>
    <row r="8365" ht="12.75" customHeight="1">
      <c r="A8365" s="100" t="s">
        <v>27645</v>
      </c>
      <c r="B8365" s="101">
        <v>64.27</v>
      </c>
      <c r="C8365" s="102"/>
      <c r="D8365" s="100" t="s">
        <v>8776</v>
      </c>
      <c r="E8365" s="101">
        <v>405.49</v>
      </c>
      <c r="F8365" s="102"/>
    </row>
    <row r="8366" ht="12.75" customHeight="1">
      <c r="A8366" s="100" t="s">
        <v>8644</v>
      </c>
      <c r="B8366" s="101">
        <v>64.27</v>
      </c>
      <c r="C8366" s="102"/>
      <c r="D8366" s="100" t="s">
        <v>27716</v>
      </c>
      <c r="E8366" s="101">
        <v>395.69</v>
      </c>
      <c r="F8366" s="102"/>
    </row>
    <row r="8367" ht="12.75" customHeight="1">
      <c r="A8367" s="100" t="s">
        <v>27646</v>
      </c>
      <c r="B8367" s="101">
        <v>31.75</v>
      </c>
      <c r="C8367" s="102"/>
      <c r="D8367" s="100" t="s">
        <v>8778</v>
      </c>
      <c r="E8367" s="101">
        <v>372.02</v>
      </c>
      <c r="F8367" s="102"/>
    </row>
    <row r="8368" ht="12.75" customHeight="1">
      <c r="A8368" s="100" t="s">
        <v>8646</v>
      </c>
      <c r="B8368" s="101">
        <v>31.75</v>
      </c>
      <c r="C8368" s="102"/>
      <c r="D8368" s="100" t="s">
        <v>27717</v>
      </c>
      <c r="E8368" s="101">
        <v>496.05</v>
      </c>
      <c r="F8368" s="102"/>
    </row>
    <row r="8369" ht="12.75" customHeight="1">
      <c r="A8369" s="100" t="s">
        <v>27647</v>
      </c>
      <c r="B8369" s="101">
        <v>71.88</v>
      </c>
      <c r="C8369" s="102"/>
      <c r="D8369" s="100" t="s">
        <v>8780</v>
      </c>
      <c r="E8369" s="101">
        <v>472.37</v>
      </c>
      <c r="F8369" s="102"/>
    </row>
    <row r="8370" ht="12.75" customHeight="1">
      <c r="A8370" s="100" t="s">
        <v>8648</v>
      </c>
      <c r="B8370" s="101">
        <v>71.88</v>
      </c>
      <c r="C8370" s="102"/>
      <c r="D8370" s="100" t="s">
        <v>27718</v>
      </c>
      <c r="E8370" s="101">
        <v>462.57</v>
      </c>
      <c r="F8370" s="102"/>
    </row>
    <row r="8371" ht="12.75" customHeight="1">
      <c r="A8371" s="100" t="s">
        <v>27648</v>
      </c>
      <c r="B8371" s="101">
        <v>24.88</v>
      </c>
      <c r="C8371" s="102"/>
      <c r="D8371" s="100" t="s">
        <v>8782</v>
      </c>
      <c r="E8371" s="101">
        <v>438.89</v>
      </c>
      <c r="F8371" s="102"/>
    </row>
    <row r="8372" ht="12.75" customHeight="1">
      <c r="A8372" s="100" t="s">
        <v>8650</v>
      </c>
      <c r="B8372" s="101">
        <v>24.88</v>
      </c>
      <c r="C8372" s="102"/>
      <c r="D8372" s="100" t="s">
        <v>27719</v>
      </c>
      <c r="E8372" s="101">
        <v>699.66</v>
      </c>
      <c r="F8372" s="102"/>
    </row>
    <row r="8373" ht="12.75" customHeight="1">
      <c r="A8373" s="100" t="s">
        <v>27649</v>
      </c>
      <c r="B8373" s="101">
        <v>35.29</v>
      </c>
      <c r="C8373" s="102"/>
      <c r="D8373" s="100" t="s">
        <v>8784</v>
      </c>
      <c r="E8373" s="101">
        <v>675.98</v>
      </c>
      <c r="F8373" s="102"/>
    </row>
    <row r="8374" ht="12.75" customHeight="1">
      <c r="A8374" s="100" t="s">
        <v>8652</v>
      </c>
      <c r="B8374" s="101">
        <v>35.29</v>
      </c>
      <c r="C8374" s="102"/>
      <c r="D8374" s="100" t="s">
        <v>27720</v>
      </c>
      <c r="E8374" s="101">
        <v>486.38</v>
      </c>
      <c r="F8374" s="102"/>
    </row>
    <row r="8375" ht="12.75" customHeight="1">
      <c r="A8375" s="100" t="s">
        <v>27650</v>
      </c>
      <c r="B8375" s="101">
        <v>1345.12</v>
      </c>
      <c r="C8375" s="102"/>
      <c r="D8375" s="100" t="s">
        <v>8786</v>
      </c>
      <c r="E8375" s="101">
        <v>462.7</v>
      </c>
      <c r="F8375" s="102"/>
    </row>
    <row r="8376" ht="12.75" customHeight="1">
      <c r="A8376" s="100" t="s">
        <v>8654</v>
      </c>
      <c r="B8376" s="101">
        <v>1345.12</v>
      </c>
      <c r="C8376" s="102"/>
      <c r="D8376" s="100" t="s">
        <v>27721</v>
      </c>
      <c r="E8376" s="101">
        <v>400.37</v>
      </c>
      <c r="F8376" s="102"/>
    </row>
    <row r="8377" ht="12.75" customHeight="1">
      <c r="A8377" s="100" t="s">
        <v>27651</v>
      </c>
      <c r="B8377" s="101">
        <v>74.22</v>
      </c>
      <c r="C8377" s="102"/>
      <c r="D8377" s="100" t="s">
        <v>8788</v>
      </c>
      <c r="E8377" s="101">
        <v>376.69</v>
      </c>
      <c r="F8377" s="102"/>
    </row>
    <row r="8378" ht="12.75" customHeight="1">
      <c r="A8378" s="100" t="s">
        <v>8656</v>
      </c>
      <c r="B8378" s="101">
        <v>74.22</v>
      </c>
      <c r="C8378" s="102"/>
      <c r="D8378" s="100" t="s">
        <v>27722</v>
      </c>
      <c r="E8378" s="101">
        <v>360.56</v>
      </c>
      <c r="F8378" s="102"/>
    </row>
    <row r="8379" ht="12.75" customHeight="1">
      <c r="A8379" s="100" t="s">
        <v>27652</v>
      </c>
      <c r="B8379" s="101">
        <v>113.93</v>
      </c>
      <c r="C8379" s="102"/>
      <c r="D8379" s="100" t="s">
        <v>8790</v>
      </c>
      <c r="E8379" s="101">
        <v>336.88</v>
      </c>
      <c r="F8379" s="102"/>
    </row>
    <row r="8380" ht="12.75" customHeight="1">
      <c r="A8380" s="100" t="s">
        <v>8658</v>
      </c>
      <c r="B8380" s="101">
        <v>113.93</v>
      </c>
      <c r="C8380" s="102"/>
      <c r="D8380" s="100" t="s">
        <v>27723</v>
      </c>
      <c r="E8380" s="101">
        <v>339.08</v>
      </c>
      <c r="F8380" s="102"/>
    </row>
    <row r="8381" ht="12.75" customHeight="1">
      <c r="A8381" s="100" t="s">
        <v>27653</v>
      </c>
      <c r="B8381" s="101">
        <v>78.38</v>
      </c>
      <c r="C8381" s="102"/>
      <c r="D8381" s="100" t="s">
        <v>8792</v>
      </c>
      <c r="E8381" s="101">
        <v>315.4</v>
      </c>
      <c r="F8381" s="102"/>
    </row>
    <row r="8382" ht="12.75" customHeight="1">
      <c r="A8382" s="100" t="s">
        <v>8660</v>
      </c>
      <c r="B8382" s="101">
        <v>78.38</v>
      </c>
      <c r="C8382" s="102"/>
      <c r="D8382" s="100" t="s">
        <v>27724</v>
      </c>
      <c r="E8382" s="101">
        <v>385.9</v>
      </c>
      <c r="F8382" s="102"/>
    </row>
    <row r="8383" ht="12.75" customHeight="1">
      <c r="A8383" s="100" t="s">
        <v>27654</v>
      </c>
      <c r="B8383" s="101">
        <v>104.52</v>
      </c>
      <c r="C8383" s="102"/>
      <c r="D8383" s="100" t="s">
        <v>8794</v>
      </c>
      <c r="E8383" s="101">
        <v>362.22</v>
      </c>
      <c r="F8383" s="102"/>
    </row>
    <row r="8384" ht="12.75" customHeight="1">
      <c r="A8384" s="100" t="s">
        <v>8662</v>
      </c>
      <c r="B8384" s="101">
        <v>104.52</v>
      </c>
      <c r="C8384" s="102"/>
      <c r="D8384" s="100" t="s">
        <v>27725</v>
      </c>
      <c r="E8384" s="101">
        <v>415.27</v>
      </c>
      <c r="F8384" s="102"/>
    </row>
    <row r="8385" ht="12.75" customHeight="1">
      <c r="A8385" s="100" t="s">
        <v>27655</v>
      </c>
      <c r="B8385" s="101">
        <v>157.05</v>
      </c>
      <c r="C8385" s="102"/>
      <c r="D8385" s="100" t="s">
        <v>8796</v>
      </c>
      <c r="E8385" s="101">
        <v>391.59</v>
      </c>
      <c r="F8385" s="102"/>
    </row>
    <row r="8386" ht="12.75" customHeight="1">
      <c r="A8386" s="100" t="s">
        <v>8664</v>
      </c>
      <c r="B8386" s="101">
        <v>157.05</v>
      </c>
      <c r="C8386" s="102"/>
      <c r="D8386" s="100" t="s">
        <v>27726</v>
      </c>
      <c r="E8386" s="101">
        <v>398.58</v>
      </c>
      <c r="F8386" s="102"/>
    </row>
    <row r="8387" ht="12.75" customHeight="1">
      <c r="A8387" s="100" t="s">
        <v>27656</v>
      </c>
      <c r="B8387" s="101">
        <v>188.45</v>
      </c>
      <c r="C8387" s="102"/>
      <c r="D8387" s="100" t="s">
        <v>8798</v>
      </c>
      <c r="E8387" s="101">
        <v>374.9</v>
      </c>
      <c r="F8387" s="102"/>
    </row>
    <row r="8388" ht="12.75" customHeight="1">
      <c r="A8388" s="100" t="s">
        <v>8666</v>
      </c>
      <c r="B8388" s="101">
        <v>188.45</v>
      </c>
      <c r="C8388" s="102"/>
      <c r="D8388" s="100" t="s">
        <v>27727</v>
      </c>
      <c r="E8388" s="101">
        <v>407.12</v>
      </c>
      <c r="F8388" s="102"/>
    </row>
    <row r="8389" ht="12.75" customHeight="1">
      <c r="A8389" s="100" t="s">
        <v>27657</v>
      </c>
      <c r="B8389" s="101">
        <v>262.72</v>
      </c>
      <c r="C8389" s="102"/>
      <c r="D8389" s="100" t="s">
        <v>8800</v>
      </c>
      <c r="E8389" s="101">
        <v>383.44</v>
      </c>
      <c r="F8389" s="102"/>
    </row>
    <row r="8390" ht="12.75" customHeight="1">
      <c r="A8390" s="100" t="s">
        <v>8668</v>
      </c>
      <c r="B8390" s="101">
        <v>262.72</v>
      </c>
      <c r="C8390" s="102"/>
      <c r="D8390" s="100" t="s">
        <v>27728</v>
      </c>
      <c r="E8390" s="101">
        <v>402.66</v>
      </c>
      <c r="F8390" s="102"/>
    </row>
    <row r="8391" ht="12.75" customHeight="1">
      <c r="A8391" s="100" t="s">
        <v>27658</v>
      </c>
      <c r="B8391" s="101">
        <v>300.25</v>
      </c>
      <c r="C8391" s="102"/>
      <c r="D8391" s="100" t="s">
        <v>8802</v>
      </c>
      <c r="E8391" s="101">
        <v>378.98</v>
      </c>
      <c r="F8391" s="102"/>
    </row>
    <row r="8392" ht="12.75" customHeight="1">
      <c r="A8392" s="100" t="s">
        <v>8670</v>
      </c>
      <c r="B8392" s="101">
        <v>300.25</v>
      </c>
      <c r="C8392" s="102"/>
      <c r="D8392" s="100" t="s">
        <v>27729</v>
      </c>
      <c r="E8392" s="101">
        <v>536.21</v>
      </c>
      <c r="F8392" s="102"/>
    </row>
    <row r="8393" ht="12.75" customHeight="1">
      <c r="A8393" s="100" t="s">
        <v>27659</v>
      </c>
      <c r="B8393" s="101">
        <v>470.73</v>
      </c>
      <c r="C8393" s="102"/>
      <c r="D8393" s="100" t="s">
        <v>8804</v>
      </c>
      <c r="E8393" s="101">
        <v>512.53</v>
      </c>
      <c r="F8393" s="102"/>
    </row>
    <row r="8394" ht="12.75" customHeight="1">
      <c r="A8394" s="100" t="s">
        <v>8672</v>
      </c>
      <c r="B8394" s="101">
        <v>470.73</v>
      </c>
      <c r="C8394" s="102"/>
      <c r="D8394" s="100" t="s">
        <v>27730</v>
      </c>
      <c r="E8394" s="101">
        <v>436.67</v>
      </c>
      <c r="F8394" s="102"/>
    </row>
    <row r="8395" ht="12.75" customHeight="1">
      <c r="A8395" s="100" t="s">
        <v>27660</v>
      </c>
      <c r="B8395" s="101">
        <v>523.04</v>
      </c>
      <c r="C8395" s="102"/>
      <c r="D8395" s="100" t="s">
        <v>8806</v>
      </c>
      <c r="E8395" s="101">
        <v>412.99</v>
      </c>
      <c r="F8395" s="102"/>
    </row>
    <row r="8396" ht="12.75" customHeight="1">
      <c r="A8396" s="100" t="s">
        <v>8674</v>
      </c>
      <c r="B8396" s="101">
        <v>523.04</v>
      </c>
      <c r="C8396" s="102"/>
      <c r="D8396" s="100" t="s">
        <v>27731</v>
      </c>
      <c r="E8396" s="101">
        <v>398.26</v>
      </c>
      <c r="F8396" s="102"/>
    </row>
    <row r="8397" ht="12.75" customHeight="1">
      <c r="A8397" s="100" t="s">
        <v>27661</v>
      </c>
      <c r="B8397" s="101">
        <v>575.34</v>
      </c>
      <c r="C8397" s="102"/>
      <c r="D8397" s="100" t="s">
        <v>8808</v>
      </c>
      <c r="E8397" s="101">
        <v>374.58</v>
      </c>
      <c r="F8397" s="102"/>
    </row>
    <row r="8398" ht="12.75" customHeight="1">
      <c r="A8398" s="100" t="s">
        <v>8676</v>
      </c>
      <c r="B8398" s="101">
        <v>575.34</v>
      </c>
      <c r="C8398" s="102"/>
      <c r="D8398" s="100" t="s">
        <v>27732</v>
      </c>
      <c r="E8398" s="101">
        <v>603.91</v>
      </c>
      <c r="F8398" s="102"/>
    </row>
    <row r="8399" ht="12.75" customHeight="1">
      <c r="A8399" s="100" t="s">
        <v>27662</v>
      </c>
      <c r="B8399" s="101">
        <v>627.66</v>
      </c>
      <c r="C8399" s="102"/>
      <c r="D8399" s="100" t="s">
        <v>8810</v>
      </c>
      <c r="E8399" s="101">
        <v>580.23</v>
      </c>
      <c r="F8399" s="102"/>
    </row>
    <row r="8400" ht="12.75" customHeight="1">
      <c r="A8400" s="100" t="s">
        <v>8678</v>
      </c>
      <c r="B8400" s="101">
        <v>627.66</v>
      </c>
      <c r="C8400" s="102"/>
      <c r="D8400" s="100" t="s">
        <v>27733</v>
      </c>
      <c r="E8400" s="101">
        <v>474.91</v>
      </c>
      <c r="F8400" s="102"/>
    </row>
    <row r="8401" ht="12.75" customHeight="1">
      <c r="A8401" s="100" t="s">
        <v>27663</v>
      </c>
      <c r="B8401" s="101">
        <v>1029.28</v>
      </c>
      <c r="C8401" s="102"/>
      <c r="D8401" s="100" t="s">
        <v>8812</v>
      </c>
      <c r="E8401" s="101">
        <v>470.6</v>
      </c>
      <c r="F8401" s="102"/>
    </row>
    <row r="8402" ht="12.75" customHeight="1">
      <c r="A8402" s="100" t="s">
        <v>8680</v>
      </c>
      <c r="B8402" s="101">
        <v>1029.28</v>
      </c>
      <c r="C8402" s="102"/>
      <c r="D8402" s="100" t="s">
        <v>27734</v>
      </c>
      <c r="E8402" s="101">
        <v>437.91</v>
      </c>
      <c r="F8402" s="102"/>
    </row>
    <row r="8403" ht="12.75" customHeight="1">
      <c r="A8403" s="100" t="s">
        <v>27664</v>
      </c>
      <c r="B8403" s="101">
        <v>1418.08</v>
      </c>
      <c r="C8403" s="102"/>
      <c r="D8403" s="100" t="s">
        <v>8814</v>
      </c>
      <c r="E8403" s="101">
        <v>432.99</v>
      </c>
      <c r="F8403" s="102"/>
    </row>
    <row r="8404" ht="12.75" customHeight="1">
      <c r="A8404" s="100" t="s">
        <v>8682</v>
      </c>
      <c r="B8404" s="101">
        <v>1418.08</v>
      </c>
      <c r="C8404" s="102"/>
      <c r="D8404" s="100" t="s">
        <v>27735</v>
      </c>
      <c r="E8404" s="101">
        <v>406.52</v>
      </c>
      <c r="F8404" s="102"/>
    </row>
    <row r="8405" ht="12.75" customHeight="1">
      <c r="A8405" s="100" t="s">
        <v>27665</v>
      </c>
      <c r="B8405" s="101">
        <v>1575.62</v>
      </c>
      <c r="C8405" s="102"/>
      <c r="D8405" s="100" t="s">
        <v>8816</v>
      </c>
      <c r="E8405" s="101">
        <v>401.02</v>
      </c>
      <c r="F8405" s="102"/>
    </row>
    <row r="8406" ht="12.75" customHeight="1">
      <c r="A8406" s="100" t="s">
        <v>8684</v>
      </c>
      <c r="B8406" s="101">
        <v>1575.62</v>
      </c>
      <c r="C8406" s="102"/>
      <c r="D8406" s="100" t="s">
        <v>27736</v>
      </c>
      <c r="E8406" s="101">
        <v>359.82</v>
      </c>
      <c r="F8406" s="102"/>
    </row>
    <row r="8407" ht="12.75" customHeight="1">
      <c r="A8407" s="100" t="s">
        <v>27666</v>
      </c>
      <c r="B8407" s="101">
        <v>2003.94</v>
      </c>
      <c r="C8407" s="102"/>
      <c r="D8407" s="100" t="s">
        <v>8818</v>
      </c>
      <c r="E8407" s="101">
        <v>353.14</v>
      </c>
      <c r="F8407" s="102"/>
    </row>
    <row r="8408" ht="12.75" customHeight="1">
      <c r="A8408" s="100" t="s">
        <v>8686</v>
      </c>
      <c r="B8408" s="101">
        <v>2003.94</v>
      </c>
      <c r="C8408" s="102"/>
      <c r="D8408" s="100" t="s">
        <v>27737</v>
      </c>
      <c r="E8408" s="101">
        <v>340.26</v>
      </c>
      <c r="F8408" s="102"/>
    </row>
    <row r="8409" ht="12.75" customHeight="1">
      <c r="A8409" s="100" t="s">
        <v>27667</v>
      </c>
      <c r="B8409" s="101">
        <v>2776.82</v>
      </c>
      <c r="C8409" s="102"/>
      <c r="D8409" s="100" t="s">
        <v>8820</v>
      </c>
      <c r="E8409" s="101">
        <v>332.4</v>
      </c>
      <c r="F8409" s="102"/>
    </row>
    <row r="8410" ht="12.75" customHeight="1">
      <c r="A8410" s="100" t="s">
        <v>8688</v>
      </c>
      <c r="B8410" s="101">
        <v>2776.82</v>
      </c>
      <c r="C8410" s="102"/>
      <c r="D8410" s="100" t="s">
        <v>27738</v>
      </c>
      <c r="E8410" s="101">
        <v>324.66</v>
      </c>
      <c r="F8410" s="102"/>
    </row>
    <row r="8411" ht="12.75" customHeight="1">
      <c r="A8411" s="100" t="s">
        <v>27668</v>
      </c>
      <c r="B8411" s="101">
        <v>13.07</v>
      </c>
      <c r="C8411" s="102"/>
      <c r="D8411" s="100" t="s">
        <v>8822</v>
      </c>
      <c r="E8411" s="101">
        <v>315.61</v>
      </c>
      <c r="F8411" s="102"/>
    </row>
    <row r="8412" ht="12.75" customHeight="1">
      <c r="A8412" s="100" t="s">
        <v>8690</v>
      </c>
      <c r="B8412" s="101">
        <v>13.07</v>
      </c>
      <c r="C8412" s="102"/>
      <c r="D8412" s="100" t="s">
        <v>27739</v>
      </c>
      <c r="E8412" s="101">
        <v>315.83</v>
      </c>
      <c r="F8412" s="102"/>
    </row>
    <row r="8413" ht="12.75" customHeight="1">
      <c r="A8413" s="100" t="s">
        <v>27669</v>
      </c>
      <c r="B8413" s="101">
        <v>30.43</v>
      </c>
      <c r="C8413" s="102"/>
      <c r="D8413" s="100" t="s">
        <v>8824</v>
      </c>
      <c r="E8413" s="101">
        <v>305.71</v>
      </c>
      <c r="F8413" s="102"/>
    </row>
    <row r="8414" ht="12.75" customHeight="1">
      <c r="A8414" s="100" t="s">
        <v>8692</v>
      </c>
      <c r="B8414" s="101">
        <v>30.43</v>
      </c>
      <c r="C8414" s="102"/>
      <c r="D8414" s="100" t="s">
        <v>27740</v>
      </c>
      <c r="E8414" s="101">
        <v>310.81</v>
      </c>
      <c r="F8414" s="102"/>
    </row>
    <row r="8415" ht="12.75" customHeight="1">
      <c r="A8415" s="100" t="s">
        <v>27670</v>
      </c>
      <c r="B8415" s="101">
        <v>46.69</v>
      </c>
      <c r="C8415" s="102"/>
      <c r="D8415" s="100" t="s">
        <v>8826</v>
      </c>
      <c r="E8415" s="101">
        <v>298.32</v>
      </c>
      <c r="F8415" s="102"/>
    </row>
    <row r="8416" ht="12.75" customHeight="1">
      <c r="A8416" s="100" t="s">
        <v>8694</v>
      </c>
      <c r="B8416" s="101">
        <v>46.69</v>
      </c>
      <c r="C8416" s="102"/>
      <c r="D8416" s="100" t="s">
        <v>27741</v>
      </c>
      <c r="E8416" s="101">
        <v>308.83</v>
      </c>
      <c r="F8416" s="102"/>
    </row>
    <row r="8417" ht="12.75" customHeight="1">
      <c r="A8417" s="100" t="s">
        <v>27671</v>
      </c>
      <c r="B8417" s="101">
        <v>12.65</v>
      </c>
      <c r="C8417" s="102"/>
      <c r="D8417" s="100" t="s">
        <v>8828</v>
      </c>
      <c r="E8417" s="101">
        <v>302.15</v>
      </c>
      <c r="F8417" s="102"/>
    </row>
    <row r="8418" ht="12.75" customHeight="1">
      <c r="A8418" s="100" t="s">
        <v>8696</v>
      </c>
      <c r="B8418" s="101">
        <v>12.65</v>
      </c>
      <c r="C8418" s="102"/>
      <c r="D8418" s="100" t="s">
        <v>27742</v>
      </c>
      <c r="E8418" s="101">
        <v>284.25</v>
      </c>
      <c r="F8418" s="102"/>
    </row>
    <row r="8419" ht="12.75" customHeight="1">
      <c r="A8419" s="100" t="s">
        <v>27672</v>
      </c>
      <c r="B8419" s="101">
        <v>28.9</v>
      </c>
      <c r="C8419" s="102"/>
      <c r="D8419" s="100" t="s">
        <v>8830</v>
      </c>
      <c r="E8419" s="101">
        <v>276.39</v>
      </c>
      <c r="F8419" s="102"/>
    </row>
    <row r="8420" ht="12.75" customHeight="1">
      <c r="A8420" s="100" t="s">
        <v>8698</v>
      </c>
      <c r="B8420" s="101">
        <v>28.9</v>
      </c>
      <c r="C8420" s="102"/>
      <c r="D8420" s="100" t="s">
        <v>27743</v>
      </c>
      <c r="E8420" s="101">
        <v>420.15</v>
      </c>
      <c r="F8420" s="102"/>
    </row>
    <row r="8421" ht="12.75" customHeight="1">
      <c r="A8421" s="100" t="s">
        <v>27673</v>
      </c>
      <c r="B8421" s="101">
        <v>45.35</v>
      </c>
      <c r="C8421" s="102"/>
      <c r="D8421" s="100" t="s">
        <v>8832</v>
      </c>
      <c r="E8421" s="101">
        <v>407.56</v>
      </c>
      <c r="F8421" s="102"/>
    </row>
    <row r="8422" ht="12.75" customHeight="1">
      <c r="A8422" s="100" t="s">
        <v>8700</v>
      </c>
      <c r="B8422" s="101">
        <v>45.35</v>
      </c>
      <c r="C8422" s="102"/>
      <c r="D8422" s="100" t="s">
        <v>27744</v>
      </c>
      <c r="E8422" s="101">
        <v>413.34</v>
      </c>
      <c r="F8422" s="102"/>
    </row>
    <row r="8423" ht="12.75" customHeight="1">
      <c r="A8423" s="100" t="s">
        <v>27674</v>
      </c>
      <c r="B8423" s="101">
        <v>9.96</v>
      </c>
      <c r="C8423" s="102"/>
      <c r="D8423" s="100" t="s">
        <v>8834</v>
      </c>
      <c r="E8423" s="101">
        <v>397.19</v>
      </c>
      <c r="F8423" s="102"/>
    </row>
    <row r="8424" ht="12.75" customHeight="1">
      <c r="A8424" s="100" t="s">
        <v>8702</v>
      </c>
      <c r="B8424" s="101">
        <v>9.96</v>
      </c>
      <c r="C8424" s="102"/>
      <c r="D8424" s="100" t="s">
        <v>27745</v>
      </c>
      <c r="E8424" s="101">
        <v>588.21</v>
      </c>
      <c r="F8424" s="102"/>
    </row>
    <row r="8425" ht="12.75" customHeight="1">
      <c r="A8425" s="100" t="s">
        <v>27675</v>
      </c>
      <c r="B8425" s="101">
        <v>14.47</v>
      </c>
      <c r="C8425" s="102"/>
      <c r="D8425" s="100" t="s">
        <v>8836</v>
      </c>
      <c r="E8425" s="101">
        <v>580.35</v>
      </c>
      <c r="F8425" s="102"/>
    </row>
    <row r="8426" ht="12.75" customHeight="1">
      <c r="A8426" s="100" t="s">
        <v>8704</v>
      </c>
      <c r="B8426" s="101">
        <v>14.47</v>
      </c>
      <c r="C8426" s="102"/>
      <c r="D8426" s="100" t="s">
        <v>27746</v>
      </c>
      <c r="E8426" s="101">
        <v>324.58</v>
      </c>
      <c r="F8426" s="102"/>
    </row>
    <row r="8427" ht="12.75" customHeight="1">
      <c r="A8427" s="100" t="s">
        <v>27676</v>
      </c>
      <c r="B8427" s="101">
        <v>24.87</v>
      </c>
      <c r="C8427" s="102"/>
      <c r="D8427" s="100" t="s">
        <v>8838</v>
      </c>
      <c r="E8427" s="101">
        <v>314.46</v>
      </c>
      <c r="F8427" s="102"/>
    </row>
    <row r="8428" ht="12.75" customHeight="1">
      <c r="A8428" s="100" t="s">
        <v>8706</v>
      </c>
      <c r="B8428" s="101">
        <v>24.87</v>
      </c>
      <c r="C8428" s="102"/>
      <c r="D8428" s="100" t="s">
        <v>27747</v>
      </c>
      <c r="E8428" s="101">
        <v>359.44</v>
      </c>
      <c r="F8428" s="102"/>
    </row>
    <row r="8429" ht="12.75" customHeight="1">
      <c r="A8429" s="100" t="s">
        <v>27677</v>
      </c>
      <c r="B8429" s="101">
        <v>44.02</v>
      </c>
      <c r="C8429" s="102"/>
      <c r="D8429" s="100" t="s">
        <v>8840</v>
      </c>
      <c r="E8429" s="101">
        <v>349.96</v>
      </c>
      <c r="F8429" s="102"/>
    </row>
    <row r="8430" ht="12.75" customHeight="1">
      <c r="A8430" s="100" t="s">
        <v>8708</v>
      </c>
      <c r="B8430" s="101">
        <v>44.02</v>
      </c>
      <c r="C8430" s="102"/>
      <c r="D8430" s="100" t="s">
        <v>27748</v>
      </c>
      <c r="E8430" s="101">
        <v>296.2</v>
      </c>
      <c r="F8430" s="102"/>
    </row>
    <row r="8431" ht="12.75" customHeight="1">
      <c r="A8431" s="100" t="s">
        <v>27678</v>
      </c>
      <c r="B8431" s="101">
        <v>60.72</v>
      </c>
      <c r="C8431" s="102"/>
      <c r="D8431" s="100" t="s">
        <v>8842</v>
      </c>
      <c r="E8431" s="101">
        <v>284.57</v>
      </c>
      <c r="F8431" s="102"/>
    </row>
    <row r="8432" ht="12.75" customHeight="1">
      <c r="A8432" s="100" t="s">
        <v>8710</v>
      </c>
      <c r="B8432" s="101">
        <v>60.72</v>
      </c>
      <c r="C8432" s="102"/>
      <c r="D8432" s="100" t="s">
        <v>27749</v>
      </c>
      <c r="E8432" s="101">
        <v>357.16</v>
      </c>
      <c r="F8432" s="102"/>
    </row>
    <row r="8433" ht="12.75" customHeight="1">
      <c r="A8433" s="100" t="s">
        <v>27679</v>
      </c>
      <c r="B8433" s="101">
        <v>288.86</v>
      </c>
      <c r="C8433" s="102"/>
      <c r="D8433" s="100" t="s">
        <v>8844</v>
      </c>
      <c r="E8433" s="101">
        <v>351.66</v>
      </c>
      <c r="F8433" s="102"/>
    </row>
    <row r="8434" ht="12.75" customHeight="1">
      <c r="A8434" s="100" t="s">
        <v>8712</v>
      </c>
      <c r="B8434" s="101">
        <v>258.49</v>
      </c>
      <c r="C8434" s="102"/>
      <c r="D8434" s="100" t="s">
        <v>27750</v>
      </c>
      <c r="E8434" s="101">
        <v>288.92</v>
      </c>
      <c r="F8434" s="102"/>
    </row>
    <row r="8435" ht="12.75" customHeight="1">
      <c r="A8435" s="100" t="s">
        <v>27680</v>
      </c>
      <c r="B8435" s="101">
        <v>329.47</v>
      </c>
      <c r="C8435" s="102"/>
      <c r="D8435" s="100" t="s">
        <v>8846</v>
      </c>
      <c r="E8435" s="101">
        <v>281.06</v>
      </c>
      <c r="F8435" s="102"/>
    </row>
    <row r="8436" ht="12.75" customHeight="1">
      <c r="A8436" s="100" t="s">
        <v>8714</v>
      </c>
      <c r="B8436" s="101">
        <v>293.69</v>
      </c>
      <c r="C8436" s="102"/>
      <c r="D8436" s="100" t="s">
        <v>27751</v>
      </c>
      <c r="E8436" s="101">
        <v>265.53</v>
      </c>
      <c r="F8436" s="102"/>
    </row>
    <row r="8437" ht="12.75" customHeight="1">
      <c r="A8437" s="100" t="s">
        <v>27681</v>
      </c>
      <c r="B8437" s="101">
        <v>1451.17</v>
      </c>
      <c r="C8437" s="102"/>
      <c r="D8437" s="100" t="s">
        <v>8848</v>
      </c>
      <c r="E8437" s="101">
        <v>255.41</v>
      </c>
      <c r="F8437" s="102"/>
    </row>
    <row r="8438" ht="12.75" customHeight="1">
      <c r="A8438" s="100" t="s">
        <v>8716</v>
      </c>
      <c r="B8438" s="101">
        <v>1265.68</v>
      </c>
      <c r="C8438" s="102"/>
      <c r="D8438" s="100" t="s">
        <v>27752</v>
      </c>
      <c r="E8438" s="101">
        <v>262.38</v>
      </c>
      <c r="F8438" s="102"/>
    </row>
    <row r="8439" ht="12.75" customHeight="1">
      <c r="A8439" s="100" t="s">
        <v>27684</v>
      </c>
      <c r="B8439" s="101">
        <v>1734.35</v>
      </c>
      <c r="C8439" s="102"/>
      <c r="D8439" s="100" t="s">
        <v>8850</v>
      </c>
      <c r="E8439" s="101">
        <v>249.89</v>
      </c>
      <c r="F8439" s="102"/>
    </row>
    <row r="8440" ht="12.75" customHeight="1">
      <c r="A8440" s="100" t="s">
        <v>8718</v>
      </c>
      <c r="B8440" s="101">
        <v>1511.06</v>
      </c>
      <c r="C8440" s="102"/>
      <c r="D8440" s="100" t="s">
        <v>27753</v>
      </c>
      <c r="E8440" s="101">
        <v>321.85</v>
      </c>
      <c r="F8440" s="102"/>
    </row>
    <row r="8441" ht="12.75" customHeight="1">
      <c r="A8441" s="100" t="s">
        <v>27687</v>
      </c>
      <c r="B8441" s="101">
        <v>1857.61</v>
      </c>
      <c r="C8441" s="102"/>
      <c r="D8441" s="100" t="s">
        <v>8852</v>
      </c>
      <c r="E8441" s="101">
        <v>313.99</v>
      </c>
      <c r="F8441" s="102"/>
    </row>
    <row r="8442" ht="12.75" customHeight="1">
      <c r="A8442" s="100" t="s">
        <v>8720</v>
      </c>
      <c r="B8442" s="101">
        <v>1617.88</v>
      </c>
      <c r="C8442" s="102"/>
      <c r="D8442" s="100" t="s">
        <v>27754</v>
      </c>
      <c r="E8442" s="101">
        <v>312.71</v>
      </c>
      <c r="F8442" s="102"/>
    </row>
    <row r="8443" ht="12.75" customHeight="1">
      <c r="A8443" s="100" t="s">
        <v>27688</v>
      </c>
      <c r="B8443" s="101">
        <v>1917.58</v>
      </c>
      <c r="C8443" s="102"/>
      <c r="D8443" s="100" t="s">
        <v>8854</v>
      </c>
      <c r="E8443" s="101">
        <v>303.67</v>
      </c>
      <c r="F8443" s="102"/>
    </row>
    <row r="8444" ht="12.75" customHeight="1">
      <c r="A8444" s="100" t="s">
        <v>8722</v>
      </c>
      <c r="B8444" s="101">
        <v>1669.84</v>
      </c>
      <c r="C8444" s="102"/>
      <c r="D8444" s="100" t="s">
        <v>27755</v>
      </c>
      <c r="E8444" s="101">
        <v>304.1</v>
      </c>
      <c r="F8444" s="102"/>
    </row>
    <row r="8445" ht="12.75" customHeight="1">
      <c r="A8445" s="100" t="s">
        <v>27689</v>
      </c>
      <c r="B8445" s="101">
        <v>128.01</v>
      </c>
      <c r="C8445" s="102"/>
      <c r="D8445" s="100" t="s">
        <v>8856</v>
      </c>
      <c r="E8445" s="101">
        <v>293.98</v>
      </c>
      <c r="F8445" s="102"/>
    </row>
    <row r="8446" ht="12.75" customHeight="1">
      <c r="A8446" s="100" t="s">
        <v>8724</v>
      </c>
      <c r="B8446" s="101">
        <v>110.95</v>
      </c>
      <c r="C8446" s="102"/>
      <c r="D8446" s="100" t="s">
        <v>27756</v>
      </c>
      <c r="E8446" s="101">
        <v>306.72</v>
      </c>
      <c r="F8446" s="102"/>
    </row>
    <row r="8447" ht="12.75" customHeight="1">
      <c r="A8447" s="100" t="s">
        <v>27690</v>
      </c>
      <c r="B8447" s="101">
        <v>153.43</v>
      </c>
      <c r="C8447" s="102"/>
      <c r="D8447" s="100" t="s">
        <v>8858</v>
      </c>
      <c r="E8447" s="101">
        <v>294.23</v>
      </c>
      <c r="F8447" s="102"/>
    </row>
    <row r="8448" ht="12.75" customHeight="1">
      <c r="A8448" s="100" t="s">
        <v>8726</v>
      </c>
      <c r="B8448" s="101">
        <v>132.98</v>
      </c>
      <c r="C8448" s="102"/>
      <c r="D8448" s="100" t="s">
        <v>27757</v>
      </c>
      <c r="E8448" s="101">
        <v>343.73</v>
      </c>
      <c r="F8448" s="102"/>
    </row>
    <row r="8449" ht="12.75" customHeight="1">
      <c r="A8449" s="100" t="s">
        <v>27691</v>
      </c>
      <c r="B8449" s="101">
        <v>524.2</v>
      </c>
      <c r="C8449" s="102"/>
      <c r="D8449" s="100" t="s">
        <v>8860</v>
      </c>
      <c r="E8449" s="101">
        <v>328.87</v>
      </c>
      <c r="F8449" s="102"/>
    </row>
    <row r="8450" ht="12.75" customHeight="1">
      <c r="A8450" s="100" t="s">
        <v>8728</v>
      </c>
      <c r="B8450" s="101">
        <v>454.34</v>
      </c>
      <c r="C8450" s="102"/>
      <c r="D8450" s="100" t="s">
        <v>27758</v>
      </c>
      <c r="E8450" s="101">
        <v>406.99</v>
      </c>
      <c r="F8450" s="102"/>
    </row>
    <row r="8451" ht="12.75" customHeight="1">
      <c r="A8451" s="100" t="s">
        <v>27692</v>
      </c>
      <c r="B8451" s="101">
        <v>632.96</v>
      </c>
      <c r="C8451" s="102"/>
      <c r="D8451" s="100" t="s">
        <v>8862</v>
      </c>
      <c r="E8451" s="101">
        <v>401.49</v>
      </c>
      <c r="F8451" s="102"/>
    </row>
    <row r="8452" ht="12.75" customHeight="1">
      <c r="A8452" s="100" t="s">
        <v>8730</v>
      </c>
      <c r="B8452" s="101">
        <v>548.6</v>
      </c>
      <c r="C8452" s="102"/>
      <c r="D8452" s="100" t="s">
        <v>27759</v>
      </c>
      <c r="E8452" s="101">
        <v>325.22</v>
      </c>
      <c r="F8452" s="102"/>
    </row>
    <row r="8453" ht="12.75" customHeight="1">
      <c r="A8453" s="100" t="s">
        <v>27693</v>
      </c>
      <c r="B8453" s="101">
        <v>680.15</v>
      </c>
      <c r="C8453" s="102"/>
      <c r="D8453" s="100" t="s">
        <v>8864</v>
      </c>
      <c r="E8453" s="101">
        <v>317.36</v>
      </c>
      <c r="F8453" s="102"/>
    </row>
    <row r="8454" ht="12.75" customHeight="1">
      <c r="A8454" s="100" t="s">
        <v>8732</v>
      </c>
      <c r="B8454" s="101">
        <v>589.51</v>
      </c>
      <c r="C8454" s="102"/>
      <c r="D8454" s="100" t="s">
        <v>27760</v>
      </c>
      <c r="E8454" s="101">
        <v>303.78</v>
      </c>
      <c r="F8454" s="102"/>
    </row>
    <row r="8455" ht="12.75" customHeight="1">
      <c r="A8455" s="100" t="s">
        <v>27694</v>
      </c>
      <c r="B8455" s="101">
        <v>703.16</v>
      </c>
      <c r="C8455" s="102"/>
      <c r="D8455" s="100" t="s">
        <v>8866</v>
      </c>
      <c r="E8455" s="101">
        <v>293.66</v>
      </c>
      <c r="F8455" s="102"/>
    </row>
    <row r="8456" ht="12.75" customHeight="1">
      <c r="A8456" s="100" t="s">
        <v>8734</v>
      </c>
      <c r="B8456" s="101">
        <v>609.45</v>
      </c>
      <c r="C8456" s="102"/>
      <c r="D8456" s="100" t="s">
        <v>27761</v>
      </c>
      <c r="E8456" s="101">
        <v>164.46</v>
      </c>
      <c r="F8456" s="102"/>
    </row>
    <row r="8457" ht="12.75" customHeight="1">
      <c r="A8457" s="100" t="s">
        <v>27695</v>
      </c>
      <c r="B8457" s="101">
        <v>1028.65</v>
      </c>
      <c r="C8457" s="102"/>
      <c r="D8457" s="100" t="s">
        <v>8868</v>
      </c>
      <c r="E8457" s="101">
        <v>159.56</v>
      </c>
      <c r="F8457" s="102"/>
    </row>
    <row r="8458" ht="12.75" customHeight="1">
      <c r="A8458" s="100" t="s">
        <v>8736</v>
      </c>
      <c r="B8458" s="101">
        <v>904.05</v>
      </c>
      <c r="C8458" s="102"/>
      <c r="D8458" s="100" t="s">
        <v>27762</v>
      </c>
      <c r="E8458" s="101">
        <v>925.3</v>
      </c>
      <c r="F8458" s="102"/>
    </row>
    <row r="8459" ht="12.75" customHeight="1">
      <c r="A8459" s="100" t="s">
        <v>27696</v>
      </c>
      <c r="B8459" s="101">
        <v>1731.0</v>
      </c>
      <c r="C8459" s="102"/>
      <c r="D8459" s="100" t="s">
        <v>27763</v>
      </c>
      <c r="E8459" s="101">
        <v>898.29</v>
      </c>
      <c r="F8459" s="102"/>
    </row>
    <row r="8460" ht="12.75" customHeight="1">
      <c r="A8460" s="100" t="s">
        <v>8738</v>
      </c>
      <c r="B8460" s="101">
        <v>1731.0</v>
      </c>
      <c r="C8460" s="102"/>
      <c r="D8460" s="100" t="s">
        <v>27764</v>
      </c>
      <c r="E8460" s="101">
        <v>522.64</v>
      </c>
      <c r="F8460" s="102"/>
    </row>
    <row r="8461" ht="12.75" customHeight="1">
      <c r="A8461" s="100" t="s">
        <v>27697</v>
      </c>
      <c r="B8461" s="101">
        <v>997.04</v>
      </c>
      <c r="C8461" s="102"/>
      <c r="D8461" s="100" t="s">
        <v>8885</v>
      </c>
      <c r="E8461" s="101">
        <v>498.39</v>
      </c>
      <c r="F8461" s="102"/>
    </row>
    <row r="8462" ht="12.75" customHeight="1">
      <c r="A8462" s="100" t="s">
        <v>8740</v>
      </c>
      <c r="B8462" s="101">
        <v>997.04</v>
      </c>
      <c r="C8462" s="102"/>
      <c r="D8462" s="100" t="s">
        <v>27765</v>
      </c>
      <c r="E8462" s="101">
        <v>583.15</v>
      </c>
      <c r="F8462" s="102"/>
    </row>
    <row r="8463" ht="12.75" customHeight="1">
      <c r="A8463" s="100" t="s">
        <v>27698</v>
      </c>
      <c r="B8463" s="101">
        <v>1102.5</v>
      </c>
      <c r="C8463" s="102"/>
      <c r="D8463" s="100" t="s">
        <v>27766</v>
      </c>
      <c r="E8463" s="101">
        <v>551.45</v>
      </c>
      <c r="F8463" s="102"/>
    </row>
    <row r="8464" ht="12.75" customHeight="1">
      <c r="A8464" s="100" t="s">
        <v>8742</v>
      </c>
      <c r="B8464" s="101">
        <v>1102.5</v>
      </c>
      <c r="C8464" s="102"/>
      <c r="D8464" s="100" t="s">
        <v>27767</v>
      </c>
      <c r="E8464" s="101">
        <v>47.91</v>
      </c>
      <c r="F8464" s="102"/>
    </row>
    <row r="8465" ht="12.75" customHeight="1">
      <c r="A8465" s="100" t="s">
        <v>27699</v>
      </c>
      <c r="B8465" s="101">
        <v>549.8</v>
      </c>
      <c r="C8465" s="102"/>
      <c r="D8465" s="100" t="s">
        <v>8887</v>
      </c>
      <c r="E8465" s="101">
        <v>43.81</v>
      </c>
      <c r="F8465" s="102"/>
    </row>
    <row r="8466" ht="12.75" customHeight="1">
      <c r="A8466" s="100" t="s">
        <v>8744</v>
      </c>
      <c r="B8466" s="101">
        <v>549.8</v>
      </c>
      <c r="C8466" s="102"/>
      <c r="D8466" s="100" t="s">
        <v>27768</v>
      </c>
      <c r="E8466" s="101">
        <v>16.67</v>
      </c>
      <c r="F8466" s="102"/>
    </row>
    <row r="8467" ht="12.75" customHeight="1">
      <c r="A8467" s="100" t="s">
        <v>27700</v>
      </c>
      <c r="B8467" s="101">
        <v>549.8</v>
      </c>
      <c r="C8467" s="102"/>
      <c r="D8467" s="100" t="s">
        <v>8889</v>
      </c>
      <c r="E8467" s="101">
        <v>14.44</v>
      </c>
      <c r="F8467" s="102"/>
    </row>
    <row r="8468" ht="12.75" customHeight="1">
      <c r="A8468" s="100" t="s">
        <v>8746</v>
      </c>
      <c r="B8468" s="101">
        <v>549.8</v>
      </c>
      <c r="C8468" s="102"/>
      <c r="D8468" s="100" t="s">
        <v>27769</v>
      </c>
      <c r="E8468" s="101">
        <v>142.13</v>
      </c>
      <c r="F8468" s="102"/>
    </row>
    <row r="8469" ht="12.75" customHeight="1">
      <c r="A8469" s="100" t="s">
        <v>27701</v>
      </c>
      <c r="B8469" s="101">
        <v>549.8</v>
      </c>
      <c r="C8469" s="102"/>
      <c r="D8469" s="100" t="s">
        <v>8891</v>
      </c>
      <c r="E8469" s="101">
        <v>139.37</v>
      </c>
      <c r="F8469" s="102"/>
    </row>
    <row r="8470" ht="12.75" customHeight="1">
      <c r="A8470" s="100" t="s">
        <v>8748</v>
      </c>
      <c r="B8470" s="101">
        <v>549.8</v>
      </c>
      <c r="C8470" s="102"/>
      <c r="D8470" s="100" t="s">
        <v>27770</v>
      </c>
      <c r="E8470" s="101">
        <v>52.04</v>
      </c>
      <c r="F8470" s="102"/>
    </row>
    <row r="8471" ht="12.75" customHeight="1">
      <c r="A8471" s="100" t="s">
        <v>27702</v>
      </c>
      <c r="B8471" s="101">
        <v>567.88</v>
      </c>
      <c r="C8471" s="102"/>
      <c r="D8471" s="100" t="s">
        <v>8893</v>
      </c>
      <c r="E8471" s="101">
        <v>49.81</v>
      </c>
      <c r="F8471" s="102"/>
    </row>
    <row r="8472" ht="12.75" customHeight="1">
      <c r="A8472" s="100" t="s">
        <v>8750</v>
      </c>
      <c r="B8472" s="101">
        <v>549.99</v>
      </c>
      <c r="C8472" s="102"/>
      <c r="D8472" s="100" t="s">
        <v>27771</v>
      </c>
      <c r="E8472" s="101">
        <v>540.56</v>
      </c>
      <c r="F8472" s="102"/>
    </row>
    <row r="8473" ht="12.75" customHeight="1">
      <c r="A8473" s="100" t="s">
        <v>27703</v>
      </c>
      <c r="B8473" s="101">
        <v>2434.13</v>
      </c>
      <c r="C8473" s="102"/>
      <c r="D8473" s="100" t="s">
        <v>8895</v>
      </c>
      <c r="E8473" s="101">
        <v>516.88</v>
      </c>
      <c r="F8473" s="102"/>
    </row>
    <row r="8474" ht="12.75" customHeight="1">
      <c r="A8474" s="100" t="s">
        <v>8752</v>
      </c>
      <c r="B8474" s="101">
        <v>2416.24</v>
      </c>
      <c r="C8474" s="102"/>
      <c r="D8474" s="100" t="s">
        <v>27772</v>
      </c>
      <c r="E8474" s="101">
        <v>1361.47</v>
      </c>
      <c r="F8474" s="102"/>
    </row>
    <row r="8475" ht="12.75" customHeight="1">
      <c r="A8475" s="100" t="s">
        <v>27704</v>
      </c>
      <c r="B8475" s="101">
        <v>570.23</v>
      </c>
      <c r="C8475" s="102"/>
      <c r="D8475" s="100" t="s">
        <v>8897</v>
      </c>
      <c r="E8475" s="101">
        <v>1337.79</v>
      </c>
      <c r="F8475" s="102"/>
    </row>
    <row r="8476" ht="12.75" customHeight="1">
      <c r="A8476" s="100" t="s">
        <v>8754</v>
      </c>
      <c r="B8476" s="101">
        <v>552.34</v>
      </c>
      <c r="C8476" s="102"/>
      <c r="D8476" s="100" t="s">
        <v>27773</v>
      </c>
      <c r="E8476" s="101">
        <v>101.52</v>
      </c>
      <c r="F8476" s="102"/>
    </row>
    <row r="8477" ht="12.75" customHeight="1">
      <c r="A8477" s="100" t="s">
        <v>27705</v>
      </c>
      <c r="B8477" s="101">
        <v>1116.23</v>
      </c>
      <c r="C8477" s="102"/>
      <c r="D8477" s="100" t="s">
        <v>8899</v>
      </c>
      <c r="E8477" s="101">
        <v>101.19</v>
      </c>
      <c r="F8477" s="102"/>
    </row>
    <row r="8478" ht="12.75" customHeight="1">
      <c r="A8478" s="100" t="s">
        <v>8756</v>
      </c>
      <c r="B8478" s="101">
        <v>1098.34</v>
      </c>
      <c r="C8478" s="102"/>
      <c r="D8478" s="100" t="s">
        <v>27774</v>
      </c>
      <c r="E8478" s="101">
        <v>104.2</v>
      </c>
      <c r="F8478" s="102"/>
    </row>
    <row r="8479" ht="12.75" customHeight="1">
      <c r="A8479" s="100" t="s">
        <v>27706</v>
      </c>
      <c r="B8479" s="101">
        <v>1502.18</v>
      </c>
      <c r="C8479" s="102"/>
      <c r="D8479" s="100" t="s">
        <v>8901</v>
      </c>
      <c r="E8479" s="101">
        <v>103.64</v>
      </c>
      <c r="F8479" s="102"/>
    </row>
    <row r="8480" ht="12.75" customHeight="1">
      <c r="A8480" s="100" t="s">
        <v>8758</v>
      </c>
      <c r="B8480" s="101">
        <v>1484.29</v>
      </c>
      <c r="C8480" s="102"/>
      <c r="D8480" s="100" t="s">
        <v>27775</v>
      </c>
      <c r="E8480" s="101">
        <v>134.91</v>
      </c>
      <c r="F8480" s="102"/>
    </row>
    <row r="8481" ht="12.75" customHeight="1">
      <c r="A8481" s="100" t="s">
        <v>27707</v>
      </c>
      <c r="B8481" s="101">
        <v>482.64</v>
      </c>
      <c r="C8481" s="102"/>
      <c r="D8481" s="100" t="s">
        <v>8903</v>
      </c>
      <c r="E8481" s="101">
        <v>134.35</v>
      </c>
      <c r="F8481" s="102"/>
    </row>
    <row r="8482" ht="12.75" customHeight="1">
      <c r="A8482" s="100" t="s">
        <v>8760</v>
      </c>
      <c r="B8482" s="101">
        <v>460.77</v>
      </c>
      <c r="C8482" s="102"/>
      <c r="D8482" s="100" t="s">
        <v>27776</v>
      </c>
      <c r="E8482" s="101">
        <v>70.52</v>
      </c>
      <c r="F8482" s="102"/>
    </row>
    <row r="8483" ht="12.75" customHeight="1">
      <c r="A8483" s="100" t="s">
        <v>27708</v>
      </c>
      <c r="B8483" s="101">
        <v>452.26</v>
      </c>
      <c r="C8483" s="102"/>
      <c r="D8483" s="100" t="s">
        <v>8905</v>
      </c>
      <c r="E8483" s="101">
        <v>69.96</v>
      </c>
      <c r="F8483" s="102"/>
    </row>
    <row r="8484" ht="12.75" customHeight="1">
      <c r="A8484" s="100" t="s">
        <v>8762</v>
      </c>
      <c r="B8484" s="101">
        <v>430.39</v>
      </c>
      <c r="C8484" s="102"/>
      <c r="D8484" s="100" t="s">
        <v>27777</v>
      </c>
      <c r="E8484" s="101">
        <v>67.94</v>
      </c>
      <c r="F8484" s="102"/>
    </row>
    <row r="8485" ht="12.75" customHeight="1">
      <c r="A8485" s="100" t="s">
        <v>27709</v>
      </c>
      <c r="B8485" s="101">
        <v>426.1</v>
      </c>
      <c r="C8485" s="102"/>
      <c r="D8485" s="100" t="s">
        <v>8907</v>
      </c>
      <c r="E8485" s="101">
        <v>67.53</v>
      </c>
      <c r="F8485" s="102"/>
    </row>
    <row r="8486" ht="12.75" customHeight="1">
      <c r="A8486" s="100" t="s">
        <v>8764</v>
      </c>
      <c r="B8486" s="101">
        <v>404.23</v>
      </c>
      <c r="C8486" s="102"/>
      <c r="D8486" s="100" t="s">
        <v>27778</v>
      </c>
      <c r="E8486" s="101">
        <v>67.94</v>
      </c>
      <c r="F8486" s="102"/>
    </row>
    <row r="8487" ht="12.75" customHeight="1">
      <c r="A8487" s="100" t="s">
        <v>27710</v>
      </c>
      <c r="B8487" s="101">
        <v>385.42</v>
      </c>
      <c r="C8487" s="102"/>
      <c r="D8487" s="100" t="s">
        <v>8909</v>
      </c>
      <c r="E8487" s="101">
        <v>67.53</v>
      </c>
      <c r="F8487" s="102"/>
    </row>
    <row r="8488" ht="12.75" customHeight="1">
      <c r="A8488" s="100" t="s">
        <v>8766</v>
      </c>
      <c r="B8488" s="101">
        <v>363.56</v>
      </c>
      <c r="C8488" s="102"/>
      <c r="D8488" s="100" t="s">
        <v>27779</v>
      </c>
      <c r="E8488" s="101">
        <v>146.93</v>
      </c>
      <c r="F8488" s="102"/>
    </row>
    <row r="8489" ht="12.75" customHeight="1">
      <c r="A8489" s="100" t="s">
        <v>27711</v>
      </c>
      <c r="B8489" s="101">
        <v>364.61</v>
      </c>
      <c r="C8489" s="102"/>
      <c r="D8489" s="100" t="s">
        <v>8911</v>
      </c>
      <c r="E8489" s="101">
        <v>144.53</v>
      </c>
      <c r="F8489" s="102"/>
    </row>
    <row r="8490" ht="12.75" customHeight="1">
      <c r="A8490" s="100" t="s">
        <v>8768</v>
      </c>
      <c r="B8490" s="101">
        <v>342.74</v>
      </c>
      <c r="C8490" s="102"/>
      <c r="D8490" s="100" t="s">
        <v>27780</v>
      </c>
      <c r="E8490" s="101">
        <v>10.84</v>
      </c>
      <c r="F8490" s="102"/>
    </row>
    <row r="8491" ht="12.75" customHeight="1">
      <c r="A8491" s="100" t="s">
        <v>27712</v>
      </c>
      <c r="B8491" s="101">
        <v>346.68</v>
      </c>
      <c r="C8491" s="102"/>
      <c r="D8491" s="100" t="s">
        <v>8913</v>
      </c>
      <c r="E8491" s="101">
        <v>10.4</v>
      </c>
      <c r="F8491" s="102"/>
    </row>
    <row r="8492" ht="12.75" customHeight="1">
      <c r="A8492" s="100" t="s">
        <v>8770</v>
      </c>
      <c r="B8492" s="101">
        <v>324.82</v>
      </c>
      <c r="C8492" s="102"/>
      <c r="D8492" s="100" t="s">
        <v>27781</v>
      </c>
      <c r="E8492" s="101">
        <v>9.31</v>
      </c>
      <c r="F8492" s="102"/>
    </row>
    <row r="8493" ht="12.75" customHeight="1">
      <c r="A8493" s="100" t="s">
        <v>27713</v>
      </c>
      <c r="B8493" s="101">
        <v>334.31</v>
      </c>
      <c r="C8493" s="102"/>
      <c r="D8493" s="100" t="s">
        <v>8915</v>
      </c>
      <c r="E8493" s="101">
        <v>8.93</v>
      </c>
      <c r="F8493" s="102"/>
    </row>
    <row r="8494" ht="12.75" customHeight="1">
      <c r="A8494" s="100" t="s">
        <v>8772</v>
      </c>
      <c r="B8494" s="101">
        <v>312.44</v>
      </c>
      <c r="C8494" s="102"/>
      <c r="D8494" s="100" t="s">
        <v>27782</v>
      </c>
      <c r="E8494" s="101">
        <v>127.13</v>
      </c>
      <c r="F8494" s="102"/>
    </row>
    <row r="8495" ht="12.75" customHeight="1">
      <c r="A8495" s="100" t="s">
        <v>27714</v>
      </c>
      <c r="B8495" s="101">
        <v>317.63</v>
      </c>
      <c r="C8495" s="102"/>
      <c r="D8495" s="100" t="s">
        <v>8917</v>
      </c>
      <c r="E8495" s="101">
        <v>126.75</v>
      </c>
      <c r="F8495" s="102"/>
    </row>
    <row r="8496" ht="12.75" customHeight="1">
      <c r="A8496" s="100" t="s">
        <v>8774</v>
      </c>
      <c r="B8496" s="101">
        <v>295.76</v>
      </c>
      <c r="C8496" s="102"/>
      <c r="D8496" s="100" t="s">
        <v>27783</v>
      </c>
      <c r="E8496" s="101">
        <v>78.73</v>
      </c>
      <c r="F8496" s="102"/>
    </row>
    <row r="8497" ht="12.75" customHeight="1">
      <c r="A8497" s="100" t="s">
        <v>27715</v>
      </c>
      <c r="B8497" s="101">
        <v>359.95</v>
      </c>
      <c r="C8497" s="102"/>
      <c r="D8497" s="100" t="s">
        <v>8919</v>
      </c>
      <c r="E8497" s="101">
        <v>77.18</v>
      </c>
      <c r="F8497" s="102"/>
    </row>
    <row r="8498" ht="12.75" customHeight="1">
      <c r="A8498" s="100" t="s">
        <v>8776</v>
      </c>
      <c r="B8498" s="101">
        <v>338.08</v>
      </c>
      <c r="C8498" s="102"/>
      <c r="D8498" s="100" t="s">
        <v>27784</v>
      </c>
      <c r="E8498" s="101">
        <v>87.98</v>
      </c>
      <c r="F8498" s="102"/>
    </row>
    <row r="8499" ht="12.75" customHeight="1">
      <c r="A8499" s="100" t="s">
        <v>27716</v>
      </c>
      <c r="B8499" s="101">
        <v>336.34</v>
      </c>
      <c r="C8499" s="102"/>
      <c r="D8499" s="100" t="s">
        <v>8921</v>
      </c>
      <c r="E8499" s="101">
        <v>86.11</v>
      </c>
      <c r="F8499" s="102"/>
    </row>
    <row r="8500" ht="12.75" customHeight="1">
      <c r="A8500" s="100" t="s">
        <v>8778</v>
      </c>
      <c r="B8500" s="101">
        <v>314.47</v>
      </c>
      <c r="C8500" s="102"/>
      <c r="D8500" s="100" t="s">
        <v>27785</v>
      </c>
      <c r="E8500" s="101">
        <v>46.39</v>
      </c>
      <c r="F8500" s="102"/>
    </row>
    <row r="8501" ht="12.75" customHeight="1">
      <c r="A8501" s="100" t="s">
        <v>27717</v>
      </c>
      <c r="B8501" s="101">
        <v>439.7</v>
      </c>
      <c r="C8501" s="102"/>
      <c r="D8501" s="100" t="s">
        <v>8923</v>
      </c>
      <c r="E8501" s="101">
        <v>45.99</v>
      </c>
      <c r="F8501" s="102"/>
    </row>
    <row r="8502" ht="12.75" customHeight="1">
      <c r="A8502" s="100" t="s">
        <v>8780</v>
      </c>
      <c r="B8502" s="101">
        <v>417.84</v>
      </c>
      <c r="C8502" s="102"/>
      <c r="D8502" s="100" t="s">
        <v>27786</v>
      </c>
      <c r="E8502" s="101">
        <v>37.47</v>
      </c>
      <c r="F8502" s="102"/>
    </row>
    <row r="8503" ht="12.75" customHeight="1">
      <c r="A8503" s="100" t="s">
        <v>27718</v>
      </c>
      <c r="B8503" s="101">
        <v>405.58</v>
      </c>
      <c r="C8503" s="102"/>
      <c r="D8503" s="100" t="s">
        <v>8925</v>
      </c>
      <c r="E8503" s="101">
        <v>37.07</v>
      </c>
      <c r="F8503" s="102"/>
    </row>
    <row r="8504" ht="12.75" customHeight="1">
      <c r="A8504" s="100" t="s">
        <v>8782</v>
      </c>
      <c r="B8504" s="101">
        <v>383.71</v>
      </c>
      <c r="C8504" s="102"/>
      <c r="D8504" s="100" t="s">
        <v>27787</v>
      </c>
      <c r="E8504" s="101">
        <v>8.5</v>
      </c>
      <c r="F8504" s="102"/>
    </row>
    <row r="8505" ht="12.75" customHeight="1">
      <c r="A8505" s="100" t="s">
        <v>27719</v>
      </c>
      <c r="B8505" s="101">
        <v>797.19</v>
      </c>
      <c r="C8505" s="102"/>
      <c r="D8505" s="100" t="s">
        <v>8927</v>
      </c>
      <c r="E8505" s="101">
        <v>8.04</v>
      </c>
      <c r="F8505" s="102"/>
    </row>
    <row r="8506" ht="12.75" customHeight="1">
      <c r="A8506" s="100" t="s">
        <v>8784</v>
      </c>
      <c r="B8506" s="101">
        <v>775.32</v>
      </c>
      <c r="C8506" s="102"/>
      <c r="D8506" s="100" t="s">
        <v>27788</v>
      </c>
      <c r="E8506" s="101">
        <v>9.99</v>
      </c>
      <c r="F8506" s="102"/>
    </row>
    <row r="8507" ht="12.75" customHeight="1">
      <c r="A8507" s="100" t="s">
        <v>27720</v>
      </c>
      <c r="B8507" s="101">
        <v>403.98</v>
      </c>
      <c r="C8507" s="102"/>
      <c r="D8507" s="100" t="s">
        <v>8929</v>
      </c>
      <c r="E8507" s="101">
        <v>9.51</v>
      </c>
      <c r="F8507" s="102"/>
    </row>
    <row r="8508" ht="12.75" customHeight="1">
      <c r="A8508" s="100" t="s">
        <v>8786</v>
      </c>
      <c r="B8508" s="101">
        <v>382.11</v>
      </c>
      <c r="C8508" s="102"/>
      <c r="D8508" s="100" t="s">
        <v>27789</v>
      </c>
      <c r="E8508" s="101">
        <v>13.96</v>
      </c>
      <c r="F8508" s="102"/>
    </row>
    <row r="8509" ht="12.75" customHeight="1">
      <c r="A8509" s="100" t="s">
        <v>27721</v>
      </c>
      <c r="B8509" s="101">
        <v>343.24</v>
      </c>
      <c r="C8509" s="102"/>
      <c r="D8509" s="100" t="s">
        <v>8931</v>
      </c>
      <c r="E8509" s="101">
        <v>13.36</v>
      </c>
      <c r="F8509" s="102"/>
    </row>
    <row r="8510" ht="12.75" customHeight="1">
      <c r="A8510" s="100" t="s">
        <v>8788</v>
      </c>
      <c r="B8510" s="101">
        <v>321.37</v>
      </c>
      <c r="C8510" s="102"/>
      <c r="D8510" s="100" t="s">
        <v>27790</v>
      </c>
      <c r="E8510" s="101">
        <v>282.63</v>
      </c>
      <c r="F8510" s="102"/>
    </row>
    <row r="8511" ht="12.75" customHeight="1">
      <c r="A8511" s="100" t="s">
        <v>27722</v>
      </c>
      <c r="B8511" s="101">
        <v>314.99</v>
      </c>
      <c r="C8511" s="102"/>
      <c r="D8511" s="100" t="s">
        <v>8933</v>
      </c>
      <c r="E8511" s="101">
        <v>282.15</v>
      </c>
      <c r="F8511" s="102"/>
    </row>
    <row r="8512" ht="12.75" customHeight="1">
      <c r="A8512" s="100" t="s">
        <v>8790</v>
      </c>
      <c r="B8512" s="101">
        <v>293.12</v>
      </c>
      <c r="C8512" s="102"/>
      <c r="D8512" s="100" t="s">
        <v>27791</v>
      </c>
      <c r="E8512" s="101">
        <v>519.33</v>
      </c>
      <c r="F8512" s="102"/>
    </row>
    <row r="8513" ht="12.75" customHeight="1">
      <c r="A8513" s="100" t="s">
        <v>27723</v>
      </c>
      <c r="B8513" s="101">
        <v>299.86</v>
      </c>
      <c r="C8513" s="102"/>
      <c r="D8513" s="100" t="s">
        <v>8935</v>
      </c>
      <c r="E8513" s="101">
        <v>493.41</v>
      </c>
      <c r="F8513" s="102"/>
    </row>
    <row r="8514" ht="12.75" customHeight="1">
      <c r="A8514" s="100" t="s">
        <v>8792</v>
      </c>
      <c r="B8514" s="101">
        <v>277.99</v>
      </c>
      <c r="C8514" s="102"/>
      <c r="D8514" s="100" t="s">
        <v>27792</v>
      </c>
      <c r="E8514" s="101">
        <v>501.07</v>
      </c>
      <c r="F8514" s="102"/>
    </row>
    <row r="8515" ht="12.75" customHeight="1">
      <c r="A8515" s="100" t="s">
        <v>27724</v>
      </c>
      <c r="B8515" s="101">
        <v>325.28</v>
      </c>
      <c r="C8515" s="102"/>
      <c r="D8515" s="100" t="s">
        <v>8937</v>
      </c>
      <c r="E8515" s="101">
        <v>475.22</v>
      </c>
      <c r="F8515" s="102"/>
    </row>
    <row r="8516" ht="12.75" customHeight="1">
      <c r="A8516" s="100" t="s">
        <v>8794</v>
      </c>
      <c r="B8516" s="101">
        <v>303.41</v>
      </c>
      <c r="C8516" s="102"/>
      <c r="D8516" s="100" t="s">
        <v>27793</v>
      </c>
      <c r="E8516" s="101">
        <v>487.66</v>
      </c>
      <c r="F8516" s="102"/>
    </row>
    <row r="8517" ht="12.75" customHeight="1">
      <c r="A8517" s="100" t="s">
        <v>27725</v>
      </c>
      <c r="B8517" s="101">
        <v>346.05</v>
      </c>
      <c r="C8517" s="102"/>
      <c r="D8517" s="100" t="s">
        <v>8939</v>
      </c>
      <c r="E8517" s="101">
        <v>461.9</v>
      </c>
      <c r="F8517" s="102"/>
    </row>
    <row r="8518" ht="12.75" customHeight="1">
      <c r="A8518" s="100" t="s">
        <v>8796</v>
      </c>
      <c r="B8518" s="101">
        <v>324.18</v>
      </c>
      <c r="C8518" s="102"/>
      <c r="D8518" s="100" t="s">
        <v>27794</v>
      </c>
      <c r="E8518" s="101">
        <v>77.73</v>
      </c>
      <c r="F8518" s="102"/>
    </row>
    <row r="8519" ht="12.75" customHeight="1">
      <c r="A8519" s="100" t="s">
        <v>27726</v>
      </c>
      <c r="B8519" s="101">
        <v>335.31</v>
      </c>
      <c r="C8519" s="102"/>
      <c r="D8519" s="100" t="s">
        <v>8941</v>
      </c>
      <c r="E8519" s="101">
        <v>70.94</v>
      </c>
      <c r="F8519" s="102"/>
    </row>
    <row r="8520" ht="12.75" customHeight="1">
      <c r="A8520" s="100" t="s">
        <v>8798</v>
      </c>
      <c r="B8520" s="101">
        <v>313.44</v>
      </c>
      <c r="C8520" s="102"/>
      <c r="D8520" s="100" t="s">
        <v>27795</v>
      </c>
      <c r="E8520" s="101">
        <v>74.91</v>
      </c>
      <c r="F8520" s="102"/>
    </row>
    <row r="8521" ht="12.75" customHeight="1">
      <c r="A8521" s="100" t="s">
        <v>27727</v>
      </c>
      <c r="B8521" s="101">
        <v>339.36</v>
      </c>
      <c r="C8521" s="102"/>
      <c r="D8521" s="100" t="s">
        <v>8943</v>
      </c>
      <c r="E8521" s="101">
        <v>68.12</v>
      </c>
      <c r="F8521" s="102"/>
    </row>
    <row r="8522" ht="12.75" customHeight="1">
      <c r="A8522" s="100" t="s">
        <v>8800</v>
      </c>
      <c r="B8522" s="101">
        <v>317.49</v>
      </c>
      <c r="C8522" s="102"/>
      <c r="D8522" s="100" t="s">
        <v>27796</v>
      </c>
      <c r="E8522" s="101">
        <v>53.9</v>
      </c>
      <c r="F8522" s="102"/>
    </row>
    <row r="8523" ht="12.75" customHeight="1">
      <c r="A8523" s="100" t="s">
        <v>27728</v>
      </c>
      <c r="B8523" s="101">
        <v>366.46</v>
      </c>
      <c r="C8523" s="102"/>
      <c r="D8523" s="100" t="s">
        <v>8945</v>
      </c>
      <c r="E8523" s="101">
        <v>49.91</v>
      </c>
      <c r="F8523" s="102"/>
    </row>
    <row r="8524" ht="12.75" customHeight="1">
      <c r="A8524" s="100" t="s">
        <v>8802</v>
      </c>
      <c r="B8524" s="101">
        <v>344.59</v>
      </c>
      <c r="C8524" s="102"/>
      <c r="D8524" s="100" t="s">
        <v>27797</v>
      </c>
      <c r="E8524" s="101">
        <v>56.72</v>
      </c>
      <c r="F8524" s="102"/>
    </row>
    <row r="8525" ht="12.75" customHeight="1">
      <c r="A8525" s="100" t="s">
        <v>27729</v>
      </c>
      <c r="B8525" s="101">
        <v>441.04</v>
      </c>
      <c r="C8525" s="102"/>
      <c r="D8525" s="100" t="s">
        <v>8947</v>
      </c>
      <c r="E8525" s="101">
        <v>52.73</v>
      </c>
      <c r="F8525" s="102"/>
    </row>
    <row r="8526" ht="12.75" customHeight="1">
      <c r="A8526" s="100" t="s">
        <v>8804</v>
      </c>
      <c r="B8526" s="101">
        <v>419.17</v>
      </c>
      <c r="C8526" s="102"/>
      <c r="D8526" s="100" t="s">
        <v>27798</v>
      </c>
      <c r="E8526" s="101">
        <v>8.83</v>
      </c>
      <c r="F8526" s="102"/>
    </row>
    <row r="8527" ht="12.75" customHeight="1">
      <c r="A8527" s="100" t="s">
        <v>27730</v>
      </c>
      <c r="B8527" s="101">
        <v>368.17</v>
      </c>
      <c r="C8527" s="102"/>
      <c r="D8527" s="100" t="s">
        <v>8949</v>
      </c>
      <c r="E8527" s="101">
        <v>7.75</v>
      </c>
      <c r="F8527" s="102"/>
    </row>
    <row r="8528" ht="12.75" customHeight="1">
      <c r="A8528" s="100" t="s">
        <v>8806</v>
      </c>
      <c r="B8528" s="101">
        <v>346.3</v>
      </c>
      <c r="C8528" s="102"/>
      <c r="D8528" s="100" t="s">
        <v>27799</v>
      </c>
      <c r="E8528" s="101">
        <v>9.27</v>
      </c>
      <c r="F8528" s="102"/>
    </row>
    <row r="8529" ht="12.75" customHeight="1">
      <c r="A8529" s="100" t="s">
        <v>27731</v>
      </c>
      <c r="B8529" s="101">
        <v>340.69</v>
      </c>
      <c r="C8529" s="102"/>
      <c r="D8529" s="100" t="s">
        <v>8951</v>
      </c>
      <c r="E8529" s="101">
        <v>8.19</v>
      </c>
      <c r="F8529" s="102"/>
    </row>
    <row r="8530" ht="12.75" customHeight="1">
      <c r="A8530" s="100" t="s">
        <v>8808</v>
      </c>
      <c r="B8530" s="101">
        <v>318.82</v>
      </c>
      <c r="C8530" s="102"/>
      <c r="D8530" s="100" t="s">
        <v>27800</v>
      </c>
      <c r="E8530" s="101">
        <v>27.37</v>
      </c>
      <c r="F8530" s="102"/>
    </row>
    <row r="8531" ht="12.75" customHeight="1">
      <c r="A8531" s="100" t="s">
        <v>27732</v>
      </c>
      <c r="B8531" s="101">
        <v>525.29</v>
      </c>
      <c r="C8531" s="102"/>
      <c r="D8531" s="100" t="s">
        <v>8953</v>
      </c>
      <c r="E8531" s="101">
        <v>26.29</v>
      </c>
      <c r="F8531" s="102"/>
    </row>
    <row r="8532" ht="12.75" customHeight="1">
      <c r="A8532" s="100" t="s">
        <v>8810</v>
      </c>
      <c r="B8532" s="101">
        <v>503.42</v>
      </c>
      <c r="C8532" s="102"/>
      <c r="D8532" s="100" t="s">
        <v>27801</v>
      </c>
      <c r="E8532" s="101">
        <v>22.66</v>
      </c>
      <c r="F8532" s="102"/>
    </row>
    <row r="8533" ht="12.75" customHeight="1">
      <c r="A8533" s="100" t="s">
        <v>27733</v>
      </c>
      <c r="B8533" s="101">
        <v>354.2</v>
      </c>
      <c r="C8533" s="102"/>
      <c r="D8533" s="100" t="s">
        <v>8955</v>
      </c>
      <c r="E8533" s="101">
        <v>20.72</v>
      </c>
      <c r="F8533" s="102"/>
    </row>
    <row r="8534" ht="12.75" customHeight="1">
      <c r="A8534" s="100" t="s">
        <v>8812</v>
      </c>
      <c r="B8534" s="101">
        <v>350.23</v>
      </c>
      <c r="C8534" s="102"/>
      <c r="D8534" s="100" t="s">
        <v>27802</v>
      </c>
      <c r="E8534" s="101">
        <v>62.82</v>
      </c>
      <c r="F8534" s="102"/>
    </row>
    <row r="8535" ht="12.75" customHeight="1">
      <c r="A8535" s="100" t="s">
        <v>27734</v>
      </c>
      <c r="B8535" s="101">
        <v>328.0</v>
      </c>
      <c r="C8535" s="102"/>
      <c r="D8535" s="100" t="s">
        <v>8957</v>
      </c>
      <c r="E8535" s="101">
        <v>55.89</v>
      </c>
      <c r="F8535" s="102"/>
    </row>
    <row r="8536" ht="12.75" customHeight="1">
      <c r="A8536" s="100" t="s">
        <v>8814</v>
      </c>
      <c r="B8536" s="101">
        <v>323.47</v>
      </c>
      <c r="C8536" s="102"/>
      <c r="D8536" s="100" t="s">
        <v>27803</v>
      </c>
      <c r="E8536" s="101">
        <v>41.81</v>
      </c>
      <c r="F8536" s="102"/>
    </row>
    <row r="8537" ht="12.75" customHeight="1">
      <c r="A8537" s="100" t="s">
        <v>27735</v>
      </c>
      <c r="B8537" s="101">
        <v>305.86</v>
      </c>
      <c r="C8537" s="102"/>
      <c r="D8537" s="100" t="s">
        <v>8959</v>
      </c>
      <c r="E8537" s="101">
        <v>37.68</v>
      </c>
      <c r="F8537" s="102"/>
    </row>
    <row r="8538" ht="12.75" customHeight="1">
      <c r="A8538" s="100" t="s">
        <v>8816</v>
      </c>
      <c r="B8538" s="101">
        <v>300.79</v>
      </c>
      <c r="C8538" s="102"/>
      <c r="D8538" s="100" t="s">
        <v>27804</v>
      </c>
      <c r="E8538" s="101">
        <v>47.54</v>
      </c>
      <c r="F8538" s="102"/>
    </row>
    <row r="8539" ht="12.75" customHeight="1">
      <c r="A8539" s="100" t="s">
        <v>27736</v>
      </c>
      <c r="B8539" s="101">
        <v>273.38</v>
      </c>
      <c r="C8539" s="102"/>
      <c r="D8539" s="100" t="s">
        <v>8961</v>
      </c>
      <c r="E8539" s="101">
        <v>41.83</v>
      </c>
      <c r="F8539" s="102"/>
    </row>
    <row r="8540" ht="12.75" customHeight="1">
      <c r="A8540" s="100" t="s">
        <v>8818</v>
      </c>
      <c r="B8540" s="101">
        <v>267.22</v>
      </c>
      <c r="C8540" s="102"/>
      <c r="D8540" s="100" t="s">
        <v>27805</v>
      </c>
      <c r="E8540" s="101">
        <v>33.0</v>
      </c>
      <c r="F8540" s="102"/>
    </row>
    <row r="8541" ht="12.75" customHeight="1">
      <c r="A8541" s="100" t="s">
        <v>27737</v>
      </c>
      <c r="B8541" s="101">
        <v>260.77</v>
      </c>
      <c r="C8541" s="102"/>
      <c r="D8541" s="100" t="s">
        <v>8963</v>
      </c>
      <c r="E8541" s="101">
        <v>29.22</v>
      </c>
      <c r="F8541" s="102"/>
    </row>
    <row r="8542" ht="12.75" customHeight="1">
      <c r="A8542" s="100" t="s">
        <v>8820</v>
      </c>
      <c r="B8542" s="101">
        <v>253.51</v>
      </c>
      <c r="C8542" s="102"/>
      <c r="D8542" s="100" t="s">
        <v>27806</v>
      </c>
      <c r="E8542" s="101">
        <v>86.92</v>
      </c>
      <c r="F8542" s="102"/>
    </row>
    <row r="8543" ht="12.75" customHeight="1">
      <c r="A8543" s="100" t="s">
        <v>27738</v>
      </c>
      <c r="B8543" s="101">
        <v>251.04</v>
      </c>
      <c r="C8543" s="102"/>
      <c r="D8543" s="100" t="s">
        <v>8965</v>
      </c>
      <c r="E8543" s="101">
        <v>82.56</v>
      </c>
      <c r="F8543" s="102"/>
    </row>
    <row r="8544" ht="12.75" customHeight="1">
      <c r="A8544" s="100" t="s">
        <v>8822</v>
      </c>
      <c r="B8544" s="101">
        <v>242.69</v>
      </c>
      <c r="C8544" s="102"/>
      <c r="D8544" s="100" t="s">
        <v>27807</v>
      </c>
      <c r="E8544" s="101">
        <v>99.02</v>
      </c>
      <c r="F8544" s="102"/>
    </row>
    <row r="8545" ht="12.75" customHeight="1">
      <c r="A8545" s="100" t="s">
        <v>27739</v>
      </c>
      <c r="B8545" s="101">
        <v>246.11</v>
      </c>
      <c r="C8545" s="102"/>
      <c r="D8545" s="100" t="s">
        <v>8967</v>
      </c>
      <c r="E8545" s="101">
        <v>94.79</v>
      </c>
      <c r="F8545" s="102"/>
    </row>
    <row r="8546" ht="12.75" customHeight="1">
      <c r="A8546" s="100" t="s">
        <v>8824</v>
      </c>
      <c r="B8546" s="101">
        <v>236.77</v>
      </c>
      <c r="C8546" s="102"/>
      <c r="D8546" s="100" t="s">
        <v>27808</v>
      </c>
      <c r="E8546" s="101">
        <v>82.36</v>
      </c>
      <c r="F8546" s="102"/>
    </row>
    <row r="8547" ht="12.75" customHeight="1">
      <c r="A8547" s="100" t="s">
        <v>27740</v>
      </c>
      <c r="B8547" s="101">
        <v>245.83</v>
      </c>
      <c r="C8547" s="102"/>
      <c r="D8547" s="100" t="s">
        <v>8969</v>
      </c>
      <c r="E8547" s="101">
        <v>78.13</v>
      </c>
      <c r="F8547" s="102"/>
    </row>
    <row r="8548" ht="12.75" customHeight="1">
      <c r="A8548" s="100" t="s">
        <v>8826</v>
      </c>
      <c r="B8548" s="101">
        <v>234.3</v>
      </c>
      <c r="C8548" s="102"/>
      <c r="D8548" s="100" t="s">
        <v>27809</v>
      </c>
      <c r="E8548" s="101">
        <v>133.72</v>
      </c>
      <c r="F8548" s="102"/>
    </row>
    <row r="8549" ht="12.75" customHeight="1">
      <c r="A8549" s="100" t="s">
        <v>27741</v>
      </c>
      <c r="B8549" s="101">
        <v>247.91</v>
      </c>
      <c r="C8549" s="102"/>
      <c r="D8549" s="100" t="s">
        <v>8971</v>
      </c>
      <c r="E8549" s="101">
        <v>128.28</v>
      </c>
      <c r="F8549" s="102"/>
    </row>
    <row r="8550" ht="12.75" customHeight="1">
      <c r="A8550" s="100" t="s">
        <v>8828</v>
      </c>
      <c r="B8550" s="101">
        <v>241.75</v>
      </c>
      <c r="C8550" s="102"/>
      <c r="D8550" s="100" t="s">
        <v>27810</v>
      </c>
      <c r="E8550" s="101">
        <v>26.5</v>
      </c>
      <c r="F8550" s="102"/>
    </row>
    <row r="8551" ht="12.75" customHeight="1">
      <c r="A8551" s="100" t="s">
        <v>27742</v>
      </c>
      <c r="B8551" s="101">
        <v>232.49</v>
      </c>
      <c r="C8551" s="102"/>
      <c r="D8551" s="100" t="s">
        <v>8973</v>
      </c>
      <c r="E8551" s="101">
        <v>24.27</v>
      </c>
      <c r="F8551" s="102"/>
    </row>
    <row r="8552" ht="12.75" customHeight="1">
      <c r="A8552" s="100" t="s">
        <v>8830</v>
      </c>
      <c r="B8552" s="101">
        <v>225.24</v>
      </c>
      <c r="C8552" s="102"/>
      <c r="D8552" s="100" t="s">
        <v>27811</v>
      </c>
      <c r="E8552" s="101">
        <v>54.15</v>
      </c>
      <c r="F8552" s="102"/>
    </row>
    <row r="8553" ht="12.75" customHeight="1">
      <c r="A8553" s="100" t="s">
        <v>27743</v>
      </c>
      <c r="B8553" s="101">
        <v>368.65</v>
      </c>
      <c r="C8553" s="102"/>
      <c r="D8553" s="100" t="s">
        <v>8975</v>
      </c>
      <c r="E8553" s="101">
        <v>51.62</v>
      </c>
      <c r="F8553" s="102"/>
    </row>
    <row r="8554" ht="12.75" customHeight="1">
      <c r="A8554" s="100" t="s">
        <v>8832</v>
      </c>
      <c r="B8554" s="101">
        <v>357.02</v>
      </c>
      <c r="C8554" s="102"/>
      <c r="D8554" s="100" t="s">
        <v>27812</v>
      </c>
      <c r="E8554" s="101">
        <v>53.96</v>
      </c>
      <c r="F8554" s="102"/>
    </row>
    <row r="8555" ht="12.75" customHeight="1">
      <c r="A8555" s="100" t="s">
        <v>27744</v>
      </c>
      <c r="B8555" s="101">
        <v>359.12</v>
      </c>
      <c r="C8555" s="102"/>
      <c r="D8555" s="100" t="s">
        <v>8977</v>
      </c>
      <c r="E8555" s="101">
        <v>46.8</v>
      </c>
      <c r="F8555" s="102"/>
    </row>
    <row r="8556" ht="12.75" customHeight="1">
      <c r="A8556" s="100" t="s">
        <v>8834</v>
      </c>
      <c r="B8556" s="101">
        <v>344.21</v>
      </c>
      <c r="C8556" s="102"/>
      <c r="D8556" s="100" t="s">
        <v>27813</v>
      </c>
      <c r="E8556" s="101">
        <v>45.88</v>
      </c>
      <c r="F8556" s="102"/>
    </row>
    <row r="8557" ht="12.75" customHeight="1">
      <c r="A8557" s="100" t="s">
        <v>27745</v>
      </c>
      <c r="B8557" s="101">
        <v>693.35</v>
      </c>
      <c r="C8557" s="102"/>
      <c r="D8557" s="100" t="s">
        <v>8979</v>
      </c>
      <c r="E8557" s="101">
        <v>39.8</v>
      </c>
      <c r="F8557" s="102"/>
    </row>
    <row r="8558" ht="12.75" customHeight="1">
      <c r="A8558" s="100" t="s">
        <v>8836</v>
      </c>
      <c r="B8558" s="101">
        <v>686.09</v>
      </c>
      <c r="C8558" s="102"/>
      <c r="D8558" s="100" t="s">
        <v>27814</v>
      </c>
      <c r="E8558" s="101">
        <v>42.65</v>
      </c>
      <c r="F8558" s="102"/>
    </row>
    <row r="8559" ht="12.75" customHeight="1">
      <c r="A8559" s="100" t="s">
        <v>27746</v>
      </c>
      <c r="B8559" s="101">
        <v>262.05</v>
      </c>
      <c r="C8559" s="102"/>
      <c r="D8559" s="100" t="s">
        <v>8981</v>
      </c>
      <c r="E8559" s="101">
        <v>37.0</v>
      </c>
      <c r="F8559" s="102"/>
    </row>
    <row r="8560" ht="12.75" customHeight="1">
      <c r="A8560" s="100" t="s">
        <v>8838</v>
      </c>
      <c r="B8560" s="101">
        <v>252.7</v>
      </c>
      <c r="C8560" s="102"/>
      <c r="D8560" s="100" t="s">
        <v>27815</v>
      </c>
      <c r="E8560" s="101">
        <v>37.8</v>
      </c>
      <c r="F8560" s="102"/>
    </row>
    <row r="8561" ht="12.75" customHeight="1">
      <c r="A8561" s="100" t="s">
        <v>27747</v>
      </c>
      <c r="B8561" s="101">
        <v>289.02</v>
      </c>
      <c r="C8561" s="102"/>
      <c r="D8561" s="100" t="s">
        <v>8983</v>
      </c>
      <c r="E8561" s="101">
        <v>32.79</v>
      </c>
      <c r="F8561" s="102"/>
    </row>
    <row r="8562" ht="12.75" customHeight="1">
      <c r="A8562" s="100" t="s">
        <v>8840</v>
      </c>
      <c r="B8562" s="101">
        <v>280.28</v>
      </c>
      <c r="C8562" s="102"/>
      <c r="D8562" s="100" t="s">
        <v>27816</v>
      </c>
      <c r="E8562" s="101">
        <v>43.67</v>
      </c>
      <c r="F8562" s="102"/>
    </row>
    <row r="8563" ht="12.75" customHeight="1">
      <c r="A8563" s="100" t="s">
        <v>27748</v>
      </c>
      <c r="B8563" s="101">
        <v>241.03</v>
      </c>
      <c r="C8563" s="102"/>
      <c r="D8563" s="100" t="s">
        <v>8985</v>
      </c>
      <c r="E8563" s="101">
        <v>40.88</v>
      </c>
      <c r="F8563" s="102"/>
    </row>
    <row r="8564" ht="12.75" customHeight="1">
      <c r="A8564" s="100" t="s">
        <v>8842</v>
      </c>
      <c r="B8564" s="101">
        <v>230.3</v>
      </c>
      <c r="C8564" s="102"/>
      <c r="D8564" s="100" t="s">
        <v>27817</v>
      </c>
      <c r="E8564" s="101">
        <v>87.98</v>
      </c>
      <c r="F8564" s="102"/>
    </row>
    <row r="8565" ht="12.75" customHeight="1">
      <c r="A8565" s="100" t="s">
        <v>27749</v>
      </c>
      <c r="B8565" s="101">
        <v>283.74</v>
      </c>
      <c r="C8565" s="102"/>
      <c r="D8565" s="100" t="s">
        <v>8987</v>
      </c>
      <c r="E8565" s="101">
        <v>84.68</v>
      </c>
      <c r="F8565" s="102"/>
    </row>
    <row r="8566" ht="12.75" customHeight="1">
      <c r="A8566" s="100" t="s">
        <v>8844</v>
      </c>
      <c r="B8566" s="101">
        <v>278.67</v>
      </c>
      <c r="C8566" s="102"/>
      <c r="D8566" s="100" t="s">
        <v>27818</v>
      </c>
      <c r="E8566" s="101">
        <v>87.98</v>
      </c>
      <c r="F8566" s="102"/>
    </row>
    <row r="8567" ht="12.75" customHeight="1">
      <c r="A8567" s="100" t="s">
        <v>27750</v>
      </c>
      <c r="B8567" s="101">
        <v>239.4</v>
      </c>
      <c r="C8567" s="102"/>
      <c r="D8567" s="100" t="s">
        <v>8989</v>
      </c>
      <c r="E8567" s="101">
        <v>84.68</v>
      </c>
      <c r="F8567" s="102"/>
    </row>
    <row r="8568" ht="12.75" customHeight="1">
      <c r="A8568" s="100" t="s">
        <v>8846</v>
      </c>
      <c r="B8568" s="101">
        <v>232.14</v>
      </c>
      <c r="C8568" s="102"/>
      <c r="D8568" s="100" t="s">
        <v>27819</v>
      </c>
      <c r="E8568" s="101">
        <v>5.09</v>
      </c>
      <c r="F8568" s="102"/>
    </row>
    <row r="8569" ht="12.75" customHeight="1">
      <c r="A8569" s="100" t="s">
        <v>27751</v>
      </c>
      <c r="B8569" s="101">
        <v>226.24</v>
      </c>
      <c r="C8569" s="102"/>
      <c r="D8569" s="100" t="s">
        <v>8991</v>
      </c>
      <c r="E8569" s="101">
        <v>5.0</v>
      </c>
      <c r="F8569" s="102"/>
    </row>
    <row r="8570" ht="12.75" customHeight="1">
      <c r="A8570" s="100" t="s">
        <v>8848</v>
      </c>
      <c r="B8570" s="101">
        <v>216.9</v>
      </c>
      <c r="C8570" s="102"/>
      <c r="D8570" s="100" t="s">
        <v>27820</v>
      </c>
      <c r="E8570" s="101">
        <v>12.75</v>
      </c>
      <c r="F8570" s="102"/>
    </row>
    <row r="8571" ht="12.75" customHeight="1">
      <c r="A8571" s="100" t="s">
        <v>27752</v>
      </c>
      <c r="B8571" s="101">
        <v>228.06</v>
      </c>
      <c r="C8571" s="102"/>
      <c r="D8571" s="100" t="s">
        <v>8993</v>
      </c>
      <c r="E8571" s="101">
        <v>12.61</v>
      </c>
      <c r="F8571" s="102"/>
    </row>
    <row r="8572" ht="12.75" customHeight="1">
      <c r="A8572" s="100" t="s">
        <v>8850</v>
      </c>
      <c r="B8572" s="101">
        <v>216.53</v>
      </c>
      <c r="C8572" s="102"/>
      <c r="D8572" s="100" t="s">
        <v>27821</v>
      </c>
      <c r="E8572" s="101">
        <v>17.06</v>
      </c>
      <c r="F8572" s="102"/>
    </row>
    <row r="8573" ht="12.75" customHeight="1">
      <c r="A8573" s="100" t="s">
        <v>27753</v>
      </c>
      <c r="B8573" s="101">
        <v>256.13</v>
      </c>
      <c r="C8573" s="102"/>
      <c r="D8573" s="100" t="s">
        <v>8995</v>
      </c>
      <c r="E8573" s="101">
        <v>16.84</v>
      </c>
      <c r="F8573" s="102"/>
    </row>
    <row r="8574" ht="12.75" customHeight="1">
      <c r="A8574" s="100" t="s">
        <v>8852</v>
      </c>
      <c r="B8574" s="101">
        <v>248.88</v>
      </c>
      <c r="C8574" s="102"/>
      <c r="D8574" s="100" t="s">
        <v>27822</v>
      </c>
      <c r="E8574" s="101">
        <v>429.77</v>
      </c>
      <c r="F8574" s="102"/>
    </row>
    <row r="8575" ht="12.75" customHeight="1">
      <c r="A8575" s="100" t="s">
        <v>27754</v>
      </c>
      <c r="B8575" s="101">
        <v>250.4</v>
      </c>
      <c r="C8575" s="102"/>
      <c r="D8575" s="100" t="s">
        <v>8997</v>
      </c>
      <c r="E8575" s="101">
        <v>427.99</v>
      </c>
      <c r="F8575" s="102"/>
    </row>
    <row r="8576" ht="12.75" customHeight="1">
      <c r="A8576" s="100" t="s">
        <v>8854</v>
      </c>
      <c r="B8576" s="101">
        <v>242.05</v>
      </c>
      <c r="C8576" s="102"/>
      <c r="D8576" s="100" t="s">
        <v>27823</v>
      </c>
      <c r="E8576" s="101">
        <v>608.64</v>
      </c>
      <c r="F8576" s="102"/>
    </row>
    <row r="8577" ht="12.75" customHeight="1">
      <c r="A8577" s="100" t="s">
        <v>27755</v>
      </c>
      <c r="B8577" s="101">
        <v>247.11</v>
      </c>
      <c r="C8577" s="102"/>
      <c r="D8577" s="100" t="s">
        <v>8999</v>
      </c>
      <c r="E8577" s="101">
        <v>604.69</v>
      </c>
      <c r="F8577" s="102"/>
    </row>
    <row r="8578" ht="12.75" customHeight="1">
      <c r="A8578" s="100" t="s">
        <v>8856</v>
      </c>
      <c r="B8578" s="101">
        <v>237.77</v>
      </c>
      <c r="C8578" s="102"/>
      <c r="D8578" s="100" t="s">
        <v>27824</v>
      </c>
      <c r="E8578" s="101">
        <v>4.98</v>
      </c>
      <c r="F8578" s="102"/>
    </row>
    <row r="8579" ht="12.75" customHeight="1">
      <c r="A8579" s="100" t="s">
        <v>27756</v>
      </c>
      <c r="B8579" s="101">
        <v>250.21</v>
      </c>
      <c r="C8579" s="102"/>
      <c r="D8579" s="100" t="s">
        <v>9001</v>
      </c>
      <c r="E8579" s="101">
        <v>4.96</v>
      </c>
      <c r="F8579" s="102"/>
    </row>
    <row r="8580" ht="12.75" customHeight="1">
      <c r="A8580" s="100" t="s">
        <v>8858</v>
      </c>
      <c r="B8580" s="101">
        <v>238.68</v>
      </c>
      <c r="C8580" s="102"/>
      <c r="D8580" s="100" t="s">
        <v>27825</v>
      </c>
      <c r="E8580" s="101">
        <v>426.74</v>
      </c>
      <c r="F8580" s="102"/>
    </row>
    <row r="8581" ht="12.75" customHeight="1">
      <c r="A8581" s="100" t="s">
        <v>27757</v>
      </c>
      <c r="B8581" s="101">
        <v>311.05</v>
      </c>
      <c r="C8581" s="102"/>
      <c r="D8581" s="100" t="s">
        <v>9003</v>
      </c>
      <c r="E8581" s="101">
        <v>414.25</v>
      </c>
      <c r="F8581" s="102"/>
    </row>
    <row r="8582" ht="12.75" customHeight="1">
      <c r="A8582" s="100" t="s">
        <v>8860</v>
      </c>
      <c r="B8582" s="101">
        <v>297.34</v>
      </c>
      <c r="C8582" s="102"/>
      <c r="D8582" s="100" t="s">
        <v>27826</v>
      </c>
      <c r="E8582" s="101">
        <v>11.19</v>
      </c>
      <c r="F8582" s="102"/>
    </row>
    <row r="8583" ht="12.75" customHeight="1">
      <c r="A8583" s="100" t="s">
        <v>27758</v>
      </c>
      <c r="B8583" s="101">
        <v>320.8</v>
      </c>
      <c r="C8583" s="102"/>
      <c r="D8583" s="100" t="s">
        <v>9005</v>
      </c>
      <c r="E8583" s="101">
        <v>11.12</v>
      </c>
      <c r="F8583" s="102"/>
    </row>
    <row r="8584" ht="12.75" customHeight="1">
      <c r="A8584" s="100" t="s">
        <v>8862</v>
      </c>
      <c r="B8584" s="101">
        <v>315.73</v>
      </c>
      <c r="C8584" s="102"/>
      <c r="D8584" s="100" t="s">
        <v>27827</v>
      </c>
      <c r="E8584" s="101">
        <v>10.09</v>
      </c>
      <c r="F8584" s="102"/>
    </row>
    <row r="8585" ht="12.75" customHeight="1">
      <c r="A8585" s="100" t="s">
        <v>27759</v>
      </c>
      <c r="B8585" s="101">
        <v>264.33</v>
      </c>
      <c r="C8585" s="102"/>
      <c r="D8585" s="100" t="s">
        <v>9007</v>
      </c>
      <c r="E8585" s="101">
        <v>9.74</v>
      </c>
      <c r="F8585" s="102"/>
    </row>
    <row r="8586" ht="12.75" customHeight="1">
      <c r="A8586" s="100" t="s">
        <v>8864</v>
      </c>
      <c r="B8586" s="101">
        <v>257.07</v>
      </c>
      <c r="C8586" s="102"/>
      <c r="D8586" s="100" t="s">
        <v>27828</v>
      </c>
      <c r="E8586" s="101">
        <v>29.59</v>
      </c>
      <c r="F8586" s="102"/>
    </row>
    <row r="8587" ht="12.75" customHeight="1">
      <c r="A8587" s="100" t="s">
        <v>27760</v>
      </c>
      <c r="B8587" s="101">
        <v>252.5</v>
      </c>
      <c r="C8587" s="102"/>
      <c r="D8587" s="100" t="s">
        <v>9009</v>
      </c>
      <c r="E8587" s="101">
        <v>29.54</v>
      </c>
      <c r="F8587" s="102"/>
    </row>
    <row r="8588" ht="12.75" customHeight="1">
      <c r="A8588" s="100" t="s">
        <v>8866</v>
      </c>
      <c r="B8588" s="101">
        <v>243.15</v>
      </c>
      <c r="C8588" s="102"/>
      <c r="D8588" s="100" t="s">
        <v>27829</v>
      </c>
      <c r="E8588" s="101">
        <v>62.75</v>
      </c>
      <c r="F8588" s="102"/>
    </row>
    <row r="8589" ht="12.75" customHeight="1">
      <c r="A8589" s="100" t="s">
        <v>27761</v>
      </c>
      <c r="B8589" s="101">
        <v>121.94</v>
      </c>
      <c r="C8589" s="102"/>
      <c r="D8589" s="100" t="s">
        <v>9011</v>
      </c>
      <c r="E8589" s="101">
        <v>62.19</v>
      </c>
      <c r="F8589" s="102"/>
    </row>
    <row r="8590" ht="12.75" customHeight="1">
      <c r="A8590" s="100" t="s">
        <v>8868</v>
      </c>
      <c r="B8590" s="101">
        <v>117.42</v>
      </c>
      <c r="C8590" s="102"/>
      <c r="D8590" s="100" t="s">
        <v>27830</v>
      </c>
      <c r="E8590" s="101">
        <v>76.83</v>
      </c>
      <c r="F8590" s="102"/>
    </row>
    <row r="8591" ht="12.75" customHeight="1">
      <c r="A8591" s="100" t="s">
        <v>27831</v>
      </c>
      <c r="B8591" s="101">
        <v>50.2</v>
      </c>
      <c r="C8591" s="102"/>
      <c r="D8591" s="100" t="s">
        <v>9013</v>
      </c>
      <c r="E8591" s="101">
        <v>76.09</v>
      </c>
      <c r="F8591" s="102"/>
    </row>
    <row r="8592" ht="12.75" customHeight="1">
      <c r="A8592" s="100" t="s">
        <v>8870</v>
      </c>
      <c r="B8592" s="101">
        <v>45.85</v>
      </c>
      <c r="C8592" s="102"/>
      <c r="D8592" s="100" t="s">
        <v>27832</v>
      </c>
      <c r="E8592" s="101">
        <v>67.39</v>
      </c>
      <c r="F8592" s="102"/>
    </row>
    <row r="8593" ht="12.75" customHeight="1">
      <c r="A8593" s="100" t="s">
        <v>27833</v>
      </c>
      <c r="B8593" s="101">
        <v>83.01</v>
      </c>
      <c r="C8593" s="102"/>
      <c r="D8593" s="100" t="s">
        <v>9015</v>
      </c>
      <c r="E8593" s="101">
        <v>66.56</v>
      </c>
      <c r="F8593" s="102"/>
    </row>
    <row r="8594" ht="12.75" customHeight="1">
      <c r="A8594" s="100" t="s">
        <v>8873</v>
      </c>
      <c r="B8594" s="101">
        <v>74.3</v>
      </c>
      <c r="C8594" s="102"/>
      <c r="D8594" s="100" t="s">
        <v>27834</v>
      </c>
      <c r="E8594" s="101">
        <v>324.34</v>
      </c>
      <c r="F8594" s="102"/>
    </row>
    <row r="8595" ht="12.75" customHeight="1">
      <c r="A8595" s="100" t="s">
        <v>27835</v>
      </c>
      <c r="B8595" s="101">
        <v>148.59</v>
      </c>
      <c r="C8595" s="102"/>
      <c r="D8595" s="100" t="s">
        <v>27836</v>
      </c>
      <c r="E8595" s="101">
        <v>320.92</v>
      </c>
      <c r="F8595" s="102"/>
    </row>
    <row r="8596" ht="12.75" customHeight="1">
      <c r="A8596" s="100" t="s">
        <v>8875</v>
      </c>
      <c r="B8596" s="101">
        <v>131.16</v>
      </c>
      <c r="C8596" s="102"/>
      <c r="D8596" s="100" t="s">
        <v>27837</v>
      </c>
      <c r="E8596" s="101">
        <v>83.65</v>
      </c>
      <c r="F8596" s="102"/>
    </row>
    <row r="8597" ht="12.75" customHeight="1">
      <c r="A8597" s="100" t="s">
        <v>27838</v>
      </c>
      <c r="B8597" s="101">
        <v>374.43</v>
      </c>
      <c r="C8597" s="102"/>
      <c r="D8597" s="100" t="s">
        <v>27839</v>
      </c>
      <c r="E8597" s="101">
        <v>80.23</v>
      </c>
      <c r="F8597" s="102"/>
    </row>
    <row r="8598" ht="12.75" customHeight="1">
      <c r="A8598" s="100" t="s">
        <v>8877</v>
      </c>
      <c r="B8598" s="101">
        <v>351.58</v>
      </c>
      <c r="C8598" s="102"/>
      <c r="D8598" s="100" t="s">
        <v>27840</v>
      </c>
      <c r="E8598" s="101">
        <v>308.77</v>
      </c>
      <c r="F8598" s="102"/>
    </row>
    <row r="8599" ht="12.75" customHeight="1">
      <c r="A8599" s="100" t="s">
        <v>27841</v>
      </c>
      <c r="B8599" s="101">
        <v>388.11</v>
      </c>
      <c r="C8599" s="102"/>
      <c r="D8599" s="100" t="s">
        <v>27842</v>
      </c>
      <c r="E8599" s="101">
        <v>306.56</v>
      </c>
      <c r="F8599" s="102"/>
    </row>
    <row r="8600" ht="12.75" customHeight="1">
      <c r="A8600" s="100" t="s">
        <v>8879</v>
      </c>
      <c r="B8600" s="101">
        <v>363.71</v>
      </c>
      <c r="C8600" s="102"/>
      <c r="D8600" s="100" t="s">
        <v>27843</v>
      </c>
      <c r="E8600" s="101">
        <v>68.09</v>
      </c>
      <c r="F8600" s="102"/>
    </row>
    <row r="8601" ht="12.75" customHeight="1">
      <c r="A8601" s="100" t="s">
        <v>27844</v>
      </c>
      <c r="B8601" s="101">
        <v>420.58</v>
      </c>
      <c r="C8601" s="102"/>
      <c r="D8601" s="100" t="s">
        <v>27845</v>
      </c>
      <c r="E8601" s="101">
        <v>65.88</v>
      </c>
      <c r="F8601" s="102"/>
    </row>
    <row r="8602" ht="12.75" customHeight="1">
      <c r="A8602" s="100" t="s">
        <v>8881</v>
      </c>
      <c r="B8602" s="101">
        <v>392.39</v>
      </c>
      <c r="C8602" s="102"/>
      <c r="D8602" s="100" t="s">
        <v>27846</v>
      </c>
      <c r="E8602" s="101">
        <v>395.35</v>
      </c>
      <c r="F8602" s="102"/>
    </row>
    <row r="8603" ht="12.75" customHeight="1">
      <c r="A8603" s="100" t="s">
        <v>27847</v>
      </c>
      <c r="B8603" s="101">
        <v>790.83</v>
      </c>
      <c r="C8603" s="102"/>
      <c r="D8603" s="100" t="s">
        <v>27848</v>
      </c>
      <c r="E8603" s="101">
        <v>391.43</v>
      </c>
      <c r="F8603" s="102"/>
    </row>
    <row r="8604" ht="12.75" customHeight="1">
      <c r="A8604" s="100" t="s">
        <v>8883</v>
      </c>
      <c r="B8604" s="101">
        <v>748.67</v>
      </c>
      <c r="C8604" s="102"/>
      <c r="D8604" s="100" t="s">
        <v>27849</v>
      </c>
      <c r="E8604" s="101">
        <v>379.79</v>
      </c>
      <c r="F8604" s="102"/>
    </row>
    <row r="8605" ht="12.75" customHeight="1">
      <c r="A8605" s="100" t="s">
        <v>27764</v>
      </c>
      <c r="B8605" s="101">
        <v>409.66</v>
      </c>
      <c r="C8605" s="102"/>
      <c r="D8605" s="100" t="s">
        <v>27850</v>
      </c>
      <c r="E8605" s="101">
        <v>377.07</v>
      </c>
      <c r="F8605" s="102"/>
    </row>
    <row r="8606" ht="12.75" customHeight="1">
      <c r="A8606" s="100" t="s">
        <v>8885</v>
      </c>
      <c r="B8606" s="101">
        <v>387.3</v>
      </c>
      <c r="C8606" s="102"/>
      <c r="D8606" s="100" t="s">
        <v>27851</v>
      </c>
      <c r="E8606" s="101">
        <v>71.98</v>
      </c>
      <c r="F8606" s="102"/>
    </row>
    <row r="8607" ht="12.75" customHeight="1">
      <c r="A8607" s="100" t="s">
        <v>27767</v>
      </c>
      <c r="B8607" s="101">
        <v>43.36</v>
      </c>
      <c r="C8607" s="102"/>
      <c r="D8607" s="100" t="s">
        <v>9053</v>
      </c>
      <c r="E8607" s="101">
        <v>71.66</v>
      </c>
      <c r="F8607" s="102"/>
    </row>
    <row r="8608" ht="12.75" customHeight="1">
      <c r="A8608" s="100" t="s">
        <v>8887</v>
      </c>
      <c r="B8608" s="101">
        <v>39.59</v>
      </c>
      <c r="C8608" s="102"/>
      <c r="D8608" s="100" t="s">
        <v>27852</v>
      </c>
      <c r="E8608" s="101">
        <v>82.84</v>
      </c>
      <c r="F8608" s="102"/>
    </row>
    <row r="8609" ht="12.75" customHeight="1">
      <c r="A8609" s="100" t="s">
        <v>27768</v>
      </c>
      <c r="B8609" s="101">
        <v>15.37</v>
      </c>
      <c r="C8609" s="102"/>
      <c r="D8609" s="100" t="s">
        <v>9055</v>
      </c>
      <c r="E8609" s="101">
        <v>82.52</v>
      </c>
      <c r="F8609" s="102"/>
    </row>
    <row r="8610" ht="12.75" customHeight="1">
      <c r="A8610" s="100" t="s">
        <v>8889</v>
      </c>
      <c r="B8610" s="101">
        <v>13.32</v>
      </c>
      <c r="C8610" s="102"/>
      <c r="D8610" s="100" t="s">
        <v>27853</v>
      </c>
      <c r="E8610" s="101">
        <v>354.81</v>
      </c>
      <c r="F8610" s="102"/>
    </row>
    <row r="8611" ht="12.75" customHeight="1">
      <c r="A8611" s="100" t="s">
        <v>27769</v>
      </c>
      <c r="B8611" s="101">
        <v>129.22</v>
      </c>
      <c r="C8611" s="102"/>
      <c r="D8611" s="100" t="s">
        <v>9057</v>
      </c>
      <c r="E8611" s="101">
        <v>351.73</v>
      </c>
      <c r="F8611" s="102"/>
    </row>
    <row r="8612" ht="12.75" customHeight="1">
      <c r="A8612" s="100" t="s">
        <v>8891</v>
      </c>
      <c r="B8612" s="101">
        <v>126.67</v>
      </c>
      <c r="C8612" s="102"/>
      <c r="D8612" s="100" t="s">
        <v>27854</v>
      </c>
      <c r="E8612" s="101">
        <v>14.97</v>
      </c>
      <c r="F8612" s="102"/>
    </row>
    <row r="8613" ht="12.75" customHeight="1">
      <c r="A8613" s="100" t="s">
        <v>27770</v>
      </c>
      <c r="B8613" s="101">
        <v>56.37</v>
      </c>
      <c r="C8613" s="102"/>
      <c r="D8613" s="100" t="s">
        <v>9059</v>
      </c>
      <c r="E8613" s="101">
        <v>14.89</v>
      </c>
      <c r="F8613" s="102"/>
    </row>
    <row r="8614" ht="12.75" customHeight="1">
      <c r="A8614" s="100" t="s">
        <v>8893</v>
      </c>
      <c r="B8614" s="101">
        <v>54.32</v>
      </c>
      <c r="C8614" s="102"/>
      <c r="D8614" s="100" t="s">
        <v>27855</v>
      </c>
      <c r="E8614" s="101">
        <v>2.46</v>
      </c>
      <c r="F8614" s="102"/>
    </row>
    <row r="8615" ht="12.75" customHeight="1">
      <c r="A8615" s="100" t="s">
        <v>27771</v>
      </c>
      <c r="B8615" s="101">
        <v>439.13</v>
      </c>
      <c r="C8615" s="102"/>
      <c r="D8615" s="100" t="s">
        <v>9061</v>
      </c>
      <c r="E8615" s="101">
        <v>2.4</v>
      </c>
      <c r="F8615" s="102"/>
    </row>
    <row r="8616" ht="12.75" customHeight="1">
      <c r="A8616" s="100" t="s">
        <v>8895</v>
      </c>
      <c r="B8616" s="101">
        <v>417.27</v>
      </c>
      <c r="C8616" s="102"/>
      <c r="D8616" s="100" t="s">
        <v>27856</v>
      </c>
      <c r="E8616" s="101">
        <v>10.5</v>
      </c>
      <c r="F8616" s="102"/>
    </row>
    <row r="8617" ht="12.75" customHeight="1">
      <c r="A8617" s="100" t="s">
        <v>27772</v>
      </c>
      <c r="B8617" s="101">
        <v>1650.35</v>
      </c>
      <c r="C8617" s="102"/>
      <c r="D8617" s="100" t="s">
        <v>9063</v>
      </c>
      <c r="E8617" s="101">
        <v>10.46</v>
      </c>
      <c r="F8617" s="102"/>
    </row>
    <row r="8618" ht="12.75" customHeight="1">
      <c r="A8618" s="100" t="s">
        <v>8897</v>
      </c>
      <c r="B8618" s="101">
        <v>1628.49</v>
      </c>
      <c r="C8618" s="102"/>
      <c r="D8618" s="100" t="s">
        <v>27857</v>
      </c>
      <c r="E8618" s="101">
        <v>46.79</v>
      </c>
      <c r="F8618" s="102"/>
    </row>
    <row r="8619" ht="12.75" customHeight="1">
      <c r="A8619" s="100" t="s">
        <v>27773</v>
      </c>
      <c r="B8619" s="101">
        <v>98.32</v>
      </c>
      <c r="C8619" s="102"/>
      <c r="D8619" s="100" t="s">
        <v>9065</v>
      </c>
      <c r="E8619" s="101">
        <v>46.47</v>
      </c>
      <c r="F8619" s="102"/>
    </row>
    <row r="8620" ht="12.75" customHeight="1">
      <c r="A8620" s="100" t="s">
        <v>8899</v>
      </c>
      <c r="B8620" s="101">
        <v>98.02</v>
      </c>
      <c r="C8620" s="102"/>
      <c r="D8620" s="100" t="s">
        <v>27858</v>
      </c>
      <c r="E8620" s="101">
        <v>64.17</v>
      </c>
      <c r="F8620" s="102"/>
    </row>
    <row r="8621" ht="12.75" customHeight="1">
      <c r="A8621" s="100" t="s">
        <v>27774</v>
      </c>
      <c r="B8621" s="101">
        <v>124.54</v>
      </c>
      <c r="C8621" s="102"/>
      <c r="D8621" s="100" t="s">
        <v>9067</v>
      </c>
      <c r="E8621" s="101">
        <v>63.79</v>
      </c>
      <c r="F8621" s="102"/>
    </row>
    <row r="8622" ht="12.75" customHeight="1">
      <c r="A8622" s="100" t="s">
        <v>8901</v>
      </c>
      <c r="B8622" s="101">
        <v>124.02</v>
      </c>
      <c r="C8622" s="102"/>
      <c r="D8622" s="100" t="s">
        <v>27859</v>
      </c>
      <c r="E8622" s="101">
        <v>5.71</v>
      </c>
      <c r="F8622" s="102"/>
    </row>
    <row r="8623" ht="12.75" customHeight="1">
      <c r="A8623" s="100" t="s">
        <v>27775</v>
      </c>
      <c r="B8623" s="101">
        <v>147.02</v>
      </c>
      <c r="C8623" s="102"/>
      <c r="D8623" s="100" t="s">
        <v>9069</v>
      </c>
      <c r="E8623" s="101">
        <v>5.39</v>
      </c>
      <c r="F8623" s="102"/>
    </row>
    <row r="8624" ht="12.75" customHeight="1">
      <c r="A8624" s="100" t="s">
        <v>8903</v>
      </c>
      <c r="B8624" s="101">
        <v>146.51</v>
      </c>
      <c r="C8624" s="102"/>
      <c r="D8624" s="100" t="s">
        <v>27860</v>
      </c>
      <c r="E8624" s="101">
        <v>8.4</v>
      </c>
      <c r="F8624" s="102"/>
    </row>
    <row r="8625" ht="12.75" customHeight="1">
      <c r="A8625" s="100" t="s">
        <v>27776</v>
      </c>
      <c r="B8625" s="101">
        <v>65.79</v>
      </c>
      <c r="C8625" s="102"/>
      <c r="D8625" s="100" t="s">
        <v>9071</v>
      </c>
      <c r="E8625" s="101">
        <v>7.97</v>
      </c>
      <c r="F8625" s="102"/>
    </row>
    <row r="8626" ht="12.75" customHeight="1">
      <c r="A8626" s="100" t="s">
        <v>8905</v>
      </c>
      <c r="B8626" s="101">
        <v>65.27</v>
      </c>
      <c r="C8626" s="102"/>
      <c r="D8626" s="100" t="s">
        <v>27861</v>
      </c>
      <c r="E8626" s="101">
        <v>301.63</v>
      </c>
      <c r="F8626" s="102"/>
    </row>
    <row r="8627" ht="12.75" customHeight="1">
      <c r="A8627" s="100" t="s">
        <v>27777</v>
      </c>
      <c r="B8627" s="101">
        <v>65.0</v>
      </c>
      <c r="C8627" s="102"/>
      <c r="D8627" s="100" t="s">
        <v>9073</v>
      </c>
      <c r="E8627" s="101">
        <v>299.28</v>
      </c>
      <c r="F8627" s="102"/>
    </row>
    <row r="8628" ht="12.75" customHeight="1">
      <c r="A8628" s="100" t="s">
        <v>8907</v>
      </c>
      <c r="B8628" s="101">
        <v>64.61</v>
      </c>
      <c r="C8628" s="102"/>
      <c r="D8628" s="100" t="s">
        <v>27862</v>
      </c>
      <c r="E8628" s="101">
        <v>12.98</v>
      </c>
      <c r="F8628" s="102"/>
    </row>
    <row r="8629" ht="12.75" customHeight="1">
      <c r="A8629" s="100" t="s">
        <v>27778</v>
      </c>
      <c r="B8629" s="101">
        <v>65.0</v>
      </c>
      <c r="C8629" s="102"/>
      <c r="D8629" s="100" t="s">
        <v>9171</v>
      </c>
      <c r="E8629" s="101">
        <v>12.51</v>
      </c>
      <c r="F8629" s="102"/>
    </row>
    <row r="8630" ht="12.75" customHeight="1">
      <c r="A8630" s="100" t="s">
        <v>8909</v>
      </c>
      <c r="B8630" s="101">
        <v>64.61</v>
      </c>
      <c r="C8630" s="102"/>
      <c r="D8630" s="100" t="s">
        <v>27863</v>
      </c>
      <c r="E8630" s="101">
        <v>13.17</v>
      </c>
      <c r="F8630" s="102"/>
    </row>
    <row r="8631" ht="12.75" customHeight="1">
      <c r="A8631" s="100" t="s">
        <v>27779</v>
      </c>
      <c r="B8631" s="101">
        <v>139.78</v>
      </c>
      <c r="C8631" s="102"/>
      <c r="D8631" s="100" t="s">
        <v>9173</v>
      </c>
      <c r="E8631" s="101">
        <v>12.7</v>
      </c>
      <c r="F8631" s="102"/>
    </row>
    <row r="8632" ht="12.75" customHeight="1">
      <c r="A8632" s="100" t="s">
        <v>8911</v>
      </c>
      <c r="B8632" s="101">
        <v>137.57</v>
      </c>
      <c r="C8632" s="102"/>
      <c r="D8632" s="100" t="s">
        <v>27864</v>
      </c>
      <c r="E8632" s="101">
        <v>58.31</v>
      </c>
      <c r="F8632" s="102"/>
    </row>
    <row r="8633" ht="12.75" customHeight="1">
      <c r="A8633" s="100" t="s">
        <v>27780</v>
      </c>
      <c r="B8633" s="101">
        <v>10.11</v>
      </c>
      <c r="C8633" s="102"/>
      <c r="D8633" s="100" t="s">
        <v>9175</v>
      </c>
      <c r="E8633" s="101">
        <v>57.84</v>
      </c>
      <c r="F8633" s="102"/>
    </row>
    <row r="8634" ht="12.75" customHeight="1">
      <c r="A8634" s="100" t="s">
        <v>8913</v>
      </c>
      <c r="B8634" s="101">
        <v>9.7</v>
      </c>
      <c r="C8634" s="102"/>
      <c r="D8634" s="100" t="s">
        <v>27865</v>
      </c>
      <c r="E8634" s="101">
        <v>58.05</v>
      </c>
      <c r="F8634" s="102"/>
    </row>
    <row r="8635" ht="12.75" customHeight="1">
      <c r="A8635" s="100" t="s">
        <v>27781</v>
      </c>
      <c r="B8635" s="101">
        <v>8.69</v>
      </c>
      <c r="C8635" s="102"/>
      <c r="D8635" s="100" t="s">
        <v>9177</v>
      </c>
      <c r="E8635" s="101">
        <v>57.58</v>
      </c>
      <c r="F8635" s="102"/>
    </row>
    <row r="8636" ht="12.75" customHeight="1">
      <c r="A8636" s="100" t="s">
        <v>8915</v>
      </c>
      <c r="B8636" s="101">
        <v>8.34</v>
      </c>
      <c r="C8636" s="102"/>
      <c r="D8636" s="100" t="s">
        <v>27866</v>
      </c>
      <c r="E8636" s="101">
        <v>71.73</v>
      </c>
      <c r="F8636" s="102"/>
    </row>
    <row r="8637" ht="12.75" customHeight="1">
      <c r="A8637" s="100" t="s">
        <v>27782</v>
      </c>
      <c r="B8637" s="101">
        <v>95.18</v>
      </c>
      <c r="C8637" s="102"/>
      <c r="D8637" s="100" t="s">
        <v>9179</v>
      </c>
      <c r="E8637" s="101">
        <v>69.55</v>
      </c>
      <c r="F8637" s="102"/>
    </row>
    <row r="8638" ht="12.75" customHeight="1">
      <c r="A8638" s="100" t="s">
        <v>8917</v>
      </c>
      <c r="B8638" s="101">
        <v>94.83</v>
      </c>
      <c r="C8638" s="102"/>
      <c r="D8638" s="100" t="s">
        <v>27867</v>
      </c>
      <c r="E8638" s="101">
        <v>3199.96</v>
      </c>
      <c r="F8638" s="102"/>
    </row>
    <row r="8639" ht="12.75" customHeight="1">
      <c r="A8639" s="100" t="s">
        <v>27783</v>
      </c>
      <c r="B8639" s="101">
        <v>74.83</v>
      </c>
      <c r="C8639" s="102"/>
      <c r="D8639" s="100" t="s">
        <v>9181</v>
      </c>
      <c r="E8639" s="101">
        <v>3198.85</v>
      </c>
      <c r="F8639" s="102"/>
    </row>
    <row r="8640" ht="12.75" customHeight="1">
      <c r="A8640" s="100" t="s">
        <v>8919</v>
      </c>
      <c r="B8640" s="101">
        <v>73.4</v>
      </c>
      <c r="C8640" s="102"/>
      <c r="D8640" s="100" t="s">
        <v>27868</v>
      </c>
      <c r="E8640" s="101">
        <v>3231.16</v>
      </c>
      <c r="F8640" s="102"/>
    </row>
    <row r="8641" ht="12.75" customHeight="1">
      <c r="A8641" s="100" t="s">
        <v>27784</v>
      </c>
      <c r="B8641" s="101">
        <v>83.41</v>
      </c>
      <c r="C8641" s="102"/>
      <c r="D8641" s="100" t="s">
        <v>9183</v>
      </c>
      <c r="E8641" s="101">
        <v>3230.05</v>
      </c>
      <c r="F8641" s="102"/>
    </row>
    <row r="8642" ht="12.75" customHeight="1">
      <c r="A8642" s="100" t="s">
        <v>8921</v>
      </c>
      <c r="B8642" s="101">
        <v>81.69</v>
      </c>
      <c r="C8642" s="102"/>
      <c r="D8642" s="100" t="s">
        <v>27869</v>
      </c>
      <c r="E8642" s="101">
        <v>3935.96</v>
      </c>
      <c r="F8642" s="102"/>
    </row>
    <row r="8643" ht="12.75" customHeight="1">
      <c r="A8643" s="100" t="s">
        <v>27785</v>
      </c>
      <c r="B8643" s="101">
        <v>44.28</v>
      </c>
      <c r="C8643" s="102"/>
      <c r="D8643" s="100" t="s">
        <v>9185</v>
      </c>
      <c r="E8643" s="101">
        <v>3934.59</v>
      </c>
      <c r="F8643" s="102"/>
    </row>
    <row r="8644" ht="12.75" customHeight="1">
      <c r="A8644" s="100" t="s">
        <v>8923</v>
      </c>
      <c r="B8644" s="101">
        <v>43.91</v>
      </c>
      <c r="C8644" s="102"/>
      <c r="D8644" s="100" t="s">
        <v>27870</v>
      </c>
      <c r="E8644" s="101">
        <v>376.97</v>
      </c>
      <c r="F8644" s="102"/>
    </row>
    <row r="8645" ht="12.75" customHeight="1">
      <c r="A8645" s="100" t="s">
        <v>27786</v>
      </c>
      <c r="B8645" s="101">
        <v>35.7</v>
      </c>
      <c r="C8645" s="102"/>
      <c r="D8645" s="100" t="s">
        <v>9187</v>
      </c>
      <c r="E8645" s="101">
        <v>375.42</v>
      </c>
      <c r="F8645" s="102"/>
    </row>
    <row r="8646" ht="12.75" customHeight="1">
      <c r="A8646" s="100" t="s">
        <v>8925</v>
      </c>
      <c r="B8646" s="101">
        <v>35.33</v>
      </c>
      <c r="C8646" s="102"/>
      <c r="D8646" s="100" t="s">
        <v>27871</v>
      </c>
      <c r="E8646" s="101">
        <v>8910.83</v>
      </c>
      <c r="F8646" s="102"/>
    </row>
    <row r="8647" ht="12.75" customHeight="1">
      <c r="A8647" s="100" t="s">
        <v>27787</v>
      </c>
      <c r="B8647" s="101">
        <v>7.91</v>
      </c>
      <c r="C8647" s="102"/>
      <c r="D8647" s="100" t="s">
        <v>9189</v>
      </c>
      <c r="E8647" s="101">
        <v>8232.54</v>
      </c>
      <c r="F8647" s="102"/>
    </row>
    <row r="8648" ht="12.75" customHeight="1">
      <c r="A8648" s="100" t="s">
        <v>8927</v>
      </c>
      <c r="B8648" s="101">
        <v>7.48</v>
      </c>
      <c r="C8648" s="102"/>
      <c r="D8648" s="100" t="s">
        <v>27872</v>
      </c>
      <c r="E8648" s="101">
        <v>873.01</v>
      </c>
      <c r="F8648" s="102"/>
    </row>
    <row r="8649" ht="12.75" customHeight="1">
      <c r="A8649" s="100" t="s">
        <v>27788</v>
      </c>
      <c r="B8649" s="101">
        <v>9.45</v>
      </c>
      <c r="C8649" s="102"/>
      <c r="D8649" s="100" t="s">
        <v>9191</v>
      </c>
      <c r="E8649" s="101">
        <v>864.13</v>
      </c>
      <c r="F8649" s="102"/>
    </row>
    <row r="8650" ht="12.75" customHeight="1">
      <c r="A8650" s="100" t="s">
        <v>8929</v>
      </c>
      <c r="B8650" s="101">
        <v>9.01</v>
      </c>
      <c r="C8650" s="102"/>
      <c r="D8650" s="100" t="s">
        <v>27873</v>
      </c>
      <c r="E8650" s="101">
        <v>750.13</v>
      </c>
      <c r="F8650" s="102"/>
    </row>
    <row r="8651" ht="12.75" customHeight="1">
      <c r="A8651" s="100" t="s">
        <v>27789</v>
      </c>
      <c r="B8651" s="101">
        <v>13.04</v>
      </c>
      <c r="C8651" s="102"/>
      <c r="D8651" s="100" t="s">
        <v>9193</v>
      </c>
      <c r="E8651" s="101">
        <v>745.08</v>
      </c>
      <c r="F8651" s="102"/>
    </row>
    <row r="8652" ht="12.75" customHeight="1">
      <c r="A8652" s="100" t="s">
        <v>8931</v>
      </c>
      <c r="B8652" s="101">
        <v>12.49</v>
      </c>
      <c r="C8652" s="102"/>
      <c r="D8652" s="100" t="s">
        <v>27874</v>
      </c>
      <c r="E8652" s="101">
        <v>383.35</v>
      </c>
      <c r="F8652" s="102"/>
    </row>
    <row r="8653" ht="12.75" customHeight="1">
      <c r="A8653" s="100" t="s">
        <v>27790</v>
      </c>
      <c r="B8653" s="101">
        <v>287.77</v>
      </c>
      <c r="C8653" s="102"/>
      <c r="D8653" s="100" t="s">
        <v>9195</v>
      </c>
      <c r="E8653" s="101">
        <v>380.31</v>
      </c>
      <c r="F8653" s="102"/>
    </row>
    <row r="8654" ht="12.75" customHeight="1">
      <c r="A8654" s="100" t="s">
        <v>8933</v>
      </c>
      <c r="B8654" s="101">
        <v>287.33</v>
      </c>
      <c r="C8654" s="102"/>
      <c r="D8654" s="100" t="s">
        <v>27875</v>
      </c>
      <c r="E8654" s="101">
        <v>342.0</v>
      </c>
      <c r="F8654" s="102"/>
    </row>
    <row r="8655" ht="12.75" customHeight="1">
      <c r="A8655" s="100" t="s">
        <v>27791</v>
      </c>
      <c r="B8655" s="101">
        <v>441.89</v>
      </c>
      <c r="C8655" s="102"/>
      <c r="D8655" s="100" t="s">
        <v>9197</v>
      </c>
      <c r="E8655" s="101">
        <v>340.01</v>
      </c>
      <c r="F8655" s="102"/>
    </row>
    <row r="8656" ht="12.75" customHeight="1">
      <c r="A8656" s="100" t="s">
        <v>8935</v>
      </c>
      <c r="B8656" s="101">
        <v>417.98</v>
      </c>
      <c r="C8656" s="102"/>
      <c r="D8656" s="100" t="s">
        <v>27876</v>
      </c>
      <c r="E8656" s="101">
        <v>255.11</v>
      </c>
      <c r="F8656" s="102"/>
    </row>
    <row r="8657" ht="12.75" customHeight="1">
      <c r="A8657" s="100" t="s">
        <v>27792</v>
      </c>
      <c r="B8657" s="101">
        <v>427.06</v>
      </c>
      <c r="C8657" s="102"/>
      <c r="D8657" s="100" t="s">
        <v>9199</v>
      </c>
      <c r="E8657" s="101">
        <v>234.66</v>
      </c>
      <c r="F8657" s="102"/>
    </row>
    <row r="8658" ht="12.75" customHeight="1">
      <c r="A8658" s="100" t="s">
        <v>8937</v>
      </c>
      <c r="B8658" s="101">
        <v>403.21</v>
      </c>
      <c r="C8658" s="102"/>
      <c r="D8658" s="100" t="s">
        <v>27877</v>
      </c>
      <c r="E8658" s="101">
        <v>10.11</v>
      </c>
      <c r="F8658" s="102"/>
    </row>
    <row r="8659" ht="12.75" customHeight="1">
      <c r="A8659" s="100" t="s">
        <v>27793</v>
      </c>
      <c r="B8659" s="101">
        <v>416.33</v>
      </c>
      <c r="C8659" s="102"/>
      <c r="D8659" s="100" t="s">
        <v>9201</v>
      </c>
      <c r="E8659" s="101">
        <v>9.44</v>
      </c>
      <c r="F8659" s="102"/>
    </row>
    <row r="8660" ht="12.75" customHeight="1">
      <c r="A8660" s="100" t="s">
        <v>8939</v>
      </c>
      <c r="B8660" s="101">
        <v>392.57</v>
      </c>
      <c r="C8660" s="102"/>
      <c r="D8660" s="100" t="s">
        <v>27878</v>
      </c>
      <c r="E8660" s="101">
        <v>81.06</v>
      </c>
      <c r="F8660" s="102"/>
    </row>
    <row r="8661" ht="12.75" customHeight="1">
      <c r="A8661" s="100" t="s">
        <v>27794</v>
      </c>
      <c r="B8661" s="101">
        <v>71.67</v>
      </c>
      <c r="C8661" s="102"/>
      <c r="D8661" s="100" t="s">
        <v>9203</v>
      </c>
      <c r="E8661" s="101">
        <v>80.39</v>
      </c>
      <c r="F8661" s="102"/>
    </row>
    <row r="8662" ht="12.75" customHeight="1">
      <c r="A8662" s="100" t="s">
        <v>8941</v>
      </c>
      <c r="B8662" s="101">
        <v>65.4</v>
      </c>
      <c r="C8662" s="102"/>
      <c r="D8662" s="100" t="s">
        <v>27879</v>
      </c>
      <c r="E8662" s="101">
        <v>82.14</v>
      </c>
      <c r="F8662" s="102"/>
    </row>
    <row r="8663" ht="12.75" customHeight="1">
      <c r="A8663" s="100" t="s">
        <v>27795</v>
      </c>
      <c r="B8663" s="101">
        <v>70.54</v>
      </c>
      <c r="C8663" s="102"/>
      <c r="D8663" s="100" t="s">
        <v>9205</v>
      </c>
      <c r="E8663" s="101">
        <v>81.46</v>
      </c>
      <c r="F8663" s="102"/>
    </row>
    <row r="8664" ht="12.75" customHeight="1">
      <c r="A8664" s="100" t="s">
        <v>8943</v>
      </c>
      <c r="B8664" s="101">
        <v>64.27</v>
      </c>
      <c r="C8664" s="102"/>
      <c r="D8664" s="100" t="s">
        <v>27880</v>
      </c>
      <c r="E8664" s="101">
        <v>43.5</v>
      </c>
      <c r="F8664" s="102"/>
    </row>
    <row r="8665" ht="12.75" customHeight="1">
      <c r="A8665" s="100" t="s">
        <v>27796</v>
      </c>
      <c r="B8665" s="101">
        <v>51.16</v>
      </c>
      <c r="C8665" s="102"/>
      <c r="D8665" s="100" t="s">
        <v>9207</v>
      </c>
      <c r="E8665" s="101">
        <v>38.0</v>
      </c>
      <c r="F8665" s="102"/>
    </row>
    <row r="8666" ht="12.75" customHeight="1">
      <c r="A8666" s="100" t="s">
        <v>8945</v>
      </c>
      <c r="B8666" s="101">
        <v>47.48</v>
      </c>
      <c r="C8666" s="102"/>
      <c r="D8666" s="100" t="s">
        <v>27881</v>
      </c>
      <c r="E8666" s="101">
        <v>114.45</v>
      </c>
      <c r="F8666" s="102"/>
    </row>
    <row r="8667" ht="12.75" customHeight="1">
      <c r="A8667" s="100" t="s">
        <v>27797</v>
      </c>
      <c r="B8667" s="101">
        <v>52.3</v>
      </c>
      <c r="C8667" s="102"/>
      <c r="D8667" s="100" t="s">
        <v>9209</v>
      </c>
      <c r="E8667" s="101">
        <v>108.95</v>
      </c>
      <c r="F8667" s="102"/>
    </row>
    <row r="8668" ht="12.75" customHeight="1">
      <c r="A8668" s="100" t="s">
        <v>8947</v>
      </c>
      <c r="B8668" s="101">
        <v>48.61</v>
      </c>
      <c r="C8668" s="102"/>
      <c r="D8668" s="100" t="s">
        <v>27882</v>
      </c>
      <c r="E8668" s="101">
        <v>20.34</v>
      </c>
      <c r="F8668" s="102"/>
    </row>
    <row r="8669" ht="12.75" customHeight="1">
      <c r="A8669" s="100" t="s">
        <v>27798</v>
      </c>
      <c r="B8669" s="101">
        <v>8.0</v>
      </c>
      <c r="C8669" s="102"/>
      <c r="D8669" s="100" t="s">
        <v>9211</v>
      </c>
      <c r="E8669" s="101">
        <v>20.28</v>
      </c>
      <c r="F8669" s="102"/>
    </row>
    <row r="8670" ht="12.75" customHeight="1">
      <c r="A8670" s="100" t="s">
        <v>8949</v>
      </c>
      <c r="B8670" s="101">
        <v>7.0</v>
      </c>
      <c r="C8670" s="102"/>
      <c r="D8670" s="100" t="s">
        <v>27883</v>
      </c>
      <c r="E8670" s="101">
        <v>21.22</v>
      </c>
      <c r="F8670" s="102"/>
    </row>
    <row r="8671" ht="12.75" customHeight="1">
      <c r="A8671" s="100" t="s">
        <v>27799</v>
      </c>
      <c r="B8671" s="101">
        <v>8.6</v>
      </c>
      <c r="C8671" s="102"/>
      <c r="D8671" s="100" t="s">
        <v>9213</v>
      </c>
      <c r="E8671" s="101">
        <v>18.52</v>
      </c>
      <c r="F8671" s="102"/>
    </row>
    <row r="8672" ht="12.75" customHeight="1">
      <c r="A8672" s="100" t="s">
        <v>8951</v>
      </c>
      <c r="B8672" s="101">
        <v>7.6</v>
      </c>
      <c r="C8672" s="102"/>
      <c r="D8672" s="100" t="s">
        <v>27884</v>
      </c>
      <c r="E8672" s="101">
        <v>7.1</v>
      </c>
      <c r="F8672" s="102"/>
    </row>
    <row r="8673" ht="12.75" customHeight="1">
      <c r="A8673" s="100" t="s">
        <v>27800</v>
      </c>
      <c r="B8673" s="101">
        <v>26.65</v>
      </c>
      <c r="C8673" s="102"/>
      <c r="D8673" s="100" t="s">
        <v>9215</v>
      </c>
      <c r="E8673" s="101">
        <v>6.23</v>
      </c>
      <c r="F8673" s="102"/>
    </row>
    <row r="8674" ht="12.75" customHeight="1">
      <c r="A8674" s="100" t="s">
        <v>8953</v>
      </c>
      <c r="B8674" s="101">
        <v>25.65</v>
      </c>
      <c r="C8674" s="102"/>
      <c r="D8674" s="100" t="s">
        <v>27885</v>
      </c>
      <c r="E8674" s="101">
        <v>36.83</v>
      </c>
      <c r="F8674" s="102"/>
    </row>
    <row r="8675" ht="12.75" customHeight="1">
      <c r="A8675" s="100" t="s">
        <v>27801</v>
      </c>
      <c r="B8675" s="101">
        <v>19.34</v>
      </c>
      <c r="C8675" s="102"/>
      <c r="D8675" s="100" t="s">
        <v>9217</v>
      </c>
      <c r="E8675" s="101">
        <v>32.46</v>
      </c>
      <c r="F8675" s="102"/>
    </row>
    <row r="8676" ht="12.75" customHeight="1">
      <c r="A8676" s="100" t="s">
        <v>8955</v>
      </c>
      <c r="B8676" s="101">
        <v>17.56</v>
      </c>
      <c r="C8676" s="102"/>
      <c r="D8676" s="100" t="s">
        <v>27886</v>
      </c>
      <c r="E8676" s="101">
        <v>37.18</v>
      </c>
      <c r="F8676" s="102"/>
    </row>
    <row r="8677" ht="12.75" customHeight="1">
      <c r="A8677" s="100" t="s">
        <v>27802</v>
      </c>
      <c r="B8677" s="101">
        <v>56.81</v>
      </c>
      <c r="C8677" s="102"/>
      <c r="D8677" s="100" t="s">
        <v>9219</v>
      </c>
      <c r="E8677" s="101">
        <v>36.11</v>
      </c>
      <c r="F8677" s="102"/>
    </row>
    <row r="8678" ht="12.75" customHeight="1">
      <c r="A8678" s="100" t="s">
        <v>8957</v>
      </c>
      <c r="B8678" s="101">
        <v>50.42</v>
      </c>
      <c r="C8678" s="102"/>
      <c r="D8678" s="100" t="s">
        <v>27887</v>
      </c>
      <c r="E8678" s="101">
        <v>13.76</v>
      </c>
      <c r="F8678" s="102"/>
    </row>
    <row r="8679" ht="12.75" customHeight="1">
      <c r="A8679" s="100" t="s">
        <v>27803</v>
      </c>
      <c r="B8679" s="101">
        <v>37.43</v>
      </c>
      <c r="C8679" s="102"/>
      <c r="D8679" s="100" t="s">
        <v>9221</v>
      </c>
      <c r="E8679" s="101">
        <v>12.31</v>
      </c>
      <c r="F8679" s="102"/>
    </row>
    <row r="8680" ht="12.75" customHeight="1">
      <c r="A8680" s="100" t="s">
        <v>8959</v>
      </c>
      <c r="B8680" s="101">
        <v>33.63</v>
      </c>
      <c r="C8680" s="102"/>
      <c r="D8680" s="100" t="s">
        <v>27888</v>
      </c>
      <c r="E8680" s="101">
        <v>4.39</v>
      </c>
      <c r="F8680" s="102"/>
    </row>
    <row r="8681" ht="12.75" customHeight="1">
      <c r="A8681" s="100" t="s">
        <v>27804</v>
      </c>
      <c r="B8681" s="101">
        <v>43.89</v>
      </c>
      <c r="C8681" s="102"/>
      <c r="D8681" s="100" t="s">
        <v>9223</v>
      </c>
      <c r="E8681" s="101">
        <v>3.96</v>
      </c>
      <c r="F8681" s="102"/>
    </row>
    <row r="8682" ht="12.75" customHeight="1">
      <c r="A8682" s="100" t="s">
        <v>8961</v>
      </c>
      <c r="B8682" s="101">
        <v>38.61</v>
      </c>
      <c r="C8682" s="102"/>
      <c r="D8682" s="100" t="s">
        <v>27889</v>
      </c>
      <c r="E8682" s="101">
        <v>83.65</v>
      </c>
      <c r="F8682" s="102"/>
    </row>
    <row r="8683" ht="12.75" customHeight="1">
      <c r="A8683" s="100" t="s">
        <v>27805</v>
      </c>
      <c r="B8683" s="101">
        <v>30.48</v>
      </c>
      <c r="C8683" s="102"/>
      <c r="D8683" s="100" t="s">
        <v>9225</v>
      </c>
      <c r="E8683" s="101">
        <v>80.69</v>
      </c>
      <c r="F8683" s="102"/>
    </row>
    <row r="8684" ht="12.75" customHeight="1">
      <c r="A8684" s="100" t="s">
        <v>8963</v>
      </c>
      <c r="B8684" s="101">
        <v>26.99</v>
      </c>
      <c r="C8684" s="102"/>
      <c r="D8684" s="100" t="s">
        <v>27890</v>
      </c>
      <c r="E8684" s="101">
        <v>91.87</v>
      </c>
      <c r="F8684" s="102"/>
    </row>
    <row r="8685" ht="12.75" customHeight="1">
      <c r="A8685" s="100" t="s">
        <v>27806</v>
      </c>
      <c r="B8685" s="101">
        <v>82.45</v>
      </c>
      <c r="C8685" s="102"/>
      <c r="D8685" s="100" t="s">
        <v>9227</v>
      </c>
      <c r="E8685" s="101">
        <v>88.87</v>
      </c>
      <c r="F8685" s="102"/>
    </row>
    <row r="8686" ht="12.75" customHeight="1">
      <c r="A8686" s="100" t="s">
        <v>8965</v>
      </c>
      <c r="B8686" s="101">
        <v>78.43</v>
      </c>
      <c r="C8686" s="102"/>
      <c r="D8686" s="100" t="s">
        <v>27891</v>
      </c>
      <c r="E8686" s="101">
        <v>104.66</v>
      </c>
      <c r="F8686" s="102"/>
    </row>
    <row r="8687" ht="12.75" customHeight="1">
      <c r="A8687" s="100" t="s">
        <v>27807</v>
      </c>
      <c r="B8687" s="101">
        <v>96.18</v>
      </c>
      <c r="C8687" s="102"/>
      <c r="D8687" s="100" t="s">
        <v>9229</v>
      </c>
      <c r="E8687" s="101">
        <v>101.5</v>
      </c>
      <c r="F8687" s="102"/>
    </row>
    <row r="8688" ht="12.75" customHeight="1">
      <c r="A8688" s="100" t="s">
        <v>8967</v>
      </c>
      <c r="B8688" s="101">
        <v>92.28</v>
      </c>
      <c r="C8688" s="102"/>
      <c r="D8688" s="100" t="s">
        <v>27892</v>
      </c>
      <c r="E8688" s="101">
        <v>112.87</v>
      </c>
      <c r="F8688" s="102"/>
    </row>
    <row r="8689" ht="12.75" customHeight="1">
      <c r="A8689" s="100" t="s">
        <v>27808</v>
      </c>
      <c r="B8689" s="101">
        <v>77.79</v>
      </c>
      <c r="C8689" s="102"/>
      <c r="D8689" s="100" t="s">
        <v>9231</v>
      </c>
      <c r="E8689" s="101">
        <v>109.71</v>
      </c>
      <c r="F8689" s="102"/>
    </row>
    <row r="8690" ht="12.75" customHeight="1">
      <c r="A8690" s="100" t="s">
        <v>8969</v>
      </c>
      <c r="B8690" s="101">
        <v>73.89</v>
      </c>
      <c r="C8690" s="102"/>
      <c r="D8690" s="100" t="s">
        <v>27893</v>
      </c>
      <c r="E8690" s="101">
        <v>91.38</v>
      </c>
      <c r="F8690" s="102"/>
    </row>
    <row r="8691" ht="12.75" customHeight="1">
      <c r="A8691" s="100" t="s">
        <v>27809</v>
      </c>
      <c r="B8691" s="101">
        <v>124.66</v>
      </c>
      <c r="C8691" s="102"/>
      <c r="D8691" s="100" t="s">
        <v>9233</v>
      </c>
      <c r="E8691" s="101">
        <v>88.42</v>
      </c>
      <c r="F8691" s="102"/>
    </row>
    <row r="8692" ht="12.75" customHeight="1">
      <c r="A8692" s="100" t="s">
        <v>8971</v>
      </c>
      <c r="B8692" s="101">
        <v>119.64</v>
      </c>
      <c r="C8692" s="102"/>
      <c r="D8692" s="100" t="s">
        <v>27894</v>
      </c>
      <c r="E8692" s="101">
        <v>99.88</v>
      </c>
      <c r="F8692" s="102"/>
    </row>
    <row r="8693" ht="12.75" customHeight="1">
      <c r="A8693" s="100" t="s">
        <v>27810</v>
      </c>
      <c r="B8693" s="101">
        <v>24.14</v>
      </c>
      <c r="C8693" s="102"/>
      <c r="D8693" s="100" t="s">
        <v>9235</v>
      </c>
      <c r="E8693" s="101">
        <v>96.88</v>
      </c>
      <c r="F8693" s="102"/>
    </row>
    <row r="8694" ht="12.75" customHeight="1">
      <c r="A8694" s="100" t="s">
        <v>8973</v>
      </c>
      <c r="B8694" s="101">
        <v>22.08</v>
      </c>
      <c r="C8694" s="102"/>
      <c r="D8694" s="100" t="s">
        <v>27895</v>
      </c>
      <c r="E8694" s="101">
        <v>114.96</v>
      </c>
      <c r="F8694" s="102"/>
    </row>
    <row r="8695" ht="12.75" customHeight="1">
      <c r="A8695" s="100" t="s">
        <v>27811</v>
      </c>
      <c r="B8695" s="101">
        <v>52.13</v>
      </c>
      <c r="C8695" s="102"/>
      <c r="D8695" s="100" t="s">
        <v>9237</v>
      </c>
      <c r="E8695" s="101">
        <v>111.8</v>
      </c>
      <c r="F8695" s="102"/>
    </row>
    <row r="8696" ht="12.75" customHeight="1">
      <c r="A8696" s="100" t="s">
        <v>8975</v>
      </c>
      <c r="B8696" s="101">
        <v>49.79</v>
      </c>
      <c r="C8696" s="102"/>
      <c r="D8696" s="100" t="s">
        <v>27896</v>
      </c>
      <c r="E8696" s="101">
        <v>51.63</v>
      </c>
      <c r="F8696" s="102"/>
    </row>
    <row r="8697" ht="12.75" customHeight="1">
      <c r="A8697" s="100" t="s">
        <v>27812</v>
      </c>
      <c r="B8697" s="101">
        <v>49.7</v>
      </c>
      <c r="C8697" s="102"/>
      <c r="D8697" s="100" t="s">
        <v>9239</v>
      </c>
      <c r="E8697" s="101">
        <v>48.82</v>
      </c>
      <c r="F8697" s="102"/>
    </row>
    <row r="8698" ht="12.75" customHeight="1">
      <c r="A8698" s="100" t="s">
        <v>8977</v>
      </c>
      <c r="B8698" s="101">
        <v>43.1</v>
      </c>
      <c r="C8698" s="102"/>
      <c r="D8698" s="100" t="s">
        <v>27897</v>
      </c>
      <c r="E8698" s="101">
        <v>59.71</v>
      </c>
      <c r="F8698" s="102"/>
    </row>
    <row r="8699" ht="12.75" customHeight="1">
      <c r="A8699" s="100" t="s">
        <v>27813</v>
      </c>
      <c r="B8699" s="101">
        <v>42.25</v>
      </c>
      <c r="C8699" s="102"/>
      <c r="D8699" s="100" t="s">
        <v>9241</v>
      </c>
      <c r="E8699" s="101">
        <v>55.82</v>
      </c>
      <c r="F8699" s="102"/>
    </row>
    <row r="8700" ht="12.75" customHeight="1">
      <c r="A8700" s="100" t="s">
        <v>8979</v>
      </c>
      <c r="B8700" s="101">
        <v>36.64</v>
      </c>
      <c r="C8700" s="102"/>
      <c r="D8700" s="100" t="s">
        <v>27898</v>
      </c>
      <c r="E8700" s="101">
        <v>44.54</v>
      </c>
      <c r="F8700" s="102"/>
    </row>
    <row r="8701" ht="12.75" customHeight="1">
      <c r="A8701" s="100" t="s">
        <v>27814</v>
      </c>
      <c r="B8701" s="101">
        <v>39.27</v>
      </c>
      <c r="C8701" s="102"/>
      <c r="D8701" s="100" t="s">
        <v>9243</v>
      </c>
      <c r="E8701" s="101">
        <v>41.0</v>
      </c>
      <c r="F8701" s="102"/>
    </row>
    <row r="8702" ht="12.75" customHeight="1">
      <c r="A8702" s="100" t="s">
        <v>8981</v>
      </c>
      <c r="B8702" s="101">
        <v>34.06</v>
      </c>
      <c r="C8702" s="102"/>
      <c r="D8702" s="100" t="s">
        <v>27899</v>
      </c>
      <c r="E8702" s="101">
        <v>1.16</v>
      </c>
      <c r="F8702" s="102"/>
    </row>
    <row r="8703" ht="12.75" customHeight="1">
      <c r="A8703" s="100" t="s">
        <v>27815</v>
      </c>
      <c r="B8703" s="101">
        <v>34.8</v>
      </c>
      <c r="C8703" s="102"/>
      <c r="D8703" s="100" t="s">
        <v>9245</v>
      </c>
      <c r="E8703" s="101">
        <v>1.12</v>
      </c>
      <c r="F8703" s="102"/>
    </row>
    <row r="8704" ht="12.75" customHeight="1">
      <c r="A8704" s="100" t="s">
        <v>8983</v>
      </c>
      <c r="B8704" s="101">
        <v>30.18</v>
      </c>
      <c r="C8704" s="102"/>
      <c r="D8704" s="100" t="s">
        <v>27900</v>
      </c>
      <c r="E8704" s="101">
        <v>4.91</v>
      </c>
      <c r="F8704" s="102"/>
    </row>
    <row r="8705" ht="12.75" customHeight="1">
      <c r="A8705" s="100" t="s">
        <v>27816</v>
      </c>
      <c r="B8705" s="101">
        <v>41.96</v>
      </c>
      <c r="C8705" s="102"/>
      <c r="D8705" s="100" t="s">
        <v>9247</v>
      </c>
      <c r="E8705" s="101">
        <v>4.71</v>
      </c>
      <c r="F8705" s="102"/>
    </row>
    <row r="8706" ht="12.75" customHeight="1">
      <c r="A8706" s="100" t="s">
        <v>8985</v>
      </c>
      <c r="B8706" s="101">
        <v>39.39</v>
      </c>
      <c r="C8706" s="102"/>
      <c r="D8706" s="100" t="s">
        <v>27901</v>
      </c>
      <c r="E8706" s="101">
        <v>2.51</v>
      </c>
      <c r="F8706" s="102"/>
    </row>
    <row r="8707" ht="12.75" customHeight="1">
      <c r="A8707" s="100" t="s">
        <v>27817</v>
      </c>
      <c r="B8707" s="101">
        <v>85.98</v>
      </c>
      <c r="C8707" s="102"/>
      <c r="D8707" s="100" t="s">
        <v>9249</v>
      </c>
      <c r="E8707" s="101">
        <v>2.44</v>
      </c>
      <c r="F8707" s="102"/>
    </row>
    <row r="8708" ht="12.75" customHeight="1">
      <c r="A8708" s="100" t="s">
        <v>8987</v>
      </c>
      <c r="B8708" s="101">
        <v>82.94</v>
      </c>
      <c r="C8708" s="102"/>
      <c r="D8708" s="100" t="s">
        <v>27902</v>
      </c>
      <c r="E8708" s="101">
        <v>771.76</v>
      </c>
      <c r="F8708" s="102"/>
    </row>
    <row r="8709" ht="12.75" customHeight="1">
      <c r="A8709" s="100" t="s">
        <v>27818</v>
      </c>
      <c r="B8709" s="101">
        <v>85.98</v>
      </c>
      <c r="C8709" s="102"/>
      <c r="D8709" s="100" t="s">
        <v>9251</v>
      </c>
      <c r="E8709" s="101">
        <v>763.92</v>
      </c>
      <c r="F8709" s="102"/>
    </row>
    <row r="8710" ht="12.75" customHeight="1">
      <c r="A8710" s="100" t="s">
        <v>8989</v>
      </c>
      <c r="B8710" s="101">
        <v>82.94</v>
      </c>
      <c r="C8710" s="102"/>
      <c r="D8710" s="100" t="s">
        <v>27903</v>
      </c>
      <c r="E8710" s="101">
        <v>40.9</v>
      </c>
      <c r="F8710" s="102"/>
    </row>
    <row r="8711" ht="12.75" customHeight="1">
      <c r="A8711" s="100" t="s">
        <v>27819</v>
      </c>
      <c r="B8711" s="101">
        <v>4.04</v>
      </c>
      <c r="C8711" s="102"/>
      <c r="D8711" s="100" t="s">
        <v>9253</v>
      </c>
      <c r="E8711" s="101">
        <v>35.44</v>
      </c>
      <c r="F8711" s="102"/>
    </row>
    <row r="8712" ht="12.75" customHeight="1">
      <c r="A8712" s="100" t="s">
        <v>8991</v>
      </c>
      <c r="B8712" s="101">
        <v>3.96</v>
      </c>
      <c r="C8712" s="102"/>
      <c r="D8712" s="100" t="s">
        <v>27904</v>
      </c>
      <c r="E8712" s="101">
        <v>8.29</v>
      </c>
      <c r="F8712" s="102"/>
    </row>
    <row r="8713" ht="12.75" customHeight="1">
      <c r="A8713" s="100" t="s">
        <v>27820</v>
      </c>
      <c r="B8713" s="101">
        <v>12.01</v>
      </c>
      <c r="C8713" s="102"/>
      <c r="D8713" s="100" t="s">
        <v>9255</v>
      </c>
      <c r="E8713" s="101">
        <v>8.27</v>
      </c>
      <c r="F8713" s="102"/>
    </row>
    <row r="8714" ht="12.75" customHeight="1">
      <c r="A8714" s="100" t="s">
        <v>8993</v>
      </c>
      <c r="B8714" s="101">
        <v>11.89</v>
      </c>
      <c r="C8714" s="102"/>
      <c r="D8714" s="100" t="s">
        <v>27905</v>
      </c>
      <c r="E8714" s="101">
        <v>1.64</v>
      </c>
      <c r="F8714" s="102"/>
    </row>
    <row r="8715" ht="12.75" customHeight="1">
      <c r="A8715" s="100" t="s">
        <v>27821</v>
      </c>
      <c r="B8715" s="101">
        <v>16.05</v>
      </c>
      <c r="C8715" s="102"/>
      <c r="D8715" s="100" t="s">
        <v>9257</v>
      </c>
      <c r="E8715" s="101">
        <v>1.63</v>
      </c>
      <c r="F8715" s="102"/>
    </row>
    <row r="8716" ht="12.75" customHeight="1">
      <c r="A8716" s="100" t="s">
        <v>8995</v>
      </c>
      <c r="B8716" s="101">
        <v>15.85</v>
      </c>
      <c r="C8716" s="102"/>
      <c r="D8716" s="100" t="s">
        <v>27906</v>
      </c>
      <c r="E8716" s="101">
        <v>2.65</v>
      </c>
      <c r="F8716" s="102"/>
    </row>
    <row r="8717" ht="12.75" customHeight="1">
      <c r="A8717" s="100" t="s">
        <v>27822</v>
      </c>
      <c r="B8717" s="101">
        <v>405.9</v>
      </c>
      <c r="C8717" s="102"/>
      <c r="D8717" s="100" t="s">
        <v>9259</v>
      </c>
      <c r="E8717" s="101">
        <v>2.63</v>
      </c>
      <c r="F8717" s="102"/>
    </row>
    <row r="8718" ht="12.75" customHeight="1">
      <c r="A8718" s="100" t="s">
        <v>8997</v>
      </c>
      <c r="B8718" s="101">
        <v>404.25</v>
      </c>
      <c r="C8718" s="102"/>
      <c r="D8718" s="100" t="s">
        <v>27907</v>
      </c>
      <c r="E8718" s="101">
        <v>1.65</v>
      </c>
      <c r="F8718" s="102"/>
    </row>
    <row r="8719" ht="12.75" customHeight="1">
      <c r="A8719" s="100" t="s">
        <v>27823</v>
      </c>
      <c r="B8719" s="101">
        <v>576.03</v>
      </c>
      <c r="C8719" s="102"/>
      <c r="D8719" s="100" t="s">
        <v>9261</v>
      </c>
      <c r="E8719" s="101">
        <v>1.64</v>
      </c>
      <c r="F8719" s="102"/>
    </row>
    <row r="8720" ht="12.75" customHeight="1">
      <c r="A8720" s="100" t="s">
        <v>8999</v>
      </c>
      <c r="B8720" s="101">
        <v>572.39</v>
      </c>
      <c r="C8720" s="102"/>
      <c r="D8720" s="100" t="s">
        <v>27908</v>
      </c>
      <c r="E8720" s="101">
        <v>89.29</v>
      </c>
      <c r="F8720" s="102"/>
    </row>
    <row r="8721" ht="12.75" customHeight="1">
      <c r="A8721" s="100" t="s">
        <v>27824</v>
      </c>
      <c r="B8721" s="101">
        <v>4.71</v>
      </c>
      <c r="C8721" s="102"/>
      <c r="D8721" s="100" t="s">
        <v>9263</v>
      </c>
      <c r="E8721" s="101">
        <v>81.82</v>
      </c>
      <c r="F8721" s="102"/>
    </row>
    <row r="8722" ht="12.75" customHeight="1">
      <c r="A8722" s="100" t="s">
        <v>9001</v>
      </c>
      <c r="B8722" s="101">
        <v>4.69</v>
      </c>
      <c r="C8722" s="102"/>
      <c r="D8722" s="100" t="s">
        <v>27909</v>
      </c>
      <c r="E8722" s="101">
        <v>98.22</v>
      </c>
      <c r="F8722" s="102"/>
    </row>
    <row r="8723" ht="12.75" customHeight="1">
      <c r="A8723" s="100" t="s">
        <v>27825</v>
      </c>
      <c r="B8723" s="101">
        <v>405.77</v>
      </c>
      <c r="C8723" s="102"/>
      <c r="D8723" s="100" t="s">
        <v>9265</v>
      </c>
      <c r="E8723" s="101">
        <v>90.0</v>
      </c>
      <c r="F8723" s="102"/>
    </row>
    <row r="8724" ht="12.75" customHeight="1">
      <c r="A8724" s="100" t="s">
        <v>9003</v>
      </c>
      <c r="B8724" s="101">
        <v>394.27</v>
      </c>
      <c r="C8724" s="102"/>
      <c r="D8724" s="100" t="s">
        <v>27910</v>
      </c>
      <c r="E8724" s="101">
        <v>90.5</v>
      </c>
      <c r="F8724" s="102"/>
    </row>
    <row r="8725" ht="12.75" customHeight="1">
      <c r="A8725" s="100" t="s">
        <v>27826</v>
      </c>
      <c r="B8725" s="101">
        <v>5.92</v>
      </c>
      <c r="C8725" s="102"/>
      <c r="D8725" s="100" t="s">
        <v>9267</v>
      </c>
      <c r="E8725" s="101">
        <v>81.53</v>
      </c>
      <c r="F8725" s="102"/>
    </row>
    <row r="8726" ht="12.75" customHeight="1">
      <c r="A8726" s="100" t="s">
        <v>9005</v>
      </c>
      <c r="B8726" s="101">
        <v>5.87</v>
      </c>
      <c r="C8726" s="102"/>
      <c r="D8726" s="100" t="s">
        <v>27911</v>
      </c>
      <c r="E8726" s="101">
        <v>61.03</v>
      </c>
      <c r="F8726" s="102"/>
    </row>
    <row r="8727" ht="12.75" customHeight="1">
      <c r="A8727" s="100" t="s">
        <v>27827</v>
      </c>
      <c r="B8727" s="101">
        <v>7.92</v>
      </c>
      <c r="C8727" s="102"/>
      <c r="D8727" s="100" t="s">
        <v>9269</v>
      </c>
      <c r="E8727" s="101">
        <v>55.91</v>
      </c>
      <c r="F8727" s="102"/>
    </row>
    <row r="8728" ht="12.75" customHeight="1">
      <c r="A8728" s="100" t="s">
        <v>9007</v>
      </c>
      <c r="B8728" s="101">
        <v>7.6</v>
      </c>
      <c r="C8728" s="102"/>
      <c r="D8728" s="100" t="s">
        <v>27912</v>
      </c>
      <c r="E8728" s="101">
        <v>67.13</v>
      </c>
      <c r="F8728" s="102"/>
    </row>
    <row r="8729" ht="12.75" customHeight="1">
      <c r="A8729" s="100" t="s">
        <v>27828</v>
      </c>
      <c r="B8729" s="101">
        <v>25.32</v>
      </c>
      <c r="C8729" s="102"/>
      <c r="D8729" s="100" t="s">
        <v>9271</v>
      </c>
      <c r="E8729" s="101">
        <v>61.5</v>
      </c>
      <c r="F8729" s="102"/>
    </row>
    <row r="8730" ht="12.75" customHeight="1">
      <c r="A8730" s="100" t="s">
        <v>9009</v>
      </c>
      <c r="B8730" s="101">
        <v>25.27</v>
      </c>
      <c r="C8730" s="102"/>
      <c r="D8730" s="100" t="s">
        <v>27913</v>
      </c>
      <c r="E8730" s="101">
        <v>61.51</v>
      </c>
      <c r="F8730" s="102"/>
    </row>
    <row r="8731" ht="12.75" customHeight="1">
      <c r="A8731" s="100" t="s">
        <v>27829</v>
      </c>
      <c r="B8731" s="101">
        <v>61.08</v>
      </c>
      <c r="C8731" s="102"/>
      <c r="D8731" s="100" t="s">
        <v>9273</v>
      </c>
      <c r="E8731" s="101">
        <v>55.43</v>
      </c>
      <c r="F8731" s="102"/>
    </row>
    <row r="8732" ht="12.75" customHeight="1">
      <c r="A8732" s="100" t="s">
        <v>9011</v>
      </c>
      <c r="B8732" s="101">
        <v>60.56</v>
      </c>
      <c r="C8732" s="102"/>
      <c r="D8732" s="100" t="s">
        <v>27914</v>
      </c>
      <c r="E8732" s="101">
        <v>122.7</v>
      </c>
      <c r="F8732" s="102"/>
    </row>
    <row r="8733" ht="12.75" customHeight="1">
      <c r="A8733" s="100" t="s">
        <v>27830</v>
      </c>
      <c r="B8733" s="101">
        <v>74.93</v>
      </c>
      <c r="C8733" s="102"/>
      <c r="D8733" s="100" t="s">
        <v>9275</v>
      </c>
      <c r="E8733" s="101">
        <v>113.54</v>
      </c>
      <c r="F8733" s="102"/>
    </row>
    <row r="8734" ht="12.75" customHeight="1">
      <c r="A8734" s="100" t="s">
        <v>9013</v>
      </c>
      <c r="B8734" s="101">
        <v>74.25</v>
      </c>
      <c r="C8734" s="102"/>
      <c r="D8734" s="100" t="s">
        <v>27915</v>
      </c>
      <c r="E8734" s="101">
        <v>111.46</v>
      </c>
      <c r="F8734" s="102"/>
    </row>
    <row r="8735" ht="12.75" customHeight="1">
      <c r="A8735" s="100" t="s">
        <v>27832</v>
      </c>
      <c r="B8735" s="101">
        <v>66.72</v>
      </c>
      <c r="C8735" s="102"/>
      <c r="D8735" s="100" t="s">
        <v>9277</v>
      </c>
      <c r="E8735" s="101">
        <v>103.14</v>
      </c>
      <c r="F8735" s="102"/>
    </row>
    <row r="8736" ht="12.75" customHeight="1">
      <c r="A8736" s="100" t="s">
        <v>9015</v>
      </c>
      <c r="B8736" s="101">
        <v>65.96</v>
      </c>
      <c r="C8736" s="102"/>
      <c r="D8736" s="100" t="s">
        <v>27916</v>
      </c>
      <c r="E8736" s="101">
        <v>110.77</v>
      </c>
      <c r="F8736" s="102"/>
    </row>
    <row r="8737" ht="12.75" customHeight="1">
      <c r="A8737" s="100" t="s">
        <v>27917</v>
      </c>
      <c r="B8737" s="101">
        <v>40.46</v>
      </c>
      <c r="C8737" s="102"/>
      <c r="D8737" s="100" t="s">
        <v>9279</v>
      </c>
      <c r="E8737" s="101">
        <v>101.76</v>
      </c>
      <c r="F8737" s="102"/>
    </row>
    <row r="8738" ht="12.75" customHeight="1">
      <c r="A8738" s="100" t="s">
        <v>9017</v>
      </c>
      <c r="B8738" s="101">
        <v>39.64</v>
      </c>
      <c r="C8738" s="102"/>
      <c r="D8738" s="100" t="s">
        <v>27918</v>
      </c>
      <c r="E8738" s="101">
        <v>121.85</v>
      </c>
      <c r="F8738" s="102"/>
    </row>
    <row r="8739" ht="12.75" customHeight="1">
      <c r="A8739" s="100" t="s">
        <v>27919</v>
      </c>
      <c r="B8739" s="101">
        <v>37.17</v>
      </c>
      <c r="C8739" s="102"/>
      <c r="D8739" s="100" t="s">
        <v>9281</v>
      </c>
      <c r="E8739" s="101">
        <v>111.94</v>
      </c>
      <c r="F8739" s="102"/>
    </row>
    <row r="8740" ht="12.75" customHeight="1">
      <c r="A8740" s="100" t="s">
        <v>9019</v>
      </c>
      <c r="B8740" s="101">
        <v>36.59</v>
      </c>
      <c r="C8740" s="102"/>
      <c r="D8740" s="100" t="s">
        <v>27920</v>
      </c>
      <c r="E8740" s="101">
        <v>138.21</v>
      </c>
      <c r="F8740" s="102"/>
    </row>
    <row r="8741" ht="12.75" customHeight="1">
      <c r="A8741" s="100" t="s">
        <v>27921</v>
      </c>
      <c r="B8741" s="101">
        <v>35.52</v>
      </c>
      <c r="C8741" s="102"/>
      <c r="D8741" s="100" t="s">
        <v>9283</v>
      </c>
      <c r="E8741" s="101">
        <v>129.06</v>
      </c>
      <c r="F8741" s="102"/>
    </row>
    <row r="8742" ht="12.75" customHeight="1">
      <c r="A8742" s="100" t="s">
        <v>9021</v>
      </c>
      <c r="B8742" s="101">
        <v>35.07</v>
      </c>
      <c r="C8742" s="102"/>
      <c r="D8742" s="100" t="s">
        <v>27922</v>
      </c>
      <c r="E8742" s="101">
        <v>125.65</v>
      </c>
      <c r="F8742" s="102"/>
    </row>
    <row r="8743" ht="12.75" customHeight="1">
      <c r="A8743" s="100" t="s">
        <v>27923</v>
      </c>
      <c r="B8743" s="101">
        <v>34.19</v>
      </c>
      <c r="C8743" s="102"/>
      <c r="D8743" s="100" t="s">
        <v>9285</v>
      </c>
      <c r="E8743" s="101">
        <v>117.32</v>
      </c>
      <c r="F8743" s="102"/>
    </row>
    <row r="8744" ht="12.75" customHeight="1">
      <c r="A8744" s="100" t="s">
        <v>9023</v>
      </c>
      <c r="B8744" s="101">
        <v>33.85</v>
      </c>
      <c r="C8744" s="102"/>
      <c r="D8744" s="100" t="s">
        <v>27924</v>
      </c>
      <c r="E8744" s="101">
        <v>124.96</v>
      </c>
      <c r="F8744" s="102"/>
    </row>
    <row r="8745" ht="12.75" customHeight="1">
      <c r="A8745" s="100" t="s">
        <v>27925</v>
      </c>
      <c r="B8745" s="101">
        <v>33.32</v>
      </c>
      <c r="C8745" s="102"/>
      <c r="D8745" s="100" t="s">
        <v>9287</v>
      </c>
      <c r="E8745" s="101">
        <v>115.95</v>
      </c>
      <c r="F8745" s="102"/>
    </row>
    <row r="8746" ht="12.75" customHeight="1">
      <c r="A8746" s="100" t="s">
        <v>9025</v>
      </c>
      <c r="B8746" s="101">
        <v>33.04</v>
      </c>
      <c r="C8746" s="102"/>
      <c r="D8746" s="100" t="s">
        <v>27926</v>
      </c>
      <c r="E8746" s="101">
        <v>137.45</v>
      </c>
      <c r="F8746" s="102"/>
    </row>
    <row r="8747" ht="12.75" customHeight="1">
      <c r="A8747" s="100" t="s">
        <v>27927</v>
      </c>
      <c r="B8747" s="101">
        <v>32.81</v>
      </c>
      <c r="C8747" s="102"/>
      <c r="D8747" s="100" t="s">
        <v>9289</v>
      </c>
      <c r="E8747" s="101">
        <v>127.54</v>
      </c>
      <c r="F8747" s="102"/>
    </row>
    <row r="8748" ht="12.75" customHeight="1">
      <c r="A8748" s="100" t="s">
        <v>9027</v>
      </c>
      <c r="B8748" s="101">
        <v>32.57</v>
      </c>
      <c r="C8748" s="102"/>
      <c r="D8748" s="100" t="s">
        <v>27928</v>
      </c>
      <c r="E8748" s="101">
        <v>156.98</v>
      </c>
      <c r="F8748" s="102"/>
    </row>
    <row r="8749" ht="12.75" customHeight="1">
      <c r="A8749" s="100" t="s">
        <v>27929</v>
      </c>
      <c r="B8749" s="101">
        <v>32.36</v>
      </c>
      <c r="C8749" s="102"/>
      <c r="D8749" s="100" t="s">
        <v>9291</v>
      </c>
      <c r="E8749" s="101">
        <v>147.82</v>
      </c>
      <c r="F8749" s="102"/>
    </row>
    <row r="8750" ht="12.75" customHeight="1">
      <c r="A8750" s="100" t="s">
        <v>9029</v>
      </c>
      <c r="B8750" s="101">
        <v>31.7</v>
      </c>
      <c r="C8750" s="102"/>
      <c r="D8750" s="100" t="s">
        <v>27930</v>
      </c>
      <c r="E8750" s="101">
        <v>142.71</v>
      </c>
      <c r="F8750" s="102"/>
    </row>
    <row r="8751" ht="12.75" customHeight="1">
      <c r="A8751" s="100" t="s">
        <v>27931</v>
      </c>
      <c r="B8751" s="101">
        <v>29.72</v>
      </c>
      <c r="C8751" s="102"/>
      <c r="D8751" s="100" t="s">
        <v>9293</v>
      </c>
      <c r="E8751" s="101">
        <v>134.39</v>
      </c>
      <c r="F8751" s="102"/>
    </row>
    <row r="8752" ht="12.75" customHeight="1">
      <c r="A8752" s="100" t="s">
        <v>9031</v>
      </c>
      <c r="B8752" s="101">
        <v>29.25</v>
      </c>
      <c r="C8752" s="102"/>
      <c r="D8752" s="100" t="s">
        <v>27932</v>
      </c>
      <c r="E8752" s="101">
        <v>146.48</v>
      </c>
      <c r="F8752" s="102"/>
    </row>
    <row r="8753" ht="12.75" customHeight="1">
      <c r="A8753" s="100" t="s">
        <v>27933</v>
      </c>
      <c r="B8753" s="101">
        <v>28.4</v>
      </c>
      <c r="C8753" s="102"/>
      <c r="D8753" s="100" t="s">
        <v>9295</v>
      </c>
      <c r="E8753" s="101">
        <v>136.87</v>
      </c>
      <c r="F8753" s="102"/>
    </row>
    <row r="8754" ht="12.75" customHeight="1">
      <c r="A8754" s="100" t="s">
        <v>9033</v>
      </c>
      <c r="B8754" s="101">
        <v>28.04</v>
      </c>
      <c r="C8754" s="102"/>
      <c r="D8754" s="100" t="s">
        <v>27934</v>
      </c>
      <c r="E8754" s="101">
        <v>156.22</v>
      </c>
      <c r="F8754" s="102"/>
    </row>
    <row r="8755" ht="12.75" customHeight="1">
      <c r="A8755" s="100" t="s">
        <v>27935</v>
      </c>
      <c r="B8755" s="101">
        <v>27.34</v>
      </c>
      <c r="C8755" s="102"/>
      <c r="D8755" s="100" t="s">
        <v>9297</v>
      </c>
      <c r="E8755" s="101">
        <v>146.31</v>
      </c>
      <c r="F8755" s="102"/>
    </row>
    <row r="8756" ht="12.75" customHeight="1">
      <c r="A8756" s="100" t="s">
        <v>9035</v>
      </c>
      <c r="B8756" s="101">
        <v>27.07</v>
      </c>
      <c r="C8756" s="102"/>
      <c r="D8756" s="100" t="s">
        <v>27936</v>
      </c>
      <c r="E8756" s="101">
        <v>96.43</v>
      </c>
      <c r="F8756" s="102"/>
    </row>
    <row r="8757" ht="12.75" customHeight="1">
      <c r="A8757" s="100" t="s">
        <v>27937</v>
      </c>
      <c r="B8757" s="101">
        <v>26.64</v>
      </c>
      <c r="C8757" s="102"/>
      <c r="D8757" s="100" t="s">
        <v>9299</v>
      </c>
      <c r="E8757" s="101">
        <v>89.04</v>
      </c>
      <c r="F8757" s="102"/>
    </row>
    <row r="8758" ht="12.75" customHeight="1">
      <c r="A8758" s="100" t="s">
        <v>9037</v>
      </c>
      <c r="B8758" s="101">
        <v>26.42</v>
      </c>
      <c r="C8758" s="102"/>
      <c r="D8758" s="100" t="s">
        <v>27938</v>
      </c>
      <c r="E8758" s="101">
        <v>87.67</v>
      </c>
      <c r="F8758" s="102"/>
    </row>
    <row r="8759" ht="12.75" customHeight="1">
      <c r="A8759" s="100" t="s">
        <v>27939</v>
      </c>
      <c r="B8759" s="101">
        <v>26.23</v>
      </c>
      <c r="C8759" s="102"/>
      <c r="D8759" s="100" t="s">
        <v>9301</v>
      </c>
      <c r="E8759" s="101">
        <v>80.94</v>
      </c>
      <c r="F8759" s="102"/>
    </row>
    <row r="8760" ht="12.75" customHeight="1">
      <c r="A8760" s="100" t="s">
        <v>9039</v>
      </c>
      <c r="B8760" s="101">
        <v>26.04</v>
      </c>
      <c r="C8760" s="102"/>
      <c r="D8760" s="100" t="s">
        <v>27940</v>
      </c>
      <c r="E8760" s="101">
        <v>89.38</v>
      </c>
      <c r="F8760" s="102"/>
    </row>
    <row r="8761" ht="12.75" customHeight="1">
      <c r="A8761" s="100" t="s">
        <v>27941</v>
      </c>
      <c r="B8761" s="101">
        <v>24.27</v>
      </c>
      <c r="C8761" s="102"/>
      <c r="D8761" s="100" t="s">
        <v>9303</v>
      </c>
      <c r="E8761" s="101">
        <v>82.04</v>
      </c>
      <c r="F8761" s="102"/>
    </row>
    <row r="8762" ht="12.75" customHeight="1">
      <c r="A8762" s="100" t="s">
        <v>9041</v>
      </c>
      <c r="B8762" s="101">
        <v>23.77</v>
      </c>
      <c r="C8762" s="102"/>
      <c r="D8762" s="100" t="s">
        <v>27942</v>
      </c>
      <c r="E8762" s="101">
        <v>81.25</v>
      </c>
      <c r="F8762" s="102"/>
    </row>
    <row r="8763" ht="12.75" customHeight="1">
      <c r="A8763" s="100" t="s">
        <v>27943</v>
      </c>
      <c r="B8763" s="101">
        <v>22.29</v>
      </c>
      <c r="C8763" s="102"/>
      <c r="D8763" s="100" t="s">
        <v>9305</v>
      </c>
      <c r="E8763" s="101">
        <v>74.58</v>
      </c>
      <c r="F8763" s="102"/>
    </row>
    <row r="8764" ht="12.75" customHeight="1">
      <c r="A8764" s="100" t="s">
        <v>9043</v>
      </c>
      <c r="B8764" s="101">
        <v>21.94</v>
      </c>
      <c r="C8764" s="102"/>
      <c r="D8764" s="100" t="s">
        <v>27944</v>
      </c>
      <c r="E8764" s="101">
        <v>103.58</v>
      </c>
      <c r="F8764" s="102"/>
    </row>
    <row r="8765" ht="12.75" customHeight="1">
      <c r="A8765" s="100" t="s">
        <v>27945</v>
      </c>
      <c r="B8765" s="101">
        <v>21.31</v>
      </c>
      <c r="C8765" s="102"/>
      <c r="D8765" s="100" t="s">
        <v>9307</v>
      </c>
      <c r="E8765" s="101">
        <v>96.18</v>
      </c>
      <c r="F8765" s="102"/>
    </row>
    <row r="8766" ht="12.75" customHeight="1">
      <c r="A8766" s="100" t="s">
        <v>9045</v>
      </c>
      <c r="B8766" s="101">
        <v>21.04</v>
      </c>
      <c r="C8766" s="102"/>
      <c r="D8766" s="100" t="s">
        <v>27946</v>
      </c>
      <c r="E8766" s="101">
        <v>94.16</v>
      </c>
      <c r="F8766" s="102"/>
    </row>
    <row r="8767" ht="12.75" customHeight="1">
      <c r="A8767" s="100" t="s">
        <v>27947</v>
      </c>
      <c r="B8767" s="101">
        <v>20.44</v>
      </c>
      <c r="C8767" s="102"/>
      <c r="D8767" s="100" t="s">
        <v>9309</v>
      </c>
      <c r="E8767" s="101">
        <v>87.44</v>
      </c>
      <c r="F8767" s="102"/>
    </row>
    <row r="8768" ht="12.75" customHeight="1">
      <c r="A8768" s="100" t="s">
        <v>9047</v>
      </c>
      <c r="B8768" s="101">
        <v>20.24</v>
      </c>
      <c r="C8768" s="102"/>
      <c r="D8768" s="100" t="s">
        <v>27948</v>
      </c>
      <c r="E8768" s="101">
        <v>96.52</v>
      </c>
      <c r="F8768" s="102"/>
    </row>
    <row r="8769" ht="12.75" customHeight="1">
      <c r="A8769" s="100" t="s">
        <v>27949</v>
      </c>
      <c r="B8769" s="101">
        <v>19.98</v>
      </c>
      <c r="C8769" s="102"/>
      <c r="D8769" s="100" t="s">
        <v>9311</v>
      </c>
      <c r="E8769" s="101">
        <v>89.18</v>
      </c>
      <c r="F8769" s="102"/>
    </row>
    <row r="8770" ht="12.75" customHeight="1">
      <c r="A8770" s="100" t="s">
        <v>9049</v>
      </c>
      <c r="B8770" s="101">
        <v>19.82</v>
      </c>
      <c r="C8770" s="102"/>
      <c r="D8770" s="100" t="s">
        <v>27950</v>
      </c>
      <c r="E8770" s="101">
        <v>87.74</v>
      </c>
      <c r="F8770" s="102"/>
    </row>
    <row r="8771" ht="12.75" customHeight="1">
      <c r="A8771" s="100" t="s">
        <v>27951</v>
      </c>
      <c r="B8771" s="101">
        <v>19.67</v>
      </c>
      <c r="C8771" s="102"/>
      <c r="D8771" s="100" t="s">
        <v>9313</v>
      </c>
      <c r="E8771" s="101">
        <v>81.08</v>
      </c>
      <c r="F8771" s="102"/>
    </row>
    <row r="8772" ht="12.75" customHeight="1">
      <c r="A8772" s="100" t="s">
        <v>9051</v>
      </c>
      <c r="B8772" s="101">
        <v>19.53</v>
      </c>
      <c r="C8772" s="102"/>
      <c r="D8772" s="100" t="s">
        <v>27952</v>
      </c>
      <c r="E8772" s="101">
        <v>116.95</v>
      </c>
      <c r="F8772" s="102"/>
    </row>
    <row r="8773" ht="12.75" customHeight="1">
      <c r="A8773" s="100" t="s">
        <v>27851</v>
      </c>
      <c r="B8773" s="101">
        <v>55.93</v>
      </c>
      <c r="C8773" s="102"/>
      <c r="D8773" s="100" t="s">
        <v>9315</v>
      </c>
      <c r="E8773" s="101">
        <v>109.56</v>
      </c>
      <c r="F8773" s="102"/>
    </row>
    <row r="8774" ht="12.75" customHeight="1">
      <c r="A8774" s="100" t="s">
        <v>9053</v>
      </c>
      <c r="B8774" s="101">
        <v>55.64</v>
      </c>
      <c r="C8774" s="102"/>
      <c r="D8774" s="100" t="s">
        <v>27953</v>
      </c>
      <c r="E8774" s="101">
        <v>106.32</v>
      </c>
      <c r="F8774" s="102"/>
    </row>
    <row r="8775" ht="12.75" customHeight="1">
      <c r="A8775" s="100" t="s">
        <v>27852</v>
      </c>
      <c r="B8775" s="101">
        <v>64.07</v>
      </c>
      <c r="C8775" s="102"/>
      <c r="D8775" s="100" t="s">
        <v>9317</v>
      </c>
      <c r="E8775" s="101">
        <v>99.6</v>
      </c>
      <c r="F8775" s="102"/>
    </row>
    <row r="8776" ht="12.75" customHeight="1">
      <c r="A8776" s="100" t="s">
        <v>9055</v>
      </c>
      <c r="B8776" s="101">
        <v>63.77</v>
      </c>
      <c r="C8776" s="102"/>
      <c r="D8776" s="100" t="s">
        <v>27954</v>
      </c>
      <c r="E8776" s="101">
        <v>109.9</v>
      </c>
      <c r="F8776" s="102"/>
    </row>
    <row r="8777" ht="12.75" customHeight="1">
      <c r="A8777" s="100" t="s">
        <v>27853</v>
      </c>
      <c r="B8777" s="101">
        <v>265.1</v>
      </c>
      <c r="C8777" s="102"/>
      <c r="D8777" s="100" t="s">
        <v>9319</v>
      </c>
      <c r="E8777" s="101">
        <v>102.56</v>
      </c>
      <c r="F8777" s="102"/>
    </row>
    <row r="8778" ht="12.75" customHeight="1">
      <c r="A8778" s="100" t="s">
        <v>9057</v>
      </c>
      <c r="B8778" s="101">
        <v>262.27</v>
      </c>
      <c r="C8778" s="102"/>
      <c r="D8778" s="100" t="s">
        <v>27955</v>
      </c>
      <c r="E8778" s="101">
        <v>99.9</v>
      </c>
      <c r="F8778" s="102"/>
    </row>
    <row r="8779" ht="12.75" customHeight="1">
      <c r="A8779" s="100" t="s">
        <v>27854</v>
      </c>
      <c r="B8779" s="101">
        <v>14.81</v>
      </c>
      <c r="C8779" s="102"/>
      <c r="D8779" s="100" t="s">
        <v>9321</v>
      </c>
      <c r="E8779" s="101">
        <v>93.24</v>
      </c>
      <c r="F8779" s="102"/>
    </row>
    <row r="8780" ht="12.75" customHeight="1">
      <c r="A8780" s="100" t="s">
        <v>9059</v>
      </c>
      <c r="B8780" s="101">
        <v>14.73</v>
      </c>
      <c r="C8780" s="102"/>
      <c r="D8780" s="100" t="s">
        <v>27956</v>
      </c>
      <c r="E8780" s="101">
        <v>186.89</v>
      </c>
      <c r="F8780" s="102"/>
    </row>
    <row r="8781" ht="12.75" customHeight="1">
      <c r="A8781" s="100" t="s">
        <v>27855</v>
      </c>
      <c r="B8781" s="101">
        <v>2.31</v>
      </c>
      <c r="C8781" s="102"/>
      <c r="D8781" s="100" t="s">
        <v>9323</v>
      </c>
      <c r="E8781" s="101">
        <v>173.66</v>
      </c>
      <c r="F8781" s="102"/>
    </row>
    <row r="8782" ht="12.75" customHeight="1">
      <c r="A8782" s="100" t="s">
        <v>9061</v>
      </c>
      <c r="B8782" s="101">
        <v>2.26</v>
      </c>
      <c r="C8782" s="102"/>
      <c r="D8782" s="100" t="s">
        <v>27957</v>
      </c>
      <c r="E8782" s="101">
        <v>26.61</v>
      </c>
      <c r="F8782" s="102"/>
    </row>
    <row r="8783" ht="12.75" customHeight="1">
      <c r="A8783" s="100" t="s">
        <v>27856</v>
      </c>
      <c r="B8783" s="101">
        <v>9.94</v>
      </c>
      <c r="C8783" s="102"/>
      <c r="D8783" s="100" t="s">
        <v>9325</v>
      </c>
      <c r="E8783" s="101">
        <v>24.32</v>
      </c>
      <c r="F8783" s="102"/>
    </row>
    <row r="8784" ht="12.75" customHeight="1">
      <c r="A8784" s="100" t="s">
        <v>9063</v>
      </c>
      <c r="B8784" s="101">
        <v>9.91</v>
      </c>
      <c r="C8784" s="102"/>
      <c r="D8784" s="100" t="s">
        <v>27958</v>
      </c>
      <c r="E8784" s="101">
        <v>1183.13</v>
      </c>
      <c r="F8784" s="102"/>
    </row>
    <row r="8785" ht="12.75" customHeight="1">
      <c r="A8785" s="100" t="s">
        <v>27857</v>
      </c>
      <c r="B8785" s="101">
        <v>41.19</v>
      </c>
      <c r="C8785" s="102"/>
      <c r="D8785" s="100" t="s">
        <v>9327</v>
      </c>
      <c r="E8785" s="101">
        <v>1143.99</v>
      </c>
      <c r="F8785" s="102"/>
    </row>
    <row r="8786" ht="12.75" customHeight="1">
      <c r="A8786" s="100" t="s">
        <v>9065</v>
      </c>
      <c r="B8786" s="101">
        <v>40.89</v>
      </c>
      <c r="C8786" s="102"/>
      <c r="D8786" s="100" t="s">
        <v>27959</v>
      </c>
      <c r="E8786" s="101">
        <v>1566.32</v>
      </c>
      <c r="F8786" s="102"/>
    </row>
    <row r="8787" ht="12.75" customHeight="1">
      <c r="A8787" s="100" t="s">
        <v>27858</v>
      </c>
      <c r="B8787" s="101">
        <v>56.37</v>
      </c>
      <c r="C8787" s="102"/>
      <c r="D8787" s="100" t="s">
        <v>9329</v>
      </c>
      <c r="E8787" s="101">
        <v>1492.32</v>
      </c>
      <c r="F8787" s="102"/>
    </row>
    <row r="8788" ht="12.75" customHeight="1">
      <c r="A8788" s="100" t="s">
        <v>9067</v>
      </c>
      <c r="B8788" s="101">
        <v>56.02</v>
      </c>
      <c r="C8788" s="102"/>
      <c r="D8788" s="100" t="s">
        <v>27960</v>
      </c>
      <c r="E8788" s="101">
        <v>1505.14</v>
      </c>
      <c r="F8788" s="102"/>
    </row>
    <row r="8789" ht="12.75" customHeight="1">
      <c r="A8789" s="100" t="s">
        <v>27859</v>
      </c>
      <c r="B8789" s="101">
        <v>5.17</v>
      </c>
      <c r="C8789" s="102"/>
      <c r="D8789" s="100" t="s">
        <v>9331</v>
      </c>
      <c r="E8789" s="101">
        <v>1431.52</v>
      </c>
      <c r="F8789" s="102"/>
    </row>
    <row r="8790" ht="12.75" customHeight="1">
      <c r="A8790" s="100" t="s">
        <v>9069</v>
      </c>
      <c r="B8790" s="101">
        <v>4.87</v>
      </c>
      <c r="C8790" s="102"/>
      <c r="D8790" s="100" t="s">
        <v>27961</v>
      </c>
      <c r="E8790" s="101">
        <v>5.31</v>
      </c>
      <c r="F8790" s="102"/>
    </row>
    <row r="8791" ht="12.75" customHeight="1">
      <c r="A8791" s="100" t="s">
        <v>27860</v>
      </c>
      <c r="B8791" s="101">
        <v>7.45</v>
      </c>
      <c r="C8791" s="102"/>
      <c r="D8791" s="100" t="s">
        <v>9333</v>
      </c>
      <c r="E8791" s="101">
        <v>5.09</v>
      </c>
      <c r="F8791" s="102"/>
    </row>
    <row r="8792" ht="12.75" customHeight="1">
      <c r="A8792" s="100" t="s">
        <v>9071</v>
      </c>
      <c r="B8792" s="101">
        <v>7.05</v>
      </c>
      <c r="C8792" s="102"/>
      <c r="D8792" s="100" t="s">
        <v>27962</v>
      </c>
      <c r="E8792" s="101">
        <v>50.84</v>
      </c>
      <c r="F8792" s="102"/>
    </row>
    <row r="8793" ht="12.75" customHeight="1">
      <c r="A8793" s="100" t="s">
        <v>27861</v>
      </c>
      <c r="B8793" s="101">
        <v>298.73</v>
      </c>
      <c r="C8793" s="102"/>
      <c r="D8793" s="100" t="s">
        <v>9335</v>
      </c>
      <c r="E8793" s="101">
        <v>47.78</v>
      </c>
      <c r="F8793" s="102"/>
    </row>
    <row r="8794" ht="12.75" customHeight="1">
      <c r="A8794" s="100" t="s">
        <v>9073</v>
      </c>
      <c r="B8794" s="101">
        <v>296.57</v>
      </c>
      <c r="C8794" s="102"/>
      <c r="D8794" s="100" t="s">
        <v>27963</v>
      </c>
      <c r="E8794" s="101">
        <v>164.08</v>
      </c>
      <c r="F8794" s="102"/>
    </row>
    <row r="8795" ht="12.75" customHeight="1">
      <c r="A8795" s="100" t="s">
        <v>27964</v>
      </c>
      <c r="B8795" s="101">
        <v>334.36</v>
      </c>
      <c r="C8795" s="102"/>
      <c r="D8795" s="100" t="s">
        <v>9337</v>
      </c>
      <c r="E8795" s="101">
        <v>150.61</v>
      </c>
      <c r="F8795" s="102"/>
    </row>
    <row r="8796" ht="12.75" customHeight="1">
      <c r="A8796" s="100" t="s">
        <v>9075</v>
      </c>
      <c r="B8796" s="101">
        <v>329.01</v>
      </c>
      <c r="C8796" s="102"/>
      <c r="D8796" s="100" t="s">
        <v>27965</v>
      </c>
      <c r="E8796" s="101">
        <v>242.21</v>
      </c>
      <c r="F8796" s="102"/>
    </row>
    <row r="8797" ht="12.75" customHeight="1">
      <c r="A8797" s="100" t="s">
        <v>27966</v>
      </c>
      <c r="B8797" s="101">
        <v>312.68</v>
      </c>
      <c r="C8797" s="102"/>
      <c r="D8797" s="100" t="s">
        <v>9339</v>
      </c>
      <c r="E8797" s="101">
        <v>225.9</v>
      </c>
      <c r="F8797" s="102"/>
    </row>
    <row r="8798" ht="12.75" customHeight="1">
      <c r="A8798" s="100" t="s">
        <v>9077</v>
      </c>
      <c r="B8798" s="101">
        <v>309.12</v>
      </c>
      <c r="C8798" s="102"/>
      <c r="D8798" s="100" t="s">
        <v>27967</v>
      </c>
      <c r="E8798" s="101">
        <v>242.21</v>
      </c>
      <c r="F8798" s="102"/>
    </row>
    <row r="8799" ht="12.75" customHeight="1">
      <c r="A8799" s="100" t="s">
        <v>27968</v>
      </c>
      <c r="B8799" s="101">
        <v>301.81</v>
      </c>
      <c r="C8799" s="102"/>
      <c r="D8799" s="100" t="s">
        <v>9341</v>
      </c>
      <c r="E8799" s="101">
        <v>225.9</v>
      </c>
      <c r="F8799" s="102"/>
    </row>
    <row r="8800" ht="12.75" customHeight="1">
      <c r="A8800" s="100" t="s">
        <v>9079</v>
      </c>
      <c r="B8800" s="101">
        <v>299.14</v>
      </c>
      <c r="C8800" s="102"/>
      <c r="D8800" s="100" t="s">
        <v>27969</v>
      </c>
      <c r="E8800" s="101">
        <v>611.67</v>
      </c>
      <c r="F8800" s="102"/>
    </row>
    <row r="8801" ht="12.75" customHeight="1">
      <c r="A8801" s="100" t="s">
        <v>27970</v>
      </c>
      <c r="B8801" s="101">
        <v>291.01</v>
      </c>
      <c r="C8801" s="102"/>
      <c r="D8801" s="100" t="s">
        <v>9343</v>
      </c>
      <c r="E8801" s="101">
        <v>558.39</v>
      </c>
      <c r="F8801" s="102"/>
    </row>
    <row r="8802" ht="12.75" customHeight="1">
      <c r="A8802" s="100" t="s">
        <v>9081</v>
      </c>
      <c r="B8802" s="101">
        <v>289.22</v>
      </c>
      <c r="C8802" s="102"/>
      <c r="D8802" s="100" t="s">
        <v>27971</v>
      </c>
      <c r="E8802" s="101">
        <v>578.54</v>
      </c>
      <c r="F8802" s="102"/>
    </row>
    <row r="8803" ht="12.75" customHeight="1">
      <c r="A8803" s="100" t="s">
        <v>27972</v>
      </c>
      <c r="B8803" s="101">
        <v>285.54</v>
      </c>
      <c r="C8803" s="102"/>
      <c r="D8803" s="100" t="s">
        <v>9345</v>
      </c>
      <c r="E8803" s="101">
        <v>526.77</v>
      </c>
      <c r="F8803" s="102"/>
    </row>
    <row r="8804" ht="12.75" customHeight="1">
      <c r="A8804" s="100" t="s">
        <v>9083</v>
      </c>
      <c r="B8804" s="101">
        <v>284.21</v>
      </c>
      <c r="C8804" s="102"/>
      <c r="D8804" s="100" t="s">
        <v>27973</v>
      </c>
      <c r="E8804" s="101">
        <v>65.6</v>
      </c>
      <c r="F8804" s="102"/>
    </row>
    <row r="8805" ht="12.75" customHeight="1">
      <c r="A8805" s="100" t="s">
        <v>27974</v>
      </c>
      <c r="B8805" s="101">
        <v>282.33</v>
      </c>
      <c r="C8805" s="102"/>
      <c r="D8805" s="100" t="s">
        <v>9347</v>
      </c>
      <c r="E8805" s="101">
        <v>65.35</v>
      </c>
      <c r="F8805" s="102"/>
    </row>
    <row r="8806" ht="12.75" customHeight="1">
      <c r="A8806" s="100" t="s">
        <v>9085</v>
      </c>
      <c r="B8806" s="101">
        <v>281.25</v>
      </c>
      <c r="C8806" s="102"/>
      <c r="D8806" s="100" t="s">
        <v>27975</v>
      </c>
      <c r="E8806" s="101">
        <v>101.24</v>
      </c>
      <c r="F8806" s="102"/>
    </row>
    <row r="8807" ht="12.75" customHeight="1">
      <c r="A8807" s="100" t="s">
        <v>27976</v>
      </c>
      <c r="B8807" s="101">
        <v>309.37</v>
      </c>
      <c r="C8807" s="102"/>
      <c r="D8807" s="100" t="s">
        <v>9349</v>
      </c>
      <c r="E8807" s="101">
        <v>95.86</v>
      </c>
      <c r="F8807" s="102"/>
    </row>
    <row r="8808" ht="12.75" customHeight="1">
      <c r="A8808" s="100" t="s">
        <v>9087</v>
      </c>
      <c r="B8808" s="101">
        <v>304.01</v>
      </c>
      <c r="C8808" s="102"/>
      <c r="D8808" s="100" t="s">
        <v>27977</v>
      </c>
      <c r="E8808" s="101">
        <v>102.26</v>
      </c>
      <c r="F8808" s="102"/>
    </row>
    <row r="8809" ht="12.75" customHeight="1">
      <c r="A8809" s="100" t="s">
        <v>27978</v>
      </c>
      <c r="B8809" s="101">
        <v>287.58</v>
      </c>
      <c r="C8809" s="102"/>
      <c r="D8809" s="100" t="s">
        <v>9351</v>
      </c>
      <c r="E8809" s="101">
        <v>102.01</v>
      </c>
      <c r="F8809" s="102"/>
    </row>
    <row r="8810" ht="12.75" customHeight="1">
      <c r="A8810" s="100" t="s">
        <v>9089</v>
      </c>
      <c r="B8810" s="101">
        <v>284.01</v>
      </c>
      <c r="C8810" s="102"/>
      <c r="D8810" s="100" t="s">
        <v>27979</v>
      </c>
      <c r="E8810" s="101">
        <v>137.9</v>
      </c>
      <c r="F8810" s="102"/>
    </row>
    <row r="8811" ht="12.75" customHeight="1">
      <c r="A8811" s="100" t="s">
        <v>27980</v>
      </c>
      <c r="B8811" s="101">
        <v>276.71</v>
      </c>
      <c r="C8811" s="102"/>
      <c r="D8811" s="100" t="s">
        <v>9353</v>
      </c>
      <c r="E8811" s="101">
        <v>132.52</v>
      </c>
      <c r="F8811" s="102"/>
    </row>
    <row r="8812" ht="12.75" customHeight="1">
      <c r="A8812" s="100" t="s">
        <v>9091</v>
      </c>
      <c r="B8812" s="101">
        <v>274.03</v>
      </c>
      <c r="C8812" s="102"/>
      <c r="D8812" s="100" t="s">
        <v>27981</v>
      </c>
      <c r="E8812" s="101">
        <v>15.56</v>
      </c>
      <c r="F8812" s="102"/>
    </row>
    <row r="8813" ht="12.75" customHeight="1">
      <c r="A8813" s="100" t="s">
        <v>27982</v>
      </c>
      <c r="B8813" s="101">
        <v>265.9</v>
      </c>
      <c r="C8813" s="102"/>
      <c r="D8813" s="100" t="s">
        <v>27983</v>
      </c>
      <c r="E8813" s="101">
        <v>14.35</v>
      </c>
      <c r="F8813" s="102"/>
    </row>
    <row r="8814" ht="12.75" customHeight="1">
      <c r="A8814" s="100" t="s">
        <v>9093</v>
      </c>
      <c r="B8814" s="101">
        <v>264.12</v>
      </c>
      <c r="C8814" s="102"/>
      <c r="D8814" s="100" t="s">
        <v>27984</v>
      </c>
      <c r="E8814" s="101">
        <v>13.93</v>
      </c>
      <c r="F8814" s="102"/>
    </row>
    <row r="8815" ht="12.75" customHeight="1">
      <c r="A8815" s="100" t="s">
        <v>27985</v>
      </c>
      <c r="B8815" s="101">
        <v>260.43</v>
      </c>
      <c r="C8815" s="102"/>
      <c r="D8815" s="100" t="s">
        <v>27986</v>
      </c>
      <c r="E8815" s="101">
        <v>12.78</v>
      </c>
      <c r="F8815" s="102"/>
    </row>
    <row r="8816" ht="12.75" customHeight="1">
      <c r="A8816" s="100" t="s">
        <v>9095</v>
      </c>
      <c r="B8816" s="101">
        <v>259.1</v>
      </c>
      <c r="C8816" s="102"/>
      <c r="D8816" s="100" t="s">
        <v>27987</v>
      </c>
      <c r="E8816" s="101">
        <v>16.22</v>
      </c>
      <c r="F8816" s="102"/>
    </row>
    <row r="8817" ht="12.75" customHeight="1">
      <c r="A8817" s="100" t="s">
        <v>27988</v>
      </c>
      <c r="B8817" s="101">
        <v>257.22</v>
      </c>
      <c r="C8817" s="102"/>
      <c r="D8817" s="100" t="s">
        <v>27989</v>
      </c>
      <c r="E8817" s="101">
        <v>15.0</v>
      </c>
      <c r="F8817" s="102"/>
    </row>
    <row r="8818" ht="12.75" customHeight="1">
      <c r="A8818" s="100" t="s">
        <v>9097</v>
      </c>
      <c r="B8818" s="101">
        <v>256.15</v>
      </c>
      <c r="C8818" s="102"/>
      <c r="D8818" s="100" t="s">
        <v>27990</v>
      </c>
      <c r="E8818" s="101">
        <v>11.56</v>
      </c>
      <c r="F8818" s="102"/>
    </row>
    <row r="8819" ht="12.75" customHeight="1">
      <c r="A8819" s="100" t="s">
        <v>27991</v>
      </c>
      <c r="B8819" s="101">
        <v>263.43</v>
      </c>
      <c r="C8819" s="102"/>
      <c r="D8819" s="100" t="s">
        <v>27992</v>
      </c>
      <c r="E8819" s="101">
        <v>10.53</v>
      </c>
      <c r="F8819" s="102"/>
    </row>
    <row r="8820" ht="12.75" customHeight="1">
      <c r="A8820" s="100" t="s">
        <v>9099</v>
      </c>
      <c r="B8820" s="101">
        <v>258.08</v>
      </c>
      <c r="C8820" s="102"/>
      <c r="D8820" s="100" t="s">
        <v>27993</v>
      </c>
      <c r="E8820" s="101">
        <v>131.83</v>
      </c>
      <c r="F8820" s="102"/>
    </row>
    <row r="8821" ht="12.75" customHeight="1">
      <c r="A8821" s="100" t="s">
        <v>27994</v>
      </c>
      <c r="B8821" s="101">
        <v>241.75</v>
      </c>
      <c r="C8821" s="102"/>
      <c r="D8821" s="100" t="s">
        <v>9403</v>
      </c>
      <c r="E8821" s="101">
        <v>123.7</v>
      </c>
      <c r="F8821" s="102"/>
    </row>
    <row r="8822" ht="12.75" customHeight="1">
      <c r="A8822" s="100" t="s">
        <v>9101</v>
      </c>
      <c r="B8822" s="101">
        <v>238.18</v>
      </c>
      <c r="C8822" s="102"/>
      <c r="D8822" s="100" t="s">
        <v>27995</v>
      </c>
      <c r="E8822" s="101">
        <v>35.06</v>
      </c>
      <c r="F8822" s="102"/>
    </row>
    <row r="8823" ht="12.75" customHeight="1">
      <c r="A8823" s="100" t="s">
        <v>27996</v>
      </c>
      <c r="B8823" s="101">
        <v>230.88</v>
      </c>
      <c r="C8823" s="102"/>
      <c r="D8823" s="100" t="s">
        <v>9405</v>
      </c>
      <c r="E8823" s="101">
        <v>33.69</v>
      </c>
      <c r="F8823" s="102"/>
    </row>
    <row r="8824" ht="12.75" customHeight="1">
      <c r="A8824" s="100" t="s">
        <v>9103</v>
      </c>
      <c r="B8824" s="101">
        <v>228.21</v>
      </c>
      <c r="C8824" s="102"/>
      <c r="D8824" s="100" t="s">
        <v>27997</v>
      </c>
      <c r="E8824" s="101">
        <v>29.4</v>
      </c>
      <c r="F8824" s="102"/>
    </row>
    <row r="8825" ht="12.75" customHeight="1">
      <c r="A8825" s="100" t="s">
        <v>27998</v>
      </c>
      <c r="B8825" s="101">
        <v>220.07</v>
      </c>
      <c r="C8825" s="102"/>
      <c r="D8825" s="100" t="s">
        <v>9407</v>
      </c>
      <c r="E8825" s="101">
        <v>28.24</v>
      </c>
      <c r="F8825" s="102"/>
    </row>
    <row r="8826" ht="12.75" customHeight="1">
      <c r="A8826" s="100" t="s">
        <v>9105</v>
      </c>
      <c r="B8826" s="101">
        <v>218.29</v>
      </c>
      <c r="C8826" s="102"/>
      <c r="D8826" s="100" t="s">
        <v>27999</v>
      </c>
      <c r="E8826" s="101">
        <v>21.47</v>
      </c>
      <c r="F8826" s="102"/>
    </row>
    <row r="8827" ht="12.75" customHeight="1">
      <c r="A8827" s="100" t="s">
        <v>28000</v>
      </c>
      <c r="B8827" s="101">
        <v>214.61</v>
      </c>
      <c r="C8827" s="102"/>
      <c r="D8827" s="100" t="s">
        <v>9409</v>
      </c>
      <c r="E8827" s="101">
        <v>20.63</v>
      </c>
      <c r="F8827" s="102"/>
    </row>
    <row r="8828" ht="12.75" customHeight="1">
      <c r="A8828" s="100" t="s">
        <v>9107</v>
      </c>
      <c r="B8828" s="101">
        <v>213.27</v>
      </c>
      <c r="C8828" s="102"/>
      <c r="D8828" s="100" t="s">
        <v>28001</v>
      </c>
      <c r="E8828" s="101">
        <v>17.57</v>
      </c>
      <c r="F8828" s="102"/>
    </row>
    <row r="8829" ht="12.75" customHeight="1">
      <c r="A8829" s="100" t="s">
        <v>28002</v>
      </c>
      <c r="B8829" s="101">
        <v>211.39</v>
      </c>
      <c r="C8829" s="102"/>
      <c r="D8829" s="100" t="s">
        <v>9411</v>
      </c>
      <c r="E8829" s="101">
        <v>16.88</v>
      </c>
      <c r="F8829" s="102"/>
    </row>
    <row r="8830" ht="12.75" customHeight="1">
      <c r="A8830" s="100" t="s">
        <v>9109</v>
      </c>
      <c r="B8830" s="101">
        <v>210.32</v>
      </c>
      <c r="C8830" s="102"/>
      <c r="D8830" s="100" t="s">
        <v>28003</v>
      </c>
      <c r="E8830" s="101">
        <v>17.19</v>
      </c>
      <c r="F8830" s="102"/>
    </row>
    <row r="8831" ht="12.75" customHeight="1">
      <c r="A8831" s="100" t="s">
        <v>28004</v>
      </c>
      <c r="B8831" s="101">
        <v>49.01</v>
      </c>
      <c r="C8831" s="102"/>
      <c r="D8831" s="100" t="s">
        <v>9413</v>
      </c>
      <c r="E8831" s="101">
        <v>16.52</v>
      </c>
      <c r="F8831" s="102"/>
    </row>
    <row r="8832" ht="12.75" customHeight="1">
      <c r="A8832" s="100" t="s">
        <v>9111</v>
      </c>
      <c r="B8832" s="101">
        <v>48.04</v>
      </c>
      <c r="C8832" s="102"/>
      <c r="D8832" s="100" t="s">
        <v>28005</v>
      </c>
      <c r="E8832" s="101">
        <v>7.67</v>
      </c>
      <c r="F8832" s="102"/>
    </row>
    <row r="8833" ht="12.75" customHeight="1">
      <c r="A8833" s="100" t="s">
        <v>28006</v>
      </c>
      <c r="B8833" s="101">
        <v>45.14</v>
      </c>
      <c r="C8833" s="102"/>
      <c r="D8833" s="100" t="s">
        <v>9415</v>
      </c>
      <c r="E8833" s="101">
        <v>7.37</v>
      </c>
      <c r="F8833" s="102"/>
    </row>
    <row r="8834" ht="12.75" customHeight="1">
      <c r="A8834" s="100" t="s">
        <v>9113</v>
      </c>
      <c r="B8834" s="101">
        <v>44.47</v>
      </c>
      <c r="C8834" s="102"/>
      <c r="D8834" s="100" t="s">
        <v>28007</v>
      </c>
      <c r="E8834" s="101">
        <v>69.4</v>
      </c>
      <c r="F8834" s="102"/>
    </row>
    <row r="8835" ht="12.75" customHeight="1">
      <c r="A8835" s="100" t="s">
        <v>28008</v>
      </c>
      <c r="B8835" s="101">
        <v>43.21</v>
      </c>
      <c r="C8835" s="102"/>
      <c r="D8835" s="100" t="s">
        <v>9417</v>
      </c>
      <c r="E8835" s="101">
        <v>67.85</v>
      </c>
      <c r="F8835" s="102"/>
    </row>
    <row r="8836" ht="12.75" customHeight="1">
      <c r="A8836" s="100" t="s">
        <v>9115</v>
      </c>
      <c r="B8836" s="101">
        <v>42.69</v>
      </c>
      <c r="C8836" s="102"/>
      <c r="D8836" s="100" t="s">
        <v>28009</v>
      </c>
      <c r="E8836" s="101">
        <v>68.02</v>
      </c>
      <c r="F8836" s="102"/>
    </row>
    <row r="8837" ht="12.75" customHeight="1">
      <c r="A8837" s="100" t="s">
        <v>28010</v>
      </c>
      <c r="B8837" s="101">
        <v>41.59</v>
      </c>
      <c r="C8837" s="102"/>
      <c r="D8837" s="100" t="s">
        <v>9419</v>
      </c>
      <c r="E8837" s="101">
        <v>66.47</v>
      </c>
      <c r="F8837" s="102"/>
    </row>
    <row r="8838" ht="12.75" customHeight="1">
      <c r="A8838" s="100" t="s">
        <v>9117</v>
      </c>
      <c r="B8838" s="101">
        <v>41.2</v>
      </c>
      <c r="C8838" s="102"/>
      <c r="D8838" s="100" t="s">
        <v>28011</v>
      </c>
      <c r="E8838" s="101">
        <v>12.02</v>
      </c>
      <c r="F8838" s="102"/>
    </row>
    <row r="8839" ht="12.75" customHeight="1">
      <c r="A8839" s="100" t="s">
        <v>28012</v>
      </c>
      <c r="B8839" s="101">
        <v>40.57</v>
      </c>
      <c r="C8839" s="102"/>
      <c r="D8839" s="100" t="s">
        <v>9421</v>
      </c>
      <c r="E8839" s="101">
        <v>11.13</v>
      </c>
      <c r="F8839" s="102"/>
    </row>
    <row r="8840" ht="12.75" customHeight="1">
      <c r="A8840" s="100" t="s">
        <v>9119</v>
      </c>
      <c r="B8840" s="101">
        <v>40.26</v>
      </c>
      <c r="C8840" s="102"/>
      <c r="D8840" s="100" t="s">
        <v>28013</v>
      </c>
      <c r="E8840" s="101">
        <v>15.39</v>
      </c>
      <c r="F8840" s="102"/>
    </row>
    <row r="8841" ht="12.75" customHeight="1">
      <c r="A8841" s="100" t="s">
        <v>28014</v>
      </c>
      <c r="B8841" s="101">
        <v>39.98</v>
      </c>
      <c r="C8841" s="102"/>
      <c r="D8841" s="100" t="s">
        <v>9423</v>
      </c>
      <c r="E8841" s="101">
        <v>14.04</v>
      </c>
      <c r="F8841" s="102"/>
    </row>
    <row r="8842" ht="12.75" customHeight="1">
      <c r="A8842" s="100" t="s">
        <v>9121</v>
      </c>
      <c r="B8842" s="101">
        <v>39.71</v>
      </c>
      <c r="C8842" s="102"/>
      <c r="D8842" s="100" t="s">
        <v>28015</v>
      </c>
      <c r="E8842" s="101">
        <v>11.51</v>
      </c>
      <c r="F8842" s="102"/>
    </row>
    <row r="8843" ht="12.75" customHeight="1">
      <c r="A8843" s="100" t="s">
        <v>28016</v>
      </c>
      <c r="B8843" s="101">
        <v>39.19</v>
      </c>
      <c r="C8843" s="102"/>
      <c r="D8843" s="100" t="s">
        <v>9425</v>
      </c>
      <c r="E8843" s="101">
        <v>10.62</v>
      </c>
      <c r="F8843" s="102"/>
    </row>
    <row r="8844" ht="12.75" customHeight="1">
      <c r="A8844" s="100" t="s">
        <v>9123</v>
      </c>
      <c r="B8844" s="101">
        <v>38.42</v>
      </c>
      <c r="C8844" s="102"/>
      <c r="D8844" s="100" t="s">
        <v>28017</v>
      </c>
      <c r="E8844" s="101">
        <v>13.91</v>
      </c>
      <c r="F8844" s="102"/>
    </row>
    <row r="8845" ht="12.75" customHeight="1">
      <c r="A8845" s="100" t="s">
        <v>28018</v>
      </c>
      <c r="B8845" s="101">
        <v>36.09</v>
      </c>
      <c r="C8845" s="102"/>
      <c r="D8845" s="100" t="s">
        <v>9427</v>
      </c>
      <c r="E8845" s="101">
        <v>12.76</v>
      </c>
      <c r="F8845" s="102"/>
    </row>
    <row r="8846" ht="12.75" customHeight="1">
      <c r="A8846" s="100" t="s">
        <v>9125</v>
      </c>
      <c r="B8846" s="101">
        <v>35.55</v>
      </c>
      <c r="C8846" s="102"/>
      <c r="D8846" s="100" t="s">
        <v>28019</v>
      </c>
      <c r="E8846" s="101">
        <v>10.82</v>
      </c>
      <c r="F8846" s="102"/>
    </row>
    <row r="8847" ht="12.75" customHeight="1">
      <c r="A8847" s="100" t="s">
        <v>28020</v>
      </c>
      <c r="B8847" s="101">
        <v>34.55</v>
      </c>
      <c r="C8847" s="102"/>
      <c r="D8847" s="100" t="s">
        <v>9429</v>
      </c>
      <c r="E8847" s="101">
        <v>10.2</v>
      </c>
      <c r="F8847" s="102"/>
    </row>
    <row r="8848" ht="12.75" customHeight="1">
      <c r="A8848" s="100" t="s">
        <v>9127</v>
      </c>
      <c r="B8848" s="101">
        <v>34.13</v>
      </c>
      <c r="C8848" s="102"/>
      <c r="D8848" s="100" t="s">
        <v>28021</v>
      </c>
      <c r="E8848" s="101">
        <v>15.53</v>
      </c>
      <c r="F8848" s="102"/>
    </row>
    <row r="8849" ht="12.75" customHeight="1">
      <c r="A8849" s="100" t="s">
        <v>28022</v>
      </c>
      <c r="B8849" s="101">
        <v>33.26</v>
      </c>
      <c r="C8849" s="102"/>
      <c r="D8849" s="100" t="s">
        <v>9431</v>
      </c>
      <c r="E8849" s="101">
        <v>14.28</v>
      </c>
      <c r="F8849" s="102"/>
    </row>
    <row r="8850" ht="12.75" customHeight="1">
      <c r="A8850" s="100" t="s">
        <v>9129</v>
      </c>
      <c r="B8850" s="101">
        <v>32.95</v>
      </c>
      <c r="C8850" s="102"/>
      <c r="D8850" s="100" t="s">
        <v>28023</v>
      </c>
      <c r="E8850" s="101">
        <v>11.76</v>
      </c>
      <c r="F8850" s="102"/>
    </row>
    <row r="8851" ht="12.75" customHeight="1">
      <c r="A8851" s="100" t="s">
        <v>28024</v>
      </c>
      <c r="B8851" s="101">
        <v>32.44</v>
      </c>
      <c r="C8851" s="102"/>
      <c r="D8851" s="100" t="s">
        <v>9433</v>
      </c>
      <c r="E8851" s="101">
        <v>11.01</v>
      </c>
      <c r="F8851" s="102"/>
    </row>
    <row r="8852" ht="12.75" customHeight="1">
      <c r="A8852" s="100" t="s">
        <v>9131</v>
      </c>
      <c r="B8852" s="101">
        <v>32.2</v>
      </c>
      <c r="C8852" s="102"/>
      <c r="D8852" s="100" t="s">
        <v>28025</v>
      </c>
      <c r="E8852" s="101">
        <v>10.31</v>
      </c>
      <c r="F8852" s="102"/>
    </row>
    <row r="8853" ht="12.75" customHeight="1">
      <c r="A8853" s="100" t="s">
        <v>28026</v>
      </c>
      <c r="B8853" s="101">
        <v>31.97</v>
      </c>
      <c r="C8853" s="102"/>
      <c r="D8853" s="100" t="s">
        <v>9435</v>
      </c>
      <c r="E8853" s="101">
        <v>9.69</v>
      </c>
      <c r="F8853" s="102"/>
    </row>
    <row r="8854" ht="12.75" customHeight="1">
      <c r="A8854" s="100" t="s">
        <v>9133</v>
      </c>
      <c r="B8854" s="101">
        <v>31.75</v>
      </c>
      <c r="C8854" s="102"/>
      <c r="D8854" s="100" t="s">
        <v>28027</v>
      </c>
      <c r="E8854" s="101">
        <v>5.26</v>
      </c>
      <c r="F8854" s="102"/>
    </row>
    <row r="8855" ht="12.75" customHeight="1">
      <c r="A8855" s="100" t="s">
        <v>28028</v>
      </c>
      <c r="B8855" s="101">
        <v>411.26</v>
      </c>
      <c r="C8855" s="102"/>
      <c r="D8855" s="100" t="s">
        <v>9437</v>
      </c>
      <c r="E8855" s="101">
        <v>5.17</v>
      </c>
      <c r="F8855" s="102"/>
    </row>
    <row r="8856" ht="12.75" customHeight="1">
      <c r="A8856" s="100" t="s">
        <v>9135</v>
      </c>
      <c r="B8856" s="101">
        <v>404.69</v>
      </c>
      <c r="C8856" s="102"/>
      <c r="D8856" s="100" t="s">
        <v>28029</v>
      </c>
      <c r="E8856" s="101">
        <v>9.53</v>
      </c>
      <c r="F8856" s="102"/>
    </row>
    <row r="8857" ht="12.75" customHeight="1">
      <c r="A8857" s="100" t="s">
        <v>28030</v>
      </c>
      <c r="B8857" s="101">
        <v>384.6</v>
      </c>
      <c r="C8857" s="102"/>
      <c r="D8857" s="100" t="s">
        <v>9439</v>
      </c>
      <c r="E8857" s="101">
        <v>8.66</v>
      </c>
      <c r="F8857" s="102"/>
    </row>
    <row r="8858" ht="12.75" customHeight="1">
      <c r="A8858" s="100" t="s">
        <v>9137</v>
      </c>
      <c r="B8858" s="101">
        <v>380.22</v>
      </c>
      <c r="C8858" s="102"/>
      <c r="D8858" s="100" t="s">
        <v>28031</v>
      </c>
      <c r="E8858" s="101">
        <v>17.43</v>
      </c>
      <c r="F8858" s="102"/>
    </row>
    <row r="8859" ht="12.75" customHeight="1">
      <c r="A8859" s="100" t="s">
        <v>28032</v>
      </c>
      <c r="B8859" s="101">
        <v>371.23</v>
      </c>
      <c r="C8859" s="102"/>
      <c r="D8859" s="100" t="s">
        <v>9441</v>
      </c>
      <c r="E8859" s="101">
        <v>16.65</v>
      </c>
      <c r="F8859" s="102"/>
    </row>
    <row r="8860" ht="12.75" customHeight="1">
      <c r="A8860" s="100" t="s">
        <v>9139</v>
      </c>
      <c r="B8860" s="101">
        <v>367.95</v>
      </c>
      <c r="C8860" s="102"/>
      <c r="D8860" s="100" t="s">
        <v>28033</v>
      </c>
      <c r="E8860" s="101">
        <v>10.94</v>
      </c>
      <c r="F8860" s="102"/>
    </row>
    <row r="8861" ht="12.75" customHeight="1">
      <c r="A8861" s="100" t="s">
        <v>28034</v>
      </c>
      <c r="B8861" s="101">
        <v>357.94</v>
      </c>
      <c r="C8861" s="102"/>
      <c r="D8861" s="100" t="s">
        <v>9443</v>
      </c>
      <c r="E8861" s="101">
        <v>9.97</v>
      </c>
      <c r="F8861" s="102"/>
    </row>
    <row r="8862" ht="12.75" customHeight="1">
      <c r="A8862" s="100" t="s">
        <v>9141</v>
      </c>
      <c r="B8862" s="101">
        <v>355.75</v>
      </c>
      <c r="C8862" s="102"/>
      <c r="D8862" s="100" t="s">
        <v>28035</v>
      </c>
      <c r="E8862" s="101">
        <v>22.14</v>
      </c>
      <c r="F8862" s="102"/>
    </row>
    <row r="8863" ht="12.75" customHeight="1">
      <c r="A8863" s="100" t="s">
        <v>28036</v>
      </c>
      <c r="B8863" s="101">
        <v>351.22</v>
      </c>
      <c r="C8863" s="102"/>
      <c r="D8863" s="100" t="s">
        <v>9445</v>
      </c>
      <c r="E8863" s="101">
        <v>20.31</v>
      </c>
      <c r="F8863" s="102"/>
    </row>
    <row r="8864" ht="12.75" customHeight="1">
      <c r="A8864" s="100" t="s">
        <v>9143</v>
      </c>
      <c r="B8864" s="101">
        <v>349.57</v>
      </c>
      <c r="C8864" s="102"/>
      <c r="D8864" s="100" t="s">
        <v>28037</v>
      </c>
      <c r="E8864" s="101">
        <v>31.52</v>
      </c>
      <c r="F8864" s="102"/>
    </row>
    <row r="8865" ht="12.75" customHeight="1">
      <c r="A8865" s="100" t="s">
        <v>28038</v>
      </c>
      <c r="B8865" s="101">
        <v>347.26</v>
      </c>
      <c r="C8865" s="102"/>
      <c r="D8865" s="100" t="s">
        <v>9447</v>
      </c>
      <c r="E8865" s="101">
        <v>29.69</v>
      </c>
      <c r="F8865" s="102"/>
    </row>
    <row r="8866" ht="12.75" customHeight="1">
      <c r="A8866" s="100" t="s">
        <v>9145</v>
      </c>
      <c r="B8866" s="101">
        <v>345.94</v>
      </c>
      <c r="C8866" s="102"/>
      <c r="D8866" s="100" t="s">
        <v>28039</v>
      </c>
      <c r="E8866" s="101">
        <v>5.52</v>
      </c>
      <c r="F8866" s="102"/>
    </row>
    <row r="8867" ht="12.75" customHeight="1">
      <c r="A8867" s="100" t="s">
        <v>28040</v>
      </c>
      <c r="B8867" s="101">
        <v>380.53</v>
      </c>
      <c r="C8867" s="102"/>
      <c r="D8867" s="100" t="s">
        <v>9449</v>
      </c>
      <c r="E8867" s="101">
        <v>4.79</v>
      </c>
      <c r="F8867" s="102"/>
    </row>
    <row r="8868" ht="12.75" customHeight="1">
      <c r="A8868" s="100" t="s">
        <v>9147</v>
      </c>
      <c r="B8868" s="101">
        <v>373.94</v>
      </c>
      <c r="C8868" s="102"/>
      <c r="D8868" s="100" t="s">
        <v>28041</v>
      </c>
      <c r="E8868" s="101">
        <v>5.52</v>
      </c>
      <c r="F8868" s="102"/>
    </row>
    <row r="8869" ht="12.75" customHeight="1">
      <c r="A8869" s="100" t="s">
        <v>28042</v>
      </c>
      <c r="B8869" s="101">
        <v>353.72</v>
      </c>
      <c r="C8869" s="102"/>
      <c r="D8869" s="100" t="s">
        <v>9451</v>
      </c>
      <c r="E8869" s="101">
        <v>4.79</v>
      </c>
      <c r="F8869" s="102"/>
    </row>
    <row r="8870" ht="12.75" customHeight="1">
      <c r="A8870" s="100" t="s">
        <v>9149</v>
      </c>
      <c r="B8870" s="101">
        <v>349.33</v>
      </c>
      <c r="C8870" s="102"/>
      <c r="D8870" s="100" t="s">
        <v>28043</v>
      </c>
      <c r="E8870" s="101">
        <v>18.36</v>
      </c>
      <c r="F8870" s="102"/>
    </row>
    <row r="8871" ht="12.75" customHeight="1">
      <c r="A8871" s="100" t="s">
        <v>28044</v>
      </c>
      <c r="B8871" s="101">
        <v>340.35</v>
      </c>
      <c r="C8871" s="102"/>
      <c r="D8871" s="100" t="s">
        <v>9453</v>
      </c>
      <c r="E8871" s="101">
        <v>17.91</v>
      </c>
      <c r="F8871" s="102"/>
    </row>
    <row r="8872" ht="12.75" customHeight="1">
      <c r="A8872" s="100" t="s">
        <v>9151</v>
      </c>
      <c r="B8872" s="101">
        <v>337.06</v>
      </c>
      <c r="C8872" s="102"/>
      <c r="D8872" s="100" t="s">
        <v>28045</v>
      </c>
      <c r="E8872" s="101">
        <v>87.84</v>
      </c>
      <c r="F8872" s="102"/>
    </row>
    <row r="8873" ht="12.75" customHeight="1">
      <c r="A8873" s="100" t="s">
        <v>28046</v>
      </c>
      <c r="B8873" s="101">
        <v>327.06</v>
      </c>
      <c r="C8873" s="102"/>
      <c r="D8873" s="100" t="s">
        <v>9455</v>
      </c>
      <c r="E8873" s="101">
        <v>87.8</v>
      </c>
      <c r="F8873" s="102"/>
    </row>
    <row r="8874" ht="12.75" customHeight="1">
      <c r="A8874" s="100" t="s">
        <v>9153</v>
      </c>
      <c r="B8874" s="101">
        <v>324.86</v>
      </c>
      <c r="C8874" s="102"/>
      <c r="D8874" s="100" t="s">
        <v>28047</v>
      </c>
      <c r="E8874" s="101">
        <v>45.46</v>
      </c>
      <c r="F8874" s="102"/>
    </row>
    <row r="8875" ht="12.75" customHeight="1">
      <c r="A8875" s="100" t="s">
        <v>28048</v>
      </c>
      <c r="B8875" s="101">
        <v>320.33</v>
      </c>
      <c r="C8875" s="102"/>
      <c r="D8875" s="100" t="s">
        <v>9457</v>
      </c>
      <c r="E8875" s="101">
        <v>41.74</v>
      </c>
      <c r="F8875" s="102"/>
    </row>
    <row r="8876" ht="12.75" customHeight="1">
      <c r="A8876" s="100" t="s">
        <v>9155</v>
      </c>
      <c r="B8876" s="101">
        <v>318.69</v>
      </c>
      <c r="C8876" s="102"/>
      <c r="D8876" s="100" t="s">
        <v>28049</v>
      </c>
      <c r="E8876" s="101">
        <v>6.72</v>
      </c>
      <c r="F8876" s="102"/>
    </row>
    <row r="8877" ht="12.75" customHeight="1">
      <c r="A8877" s="100" t="s">
        <v>28050</v>
      </c>
      <c r="B8877" s="101">
        <v>316.38</v>
      </c>
      <c r="C8877" s="102"/>
      <c r="D8877" s="100" t="s">
        <v>9459</v>
      </c>
      <c r="E8877" s="101">
        <v>5.82</v>
      </c>
      <c r="F8877" s="102"/>
    </row>
    <row r="8878" ht="12.75" customHeight="1">
      <c r="A8878" s="100" t="s">
        <v>9157</v>
      </c>
      <c r="B8878" s="101">
        <v>315.06</v>
      </c>
      <c r="C8878" s="102"/>
      <c r="D8878" s="100" t="s">
        <v>28051</v>
      </c>
      <c r="E8878" s="101">
        <v>6.05</v>
      </c>
      <c r="F8878" s="102"/>
    </row>
    <row r="8879" ht="12.75" customHeight="1">
      <c r="A8879" s="100" t="s">
        <v>28052</v>
      </c>
      <c r="B8879" s="101">
        <v>324.02</v>
      </c>
      <c r="C8879" s="102"/>
      <c r="D8879" s="100" t="s">
        <v>9461</v>
      </c>
      <c r="E8879" s="101">
        <v>5.24</v>
      </c>
      <c r="F8879" s="102"/>
    </row>
    <row r="8880" ht="12.75" customHeight="1">
      <c r="A8880" s="100" t="s">
        <v>9159</v>
      </c>
      <c r="B8880" s="101">
        <v>317.44</v>
      </c>
      <c r="C8880" s="102"/>
      <c r="D8880" s="100" t="s">
        <v>28053</v>
      </c>
      <c r="E8880" s="101">
        <v>4.7</v>
      </c>
      <c r="F8880" s="102"/>
    </row>
    <row r="8881" ht="12.75" customHeight="1">
      <c r="A8881" s="100" t="s">
        <v>28054</v>
      </c>
      <c r="B8881" s="101">
        <v>297.35</v>
      </c>
      <c r="C8881" s="102"/>
      <c r="D8881" s="100" t="s">
        <v>9463</v>
      </c>
      <c r="E8881" s="101">
        <v>4.08</v>
      </c>
      <c r="F8881" s="102"/>
    </row>
    <row r="8882" ht="12.75" customHeight="1">
      <c r="A8882" s="100" t="s">
        <v>9161</v>
      </c>
      <c r="B8882" s="101">
        <v>292.97</v>
      </c>
      <c r="C8882" s="102"/>
      <c r="D8882" s="100" t="s">
        <v>28055</v>
      </c>
      <c r="E8882" s="101">
        <v>2.15</v>
      </c>
      <c r="F8882" s="102"/>
    </row>
    <row r="8883" ht="12.75" customHeight="1">
      <c r="A8883" s="100" t="s">
        <v>28056</v>
      </c>
      <c r="B8883" s="101">
        <v>283.98</v>
      </c>
      <c r="C8883" s="102"/>
      <c r="D8883" s="100" t="s">
        <v>9465</v>
      </c>
      <c r="E8883" s="101">
        <v>1.86</v>
      </c>
      <c r="F8883" s="102"/>
    </row>
    <row r="8884" ht="12.75" customHeight="1">
      <c r="A8884" s="100" t="s">
        <v>9163</v>
      </c>
      <c r="B8884" s="101">
        <v>280.7</v>
      </c>
      <c r="C8884" s="102"/>
      <c r="D8884" s="100" t="s">
        <v>28057</v>
      </c>
      <c r="E8884" s="101">
        <v>2.8</v>
      </c>
      <c r="F8884" s="102"/>
    </row>
    <row r="8885" ht="12.75" customHeight="1">
      <c r="A8885" s="100" t="s">
        <v>28058</v>
      </c>
      <c r="B8885" s="101">
        <v>270.69</v>
      </c>
      <c r="C8885" s="102"/>
      <c r="D8885" s="100" t="s">
        <v>9467</v>
      </c>
      <c r="E8885" s="101">
        <v>2.8</v>
      </c>
      <c r="F8885" s="102"/>
    </row>
    <row r="8886" ht="12.75" customHeight="1">
      <c r="A8886" s="100" t="s">
        <v>9165</v>
      </c>
      <c r="B8886" s="101">
        <v>268.5</v>
      </c>
      <c r="C8886" s="102"/>
      <c r="D8886" s="100" t="s">
        <v>28059</v>
      </c>
      <c r="E8886" s="101">
        <v>5.6</v>
      </c>
      <c r="F8886" s="102"/>
    </row>
    <row r="8887" ht="12.75" customHeight="1">
      <c r="A8887" s="100" t="s">
        <v>28060</v>
      </c>
      <c r="B8887" s="101">
        <v>263.97</v>
      </c>
      <c r="C8887" s="102"/>
      <c r="D8887" s="100" t="s">
        <v>9469</v>
      </c>
      <c r="E8887" s="101">
        <v>5.6</v>
      </c>
      <c r="F8887" s="102"/>
    </row>
    <row r="8888" ht="12.75" customHeight="1">
      <c r="A8888" s="100" t="s">
        <v>9167</v>
      </c>
      <c r="B8888" s="101">
        <v>262.32</v>
      </c>
      <c r="C8888" s="102"/>
      <c r="D8888" s="100" t="s">
        <v>28061</v>
      </c>
      <c r="E8888" s="101">
        <v>8.4</v>
      </c>
      <c r="F8888" s="102"/>
    </row>
    <row r="8889" ht="12.75" customHeight="1">
      <c r="A8889" s="100" t="s">
        <v>28062</v>
      </c>
      <c r="B8889" s="101">
        <v>260.01</v>
      </c>
      <c r="C8889" s="102"/>
      <c r="D8889" s="100" t="s">
        <v>9471</v>
      </c>
      <c r="E8889" s="101">
        <v>8.4</v>
      </c>
      <c r="F8889" s="102"/>
    </row>
    <row r="8890" ht="12.75" customHeight="1">
      <c r="A8890" s="100" t="s">
        <v>9169</v>
      </c>
      <c r="B8890" s="101">
        <v>258.69</v>
      </c>
      <c r="C8890" s="102"/>
      <c r="D8890" s="100" t="s">
        <v>28063</v>
      </c>
      <c r="E8890" s="101">
        <v>11.2</v>
      </c>
      <c r="F8890" s="102"/>
    </row>
    <row r="8891" ht="12.75" customHeight="1">
      <c r="A8891" s="100" t="s">
        <v>27862</v>
      </c>
      <c r="B8891" s="101">
        <v>12.07</v>
      </c>
      <c r="C8891" s="102"/>
      <c r="D8891" s="100" t="s">
        <v>9473</v>
      </c>
      <c r="E8891" s="101">
        <v>11.2</v>
      </c>
      <c r="F8891" s="102"/>
    </row>
    <row r="8892" ht="12.75" customHeight="1">
      <c r="A8892" s="100" t="s">
        <v>9171</v>
      </c>
      <c r="B8892" s="101">
        <v>11.63</v>
      </c>
      <c r="C8892" s="102"/>
      <c r="D8892" s="100" t="s">
        <v>28064</v>
      </c>
      <c r="E8892" s="101">
        <v>17.5</v>
      </c>
      <c r="F8892" s="102"/>
    </row>
    <row r="8893" ht="12.75" customHeight="1">
      <c r="A8893" s="100" t="s">
        <v>27863</v>
      </c>
      <c r="B8893" s="101">
        <v>13.6</v>
      </c>
      <c r="C8893" s="102"/>
      <c r="D8893" s="100" t="s">
        <v>9475</v>
      </c>
      <c r="E8893" s="101">
        <v>17.5</v>
      </c>
      <c r="F8893" s="102"/>
    </row>
    <row r="8894" ht="12.75" customHeight="1">
      <c r="A8894" s="100" t="s">
        <v>9173</v>
      </c>
      <c r="B8894" s="101">
        <v>13.17</v>
      </c>
      <c r="C8894" s="102"/>
      <c r="D8894" s="100" t="s">
        <v>28065</v>
      </c>
      <c r="E8894" s="101">
        <v>22.22</v>
      </c>
      <c r="F8894" s="102"/>
    </row>
    <row r="8895" ht="12.75" customHeight="1">
      <c r="A8895" s="100" t="s">
        <v>27864</v>
      </c>
      <c r="B8895" s="101">
        <v>55.63</v>
      </c>
      <c r="C8895" s="102"/>
      <c r="D8895" s="100" t="s">
        <v>9477</v>
      </c>
      <c r="E8895" s="101">
        <v>21.01</v>
      </c>
      <c r="F8895" s="102"/>
    </row>
    <row r="8896" ht="12.75" customHeight="1">
      <c r="A8896" s="100" t="s">
        <v>9175</v>
      </c>
      <c r="B8896" s="101">
        <v>55.2</v>
      </c>
      <c r="C8896" s="102"/>
      <c r="D8896" s="100" t="s">
        <v>28066</v>
      </c>
      <c r="E8896" s="101">
        <v>6.72</v>
      </c>
      <c r="F8896" s="102"/>
    </row>
    <row r="8897" ht="12.75" customHeight="1">
      <c r="A8897" s="100" t="s">
        <v>27865</v>
      </c>
      <c r="B8897" s="101">
        <v>56.74</v>
      </c>
      <c r="C8897" s="102"/>
      <c r="D8897" s="100" t="s">
        <v>9479</v>
      </c>
      <c r="E8897" s="101">
        <v>5.82</v>
      </c>
      <c r="F8897" s="102"/>
    </row>
    <row r="8898" ht="12.75" customHeight="1">
      <c r="A8898" s="100" t="s">
        <v>9177</v>
      </c>
      <c r="B8898" s="101">
        <v>56.3</v>
      </c>
      <c r="C8898" s="102"/>
      <c r="D8898" s="100" t="s">
        <v>28067</v>
      </c>
      <c r="E8898" s="101">
        <v>0.67</v>
      </c>
      <c r="F8898" s="102"/>
    </row>
    <row r="8899" ht="12.75" customHeight="1">
      <c r="A8899" s="100" t="s">
        <v>27866</v>
      </c>
      <c r="B8899" s="101">
        <v>71.66</v>
      </c>
      <c r="C8899" s="102"/>
      <c r="D8899" s="100" t="s">
        <v>9481</v>
      </c>
      <c r="E8899" s="101">
        <v>0.58</v>
      </c>
      <c r="F8899" s="102"/>
    </row>
    <row r="8900" ht="12.75" customHeight="1">
      <c r="A8900" s="100" t="s">
        <v>9179</v>
      </c>
      <c r="B8900" s="101">
        <v>69.67</v>
      </c>
      <c r="C8900" s="102"/>
      <c r="D8900" s="100" t="s">
        <v>28068</v>
      </c>
      <c r="E8900" s="101">
        <v>20.0</v>
      </c>
      <c r="F8900" s="102"/>
    </row>
    <row r="8901" ht="12.75" customHeight="1">
      <c r="A8901" s="100" t="s">
        <v>27867</v>
      </c>
      <c r="B8901" s="101">
        <v>3048.27</v>
      </c>
      <c r="C8901" s="102"/>
      <c r="D8901" s="100" t="s">
        <v>9483</v>
      </c>
      <c r="E8901" s="101">
        <v>20.0</v>
      </c>
      <c r="F8901" s="102"/>
    </row>
    <row r="8902" ht="12.75" customHeight="1">
      <c r="A8902" s="100" t="s">
        <v>9181</v>
      </c>
      <c r="B8902" s="101">
        <v>3047.42</v>
      </c>
      <c r="C8902" s="102"/>
      <c r="D8902" s="100" t="s">
        <v>28069</v>
      </c>
      <c r="E8902" s="101">
        <v>10.0</v>
      </c>
      <c r="F8902" s="102"/>
    </row>
    <row r="8903" ht="12.75" customHeight="1">
      <c r="A8903" s="100" t="s">
        <v>27868</v>
      </c>
      <c r="B8903" s="101">
        <v>3092.72</v>
      </c>
      <c r="C8903" s="102"/>
      <c r="D8903" s="100" t="s">
        <v>9485</v>
      </c>
      <c r="E8903" s="101">
        <v>10.0</v>
      </c>
      <c r="F8903" s="102"/>
    </row>
    <row r="8904" ht="12.75" customHeight="1">
      <c r="A8904" s="100" t="s">
        <v>9183</v>
      </c>
      <c r="B8904" s="101">
        <v>3091.88</v>
      </c>
      <c r="C8904" s="102"/>
      <c r="D8904" s="100" t="s">
        <v>28070</v>
      </c>
      <c r="E8904" s="101">
        <v>15.0</v>
      </c>
      <c r="F8904" s="102"/>
    </row>
    <row r="8905" ht="12.75" customHeight="1">
      <c r="A8905" s="100" t="s">
        <v>27869</v>
      </c>
      <c r="B8905" s="101">
        <v>3749.37</v>
      </c>
      <c r="C8905" s="102"/>
      <c r="D8905" s="100" t="s">
        <v>9487</v>
      </c>
      <c r="E8905" s="101">
        <v>15.0</v>
      </c>
      <c r="F8905" s="102"/>
    </row>
    <row r="8906" ht="12.75" customHeight="1">
      <c r="A8906" s="100" t="s">
        <v>9185</v>
      </c>
      <c r="B8906" s="101">
        <v>3748.33</v>
      </c>
      <c r="C8906" s="102"/>
      <c r="D8906" s="100" t="s">
        <v>28071</v>
      </c>
      <c r="E8906" s="101">
        <v>3.0</v>
      </c>
      <c r="F8906" s="102"/>
    </row>
    <row r="8907" ht="12.75" customHeight="1">
      <c r="A8907" s="100" t="s">
        <v>27870</v>
      </c>
      <c r="B8907" s="101">
        <v>376.77</v>
      </c>
      <c r="C8907" s="102"/>
      <c r="D8907" s="100" t="s">
        <v>9489</v>
      </c>
      <c r="E8907" s="101">
        <v>3.0</v>
      </c>
      <c r="F8907" s="102"/>
    </row>
    <row r="8908" ht="12.75" customHeight="1">
      <c r="A8908" s="100" t="s">
        <v>9187</v>
      </c>
      <c r="B8908" s="101">
        <v>375.43</v>
      </c>
      <c r="C8908" s="102"/>
      <c r="D8908" s="100" t="s">
        <v>28072</v>
      </c>
      <c r="E8908" s="101">
        <v>3.0</v>
      </c>
      <c r="F8908" s="102"/>
    </row>
    <row r="8909" ht="12.75" customHeight="1">
      <c r="A8909" s="100" t="s">
        <v>27871</v>
      </c>
      <c r="B8909" s="101">
        <v>8453.58</v>
      </c>
      <c r="C8909" s="102"/>
      <c r="D8909" s="100" t="s">
        <v>9491</v>
      </c>
      <c r="E8909" s="101">
        <v>3.0</v>
      </c>
      <c r="F8909" s="102"/>
    </row>
    <row r="8910" ht="12.75" customHeight="1">
      <c r="A8910" s="100" t="s">
        <v>9189</v>
      </c>
      <c r="B8910" s="101">
        <v>7828.12</v>
      </c>
      <c r="C8910" s="102"/>
      <c r="D8910" s="100" t="s">
        <v>28073</v>
      </c>
      <c r="E8910" s="101">
        <v>280.0</v>
      </c>
      <c r="F8910" s="102"/>
    </row>
    <row r="8911" ht="12.75" customHeight="1">
      <c r="A8911" s="100" t="s">
        <v>27872</v>
      </c>
      <c r="B8911" s="101">
        <v>831.4</v>
      </c>
      <c r="C8911" s="102"/>
      <c r="D8911" s="100" t="s">
        <v>9493</v>
      </c>
      <c r="E8911" s="101">
        <v>280.0</v>
      </c>
      <c r="F8911" s="102"/>
    </row>
    <row r="8912" ht="12.75" customHeight="1">
      <c r="A8912" s="100" t="s">
        <v>9191</v>
      </c>
      <c r="B8912" s="101">
        <v>823.24</v>
      </c>
      <c r="C8912" s="102"/>
      <c r="D8912" s="100" t="s">
        <v>28074</v>
      </c>
      <c r="E8912" s="101">
        <v>350.0</v>
      </c>
      <c r="F8912" s="102"/>
    </row>
    <row r="8913" ht="12.75" customHeight="1">
      <c r="A8913" s="100" t="s">
        <v>27873</v>
      </c>
      <c r="B8913" s="101">
        <v>677.73</v>
      </c>
      <c r="C8913" s="102"/>
      <c r="D8913" s="100" t="s">
        <v>9495</v>
      </c>
      <c r="E8913" s="101">
        <v>350.0</v>
      </c>
      <c r="F8913" s="102"/>
    </row>
    <row r="8914" ht="12.75" customHeight="1">
      <c r="A8914" s="100" t="s">
        <v>9193</v>
      </c>
      <c r="B8914" s="101">
        <v>673.07</v>
      </c>
      <c r="C8914" s="102"/>
      <c r="D8914" s="100" t="s">
        <v>28075</v>
      </c>
      <c r="E8914" s="101">
        <v>380.0</v>
      </c>
      <c r="F8914" s="102"/>
    </row>
    <row r="8915" ht="12.75" customHeight="1">
      <c r="A8915" s="100" t="s">
        <v>27874</v>
      </c>
      <c r="B8915" s="101">
        <v>300.2</v>
      </c>
      <c r="C8915" s="102"/>
      <c r="D8915" s="100" t="s">
        <v>9497</v>
      </c>
      <c r="E8915" s="101">
        <v>380.0</v>
      </c>
      <c r="F8915" s="102"/>
    </row>
    <row r="8916" ht="12.75" customHeight="1">
      <c r="A8916" s="100" t="s">
        <v>9195</v>
      </c>
      <c r="B8916" s="101">
        <v>297.4</v>
      </c>
      <c r="C8916" s="102"/>
      <c r="D8916" s="100" t="s">
        <v>28076</v>
      </c>
      <c r="E8916" s="101">
        <v>4.5</v>
      </c>
      <c r="F8916" s="102"/>
    </row>
    <row r="8917" ht="12.75" customHeight="1">
      <c r="A8917" s="100" t="s">
        <v>27875</v>
      </c>
      <c r="B8917" s="101">
        <v>359.21</v>
      </c>
      <c r="C8917" s="102"/>
      <c r="D8917" s="100" t="s">
        <v>9499</v>
      </c>
      <c r="E8917" s="101">
        <v>4.5</v>
      </c>
      <c r="F8917" s="102"/>
    </row>
    <row r="8918" ht="12.75" customHeight="1">
      <c r="A8918" s="100" t="s">
        <v>9197</v>
      </c>
      <c r="B8918" s="101">
        <v>357.38</v>
      </c>
      <c r="C8918" s="102"/>
      <c r="D8918" s="100" t="s">
        <v>28077</v>
      </c>
      <c r="E8918" s="101">
        <v>4.5</v>
      </c>
      <c r="F8918" s="102"/>
    </row>
    <row r="8919" ht="12.75" customHeight="1">
      <c r="A8919" s="100" t="s">
        <v>27876</v>
      </c>
      <c r="B8919" s="101">
        <v>231.06</v>
      </c>
      <c r="C8919" s="102"/>
      <c r="D8919" s="100" t="s">
        <v>9501</v>
      </c>
      <c r="E8919" s="101">
        <v>4.5</v>
      </c>
      <c r="F8919" s="102"/>
    </row>
    <row r="8920" ht="12.75" customHeight="1">
      <c r="A8920" s="100" t="s">
        <v>9199</v>
      </c>
      <c r="B8920" s="101">
        <v>212.19</v>
      </c>
      <c r="C8920" s="102"/>
      <c r="D8920" s="100" t="s">
        <v>28078</v>
      </c>
      <c r="E8920" s="101">
        <v>14.0</v>
      </c>
      <c r="F8920" s="102"/>
    </row>
    <row r="8921" ht="12.75" customHeight="1">
      <c r="A8921" s="100" t="s">
        <v>27877</v>
      </c>
      <c r="B8921" s="101">
        <v>10.34</v>
      </c>
      <c r="C8921" s="102"/>
      <c r="D8921" s="100" t="s">
        <v>9503</v>
      </c>
      <c r="E8921" s="101">
        <v>14.0</v>
      </c>
      <c r="F8921" s="102"/>
    </row>
    <row r="8922" ht="12.75" customHeight="1">
      <c r="A8922" s="100" t="s">
        <v>9201</v>
      </c>
      <c r="B8922" s="101">
        <v>9.71</v>
      </c>
      <c r="C8922" s="102"/>
      <c r="D8922" s="100" t="s">
        <v>28079</v>
      </c>
      <c r="E8922" s="101">
        <v>12.0</v>
      </c>
      <c r="F8922" s="102"/>
    </row>
    <row r="8923" ht="12.75" customHeight="1">
      <c r="A8923" s="100" t="s">
        <v>27878</v>
      </c>
      <c r="B8923" s="101">
        <v>81.29</v>
      </c>
      <c r="C8923" s="102"/>
      <c r="D8923" s="100" t="s">
        <v>9505</v>
      </c>
      <c r="E8923" s="101">
        <v>12.0</v>
      </c>
      <c r="F8923" s="102"/>
    </row>
    <row r="8924" ht="12.75" customHeight="1">
      <c r="A8924" s="100" t="s">
        <v>9203</v>
      </c>
      <c r="B8924" s="101">
        <v>80.66</v>
      </c>
      <c r="C8924" s="102"/>
      <c r="D8924" s="100" t="s">
        <v>28080</v>
      </c>
      <c r="E8924" s="101">
        <v>24.0</v>
      </c>
      <c r="F8924" s="102"/>
    </row>
    <row r="8925" ht="12.75" customHeight="1">
      <c r="A8925" s="100" t="s">
        <v>27879</v>
      </c>
      <c r="B8925" s="101">
        <v>81.61</v>
      </c>
      <c r="C8925" s="102"/>
      <c r="D8925" s="100" t="s">
        <v>9507</v>
      </c>
      <c r="E8925" s="101">
        <v>24.0</v>
      </c>
      <c r="F8925" s="102"/>
    </row>
    <row r="8926" ht="12.75" customHeight="1">
      <c r="A8926" s="100" t="s">
        <v>9205</v>
      </c>
      <c r="B8926" s="101">
        <v>80.98</v>
      </c>
      <c r="C8926" s="102"/>
      <c r="D8926" s="100" t="s">
        <v>28081</v>
      </c>
      <c r="E8926" s="101">
        <v>28.0</v>
      </c>
      <c r="F8926" s="102"/>
    </row>
    <row r="8927" ht="12.75" customHeight="1">
      <c r="A8927" s="100" t="s">
        <v>27880</v>
      </c>
      <c r="B8927" s="101">
        <v>40.23</v>
      </c>
      <c r="C8927" s="102"/>
      <c r="D8927" s="100" t="s">
        <v>9509</v>
      </c>
      <c r="E8927" s="101">
        <v>28.0</v>
      </c>
      <c r="F8927" s="102"/>
    </row>
    <row r="8928" ht="12.75" customHeight="1">
      <c r="A8928" s="100" t="s">
        <v>9207</v>
      </c>
      <c r="B8928" s="101">
        <v>35.16</v>
      </c>
      <c r="C8928" s="102"/>
      <c r="D8928" s="100" t="s">
        <v>28082</v>
      </c>
      <c r="E8928" s="101">
        <v>13.2</v>
      </c>
      <c r="F8928" s="102"/>
    </row>
    <row r="8929" ht="12.75" customHeight="1">
      <c r="A8929" s="100" t="s">
        <v>27881</v>
      </c>
      <c r="B8929" s="101">
        <v>111.18</v>
      </c>
      <c r="C8929" s="102"/>
      <c r="D8929" s="100" t="s">
        <v>9511</v>
      </c>
      <c r="E8929" s="101">
        <v>13.2</v>
      </c>
      <c r="F8929" s="102"/>
    </row>
    <row r="8930" ht="12.75" customHeight="1">
      <c r="A8930" s="100" t="s">
        <v>9209</v>
      </c>
      <c r="B8930" s="101">
        <v>106.11</v>
      </c>
      <c r="C8930" s="102"/>
      <c r="D8930" s="100" t="s">
        <v>28083</v>
      </c>
      <c r="E8930" s="101">
        <v>42.0</v>
      </c>
      <c r="F8930" s="102"/>
    </row>
    <row r="8931" ht="12.75" customHeight="1">
      <c r="A8931" s="100" t="s">
        <v>27882</v>
      </c>
      <c r="B8931" s="101">
        <v>15.22</v>
      </c>
      <c r="C8931" s="102"/>
      <c r="D8931" s="100" t="s">
        <v>9513</v>
      </c>
      <c r="E8931" s="101">
        <v>42.0</v>
      </c>
      <c r="F8931" s="102"/>
    </row>
    <row r="8932" ht="12.75" customHeight="1">
      <c r="A8932" s="100" t="s">
        <v>9211</v>
      </c>
      <c r="B8932" s="101">
        <v>15.17</v>
      </c>
      <c r="C8932" s="102"/>
      <c r="D8932" s="100" t="s">
        <v>28084</v>
      </c>
      <c r="E8932" s="101">
        <v>8.0</v>
      </c>
      <c r="F8932" s="102"/>
    </row>
    <row r="8933" ht="12.75" customHeight="1">
      <c r="A8933" s="100" t="s">
        <v>27883</v>
      </c>
      <c r="B8933" s="101">
        <v>19.59</v>
      </c>
      <c r="C8933" s="102"/>
      <c r="D8933" s="100" t="s">
        <v>9515</v>
      </c>
      <c r="E8933" s="101">
        <v>8.0</v>
      </c>
      <c r="F8933" s="102"/>
    </row>
    <row r="8934" ht="12.75" customHeight="1">
      <c r="A8934" s="100" t="s">
        <v>9213</v>
      </c>
      <c r="B8934" s="101">
        <v>17.1</v>
      </c>
      <c r="C8934" s="102"/>
      <c r="D8934" s="100" t="s">
        <v>28085</v>
      </c>
      <c r="E8934" s="101">
        <v>17.6</v>
      </c>
      <c r="F8934" s="102"/>
    </row>
    <row r="8935" ht="12.75" customHeight="1">
      <c r="A8935" s="100" t="s">
        <v>27884</v>
      </c>
      <c r="B8935" s="101">
        <v>6.55</v>
      </c>
      <c r="C8935" s="102"/>
      <c r="D8935" s="100" t="s">
        <v>9517</v>
      </c>
      <c r="E8935" s="101">
        <v>17.6</v>
      </c>
      <c r="F8935" s="102"/>
    </row>
    <row r="8936" ht="12.75" customHeight="1">
      <c r="A8936" s="100" t="s">
        <v>9215</v>
      </c>
      <c r="B8936" s="101">
        <v>5.76</v>
      </c>
      <c r="C8936" s="102"/>
      <c r="D8936" s="100" t="s">
        <v>28086</v>
      </c>
      <c r="E8936" s="101">
        <v>27.5</v>
      </c>
      <c r="F8936" s="102"/>
    </row>
    <row r="8937" ht="12.75" customHeight="1">
      <c r="A8937" s="100" t="s">
        <v>27885</v>
      </c>
      <c r="B8937" s="101">
        <v>34.06</v>
      </c>
      <c r="C8937" s="102"/>
      <c r="D8937" s="100" t="s">
        <v>9519</v>
      </c>
      <c r="E8937" s="101">
        <v>27.5</v>
      </c>
      <c r="F8937" s="102"/>
    </row>
    <row r="8938" ht="12.75" customHeight="1">
      <c r="A8938" s="100" t="s">
        <v>9217</v>
      </c>
      <c r="B8938" s="101">
        <v>30.02</v>
      </c>
      <c r="C8938" s="102"/>
      <c r="D8938" s="100" t="s">
        <v>28087</v>
      </c>
      <c r="E8938" s="101">
        <v>27.5</v>
      </c>
      <c r="F8938" s="102"/>
    </row>
    <row r="8939" ht="12.75" customHeight="1">
      <c r="A8939" s="100" t="s">
        <v>27886</v>
      </c>
      <c r="B8939" s="101">
        <v>28.39</v>
      </c>
      <c r="C8939" s="102"/>
      <c r="D8939" s="100" t="s">
        <v>9521</v>
      </c>
      <c r="E8939" s="101">
        <v>27.5</v>
      </c>
      <c r="F8939" s="102"/>
    </row>
    <row r="8940" ht="12.75" customHeight="1">
      <c r="A8940" s="100" t="s">
        <v>9219</v>
      </c>
      <c r="B8940" s="101">
        <v>27.4</v>
      </c>
      <c r="C8940" s="102"/>
      <c r="D8940" s="100" t="s">
        <v>28088</v>
      </c>
      <c r="E8940" s="101">
        <v>27.5</v>
      </c>
      <c r="F8940" s="102"/>
    </row>
    <row r="8941" ht="12.75" customHeight="1">
      <c r="A8941" s="100" t="s">
        <v>27887</v>
      </c>
      <c r="B8941" s="101">
        <v>13.3</v>
      </c>
      <c r="C8941" s="102"/>
      <c r="D8941" s="100" t="s">
        <v>9523</v>
      </c>
      <c r="E8941" s="101">
        <v>27.5</v>
      </c>
      <c r="F8941" s="102"/>
    </row>
    <row r="8942" ht="12.75" customHeight="1">
      <c r="A8942" s="100" t="s">
        <v>9221</v>
      </c>
      <c r="B8942" s="101">
        <v>11.97</v>
      </c>
      <c r="C8942" s="102"/>
      <c r="D8942" s="100" t="s">
        <v>28089</v>
      </c>
      <c r="E8942" s="101">
        <v>27.5</v>
      </c>
      <c r="F8942" s="102"/>
    </row>
    <row r="8943" ht="12.75" customHeight="1">
      <c r="A8943" s="100" t="s">
        <v>27888</v>
      </c>
      <c r="B8943" s="101">
        <v>4.15</v>
      </c>
      <c r="C8943" s="102"/>
      <c r="D8943" s="100" t="s">
        <v>9525</v>
      </c>
      <c r="E8943" s="101">
        <v>27.5</v>
      </c>
      <c r="F8943" s="102"/>
    </row>
    <row r="8944" ht="12.75" customHeight="1">
      <c r="A8944" s="100" t="s">
        <v>9223</v>
      </c>
      <c r="B8944" s="101">
        <v>3.75</v>
      </c>
      <c r="C8944" s="102"/>
      <c r="D8944" s="100" t="s">
        <v>28090</v>
      </c>
      <c r="E8944" s="101">
        <v>131.43</v>
      </c>
      <c r="F8944" s="102"/>
    </row>
    <row r="8945" ht="12.75" customHeight="1">
      <c r="A8945" s="100" t="s">
        <v>27889</v>
      </c>
      <c r="B8945" s="101">
        <v>68.5</v>
      </c>
      <c r="C8945" s="102"/>
      <c r="D8945" s="100" t="s">
        <v>9527</v>
      </c>
      <c r="E8945" s="101">
        <v>124.41</v>
      </c>
      <c r="F8945" s="102"/>
    </row>
    <row r="8946" ht="12.75" customHeight="1">
      <c r="A8946" s="100" t="s">
        <v>9225</v>
      </c>
      <c r="B8946" s="101">
        <v>65.77</v>
      </c>
      <c r="C8946" s="102"/>
      <c r="D8946" s="100" t="s">
        <v>28091</v>
      </c>
      <c r="E8946" s="101">
        <v>266.89</v>
      </c>
      <c r="F8946" s="102"/>
    </row>
    <row r="8947" ht="12.75" customHeight="1">
      <c r="A8947" s="100" t="s">
        <v>27890</v>
      </c>
      <c r="B8947" s="101">
        <v>78.12</v>
      </c>
      <c r="C8947" s="102"/>
      <c r="D8947" s="100" t="s">
        <v>9529</v>
      </c>
      <c r="E8947" s="101">
        <v>253.51</v>
      </c>
      <c r="F8947" s="102"/>
    </row>
    <row r="8948" ht="12.75" customHeight="1">
      <c r="A8948" s="100" t="s">
        <v>9227</v>
      </c>
      <c r="B8948" s="101">
        <v>75.36</v>
      </c>
      <c r="C8948" s="102"/>
      <c r="D8948" s="100" t="s">
        <v>28092</v>
      </c>
      <c r="E8948" s="101">
        <v>542.9</v>
      </c>
      <c r="F8948" s="102"/>
    </row>
    <row r="8949" ht="12.75" customHeight="1">
      <c r="A8949" s="100" t="s">
        <v>27891</v>
      </c>
      <c r="B8949" s="101">
        <v>91.86</v>
      </c>
      <c r="C8949" s="102"/>
      <c r="D8949" s="100" t="s">
        <v>9531</v>
      </c>
      <c r="E8949" s="101">
        <v>542.9</v>
      </c>
      <c r="F8949" s="102"/>
    </row>
    <row r="8950" ht="12.75" customHeight="1">
      <c r="A8950" s="100" t="s">
        <v>9229</v>
      </c>
      <c r="B8950" s="101">
        <v>88.95</v>
      </c>
      <c r="C8950" s="102"/>
      <c r="D8950" s="100" t="s">
        <v>28093</v>
      </c>
      <c r="E8950" s="101">
        <v>1173.17</v>
      </c>
      <c r="F8950" s="102"/>
    </row>
    <row r="8951" ht="12.75" customHeight="1">
      <c r="A8951" s="100" t="s">
        <v>27892</v>
      </c>
      <c r="B8951" s="101">
        <v>99.65</v>
      </c>
      <c r="C8951" s="102"/>
      <c r="D8951" s="100" t="s">
        <v>9533</v>
      </c>
      <c r="E8951" s="101">
        <v>1173.17</v>
      </c>
      <c r="F8951" s="102"/>
    </row>
    <row r="8952" ht="12.75" customHeight="1">
      <c r="A8952" s="100" t="s">
        <v>9231</v>
      </c>
      <c r="B8952" s="101">
        <v>96.74</v>
      </c>
      <c r="C8952" s="102"/>
      <c r="D8952" s="100" t="s">
        <v>28094</v>
      </c>
      <c r="E8952" s="101">
        <v>481.71</v>
      </c>
      <c r="F8952" s="102"/>
    </row>
    <row r="8953" ht="12.75" customHeight="1">
      <c r="A8953" s="100" t="s">
        <v>27893</v>
      </c>
      <c r="B8953" s="101">
        <v>74.8</v>
      </c>
      <c r="C8953" s="102"/>
      <c r="D8953" s="100" t="s">
        <v>9535</v>
      </c>
      <c r="E8953" s="101">
        <v>458.9</v>
      </c>
      <c r="F8953" s="102"/>
    </row>
    <row r="8954" ht="12.75" customHeight="1">
      <c r="A8954" s="100" t="s">
        <v>9233</v>
      </c>
      <c r="B8954" s="101">
        <v>72.07</v>
      </c>
      <c r="C8954" s="102"/>
      <c r="D8954" s="100" t="s">
        <v>28095</v>
      </c>
      <c r="E8954" s="101">
        <v>39.69</v>
      </c>
      <c r="F8954" s="102"/>
    </row>
    <row r="8955" ht="12.75" customHeight="1">
      <c r="A8955" s="100" t="s">
        <v>27894</v>
      </c>
      <c r="B8955" s="101">
        <v>81.48</v>
      </c>
      <c r="C8955" s="102"/>
      <c r="D8955" s="100" t="s">
        <v>9537</v>
      </c>
      <c r="E8955" s="101">
        <v>37.29</v>
      </c>
      <c r="F8955" s="102"/>
    </row>
    <row r="8956" ht="12.75" customHeight="1">
      <c r="A8956" s="100" t="s">
        <v>9235</v>
      </c>
      <c r="B8956" s="101">
        <v>78.72</v>
      </c>
      <c r="C8956" s="102"/>
      <c r="D8956" s="100" t="s">
        <v>28096</v>
      </c>
      <c r="E8956" s="101">
        <v>90.58</v>
      </c>
      <c r="F8956" s="102"/>
    </row>
    <row r="8957" ht="12.75" customHeight="1">
      <c r="A8957" s="100" t="s">
        <v>27895</v>
      </c>
      <c r="B8957" s="101">
        <v>97.97</v>
      </c>
      <c r="C8957" s="102"/>
      <c r="D8957" s="100" t="s">
        <v>9539</v>
      </c>
      <c r="E8957" s="101">
        <v>85.54</v>
      </c>
      <c r="F8957" s="102"/>
    </row>
    <row r="8958" ht="12.75" customHeight="1">
      <c r="A8958" s="100" t="s">
        <v>9237</v>
      </c>
      <c r="B8958" s="101">
        <v>95.06</v>
      </c>
      <c r="C8958" s="102"/>
      <c r="D8958" s="100" t="s">
        <v>28097</v>
      </c>
      <c r="E8958" s="101">
        <v>339.13</v>
      </c>
      <c r="F8958" s="102"/>
    </row>
    <row r="8959" ht="12.75" customHeight="1">
      <c r="A8959" s="100" t="s">
        <v>27896</v>
      </c>
      <c r="B8959" s="101">
        <v>49.06</v>
      </c>
      <c r="C8959" s="102"/>
      <c r="D8959" s="100" t="s">
        <v>9541</v>
      </c>
      <c r="E8959" s="101">
        <v>318.37</v>
      </c>
      <c r="F8959" s="102"/>
    </row>
    <row r="8960" ht="12.75" customHeight="1">
      <c r="A8960" s="100" t="s">
        <v>9239</v>
      </c>
      <c r="B8960" s="101">
        <v>46.47</v>
      </c>
      <c r="C8960" s="102"/>
      <c r="D8960" s="100" t="s">
        <v>28098</v>
      </c>
      <c r="E8960" s="101">
        <v>64.95</v>
      </c>
      <c r="F8960" s="102"/>
    </row>
    <row r="8961" ht="12.75" customHeight="1">
      <c r="A8961" s="100" t="s">
        <v>27897</v>
      </c>
      <c r="B8961" s="101">
        <v>56.52</v>
      </c>
      <c r="C8961" s="102"/>
      <c r="D8961" s="100" t="s">
        <v>9543</v>
      </c>
      <c r="E8961" s="101">
        <v>57.53</v>
      </c>
      <c r="F8961" s="102"/>
    </row>
    <row r="8962" ht="12.75" customHeight="1">
      <c r="A8962" s="100" t="s">
        <v>9241</v>
      </c>
      <c r="B8962" s="101">
        <v>52.93</v>
      </c>
      <c r="C8962" s="102"/>
      <c r="D8962" s="100" t="s">
        <v>28099</v>
      </c>
      <c r="E8962" s="101">
        <v>87.68</v>
      </c>
      <c r="F8962" s="102"/>
    </row>
    <row r="8963" ht="12.75" customHeight="1">
      <c r="A8963" s="100" t="s">
        <v>27898</v>
      </c>
      <c r="B8963" s="101">
        <v>39.85</v>
      </c>
      <c r="C8963" s="102"/>
      <c r="D8963" s="100" t="s">
        <v>9545</v>
      </c>
      <c r="E8963" s="101">
        <v>83.15</v>
      </c>
      <c r="F8963" s="102"/>
    </row>
    <row r="8964" ht="12.75" customHeight="1">
      <c r="A8964" s="100" t="s">
        <v>9243</v>
      </c>
      <c r="B8964" s="101">
        <v>36.59</v>
      </c>
      <c r="C8964" s="102"/>
      <c r="D8964" s="100" t="s">
        <v>28100</v>
      </c>
      <c r="E8964" s="101">
        <v>131.11</v>
      </c>
      <c r="F8964" s="102"/>
    </row>
    <row r="8965" ht="12.75" customHeight="1">
      <c r="A8965" s="100" t="s">
        <v>27899</v>
      </c>
      <c r="B8965" s="101">
        <v>1.07</v>
      </c>
      <c r="C8965" s="102"/>
      <c r="D8965" s="100" t="s">
        <v>9547</v>
      </c>
      <c r="E8965" s="101">
        <v>122.37</v>
      </c>
      <c r="F8965" s="102"/>
    </row>
    <row r="8966" ht="12.75" customHeight="1">
      <c r="A8966" s="100" t="s">
        <v>9245</v>
      </c>
      <c r="B8966" s="101">
        <v>1.02</v>
      </c>
      <c r="C8966" s="102"/>
      <c r="D8966" s="100" t="s">
        <v>28101</v>
      </c>
      <c r="E8966" s="101">
        <v>98.64</v>
      </c>
      <c r="F8966" s="102"/>
    </row>
    <row r="8967" ht="12.75" customHeight="1">
      <c r="A8967" s="100" t="s">
        <v>27900</v>
      </c>
      <c r="B8967" s="101">
        <v>4.5</v>
      </c>
      <c r="C8967" s="102"/>
      <c r="D8967" s="100" t="s">
        <v>9549</v>
      </c>
      <c r="E8967" s="101">
        <v>92.98</v>
      </c>
      <c r="F8967" s="102"/>
    </row>
    <row r="8968" ht="12.75" customHeight="1">
      <c r="A8968" s="100" t="s">
        <v>9247</v>
      </c>
      <c r="B8968" s="101">
        <v>4.31</v>
      </c>
      <c r="C8968" s="102"/>
      <c r="D8968" s="100" t="s">
        <v>28102</v>
      </c>
      <c r="E8968" s="101">
        <v>5.39</v>
      </c>
      <c r="F8968" s="102"/>
    </row>
    <row r="8969" ht="12.75" customHeight="1">
      <c r="A8969" s="100" t="s">
        <v>27901</v>
      </c>
      <c r="B8969" s="101">
        <v>2.26</v>
      </c>
      <c r="C8969" s="102"/>
      <c r="D8969" s="100" t="s">
        <v>9551</v>
      </c>
      <c r="E8969" s="101">
        <v>4.9</v>
      </c>
      <c r="F8969" s="102"/>
    </row>
    <row r="8970" ht="12.75" customHeight="1">
      <c r="A8970" s="100" t="s">
        <v>9249</v>
      </c>
      <c r="B8970" s="101">
        <v>2.19</v>
      </c>
      <c r="C8970" s="102"/>
      <c r="D8970" s="100" t="s">
        <v>28103</v>
      </c>
      <c r="E8970" s="101">
        <v>5.39</v>
      </c>
      <c r="F8970" s="102"/>
    </row>
    <row r="8971" ht="12.75" customHeight="1">
      <c r="A8971" s="100" t="s">
        <v>27902</v>
      </c>
      <c r="B8971" s="101">
        <v>753.28</v>
      </c>
      <c r="C8971" s="102"/>
      <c r="D8971" s="100" t="s">
        <v>9553</v>
      </c>
      <c r="E8971" s="101">
        <v>4.9</v>
      </c>
      <c r="F8971" s="102"/>
    </row>
    <row r="8972" ht="12.75" customHeight="1">
      <c r="A8972" s="100" t="s">
        <v>9251</v>
      </c>
      <c r="B8972" s="101">
        <v>746.07</v>
      </c>
      <c r="C8972" s="102"/>
      <c r="D8972" s="100" t="s">
        <v>28104</v>
      </c>
      <c r="E8972" s="101">
        <v>59.33</v>
      </c>
      <c r="F8972" s="102"/>
    </row>
    <row r="8973" ht="12.75" customHeight="1">
      <c r="A8973" s="100" t="s">
        <v>27903</v>
      </c>
      <c r="B8973" s="101">
        <v>37.71</v>
      </c>
      <c r="C8973" s="102"/>
      <c r="D8973" s="100" t="s">
        <v>9555</v>
      </c>
      <c r="E8973" s="101">
        <v>57.39</v>
      </c>
      <c r="F8973" s="102"/>
    </row>
    <row r="8974" ht="12.75" customHeight="1">
      <c r="A8974" s="100" t="s">
        <v>9253</v>
      </c>
      <c r="B8974" s="101">
        <v>32.68</v>
      </c>
      <c r="C8974" s="102"/>
      <c r="D8974" s="100" t="s">
        <v>28105</v>
      </c>
      <c r="E8974" s="101">
        <v>194.27</v>
      </c>
      <c r="F8974" s="102"/>
    </row>
    <row r="8975" ht="12.75" customHeight="1">
      <c r="A8975" s="100" t="s">
        <v>27904</v>
      </c>
      <c r="B8975" s="101">
        <v>8.37</v>
      </c>
      <c r="C8975" s="102"/>
      <c r="D8975" s="100" t="s">
        <v>9557</v>
      </c>
      <c r="E8975" s="101">
        <v>172.3</v>
      </c>
      <c r="F8975" s="102"/>
    </row>
    <row r="8976" ht="12.75" customHeight="1">
      <c r="A8976" s="100" t="s">
        <v>9255</v>
      </c>
      <c r="B8976" s="101">
        <v>8.36</v>
      </c>
      <c r="C8976" s="102"/>
      <c r="D8976" s="100" t="s">
        <v>28106</v>
      </c>
      <c r="E8976" s="101">
        <v>229.94</v>
      </c>
      <c r="F8976" s="102"/>
    </row>
    <row r="8977" ht="12.75" customHeight="1">
      <c r="A8977" s="100" t="s">
        <v>27905</v>
      </c>
      <c r="B8977" s="101">
        <v>1.23</v>
      </c>
      <c r="C8977" s="102"/>
      <c r="D8977" s="100" t="s">
        <v>9559</v>
      </c>
      <c r="E8977" s="101">
        <v>203.88</v>
      </c>
      <c r="F8977" s="102"/>
    </row>
    <row r="8978" ht="12.75" customHeight="1">
      <c r="A8978" s="100" t="s">
        <v>9257</v>
      </c>
      <c r="B8978" s="101">
        <v>1.22</v>
      </c>
      <c r="C8978" s="102"/>
      <c r="D8978" s="100" t="s">
        <v>28107</v>
      </c>
      <c r="E8978" s="101">
        <v>186.01</v>
      </c>
      <c r="F8978" s="102"/>
    </row>
    <row r="8979" ht="12.75" customHeight="1">
      <c r="A8979" s="100" t="s">
        <v>27906</v>
      </c>
      <c r="B8979" s="101">
        <v>2.64</v>
      </c>
      <c r="C8979" s="102"/>
      <c r="D8979" s="100" t="s">
        <v>9561</v>
      </c>
      <c r="E8979" s="101">
        <v>165.14</v>
      </c>
      <c r="F8979" s="102"/>
    </row>
    <row r="8980" ht="12.75" customHeight="1">
      <c r="A8980" s="100" t="s">
        <v>9259</v>
      </c>
      <c r="B8980" s="101">
        <v>2.62</v>
      </c>
      <c r="C8980" s="102"/>
      <c r="D8980" s="100" t="s">
        <v>28108</v>
      </c>
      <c r="E8980" s="101">
        <v>209.08</v>
      </c>
      <c r="F8980" s="102"/>
    </row>
    <row r="8981" ht="12.75" customHeight="1">
      <c r="A8981" s="100" t="s">
        <v>27907</v>
      </c>
      <c r="B8981" s="101">
        <v>1.24</v>
      </c>
      <c r="C8981" s="102"/>
      <c r="D8981" s="100" t="s">
        <v>9563</v>
      </c>
      <c r="E8981" s="101">
        <v>185.47</v>
      </c>
      <c r="F8981" s="102"/>
    </row>
    <row r="8982" ht="12.75" customHeight="1">
      <c r="A8982" s="100" t="s">
        <v>9261</v>
      </c>
      <c r="B8982" s="101">
        <v>1.23</v>
      </c>
      <c r="C8982" s="102"/>
      <c r="D8982" s="100" t="s">
        <v>28109</v>
      </c>
      <c r="E8982" s="101">
        <v>253.39</v>
      </c>
      <c r="F8982" s="102"/>
    </row>
    <row r="8983" ht="12.75" customHeight="1">
      <c r="A8983" s="100" t="s">
        <v>27908</v>
      </c>
      <c r="B8983" s="101">
        <v>80.32</v>
      </c>
      <c r="C8983" s="102"/>
      <c r="D8983" s="100" t="s">
        <v>9565</v>
      </c>
      <c r="E8983" s="101">
        <v>250.0</v>
      </c>
      <c r="F8983" s="102"/>
    </row>
    <row r="8984" ht="12.75" customHeight="1">
      <c r="A8984" s="100" t="s">
        <v>9263</v>
      </c>
      <c r="B8984" s="101">
        <v>73.43</v>
      </c>
      <c r="C8984" s="102"/>
      <c r="D8984" s="100" t="s">
        <v>28110</v>
      </c>
      <c r="E8984" s="101">
        <v>2.15</v>
      </c>
      <c r="F8984" s="102"/>
    </row>
    <row r="8985" ht="12.75" customHeight="1">
      <c r="A8985" s="100" t="s">
        <v>27909</v>
      </c>
      <c r="B8985" s="101">
        <v>88.35</v>
      </c>
      <c r="C8985" s="102"/>
      <c r="D8985" s="100" t="s">
        <v>9567</v>
      </c>
      <c r="E8985" s="101">
        <v>1.86</v>
      </c>
      <c r="F8985" s="102"/>
    </row>
    <row r="8986" ht="12.75" customHeight="1">
      <c r="A8986" s="100" t="s">
        <v>9265</v>
      </c>
      <c r="B8986" s="101">
        <v>80.77</v>
      </c>
      <c r="C8986" s="102"/>
      <c r="D8986" s="100" t="s">
        <v>28111</v>
      </c>
      <c r="E8986" s="101">
        <v>1.34</v>
      </c>
      <c r="F8986" s="102"/>
    </row>
    <row r="8987" ht="12.75" customHeight="1">
      <c r="A8987" s="100" t="s">
        <v>27910</v>
      </c>
      <c r="B8987" s="101">
        <v>80.45</v>
      </c>
      <c r="C8987" s="102"/>
      <c r="D8987" s="100" t="s">
        <v>9569</v>
      </c>
      <c r="E8987" s="101">
        <v>1.16</v>
      </c>
      <c r="F8987" s="102"/>
    </row>
    <row r="8988" ht="12.75" customHeight="1">
      <c r="A8988" s="100" t="s">
        <v>9267</v>
      </c>
      <c r="B8988" s="101">
        <v>72.17</v>
      </c>
      <c r="C8988" s="102"/>
      <c r="D8988" s="100" t="s">
        <v>28112</v>
      </c>
      <c r="E8988" s="101">
        <v>2.01</v>
      </c>
      <c r="F8988" s="102"/>
    </row>
    <row r="8989" ht="12.75" customHeight="1">
      <c r="A8989" s="100" t="s">
        <v>27911</v>
      </c>
      <c r="B8989" s="101">
        <v>54.86</v>
      </c>
      <c r="C8989" s="102"/>
      <c r="D8989" s="100" t="s">
        <v>9571</v>
      </c>
      <c r="E8989" s="101">
        <v>1.74</v>
      </c>
      <c r="F8989" s="102"/>
    </row>
    <row r="8990" ht="12.75" customHeight="1">
      <c r="A8990" s="100" t="s">
        <v>9269</v>
      </c>
      <c r="B8990" s="101">
        <v>50.13</v>
      </c>
      <c r="C8990" s="102"/>
      <c r="D8990" s="100" t="s">
        <v>28113</v>
      </c>
      <c r="E8990" s="101">
        <v>19.74</v>
      </c>
      <c r="F8990" s="102"/>
    </row>
    <row r="8991" ht="12.75" customHeight="1">
      <c r="A8991" s="100" t="s">
        <v>27912</v>
      </c>
      <c r="B8991" s="101">
        <v>60.35</v>
      </c>
      <c r="C8991" s="102"/>
      <c r="D8991" s="100" t="s">
        <v>9573</v>
      </c>
      <c r="E8991" s="101">
        <v>19.29</v>
      </c>
      <c r="F8991" s="102"/>
    </row>
    <row r="8992" ht="12.75" customHeight="1">
      <c r="A8992" s="100" t="s">
        <v>9271</v>
      </c>
      <c r="B8992" s="101">
        <v>55.15</v>
      </c>
      <c r="C8992" s="102"/>
      <c r="D8992" s="100" t="s">
        <v>28114</v>
      </c>
      <c r="E8992" s="101">
        <v>24.29</v>
      </c>
      <c r="F8992" s="102"/>
    </row>
    <row r="8993" ht="12.75" customHeight="1">
      <c r="A8993" s="100" t="s">
        <v>27913</v>
      </c>
      <c r="B8993" s="101">
        <v>54.65</v>
      </c>
      <c r="C8993" s="102"/>
      <c r="D8993" s="100" t="s">
        <v>9575</v>
      </c>
      <c r="E8993" s="101">
        <v>23.84</v>
      </c>
      <c r="F8993" s="102"/>
    </row>
    <row r="8994" ht="12.75" customHeight="1">
      <c r="A8994" s="100" t="s">
        <v>9273</v>
      </c>
      <c r="B8994" s="101">
        <v>49.04</v>
      </c>
      <c r="C8994" s="102"/>
      <c r="D8994" s="100" t="s">
        <v>28115</v>
      </c>
      <c r="E8994" s="101">
        <v>36.8</v>
      </c>
      <c r="F8994" s="102"/>
    </row>
    <row r="8995" ht="12.75" customHeight="1">
      <c r="A8995" s="100" t="s">
        <v>27914</v>
      </c>
      <c r="B8995" s="101">
        <v>107.76</v>
      </c>
      <c r="C8995" s="102"/>
      <c r="D8995" s="100" t="s">
        <v>9577</v>
      </c>
      <c r="E8995" s="101">
        <v>36.35</v>
      </c>
      <c r="F8995" s="102"/>
    </row>
    <row r="8996" ht="12.75" customHeight="1">
      <c r="A8996" s="100" t="s">
        <v>9275</v>
      </c>
      <c r="B8996" s="101">
        <v>99.32</v>
      </c>
      <c r="C8996" s="102"/>
      <c r="D8996" s="100" t="s">
        <v>28116</v>
      </c>
      <c r="E8996" s="101">
        <v>2.69</v>
      </c>
      <c r="F8996" s="102"/>
    </row>
    <row r="8997" ht="12.75" customHeight="1">
      <c r="A8997" s="100" t="s">
        <v>27915</v>
      </c>
      <c r="B8997" s="101">
        <v>97.9</v>
      </c>
      <c r="C8997" s="102"/>
      <c r="D8997" s="100" t="s">
        <v>9579</v>
      </c>
      <c r="E8997" s="101">
        <v>2.33</v>
      </c>
      <c r="F8997" s="102"/>
    </row>
    <row r="8998" ht="12.75" customHeight="1">
      <c r="A8998" s="100" t="s">
        <v>9277</v>
      </c>
      <c r="B8998" s="101">
        <v>90.22</v>
      </c>
      <c r="C8998" s="102"/>
      <c r="D8998" s="100" t="s">
        <v>28117</v>
      </c>
      <c r="E8998" s="101">
        <v>5406.93</v>
      </c>
      <c r="F8998" s="102"/>
    </row>
    <row r="8999" ht="12.75" customHeight="1">
      <c r="A8999" s="100" t="s">
        <v>27916</v>
      </c>
      <c r="B8999" s="101">
        <v>96.42</v>
      </c>
      <c r="C8999" s="102"/>
      <c r="D8999" s="100" t="s">
        <v>9582</v>
      </c>
      <c r="E8999" s="101">
        <v>4688.6</v>
      </c>
      <c r="F8999" s="102"/>
    </row>
    <row r="9000" ht="12.75" customHeight="1">
      <c r="A9000" s="100" t="s">
        <v>9279</v>
      </c>
      <c r="B9000" s="101">
        <v>88.11</v>
      </c>
      <c r="C9000" s="102"/>
      <c r="D9000" s="100" t="s">
        <v>28118</v>
      </c>
      <c r="E9000" s="101">
        <v>3.36</v>
      </c>
      <c r="F9000" s="102"/>
    </row>
    <row r="9001" ht="12.75" customHeight="1">
      <c r="A9001" s="100" t="s">
        <v>27918</v>
      </c>
      <c r="B9001" s="101">
        <v>106.06</v>
      </c>
      <c r="C9001" s="102"/>
      <c r="D9001" s="100" t="s">
        <v>9584</v>
      </c>
      <c r="E9001" s="101">
        <v>2.91</v>
      </c>
      <c r="F9001" s="102"/>
    </row>
    <row r="9002" ht="12.75" customHeight="1">
      <c r="A9002" s="100" t="s">
        <v>9281</v>
      </c>
      <c r="B9002" s="101">
        <v>96.92</v>
      </c>
      <c r="C9002" s="102"/>
      <c r="D9002" s="100" t="s">
        <v>28119</v>
      </c>
      <c r="E9002" s="101">
        <v>125.72</v>
      </c>
      <c r="F9002" s="102"/>
    </row>
    <row r="9003" ht="12.75" customHeight="1">
      <c r="A9003" s="100" t="s">
        <v>27920</v>
      </c>
      <c r="B9003" s="101">
        <v>119.07</v>
      </c>
      <c r="C9003" s="102"/>
      <c r="D9003" s="100" t="s">
        <v>9586</v>
      </c>
      <c r="E9003" s="101">
        <v>119.97</v>
      </c>
      <c r="F9003" s="102"/>
    </row>
    <row r="9004" ht="12.75" customHeight="1">
      <c r="A9004" s="100" t="s">
        <v>9283</v>
      </c>
      <c r="B9004" s="101">
        <v>110.63</v>
      </c>
      <c r="C9004" s="102"/>
      <c r="D9004" s="100" t="s">
        <v>28120</v>
      </c>
      <c r="E9004" s="101">
        <v>2968.79</v>
      </c>
      <c r="F9004" s="102"/>
    </row>
    <row r="9005" ht="12.75" customHeight="1">
      <c r="A9005" s="100" t="s">
        <v>27922</v>
      </c>
      <c r="B9005" s="101">
        <v>108.25</v>
      </c>
      <c r="C9005" s="102"/>
      <c r="D9005" s="100" t="s">
        <v>9588</v>
      </c>
      <c r="E9005" s="101">
        <v>2760.41</v>
      </c>
      <c r="F9005" s="102"/>
    </row>
    <row r="9006" ht="12.75" customHeight="1">
      <c r="A9006" s="100" t="s">
        <v>9285</v>
      </c>
      <c r="B9006" s="101">
        <v>100.57</v>
      </c>
      <c r="C9006" s="102"/>
      <c r="D9006" s="100" t="s">
        <v>28121</v>
      </c>
      <c r="E9006" s="101">
        <v>21.52</v>
      </c>
      <c r="F9006" s="102"/>
    </row>
    <row r="9007" ht="12.75" customHeight="1">
      <c r="A9007" s="100" t="s">
        <v>27924</v>
      </c>
      <c r="B9007" s="101">
        <v>106.77</v>
      </c>
      <c r="C9007" s="102"/>
      <c r="D9007" s="100" t="s">
        <v>9590</v>
      </c>
      <c r="E9007" s="101">
        <v>18.65</v>
      </c>
      <c r="F9007" s="102"/>
    </row>
    <row r="9008" ht="12.75" customHeight="1">
      <c r="A9008" s="100" t="s">
        <v>9287</v>
      </c>
      <c r="B9008" s="101">
        <v>98.45</v>
      </c>
      <c r="C9008" s="102"/>
      <c r="D9008" s="100" t="s">
        <v>28122</v>
      </c>
      <c r="E9008" s="101">
        <v>21.52</v>
      </c>
      <c r="F9008" s="102"/>
    </row>
    <row r="9009" ht="12.75" customHeight="1">
      <c r="A9009" s="100" t="s">
        <v>27926</v>
      </c>
      <c r="B9009" s="101">
        <v>117.44</v>
      </c>
      <c r="C9009" s="102"/>
      <c r="D9009" s="100" t="s">
        <v>9592</v>
      </c>
      <c r="E9009" s="101">
        <v>18.65</v>
      </c>
      <c r="F9009" s="102"/>
    </row>
    <row r="9010" ht="12.75" customHeight="1">
      <c r="A9010" s="100" t="s">
        <v>9289</v>
      </c>
      <c r="B9010" s="101">
        <v>108.3</v>
      </c>
      <c r="C9010" s="102"/>
      <c r="D9010" s="100" t="s">
        <v>28123</v>
      </c>
      <c r="E9010" s="101">
        <v>21.52</v>
      </c>
      <c r="F9010" s="102"/>
    </row>
    <row r="9011" ht="12.75" customHeight="1">
      <c r="A9011" s="100" t="s">
        <v>27928</v>
      </c>
      <c r="B9011" s="101">
        <v>135.87</v>
      </c>
      <c r="C9011" s="102"/>
      <c r="D9011" s="100" t="s">
        <v>9594</v>
      </c>
      <c r="E9011" s="101">
        <v>18.65</v>
      </c>
      <c r="F9011" s="102"/>
    </row>
    <row r="9012" ht="12.75" customHeight="1">
      <c r="A9012" s="100" t="s">
        <v>9291</v>
      </c>
      <c r="B9012" s="101">
        <v>127.42</v>
      </c>
      <c r="C9012" s="102"/>
      <c r="D9012" s="100" t="s">
        <v>28124</v>
      </c>
      <c r="E9012" s="101">
        <v>21.52</v>
      </c>
      <c r="F9012" s="102"/>
    </row>
    <row r="9013" ht="12.75" customHeight="1">
      <c r="A9013" s="100" t="s">
        <v>27930</v>
      </c>
      <c r="B9013" s="101">
        <v>123.51</v>
      </c>
      <c r="C9013" s="102"/>
      <c r="D9013" s="100" t="s">
        <v>9596</v>
      </c>
      <c r="E9013" s="101">
        <v>18.65</v>
      </c>
      <c r="F9013" s="102"/>
    </row>
    <row r="9014" ht="12.75" customHeight="1">
      <c r="A9014" s="100" t="s">
        <v>9293</v>
      </c>
      <c r="B9014" s="101">
        <v>115.84</v>
      </c>
      <c r="C9014" s="102"/>
      <c r="D9014" s="100" t="s">
        <v>28125</v>
      </c>
      <c r="E9014" s="101">
        <v>349.4</v>
      </c>
      <c r="F9014" s="102"/>
    </row>
    <row r="9015" ht="12.75" customHeight="1">
      <c r="A9015" s="100" t="s">
        <v>27932</v>
      </c>
      <c r="B9015" s="101">
        <v>126.15</v>
      </c>
      <c r="C9015" s="102"/>
      <c r="D9015" s="100" t="s">
        <v>9598</v>
      </c>
      <c r="E9015" s="101">
        <v>303.87</v>
      </c>
      <c r="F9015" s="102"/>
    </row>
    <row r="9016" ht="12.75" customHeight="1">
      <c r="A9016" s="100" t="s">
        <v>9295</v>
      </c>
      <c r="B9016" s="101">
        <v>117.28</v>
      </c>
      <c r="C9016" s="102"/>
      <c r="D9016" s="100" t="s">
        <v>28126</v>
      </c>
      <c r="E9016" s="101">
        <v>277.94</v>
      </c>
      <c r="F9016" s="102"/>
    </row>
    <row r="9017" ht="12.75" customHeight="1">
      <c r="A9017" s="100" t="s">
        <v>27934</v>
      </c>
      <c r="B9017" s="101">
        <v>134.24</v>
      </c>
      <c r="C9017" s="102"/>
      <c r="D9017" s="100" t="s">
        <v>9600</v>
      </c>
      <c r="E9017" s="101">
        <v>241.61</v>
      </c>
      <c r="F9017" s="102"/>
    </row>
    <row r="9018" ht="12.75" customHeight="1">
      <c r="A9018" s="100" t="s">
        <v>9297</v>
      </c>
      <c r="B9018" s="101">
        <v>125.09</v>
      </c>
      <c r="C9018" s="102"/>
      <c r="D9018" s="100" t="s">
        <v>28127</v>
      </c>
      <c r="E9018" s="101">
        <v>302.49</v>
      </c>
      <c r="F9018" s="102"/>
    </row>
    <row r="9019" ht="12.75" customHeight="1">
      <c r="A9019" s="100" t="s">
        <v>27936</v>
      </c>
      <c r="B9019" s="101">
        <v>85.23</v>
      </c>
      <c r="C9019" s="102"/>
      <c r="D9019" s="100" t="s">
        <v>9602</v>
      </c>
      <c r="E9019" s="101">
        <v>262.7</v>
      </c>
      <c r="F9019" s="102"/>
    </row>
    <row r="9020" ht="12.75" customHeight="1">
      <c r="A9020" s="100" t="s">
        <v>9299</v>
      </c>
      <c r="B9020" s="101">
        <v>78.41</v>
      </c>
      <c r="C9020" s="102"/>
      <c r="D9020" s="100" t="s">
        <v>28128</v>
      </c>
      <c r="E9020" s="101">
        <v>277.94</v>
      </c>
      <c r="F9020" s="102"/>
    </row>
    <row r="9021" ht="12.75" customHeight="1">
      <c r="A9021" s="100" t="s">
        <v>27938</v>
      </c>
      <c r="B9021" s="101">
        <v>77.48</v>
      </c>
      <c r="C9021" s="102"/>
      <c r="D9021" s="100" t="s">
        <v>9604</v>
      </c>
      <c r="E9021" s="101">
        <v>241.61</v>
      </c>
      <c r="F9021" s="102"/>
    </row>
    <row r="9022" ht="12.75" customHeight="1">
      <c r="A9022" s="100" t="s">
        <v>9301</v>
      </c>
      <c r="B9022" s="101">
        <v>71.28</v>
      </c>
      <c r="C9022" s="102"/>
      <c r="D9022" s="100" t="s">
        <v>28129</v>
      </c>
      <c r="E9022" s="101">
        <v>1719.08</v>
      </c>
      <c r="F9022" s="102"/>
    </row>
    <row r="9023" ht="12.75" customHeight="1">
      <c r="A9023" s="100" t="s">
        <v>27940</v>
      </c>
      <c r="B9023" s="101">
        <v>77.88</v>
      </c>
      <c r="C9023" s="102"/>
      <c r="D9023" s="100" t="s">
        <v>9606</v>
      </c>
      <c r="E9023" s="101">
        <v>1498.21</v>
      </c>
      <c r="F9023" s="102"/>
    </row>
    <row r="9024" ht="12.75" customHeight="1">
      <c r="A9024" s="100" t="s">
        <v>9303</v>
      </c>
      <c r="B9024" s="101">
        <v>71.11</v>
      </c>
      <c r="C9024" s="102"/>
      <c r="D9024" s="100" t="s">
        <v>28130</v>
      </c>
      <c r="E9024" s="101">
        <v>4.03</v>
      </c>
      <c r="F9024" s="102"/>
    </row>
    <row r="9025" ht="12.75" customHeight="1">
      <c r="A9025" s="100" t="s">
        <v>27942</v>
      </c>
      <c r="B9025" s="101">
        <v>70.8</v>
      </c>
      <c r="C9025" s="102"/>
      <c r="D9025" s="100" t="s">
        <v>9608</v>
      </c>
      <c r="E9025" s="101">
        <v>3.49</v>
      </c>
      <c r="F9025" s="102"/>
    </row>
    <row r="9026" ht="12.75" customHeight="1">
      <c r="A9026" s="100" t="s">
        <v>9305</v>
      </c>
      <c r="B9026" s="101">
        <v>64.65</v>
      </c>
      <c r="C9026" s="102"/>
      <c r="D9026" s="100" t="s">
        <v>28131</v>
      </c>
      <c r="E9026" s="101">
        <v>134.51</v>
      </c>
      <c r="F9026" s="102"/>
    </row>
    <row r="9027" ht="12.75" customHeight="1">
      <c r="A9027" s="100" t="s">
        <v>27944</v>
      </c>
      <c r="B9027" s="101">
        <v>90.43</v>
      </c>
      <c r="C9027" s="102"/>
      <c r="D9027" s="100" t="s">
        <v>9610</v>
      </c>
      <c r="E9027" s="101">
        <v>116.59</v>
      </c>
      <c r="F9027" s="102"/>
    </row>
    <row r="9028" ht="12.75" customHeight="1">
      <c r="A9028" s="100" t="s">
        <v>9307</v>
      </c>
      <c r="B9028" s="101">
        <v>83.6</v>
      </c>
      <c r="C9028" s="102"/>
      <c r="D9028" s="100" t="s">
        <v>28132</v>
      </c>
      <c r="E9028" s="101">
        <v>76.53</v>
      </c>
      <c r="F9028" s="102"/>
    </row>
    <row r="9029" ht="12.75" customHeight="1">
      <c r="A9029" s="100" t="s">
        <v>27946</v>
      </c>
      <c r="B9029" s="101">
        <v>82.2</v>
      </c>
      <c r="C9029" s="102"/>
      <c r="D9029" s="100" t="s">
        <v>9612</v>
      </c>
      <c r="E9029" s="101">
        <v>66.74</v>
      </c>
      <c r="F9029" s="102"/>
    </row>
    <row r="9030" ht="12.75" customHeight="1">
      <c r="A9030" s="100" t="s">
        <v>9309</v>
      </c>
      <c r="B9030" s="101">
        <v>76.0</v>
      </c>
      <c r="C9030" s="102"/>
      <c r="D9030" s="100" t="s">
        <v>28133</v>
      </c>
      <c r="E9030" s="101">
        <v>12.42</v>
      </c>
      <c r="F9030" s="102"/>
    </row>
    <row r="9031" ht="12.75" customHeight="1">
      <c r="A9031" s="100" t="s">
        <v>27948</v>
      </c>
      <c r="B9031" s="101">
        <v>83.08</v>
      </c>
      <c r="C9031" s="102"/>
      <c r="D9031" s="100" t="s">
        <v>9614</v>
      </c>
      <c r="E9031" s="101">
        <v>10.79</v>
      </c>
      <c r="F9031" s="102"/>
    </row>
    <row r="9032" ht="12.75" customHeight="1">
      <c r="A9032" s="100" t="s">
        <v>9311</v>
      </c>
      <c r="B9032" s="101">
        <v>76.31</v>
      </c>
      <c r="C9032" s="102"/>
      <c r="D9032" s="100" t="s">
        <v>28134</v>
      </c>
      <c r="E9032" s="101">
        <v>27.95</v>
      </c>
      <c r="F9032" s="102"/>
    </row>
    <row r="9033" ht="12.75" customHeight="1">
      <c r="A9033" s="100" t="s">
        <v>27950</v>
      </c>
      <c r="B9033" s="101">
        <v>75.53</v>
      </c>
      <c r="C9033" s="102"/>
      <c r="D9033" s="100" t="s">
        <v>9616</v>
      </c>
      <c r="E9033" s="101">
        <v>24.3</v>
      </c>
      <c r="F9033" s="102"/>
    </row>
    <row r="9034" ht="12.75" customHeight="1">
      <c r="A9034" s="100" t="s">
        <v>9313</v>
      </c>
      <c r="B9034" s="101">
        <v>69.37</v>
      </c>
      <c r="C9034" s="102"/>
      <c r="D9034" s="100" t="s">
        <v>28135</v>
      </c>
      <c r="E9034" s="101">
        <v>4.2</v>
      </c>
      <c r="F9034" s="102"/>
    </row>
    <row r="9035" ht="12.75" customHeight="1">
      <c r="A9035" s="100" t="s">
        <v>27952</v>
      </c>
      <c r="B9035" s="101">
        <v>102.39</v>
      </c>
      <c r="C9035" s="102"/>
      <c r="D9035" s="100" t="s">
        <v>9618</v>
      </c>
      <c r="E9035" s="101">
        <v>3.66</v>
      </c>
      <c r="F9035" s="102"/>
    </row>
    <row r="9036" ht="12.75" customHeight="1">
      <c r="A9036" s="100" t="s">
        <v>9315</v>
      </c>
      <c r="B9036" s="101">
        <v>95.57</v>
      </c>
      <c r="C9036" s="102"/>
      <c r="D9036" s="100" t="s">
        <v>28136</v>
      </c>
      <c r="E9036" s="101">
        <v>27.32</v>
      </c>
      <c r="F9036" s="102"/>
    </row>
    <row r="9037" ht="12.75" customHeight="1">
      <c r="A9037" s="100" t="s">
        <v>27953</v>
      </c>
      <c r="B9037" s="101">
        <v>93.08</v>
      </c>
      <c r="C9037" s="102"/>
      <c r="D9037" s="100" t="s">
        <v>9620</v>
      </c>
      <c r="E9037" s="101">
        <v>26.33</v>
      </c>
      <c r="F9037" s="102"/>
    </row>
    <row r="9038" ht="12.75" customHeight="1">
      <c r="A9038" s="100" t="s">
        <v>9317</v>
      </c>
      <c r="B9038" s="101">
        <v>86.88</v>
      </c>
      <c r="C9038" s="102"/>
      <c r="D9038" s="100" t="s">
        <v>28137</v>
      </c>
      <c r="E9038" s="101">
        <v>0.75</v>
      </c>
      <c r="F9038" s="102"/>
    </row>
    <row r="9039" ht="12.75" customHeight="1">
      <c r="A9039" s="100" t="s">
        <v>27954</v>
      </c>
      <c r="B9039" s="101">
        <v>95.05</v>
      </c>
      <c r="C9039" s="102"/>
      <c r="D9039" s="100" t="s">
        <v>9622</v>
      </c>
      <c r="E9039" s="101">
        <v>0.72</v>
      </c>
      <c r="F9039" s="102"/>
    </row>
    <row r="9040" ht="12.75" customHeight="1">
      <c r="A9040" s="100" t="s">
        <v>9319</v>
      </c>
      <c r="B9040" s="101">
        <v>88.28</v>
      </c>
      <c r="C9040" s="102"/>
      <c r="D9040" s="100" t="s">
        <v>28138</v>
      </c>
      <c r="E9040" s="101">
        <v>0.52</v>
      </c>
      <c r="F9040" s="102"/>
    </row>
    <row r="9041" ht="12.75" customHeight="1">
      <c r="A9041" s="100" t="s">
        <v>27955</v>
      </c>
      <c r="B9041" s="101">
        <v>86.41</v>
      </c>
      <c r="C9041" s="102"/>
      <c r="D9041" s="100" t="s">
        <v>9624</v>
      </c>
      <c r="E9041" s="101">
        <v>0.49</v>
      </c>
      <c r="F9041" s="102"/>
    </row>
    <row r="9042" ht="12.75" customHeight="1">
      <c r="A9042" s="100" t="s">
        <v>9321</v>
      </c>
      <c r="B9042" s="101">
        <v>80.25</v>
      </c>
      <c r="C9042" s="102"/>
      <c r="D9042" s="100" t="s">
        <v>28139</v>
      </c>
      <c r="E9042" s="101">
        <v>0.08</v>
      </c>
      <c r="F9042" s="102"/>
    </row>
    <row r="9043" ht="12.75" customHeight="1">
      <c r="A9043" s="100" t="s">
        <v>27956</v>
      </c>
      <c r="B9043" s="101">
        <v>161.86</v>
      </c>
      <c r="C9043" s="102"/>
      <c r="D9043" s="100" t="s">
        <v>9626</v>
      </c>
      <c r="E9043" s="101">
        <v>0.07</v>
      </c>
      <c r="F9043" s="102"/>
    </row>
    <row r="9044" ht="12.75" customHeight="1">
      <c r="A9044" s="100" t="s">
        <v>9323</v>
      </c>
      <c r="B9044" s="101">
        <v>149.67</v>
      </c>
      <c r="C9044" s="102"/>
      <c r="D9044" s="100" t="s">
        <v>28140</v>
      </c>
      <c r="E9044" s="101">
        <v>27.79</v>
      </c>
      <c r="F9044" s="102"/>
    </row>
    <row r="9045" ht="12.75" customHeight="1">
      <c r="A9045" s="100" t="s">
        <v>27957</v>
      </c>
      <c r="B9045" s="101">
        <v>25.22</v>
      </c>
      <c r="C9045" s="102"/>
      <c r="D9045" s="100" t="s">
        <v>9628</v>
      </c>
      <c r="E9045" s="101">
        <v>27.11</v>
      </c>
      <c r="F9045" s="102"/>
    </row>
    <row r="9046" ht="12.75" customHeight="1">
      <c r="A9046" s="100" t="s">
        <v>9325</v>
      </c>
      <c r="B9046" s="101">
        <v>23.11</v>
      </c>
      <c r="C9046" s="102"/>
      <c r="D9046" s="100" t="s">
        <v>28141</v>
      </c>
      <c r="E9046" s="101">
        <v>188.03</v>
      </c>
      <c r="F9046" s="102"/>
    </row>
    <row r="9047" ht="12.75" customHeight="1">
      <c r="A9047" s="100" t="s">
        <v>27958</v>
      </c>
      <c r="B9047" s="101">
        <v>1148.31</v>
      </c>
      <c r="C9047" s="102"/>
      <c r="D9047" s="100" t="s">
        <v>9630</v>
      </c>
      <c r="E9047" s="101">
        <v>172.49</v>
      </c>
      <c r="F9047" s="102"/>
    </row>
    <row r="9048" ht="12.75" customHeight="1">
      <c r="A9048" s="100" t="s">
        <v>9327</v>
      </c>
      <c r="B9048" s="101">
        <v>1112.22</v>
      </c>
      <c r="C9048" s="102"/>
      <c r="D9048" s="100" t="s">
        <v>28142</v>
      </c>
      <c r="E9048" s="101">
        <v>269.0</v>
      </c>
      <c r="F9048" s="102"/>
    </row>
    <row r="9049" ht="12.75" customHeight="1">
      <c r="A9049" s="100" t="s">
        <v>27959</v>
      </c>
      <c r="B9049" s="101">
        <v>1471.72</v>
      </c>
      <c r="C9049" s="102"/>
      <c r="D9049" s="100" t="s">
        <v>9632</v>
      </c>
      <c r="E9049" s="101">
        <v>246.75</v>
      </c>
      <c r="F9049" s="102"/>
    </row>
    <row r="9050" ht="12.75" customHeight="1">
      <c r="A9050" s="100" t="s">
        <v>9329</v>
      </c>
      <c r="B9050" s="101">
        <v>1403.46</v>
      </c>
      <c r="C9050" s="102"/>
      <c r="D9050" s="100" t="s">
        <v>28143</v>
      </c>
      <c r="E9050" s="101">
        <v>427.72</v>
      </c>
      <c r="F9050" s="102"/>
    </row>
    <row r="9051" ht="12.75" customHeight="1">
      <c r="A9051" s="100" t="s">
        <v>27960</v>
      </c>
      <c r="B9051" s="101">
        <v>1413.19</v>
      </c>
      <c r="C9051" s="102"/>
      <c r="D9051" s="100" t="s">
        <v>9634</v>
      </c>
      <c r="E9051" s="101">
        <v>391.12</v>
      </c>
      <c r="F9051" s="102"/>
    </row>
    <row r="9052" ht="12.75" customHeight="1">
      <c r="A9052" s="100" t="s">
        <v>9331</v>
      </c>
      <c r="B9052" s="101">
        <v>1345.28</v>
      </c>
      <c r="C9052" s="102"/>
      <c r="D9052" s="100" t="s">
        <v>28144</v>
      </c>
      <c r="E9052" s="101">
        <v>0.8</v>
      </c>
      <c r="F9052" s="102"/>
    </row>
    <row r="9053" ht="12.75" customHeight="1">
      <c r="A9053" s="100" t="s">
        <v>27961</v>
      </c>
      <c r="B9053" s="101">
        <v>5.01</v>
      </c>
      <c r="C9053" s="102"/>
      <c r="D9053" s="100" t="s">
        <v>9636</v>
      </c>
      <c r="E9053" s="101">
        <v>0.69</v>
      </c>
      <c r="F9053" s="102"/>
    </row>
    <row r="9054" ht="12.75" customHeight="1">
      <c r="A9054" s="100" t="s">
        <v>9333</v>
      </c>
      <c r="B9054" s="101">
        <v>4.81</v>
      </c>
      <c r="C9054" s="102"/>
      <c r="D9054" s="100" t="s">
        <v>28145</v>
      </c>
      <c r="E9054" s="101">
        <v>2.02</v>
      </c>
      <c r="F9054" s="102"/>
    </row>
    <row r="9055" ht="12.75" customHeight="1">
      <c r="A9055" s="100" t="s">
        <v>27962</v>
      </c>
      <c r="B9055" s="101">
        <v>41.84</v>
      </c>
      <c r="C9055" s="102"/>
      <c r="D9055" s="100" t="s">
        <v>9638</v>
      </c>
      <c r="E9055" s="101">
        <v>1.75</v>
      </c>
      <c r="F9055" s="102"/>
    </row>
    <row r="9056" ht="12.75" customHeight="1">
      <c r="A9056" s="100" t="s">
        <v>9335</v>
      </c>
      <c r="B9056" s="101">
        <v>39.02</v>
      </c>
      <c r="C9056" s="102"/>
      <c r="D9056" s="100" t="s">
        <v>28146</v>
      </c>
      <c r="E9056" s="101">
        <v>27.22</v>
      </c>
      <c r="F9056" s="102"/>
    </row>
    <row r="9057" ht="12.75" customHeight="1">
      <c r="A9057" s="100" t="s">
        <v>27963</v>
      </c>
      <c r="B9057" s="101">
        <v>144.21</v>
      </c>
      <c r="C9057" s="102"/>
      <c r="D9057" s="100" t="s">
        <v>9640</v>
      </c>
      <c r="E9057" s="101">
        <v>23.64</v>
      </c>
      <c r="F9057" s="102"/>
    </row>
    <row r="9058" ht="12.75" customHeight="1">
      <c r="A9058" s="100" t="s">
        <v>9337</v>
      </c>
      <c r="B9058" s="101">
        <v>131.79</v>
      </c>
      <c r="C9058" s="102"/>
      <c r="D9058" s="100" t="s">
        <v>28147</v>
      </c>
      <c r="E9058" s="101">
        <v>2748.03</v>
      </c>
      <c r="F9058" s="102"/>
    </row>
    <row r="9059" ht="12.75" customHeight="1">
      <c r="A9059" s="100" t="s">
        <v>27965</v>
      </c>
      <c r="B9059" s="101">
        <v>207.33</v>
      </c>
      <c r="C9059" s="102"/>
      <c r="D9059" s="100" t="s">
        <v>9642</v>
      </c>
      <c r="E9059" s="101">
        <v>2386.4</v>
      </c>
      <c r="F9059" s="102"/>
    </row>
    <row r="9060" ht="12.75" customHeight="1">
      <c r="A9060" s="100" t="s">
        <v>9339</v>
      </c>
      <c r="B9060" s="101">
        <v>192.3</v>
      </c>
      <c r="C9060" s="102"/>
      <c r="D9060" s="100" t="s">
        <v>28148</v>
      </c>
      <c r="E9060" s="101">
        <v>1106.91</v>
      </c>
      <c r="F9060" s="102"/>
    </row>
    <row r="9061" ht="12.75" customHeight="1">
      <c r="A9061" s="100" t="s">
        <v>27967</v>
      </c>
      <c r="B9061" s="101">
        <v>207.33</v>
      </c>
      <c r="C9061" s="102"/>
      <c r="D9061" s="100" t="s">
        <v>9644</v>
      </c>
      <c r="E9061" s="101">
        <v>963.93</v>
      </c>
      <c r="F9061" s="102"/>
    </row>
    <row r="9062" ht="12.75" customHeight="1">
      <c r="A9062" s="100" t="s">
        <v>9341</v>
      </c>
      <c r="B9062" s="101">
        <v>192.3</v>
      </c>
      <c r="C9062" s="102"/>
      <c r="D9062" s="100" t="s">
        <v>28149</v>
      </c>
      <c r="E9062" s="101">
        <v>3.36</v>
      </c>
      <c r="F9062" s="102"/>
    </row>
    <row r="9063" ht="12.75" customHeight="1">
      <c r="A9063" s="100" t="s">
        <v>27969</v>
      </c>
      <c r="B9063" s="101">
        <v>530.09</v>
      </c>
      <c r="C9063" s="102"/>
      <c r="D9063" s="100" t="s">
        <v>9646</v>
      </c>
      <c r="E9063" s="101">
        <v>2.91</v>
      </c>
      <c r="F9063" s="102"/>
    </row>
    <row r="9064" ht="12.75" customHeight="1">
      <c r="A9064" s="100" t="s">
        <v>9343</v>
      </c>
      <c r="B9064" s="101">
        <v>480.98</v>
      </c>
      <c r="C9064" s="102"/>
      <c r="D9064" s="100" t="s">
        <v>28150</v>
      </c>
      <c r="E9064" s="101">
        <v>68.88</v>
      </c>
      <c r="F9064" s="102"/>
    </row>
    <row r="9065" ht="12.75" customHeight="1">
      <c r="A9065" s="100" t="s">
        <v>27971</v>
      </c>
      <c r="B9065" s="101">
        <v>501.07</v>
      </c>
      <c r="C9065" s="102"/>
      <c r="D9065" s="100" t="s">
        <v>9648</v>
      </c>
      <c r="E9065" s="101">
        <v>59.83</v>
      </c>
      <c r="F9065" s="102"/>
    </row>
    <row r="9066" ht="12.75" customHeight="1">
      <c r="A9066" s="100" t="s">
        <v>9345</v>
      </c>
      <c r="B9066" s="101">
        <v>453.36</v>
      </c>
      <c r="C9066" s="102"/>
      <c r="D9066" s="100" t="s">
        <v>28151</v>
      </c>
      <c r="E9066" s="101">
        <v>1102.54</v>
      </c>
      <c r="F9066" s="102"/>
    </row>
    <row r="9067" ht="12.75" customHeight="1">
      <c r="A9067" s="100" t="s">
        <v>27973</v>
      </c>
      <c r="B9067" s="101">
        <v>61.2</v>
      </c>
      <c r="C9067" s="102"/>
      <c r="D9067" s="100" t="s">
        <v>9650</v>
      </c>
      <c r="E9067" s="101">
        <v>959.17</v>
      </c>
      <c r="F9067" s="102"/>
    </row>
    <row r="9068" ht="12.75" customHeight="1">
      <c r="A9068" s="100" t="s">
        <v>9347</v>
      </c>
      <c r="B9068" s="101">
        <v>60.97</v>
      </c>
      <c r="C9068" s="102"/>
      <c r="D9068" s="100" t="s">
        <v>28152</v>
      </c>
      <c r="E9068" s="101">
        <v>277.94</v>
      </c>
      <c r="F9068" s="102"/>
    </row>
    <row r="9069" ht="12.75" customHeight="1">
      <c r="A9069" s="100" t="s">
        <v>27975</v>
      </c>
      <c r="B9069" s="101">
        <v>94.04</v>
      </c>
      <c r="C9069" s="102"/>
      <c r="D9069" s="100" t="s">
        <v>9652</v>
      </c>
      <c r="E9069" s="101">
        <v>241.61</v>
      </c>
      <c r="F9069" s="102"/>
    </row>
    <row r="9070" ht="12.75" customHeight="1">
      <c r="A9070" s="100" t="s">
        <v>9349</v>
      </c>
      <c r="B9070" s="101">
        <v>89.07</v>
      </c>
      <c r="C9070" s="102"/>
      <c r="D9070" s="100" t="s">
        <v>28153</v>
      </c>
      <c r="E9070" s="101">
        <v>0.26</v>
      </c>
      <c r="F9070" s="102"/>
    </row>
    <row r="9071" ht="12.75" customHeight="1">
      <c r="A9071" s="100" t="s">
        <v>27977</v>
      </c>
      <c r="B9071" s="101">
        <v>75.92</v>
      </c>
      <c r="C9071" s="102"/>
      <c r="D9071" s="100" t="s">
        <v>9654</v>
      </c>
      <c r="E9071" s="101">
        <v>0.23</v>
      </c>
      <c r="F9071" s="102"/>
    </row>
    <row r="9072" ht="12.75" customHeight="1">
      <c r="A9072" s="100" t="s">
        <v>9351</v>
      </c>
      <c r="B9072" s="101">
        <v>75.69</v>
      </c>
      <c r="C9072" s="102"/>
      <c r="D9072" s="100" t="s">
        <v>28154</v>
      </c>
      <c r="E9072" s="101">
        <v>1.34</v>
      </c>
      <c r="F9072" s="102"/>
    </row>
    <row r="9073" ht="12.75" customHeight="1">
      <c r="A9073" s="100" t="s">
        <v>27979</v>
      </c>
      <c r="B9073" s="101">
        <v>108.76</v>
      </c>
      <c r="C9073" s="102"/>
      <c r="D9073" s="100" t="s">
        <v>9656</v>
      </c>
      <c r="E9073" s="101">
        <v>1.16</v>
      </c>
      <c r="F9073" s="102"/>
    </row>
    <row r="9074" ht="12.75" customHeight="1">
      <c r="A9074" s="100" t="s">
        <v>9353</v>
      </c>
      <c r="B9074" s="101">
        <v>103.79</v>
      </c>
      <c r="C9074" s="102"/>
      <c r="D9074" s="100" t="s">
        <v>28155</v>
      </c>
      <c r="E9074" s="101">
        <v>1.07</v>
      </c>
      <c r="F9074" s="102"/>
    </row>
    <row r="9075" ht="12.75" customHeight="1">
      <c r="A9075" s="100" t="s">
        <v>28156</v>
      </c>
      <c r="B9075" s="101">
        <v>5.79</v>
      </c>
      <c r="C9075" s="102"/>
      <c r="D9075" s="100" t="s">
        <v>9658</v>
      </c>
      <c r="E9075" s="101">
        <v>0.93</v>
      </c>
      <c r="F9075" s="102"/>
    </row>
    <row r="9076" ht="12.75" customHeight="1">
      <c r="A9076" s="100" t="s">
        <v>9355</v>
      </c>
      <c r="B9076" s="101">
        <v>5.43</v>
      </c>
      <c r="C9076" s="102"/>
      <c r="D9076" s="100" t="s">
        <v>28157</v>
      </c>
      <c r="E9076" s="101">
        <v>3.36</v>
      </c>
      <c r="F9076" s="102"/>
    </row>
    <row r="9077" ht="12.75" customHeight="1">
      <c r="A9077" s="100" t="s">
        <v>28158</v>
      </c>
      <c r="B9077" s="101">
        <v>4.37</v>
      </c>
      <c r="C9077" s="102"/>
      <c r="D9077" s="100" t="s">
        <v>9660</v>
      </c>
      <c r="E9077" s="101">
        <v>2.91</v>
      </c>
      <c r="F9077" s="102"/>
    </row>
    <row r="9078" ht="12.75" customHeight="1">
      <c r="A9078" s="100" t="s">
        <v>9357</v>
      </c>
      <c r="B9078" s="101">
        <v>4.08</v>
      </c>
      <c r="C9078" s="102"/>
      <c r="D9078" s="100" t="s">
        <v>28159</v>
      </c>
      <c r="E9078" s="101">
        <v>0.16</v>
      </c>
      <c r="F9078" s="102"/>
    </row>
    <row r="9079" ht="12.75" customHeight="1">
      <c r="A9079" s="100" t="s">
        <v>28160</v>
      </c>
      <c r="B9079" s="101">
        <v>3.69</v>
      </c>
      <c r="C9079" s="102"/>
      <c r="D9079" s="100" t="s">
        <v>9662</v>
      </c>
      <c r="E9079" s="101">
        <v>0.13</v>
      </c>
      <c r="F9079" s="102"/>
    </row>
    <row r="9080" ht="12.75" customHeight="1">
      <c r="A9080" s="100" t="s">
        <v>9359</v>
      </c>
      <c r="B9080" s="101">
        <v>3.44</v>
      </c>
      <c r="C9080" s="102"/>
      <c r="D9080" s="100" t="s">
        <v>28161</v>
      </c>
      <c r="E9080" s="101">
        <v>2.69</v>
      </c>
      <c r="F9080" s="102"/>
    </row>
    <row r="9081" ht="12.75" customHeight="1">
      <c r="A9081" s="100" t="s">
        <v>28162</v>
      </c>
      <c r="B9081" s="101">
        <v>3.53</v>
      </c>
      <c r="C9081" s="102"/>
      <c r="D9081" s="100" t="s">
        <v>9664</v>
      </c>
      <c r="E9081" s="101">
        <v>2.33</v>
      </c>
      <c r="F9081" s="102"/>
    </row>
    <row r="9082" ht="12.75" customHeight="1">
      <c r="A9082" s="100" t="s">
        <v>9361</v>
      </c>
      <c r="B9082" s="101">
        <v>3.3</v>
      </c>
      <c r="C9082" s="102"/>
      <c r="D9082" s="100" t="s">
        <v>28163</v>
      </c>
      <c r="E9082" s="101">
        <v>54.82</v>
      </c>
      <c r="F9082" s="102"/>
    </row>
    <row r="9083" ht="12.75" customHeight="1">
      <c r="A9083" s="100" t="s">
        <v>28164</v>
      </c>
      <c r="B9083" s="101">
        <v>3.1</v>
      </c>
      <c r="C9083" s="102"/>
      <c r="D9083" s="100" t="s">
        <v>9666</v>
      </c>
      <c r="E9083" s="101">
        <v>53.92</v>
      </c>
      <c r="F9083" s="102"/>
    </row>
    <row r="9084" ht="12.75" customHeight="1">
      <c r="A9084" s="100" t="s">
        <v>9363</v>
      </c>
      <c r="B9084" s="101">
        <v>2.89</v>
      </c>
      <c r="C9084" s="102"/>
      <c r="D9084" s="100" t="s">
        <v>28165</v>
      </c>
      <c r="E9084" s="101">
        <v>788.78</v>
      </c>
      <c r="F9084" s="102"/>
    </row>
    <row r="9085" ht="12.75" customHeight="1">
      <c r="A9085" s="100" t="s">
        <v>28166</v>
      </c>
      <c r="B9085" s="101">
        <v>2.86</v>
      </c>
      <c r="C9085" s="102"/>
      <c r="D9085" s="100" t="s">
        <v>9668</v>
      </c>
      <c r="E9085" s="101">
        <v>719.83</v>
      </c>
      <c r="F9085" s="102"/>
    </row>
    <row r="9086" ht="12.75" customHeight="1">
      <c r="A9086" s="100" t="s">
        <v>9365</v>
      </c>
      <c r="B9086" s="101">
        <v>2.66</v>
      </c>
      <c r="C9086" s="102"/>
      <c r="D9086" s="100" t="s">
        <v>28167</v>
      </c>
      <c r="E9086" s="101">
        <v>394.03</v>
      </c>
      <c r="F9086" s="102"/>
    </row>
    <row r="9087" ht="12.75" customHeight="1">
      <c r="A9087" s="100" t="s">
        <v>28168</v>
      </c>
      <c r="B9087" s="101">
        <v>6.45</v>
      </c>
      <c r="C9087" s="102"/>
      <c r="D9087" s="100" t="s">
        <v>9670</v>
      </c>
      <c r="E9087" s="101">
        <v>358.19</v>
      </c>
      <c r="F9087" s="102"/>
    </row>
    <row r="9088" ht="12.75" customHeight="1">
      <c r="A9088" s="100" t="s">
        <v>9367</v>
      </c>
      <c r="B9088" s="101">
        <v>6.04</v>
      </c>
      <c r="C9088" s="102"/>
      <c r="D9088" s="100" t="s">
        <v>28169</v>
      </c>
      <c r="E9088" s="101">
        <v>328.26</v>
      </c>
      <c r="F9088" s="102"/>
    </row>
    <row r="9089" ht="12.75" customHeight="1">
      <c r="A9089" s="100" t="s">
        <v>28170</v>
      </c>
      <c r="B9089" s="101">
        <v>4.97</v>
      </c>
      <c r="C9089" s="102"/>
      <c r="D9089" s="100" t="s">
        <v>9672</v>
      </c>
      <c r="E9089" s="101">
        <v>299.59</v>
      </c>
      <c r="F9089" s="102"/>
    </row>
    <row r="9090" ht="12.75" customHeight="1">
      <c r="A9090" s="100" t="s">
        <v>9369</v>
      </c>
      <c r="B9090" s="101">
        <v>4.64</v>
      </c>
      <c r="C9090" s="102"/>
      <c r="D9090" s="100" t="s">
        <v>28171</v>
      </c>
      <c r="E9090" s="101">
        <v>53.8</v>
      </c>
      <c r="F9090" s="102"/>
    </row>
    <row r="9091" ht="12.75" customHeight="1">
      <c r="A9091" s="100" t="s">
        <v>28172</v>
      </c>
      <c r="B9091" s="101">
        <v>4.26</v>
      </c>
      <c r="C9091" s="102"/>
      <c r="D9091" s="100" t="s">
        <v>9674</v>
      </c>
      <c r="E9091" s="101">
        <v>46.63</v>
      </c>
      <c r="F9091" s="102"/>
    </row>
    <row r="9092" ht="12.75" customHeight="1">
      <c r="A9092" s="100" t="s">
        <v>9371</v>
      </c>
      <c r="B9092" s="101">
        <v>3.97</v>
      </c>
      <c r="C9092" s="102"/>
      <c r="D9092" s="100" t="s">
        <v>28173</v>
      </c>
      <c r="E9092" s="101">
        <v>1522.58</v>
      </c>
      <c r="F9092" s="102"/>
    </row>
    <row r="9093" ht="12.75" customHeight="1">
      <c r="A9093" s="100" t="s">
        <v>28174</v>
      </c>
      <c r="B9093" s="101">
        <v>3.51</v>
      </c>
      <c r="C9093" s="102"/>
      <c r="D9093" s="100" t="s">
        <v>9676</v>
      </c>
      <c r="E9093" s="101">
        <v>1453.63</v>
      </c>
      <c r="F9093" s="102"/>
    </row>
    <row r="9094" ht="12.75" customHeight="1">
      <c r="A9094" s="100" t="s">
        <v>9373</v>
      </c>
      <c r="B9094" s="101">
        <v>3.26</v>
      </c>
      <c r="C9094" s="102"/>
      <c r="D9094" s="100" t="s">
        <v>28175</v>
      </c>
      <c r="E9094" s="101">
        <v>1012.16</v>
      </c>
      <c r="F9094" s="102"/>
    </row>
    <row r="9095" ht="12.75" customHeight="1">
      <c r="A9095" s="100" t="s">
        <v>28176</v>
      </c>
      <c r="B9095" s="101">
        <v>3.0</v>
      </c>
      <c r="C9095" s="102"/>
      <c r="D9095" s="100" t="s">
        <v>9678</v>
      </c>
      <c r="E9095" s="101">
        <v>943.21</v>
      </c>
      <c r="F9095" s="102"/>
    </row>
    <row r="9096" ht="12.75" customHeight="1">
      <c r="A9096" s="100" t="s">
        <v>9375</v>
      </c>
      <c r="B9096" s="101">
        <v>2.77</v>
      </c>
      <c r="C9096" s="102"/>
      <c r="D9096" s="100" t="s">
        <v>28177</v>
      </c>
      <c r="E9096" s="101">
        <v>257.5</v>
      </c>
      <c r="F9096" s="102"/>
    </row>
    <row r="9097" ht="12.75" customHeight="1">
      <c r="A9097" s="100" t="s">
        <v>28178</v>
      </c>
      <c r="B9097" s="101">
        <v>2.8</v>
      </c>
      <c r="C9097" s="102"/>
      <c r="D9097" s="100" t="s">
        <v>9680</v>
      </c>
      <c r="E9097" s="101">
        <v>257.5</v>
      </c>
      <c r="F9097" s="102"/>
    </row>
    <row r="9098" ht="12.75" customHeight="1">
      <c r="A9098" s="100" t="s">
        <v>9377</v>
      </c>
      <c r="B9098" s="101">
        <v>2.58</v>
      </c>
      <c r="C9098" s="102"/>
      <c r="D9098" s="100" t="s">
        <v>28179</v>
      </c>
      <c r="E9098" s="101">
        <v>185.12</v>
      </c>
      <c r="F9098" s="102"/>
    </row>
    <row r="9099" ht="12.75" customHeight="1">
      <c r="A9099" s="100" t="s">
        <v>28180</v>
      </c>
      <c r="B9099" s="101">
        <v>8.3</v>
      </c>
      <c r="C9099" s="102"/>
      <c r="D9099" s="100" t="s">
        <v>9682</v>
      </c>
      <c r="E9099" s="101">
        <v>180.46</v>
      </c>
      <c r="F9099" s="102"/>
    </row>
    <row r="9100" ht="12.75" customHeight="1">
      <c r="A9100" s="100" t="s">
        <v>9379</v>
      </c>
      <c r="B9100" s="101">
        <v>7.78</v>
      </c>
      <c r="C9100" s="102"/>
      <c r="D9100" s="100" t="s">
        <v>28181</v>
      </c>
      <c r="E9100" s="101">
        <v>150.0</v>
      </c>
      <c r="F9100" s="102"/>
    </row>
    <row r="9101" ht="12.75" customHeight="1">
      <c r="A9101" s="100" t="s">
        <v>28182</v>
      </c>
      <c r="B9101" s="101">
        <v>6.27</v>
      </c>
      <c r="C9101" s="102"/>
      <c r="D9101" s="100" t="s">
        <v>9684</v>
      </c>
      <c r="E9101" s="101">
        <v>150.0</v>
      </c>
      <c r="F9101" s="102"/>
    </row>
    <row r="9102" ht="12.75" customHeight="1">
      <c r="A9102" s="100" t="s">
        <v>9381</v>
      </c>
      <c r="B9102" s="101">
        <v>5.85</v>
      </c>
      <c r="C9102" s="102"/>
      <c r="D9102" s="100" t="s">
        <v>28183</v>
      </c>
      <c r="E9102" s="101">
        <v>107.61</v>
      </c>
      <c r="F9102" s="102"/>
    </row>
    <row r="9103" ht="12.75" customHeight="1">
      <c r="A9103" s="100" t="s">
        <v>28184</v>
      </c>
      <c r="B9103" s="101">
        <v>5.29</v>
      </c>
      <c r="C9103" s="102"/>
      <c r="D9103" s="100" t="s">
        <v>9686</v>
      </c>
      <c r="E9103" s="101">
        <v>93.27</v>
      </c>
      <c r="F9103" s="102"/>
    </row>
    <row r="9104" ht="12.75" customHeight="1">
      <c r="A9104" s="100" t="s">
        <v>9383</v>
      </c>
      <c r="B9104" s="101">
        <v>4.93</v>
      </c>
      <c r="C9104" s="102"/>
      <c r="D9104" s="100" t="s">
        <v>28185</v>
      </c>
      <c r="E9104" s="101">
        <v>141.24</v>
      </c>
      <c r="F9104" s="102"/>
    </row>
    <row r="9105" ht="12.75" customHeight="1">
      <c r="A9105" s="100" t="s">
        <v>28186</v>
      </c>
      <c r="B9105" s="101">
        <v>5.06</v>
      </c>
      <c r="C9105" s="102"/>
      <c r="D9105" s="100" t="s">
        <v>9688</v>
      </c>
      <c r="E9105" s="101">
        <v>122.42</v>
      </c>
      <c r="F9105" s="102"/>
    </row>
    <row r="9106" ht="12.75" customHeight="1">
      <c r="A9106" s="100" t="s">
        <v>9385</v>
      </c>
      <c r="B9106" s="101">
        <v>4.73</v>
      </c>
      <c r="C9106" s="102"/>
      <c r="D9106" s="100" t="s">
        <v>28187</v>
      </c>
      <c r="E9106" s="101">
        <v>163.43</v>
      </c>
      <c r="F9106" s="102"/>
    </row>
    <row r="9107" ht="12.75" customHeight="1">
      <c r="A9107" s="100" t="s">
        <v>28188</v>
      </c>
      <c r="B9107" s="101">
        <v>4.44</v>
      </c>
      <c r="C9107" s="102"/>
      <c r="D9107" s="100" t="s">
        <v>9690</v>
      </c>
      <c r="E9107" s="101">
        <v>141.66</v>
      </c>
      <c r="F9107" s="102"/>
    </row>
    <row r="9108" ht="12.75" customHeight="1">
      <c r="A9108" s="100" t="s">
        <v>9387</v>
      </c>
      <c r="B9108" s="101">
        <v>4.14</v>
      </c>
      <c r="C9108" s="102"/>
      <c r="D9108" s="100" t="s">
        <v>28189</v>
      </c>
      <c r="E9108" s="101">
        <v>1.46</v>
      </c>
      <c r="F9108" s="102"/>
    </row>
    <row r="9109" ht="12.75" customHeight="1">
      <c r="A9109" s="100" t="s">
        <v>28190</v>
      </c>
      <c r="B9109" s="101">
        <v>4.09</v>
      </c>
      <c r="C9109" s="102"/>
      <c r="D9109" s="100" t="s">
        <v>9692</v>
      </c>
      <c r="E9109" s="101">
        <v>1.29</v>
      </c>
      <c r="F9109" s="102"/>
    </row>
    <row r="9110" ht="12.75" customHeight="1">
      <c r="A9110" s="100" t="s">
        <v>9389</v>
      </c>
      <c r="B9110" s="101">
        <v>3.81</v>
      </c>
      <c r="C9110" s="102"/>
      <c r="D9110" s="100" t="s">
        <v>28191</v>
      </c>
      <c r="E9110" s="101">
        <v>20.17</v>
      </c>
      <c r="F9110" s="102"/>
    </row>
    <row r="9111" ht="12.75" customHeight="1">
      <c r="A9111" s="100" t="s">
        <v>28192</v>
      </c>
      <c r="B9111" s="101">
        <v>6.75</v>
      </c>
      <c r="C9111" s="102"/>
      <c r="D9111" s="100" t="s">
        <v>9694</v>
      </c>
      <c r="E9111" s="101">
        <v>17.48</v>
      </c>
      <c r="F9111" s="102"/>
    </row>
    <row r="9112" ht="12.75" customHeight="1">
      <c r="A9112" s="100" t="s">
        <v>9391</v>
      </c>
      <c r="B9112" s="101">
        <v>6.15</v>
      </c>
      <c r="C9112" s="102"/>
      <c r="D9112" s="100" t="s">
        <v>28193</v>
      </c>
      <c r="E9112" s="101">
        <v>10.08</v>
      </c>
      <c r="F9112" s="102"/>
    </row>
    <row r="9113" ht="12.75" customHeight="1">
      <c r="A9113" s="100" t="s">
        <v>28194</v>
      </c>
      <c r="B9113" s="101">
        <v>6.15</v>
      </c>
      <c r="C9113" s="102"/>
      <c r="D9113" s="100" t="s">
        <v>9696</v>
      </c>
      <c r="E9113" s="101">
        <v>8.74</v>
      </c>
      <c r="F9113" s="102"/>
    </row>
    <row r="9114" ht="12.75" customHeight="1">
      <c r="A9114" s="100" t="s">
        <v>9393</v>
      </c>
      <c r="B9114" s="101">
        <v>5.57</v>
      </c>
      <c r="C9114" s="102"/>
      <c r="D9114" s="100" t="s">
        <v>28195</v>
      </c>
      <c r="E9114" s="101">
        <v>67.25</v>
      </c>
      <c r="F9114" s="102"/>
    </row>
    <row r="9115" ht="12.75" customHeight="1">
      <c r="A9115" s="100" t="s">
        <v>28196</v>
      </c>
      <c r="B9115" s="101">
        <v>5.57</v>
      </c>
      <c r="C9115" s="102"/>
      <c r="D9115" s="100" t="s">
        <v>9698</v>
      </c>
      <c r="E9115" s="101">
        <v>58.29</v>
      </c>
      <c r="F9115" s="102"/>
    </row>
    <row r="9116" ht="12.75" customHeight="1">
      <c r="A9116" s="100" t="s">
        <v>9395</v>
      </c>
      <c r="B9116" s="101">
        <v>5.01</v>
      </c>
      <c r="C9116" s="102"/>
      <c r="D9116" s="100" t="s">
        <v>28197</v>
      </c>
      <c r="E9116" s="101">
        <v>116.12</v>
      </c>
      <c r="F9116" s="102"/>
    </row>
    <row r="9117" ht="12.75" customHeight="1">
      <c r="A9117" s="100" t="s">
        <v>28198</v>
      </c>
      <c r="B9117" s="101">
        <v>5.02</v>
      </c>
      <c r="C9117" s="102"/>
      <c r="D9117" s="100" t="s">
        <v>9700</v>
      </c>
      <c r="E9117" s="101">
        <v>111.64</v>
      </c>
      <c r="F9117" s="102"/>
    </row>
    <row r="9118" ht="12.75" customHeight="1">
      <c r="A9118" s="100" t="s">
        <v>9397</v>
      </c>
      <c r="B9118" s="101">
        <v>4.47</v>
      </c>
      <c r="C9118" s="102"/>
      <c r="D9118" s="100" t="s">
        <v>28199</v>
      </c>
      <c r="E9118" s="101">
        <v>15.12</v>
      </c>
      <c r="F9118" s="102"/>
    </row>
    <row r="9119" ht="12.75" customHeight="1">
      <c r="A9119" s="100" t="s">
        <v>28200</v>
      </c>
      <c r="B9119" s="101">
        <v>4.89</v>
      </c>
      <c r="C9119" s="102"/>
      <c r="D9119" s="100" t="s">
        <v>9702</v>
      </c>
      <c r="E9119" s="101">
        <v>14.18</v>
      </c>
      <c r="F9119" s="102"/>
    </row>
    <row r="9120" ht="12.75" customHeight="1">
      <c r="A9120" s="100" t="s">
        <v>9399</v>
      </c>
      <c r="B9120" s="101">
        <v>4.35</v>
      </c>
      <c r="C9120" s="102"/>
      <c r="D9120" s="100" t="s">
        <v>28201</v>
      </c>
      <c r="E9120" s="101">
        <v>21.2</v>
      </c>
      <c r="F9120" s="102"/>
    </row>
    <row r="9121" ht="12.75" customHeight="1">
      <c r="A9121" s="100" t="s">
        <v>28202</v>
      </c>
      <c r="B9121" s="101">
        <v>4.72</v>
      </c>
      <c r="C9121" s="102"/>
      <c r="D9121" s="100" t="s">
        <v>9704</v>
      </c>
      <c r="E9121" s="101">
        <v>19.94</v>
      </c>
      <c r="F9121" s="102"/>
    </row>
    <row r="9122" ht="12.75" customHeight="1">
      <c r="A9122" s="100" t="s">
        <v>9401</v>
      </c>
      <c r="B9122" s="101">
        <v>4.18</v>
      </c>
      <c r="C9122" s="102"/>
      <c r="D9122" s="100" t="s">
        <v>28203</v>
      </c>
      <c r="E9122" s="101">
        <v>12.3</v>
      </c>
      <c r="F9122" s="102"/>
    </row>
    <row r="9123" ht="12.75" customHeight="1">
      <c r="A9123" s="100" t="s">
        <v>27993</v>
      </c>
      <c r="B9123" s="101">
        <v>114.02</v>
      </c>
      <c r="C9123" s="102"/>
      <c r="D9123" s="100" t="s">
        <v>9706</v>
      </c>
      <c r="E9123" s="101">
        <v>11.59</v>
      </c>
      <c r="F9123" s="102"/>
    </row>
    <row r="9124" ht="12.75" customHeight="1">
      <c r="A9124" s="100" t="s">
        <v>9403</v>
      </c>
      <c r="B9124" s="101">
        <v>106.52</v>
      </c>
      <c r="C9124" s="102"/>
      <c r="D9124" s="100" t="s">
        <v>28204</v>
      </c>
      <c r="E9124" s="101">
        <v>85.1</v>
      </c>
      <c r="F9124" s="102"/>
    </row>
    <row r="9125" ht="12.75" customHeight="1">
      <c r="A9125" s="100" t="s">
        <v>27995</v>
      </c>
      <c r="B9125" s="101">
        <v>35.55</v>
      </c>
      <c r="C9125" s="102"/>
      <c r="D9125" s="100" t="s">
        <v>9708</v>
      </c>
      <c r="E9125" s="101">
        <v>80.62</v>
      </c>
      <c r="F9125" s="102"/>
    </row>
    <row r="9126" ht="12.75" customHeight="1">
      <c r="A9126" s="100" t="s">
        <v>9405</v>
      </c>
      <c r="B9126" s="101">
        <v>34.28</v>
      </c>
      <c r="C9126" s="102"/>
      <c r="D9126" s="100" t="s">
        <v>28205</v>
      </c>
      <c r="E9126" s="101">
        <v>2968.79</v>
      </c>
      <c r="F9126" s="102"/>
    </row>
    <row r="9127" ht="12.75" customHeight="1">
      <c r="A9127" s="100" t="s">
        <v>27997</v>
      </c>
      <c r="B9127" s="101">
        <v>29.8</v>
      </c>
      <c r="C9127" s="102"/>
      <c r="D9127" s="100" t="s">
        <v>9710</v>
      </c>
      <c r="E9127" s="101">
        <v>2760.41</v>
      </c>
      <c r="F9127" s="102"/>
    </row>
    <row r="9128" ht="12.75" customHeight="1">
      <c r="A9128" s="100" t="s">
        <v>9407</v>
      </c>
      <c r="B9128" s="101">
        <v>28.73</v>
      </c>
      <c r="C9128" s="102"/>
      <c r="D9128" s="100" t="s">
        <v>28206</v>
      </c>
      <c r="E9128" s="101">
        <v>42.07</v>
      </c>
      <c r="F9128" s="102"/>
    </row>
    <row r="9129" ht="12.75" customHeight="1">
      <c r="A9129" s="100" t="s">
        <v>27999</v>
      </c>
      <c r="B9129" s="101">
        <v>21.75</v>
      </c>
      <c r="C9129" s="102"/>
      <c r="D9129" s="100" t="s">
        <v>9711</v>
      </c>
      <c r="E9129" s="101">
        <v>38.51</v>
      </c>
      <c r="F9129" s="102"/>
    </row>
    <row r="9130" ht="12.75" customHeight="1">
      <c r="A9130" s="100" t="s">
        <v>9409</v>
      </c>
      <c r="B9130" s="101">
        <v>20.97</v>
      </c>
      <c r="C9130" s="102"/>
      <c r="D9130" s="100" t="s">
        <v>28207</v>
      </c>
      <c r="E9130" s="101">
        <v>26.14</v>
      </c>
      <c r="F9130" s="102"/>
    </row>
    <row r="9131" ht="12.75" customHeight="1">
      <c r="A9131" s="100" t="s">
        <v>28001</v>
      </c>
      <c r="B9131" s="101">
        <v>17.8</v>
      </c>
      <c r="C9131" s="102"/>
      <c r="D9131" s="100" t="s">
        <v>9713</v>
      </c>
      <c r="E9131" s="101">
        <v>23.71</v>
      </c>
      <c r="F9131" s="102"/>
    </row>
    <row r="9132" ht="12.75" customHeight="1">
      <c r="A9132" s="100" t="s">
        <v>9411</v>
      </c>
      <c r="B9132" s="101">
        <v>17.17</v>
      </c>
      <c r="C9132" s="102"/>
      <c r="D9132" s="100" t="s">
        <v>28208</v>
      </c>
      <c r="E9132" s="101">
        <v>33.76</v>
      </c>
      <c r="F9132" s="102"/>
    </row>
    <row r="9133" ht="12.75" customHeight="1">
      <c r="A9133" s="100" t="s">
        <v>28003</v>
      </c>
      <c r="B9133" s="101">
        <v>17.42</v>
      </c>
      <c r="C9133" s="102"/>
      <c r="D9133" s="100" t="s">
        <v>9715</v>
      </c>
      <c r="E9133" s="101">
        <v>32.44</v>
      </c>
      <c r="F9133" s="102"/>
    </row>
    <row r="9134" ht="12.75" customHeight="1">
      <c r="A9134" s="100" t="s">
        <v>9413</v>
      </c>
      <c r="B9134" s="101">
        <v>16.8</v>
      </c>
      <c r="C9134" s="102"/>
      <c r="D9134" s="100" t="s">
        <v>28209</v>
      </c>
      <c r="E9134" s="101">
        <v>283.81</v>
      </c>
      <c r="F9134" s="102"/>
    </row>
    <row r="9135" ht="12.75" customHeight="1">
      <c r="A9135" s="100" t="s">
        <v>28005</v>
      </c>
      <c r="B9135" s="101">
        <v>7.77</v>
      </c>
      <c r="C9135" s="102"/>
      <c r="D9135" s="100" t="s">
        <v>9717</v>
      </c>
      <c r="E9135" s="101">
        <v>256.33</v>
      </c>
      <c r="F9135" s="102"/>
    </row>
    <row r="9136" ht="12.75" customHeight="1">
      <c r="A9136" s="100" t="s">
        <v>9415</v>
      </c>
      <c r="B9136" s="101">
        <v>7.49</v>
      </c>
      <c r="C9136" s="102"/>
      <c r="D9136" s="100" t="s">
        <v>28210</v>
      </c>
      <c r="E9136" s="101">
        <v>203.85</v>
      </c>
      <c r="F9136" s="102"/>
    </row>
    <row r="9137" ht="12.75" customHeight="1">
      <c r="A9137" s="100" t="s">
        <v>28007</v>
      </c>
      <c r="B9137" s="101">
        <v>68.08</v>
      </c>
      <c r="C9137" s="102"/>
      <c r="D9137" s="100" t="s">
        <v>9719</v>
      </c>
      <c r="E9137" s="101">
        <v>183.98</v>
      </c>
      <c r="F9137" s="102"/>
    </row>
    <row r="9138" ht="12.75" customHeight="1">
      <c r="A9138" s="100" t="s">
        <v>9417</v>
      </c>
      <c r="B9138" s="101">
        <v>66.64</v>
      </c>
      <c r="C9138" s="102"/>
      <c r="D9138" s="100" t="s">
        <v>28211</v>
      </c>
      <c r="E9138" s="101">
        <v>544.83</v>
      </c>
      <c r="F9138" s="102"/>
    </row>
    <row r="9139" ht="12.75" customHeight="1">
      <c r="A9139" s="100" t="s">
        <v>28009</v>
      </c>
      <c r="B9139" s="101">
        <v>65.38</v>
      </c>
      <c r="C9139" s="102"/>
      <c r="D9139" s="100" t="s">
        <v>9721</v>
      </c>
      <c r="E9139" s="101">
        <v>498.61</v>
      </c>
      <c r="F9139" s="102"/>
    </row>
    <row r="9140" ht="12.75" customHeight="1">
      <c r="A9140" s="100" t="s">
        <v>9419</v>
      </c>
      <c r="B9140" s="101">
        <v>63.94</v>
      </c>
      <c r="C9140" s="102"/>
      <c r="D9140" s="100" t="s">
        <v>28212</v>
      </c>
      <c r="E9140" s="101">
        <v>959.69</v>
      </c>
      <c r="F9140" s="102"/>
    </row>
    <row r="9141" ht="12.75" customHeight="1">
      <c r="A9141" s="100" t="s">
        <v>28011</v>
      </c>
      <c r="B9141" s="101">
        <v>11.47</v>
      </c>
      <c r="C9141" s="102"/>
      <c r="D9141" s="100" t="s">
        <v>9723</v>
      </c>
      <c r="E9141" s="101">
        <v>876.19</v>
      </c>
      <c r="F9141" s="102"/>
    </row>
    <row r="9142" ht="12.75" customHeight="1">
      <c r="A9142" s="100" t="s">
        <v>9421</v>
      </c>
      <c r="B9142" s="101">
        <v>10.65</v>
      </c>
      <c r="C9142" s="102"/>
      <c r="D9142" s="100" t="s">
        <v>28213</v>
      </c>
      <c r="E9142" s="101">
        <v>492.97</v>
      </c>
      <c r="F9142" s="102"/>
    </row>
    <row r="9143" ht="12.75" customHeight="1">
      <c r="A9143" s="100" t="s">
        <v>28013</v>
      </c>
      <c r="B9143" s="101">
        <v>14.55</v>
      </c>
      <c r="C9143" s="102"/>
      <c r="D9143" s="100" t="s">
        <v>9725</v>
      </c>
      <c r="E9143" s="101">
        <v>492.97</v>
      </c>
      <c r="F9143" s="102"/>
    </row>
    <row r="9144" ht="12.75" customHeight="1">
      <c r="A9144" s="100" t="s">
        <v>9423</v>
      </c>
      <c r="B9144" s="101">
        <v>13.33</v>
      </c>
      <c r="C9144" s="102"/>
      <c r="D9144" s="100" t="s">
        <v>28214</v>
      </c>
      <c r="E9144" s="101">
        <v>196.16</v>
      </c>
      <c r="F9144" s="102"/>
    </row>
    <row r="9145" ht="12.75" customHeight="1">
      <c r="A9145" s="100" t="s">
        <v>28015</v>
      </c>
      <c r="B9145" s="101">
        <v>10.96</v>
      </c>
      <c r="C9145" s="102"/>
      <c r="D9145" s="100" t="s">
        <v>9727</v>
      </c>
      <c r="E9145" s="101">
        <v>186.81</v>
      </c>
      <c r="F9145" s="102"/>
    </row>
    <row r="9146" ht="12.75" customHeight="1">
      <c r="A9146" s="100" t="s">
        <v>9425</v>
      </c>
      <c r="B9146" s="101">
        <v>10.14</v>
      </c>
      <c r="C9146" s="102"/>
      <c r="D9146" s="100" t="s">
        <v>28215</v>
      </c>
      <c r="E9146" s="101">
        <v>422.58</v>
      </c>
      <c r="F9146" s="102"/>
    </row>
    <row r="9147" ht="12.75" customHeight="1">
      <c r="A9147" s="100" t="s">
        <v>28017</v>
      </c>
      <c r="B9147" s="101">
        <v>13.2</v>
      </c>
      <c r="C9147" s="102"/>
      <c r="D9147" s="100" t="s">
        <v>9729</v>
      </c>
      <c r="E9147" s="101">
        <v>403.15</v>
      </c>
      <c r="F9147" s="102"/>
    </row>
    <row r="9148" ht="12.75" customHeight="1">
      <c r="A9148" s="100" t="s">
        <v>9427</v>
      </c>
      <c r="B9148" s="101">
        <v>12.15</v>
      </c>
      <c r="C9148" s="102"/>
      <c r="D9148" s="100" t="s">
        <v>28216</v>
      </c>
      <c r="E9148" s="101">
        <v>1493.47</v>
      </c>
      <c r="F9148" s="102"/>
    </row>
    <row r="9149" ht="12.75" customHeight="1">
      <c r="A9149" s="100" t="s">
        <v>28019</v>
      </c>
      <c r="B9149" s="101">
        <v>8.9</v>
      </c>
      <c r="C9149" s="102"/>
      <c r="D9149" s="100" t="s">
        <v>9731</v>
      </c>
      <c r="E9149" s="101">
        <v>1354.14</v>
      </c>
      <c r="F9149" s="102"/>
    </row>
    <row r="9150" ht="12.75" customHeight="1">
      <c r="A9150" s="100" t="s">
        <v>9429</v>
      </c>
      <c r="B9150" s="101">
        <v>8.33</v>
      </c>
      <c r="C9150" s="102"/>
      <c r="D9150" s="100" t="s">
        <v>28217</v>
      </c>
      <c r="E9150" s="101">
        <v>765.66</v>
      </c>
      <c r="F9150" s="102"/>
    </row>
    <row r="9151" ht="12.75" customHeight="1">
      <c r="A9151" s="100" t="s">
        <v>28021</v>
      </c>
      <c r="B9151" s="101">
        <v>13.22</v>
      </c>
      <c r="C9151" s="102"/>
      <c r="D9151" s="100" t="s">
        <v>9733</v>
      </c>
      <c r="E9151" s="101">
        <v>680.83</v>
      </c>
      <c r="F9151" s="102"/>
    </row>
    <row r="9152" ht="12.75" customHeight="1">
      <c r="A9152" s="100" t="s">
        <v>9431</v>
      </c>
      <c r="B9152" s="101">
        <v>12.08</v>
      </c>
      <c r="C9152" s="102"/>
      <c r="D9152" s="100" t="s">
        <v>28218</v>
      </c>
      <c r="E9152" s="101">
        <v>950.33</v>
      </c>
      <c r="F9152" s="102"/>
    </row>
    <row r="9153" ht="12.75" customHeight="1">
      <c r="A9153" s="100" t="s">
        <v>28023</v>
      </c>
      <c r="B9153" s="101">
        <v>9.77</v>
      </c>
      <c r="C9153" s="102"/>
      <c r="D9153" s="100" t="s">
        <v>9735</v>
      </c>
      <c r="E9153" s="101">
        <v>899.08</v>
      </c>
      <c r="F9153" s="102"/>
    </row>
    <row r="9154" ht="12.75" customHeight="1">
      <c r="A9154" s="100" t="s">
        <v>9433</v>
      </c>
      <c r="B9154" s="101">
        <v>9.08</v>
      </c>
      <c r="C9154" s="102"/>
      <c r="D9154" s="100" t="s">
        <v>28219</v>
      </c>
      <c r="E9154" s="101">
        <v>395.95</v>
      </c>
      <c r="F9154" s="102"/>
    </row>
    <row r="9155" ht="12.75" customHeight="1">
      <c r="A9155" s="100" t="s">
        <v>28025</v>
      </c>
      <c r="B9155" s="101">
        <v>8.39</v>
      </c>
      <c r="C9155" s="102"/>
      <c r="D9155" s="100" t="s">
        <v>9737</v>
      </c>
      <c r="E9155" s="101">
        <v>373.48</v>
      </c>
      <c r="F9155" s="102"/>
    </row>
    <row r="9156" ht="12.75" customHeight="1">
      <c r="A9156" s="100" t="s">
        <v>9435</v>
      </c>
      <c r="B9156" s="101">
        <v>7.82</v>
      </c>
      <c r="C9156" s="102"/>
      <c r="D9156" s="100" t="s">
        <v>28220</v>
      </c>
      <c r="E9156" s="101">
        <v>765.12</v>
      </c>
      <c r="F9156" s="102"/>
    </row>
    <row r="9157" ht="12.75" customHeight="1">
      <c r="A9157" s="100" t="s">
        <v>28027</v>
      </c>
      <c r="B9157" s="101">
        <v>4.64</v>
      </c>
      <c r="C9157" s="102"/>
      <c r="D9157" s="100" t="s">
        <v>9739</v>
      </c>
      <c r="E9157" s="101">
        <v>746.94</v>
      </c>
      <c r="F9157" s="102"/>
    </row>
    <row r="9158" ht="12.75" customHeight="1">
      <c r="A9158" s="100" t="s">
        <v>9437</v>
      </c>
      <c r="B9158" s="101">
        <v>4.56</v>
      </c>
      <c r="C9158" s="102"/>
      <c r="D9158" s="100" t="s">
        <v>28221</v>
      </c>
      <c r="E9158" s="101">
        <v>146.51</v>
      </c>
      <c r="F9158" s="102"/>
    </row>
    <row r="9159" ht="12.75" customHeight="1">
      <c r="A9159" s="100" t="s">
        <v>28029</v>
      </c>
      <c r="B9159" s="101">
        <v>8.54</v>
      </c>
      <c r="C9159" s="102"/>
      <c r="D9159" s="100" t="s">
        <v>9741</v>
      </c>
      <c r="E9159" s="101">
        <v>138.57</v>
      </c>
      <c r="F9159" s="102"/>
    </row>
    <row r="9160" ht="12.75" customHeight="1">
      <c r="A9160" s="100" t="s">
        <v>9439</v>
      </c>
      <c r="B9160" s="101">
        <v>7.74</v>
      </c>
      <c r="C9160" s="102"/>
      <c r="D9160" s="100" t="s">
        <v>28222</v>
      </c>
      <c r="E9160" s="101">
        <v>65.72</v>
      </c>
      <c r="F9160" s="102"/>
    </row>
    <row r="9161" ht="12.75" customHeight="1">
      <c r="A9161" s="100" t="s">
        <v>28031</v>
      </c>
      <c r="B9161" s="101">
        <v>14.11</v>
      </c>
      <c r="C9161" s="102"/>
      <c r="D9161" s="100" t="s">
        <v>9743</v>
      </c>
      <c r="E9161" s="101">
        <v>59.62</v>
      </c>
      <c r="F9161" s="102"/>
    </row>
    <row r="9162" ht="12.75" customHeight="1">
      <c r="A9162" s="100" t="s">
        <v>9441</v>
      </c>
      <c r="B9162" s="101">
        <v>13.39</v>
      </c>
      <c r="C9162" s="102"/>
      <c r="D9162" s="100" t="s">
        <v>28223</v>
      </c>
      <c r="E9162" s="101">
        <v>93.31</v>
      </c>
      <c r="F9162" s="102"/>
    </row>
    <row r="9163" ht="12.75" customHeight="1">
      <c r="A9163" s="100" t="s">
        <v>28033</v>
      </c>
      <c r="B9163" s="101">
        <v>9.72</v>
      </c>
      <c r="C9163" s="102"/>
      <c r="D9163" s="100" t="s">
        <v>9745</v>
      </c>
      <c r="E9163" s="101">
        <v>81.47</v>
      </c>
      <c r="F9163" s="102"/>
    </row>
    <row r="9164" ht="12.75" customHeight="1">
      <c r="A9164" s="100" t="s">
        <v>9443</v>
      </c>
      <c r="B9164" s="101">
        <v>8.83</v>
      </c>
      <c r="C9164" s="102"/>
      <c r="D9164" s="100" t="s">
        <v>28224</v>
      </c>
      <c r="E9164" s="101">
        <v>1401.69</v>
      </c>
      <c r="F9164" s="102"/>
    </row>
    <row r="9165" ht="12.75" customHeight="1">
      <c r="A9165" s="100" t="s">
        <v>28035</v>
      </c>
      <c r="B9165" s="101">
        <v>19.08</v>
      </c>
      <c r="C9165" s="102"/>
      <c r="D9165" s="100" t="s">
        <v>9747</v>
      </c>
      <c r="E9165" s="101">
        <v>1307.85</v>
      </c>
      <c r="F9165" s="102"/>
    </row>
    <row r="9166" ht="12.75" customHeight="1">
      <c r="A9166" s="100" t="s">
        <v>9445</v>
      </c>
      <c r="B9166" s="101">
        <v>17.4</v>
      </c>
      <c r="C9166" s="102"/>
      <c r="D9166" s="100" t="s">
        <v>28225</v>
      </c>
      <c r="E9166" s="101">
        <v>172.23</v>
      </c>
      <c r="F9166" s="102"/>
    </row>
    <row r="9167" ht="12.75" customHeight="1">
      <c r="A9167" s="100" t="s">
        <v>28037</v>
      </c>
      <c r="B9167" s="101">
        <v>29.85</v>
      </c>
      <c r="C9167" s="102"/>
      <c r="D9167" s="100" t="s">
        <v>9749</v>
      </c>
      <c r="E9167" s="101">
        <v>164.22</v>
      </c>
      <c r="F9167" s="102"/>
    </row>
    <row r="9168" ht="12.75" customHeight="1">
      <c r="A9168" s="100" t="s">
        <v>9447</v>
      </c>
      <c r="B9168" s="101">
        <v>28.18</v>
      </c>
      <c r="C9168" s="102"/>
      <c r="D9168" s="100" t="s">
        <v>28226</v>
      </c>
      <c r="E9168" s="101">
        <v>139.1</v>
      </c>
      <c r="F9168" s="102"/>
    </row>
    <row r="9169" ht="12.75" customHeight="1">
      <c r="A9169" s="100" t="s">
        <v>28039</v>
      </c>
      <c r="B9169" s="101">
        <v>5.07</v>
      </c>
      <c r="C9169" s="102"/>
      <c r="D9169" s="100" t="s">
        <v>9751</v>
      </c>
      <c r="E9169" s="101">
        <v>129.8</v>
      </c>
      <c r="F9169" s="102"/>
    </row>
    <row r="9170" ht="12.75" customHeight="1">
      <c r="A9170" s="100" t="s">
        <v>9449</v>
      </c>
      <c r="B9170" s="101">
        <v>4.41</v>
      </c>
      <c r="C9170" s="102"/>
      <c r="D9170" s="100" t="s">
        <v>28227</v>
      </c>
      <c r="E9170" s="101">
        <v>197.93</v>
      </c>
      <c r="F9170" s="102"/>
    </row>
    <row r="9171" ht="12.75" customHeight="1">
      <c r="A9171" s="100" t="s">
        <v>28041</v>
      </c>
      <c r="B9171" s="101">
        <v>5.07</v>
      </c>
      <c r="C9171" s="102"/>
      <c r="D9171" s="100" t="s">
        <v>9753</v>
      </c>
      <c r="E9171" s="101">
        <v>182.77</v>
      </c>
      <c r="F9171" s="102"/>
    </row>
    <row r="9172" ht="12.75" customHeight="1">
      <c r="A9172" s="100" t="s">
        <v>9451</v>
      </c>
      <c r="B9172" s="101">
        <v>4.41</v>
      </c>
      <c r="C9172" s="102"/>
      <c r="D9172" s="100" t="s">
        <v>28228</v>
      </c>
      <c r="E9172" s="101">
        <v>198.97</v>
      </c>
      <c r="F9172" s="102"/>
    </row>
    <row r="9173" ht="12.75" customHeight="1">
      <c r="A9173" s="100" t="s">
        <v>28043</v>
      </c>
      <c r="B9173" s="101">
        <v>18.08</v>
      </c>
      <c r="C9173" s="102"/>
      <c r="D9173" s="100" t="s">
        <v>9755</v>
      </c>
      <c r="E9173" s="101">
        <v>187.23</v>
      </c>
      <c r="F9173" s="102"/>
    </row>
    <row r="9174" ht="12.75" customHeight="1">
      <c r="A9174" s="100" t="s">
        <v>9453</v>
      </c>
      <c r="B9174" s="101">
        <v>17.67</v>
      </c>
      <c r="C9174" s="102"/>
      <c r="D9174" s="100" t="s">
        <v>28229</v>
      </c>
      <c r="E9174" s="101">
        <v>173.1</v>
      </c>
      <c r="F9174" s="102"/>
    </row>
    <row r="9175" ht="12.75" customHeight="1">
      <c r="A9175" s="100" t="s">
        <v>28045</v>
      </c>
      <c r="B9175" s="101">
        <v>101.98</v>
      </c>
      <c r="C9175" s="102"/>
      <c r="D9175" s="100" t="s">
        <v>9757</v>
      </c>
      <c r="E9175" s="101">
        <v>163.62</v>
      </c>
      <c r="F9175" s="102"/>
    </row>
    <row r="9176" ht="12.75" customHeight="1">
      <c r="A9176" s="100" t="s">
        <v>9455</v>
      </c>
      <c r="B9176" s="101">
        <v>101.94</v>
      </c>
      <c r="C9176" s="102"/>
      <c r="D9176" s="100" t="s">
        <v>28230</v>
      </c>
      <c r="E9176" s="101">
        <v>147.99</v>
      </c>
      <c r="F9176" s="102"/>
    </row>
    <row r="9177" ht="12.75" customHeight="1">
      <c r="A9177" s="100" t="s">
        <v>28231</v>
      </c>
      <c r="B9177" s="101">
        <v>31.27</v>
      </c>
      <c r="C9177" s="102"/>
      <c r="D9177" s="100" t="s">
        <v>9759</v>
      </c>
      <c r="E9177" s="101">
        <v>139.95</v>
      </c>
      <c r="F9177" s="102"/>
    </row>
    <row r="9178" ht="12.75" customHeight="1">
      <c r="A9178" s="100" t="s">
        <v>28232</v>
      </c>
      <c r="B9178" s="101">
        <v>31.27</v>
      </c>
      <c r="C9178" s="102"/>
      <c r="D9178" s="100" t="s">
        <v>28233</v>
      </c>
      <c r="E9178" s="101">
        <v>122.57</v>
      </c>
      <c r="F9178" s="102"/>
    </row>
    <row r="9179" ht="12.75" customHeight="1">
      <c r="A9179" s="100" t="s">
        <v>28047</v>
      </c>
      <c r="B9179" s="101">
        <v>41.35</v>
      </c>
      <c r="C9179" s="102"/>
      <c r="D9179" s="100" t="s">
        <v>9761</v>
      </c>
      <c r="E9179" s="101">
        <v>119.36</v>
      </c>
      <c r="F9179" s="102"/>
    </row>
    <row r="9180" ht="12.75" customHeight="1">
      <c r="A9180" s="100" t="s">
        <v>9457</v>
      </c>
      <c r="B9180" s="101">
        <v>37.95</v>
      </c>
      <c r="C9180" s="102"/>
      <c r="D9180" s="100" t="s">
        <v>28234</v>
      </c>
      <c r="E9180" s="101">
        <v>234.18</v>
      </c>
      <c r="F9180" s="102"/>
    </row>
    <row r="9181" ht="12.75" customHeight="1">
      <c r="A9181" s="100" t="s">
        <v>28049</v>
      </c>
      <c r="B9181" s="101">
        <v>6.16</v>
      </c>
      <c r="C9181" s="102"/>
      <c r="D9181" s="100" t="s">
        <v>9763</v>
      </c>
      <c r="E9181" s="101">
        <v>220.48</v>
      </c>
      <c r="F9181" s="102"/>
    </row>
    <row r="9182" ht="12.75" customHeight="1">
      <c r="A9182" s="100" t="s">
        <v>9459</v>
      </c>
      <c r="B9182" s="101">
        <v>5.35</v>
      </c>
      <c r="C9182" s="102"/>
      <c r="D9182" s="100" t="s">
        <v>28235</v>
      </c>
      <c r="E9182" s="101">
        <v>138.23</v>
      </c>
      <c r="F9182" s="102"/>
    </row>
    <row r="9183" ht="12.75" customHeight="1">
      <c r="A9183" s="100" t="s">
        <v>28051</v>
      </c>
      <c r="B9183" s="101">
        <v>5.55</v>
      </c>
      <c r="C9183" s="102"/>
      <c r="D9183" s="100" t="s">
        <v>9765</v>
      </c>
      <c r="E9183" s="101">
        <v>128.16</v>
      </c>
      <c r="F9183" s="102"/>
    </row>
    <row r="9184" ht="12.75" customHeight="1">
      <c r="A9184" s="100" t="s">
        <v>9461</v>
      </c>
      <c r="B9184" s="101">
        <v>4.81</v>
      </c>
      <c r="C9184" s="102"/>
      <c r="D9184" s="100" t="s">
        <v>28236</v>
      </c>
      <c r="E9184" s="101">
        <v>157.88</v>
      </c>
      <c r="F9184" s="102"/>
    </row>
    <row r="9185" ht="12.75" customHeight="1">
      <c r="A9185" s="100" t="s">
        <v>28053</v>
      </c>
      <c r="B9185" s="101">
        <v>4.31</v>
      </c>
      <c r="C9185" s="102"/>
      <c r="D9185" s="100" t="s">
        <v>9767</v>
      </c>
      <c r="E9185" s="101">
        <v>148.41</v>
      </c>
      <c r="F9185" s="102"/>
    </row>
    <row r="9186" ht="12.75" customHeight="1">
      <c r="A9186" s="100" t="s">
        <v>9463</v>
      </c>
      <c r="B9186" s="101">
        <v>3.74</v>
      </c>
      <c r="C9186" s="102"/>
      <c r="D9186" s="100" t="s">
        <v>28237</v>
      </c>
      <c r="E9186" s="101">
        <v>140.89</v>
      </c>
      <c r="F9186" s="102"/>
    </row>
    <row r="9187" ht="12.75" customHeight="1">
      <c r="A9187" s="100" t="s">
        <v>28055</v>
      </c>
      <c r="B9187" s="101">
        <v>1.97</v>
      </c>
      <c r="C9187" s="102"/>
      <c r="D9187" s="100" t="s">
        <v>9769</v>
      </c>
      <c r="E9187" s="101">
        <v>132.0</v>
      </c>
      <c r="F9187" s="102"/>
    </row>
    <row r="9188" ht="12.75" customHeight="1">
      <c r="A9188" s="100" t="s">
        <v>9465</v>
      </c>
      <c r="B9188" s="101">
        <v>1.71</v>
      </c>
      <c r="C9188" s="102"/>
      <c r="D9188" s="100" t="s">
        <v>28238</v>
      </c>
      <c r="E9188" s="101">
        <v>129.19</v>
      </c>
      <c r="F9188" s="102"/>
    </row>
    <row r="9189" ht="12.75" customHeight="1">
      <c r="A9189" s="100" t="s">
        <v>28057</v>
      </c>
      <c r="B9189" s="101">
        <v>2.8</v>
      </c>
      <c r="C9189" s="102"/>
      <c r="D9189" s="100" t="s">
        <v>9771</v>
      </c>
      <c r="E9189" s="101">
        <v>120.96</v>
      </c>
      <c r="F9189" s="102"/>
    </row>
    <row r="9190" ht="12.75" customHeight="1">
      <c r="A9190" s="100" t="s">
        <v>9467</v>
      </c>
      <c r="B9190" s="101">
        <v>2.8</v>
      </c>
      <c r="C9190" s="102"/>
      <c r="D9190" s="100" t="s">
        <v>28239</v>
      </c>
      <c r="E9190" s="101">
        <v>116.31</v>
      </c>
      <c r="F9190" s="102"/>
    </row>
    <row r="9191" ht="12.75" customHeight="1">
      <c r="A9191" s="100" t="s">
        <v>28059</v>
      </c>
      <c r="B9191" s="101">
        <v>5.6</v>
      </c>
      <c r="C9191" s="102"/>
      <c r="D9191" s="100" t="s">
        <v>9773</v>
      </c>
      <c r="E9191" s="101">
        <v>109.22</v>
      </c>
      <c r="F9191" s="102"/>
    </row>
    <row r="9192" ht="12.75" customHeight="1">
      <c r="A9192" s="100" t="s">
        <v>9469</v>
      </c>
      <c r="B9192" s="101">
        <v>5.6</v>
      </c>
      <c r="C9192" s="102"/>
      <c r="D9192" s="100" t="s">
        <v>28240</v>
      </c>
      <c r="E9192" s="101">
        <v>187.53</v>
      </c>
      <c r="F9192" s="102"/>
    </row>
    <row r="9193" ht="12.75" customHeight="1">
      <c r="A9193" s="100" t="s">
        <v>28061</v>
      </c>
      <c r="B9193" s="101">
        <v>8.4</v>
      </c>
      <c r="C9193" s="102"/>
      <c r="D9193" s="100" t="s">
        <v>9775</v>
      </c>
      <c r="E9193" s="101">
        <v>179.06</v>
      </c>
      <c r="F9193" s="102"/>
    </row>
    <row r="9194" ht="12.75" customHeight="1">
      <c r="A9194" s="100" t="s">
        <v>9471</v>
      </c>
      <c r="B9194" s="101">
        <v>8.4</v>
      </c>
      <c r="C9194" s="102"/>
      <c r="D9194" s="100" t="s">
        <v>28241</v>
      </c>
      <c r="E9194" s="101">
        <v>181.59</v>
      </c>
      <c r="F9194" s="102"/>
    </row>
    <row r="9195" ht="12.75" customHeight="1">
      <c r="A9195" s="100" t="s">
        <v>28063</v>
      </c>
      <c r="B9195" s="101">
        <v>11.2</v>
      </c>
      <c r="C9195" s="102"/>
      <c r="D9195" s="100" t="s">
        <v>9777</v>
      </c>
      <c r="E9195" s="101">
        <v>173.67</v>
      </c>
      <c r="F9195" s="102"/>
    </row>
    <row r="9196" ht="12.75" customHeight="1">
      <c r="A9196" s="100" t="s">
        <v>9473</v>
      </c>
      <c r="B9196" s="101">
        <v>11.2</v>
      </c>
      <c r="C9196" s="102"/>
      <c r="D9196" s="100" t="s">
        <v>28242</v>
      </c>
      <c r="E9196" s="101">
        <v>209.57</v>
      </c>
      <c r="F9196" s="102"/>
    </row>
    <row r="9197" ht="12.75" customHeight="1">
      <c r="A9197" s="100" t="s">
        <v>28064</v>
      </c>
      <c r="B9197" s="101">
        <v>17.5</v>
      </c>
      <c r="C9197" s="102"/>
      <c r="D9197" s="100" t="s">
        <v>9779</v>
      </c>
      <c r="E9197" s="101">
        <v>201.49</v>
      </c>
      <c r="F9197" s="102"/>
    </row>
    <row r="9198" ht="12.75" customHeight="1">
      <c r="A9198" s="100" t="s">
        <v>9475</v>
      </c>
      <c r="B9198" s="101">
        <v>17.5</v>
      </c>
      <c r="C9198" s="102"/>
      <c r="D9198" s="100" t="s">
        <v>28243</v>
      </c>
      <c r="E9198" s="101">
        <v>220.29</v>
      </c>
      <c r="F9198" s="102"/>
    </row>
    <row r="9199" ht="12.75" customHeight="1">
      <c r="A9199" s="100" t="s">
        <v>28065</v>
      </c>
      <c r="B9199" s="101">
        <v>19.37</v>
      </c>
      <c r="C9199" s="102"/>
      <c r="D9199" s="100" t="s">
        <v>9781</v>
      </c>
      <c r="E9199" s="101">
        <v>212.98</v>
      </c>
      <c r="F9199" s="102"/>
    </row>
    <row r="9200" ht="12.75" customHeight="1">
      <c r="A9200" s="100" t="s">
        <v>9477</v>
      </c>
      <c r="B9200" s="101">
        <v>18.26</v>
      </c>
      <c r="C9200" s="102"/>
      <c r="D9200" s="100" t="s">
        <v>28244</v>
      </c>
      <c r="E9200" s="101">
        <v>182.75</v>
      </c>
      <c r="F9200" s="102"/>
    </row>
    <row r="9201" ht="12.75" customHeight="1">
      <c r="A9201" s="100" t="s">
        <v>28066</v>
      </c>
      <c r="B9201" s="101">
        <v>6.16</v>
      </c>
      <c r="C9201" s="102"/>
      <c r="D9201" s="100" t="s">
        <v>9783</v>
      </c>
      <c r="E9201" s="101">
        <v>176.85</v>
      </c>
      <c r="F9201" s="102"/>
    </row>
    <row r="9202" ht="12.75" customHeight="1">
      <c r="A9202" s="100" t="s">
        <v>9479</v>
      </c>
      <c r="B9202" s="101">
        <v>5.35</v>
      </c>
      <c r="C9202" s="102"/>
      <c r="D9202" s="100" t="s">
        <v>28245</v>
      </c>
      <c r="E9202" s="101">
        <v>186.38</v>
      </c>
      <c r="F9202" s="102"/>
    </row>
    <row r="9203" ht="12.75" customHeight="1">
      <c r="A9203" s="100" t="s">
        <v>28067</v>
      </c>
      <c r="B9203" s="101">
        <v>0.61</v>
      </c>
      <c r="C9203" s="102"/>
      <c r="D9203" s="100" t="s">
        <v>9785</v>
      </c>
      <c r="E9203" s="101">
        <v>178.67</v>
      </c>
      <c r="F9203" s="102"/>
    </row>
    <row r="9204" ht="12.75" customHeight="1">
      <c r="A9204" s="100" t="s">
        <v>9481</v>
      </c>
      <c r="B9204" s="101">
        <v>0.53</v>
      </c>
      <c r="C9204" s="102"/>
      <c r="D9204" s="100" t="s">
        <v>28246</v>
      </c>
      <c r="E9204" s="101">
        <v>209.45</v>
      </c>
      <c r="F9204" s="102"/>
    </row>
    <row r="9205" ht="12.75" customHeight="1">
      <c r="A9205" s="100" t="s">
        <v>28068</v>
      </c>
      <c r="B9205" s="101">
        <v>20.0</v>
      </c>
      <c r="C9205" s="102"/>
      <c r="D9205" s="100" t="s">
        <v>9787</v>
      </c>
      <c r="E9205" s="101">
        <v>201.74</v>
      </c>
      <c r="F9205" s="102"/>
    </row>
    <row r="9206" ht="12.75" customHeight="1">
      <c r="A9206" s="100" t="s">
        <v>9483</v>
      </c>
      <c r="B9206" s="101">
        <v>20.0</v>
      </c>
      <c r="C9206" s="102"/>
      <c r="D9206" s="100" t="s">
        <v>28247</v>
      </c>
      <c r="E9206" s="101">
        <v>228.4</v>
      </c>
      <c r="F9206" s="102"/>
    </row>
    <row r="9207" ht="12.75" customHeight="1">
      <c r="A9207" s="100" t="s">
        <v>28069</v>
      </c>
      <c r="B9207" s="101">
        <v>9.0</v>
      </c>
      <c r="C9207" s="102"/>
      <c r="D9207" s="100" t="s">
        <v>9789</v>
      </c>
      <c r="E9207" s="101">
        <v>220.64</v>
      </c>
      <c r="F9207" s="102"/>
    </row>
    <row r="9208" ht="12.75" customHeight="1">
      <c r="A9208" s="100" t="s">
        <v>9485</v>
      </c>
      <c r="B9208" s="101">
        <v>9.0</v>
      </c>
      <c r="C9208" s="102"/>
      <c r="D9208" s="100" t="s">
        <v>28248</v>
      </c>
      <c r="E9208" s="101">
        <v>214.13</v>
      </c>
      <c r="F9208" s="102"/>
    </row>
    <row r="9209" ht="12.75" customHeight="1">
      <c r="A9209" s="100" t="s">
        <v>28070</v>
      </c>
      <c r="B9209" s="101">
        <v>10.0</v>
      </c>
      <c r="C9209" s="102"/>
      <c r="D9209" s="100" t="s">
        <v>9791</v>
      </c>
      <c r="E9209" s="101">
        <v>206.4</v>
      </c>
      <c r="F9209" s="102"/>
    </row>
    <row r="9210" ht="12.75" customHeight="1">
      <c r="A9210" s="100" t="s">
        <v>9487</v>
      </c>
      <c r="B9210" s="101">
        <v>10.0</v>
      </c>
      <c r="C9210" s="102"/>
      <c r="D9210" s="100" t="s">
        <v>28249</v>
      </c>
      <c r="E9210" s="101">
        <v>247.66</v>
      </c>
      <c r="F9210" s="102"/>
    </row>
    <row r="9211" ht="12.75" customHeight="1">
      <c r="A9211" s="100" t="s">
        <v>28071</v>
      </c>
      <c r="B9211" s="101">
        <v>3.0</v>
      </c>
      <c r="C9211" s="102"/>
      <c r="D9211" s="100" t="s">
        <v>9793</v>
      </c>
      <c r="E9211" s="101">
        <v>239.65</v>
      </c>
      <c r="F9211" s="102"/>
    </row>
    <row r="9212" ht="12.75" customHeight="1">
      <c r="A9212" s="100" t="s">
        <v>9489</v>
      </c>
      <c r="B9212" s="101">
        <v>3.0</v>
      </c>
      <c r="C9212" s="102"/>
      <c r="D9212" s="100" t="s">
        <v>28250</v>
      </c>
      <c r="E9212" s="101">
        <v>285.35</v>
      </c>
      <c r="F9212" s="102"/>
    </row>
    <row r="9213" ht="12.75" customHeight="1">
      <c r="A9213" s="100" t="s">
        <v>28072</v>
      </c>
      <c r="B9213" s="101">
        <v>3.0</v>
      </c>
      <c r="C9213" s="102"/>
      <c r="D9213" s="100" t="s">
        <v>9795</v>
      </c>
      <c r="E9213" s="101">
        <v>276.55</v>
      </c>
      <c r="F9213" s="102"/>
    </row>
    <row r="9214" ht="12.75" customHeight="1">
      <c r="A9214" s="100" t="s">
        <v>9491</v>
      </c>
      <c r="B9214" s="101">
        <v>3.0</v>
      </c>
      <c r="C9214" s="102"/>
      <c r="D9214" s="100" t="s">
        <v>28251</v>
      </c>
      <c r="E9214" s="101">
        <v>139.1</v>
      </c>
      <c r="F9214" s="102"/>
    </row>
    <row r="9215" ht="12.75" customHeight="1">
      <c r="A9215" s="100" t="s">
        <v>28073</v>
      </c>
      <c r="B9215" s="101">
        <v>280.0</v>
      </c>
      <c r="C9215" s="102"/>
      <c r="D9215" s="100" t="s">
        <v>9797</v>
      </c>
      <c r="E9215" s="101">
        <v>129.8</v>
      </c>
      <c r="F9215" s="102"/>
    </row>
    <row r="9216" ht="12.75" customHeight="1">
      <c r="A9216" s="100" t="s">
        <v>9493</v>
      </c>
      <c r="B9216" s="101">
        <v>280.0</v>
      </c>
      <c r="C9216" s="102"/>
      <c r="D9216" s="100" t="s">
        <v>28252</v>
      </c>
      <c r="E9216" s="101">
        <v>200.15</v>
      </c>
      <c r="F9216" s="102"/>
    </row>
    <row r="9217" ht="12.75" customHeight="1">
      <c r="A9217" s="100" t="s">
        <v>28074</v>
      </c>
      <c r="B9217" s="101">
        <v>350.0</v>
      </c>
      <c r="C9217" s="102"/>
      <c r="D9217" s="100" t="s">
        <v>9799</v>
      </c>
      <c r="E9217" s="101">
        <v>195.12</v>
      </c>
      <c r="F9217" s="102"/>
    </row>
    <row r="9218" ht="12.75" customHeight="1">
      <c r="A9218" s="100" t="s">
        <v>9495</v>
      </c>
      <c r="B9218" s="101">
        <v>350.0</v>
      </c>
      <c r="C9218" s="102"/>
      <c r="D9218" s="100" t="s">
        <v>28253</v>
      </c>
      <c r="E9218" s="101">
        <v>182.0</v>
      </c>
      <c r="F9218" s="102"/>
    </row>
    <row r="9219" ht="12.75" customHeight="1">
      <c r="A9219" s="100" t="s">
        <v>28075</v>
      </c>
      <c r="B9219" s="101">
        <v>380.0</v>
      </c>
      <c r="C9219" s="102"/>
      <c r="D9219" s="100" t="s">
        <v>9801</v>
      </c>
      <c r="E9219" s="101">
        <v>169.78</v>
      </c>
      <c r="F9219" s="102"/>
    </row>
    <row r="9220" ht="12.75" customHeight="1">
      <c r="A9220" s="100" t="s">
        <v>9497</v>
      </c>
      <c r="B9220" s="101">
        <v>380.0</v>
      </c>
      <c r="C9220" s="102"/>
      <c r="D9220" s="100" t="s">
        <v>28254</v>
      </c>
      <c r="E9220" s="101">
        <v>177.42</v>
      </c>
      <c r="F9220" s="102"/>
    </row>
    <row r="9221" ht="12.75" customHeight="1">
      <c r="A9221" s="100" t="s">
        <v>28076</v>
      </c>
      <c r="B9221" s="101">
        <v>1.5</v>
      </c>
      <c r="C9221" s="102"/>
      <c r="D9221" s="100" t="s">
        <v>9803</v>
      </c>
      <c r="E9221" s="101">
        <v>165.2</v>
      </c>
      <c r="F9221" s="102"/>
    </row>
    <row r="9222" ht="12.75" customHeight="1">
      <c r="A9222" s="100" t="s">
        <v>9499</v>
      </c>
      <c r="B9222" s="101">
        <v>1.5</v>
      </c>
      <c r="C9222" s="102"/>
      <c r="D9222" s="100" t="s">
        <v>28255</v>
      </c>
      <c r="E9222" s="101">
        <v>237.13</v>
      </c>
      <c r="F9222" s="102"/>
    </row>
    <row r="9223" ht="12.75" customHeight="1">
      <c r="A9223" s="100" t="s">
        <v>28077</v>
      </c>
      <c r="B9223" s="101">
        <v>4.5</v>
      </c>
      <c r="C9223" s="102"/>
      <c r="D9223" s="100" t="s">
        <v>9805</v>
      </c>
      <c r="E9223" s="101">
        <v>223.37</v>
      </c>
      <c r="F9223" s="102"/>
    </row>
    <row r="9224" ht="12.75" customHeight="1">
      <c r="A9224" s="100" t="s">
        <v>9501</v>
      </c>
      <c r="B9224" s="101">
        <v>4.5</v>
      </c>
      <c r="C9224" s="102"/>
      <c r="D9224" s="100" t="s">
        <v>28256</v>
      </c>
      <c r="E9224" s="101">
        <v>81.98</v>
      </c>
      <c r="F9224" s="102"/>
    </row>
    <row r="9225" ht="12.75" customHeight="1">
      <c r="A9225" s="100" t="s">
        <v>28078</v>
      </c>
      <c r="B9225" s="101">
        <v>14.0</v>
      </c>
      <c r="C9225" s="102"/>
      <c r="D9225" s="100" t="s">
        <v>9807</v>
      </c>
      <c r="E9225" s="101">
        <v>79.3</v>
      </c>
      <c r="F9225" s="102"/>
    </row>
    <row r="9226" ht="12.75" customHeight="1">
      <c r="A9226" s="100" t="s">
        <v>9503</v>
      </c>
      <c r="B9226" s="101">
        <v>14.0</v>
      </c>
      <c r="C9226" s="102"/>
      <c r="D9226" s="100" t="s">
        <v>28257</v>
      </c>
      <c r="E9226" s="101">
        <v>98.05</v>
      </c>
      <c r="F9226" s="102"/>
    </row>
    <row r="9227" ht="12.75" customHeight="1">
      <c r="A9227" s="100" t="s">
        <v>28079</v>
      </c>
      <c r="B9227" s="101">
        <v>12.0</v>
      </c>
      <c r="C9227" s="102"/>
      <c r="D9227" s="100" t="s">
        <v>9809</v>
      </c>
      <c r="E9227" s="101">
        <v>95.37</v>
      </c>
      <c r="F9227" s="102"/>
    </row>
    <row r="9228" ht="12.75" customHeight="1">
      <c r="A9228" s="100" t="s">
        <v>9505</v>
      </c>
      <c r="B9228" s="101">
        <v>12.0</v>
      </c>
      <c r="C9228" s="102"/>
      <c r="D9228" s="100" t="s">
        <v>28258</v>
      </c>
      <c r="E9228" s="101">
        <v>114.88</v>
      </c>
      <c r="F9228" s="102"/>
    </row>
    <row r="9229" ht="12.75" customHeight="1">
      <c r="A9229" s="100" t="s">
        <v>28080</v>
      </c>
      <c r="B9229" s="101">
        <v>24.0</v>
      </c>
      <c r="C9229" s="102"/>
      <c r="D9229" s="100" t="s">
        <v>9811</v>
      </c>
      <c r="E9229" s="101">
        <v>111.67</v>
      </c>
      <c r="F9229" s="102"/>
    </row>
    <row r="9230" ht="12.75" customHeight="1">
      <c r="A9230" s="100" t="s">
        <v>9507</v>
      </c>
      <c r="B9230" s="101">
        <v>24.0</v>
      </c>
      <c r="C9230" s="102"/>
      <c r="D9230" s="100" t="s">
        <v>28259</v>
      </c>
      <c r="E9230" s="101">
        <v>470.79</v>
      </c>
      <c r="F9230" s="102"/>
    </row>
    <row r="9231" ht="12.75" customHeight="1">
      <c r="A9231" s="100" t="s">
        <v>28081</v>
      </c>
      <c r="B9231" s="101">
        <v>28.0</v>
      </c>
      <c r="C9231" s="102"/>
      <c r="D9231" s="100" t="s">
        <v>9813</v>
      </c>
      <c r="E9231" s="101">
        <v>439.21</v>
      </c>
      <c r="F9231" s="102"/>
    </row>
    <row r="9232" ht="12.75" customHeight="1">
      <c r="A9232" s="100" t="s">
        <v>9509</v>
      </c>
      <c r="B9232" s="101">
        <v>28.0</v>
      </c>
      <c r="C9232" s="102"/>
      <c r="D9232" s="100" t="s">
        <v>28260</v>
      </c>
      <c r="E9232" s="101">
        <v>1277.11</v>
      </c>
      <c r="F9232" s="102"/>
    </row>
    <row r="9233" ht="12.75" customHeight="1">
      <c r="A9233" s="100" t="s">
        <v>28082</v>
      </c>
      <c r="B9233" s="101">
        <v>13.2</v>
      </c>
      <c r="C9233" s="102"/>
      <c r="D9233" s="100" t="s">
        <v>9815</v>
      </c>
      <c r="E9233" s="101">
        <v>1245.51</v>
      </c>
      <c r="F9233" s="102"/>
    </row>
    <row r="9234" ht="12.75" customHeight="1">
      <c r="A9234" s="100" t="s">
        <v>9511</v>
      </c>
      <c r="B9234" s="101">
        <v>13.2</v>
      </c>
      <c r="C9234" s="102"/>
      <c r="D9234" s="100" t="s">
        <v>28261</v>
      </c>
      <c r="E9234" s="101">
        <v>1063.89</v>
      </c>
      <c r="F9234" s="102"/>
    </row>
    <row r="9235" ht="12.75" customHeight="1">
      <c r="A9235" s="100" t="s">
        <v>28083</v>
      </c>
      <c r="B9235" s="101">
        <v>42.0</v>
      </c>
      <c r="C9235" s="102"/>
      <c r="D9235" s="100" t="s">
        <v>9817</v>
      </c>
      <c r="E9235" s="101">
        <v>1030.05</v>
      </c>
      <c r="F9235" s="102"/>
    </row>
    <row r="9236" ht="12.75" customHeight="1">
      <c r="A9236" s="100" t="s">
        <v>9513</v>
      </c>
      <c r="B9236" s="101">
        <v>42.0</v>
      </c>
      <c r="C9236" s="102"/>
      <c r="D9236" s="100" t="s">
        <v>28262</v>
      </c>
      <c r="E9236" s="101">
        <v>1377.41</v>
      </c>
      <c r="F9236" s="102"/>
    </row>
    <row r="9237" ht="12.75" customHeight="1">
      <c r="A9237" s="100" t="s">
        <v>28084</v>
      </c>
      <c r="B9237" s="101">
        <v>8.0</v>
      </c>
      <c r="C9237" s="102"/>
      <c r="D9237" s="100" t="s">
        <v>9819</v>
      </c>
      <c r="E9237" s="101">
        <v>1354.41</v>
      </c>
      <c r="F9237" s="102"/>
    </row>
    <row r="9238" ht="12.75" customHeight="1">
      <c r="A9238" s="100" t="s">
        <v>9515</v>
      </c>
      <c r="B9238" s="101">
        <v>8.0</v>
      </c>
      <c r="C9238" s="102"/>
      <c r="D9238" s="100" t="s">
        <v>28263</v>
      </c>
      <c r="E9238" s="101">
        <v>923.57</v>
      </c>
      <c r="F9238" s="102"/>
    </row>
    <row r="9239" ht="12.75" customHeight="1">
      <c r="A9239" s="100" t="s">
        <v>28085</v>
      </c>
      <c r="B9239" s="101">
        <v>17.6</v>
      </c>
      <c r="C9239" s="102"/>
      <c r="D9239" s="100" t="s">
        <v>9821</v>
      </c>
      <c r="E9239" s="101">
        <v>902.75</v>
      </c>
      <c r="F9239" s="102"/>
    </row>
    <row r="9240" ht="12.75" customHeight="1">
      <c r="A9240" s="100" t="s">
        <v>9517</v>
      </c>
      <c r="B9240" s="101">
        <v>17.6</v>
      </c>
      <c r="C9240" s="102"/>
      <c r="D9240" s="100" t="s">
        <v>28264</v>
      </c>
      <c r="E9240" s="101">
        <v>7803.6</v>
      </c>
      <c r="F9240" s="102"/>
    </row>
    <row r="9241" ht="12.75" customHeight="1">
      <c r="A9241" s="100" t="s">
        <v>28086</v>
      </c>
      <c r="B9241" s="101">
        <v>27.5</v>
      </c>
      <c r="C9241" s="102"/>
      <c r="D9241" s="100" t="s">
        <v>9823</v>
      </c>
      <c r="E9241" s="101">
        <v>7323.88</v>
      </c>
      <c r="F9241" s="102"/>
    </row>
    <row r="9242" ht="12.75" customHeight="1">
      <c r="A9242" s="100" t="s">
        <v>9519</v>
      </c>
      <c r="B9242" s="101">
        <v>27.5</v>
      </c>
      <c r="C9242" s="102"/>
      <c r="D9242" s="100" t="s">
        <v>28265</v>
      </c>
      <c r="E9242" s="101">
        <v>2346.3</v>
      </c>
      <c r="F9242" s="102"/>
    </row>
    <row r="9243" ht="12.75" customHeight="1">
      <c r="A9243" s="100" t="s">
        <v>28087</v>
      </c>
      <c r="B9243" s="101">
        <v>27.5</v>
      </c>
      <c r="C9243" s="102"/>
      <c r="D9243" s="100" t="s">
        <v>9825</v>
      </c>
      <c r="E9243" s="101">
        <v>2192.63</v>
      </c>
      <c r="F9243" s="102"/>
    </row>
    <row r="9244" ht="12.75" customHeight="1">
      <c r="A9244" s="100" t="s">
        <v>9521</v>
      </c>
      <c r="B9244" s="101">
        <v>27.5</v>
      </c>
      <c r="C9244" s="102"/>
      <c r="D9244" s="100" t="s">
        <v>28266</v>
      </c>
      <c r="E9244" s="101">
        <v>2575.12</v>
      </c>
      <c r="F9244" s="102"/>
    </row>
    <row r="9245" ht="12.75" customHeight="1">
      <c r="A9245" s="100" t="s">
        <v>28088</v>
      </c>
      <c r="B9245" s="101">
        <v>27.5</v>
      </c>
      <c r="C9245" s="102"/>
      <c r="D9245" s="100" t="s">
        <v>9827</v>
      </c>
      <c r="E9245" s="101">
        <v>2420.8</v>
      </c>
      <c r="F9245" s="102"/>
    </row>
    <row r="9246" ht="12.75" customHeight="1">
      <c r="A9246" s="100" t="s">
        <v>9523</v>
      </c>
      <c r="B9246" s="101">
        <v>27.5</v>
      </c>
      <c r="C9246" s="102"/>
      <c r="D9246" s="100" t="s">
        <v>28267</v>
      </c>
      <c r="E9246" s="101">
        <v>377.88</v>
      </c>
      <c r="F9246" s="102"/>
    </row>
    <row r="9247" ht="12.75" customHeight="1">
      <c r="A9247" s="100" t="s">
        <v>28089</v>
      </c>
      <c r="B9247" s="101">
        <v>27.5</v>
      </c>
      <c r="C9247" s="102"/>
      <c r="D9247" s="100" t="s">
        <v>9829</v>
      </c>
      <c r="E9247" s="101">
        <v>349.69</v>
      </c>
      <c r="F9247" s="102"/>
    </row>
    <row r="9248" ht="12.75" customHeight="1">
      <c r="A9248" s="100" t="s">
        <v>9525</v>
      </c>
      <c r="B9248" s="101">
        <v>27.5</v>
      </c>
      <c r="C9248" s="102"/>
      <c r="D9248" s="100" t="s">
        <v>28268</v>
      </c>
      <c r="E9248" s="101">
        <v>763.89</v>
      </c>
      <c r="F9248" s="102"/>
    </row>
    <row r="9249" ht="12.75" customHeight="1">
      <c r="A9249" s="100" t="s">
        <v>28090</v>
      </c>
      <c r="B9249" s="101">
        <v>124.0</v>
      </c>
      <c r="C9249" s="102"/>
      <c r="D9249" s="100" t="s">
        <v>9831</v>
      </c>
      <c r="E9249" s="101">
        <v>716.5</v>
      </c>
      <c r="F9249" s="102"/>
    </row>
    <row r="9250" ht="12.75" customHeight="1">
      <c r="A9250" s="100" t="s">
        <v>9527</v>
      </c>
      <c r="B9250" s="101">
        <v>117.54</v>
      </c>
      <c r="C9250" s="102"/>
      <c r="D9250" s="100" t="s">
        <v>28269</v>
      </c>
      <c r="E9250" s="101">
        <v>988.07</v>
      </c>
      <c r="F9250" s="102"/>
    </row>
    <row r="9251" ht="12.75" customHeight="1">
      <c r="A9251" s="100" t="s">
        <v>28091</v>
      </c>
      <c r="B9251" s="101">
        <v>219.14</v>
      </c>
      <c r="C9251" s="102"/>
      <c r="D9251" s="100" t="s">
        <v>9833</v>
      </c>
      <c r="E9251" s="101">
        <v>969.89</v>
      </c>
      <c r="F9251" s="102"/>
    </row>
    <row r="9252" ht="12.75" customHeight="1">
      <c r="A9252" s="100" t="s">
        <v>9529</v>
      </c>
      <c r="B9252" s="101">
        <v>206.82</v>
      </c>
      <c r="C9252" s="102"/>
      <c r="D9252" s="100" t="s">
        <v>28270</v>
      </c>
      <c r="E9252" s="101">
        <v>2227.77</v>
      </c>
      <c r="F9252" s="102"/>
    </row>
    <row r="9253" ht="12.75" customHeight="1">
      <c r="A9253" s="100" t="s">
        <v>28092</v>
      </c>
      <c r="B9253" s="101">
        <v>420.0</v>
      </c>
      <c r="C9253" s="102"/>
      <c r="D9253" s="100" t="s">
        <v>9835</v>
      </c>
      <c r="E9253" s="101">
        <v>2076.0</v>
      </c>
      <c r="F9253" s="102"/>
    </row>
    <row r="9254" ht="12.75" customHeight="1">
      <c r="A9254" s="100" t="s">
        <v>9531</v>
      </c>
      <c r="B9254" s="101">
        <v>420.0</v>
      </c>
      <c r="C9254" s="102"/>
      <c r="D9254" s="100" t="s">
        <v>28271</v>
      </c>
      <c r="E9254" s="101">
        <v>2843.39</v>
      </c>
      <c r="F9254" s="102"/>
    </row>
    <row r="9255" ht="12.75" customHeight="1">
      <c r="A9255" s="100" t="s">
        <v>28093</v>
      </c>
      <c r="B9255" s="101">
        <v>860.83</v>
      </c>
      <c r="C9255" s="102"/>
      <c r="D9255" s="100" t="s">
        <v>9837</v>
      </c>
      <c r="E9255" s="101">
        <v>2689.75</v>
      </c>
      <c r="F9255" s="102"/>
    </row>
    <row r="9256" ht="12.75" customHeight="1">
      <c r="A9256" s="100" t="s">
        <v>9533</v>
      </c>
      <c r="B9256" s="101">
        <v>860.83</v>
      </c>
      <c r="C9256" s="102"/>
      <c r="D9256" s="100" t="s">
        <v>28272</v>
      </c>
      <c r="E9256" s="101">
        <v>856.0</v>
      </c>
      <c r="F9256" s="102"/>
    </row>
    <row r="9257" ht="12.75" customHeight="1">
      <c r="A9257" s="100" t="s">
        <v>28094</v>
      </c>
      <c r="B9257" s="101">
        <v>457.71</v>
      </c>
      <c r="C9257" s="102"/>
      <c r="D9257" s="100" t="s">
        <v>9839</v>
      </c>
      <c r="E9257" s="101">
        <v>821.37</v>
      </c>
      <c r="F9257" s="102"/>
    </row>
    <row r="9258" ht="12.75" customHeight="1">
      <c r="A9258" s="100" t="s">
        <v>9535</v>
      </c>
      <c r="B9258" s="101">
        <v>436.69</v>
      </c>
      <c r="C9258" s="102"/>
      <c r="D9258" s="100" t="s">
        <v>28273</v>
      </c>
      <c r="E9258" s="101">
        <v>1814.56</v>
      </c>
      <c r="F9258" s="102"/>
    </row>
    <row r="9259" ht="12.75" customHeight="1">
      <c r="A9259" s="100" t="s">
        <v>28095</v>
      </c>
      <c r="B9259" s="101">
        <v>35.28</v>
      </c>
      <c r="C9259" s="102"/>
      <c r="D9259" s="100" t="s">
        <v>9841</v>
      </c>
      <c r="E9259" s="101">
        <v>1660.06</v>
      </c>
      <c r="F9259" s="102"/>
    </row>
    <row r="9260" ht="12.75" customHeight="1">
      <c r="A9260" s="100" t="s">
        <v>9537</v>
      </c>
      <c r="B9260" s="101">
        <v>33.07</v>
      </c>
      <c r="C9260" s="102"/>
      <c r="D9260" s="100" t="s">
        <v>28274</v>
      </c>
      <c r="E9260" s="101">
        <v>2280.9</v>
      </c>
      <c r="F9260" s="102"/>
    </row>
    <row r="9261" ht="12.75" customHeight="1">
      <c r="A9261" s="100" t="s">
        <v>28096</v>
      </c>
      <c r="B9261" s="101">
        <v>67.22</v>
      </c>
      <c r="C9261" s="102"/>
      <c r="D9261" s="100" t="s">
        <v>9843</v>
      </c>
      <c r="E9261" s="101">
        <v>2120.38</v>
      </c>
      <c r="F9261" s="102"/>
    </row>
    <row r="9262" ht="12.75" customHeight="1">
      <c r="A9262" s="100" t="s">
        <v>9539</v>
      </c>
      <c r="B9262" s="101">
        <v>62.58</v>
      </c>
      <c r="C9262" s="102"/>
      <c r="D9262" s="100" t="s">
        <v>28275</v>
      </c>
      <c r="E9262" s="101">
        <v>4861.96</v>
      </c>
      <c r="F9262" s="102"/>
    </row>
    <row r="9263" ht="12.75" customHeight="1">
      <c r="A9263" s="100" t="s">
        <v>28097</v>
      </c>
      <c r="B9263" s="101">
        <v>313.22</v>
      </c>
      <c r="C9263" s="102"/>
      <c r="D9263" s="100" t="s">
        <v>9845</v>
      </c>
      <c r="E9263" s="101">
        <v>4589.52</v>
      </c>
      <c r="F9263" s="102"/>
    </row>
    <row r="9264" ht="12.75" customHeight="1">
      <c r="A9264" s="100" t="s">
        <v>9541</v>
      </c>
      <c r="B9264" s="101">
        <v>294.12</v>
      </c>
      <c r="C9264" s="102"/>
      <c r="D9264" s="100" t="s">
        <v>28276</v>
      </c>
      <c r="E9264" s="101">
        <v>434.22</v>
      </c>
      <c r="F9264" s="102"/>
    </row>
    <row r="9265" ht="12.75" customHeight="1">
      <c r="A9265" s="100" t="s">
        <v>28098</v>
      </c>
      <c r="B9265" s="101">
        <v>56.46</v>
      </c>
      <c r="C9265" s="102"/>
      <c r="D9265" s="100" t="s">
        <v>9847</v>
      </c>
      <c r="E9265" s="101">
        <v>410.43</v>
      </c>
      <c r="F9265" s="102"/>
    </row>
    <row r="9266" ht="12.75" customHeight="1">
      <c r="A9266" s="100" t="s">
        <v>9543</v>
      </c>
      <c r="B9266" s="101">
        <v>49.62</v>
      </c>
      <c r="C9266" s="102"/>
      <c r="D9266" s="100" t="s">
        <v>28277</v>
      </c>
      <c r="E9266" s="101">
        <v>521.08</v>
      </c>
      <c r="F9266" s="102"/>
    </row>
    <row r="9267" ht="12.75" customHeight="1">
      <c r="A9267" s="100" t="s">
        <v>28099</v>
      </c>
      <c r="B9267" s="101">
        <v>65.46</v>
      </c>
      <c r="C9267" s="102"/>
      <c r="D9267" s="100" t="s">
        <v>9849</v>
      </c>
      <c r="E9267" s="101">
        <v>480.91</v>
      </c>
      <c r="F9267" s="102"/>
    </row>
    <row r="9268" ht="12.75" customHeight="1">
      <c r="A9268" s="100" t="s">
        <v>9545</v>
      </c>
      <c r="B9268" s="101">
        <v>61.28</v>
      </c>
      <c r="C9268" s="102"/>
      <c r="D9268" s="100" t="s">
        <v>28278</v>
      </c>
      <c r="E9268" s="101">
        <v>583.75</v>
      </c>
      <c r="F9268" s="102"/>
    </row>
    <row r="9269" ht="12.75" customHeight="1">
      <c r="A9269" s="100" t="s">
        <v>28100</v>
      </c>
      <c r="B9269" s="101">
        <v>99.03</v>
      </c>
      <c r="C9269" s="102"/>
      <c r="D9269" s="100" t="s">
        <v>9851</v>
      </c>
      <c r="E9269" s="101">
        <v>550.93</v>
      </c>
      <c r="F9269" s="102"/>
    </row>
    <row r="9270" ht="12.75" customHeight="1">
      <c r="A9270" s="100" t="s">
        <v>9547</v>
      </c>
      <c r="B9270" s="101">
        <v>90.97</v>
      </c>
      <c r="C9270" s="102"/>
      <c r="D9270" s="100" t="s">
        <v>28279</v>
      </c>
      <c r="E9270" s="101">
        <v>748.95</v>
      </c>
      <c r="F9270" s="102"/>
    </row>
    <row r="9271" ht="12.75" customHeight="1">
      <c r="A9271" s="100" t="s">
        <v>28101</v>
      </c>
      <c r="B9271" s="101">
        <v>74.88</v>
      </c>
      <c r="C9271" s="102"/>
      <c r="D9271" s="100" t="s">
        <v>9853</v>
      </c>
      <c r="E9271" s="101">
        <v>709.8</v>
      </c>
      <c r="F9271" s="102"/>
    </row>
    <row r="9272" ht="12.75" customHeight="1">
      <c r="A9272" s="100" t="s">
        <v>9549</v>
      </c>
      <c r="B9272" s="101">
        <v>69.67</v>
      </c>
      <c r="C9272" s="102"/>
      <c r="D9272" s="100" t="s">
        <v>28280</v>
      </c>
      <c r="E9272" s="101">
        <v>824.74</v>
      </c>
      <c r="F9272" s="102"/>
    </row>
    <row r="9273" ht="12.75" customHeight="1">
      <c r="A9273" s="100" t="s">
        <v>28102</v>
      </c>
      <c r="B9273" s="101">
        <v>5.2</v>
      </c>
      <c r="C9273" s="102"/>
      <c r="D9273" s="100" t="s">
        <v>9855</v>
      </c>
      <c r="E9273" s="101">
        <v>766.98</v>
      </c>
      <c r="F9273" s="102"/>
    </row>
    <row r="9274" ht="12.75" customHeight="1">
      <c r="A9274" s="100" t="s">
        <v>9551</v>
      </c>
      <c r="B9274" s="101">
        <v>4.75</v>
      </c>
      <c r="C9274" s="102"/>
      <c r="D9274" s="100" t="s">
        <v>28281</v>
      </c>
      <c r="E9274" s="101">
        <v>950.0</v>
      </c>
      <c r="F9274" s="102"/>
    </row>
    <row r="9275" ht="12.75" customHeight="1">
      <c r="A9275" s="100" t="s">
        <v>28103</v>
      </c>
      <c r="B9275" s="101">
        <v>5.36</v>
      </c>
      <c r="C9275" s="102"/>
      <c r="D9275" s="100" t="s">
        <v>9857</v>
      </c>
      <c r="E9275" s="101">
        <v>950.0</v>
      </c>
      <c r="F9275" s="102"/>
    </row>
    <row r="9276" ht="12.75" customHeight="1">
      <c r="A9276" s="100" t="s">
        <v>9553</v>
      </c>
      <c r="B9276" s="101">
        <v>4.91</v>
      </c>
      <c r="C9276" s="102"/>
      <c r="D9276" s="100" t="s">
        <v>28282</v>
      </c>
      <c r="E9276" s="101">
        <v>296.0</v>
      </c>
      <c r="F9276" s="102"/>
    </row>
    <row r="9277" ht="12.75" customHeight="1">
      <c r="A9277" s="100" t="s">
        <v>28104</v>
      </c>
      <c r="B9277" s="101">
        <v>64.56</v>
      </c>
      <c r="C9277" s="102"/>
      <c r="D9277" s="100" t="s">
        <v>9859</v>
      </c>
      <c r="E9277" s="101">
        <v>296.0</v>
      </c>
      <c r="F9277" s="102"/>
    </row>
    <row r="9278" ht="12.75" customHeight="1">
      <c r="A9278" s="100" t="s">
        <v>9555</v>
      </c>
      <c r="B9278" s="101">
        <v>62.77</v>
      </c>
      <c r="C9278" s="102"/>
      <c r="D9278" s="100" t="s">
        <v>28283</v>
      </c>
      <c r="E9278" s="101">
        <v>175.2</v>
      </c>
      <c r="F9278" s="102"/>
    </row>
    <row r="9279" ht="12.75" customHeight="1">
      <c r="A9279" s="100" t="s">
        <v>28105</v>
      </c>
      <c r="B9279" s="101">
        <v>174.99</v>
      </c>
      <c r="C9279" s="102"/>
      <c r="D9279" s="100" t="s">
        <v>9861</v>
      </c>
      <c r="E9279" s="101">
        <v>175.2</v>
      </c>
      <c r="F9279" s="102"/>
    </row>
    <row r="9280" ht="12.75" customHeight="1">
      <c r="A9280" s="100" t="s">
        <v>9557</v>
      </c>
      <c r="B9280" s="101">
        <v>154.74</v>
      </c>
      <c r="C9280" s="102"/>
      <c r="D9280" s="100" t="s">
        <v>28284</v>
      </c>
      <c r="E9280" s="101">
        <v>56.22</v>
      </c>
      <c r="F9280" s="102"/>
    </row>
    <row r="9281" ht="12.75" customHeight="1">
      <c r="A9281" s="100" t="s">
        <v>28106</v>
      </c>
      <c r="B9281" s="101">
        <v>207.83</v>
      </c>
      <c r="C9281" s="102"/>
      <c r="D9281" s="100" t="s">
        <v>9863</v>
      </c>
      <c r="E9281" s="101">
        <v>56.22</v>
      </c>
      <c r="F9281" s="102"/>
    </row>
    <row r="9282" ht="12.75" customHeight="1">
      <c r="A9282" s="100" t="s">
        <v>9559</v>
      </c>
      <c r="B9282" s="101">
        <v>183.81</v>
      </c>
      <c r="C9282" s="102"/>
      <c r="D9282" s="100" t="s">
        <v>28285</v>
      </c>
      <c r="E9282" s="101">
        <v>119.13</v>
      </c>
      <c r="F9282" s="102"/>
    </row>
    <row r="9283" ht="12.75" customHeight="1">
      <c r="A9283" s="100" t="s">
        <v>28107</v>
      </c>
      <c r="B9283" s="101">
        <v>167.38</v>
      </c>
      <c r="C9283" s="102"/>
      <c r="D9283" s="100" t="s">
        <v>9865</v>
      </c>
      <c r="E9283" s="101">
        <v>118.77</v>
      </c>
      <c r="F9283" s="102"/>
    </row>
    <row r="9284" ht="12.75" customHeight="1">
      <c r="A9284" s="100" t="s">
        <v>9561</v>
      </c>
      <c r="B9284" s="101">
        <v>148.15</v>
      </c>
      <c r="C9284" s="102"/>
      <c r="D9284" s="100" t="s">
        <v>28286</v>
      </c>
      <c r="E9284" s="101">
        <v>41.22</v>
      </c>
      <c r="F9284" s="102"/>
    </row>
    <row r="9285" ht="12.75" customHeight="1">
      <c r="A9285" s="100" t="s">
        <v>28108</v>
      </c>
      <c r="B9285" s="101">
        <v>188.62</v>
      </c>
      <c r="C9285" s="102"/>
      <c r="D9285" s="100" t="s">
        <v>9867</v>
      </c>
      <c r="E9285" s="101">
        <v>41.22</v>
      </c>
      <c r="F9285" s="102"/>
    </row>
    <row r="9286" ht="12.75" customHeight="1">
      <c r="A9286" s="100" t="s">
        <v>9563</v>
      </c>
      <c r="B9286" s="101">
        <v>166.86</v>
      </c>
      <c r="C9286" s="102"/>
      <c r="D9286" s="100" t="s">
        <v>28287</v>
      </c>
      <c r="E9286" s="101">
        <v>34.4</v>
      </c>
      <c r="F9286" s="102"/>
    </row>
    <row r="9287" ht="12.75" customHeight="1">
      <c r="A9287" s="100" t="s">
        <v>28109</v>
      </c>
      <c r="B9287" s="101">
        <v>275.88</v>
      </c>
      <c r="C9287" s="102"/>
      <c r="D9287" s="100" t="s">
        <v>9869</v>
      </c>
      <c r="E9287" s="101">
        <v>34.4</v>
      </c>
      <c r="F9287" s="102"/>
    </row>
    <row r="9288" ht="12.75" customHeight="1">
      <c r="A9288" s="100" t="s">
        <v>9565</v>
      </c>
      <c r="B9288" s="101">
        <v>272.75</v>
      </c>
      <c r="C9288" s="102"/>
      <c r="D9288" s="100" t="s">
        <v>28288</v>
      </c>
      <c r="E9288" s="101">
        <v>79.16</v>
      </c>
      <c r="F9288" s="102"/>
    </row>
    <row r="9289" ht="12.75" customHeight="1">
      <c r="A9289" s="100" t="s">
        <v>28110</v>
      </c>
      <c r="B9289" s="101">
        <v>1.97</v>
      </c>
      <c r="C9289" s="102"/>
      <c r="D9289" s="100" t="s">
        <v>9871</v>
      </c>
      <c r="E9289" s="101">
        <v>79.16</v>
      </c>
      <c r="F9289" s="102"/>
    </row>
    <row r="9290" ht="12.75" customHeight="1">
      <c r="A9290" s="100" t="s">
        <v>9567</v>
      </c>
      <c r="B9290" s="101">
        <v>1.71</v>
      </c>
      <c r="C9290" s="102"/>
      <c r="D9290" s="100" t="s">
        <v>28289</v>
      </c>
      <c r="E9290" s="101">
        <v>43.45</v>
      </c>
      <c r="F9290" s="102"/>
    </row>
    <row r="9291" ht="12.75" customHeight="1">
      <c r="A9291" s="100" t="s">
        <v>28111</v>
      </c>
      <c r="B9291" s="101">
        <v>1.23</v>
      </c>
      <c r="C9291" s="102"/>
      <c r="D9291" s="100" t="s">
        <v>9873</v>
      </c>
      <c r="E9291" s="101">
        <v>41.3</v>
      </c>
      <c r="F9291" s="102"/>
    </row>
    <row r="9292" ht="12.75" customHeight="1">
      <c r="A9292" s="100" t="s">
        <v>9569</v>
      </c>
      <c r="B9292" s="101">
        <v>1.07</v>
      </c>
      <c r="C9292" s="102"/>
      <c r="D9292" s="100" t="s">
        <v>28290</v>
      </c>
      <c r="E9292" s="101">
        <v>126.18</v>
      </c>
      <c r="F9292" s="102"/>
    </row>
    <row r="9293" ht="12.75" customHeight="1">
      <c r="A9293" s="100" t="s">
        <v>28112</v>
      </c>
      <c r="B9293" s="101">
        <v>1.85</v>
      </c>
      <c r="C9293" s="102"/>
      <c r="D9293" s="100" t="s">
        <v>9875</v>
      </c>
      <c r="E9293" s="101">
        <v>121.4</v>
      </c>
      <c r="F9293" s="102"/>
    </row>
    <row r="9294" ht="12.75" customHeight="1">
      <c r="A9294" s="100" t="s">
        <v>9571</v>
      </c>
      <c r="B9294" s="101">
        <v>1.6</v>
      </c>
      <c r="C9294" s="102"/>
      <c r="D9294" s="100" t="s">
        <v>28291</v>
      </c>
      <c r="E9294" s="101">
        <v>432.66</v>
      </c>
      <c r="F9294" s="102"/>
    </row>
    <row r="9295" ht="12.75" customHeight="1">
      <c r="A9295" s="100" t="s">
        <v>28113</v>
      </c>
      <c r="B9295" s="101">
        <v>17.68</v>
      </c>
      <c r="C9295" s="102"/>
      <c r="D9295" s="100" t="s">
        <v>9877</v>
      </c>
      <c r="E9295" s="101">
        <v>392.78</v>
      </c>
      <c r="F9295" s="102"/>
    </row>
    <row r="9296" ht="12.75" customHeight="1">
      <c r="A9296" s="100" t="s">
        <v>9573</v>
      </c>
      <c r="B9296" s="101">
        <v>17.27</v>
      </c>
      <c r="C9296" s="102"/>
      <c r="D9296" s="100" t="s">
        <v>28292</v>
      </c>
      <c r="E9296" s="101">
        <v>530.38</v>
      </c>
      <c r="F9296" s="102"/>
    </row>
    <row r="9297" ht="12.75" customHeight="1">
      <c r="A9297" s="100" t="s">
        <v>28114</v>
      </c>
      <c r="B9297" s="101">
        <v>18.72</v>
      </c>
      <c r="C9297" s="102"/>
      <c r="D9297" s="100" t="s">
        <v>9879</v>
      </c>
      <c r="E9297" s="101">
        <v>479.04</v>
      </c>
      <c r="F9297" s="102"/>
    </row>
    <row r="9298" ht="12.75" customHeight="1">
      <c r="A9298" s="100" t="s">
        <v>9575</v>
      </c>
      <c r="B9298" s="101">
        <v>18.31</v>
      </c>
      <c r="C9298" s="102"/>
      <c r="D9298" s="100" t="s">
        <v>28293</v>
      </c>
      <c r="E9298" s="101">
        <v>316.71</v>
      </c>
      <c r="F9298" s="102"/>
    </row>
    <row r="9299" ht="12.75" customHeight="1">
      <c r="A9299" s="100" t="s">
        <v>28115</v>
      </c>
      <c r="B9299" s="101">
        <v>31.42</v>
      </c>
      <c r="C9299" s="102"/>
      <c r="D9299" s="100" t="s">
        <v>9881</v>
      </c>
      <c r="E9299" s="101">
        <v>312.41</v>
      </c>
      <c r="F9299" s="102"/>
    </row>
    <row r="9300" ht="12.75" customHeight="1">
      <c r="A9300" s="100" t="s">
        <v>9577</v>
      </c>
      <c r="B9300" s="101">
        <v>31.01</v>
      </c>
      <c r="C9300" s="102"/>
      <c r="D9300" s="100" t="s">
        <v>28294</v>
      </c>
      <c r="E9300" s="101">
        <v>95.07</v>
      </c>
      <c r="F9300" s="102"/>
    </row>
    <row r="9301" ht="12.75" customHeight="1">
      <c r="A9301" s="100" t="s">
        <v>28116</v>
      </c>
      <c r="B9301" s="101">
        <v>2.46</v>
      </c>
      <c r="C9301" s="102"/>
      <c r="D9301" s="100" t="s">
        <v>9883</v>
      </c>
      <c r="E9301" s="101">
        <v>92.54</v>
      </c>
      <c r="F9301" s="102"/>
    </row>
    <row r="9302" ht="12.75" customHeight="1">
      <c r="A9302" s="100" t="s">
        <v>9579</v>
      </c>
      <c r="B9302" s="101">
        <v>2.14</v>
      </c>
      <c r="C9302" s="102"/>
      <c r="D9302" s="100" t="s">
        <v>28295</v>
      </c>
      <c r="E9302" s="101">
        <v>250.12</v>
      </c>
      <c r="F9302" s="102"/>
    </row>
    <row r="9303" ht="12.75" customHeight="1">
      <c r="A9303" s="100" t="s">
        <v>28117</v>
      </c>
      <c r="B9303" s="101">
        <v>4961.47</v>
      </c>
      <c r="C9303" s="102"/>
      <c r="D9303" s="100" t="s">
        <v>9885</v>
      </c>
      <c r="E9303" s="101">
        <v>242.84</v>
      </c>
      <c r="F9303" s="102"/>
    </row>
    <row r="9304" ht="12.75" customHeight="1">
      <c r="A9304" s="100" t="s">
        <v>9582</v>
      </c>
      <c r="B9304" s="101">
        <v>4305.06</v>
      </c>
      <c r="C9304" s="102"/>
      <c r="D9304" s="100" t="s">
        <v>28296</v>
      </c>
      <c r="E9304" s="101">
        <v>358.43</v>
      </c>
      <c r="F9304" s="102"/>
    </row>
    <row r="9305" ht="12.75" customHeight="1">
      <c r="A9305" s="100" t="s">
        <v>28118</v>
      </c>
      <c r="B9305" s="101">
        <v>3.08</v>
      </c>
      <c r="C9305" s="102"/>
      <c r="D9305" s="100" t="s">
        <v>9887</v>
      </c>
      <c r="E9305" s="101">
        <v>348.22</v>
      </c>
      <c r="F9305" s="102"/>
    </row>
    <row r="9306" ht="12.75" customHeight="1">
      <c r="A9306" s="100" t="s">
        <v>9584</v>
      </c>
      <c r="B9306" s="101">
        <v>2.67</v>
      </c>
      <c r="C9306" s="102"/>
      <c r="D9306" s="100" t="s">
        <v>28297</v>
      </c>
      <c r="E9306" s="101">
        <v>121.5</v>
      </c>
      <c r="F9306" s="102"/>
    </row>
    <row r="9307" ht="12.75" customHeight="1">
      <c r="A9307" s="100" t="s">
        <v>28119</v>
      </c>
      <c r="B9307" s="101">
        <v>114.9</v>
      </c>
      <c r="C9307" s="102"/>
      <c r="D9307" s="100" t="s">
        <v>9889</v>
      </c>
      <c r="E9307" s="101">
        <v>118.22</v>
      </c>
      <c r="F9307" s="102"/>
    </row>
    <row r="9308" ht="12.75" customHeight="1">
      <c r="A9308" s="100" t="s">
        <v>9586</v>
      </c>
      <c r="B9308" s="101">
        <v>109.62</v>
      </c>
      <c r="C9308" s="102"/>
      <c r="D9308" s="100" t="s">
        <v>28298</v>
      </c>
      <c r="E9308" s="101">
        <v>300.47</v>
      </c>
      <c r="F9308" s="102"/>
    </row>
    <row r="9309" ht="12.75" customHeight="1">
      <c r="A9309" s="100" t="s">
        <v>28120</v>
      </c>
      <c r="B9309" s="101">
        <v>3179.09</v>
      </c>
      <c r="C9309" s="102"/>
      <c r="D9309" s="100" t="s">
        <v>9891</v>
      </c>
      <c r="E9309" s="101">
        <v>292.24</v>
      </c>
      <c r="F9309" s="102"/>
    </row>
    <row r="9310" ht="12.75" customHeight="1">
      <c r="A9310" s="100" t="s">
        <v>9588</v>
      </c>
      <c r="B9310" s="101">
        <v>2988.27</v>
      </c>
      <c r="C9310" s="102"/>
      <c r="D9310" s="100" t="s">
        <v>28299</v>
      </c>
      <c r="E9310" s="101">
        <v>428.76</v>
      </c>
      <c r="F9310" s="102"/>
    </row>
    <row r="9311" ht="12.75" customHeight="1">
      <c r="A9311" s="100" t="s">
        <v>28121</v>
      </c>
      <c r="B9311" s="101">
        <v>19.74</v>
      </c>
      <c r="C9311" s="102"/>
      <c r="D9311" s="100" t="s">
        <v>9893</v>
      </c>
      <c r="E9311" s="101">
        <v>417.45</v>
      </c>
      <c r="F9311" s="102"/>
    </row>
    <row r="9312" ht="12.75" customHeight="1">
      <c r="A9312" s="100" t="s">
        <v>9590</v>
      </c>
      <c r="B9312" s="101">
        <v>17.12</v>
      </c>
      <c r="C9312" s="102"/>
      <c r="D9312" s="100" t="s">
        <v>28300</v>
      </c>
      <c r="E9312" s="101">
        <v>141.83</v>
      </c>
      <c r="F9312" s="102"/>
    </row>
    <row r="9313" ht="12.75" customHeight="1">
      <c r="A9313" s="100" t="s">
        <v>28122</v>
      </c>
      <c r="B9313" s="101">
        <v>19.74</v>
      </c>
      <c r="C9313" s="102"/>
      <c r="D9313" s="100" t="s">
        <v>9895</v>
      </c>
      <c r="E9313" s="101">
        <v>137.96</v>
      </c>
      <c r="F9313" s="102"/>
    </row>
    <row r="9314" ht="12.75" customHeight="1">
      <c r="A9314" s="100" t="s">
        <v>9592</v>
      </c>
      <c r="B9314" s="101">
        <v>17.12</v>
      </c>
      <c r="C9314" s="102"/>
      <c r="D9314" s="100" t="s">
        <v>28301</v>
      </c>
      <c r="E9314" s="101">
        <v>331.65</v>
      </c>
      <c r="F9314" s="102"/>
    </row>
    <row r="9315" ht="12.75" customHeight="1">
      <c r="A9315" s="100" t="s">
        <v>28123</v>
      </c>
      <c r="B9315" s="101">
        <v>19.74</v>
      </c>
      <c r="C9315" s="102"/>
      <c r="D9315" s="100" t="s">
        <v>9897</v>
      </c>
      <c r="E9315" s="101">
        <v>323.04</v>
      </c>
      <c r="F9315" s="102"/>
    </row>
    <row r="9316" ht="12.75" customHeight="1">
      <c r="A9316" s="100" t="s">
        <v>9594</v>
      </c>
      <c r="B9316" s="101">
        <v>17.12</v>
      </c>
      <c r="C9316" s="102"/>
      <c r="D9316" s="100" t="s">
        <v>28302</v>
      </c>
      <c r="E9316" s="101">
        <v>476.26</v>
      </c>
      <c r="F9316" s="102"/>
    </row>
    <row r="9317" ht="12.75" customHeight="1">
      <c r="A9317" s="100" t="s">
        <v>28124</v>
      </c>
      <c r="B9317" s="101">
        <v>19.74</v>
      </c>
      <c r="C9317" s="102"/>
      <c r="D9317" s="100" t="s">
        <v>9899</v>
      </c>
      <c r="E9317" s="101">
        <v>464.32</v>
      </c>
      <c r="F9317" s="102"/>
    </row>
    <row r="9318" ht="12.75" customHeight="1">
      <c r="A9318" s="100" t="s">
        <v>9596</v>
      </c>
      <c r="B9318" s="101">
        <v>17.12</v>
      </c>
      <c r="C9318" s="102"/>
      <c r="D9318" s="100" t="s">
        <v>28303</v>
      </c>
      <c r="E9318" s="101">
        <v>171.1</v>
      </c>
      <c r="F9318" s="102"/>
    </row>
    <row r="9319" ht="12.75" customHeight="1">
      <c r="A9319" s="100" t="s">
        <v>28125</v>
      </c>
      <c r="B9319" s="101">
        <v>321.34</v>
      </c>
      <c r="C9319" s="102"/>
      <c r="D9319" s="100" t="s">
        <v>9901</v>
      </c>
      <c r="E9319" s="101">
        <v>166.47</v>
      </c>
      <c r="F9319" s="102"/>
    </row>
    <row r="9320" ht="12.75" customHeight="1">
      <c r="A9320" s="100" t="s">
        <v>9598</v>
      </c>
      <c r="B9320" s="101">
        <v>279.73</v>
      </c>
      <c r="C9320" s="102"/>
      <c r="D9320" s="100" t="s">
        <v>28304</v>
      </c>
      <c r="E9320" s="101">
        <v>387.54</v>
      </c>
      <c r="F9320" s="102"/>
    </row>
    <row r="9321" ht="12.75" customHeight="1">
      <c r="A9321" s="100" t="s">
        <v>28126</v>
      </c>
      <c r="B9321" s="101">
        <v>255.53</v>
      </c>
      <c r="C9321" s="102"/>
      <c r="D9321" s="100" t="s">
        <v>9903</v>
      </c>
      <c r="E9321" s="101">
        <v>377.95</v>
      </c>
      <c r="F9321" s="102"/>
    </row>
    <row r="9322" ht="12.75" customHeight="1">
      <c r="A9322" s="100" t="s">
        <v>9600</v>
      </c>
      <c r="B9322" s="101">
        <v>222.32</v>
      </c>
      <c r="C9322" s="102"/>
      <c r="D9322" s="100" t="s">
        <v>28305</v>
      </c>
      <c r="E9322" s="101">
        <v>553.26</v>
      </c>
      <c r="F9322" s="102"/>
    </row>
    <row r="9323" ht="12.75" customHeight="1">
      <c r="A9323" s="100" t="s">
        <v>28127</v>
      </c>
      <c r="B9323" s="101">
        <v>277.89</v>
      </c>
      <c r="C9323" s="102"/>
      <c r="D9323" s="100" t="s">
        <v>9905</v>
      </c>
      <c r="E9323" s="101">
        <v>540.23</v>
      </c>
      <c r="F9323" s="102"/>
    </row>
    <row r="9324" ht="12.75" customHeight="1">
      <c r="A9324" s="100" t="s">
        <v>9602</v>
      </c>
      <c r="B9324" s="101">
        <v>241.53</v>
      </c>
      <c r="C9324" s="102"/>
      <c r="D9324" s="100" t="s">
        <v>28306</v>
      </c>
      <c r="E9324" s="101">
        <v>191.11</v>
      </c>
      <c r="F9324" s="102"/>
    </row>
    <row r="9325" ht="12.75" customHeight="1">
      <c r="A9325" s="100" t="s">
        <v>28128</v>
      </c>
      <c r="B9325" s="101">
        <v>255.53</v>
      </c>
      <c r="C9325" s="102"/>
      <c r="D9325" s="100" t="s">
        <v>9907</v>
      </c>
      <c r="E9325" s="101">
        <v>185.89</v>
      </c>
      <c r="F9325" s="102"/>
    </row>
    <row r="9326" ht="12.75" customHeight="1">
      <c r="A9326" s="100" t="s">
        <v>9604</v>
      </c>
      <c r="B9326" s="101">
        <v>222.32</v>
      </c>
      <c r="C9326" s="102"/>
      <c r="D9326" s="100" t="s">
        <v>28307</v>
      </c>
      <c r="E9326" s="101">
        <v>424.16</v>
      </c>
      <c r="F9326" s="102"/>
    </row>
    <row r="9327" ht="12.75" customHeight="1">
      <c r="A9327" s="100" t="s">
        <v>28129</v>
      </c>
      <c r="B9327" s="101">
        <v>1583.58</v>
      </c>
      <c r="C9327" s="102"/>
      <c r="D9327" s="100" t="s">
        <v>9909</v>
      </c>
      <c r="E9327" s="101">
        <v>413.81</v>
      </c>
      <c r="F9327" s="102"/>
    </row>
    <row r="9328" ht="12.75" customHeight="1">
      <c r="A9328" s="100" t="s">
        <v>9606</v>
      </c>
      <c r="B9328" s="101">
        <v>1381.72</v>
      </c>
      <c r="C9328" s="102"/>
      <c r="D9328" s="100" t="s">
        <v>28308</v>
      </c>
      <c r="E9328" s="101">
        <v>601.36</v>
      </c>
      <c r="F9328" s="102"/>
    </row>
    <row r="9329" ht="12.75" customHeight="1">
      <c r="A9329" s="100" t="s">
        <v>28130</v>
      </c>
      <c r="B9329" s="101">
        <v>3.7</v>
      </c>
      <c r="C9329" s="102"/>
      <c r="D9329" s="100" t="s">
        <v>9911</v>
      </c>
      <c r="E9329" s="101">
        <v>587.68</v>
      </c>
      <c r="F9329" s="102"/>
    </row>
    <row r="9330" ht="12.75" customHeight="1">
      <c r="A9330" s="100" t="s">
        <v>9608</v>
      </c>
      <c r="B9330" s="101">
        <v>3.21</v>
      </c>
      <c r="C9330" s="102"/>
      <c r="D9330" s="100" t="s">
        <v>28309</v>
      </c>
      <c r="E9330" s="101">
        <v>216.91</v>
      </c>
      <c r="F9330" s="102"/>
    </row>
    <row r="9331" ht="12.75" customHeight="1">
      <c r="A9331" s="100" t="s">
        <v>28131</v>
      </c>
      <c r="B9331" s="101">
        <v>123.39</v>
      </c>
      <c r="C9331" s="102"/>
      <c r="D9331" s="100" t="s">
        <v>9913</v>
      </c>
      <c r="E9331" s="101">
        <v>211.09</v>
      </c>
      <c r="F9331" s="102"/>
    </row>
    <row r="9332" ht="12.75" customHeight="1">
      <c r="A9332" s="100" t="s">
        <v>9610</v>
      </c>
      <c r="B9332" s="101">
        <v>107.01</v>
      </c>
      <c r="C9332" s="102"/>
      <c r="D9332" s="100" t="s">
        <v>28310</v>
      </c>
      <c r="E9332" s="101">
        <v>466.96</v>
      </c>
      <c r="F9332" s="102"/>
    </row>
    <row r="9333" ht="12.75" customHeight="1">
      <c r="A9333" s="100" t="s">
        <v>28132</v>
      </c>
      <c r="B9333" s="101">
        <v>70.54</v>
      </c>
      <c r="C9333" s="102"/>
      <c r="D9333" s="100" t="s">
        <v>9915</v>
      </c>
      <c r="E9333" s="101">
        <v>456.21</v>
      </c>
      <c r="F9333" s="102"/>
    </row>
    <row r="9334" ht="12.75" customHeight="1">
      <c r="A9334" s="100" t="s">
        <v>9612</v>
      </c>
      <c r="B9334" s="101">
        <v>61.59</v>
      </c>
      <c r="C9334" s="102"/>
      <c r="D9334" s="100" t="s">
        <v>28311</v>
      </c>
      <c r="E9334" s="101">
        <v>675.79</v>
      </c>
      <c r="F9334" s="102"/>
    </row>
    <row r="9335" ht="12.75" customHeight="1">
      <c r="A9335" s="100" t="s">
        <v>28133</v>
      </c>
      <c r="B9335" s="101">
        <v>11.41</v>
      </c>
      <c r="C9335" s="102"/>
      <c r="D9335" s="100" t="s">
        <v>9917</v>
      </c>
      <c r="E9335" s="101">
        <v>660.62</v>
      </c>
      <c r="F9335" s="102"/>
    </row>
    <row r="9336" ht="12.75" customHeight="1">
      <c r="A9336" s="100" t="s">
        <v>9614</v>
      </c>
      <c r="B9336" s="101">
        <v>9.92</v>
      </c>
      <c r="C9336" s="102"/>
      <c r="D9336" s="100" t="s">
        <v>28312</v>
      </c>
      <c r="E9336" s="101">
        <v>47.7</v>
      </c>
      <c r="F9336" s="102"/>
    </row>
    <row r="9337" ht="12.75" customHeight="1">
      <c r="A9337" s="100" t="s">
        <v>28134</v>
      </c>
      <c r="B9337" s="101">
        <v>25.7</v>
      </c>
      <c r="C9337" s="102"/>
      <c r="D9337" s="100" t="s">
        <v>9919</v>
      </c>
      <c r="E9337" s="101">
        <v>45.28</v>
      </c>
      <c r="F9337" s="102"/>
    </row>
    <row r="9338" ht="12.75" customHeight="1">
      <c r="A9338" s="100" t="s">
        <v>9616</v>
      </c>
      <c r="B9338" s="101">
        <v>22.37</v>
      </c>
      <c r="C9338" s="102"/>
      <c r="D9338" s="100" t="s">
        <v>28313</v>
      </c>
      <c r="E9338" s="101">
        <v>18.88</v>
      </c>
      <c r="F9338" s="102"/>
    </row>
    <row r="9339" ht="12.75" customHeight="1">
      <c r="A9339" s="100" t="s">
        <v>28135</v>
      </c>
      <c r="B9339" s="101">
        <v>3.87</v>
      </c>
      <c r="C9339" s="102"/>
      <c r="D9339" s="100" t="s">
        <v>9921</v>
      </c>
      <c r="E9339" s="101">
        <v>16.46</v>
      </c>
      <c r="F9339" s="102"/>
    </row>
    <row r="9340" ht="12.75" customHeight="1">
      <c r="A9340" s="100" t="s">
        <v>9618</v>
      </c>
      <c r="B9340" s="101">
        <v>3.37</v>
      </c>
      <c r="C9340" s="102"/>
      <c r="D9340" s="100" t="s">
        <v>28314</v>
      </c>
      <c r="E9340" s="101">
        <v>50.07</v>
      </c>
      <c r="F9340" s="102"/>
    </row>
    <row r="9341" ht="12.75" customHeight="1">
      <c r="A9341" s="100" t="s">
        <v>28136</v>
      </c>
      <c r="B9341" s="101">
        <v>25.09</v>
      </c>
      <c r="C9341" s="102"/>
      <c r="D9341" s="100" t="s">
        <v>9923</v>
      </c>
      <c r="E9341" s="101">
        <v>47.52</v>
      </c>
      <c r="F9341" s="102"/>
    </row>
    <row r="9342" ht="12.75" customHeight="1">
      <c r="A9342" s="100" t="s">
        <v>9620</v>
      </c>
      <c r="B9342" s="101">
        <v>24.19</v>
      </c>
      <c r="C9342" s="102"/>
      <c r="D9342" s="100" t="s">
        <v>28315</v>
      </c>
      <c r="E9342" s="101">
        <v>19.81</v>
      </c>
      <c r="F9342" s="102"/>
    </row>
    <row r="9343" ht="12.75" customHeight="1">
      <c r="A9343" s="100" t="s">
        <v>28137</v>
      </c>
      <c r="B9343" s="101">
        <v>0.71</v>
      </c>
      <c r="C9343" s="102"/>
      <c r="D9343" s="100" t="s">
        <v>9925</v>
      </c>
      <c r="E9343" s="101">
        <v>17.26</v>
      </c>
      <c r="F9343" s="102"/>
    </row>
    <row r="9344" ht="12.75" customHeight="1">
      <c r="A9344" s="100" t="s">
        <v>9622</v>
      </c>
      <c r="B9344" s="101">
        <v>0.68</v>
      </c>
      <c r="C9344" s="102"/>
      <c r="D9344" s="100" t="s">
        <v>28316</v>
      </c>
      <c r="E9344" s="101">
        <v>52.43</v>
      </c>
      <c r="F9344" s="102"/>
    </row>
    <row r="9345" ht="12.75" customHeight="1">
      <c r="A9345" s="100" t="s">
        <v>28138</v>
      </c>
      <c r="B9345" s="101">
        <v>0.49</v>
      </c>
      <c r="C9345" s="102"/>
      <c r="D9345" s="100" t="s">
        <v>9927</v>
      </c>
      <c r="E9345" s="101">
        <v>49.76</v>
      </c>
      <c r="F9345" s="102"/>
    </row>
    <row r="9346" ht="12.75" customHeight="1">
      <c r="A9346" s="100" t="s">
        <v>9624</v>
      </c>
      <c r="B9346" s="101">
        <v>0.46</v>
      </c>
      <c r="C9346" s="102"/>
      <c r="D9346" s="100" t="s">
        <v>28317</v>
      </c>
      <c r="E9346" s="101">
        <v>20.74</v>
      </c>
      <c r="F9346" s="102"/>
    </row>
    <row r="9347" ht="12.75" customHeight="1">
      <c r="A9347" s="100" t="s">
        <v>28139</v>
      </c>
      <c r="B9347" s="101">
        <v>0.08</v>
      </c>
      <c r="C9347" s="102"/>
      <c r="D9347" s="100" t="s">
        <v>9929</v>
      </c>
      <c r="E9347" s="101">
        <v>18.06</v>
      </c>
      <c r="F9347" s="102"/>
    </row>
    <row r="9348" ht="12.75" customHeight="1">
      <c r="A9348" s="100" t="s">
        <v>9626</v>
      </c>
      <c r="B9348" s="101">
        <v>0.07</v>
      </c>
      <c r="C9348" s="102"/>
      <c r="D9348" s="100" t="s">
        <v>28318</v>
      </c>
      <c r="E9348" s="101">
        <v>56.74</v>
      </c>
      <c r="F9348" s="102"/>
    </row>
    <row r="9349" ht="12.75" customHeight="1">
      <c r="A9349" s="100" t="s">
        <v>28140</v>
      </c>
      <c r="B9349" s="101">
        <v>26.17</v>
      </c>
      <c r="C9349" s="102"/>
      <c r="D9349" s="100" t="s">
        <v>9931</v>
      </c>
      <c r="E9349" s="101">
        <v>53.86</v>
      </c>
      <c r="F9349" s="102"/>
    </row>
    <row r="9350" ht="12.75" customHeight="1">
      <c r="A9350" s="100" t="s">
        <v>9628</v>
      </c>
      <c r="B9350" s="101">
        <v>25.54</v>
      </c>
      <c r="C9350" s="102"/>
      <c r="D9350" s="100" t="s">
        <v>28319</v>
      </c>
      <c r="E9350" s="101">
        <v>22.69</v>
      </c>
      <c r="F9350" s="102"/>
    </row>
    <row r="9351" ht="12.75" customHeight="1">
      <c r="A9351" s="100" t="s">
        <v>28141</v>
      </c>
      <c r="B9351" s="101">
        <v>172.44</v>
      </c>
      <c r="C9351" s="102"/>
      <c r="D9351" s="100" t="s">
        <v>9933</v>
      </c>
      <c r="E9351" s="101">
        <v>19.81</v>
      </c>
      <c r="F9351" s="102"/>
    </row>
    <row r="9352" ht="12.75" customHeight="1">
      <c r="A9352" s="100" t="s">
        <v>9630</v>
      </c>
      <c r="B9352" s="101">
        <v>158.23</v>
      </c>
      <c r="C9352" s="102"/>
      <c r="D9352" s="100" t="s">
        <v>28320</v>
      </c>
      <c r="E9352" s="101">
        <v>72.22</v>
      </c>
      <c r="F9352" s="102"/>
    </row>
    <row r="9353" ht="12.75" customHeight="1">
      <c r="A9353" s="100" t="s">
        <v>28142</v>
      </c>
      <c r="B9353" s="101">
        <v>246.7</v>
      </c>
      <c r="C9353" s="102"/>
      <c r="D9353" s="100" t="s">
        <v>9935</v>
      </c>
      <c r="E9353" s="101">
        <v>68.55</v>
      </c>
      <c r="F9353" s="102"/>
    </row>
    <row r="9354" ht="12.75" customHeight="1">
      <c r="A9354" s="100" t="s">
        <v>9632</v>
      </c>
      <c r="B9354" s="101">
        <v>226.36</v>
      </c>
      <c r="C9354" s="102"/>
      <c r="D9354" s="100" t="s">
        <v>28321</v>
      </c>
      <c r="E9354" s="101">
        <v>29.09</v>
      </c>
      <c r="F9354" s="102"/>
    </row>
    <row r="9355" ht="12.75" customHeight="1">
      <c r="A9355" s="100" t="s">
        <v>28143</v>
      </c>
      <c r="B9355" s="101">
        <v>392.27</v>
      </c>
      <c r="C9355" s="102"/>
      <c r="D9355" s="100" t="s">
        <v>9937</v>
      </c>
      <c r="E9355" s="101">
        <v>25.41</v>
      </c>
      <c r="F9355" s="102"/>
    </row>
    <row r="9356" ht="12.75" customHeight="1">
      <c r="A9356" s="100" t="s">
        <v>9634</v>
      </c>
      <c r="B9356" s="101">
        <v>358.8</v>
      </c>
      <c r="C9356" s="102"/>
      <c r="D9356" s="100" t="s">
        <v>28322</v>
      </c>
      <c r="E9356" s="101">
        <v>88.88</v>
      </c>
      <c r="F9356" s="102"/>
    </row>
    <row r="9357" ht="12.75" customHeight="1">
      <c r="A9357" s="100" t="s">
        <v>28144</v>
      </c>
      <c r="B9357" s="101">
        <v>0.74</v>
      </c>
      <c r="C9357" s="102"/>
      <c r="D9357" s="100" t="s">
        <v>9939</v>
      </c>
      <c r="E9357" s="101">
        <v>84.67</v>
      </c>
      <c r="F9357" s="102"/>
    </row>
    <row r="9358" ht="12.75" customHeight="1">
      <c r="A9358" s="100" t="s">
        <v>9636</v>
      </c>
      <c r="B9358" s="101">
        <v>0.64</v>
      </c>
      <c r="C9358" s="102"/>
      <c r="D9358" s="100" t="s">
        <v>28323</v>
      </c>
      <c r="E9358" s="101">
        <v>38.22</v>
      </c>
      <c r="F9358" s="102"/>
    </row>
    <row r="9359" ht="12.75" customHeight="1">
      <c r="A9359" s="100" t="s">
        <v>28145</v>
      </c>
      <c r="B9359" s="101">
        <v>1.85</v>
      </c>
      <c r="C9359" s="102"/>
      <c r="D9359" s="100" t="s">
        <v>9941</v>
      </c>
      <c r="E9359" s="101">
        <v>33.49</v>
      </c>
      <c r="F9359" s="102"/>
    </row>
    <row r="9360" ht="12.75" customHeight="1">
      <c r="A9360" s="100" t="s">
        <v>9638</v>
      </c>
      <c r="B9360" s="101">
        <v>1.61</v>
      </c>
      <c r="C9360" s="102"/>
      <c r="D9360" s="100" t="s">
        <v>28324</v>
      </c>
      <c r="E9360" s="101">
        <v>91.51</v>
      </c>
      <c r="F9360" s="102"/>
    </row>
    <row r="9361" ht="12.75" customHeight="1">
      <c r="A9361" s="100" t="s">
        <v>28146</v>
      </c>
      <c r="B9361" s="101">
        <v>24.94</v>
      </c>
      <c r="C9361" s="102"/>
      <c r="D9361" s="100" t="s">
        <v>9943</v>
      </c>
      <c r="E9361" s="101">
        <v>87.2</v>
      </c>
      <c r="F9361" s="102"/>
    </row>
    <row r="9362" ht="12.75" customHeight="1">
      <c r="A9362" s="100" t="s">
        <v>9640</v>
      </c>
      <c r="B9362" s="101">
        <v>21.67</v>
      </c>
      <c r="C9362" s="102"/>
      <c r="D9362" s="100" t="s">
        <v>28325</v>
      </c>
      <c r="E9362" s="101">
        <v>39.16</v>
      </c>
      <c r="F9362" s="102"/>
    </row>
    <row r="9363" ht="12.75" customHeight="1">
      <c r="A9363" s="100" t="s">
        <v>28147</v>
      </c>
      <c r="B9363" s="101">
        <v>2524.45</v>
      </c>
      <c r="C9363" s="102"/>
      <c r="D9363" s="100" t="s">
        <v>9945</v>
      </c>
      <c r="E9363" s="101">
        <v>34.3</v>
      </c>
      <c r="F9363" s="102"/>
    </row>
    <row r="9364" ht="12.75" customHeight="1">
      <c r="A9364" s="100" t="s">
        <v>9642</v>
      </c>
      <c r="B9364" s="101">
        <v>2193.97</v>
      </c>
      <c r="C9364" s="102"/>
      <c r="D9364" s="100" t="s">
        <v>28326</v>
      </c>
      <c r="E9364" s="101">
        <v>94.82</v>
      </c>
      <c r="F9364" s="102"/>
    </row>
    <row r="9365" ht="12.75" customHeight="1">
      <c r="A9365" s="100" t="s">
        <v>28148</v>
      </c>
      <c r="B9365" s="101">
        <v>1019.04</v>
      </c>
      <c r="C9365" s="102"/>
      <c r="D9365" s="100" t="s">
        <v>9947</v>
      </c>
      <c r="E9365" s="101">
        <v>90.36</v>
      </c>
      <c r="F9365" s="102"/>
    </row>
    <row r="9366" ht="12.75" customHeight="1">
      <c r="A9366" s="100" t="s">
        <v>9644</v>
      </c>
      <c r="B9366" s="101">
        <v>888.36</v>
      </c>
      <c r="C9366" s="102"/>
      <c r="D9366" s="100" t="s">
        <v>28327</v>
      </c>
      <c r="E9366" s="101">
        <v>40.55</v>
      </c>
      <c r="F9366" s="102"/>
    </row>
    <row r="9367" ht="12.75" customHeight="1">
      <c r="A9367" s="100" t="s">
        <v>28149</v>
      </c>
      <c r="B9367" s="101">
        <v>3.08</v>
      </c>
      <c r="C9367" s="102"/>
      <c r="D9367" s="100" t="s">
        <v>9949</v>
      </c>
      <c r="E9367" s="101">
        <v>35.51</v>
      </c>
      <c r="F9367" s="102"/>
    </row>
    <row r="9368" ht="12.75" customHeight="1">
      <c r="A9368" s="100" t="s">
        <v>9646</v>
      </c>
      <c r="B9368" s="101">
        <v>2.67</v>
      </c>
      <c r="C9368" s="102"/>
      <c r="D9368" s="100" t="s">
        <v>28328</v>
      </c>
      <c r="E9368" s="101">
        <v>118.1</v>
      </c>
      <c r="F9368" s="102"/>
    </row>
    <row r="9369" ht="12.75" customHeight="1">
      <c r="A9369" s="100" t="s">
        <v>28150</v>
      </c>
      <c r="B9369" s="101">
        <v>63.29</v>
      </c>
      <c r="C9369" s="102"/>
      <c r="D9369" s="100" t="s">
        <v>9951</v>
      </c>
      <c r="E9369" s="101">
        <v>112.53</v>
      </c>
      <c r="F9369" s="102"/>
    </row>
    <row r="9370" ht="12.75" customHeight="1">
      <c r="A9370" s="100" t="s">
        <v>9648</v>
      </c>
      <c r="B9370" s="101">
        <v>55.02</v>
      </c>
      <c r="C9370" s="102"/>
      <c r="D9370" s="100" t="s">
        <v>28329</v>
      </c>
      <c r="E9370" s="101">
        <v>51.01</v>
      </c>
      <c r="F9370" s="102"/>
    </row>
    <row r="9371" ht="12.75" customHeight="1">
      <c r="A9371" s="100" t="s">
        <v>28151</v>
      </c>
      <c r="B9371" s="101">
        <v>1008.54</v>
      </c>
      <c r="C9371" s="102"/>
      <c r="D9371" s="100" t="s">
        <v>9953</v>
      </c>
      <c r="E9371" s="101">
        <v>44.78</v>
      </c>
      <c r="F9371" s="102"/>
    </row>
    <row r="9372" ht="12.75" customHeight="1">
      <c r="A9372" s="100" t="s">
        <v>9650</v>
      </c>
      <c r="B9372" s="101">
        <v>877.52</v>
      </c>
      <c r="C9372" s="102"/>
      <c r="D9372" s="100" t="s">
        <v>28330</v>
      </c>
      <c r="E9372" s="101">
        <v>185.0</v>
      </c>
      <c r="F9372" s="102"/>
    </row>
    <row r="9373" ht="12.75" customHeight="1">
      <c r="A9373" s="100" t="s">
        <v>28152</v>
      </c>
      <c r="B9373" s="101">
        <v>255.53</v>
      </c>
      <c r="C9373" s="102"/>
      <c r="D9373" s="100" t="s">
        <v>9955</v>
      </c>
      <c r="E9373" s="101">
        <v>175.68</v>
      </c>
      <c r="F9373" s="102"/>
    </row>
    <row r="9374" ht="12.75" customHeight="1">
      <c r="A9374" s="100" t="s">
        <v>9652</v>
      </c>
      <c r="B9374" s="101">
        <v>222.32</v>
      </c>
      <c r="C9374" s="102"/>
      <c r="D9374" s="100" t="s">
        <v>28331</v>
      </c>
      <c r="E9374" s="101">
        <v>76.3</v>
      </c>
      <c r="F9374" s="102"/>
    </row>
    <row r="9375" ht="12.75" customHeight="1">
      <c r="A9375" s="100" t="s">
        <v>28153</v>
      </c>
      <c r="B9375" s="101">
        <v>0.24</v>
      </c>
      <c r="C9375" s="102"/>
      <c r="D9375" s="100" t="s">
        <v>9957</v>
      </c>
      <c r="E9375" s="101">
        <v>66.98</v>
      </c>
      <c r="F9375" s="102"/>
    </row>
    <row r="9376" ht="12.75" customHeight="1">
      <c r="A9376" s="100" t="s">
        <v>9654</v>
      </c>
      <c r="B9376" s="101">
        <v>0.21</v>
      </c>
      <c r="C9376" s="102"/>
      <c r="D9376" s="100" t="s">
        <v>28332</v>
      </c>
      <c r="E9376" s="101">
        <v>322.82</v>
      </c>
      <c r="F9376" s="102"/>
    </row>
    <row r="9377" ht="12.75" customHeight="1">
      <c r="A9377" s="100" t="s">
        <v>28154</v>
      </c>
      <c r="B9377" s="101">
        <v>1.23</v>
      </c>
      <c r="C9377" s="102"/>
      <c r="D9377" s="100" t="s">
        <v>9959</v>
      </c>
      <c r="E9377" s="101">
        <v>306.46</v>
      </c>
      <c r="F9377" s="102"/>
    </row>
    <row r="9378" ht="12.75" customHeight="1">
      <c r="A9378" s="100" t="s">
        <v>9656</v>
      </c>
      <c r="B9378" s="101">
        <v>1.07</v>
      </c>
      <c r="C9378" s="102"/>
      <c r="D9378" s="100" t="s">
        <v>28333</v>
      </c>
      <c r="E9378" s="101">
        <v>133.99</v>
      </c>
      <c r="F9378" s="102"/>
    </row>
    <row r="9379" ht="12.75" customHeight="1">
      <c r="A9379" s="100" t="s">
        <v>28155</v>
      </c>
      <c r="B9379" s="101">
        <v>0.98</v>
      </c>
      <c r="C9379" s="102"/>
      <c r="D9379" s="100" t="s">
        <v>9961</v>
      </c>
      <c r="E9379" s="101">
        <v>117.63</v>
      </c>
      <c r="F9379" s="102"/>
    </row>
    <row r="9380" ht="12.75" customHeight="1">
      <c r="A9380" s="100" t="s">
        <v>9658</v>
      </c>
      <c r="B9380" s="101">
        <v>0.85</v>
      </c>
      <c r="C9380" s="102"/>
      <c r="D9380" s="100" t="s">
        <v>28334</v>
      </c>
      <c r="E9380" s="101">
        <v>288.67</v>
      </c>
      <c r="F9380" s="102"/>
    </row>
    <row r="9381" ht="12.75" customHeight="1">
      <c r="A9381" s="100" t="s">
        <v>28157</v>
      </c>
      <c r="B9381" s="101">
        <v>3.08</v>
      </c>
      <c r="C9381" s="102"/>
      <c r="D9381" s="100" t="s">
        <v>9963</v>
      </c>
      <c r="E9381" s="101">
        <v>276.74</v>
      </c>
      <c r="F9381" s="102"/>
    </row>
    <row r="9382" ht="12.75" customHeight="1">
      <c r="A9382" s="100" t="s">
        <v>9660</v>
      </c>
      <c r="B9382" s="101">
        <v>2.67</v>
      </c>
      <c r="C9382" s="102"/>
      <c r="D9382" s="100" t="s">
        <v>28335</v>
      </c>
      <c r="E9382" s="101">
        <v>338.3</v>
      </c>
      <c r="F9382" s="102"/>
    </row>
    <row r="9383" ht="12.75" customHeight="1">
      <c r="A9383" s="100" t="s">
        <v>28159</v>
      </c>
      <c r="B9383" s="101">
        <v>0.14</v>
      </c>
      <c r="C9383" s="102"/>
      <c r="D9383" s="100" t="s">
        <v>9965</v>
      </c>
      <c r="E9383" s="101">
        <v>325.57</v>
      </c>
      <c r="F9383" s="102"/>
    </row>
    <row r="9384" ht="12.75" customHeight="1">
      <c r="A9384" s="100" t="s">
        <v>9662</v>
      </c>
      <c r="B9384" s="101">
        <v>0.12</v>
      </c>
      <c r="C9384" s="102"/>
      <c r="D9384" s="100" t="s">
        <v>28336</v>
      </c>
      <c r="E9384" s="101">
        <v>483.18</v>
      </c>
      <c r="F9384" s="102"/>
    </row>
    <row r="9385" ht="12.75" customHeight="1">
      <c r="A9385" s="100" t="s">
        <v>28161</v>
      </c>
      <c r="B9385" s="101">
        <v>2.46</v>
      </c>
      <c r="C9385" s="102"/>
      <c r="D9385" s="100" t="s">
        <v>9967</v>
      </c>
      <c r="E9385" s="101">
        <v>465.73</v>
      </c>
      <c r="F9385" s="102"/>
    </row>
    <row r="9386" ht="12.75" customHeight="1">
      <c r="A9386" s="100" t="s">
        <v>9664</v>
      </c>
      <c r="B9386" s="101">
        <v>2.14</v>
      </c>
      <c r="C9386" s="102"/>
      <c r="D9386" s="100" t="s">
        <v>28337</v>
      </c>
      <c r="E9386" s="101">
        <v>43.5</v>
      </c>
      <c r="F9386" s="102"/>
    </row>
    <row r="9387" ht="12.75" customHeight="1">
      <c r="A9387" s="100" t="s">
        <v>28163</v>
      </c>
      <c r="B9387" s="101">
        <v>48.71</v>
      </c>
      <c r="C9387" s="102"/>
      <c r="D9387" s="100" t="s">
        <v>9969</v>
      </c>
      <c r="E9387" s="101">
        <v>43.5</v>
      </c>
      <c r="F9387" s="102"/>
    </row>
    <row r="9388" ht="12.75" customHeight="1">
      <c r="A9388" s="100" t="s">
        <v>9666</v>
      </c>
      <c r="B9388" s="101">
        <v>47.9</v>
      </c>
      <c r="C9388" s="102"/>
      <c r="D9388" s="100" t="s">
        <v>28338</v>
      </c>
      <c r="E9388" s="101">
        <v>56.4</v>
      </c>
      <c r="F9388" s="102"/>
    </row>
    <row r="9389" ht="12.75" customHeight="1">
      <c r="A9389" s="100" t="s">
        <v>28165</v>
      </c>
      <c r="B9389" s="101">
        <v>744.63</v>
      </c>
      <c r="C9389" s="102"/>
      <c r="D9389" s="100" t="s">
        <v>9971</v>
      </c>
      <c r="E9389" s="101">
        <v>56.4</v>
      </c>
      <c r="F9389" s="102"/>
    </row>
    <row r="9390" ht="12.75" customHeight="1">
      <c r="A9390" s="100" t="s">
        <v>9668</v>
      </c>
      <c r="B9390" s="101">
        <v>681.54</v>
      </c>
      <c r="C9390" s="102"/>
      <c r="D9390" s="100" t="s">
        <v>28339</v>
      </c>
      <c r="E9390" s="101">
        <v>66.61</v>
      </c>
      <c r="F9390" s="102"/>
    </row>
    <row r="9391" ht="12.75" customHeight="1">
      <c r="A9391" s="100" t="s">
        <v>28167</v>
      </c>
      <c r="B9391" s="101">
        <v>331.78</v>
      </c>
      <c r="C9391" s="102"/>
      <c r="D9391" s="100" t="s">
        <v>9973</v>
      </c>
      <c r="E9391" s="101">
        <v>66.61</v>
      </c>
      <c r="F9391" s="102"/>
    </row>
    <row r="9392" ht="12.75" customHeight="1">
      <c r="A9392" s="100" t="s">
        <v>9670</v>
      </c>
      <c r="B9392" s="101">
        <v>299.03</v>
      </c>
      <c r="C9392" s="102"/>
      <c r="D9392" s="100" t="s">
        <v>28340</v>
      </c>
      <c r="E9392" s="101">
        <v>82.37</v>
      </c>
      <c r="F9392" s="102"/>
    </row>
    <row r="9393" ht="12.75" customHeight="1">
      <c r="A9393" s="100" t="s">
        <v>28169</v>
      </c>
      <c r="B9393" s="101">
        <v>349.43</v>
      </c>
      <c r="C9393" s="102"/>
      <c r="D9393" s="100" t="s">
        <v>9975</v>
      </c>
      <c r="E9393" s="101">
        <v>82.37</v>
      </c>
      <c r="F9393" s="102"/>
    </row>
    <row r="9394" ht="12.75" customHeight="1">
      <c r="A9394" s="100" t="s">
        <v>9672</v>
      </c>
      <c r="B9394" s="101">
        <v>323.22</v>
      </c>
      <c r="C9394" s="102"/>
      <c r="D9394" s="100" t="s">
        <v>28341</v>
      </c>
      <c r="E9394" s="101">
        <v>100.22</v>
      </c>
      <c r="F9394" s="102"/>
    </row>
    <row r="9395" ht="12.75" customHeight="1">
      <c r="A9395" s="100" t="s">
        <v>28171</v>
      </c>
      <c r="B9395" s="101">
        <v>49.35</v>
      </c>
      <c r="C9395" s="102"/>
      <c r="D9395" s="100" t="s">
        <v>9977</v>
      </c>
      <c r="E9395" s="101">
        <v>100.22</v>
      </c>
      <c r="F9395" s="102"/>
    </row>
    <row r="9396" ht="12.75" customHeight="1">
      <c r="A9396" s="100" t="s">
        <v>9674</v>
      </c>
      <c r="B9396" s="101">
        <v>42.8</v>
      </c>
      <c r="C9396" s="102"/>
      <c r="D9396" s="100" t="s">
        <v>28342</v>
      </c>
      <c r="E9396" s="101">
        <v>133.43</v>
      </c>
      <c r="F9396" s="102"/>
    </row>
    <row r="9397" ht="12.75" customHeight="1">
      <c r="A9397" s="100" t="s">
        <v>28173</v>
      </c>
      <c r="B9397" s="101">
        <v>1265.13</v>
      </c>
      <c r="C9397" s="102"/>
      <c r="D9397" s="100" t="s">
        <v>9979</v>
      </c>
      <c r="E9397" s="101">
        <v>133.43</v>
      </c>
      <c r="F9397" s="102"/>
    </row>
    <row r="9398" ht="12.75" customHeight="1">
      <c r="A9398" s="100" t="s">
        <v>9676</v>
      </c>
      <c r="B9398" s="101">
        <v>1202.04</v>
      </c>
      <c r="C9398" s="102"/>
      <c r="D9398" s="100" t="s">
        <v>28343</v>
      </c>
      <c r="E9398" s="101">
        <v>156.4</v>
      </c>
      <c r="F9398" s="102"/>
    </row>
    <row r="9399" ht="12.75" customHeight="1">
      <c r="A9399" s="100" t="s">
        <v>28175</v>
      </c>
      <c r="B9399" s="101">
        <v>884.43</v>
      </c>
      <c r="C9399" s="102"/>
      <c r="D9399" s="100" t="s">
        <v>9981</v>
      </c>
      <c r="E9399" s="101">
        <v>156.4</v>
      </c>
      <c r="F9399" s="102"/>
    </row>
    <row r="9400" ht="12.75" customHeight="1">
      <c r="A9400" s="100" t="s">
        <v>9678</v>
      </c>
      <c r="B9400" s="101">
        <v>821.34</v>
      </c>
      <c r="C9400" s="102"/>
      <c r="D9400" s="100" t="s">
        <v>28344</v>
      </c>
      <c r="E9400" s="101">
        <v>267.6</v>
      </c>
      <c r="F9400" s="102"/>
    </row>
    <row r="9401" ht="12.75" customHeight="1">
      <c r="A9401" s="100" t="s">
        <v>28177</v>
      </c>
      <c r="B9401" s="101">
        <v>296.13</v>
      </c>
      <c r="C9401" s="102"/>
      <c r="D9401" s="100" t="s">
        <v>9983</v>
      </c>
      <c r="E9401" s="101">
        <v>267.6</v>
      </c>
      <c r="F9401" s="102"/>
    </row>
    <row r="9402" ht="12.75" customHeight="1">
      <c r="A9402" s="100" t="s">
        <v>9680</v>
      </c>
      <c r="B9402" s="101">
        <v>296.13</v>
      </c>
      <c r="C9402" s="102"/>
      <c r="D9402" s="100" t="s">
        <v>28345</v>
      </c>
      <c r="E9402" s="101">
        <v>94.2</v>
      </c>
      <c r="F9402" s="102"/>
    </row>
    <row r="9403" ht="12.75" customHeight="1">
      <c r="A9403" s="100" t="s">
        <v>28179</v>
      </c>
      <c r="B9403" s="101">
        <v>164.9</v>
      </c>
      <c r="C9403" s="102"/>
      <c r="D9403" s="100" t="s">
        <v>9985</v>
      </c>
      <c r="E9403" s="101">
        <v>94.2</v>
      </c>
      <c r="F9403" s="102"/>
    </row>
    <row r="9404" ht="12.75" customHeight="1">
      <c r="A9404" s="100" t="s">
        <v>9682</v>
      </c>
      <c r="B9404" s="101">
        <v>160.64</v>
      </c>
      <c r="C9404" s="102"/>
      <c r="D9404" s="100" t="s">
        <v>28346</v>
      </c>
      <c r="E9404" s="101">
        <v>127.7</v>
      </c>
      <c r="F9404" s="102"/>
    </row>
    <row r="9405" ht="12.75" customHeight="1">
      <c r="A9405" s="100" t="s">
        <v>28181</v>
      </c>
      <c r="B9405" s="101">
        <v>108.0</v>
      </c>
      <c r="C9405" s="102"/>
      <c r="D9405" s="100" t="s">
        <v>9987</v>
      </c>
      <c r="E9405" s="101">
        <v>127.7</v>
      </c>
      <c r="F9405" s="102"/>
    </row>
    <row r="9406" ht="12.75" customHeight="1">
      <c r="A9406" s="100" t="s">
        <v>9684</v>
      </c>
      <c r="B9406" s="101">
        <v>108.0</v>
      </c>
      <c r="C9406" s="102"/>
      <c r="D9406" s="100" t="s">
        <v>28347</v>
      </c>
      <c r="E9406" s="101">
        <v>162.6</v>
      </c>
      <c r="F9406" s="102"/>
    </row>
    <row r="9407" ht="12.75" customHeight="1">
      <c r="A9407" s="100" t="s">
        <v>28348</v>
      </c>
      <c r="B9407" s="101">
        <v>84.53</v>
      </c>
      <c r="C9407" s="102"/>
      <c r="D9407" s="100" t="s">
        <v>9989</v>
      </c>
      <c r="E9407" s="101">
        <v>162.6</v>
      </c>
      <c r="F9407" s="102"/>
    </row>
    <row r="9408" ht="12.75" customHeight="1">
      <c r="A9408" s="100" t="s">
        <v>28349</v>
      </c>
      <c r="B9408" s="101">
        <v>84.53</v>
      </c>
      <c r="C9408" s="102"/>
      <c r="D9408" s="100" t="s">
        <v>28350</v>
      </c>
      <c r="E9408" s="101">
        <v>197.2</v>
      </c>
      <c r="F9408" s="102"/>
    </row>
    <row r="9409" ht="12.75" customHeight="1">
      <c r="A9409" s="100" t="s">
        <v>28183</v>
      </c>
      <c r="B9409" s="101">
        <v>98.71</v>
      </c>
      <c r="C9409" s="102"/>
      <c r="D9409" s="100" t="s">
        <v>9991</v>
      </c>
      <c r="E9409" s="101">
        <v>197.2</v>
      </c>
      <c r="F9409" s="102"/>
    </row>
    <row r="9410" ht="12.75" customHeight="1">
      <c r="A9410" s="100" t="s">
        <v>9686</v>
      </c>
      <c r="B9410" s="101">
        <v>85.61</v>
      </c>
      <c r="C9410" s="102"/>
      <c r="D9410" s="100" t="s">
        <v>28351</v>
      </c>
      <c r="E9410" s="101">
        <v>275.5</v>
      </c>
      <c r="F9410" s="102"/>
    </row>
    <row r="9411" ht="12.75" customHeight="1">
      <c r="A9411" s="100" t="s">
        <v>28185</v>
      </c>
      <c r="B9411" s="101">
        <v>129.56</v>
      </c>
      <c r="C9411" s="102"/>
      <c r="D9411" s="100" t="s">
        <v>9993</v>
      </c>
      <c r="E9411" s="101">
        <v>275.5</v>
      </c>
      <c r="F9411" s="102"/>
    </row>
    <row r="9412" ht="12.75" customHeight="1">
      <c r="A9412" s="100" t="s">
        <v>9688</v>
      </c>
      <c r="B9412" s="101">
        <v>112.36</v>
      </c>
      <c r="C9412" s="102"/>
      <c r="D9412" s="100" t="s">
        <v>28352</v>
      </c>
      <c r="E9412" s="101">
        <v>391.0</v>
      </c>
      <c r="F9412" s="102"/>
    </row>
    <row r="9413" ht="12.75" customHeight="1">
      <c r="A9413" s="100" t="s">
        <v>28187</v>
      </c>
      <c r="B9413" s="101">
        <v>149.92</v>
      </c>
      <c r="C9413" s="102"/>
      <c r="D9413" s="100" t="s">
        <v>9995</v>
      </c>
      <c r="E9413" s="101">
        <v>391.0</v>
      </c>
      <c r="F9413" s="102"/>
    </row>
    <row r="9414" ht="12.75" customHeight="1">
      <c r="A9414" s="100" t="s">
        <v>9690</v>
      </c>
      <c r="B9414" s="101">
        <v>130.02</v>
      </c>
      <c r="C9414" s="102"/>
      <c r="D9414" s="100" t="s">
        <v>28353</v>
      </c>
      <c r="E9414" s="101">
        <v>426.0</v>
      </c>
      <c r="F9414" s="102"/>
    </row>
    <row r="9415" ht="12.75" customHeight="1">
      <c r="A9415" s="100" t="s">
        <v>28189</v>
      </c>
      <c r="B9415" s="101">
        <v>1.33</v>
      </c>
      <c r="C9415" s="102"/>
      <c r="D9415" s="100" t="s">
        <v>9997</v>
      </c>
      <c r="E9415" s="101">
        <v>426.0</v>
      </c>
      <c r="F9415" s="102"/>
    </row>
    <row r="9416" ht="12.75" customHeight="1">
      <c r="A9416" s="100" t="s">
        <v>9692</v>
      </c>
      <c r="B9416" s="101">
        <v>1.18</v>
      </c>
      <c r="C9416" s="102"/>
      <c r="D9416" s="100" t="s">
        <v>28354</v>
      </c>
      <c r="E9416" s="101">
        <v>560.0</v>
      </c>
      <c r="F9416" s="102"/>
    </row>
    <row r="9417" ht="12.75" customHeight="1">
      <c r="A9417" s="100" t="s">
        <v>28191</v>
      </c>
      <c r="B9417" s="101">
        <v>18.5</v>
      </c>
      <c r="C9417" s="102"/>
      <c r="D9417" s="100" t="s">
        <v>9999</v>
      </c>
      <c r="E9417" s="101">
        <v>560.0</v>
      </c>
      <c r="F9417" s="102"/>
    </row>
    <row r="9418" ht="12.75" customHeight="1">
      <c r="A9418" s="100" t="s">
        <v>9694</v>
      </c>
      <c r="B9418" s="101">
        <v>16.05</v>
      </c>
      <c r="C9418" s="102"/>
      <c r="D9418" s="100" t="s">
        <v>28355</v>
      </c>
      <c r="E9418" s="101">
        <v>50.0</v>
      </c>
      <c r="F9418" s="102"/>
    </row>
    <row r="9419" ht="12.75" customHeight="1">
      <c r="A9419" s="100" t="s">
        <v>28193</v>
      </c>
      <c r="B9419" s="101">
        <v>9.25</v>
      </c>
      <c r="C9419" s="102"/>
      <c r="D9419" s="100" t="s">
        <v>10001</v>
      </c>
      <c r="E9419" s="101">
        <v>50.0</v>
      </c>
      <c r="F9419" s="102"/>
    </row>
    <row r="9420" ht="12.75" customHeight="1">
      <c r="A9420" s="100" t="s">
        <v>9696</v>
      </c>
      <c r="B9420" s="101">
        <v>8.02</v>
      </c>
      <c r="C9420" s="102"/>
      <c r="D9420" s="100" t="s">
        <v>28356</v>
      </c>
      <c r="E9420" s="101">
        <v>52.0</v>
      </c>
      <c r="F9420" s="102"/>
    </row>
    <row r="9421" ht="12.75" customHeight="1">
      <c r="A9421" s="100" t="s">
        <v>28195</v>
      </c>
      <c r="B9421" s="101">
        <v>61.69</v>
      </c>
      <c r="C9421" s="102"/>
      <c r="D9421" s="100" t="s">
        <v>10003</v>
      </c>
      <c r="E9421" s="101">
        <v>52.0</v>
      </c>
      <c r="F9421" s="102"/>
    </row>
    <row r="9422" ht="12.75" customHeight="1">
      <c r="A9422" s="100" t="s">
        <v>9698</v>
      </c>
      <c r="B9422" s="101">
        <v>53.5</v>
      </c>
      <c r="C9422" s="102"/>
      <c r="D9422" s="100" t="s">
        <v>28357</v>
      </c>
      <c r="E9422" s="101">
        <v>58.0</v>
      </c>
      <c r="F9422" s="102"/>
    </row>
    <row r="9423" ht="12.75" customHeight="1">
      <c r="A9423" s="100" t="s">
        <v>28197</v>
      </c>
      <c r="B9423" s="101">
        <v>91.34</v>
      </c>
      <c r="C9423" s="102"/>
      <c r="D9423" s="100" t="s">
        <v>10005</v>
      </c>
      <c r="E9423" s="101">
        <v>58.0</v>
      </c>
      <c r="F9423" s="102"/>
    </row>
    <row r="9424" ht="12.75" customHeight="1">
      <c r="A9424" s="100" t="s">
        <v>9700</v>
      </c>
      <c r="B9424" s="101">
        <v>87.25</v>
      </c>
      <c r="C9424" s="102"/>
      <c r="D9424" s="100" t="s">
        <v>28358</v>
      </c>
      <c r="E9424" s="101">
        <v>58.0</v>
      </c>
      <c r="F9424" s="102"/>
    </row>
    <row r="9425" ht="12.75" customHeight="1">
      <c r="A9425" s="100" t="s">
        <v>28199</v>
      </c>
      <c r="B9425" s="101">
        <v>13.81</v>
      </c>
      <c r="C9425" s="102"/>
      <c r="D9425" s="100" t="s">
        <v>10007</v>
      </c>
      <c r="E9425" s="101">
        <v>58.0</v>
      </c>
      <c r="F9425" s="102"/>
    </row>
    <row r="9426" ht="12.75" customHeight="1">
      <c r="A9426" s="100" t="s">
        <v>9702</v>
      </c>
      <c r="B9426" s="101">
        <v>12.95</v>
      </c>
      <c r="C9426" s="102"/>
      <c r="D9426" s="100" t="s">
        <v>28359</v>
      </c>
      <c r="E9426" s="101">
        <v>65.0</v>
      </c>
      <c r="F9426" s="102"/>
    </row>
    <row r="9427" ht="12.75" customHeight="1">
      <c r="A9427" s="100" t="s">
        <v>28201</v>
      </c>
      <c r="B9427" s="101">
        <v>19.42</v>
      </c>
      <c r="C9427" s="102"/>
      <c r="D9427" s="100" t="s">
        <v>10009</v>
      </c>
      <c r="E9427" s="101">
        <v>65.0</v>
      </c>
      <c r="F9427" s="102"/>
    </row>
    <row r="9428" ht="12.75" customHeight="1">
      <c r="A9428" s="100" t="s">
        <v>9704</v>
      </c>
      <c r="B9428" s="101">
        <v>18.27</v>
      </c>
      <c r="C9428" s="102"/>
      <c r="D9428" s="100" t="s">
        <v>28360</v>
      </c>
      <c r="E9428" s="101">
        <v>77.0</v>
      </c>
      <c r="F9428" s="102"/>
    </row>
    <row r="9429" ht="12.75" customHeight="1">
      <c r="A9429" s="100" t="s">
        <v>28203</v>
      </c>
      <c r="B9429" s="101">
        <v>11.86</v>
      </c>
      <c r="C9429" s="102"/>
      <c r="D9429" s="100" t="s">
        <v>10011</v>
      </c>
      <c r="E9429" s="101">
        <v>77.0</v>
      </c>
      <c r="F9429" s="102"/>
    </row>
    <row r="9430" ht="12.75" customHeight="1">
      <c r="A9430" s="100" t="s">
        <v>9706</v>
      </c>
      <c r="B9430" s="101">
        <v>11.2</v>
      </c>
      <c r="C9430" s="102"/>
      <c r="D9430" s="100" t="s">
        <v>28361</v>
      </c>
      <c r="E9430" s="101">
        <v>133.46</v>
      </c>
      <c r="F9430" s="102"/>
    </row>
    <row r="9431" ht="12.75" customHeight="1">
      <c r="A9431" s="100" t="s">
        <v>28204</v>
      </c>
      <c r="B9431" s="101">
        <v>78.89</v>
      </c>
      <c r="C9431" s="102"/>
      <c r="D9431" s="100" t="s">
        <v>10013</v>
      </c>
      <c r="E9431" s="101">
        <v>133.46</v>
      </c>
      <c r="F9431" s="102"/>
    </row>
    <row r="9432" ht="12.75" customHeight="1">
      <c r="A9432" s="100" t="s">
        <v>9708</v>
      </c>
      <c r="B9432" s="101">
        <v>74.8</v>
      </c>
      <c r="C9432" s="102"/>
      <c r="D9432" s="100" t="s">
        <v>28362</v>
      </c>
      <c r="E9432" s="101">
        <v>139.2</v>
      </c>
      <c r="F9432" s="102"/>
    </row>
    <row r="9433" ht="12.75" customHeight="1">
      <c r="A9433" s="100" t="s">
        <v>28205</v>
      </c>
      <c r="B9433" s="101">
        <v>3179.09</v>
      </c>
      <c r="C9433" s="102"/>
      <c r="D9433" s="100" t="s">
        <v>10015</v>
      </c>
      <c r="E9433" s="101">
        <v>139.2</v>
      </c>
      <c r="F9433" s="102"/>
    </row>
    <row r="9434" ht="12.75" customHeight="1">
      <c r="A9434" s="100" t="s">
        <v>9710</v>
      </c>
      <c r="B9434" s="101">
        <v>2988.27</v>
      </c>
      <c r="C9434" s="102"/>
      <c r="D9434" s="100" t="s">
        <v>28363</v>
      </c>
      <c r="E9434" s="101">
        <v>45.0</v>
      </c>
      <c r="F9434" s="102"/>
    </row>
    <row r="9435" ht="12.75" customHeight="1">
      <c r="A9435" s="100" t="s">
        <v>28206</v>
      </c>
      <c r="B9435" s="101">
        <v>38.02</v>
      </c>
      <c r="C9435" s="102"/>
      <c r="D9435" s="100" t="s">
        <v>10017</v>
      </c>
      <c r="E9435" s="101">
        <v>45.0</v>
      </c>
      <c r="F9435" s="102"/>
    </row>
    <row r="9436" ht="12.75" customHeight="1">
      <c r="A9436" s="100" t="s">
        <v>9711</v>
      </c>
      <c r="B9436" s="101">
        <v>34.74</v>
      </c>
      <c r="C9436" s="102"/>
      <c r="D9436" s="100" t="s">
        <v>28364</v>
      </c>
      <c r="E9436" s="101">
        <v>52.0</v>
      </c>
      <c r="F9436" s="102"/>
    </row>
    <row r="9437" ht="12.75" customHeight="1">
      <c r="A9437" s="100" t="s">
        <v>28207</v>
      </c>
      <c r="B9437" s="101">
        <v>23.08</v>
      </c>
      <c r="C9437" s="102"/>
      <c r="D9437" s="100" t="s">
        <v>10019</v>
      </c>
      <c r="E9437" s="101">
        <v>52.0</v>
      </c>
      <c r="F9437" s="102"/>
    </row>
    <row r="9438" ht="12.75" customHeight="1">
      <c r="A9438" s="100" t="s">
        <v>9713</v>
      </c>
      <c r="B9438" s="101">
        <v>20.84</v>
      </c>
      <c r="C9438" s="102"/>
      <c r="D9438" s="100" t="s">
        <v>28365</v>
      </c>
      <c r="E9438" s="101">
        <v>58.0</v>
      </c>
      <c r="F9438" s="102"/>
    </row>
    <row r="9439" ht="12.75" customHeight="1">
      <c r="A9439" s="100" t="s">
        <v>28208</v>
      </c>
      <c r="B9439" s="101">
        <v>32.93</v>
      </c>
      <c r="C9439" s="102"/>
      <c r="D9439" s="100" t="s">
        <v>10021</v>
      </c>
      <c r="E9439" s="101">
        <v>58.0</v>
      </c>
      <c r="F9439" s="102"/>
    </row>
    <row r="9440" ht="12.75" customHeight="1">
      <c r="A9440" s="100" t="s">
        <v>9715</v>
      </c>
      <c r="B9440" s="101">
        <v>31.71</v>
      </c>
      <c r="C9440" s="102"/>
      <c r="D9440" s="100" t="s">
        <v>28366</v>
      </c>
      <c r="E9440" s="101">
        <v>58.0</v>
      </c>
      <c r="F9440" s="102"/>
    </row>
    <row r="9441" ht="12.75" customHeight="1">
      <c r="A9441" s="100" t="s">
        <v>28209</v>
      </c>
      <c r="B9441" s="101">
        <v>248.61</v>
      </c>
      <c r="C9441" s="102"/>
      <c r="D9441" s="100" t="s">
        <v>10023</v>
      </c>
      <c r="E9441" s="101">
        <v>58.0</v>
      </c>
      <c r="F9441" s="102"/>
    </row>
    <row r="9442" ht="12.75" customHeight="1">
      <c r="A9442" s="100" t="s">
        <v>9717</v>
      </c>
      <c r="B9442" s="101">
        <v>223.28</v>
      </c>
      <c r="C9442" s="102"/>
      <c r="D9442" s="100" t="s">
        <v>28367</v>
      </c>
      <c r="E9442" s="101">
        <v>65.0</v>
      </c>
      <c r="F9442" s="102"/>
    </row>
    <row r="9443" ht="12.75" customHeight="1">
      <c r="A9443" s="100" t="s">
        <v>28210</v>
      </c>
      <c r="B9443" s="101">
        <v>178.91</v>
      </c>
      <c r="C9443" s="102"/>
      <c r="D9443" s="100" t="s">
        <v>10025</v>
      </c>
      <c r="E9443" s="101">
        <v>65.0</v>
      </c>
      <c r="F9443" s="102"/>
    </row>
    <row r="9444" ht="12.75" customHeight="1">
      <c r="A9444" s="100" t="s">
        <v>9719</v>
      </c>
      <c r="B9444" s="101">
        <v>160.59</v>
      </c>
      <c r="C9444" s="102"/>
      <c r="D9444" s="100" t="s">
        <v>28368</v>
      </c>
      <c r="E9444" s="101">
        <v>77.0</v>
      </c>
      <c r="F9444" s="102"/>
    </row>
    <row r="9445" ht="12.75" customHeight="1">
      <c r="A9445" s="100" t="s">
        <v>28211</v>
      </c>
      <c r="B9445" s="101">
        <v>483.32</v>
      </c>
      <c r="C9445" s="102"/>
      <c r="D9445" s="100" t="s">
        <v>10027</v>
      </c>
      <c r="E9445" s="101">
        <v>77.0</v>
      </c>
      <c r="F9445" s="102"/>
    </row>
    <row r="9446" ht="12.75" customHeight="1">
      <c r="A9446" s="100" t="s">
        <v>9721</v>
      </c>
      <c r="B9446" s="101">
        <v>440.71</v>
      </c>
      <c r="C9446" s="102"/>
      <c r="D9446" s="100" t="s">
        <v>28369</v>
      </c>
      <c r="E9446" s="101">
        <v>92.85</v>
      </c>
      <c r="F9446" s="102"/>
    </row>
    <row r="9447" ht="12.75" customHeight="1">
      <c r="A9447" s="100" t="s">
        <v>28212</v>
      </c>
      <c r="B9447" s="101">
        <v>841.78</v>
      </c>
      <c r="C9447" s="102"/>
      <c r="D9447" s="100" t="s">
        <v>10029</v>
      </c>
      <c r="E9447" s="101">
        <v>92.85</v>
      </c>
      <c r="F9447" s="102"/>
    </row>
    <row r="9448" ht="12.75" customHeight="1">
      <c r="A9448" s="100" t="s">
        <v>9723</v>
      </c>
      <c r="B9448" s="101">
        <v>764.82</v>
      </c>
      <c r="C9448" s="102"/>
      <c r="D9448" s="100" t="s">
        <v>28370</v>
      </c>
      <c r="E9448" s="101">
        <v>97.5</v>
      </c>
      <c r="F9448" s="102"/>
    </row>
    <row r="9449" ht="12.75" customHeight="1">
      <c r="A9449" s="100" t="s">
        <v>28213</v>
      </c>
      <c r="B9449" s="101">
        <v>921.24</v>
      </c>
      <c r="C9449" s="102"/>
      <c r="D9449" s="100" t="s">
        <v>10031</v>
      </c>
      <c r="E9449" s="101">
        <v>97.5</v>
      </c>
      <c r="F9449" s="102"/>
    </row>
    <row r="9450" ht="12.75" customHeight="1">
      <c r="A9450" s="100" t="s">
        <v>9725</v>
      </c>
      <c r="B9450" s="101">
        <v>921.24</v>
      </c>
      <c r="C9450" s="102"/>
      <c r="D9450" s="100" t="s">
        <v>28371</v>
      </c>
      <c r="E9450" s="101">
        <v>223.78</v>
      </c>
      <c r="F9450" s="102"/>
    </row>
    <row r="9451" ht="12.75" customHeight="1">
      <c r="A9451" s="100" t="s">
        <v>28214</v>
      </c>
      <c r="B9451" s="101">
        <v>290.09</v>
      </c>
      <c r="C9451" s="102"/>
      <c r="D9451" s="100" t="s">
        <v>10033</v>
      </c>
      <c r="E9451" s="101">
        <v>216.55</v>
      </c>
      <c r="F9451" s="102"/>
    </row>
    <row r="9452" ht="12.75" customHeight="1">
      <c r="A9452" s="100" t="s">
        <v>9727</v>
      </c>
      <c r="B9452" s="101">
        <v>281.47</v>
      </c>
      <c r="C9452" s="102"/>
      <c r="D9452" s="100" t="s">
        <v>28372</v>
      </c>
      <c r="E9452" s="101">
        <v>242.99</v>
      </c>
      <c r="F9452" s="102"/>
    </row>
    <row r="9453" ht="12.75" customHeight="1">
      <c r="A9453" s="100" t="s">
        <v>28215</v>
      </c>
      <c r="B9453" s="101">
        <v>369.72</v>
      </c>
      <c r="C9453" s="102"/>
      <c r="D9453" s="100" t="s">
        <v>10035</v>
      </c>
      <c r="E9453" s="101">
        <v>235.47</v>
      </c>
      <c r="F9453" s="102"/>
    </row>
    <row r="9454" ht="12.75" customHeight="1">
      <c r="A9454" s="100" t="s">
        <v>9729</v>
      </c>
      <c r="B9454" s="101">
        <v>351.82</v>
      </c>
      <c r="C9454" s="102"/>
      <c r="D9454" s="100" t="s">
        <v>28373</v>
      </c>
      <c r="E9454" s="101">
        <v>293.02</v>
      </c>
      <c r="F9454" s="102"/>
    </row>
    <row r="9455" ht="12.75" customHeight="1">
      <c r="A9455" s="100" t="s">
        <v>28216</v>
      </c>
      <c r="B9455" s="101">
        <v>1325.6</v>
      </c>
      <c r="C9455" s="102"/>
      <c r="D9455" s="100" t="s">
        <v>10037</v>
      </c>
      <c r="E9455" s="101">
        <v>284.88</v>
      </c>
      <c r="F9455" s="102"/>
    </row>
    <row r="9456" ht="12.75" customHeight="1">
      <c r="A9456" s="100" t="s">
        <v>9731</v>
      </c>
      <c r="B9456" s="101">
        <v>1197.24</v>
      </c>
      <c r="C9456" s="102"/>
      <c r="D9456" s="100" t="s">
        <v>28374</v>
      </c>
      <c r="E9456" s="101">
        <v>345.36</v>
      </c>
      <c r="F9456" s="102"/>
    </row>
    <row r="9457" ht="12.75" customHeight="1">
      <c r="A9457" s="100" t="s">
        <v>28217</v>
      </c>
      <c r="B9457" s="101">
        <v>684.14</v>
      </c>
      <c r="C9457" s="102"/>
      <c r="D9457" s="100" t="s">
        <v>10039</v>
      </c>
      <c r="E9457" s="101">
        <v>336.7</v>
      </c>
      <c r="F9457" s="102"/>
    </row>
    <row r="9458" ht="12.75" customHeight="1">
      <c r="A9458" s="100" t="s">
        <v>9733</v>
      </c>
      <c r="B9458" s="101">
        <v>605.98</v>
      </c>
      <c r="C9458" s="102"/>
      <c r="D9458" s="100" t="s">
        <v>28375</v>
      </c>
      <c r="E9458" s="101">
        <v>396.0</v>
      </c>
      <c r="F9458" s="102"/>
    </row>
    <row r="9459" ht="12.75" customHeight="1">
      <c r="A9459" s="100" t="s">
        <v>28218</v>
      </c>
      <c r="B9459" s="101">
        <v>828.88</v>
      </c>
      <c r="C9459" s="102"/>
      <c r="D9459" s="100" t="s">
        <v>10041</v>
      </c>
      <c r="E9459" s="101">
        <v>385.89</v>
      </c>
      <c r="F9459" s="102"/>
    </row>
    <row r="9460" ht="12.75" customHeight="1">
      <c r="A9460" s="100" t="s">
        <v>9735</v>
      </c>
      <c r="B9460" s="101">
        <v>781.67</v>
      </c>
      <c r="C9460" s="102"/>
      <c r="D9460" s="100" t="s">
        <v>28376</v>
      </c>
      <c r="E9460" s="101">
        <v>228.37</v>
      </c>
      <c r="F9460" s="102"/>
    </row>
    <row r="9461" ht="12.75" customHeight="1">
      <c r="A9461" s="100" t="s">
        <v>28219</v>
      </c>
      <c r="B9461" s="101">
        <v>344.29</v>
      </c>
      <c r="C9461" s="102"/>
      <c r="D9461" s="100" t="s">
        <v>10043</v>
      </c>
      <c r="E9461" s="101">
        <v>220.55</v>
      </c>
      <c r="F9461" s="102"/>
    </row>
    <row r="9462" ht="12.75" customHeight="1">
      <c r="A9462" s="100" t="s">
        <v>9737</v>
      </c>
      <c r="B9462" s="101">
        <v>323.6</v>
      </c>
      <c r="C9462" s="102"/>
      <c r="D9462" s="100" t="s">
        <v>28377</v>
      </c>
      <c r="E9462" s="101">
        <v>247.19</v>
      </c>
      <c r="F9462" s="102"/>
    </row>
    <row r="9463" ht="12.75" customHeight="1">
      <c r="A9463" s="100" t="s">
        <v>28220</v>
      </c>
      <c r="B9463" s="101">
        <v>934.82</v>
      </c>
      <c r="C9463" s="102"/>
      <c r="D9463" s="100" t="s">
        <v>10045</v>
      </c>
      <c r="E9463" s="101">
        <v>239.11</v>
      </c>
      <c r="F9463" s="102"/>
    </row>
    <row r="9464" ht="12.75" customHeight="1">
      <c r="A9464" s="100" t="s">
        <v>9739</v>
      </c>
      <c r="B9464" s="101">
        <v>918.06</v>
      </c>
      <c r="C9464" s="102"/>
      <c r="D9464" s="100" t="s">
        <v>28378</v>
      </c>
      <c r="E9464" s="101">
        <v>297.54</v>
      </c>
      <c r="F9464" s="102"/>
    </row>
    <row r="9465" ht="12.75" customHeight="1">
      <c r="A9465" s="100" t="s">
        <v>28221</v>
      </c>
      <c r="B9465" s="101">
        <v>111.86</v>
      </c>
      <c r="C9465" s="102"/>
      <c r="D9465" s="100" t="s">
        <v>10047</v>
      </c>
      <c r="E9465" s="101">
        <v>288.8</v>
      </c>
      <c r="F9465" s="102"/>
    </row>
    <row r="9466" ht="12.75" customHeight="1">
      <c r="A9466" s="100" t="s">
        <v>9741</v>
      </c>
      <c r="B9466" s="101">
        <v>104.54</v>
      </c>
      <c r="C9466" s="102"/>
      <c r="D9466" s="100" t="s">
        <v>28379</v>
      </c>
      <c r="E9466" s="101">
        <v>350.21</v>
      </c>
      <c r="F9466" s="102"/>
    </row>
    <row r="9467" ht="12.75" customHeight="1">
      <c r="A9467" s="100" t="s">
        <v>28222</v>
      </c>
      <c r="B9467" s="101">
        <v>46.71</v>
      </c>
      <c r="C9467" s="102"/>
      <c r="D9467" s="100" t="s">
        <v>10049</v>
      </c>
      <c r="E9467" s="101">
        <v>340.9</v>
      </c>
      <c r="F9467" s="102"/>
    </row>
    <row r="9468" ht="12.75" customHeight="1">
      <c r="A9468" s="100" t="s">
        <v>9743</v>
      </c>
      <c r="B9468" s="101">
        <v>41.1</v>
      </c>
      <c r="C9468" s="102"/>
      <c r="D9468" s="100" t="s">
        <v>28380</v>
      </c>
      <c r="E9468" s="101">
        <v>395.65</v>
      </c>
      <c r="F9468" s="102"/>
    </row>
    <row r="9469" ht="12.75" customHeight="1">
      <c r="A9469" s="100" t="s">
        <v>28223</v>
      </c>
      <c r="B9469" s="101">
        <v>85.03</v>
      </c>
      <c r="C9469" s="102"/>
      <c r="D9469" s="100" t="s">
        <v>10051</v>
      </c>
      <c r="E9469" s="101">
        <v>385.4</v>
      </c>
      <c r="F9469" s="102"/>
    </row>
    <row r="9470" ht="12.75" customHeight="1">
      <c r="A9470" s="100" t="s">
        <v>9745</v>
      </c>
      <c r="B9470" s="101">
        <v>74.12</v>
      </c>
      <c r="C9470" s="102"/>
      <c r="D9470" s="100" t="s">
        <v>28381</v>
      </c>
      <c r="E9470" s="101">
        <v>130.34</v>
      </c>
      <c r="F9470" s="102"/>
    </row>
    <row r="9471" ht="12.75" customHeight="1">
      <c r="A9471" s="100" t="s">
        <v>28224</v>
      </c>
      <c r="B9471" s="101">
        <v>1241.15</v>
      </c>
      <c r="C9471" s="102"/>
      <c r="D9471" s="100" t="s">
        <v>10053</v>
      </c>
      <c r="E9471" s="101">
        <v>126.74</v>
      </c>
      <c r="F9471" s="102"/>
    </row>
    <row r="9472" ht="12.75" customHeight="1">
      <c r="A9472" s="100" t="s">
        <v>9747</v>
      </c>
      <c r="B9472" s="101">
        <v>1154.67</v>
      </c>
      <c r="C9472" s="102"/>
      <c r="D9472" s="100" t="s">
        <v>28382</v>
      </c>
      <c r="E9472" s="101">
        <v>140.76</v>
      </c>
      <c r="F9472" s="102"/>
    </row>
    <row r="9473" ht="12.75" customHeight="1">
      <c r="A9473" s="100" t="s">
        <v>28225</v>
      </c>
      <c r="B9473" s="101">
        <v>160.46</v>
      </c>
      <c r="C9473" s="102"/>
      <c r="D9473" s="100" t="s">
        <v>10055</v>
      </c>
      <c r="E9473" s="101">
        <v>136.99</v>
      </c>
      <c r="F9473" s="102"/>
    </row>
    <row r="9474" ht="12.75" customHeight="1">
      <c r="A9474" s="100" t="s">
        <v>9749</v>
      </c>
      <c r="B9474" s="101">
        <v>153.08</v>
      </c>
      <c r="C9474" s="102"/>
      <c r="D9474" s="100" t="s">
        <v>28383</v>
      </c>
      <c r="E9474" s="101">
        <v>177.07</v>
      </c>
      <c r="F9474" s="102"/>
    </row>
    <row r="9475" ht="12.75" customHeight="1">
      <c r="A9475" s="100" t="s">
        <v>28226</v>
      </c>
      <c r="B9475" s="101">
        <v>132.01</v>
      </c>
      <c r="C9475" s="102"/>
      <c r="D9475" s="100" t="s">
        <v>10057</v>
      </c>
      <c r="E9475" s="101">
        <v>173.0</v>
      </c>
      <c r="F9475" s="102"/>
    </row>
    <row r="9476" ht="12.75" customHeight="1">
      <c r="A9476" s="100" t="s">
        <v>9751</v>
      </c>
      <c r="B9476" s="101">
        <v>123.44</v>
      </c>
      <c r="C9476" s="102"/>
      <c r="D9476" s="100" t="s">
        <v>28384</v>
      </c>
      <c r="E9476" s="101">
        <v>208.39</v>
      </c>
      <c r="F9476" s="102"/>
    </row>
    <row r="9477" ht="12.75" customHeight="1">
      <c r="A9477" s="100" t="s">
        <v>28227</v>
      </c>
      <c r="B9477" s="101">
        <v>179.0</v>
      </c>
      <c r="C9477" s="102"/>
      <c r="D9477" s="100" t="s">
        <v>10059</v>
      </c>
      <c r="E9477" s="101">
        <v>204.06</v>
      </c>
      <c r="F9477" s="102"/>
    </row>
    <row r="9478" ht="12.75" customHeight="1">
      <c r="A9478" s="100" t="s">
        <v>9753</v>
      </c>
      <c r="B9478" s="101">
        <v>165.03</v>
      </c>
      <c r="C9478" s="102"/>
      <c r="D9478" s="100" t="s">
        <v>28385</v>
      </c>
      <c r="E9478" s="101">
        <v>220.08</v>
      </c>
      <c r="F9478" s="102"/>
    </row>
    <row r="9479" ht="12.75" customHeight="1">
      <c r="A9479" s="100" t="s">
        <v>28228</v>
      </c>
      <c r="B9479" s="101">
        <v>185.4</v>
      </c>
      <c r="C9479" s="102"/>
      <c r="D9479" s="100" t="s">
        <v>10061</v>
      </c>
      <c r="E9479" s="101">
        <v>215.33</v>
      </c>
      <c r="F9479" s="102"/>
    </row>
    <row r="9480" ht="12.75" customHeight="1">
      <c r="A9480" s="100" t="s">
        <v>9755</v>
      </c>
      <c r="B9480" s="101">
        <v>174.58</v>
      </c>
      <c r="C9480" s="102"/>
      <c r="D9480" s="100" t="s">
        <v>28386</v>
      </c>
      <c r="E9480" s="101">
        <v>223.78</v>
      </c>
      <c r="F9480" s="102"/>
    </row>
    <row r="9481" ht="12.75" customHeight="1">
      <c r="A9481" s="100" t="s">
        <v>28229</v>
      </c>
      <c r="B9481" s="101">
        <v>161.45</v>
      </c>
      <c r="C9481" s="102"/>
      <c r="D9481" s="100" t="s">
        <v>10063</v>
      </c>
      <c r="E9481" s="101">
        <v>216.55</v>
      </c>
      <c r="F9481" s="102"/>
    </row>
    <row r="9482" ht="12.75" customHeight="1">
      <c r="A9482" s="100" t="s">
        <v>9757</v>
      </c>
      <c r="B9482" s="101">
        <v>152.72</v>
      </c>
      <c r="C9482" s="102"/>
      <c r="D9482" s="100" t="s">
        <v>28387</v>
      </c>
      <c r="E9482" s="101">
        <v>253.56</v>
      </c>
      <c r="F9482" s="102"/>
    </row>
    <row r="9483" ht="12.75" customHeight="1">
      <c r="A9483" s="100" t="s">
        <v>28230</v>
      </c>
      <c r="B9483" s="101">
        <v>135.93</v>
      </c>
      <c r="C9483" s="102"/>
      <c r="D9483" s="100" t="s">
        <v>10065</v>
      </c>
      <c r="E9483" s="101">
        <v>245.37</v>
      </c>
      <c r="F9483" s="102"/>
    </row>
    <row r="9484" ht="12.75" customHeight="1">
      <c r="A9484" s="100" t="s">
        <v>9759</v>
      </c>
      <c r="B9484" s="101">
        <v>128.53</v>
      </c>
      <c r="C9484" s="102"/>
      <c r="D9484" s="100" t="s">
        <v>28388</v>
      </c>
      <c r="E9484" s="101">
        <v>311.94</v>
      </c>
      <c r="F9484" s="102"/>
    </row>
    <row r="9485" ht="12.75" customHeight="1">
      <c r="A9485" s="100" t="s">
        <v>28233</v>
      </c>
      <c r="B9485" s="101">
        <v>116.18</v>
      </c>
      <c r="C9485" s="102"/>
      <c r="D9485" s="100" t="s">
        <v>10067</v>
      </c>
      <c r="E9485" s="101">
        <v>301.86</v>
      </c>
      <c r="F9485" s="102"/>
    </row>
    <row r="9486" ht="12.75" customHeight="1">
      <c r="A9486" s="100" t="s">
        <v>9761</v>
      </c>
      <c r="B9486" s="101">
        <v>113.22</v>
      </c>
      <c r="C9486" s="102"/>
      <c r="D9486" s="100" t="s">
        <v>28389</v>
      </c>
      <c r="E9486" s="101">
        <v>376.01</v>
      </c>
      <c r="F9486" s="102"/>
    </row>
    <row r="9487" ht="12.75" customHeight="1">
      <c r="A9487" s="100" t="s">
        <v>28234</v>
      </c>
      <c r="B9487" s="101">
        <v>214.16</v>
      </c>
      <c r="C9487" s="102"/>
      <c r="D9487" s="100" t="s">
        <v>10069</v>
      </c>
      <c r="E9487" s="101">
        <v>363.87</v>
      </c>
      <c r="F9487" s="102"/>
    </row>
    <row r="9488" ht="12.75" customHeight="1">
      <c r="A9488" s="100" t="s">
        <v>9763</v>
      </c>
      <c r="B9488" s="101">
        <v>201.54</v>
      </c>
      <c r="C9488" s="102"/>
      <c r="D9488" s="100" t="s">
        <v>28390</v>
      </c>
      <c r="E9488" s="101">
        <v>448.38</v>
      </c>
      <c r="F9488" s="102"/>
    </row>
    <row r="9489" ht="12.75" customHeight="1">
      <c r="A9489" s="100" t="s">
        <v>28235</v>
      </c>
      <c r="B9489" s="101">
        <v>120.23</v>
      </c>
      <c r="C9489" s="102"/>
      <c r="D9489" s="100" t="s">
        <v>10071</v>
      </c>
      <c r="E9489" s="101">
        <v>433.9</v>
      </c>
      <c r="F9489" s="102"/>
    </row>
    <row r="9490" ht="12.75" customHeight="1">
      <c r="A9490" s="100" t="s">
        <v>9765</v>
      </c>
      <c r="B9490" s="101">
        <v>110.95</v>
      </c>
      <c r="C9490" s="102"/>
      <c r="D9490" s="100" t="s">
        <v>28391</v>
      </c>
      <c r="E9490" s="101">
        <v>240.86</v>
      </c>
      <c r="F9490" s="102"/>
    </row>
    <row r="9491" ht="12.75" customHeight="1">
      <c r="A9491" s="100" t="s">
        <v>28236</v>
      </c>
      <c r="B9491" s="101">
        <v>149.02</v>
      </c>
      <c r="C9491" s="102"/>
      <c r="D9491" s="100" t="s">
        <v>10073</v>
      </c>
      <c r="E9491" s="101">
        <v>231.23</v>
      </c>
      <c r="F9491" s="102"/>
    </row>
    <row r="9492" ht="12.75" customHeight="1">
      <c r="A9492" s="100" t="s">
        <v>9767</v>
      </c>
      <c r="B9492" s="101">
        <v>140.3</v>
      </c>
      <c r="C9492" s="102"/>
      <c r="D9492" s="100" t="s">
        <v>28392</v>
      </c>
      <c r="E9492" s="101">
        <v>313.11</v>
      </c>
      <c r="F9492" s="102"/>
    </row>
    <row r="9493" ht="12.75" customHeight="1">
      <c r="A9493" s="100" t="s">
        <v>28237</v>
      </c>
      <c r="B9493" s="101">
        <v>132.36</v>
      </c>
      <c r="C9493" s="102"/>
      <c r="D9493" s="100" t="s">
        <v>10075</v>
      </c>
      <c r="E9493" s="101">
        <v>300.6</v>
      </c>
      <c r="F9493" s="102"/>
    </row>
    <row r="9494" ht="12.75" customHeight="1">
      <c r="A9494" s="100" t="s">
        <v>9769</v>
      </c>
      <c r="B9494" s="101">
        <v>124.17</v>
      </c>
      <c r="C9494" s="102"/>
      <c r="D9494" s="100" t="s">
        <v>28393</v>
      </c>
      <c r="E9494" s="101">
        <v>325.16</v>
      </c>
      <c r="F9494" s="102"/>
    </row>
    <row r="9495" ht="12.75" customHeight="1">
      <c r="A9495" s="100" t="s">
        <v>28238</v>
      </c>
      <c r="B9495" s="101">
        <v>120.64</v>
      </c>
      <c r="C9495" s="102"/>
      <c r="D9495" s="100" t="s">
        <v>10077</v>
      </c>
      <c r="E9495" s="101">
        <v>312.16</v>
      </c>
      <c r="F9495" s="102"/>
    </row>
    <row r="9496" ht="12.75" customHeight="1">
      <c r="A9496" s="100" t="s">
        <v>9771</v>
      </c>
      <c r="B9496" s="101">
        <v>113.07</v>
      </c>
      <c r="C9496" s="102"/>
      <c r="D9496" s="100" t="s">
        <v>28394</v>
      </c>
      <c r="E9496" s="101">
        <v>264.94</v>
      </c>
      <c r="F9496" s="102"/>
    </row>
    <row r="9497" ht="12.75" customHeight="1">
      <c r="A9497" s="100" t="s">
        <v>28239</v>
      </c>
      <c r="B9497" s="101">
        <v>107.0</v>
      </c>
      <c r="C9497" s="102"/>
      <c r="D9497" s="100" t="s">
        <v>10079</v>
      </c>
      <c r="E9497" s="101">
        <v>254.35</v>
      </c>
      <c r="F9497" s="102"/>
    </row>
    <row r="9498" ht="12.75" customHeight="1">
      <c r="A9498" s="100" t="s">
        <v>9773</v>
      </c>
      <c r="B9498" s="101">
        <v>100.47</v>
      </c>
      <c r="C9498" s="102"/>
      <c r="D9498" s="100" t="s">
        <v>28395</v>
      </c>
      <c r="E9498" s="101">
        <v>344.43</v>
      </c>
      <c r="F9498" s="102"/>
    </row>
    <row r="9499" ht="12.75" customHeight="1">
      <c r="A9499" s="100" t="s">
        <v>28240</v>
      </c>
      <c r="B9499" s="101">
        <v>175.09</v>
      </c>
      <c r="C9499" s="102"/>
      <c r="D9499" s="100" t="s">
        <v>10081</v>
      </c>
      <c r="E9499" s="101">
        <v>330.66</v>
      </c>
      <c r="F9499" s="102"/>
    </row>
    <row r="9500" ht="12.75" customHeight="1">
      <c r="A9500" s="100" t="s">
        <v>9775</v>
      </c>
      <c r="B9500" s="101">
        <v>167.28</v>
      </c>
      <c r="C9500" s="102"/>
      <c r="D9500" s="100" t="s">
        <v>28396</v>
      </c>
      <c r="E9500" s="101">
        <v>357.67</v>
      </c>
      <c r="F9500" s="102"/>
    </row>
    <row r="9501" ht="12.75" customHeight="1">
      <c r="A9501" s="100" t="s">
        <v>28241</v>
      </c>
      <c r="B9501" s="101">
        <v>169.56</v>
      </c>
      <c r="C9501" s="102"/>
      <c r="D9501" s="100" t="s">
        <v>10083</v>
      </c>
      <c r="E9501" s="101">
        <v>343.38</v>
      </c>
      <c r="F9501" s="102"/>
    </row>
    <row r="9502" ht="12.75" customHeight="1">
      <c r="A9502" s="100" t="s">
        <v>9777</v>
      </c>
      <c r="B9502" s="101">
        <v>162.26</v>
      </c>
      <c r="C9502" s="102"/>
      <c r="D9502" s="100" t="s">
        <v>28397</v>
      </c>
      <c r="E9502" s="101">
        <v>343.06</v>
      </c>
      <c r="F9502" s="102"/>
    </row>
    <row r="9503" ht="12.75" customHeight="1">
      <c r="A9503" s="100" t="s">
        <v>28242</v>
      </c>
      <c r="B9503" s="101">
        <v>201.49</v>
      </c>
      <c r="C9503" s="102"/>
      <c r="D9503" s="100" t="s">
        <v>10085</v>
      </c>
      <c r="E9503" s="101">
        <v>330.03</v>
      </c>
      <c r="F9503" s="102"/>
    </row>
    <row r="9504" ht="12.75" customHeight="1">
      <c r="A9504" s="100" t="s">
        <v>9779</v>
      </c>
      <c r="B9504" s="101">
        <v>194.04</v>
      </c>
      <c r="C9504" s="102"/>
      <c r="D9504" s="100" t="s">
        <v>28398</v>
      </c>
      <c r="E9504" s="101">
        <v>445.98</v>
      </c>
      <c r="F9504" s="102"/>
    </row>
    <row r="9505" ht="12.75" customHeight="1">
      <c r="A9505" s="100" t="s">
        <v>28243</v>
      </c>
      <c r="B9505" s="101">
        <v>212.08</v>
      </c>
      <c r="C9505" s="102"/>
      <c r="D9505" s="100" t="s">
        <v>10087</v>
      </c>
      <c r="E9505" s="101">
        <v>429.04</v>
      </c>
      <c r="F9505" s="102"/>
    </row>
    <row r="9506" ht="12.75" customHeight="1">
      <c r="A9506" s="100" t="s">
        <v>9781</v>
      </c>
      <c r="B9506" s="101">
        <v>205.35</v>
      </c>
      <c r="C9506" s="102"/>
      <c r="D9506" s="100" t="s">
        <v>28399</v>
      </c>
      <c r="E9506" s="101">
        <v>463.13</v>
      </c>
      <c r="F9506" s="102"/>
    </row>
    <row r="9507" ht="12.75" customHeight="1">
      <c r="A9507" s="100" t="s">
        <v>28244</v>
      </c>
      <c r="B9507" s="101">
        <v>171.14</v>
      </c>
      <c r="C9507" s="102"/>
      <c r="D9507" s="100" t="s">
        <v>10089</v>
      </c>
      <c r="E9507" s="101">
        <v>445.54</v>
      </c>
      <c r="F9507" s="102"/>
    </row>
    <row r="9508" ht="12.75" customHeight="1">
      <c r="A9508" s="100" t="s">
        <v>9783</v>
      </c>
      <c r="B9508" s="101">
        <v>165.7</v>
      </c>
      <c r="C9508" s="102"/>
      <c r="D9508" s="100" t="s">
        <v>28400</v>
      </c>
      <c r="E9508" s="101">
        <v>377.37</v>
      </c>
      <c r="F9508" s="102"/>
    </row>
    <row r="9509" ht="12.75" customHeight="1">
      <c r="A9509" s="100" t="s">
        <v>28245</v>
      </c>
      <c r="B9509" s="101">
        <v>172.95</v>
      </c>
      <c r="C9509" s="102"/>
      <c r="D9509" s="100" t="s">
        <v>10091</v>
      </c>
      <c r="E9509" s="101">
        <v>363.04</v>
      </c>
      <c r="F9509" s="102"/>
    </row>
    <row r="9510" ht="12.75" customHeight="1">
      <c r="A9510" s="100" t="s">
        <v>9785</v>
      </c>
      <c r="B9510" s="101">
        <v>165.84</v>
      </c>
      <c r="C9510" s="102"/>
      <c r="D9510" s="100" t="s">
        <v>28401</v>
      </c>
      <c r="E9510" s="101">
        <v>490.58</v>
      </c>
      <c r="F9510" s="102"/>
    </row>
    <row r="9511" ht="12.75" customHeight="1">
      <c r="A9511" s="100" t="s">
        <v>28246</v>
      </c>
      <c r="B9511" s="101">
        <v>200.09</v>
      </c>
      <c r="C9511" s="102"/>
      <c r="D9511" s="100" t="s">
        <v>10093</v>
      </c>
      <c r="E9511" s="101">
        <v>471.95</v>
      </c>
      <c r="F9511" s="102"/>
    </row>
    <row r="9512" ht="12.75" customHeight="1">
      <c r="A9512" s="100" t="s">
        <v>9787</v>
      </c>
      <c r="B9512" s="101">
        <v>192.99</v>
      </c>
      <c r="C9512" s="102"/>
      <c r="D9512" s="100" t="s">
        <v>28402</v>
      </c>
      <c r="E9512" s="101">
        <v>509.45</v>
      </c>
      <c r="F9512" s="102"/>
    </row>
    <row r="9513" ht="12.75" customHeight="1">
      <c r="A9513" s="100" t="s">
        <v>28247</v>
      </c>
      <c r="B9513" s="101">
        <v>218.36</v>
      </c>
      <c r="C9513" s="102"/>
      <c r="D9513" s="100" t="s">
        <v>10095</v>
      </c>
      <c r="E9513" s="101">
        <v>490.1</v>
      </c>
      <c r="F9513" s="102"/>
    </row>
    <row r="9514" ht="12.75" customHeight="1">
      <c r="A9514" s="100" t="s">
        <v>9789</v>
      </c>
      <c r="B9514" s="101">
        <v>211.21</v>
      </c>
      <c r="C9514" s="102"/>
      <c r="D9514" s="100" t="s">
        <v>28403</v>
      </c>
      <c r="E9514" s="101">
        <v>491.74</v>
      </c>
      <c r="F9514" s="102"/>
    </row>
    <row r="9515" ht="12.75" customHeight="1">
      <c r="A9515" s="100" t="s">
        <v>28248</v>
      </c>
      <c r="B9515" s="101">
        <v>199.42</v>
      </c>
      <c r="C9515" s="102"/>
      <c r="D9515" s="100" t="s">
        <v>10097</v>
      </c>
      <c r="E9515" s="101">
        <v>473.93</v>
      </c>
      <c r="F9515" s="102"/>
    </row>
    <row r="9516" ht="12.75" customHeight="1">
      <c r="A9516" s="100" t="s">
        <v>9791</v>
      </c>
      <c r="B9516" s="101">
        <v>192.3</v>
      </c>
      <c r="C9516" s="102"/>
      <c r="D9516" s="100" t="s">
        <v>28404</v>
      </c>
      <c r="E9516" s="101">
        <v>639.27</v>
      </c>
      <c r="F9516" s="102"/>
    </row>
    <row r="9517" ht="12.75" customHeight="1">
      <c r="A9517" s="100" t="s">
        <v>28249</v>
      </c>
      <c r="B9517" s="101">
        <v>238.02</v>
      </c>
      <c r="C9517" s="102"/>
      <c r="D9517" s="100" t="s">
        <v>10099</v>
      </c>
      <c r="E9517" s="101">
        <v>616.11</v>
      </c>
      <c r="F9517" s="102"/>
    </row>
    <row r="9518" ht="12.75" customHeight="1">
      <c r="A9518" s="100" t="s">
        <v>9793</v>
      </c>
      <c r="B9518" s="101">
        <v>230.64</v>
      </c>
      <c r="C9518" s="102"/>
      <c r="D9518" s="100" t="s">
        <v>28405</v>
      </c>
      <c r="E9518" s="101">
        <v>663.86</v>
      </c>
      <c r="F9518" s="102"/>
    </row>
    <row r="9519" ht="12.75" customHeight="1">
      <c r="A9519" s="100" t="s">
        <v>28250</v>
      </c>
      <c r="B9519" s="101">
        <v>273.11</v>
      </c>
      <c r="C9519" s="102"/>
      <c r="D9519" s="100" t="s">
        <v>10101</v>
      </c>
      <c r="E9519" s="101">
        <v>639.81</v>
      </c>
      <c r="F9519" s="102"/>
    </row>
    <row r="9520" ht="12.75" customHeight="1">
      <c r="A9520" s="100" t="s">
        <v>9795</v>
      </c>
      <c r="B9520" s="101">
        <v>265.0</v>
      </c>
      <c r="C9520" s="102"/>
      <c r="D9520" s="100" t="s">
        <v>28406</v>
      </c>
      <c r="E9520" s="101">
        <v>540.92</v>
      </c>
      <c r="F9520" s="102"/>
    </row>
    <row r="9521" ht="12.75" customHeight="1">
      <c r="A9521" s="100" t="s">
        <v>28251</v>
      </c>
      <c r="B9521" s="101">
        <v>132.01</v>
      </c>
      <c r="C9521" s="102"/>
      <c r="D9521" s="100" t="s">
        <v>10103</v>
      </c>
      <c r="E9521" s="101">
        <v>521.32</v>
      </c>
      <c r="F9521" s="102"/>
    </row>
    <row r="9522" ht="12.75" customHeight="1">
      <c r="A9522" s="100" t="s">
        <v>9797</v>
      </c>
      <c r="B9522" s="101">
        <v>123.44</v>
      </c>
      <c r="C9522" s="102"/>
      <c r="D9522" s="100" t="s">
        <v>28407</v>
      </c>
      <c r="E9522" s="101">
        <v>703.2</v>
      </c>
      <c r="F9522" s="102"/>
    </row>
    <row r="9523" ht="12.75" customHeight="1">
      <c r="A9523" s="100" t="s">
        <v>28252</v>
      </c>
      <c r="B9523" s="101">
        <v>174.8</v>
      </c>
      <c r="C9523" s="102"/>
      <c r="D9523" s="100" t="s">
        <v>10105</v>
      </c>
      <c r="E9523" s="101">
        <v>677.72</v>
      </c>
      <c r="F9523" s="102"/>
    </row>
    <row r="9524" ht="12.75" customHeight="1">
      <c r="A9524" s="100" t="s">
        <v>9799</v>
      </c>
      <c r="B9524" s="101">
        <v>170.17</v>
      </c>
      <c r="C9524" s="102"/>
      <c r="D9524" s="100" t="s">
        <v>28408</v>
      </c>
      <c r="E9524" s="101">
        <v>730.24</v>
      </c>
      <c r="F9524" s="102"/>
    </row>
    <row r="9525" ht="12.75" customHeight="1">
      <c r="A9525" s="100" t="s">
        <v>28253</v>
      </c>
      <c r="B9525" s="101">
        <v>156.05</v>
      </c>
      <c r="C9525" s="102"/>
      <c r="D9525" s="100" t="s">
        <v>10107</v>
      </c>
      <c r="E9525" s="101">
        <v>703.79</v>
      </c>
      <c r="F9525" s="102"/>
    </row>
    <row r="9526" ht="12.75" customHeight="1">
      <c r="A9526" s="100" t="s">
        <v>9801</v>
      </c>
      <c r="B9526" s="101">
        <v>144.79</v>
      </c>
      <c r="C9526" s="102"/>
      <c r="D9526" s="100" t="s">
        <v>28409</v>
      </c>
      <c r="E9526" s="101">
        <v>745.39</v>
      </c>
      <c r="F9526" s="102"/>
    </row>
    <row r="9527" ht="12.75" customHeight="1">
      <c r="A9527" s="100" t="s">
        <v>28254</v>
      </c>
      <c r="B9527" s="101">
        <v>153.62</v>
      </c>
      <c r="C9527" s="102"/>
      <c r="D9527" s="100" t="s">
        <v>10109</v>
      </c>
      <c r="E9527" s="101">
        <v>722.14</v>
      </c>
      <c r="F9527" s="102"/>
    </row>
    <row r="9528" ht="12.75" customHeight="1">
      <c r="A9528" s="100" t="s">
        <v>9803</v>
      </c>
      <c r="B9528" s="101">
        <v>142.37</v>
      </c>
      <c r="C9528" s="102"/>
      <c r="D9528" s="100" t="s">
        <v>28410</v>
      </c>
      <c r="E9528" s="101">
        <v>969.01</v>
      </c>
      <c r="F9528" s="102"/>
    </row>
    <row r="9529" ht="12.75" customHeight="1">
      <c r="A9529" s="100" t="s">
        <v>28255</v>
      </c>
      <c r="B9529" s="101">
        <v>210.37</v>
      </c>
      <c r="C9529" s="102"/>
      <c r="D9529" s="100" t="s">
        <v>10111</v>
      </c>
      <c r="E9529" s="101">
        <v>938.78</v>
      </c>
      <c r="F9529" s="102"/>
    </row>
    <row r="9530" ht="12.75" customHeight="1">
      <c r="A9530" s="100" t="s">
        <v>9805</v>
      </c>
      <c r="B9530" s="101">
        <v>197.7</v>
      </c>
      <c r="C9530" s="102"/>
      <c r="D9530" s="100" t="s">
        <v>28411</v>
      </c>
      <c r="E9530" s="101">
        <v>1006.28</v>
      </c>
      <c r="F9530" s="102"/>
    </row>
    <row r="9531" ht="12.75" customHeight="1">
      <c r="A9531" s="100" t="s">
        <v>28256</v>
      </c>
      <c r="B9531" s="101">
        <v>77.58</v>
      </c>
      <c r="C9531" s="102"/>
      <c r="D9531" s="100" t="s">
        <v>10113</v>
      </c>
      <c r="E9531" s="101">
        <v>974.89</v>
      </c>
      <c r="F9531" s="102"/>
    </row>
    <row r="9532" ht="12.75" customHeight="1">
      <c r="A9532" s="100" t="s">
        <v>9807</v>
      </c>
      <c r="B9532" s="101">
        <v>75.11</v>
      </c>
      <c r="C9532" s="102"/>
      <c r="D9532" s="100" t="s">
        <v>28412</v>
      </c>
      <c r="E9532" s="101">
        <v>819.93</v>
      </c>
      <c r="F9532" s="102"/>
    </row>
    <row r="9533" ht="12.75" customHeight="1">
      <c r="A9533" s="100" t="s">
        <v>28257</v>
      </c>
      <c r="B9533" s="101">
        <v>96.48</v>
      </c>
      <c r="C9533" s="102"/>
      <c r="D9533" s="100" t="s">
        <v>10115</v>
      </c>
      <c r="E9533" s="101">
        <v>794.35</v>
      </c>
      <c r="F9533" s="102"/>
    </row>
    <row r="9534" ht="12.75" customHeight="1">
      <c r="A9534" s="100" t="s">
        <v>9809</v>
      </c>
      <c r="B9534" s="101">
        <v>94.01</v>
      </c>
      <c r="C9534" s="102"/>
      <c r="D9534" s="100" t="s">
        <v>28413</v>
      </c>
      <c r="E9534" s="101">
        <v>1065.91</v>
      </c>
      <c r="F9534" s="102"/>
    </row>
    <row r="9535" ht="12.75" customHeight="1">
      <c r="A9535" s="100" t="s">
        <v>28258</v>
      </c>
      <c r="B9535" s="101">
        <v>112.55</v>
      </c>
      <c r="C9535" s="102"/>
      <c r="D9535" s="100" t="s">
        <v>10117</v>
      </c>
      <c r="E9535" s="101">
        <v>1032.66</v>
      </c>
      <c r="F9535" s="102"/>
    </row>
    <row r="9536" ht="12.75" customHeight="1">
      <c r="A9536" s="100" t="s">
        <v>9811</v>
      </c>
      <c r="B9536" s="101">
        <v>109.59</v>
      </c>
      <c r="C9536" s="102"/>
      <c r="D9536" s="100" t="s">
        <v>28414</v>
      </c>
      <c r="E9536" s="101">
        <v>1106.91</v>
      </c>
      <c r="F9536" s="102"/>
    </row>
    <row r="9537" ht="12.75" customHeight="1">
      <c r="A9537" s="100" t="s">
        <v>28259</v>
      </c>
      <c r="B9537" s="101">
        <v>410.09</v>
      </c>
      <c r="C9537" s="102"/>
      <c r="D9537" s="100" t="s">
        <v>10119</v>
      </c>
      <c r="E9537" s="101">
        <v>1072.38</v>
      </c>
      <c r="F9537" s="102"/>
    </row>
    <row r="9538" ht="12.75" customHeight="1">
      <c r="A9538" s="100" t="s">
        <v>9813</v>
      </c>
      <c r="B9538" s="101">
        <v>380.98</v>
      </c>
      <c r="C9538" s="102"/>
      <c r="D9538" s="100" t="s">
        <v>28415</v>
      </c>
      <c r="E9538" s="101">
        <v>4159.54</v>
      </c>
      <c r="F9538" s="102"/>
    </row>
    <row r="9539" ht="12.75" customHeight="1">
      <c r="A9539" s="100" t="s">
        <v>28260</v>
      </c>
      <c r="B9539" s="101">
        <v>1248.38</v>
      </c>
      <c r="C9539" s="102"/>
      <c r="D9539" s="100" t="s">
        <v>10121</v>
      </c>
      <c r="E9539" s="101">
        <v>3905.28</v>
      </c>
      <c r="F9539" s="102"/>
    </row>
    <row r="9540" ht="12.75" customHeight="1">
      <c r="A9540" s="100" t="s">
        <v>9815</v>
      </c>
      <c r="B9540" s="101">
        <v>1219.27</v>
      </c>
      <c r="C9540" s="102"/>
      <c r="D9540" s="100" t="s">
        <v>28416</v>
      </c>
      <c r="E9540" s="101">
        <v>5823.36</v>
      </c>
      <c r="F9540" s="102"/>
    </row>
    <row r="9541" ht="12.75" customHeight="1">
      <c r="A9541" s="100" t="s">
        <v>28261</v>
      </c>
      <c r="B9541" s="101">
        <v>1038.26</v>
      </c>
      <c r="C9541" s="102"/>
      <c r="D9541" s="100" t="s">
        <v>10123</v>
      </c>
      <c r="E9541" s="101">
        <v>5467.4</v>
      </c>
      <c r="F9541" s="102"/>
    </row>
    <row r="9542" ht="12.75" customHeight="1">
      <c r="A9542" s="100" t="s">
        <v>9817</v>
      </c>
      <c r="B9542" s="101">
        <v>1007.09</v>
      </c>
      <c r="C9542" s="102"/>
      <c r="D9542" s="100" t="s">
        <v>28417</v>
      </c>
      <c r="E9542" s="101">
        <v>6447.29</v>
      </c>
      <c r="F9542" s="102"/>
    </row>
    <row r="9543" ht="12.75" customHeight="1">
      <c r="A9543" s="100" t="s">
        <v>28262</v>
      </c>
      <c r="B9543" s="101">
        <v>1361.1</v>
      </c>
      <c r="C9543" s="102"/>
      <c r="D9543" s="100" t="s">
        <v>10125</v>
      </c>
      <c r="E9543" s="101">
        <v>6053.19</v>
      </c>
      <c r="F9543" s="102"/>
    </row>
    <row r="9544" ht="12.75" customHeight="1">
      <c r="A9544" s="100" t="s">
        <v>9819</v>
      </c>
      <c r="B9544" s="101">
        <v>1339.91</v>
      </c>
      <c r="C9544" s="102"/>
      <c r="D9544" s="100" t="s">
        <v>28418</v>
      </c>
      <c r="E9544" s="101">
        <v>5407.41</v>
      </c>
      <c r="F9544" s="102"/>
    </row>
    <row r="9545" ht="12.75" customHeight="1">
      <c r="A9545" s="100" t="s">
        <v>28263</v>
      </c>
      <c r="B9545" s="101">
        <v>869.22</v>
      </c>
      <c r="C9545" s="102"/>
      <c r="D9545" s="100" t="s">
        <v>10127</v>
      </c>
      <c r="E9545" s="101">
        <v>5076.87</v>
      </c>
      <c r="F9545" s="102"/>
    </row>
    <row r="9546" ht="12.75" customHeight="1">
      <c r="A9546" s="100" t="s">
        <v>9821</v>
      </c>
      <c r="B9546" s="101">
        <v>850.03</v>
      </c>
      <c r="C9546" s="102"/>
      <c r="D9546" s="100" t="s">
        <v>28419</v>
      </c>
      <c r="E9546" s="101">
        <v>7570.37</v>
      </c>
      <c r="F9546" s="102"/>
    </row>
    <row r="9547" ht="12.75" customHeight="1">
      <c r="A9547" s="100" t="s">
        <v>28264</v>
      </c>
      <c r="B9547" s="101">
        <v>7121.03</v>
      </c>
      <c r="C9547" s="102"/>
      <c r="D9547" s="100" t="s">
        <v>10129</v>
      </c>
      <c r="E9547" s="101">
        <v>7107.62</v>
      </c>
      <c r="F9547" s="102"/>
    </row>
    <row r="9548" ht="12.75" customHeight="1">
      <c r="A9548" s="100" t="s">
        <v>9823</v>
      </c>
      <c r="B9548" s="101">
        <v>6679.1</v>
      </c>
      <c r="C9548" s="102"/>
      <c r="D9548" s="100" t="s">
        <v>28420</v>
      </c>
      <c r="E9548" s="101">
        <v>8381.48</v>
      </c>
      <c r="F9548" s="102"/>
    </row>
    <row r="9549" ht="12.75" customHeight="1">
      <c r="A9549" s="100" t="s">
        <v>28265</v>
      </c>
      <c r="B9549" s="101">
        <v>2041.26</v>
      </c>
      <c r="C9549" s="102"/>
      <c r="D9549" s="100" t="s">
        <v>10131</v>
      </c>
      <c r="E9549" s="101">
        <v>7869.15</v>
      </c>
      <c r="F9549" s="102"/>
    </row>
    <row r="9550" ht="12.75" customHeight="1">
      <c r="A9550" s="100" t="s">
        <v>9825</v>
      </c>
      <c r="B9550" s="101">
        <v>1899.66</v>
      </c>
      <c r="C9550" s="102"/>
      <c r="D9550" s="100" t="s">
        <v>28421</v>
      </c>
      <c r="E9550" s="101">
        <v>4843.58</v>
      </c>
      <c r="F9550" s="102"/>
    </row>
    <row r="9551" ht="12.75" customHeight="1">
      <c r="A9551" s="100" t="s">
        <v>28266</v>
      </c>
      <c r="B9551" s="101">
        <v>2247.47</v>
      </c>
      <c r="C9551" s="102"/>
      <c r="D9551" s="100" t="s">
        <v>10133</v>
      </c>
      <c r="E9551" s="101">
        <v>4547.53</v>
      </c>
      <c r="F9551" s="102"/>
    </row>
    <row r="9552" ht="12.75" customHeight="1">
      <c r="A9552" s="100" t="s">
        <v>9827</v>
      </c>
      <c r="B9552" s="101">
        <v>2105.27</v>
      </c>
      <c r="C9552" s="102"/>
      <c r="D9552" s="100" t="s">
        <v>28422</v>
      </c>
      <c r="E9552" s="101">
        <v>6781.02</v>
      </c>
      <c r="F9552" s="102"/>
    </row>
    <row r="9553" ht="12.75" customHeight="1">
      <c r="A9553" s="100" t="s">
        <v>28267</v>
      </c>
      <c r="B9553" s="101">
        <v>307.73</v>
      </c>
      <c r="C9553" s="102"/>
      <c r="D9553" s="100" t="s">
        <v>10135</v>
      </c>
      <c r="E9553" s="101">
        <v>6366.54</v>
      </c>
      <c r="F9553" s="102"/>
    </row>
    <row r="9554" ht="12.75" customHeight="1">
      <c r="A9554" s="100" t="s">
        <v>9829</v>
      </c>
      <c r="B9554" s="101">
        <v>281.77</v>
      </c>
      <c r="C9554" s="102"/>
      <c r="D9554" s="100" t="s">
        <v>28423</v>
      </c>
      <c r="E9554" s="101">
        <v>7507.56</v>
      </c>
      <c r="F9554" s="102"/>
    </row>
    <row r="9555" ht="12.75" customHeight="1">
      <c r="A9555" s="100" t="s">
        <v>28268</v>
      </c>
      <c r="B9555" s="101">
        <v>718.84</v>
      </c>
      <c r="C9555" s="102"/>
      <c r="D9555" s="100" t="s">
        <v>10137</v>
      </c>
      <c r="E9555" s="101">
        <v>7048.67</v>
      </c>
      <c r="F9555" s="102"/>
    </row>
    <row r="9556" ht="12.75" customHeight="1">
      <c r="A9556" s="100" t="s">
        <v>9831</v>
      </c>
      <c r="B9556" s="101">
        <v>675.19</v>
      </c>
      <c r="C9556" s="102"/>
      <c r="D9556" s="100" t="s">
        <v>28424</v>
      </c>
      <c r="E9556" s="101">
        <v>6296.66</v>
      </c>
      <c r="F9556" s="102"/>
    </row>
    <row r="9557" ht="12.75" customHeight="1">
      <c r="A9557" s="100" t="s">
        <v>28269</v>
      </c>
      <c r="B9557" s="101">
        <v>984.74</v>
      </c>
      <c r="C9557" s="102"/>
      <c r="D9557" s="100" t="s">
        <v>10139</v>
      </c>
      <c r="E9557" s="101">
        <v>5911.79</v>
      </c>
      <c r="F9557" s="102"/>
    </row>
    <row r="9558" ht="12.75" customHeight="1">
      <c r="A9558" s="100" t="s">
        <v>9833</v>
      </c>
      <c r="B9558" s="101">
        <v>967.98</v>
      </c>
      <c r="C9558" s="102"/>
      <c r="D9558" s="100" t="s">
        <v>28425</v>
      </c>
      <c r="E9558" s="101">
        <v>8815.33</v>
      </c>
      <c r="F9558" s="102"/>
    </row>
    <row r="9559" ht="12.75" customHeight="1">
      <c r="A9559" s="100" t="s">
        <v>28270</v>
      </c>
      <c r="B9559" s="101">
        <v>1963.9</v>
      </c>
      <c r="C9559" s="102"/>
      <c r="D9559" s="100" t="s">
        <v>10141</v>
      </c>
      <c r="E9559" s="101">
        <v>8276.51</v>
      </c>
      <c r="F9559" s="102"/>
    </row>
    <row r="9560" ht="12.75" customHeight="1">
      <c r="A9560" s="100" t="s">
        <v>9835</v>
      </c>
      <c r="B9560" s="101">
        <v>1824.05</v>
      </c>
      <c r="C9560" s="102"/>
      <c r="D9560" s="100" t="s">
        <v>28426</v>
      </c>
      <c r="E9560" s="101">
        <v>9759.83</v>
      </c>
      <c r="F9560" s="102"/>
    </row>
    <row r="9561" ht="12.75" customHeight="1">
      <c r="A9561" s="100" t="s">
        <v>28271</v>
      </c>
      <c r="B9561" s="101">
        <v>2466.74</v>
      </c>
      <c r="C9561" s="102"/>
      <c r="D9561" s="100" t="s">
        <v>10143</v>
      </c>
      <c r="E9561" s="101">
        <v>9163.28</v>
      </c>
      <c r="F9561" s="102"/>
    </row>
    <row r="9562" ht="12.75" customHeight="1">
      <c r="A9562" s="100" t="s">
        <v>9837</v>
      </c>
      <c r="B9562" s="101">
        <v>2325.16</v>
      </c>
      <c r="C9562" s="102"/>
      <c r="D9562" s="100" t="s">
        <v>28427</v>
      </c>
      <c r="E9562" s="101">
        <v>5698.34</v>
      </c>
      <c r="F9562" s="102"/>
    </row>
    <row r="9563" ht="12.75" customHeight="1">
      <c r="A9563" s="100" t="s">
        <v>28272</v>
      </c>
      <c r="B9563" s="101">
        <v>712.12</v>
      </c>
      <c r="C9563" s="102"/>
      <c r="D9563" s="100" t="s">
        <v>10145</v>
      </c>
      <c r="E9563" s="101">
        <v>5350.04</v>
      </c>
      <c r="F9563" s="102"/>
    </row>
    <row r="9564" ht="12.75" customHeight="1">
      <c r="A9564" s="100" t="s">
        <v>9839</v>
      </c>
      <c r="B9564" s="101">
        <v>680.23</v>
      </c>
      <c r="C9564" s="102"/>
      <c r="D9564" s="100" t="s">
        <v>28428</v>
      </c>
      <c r="E9564" s="101">
        <v>7977.67</v>
      </c>
      <c r="F9564" s="102"/>
    </row>
    <row r="9565" ht="12.75" customHeight="1">
      <c r="A9565" s="100" t="s">
        <v>28273</v>
      </c>
      <c r="B9565" s="101">
        <v>1560.96</v>
      </c>
      <c r="C9565" s="102"/>
      <c r="D9565" s="100" t="s">
        <v>10147</v>
      </c>
      <c r="E9565" s="101">
        <v>7490.05</v>
      </c>
      <c r="F9565" s="102"/>
    </row>
    <row r="9566" ht="12.75" customHeight="1">
      <c r="A9566" s="100" t="s">
        <v>9841</v>
      </c>
      <c r="B9566" s="101">
        <v>1418.6</v>
      </c>
      <c r="C9566" s="102"/>
      <c r="D9566" s="100" t="s">
        <v>28429</v>
      </c>
      <c r="E9566" s="101">
        <v>8832.42</v>
      </c>
      <c r="F9566" s="102"/>
    </row>
    <row r="9567" ht="12.75" customHeight="1">
      <c r="A9567" s="100" t="s">
        <v>28274</v>
      </c>
      <c r="B9567" s="101">
        <v>1926.29</v>
      </c>
      <c r="C9567" s="102"/>
      <c r="D9567" s="100" t="s">
        <v>10149</v>
      </c>
      <c r="E9567" s="101">
        <v>8292.56</v>
      </c>
      <c r="F9567" s="102"/>
    </row>
    <row r="9568" ht="12.75" customHeight="1">
      <c r="A9568" s="100" t="s">
        <v>9843</v>
      </c>
      <c r="B9568" s="101">
        <v>1778.38</v>
      </c>
      <c r="C9568" s="102"/>
      <c r="D9568" s="100" t="s">
        <v>28430</v>
      </c>
      <c r="E9568" s="101">
        <v>7407.84</v>
      </c>
      <c r="F9568" s="102"/>
    </row>
    <row r="9569" ht="12.75" customHeight="1">
      <c r="A9569" s="100" t="s">
        <v>28275</v>
      </c>
      <c r="B9569" s="101">
        <v>4775.56</v>
      </c>
      <c r="C9569" s="102"/>
      <c r="D9569" s="100" t="s">
        <v>10151</v>
      </c>
      <c r="E9569" s="101">
        <v>6955.05</v>
      </c>
      <c r="F9569" s="102"/>
    </row>
    <row r="9570" ht="12.75" customHeight="1">
      <c r="A9570" s="100" t="s">
        <v>9845</v>
      </c>
      <c r="B9570" s="101">
        <v>4524.6</v>
      </c>
      <c r="C9570" s="102"/>
      <c r="D9570" s="100" t="s">
        <v>28431</v>
      </c>
      <c r="E9570" s="101">
        <v>10370.97</v>
      </c>
      <c r="F9570" s="102"/>
    </row>
    <row r="9571" ht="12.75" customHeight="1">
      <c r="A9571" s="100" t="s">
        <v>28276</v>
      </c>
      <c r="B9571" s="101">
        <v>400.84</v>
      </c>
      <c r="C9571" s="102"/>
      <c r="D9571" s="100" t="s">
        <v>10153</v>
      </c>
      <c r="E9571" s="101">
        <v>9737.07</v>
      </c>
      <c r="F9571" s="102"/>
    </row>
    <row r="9572" ht="12.75" customHeight="1">
      <c r="A9572" s="100" t="s">
        <v>9847</v>
      </c>
      <c r="B9572" s="101">
        <v>378.88</v>
      </c>
      <c r="C9572" s="102"/>
      <c r="D9572" s="100" t="s">
        <v>28432</v>
      </c>
      <c r="E9572" s="101">
        <v>11482.15</v>
      </c>
      <c r="F9572" s="102"/>
    </row>
    <row r="9573" ht="12.75" customHeight="1">
      <c r="A9573" s="100" t="s">
        <v>28277</v>
      </c>
      <c r="B9573" s="101">
        <v>479.73</v>
      </c>
      <c r="C9573" s="102"/>
      <c r="D9573" s="100" t="s">
        <v>10155</v>
      </c>
      <c r="E9573" s="101">
        <v>10780.33</v>
      </c>
      <c r="F9573" s="102"/>
    </row>
    <row r="9574" ht="12.75" customHeight="1">
      <c r="A9574" s="100" t="s">
        <v>9849</v>
      </c>
      <c r="B9574" s="101">
        <v>442.69</v>
      </c>
      <c r="C9574" s="102"/>
      <c r="D9574" s="100" t="s">
        <v>28433</v>
      </c>
      <c r="E9574" s="101">
        <v>6097.22</v>
      </c>
      <c r="F9574" s="102"/>
    </row>
    <row r="9575" ht="12.75" customHeight="1">
      <c r="A9575" s="100" t="s">
        <v>28278</v>
      </c>
      <c r="B9575" s="101">
        <v>457.44</v>
      </c>
      <c r="C9575" s="102"/>
      <c r="D9575" s="100" t="s">
        <v>10157</v>
      </c>
      <c r="E9575" s="101">
        <v>5724.54</v>
      </c>
      <c r="F9575" s="102"/>
    </row>
    <row r="9576" ht="12.75" customHeight="1">
      <c r="A9576" s="100" t="s">
        <v>9851</v>
      </c>
      <c r="B9576" s="101">
        <v>427.21</v>
      </c>
      <c r="C9576" s="102"/>
      <c r="D9576" s="100" t="s">
        <v>28434</v>
      </c>
      <c r="E9576" s="101">
        <v>8536.11</v>
      </c>
      <c r="F9576" s="102"/>
    </row>
    <row r="9577" ht="12.75" customHeight="1">
      <c r="A9577" s="100" t="s">
        <v>28279</v>
      </c>
      <c r="B9577" s="101">
        <v>561.99</v>
      </c>
      <c r="C9577" s="102"/>
      <c r="D9577" s="100" t="s">
        <v>10160</v>
      </c>
      <c r="E9577" s="101">
        <v>8014.36</v>
      </c>
      <c r="F9577" s="102"/>
    </row>
    <row r="9578" ht="12.75" customHeight="1">
      <c r="A9578" s="100" t="s">
        <v>9853</v>
      </c>
      <c r="B9578" s="101">
        <v>525.92</v>
      </c>
      <c r="C9578" s="102"/>
      <c r="D9578" s="100" t="s">
        <v>28435</v>
      </c>
      <c r="E9578" s="101">
        <v>9450.69</v>
      </c>
      <c r="F9578" s="102"/>
    </row>
    <row r="9579" ht="12.75" customHeight="1">
      <c r="A9579" s="100" t="s">
        <v>28280</v>
      </c>
      <c r="B9579" s="101">
        <v>746.24</v>
      </c>
      <c r="C9579" s="102"/>
      <c r="D9579" s="100" t="s">
        <v>10162</v>
      </c>
      <c r="E9579" s="101">
        <v>8873.04</v>
      </c>
      <c r="F9579" s="102"/>
    </row>
    <row r="9580" ht="12.75" customHeight="1">
      <c r="A9580" s="100" t="s">
        <v>9855</v>
      </c>
      <c r="B9580" s="101">
        <v>692.99</v>
      </c>
      <c r="C9580" s="102"/>
      <c r="D9580" s="100" t="s">
        <v>28436</v>
      </c>
      <c r="E9580" s="101">
        <v>7926.39</v>
      </c>
      <c r="F9580" s="102"/>
    </row>
    <row r="9581" ht="12.75" customHeight="1">
      <c r="A9581" s="100" t="s">
        <v>28437</v>
      </c>
      <c r="B9581" s="101">
        <v>52.06</v>
      </c>
      <c r="C9581" s="102"/>
      <c r="D9581" s="100" t="s">
        <v>10164</v>
      </c>
      <c r="E9581" s="101">
        <v>7441.9</v>
      </c>
      <c r="F9581" s="102"/>
    </row>
    <row r="9582" ht="12.75" customHeight="1">
      <c r="A9582" s="100" t="s">
        <v>28438</v>
      </c>
      <c r="B9582" s="101">
        <v>52.06</v>
      </c>
      <c r="C9582" s="102"/>
      <c r="D9582" s="100" t="s">
        <v>28439</v>
      </c>
      <c r="E9582" s="101">
        <v>11096.94</v>
      </c>
      <c r="F9582" s="102"/>
    </row>
    <row r="9583" ht="12.75" customHeight="1">
      <c r="A9583" s="100" t="s">
        <v>28440</v>
      </c>
      <c r="B9583" s="101">
        <v>74.51</v>
      </c>
      <c r="C9583" s="102"/>
      <c r="D9583" s="100" t="s">
        <v>10166</v>
      </c>
      <c r="E9583" s="101">
        <v>10418.66</v>
      </c>
      <c r="F9583" s="102"/>
    </row>
    <row r="9584" ht="12.75" customHeight="1">
      <c r="A9584" s="100" t="s">
        <v>28441</v>
      </c>
      <c r="B9584" s="101">
        <v>74.51</v>
      </c>
      <c r="C9584" s="102"/>
      <c r="D9584" s="100" t="s">
        <v>28442</v>
      </c>
      <c r="E9584" s="101">
        <v>12285.9</v>
      </c>
      <c r="F9584" s="102"/>
    </row>
    <row r="9585" ht="12.75" customHeight="1">
      <c r="A9585" s="100" t="s">
        <v>28443</v>
      </c>
      <c r="B9585" s="101">
        <v>20.55</v>
      </c>
      <c r="C9585" s="102"/>
      <c r="D9585" s="100" t="s">
        <v>10168</v>
      </c>
      <c r="E9585" s="101">
        <v>11534.95</v>
      </c>
      <c r="F9585" s="102"/>
    </row>
    <row r="9586" ht="12.75" customHeight="1">
      <c r="A9586" s="100" t="s">
        <v>28444</v>
      </c>
      <c r="B9586" s="101">
        <v>20.55</v>
      </c>
      <c r="C9586" s="102"/>
      <c r="D9586" s="100" t="s">
        <v>28445</v>
      </c>
      <c r="E9586" s="101">
        <v>6496.1</v>
      </c>
      <c r="F9586" s="102"/>
    </row>
    <row r="9587" ht="12.75" customHeight="1">
      <c r="A9587" s="100" t="s">
        <v>28446</v>
      </c>
      <c r="B9587" s="101">
        <v>60.08</v>
      </c>
      <c r="C9587" s="102"/>
      <c r="D9587" s="100" t="s">
        <v>10170</v>
      </c>
      <c r="E9587" s="101">
        <v>6099.04</v>
      </c>
      <c r="F9587" s="102"/>
    </row>
    <row r="9588" ht="12.75" customHeight="1">
      <c r="A9588" s="100" t="s">
        <v>28447</v>
      </c>
      <c r="B9588" s="101">
        <v>60.08</v>
      </c>
      <c r="C9588" s="102"/>
      <c r="D9588" s="100" t="s">
        <v>28448</v>
      </c>
      <c r="E9588" s="101">
        <v>9094.55</v>
      </c>
      <c r="F9588" s="102"/>
    </row>
    <row r="9589" ht="12.75" customHeight="1">
      <c r="A9589" s="100" t="s">
        <v>28449</v>
      </c>
      <c r="B9589" s="101">
        <v>31.18</v>
      </c>
      <c r="C9589" s="102"/>
      <c r="D9589" s="100" t="s">
        <v>10172</v>
      </c>
      <c r="E9589" s="101">
        <v>8538.66</v>
      </c>
      <c r="F9589" s="102"/>
    </row>
    <row r="9590" ht="12.75" customHeight="1">
      <c r="A9590" s="100" t="s">
        <v>28450</v>
      </c>
      <c r="B9590" s="101">
        <v>31.18</v>
      </c>
      <c r="C9590" s="102"/>
      <c r="D9590" s="100" t="s">
        <v>28451</v>
      </c>
      <c r="E9590" s="101">
        <v>10068.96</v>
      </c>
      <c r="F9590" s="102"/>
    </row>
    <row r="9591" ht="12.75" customHeight="1">
      <c r="A9591" s="100" t="s">
        <v>28452</v>
      </c>
      <c r="B9591" s="101">
        <v>39.4</v>
      </c>
      <c r="C9591" s="102"/>
      <c r="D9591" s="100" t="s">
        <v>10174</v>
      </c>
      <c r="E9591" s="101">
        <v>9453.52</v>
      </c>
      <c r="F9591" s="102"/>
    </row>
    <row r="9592" ht="12.75" customHeight="1">
      <c r="A9592" s="100" t="s">
        <v>28453</v>
      </c>
      <c r="B9592" s="101">
        <v>39.4</v>
      </c>
      <c r="C9592" s="102"/>
      <c r="D9592" s="100" t="s">
        <v>28454</v>
      </c>
      <c r="E9592" s="101">
        <v>8444.94</v>
      </c>
      <c r="F9592" s="102"/>
    </row>
    <row r="9593" ht="12.75" customHeight="1">
      <c r="A9593" s="100" t="s">
        <v>28455</v>
      </c>
      <c r="B9593" s="101">
        <v>28.28</v>
      </c>
      <c r="C9593" s="102"/>
      <c r="D9593" s="100" t="s">
        <v>10176</v>
      </c>
      <c r="E9593" s="101">
        <v>7928.75</v>
      </c>
      <c r="F9593" s="102"/>
    </row>
    <row r="9594" ht="12.75" customHeight="1">
      <c r="A9594" s="100" t="s">
        <v>28456</v>
      </c>
      <c r="B9594" s="101">
        <v>28.28</v>
      </c>
      <c r="C9594" s="102"/>
      <c r="D9594" s="100" t="s">
        <v>28457</v>
      </c>
      <c r="E9594" s="101">
        <v>11822.91</v>
      </c>
      <c r="F9594" s="102"/>
    </row>
    <row r="9595" ht="12.75" customHeight="1">
      <c r="A9595" s="100" t="s">
        <v>28458</v>
      </c>
      <c r="B9595" s="101">
        <v>9.79</v>
      </c>
      <c r="C9595" s="102"/>
      <c r="D9595" s="100" t="s">
        <v>10178</v>
      </c>
      <c r="E9595" s="101">
        <v>11100.26</v>
      </c>
      <c r="F9595" s="102"/>
    </row>
    <row r="9596" ht="12.75" customHeight="1">
      <c r="A9596" s="100" t="s">
        <v>28459</v>
      </c>
      <c r="B9596" s="101">
        <v>9.79</v>
      </c>
      <c r="C9596" s="102"/>
      <c r="D9596" s="100" t="s">
        <v>28460</v>
      </c>
      <c r="E9596" s="101">
        <v>13089.65</v>
      </c>
      <c r="F9596" s="102"/>
    </row>
    <row r="9597" ht="12.75" customHeight="1">
      <c r="A9597" s="100" t="s">
        <v>28461</v>
      </c>
      <c r="B9597" s="101">
        <v>7.0</v>
      </c>
      <c r="C9597" s="102"/>
      <c r="D9597" s="100" t="s">
        <v>10180</v>
      </c>
      <c r="E9597" s="101">
        <v>12289.57</v>
      </c>
      <c r="F9597" s="102"/>
    </row>
    <row r="9598" ht="12.75" customHeight="1">
      <c r="A9598" s="100" t="s">
        <v>28462</v>
      </c>
      <c r="B9598" s="101">
        <v>7.0</v>
      </c>
      <c r="C9598" s="102"/>
      <c r="D9598" s="100" t="s">
        <v>28463</v>
      </c>
      <c r="E9598" s="101">
        <v>7236.89</v>
      </c>
      <c r="F9598" s="102"/>
    </row>
    <row r="9599" ht="12.75" customHeight="1">
      <c r="A9599" s="100" t="s">
        <v>28281</v>
      </c>
      <c r="B9599" s="101">
        <v>1068.3</v>
      </c>
      <c r="C9599" s="102"/>
      <c r="D9599" s="100" t="s">
        <v>10182</v>
      </c>
      <c r="E9599" s="101">
        <v>6794.55</v>
      </c>
      <c r="F9599" s="102"/>
    </row>
    <row r="9600" ht="12.75" customHeight="1">
      <c r="A9600" s="100" t="s">
        <v>9857</v>
      </c>
      <c r="B9600" s="101">
        <v>1068.3</v>
      </c>
      <c r="C9600" s="102"/>
      <c r="D9600" s="100" t="s">
        <v>28464</v>
      </c>
      <c r="E9600" s="101">
        <v>10131.64</v>
      </c>
      <c r="F9600" s="102"/>
    </row>
    <row r="9601" ht="12.75" customHeight="1">
      <c r="A9601" s="100" t="s">
        <v>28282</v>
      </c>
      <c r="B9601" s="101">
        <v>241.8</v>
      </c>
      <c r="C9601" s="102"/>
      <c r="D9601" s="100" t="s">
        <v>10184</v>
      </c>
      <c r="E9601" s="101">
        <v>9512.37</v>
      </c>
      <c r="F9601" s="102"/>
    </row>
    <row r="9602" ht="12.75" customHeight="1">
      <c r="A9602" s="100" t="s">
        <v>9859</v>
      </c>
      <c r="B9602" s="101">
        <v>241.8</v>
      </c>
      <c r="C9602" s="102"/>
      <c r="D9602" s="100" t="s">
        <v>28465</v>
      </c>
      <c r="E9602" s="101">
        <v>11217.18</v>
      </c>
      <c r="F9602" s="102"/>
    </row>
    <row r="9603" ht="12.75" customHeight="1">
      <c r="A9603" s="100" t="s">
        <v>28284</v>
      </c>
      <c r="B9603" s="101">
        <v>5.39</v>
      </c>
      <c r="C9603" s="102"/>
      <c r="D9603" s="100" t="s">
        <v>10186</v>
      </c>
      <c r="E9603" s="101">
        <v>10531.55</v>
      </c>
      <c r="F9603" s="102"/>
    </row>
    <row r="9604" ht="12.75" customHeight="1">
      <c r="A9604" s="100" t="s">
        <v>9863</v>
      </c>
      <c r="B9604" s="101">
        <v>5.39</v>
      </c>
      <c r="C9604" s="102"/>
      <c r="D9604" s="100" t="s">
        <v>28466</v>
      </c>
      <c r="E9604" s="101">
        <v>9407.96</v>
      </c>
      <c r="F9604" s="102"/>
    </row>
    <row r="9605" ht="12.75" customHeight="1">
      <c r="A9605" s="100" t="s">
        <v>28285</v>
      </c>
      <c r="B9605" s="101">
        <v>137.39</v>
      </c>
      <c r="C9605" s="102"/>
      <c r="D9605" s="100" t="s">
        <v>10188</v>
      </c>
      <c r="E9605" s="101">
        <v>8832.91</v>
      </c>
      <c r="F9605" s="102"/>
    </row>
    <row r="9606" ht="12.75" customHeight="1">
      <c r="A9606" s="100" t="s">
        <v>9865</v>
      </c>
      <c r="B9606" s="101">
        <v>137.05</v>
      </c>
      <c r="C9606" s="102"/>
      <c r="D9606" s="100" t="s">
        <v>28467</v>
      </c>
      <c r="E9606" s="101">
        <v>13171.14</v>
      </c>
      <c r="F9606" s="102"/>
    </row>
    <row r="9607" ht="12.75" customHeight="1">
      <c r="A9607" s="100" t="s">
        <v>28286</v>
      </c>
      <c r="B9607" s="101">
        <v>34.35</v>
      </c>
      <c r="C9607" s="102"/>
      <c r="D9607" s="100" t="s">
        <v>10190</v>
      </c>
      <c r="E9607" s="101">
        <v>12366.08</v>
      </c>
      <c r="F9607" s="102"/>
    </row>
    <row r="9608" ht="12.75" customHeight="1">
      <c r="A9608" s="100" t="s">
        <v>9867</v>
      </c>
      <c r="B9608" s="101">
        <v>34.35</v>
      </c>
      <c r="C9608" s="102"/>
      <c r="D9608" s="100" t="s">
        <v>28468</v>
      </c>
      <c r="E9608" s="101">
        <v>14582.33</v>
      </c>
      <c r="F9608" s="102"/>
    </row>
    <row r="9609" ht="12.75" customHeight="1">
      <c r="A9609" s="100" t="s">
        <v>28287</v>
      </c>
      <c r="B9609" s="101">
        <v>28.0</v>
      </c>
      <c r="C9609" s="102"/>
      <c r="D9609" s="100" t="s">
        <v>10192</v>
      </c>
      <c r="E9609" s="101">
        <v>13691.02</v>
      </c>
      <c r="F9609" s="102"/>
    </row>
    <row r="9610" ht="12.75" customHeight="1">
      <c r="A9610" s="100" t="s">
        <v>9869</v>
      </c>
      <c r="B9610" s="101">
        <v>28.0</v>
      </c>
      <c r="C9610" s="102"/>
      <c r="D9610" s="100" t="s">
        <v>28469</v>
      </c>
      <c r="E9610" s="101">
        <v>7863.71</v>
      </c>
      <c r="F9610" s="102"/>
    </row>
    <row r="9611" ht="12.75" customHeight="1">
      <c r="A9611" s="100" t="s">
        <v>28288</v>
      </c>
      <c r="B9611" s="101">
        <v>60.92</v>
      </c>
      <c r="C9611" s="102"/>
      <c r="D9611" s="100" t="s">
        <v>10194</v>
      </c>
      <c r="E9611" s="101">
        <v>7383.05</v>
      </c>
      <c r="F9611" s="102"/>
    </row>
    <row r="9612" ht="12.75" customHeight="1">
      <c r="A9612" s="100" t="s">
        <v>9871</v>
      </c>
      <c r="B9612" s="101">
        <v>60.92</v>
      </c>
      <c r="C9612" s="102"/>
      <c r="D9612" s="100" t="s">
        <v>28470</v>
      </c>
      <c r="E9612" s="101">
        <v>11009.19</v>
      </c>
      <c r="F9612" s="102"/>
    </row>
    <row r="9613" ht="12.75" customHeight="1">
      <c r="A9613" s="100" t="s">
        <v>28289</v>
      </c>
      <c r="B9613" s="101">
        <v>34.3</v>
      </c>
      <c r="C9613" s="102"/>
      <c r="D9613" s="100" t="s">
        <v>10196</v>
      </c>
      <c r="E9613" s="101">
        <v>10336.27</v>
      </c>
      <c r="F9613" s="102"/>
    </row>
    <row r="9614" ht="12.75" customHeight="1">
      <c r="A9614" s="100" t="s">
        <v>9873</v>
      </c>
      <c r="B9614" s="101">
        <v>32.31</v>
      </c>
      <c r="C9614" s="102"/>
      <c r="D9614" s="100" t="s">
        <v>28471</v>
      </c>
      <c r="E9614" s="101">
        <v>12188.75</v>
      </c>
      <c r="F9614" s="102"/>
    </row>
    <row r="9615" ht="12.75" customHeight="1">
      <c r="A9615" s="100" t="s">
        <v>28290</v>
      </c>
      <c r="B9615" s="101">
        <v>113.54</v>
      </c>
      <c r="C9615" s="102"/>
      <c r="D9615" s="100" t="s">
        <v>10198</v>
      </c>
      <c r="E9615" s="101">
        <v>11443.73</v>
      </c>
      <c r="F9615" s="102"/>
    </row>
    <row r="9616" ht="12.75" customHeight="1">
      <c r="A9616" s="100" t="s">
        <v>9875</v>
      </c>
      <c r="B9616" s="101">
        <v>108.46</v>
      </c>
      <c r="C9616" s="102"/>
      <c r="D9616" s="100" t="s">
        <v>28472</v>
      </c>
      <c r="E9616" s="101">
        <v>10222.82</v>
      </c>
      <c r="F9616" s="102"/>
    </row>
    <row r="9617" ht="12.75" customHeight="1">
      <c r="A9617" s="100" t="s">
        <v>28291</v>
      </c>
      <c r="B9617" s="101">
        <v>398.25</v>
      </c>
      <c r="C9617" s="102"/>
      <c r="D9617" s="100" t="s">
        <v>10200</v>
      </c>
      <c r="E9617" s="101">
        <v>9597.97</v>
      </c>
      <c r="F9617" s="102"/>
    </row>
    <row r="9618" ht="12.75" customHeight="1">
      <c r="A9618" s="100" t="s">
        <v>9877</v>
      </c>
      <c r="B9618" s="101">
        <v>361.48</v>
      </c>
      <c r="C9618" s="102"/>
      <c r="D9618" s="100" t="s">
        <v>28473</v>
      </c>
      <c r="E9618" s="101">
        <v>14311.95</v>
      </c>
      <c r="F9618" s="102"/>
    </row>
    <row r="9619" ht="12.75" customHeight="1">
      <c r="A9619" s="100" t="s">
        <v>28292</v>
      </c>
      <c r="B9619" s="101">
        <v>486.5</v>
      </c>
      <c r="C9619" s="102"/>
      <c r="D9619" s="100" t="s">
        <v>10202</v>
      </c>
      <c r="E9619" s="101">
        <v>13437.16</v>
      </c>
      <c r="F9619" s="102"/>
    </row>
    <row r="9620" ht="12.75" customHeight="1">
      <c r="A9620" s="100" t="s">
        <v>9879</v>
      </c>
      <c r="B9620" s="101">
        <v>439.16</v>
      </c>
      <c r="C9620" s="102"/>
      <c r="D9620" s="100" t="s">
        <v>28474</v>
      </c>
      <c r="E9620" s="101">
        <v>15845.37</v>
      </c>
      <c r="F9620" s="102"/>
    </row>
    <row r="9621" ht="12.75" customHeight="1">
      <c r="A9621" s="100" t="s">
        <v>28293</v>
      </c>
      <c r="B9621" s="101">
        <v>247.6</v>
      </c>
      <c r="C9621" s="102"/>
      <c r="D9621" s="100" t="s">
        <v>10204</v>
      </c>
      <c r="E9621" s="101">
        <v>14876.85</v>
      </c>
      <c r="F9621" s="102"/>
    </row>
    <row r="9622" ht="12.75" customHeight="1">
      <c r="A9622" s="100" t="s">
        <v>9881</v>
      </c>
      <c r="B9622" s="101">
        <v>243.63</v>
      </c>
      <c r="C9622" s="102"/>
      <c r="D9622" s="100" t="s">
        <v>28475</v>
      </c>
      <c r="E9622" s="101">
        <v>8433.54</v>
      </c>
      <c r="F9622" s="102"/>
    </row>
    <row r="9623" ht="12.75" customHeight="1">
      <c r="A9623" s="100" t="s">
        <v>28294</v>
      </c>
      <c r="B9623" s="101">
        <v>73.98</v>
      </c>
      <c r="C9623" s="102"/>
      <c r="D9623" s="100" t="s">
        <v>10206</v>
      </c>
      <c r="E9623" s="101">
        <v>7918.05</v>
      </c>
      <c r="F9623" s="102"/>
    </row>
    <row r="9624" ht="12.75" customHeight="1">
      <c r="A9624" s="100" t="s">
        <v>9883</v>
      </c>
      <c r="B9624" s="101">
        <v>71.28</v>
      </c>
      <c r="C9624" s="102"/>
      <c r="D9624" s="100" t="s">
        <v>28476</v>
      </c>
      <c r="E9624" s="101">
        <v>11806.96</v>
      </c>
      <c r="F9624" s="102"/>
    </row>
    <row r="9625" ht="12.75" customHeight="1">
      <c r="A9625" s="100" t="s">
        <v>28295</v>
      </c>
      <c r="B9625" s="101">
        <v>192.04</v>
      </c>
      <c r="C9625" s="102"/>
      <c r="D9625" s="100" t="s">
        <v>10208</v>
      </c>
      <c r="E9625" s="101">
        <v>11085.28</v>
      </c>
      <c r="F9625" s="102"/>
    </row>
    <row r="9626" ht="12.75" customHeight="1">
      <c r="A9626" s="100" t="s">
        <v>9885</v>
      </c>
      <c r="B9626" s="101">
        <v>184.63</v>
      </c>
      <c r="C9626" s="102"/>
      <c r="D9626" s="100" t="s">
        <v>28477</v>
      </c>
      <c r="E9626" s="101">
        <v>13071.99</v>
      </c>
      <c r="F9626" s="102"/>
    </row>
    <row r="9627" ht="12.75" customHeight="1">
      <c r="A9627" s="100" t="s">
        <v>28296</v>
      </c>
      <c r="B9627" s="101">
        <v>273.96</v>
      </c>
      <c r="C9627" s="102"/>
      <c r="D9627" s="100" t="s">
        <v>10210</v>
      </c>
      <c r="E9627" s="101">
        <v>12272.99</v>
      </c>
      <c r="F9627" s="102"/>
    </row>
    <row r="9628" ht="12.75" customHeight="1">
      <c r="A9628" s="100" t="s">
        <v>9887</v>
      </c>
      <c r="B9628" s="101">
        <v>263.68</v>
      </c>
      <c r="C9628" s="102"/>
      <c r="D9628" s="100" t="s">
        <v>28478</v>
      </c>
      <c r="E9628" s="101">
        <v>10963.6</v>
      </c>
      <c r="F9628" s="102"/>
    </row>
    <row r="9629" ht="12.75" customHeight="1">
      <c r="A9629" s="100" t="s">
        <v>28297</v>
      </c>
      <c r="B9629" s="101">
        <v>94.52</v>
      </c>
      <c r="C9629" s="102"/>
      <c r="D9629" s="100" t="s">
        <v>10212</v>
      </c>
      <c r="E9629" s="101">
        <v>10293.47</v>
      </c>
      <c r="F9629" s="102"/>
    </row>
    <row r="9630" ht="12.75" customHeight="1">
      <c r="A9630" s="100" t="s">
        <v>9889</v>
      </c>
      <c r="B9630" s="101">
        <v>91.05</v>
      </c>
      <c r="C9630" s="102"/>
      <c r="D9630" s="100" t="s">
        <v>28479</v>
      </c>
      <c r="E9630" s="101">
        <v>15349.05</v>
      </c>
      <c r="F9630" s="102"/>
    </row>
    <row r="9631" ht="12.75" customHeight="1">
      <c r="A9631" s="100" t="s">
        <v>28298</v>
      </c>
      <c r="B9631" s="101">
        <v>230.85</v>
      </c>
      <c r="C9631" s="102"/>
      <c r="D9631" s="100" t="s">
        <v>10214</v>
      </c>
      <c r="E9631" s="101">
        <v>14410.86</v>
      </c>
      <c r="F9631" s="102"/>
    </row>
    <row r="9632" ht="12.75" customHeight="1">
      <c r="A9632" s="100" t="s">
        <v>9891</v>
      </c>
      <c r="B9632" s="101">
        <v>222.29</v>
      </c>
      <c r="C9632" s="102"/>
      <c r="D9632" s="100" t="s">
        <v>28480</v>
      </c>
      <c r="E9632" s="101">
        <v>16993.59</v>
      </c>
      <c r="F9632" s="102"/>
    </row>
    <row r="9633" ht="12.75" customHeight="1">
      <c r="A9633" s="100" t="s">
        <v>28299</v>
      </c>
      <c r="B9633" s="101">
        <v>327.37</v>
      </c>
      <c r="C9633" s="102"/>
      <c r="D9633" s="100" t="s">
        <v>10216</v>
      </c>
      <c r="E9633" s="101">
        <v>15954.89</v>
      </c>
      <c r="F9633" s="102"/>
    </row>
    <row r="9634" ht="12.75" customHeight="1">
      <c r="A9634" s="100" t="s">
        <v>9893</v>
      </c>
      <c r="B9634" s="101">
        <v>315.77</v>
      </c>
      <c r="C9634" s="102"/>
      <c r="D9634" s="100" t="s">
        <v>28481</v>
      </c>
      <c r="E9634" s="101">
        <v>1092.5</v>
      </c>
      <c r="F9634" s="102"/>
    </row>
    <row r="9635" ht="12.75" customHeight="1">
      <c r="A9635" s="100" t="s">
        <v>28300</v>
      </c>
      <c r="B9635" s="101">
        <v>110.53</v>
      </c>
      <c r="C9635" s="102"/>
      <c r="D9635" s="100" t="s">
        <v>10218</v>
      </c>
      <c r="E9635" s="101">
        <v>1036.93</v>
      </c>
      <c r="F9635" s="102"/>
    </row>
    <row r="9636" ht="12.75" customHeight="1">
      <c r="A9636" s="100" t="s">
        <v>9895</v>
      </c>
      <c r="B9636" s="101">
        <v>106.42</v>
      </c>
      <c r="C9636" s="102"/>
      <c r="D9636" s="100" t="s">
        <v>28482</v>
      </c>
      <c r="E9636" s="101">
        <v>1693.37</v>
      </c>
      <c r="F9636" s="102"/>
    </row>
    <row r="9637" ht="12.75" customHeight="1">
      <c r="A9637" s="100" t="s">
        <v>28301</v>
      </c>
      <c r="B9637" s="101">
        <v>254.18</v>
      </c>
      <c r="C9637" s="102"/>
      <c r="D9637" s="100" t="s">
        <v>10220</v>
      </c>
      <c r="E9637" s="101">
        <v>1607.24</v>
      </c>
      <c r="F9637" s="102"/>
    </row>
    <row r="9638" ht="12.75" customHeight="1">
      <c r="A9638" s="100" t="s">
        <v>9897</v>
      </c>
      <c r="B9638" s="101">
        <v>245.18</v>
      </c>
      <c r="C9638" s="102"/>
      <c r="D9638" s="100" t="s">
        <v>28483</v>
      </c>
      <c r="E9638" s="101">
        <v>1911.87</v>
      </c>
      <c r="F9638" s="102"/>
    </row>
    <row r="9639" ht="12.75" customHeight="1">
      <c r="A9639" s="100" t="s">
        <v>28302</v>
      </c>
      <c r="B9639" s="101">
        <v>363.03</v>
      </c>
      <c r="C9639" s="102"/>
      <c r="D9639" s="100" t="s">
        <v>10222</v>
      </c>
      <c r="E9639" s="101">
        <v>1814.63</v>
      </c>
      <c r="F9639" s="102"/>
    </row>
    <row r="9640" ht="12.75" customHeight="1">
      <c r="A9640" s="100" t="s">
        <v>9899</v>
      </c>
      <c r="B9640" s="101">
        <v>350.68</v>
      </c>
      <c r="C9640" s="102"/>
      <c r="D9640" s="100" t="s">
        <v>28484</v>
      </c>
      <c r="E9640" s="101">
        <v>1474.87</v>
      </c>
      <c r="F9640" s="102"/>
    </row>
    <row r="9641" ht="12.75" customHeight="1">
      <c r="A9641" s="100" t="s">
        <v>28303</v>
      </c>
      <c r="B9641" s="101">
        <v>133.15</v>
      </c>
      <c r="C9641" s="102"/>
      <c r="D9641" s="100" t="s">
        <v>10224</v>
      </c>
      <c r="E9641" s="101">
        <v>1399.86</v>
      </c>
      <c r="F9641" s="102"/>
    </row>
    <row r="9642" ht="12.75" customHeight="1">
      <c r="A9642" s="100" t="s">
        <v>9901</v>
      </c>
      <c r="B9642" s="101">
        <v>128.25</v>
      </c>
      <c r="C9642" s="102"/>
      <c r="D9642" s="100" t="s">
        <v>28485</v>
      </c>
      <c r="E9642" s="101">
        <v>2286.06</v>
      </c>
      <c r="F9642" s="102"/>
    </row>
    <row r="9643" ht="12.75" customHeight="1">
      <c r="A9643" s="100" t="s">
        <v>28304</v>
      </c>
      <c r="B9643" s="101">
        <v>296.99</v>
      </c>
      <c r="C9643" s="102"/>
      <c r="D9643" s="100" t="s">
        <v>10226</v>
      </c>
      <c r="E9643" s="101">
        <v>2169.78</v>
      </c>
      <c r="F9643" s="102"/>
    </row>
    <row r="9644" ht="12.75" customHeight="1">
      <c r="A9644" s="100" t="s">
        <v>9903</v>
      </c>
      <c r="B9644" s="101">
        <v>286.83</v>
      </c>
      <c r="C9644" s="102"/>
      <c r="D9644" s="100" t="s">
        <v>28486</v>
      </c>
      <c r="E9644" s="101">
        <v>2581.03</v>
      </c>
      <c r="F9644" s="102"/>
    </row>
    <row r="9645" ht="12.75" customHeight="1">
      <c r="A9645" s="100" t="s">
        <v>28305</v>
      </c>
      <c r="B9645" s="101">
        <v>421.0</v>
      </c>
      <c r="C9645" s="102"/>
      <c r="D9645" s="100" t="s">
        <v>10228</v>
      </c>
      <c r="E9645" s="101">
        <v>2449.75</v>
      </c>
      <c r="F9645" s="102"/>
    </row>
    <row r="9646" ht="12.75" customHeight="1">
      <c r="A9646" s="100" t="s">
        <v>9905</v>
      </c>
      <c r="B9646" s="101">
        <v>407.38</v>
      </c>
      <c r="C9646" s="102"/>
      <c r="D9646" s="100" t="s">
        <v>28487</v>
      </c>
      <c r="E9646" s="101">
        <v>200.27</v>
      </c>
      <c r="F9646" s="102"/>
    </row>
    <row r="9647" ht="12.75" customHeight="1">
      <c r="A9647" s="100" t="s">
        <v>28306</v>
      </c>
      <c r="B9647" s="101">
        <v>148.85</v>
      </c>
      <c r="C9647" s="102"/>
      <c r="D9647" s="100" t="s">
        <v>10230</v>
      </c>
      <c r="E9647" s="101">
        <v>173.6</v>
      </c>
      <c r="F9647" s="102"/>
    </row>
    <row r="9648" ht="12.75" customHeight="1">
      <c r="A9648" s="100" t="s">
        <v>9907</v>
      </c>
      <c r="B9648" s="101">
        <v>143.33</v>
      </c>
      <c r="C9648" s="102"/>
      <c r="D9648" s="100" t="s">
        <v>28488</v>
      </c>
      <c r="E9648" s="101">
        <v>308.21</v>
      </c>
      <c r="F9648" s="102"/>
    </row>
    <row r="9649" ht="12.75" customHeight="1">
      <c r="A9649" s="100" t="s">
        <v>28307</v>
      </c>
      <c r="B9649" s="101">
        <v>325.34</v>
      </c>
      <c r="C9649" s="102"/>
      <c r="D9649" s="100" t="s">
        <v>10232</v>
      </c>
      <c r="E9649" s="101">
        <v>267.16</v>
      </c>
      <c r="F9649" s="102"/>
    </row>
    <row r="9650" ht="12.75" customHeight="1">
      <c r="A9650" s="100" t="s">
        <v>9909</v>
      </c>
      <c r="B9650" s="101">
        <v>314.29</v>
      </c>
      <c r="C9650" s="102"/>
      <c r="D9650" s="100" t="s">
        <v>28489</v>
      </c>
      <c r="E9650" s="101">
        <v>230.91</v>
      </c>
      <c r="F9650" s="102"/>
    </row>
    <row r="9651" ht="12.75" customHeight="1">
      <c r="A9651" s="100" t="s">
        <v>28308</v>
      </c>
      <c r="B9651" s="101">
        <v>457.18</v>
      </c>
      <c r="C9651" s="102"/>
      <c r="D9651" s="100" t="s">
        <v>10234</v>
      </c>
      <c r="E9651" s="101">
        <v>200.15</v>
      </c>
      <c r="F9651" s="102"/>
    </row>
    <row r="9652" ht="12.75" customHeight="1">
      <c r="A9652" s="100" t="s">
        <v>9911</v>
      </c>
      <c r="B9652" s="101">
        <v>442.8</v>
      </c>
      <c r="C9652" s="102"/>
      <c r="D9652" s="100" t="s">
        <v>28490</v>
      </c>
      <c r="E9652" s="101">
        <v>353.31</v>
      </c>
      <c r="F9652" s="102"/>
    </row>
    <row r="9653" ht="12.75" customHeight="1">
      <c r="A9653" s="100" t="s">
        <v>28309</v>
      </c>
      <c r="B9653" s="101">
        <v>168.81</v>
      </c>
      <c r="C9653" s="102"/>
      <c r="D9653" s="100" t="s">
        <v>10236</v>
      </c>
      <c r="E9653" s="101">
        <v>306.24</v>
      </c>
      <c r="F9653" s="102"/>
    </row>
    <row r="9654" ht="12.75" customHeight="1">
      <c r="A9654" s="100" t="s">
        <v>9913</v>
      </c>
      <c r="B9654" s="101">
        <v>162.63</v>
      </c>
      <c r="C9654" s="102"/>
      <c r="D9654" s="100" t="s">
        <v>28491</v>
      </c>
      <c r="E9654" s="101">
        <v>262.71</v>
      </c>
      <c r="F9654" s="102"/>
    </row>
    <row r="9655" ht="12.75" customHeight="1">
      <c r="A9655" s="100" t="s">
        <v>28310</v>
      </c>
      <c r="B9655" s="101">
        <v>357.21</v>
      </c>
      <c r="C9655" s="102"/>
      <c r="D9655" s="100" t="s">
        <v>10238</v>
      </c>
      <c r="E9655" s="101">
        <v>227.72</v>
      </c>
      <c r="F9655" s="102"/>
    </row>
    <row r="9656" ht="12.75" customHeight="1">
      <c r="A9656" s="100" t="s">
        <v>9915</v>
      </c>
      <c r="B9656" s="101">
        <v>345.64</v>
      </c>
      <c r="C9656" s="102"/>
      <c r="D9656" s="100" t="s">
        <v>28492</v>
      </c>
      <c r="E9656" s="101">
        <v>402.29</v>
      </c>
      <c r="F9656" s="102"/>
    </row>
    <row r="9657" ht="12.75" customHeight="1">
      <c r="A9657" s="100" t="s">
        <v>28311</v>
      </c>
      <c r="B9657" s="101">
        <v>514.4</v>
      </c>
      <c r="C9657" s="102"/>
      <c r="D9657" s="100" t="s">
        <v>10240</v>
      </c>
      <c r="E9657" s="101">
        <v>348.7</v>
      </c>
      <c r="F9657" s="102"/>
    </row>
    <row r="9658" ht="12.75" customHeight="1">
      <c r="A9658" s="100" t="s">
        <v>9917</v>
      </c>
      <c r="B9658" s="101">
        <v>498.29</v>
      </c>
      <c r="C9658" s="102"/>
      <c r="D9658" s="100" t="s">
        <v>28493</v>
      </c>
      <c r="E9658" s="101">
        <v>333.01</v>
      </c>
      <c r="F9658" s="102"/>
    </row>
    <row r="9659" ht="12.75" customHeight="1">
      <c r="A9659" s="100" t="s">
        <v>28312</v>
      </c>
      <c r="B9659" s="101">
        <v>39.49</v>
      </c>
      <c r="C9659" s="102"/>
      <c r="D9659" s="100" t="s">
        <v>10242</v>
      </c>
      <c r="E9659" s="101">
        <v>288.65</v>
      </c>
      <c r="F9659" s="102"/>
    </row>
    <row r="9660" ht="12.75" customHeight="1">
      <c r="A9660" s="100" t="s">
        <v>9919</v>
      </c>
      <c r="B9660" s="101">
        <v>37.25</v>
      </c>
      <c r="C9660" s="102"/>
      <c r="D9660" s="100" t="s">
        <v>28494</v>
      </c>
      <c r="E9660" s="101">
        <v>509.22</v>
      </c>
      <c r="F9660" s="102"/>
    </row>
    <row r="9661" ht="12.75" customHeight="1">
      <c r="A9661" s="100" t="s">
        <v>28313</v>
      </c>
      <c r="B9661" s="101">
        <v>17.19</v>
      </c>
      <c r="C9661" s="102"/>
      <c r="D9661" s="100" t="s">
        <v>10244</v>
      </c>
      <c r="E9661" s="101">
        <v>441.39</v>
      </c>
      <c r="F9661" s="102"/>
    </row>
    <row r="9662" ht="12.75" customHeight="1">
      <c r="A9662" s="100" t="s">
        <v>9921</v>
      </c>
      <c r="B9662" s="101">
        <v>14.95</v>
      </c>
      <c r="C9662" s="102"/>
      <c r="D9662" s="100" t="s">
        <v>28495</v>
      </c>
      <c r="E9662" s="101">
        <v>410.76</v>
      </c>
      <c r="F9662" s="102"/>
    </row>
    <row r="9663" ht="12.75" customHeight="1">
      <c r="A9663" s="100" t="s">
        <v>28314</v>
      </c>
      <c r="B9663" s="101">
        <v>41.45</v>
      </c>
      <c r="C9663" s="102"/>
      <c r="D9663" s="100" t="s">
        <v>10246</v>
      </c>
      <c r="E9663" s="101">
        <v>356.05</v>
      </c>
      <c r="F9663" s="102"/>
    </row>
    <row r="9664" ht="12.75" customHeight="1">
      <c r="A9664" s="100" t="s">
        <v>9923</v>
      </c>
      <c r="B9664" s="101">
        <v>39.1</v>
      </c>
      <c r="C9664" s="102"/>
      <c r="D9664" s="100" t="s">
        <v>28496</v>
      </c>
      <c r="E9664" s="101">
        <v>628.38</v>
      </c>
      <c r="F9664" s="102"/>
    </row>
    <row r="9665" ht="12.75" customHeight="1">
      <c r="A9665" s="100" t="s">
        <v>28315</v>
      </c>
      <c r="B9665" s="101">
        <v>18.05</v>
      </c>
      <c r="C9665" s="102"/>
      <c r="D9665" s="100" t="s">
        <v>10248</v>
      </c>
      <c r="E9665" s="101">
        <v>544.68</v>
      </c>
      <c r="F9665" s="102"/>
    </row>
    <row r="9666" ht="12.75" customHeight="1">
      <c r="A9666" s="100" t="s">
        <v>9925</v>
      </c>
      <c r="B9666" s="101">
        <v>15.7</v>
      </c>
      <c r="C9666" s="102"/>
      <c r="D9666" s="100" t="s">
        <v>28497</v>
      </c>
      <c r="E9666" s="101">
        <v>280.39</v>
      </c>
      <c r="F9666" s="102"/>
    </row>
    <row r="9667" ht="12.75" customHeight="1">
      <c r="A9667" s="100" t="s">
        <v>28316</v>
      </c>
      <c r="B9667" s="101">
        <v>43.42</v>
      </c>
      <c r="C9667" s="102"/>
      <c r="D9667" s="100" t="s">
        <v>10250</v>
      </c>
      <c r="E9667" s="101">
        <v>243.04</v>
      </c>
      <c r="F9667" s="102"/>
    </row>
    <row r="9668" ht="12.75" customHeight="1">
      <c r="A9668" s="100" t="s">
        <v>9927</v>
      </c>
      <c r="B9668" s="101">
        <v>40.96</v>
      </c>
      <c r="C9668" s="102"/>
      <c r="D9668" s="100" t="s">
        <v>28498</v>
      </c>
      <c r="E9668" s="101">
        <v>560.95</v>
      </c>
      <c r="F9668" s="102"/>
    </row>
    <row r="9669" ht="12.75" customHeight="1">
      <c r="A9669" s="100" t="s">
        <v>28317</v>
      </c>
      <c r="B9669" s="101">
        <v>18.9</v>
      </c>
      <c r="C9669" s="102"/>
      <c r="D9669" s="100" t="s">
        <v>10252</v>
      </c>
      <c r="E9669" s="101">
        <v>486.23</v>
      </c>
      <c r="F9669" s="102"/>
    </row>
    <row r="9670" ht="12.75" customHeight="1">
      <c r="A9670" s="100" t="s">
        <v>9929</v>
      </c>
      <c r="B9670" s="101">
        <v>16.44</v>
      </c>
      <c r="C9670" s="102"/>
      <c r="D9670" s="100" t="s">
        <v>28499</v>
      </c>
      <c r="E9670" s="101">
        <v>323.27</v>
      </c>
      <c r="F9670" s="102"/>
    </row>
    <row r="9671" ht="12.75" customHeight="1">
      <c r="A9671" s="100" t="s">
        <v>28318</v>
      </c>
      <c r="B9671" s="101">
        <v>46.86</v>
      </c>
      <c r="C9671" s="102"/>
      <c r="D9671" s="100" t="s">
        <v>10254</v>
      </c>
      <c r="E9671" s="101">
        <v>280.21</v>
      </c>
      <c r="F9671" s="102"/>
    </row>
    <row r="9672" ht="12.75" customHeight="1">
      <c r="A9672" s="100" t="s">
        <v>9931</v>
      </c>
      <c r="B9672" s="101">
        <v>44.2</v>
      </c>
      <c r="C9672" s="102"/>
      <c r="D9672" s="100" t="s">
        <v>28500</v>
      </c>
      <c r="E9672" s="101">
        <v>643.02</v>
      </c>
      <c r="F9672" s="102"/>
    </row>
    <row r="9673" ht="12.75" customHeight="1">
      <c r="A9673" s="100" t="s">
        <v>28319</v>
      </c>
      <c r="B9673" s="101">
        <v>20.58</v>
      </c>
      <c r="C9673" s="102"/>
      <c r="D9673" s="100" t="s">
        <v>10256</v>
      </c>
      <c r="E9673" s="101">
        <v>557.37</v>
      </c>
      <c r="F9673" s="102"/>
    </row>
    <row r="9674" ht="12.75" customHeight="1">
      <c r="A9674" s="100" t="s">
        <v>9933</v>
      </c>
      <c r="B9674" s="101">
        <v>17.93</v>
      </c>
      <c r="C9674" s="102"/>
      <c r="D9674" s="100" t="s">
        <v>28501</v>
      </c>
      <c r="E9674" s="101">
        <v>367.8</v>
      </c>
      <c r="F9674" s="102"/>
    </row>
    <row r="9675" ht="12.75" customHeight="1">
      <c r="A9675" s="100" t="s">
        <v>28320</v>
      </c>
      <c r="B9675" s="101">
        <v>59.57</v>
      </c>
      <c r="C9675" s="102"/>
      <c r="D9675" s="100" t="s">
        <v>10258</v>
      </c>
      <c r="E9675" s="101">
        <v>318.81</v>
      </c>
      <c r="F9675" s="102"/>
    </row>
    <row r="9676" ht="12.75" customHeight="1">
      <c r="A9676" s="100" t="s">
        <v>9935</v>
      </c>
      <c r="B9676" s="101">
        <v>56.19</v>
      </c>
      <c r="C9676" s="102"/>
      <c r="D9676" s="100" t="s">
        <v>28502</v>
      </c>
      <c r="E9676" s="101">
        <v>732.17</v>
      </c>
      <c r="F9676" s="102"/>
    </row>
    <row r="9677" ht="12.75" customHeight="1">
      <c r="A9677" s="100" t="s">
        <v>28321</v>
      </c>
      <c r="B9677" s="101">
        <v>26.34</v>
      </c>
      <c r="C9677" s="102"/>
      <c r="D9677" s="100" t="s">
        <v>10260</v>
      </c>
      <c r="E9677" s="101">
        <v>634.64</v>
      </c>
      <c r="F9677" s="102"/>
    </row>
    <row r="9678" ht="12.75" customHeight="1">
      <c r="A9678" s="100" t="s">
        <v>9937</v>
      </c>
      <c r="B9678" s="101">
        <v>22.95</v>
      </c>
      <c r="C9678" s="102"/>
      <c r="D9678" s="100" t="s">
        <v>28503</v>
      </c>
      <c r="E9678" s="101">
        <v>466.21</v>
      </c>
      <c r="F9678" s="102"/>
    </row>
    <row r="9679" ht="12.75" customHeight="1">
      <c r="A9679" s="100" t="s">
        <v>28322</v>
      </c>
      <c r="B9679" s="101">
        <v>71.07</v>
      </c>
      <c r="C9679" s="102"/>
      <c r="D9679" s="100" t="s">
        <v>10262</v>
      </c>
      <c r="E9679" s="101">
        <v>404.11</v>
      </c>
      <c r="F9679" s="102"/>
    </row>
    <row r="9680" ht="12.75" customHeight="1">
      <c r="A9680" s="100" t="s">
        <v>9939</v>
      </c>
      <c r="B9680" s="101">
        <v>67.2</v>
      </c>
      <c r="C9680" s="102"/>
      <c r="D9680" s="100" t="s">
        <v>28504</v>
      </c>
      <c r="E9680" s="101">
        <v>926.78</v>
      </c>
      <c r="F9680" s="102"/>
    </row>
    <row r="9681" ht="12.75" customHeight="1">
      <c r="A9681" s="100" t="s">
        <v>28323</v>
      </c>
      <c r="B9681" s="101">
        <v>34.39</v>
      </c>
      <c r="C9681" s="102"/>
      <c r="D9681" s="100" t="s">
        <v>10264</v>
      </c>
      <c r="E9681" s="101">
        <v>803.33</v>
      </c>
      <c r="F9681" s="102"/>
    </row>
    <row r="9682" ht="12.75" customHeight="1">
      <c r="A9682" s="100" t="s">
        <v>9941</v>
      </c>
      <c r="B9682" s="101">
        <v>30.03</v>
      </c>
      <c r="C9682" s="102"/>
      <c r="D9682" s="100" t="s">
        <v>28505</v>
      </c>
      <c r="E9682" s="101">
        <v>575.07</v>
      </c>
      <c r="F9682" s="102"/>
    </row>
    <row r="9683" ht="12.75" customHeight="1">
      <c r="A9683" s="100" t="s">
        <v>28324</v>
      </c>
      <c r="B9683" s="101">
        <v>73.21</v>
      </c>
      <c r="C9683" s="102"/>
      <c r="D9683" s="100" t="s">
        <v>10266</v>
      </c>
      <c r="E9683" s="101">
        <v>498.47</v>
      </c>
      <c r="F9683" s="102"/>
    </row>
    <row r="9684" ht="12.75" customHeight="1">
      <c r="A9684" s="100" t="s">
        <v>9943</v>
      </c>
      <c r="B9684" s="101">
        <v>69.24</v>
      </c>
      <c r="C9684" s="102"/>
      <c r="D9684" s="100" t="s">
        <v>28506</v>
      </c>
      <c r="E9684" s="101">
        <v>1143.66</v>
      </c>
      <c r="F9684" s="102"/>
    </row>
    <row r="9685" ht="12.75" customHeight="1">
      <c r="A9685" s="100" t="s">
        <v>28325</v>
      </c>
      <c r="B9685" s="101">
        <v>35.25</v>
      </c>
      <c r="C9685" s="102"/>
      <c r="D9685" s="100" t="s">
        <v>10268</v>
      </c>
      <c r="E9685" s="101">
        <v>991.31</v>
      </c>
      <c r="F9685" s="102"/>
    </row>
    <row r="9686" ht="12.75" customHeight="1">
      <c r="A9686" s="100" t="s">
        <v>9945</v>
      </c>
      <c r="B9686" s="101">
        <v>30.78</v>
      </c>
      <c r="C9686" s="102"/>
      <c r="D9686" s="100" t="s">
        <v>28507</v>
      </c>
      <c r="E9686" s="101">
        <v>310.43</v>
      </c>
      <c r="F9686" s="102"/>
    </row>
    <row r="9687" ht="12.75" customHeight="1">
      <c r="A9687" s="100" t="s">
        <v>28326</v>
      </c>
      <c r="B9687" s="101">
        <v>75.88</v>
      </c>
      <c r="C9687" s="102"/>
      <c r="D9687" s="100" t="s">
        <v>10270</v>
      </c>
      <c r="E9687" s="101">
        <v>269.08</v>
      </c>
      <c r="F9687" s="102"/>
    </row>
    <row r="9688" ht="12.75" customHeight="1">
      <c r="A9688" s="100" t="s">
        <v>9947</v>
      </c>
      <c r="B9688" s="101">
        <v>71.76</v>
      </c>
      <c r="C9688" s="102"/>
      <c r="D9688" s="100" t="s">
        <v>28508</v>
      </c>
      <c r="E9688" s="101">
        <v>621.05</v>
      </c>
      <c r="F9688" s="102"/>
    </row>
    <row r="9689" ht="12.75" customHeight="1">
      <c r="A9689" s="100" t="s">
        <v>28327</v>
      </c>
      <c r="B9689" s="101">
        <v>36.54</v>
      </c>
      <c r="C9689" s="102"/>
      <c r="D9689" s="100" t="s">
        <v>10272</v>
      </c>
      <c r="E9689" s="101">
        <v>538.33</v>
      </c>
      <c r="F9689" s="102"/>
    </row>
    <row r="9690" ht="12.75" customHeight="1">
      <c r="A9690" s="100" t="s">
        <v>9949</v>
      </c>
      <c r="B9690" s="101">
        <v>31.89</v>
      </c>
      <c r="C9690" s="102"/>
      <c r="D9690" s="100" t="s">
        <v>28509</v>
      </c>
      <c r="E9690" s="101">
        <v>357.91</v>
      </c>
      <c r="F9690" s="102"/>
    </row>
    <row r="9691" ht="12.75" customHeight="1">
      <c r="A9691" s="100" t="s">
        <v>28328</v>
      </c>
      <c r="B9691" s="101">
        <v>94.35</v>
      </c>
      <c r="C9691" s="102"/>
      <c r="D9691" s="100" t="s">
        <v>10274</v>
      </c>
      <c r="E9691" s="101">
        <v>310.23</v>
      </c>
      <c r="F9691" s="102"/>
    </row>
    <row r="9692" ht="12.75" customHeight="1">
      <c r="A9692" s="100" t="s">
        <v>9951</v>
      </c>
      <c r="B9692" s="101">
        <v>89.22</v>
      </c>
      <c r="C9692" s="102"/>
      <c r="D9692" s="100" t="s">
        <v>28510</v>
      </c>
      <c r="E9692" s="101">
        <v>711.92</v>
      </c>
      <c r="F9692" s="102"/>
    </row>
    <row r="9693" ht="12.75" customHeight="1">
      <c r="A9693" s="100" t="s">
        <v>28329</v>
      </c>
      <c r="B9693" s="101">
        <v>45.71</v>
      </c>
      <c r="C9693" s="102"/>
      <c r="D9693" s="100" t="s">
        <v>10276</v>
      </c>
      <c r="E9693" s="101">
        <v>617.09</v>
      </c>
      <c r="F9693" s="102"/>
    </row>
    <row r="9694" ht="12.75" customHeight="1">
      <c r="A9694" s="100" t="s">
        <v>9953</v>
      </c>
      <c r="B9694" s="101">
        <v>39.97</v>
      </c>
      <c r="C9694" s="102"/>
      <c r="D9694" s="100" t="s">
        <v>28511</v>
      </c>
      <c r="E9694" s="101">
        <v>407.21</v>
      </c>
      <c r="F9694" s="102"/>
    </row>
    <row r="9695" ht="12.75" customHeight="1">
      <c r="A9695" s="100" t="s">
        <v>28330</v>
      </c>
      <c r="B9695" s="101">
        <v>151.62</v>
      </c>
      <c r="C9695" s="102"/>
      <c r="D9695" s="100" t="s">
        <v>10278</v>
      </c>
      <c r="E9695" s="101">
        <v>352.97</v>
      </c>
      <c r="F9695" s="102"/>
    </row>
    <row r="9696" ht="12.75" customHeight="1">
      <c r="A9696" s="100" t="s">
        <v>9955</v>
      </c>
      <c r="B9696" s="101">
        <v>143.03</v>
      </c>
      <c r="C9696" s="102"/>
      <c r="D9696" s="100" t="s">
        <v>28512</v>
      </c>
      <c r="E9696" s="101">
        <v>810.62</v>
      </c>
      <c r="F9696" s="102"/>
    </row>
    <row r="9697" ht="12.75" customHeight="1">
      <c r="A9697" s="100" t="s">
        <v>28331</v>
      </c>
      <c r="B9697" s="101">
        <v>68.36</v>
      </c>
      <c r="C9697" s="102"/>
      <c r="D9697" s="100" t="s">
        <v>10280</v>
      </c>
      <c r="E9697" s="101">
        <v>702.64</v>
      </c>
      <c r="F9697" s="102"/>
    </row>
    <row r="9698" ht="12.75" customHeight="1">
      <c r="A9698" s="100" t="s">
        <v>9957</v>
      </c>
      <c r="B9698" s="101">
        <v>59.78</v>
      </c>
      <c r="C9698" s="102"/>
      <c r="D9698" s="100" t="s">
        <v>28513</v>
      </c>
      <c r="E9698" s="101">
        <v>516.17</v>
      </c>
      <c r="F9698" s="102"/>
    </row>
    <row r="9699" ht="12.75" customHeight="1">
      <c r="A9699" s="100" t="s">
        <v>28332</v>
      </c>
      <c r="B9699" s="101">
        <v>264.47</v>
      </c>
      <c r="C9699" s="102"/>
      <c r="D9699" s="100" t="s">
        <v>10282</v>
      </c>
      <c r="E9699" s="101">
        <v>447.41</v>
      </c>
      <c r="F9699" s="102"/>
    </row>
    <row r="9700" ht="12.75" customHeight="1">
      <c r="A9700" s="100" t="s">
        <v>9959</v>
      </c>
      <c r="B9700" s="101">
        <v>249.39</v>
      </c>
      <c r="C9700" s="102"/>
      <c r="D9700" s="100" t="s">
        <v>28514</v>
      </c>
      <c r="E9700" s="101">
        <v>1026.08</v>
      </c>
      <c r="F9700" s="102"/>
    </row>
    <row r="9701" ht="12.75" customHeight="1">
      <c r="A9701" s="100" t="s">
        <v>28333</v>
      </c>
      <c r="B9701" s="101">
        <v>120.05</v>
      </c>
      <c r="C9701" s="102"/>
      <c r="D9701" s="100" t="s">
        <v>10284</v>
      </c>
      <c r="E9701" s="101">
        <v>889.4</v>
      </c>
      <c r="F9701" s="102"/>
    </row>
    <row r="9702" ht="12.75" customHeight="1">
      <c r="A9702" s="100" t="s">
        <v>9961</v>
      </c>
      <c r="B9702" s="101">
        <v>104.97</v>
      </c>
      <c r="C9702" s="102"/>
      <c r="D9702" s="100" t="s">
        <v>28515</v>
      </c>
      <c r="E9702" s="101">
        <v>636.69</v>
      </c>
      <c r="F9702" s="102"/>
    </row>
    <row r="9703" ht="12.75" customHeight="1">
      <c r="A9703" s="100" t="s">
        <v>28334</v>
      </c>
      <c r="B9703" s="101">
        <v>250.1</v>
      </c>
      <c r="C9703" s="102"/>
      <c r="D9703" s="100" t="s">
        <v>10286</v>
      </c>
      <c r="E9703" s="101">
        <v>551.88</v>
      </c>
      <c r="F9703" s="102"/>
    </row>
    <row r="9704" ht="12.75" customHeight="1">
      <c r="A9704" s="100" t="s">
        <v>9963</v>
      </c>
      <c r="B9704" s="101">
        <v>239.1</v>
      </c>
      <c r="C9704" s="102"/>
      <c r="D9704" s="100" t="s">
        <v>28516</v>
      </c>
      <c r="E9704" s="101">
        <v>1266.19</v>
      </c>
      <c r="F9704" s="102"/>
    </row>
    <row r="9705" ht="12.75" customHeight="1">
      <c r="A9705" s="100" t="s">
        <v>28335</v>
      </c>
      <c r="B9705" s="101">
        <v>298.91</v>
      </c>
      <c r="C9705" s="102"/>
      <c r="D9705" s="100" t="s">
        <v>10288</v>
      </c>
      <c r="E9705" s="101">
        <v>1097.53</v>
      </c>
      <c r="F9705" s="102"/>
    </row>
    <row r="9706" ht="12.75" customHeight="1">
      <c r="A9706" s="100" t="s">
        <v>9965</v>
      </c>
      <c r="B9706" s="101">
        <v>287.18</v>
      </c>
      <c r="C9706" s="102"/>
      <c r="D9706" s="100" t="s">
        <v>28517</v>
      </c>
      <c r="E9706" s="101">
        <v>131.27</v>
      </c>
      <c r="F9706" s="102"/>
    </row>
    <row r="9707" ht="12.75" customHeight="1">
      <c r="A9707" s="100" t="s">
        <v>28336</v>
      </c>
      <c r="B9707" s="101">
        <v>424.83</v>
      </c>
      <c r="C9707" s="102"/>
      <c r="D9707" s="100" t="s">
        <v>10290</v>
      </c>
      <c r="E9707" s="101">
        <v>113.79</v>
      </c>
      <c r="F9707" s="102"/>
    </row>
    <row r="9708" ht="12.75" customHeight="1">
      <c r="A9708" s="100" t="s">
        <v>9967</v>
      </c>
      <c r="B9708" s="101">
        <v>408.75</v>
      </c>
      <c r="C9708" s="102"/>
      <c r="D9708" s="100" t="s">
        <v>28518</v>
      </c>
      <c r="E9708" s="101">
        <v>254.53</v>
      </c>
      <c r="F9708" s="102"/>
    </row>
    <row r="9709" ht="12.75" customHeight="1">
      <c r="A9709" s="100" t="s">
        <v>28337</v>
      </c>
      <c r="B9709" s="101">
        <v>30.0</v>
      </c>
      <c r="C9709" s="102"/>
      <c r="D9709" s="100" t="s">
        <v>10292</v>
      </c>
      <c r="E9709" s="101">
        <v>220.62</v>
      </c>
      <c r="F9709" s="102"/>
    </row>
    <row r="9710" ht="12.75" customHeight="1">
      <c r="A9710" s="100" t="s">
        <v>9969</v>
      </c>
      <c r="B9710" s="101">
        <v>30.0</v>
      </c>
      <c r="C9710" s="102"/>
      <c r="D9710" s="100" t="s">
        <v>28519</v>
      </c>
      <c r="E9710" s="101">
        <v>183.79</v>
      </c>
      <c r="F9710" s="102"/>
    </row>
    <row r="9711" ht="12.75" customHeight="1">
      <c r="A9711" s="100" t="s">
        <v>28338</v>
      </c>
      <c r="B9711" s="101">
        <v>41.0</v>
      </c>
      <c r="C9711" s="102"/>
      <c r="D9711" s="100" t="s">
        <v>10294</v>
      </c>
      <c r="E9711" s="101">
        <v>159.3</v>
      </c>
      <c r="F9711" s="102"/>
    </row>
    <row r="9712" ht="12.75" customHeight="1">
      <c r="A9712" s="100" t="s">
        <v>9971</v>
      </c>
      <c r="B9712" s="101">
        <v>41.0</v>
      </c>
      <c r="C9712" s="102"/>
      <c r="D9712" s="100" t="s">
        <v>28520</v>
      </c>
      <c r="E9712" s="101">
        <v>463.24</v>
      </c>
      <c r="F9712" s="102"/>
    </row>
    <row r="9713" ht="12.75" customHeight="1">
      <c r="A9713" s="100" t="s">
        <v>28339</v>
      </c>
      <c r="B9713" s="101">
        <v>54.0</v>
      </c>
      <c r="C9713" s="102"/>
      <c r="D9713" s="100" t="s">
        <v>10296</v>
      </c>
      <c r="E9713" s="101">
        <v>401.53</v>
      </c>
      <c r="F9713" s="102"/>
    </row>
    <row r="9714" ht="12.75" customHeight="1">
      <c r="A9714" s="100" t="s">
        <v>9973</v>
      </c>
      <c r="B9714" s="101">
        <v>54.0</v>
      </c>
      <c r="C9714" s="102"/>
      <c r="D9714" s="100" t="s">
        <v>28521</v>
      </c>
      <c r="E9714" s="101">
        <v>203.48</v>
      </c>
      <c r="F9714" s="102"/>
    </row>
    <row r="9715" ht="12.75" customHeight="1">
      <c r="A9715" s="100" t="s">
        <v>28340</v>
      </c>
      <c r="B9715" s="101">
        <v>69.34</v>
      </c>
      <c r="C9715" s="102"/>
      <c r="D9715" s="100" t="s">
        <v>10298</v>
      </c>
      <c r="E9715" s="101">
        <v>176.37</v>
      </c>
      <c r="F9715" s="102"/>
    </row>
    <row r="9716" ht="12.75" customHeight="1">
      <c r="A9716" s="100" t="s">
        <v>9975</v>
      </c>
      <c r="B9716" s="101">
        <v>69.34</v>
      </c>
      <c r="C9716" s="102"/>
      <c r="D9716" s="100" t="s">
        <v>28522</v>
      </c>
      <c r="E9716" s="101">
        <v>512.87</v>
      </c>
      <c r="F9716" s="102"/>
    </row>
    <row r="9717" ht="12.75" customHeight="1">
      <c r="A9717" s="100" t="s">
        <v>28341</v>
      </c>
      <c r="B9717" s="101">
        <v>77.0</v>
      </c>
      <c r="C9717" s="102"/>
      <c r="D9717" s="100" t="s">
        <v>10300</v>
      </c>
      <c r="E9717" s="101">
        <v>444.56</v>
      </c>
      <c r="F9717" s="102"/>
    </row>
    <row r="9718" ht="12.75" customHeight="1">
      <c r="A9718" s="100" t="s">
        <v>9977</v>
      </c>
      <c r="B9718" s="101">
        <v>77.0</v>
      </c>
      <c r="C9718" s="102"/>
      <c r="D9718" s="100" t="s">
        <v>28523</v>
      </c>
      <c r="E9718" s="101">
        <v>1613.27</v>
      </c>
      <c r="F9718" s="102"/>
    </row>
    <row r="9719" ht="12.75" customHeight="1">
      <c r="A9719" s="100" t="s">
        <v>28342</v>
      </c>
      <c r="B9719" s="101">
        <v>95.0</v>
      </c>
      <c r="C9719" s="102"/>
      <c r="D9719" s="100" t="s">
        <v>10302</v>
      </c>
      <c r="E9719" s="101">
        <v>1574.66</v>
      </c>
      <c r="F9719" s="102"/>
    </row>
    <row r="9720" ht="12.75" customHeight="1">
      <c r="A9720" s="100" t="s">
        <v>9979</v>
      </c>
      <c r="B9720" s="101">
        <v>95.0</v>
      </c>
      <c r="C9720" s="102"/>
      <c r="D9720" s="100" t="s">
        <v>28524</v>
      </c>
      <c r="E9720" s="101">
        <v>1935.92</v>
      </c>
      <c r="F9720" s="102"/>
    </row>
    <row r="9721" ht="12.75" customHeight="1">
      <c r="A9721" s="100" t="s">
        <v>28343</v>
      </c>
      <c r="B9721" s="101">
        <v>157.82</v>
      </c>
      <c r="C9721" s="102"/>
      <c r="D9721" s="100" t="s">
        <v>10304</v>
      </c>
      <c r="E9721" s="101">
        <v>1889.59</v>
      </c>
      <c r="F9721" s="102"/>
    </row>
    <row r="9722" ht="12.75" customHeight="1">
      <c r="A9722" s="100" t="s">
        <v>9981</v>
      </c>
      <c r="B9722" s="101">
        <v>157.82</v>
      </c>
      <c r="C9722" s="102"/>
      <c r="D9722" s="100" t="s">
        <v>28525</v>
      </c>
      <c r="E9722" s="101">
        <v>2258.58</v>
      </c>
      <c r="F9722" s="102"/>
    </row>
    <row r="9723" ht="12.75" customHeight="1">
      <c r="A9723" s="100" t="s">
        <v>28344</v>
      </c>
      <c r="B9723" s="101">
        <v>189.74</v>
      </c>
      <c r="C9723" s="102"/>
      <c r="D9723" s="100" t="s">
        <v>10306</v>
      </c>
      <c r="E9723" s="101">
        <v>2204.52</v>
      </c>
      <c r="F9723" s="102"/>
    </row>
    <row r="9724" ht="12.75" customHeight="1">
      <c r="A9724" s="100" t="s">
        <v>9983</v>
      </c>
      <c r="B9724" s="101">
        <v>189.74</v>
      </c>
      <c r="C9724" s="102"/>
      <c r="D9724" s="100" t="s">
        <v>28526</v>
      </c>
      <c r="E9724" s="101">
        <v>2419.9</v>
      </c>
      <c r="F9724" s="102"/>
    </row>
    <row r="9725" ht="12.75" customHeight="1">
      <c r="A9725" s="100" t="s">
        <v>28345</v>
      </c>
      <c r="B9725" s="101">
        <v>84.37</v>
      </c>
      <c r="C9725" s="102"/>
      <c r="D9725" s="100" t="s">
        <v>10308</v>
      </c>
      <c r="E9725" s="101">
        <v>2361.99</v>
      </c>
      <c r="F9725" s="102"/>
    </row>
    <row r="9726" ht="12.75" customHeight="1">
      <c r="A9726" s="100" t="s">
        <v>9985</v>
      </c>
      <c r="B9726" s="101">
        <v>84.37</v>
      </c>
      <c r="C9726" s="102"/>
      <c r="D9726" s="100" t="s">
        <v>28527</v>
      </c>
      <c r="E9726" s="101">
        <v>2581.23</v>
      </c>
      <c r="F9726" s="102"/>
    </row>
    <row r="9727" ht="12.75" customHeight="1">
      <c r="A9727" s="100" t="s">
        <v>28346</v>
      </c>
      <c r="B9727" s="101">
        <v>105.45</v>
      </c>
      <c r="C9727" s="102"/>
      <c r="D9727" s="100" t="s">
        <v>10310</v>
      </c>
      <c r="E9727" s="101">
        <v>2519.45</v>
      </c>
      <c r="F9727" s="102"/>
    </row>
    <row r="9728" ht="12.75" customHeight="1">
      <c r="A9728" s="100" t="s">
        <v>9987</v>
      </c>
      <c r="B9728" s="101">
        <v>105.45</v>
      </c>
      <c r="C9728" s="102"/>
      <c r="D9728" s="100" t="s">
        <v>28528</v>
      </c>
      <c r="E9728" s="101">
        <v>2903.89</v>
      </c>
      <c r="F9728" s="102"/>
    </row>
    <row r="9729" ht="12.75" customHeight="1">
      <c r="A9729" s="100" t="s">
        <v>28347</v>
      </c>
      <c r="B9729" s="101">
        <v>125.09</v>
      </c>
      <c r="C9729" s="102"/>
      <c r="D9729" s="100" t="s">
        <v>10312</v>
      </c>
      <c r="E9729" s="101">
        <v>2834.38</v>
      </c>
      <c r="F9729" s="102"/>
    </row>
    <row r="9730" ht="12.75" customHeight="1">
      <c r="A9730" s="100" t="s">
        <v>9989</v>
      </c>
      <c r="B9730" s="101">
        <v>125.09</v>
      </c>
      <c r="C9730" s="102"/>
      <c r="D9730" s="100" t="s">
        <v>28529</v>
      </c>
      <c r="E9730" s="101">
        <v>3226.54</v>
      </c>
      <c r="F9730" s="102"/>
    </row>
    <row r="9731" ht="12.75" customHeight="1">
      <c r="A9731" s="100" t="s">
        <v>28350</v>
      </c>
      <c r="B9731" s="101">
        <v>153.04</v>
      </c>
      <c r="C9731" s="102"/>
      <c r="D9731" s="100" t="s">
        <v>10314</v>
      </c>
      <c r="E9731" s="101">
        <v>3149.32</v>
      </c>
      <c r="F9731" s="102"/>
    </row>
    <row r="9732" ht="12.75" customHeight="1">
      <c r="A9732" s="100" t="s">
        <v>9991</v>
      </c>
      <c r="B9732" s="101">
        <v>153.04</v>
      </c>
      <c r="C9732" s="102"/>
      <c r="D9732" s="100" t="s">
        <v>28530</v>
      </c>
      <c r="E9732" s="101">
        <v>3549.2</v>
      </c>
      <c r="F9732" s="102"/>
    </row>
    <row r="9733" ht="12.75" customHeight="1">
      <c r="A9733" s="100" t="s">
        <v>28351</v>
      </c>
      <c r="B9733" s="101">
        <v>196.46</v>
      </c>
      <c r="C9733" s="102"/>
      <c r="D9733" s="100" t="s">
        <v>10316</v>
      </c>
      <c r="E9733" s="101">
        <v>3464.25</v>
      </c>
      <c r="F9733" s="102"/>
    </row>
    <row r="9734" ht="12.75" customHeight="1">
      <c r="A9734" s="100" t="s">
        <v>9993</v>
      </c>
      <c r="B9734" s="101">
        <v>196.46</v>
      </c>
      <c r="C9734" s="102"/>
      <c r="D9734" s="100" t="s">
        <v>28531</v>
      </c>
      <c r="E9734" s="101">
        <v>1026.56</v>
      </c>
      <c r="F9734" s="102"/>
    </row>
    <row r="9735" ht="12.75" customHeight="1">
      <c r="A9735" s="100" t="s">
        <v>28352</v>
      </c>
      <c r="B9735" s="101">
        <v>293.0</v>
      </c>
      <c r="C9735" s="102"/>
      <c r="D9735" s="100" t="s">
        <v>10318</v>
      </c>
      <c r="E9735" s="101">
        <v>1001.66</v>
      </c>
      <c r="F9735" s="102"/>
    </row>
    <row r="9736" ht="12.75" customHeight="1">
      <c r="A9736" s="100" t="s">
        <v>9995</v>
      </c>
      <c r="B9736" s="101">
        <v>293.0</v>
      </c>
      <c r="C9736" s="102"/>
      <c r="D9736" s="100" t="s">
        <v>28532</v>
      </c>
      <c r="E9736" s="101">
        <v>238.31</v>
      </c>
      <c r="F9736" s="102"/>
    </row>
    <row r="9737" ht="12.75" customHeight="1">
      <c r="A9737" s="100" t="s">
        <v>28353</v>
      </c>
      <c r="B9737" s="101">
        <v>395.0</v>
      </c>
      <c r="C9737" s="102"/>
      <c r="D9737" s="100" t="s">
        <v>10320</v>
      </c>
      <c r="E9737" s="101">
        <v>226.86</v>
      </c>
      <c r="F9737" s="102"/>
    </row>
    <row r="9738" ht="12.75" customHeight="1">
      <c r="A9738" s="100" t="s">
        <v>9997</v>
      </c>
      <c r="B9738" s="101">
        <v>395.0</v>
      </c>
      <c r="C9738" s="102"/>
      <c r="D9738" s="100" t="s">
        <v>28533</v>
      </c>
      <c r="E9738" s="101">
        <v>229.45</v>
      </c>
      <c r="F9738" s="102"/>
    </row>
    <row r="9739" ht="12.75" customHeight="1">
      <c r="A9739" s="100" t="s">
        <v>28354</v>
      </c>
      <c r="B9739" s="101">
        <v>520.0</v>
      </c>
      <c r="C9739" s="102"/>
      <c r="D9739" s="100" t="s">
        <v>10322</v>
      </c>
      <c r="E9739" s="101">
        <v>218.79</v>
      </c>
      <c r="F9739" s="102"/>
    </row>
    <row r="9740" ht="12.75" customHeight="1">
      <c r="A9740" s="100" t="s">
        <v>9999</v>
      </c>
      <c r="B9740" s="101">
        <v>520.0</v>
      </c>
      <c r="C9740" s="102"/>
      <c r="D9740" s="100" t="s">
        <v>28534</v>
      </c>
      <c r="E9740" s="101">
        <v>256.95</v>
      </c>
      <c r="F9740" s="102"/>
    </row>
    <row r="9741" ht="12.75" customHeight="1">
      <c r="A9741" s="100" t="s">
        <v>28355</v>
      </c>
      <c r="B9741" s="101">
        <v>41.0</v>
      </c>
      <c r="C9741" s="102"/>
      <c r="D9741" s="100" t="s">
        <v>10324</v>
      </c>
      <c r="E9741" s="101">
        <v>244.59</v>
      </c>
      <c r="F9741" s="102"/>
    </row>
    <row r="9742" ht="12.75" customHeight="1">
      <c r="A9742" s="100" t="s">
        <v>10001</v>
      </c>
      <c r="B9742" s="101">
        <v>41.0</v>
      </c>
      <c r="C9742" s="102"/>
      <c r="D9742" s="100" t="s">
        <v>28535</v>
      </c>
      <c r="E9742" s="101">
        <v>504.62</v>
      </c>
      <c r="F9742" s="102"/>
    </row>
    <row r="9743" ht="12.75" customHeight="1">
      <c r="A9743" s="100" t="s">
        <v>28356</v>
      </c>
      <c r="B9743" s="101">
        <v>43.0</v>
      </c>
      <c r="C9743" s="102"/>
      <c r="D9743" s="100" t="s">
        <v>10326</v>
      </c>
      <c r="E9743" s="101">
        <v>476.82</v>
      </c>
      <c r="F9743" s="102"/>
    </row>
    <row r="9744" ht="12.75" customHeight="1">
      <c r="A9744" s="100" t="s">
        <v>10003</v>
      </c>
      <c r="B9744" s="101">
        <v>43.0</v>
      </c>
      <c r="C9744" s="102"/>
      <c r="D9744" s="100" t="s">
        <v>28536</v>
      </c>
      <c r="E9744" s="101">
        <v>569.84</v>
      </c>
      <c r="F9744" s="102"/>
    </row>
    <row r="9745" ht="12.75" customHeight="1">
      <c r="A9745" s="100" t="s">
        <v>28357</v>
      </c>
      <c r="B9745" s="101">
        <v>48.0</v>
      </c>
      <c r="C9745" s="102"/>
      <c r="D9745" s="100" t="s">
        <v>10328</v>
      </c>
      <c r="E9745" s="101">
        <v>538.06</v>
      </c>
      <c r="F9745" s="102"/>
    </row>
    <row r="9746" ht="12.75" customHeight="1">
      <c r="A9746" s="100" t="s">
        <v>10005</v>
      </c>
      <c r="B9746" s="101">
        <v>48.0</v>
      </c>
      <c r="C9746" s="102"/>
      <c r="D9746" s="100" t="s">
        <v>28537</v>
      </c>
      <c r="E9746" s="101">
        <v>268.24</v>
      </c>
      <c r="F9746" s="102"/>
    </row>
    <row r="9747" ht="12.75" customHeight="1">
      <c r="A9747" s="100" t="s">
        <v>28358</v>
      </c>
      <c r="B9747" s="101">
        <v>50.0</v>
      </c>
      <c r="C9747" s="102"/>
      <c r="D9747" s="100" t="s">
        <v>10330</v>
      </c>
      <c r="E9747" s="101">
        <v>252.96</v>
      </c>
      <c r="F9747" s="102"/>
    </row>
    <row r="9748" ht="12.75" customHeight="1">
      <c r="A9748" s="100" t="s">
        <v>10007</v>
      </c>
      <c r="B9748" s="101">
        <v>50.0</v>
      </c>
      <c r="C9748" s="102"/>
      <c r="D9748" s="100" t="s">
        <v>28538</v>
      </c>
      <c r="E9748" s="101">
        <v>387.0</v>
      </c>
      <c r="F9748" s="102"/>
    </row>
    <row r="9749" ht="12.75" customHeight="1">
      <c r="A9749" s="100" t="s">
        <v>28359</v>
      </c>
      <c r="B9749" s="101">
        <v>50.0</v>
      </c>
      <c r="C9749" s="102"/>
      <c r="D9749" s="100" t="s">
        <v>10332</v>
      </c>
      <c r="E9749" s="101">
        <v>367.57</v>
      </c>
      <c r="F9749" s="102"/>
    </row>
    <row r="9750" ht="12.75" customHeight="1">
      <c r="A9750" s="100" t="s">
        <v>10009</v>
      </c>
      <c r="B9750" s="101">
        <v>50.0</v>
      </c>
      <c r="C9750" s="102"/>
      <c r="D9750" s="100" t="s">
        <v>28539</v>
      </c>
      <c r="E9750" s="101">
        <v>665.77</v>
      </c>
      <c r="F9750" s="102"/>
    </row>
    <row r="9751" ht="12.75" customHeight="1">
      <c r="A9751" s="100" t="s">
        <v>28360</v>
      </c>
      <c r="B9751" s="101">
        <v>79.96</v>
      </c>
      <c r="C9751" s="102"/>
      <c r="D9751" s="100" t="s">
        <v>10334</v>
      </c>
      <c r="E9751" s="101">
        <v>628.35</v>
      </c>
      <c r="F9751" s="102"/>
    </row>
    <row r="9752" ht="12.75" customHeight="1">
      <c r="A9752" s="100" t="s">
        <v>10011</v>
      </c>
      <c r="B9752" s="101">
        <v>79.96</v>
      </c>
      <c r="C9752" s="102"/>
      <c r="D9752" s="100" t="s">
        <v>28540</v>
      </c>
      <c r="E9752" s="101">
        <v>1292.74</v>
      </c>
      <c r="F9752" s="102"/>
    </row>
    <row r="9753" ht="12.75" customHeight="1">
      <c r="A9753" s="100" t="s">
        <v>28361</v>
      </c>
      <c r="B9753" s="101">
        <v>115.0</v>
      </c>
      <c r="C9753" s="102"/>
      <c r="D9753" s="100" t="s">
        <v>10336</v>
      </c>
      <c r="E9753" s="101">
        <v>1212.35</v>
      </c>
      <c r="F9753" s="102"/>
    </row>
    <row r="9754" ht="12.75" customHeight="1">
      <c r="A9754" s="100" t="s">
        <v>10013</v>
      </c>
      <c r="B9754" s="101">
        <v>115.0</v>
      </c>
      <c r="C9754" s="102"/>
      <c r="D9754" s="100" t="s">
        <v>28541</v>
      </c>
      <c r="E9754" s="101">
        <v>162.44</v>
      </c>
      <c r="F9754" s="102"/>
    </row>
    <row r="9755" ht="12.75" customHeight="1">
      <c r="A9755" s="100" t="s">
        <v>28362</v>
      </c>
      <c r="B9755" s="101">
        <v>120.0</v>
      </c>
      <c r="C9755" s="102"/>
      <c r="D9755" s="100" t="s">
        <v>10338</v>
      </c>
      <c r="E9755" s="101">
        <v>154.46</v>
      </c>
      <c r="F9755" s="102"/>
    </row>
    <row r="9756" ht="12.75" customHeight="1">
      <c r="A9756" s="100" t="s">
        <v>10015</v>
      </c>
      <c r="B9756" s="101">
        <v>120.0</v>
      </c>
      <c r="C9756" s="102"/>
      <c r="D9756" s="100" t="s">
        <v>28542</v>
      </c>
      <c r="E9756" s="101">
        <v>286.48</v>
      </c>
      <c r="F9756" s="102"/>
    </row>
    <row r="9757" ht="12.75" customHeight="1">
      <c r="A9757" s="100" t="s">
        <v>28363</v>
      </c>
      <c r="B9757" s="101">
        <v>38.0</v>
      </c>
      <c r="C9757" s="102"/>
      <c r="D9757" s="100" t="s">
        <v>10340</v>
      </c>
      <c r="E9757" s="101">
        <v>272.45</v>
      </c>
      <c r="F9757" s="102"/>
    </row>
    <row r="9758" ht="12.75" customHeight="1">
      <c r="A9758" s="100" t="s">
        <v>10017</v>
      </c>
      <c r="B9758" s="101">
        <v>38.0</v>
      </c>
      <c r="C9758" s="102"/>
      <c r="D9758" s="100" t="s">
        <v>28543</v>
      </c>
      <c r="E9758" s="101">
        <v>384.8</v>
      </c>
      <c r="F9758" s="102"/>
    </row>
    <row r="9759" ht="12.75" customHeight="1">
      <c r="A9759" s="100" t="s">
        <v>28364</v>
      </c>
      <c r="B9759" s="101">
        <v>44.0</v>
      </c>
      <c r="C9759" s="102"/>
      <c r="D9759" s="100" t="s">
        <v>10342</v>
      </c>
      <c r="E9759" s="101">
        <v>364.19</v>
      </c>
      <c r="F9759" s="102"/>
    </row>
    <row r="9760" ht="12.75" customHeight="1">
      <c r="A9760" s="100" t="s">
        <v>10019</v>
      </c>
      <c r="B9760" s="101">
        <v>44.0</v>
      </c>
      <c r="C9760" s="102"/>
      <c r="D9760" s="100" t="s">
        <v>28544</v>
      </c>
      <c r="E9760" s="101">
        <v>166.46</v>
      </c>
      <c r="F9760" s="102"/>
    </row>
    <row r="9761" ht="12.75" customHeight="1">
      <c r="A9761" s="100" t="s">
        <v>28365</v>
      </c>
      <c r="B9761" s="101">
        <v>47.0</v>
      </c>
      <c r="C9761" s="102"/>
      <c r="D9761" s="100" t="s">
        <v>10344</v>
      </c>
      <c r="E9761" s="101">
        <v>157.95</v>
      </c>
      <c r="F9761" s="102"/>
    </row>
    <row r="9762" ht="12.75" customHeight="1">
      <c r="A9762" s="100" t="s">
        <v>10021</v>
      </c>
      <c r="B9762" s="101">
        <v>47.0</v>
      </c>
      <c r="C9762" s="102"/>
      <c r="D9762" s="100" t="s">
        <v>28545</v>
      </c>
      <c r="E9762" s="101">
        <v>293.71</v>
      </c>
      <c r="F9762" s="102"/>
    </row>
    <row r="9763" ht="12.75" customHeight="1">
      <c r="A9763" s="100" t="s">
        <v>28366</v>
      </c>
      <c r="B9763" s="101">
        <v>52.0</v>
      </c>
      <c r="C9763" s="102"/>
      <c r="D9763" s="100" t="s">
        <v>10346</v>
      </c>
      <c r="E9763" s="101">
        <v>278.71</v>
      </c>
      <c r="F9763" s="102"/>
    </row>
    <row r="9764" ht="12.75" customHeight="1">
      <c r="A9764" s="100" t="s">
        <v>10023</v>
      </c>
      <c r="B9764" s="101">
        <v>52.0</v>
      </c>
      <c r="C9764" s="102"/>
      <c r="D9764" s="100" t="s">
        <v>28546</v>
      </c>
      <c r="E9764" s="101">
        <v>395.24</v>
      </c>
      <c r="F9764" s="102"/>
    </row>
    <row r="9765" ht="12.75" customHeight="1">
      <c r="A9765" s="100" t="s">
        <v>28367</v>
      </c>
      <c r="B9765" s="101">
        <v>52.0</v>
      </c>
      <c r="C9765" s="102"/>
      <c r="D9765" s="100" t="s">
        <v>10348</v>
      </c>
      <c r="E9765" s="101">
        <v>373.24</v>
      </c>
      <c r="F9765" s="102"/>
    </row>
    <row r="9766" ht="12.75" customHeight="1">
      <c r="A9766" s="100" t="s">
        <v>10025</v>
      </c>
      <c r="B9766" s="101">
        <v>52.0</v>
      </c>
      <c r="C9766" s="102"/>
      <c r="D9766" s="100" t="s">
        <v>28547</v>
      </c>
      <c r="E9766" s="101">
        <v>172.89</v>
      </c>
      <c r="F9766" s="102"/>
    </row>
    <row r="9767" ht="12.75" customHeight="1">
      <c r="A9767" s="100" t="s">
        <v>28368</v>
      </c>
      <c r="B9767" s="101">
        <v>53.0</v>
      </c>
      <c r="C9767" s="102"/>
      <c r="D9767" s="100" t="s">
        <v>10350</v>
      </c>
      <c r="E9767" s="101">
        <v>163.52</v>
      </c>
      <c r="F9767" s="102"/>
    </row>
    <row r="9768" ht="12.75" customHeight="1">
      <c r="A9768" s="100" t="s">
        <v>10027</v>
      </c>
      <c r="B9768" s="101">
        <v>53.0</v>
      </c>
      <c r="C9768" s="102"/>
      <c r="D9768" s="100" t="s">
        <v>28548</v>
      </c>
      <c r="E9768" s="101">
        <v>297.32</v>
      </c>
      <c r="F9768" s="102"/>
    </row>
    <row r="9769" ht="12.75" customHeight="1">
      <c r="A9769" s="100" t="s">
        <v>28369</v>
      </c>
      <c r="B9769" s="101">
        <v>80.0</v>
      </c>
      <c r="C9769" s="102"/>
      <c r="D9769" s="100" t="s">
        <v>10352</v>
      </c>
      <c r="E9769" s="101">
        <v>281.85</v>
      </c>
      <c r="F9769" s="102"/>
    </row>
    <row r="9770" ht="12.75" customHeight="1">
      <c r="A9770" s="100" t="s">
        <v>10029</v>
      </c>
      <c r="B9770" s="101">
        <v>80.0</v>
      </c>
      <c r="C9770" s="102"/>
      <c r="D9770" s="100" t="s">
        <v>28549</v>
      </c>
      <c r="E9770" s="101">
        <v>401.27</v>
      </c>
      <c r="F9770" s="102"/>
    </row>
    <row r="9771" ht="12.75" customHeight="1">
      <c r="A9771" s="100" t="s">
        <v>28370</v>
      </c>
      <c r="B9771" s="101">
        <v>84.0</v>
      </c>
      <c r="C9771" s="102"/>
      <c r="D9771" s="100" t="s">
        <v>10354</v>
      </c>
      <c r="E9771" s="101">
        <v>378.47</v>
      </c>
      <c r="F9771" s="102"/>
    </row>
    <row r="9772" ht="12.75" customHeight="1">
      <c r="A9772" s="100" t="s">
        <v>10031</v>
      </c>
      <c r="B9772" s="101">
        <v>84.0</v>
      </c>
      <c r="C9772" s="102"/>
      <c r="D9772" s="100" t="s">
        <v>28550</v>
      </c>
      <c r="E9772" s="101">
        <v>253.22</v>
      </c>
      <c r="F9772" s="102"/>
    </row>
    <row r="9773" ht="12.75" customHeight="1">
      <c r="A9773" s="100" t="s">
        <v>28371</v>
      </c>
      <c r="B9773" s="101">
        <v>193.62</v>
      </c>
      <c r="C9773" s="102"/>
      <c r="D9773" s="100" t="s">
        <v>10356</v>
      </c>
      <c r="E9773" s="101">
        <v>238.25</v>
      </c>
      <c r="F9773" s="102"/>
    </row>
    <row r="9774" ht="12.75" customHeight="1">
      <c r="A9774" s="100" t="s">
        <v>10033</v>
      </c>
      <c r="B9774" s="101">
        <v>185.31</v>
      </c>
      <c r="C9774" s="102"/>
      <c r="D9774" s="100" t="s">
        <v>28551</v>
      </c>
      <c r="E9774" s="101">
        <v>445.18</v>
      </c>
      <c r="F9774" s="102"/>
    </row>
    <row r="9775" ht="12.75" customHeight="1">
      <c r="A9775" s="100" t="s">
        <v>28372</v>
      </c>
      <c r="B9775" s="101">
        <v>210.02</v>
      </c>
      <c r="C9775" s="102"/>
      <c r="D9775" s="100" t="s">
        <v>10358</v>
      </c>
      <c r="E9775" s="101">
        <v>418.95</v>
      </c>
      <c r="F9775" s="102"/>
    </row>
    <row r="9776" ht="12.75" customHeight="1">
      <c r="A9776" s="100" t="s">
        <v>10035</v>
      </c>
      <c r="B9776" s="101">
        <v>201.35</v>
      </c>
      <c r="C9776" s="102"/>
      <c r="D9776" s="100" t="s">
        <v>28552</v>
      </c>
      <c r="E9776" s="101">
        <v>596.85</v>
      </c>
      <c r="F9776" s="102"/>
    </row>
    <row r="9777" ht="12.75" customHeight="1">
      <c r="A9777" s="100" t="s">
        <v>28373</v>
      </c>
      <c r="B9777" s="101">
        <v>249.55</v>
      </c>
      <c r="C9777" s="102"/>
      <c r="D9777" s="100" t="s">
        <v>10360</v>
      </c>
      <c r="E9777" s="101">
        <v>559.52</v>
      </c>
      <c r="F9777" s="102"/>
    </row>
    <row r="9778" ht="12.75" customHeight="1">
      <c r="A9778" s="100" t="s">
        <v>10037</v>
      </c>
      <c r="B9778" s="101">
        <v>240.16</v>
      </c>
      <c r="C9778" s="102"/>
      <c r="D9778" s="100" t="s">
        <v>28553</v>
      </c>
      <c r="E9778" s="101">
        <v>264.07</v>
      </c>
      <c r="F9778" s="102"/>
    </row>
    <row r="9779" ht="12.75" customHeight="1">
      <c r="A9779" s="100" t="s">
        <v>28374</v>
      </c>
      <c r="B9779" s="101">
        <v>290.49</v>
      </c>
      <c r="C9779" s="102"/>
      <c r="D9779" s="100" t="s">
        <v>10362</v>
      </c>
      <c r="E9779" s="101">
        <v>247.65</v>
      </c>
      <c r="F9779" s="102"/>
    </row>
    <row r="9780" ht="12.75" customHeight="1">
      <c r="A9780" s="100" t="s">
        <v>10039</v>
      </c>
      <c r="B9780" s="101">
        <v>280.46</v>
      </c>
      <c r="C9780" s="102"/>
      <c r="D9780" s="100" t="s">
        <v>28554</v>
      </c>
      <c r="E9780" s="101">
        <v>458.04</v>
      </c>
      <c r="F9780" s="102"/>
    </row>
    <row r="9781" ht="12.75" customHeight="1">
      <c r="A9781" s="100" t="s">
        <v>28375</v>
      </c>
      <c r="B9781" s="101">
        <v>334.01</v>
      </c>
      <c r="C9781" s="102"/>
      <c r="D9781" s="100" t="s">
        <v>10364</v>
      </c>
      <c r="E9781" s="101">
        <v>430.09</v>
      </c>
      <c r="F9781" s="102"/>
    </row>
    <row r="9782" ht="12.75" customHeight="1">
      <c r="A9782" s="100" t="s">
        <v>10041</v>
      </c>
      <c r="B9782" s="101">
        <v>322.43</v>
      </c>
      <c r="C9782" s="102"/>
      <c r="D9782" s="100" t="s">
        <v>28555</v>
      </c>
      <c r="E9782" s="101">
        <v>615.33</v>
      </c>
      <c r="F9782" s="102"/>
    </row>
    <row r="9783" ht="12.75" customHeight="1">
      <c r="A9783" s="100" t="s">
        <v>28376</v>
      </c>
      <c r="B9783" s="101">
        <v>197.87</v>
      </c>
      <c r="C9783" s="102"/>
      <c r="D9783" s="100" t="s">
        <v>10366</v>
      </c>
      <c r="E9783" s="101">
        <v>575.54</v>
      </c>
      <c r="F9783" s="102"/>
    </row>
    <row r="9784" ht="12.75" customHeight="1">
      <c r="A9784" s="100" t="s">
        <v>10043</v>
      </c>
      <c r="B9784" s="101">
        <v>189.0</v>
      </c>
      <c r="C9784" s="102"/>
      <c r="D9784" s="100" t="s">
        <v>28556</v>
      </c>
      <c r="E9784" s="101">
        <v>272.1</v>
      </c>
      <c r="F9784" s="102"/>
    </row>
    <row r="9785" ht="12.75" customHeight="1">
      <c r="A9785" s="100" t="s">
        <v>28377</v>
      </c>
      <c r="B9785" s="101">
        <v>213.9</v>
      </c>
      <c r="C9785" s="102"/>
      <c r="D9785" s="100" t="s">
        <v>10368</v>
      </c>
      <c r="E9785" s="101">
        <v>254.62</v>
      </c>
      <c r="F9785" s="102"/>
    </row>
    <row r="9786" ht="12.75" customHeight="1">
      <c r="A9786" s="100" t="s">
        <v>10045</v>
      </c>
      <c r="B9786" s="101">
        <v>204.71</v>
      </c>
      <c r="C9786" s="102"/>
      <c r="D9786" s="100" t="s">
        <v>28557</v>
      </c>
      <c r="E9786" s="101">
        <v>474.11</v>
      </c>
      <c r="F9786" s="102"/>
    </row>
    <row r="9787" ht="12.75" customHeight="1">
      <c r="A9787" s="100" t="s">
        <v>28378</v>
      </c>
      <c r="B9787" s="101">
        <v>253.73</v>
      </c>
      <c r="C9787" s="102"/>
      <c r="D9787" s="100" t="s">
        <v>10370</v>
      </c>
      <c r="E9787" s="101">
        <v>444.02</v>
      </c>
      <c r="F9787" s="102"/>
    </row>
    <row r="9788" ht="12.75" customHeight="1">
      <c r="A9788" s="100" t="s">
        <v>10047</v>
      </c>
      <c r="B9788" s="101">
        <v>243.78</v>
      </c>
      <c r="C9788" s="102"/>
      <c r="D9788" s="100" t="s">
        <v>28558</v>
      </c>
      <c r="E9788" s="101">
        <v>649.89</v>
      </c>
      <c r="F9788" s="102"/>
    </row>
    <row r="9789" ht="12.75" customHeight="1">
      <c r="A9789" s="100" t="s">
        <v>28379</v>
      </c>
      <c r="B9789" s="101">
        <v>294.96</v>
      </c>
      <c r="C9789" s="102"/>
      <c r="D9789" s="100" t="s">
        <v>10372</v>
      </c>
      <c r="E9789" s="101">
        <v>605.49</v>
      </c>
      <c r="F9789" s="102"/>
    </row>
    <row r="9790" ht="12.75" customHeight="1">
      <c r="A9790" s="100" t="s">
        <v>10049</v>
      </c>
      <c r="B9790" s="101">
        <v>284.33</v>
      </c>
      <c r="C9790" s="102"/>
      <c r="D9790" s="100" t="s">
        <v>28559</v>
      </c>
      <c r="E9790" s="101">
        <v>95.74</v>
      </c>
      <c r="F9790" s="102"/>
    </row>
    <row r="9791" ht="12.75" customHeight="1">
      <c r="A9791" s="100" t="s">
        <v>28380</v>
      </c>
      <c r="B9791" s="101">
        <v>333.56</v>
      </c>
      <c r="C9791" s="102"/>
      <c r="D9791" s="100" t="s">
        <v>10374</v>
      </c>
      <c r="E9791" s="101">
        <v>89.33</v>
      </c>
      <c r="F9791" s="102"/>
    </row>
    <row r="9792" ht="12.75" customHeight="1">
      <c r="A9792" s="100" t="s">
        <v>10051</v>
      </c>
      <c r="B9792" s="101">
        <v>321.85</v>
      </c>
      <c r="C9792" s="102"/>
      <c r="D9792" s="100" t="s">
        <v>28560</v>
      </c>
      <c r="E9792" s="101">
        <v>129.25</v>
      </c>
      <c r="F9792" s="102"/>
    </row>
    <row r="9793" ht="12.75" customHeight="1">
      <c r="A9793" s="100" t="s">
        <v>28381</v>
      </c>
      <c r="B9793" s="101">
        <v>110.1</v>
      </c>
      <c r="C9793" s="102"/>
      <c r="D9793" s="100" t="s">
        <v>10376</v>
      </c>
      <c r="E9793" s="101">
        <v>120.6</v>
      </c>
      <c r="F9793" s="102"/>
    </row>
    <row r="9794" ht="12.75" customHeight="1">
      <c r="A9794" s="100" t="s">
        <v>10053</v>
      </c>
      <c r="B9794" s="101">
        <v>105.9</v>
      </c>
      <c r="C9794" s="102"/>
      <c r="D9794" s="100" t="s">
        <v>28561</v>
      </c>
      <c r="E9794" s="101">
        <v>153.18</v>
      </c>
      <c r="F9794" s="102"/>
    </row>
    <row r="9795" ht="12.75" customHeight="1">
      <c r="A9795" s="100" t="s">
        <v>28382</v>
      </c>
      <c r="B9795" s="101">
        <v>119.48</v>
      </c>
      <c r="C9795" s="102"/>
      <c r="D9795" s="100" t="s">
        <v>10378</v>
      </c>
      <c r="E9795" s="101">
        <v>142.93</v>
      </c>
      <c r="F9795" s="102"/>
    </row>
    <row r="9796" ht="12.75" customHeight="1">
      <c r="A9796" s="100" t="s">
        <v>10055</v>
      </c>
      <c r="B9796" s="101">
        <v>114.99</v>
      </c>
      <c r="C9796" s="102"/>
      <c r="D9796" s="100" t="s">
        <v>28562</v>
      </c>
      <c r="E9796" s="101">
        <v>162.76</v>
      </c>
      <c r="F9796" s="102"/>
    </row>
    <row r="9797" ht="12.75" customHeight="1">
      <c r="A9797" s="100" t="s">
        <v>28383</v>
      </c>
      <c r="B9797" s="101">
        <v>147.51</v>
      </c>
      <c r="C9797" s="102"/>
      <c r="D9797" s="100" t="s">
        <v>10380</v>
      </c>
      <c r="E9797" s="101">
        <v>151.86</v>
      </c>
      <c r="F9797" s="102"/>
    </row>
    <row r="9798" ht="12.75" customHeight="1">
      <c r="A9798" s="100" t="s">
        <v>10057</v>
      </c>
      <c r="B9798" s="101">
        <v>142.68</v>
      </c>
      <c r="C9798" s="102"/>
      <c r="D9798" s="100" t="s">
        <v>28563</v>
      </c>
      <c r="E9798" s="101">
        <v>219.72</v>
      </c>
      <c r="F9798" s="102"/>
    </row>
    <row r="9799" ht="12.75" customHeight="1">
      <c r="A9799" s="100" t="s">
        <v>28384</v>
      </c>
      <c r="B9799" s="101">
        <v>171.0</v>
      </c>
      <c r="C9799" s="102"/>
      <c r="D9799" s="100" t="s">
        <v>10382</v>
      </c>
      <c r="E9799" s="101">
        <v>205.02</v>
      </c>
      <c r="F9799" s="102"/>
    </row>
    <row r="9800" ht="12.75" customHeight="1">
      <c r="A9800" s="100" t="s">
        <v>10059</v>
      </c>
      <c r="B9800" s="101">
        <v>165.93</v>
      </c>
      <c r="C9800" s="102"/>
      <c r="D9800" s="100" t="s">
        <v>28564</v>
      </c>
      <c r="E9800" s="101">
        <v>260.41</v>
      </c>
      <c r="F9800" s="102"/>
    </row>
    <row r="9801" ht="12.75" customHeight="1">
      <c r="A9801" s="100" t="s">
        <v>28385</v>
      </c>
      <c r="B9801" s="101">
        <v>181.42</v>
      </c>
      <c r="C9801" s="102"/>
      <c r="D9801" s="100" t="s">
        <v>10384</v>
      </c>
      <c r="E9801" s="101">
        <v>242.99</v>
      </c>
      <c r="F9801" s="102"/>
    </row>
    <row r="9802" ht="12.75" customHeight="1">
      <c r="A9802" s="100" t="s">
        <v>10061</v>
      </c>
      <c r="B9802" s="101">
        <v>175.84</v>
      </c>
      <c r="C9802" s="102"/>
      <c r="D9802" s="100" t="s">
        <v>28565</v>
      </c>
      <c r="E9802" s="101">
        <v>13.69</v>
      </c>
      <c r="F9802" s="102"/>
    </row>
    <row r="9803" ht="12.75" customHeight="1">
      <c r="A9803" s="100" t="s">
        <v>28386</v>
      </c>
      <c r="B9803" s="101">
        <v>193.62</v>
      </c>
      <c r="C9803" s="102"/>
      <c r="D9803" s="100" t="s">
        <v>10386</v>
      </c>
      <c r="E9803" s="101">
        <v>12.77</v>
      </c>
      <c r="F9803" s="102"/>
    </row>
    <row r="9804" ht="12.75" customHeight="1">
      <c r="A9804" s="100" t="s">
        <v>10063</v>
      </c>
      <c r="B9804" s="101">
        <v>185.31</v>
      </c>
      <c r="C9804" s="102"/>
      <c r="D9804" s="100" t="s">
        <v>28566</v>
      </c>
      <c r="E9804" s="101">
        <v>133.92</v>
      </c>
      <c r="F9804" s="102"/>
    </row>
    <row r="9805" ht="12.75" customHeight="1">
      <c r="A9805" s="100" t="s">
        <v>28387</v>
      </c>
      <c r="B9805" s="101">
        <v>219.39</v>
      </c>
      <c r="C9805" s="102"/>
      <c r="D9805" s="100" t="s">
        <v>10388</v>
      </c>
      <c r="E9805" s="101">
        <v>115.99</v>
      </c>
      <c r="F9805" s="102"/>
    </row>
    <row r="9806" ht="12.75" customHeight="1">
      <c r="A9806" s="100" t="s">
        <v>10065</v>
      </c>
      <c r="B9806" s="101">
        <v>209.97</v>
      </c>
      <c r="C9806" s="102"/>
      <c r="D9806" s="100" t="s">
        <v>28567</v>
      </c>
      <c r="E9806" s="101">
        <v>174.09</v>
      </c>
      <c r="F9806" s="102"/>
    </row>
    <row r="9807" ht="12.75" customHeight="1">
      <c r="A9807" s="100" t="s">
        <v>28388</v>
      </c>
      <c r="B9807" s="101">
        <v>269.9</v>
      </c>
      <c r="C9807" s="102"/>
      <c r="D9807" s="100" t="s">
        <v>10390</v>
      </c>
      <c r="E9807" s="101">
        <v>150.79</v>
      </c>
      <c r="F9807" s="102"/>
    </row>
    <row r="9808" ht="12.75" customHeight="1">
      <c r="A9808" s="100" t="s">
        <v>10067</v>
      </c>
      <c r="B9808" s="101">
        <v>258.31</v>
      </c>
      <c r="C9808" s="102"/>
      <c r="D9808" s="100" t="s">
        <v>28568</v>
      </c>
      <c r="E9808" s="101">
        <v>308.01</v>
      </c>
      <c r="F9808" s="102"/>
    </row>
    <row r="9809" ht="12.75" customHeight="1">
      <c r="A9809" s="100" t="s">
        <v>28389</v>
      </c>
      <c r="B9809" s="101">
        <v>325.34</v>
      </c>
      <c r="C9809" s="102"/>
      <c r="D9809" s="100" t="s">
        <v>10392</v>
      </c>
      <c r="E9809" s="101">
        <v>266.79</v>
      </c>
      <c r="F9809" s="102"/>
    </row>
    <row r="9810" ht="12.75" customHeight="1">
      <c r="A9810" s="100" t="s">
        <v>10069</v>
      </c>
      <c r="B9810" s="101">
        <v>311.37</v>
      </c>
      <c r="C9810" s="102"/>
      <c r="D9810" s="100" t="s">
        <v>28569</v>
      </c>
      <c r="E9810" s="101">
        <v>361.58</v>
      </c>
      <c r="F9810" s="102"/>
    </row>
    <row r="9811" ht="12.75" customHeight="1">
      <c r="A9811" s="100" t="s">
        <v>28390</v>
      </c>
      <c r="B9811" s="101">
        <v>387.95</v>
      </c>
      <c r="C9811" s="102"/>
      <c r="D9811" s="100" t="s">
        <v>10394</v>
      </c>
      <c r="E9811" s="101">
        <v>313.19</v>
      </c>
      <c r="F9811" s="102"/>
    </row>
    <row r="9812" ht="12.75" customHeight="1">
      <c r="A9812" s="100" t="s">
        <v>10071</v>
      </c>
      <c r="B9812" s="101">
        <v>371.29</v>
      </c>
      <c r="C9812" s="102"/>
      <c r="D9812" s="100" t="s">
        <v>28570</v>
      </c>
      <c r="E9812" s="101">
        <v>338.0</v>
      </c>
      <c r="F9812" s="102"/>
    </row>
    <row r="9813" ht="12.75" customHeight="1">
      <c r="A9813" s="100" t="s">
        <v>28391</v>
      </c>
      <c r="B9813" s="101">
        <v>212.26</v>
      </c>
      <c r="C9813" s="102"/>
      <c r="D9813" s="100" t="s">
        <v>10396</v>
      </c>
      <c r="E9813" s="101">
        <v>322.58</v>
      </c>
      <c r="F9813" s="102"/>
    </row>
    <row r="9814" ht="12.75" customHeight="1">
      <c r="A9814" s="100" t="s">
        <v>10073</v>
      </c>
      <c r="B9814" s="101">
        <v>203.39</v>
      </c>
      <c r="C9814" s="102"/>
      <c r="D9814" s="100" t="s">
        <v>28571</v>
      </c>
      <c r="E9814" s="101">
        <v>507.0</v>
      </c>
      <c r="F9814" s="102"/>
    </row>
    <row r="9815" ht="12.75" customHeight="1">
      <c r="A9815" s="100" t="s">
        <v>28392</v>
      </c>
      <c r="B9815" s="101">
        <v>275.94</v>
      </c>
      <c r="C9815" s="102"/>
      <c r="D9815" s="100" t="s">
        <v>10398</v>
      </c>
      <c r="E9815" s="101">
        <v>483.87</v>
      </c>
      <c r="F9815" s="102"/>
    </row>
    <row r="9816" ht="12.75" customHeight="1">
      <c r="A9816" s="100" t="s">
        <v>10075</v>
      </c>
      <c r="B9816" s="101">
        <v>264.41</v>
      </c>
      <c r="C9816" s="102"/>
      <c r="D9816" s="100" t="s">
        <v>28572</v>
      </c>
      <c r="E9816" s="101">
        <v>585.87</v>
      </c>
      <c r="F9816" s="102"/>
    </row>
    <row r="9817" ht="12.75" customHeight="1">
      <c r="A9817" s="100" t="s">
        <v>28393</v>
      </c>
      <c r="B9817" s="101">
        <v>286.55</v>
      </c>
      <c r="C9817" s="102"/>
      <c r="D9817" s="100" t="s">
        <v>10400</v>
      </c>
      <c r="E9817" s="101">
        <v>559.14</v>
      </c>
      <c r="F9817" s="102"/>
    </row>
    <row r="9818" ht="12.75" customHeight="1">
      <c r="A9818" s="100" t="s">
        <v>10077</v>
      </c>
      <c r="B9818" s="101">
        <v>274.58</v>
      </c>
      <c r="C9818" s="102"/>
      <c r="D9818" s="100" t="s">
        <v>28573</v>
      </c>
      <c r="E9818" s="101">
        <v>676.0</v>
      </c>
      <c r="F9818" s="102"/>
    </row>
    <row r="9819" ht="12.75" customHeight="1">
      <c r="A9819" s="100" t="s">
        <v>28394</v>
      </c>
      <c r="B9819" s="101">
        <v>233.49</v>
      </c>
      <c r="C9819" s="102"/>
      <c r="D9819" s="100" t="s">
        <v>10402</v>
      </c>
      <c r="E9819" s="101">
        <v>645.16</v>
      </c>
      <c r="F9819" s="102"/>
    </row>
    <row r="9820" ht="12.75" customHeight="1">
      <c r="A9820" s="100" t="s">
        <v>10079</v>
      </c>
      <c r="B9820" s="101">
        <v>223.73</v>
      </c>
      <c r="C9820" s="102"/>
      <c r="D9820" s="100" t="s">
        <v>28574</v>
      </c>
      <c r="E9820" s="101">
        <v>845.0</v>
      </c>
      <c r="F9820" s="102"/>
    </row>
    <row r="9821" ht="12.75" customHeight="1">
      <c r="A9821" s="100" t="s">
        <v>28395</v>
      </c>
      <c r="B9821" s="101">
        <v>303.53</v>
      </c>
      <c r="C9821" s="102"/>
      <c r="D9821" s="100" t="s">
        <v>10404</v>
      </c>
      <c r="E9821" s="101">
        <v>806.45</v>
      </c>
      <c r="F9821" s="102"/>
    </row>
    <row r="9822" ht="12.75" customHeight="1">
      <c r="A9822" s="100" t="s">
        <v>10081</v>
      </c>
      <c r="B9822" s="101">
        <v>290.85</v>
      </c>
      <c r="C9822" s="102"/>
      <c r="D9822" s="100" t="s">
        <v>28575</v>
      </c>
      <c r="E9822" s="101">
        <v>1047.8</v>
      </c>
      <c r="F9822" s="102"/>
    </row>
    <row r="9823" ht="12.75" customHeight="1">
      <c r="A9823" s="100" t="s">
        <v>28396</v>
      </c>
      <c r="B9823" s="101">
        <v>315.21</v>
      </c>
      <c r="C9823" s="102"/>
      <c r="D9823" s="100" t="s">
        <v>10406</v>
      </c>
      <c r="E9823" s="101">
        <v>1000.0</v>
      </c>
      <c r="F9823" s="102"/>
    </row>
    <row r="9824" ht="12.75" customHeight="1">
      <c r="A9824" s="100" t="s">
        <v>10083</v>
      </c>
      <c r="B9824" s="101">
        <v>302.03</v>
      </c>
      <c r="C9824" s="102"/>
      <c r="D9824" s="100" t="s">
        <v>28576</v>
      </c>
      <c r="E9824" s="101">
        <v>140.9</v>
      </c>
      <c r="F9824" s="102"/>
    </row>
    <row r="9825" ht="12.75" customHeight="1">
      <c r="A9825" s="100" t="s">
        <v>28397</v>
      </c>
      <c r="B9825" s="101">
        <v>301.93</v>
      </c>
      <c r="C9825" s="102"/>
      <c r="D9825" s="100" t="s">
        <v>10408</v>
      </c>
      <c r="E9825" s="101">
        <v>122.83</v>
      </c>
      <c r="F9825" s="102"/>
    </row>
    <row r="9826" ht="12.75" customHeight="1">
      <c r="A9826" s="100" t="s">
        <v>10085</v>
      </c>
      <c r="B9826" s="101">
        <v>289.93</v>
      </c>
      <c r="C9826" s="102"/>
      <c r="D9826" s="100" t="s">
        <v>28577</v>
      </c>
      <c r="E9826" s="101">
        <v>221.78</v>
      </c>
      <c r="F9826" s="102"/>
    </row>
    <row r="9827" ht="12.75" customHeight="1">
      <c r="A9827" s="100" t="s">
        <v>28398</v>
      </c>
      <c r="B9827" s="101">
        <v>392.51</v>
      </c>
      <c r="C9827" s="102"/>
      <c r="D9827" s="100" t="s">
        <v>10410</v>
      </c>
      <c r="E9827" s="101">
        <v>193.19</v>
      </c>
      <c r="F9827" s="102"/>
    </row>
    <row r="9828" ht="12.75" customHeight="1">
      <c r="A9828" s="100" t="s">
        <v>10087</v>
      </c>
      <c r="B9828" s="101">
        <v>376.91</v>
      </c>
      <c r="C9828" s="102"/>
      <c r="D9828" s="100" t="s">
        <v>28578</v>
      </c>
      <c r="E9828" s="101">
        <v>241.38</v>
      </c>
      <c r="F9828" s="102"/>
    </row>
    <row r="9829" ht="12.75" customHeight="1">
      <c r="A9829" s="100" t="s">
        <v>28399</v>
      </c>
      <c r="B9829" s="101">
        <v>407.61</v>
      </c>
      <c r="C9829" s="102"/>
      <c r="D9829" s="100" t="s">
        <v>10412</v>
      </c>
      <c r="E9829" s="101">
        <v>210.52</v>
      </c>
      <c r="F9829" s="102"/>
    </row>
    <row r="9830" ht="12.75" customHeight="1">
      <c r="A9830" s="100" t="s">
        <v>10089</v>
      </c>
      <c r="B9830" s="101">
        <v>391.4</v>
      </c>
      <c r="C9830" s="102"/>
      <c r="D9830" s="100" t="s">
        <v>28579</v>
      </c>
      <c r="E9830" s="101">
        <v>281.39</v>
      </c>
      <c r="F9830" s="102"/>
    </row>
    <row r="9831" ht="12.75" customHeight="1">
      <c r="A9831" s="100" t="s">
        <v>28400</v>
      </c>
      <c r="B9831" s="101">
        <v>332.13</v>
      </c>
      <c r="C9831" s="102"/>
      <c r="D9831" s="100" t="s">
        <v>10414</v>
      </c>
      <c r="E9831" s="101">
        <v>245.41</v>
      </c>
      <c r="F9831" s="102"/>
    </row>
    <row r="9832" ht="12.75" customHeight="1">
      <c r="A9832" s="100" t="s">
        <v>10091</v>
      </c>
      <c r="B9832" s="101">
        <v>318.92</v>
      </c>
      <c r="C9832" s="102"/>
      <c r="D9832" s="100" t="s">
        <v>28580</v>
      </c>
      <c r="E9832" s="101">
        <v>301.54</v>
      </c>
      <c r="F9832" s="102"/>
    </row>
    <row r="9833" ht="12.75" customHeight="1">
      <c r="A9833" s="100" t="s">
        <v>28401</v>
      </c>
      <c r="B9833" s="101">
        <v>431.77</v>
      </c>
      <c r="C9833" s="102"/>
      <c r="D9833" s="100" t="s">
        <v>10416</v>
      </c>
      <c r="E9833" s="101">
        <v>263.16</v>
      </c>
      <c r="F9833" s="102"/>
    </row>
    <row r="9834" ht="12.75" customHeight="1">
      <c r="A9834" s="100" t="s">
        <v>10093</v>
      </c>
      <c r="B9834" s="101">
        <v>414.6</v>
      </c>
      <c r="C9834" s="102"/>
      <c r="D9834" s="100" t="s">
        <v>28581</v>
      </c>
      <c r="E9834" s="101">
        <v>325.39</v>
      </c>
      <c r="F9834" s="102"/>
    </row>
    <row r="9835" ht="12.75" customHeight="1">
      <c r="A9835" s="100" t="s">
        <v>28402</v>
      </c>
      <c r="B9835" s="101">
        <v>448.37</v>
      </c>
      <c r="C9835" s="102"/>
      <c r="D9835" s="100" t="s">
        <v>10418</v>
      </c>
      <c r="E9835" s="101">
        <v>284.31</v>
      </c>
      <c r="F9835" s="102"/>
    </row>
    <row r="9836" ht="12.75" customHeight="1">
      <c r="A9836" s="100" t="s">
        <v>10095</v>
      </c>
      <c r="B9836" s="101">
        <v>430.54</v>
      </c>
      <c r="C9836" s="102"/>
      <c r="D9836" s="100" t="s">
        <v>28582</v>
      </c>
      <c r="E9836" s="101">
        <v>168.92</v>
      </c>
      <c r="F9836" s="102"/>
    </row>
    <row r="9837" ht="12.75" customHeight="1">
      <c r="A9837" s="100" t="s">
        <v>28403</v>
      </c>
      <c r="B9837" s="101">
        <v>432.7</v>
      </c>
      <c r="C9837" s="102"/>
      <c r="D9837" s="100" t="s">
        <v>10420</v>
      </c>
      <c r="E9837" s="101">
        <v>147.33</v>
      </c>
      <c r="F9837" s="102"/>
    </row>
    <row r="9838" ht="12.75" customHeight="1">
      <c r="A9838" s="100" t="s">
        <v>10097</v>
      </c>
      <c r="B9838" s="101">
        <v>416.29</v>
      </c>
      <c r="C9838" s="102"/>
      <c r="D9838" s="100" t="s">
        <v>28583</v>
      </c>
      <c r="E9838" s="101">
        <v>249.0</v>
      </c>
      <c r="F9838" s="102"/>
    </row>
    <row r="9839" ht="12.75" customHeight="1">
      <c r="A9839" s="100" t="s">
        <v>28404</v>
      </c>
      <c r="B9839" s="101">
        <v>562.52</v>
      </c>
      <c r="C9839" s="102"/>
      <c r="D9839" s="100" t="s">
        <v>10422</v>
      </c>
      <c r="E9839" s="101">
        <v>217.25</v>
      </c>
      <c r="F9839" s="102"/>
    </row>
    <row r="9840" ht="12.75" customHeight="1">
      <c r="A9840" s="100" t="s">
        <v>10099</v>
      </c>
      <c r="B9840" s="101">
        <v>541.18</v>
      </c>
      <c r="C9840" s="102"/>
      <c r="D9840" s="100" t="s">
        <v>28584</v>
      </c>
      <c r="E9840" s="101">
        <v>141.88</v>
      </c>
      <c r="F9840" s="102"/>
    </row>
    <row r="9841" ht="12.75" customHeight="1">
      <c r="A9841" s="100" t="s">
        <v>28405</v>
      </c>
      <c r="B9841" s="101">
        <v>584.15</v>
      </c>
      <c r="C9841" s="102"/>
      <c r="D9841" s="100" t="s">
        <v>10424</v>
      </c>
      <c r="E9841" s="101">
        <v>123.78</v>
      </c>
      <c r="F9841" s="102"/>
    </row>
    <row r="9842" ht="12.75" customHeight="1">
      <c r="A9842" s="100" t="s">
        <v>10101</v>
      </c>
      <c r="B9842" s="101">
        <v>561.99</v>
      </c>
      <c r="C9842" s="102"/>
      <c r="D9842" s="100" t="s">
        <v>28585</v>
      </c>
      <c r="E9842" s="101">
        <v>212.15</v>
      </c>
      <c r="F9842" s="102"/>
    </row>
    <row r="9843" ht="12.75" customHeight="1">
      <c r="A9843" s="100" t="s">
        <v>28406</v>
      </c>
      <c r="B9843" s="101">
        <v>475.97</v>
      </c>
      <c r="C9843" s="102"/>
      <c r="D9843" s="100" t="s">
        <v>10426</v>
      </c>
      <c r="E9843" s="101">
        <v>184.89</v>
      </c>
      <c r="F9843" s="102"/>
    </row>
    <row r="9844" ht="12.75" customHeight="1">
      <c r="A9844" s="100" t="s">
        <v>10103</v>
      </c>
      <c r="B9844" s="101">
        <v>457.92</v>
      </c>
      <c r="C9844" s="102"/>
      <c r="D9844" s="100" t="s">
        <v>28586</v>
      </c>
      <c r="E9844" s="101">
        <v>295.36</v>
      </c>
      <c r="F9844" s="102"/>
    </row>
    <row r="9845" ht="12.75" customHeight="1">
      <c r="A9845" s="100" t="s">
        <v>28407</v>
      </c>
      <c r="B9845" s="101">
        <v>618.77</v>
      </c>
      <c r="C9845" s="102"/>
      <c r="D9845" s="100" t="s">
        <v>10428</v>
      </c>
      <c r="E9845" s="101">
        <v>262.47</v>
      </c>
      <c r="F9845" s="102"/>
    </row>
    <row r="9846" ht="12.75" customHeight="1">
      <c r="A9846" s="100" t="s">
        <v>10105</v>
      </c>
      <c r="B9846" s="101">
        <v>595.3</v>
      </c>
      <c r="C9846" s="102"/>
      <c r="D9846" s="100" t="s">
        <v>28587</v>
      </c>
      <c r="E9846" s="101">
        <v>33.43</v>
      </c>
      <c r="F9846" s="102"/>
    </row>
    <row r="9847" ht="12.75" customHeight="1">
      <c r="A9847" s="100" t="s">
        <v>28408</v>
      </c>
      <c r="B9847" s="101">
        <v>642.57</v>
      </c>
      <c r="C9847" s="102"/>
      <c r="D9847" s="100" t="s">
        <v>10430</v>
      </c>
      <c r="E9847" s="101">
        <v>31.14</v>
      </c>
      <c r="F9847" s="102"/>
    </row>
    <row r="9848" ht="12.75" customHeight="1">
      <c r="A9848" s="100" t="s">
        <v>10107</v>
      </c>
      <c r="B9848" s="101">
        <v>618.19</v>
      </c>
      <c r="C9848" s="102"/>
      <c r="D9848" s="100" t="s">
        <v>28588</v>
      </c>
      <c r="E9848" s="101">
        <v>29.85</v>
      </c>
      <c r="F9848" s="102"/>
    </row>
    <row r="9849" ht="12.75" customHeight="1">
      <c r="A9849" s="100" t="s">
        <v>28409</v>
      </c>
      <c r="B9849" s="101">
        <v>654.05</v>
      </c>
      <c r="C9849" s="102"/>
      <c r="D9849" s="100" t="s">
        <v>10432</v>
      </c>
      <c r="E9849" s="101">
        <v>27.46</v>
      </c>
      <c r="F9849" s="102"/>
    </row>
    <row r="9850" ht="12.75" customHeight="1">
      <c r="A9850" s="100" t="s">
        <v>10109</v>
      </c>
      <c r="B9850" s="101">
        <v>632.63</v>
      </c>
      <c r="C9850" s="102"/>
      <c r="D9850" s="100" t="s">
        <v>28589</v>
      </c>
      <c r="E9850" s="101">
        <v>6.87</v>
      </c>
      <c r="F9850" s="102"/>
    </row>
    <row r="9851" ht="12.75" customHeight="1">
      <c r="A9851" s="100" t="s">
        <v>28410</v>
      </c>
      <c r="B9851" s="101">
        <v>850.27</v>
      </c>
      <c r="C9851" s="102"/>
      <c r="D9851" s="100" t="s">
        <v>10434</v>
      </c>
      <c r="E9851" s="101">
        <v>6.87</v>
      </c>
      <c r="F9851" s="102"/>
    </row>
    <row r="9852" ht="12.75" customHeight="1">
      <c r="A9852" s="100" t="s">
        <v>10111</v>
      </c>
      <c r="B9852" s="101">
        <v>822.42</v>
      </c>
      <c r="C9852" s="102"/>
      <c r="D9852" s="100" t="s">
        <v>28590</v>
      </c>
      <c r="E9852" s="101">
        <v>6.73</v>
      </c>
      <c r="F9852" s="102"/>
    </row>
    <row r="9853" ht="12.75" customHeight="1">
      <c r="A9853" s="100" t="s">
        <v>28411</v>
      </c>
      <c r="B9853" s="101">
        <v>882.98</v>
      </c>
      <c r="C9853" s="102"/>
      <c r="D9853" s="100" t="s">
        <v>10436</v>
      </c>
      <c r="E9853" s="101">
        <v>6.73</v>
      </c>
      <c r="F9853" s="102"/>
    </row>
    <row r="9854" ht="12.75" customHeight="1">
      <c r="A9854" s="100" t="s">
        <v>10113</v>
      </c>
      <c r="B9854" s="101">
        <v>854.05</v>
      </c>
      <c r="C9854" s="102"/>
      <c r="D9854" s="100" t="s">
        <v>28591</v>
      </c>
      <c r="E9854" s="101">
        <v>18.65</v>
      </c>
      <c r="F9854" s="102"/>
    </row>
    <row r="9855" ht="12.75" customHeight="1">
      <c r="A9855" s="100" t="s">
        <v>28412</v>
      </c>
      <c r="B9855" s="101">
        <v>719.46</v>
      </c>
      <c r="C9855" s="102"/>
      <c r="D9855" s="100" t="s">
        <v>10438</v>
      </c>
      <c r="E9855" s="101">
        <v>18.44</v>
      </c>
      <c r="F9855" s="102"/>
    </row>
    <row r="9856" ht="12.75" customHeight="1">
      <c r="A9856" s="100" t="s">
        <v>10115</v>
      </c>
      <c r="B9856" s="101">
        <v>695.9</v>
      </c>
      <c r="C9856" s="102"/>
      <c r="D9856" s="100" t="s">
        <v>28592</v>
      </c>
      <c r="E9856" s="101">
        <v>16.13</v>
      </c>
      <c r="F9856" s="102"/>
    </row>
    <row r="9857" ht="12.75" customHeight="1">
      <c r="A9857" s="100" t="s">
        <v>28413</v>
      </c>
      <c r="B9857" s="101">
        <v>935.3</v>
      </c>
      <c r="C9857" s="102"/>
      <c r="D9857" s="100" t="s">
        <v>10440</v>
      </c>
      <c r="E9857" s="101">
        <v>16.06</v>
      </c>
      <c r="F9857" s="102"/>
    </row>
    <row r="9858" ht="12.75" customHeight="1">
      <c r="A9858" s="100" t="s">
        <v>10117</v>
      </c>
      <c r="B9858" s="101">
        <v>904.67</v>
      </c>
      <c r="C9858" s="102"/>
      <c r="D9858" s="100" t="s">
        <v>28593</v>
      </c>
      <c r="E9858" s="101">
        <v>4.36</v>
      </c>
      <c r="F9858" s="102"/>
    </row>
    <row r="9859" ht="12.75" customHeight="1">
      <c r="A9859" s="100" t="s">
        <v>28414</v>
      </c>
      <c r="B9859" s="101">
        <v>971.27</v>
      </c>
      <c r="C9859" s="102"/>
      <c r="D9859" s="100" t="s">
        <v>10442</v>
      </c>
      <c r="E9859" s="101">
        <v>4.36</v>
      </c>
      <c r="F9859" s="102"/>
    </row>
    <row r="9860" ht="12.75" customHeight="1">
      <c r="A9860" s="100" t="s">
        <v>10119</v>
      </c>
      <c r="B9860" s="101">
        <v>939.46</v>
      </c>
      <c r="C9860" s="102"/>
      <c r="D9860" s="100" t="s">
        <v>28594</v>
      </c>
      <c r="E9860" s="101">
        <v>4.45</v>
      </c>
      <c r="F9860" s="102"/>
    </row>
    <row r="9861" ht="12.75" customHeight="1">
      <c r="A9861" s="100" t="s">
        <v>28415</v>
      </c>
      <c r="B9861" s="101">
        <v>3751.36</v>
      </c>
      <c r="C9861" s="102"/>
      <c r="D9861" s="100" t="s">
        <v>10444</v>
      </c>
      <c r="E9861" s="101">
        <v>4.45</v>
      </c>
      <c r="F9861" s="102"/>
    </row>
    <row r="9862" ht="12.75" customHeight="1">
      <c r="A9862" s="100" t="s">
        <v>10121</v>
      </c>
      <c r="B9862" s="101">
        <v>3517.13</v>
      </c>
      <c r="C9862" s="102"/>
      <c r="D9862" s="100" t="s">
        <v>28595</v>
      </c>
      <c r="E9862" s="101">
        <v>4.36</v>
      </c>
      <c r="F9862" s="102"/>
    </row>
    <row r="9863" ht="12.75" customHeight="1">
      <c r="A9863" s="100" t="s">
        <v>28416</v>
      </c>
      <c r="B9863" s="101">
        <v>5251.91</v>
      </c>
      <c r="C9863" s="102"/>
      <c r="D9863" s="100" t="s">
        <v>10446</v>
      </c>
      <c r="E9863" s="101">
        <v>4.36</v>
      </c>
      <c r="F9863" s="102"/>
    </row>
    <row r="9864" ht="12.75" customHeight="1">
      <c r="A9864" s="100" t="s">
        <v>10123</v>
      </c>
      <c r="B9864" s="101">
        <v>4923.99</v>
      </c>
      <c r="C9864" s="102"/>
      <c r="D9864" s="100" t="s">
        <v>28596</v>
      </c>
      <c r="E9864" s="101">
        <v>2.51</v>
      </c>
      <c r="F9864" s="102"/>
    </row>
    <row r="9865" ht="12.75" customHeight="1">
      <c r="A9865" s="100" t="s">
        <v>28417</v>
      </c>
      <c r="B9865" s="101">
        <v>5814.61</v>
      </c>
      <c r="C9865" s="102"/>
      <c r="D9865" s="100" t="s">
        <v>10448</v>
      </c>
      <c r="E9865" s="101">
        <v>2.51</v>
      </c>
      <c r="F9865" s="102"/>
    </row>
    <row r="9866" ht="12.75" customHeight="1">
      <c r="A9866" s="100" t="s">
        <v>10125</v>
      </c>
      <c r="B9866" s="101">
        <v>5451.56</v>
      </c>
      <c r="C9866" s="102"/>
      <c r="D9866" s="100" t="s">
        <v>28597</v>
      </c>
      <c r="E9866" s="101">
        <v>8.49</v>
      </c>
      <c r="F9866" s="102"/>
    </row>
    <row r="9867" ht="12.75" customHeight="1">
      <c r="A9867" s="100" t="s">
        <v>28418</v>
      </c>
      <c r="B9867" s="101">
        <v>4876.77</v>
      </c>
      <c r="C9867" s="102"/>
      <c r="D9867" s="100" t="s">
        <v>10450</v>
      </c>
      <c r="E9867" s="101">
        <v>8.3</v>
      </c>
      <c r="F9867" s="102"/>
    </row>
    <row r="9868" ht="12.75" customHeight="1">
      <c r="A9868" s="100" t="s">
        <v>10127</v>
      </c>
      <c r="B9868" s="101">
        <v>4572.27</v>
      </c>
      <c r="C9868" s="102"/>
      <c r="D9868" s="100" t="s">
        <v>28598</v>
      </c>
      <c r="E9868" s="101">
        <v>11.88</v>
      </c>
      <c r="F9868" s="102"/>
    </row>
    <row r="9869" ht="12.75" customHeight="1">
      <c r="A9869" s="100" t="s">
        <v>28419</v>
      </c>
      <c r="B9869" s="101">
        <v>6827.48</v>
      </c>
      <c r="C9869" s="102"/>
      <c r="D9869" s="100" t="s">
        <v>10452</v>
      </c>
      <c r="E9869" s="101">
        <v>11.65</v>
      </c>
      <c r="F9869" s="102"/>
    </row>
    <row r="9870" ht="12.75" customHeight="1">
      <c r="A9870" s="100" t="s">
        <v>10129</v>
      </c>
      <c r="B9870" s="101">
        <v>6401.18</v>
      </c>
      <c r="C9870" s="102"/>
      <c r="D9870" s="100" t="s">
        <v>28599</v>
      </c>
      <c r="E9870" s="101">
        <v>15.42</v>
      </c>
      <c r="F9870" s="102"/>
    </row>
    <row r="9871" ht="12.75" customHeight="1">
      <c r="A9871" s="100" t="s">
        <v>28420</v>
      </c>
      <c r="B9871" s="101">
        <v>7559.0</v>
      </c>
      <c r="C9871" s="102"/>
      <c r="D9871" s="100" t="s">
        <v>10454</v>
      </c>
      <c r="E9871" s="101">
        <v>15.14</v>
      </c>
      <c r="F9871" s="102"/>
    </row>
    <row r="9872" ht="12.75" customHeight="1">
      <c r="A9872" s="100" t="s">
        <v>10131</v>
      </c>
      <c r="B9872" s="101">
        <v>7087.03</v>
      </c>
      <c r="C9872" s="102"/>
      <c r="D9872" s="100" t="s">
        <v>28600</v>
      </c>
      <c r="E9872" s="101">
        <v>246.48</v>
      </c>
      <c r="F9872" s="102"/>
    </row>
    <row r="9873" ht="12.75" customHeight="1">
      <c r="A9873" s="100" t="s">
        <v>28421</v>
      </c>
      <c r="B9873" s="101">
        <v>4368.2</v>
      </c>
      <c r="C9873" s="102"/>
      <c r="D9873" s="100" t="s">
        <v>10456</v>
      </c>
      <c r="E9873" s="101">
        <v>231.96</v>
      </c>
      <c r="F9873" s="102"/>
    </row>
    <row r="9874" ht="12.75" customHeight="1">
      <c r="A9874" s="100" t="s">
        <v>10133</v>
      </c>
      <c r="B9874" s="101">
        <v>4095.47</v>
      </c>
      <c r="C9874" s="102"/>
      <c r="D9874" s="100" t="s">
        <v>28601</v>
      </c>
      <c r="E9874" s="101">
        <v>65.5</v>
      </c>
      <c r="F9874" s="102"/>
    </row>
    <row r="9875" ht="12.75" customHeight="1">
      <c r="A9875" s="100" t="s">
        <v>28422</v>
      </c>
      <c r="B9875" s="101">
        <v>6115.48</v>
      </c>
      <c r="C9875" s="102"/>
      <c r="D9875" s="100" t="s">
        <v>10458</v>
      </c>
      <c r="E9875" s="101">
        <v>61.08</v>
      </c>
      <c r="F9875" s="102"/>
    </row>
    <row r="9876" ht="12.75" customHeight="1">
      <c r="A9876" s="100" t="s">
        <v>10135</v>
      </c>
      <c r="B9876" s="101">
        <v>5733.66</v>
      </c>
      <c r="C9876" s="102"/>
      <c r="D9876" s="100" t="s">
        <v>28602</v>
      </c>
      <c r="E9876" s="101">
        <v>67.44</v>
      </c>
      <c r="F9876" s="102"/>
    </row>
    <row r="9877" ht="12.75" customHeight="1">
      <c r="A9877" s="100" t="s">
        <v>28423</v>
      </c>
      <c r="B9877" s="101">
        <v>6770.71</v>
      </c>
      <c r="C9877" s="102"/>
      <c r="D9877" s="100" t="s">
        <v>10460</v>
      </c>
      <c r="E9877" s="101">
        <v>62.85</v>
      </c>
      <c r="F9877" s="102"/>
    </row>
    <row r="9878" ht="12.75" customHeight="1">
      <c r="A9878" s="100" t="s">
        <v>10137</v>
      </c>
      <c r="B9878" s="101">
        <v>6347.98</v>
      </c>
      <c r="C9878" s="102"/>
      <c r="D9878" s="100" t="s">
        <v>28603</v>
      </c>
      <c r="E9878" s="101">
        <v>102.31</v>
      </c>
      <c r="F9878" s="102"/>
    </row>
    <row r="9879" ht="12.75" customHeight="1">
      <c r="A9879" s="100" t="s">
        <v>28424</v>
      </c>
      <c r="B9879" s="101">
        <v>5678.66</v>
      </c>
      <c r="C9879" s="102"/>
      <c r="D9879" s="100" t="s">
        <v>10462</v>
      </c>
      <c r="E9879" s="101">
        <v>95.83</v>
      </c>
      <c r="F9879" s="102"/>
    </row>
    <row r="9880" ht="12.75" customHeight="1">
      <c r="A9880" s="100" t="s">
        <v>10139</v>
      </c>
      <c r="B9880" s="101">
        <v>5324.11</v>
      </c>
      <c r="C9880" s="102"/>
      <c r="D9880" s="100" t="s">
        <v>28604</v>
      </c>
      <c r="E9880" s="101">
        <v>71.1</v>
      </c>
      <c r="F9880" s="102"/>
    </row>
    <row r="9881" ht="12.75" customHeight="1">
      <c r="A9881" s="100" t="s">
        <v>28425</v>
      </c>
      <c r="B9881" s="101">
        <v>7950.13</v>
      </c>
      <c r="C9881" s="102"/>
      <c r="D9881" s="100" t="s">
        <v>10464</v>
      </c>
      <c r="E9881" s="101">
        <v>65.84</v>
      </c>
      <c r="F9881" s="102"/>
    </row>
    <row r="9882" ht="12.75" customHeight="1">
      <c r="A9882" s="100" t="s">
        <v>10141</v>
      </c>
      <c r="B9882" s="101">
        <v>7453.75</v>
      </c>
      <c r="C9882" s="102"/>
      <c r="D9882" s="100" t="s">
        <v>28605</v>
      </c>
      <c r="E9882" s="101">
        <v>89.39</v>
      </c>
      <c r="F9882" s="102"/>
    </row>
    <row r="9883" ht="12.75" customHeight="1">
      <c r="A9883" s="100" t="s">
        <v>28426</v>
      </c>
      <c r="B9883" s="101">
        <v>8801.93</v>
      </c>
      <c r="C9883" s="102"/>
      <c r="D9883" s="100" t="s">
        <v>10466</v>
      </c>
      <c r="E9883" s="101">
        <v>83.89</v>
      </c>
      <c r="F9883" s="102"/>
    </row>
    <row r="9884" ht="12.75" customHeight="1">
      <c r="A9884" s="100" t="s">
        <v>10143</v>
      </c>
      <c r="B9884" s="101">
        <v>8252.37</v>
      </c>
      <c r="C9884" s="102"/>
      <c r="D9884" s="100" t="s">
        <v>28606</v>
      </c>
      <c r="E9884" s="101">
        <v>104.07</v>
      </c>
      <c r="F9884" s="102"/>
    </row>
    <row r="9885" ht="12.75" customHeight="1">
      <c r="A9885" s="100" t="s">
        <v>28427</v>
      </c>
      <c r="B9885" s="101">
        <v>5139.06</v>
      </c>
      <c r="C9885" s="102"/>
      <c r="D9885" s="100" t="s">
        <v>10468</v>
      </c>
      <c r="E9885" s="101">
        <v>97.63</v>
      </c>
      <c r="F9885" s="102"/>
    </row>
    <row r="9886" ht="12.75" customHeight="1">
      <c r="A9886" s="100" t="s">
        <v>10145</v>
      </c>
      <c r="B9886" s="101">
        <v>4818.2</v>
      </c>
      <c r="C9886" s="102"/>
      <c r="D9886" s="100" t="s">
        <v>28607</v>
      </c>
      <c r="E9886" s="101">
        <v>55.02</v>
      </c>
      <c r="F9886" s="102"/>
    </row>
    <row r="9887" ht="12.75" customHeight="1">
      <c r="A9887" s="100" t="s">
        <v>28428</v>
      </c>
      <c r="B9887" s="101">
        <v>7194.68</v>
      </c>
      <c r="C9887" s="102"/>
      <c r="D9887" s="100" t="s">
        <v>10470</v>
      </c>
      <c r="E9887" s="101">
        <v>51.35</v>
      </c>
      <c r="F9887" s="102"/>
    </row>
    <row r="9888" ht="12.75" customHeight="1">
      <c r="A9888" s="100" t="s">
        <v>10147</v>
      </c>
      <c r="B9888" s="101">
        <v>6745.48</v>
      </c>
      <c r="C9888" s="102"/>
      <c r="D9888" s="100" t="s">
        <v>28608</v>
      </c>
      <c r="E9888" s="101">
        <v>74.81</v>
      </c>
      <c r="F9888" s="102"/>
    </row>
    <row r="9889" ht="12.75" customHeight="1">
      <c r="A9889" s="100" t="s">
        <v>28429</v>
      </c>
      <c r="B9889" s="101">
        <v>7965.54</v>
      </c>
      <c r="C9889" s="102"/>
      <c r="D9889" s="100" t="s">
        <v>10472</v>
      </c>
      <c r="E9889" s="101">
        <v>69.98</v>
      </c>
      <c r="F9889" s="102"/>
    </row>
    <row r="9890" ht="12.75" customHeight="1">
      <c r="A9890" s="100" t="s">
        <v>10149</v>
      </c>
      <c r="B9890" s="101">
        <v>7468.21</v>
      </c>
      <c r="C9890" s="102"/>
      <c r="D9890" s="100" t="s">
        <v>28609</v>
      </c>
      <c r="E9890" s="101">
        <v>95.29</v>
      </c>
      <c r="F9890" s="102"/>
    </row>
    <row r="9891" ht="12.75" customHeight="1">
      <c r="A9891" s="100" t="s">
        <v>28430</v>
      </c>
      <c r="B9891" s="101">
        <v>6680.78</v>
      </c>
      <c r="C9891" s="102"/>
      <c r="D9891" s="100" t="s">
        <v>10474</v>
      </c>
      <c r="E9891" s="101">
        <v>89.1</v>
      </c>
      <c r="F9891" s="102"/>
    </row>
    <row r="9892" ht="12.75" customHeight="1">
      <c r="A9892" s="100" t="s">
        <v>10151</v>
      </c>
      <c r="B9892" s="101">
        <v>6263.66</v>
      </c>
      <c r="C9892" s="102"/>
      <c r="D9892" s="100" t="s">
        <v>28610</v>
      </c>
      <c r="E9892" s="101">
        <v>69.49</v>
      </c>
      <c r="F9892" s="102"/>
    </row>
    <row r="9893" ht="12.75" customHeight="1">
      <c r="A9893" s="100" t="s">
        <v>28431</v>
      </c>
      <c r="B9893" s="101">
        <v>9353.09</v>
      </c>
      <c r="C9893" s="102"/>
      <c r="D9893" s="100" t="s">
        <v>10476</v>
      </c>
      <c r="E9893" s="101">
        <v>64.74</v>
      </c>
      <c r="F9893" s="102"/>
    </row>
    <row r="9894" ht="12.75" customHeight="1">
      <c r="A9894" s="100" t="s">
        <v>10153</v>
      </c>
      <c r="B9894" s="101">
        <v>8769.12</v>
      </c>
      <c r="C9894" s="102"/>
      <c r="D9894" s="100" t="s">
        <v>28611</v>
      </c>
      <c r="E9894" s="101">
        <v>91.66</v>
      </c>
      <c r="F9894" s="102"/>
    </row>
    <row r="9895" ht="12.75" customHeight="1">
      <c r="A9895" s="100" t="s">
        <v>28432</v>
      </c>
      <c r="B9895" s="101">
        <v>10355.21</v>
      </c>
      <c r="C9895" s="102"/>
      <c r="D9895" s="100" t="s">
        <v>10478</v>
      </c>
      <c r="E9895" s="101">
        <v>86.13</v>
      </c>
      <c r="F9895" s="102"/>
    </row>
    <row r="9896" ht="12.75" customHeight="1">
      <c r="A9896" s="100" t="s">
        <v>10155</v>
      </c>
      <c r="B9896" s="101">
        <v>9708.67</v>
      </c>
      <c r="C9896" s="102"/>
      <c r="D9896" s="100" t="s">
        <v>28612</v>
      </c>
      <c r="E9896" s="101">
        <v>120.97</v>
      </c>
      <c r="F9896" s="102"/>
    </row>
    <row r="9897" ht="12.75" customHeight="1">
      <c r="A9897" s="100" t="s">
        <v>28433</v>
      </c>
      <c r="B9897" s="101">
        <v>5498.79</v>
      </c>
      <c r="C9897" s="102"/>
      <c r="D9897" s="100" t="s">
        <v>10480</v>
      </c>
      <c r="E9897" s="101">
        <v>114.12</v>
      </c>
      <c r="F9897" s="102"/>
    </row>
    <row r="9898" ht="12.75" customHeight="1">
      <c r="A9898" s="100" t="s">
        <v>10157</v>
      </c>
      <c r="B9898" s="101">
        <v>5155.47</v>
      </c>
      <c r="C9898" s="102"/>
      <c r="D9898" s="100" t="s">
        <v>28613</v>
      </c>
      <c r="E9898" s="101">
        <v>123.53</v>
      </c>
      <c r="F9898" s="102"/>
    </row>
    <row r="9899" ht="12.75" customHeight="1">
      <c r="A9899" s="100" t="s">
        <v>28434</v>
      </c>
      <c r="B9899" s="101">
        <v>7698.31</v>
      </c>
      <c r="C9899" s="102"/>
      <c r="D9899" s="100" t="s">
        <v>10482</v>
      </c>
      <c r="E9899" s="101">
        <v>118.86</v>
      </c>
      <c r="F9899" s="102"/>
    </row>
    <row r="9900" ht="12.75" customHeight="1">
      <c r="A9900" s="100" t="s">
        <v>10160</v>
      </c>
      <c r="B9900" s="101">
        <v>7217.66</v>
      </c>
      <c r="C9900" s="102"/>
      <c r="D9900" s="100" t="s">
        <v>28614</v>
      </c>
      <c r="E9900" s="101">
        <v>229.67</v>
      </c>
      <c r="F9900" s="102"/>
    </row>
    <row r="9901" ht="12.75" customHeight="1">
      <c r="A9901" s="100" t="s">
        <v>28435</v>
      </c>
      <c r="B9901" s="101">
        <v>8523.13</v>
      </c>
      <c r="C9901" s="102"/>
      <c r="D9901" s="100" t="s">
        <v>10484</v>
      </c>
      <c r="E9901" s="101">
        <v>222.76</v>
      </c>
      <c r="F9901" s="102"/>
    </row>
    <row r="9902" ht="12.75" customHeight="1">
      <c r="A9902" s="100" t="s">
        <v>10162</v>
      </c>
      <c r="B9902" s="101">
        <v>7990.98</v>
      </c>
      <c r="C9902" s="102"/>
      <c r="D9902" s="100" t="s">
        <v>28615</v>
      </c>
      <c r="E9902" s="101">
        <v>321.34</v>
      </c>
      <c r="F9902" s="102"/>
    </row>
    <row r="9903" ht="12.75" customHeight="1">
      <c r="A9903" s="100" t="s">
        <v>28436</v>
      </c>
      <c r="B9903" s="101">
        <v>7148.43</v>
      </c>
      <c r="C9903" s="102"/>
      <c r="D9903" s="100" t="s">
        <v>10486</v>
      </c>
      <c r="E9903" s="101">
        <v>312.85</v>
      </c>
      <c r="F9903" s="102"/>
    </row>
    <row r="9904" ht="12.75" customHeight="1">
      <c r="A9904" s="100" t="s">
        <v>10164</v>
      </c>
      <c r="B9904" s="101">
        <v>6702.12</v>
      </c>
      <c r="C9904" s="102"/>
      <c r="D9904" s="100" t="s">
        <v>28616</v>
      </c>
      <c r="E9904" s="101">
        <v>126.27</v>
      </c>
      <c r="F9904" s="102"/>
    </row>
    <row r="9905" ht="12.75" customHeight="1">
      <c r="A9905" s="100" t="s">
        <v>28439</v>
      </c>
      <c r="B9905" s="101">
        <v>10007.81</v>
      </c>
      <c r="C9905" s="102"/>
      <c r="D9905" s="100" t="s">
        <v>10488</v>
      </c>
      <c r="E9905" s="101">
        <v>115.73</v>
      </c>
      <c r="F9905" s="102"/>
    </row>
    <row r="9906" ht="12.75" customHeight="1">
      <c r="A9906" s="100" t="s">
        <v>10166</v>
      </c>
      <c r="B9906" s="101">
        <v>9382.96</v>
      </c>
      <c r="C9906" s="102"/>
      <c r="D9906" s="100" t="s">
        <v>28617</v>
      </c>
      <c r="E9906" s="101">
        <v>886.53</v>
      </c>
      <c r="F9906" s="102"/>
    </row>
    <row r="9907" ht="12.75" customHeight="1">
      <c r="A9907" s="100" t="s">
        <v>28442</v>
      </c>
      <c r="B9907" s="101">
        <v>11080.07</v>
      </c>
      <c r="C9907" s="102"/>
      <c r="D9907" s="100" t="s">
        <v>10490</v>
      </c>
      <c r="E9907" s="101">
        <v>827.1</v>
      </c>
      <c r="F9907" s="102"/>
    </row>
    <row r="9908" ht="12.75" customHeight="1">
      <c r="A9908" s="100" t="s">
        <v>10168</v>
      </c>
      <c r="B9908" s="101">
        <v>10388.28</v>
      </c>
      <c r="C9908" s="102"/>
      <c r="D9908" s="100" t="s">
        <v>28618</v>
      </c>
      <c r="E9908" s="101">
        <v>1081.56</v>
      </c>
      <c r="F9908" s="102"/>
    </row>
    <row r="9909" ht="12.75" customHeight="1">
      <c r="A9909" s="100" t="s">
        <v>28445</v>
      </c>
      <c r="B9909" s="101">
        <v>5858.53</v>
      </c>
      <c r="C9909" s="102"/>
      <c r="D9909" s="100" t="s">
        <v>10492</v>
      </c>
      <c r="E9909" s="101">
        <v>1009.17</v>
      </c>
      <c r="F9909" s="102"/>
    </row>
    <row r="9910" ht="12.75" customHeight="1">
      <c r="A9910" s="100" t="s">
        <v>10170</v>
      </c>
      <c r="B9910" s="101">
        <v>5492.75</v>
      </c>
      <c r="C9910" s="102"/>
      <c r="D9910" s="100" t="s">
        <v>28619</v>
      </c>
      <c r="E9910" s="101">
        <v>1773.07</v>
      </c>
      <c r="F9910" s="102"/>
    </row>
    <row r="9911" ht="12.75" customHeight="1">
      <c r="A9911" s="100" t="s">
        <v>28448</v>
      </c>
      <c r="B9911" s="101">
        <v>8201.94</v>
      </c>
      <c r="C9911" s="102"/>
      <c r="D9911" s="100" t="s">
        <v>10494</v>
      </c>
      <c r="E9911" s="101">
        <v>1654.2</v>
      </c>
      <c r="F9911" s="102"/>
    </row>
    <row r="9912" ht="12.75" customHeight="1">
      <c r="A9912" s="100" t="s">
        <v>10172</v>
      </c>
      <c r="B9912" s="101">
        <v>7689.85</v>
      </c>
      <c r="C9912" s="102"/>
      <c r="D9912" s="100" t="s">
        <v>28620</v>
      </c>
      <c r="E9912" s="101">
        <v>2392.19</v>
      </c>
      <c r="F9912" s="102"/>
    </row>
    <row r="9913" ht="12.75" customHeight="1">
      <c r="A9913" s="100" t="s">
        <v>28451</v>
      </c>
      <c r="B9913" s="101">
        <v>9080.72</v>
      </c>
      <c r="C9913" s="102"/>
      <c r="D9913" s="100" t="s">
        <v>10496</v>
      </c>
      <c r="E9913" s="101">
        <v>2231.72</v>
      </c>
      <c r="F9913" s="102"/>
    </row>
    <row r="9914" ht="12.75" customHeight="1">
      <c r="A9914" s="100" t="s">
        <v>10174</v>
      </c>
      <c r="B9914" s="101">
        <v>8513.76</v>
      </c>
      <c r="C9914" s="102"/>
      <c r="D9914" s="100" t="s">
        <v>28621</v>
      </c>
      <c r="E9914" s="101">
        <v>12.43</v>
      </c>
      <c r="F9914" s="102"/>
    </row>
    <row r="9915" ht="12.75" customHeight="1">
      <c r="A9915" s="100" t="s">
        <v>28454</v>
      </c>
      <c r="B9915" s="101">
        <v>7616.09</v>
      </c>
      <c r="C9915" s="102"/>
      <c r="D9915" s="100" t="s">
        <v>10498</v>
      </c>
      <c r="E9915" s="101">
        <v>11.99</v>
      </c>
      <c r="F9915" s="102"/>
    </row>
    <row r="9916" ht="12.75" customHeight="1">
      <c r="A9916" s="100" t="s">
        <v>10176</v>
      </c>
      <c r="B9916" s="101">
        <v>7140.57</v>
      </c>
      <c r="C9916" s="102"/>
      <c r="D9916" s="100" t="s">
        <v>28622</v>
      </c>
      <c r="E9916" s="101">
        <v>80.8</v>
      </c>
      <c r="F9916" s="102"/>
    </row>
    <row r="9917" ht="12.75" customHeight="1">
      <c r="A9917" s="100" t="s">
        <v>28457</v>
      </c>
      <c r="B9917" s="101">
        <v>10662.52</v>
      </c>
      <c r="C9917" s="102"/>
      <c r="D9917" s="100" t="s">
        <v>10500</v>
      </c>
      <c r="E9917" s="101">
        <v>70.04</v>
      </c>
      <c r="F9917" s="102"/>
    </row>
    <row r="9918" ht="12.75" customHeight="1">
      <c r="A9918" s="100" t="s">
        <v>10178</v>
      </c>
      <c r="B9918" s="101">
        <v>9996.8</v>
      </c>
      <c r="C9918" s="102"/>
      <c r="D9918" s="100" t="s">
        <v>28623</v>
      </c>
      <c r="E9918" s="101">
        <v>246.82</v>
      </c>
      <c r="F9918" s="102"/>
    </row>
    <row r="9919" ht="12.75" customHeight="1">
      <c r="A9919" s="100" t="s">
        <v>28460</v>
      </c>
      <c r="B9919" s="101">
        <v>11804.94</v>
      </c>
      <c r="C9919" s="102"/>
      <c r="D9919" s="100" t="s">
        <v>10502</v>
      </c>
      <c r="E9919" s="101">
        <v>246.82</v>
      </c>
      <c r="F9919" s="102"/>
    </row>
    <row r="9920" ht="12.75" customHeight="1">
      <c r="A9920" s="100" t="s">
        <v>10180</v>
      </c>
      <c r="B9920" s="101">
        <v>11067.89</v>
      </c>
      <c r="C9920" s="102"/>
      <c r="D9920" s="100" t="s">
        <v>28624</v>
      </c>
      <c r="E9920" s="101">
        <v>265.62</v>
      </c>
      <c r="F9920" s="102"/>
    </row>
    <row r="9921" ht="12.75" customHeight="1">
      <c r="A9921" s="100" t="s">
        <v>28463</v>
      </c>
      <c r="B9921" s="101">
        <v>6526.61</v>
      </c>
      <c r="C9921" s="102"/>
      <c r="D9921" s="100" t="s">
        <v>10504</v>
      </c>
      <c r="E9921" s="101">
        <v>265.62</v>
      </c>
      <c r="F9921" s="102"/>
    </row>
    <row r="9922" ht="12.75" customHeight="1">
      <c r="A9922" s="100" t="s">
        <v>10182</v>
      </c>
      <c r="B9922" s="101">
        <v>6119.11</v>
      </c>
      <c r="C9922" s="102"/>
      <c r="D9922" s="100" t="s">
        <v>28625</v>
      </c>
      <c r="E9922" s="101">
        <v>286.25</v>
      </c>
      <c r="F9922" s="102"/>
    </row>
    <row r="9923" ht="12.75" customHeight="1">
      <c r="A9923" s="100" t="s">
        <v>28464</v>
      </c>
      <c r="B9923" s="101">
        <v>9137.25</v>
      </c>
      <c r="C9923" s="102"/>
      <c r="D9923" s="100" t="s">
        <v>10506</v>
      </c>
      <c r="E9923" s="101">
        <v>286.25</v>
      </c>
      <c r="F9923" s="102"/>
    </row>
    <row r="9924" ht="12.75" customHeight="1">
      <c r="A9924" s="100" t="s">
        <v>10184</v>
      </c>
      <c r="B9924" s="101">
        <v>8566.76</v>
      </c>
      <c r="C9924" s="102"/>
      <c r="D9924" s="100" t="s">
        <v>28626</v>
      </c>
      <c r="E9924" s="101">
        <v>303.12</v>
      </c>
      <c r="F9924" s="102"/>
    </row>
    <row r="9925" ht="12.75" customHeight="1">
      <c r="A9925" s="100" t="s">
        <v>28465</v>
      </c>
      <c r="B9925" s="101">
        <v>10116.24</v>
      </c>
      <c r="C9925" s="102"/>
      <c r="D9925" s="100" t="s">
        <v>10508</v>
      </c>
      <c r="E9925" s="101">
        <v>303.12</v>
      </c>
      <c r="F9925" s="102"/>
    </row>
    <row r="9926" ht="12.75" customHeight="1">
      <c r="A9926" s="100" t="s">
        <v>10186</v>
      </c>
      <c r="B9926" s="101">
        <v>9484.63</v>
      </c>
      <c r="C9926" s="102"/>
      <c r="D9926" s="100" t="s">
        <v>28627</v>
      </c>
      <c r="E9926" s="101">
        <v>328.02</v>
      </c>
      <c r="F9926" s="102"/>
    </row>
    <row r="9927" ht="12.75" customHeight="1">
      <c r="A9927" s="100" t="s">
        <v>28466</v>
      </c>
      <c r="B9927" s="101">
        <v>8484.59</v>
      </c>
      <c r="C9927" s="102"/>
      <c r="D9927" s="100" t="s">
        <v>10510</v>
      </c>
      <c r="E9927" s="101">
        <v>328.02</v>
      </c>
      <c r="F9927" s="102"/>
    </row>
    <row r="9928" ht="12.75" customHeight="1">
      <c r="A9928" s="100" t="s">
        <v>10188</v>
      </c>
      <c r="B9928" s="101">
        <v>7954.85</v>
      </c>
      <c r="C9928" s="102"/>
      <c r="D9928" s="100" t="s">
        <v>28628</v>
      </c>
      <c r="E9928" s="101">
        <v>336.16</v>
      </c>
      <c r="F9928" s="102"/>
    </row>
    <row r="9929" ht="12.75" customHeight="1">
      <c r="A9929" s="100" t="s">
        <v>28467</v>
      </c>
      <c r="B9929" s="101">
        <v>11878.43</v>
      </c>
      <c r="C9929" s="102"/>
      <c r="D9929" s="100" t="s">
        <v>10512</v>
      </c>
      <c r="E9929" s="101">
        <v>336.16</v>
      </c>
      <c r="F9929" s="102"/>
    </row>
    <row r="9930" ht="12.75" customHeight="1">
      <c r="A9930" s="100" t="s">
        <v>10190</v>
      </c>
      <c r="B9930" s="101">
        <v>11136.79</v>
      </c>
      <c r="C9930" s="102"/>
      <c r="D9930" s="100" t="s">
        <v>28629</v>
      </c>
      <c r="E9930" s="101">
        <v>339.81</v>
      </c>
      <c r="F9930" s="102"/>
    </row>
    <row r="9931" ht="12.75" customHeight="1">
      <c r="A9931" s="100" t="s">
        <v>28468</v>
      </c>
      <c r="B9931" s="101">
        <v>13151.12</v>
      </c>
      <c r="C9931" s="102"/>
      <c r="D9931" s="100" t="s">
        <v>10514</v>
      </c>
      <c r="E9931" s="101">
        <v>339.81</v>
      </c>
      <c r="F9931" s="102"/>
    </row>
    <row r="9932" ht="12.75" customHeight="1">
      <c r="A9932" s="100" t="s">
        <v>10192</v>
      </c>
      <c r="B9932" s="101">
        <v>12330.02</v>
      </c>
      <c r="C9932" s="102"/>
      <c r="D9932" s="100" t="s">
        <v>28630</v>
      </c>
      <c r="E9932" s="101">
        <v>301.49</v>
      </c>
      <c r="F9932" s="102"/>
    </row>
    <row r="9933" ht="12.75" customHeight="1">
      <c r="A9933" s="100" t="s">
        <v>28469</v>
      </c>
      <c r="B9933" s="101">
        <v>7091.9</v>
      </c>
      <c r="C9933" s="102"/>
      <c r="D9933" s="100" t="s">
        <v>10516</v>
      </c>
      <c r="E9933" s="101">
        <v>301.49</v>
      </c>
      <c r="F9933" s="102"/>
    </row>
    <row r="9934" ht="12.75" customHeight="1">
      <c r="A9934" s="100" t="s">
        <v>10194</v>
      </c>
      <c r="B9934" s="101">
        <v>6649.12</v>
      </c>
      <c r="C9934" s="102"/>
      <c r="D9934" s="100" t="s">
        <v>28631</v>
      </c>
      <c r="E9934" s="101">
        <v>726.37</v>
      </c>
      <c r="F9934" s="102"/>
    </row>
    <row r="9935" ht="12.75" customHeight="1">
      <c r="A9935" s="100" t="s">
        <v>28470</v>
      </c>
      <c r="B9935" s="101">
        <v>9928.67</v>
      </c>
      <c r="C9935" s="102"/>
      <c r="D9935" s="100" t="s">
        <v>10518</v>
      </c>
      <c r="E9935" s="101">
        <v>726.37</v>
      </c>
      <c r="F9935" s="102"/>
    </row>
    <row r="9936" ht="12.75" customHeight="1">
      <c r="A9936" s="100" t="s">
        <v>10196</v>
      </c>
      <c r="B9936" s="101">
        <v>9308.76</v>
      </c>
      <c r="C9936" s="102"/>
      <c r="D9936" s="100" t="s">
        <v>28632</v>
      </c>
      <c r="E9936" s="101">
        <v>311.5</v>
      </c>
      <c r="F9936" s="102"/>
    </row>
    <row r="9937" ht="12.75" customHeight="1">
      <c r="A9937" s="100" t="s">
        <v>28471</v>
      </c>
      <c r="B9937" s="101">
        <v>10992.45</v>
      </c>
      <c r="C9937" s="102"/>
      <c r="D9937" s="100" t="s">
        <v>10520</v>
      </c>
      <c r="E9937" s="101">
        <v>311.5</v>
      </c>
      <c r="F9937" s="102"/>
    </row>
    <row r="9938" ht="12.75" customHeight="1">
      <c r="A9938" s="100" t="s">
        <v>10198</v>
      </c>
      <c r="B9938" s="101">
        <v>10306.13</v>
      </c>
      <c r="C9938" s="102"/>
      <c r="D9938" s="100" t="s">
        <v>28633</v>
      </c>
      <c r="E9938" s="101">
        <v>208.53</v>
      </c>
      <c r="F9938" s="102"/>
    </row>
    <row r="9939" ht="12.75" customHeight="1">
      <c r="A9939" s="100" t="s">
        <v>28472</v>
      </c>
      <c r="B9939" s="101">
        <v>9219.47</v>
      </c>
      <c r="C9939" s="102"/>
      <c r="D9939" s="100" t="s">
        <v>10522</v>
      </c>
      <c r="E9939" s="101">
        <v>208.53</v>
      </c>
      <c r="F9939" s="102"/>
    </row>
    <row r="9940" ht="12.75" customHeight="1">
      <c r="A9940" s="100" t="s">
        <v>10200</v>
      </c>
      <c r="B9940" s="101">
        <v>8643.85</v>
      </c>
      <c r="C9940" s="102"/>
      <c r="D9940" s="100" t="s">
        <v>28634</v>
      </c>
      <c r="E9940" s="101">
        <v>332.57</v>
      </c>
      <c r="F9940" s="102"/>
    </row>
    <row r="9941" ht="12.75" customHeight="1">
      <c r="A9941" s="100" t="s">
        <v>28473</v>
      </c>
      <c r="B9941" s="101">
        <v>12907.27</v>
      </c>
      <c r="C9941" s="102"/>
      <c r="D9941" s="100" t="s">
        <v>10524</v>
      </c>
      <c r="E9941" s="101">
        <v>332.57</v>
      </c>
      <c r="F9941" s="102"/>
    </row>
    <row r="9942" ht="12.75" customHeight="1">
      <c r="A9942" s="100" t="s">
        <v>10202</v>
      </c>
      <c r="B9942" s="101">
        <v>12101.39</v>
      </c>
      <c r="C9942" s="102"/>
      <c r="D9942" s="100" t="s">
        <v>28635</v>
      </c>
      <c r="E9942" s="101">
        <v>393.62</v>
      </c>
      <c r="F9942" s="102"/>
    </row>
    <row r="9943" ht="12.75" customHeight="1">
      <c r="A9943" s="100" t="s">
        <v>28474</v>
      </c>
      <c r="B9943" s="101">
        <v>14290.19</v>
      </c>
      <c r="C9943" s="102"/>
      <c r="D9943" s="100" t="s">
        <v>10526</v>
      </c>
      <c r="E9943" s="101">
        <v>393.62</v>
      </c>
      <c r="F9943" s="102"/>
    </row>
    <row r="9944" ht="12.75" customHeight="1">
      <c r="A9944" s="100" t="s">
        <v>10204</v>
      </c>
      <c r="B9944" s="101">
        <v>13397.97</v>
      </c>
      <c r="C9944" s="102"/>
      <c r="D9944" s="100" t="s">
        <v>28636</v>
      </c>
      <c r="E9944" s="101">
        <v>343.34</v>
      </c>
      <c r="F9944" s="102"/>
    </row>
    <row r="9945" ht="12.75" customHeight="1">
      <c r="A9945" s="100" t="s">
        <v>28475</v>
      </c>
      <c r="B9945" s="101">
        <v>7605.81</v>
      </c>
      <c r="C9945" s="102"/>
      <c r="D9945" s="100" t="s">
        <v>10528</v>
      </c>
      <c r="E9945" s="101">
        <v>343.34</v>
      </c>
      <c r="F9945" s="102"/>
    </row>
    <row r="9946" ht="12.75" customHeight="1">
      <c r="A9946" s="100" t="s">
        <v>10206</v>
      </c>
      <c r="B9946" s="101">
        <v>7130.94</v>
      </c>
      <c r="C9946" s="102"/>
      <c r="D9946" s="100" t="s">
        <v>28637</v>
      </c>
      <c r="E9946" s="101">
        <v>370.63</v>
      </c>
      <c r="F9946" s="102"/>
    </row>
    <row r="9947" ht="12.75" customHeight="1">
      <c r="A9947" s="100" t="s">
        <v>28476</v>
      </c>
      <c r="B9947" s="101">
        <v>10648.13</v>
      </c>
      <c r="C9947" s="102"/>
      <c r="D9947" s="100" t="s">
        <v>10530</v>
      </c>
      <c r="E9947" s="101">
        <v>370.63</v>
      </c>
      <c r="F9947" s="102"/>
    </row>
    <row r="9948" ht="12.75" customHeight="1">
      <c r="A9948" s="100" t="s">
        <v>10208</v>
      </c>
      <c r="B9948" s="101">
        <v>9983.31</v>
      </c>
      <c r="C9948" s="102"/>
      <c r="D9948" s="100" t="s">
        <v>28638</v>
      </c>
      <c r="E9948" s="101">
        <v>394.79</v>
      </c>
      <c r="F9948" s="102"/>
    </row>
    <row r="9949" ht="12.75" customHeight="1">
      <c r="A9949" s="100" t="s">
        <v>28477</v>
      </c>
      <c r="B9949" s="101">
        <v>11789.01</v>
      </c>
      <c r="C9949" s="102"/>
      <c r="D9949" s="100" t="s">
        <v>10532</v>
      </c>
      <c r="E9949" s="101">
        <v>394.79</v>
      </c>
      <c r="F9949" s="102"/>
    </row>
    <row r="9950" ht="12.75" customHeight="1">
      <c r="A9950" s="100" t="s">
        <v>10210</v>
      </c>
      <c r="B9950" s="101">
        <v>11052.95</v>
      </c>
      <c r="C9950" s="102"/>
      <c r="D9950" s="100" t="s">
        <v>28639</v>
      </c>
      <c r="E9950" s="101">
        <v>129.28</v>
      </c>
      <c r="F9950" s="102"/>
    </row>
    <row r="9951" ht="12.75" customHeight="1">
      <c r="A9951" s="100" t="s">
        <v>28478</v>
      </c>
      <c r="B9951" s="101">
        <v>9887.55</v>
      </c>
      <c r="C9951" s="102"/>
      <c r="D9951" s="100" t="s">
        <v>10534</v>
      </c>
      <c r="E9951" s="101">
        <v>112.06</v>
      </c>
      <c r="F9951" s="102"/>
    </row>
    <row r="9952" ht="12.75" customHeight="1">
      <c r="A9952" s="100" t="s">
        <v>10212</v>
      </c>
      <c r="B9952" s="101">
        <v>9270.22</v>
      </c>
      <c r="C9952" s="102"/>
      <c r="D9952" s="100" t="s">
        <v>28640</v>
      </c>
      <c r="E9952" s="101">
        <v>47.73</v>
      </c>
      <c r="F9952" s="102"/>
    </row>
    <row r="9953" ht="12.75" customHeight="1">
      <c r="A9953" s="100" t="s">
        <v>28479</v>
      </c>
      <c r="B9953" s="101">
        <v>13842.58</v>
      </c>
      <c r="C9953" s="102"/>
      <c r="D9953" s="100" t="s">
        <v>10536</v>
      </c>
      <c r="E9953" s="101">
        <v>42.78</v>
      </c>
      <c r="F9953" s="102"/>
    </row>
    <row r="9954" ht="12.75" customHeight="1">
      <c r="A9954" s="100" t="s">
        <v>10214</v>
      </c>
      <c r="B9954" s="101">
        <v>12978.31</v>
      </c>
      <c r="C9954" s="102"/>
      <c r="D9954" s="100" t="s">
        <v>28641</v>
      </c>
      <c r="E9954" s="101">
        <v>60.22</v>
      </c>
      <c r="F9954" s="102"/>
    </row>
    <row r="9955" ht="12.75" customHeight="1">
      <c r="A9955" s="100" t="s">
        <v>28480</v>
      </c>
      <c r="B9955" s="101">
        <v>15325.71</v>
      </c>
      <c r="C9955" s="102"/>
      <c r="D9955" s="100" t="s">
        <v>10538</v>
      </c>
      <c r="E9955" s="101">
        <v>52.9</v>
      </c>
      <c r="F9955" s="102"/>
    </row>
    <row r="9956" ht="12.75" customHeight="1">
      <c r="A9956" s="100" t="s">
        <v>10216</v>
      </c>
      <c r="B9956" s="101">
        <v>14368.84</v>
      </c>
      <c r="C9956" s="102"/>
      <c r="D9956" s="100" t="s">
        <v>28642</v>
      </c>
      <c r="E9956" s="101">
        <v>78.22</v>
      </c>
      <c r="F9956" s="102"/>
    </row>
    <row r="9957" ht="12.75" customHeight="1">
      <c r="A9957" s="100" t="s">
        <v>28481</v>
      </c>
      <c r="B9957" s="101">
        <v>983.22</v>
      </c>
      <c r="C9957" s="102"/>
      <c r="D9957" s="100" t="s">
        <v>10540</v>
      </c>
      <c r="E9957" s="101">
        <v>68.54</v>
      </c>
      <c r="F9957" s="102"/>
    </row>
    <row r="9958" ht="12.75" customHeight="1">
      <c r="A9958" s="100" t="s">
        <v>10218</v>
      </c>
      <c r="B9958" s="101">
        <v>932.03</v>
      </c>
      <c r="C9958" s="102"/>
      <c r="D9958" s="100" t="s">
        <v>28643</v>
      </c>
      <c r="E9958" s="101">
        <v>93.84</v>
      </c>
      <c r="F9958" s="102"/>
    </row>
    <row r="9959" ht="12.75" customHeight="1">
      <c r="A9959" s="100" t="s">
        <v>28482</v>
      </c>
      <c r="B9959" s="101">
        <v>1523.99</v>
      </c>
      <c r="C9959" s="102"/>
      <c r="D9959" s="100" t="s">
        <v>10542</v>
      </c>
      <c r="E9959" s="101">
        <v>82.37</v>
      </c>
      <c r="F9959" s="102"/>
    </row>
    <row r="9960" ht="12.75" customHeight="1">
      <c r="A9960" s="100" t="s">
        <v>10220</v>
      </c>
      <c r="B9960" s="101">
        <v>1444.65</v>
      </c>
      <c r="C9960" s="102"/>
      <c r="D9960" s="100" t="s">
        <v>28644</v>
      </c>
      <c r="E9960" s="101">
        <v>107.97</v>
      </c>
      <c r="F9960" s="102"/>
    </row>
    <row r="9961" ht="12.75" customHeight="1">
      <c r="A9961" s="100" t="s">
        <v>28483</v>
      </c>
      <c r="B9961" s="101">
        <v>1720.64</v>
      </c>
      <c r="C9961" s="102"/>
      <c r="D9961" s="100" t="s">
        <v>10544</v>
      </c>
      <c r="E9961" s="101">
        <v>95.05</v>
      </c>
      <c r="F9961" s="102"/>
    </row>
    <row r="9962" ht="12.75" customHeight="1">
      <c r="A9962" s="100" t="s">
        <v>10222</v>
      </c>
      <c r="B9962" s="101">
        <v>1631.06</v>
      </c>
      <c r="C9962" s="102"/>
      <c r="D9962" s="100" t="s">
        <v>28645</v>
      </c>
      <c r="E9962" s="101">
        <v>41.19</v>
      </c>
      <c r="F9962" s="102"/>
    </row>
    <row r="9963" ht="12.75" customHeight="1">
      <c r="A9963" s="100" t="s">
        <v>28484</v>
      </c>
      <c r="B9963" s="101">
        <v>1327.35</v>
      </c>
      <c r="C9963" s="102"/>
      <c r="D9963" s="100" t="s">
        <v>10546</v>
      </c>
      <c r="E9963" s="101">
        <v>38.23</v>
      </c>
      <c r="F9963" s="102"/>
    </row>
    <row r="9964" ht="12.75" customHeight="1">
      <c r="A9964" s="100" t="s">
        <v>10224</v>
      </c>
      <c r="B9964" s="101">
        <v>1258.24</v>
      </c>
      <c r="C9964" s="102"/>
      <c r="D9964" s="100" t="s">
        <v>28646</v>
      </c>
      <c r="E9964" s="101">
        <v>48.78</v>
      </c>
      <c r="F9964" s="102"/>
    </row>
    <row r="9965" ht="12.75" customHeight="1">
      <c r="A9965" s="100" t="s">
        <v>28485</v>
      </c>
      <c r="B9965" s="101">
        <v>2057.39</v>
      </c>
      <c r="C9965" s="102"/>
      <c r="D9965" s="100" t="s">
        <v>10548</v>
      </c>
      <c r="E9965" s="101">
        <v>44.63</v>
      </c>
      <c r="F9965" s="102"/>
    </row>
    <row r="9966" ht="12.75" customHeight="1">
      <c r="A9966" s="100" t="s">
        <v>10226</v>
      </c>
      <c r="B9966" s="101">
        <v>1950.28</v>
      </c>
      <c r="C9966" s="102"/>
      <c r="D9966" s="100" t="s">
        <v>28647</v>
      </c>
      <c r="E9966" s="101">
        <v>92.05</v>
      </c>
      <c r="F9966" s="102"/>
    </row>
    <row r="9967" ht="12.75" customHeight="1">
      <c r="A9967" s="100" t="s">
        <v>28486</v>
      </c>
      <c r="B9967" s="101">
        <v>2322.87</v>
      </c>
      <c r="C9967" s="102"/>
      <c r="D9967" s="100" t="s">
        <v>10550</v>
      </c>
      <c r="E9967" s="101">
        <v>80.2</v>
      </c>
      <c r="F9967" s="102"/>
    </row>
    <row r="9968" ht="12.75" customHeight="1">
      <c r="A9968" s="100" t="s">
        <v>10228</v>
      </c>
      <c r="B9968" s="101">
        <v>2201.93</v>
      </c>
      <c r="C9968" s="102"/>
      <c r="D9968" s="100" t="s">
        <v>28648</v>
      </c>
      <c r="E9968" s="101">
        <v>96.15</v>
      </c>
      <c r="F9968" s="102"/>
    </row>
    <row r="9969" ht="12.75" customHeight="1">
      <c r="A9969" s="100" t="s">
        <v>28487</v>
      </c>
      <c r="B9969" s="101">
        <v>184.7</v>
      </c>
      <c r="C9969" s="102"/>
      <c r="D9969" s="100" t="s">
        <v>10552</v>
      </c>
      <c r="E9969" s="101">
        <v>83.86</v>
      </c>
      <c r="F9969" s="102"/>
    </row>
    <row r="9970" ht="12.75" customHeight="1">
      <c r="A9970" s="100" t="s">
        <v>10230</v>
      </c>
      <c r="B9970" s="101">
        <v>160.07</v>
      </c>
      <c r="C9970" s="102"/>
      <c r="D9970" s="100" t="s">
        <v>28649</v>
      </c>
      <c r="E9970" s="101">
        <v>116.64</v>
      </c>
      <c r="F9970" s="102"/>
    </row>
    <row r="9971" ht="12.75" customHeight="1">
      <c r="A9971" s="100" t="s">
        <v>28488</v>
      </c>
      <c r="B9971" s="101">
        <v>284.25</v>
      </c>
      <c r="C9971" s="102"/>
      <c r="D9971" s="100" t="s">
        <v>10554</v>
      </c>
      <c r="E9971" s="101">
        <v>102.05</v>
      </c>
      <c r="F9971" s="102"/>
    </row>
    <row r="9972" ht="12.75" customHeight="1">
      <c r="A9972" s="100" t="s">
        <v>10232</v>
      </c>
      <c r="B9972" s="101">
        <v>246.33</v>
      </c>
      <c r="C9972" s="102"/>
      <c r="D9972" s="100" t="s">
        <v>28650</v>
      </c>
      <c r="E9972" s="101">
        <v>128.85</v>
      </c>
      <c r="F9972" s="102"/>
    </row>
    <row r="9973" ht="12.75" customHeight="1">
      <c r="A9973" s="100" t="s">
        <v>28489</v>
      </c>
      <c r="B9973" s="101">
        <v>212.95</v>
      </c>
      <c r="C9973" s="102"/>
      <c r="D9973" s="100" t="s">
        <v>10556</v>
      </c>
      <c r="E9973" s="101">
        <v>112.73</v>
      </c>
      <c r="F9973" s="102"/>
    </row>
    <row r="9974" ht="12.75" customHeight="1">
      <c r="A9974" s="100" t="s">
        <v>10234</v>
      </c>
      <c r="B9974" s="101">
        <v>184.55</v>
      </c>
      <c r="C9974" s="102"/>
      <c r="D9974" s="100" t="s">
        <v>28651</v>
      </c>
      <c r="E9974" s="101">
        <v>170.95</v>
      </c>
      <c r="F9974" s="102"/>
    </row>
    <row r="9975" ht="12.75" customHeight="1">
      <c r="A9975" s="100" t="s">
        <v>28490</v>
      </c>
      <c r="B9975" s="101">
        <v>325.83</v>
      </c>
      <c r="C9975" s="102"/>
      <c r="D9975" s="100" t="s">
        <v>10558</v>
      </c>
      <c r="E9975" s="101">
        <v>149.07</v>
      </c>
      <c r="F9975" s="102"/>
    </row>
    <row r="9976" ht="12.75" customHeight="1">
      <c r="A9976" s="100" t="s">
        <v>10236</v>
      </c>
      <c r="B9976" s="101">
        <v>282.37</v>
      </c>
      <c r="C9976" s="102"/>
      <c r="D9976" s="100" t="s">
        <v>28652</v>
      </c>
      <c r="E9976" s="101">
        <v>80.75</v>
      </c>
      <c r="F9976" s="102"/>
    </row>
    <row r="9977" ht="12.75" customHeight="1">
      <c r="A9977" s="100" t="s">
        <v>28491</v>
      </c>
      <c r="B9977" s="101">
        <v>242.29</v>
      </c>
      <c r="C9977" s="102"/>
      <c r="D9977" s="100" t="s">
        <v>10560</v>
      </c>
      <c r="E9977" s="101">
        <v>70.38</v>
      </c>
      <c r="F9977" s="102"/>
    </row>
    <row r="9978" ht="12.75" customHeight="1">
      <c r="A9978" s="100" t="s">
        <v>10238</v>
      </c>
      <c r="B9978" s="101">
        <v>209.97</v>
      </c>
      <c r="C9978" s="102"/>
      <c r="D9978" s="100" t="s">
        <v>28653</v>
      </c>
      <c r="E9978" s="101">
        <v>93.79</v>
      </c>
      <c r="F9978" s="102"/>
    </row>
    <row r="9979" ht="12.75" customHeight="1">
      <c r="A9979" s="100" t="s">
        <v>28492</v>
      </c>
      <c r="B9979" s="101">
        <v>371.01</v>
      </c>
      <c r="C9979" s="102"/>
      <c r="D9979" s="100" t="s">
        <v>10562</v>
      </c>
      <c r="E9979" s="101">
        <v>81.69</v>
      </c>
      <c r="F9979" s="102"/>
    </row>
    <row r="9980" ht="12.75" customHeight="1">
      <c r="A9980" s="100" t="s">
        <v>10240</v>
      </c>
      <c r="B9980" s="101">
        <v>321.52</v>
      </c>
      <c r="C9980" s="102"/>
      <c r="D9980" s="100" t="s">
        <v>28654</v>
      </c>
      <c r="E9980" s="101">
        <v>105.38</v>
      </c>
      <c r="F9980" s="102"/>
    </row>
    <row r="9981" ht="12.75" customHeight="1">
      <c r="A9981" s="100" t="s">
        <v>28493</v>
      </c>
      <c r="B9981" s="101">
        <v>307.11</v>
      </c>
      <c r="C9981" s="102"/>
      <c r="D9981" s="100" t="s">
        <v>10564</v>
      </c>
      <c r="E9981" s="101">
        <v>92.28</v>
      </c>
      <c r="F9981" s="102"/>
    </row>
    <row r="9982" ht="12.75" customHeight="1">
      <c r="A9982" s="100" t="s">
        <v>10242</v>
      </c>
      <c r="B9982" s="101">
        <v>266.15</v>
      </c>
      <c r="C9982" s="102"/>
      <c r="D9982" s="100" t="s">
        <v>28655</v>
      </c>
      <c r="E9982" s="101">
        <v>117.44</v>
      </c>
      <c r="F9982" s="102"/>
    </row>
    <row r="9983" ht="12.75" customHeight="1">
      <c r="A9983" s="100" t="s">
        <v>28494</v>
      </c>
      <c r="B9983" s="101">
        <v>469.62</v>
      </c>
      <c r="C9983" s="102"/>
      <c r="D9983" s="100" t="s">
        <v>10566</v>
      </c>
      <c r="E9983" s="101">
        <v>102.83</v>
      </c>
      <c r="F9983" s="102"/>
    </row>
    <row r="9984" ht="12.75" customHeight="1">
      <c r="A9984" s="100" t="s">
        <v>10244</v>
      </c>
      <c r="B9984" s="101">
        <v>406.99</v>
      </c>
      <c r="C9984" s="102"/>
      <c r="D9984" s="100" t="s">
        <v>28656</v>
      </c>
      <c r="E9984" s="101">
        <v>154.74</v>
      </c>
      <c r="F9984" s="102"/>
    </row>
    <row r="9985" ht="12.75" customHeight="1">
      <c r="A9985" s="100" t="s">
        <v>28495</v>
      </c>
      <c r="B9985" s="101">
        <v>378.82</v>
      </c>
      <c r="C9985" s="102"/>
      <c r="D9985" s="100" t="s">
        <v>10568</v>
      </c>
      <c r="E9985" s="101">
        <v>135.01</v>
      </c>
      <c r="F9985" s="102"/>
    </row>
    <row r="9986" ht="12.75" customHeight="1">
      <c r="A9986" s="100" t="s">
        <v>10246</v>
      </c>
      <c r="B9986" s="101">
        <v>328.3</v>
      </c>
      <c r="C9986" s="102"/>
      <c r="D9986" s="100" t="s">
        <v>28657</v>
      </c>
      <c r="E9986" s="101">
        <v>70.28</v>
      </c>
      <c r="F9986" s="102"/>
    </row>
    <row r="9987" ht="12.75" customHeight="1">
      <c r="A9987" s="100" t="s">
        <v>28496</v>
      </c>
      <c r="B9987" s="101">
        <v>579.52</v>
      </c>
      <c r="C9987" s="102"/>
      <c r="D9987" s="100" t="s">
        <v>10570</v>
      </c>
      <c r="E9987" s="101">
        <v>61.01</v>
      </c>
      <c r="F9987" s="102"/>
    </row>
    <row r="9988" ht="12.75" customHeight="1">
      <c r="A9988" s="100" t="s">
        <v>10248</v>
      </c>
      <c r="B9988" s="101">
        <v>502.22</v>
      </c>
      <c r="C9988" s="102"/>
      <c r="D9988" s="100" t="s">
        <v>28658</v>
      </c>
      <c r="E9988" s="101">
        <v>70.71</v>
      </c>
      <c r="F9988" s="102"/>
    </row>
    <row r="9989" ht="12.75" customHeight="1">
      <c r="A9989" s="100" t="s">
        <v>28497</v>
      </c>
      <c r="B9989" s="101">
        <v>258.58</v>
      </c>
      <c r="C9989" s="102"/>
      <c r="D9989" s="100" t="s">
        <v>10572</v>
      </c>
      <c r="E9989" s="101">
        <v>61.37</v>
      </c>
      <c r="F9989" s="102"/>
    </row>
    <row r="9990" ht="12.75" customHeight="1">
      <c r="A9990" s="100" t="s">
        <v>10250</v>
      </c>
      <c r="B9990" s="101">
        <v>224.09</v>
      </c>
      <c r="C9990" s="102"/>
      <c r="D9990" s="100" t="s">
        <v>28659</v>
      </c>
      <c r="E9990" s="101">
        <v>71.36</v>
      </c>
      <c r="F9990" s="102"/>
    </row>
    <row r="9991" ht="12.75" customHeight="1">
      <c r="A9991" s="100" t="s">
        <v>28498</v>
      </c>
      <c r="B9991" s="101">
        <v>517.33</v>
      </c>
      <c r="C9991" s="102"/>
      <c r="D9991" s="100" t="s">
        <v>10574</v>
      </c>
      <c r="E9991" s="101">
        <v>61.92</v>
      </c>
      <c r="F9991" s="102"/>
    </row>
    <row r="9992" ht="12.75" customHeight="1">
      <c r="A9992" s="100" t="s">
        <v>10252</v>
      </c>
      <c r="B9992" s="101">
        <v>448.33</v>
      </c>
      <c r="C9992" s="102"/>
      <c r="D9992" s="100" t="s">
        <v>28660</v>
      </c>
      <c r="E9992" s="101">
        <v>74.0</v>
      </c>
      <c r="F9992" s="102"/>
    </row>
    <row r="9993" ht="12.75" customHeight="1">
      <c r="A9993" s="100" t="s">
        <v>28499</v>
      </c>
      <c r="B9993" s="101">
        <v>298.13</v>
      </c>
      <c r="C9993" s="102"/>
      <c r="D9993" s="100" t="s">
        <v>10576</v>
      </c>
      <c r="E9993" s="101">
        <v>64.19</v>
      </c>
      <c r="F9993" s="102"/>
    </row>
    <row r="9994" ht="12.75" customHeight="1">
      <c r="A9994" s="100" t="s">
        <v>10254</v>
      </c>
      <c r="B9994" s="101">
        <v>258.37</v>
      </c>
      <c r="C9994" s="102"/>
      <c r="D9994" s="100" t="s">
        <v>28661</v>
      </c>
      <c r="E9994" s="101">
        <v>85.4</v>
      </c>
      <c r="F9994" s="102"/>
    </row>
    <row r="9995" ht="12.75" customHeight="1">
      <c r="A9995" s="100" t="s">
        <v>28500</v>
      </c>
      <c r="B9995" s="101">
        <v>593.02</v>
      </c>
      <c r="C9995" s="102"/>
      <c r="D9995" s="100" t="s">
        <v>10578</v>
      </c>
      <c r="E9995" s="101">
        <v>74.04</v>
      </c>
      <c r="F9995" s="102"/>
    </row>
    <row r="9996" ht="12.75" customHeight="1">
      <c r="A9996" s="100" t="s">
        <v>10256</v>
      </c>
      <c r="B9996" s="101">
        <v>513.92</v>
      </c>
      <c r="C9996" s="102"/>
      <c r="D9996" s="100" t="s">
        <v>28662</v>
      </c>
      <c r="E9996" s="101">
        <v>6.64</v>
      </c>
      <c r="F9996" s="102"/>
    </row>
    <row r="9997" ht="12.75" customHeight="1">
      <c r="A9997" s="100" t="s">
        <v>28501</v>
      </c>
      <c r="B9997" s="101">
        <v>339.2</v>
      </c>
      <c r="C9997" s="102"/>
      <c r="D9997" s="100" t="s">
        <v>10580</v>
      </c>
      <c r="E9997" s="101">
        <v>5.76</v>
      </c>
      <c r="F9997" s="102"/>
    </row>
    <row r="9998" ht="12.75" customHeight="1">
      <c r="A9998" s="100" t="s">
        <v>10258</v>
      </c>
      <c r="B9998" s="101">
        <v>293.96</v>
      </c>
      <c r="C9998" s="102"/>
      <c r="D9998" s="100" t="s">
        <v>28663</v>
      </c>
      <c r="E9998" s="101">
        <v>4.13</v>
      </c>
      <c r="F9998" s="102"/>
    </row>
    <row r="9999" ht="12.75" customHeight="1">
      <c r="A9999" s="100" t="s">
        <v>28502</v>
      </c>
      <c r="B9999" s="101">
        <v>675.24</v>
      </c>
      <c r="C9999" s="102"/>
      <c r="D9999" s="100" t="s">
        <v>10583</v>
      </c>
      <c r="E9999" s="101">
        <v>3.69</v>
      </c>
      <c r="F9999" s="102"/>
    </row>
    <row r="10000" ht="12.75" customHeight="1">
      <c r="A10000" s="100" t="s">
        <v>10260</v>
      </c>
      <c r="B10000" s="101">
        <v>585.18</v>
      </c>
      <c r="C10000" s="102"/>
      <c r="D10000" s="100" t="s">
        <v>28664</v>
      </c>
      <c r="E10000" s="101">
        <v>80.73</v>
      </c>
      <c r="F10000" s="102"/>
    </row>
    <row r="10001" ht="12.75" customHeight="1">
      <c r="A10001" s="100" t="s">
        <v>28503</v>
      </c>
      <c r="B10001" s="101">
        <v>429.96</v>
      </c>
      <c r="C10001" s="102"/>
      <c r="D10001" s="100" t="s">
        <v>10585</v>
      </c>
      <c r="E10001" s="101">
        <v>70.08</v>
      </c>
      <c r="F10001" s="102"/>
    </row>
    <row r="10002" ht="12.75" customHeight="1">
      <c r="A10002" s="100" t="s">
        <v>10262</v>
      </c>
      <c r="B10002" s="101">
        <v>372.61</v>
      </c>
      <c r="C10002" s="102"/>
      <c r="D10002" s="100" t="s">
        <v>28665</v>
      </c>
      <c r="E10002" s="101">
        <v>81.21</v>
      </c>
      <c r="F10002" s="102"/>
    </row>
    <row r="10003" ht="12.75" customHeight="1">
      <c r="A10003" s="100" t="s">
        <v>28504</v>
      </c>
      <c r="B10003" s="101">
        <v>854.72</v>
      </c>
      <c r="C10003" s="102"/>
      <c r="D10003" s="100" t="s">
        <v>10587</v>
      </c>
      <c r="E10003" s="101">
        <v>70.48</v>
      </c>
      <c r="F10003" s="102"/>
    </row>
    <row r="10004" ht="12.75" customHeight="1">
      <c r="A10004" s="100" t="s">
        <v>10264</v>
      </c>
      <c r="B10004" s="101">
        <v>740.72</v>
      </c>
      <c r="C10004" s="102"/>
      <c r="D10004" s="100" t="s">
        <v>28666</v>
      </c>
      <c r="E10004" s="101">
        <v>82.07</v>
      </c>
      <c r="F10004" s="102"/>
    </row>
    <row r="10005" ht="12.75" customHeight="1">
      <c r="A10005" s="100" t="s">
        <v>28505</v>
      </c>
      <c r="B10005" s="101">
        <v>530.36</v>
      </c>
      <c r="C10005" s="102"/>
      <c r="D10005" s="100" t="s">
        <v>10589</v>
      </c>
      <c r="E10005" s="101">
        <v>71.21</v>
      </c>
      <c r="F10005" s="102"/>
    </row>
    <row r="10006" ht="12.75" customHeight="1">
      <c r="A10006" s="100" t="s">
        <v>10266</v>
      </c>
      <c r="B10006" s="101">
        <v>459.62</v>
      </c>
      <c r="C10006" s="102"/>
      <c r="D10006" s="100" t="s">
        <v>28667</v>
      </c>
      <c r="E10006" s="101">
        <v>85.0</v>
      </c>
      <c r="F10006" s="102"/>
    </row>
    <row r="10007" ht="12.75" customHeight="1">
      <c r="A10007" s="100" t="s">
        <v>28506</v>
      </c>
      <c r="B10007" s="101">
        <v>1054.73</v>
      </c>
      <c r="C10007" s="102"/>
      <c r="D10007" s="100" t="s">
        <v>10591</v>
      </c>
      <c r="E10007" s="101">
        <v>73.73</v>
      </c>
      <c r="F10007" s="102"/>
    </row>
    <row r="10008" ht="12.75" customHeight="1">
      <c r="A10008" s="100" t="s">
        <v>10268</v>
      </c>
      <c r="B10008" s="101">
        <v>914.05</v>
      </c>
      <c r="C10008" s="102"/>
      <c r="D10008" s="100" t="s">
        <v>28668</v>
      </c>
      <c r="E10008" s="101">
        <v>98.13</v>
      </c>
      <c r="F10008" s="102"/>
    </row>
    <row r="10009" ht="12.75" customHeight="1">
      <c r="A10009" s="100" t="s">
        <v>28507</v>
      </c>
      <c r="B10009" s="101">
        <v>286.29</v>
      </c>
      <c r="C10009" s="102"/>
      <c r="D10009" s="100" t="s">
        <v>10593</v>
      </c>
      <c r="E10009" s="101">
        <v>85.08</v>
      </c>
      <c r="F10009" s="102"/>
    </row>
    <row r="10010" ht="12.75" customHeight="1">
      <c r="A10010" s="100" t="s">
        <v>10270</v>
      </c>
      <c r="B10010" s="101">
        <v>248.1</v>
      </c>
      <c r="C10010" s="102"/>
      <c r="D10010" s="100" t="s">
        <v>28669</v>
      </c>
      <c r="E10010" s="101">
        <v>139.88</v>
      </c>
      <c r="F10010" s="102"/>
    </row>
    <row r="10011" ht="12.75" customHeight="1">
      <c r="A10011" s="100" t="s">
        <v>28508</v>
      </c>
      <c r="B10011" s="101">
        <v>572.76</v>
      </c>
      <c r="C10011" s="102"/>
      <c r="D10011" s="100" t="s">
        <v>10595</v>
      </c>
      <c r="E10011" s="101">
        <v>122.67</v>
      </c>
      <c r="F10011" s="102"/>
    </row>
    <row r="10012" ht="12.75" customHeight="1">
      <c r="A10012" s="100" t="s">
        <v>10272</v>
      </c>
      <c r="B10012" s="101">
        <v>496.37</v>
      </c>
      <c r="C10012" s="102"/>
      <c r="D10012" s="100" t="s">
        <v>28670</v>
      </c>
      <c r="E10012" s="101">
        <v>441.69</v>
      </c>
      <c r="F10012" s="102"/>
    </row>
    <row r="10013" ht="12.75" customHeight="1">
      <c r="A10013" s="100" t="s">
        <v>28509</v>
      </c>
      <c r="B10013" s="101">
        <v>330.08</v>
      </c>
      <c r="C10013" s="102"/>
      <c r="D10013" s="100" t="s">
        <v>55</v>
      </c>
      <c r="E10013" s="101">
        <v>417.41</v>
      </c>
      <c r="F10013" s="102"/>
    </row>
    <row r="10014" ht="12.75" customHeight="1">
      <c r="A10014" s="100" t="s">
        <v>10274</v>
      </c>
      <c r="B10014" s="101">
        <v>286.05</v>
      </c>
      <c r="C10014" s="102"/>
      <c r="D10014" s="100" t="s">
        <v>28671</v>
      </c>
      <c r="E10014" s="101">
        <v>460.49</v>
      </c>
      <c r="F10014" s="102"/>
    </row>
    <row r="10015" ht="12.75" customHeight="1">
      <c r="A10015" s="100" t="s">
        <v>28510</v>
      </c>
      <c r="B10015" s="101">
        <v>656.56</v>
      </c>
      <c r="C10015" s="102"/>
      <c r="D10015" s="100" t="s">
        <v>10598</v>
      </c>
      <c r="E10015" s="101">
        <v>436.22</v>
      </c>
      <c r="F10015" s="102"/>
    </row>
    <row r="10016" ht="12.75" customHeight="1">
      <c r="A10016" s="100" t="s">
        <v>10276</v>
      </c>
      <c r="B10016" s="101">
        <v>568.99</v>
      </c>
      <c r="C10016" s="102"/>
      <c r="D10016" s="100" t="s">
        <v>28672</v>
      </c>
      <c r="E10016" s="101">
        <v>481.12</v>
      </c>
      <c r="F10016" s="102"/>
    </row>
    <row r="10017" ht="12.75" customHeight="1">
      <c r="A10017" s="100" t="s">
        <v>28511</v>
      </c>
      <c r="B10017" s="101">
        <v>375.55</v>
      </c>
      <c r="C10017" s="102"/>
      <c r="D10017" s="100" t="s">
        <v>10600</v>
      </c>
      <c r="E10017" s="101">
        <v>456.85</v>
      </c>
      <c r="F10017" s="102"/>
    </row>
    <row r="10018" ht="12.75" customHeight="1">
      <c r="A10018" s="100" t="s">
        <v>10278</v>
      </c>
      <c r="B10018" s="101">
        <v>325.46</v>
      </c>
      <c r="C10018" s="102"/>
      <c r="D10018" s="100" t="s">
        <v>28673</v>
      </c>
      <c r="E10018" s="101">
        <v>497.99</v>
      </c>
      <c r="F10018" s="102"/>
    </row>
    <row r="10019" ht="12.75" customHeight="1">
      <c r="A10019" s="100" t="s">
        <v>28512</v>
      </c>
      <c r="B10019" s="101">
        <v>747.59</v>
      </c>
      <c r="C10019" s="102"/>
      <c r="D10019" s="100" t="s">
        <v>10602</v>
      </c>
      <c r="E10019" s="101">
        <v>473.72</v>
      </c>
      <c r="F10019" s="102"/>
    </row>
    <row r="10020" ht="12.75" customHeight="1">
      <c r="A10020" s="100" t="s">
        <v>10280</v>
      </c>
      <c r="B10020" s="101">
        <v>647.87</v>
      </c>
      <c r="C10020" s="102"/>
      <c r="D10020" s="100" t="s">
        <v>28674</v>
      </c>
      <c r="E10020" s="101">
        <v>522.89</v>
      </c>
      <c r="F10020" s="102"/>
    </row>
    <row r="10021" ht="12.75" customHeight="1">
      <c r="A10021" s="100" t="s">
        <v>28513</v>
      </c>
      <c r="B10021" s="101">
        <v>476.03</v>
      </c>
      <c r="C10021" s="102"/>
      <c r="D10021" s="100" t="s">
        <v>10604</v>
      </c>
      <c r="E10021" s="101">
        <v>498.62</v>
      </c>
      <c r="F10021" s="102"/>
    </row>
    <row r="10022" ht="12.75" customHeight="1">
      <c r="A10022" s="100" t="s">
        <v>10282</v>
      </c>
      <c r="B10022" s="101">
        <v>412.54</v>
      </c>
      <c r="C10022" s="102"/>
      <c r="D10022" s="100" t="s">
        <v>28675</v>
      </c>
      <c r="E10022" s="101">
        <v>531.03</v>
      </c>
      <c r="F10022" s="102"/>
    </row>
    <row r="10023" ht="12.75" customHeight="1">
      <c r="A10023" s="100" t="s">
        <v>28514</v>
      </c>
      <c r="B10023" s="101">
        <v>946.3</v>
      </c>
      <c r="C10023" s="102"/>
      <c r="D10023" s="100" t="s">
        <v>10606</v>
      </c>
      <c r="E10023" s="101">
        <v>506.76</v>
      </c>
      <c r="F10023" s="102"/>
    </row>
    <row r="10024" ht="12.75" customHeight="1">
      <c r="A10024" s="100" t="s">
        <v>10284</v>
      </c>
      <c r="B10024" s="101">
        <v>820.08</v>
      </c>
      <c r="C10024" s="102"/>
      <c r="D10024" s="100" t="s">
        <v>28676</v>
      </c>
      <c r="E10024" s="101">
        <v>534.68</v>
      </c>
      <c r="F10024" s="102"/>
    </row>
    <row r="10025" ht="12.75" customHeight="1">
      <c r="A10025" s="100" t="s">
        <v>28515</v>
      </c>
      <c r="B10025" s="101">
        <v>587.18</v>
      </c>
      <c r="C10025" s="102"/>
      <c r="D10025" s="100" t="s">
        <v>10608</v>
      </c>
      <c r="E10025" s="101">
        <v>510.41</v>
      </c>
      <c r="F10025" s="102"/>
    </row>
    <row r="10026" ht="12.75" customHeight="1">
      <c r="A10026" s="100" t="s">
        <v>10286</v>
      </c>
      <c r="B10026" s="101">
        <v>508.86</v>
      </c>
      <c r="C10026" s="102"/>
      <c r="D10026" s="100" t="s">
        <v>28677</v>
      </c>
      <c r="E10026" s="101">
        <v>485.37</v>
      </c>
      <c r="F10026" s="102"/>
    </row>
    <row r="10027" ht="12.75" customHeight="1">
      <c r="A10027" s="100" t="s">
        <v>28516</v>
      </c>
      <c r="B10027" s="101">
        <v>1167.74</v>
      </c>
      <c r="C10027" s="102"/>
      <c r="D10027" s="100" t="s">
        <v>10610</v>
      </c>
      <c r="E10027" s="101">
        <v>461.1</v>
      </c>
      <c r="F10027" s="102"/>
    </row>
    <row r="10028" ht="12.75" customHeight="1">
      <c r="A10028" s="100" t="s">
        <v>10288</v>
      </c>
      <c r="B10028" s="101">
        <v>1011.98</v>
      </c>
      <c r="C10028" s="102"/>
      <c r="D10028" s="100" t="s">
        <v>28678</v>
      </c>
      <c r="E10028" s="101">
        <v>381.33</v>
      </c>
      <c r="F10028" s="102"/>
    </row>
    <row r="10029" ht="12.75" customHeight="1">
      <c r="A10029" s="100" t="s">
        <v>28517</v>
      </c>
      <c r="B10029" s="101">
        <v>121.07</v>
      </c>
      <c r="C10029" s="102"/>
      <c r="D10029" s="100" t="s">
        <v>10612</v>
      </c>
      <c r="E10029" s="101">
        <v>360.4</v>
      </c>
      <c r="F10029" s="102"/>
    </row>
    <row r="10030" ht="12.75" customHeight="1">
      <c r="A10030" s="100" t="s">
        <v>10290</v>
      </c>
      <c r="B10030" s="101">
        <v>104.92</v>
      </c>
      <c r="C10030" s="102"/>
      <c r="D10030" s="100" t="s">
        <v>28679</v>
      </c>
      <c r="E10030" s="101">
        <v>335.52</v>
      </c>
      <c r="F10030" s="102"/>
    </row>
    <row r="10031" ht="12.75" customHeight="1">
      <c r="A10031" s="100" t="s">
        <v>28518</v>
      </c>
      <c r="B10031" s="101">
        <v>234.73</v>
      </c>
      <c r="C10031" s="102"/>
      <c r="D10031" s="100" t="s">
        <v>10614</v>
      </c>
      <c r="E10031" s="101">
        <v>314.59</v>
      </c>
      <c r="F10031" s="102"/>
    </row>
    <row r="10032" ht="12.75" customHeight="1">
      <c r="A10032" s="100" t="s">
        <v>10292</v>
      </c>
      <c r="B10032" s="101">
        <v>203.42</v>
      </c>
      <c r="C10032" s="102"/>
      <c r="D10032" s="100" t="s">
        <v>28680</v>
      </c>
      <c r="E10032" s="101">
        <v>376.38</v>
      </c>
      <c r="F10032" s="102"/>
    </row>
    <row r="10033" ht="12.75" customHeight="1">
      <c r="A10033" s="100" t="s">
        <v>28519</v>
      </c>
      <c r="B10033" s="101">
        <v>169.5</v>
      </c>
      <c r="C10033" s="102"/>
      <c r="D10033" s="100" t="s">
        <v>10616</v>
      </c>
      <c r="E10033" s="101">
        <v>355.09</v>
      </c>
      <c r="F10033" s="102"/>
    </row>
    <row r="10034" ht="12.75" customHeight="1">
      <c r="A10034" s="100" t="s">
        <v>10294</v>
      </c>
      <c r="B10034" s="101">
        <v>146.89</v>
      </c>
      <c r="C10034" s="102"/>
      <c r="D10034" s="100" t="s">
        <v>28681</v>
      </c>
      <c r="E10034" s="101">
        <v>45.39</v>
      </c>
      <c r="F10034" s="102"/>
    </row>
    <row r="10035" ht="12.75" customHeight="1">
      <c r="A10035" s="100" t="s">
        <v>28520</v>
      </c>
      <c r="B10035" s="101">
        <v>427.22</v>
      </c>
      <c r="C10035" s="102"/>
      <c r="D10035" s="100" t="s">
        <v>10618</v>
      </c>
      <c r="E10035" s="101">
        <v>41.28</v>
      </c>
      <c r="F10035" s="102"/>
    </row>
    <row r="10036" ht="12.75" customHeight="1">
      <c r="A10036" s="100" t="s">
        <v>10296</v>
      </c>
      <c r="B10036" s="101">
        <v>370.24</v>
      </c>
      <c r="C10036" s="102"/>
      <c r="D10036" s="100" t="s">
        <v>28682</v>
      </c>
      <c r="E10036" s="101">
        <v>46.52</v>
      </c>
      <c r="F10036" s="102"/>
    </row>
    <row r="10037" ht="12.75" customHeight="1">
      <c r="A10037" s="100" t="s">
        <v>28521</v>
      </c>
      <c r="B10037" s="101">
        <v>187.66</v>
      </c>
      <c r="C10037" s="102"/>
      <c r="D10037" s="100" t="s">
        <v>10620</v>
      </c>
      <c r="E10037" s="101">
        <v>42.41</v>
      </c>
      <c r="F10037" s="102"/>
    </row>
    <row r="10038" ht="12.75" customHeight="1">
      <c r="A10038" s="100" t="s">
        <v>10298</v>
      </c>
      <c r="B10038" s="101">
        <v>162.63</v>
      </c>
      <c r="C10038" s="102"/>
      <c r="D10038" s="100" t="s">
        <v>28683</v>
      </c>
      <c r="E10038" s="101">
        <v>47.45</v>
      </c>
      <c r="F10038" s="102"/>
    </row>
    <row r="10039" ht="12.75" customHeight="1">
      <c r="A10039" s="100" t="s">
        <v>28522</v>
      </c>
      <c r="B10039" s="101">
        <v>472.99</v>
      </c>
      <c r="C10039" s="102"/>
      <c r="D10039" s="100" t="s">
        <v>10622</v>
      </c>
      <c r="E10039" s="101">
        <v>43.34</v>
      </c>
      <c r="F10039" s="102"/>
    </row>
    <row r="10040" ht="12.75" customHeight="1">
      <c r="A10040" s="100" t="s">
        <v>10300</v>
      </c>
      <c r="B10040" s="101">
        <v>409.91</v>
      </c>
      <c r="C10040" s="102"/>
      <c r="D10040" s="100" t="s">
        <v>28684</v>
      </c>
      <c r="E10040" s="101">
        <v>48.82</v>
      </c>
      <c r="F10040" s="102"/>
    </row>
    <row r="10041" ht="12.75" customHeight="1">
      <c r="A10041" s="100" t="s">
        <v>28523</v>
      </c>
      <c r="B10041" s="101">
        <v>1360.81</v>
      </c>
      <c r="C10041" s="102"/>
      <c r="D10041" s="100" t="s">
        <v>10624</v>
      </c>
      <c r="E10041" s="101">
        <v>44.71</v>
      </c>
      <c r="F10041" s="102"/>
    </row>
    <row r="10042" ht="12.75" customHeight="1">
      <c r="A10042" s="100" t="s">
        <v>10302</v>
      </c>
      <c r="B10042" s="101">
        <v>1325.22</v>
      </c>
      <c r="C10042" s="102"/>
      <c r="D10042" s="100" t="s">
        <v>28685</v>
      </c>
      <c r="E10042" s="101">
        <v>52.03</v>
      </c>
      <c r="F10042" s="102"/>
    </row>
    <row r="10043" ht="12.75" customHeight="1">
      <c r="A10043" s="100" t="s">
        <v>28524</v>
      </c>
      <c r="B10043" s="101">
        <v>1632.97</v>
      </c>
      <c r="C10043" s="102"/>
      <c r="D10043" s="100" t="s">
        <v>10626</v>
      </c>
      <c r="E10043" s="101">
        <v>47.92</v>
      </c>
      <c r="F10043" s="102"/>
    </row>
    <row r="10044" ht="12.75" customHeight="1">
      <c r="A10044" s="100" t="s">
        <v>10304</v>
      </c>
      <c r="B10044" s="101">
        <v>1590.27</v>
      </c>
      <c r="C10044" s="102"/>
      <c r="D10044" s="100" t="s">
        <v>28686</v>
      </c>
      <c r="E10044" s="101">
        <v>53.68</v>
      </c>
      <c r="F10044" s="102"/>
    </row>
    <row r="10045" ht="12.75" customHeight="1">
      <c r="A10045" s="100" t="s">
        <v>28525</v>
      </c>
      <c r="B10045" s="101">
        <v>1905.13</v>
      </c>
      <c r="C10045" s="102"/>
      <c r="D10045" s="100" t="s">
        <v>10628</v>
      </c>
      <c r="E10045" s="101">
        <v>49.57</v>
      </c>
      <c r="F10045" s="102"/>
    </row>
    <row r="10046" ht="12.75" customHeight="1">
      <c r="A10046" s="100" t="s">
        <v>10306</v>
      </c>
      <c r="B10046" s="101">
        <v>1855.31</v>
      </c>
      <c r="C10046" s="102"/>
      <c r="D10046" s="100" t="s">
        <v>28687</v>
      </c>
      <c r="E10046" s="101">
        <v>55.03</v>
      </c>
      <c r="F10046" s="102"/>
    </row>
    <row r="10047" ht="12.75" customHeight="1">
      <c r="A10047" s="100" t="s">
        <v>28526</v>
      </c>
      <c r="B10047" s="101">
        <v>2041.21</v>
      </c>
      <c r="C10047" s="102"/>
      <c r="D10047" s="100" t="s">
        <v>10630</v>
      </c>
      <c r="E10047" s="101">
        <v>50.92</v>
      </c>
      <c r="F10047" s="102"/>
    </row>
    <row r="10048" ht="12.75" customHeight="1">
      <c r="A10048" s="100" t="s">
        <v>10308</v>
      </c>
      <c r="B10048" s="101">
        <v>1987.83</v>
      </c>
      <c r="C10048" s="102"/>
      <c r="D10048" s="100" t="s">
        <v>28688</v>
      </c>
      <c r="E10048" s="101">
        <v>57.02</v>
      </c>
      <c r="F10048" s="102"/>
    </row>
    <row r="10049" ht="12.75" customHeight="1">
      <c r="A10049" s="100" t="s">
        <v>28527</v>
      </c>
      <c r="B10049" s="101">
        <v>2177.29</v>
      </c>
      <c r="C10049" s="102"/>
      <c r="D10049" s="100" t="s">
        <v>10632</v>
      </c>
      <c r="E10049" s="101">
        <v>52.91</v>
      </c>
      <c r="F10049" s="102"/>
    </row>
    <row r="10050" ht="12.75" customHeight="1">
      <c r="A10050" s="100" t="s">
        <v>10310</v>
      </c>
      <c r="B10050" s="101">
        <v>2120.36</v>
      </c>
      <c r="C10050" s="102"/>
      <c r="D10050" s="100" t="s">
        <v>28689</v>
      </c>
      <c r="E10050" s="101">
        <v>60.0</v>
      </c>
      <c r="F10050" s="102"/>
    </row>
    <row r="10051" ht="12.75" customHeight="1">
      <c r="A10051" s="100" t="s">
        <v>28528</v>
      </c>
      <c r="B10051" s="101">
        <v>2449.45</v>
      </c>
      <c r="C10051" s="102"/>
      <c r="D10051" s="100" t="s">
        <v>10634</v>
      </c>
      <c r="E10051" s="101">
        <v>55.89</v>
      </c>
      <c r="F10051" s="102"/>
    </row>
    <row r="10052" ht="12.75" customHeight="1">
      <c r="A10052" s="100" t="s">
        <v>10312</v>
      </c>
      <c r="B10052" s="101">
        <v>2385.4</v>
      </c>
      <c r="C10052" s="102"/>
      <c r="D10052" s="100" t="s">
        <v>28690</v>
      </c>
      <c r="E10052" s="101">
        <v>62.27</v>
      </c>
      <c r="F10052" s="102"/>
    </row>
    <row r="10053" ht="12.75" customHeight="1">
      <c r="A10053" s="100" t="s">
        <v>28529</v>
      </c>
      <c r="B10053" s="101">
        <v>2721.62</v>
      </c>
      <c r="C10053" s="102"/>
      <c r="D10053" s="100" t="s">
        <v>10636</v>
      </c>
      <c r="E10053" s="101">
        <v>58.16</v>
      </c>
      <c r="F10053" s="102"/>
    </row>
    <row r="10054" ht="12.75" customHeight="1">
      <c r="A10054" s="100" t="s">
        <v>10314</v>
      </c>
      <c r="B10054" s="101">
        <v>2650.45</v>
      </c>
      <c r="C10054" s="102"/>
      <c r="D10054" s="100" t="s">
        <v>28691</v>
      </c>
      <c r="E10054" s="101">
        <v>64.12</v>
      </c>
      <c r="F10054" s="102"/>
    </row>
    <row r="10055" ht="12.75" customHeight="1">
      <c r="A10055" s="100" t="s">
        <v>28530</v>
      </c>
      <c r="B10055" s="101">
        <v>2993.78</v>
      </c>
      <c r="C10055" s="102"/>
      <c r="D10055" s="100" t="s">
        <v>10638</v>
      </c>
      <c r="E10055" s="101">
        <v>60.01</v>
      </c>
      <c r="F10055" s="102"/>
    </row>
    <row r="10056" ht="12.75" customHeight="1">
      <c r="A10056" s="100" t="s">
        <v>10316</v>
      </c>
      <c r="B10056" s="101">
        <v>2915.49</v>
      </c>
      <c r="C10056" s="102"/>
      <c r="D10056" s="100" t="s">
        <v>28692</v>
      </c>
      <c r="E10056" s="101">
        <v>66.86</v>
      </c>
      <c r="F10056" s="102"/>
    </row>
    <row r="10057" ht="12.75" customHeight="1">
      <c r="A10057" s="100" t="s">
        <v>28531</v>
      </c>
      <c r="B10057" s="101">
        <v>889.22</v>
      </c>
      <c r="C10057" s="102"/>
      <c r="D10057" s="100" t="s">
        <v>10640</v>
      </c>
      <c r="E10057" s="101">
        <v>62.75</v>
      </c>
      <c r="F10057" s="102"/>
    </row>
    <row r="10058" ht="12.75" customHeight="1">
      <c r="A10058" s="100" t="s">
        <v>10318</v>
      </c>
      <c r="B10058" s="101">
        <v>866.27</v>
      </c>
      <c r="C10058" s="102"/>
      <c r="D10058" s="100" t="s">
        <v>28693</v>
      </c>
      <c r="E10058" s="101">
        <v>30.22</v>
      </c>
      <c r="F10058" s="102"/>
    </row>
    <row r="10059" ht="12.75" customHeight="1">
      <c r="A10059" s="100" t="s">
        <v>28532</v>
      </c>
      <c r="B10059" s="101">
        <v>199.19</v>
      </c>
      <c r="C10059" s="102"/>
      <c r="D10059" s="100" t="s">
        <v>10642</v>
      </c>
      <c r="E10059" s="101">
        <v>27.0</v>
      </c>
      <c r="F10059" s="102"/>
    </row>
    <row r="10060" ht="12.75" customHeight="1">
      <c r="A10060" s="100" t="s">
        <v>10320</v>
      </c>
      <c r="B10060" s="101">
        <v>188.65</v>
      </c>
      <c r="C10060" s="102"/>
      <c r="D10060" s="100" t="s">
        <v>28694</v>
      </c>
      <c r="E10060" s="101">
        <v>240.61</v>
      </c>
      <c r="F10060" s="102"/>
    </row>
    <row r="10061" ht="12.75" customHeight="1">
      <c r="A10061" s="100" t="s">
        <v>28533</v>
      </c>
      <c r="B10061" s="101">
        <v>191.03</v>
      </c>
      <c r="C10061" s="102"/>
      <c r="D10061" s="100" t="s">
        <v>10644</v>
      </c>
      <c r="E10061" s="101">
        <v>213.75</v>
      </c>
      <c r="F10061" s="102"/>
    </row>
    <row r="10062" ht="12.75" customHeight="1">
      <c r="A10062" s="100" t="s">
        <v>10322</v>
      </c>
      <c r="B10062" s="101">
        <v>181.22</v>
      </c>
      <c r="C10062" s="102"/>
      <c r="D10062" s="100" t="s">
        <v>28695</v>
      </c>
      <c r="E10062" s="101">
        <v>296.86</v>
      </c>
      <c r="F10062" s="102"/>
    </row>
    <row r="10063" ht="12.75" customHeight="1">
      <c r="A10063" s="100" t="s">
        <v>28534</v>
      </c>
      <c r="B10063" s="101">
        <v>216.38</v>
      </c>
      <c r="C10063" s="102"/>
      <c r="D10063" s="100" t="s">
        <v>10646</v>
      </c>
      <c r="E10063" s="101">
        <v>270.0</v>
      </c>
      <c r="F10063" s="102"/>
    </row>
    <row r="10064" ht="12.75" customHeight="1">
      <c r="A10064" s="100" t="s">
        <v>10324</v>
      </c>
      <c r="B10064" s="101">
        <v>205.01</v>
      </c>
      <c r="C10064" s="102"/>
      <c r="D10064" s="100" t="s">
        <v>28696</v>
      </c>
      <c r="E10064" s="101">
        <v>54.94</v>
      </c>
      <c r="F10064" s="102"/>
    </row>
    <row r="10065" ht="12.75" customHeight="1">
      <c r="A10065" s="100" t="s">
        <v>28535</v>
      </c>
      <c r="B10065" s="101">
        <v>433.91</v>
      </c>
      <c r="C10065" s="102"/>
      <c r="D10065" s="100" t="s">
        <v>10648</v>
      </c>
      <c r="E10065" s="101">
        <v>49.22</v>
      </c>
      <c r="F10065" s="102"/>
    </row>
    <row r="10066" ht="12.75" customHeight="1">
      <c r="A10066" s="100" t="s">
        <v>10326</v>
      </c>
      <c r="B10066" s="101">
        <v>408.34</v>
      </c>
      <c r="C10066" s="102"/>
      <c r="D10066" s="100" t="s">
        <v>28697</v>
      </c>
      <c r="E10066" s="101">
        <v>59.8</v>
      </c>
      <c r="F10066" s="102"/>
    </row>
    <row r="10067" ht="12.75" customHeight="1">
      <c r="A10067" s="100" t="s">
        <v>28536</v>
      </c>
      <c r="B10067" s="101">
        <v>494.91</v>
      </c>
      <c r="C10067" s="102"/>
      <c r="D10067" s="100" t="s">
        <v>10650</v>
      </c>
      <c r="E10067" s="101">
        <v>54.08</v>
      </c>
      <c r="F10067" s="102"/>
    </row>
    <row r="10068" ht="12.75" customHeight="1">
      <c r="A10068" s="100" t="s">
        <v>10328</v>
      </c>
      <c r="B10068" s="101">
        <v>465.68</v>
      </c>
      <c r="C10068" s="102"/>
      <c r="D10068" s="100" t="s">
        <v>28698</v>
      </c>
      <c r="E10068" s="101">
        <v>66.23</v>
      </c>
      <c r="F10068" s="102"/>
    </row>
    <row r="10069" ht="12.75" customHeight="1">
      <c r="A10069" s="100" t="s">
        <v>28537</v>
      </c>
      <c r="B10069" s="101">
        <v>232.0</v>
      </c>
      <c r="C10069" s="102"/>
      <c r="D10069" s="100" t="s">
        <v>10652</v>
      </c>
      <c r="E10069" s="101">
        <v>60.51</v>
      </c>
      <c r="F10069" s="102"/>
    </row>
    <row r="10070" ht="12.75" customHeight="1">
      <c r="A10070" s="100" t="s">
        <v>10330</v>
      </c>
      <c r="B10070" s="101">
        <v>217.93</v>
      </c>
      <c r="C10070" s="102"/>
      <c r="D10070" s="100" t="s">
        <v>28699</v>
      </c>
      <c r="E10070" s="101">
        <v>74.69</v>
      </c>
      <c r="F10070" s="102"/>
    </row>
    <row r="10071" ht="12.75" customHeight="1">
      <c r="A10071" s="100" t="s">
        <v>28538</v>
      </c>
      <c r="B10071" s="101">
        <v>333.92</v>
      </c>
      <c r="C10071" s="102"/>
      <c r="D10071" s="100" t="s">
        <v>10654</v>
      </c>
      <c r="E10071" s="101">
        <v>68.97</v>
      </c>
      <c r="F10071" s="102"/>
    </row>
    <row r="10072" ht="12.75" customHeight="1">
      <c r="A10072" s="100" t="s">
        <v>10332</v>
      </c>
      <c r="B10072" s="101">
        <v>316.04</v>
      </c>
      <c r="C10072" s="102"/>
      <c r="D10072" s="100" t="s">
        <v>28700</v>
      </c>
      <c r="E10072" s="101">
        <v>99.08</v>
      </c>
      <c r="F10072" s="102"/>
    </row>
    <row r="10073" ht="12.75" customHeight="1">
      <c r="A10073" s="100" t="s">
        <v>28539</v>
      </c>
      <c r="B10073" s="101">
        <v>579.85</v>
      </c>
      <c r="C10073" s="102"/>
      <c r="D10073" s="100" t="s">
        <v>10656</v>
      </c>
      <c r="E10073" s="101">
        <v>89.5</v>
      </c>
      <c r="F10073" s="102"/>
    </row>
    <row r="10074" ht="12.75" customHeight="1">
      <c r="A10074" s="100" t="s">
        <v>10334</v>
      </c>
      <c r="B10074" s="101">
        <v>545.43</v>
      </c>
      <c r="C10074" s="102"/>
      <c r="D10074" s="100" t="s">
        <v>28701</v>
      </c>
      <c r="E10074" s="101">
        <v>91.2</v>
      </c>
      <c r="F10074" s="102"/>
    </row>
    <row r="10075" ht="12.75" customHeight="1">
      <c r="A10075" s="100" t="s">
        <v>28540</v>
      </c>
      <c r="B10075" s="101">
        <v>1132.09</v>
      </c>
      <c r="C10075" s="102"/>
      <c r="D10075" s="100" t="s">
        <v>10658</v>
      </c>
      <c r="E10075" s="101">
        <v>81.62</v>
      </c>
      <c r="F10075" s="102"/>
    </row>
    <row r="10076" ht="12.75" customHeight="1">
      <c r="A10076" s="100" t="s">
        <v>10336</v>
      </c>
      <c r="B10076" s="101">
        <v>1058.16</v>
      </c>
      <c r="C10076" s="102"/>
      <c r="D10076" s="100" t="s">
        <v>28702</v>
      </c>
      <c r="E10076" s="101">
        <v>57.52</v>
      </c>
      <c r="F10076" s="102"/>
    </row>
    <row r="10077" ht="12.75" customHeight="1">
      <c r="A10077" s="100" t="s">
        <v>28541</v>
      </c>
      <c r="B10077" s="101">
        <v>122.42</v>
      </c>
      <c r="C10077" s="102"/>
      <c r="D10077" s="100" t="s">
        <v>10660</v>
      </c>
      <c r="E10077" s="101">
        <v>52.05</v>
      </c>
      <c r="F10077" s="102"/>
    </row>
    <row r="10078" ht="12.75" customHeight="1">
      <c r="A10078" s="100" t="s">
        <v>10338</v>
      </c>
      <c r="B10078" s="101">
        <v>115.08</v>
      </c>
      <c r="C10078" s="102"/>
      <c r="D10078" s="100" t="s">
        <v>28703</v>
      </c>
      <c r="E10078" s="101">
        <v>137.4</v>
      </c>
      <c r="F10078" s="102"/>
    </row>
    <row r="10079" ht="12.75" customHeight="1">
      <c r="A10079" s="100" t="s">
        <v>28542</v>
      </c>
      <c r="B10079" s="101">
        <v>215.49</v>
      </c>
      <c r="C10079" s="102"/>
      <c r="D10079" s="100" t="s">
        <v>10662</v>
      </c>
      <c r="E10079" s="101">
        <v>129.05</v>
      </c>
      <c r="F10079" s="102"/>
    </row>
    <row r="10080" ht="12.75" customHeight="1">
      <c r="A10080" s="100" t="s">
        <v>10340</v>
      </c>
      <c r="B10080" s="101">
        <v>202.58</v>
      </c>
      <c r="C10080" s="102"/>
      <c r="D10080" s="100" t="s">
        <v>28704</v>
      </c>
      <c r="E10080" s="101">
        <v>112.07</v>
      </c>
      <c r="F10080" s="102"/>
    </row>
    <row r="10081" ht="12.75" customHeight="1">
      <c r="A10081" s="100" t="s">
        <v>28543</v>
      </c>
      <c r="B10081" s="101">
        <v>293.65</v>
      </c>
      <c r="C10081" s="102"/>
      <c r="D10081" s="100" t="s">
        <v>10664</v>
      </c>
      <c r="E10081" s="101">
        <v>102.48</v>
      </c>
      <c r="F10081" s="102"/>
    </row>
    <row r="10082" ht="12.75" customHeight="1">
      <c r="A10082" s="100" t="s">
        <v>10342</v>
      </c>
      <c r="B10082" s="101">
        <v>274.69</v>
      </c>
      <c r="C10082" s="102"/>
      <c r="D10082" s="100" t="s">
        <v>28705</v>
      </c>
      <c r="E10082" s="101">
        <v>28.32</v>
      </c>
      <c r="F10082" s="102"/>
    </row>
    <row r="10083" ht="12.75" customHeight="1">
      <c r="A10083" s="100" t="s">
        <v>28544</v>
      </c>
      <c r="B10083" s="101">
        <v>126.12</v>
      </c>
      <c r="C10083" s="102"/>
      <c r="D10083" s="100" t="s">
        <v>10666</v>
      </c>
      <c r="E10083" s="101">
        <v>25.72</v>
      </c>
      <c r="F10083" s="102"/>
    </row>
    <row r="10084" ht="12.75" customHeight="1">
      <c r="A10084" s="100" t="s">
        <v>10344</v>
      </c>
      <c r="B10084" s="101">
        <v>118.29</v>
      </c>
      <c r="C10084" s="102"/>
      <c r="D10084" s="100" t="s">
        <v>28706</v>
      </c>
      <c r="E10084" s="101">
        <v>46.3</v>
      </c>
      <c r="F10084" s="102"/>
    </row>
    <row r="10085" ht="12.75" customHeight="1">
      <c r="A10085" s="100" t="s">
        <v>28545</v>
      </c>
      <c r="B10085" s="101">
        <v>222.16</v>
      </c>
      <c r="C10085" s="102"/>
      <c r="D10085" s="100" t="s">
        <v>10668</v>
      </c>
      <c r="E10085" s="101">
        <v>42.85</v>
      </c>
      <c r="F10085" s="102"/>
    </row>
    <row r="10086" ht="12.75" customHeight="1">
      <c r="A10086" s="100" t="s">
        <v>10346</v>
      </c>
      <c r="B10086" s="101">
        <v>208.36</v>
      </c>
      <c r="C10086" s="102"/>
      <c r="D10086" s="100" t="s">
        <v>28707</v>
      </c>
      <c r="E10086" s="101">
        <v>9.43</v>
      </c>
      <c r="F10086" s="102"/>
    </row>
    <row r="10087" ht="12.75" customHeight="1">
      <c r="A10087" s="100" t="s">
        <v>28546</v>
      </c>
      <c r="B10087" s="101">
        <v>303.28</v>
      </c>
      <c r="C10087" s="102"/>
      <c r="D10087" s="100" t="s">
        <v>10670</v>
      </c>
      <c r="E10087" s="101">
        <v>8.56</v>
      </c>
      <c r="F10087" s="102"/>
    </row>
    <row r="10088" ht="12.75" customHeight="1">
      <c r="A10088" s="100" t="s">
        <v>10348</v>
      </c>
      <c r="B10088" s="101">
        <v>283.04</v>
      </c>
      <c r="C10088" s="102"/>
      <c r="D10088" s="100" t="s">
        <v>28708</v>
      </c>
      <c r="E10088" s="101">
        <v>11.87</v>
      </c>
      <c r="F10088" s="102"/>
    </row>
    <row r="10089" ht="12.75" customHeight="1">
      <c r="A10089" s="100" t="s">
        <v>28547</v>
      </c>
      <c r="B10089" s="101">
        <v>132.05</v>
      </c>
      <c r="C10089" s="102"/>
      <c r="D10089" s="100" t="s">
        <v>10672</v>
      </c>
      <c r="E10089" s="101">
        <v>10.92</v>
      </c>
      <c r="F10089" s="102"/>
    </row>
    <row r="10090" ht="12.75" customHeight="1">
      <c r="A10090" s="100" t="s">
        <v>10350</v>
      </c>
      <c r="B10090" s="101">
        <v>123.43</v>
      </c>
      <c r="C10090" s="102"/>
      <c r="D10090" s="100" t="s">
        <v>28709</v>
      </c>
      <c r="E10090" s="101">
        <v>13.72</v>
      </c>
      <c r="F10090" s="102"/>
    </row>
    <row r="10091" ht="12.75" customHeight="1">
      <c r="A10091" s="100" t="s">
        <v>28548</v>
      </c>
      <c r="B10091" s="101">
        <v>225.49</v>
      </c>
      <c r="C10091" s="102"/>
      <c r="D10091" s="100" t="s">
        <v>10674</v>
      </c>
      <c r="E10091" s="101">
        <v>12.62</v>
      </c>
      <c r="F10091" s="102"/>
    </row>
    <row r="10092" ht="12.75" customHeight="1">
      <c r="A10092" s="100" t="s">
        <v>10352</v>
      </c>
      <c r="B10092" s="101">
        <v>211.25</v>
      </c>
      <c r="C10092" s="102"/>
      <c r="D10092" s="100" t="s">
        <v>28710</v>
      </c>
      <c r="E10092" s="101">
        <v>18.28</v>
      </c>
      <c r="F10092" s="102"/>
    </row>
    <row r="10093" ht="12.75" customHeight="1">
      <c r="A10093" s="100" t="s">
        <v>28549</v>
      </c>
      <c r="B10093" s="101">
        <v>308.84</v>
      </c>
      <c r="C10093" s="102"/>
      <c r="D10093" s="100" t="s">
        <v>10676</v>
      </c>
      <c r="E10093" s="101">
        <v>16.82</v>
      </c>
      <c r="F10093" s="102"/>
    </row>
    <row r="10094" ht="12.75" customHeight="1">
      <c r="A10094" s="100" t="s">
        <v>10354</v>
      </c>
      <c r="B10094" s="101">
        <v>287.86</v>
      </c>
      <c r="C10094" s="102"/>
      <c r="D10094" s="100" t="s">
        <v>28711</v>
      </c>
      <c r="E10094" s="101">
        <v>72.69</v>
      </c>
      <c r="F10094" s="102"/>
    </row>
    <row r="10095" ht="12.75" customHeight="1">
      <c r="A10095" s="100" t="s">
        <v>28550</v>
      </c>
      <c r="B10095" s="101">
        <v>198.13</v>
      </c>
      <c r="C10095" s="102"/>
      <c r="D10095" s="100" t="s">
        <v>10678</v>
      </c>
      <c r="E10095" s="101">
        <v>66.32</v>
      </c>
      <c r="F10095" s="102"/>
    </row>
    <row r="10096" ht="12.75" customHeight="1">
      <c r="A10096" s="100" t="s">
        <v>10356</v>
      </c>
      <c r="B10096" s="101">
        <v>184.36</v>
      </c>
      <c r="C10096" s="102"/>
      <c r="D10096" s="100" t="s">
        <v>28712</v>
      </c>
      <c r="E10096" s="101">
        <v>1818.08</v>
      </c>
      <c r="F10096" s="102"/>
    </row>
    <row r="10097" ht="12.75" customHeight="1">
      <c r="A10097" s="100" t="s">
        <v>28551</v>
      </c>
      <c r="B10097" s="101">
        <v>347.44</v>
      </c>
      <c r="C10097" s="102"/>
      <c r="D10097" s="100" t="s">
        <v>10680</v>
      </c>
      <c r="E10097" s="101">
        <v>1766.69</v>
      </c>
      <c r="F10097" s="102"/>
    </row>
    <row r="10098" ht="12.75" customHeight="1">
      <c r="A10098" s="100" t="s">
        <v>10358</v>
      </c>
      <c r="B10098" s="101">
        <v>323.3</v>
      </c>
      <c r="C10098" s="102"/>
      <c r="D10098" s="100" t="s">
        <v>28713</v>
      </c>
      <c r="E10098" s="101">
        <v>124.99</v>
      </c>
      <c r="F10098" s="102"/>
    </row>
    <row r="10099" ht="12.75" customHeight="1">
      <c r="A10099" s="100" t="s">
        <v>28552</v>
      </c>
      <c r="B10099" s="101">
        <v>471.43</v>
      </c>
      <c r="C10099" s="102"/>
      <c r="D10099" s="100" t="s">
        <v>10682</v>
      </c>
      <c r="E10099" s="101">
        <v>116.63</v>
      </c>
      <c r="F10099" s="102"/>
    </row>
    <row r="10100" ht="12.75" customHeight="1">
      <c r="A10100" s="100" t="s">
        <v>10360</v>
      </c>
      <c r="B10100" s="101">
        <v>437.09</v>
      </c>
      <c r="C10100" s="102"/>
      <c r="D10100" s="100" t="s">
        <v>28714</v>
      </c>
      <c r="E10100" s="101">
        <v>11.73</v>
      </c>
      <c r="F10100" s="102"/>
    </row>
    <row r="10101" ht="12.75" customHeight="1">
      <c r="A10101" s="100" t="s">
        <v>28553</v>
      </c>
      <c r="B10101" s="101">
        <v>208.13</v>
      </c>
      <c r="C10101" s="102"/>
      <c r="D10101" s="100" t="s">
        <v>10684</v>
      </c>
      <c r="E10101" s="101">
        <v>10.96</v>
      </c>
      <c r="F10101" s="102"/>
    </row>
    <row r="10102" ht="12.75" customHeight="1">
      <c r="A10102" s="100" t="s">
        <v>10362</v>
      </c>
      <c r="B10102" s="101">
        <v>193.03</v>
      </c>
      <c r="C10102" s="102"/>
      <c r="D10102" s="100" t="s">
        <v>28715</v>
      </c>
      <c r="E10102" s="101">
        <v>10.97</v>
      </c>
      <c r="F10102" s="102"/>
    </row>
    <row r="10103" ht="12.75" customHeight="1">
      <c r="A10103" s="100" t="s">
        <v>28554</v>
      </c>
      <c r="B10103" s="101">
        <v>359.29</v>
      </c>
      <c r="C10103" s="102"/>
      <c r="D10103" s="100" t="s">
        <v>10686</v>
      </c>
      <c r="E10103" s="101">
        <v>10.2</v>
      </c>
      <c r="F10103" s="102"/>
    </row>
    <row r="10104" ht="12.75" customHeight="1">
      <c r="A10104" s="100" t="s">
        <v>10364</v>
      </c>
      <c r="B10104" s="101">
        <v>333.58</v>
      </c>
      <c r="C10104" s="102"/>
      <c r="D10104" s="100" t="s">
        <v>28716</v>
      </c>
      <c r="E10104" s="101">
        <v>29.25</v>
      </c>
      <c r="F10104" s="102"/>
    </row>
    <row r="10105" ht="12.75" customHeight="1">
      <c r="A10105" s="100" t="s">
        <v>28555</v>
      </c>
      <c r="B10105" s="101">
        <v>488.47</v>
      </c>
      <c r="C10105" s="102"/>
      <c r="D10105" s="100" t="s">
        <v>10688</v>
      </c>
      <c r="E10105" s="101">
        <v>26.68</v>
      </c>
      <c r="F10105" s="102"/>
    </row>
    <row r="10106" ht="12.75" customHeight="1">
      <c r="A10106" s="100" t="s">
        <v>10366</v>
      </c>
      <c r="B10106" s="101">
        <v>451.86</v>
      </c>
      <c r="C10106" s="102"/>
      <c r="D10106" s="100" t="s">
        <v>28717</v>
      </c>
      <c r="E10106" s="101">
        <v>26.38</v>
      </c>
      <c r="F10106" s="102"/>
    </row>
    <row r="10107" ht="12.75" customHeight="1">
      <c r="A10107" s="100" t="s">
        <v>28556</v>
      </c>
      <c r="B10107" s="101">
        <v>215.54</v>
      </c>
      <c r="C10107" s="102"/>
      <c r="D10107" s="100" t="s">
        <v>10690</v>
      </c>
      <c r="E10107" s="101">
        <v>23.81</v>
      </c>
      <c r="F10107" s="102"/>
    </row>
    <row r="10108" ht="12.75" customHeight="1">
      <c r="A10108" s="100" t="s">
        <v>10368</v>
      </c>
      <c r="B10108" s="101">
        <v>199.45</v>
      </c>
      <c r="C10108" s="102"/>
      <c r="D10108" s="100" t="s">
        <v>28718</v>
      </c>
      <c r="E10108" s="101">
        <v>38.8</v>
      </c>
      <c r="F10108" s="102"/>
    </row>
    <row r="10109" ht="12.75" customHeight="1">
      <c r="A10109" s="100" t="s">
        <v>28557</v>
      </c>
      <c r="B10109" s="101">
        <v>374.11</v>
      </c>
      <c r="C10109" s="102"/>
      <c r="D10109" s="100" t="s">
        <v>10692</v>
      </c>
      <c r="E10109" s="101">
        <v>35.21</v>
      </c>
      <c r="F10109" s="102"/>
    </row>
    <row r="10110" ht="12.75" customHeight="1">
      <c r="A10110" s="100" t="s">
        <v>10370</v>
      </c>
      <c r="B10110" s="101">
        <v>346.42</v>
      </c>
      <c r="C10110" s="102"/>
      <c r="D10110" s="100" t="s">
        <v>28719</v>
      </c>
      <c r="E10110" s="101">
        <v>35.56</v>
      </c>
      <c r="F10110" s="102"/>
    </row>
    <row r="10111" ht="12.75" customHeight="1">
      <c r="A10111" s="100" t="s">
        <v>28558</v>
      </c>
      <c r="B10111" s="101">
        <v>520.32</v>
      </c>
      <c r="C10111" s="102"/>
      <c r="D10111" s="100" t="s">
        <v>10694</v>
      </c>
      <c r="E10111" s="101">
        <v>31.96</v>
      </c>
      <c r="F10111" s="102"/>
    </row>
    <row r="10112" ht="12.75" customHeight="1">
      <c r="A10112" s="100" t="s">
        <v>10372</v>
      </c>
      <c r="B10112" s="101">
        <v>479.47</v>
      </c>
      <c r="C10112" s="102"/>
      <c r="D10112" s="100" t="s">
        <v>28720</v>
      </c>
      <c r="E10112" s="101">
        <v>60.23</v>
      </c>
      <c r="F10112" s="102"/>
    </row>
    <row r="10113" ht="12.75" customHeight="1">
      <c r="A10113" s="100" t="s">
        <v>28559</v>
      </c>
      <c r="B10113" s="101">
        <v>76.5</v>
      </c>
      <c r="C10113" s="102"/>
      <c r="D10113" s="100" t="s">
        <v>10696</v>
      </c>
      <c r="E10113" s="101">
        <v>54.57</v>
      </c>
      <c r="F10113" s="102"/>
    </row>
    <row r="10114" ht="12.75" customHeight="1">
      <c r="A10114" s="100" t="s">
        <v>10374</v>
      </c>
      <c r="B10114" s="101">
        <v>70.61</v>
      </c>
      <c r="C10114" s="102"/>
      <c r="D10114" s="100" t="s">
        <v>28721</v>
      </c>
      <c r="E10114" s="101">
        <v>55.39</v>
      </c>
      <c r="F10114" s="102"/>
    </row>
    <row r="10115" ht="12.75" customHeight="1">
      <c r="A10115" s="100" t="s">
        <v>28560</v>
      </c>
      <c r="B10115" s="101">
        <v>103.28</v>
      </c>
      <c r="C10115" s="102"/>
      <c r="D10115" s="100" t="s">
        <v>10698</v>
      </c>
      <c r="E10115" s="101">
        <v>49.73</v>
      </c>
      <c r="F10115" s="102"/>
    </row>
    <row r="10116" ht="12.75" customHeight="1">
      <c r="A10116" s="100" t="s">
        <v>10376</v>
      </c>
      <c r="B10116" s="101">
        <v>95.32</v>
      </c>
      <c r="C10116" s="102"/>
      <c r="D10116" s="100" t="s">
        <v>28722</v>
      </c>
      <c r="E10116" s="101">
        <v>69.59</v>
      </c>
      <c r="F10116" s="102"/>
    </row>
    <row r="10117" ht="12.75" customHeight="1">
      <c r="A10117" s="100" t="s">
        <v>28561</v>
      </c>
      <c r="B10117" s="101">
        <v>122.4</v>
      </c>
      <c r="C10117" s="102"/>
      <c r="D10117" s="100" t="s">
        <v>10700</v>
      </c>
      <c r="E10117" s="101">
        <v>62.91</v>
      </c>
      <c r="F10117" s="102"/>
    </row>
    <row r="10118" ht="12.75" customHeight="1">
      <c r="A10118" s="100" t="s">
        <v>10378</v>
      </c>
      <c r="B10118" s="101">
        <v>112.98</v>
      </c>
      <c r="C10118" s="102"/>
      <c r="D10118" s="100" t="s">
        <v>28723</v>
      </c>
      <c r="E10118" s="101">
        <v>64.04</v>
      </c>
      <c r="F10118" s="102"/>
    </row>
    <row r="10119" ht="12.75" customHeight="1">
      <c r="A10119" s="100" t="s">
        <v>28562</v>
      </c>
      <c r="B10119" s="101">
        <v>130.05</v>
      </c>
      <c r="C10119" s="102"/>
      <c r="D10119" s="100" t="s">
        <v>10702</v>
      </c>
      <c r="E10119" s="101">
        <v>57.35</v>
      </c>
      <c r="F10119" s="102"/>
    </row>
    <row r="10120" ht="12.75" customHeight="1">
      <c r="A10120" s="100" t="s">
        <v>10380</v>
      </c>
      <c r="B10120" s="101">
        <v>120.04</v>
      </c>
      <c r="C10120" s="102"/>
      <c r="D10120" s="100" t="s">
        <v>28724</v>
      </c>
      <c r="E10120" s="101">
        <v>3.32</v>
      </c>
      <c r="F10120" s="102"/>
    </row>
    <row r="10121" ht="12.75" customHeight="1">
      <c r="A10121" s="100" t="s">
        <v>28563</v>
      </c>
      <c r="B10121" s="101">
        <v>175.57</v>
      </c>
      <c r="C10121" s="102"/>
      <c r="D10121" s="100" t="s">
        <v>10704</v>
      </c>
      <c r="E10121" s="101">
        <v>3.0</v>
      </c>
      <c r="F10121" s="102"/>
    </row>
    <row r="10122" ht="12.75" customHeight="1">
      <c r="A10122" s="100" t="s">
        <v>10382</v>
      </c>
      <c r="B10122" s="101">
        <v>162.05</v>
      </c>
      <c r="C10122" s="102"/>
      <c r="D10122" s="100" t="s">
        <v>28725</v>
      </c>
      <c r="E10122" s="101">
        <v>76.66</v>
      </c>
      <c r="F10122" s="102"/>
    </row>
    <row r="10123" ht="12.75" customHeight="1">
      <c r="A10123" s="100" t="s">
        <v>28564</v>
      </c>
      <c r="B10123" s="101">
        <v>208.09</v>
      </c>
      <c r="C10123" s="102"/>
      <c r="D10123" s="100" t="s">
        <v>10706</v>
      </c>
      <c r="E10123" s="101">
        <v>73.49</v>
      </c>
      <c r="F10123" s="102"/>
    </row>
    <row r="10124" ht="12.75" customHeight="1">
      <c r="A10124" s="100" t="s">
        <v>10384</v>
      </c>
      <c r="B10124" s="101">
        <v>192.06</v>
      </c>
      <c r="C10124" s="102"/>
      <c r="D10124" s="100" t="s">
        <v>28726</v>
      </c>
      <c r="E10124" s="101">
        <v>726.91</v>
      </c>
      <c r="F10124" s="102"/>
    </row>
    <row r="10125" ht="12.75" customHeight="1">
      <c r="A10125" s="100" t="s">
        <v>28565</v>
      </c>
      <c r="B10125" s="101">
        <v>10.94</v>
      </c>
      <c r="C10125" s="102"/>
      <c r="D10125" s="100" t="s">
        <v>10708</v>
      </c>
      <c r="E10125" s="101">
        <v>680.67</v>
      </c>
      <c r="F10125" s="102"/>
    </row>
    <row r="10126" ht="12.75" customHeight="1">
      <c r="A10126" s="100" t="s">
        <v>10386</v>
      </c>
      <c r="B10126" s="101">
        <v>10.09</v>
      </c>
      <c r="C10126" s="102"/>
      <c r="D10126" s="100" t="s">
        <v>28727</v>
      </c>
      <c r="E10126" s="101">
        <v>76.02</v>
      </c>
      <c r="F10126" s="102"/>
    </row>
    <row r="10127" ht="12.75" customHeight="1">
      <c r="A10127" s="100" t="s">
        <v>28566</v>
      </c>
      <c r="B10127" s="101">
        <v>123.41</v>
      </c>
      <c r="C10127" s="102"/>
      <c r="D10127" s="100" t="s">
        <v>10710</v>
      </c>
      <c r="E10127" s="101">
        <v>67.57</v>
      </c>
      <c r="F10127" s="102"/>
    </row>
    <row r="10128" ht="12.75" customHeight="1">
      <c r="A10128" s="100" t="s">
        <v>10388</v>
      </c>
      <c r="B10128" s="101">
        <v>106.91</v>
      </c>
      <c r="C10128" s="102"/>
      <c r="D10128" s="100" t="s">
        <v>28728</v>
      </c>
      <c r="E10128" s="101">
        <v>100.89</v>
      </c>
      <c r="F10128" s="102"/>
    </row>
    <row r="10129" ht="12.75" customHeight="1">
      <c r="A10129" s="100" t="s">
        <v>28567</v>
      </c>
      <c r="B10129" s="101">
        <v>160.43</v>
      </c>
      <c r="C10129" s="102"/>
      <c r="D10129" s="100" t="s">
        <v>10712</v>
      </c>
      <c r="E10129" s="101">
        <v>92.44</v>
      </c>
      <c r="F10129" s="102"/>
    </row>
    <row r="10130" ht="12.75" customHeight="1">
      <c r="A10130" s="100" t="s">
        <v>10390</v>
      </c>
      <c r="B10130" s="101">
        <v>138.98</v>
      </c>
      <c r="C10130" s="102"/>
      <c r="D10130" s="100" t="s">
        <v>28729</v>
      </c>
      <c r="E10130" s="101">
        <v>163.49</v>
      </c>
      <c r="F10130" s="102"/>
    </row>
    <row r="10131" ht="12.75" customHeight="1">
      <c r="A10131" s="100" t="s">
        <v>28568</v>
      </c>
      <c r="B10131" s="101">
        <v>283.85</v>
      </c>
      <c r="C10131" s="102"/>
      <c r="D10131" s="100" t="s">
        <v>10714</v>
      </c>
      <c r="E10131" s="101">
        <v>151.86</v>
      </c>
      <c r="F10131" s="102"/>
    </row>
    <row r="10132" ht="12.75" customHeight="1">
      <c r="A10132" s="100" t="s">
        <v>10392</v>
      </c>
      <c r="B10132" s="101">
        <v>245.9</v>
      </c>
      <c r="C10132" s="102"/>
      <c r="D10132" s="100" t="s">
        <v>28730</v>
      </c>
      <c r="E10132" s="101">
        <v>133.33</v>
      </c>
      <c r="F10132" s="102"/>
    </row>
    <row r="10133" ht="12.75" customHeight="1">
      <c r="A10133" s="100" t="s">
        <v>28569</v>
      </c>
      <c r="B10133" s="101">
        <v>333.21</v>
      </c>
      <c r="C10133" s="102"/>
      <c r="D10133" s="100" t="s">
        <v>10716</v>
      </c>
      <c r="E10133" s="101">
        <v>120.93</v>
      </c>
      <c r="F10133" s="102"/>
    </row>
    <row r="10134" ht="12.75" customHeight="1">
      <c r="A10134" s="100" t="s">
        <v>10394</v>
      </c>
      <c r="B10134" s="101">
        <v>288.66</v>
      </c>
      <c r="C10134" s="102"/>
      <c r="D10134" s="100" t="s">
        <v>28731</v>
      </c>
      <c r="E10134" s="101">
        <v>59.63</v>
      </c>
      <c r="F10134" s="102"/>
    </row>
    <row r="10135" ht="12.75" customHeight="1">
      <c r="A10135" s="100" t="s">
        <v>28570</v>
      </c>
      <c r="B10135" s="101">
        <v>300.67</v>
      </c>
      <c r="C10135" s="102"/>
      <c r="D10135" s="100" t="s">
        <v>10718</v>
      </c>
      <c r="E10135" s="101">
        <v>53.14</v>
      </c>
      <c r="F10135" s="102"/>
    </row>
    <row r="10136" ht="12.75" customHeight="1">
      <c r="A10136" s="100" t="s">
        <v>10396</v>
      </c>
      <c r="B10136" s="101">
        <v>286.45</v>
      </c>
      <c r="C10136" s="102"/>
      <c r="D10136" s="100" t="s">
        <v>28732</v>
      </c>
      <c r="E10136" s="101">
        <v>71.04</v>
      </c>
      <c r="F10136" s="102"/>
    </row>
    <row r="10137" ht="12.75" customHeight="1">
      <c r="A10137" s="100" t="s">
        <v>28571</v>
      </c>
      <c r="B10137" s="101">
        <v>451.0</v>
      </c>
      <c r="C10137" s="102"/>
      <c r="D10137" s="100" t="s">
        <v>10720</v>
      </c>
      <c r="E10137" s="101">
        <v>64.55</v>
      </c>
      <c r="F10137" s="102"/>
    </row>
    <row r="10138" ht="12.75" customHeight="1">
      <c r="A10138" s="100" t="s">
        <v>10398</v>
      </c>
      <c r="B10138" s="101">
        <v>429.68</v>
      </c>
      <c r="C10138" s="102"/>
      <c r="D10138" s="100" t="s">
        <v>28733</v>
      </c>
      <c r="E10138" s="101">
        <v>92.98</v>
      </c>
      <c r="F10138" s="102"/>
    </row>
    <row r="10139" ht="12.75" customHeight="1">
      <c r="A10139" s="100" t="s">
        <v>28572</v>
      </c>
      <c r="B10139" s="101">
        <v>521.16</v>
      </c>
      <c r="C10139" s="102"/>
      <c r="D10139" s="100" t="s">
        <v>10722</v>
      </c>
      <c r="E10139" s="101">
        <v>84.53</v>
      </c>
      <c r="F10139" s="102"/>
    </row>
    <row r="10140" ht="12.75" customHeight="1">
      <c r="A10140" s="100" t="s">
        <v>10400</v>
      </c>
      <c r="B10140" s="101">
        <v>496.52</v>
      </c>
      <c r="C10140" s="102"/>
      <c r="D10140" s="100" t="s">
        <v>28734</v>
      </c>
      <c r="E10140" s="101">
        <v>37.43</v>
      </c>
      <c r="F10140" s="102"/>
    </row>
    <row r="10141" ht="12.75" customHeight="1">
      <c r="A10141" s="100" t="s">
        <v>28573</v>
      </c>
      <c r="B10141" s="101">
        <v>601.34</v>
      </c>
      <c r="C10141" s="102"/>
      <c r="D10141" s="100" t="s">
        <v>10724</v>
      </c>
      <c r="E10141" s="101">
        <v>34.86</v>
      </c>
      <c r="F10141" s="102"/>
    </row>
    <row r="10142" ht="12.75" customHeight="1">
      <c r="A10142" s="100" t="s">
        <v>10402</v>
      </c>
      <c r="B10142" s="101">
        <v>572.91</v>
      </c>
      <c r="C10142" s="102"/>
      <c r="D10142" s="100" t="s">
        <v>28735</v>
      </c>
      <c r="E10142" s="101">
        <v>249.14</v>
      </c>
      <c r="F10142" s="102"/>
    </row>
    <row r="10143" ht="12.75" customHeight="1">
      <c r="A10143" s="100" t="s">
        <v>28574</v>
      </c>
      <c r="B10143" s="101">
        <v>751.67</v>
      </c>
      <c r="C10143" s="102"/>
      <c r="D10143" s="100" t="s">
        <v>10726</v>
      </c>
      <c r="E10143" s="101">
        <v>225.1</v>
      </c>
      <c r="F10143" s="102"/>
    </row>
    <row r="10144" ht="12.75" customHeight="1">
      <c r="A10144" s="100" t="s">
        <v>10404</v>
      </c>
      <c r="B10144" s="101">
        <v>716.14</v>
      </c>
      <c r="C10144" s="102"/>
      <c r="D10144" s="100" t="s">
        <v>28736</v>
      </c>
      <c r="E10144" s="101">
        <v>206.61</v>
      </c>
      <c r="F10144" s="102"/>
    </row>
    <row r="10145" ht="12.75" customHeight="1">
      <c r="A10145" s="100" t="s">
        <v>28575</v>
      </c>
      <c r="B10145" s="101">
        <v>932.08</v>
      </c>
      <c r="C10145" s="102"/>
      <c r="D10145" s="100" t="s">
        <v>10728</v>
      </c>
      <c r="E10145" s="101">
        <v>184.38</v>
      </c>
      <c r="F10145" s="102"/>
    </row>
    <row r="10146" ht="12.75" customHeight="1">
      <c r="A10146" s="100" t="s">
        <v>10406</v>
      </c>
      <c r="B10146" s="101">
        <v>888.01</v>
      </c>
      <c r="C10146" s="102"/>
      <c r="D10146" s="100" t="s">
        <v>28737</v>
      </c>
      <c r="E10146" s="101">
        <v>6.15</v>
      </c>
      <c r="F10146" s="102"/>
    </row>
    <row r="10147" ht="12.75" customHeight="1">
      <c r="A10147" s="100" t="s">
        <v>28576</v>
      </c>
      <c r="B10147" s="101">
        <v>129.78</v>
      </c>
      <c r="C10147" s="102"/>
      <c r="D10147" s="100" t="s">
        <v>10730</v>
      </c>
      <c r="E10147" s="101">
        <v>6.15</v>
      </c>
      <c r="F10147" s="102"/>
    </row>
    <row r="10148" ht="12.75" customHeight="1">
      <c r="A10148" s="100" t="s">
        <v>10408</v>
      </c>
      <c r="B10148" s="101">
        <v>113.17</v>
      </c>
      <c r="C10148" s="102"/>
      <c r="D10148" s="100" t="s">
        <v>28738</v>
      </c>
      <c r="E10148" s="101">
        <v>5.36</v>
      </c>
      <c r="F10148" s="102"/>
    </row>
    <row r="10149" ht="12.75" customHeight="1">
      <c r="A10149" s="100" t="s">
        <v>28577</v>
      </c>
      <c r="B10149" s="101">
        <v>204.3</v>
      </c>
      <c r="C10149" s="102"/>
      <c r="D10149" s="100" t="s">
        <v>10732</v>
      </c>
      <c r="E10149" s="101">
        <v>5.36</v>
      </c>
      <c r="F10149" s="102"/>
    </row>
    <row r="10150" ht="12.75" customHeight="1">
      <c r="A10150" s="100" t="s">
        <v>10410</v>
      </c>
      <c r="B10150" s="101">
        <v>178.0</v>
      </c>
      <c r="C10150" s="102"/>
      <c r="D10150" s="100" t="s">
        <v>28739</v>
      </c>
      <c r="E10150" s="101">
        <v>5.68</v>
      </c>
      <c r="F10150" s="102"/>
    </row>
    <row r="10151" ht="12.75" customHeight="1">
      <c r="A10151" s="100" t="s">
        <v>28578</v>
      </c>
      <c r="B10151" s="101">
        <v>222.35</v>
      </c>
      <c r="C10151" s="102"/>
      <c r="D10151" s="100" t="s">
        <v>10734</v>
      </c>
      <c r="E10151" s="101">
        <v>5.68</v>
      </c>
      <c r="F10151" s="102"/>
    </row>
    <row r="10152" ht="12.75" customHeight="1">
      <c r="A10152" s="100" t="s">
        <v>10412</v>
      </c>
      <c r="B10152" s="101">
        <v>193.96</v>
      </c>
      <c r="C10152" s="102"/>
      <c r="D10152" s="100" t="s">
        <v>28740</v>
      </c>
      <c r="E10152" s="101">
        <v>5.55</v>
      </c>
      <c r="F10152" s="102"/>
    </row>
    <row r="10153" ht="12.75" customHeight="1">
      <c r="A10153" s="100" t="s">
        <v>28579</v>
      </c>
      <c r="B10153" s="101">
        <v>259.19</v>
      </c>
      <c r="C10153" s="102"/>
      <c r="D10153" s="100" t="s">
        <v>10736</v>
      </c>
      <c r="E10153" s="101">
        <v>5.55</v>
      </c>
      <c r="F10153" s="102"/>
    </row>
    <row r="10154" ht="12.75" customHeight="1">
      <c r="A10154" s="100" t="s">
        <v>10414</v>
      </c>
      <c r="B10154" s="101">
        <v>226.11</v>
      </c>
      <c r="C10154" s="102"/>
      <c r="D10154" s="100" t="s">
        <v>28741</v>
      </c>
      <c r="E10154" s="101">
        <v>5.77</v>
      </c>
      <c r="F10154" s="102"/>
    </row>
    <row r="10155" ht="12.75" customHeight="1">
      <c r="A10155" s="100" t="s">
        <v>28580</v>
      </c>
      <c r="B10155" s="101">
        <v>277.74</v>
      </c>
      <c r="C10155" s="102"/>
      <c r="D10155" s="100" t="s">
        <v>10738</v>
      </c>
      <c r="E10155" s="101">
        <v>5.77</v>
      </c>
      <c r="F10155" s="102"/>
    </row>
    <row r="10156" ht="12.75" customHeight="1">
      <c r="A10156" s="100" t="s">
        <v>10416</v>
      </c>
      <c r="B10156" s="101">
        <v>242.44</v>
      </c>
      <c r="C10156" s="102"/>
      <c r="D10156" s="100" t="s">
        <v>28742</v>
      </c>
      <c r="E10156" s="101">
        <v>5.46</v>
      </c>
      <c r="F10156" s="102"/>
    </row>
    <row r="10157" ht="12.75" customHeight="1">
      <c r="A10157" s="100" t="s">
        <v>28581</v>
      </c>
      <c r="B10157" s="101">
        <v>299.66</v>
      </c>
      <c r="C10157" s="102"/>
      <c r="D10157" s="100" t="s">
        <v>10740</v>
      </c>
      <c r="E10157" s="101">
        <v>5.46</v>
      </c>
      <c r="F10157" s="102"/>
    </row>
    <row r="10158" ht="12.75" customHeight="1">
      <c r="A10158" s="100" t="s">
        <v>10418</v>
      </c>
      <c r="B10158" s="101">
        <v>261.88</v>
      </c>
      <c r="C10158" s="102"/>
      <c r="D10158" s="100" t="s">
        <v>28743</v>
      </c>
      <c r="E10158" s="101">
        <v>5.07</v>
      </c>
      <c r="F10158" s="102"/>
    </row>
    <row r="10159" ht="12.75" customHeight="1">
      <c r="A10159" s="100" t="s">
        <v>28582</v>
      </c>
      <c r="B10159" s="101">
        <v>155.6</v>
      </c>
      <c r="C10159" s="102"/>
      <c r="D10159" s="100" t="s">
        <v>10742</v>
      </c>
      <c r="E10159" s="101">
        <v>5.07</v>
      </c>
      <c r="F10159" s="102"/>
    </row>
    <row r="10160" ht="12.75" customHeight="1">
      <c r="A10160" s="100" t="s">
        <v>10420</v>
      </c>
      <c r="B10160" s="101">
        <v>135.74</v>
      </c>
      <c r="C10160" s="102"/>
      <c r="D10160" s="100" t="s">
        <v>28744</v>
      </c>
      <c r="E10160" s="101">
        <v>4.66</v>
      </c>
      <c r="F10160" s="102"/>
    </row>
    <row r="10161" ht="12.75" customHeight="1">
      <c r="A10161" s="100" t="s">
        <v>28583</v>
      </c>
      <c r="B10161" s="101">
        <v>229.28</v>
      </c>
      <c r="C10161" s="102"/>
      <c r="D10161" s="100" t="s">
        <v>10744</v>
      </c>
      <c r="E10161" s="101">
        <v>4.66</v>
      </c>
      <c r="F10161" s="102"/>
    </row>
    <row r="10162" ht="12.75" customHeight="1">
      <c r="A10162" s="100" t="s">
        <v>10422</v>
      </c>
      <c r="B10162" s="101">
        <v>200.08</v>
      </c>
      <c r="C10162" s="102"/>
      <c r="D10162" s="100" t="s">
        <v>28745</v>
      </c>
      <c r="E10162" s="101">
        <v>10.77</v>
      </c>
      <c r="F10162" s="102"/>
    </row>
    <row r="10163" ht="12.75" customHeight="1">
      <c r="A10163" s="100" t="s">
        <v>28584</v>
      </c>
      <c r="B10163" s="101">
        <v>130.67</v>
      </c>
      <c r="C10163" s="102"/>
      <c r="D10163" s="100" t="s">
        <v>10746</v>
      </c>
      <c r="E10163" s="101">
        <v>10.15</v>
      </c>
      <c r="F10163" s="102"/>
    </row>
    <row r="10164" ht="12.75" customHeight="1">
      <c r="A10164" s="100" t="s">
        <v>10424</v>
      </c>
      <c r="B10164" s="101">
        <v>114.03</v>
      </c>
      <c r="C10164" s="102"/>
      <c r="D10164" s="100" t="s">
        <v>28746</v>
      </c>
      <c r="E10164" s="101">
        <v>9.21</v>
      </c>
      <c r="F10164" s="102"/>
    </row>
    <row r="10165" ht="12.75" customHeight="1">
      <c r="A10165" s="100" t="s">
        <v>28585</v>
      </c>
      <c r="B10165" s="101">
        <v>195.41</v>
      </c>
      <c r="C10165" s="102"/>
      <c r="D10165" s="100" t="s">
        <v>10748</v>
      </c>
      <c r="E10165" s="101">
        <v>8.7</v>
      </c>
      <c r="F10165" s="102"/>
    </row>
    <row r="10166" ht="12.75" customHeight="1">
      <c r="A10166" s="100" t="s">
        <v>10426</v>
      </c>
      <c r="B10166" s="101">
        <v>170.34</v>
      </c>
      <c r="C10166" s="102"/>
      <c r="D10166" s="100" t="s">
        <v>28747</v>
      </c>
      <c r="E10166" s="101">
        <v>8.76</v>
      </c>
      <c r="F10166" s="102"/>
    </row>
    <row r="10167" ht="12.75" customHeight="1">
      <c r="A10167" s="100" t="s">
        <v>28586</v>
      </c>
      <c r="B10167" s="101">
        <v>270.43</v>
      </c>
      <c r="C10167" s="102"/>
      <c r="D10167" s="100" t="s">
        <v>10750</v>
      </c>
      <c r="E10167" s="101">
        <v>8.35</v>
      </c>
      <c r="F10167" s="102"/>
    </row>
    <row r="10168" ht="12.75" customHeight="1">
      <c r="A10168" s="100" t="s">
        <v>10428</v>
      </c>
      <c r="B10168" s="101">
        <v>240.18</v>
      </c>
      <c r="C10168" s="102"/>
      <c r="D10168" s="100" t="s">
        <v>28748</v>
      </c>
      <c r="E10168" s="101">
        <v>9.78</v>
      </c>
      <c r="F10168" s="102"/>
    </row>
    <row r="10169" ht="12.75" customHeight="1">
      <c r="A10169" s="100" t="s">
        <v>28587</v>
      </c>
      <c r="B10169" s="101">
        <v>30.66</v>
      </c>
      <c r="C10169" s="102"/>
      <c r="D10169" s="100" t="s">
        <v>10752</v>
      </c>
      <c r="E10169" s="101">
        <v>9.21</v>
      </c>
      <c r="F10169" s="102"/>
    </row>
    <row r="10170" ht="12.75" customHeight="1">
      <c r="A10170" s="100" t="s">
        <v>10430</v>
      </c>
      <c r="B10170" s="101">
        <v>28.11</v>
      </c>
      <c r="C10170" s="102"/>
      <c r="D10170" s="100" t="s">
        <v>28749</v>
      </c>
      <c r="E10170" s="101">
        <v>9.62</v>
      </c>
      <c r="F10170" s="102"/>
    </row>
    <row r="10171" ht="12.75" customHeight="1">
      <c r="A10171" s="100" t="s">
        <v>28588</v>
      </c>
      <c r="B10171" s="101">
        <v>27.03</v>
      </c>
      <c r="C10171" s="102"/>
      <c r="D10171" s="100" t="s">
        <v>10754</v>
      </c>
      <c r="E10171" s="101">
        <v>9.11</v>
      </c>
      <c r="F10171" s="102"/>
    </row>
    <row r="10172" ht="12.75" customHeight="1">
      <c r="A10172" s="100" t="s">
        <v>10432</v>
      </c>
      <c r="B10172" s="101">
        <v>24.5</v>
      </c>
      <c r="C10172" s="102"/>
      <c r="D10172" s="100" t="s">
        <v>28750</v>
      </c>
      <c r="E10172" s="101">
        <v>10.08</v>
      </c>
      <c r="F10172" s="102"/>
    </row>
    <row r="10173" ht="12.75" customHeight="1">
      <c r="A10173" s="100" t="s">
        <v>28589</v>
      </c>
      <c r="B10173" s="101">
        <v>5.57</v>
      </c>
      <c r="C10173" s="102"/>
      <c r="D10173" s="100" t="s">
        <v>10756</v>
      </c>
      <c r="E10173" s="101">
        <v>9.46</v>
      </c>
      <c r="F10173" s="102"/>
    </row>
    <row r="10174" ht="12.75" customHeight="1">
      <c r="A10174" s="100" t="s">
        <v>10434</v>
      </c>
      <c r="B10174" s="101">
        <v>5.57</v>
      </c>
      <c r="C10174" s="102"/>
      <c r="D10174" s="100" t="s">
        <v>28751</v>
      </c>
      <c r="E10174" s="101">
        <v>9.11</v>
      </c>
      <c r="F10174" s="102"/>
    </row>
    <row r="10175" ht="12.75" customHeight="1">
      <c r="A10175" s="100" t="s">
        <v>28590</v>
      </c>
      <c r="B10175" s="101">
        <v>5.57</v>
      </c>
      <c r="C10175" s="102"/>
      <c r="D10175" s="100" t="s">
        <v>10758</v>
      </c>
      <c r="E10175" s="101">
        <v>8.57</v>
      </c>
      <c r="F10175" s="102"/>
    </row>
    <row r="10176" ht="12.75" customHeight="1">
      <c r="A10176" s="100" t="s">
        <v>10436</v>
      </c>
      <c r="B10176" s="101">
        <v>5.57</v>
      </c>
      <c r="C10176" s="102"/>
      <c r="D10176" s="100" t="s">
        <v>28752</v>
      </c>
      <c r="E10176" s="101">
        <v>8.13</v>
      </c>
      <c r="F10176" s="102"/>
    </row>
    <row r="10177" ht="12.75" customHeight="1">
      <c r="A10177" s="100" t="s">
        <v>28591</v>
      </c>
      <c r="B10177" s="101">
        <v>14.87</v>
      </c>
      <c r="C10177" s="102"/>
      <c r="D10177" s="100" t="s">
        <v>10760</v>
      </c>
      <c r="E10177" s="101">
        <v>7.66</v>
      </c>
      <c r="F10177" s="102"/>
    </row>
    <row r="10178" ht="12.75" customHeight="1">
      <c r="A10178" s="100" t="s">
        <v>10438</v>
      </c>
      <c r="B10178" s="101">
        <v>14.68</v>
      </c>
      <c r="C10178" s="102"/>
      <c r="D10178" s="100" t="s">
        <v>28753</v>
      </c>
      <c r="E10178" s="101">
        <v>11.38</v>
      </c>
      <c r="F10178" s="102"/>
    </row>
    <row r="10179" ht="12.75" customHeight="1">
      <c r="A10179" s="100" t="s">
        <v>28592</v>
      </c>
      <c r="B10179" s="101">
        <v>13.21</v>
      </c>
      <c r="C10179" s="102"/>
      <c r="D10179" s="100" t="s">
        <v>10762</v>
      </c>
      <c r="E10179" s="101">
        <v>10.75</v>
      </c>
      <c r="F10179" s="102"/>
    </row>
    <row r="10180" ht="12.75" customHeight="1">
      <c r="A10180" s="100" t="s">
        <v>10440</v>
      </c>
      <c r="B10180" s="101">
        <v>13.14</v>
      </c>
      <c r="C10180" s="102"/>
      <c r="D10180" s="100" t="s">
        <v>28754</v>
      </c>
      <c r="E10180" s="101">
        <v>10.01</v>
      </c>
      <c r="F10180" s="102"/>
    </row>
    <row r="10181" ht="12.75" customHeight="1">
      <c r="A10181" s="100" t="s">
        <v>28593</v>
      </c>
      <c r="B10181" s="101">
        <v>4.93</v>
      </c>
      <c r="C10181" s="102"/>
      <c r="D10181" s="100" t="s">
        <v>10764</v>
      </c>
      <c r="E10181" s="101">
        <v>9.46</v>
      </c>
      <c r="F10181" s="102"/>
    </row>
    <row r="10182" ht="12.75" customHeight="1">
      <c r="A10182" s="100" t="s">
        <v>10442</v>
      </c>
      <c r="B10182" s="101">
        <v>4.93</v>
      </c>
      <c r="C10182" s="102"/>
      <c r="D10182" s="100" t="s">
        <v>28755</v>
      </c>
      <c r="E10182" s="101">
        <v>9.75</v>
      </c>
      <c r="F10182" s="102"/>
    </row>
    <row r="10183" ht="12.75" customHeight="1">
      <c r="A10183" s="100" t="s">
        <v>28594</v>
      </c>
      <c r="B10183" s="101">
        <v>5.23</v>
      </c>
      <c r="C10183" s="102"/>
      <c r="D10183" s="100" t="s">
        <v>10766</v>
      </c>
      <c r="E10183" s="101">
        <v>9.28</v>
      </c>
      <c r="F10183" s="102"/>
    </row>
    <row r="10184" ht="12.75" customHeight="1">
      <c r="A10184" s="100" t="s">
        <v>10444</v>
      </c>
      <c r="B10184" s="101">
        <v>5.23</v>
      </c>
      <c r="C10184" s="102"/>
      <c r="D10184" s="100" t="s">
        <v>28756</v>
      </c>
      <c r="E10184" s="101">
        <v>10.77</v>
      </c>
      <c r="F10184" s="102"/>
    </row>
    <row r="10185" ht="12.75" customHeight="1">
      <c r="A10185" s="100" t="s">
        <v>28595</v>
      </c>
      <c r="B10185" s="101">
        <v>4.93</v>
      </c>
      <c r="C10185" s="102"/>
      <c r="D10185" s="100" t="s">
        <v>10768</v>
      </c>
      <c r="E10185" s="101">
        <v>10.14</v>
      </c>
      <c r="F10185" s="102"/>
    </row>
    <row r="10186" ht="12.75" customHeight="1">
      <c r="A10186" s="100" t="s">
        <v>10446</v>
      </c>
      <c r="B10186" s="101">
        <v>4.93</v>
      </c>
      <c r="C10186" s="102"/>
      <c r="D10186" s="100" t="s">
        <v>28757</v>
      </c>
      <c r="E10186" s="101">
        <v>10.42</v>
      </c>
      <c r="F10186" s="102"/>
    </row>
    <row r="10187" ht="12.75" customHeight="1">
      <c r="A10187" s="100" t="s">
        <v>28596</v>
      </c>
      <c r="B10187" s="101">
        <v>1.77</v>
      </c>
      <c r="C10187" s="102"/>
      <c r="D10187" s="100" t="s">
        <v>10770</v>
      </c>
      <c r="E10187" s="101">
        <v>9.87</v>
      </c>
      <c r="F10187" s="102"/>
    </row>
    <row r="10188" ht="12.75" customHeight="1">
      <c r="A10188" s="100" t="s">
        <v>10448</v>
      </c>
      <c r="B10188" s="101">
        <v>1.77</v>
      </c>
      <c r="C10188" s="102"/>
      <c r="D10188" s="100" t="s">
        <v>28758</v>
      </c>
      <c r="E10188" s="101">
        <v>10.69</v>
      </c>
      <c r="F10188" s="102"/>
    </row>
    <row r="10189" ht="12.75" customHeight="1">
      <c r="A10189" s="100" t="s">
        <v>28597</v>
      </c>
      <c r="B10189" s="101">
        <v>6.14</v>
      </c>
      <c r="C10189" s="102"/>
      <c r="D10189" s="100" t="s">
        <v>10772</v>
      </c>
      <c r="E10189" s="101">
        <v>10.06</v>
      </c>
      <c r="F10189" s="102"/>
    </row>
    <row r="10190" ht="12.75" customHeight="1">
      <c r="A10190" s="100" t="s">
        <v>10450</v>
      </c>
      <c r="B10190" s="101">
        <v>5.96</v>
      </c>
      <c r="C10190" s="102"/>
      <c r="D10190" s="100" t="s">
        <v>28759</v>
      </c>
      <c r="E10190" s="101">
        <v>9.72</v>
      </c>
      <c r="F10190" s="102"/>
    </row>
    <row r="10191" ht="12.75" customHeight="1">
      <c r="A10191" s="100" t="s">
        <v>28598</v>
      </c>
      <c r="B10191" s="101">
        <v>8.56</v>
      </c>
      <c r="C10191" s="102"/>
      <c r="D10191" s="100" t="s">
        <v>10774</v>
      </c>
      <c r="E10191" s="101">
        <v>9.16</v>
      </c>
      <c r="F10191" s="102"/>
    </row>
    <row r="10192" ht="12.75" customHeight="1">
      <c r="A10192" s="100" t="s">
        <v>10452</v>
      </c>
      <c r="B10192" s="101">
        <v>8.34</v>
      </c>
      <c r="C10192" s="102"/>
      <c r="D10192" s="100" t="s">
        <v>28760</v>
      </c>
      <c r="E10192" s="101">
        <v>8.74</v>
      </c>
      <c r="F10192" s="102"/>
    </row>
    <row r="10193" ht="12.75" customHeight="1">
      <c r="A10193" s="100" t="s">
        <v>28599</v>
      </c>
      <c r="B10193" s="101">
        <v>11.1</v>
      </c>
      <c r="C10193" s="102"/>
      <c r="D10193" s="100" t="s">
        <v>10776</v>
      </c>
      <c r="E10193" s="101">
        <v>8.26</v>
      </c>
      <c r="F10193" s="102"/>
    </row>
    <row r="10194" ht="12.75" customHeight="1">
      <c r="A10194" s="100" t="s">
        <v>10454</v>
      </c>
      <c r="B10194" s="101">
        <v>10.83</v>
      </c>
      <c r="C10194" s="102"/>
      <c r="D10194" s="100" t="s">
        <v>28761</v>
      </c>
      <c r="E10194" s="101">
        <v>10.24</v>
      </c>
      <c r="F10194" s="102"/>
    </row>
    <row r="10195" ht="12.75" customHeight="1">
      <c r="A10195" s="100" t="s">
        <v>28600</v>
      </c>
      <c r="B10195" s="101">
        <v>220.62</v>
      </c>
      <c r="C10195" s="102"/>
      <c r="D10195" s="100" t="s">
        <v>10778</v>
      </c>
      <c r="E10195" s="101">
        <v>10.24</v>
      </c>
      <c r="F10195" s="102"/>
    </row>
    <row r="10196" ht="12.75" customHeight="1">
      <c r="A10196" s="100" t="s">
        <v>10456</v>
      </c>
      <c r="B10196" s="101">
        <v>207.25</v>
      </c>
      <c r="C10196" s="102"/>
      <c r="D10196" s="100" t="s">
        <v>28762</v>
      </c>
      <c r="E10196" s="101">
        <v>21.83</v>
      </c>
      <c r="F10196" s="102"/>
    </row>
    <row r="10197" ht="12.75" customHeight="1">
      <c r="A10197" s="100" t="s">
        <v>28601</v>
      </c>
      <c r="B10197" s="101">
        <v>46.88</v>
      </c>
      <c r="C10197" s="102"/>
      <c r="D10197" s="100" t="s">
        <v>10780</v>
      </c>
      <c r="E10197" s="101">
        <v>21.83</v>
      </c>
      <c r="F10197" s="102"/>
    </row>
    <row r="10198" ht="12.75" customHeight="1">
      <c r="A10198" s="100" t="s">
        <v>10458</v>
      </c>
      <c r="B10198" s="101">
        <v>42.8</v>
      </c>
      <c r="C10198" s="102"/>
      <c r="D10198" s="100" t="s">
        <v>28763</v>
      </c>
      <c r="E10198" s="101">
        <v>17.96</v>
      </c>
      <c r="F10198" s="102"/>
    </row>
    <row r="10199" ht="12.75" customHeight="1">
      <c r="A10199" s="100" t="s">
        <v>28602</v>
      </c>
      <c r="B10199" s="101">
        <v>61.86</v>
      </c>
      <c r="C10199" s="102"/>
      <c r="D10199" s="100" t="s">
        <v>10782</v>
      </c>
      <c r="E10199" s="101">
        <v>17.96</v>
      </c>
      <c r="F10199" s="102"/>
    </row>
    <row r="10200" ht="12.75" customHeight="1">
      <c r="A10200" s="100" t="s">
        <v>10460</v>
      </c>
      <c r="B10200" s="101">
        <v>56.74</v>
      </c>
      <c r="C10200" s="102"/>
      <c r="D10200" s="100" t="s">
        <v>28764</v>
      </c>
      <c r="E10200" s="101">
        <v>17.72</v>
      </c>
      <c r="F10200" s="102"/>
    </row>
    <row r="10201" ht="12.75" customHeight="1">
      <c r="A10201" s="100" t="s">
        <v>28603</v>
      </c>
      <c r="B10201" s="101">
        <v>94.21</v>
      </c>
      <c r="C10201" s="102"/>
      <c r="D10201" s="100" t="s">
        <v>10784</v>
      </c>
      <c r="E10201" s="101">
        <v>17.72</v>
      </c>
      <c r="F10201" s="102"/>
    </row>
    <row r="10202" ht="12.75" customHeight="1">
      <c r="A10202" s="100" t="s">
        <v>10462</v>
      </c>
      <c r="B10202" s="101">
        <v>86.46</v>
      </c>
      <c r="C10202" s="102"/>
      <c r="D10202" s="100" t="s">
        <v>28765</v>
      </c>
      <c r="E10202" s="101">
        <v>17.09</v>
      </c>
      <c r="F10202" s="102"/>
    </row>
    <row r="10203" ht="12.75" customHeight="1">
      <c r="A10203" s="100" t="s">
        <v>28604</v>
      </c>
      <c r="B10203" s="101">
        <v>65.34</v>
      </c>
      <c r="C10203" s="102"/>
      <c r="D10203" s="100" t="s">
        <v>10786</v>
      </c>
      <c r="E10203" s="101">
        <v>17.09</v>
      </c>
      <c r="F10203" s="102"/>
    </row>
    <row r="10204" ht="12.75" customHeight="1">
      <c r="A10204" s="100" t="s">
        <v>10464</v>
      </c>
      <c r="B10204" s="101">
        <v>59.72</v>
      </c>
      <c r="C10204" s="102"/>
      <c r="D10204" s="100" t="s">
        <v>28766</v>
      </c>
      <c r="E10204" s="101">
        <v>16.66</v>
      </c>
      <c r="F10204" s="102"/>
    </row>
    <row r="10205" ht="12.75" customHeight="1">
      <c r="A10205" s="100" t="s">
        <v>28605</v>
      </c>
      <c r="B10205" s="101">
        <v>82.39</v>
      </c>
      <c r="C10205" s="102"/>
      <c r="D10205" s="100" t="s">
        <v>10788</v>
      </c>
      <c r="E10205" s="101">
        <v>16.66</v>
      </c>
      <c r="F10205" s="102"/>
    </row>
    <row r="10206" ht="12.75" customHeight="1">
      <c r="A10206" s="100" t="s">
        <v>10466</v>
      </c>
      <c r="B10206" s="101">
        <v>75.78</v>
      </c>
      <c r="C10206" s="102"/>
      <c r="D10206" s="100" t="s">
        <v>28767</v>
      </c>
      <c r="E10206" s="101">
        <v>16.14</v>
      </c>
      <c r="F10206" s="102"/>
    </row>
    <row r="10207" ht="12.75" customHeight="1">
      <c r="A10207" s="100" t="s">
        <v>28606</v>
      </c>
      <c r="B10207" s="101">
        <v>95.94</v>
      </c>
      <c r="C10207" s="102"/>
      <c r="D10207" s="100" t="s">
        <v>10790</v>
      </c>
      <c r="E10207" s="101">
        <v>16.14</v>
      </c>
      <c r="F10207" s="102"/>
    </row>
    <row r="10208" ht="12.75" customHeight="1">
      <c r="A10208" s="100" t="s">
        <v>10468</v>
      </c>
      <c r="B10208" s="101">
        <v>88.22</v>
      </c>
      <c r="C10208" s="102"/>
      <c r="D10208" s="100" t="s">
        <v>28768</v>
      </c>
      <c r="E10208" s="101">
        <v>14.54</v>
      </c>
      <c r="F10208" s="102"/>
    </row>
    <row r="10209" ht="12.75" customHeight="1">
      <c r="A10209" s="100" t="s">
        <v>28607</v>
      </c>
      <c r="B10209" s="101">
        <v>46.46</v>
      </c>
      <c r="C10209" s="102"/>
      <c r="D10209" s="100" t="s">
        <v>10792</v>
      </c>
      <c r="E10209" s="101">
        <v>14.54</v>
      </c>
      <c r="F10209" s="102"/>
    </row>
    <row r="10210" ht="12.75" customHeight="1">
      <c r="A10210" s="100" t="s">
        <v>10470</v>
      </c>
      <c r="B10210" s="101">
        <v>43.08</v>
      </c>
      <c r="C10210" s="102"/>
      <c r="D10210" s="100" t="s">
        <v>28769</v>
      </c>
      <c r="E10210" s="101">
        <v>13.35</v>
      </c>
      <c r="F10210" s="102"/>
    </row>
    <row r="10211" ht="12.75" customHeight="1">
      <c r="A10211" s="100" t="s">
        <v>28608</v>
      </c>
      <c r="B10211" s="101">
        <v>63.05</v>
      </c>
      <c r="C10211" s="102"/>
      <c r="D10211" s="100" t="s">
        <v>10794</v>
      </c>
      <c r="E10211" s="101">
        <v>13.35</v>
      </c>
      <c r="F10211" s="102"/>
    </row>
    <row r="10212" ht="12.75" customHeight="1">
      <c r="A10212" s="100" t="s">
        <v>10472</v>
      </c>
      <c r="B10212" s="101">
        <v>58.61</v>
      </c>
      <c r="C10212" s="102"/>
      <c r="D10212" s="100" t="s">
        <v>28770</v>
      </c>
      <c r="E10212" s="101">
        <v>13.24</v>
      </c>
      <c r="F10212" s="102"/>
    </row>
    <row r="10213" ht="12.75" customHeight="1">
      <c r="A10213" s="100" t="s">
        <v>28609</v>
      </c>
      <c r="B10213" s="101">
        <v>80.39</v>
      </c>
      <c r="C10213" s="102"/>
      <c r="D10213" s="100" t="s">
        <v>10796</v>
      </c>
      <c r="E10213" s="101">
        <v>13.24</v>
      </c>
      <c r="F10213" s="102"/>
    </row>
    <row r="10214" ht="12.75" customHeight="1">
      <c r="A10214" s="100" t="s">
        <v>10474</v>
      </c>
      <c r="B10214" s="101">
        <v>74.69</v>
      </c>
      <c r="C10214" s="102"/>
      <c r="D10214" s="100" t="s">
        <v>28771</v>
      </c>
      <c r="E10214" s="101">
        <v>12.74</v>
      </c>
      <c r="F10214" s="102"/>
    </row>
    <row r="10215" ht="12.75" customHeight="1">
      <c r="A10215" s="100" t="s">
        <v>28610</v>
      </c>
      <c r="B10215" s="101">
        <v>60.54</v>
      </c>
      <c r="C10215" s="102"/>
      <c r="D10215" s="100" t="s">
        <v>10798</v>
      </c>
      <c r="E10215" s="101">
        <v>12.74</v>
      </c>
      <c r="F10215" s="102"/>
    </row>
    <row r="10216" ht="12.75" customHeight="1">
      <c r="A10216" s="100" t="s">
        <v>10476</v>
      </c>
      <c r="B10216" s="101">
        <v>56.16</v>
      </c>
      <c r="C10216" s="102"/>
      <c r="D10216" s="100" t="s">
        <v>28772</v>
      </c>
      <c r="E10216" s="101">
        <v>12.44</v>
      </c>
      <c r="F10216" s="102"/>
    </row>
    <row r="10217" ht="12.75" customHeight="1">
      <c r="A10217" s="100" t="s">
        <v>28611</v>
      </c>
      <c r="B10217" s="101">
        <v>77.81</v>
      </c>
      <c r="C10217" s="102"/>
      <c r="D10217" s="100" t="s">
        <v>10800</v>
      </c>
      <c r="E10217" s="101">
        <v>12.44</v>
      </c>
      <c r="F10217" s="102"/>
    </row>
    <row r="10218" ht="12.75" customHeight="1">
      <c r="A10218" s="100" t="s">
        <v>10478</v>
      </c>
      <c r="B10218" s="101">
        <v>72.71</v>
      </c>
      <c r="C10218" s="102"/>
      <c r="D10218" s="100" t="s">
        <v>28773</v>
      </c>
      <c r="E10218" s="101">
        <v>12.19</v>
      </c>
      <c r="F10218" s="102"/>
    </row>
    <row r="10219" ht="12.75" customHeight="1">
      <c r="A10219" s="100" t="s">
        <v>28612</v>
      </c>
      <c r="B10219" s="101">
        <v>102.24</v>
      </c>
      <c r="C10219" s="102"/>
      <c r="D10219" s="100" t="s">
        <v>10802</v>
      </c>
      <c r="E10219" s="101">
        <v>12.19</v>
      </c>
      <c r="F10219" s="102"/>
    </row>
    <row r="10220" ht="12.75" customHeight="1">
      <c r="A10220" s="100" t="s">
        <v>10480</v>
      </c>
      <c r="B10220" s="101">
        <v>95.93</v>
      </c>
      <c r="C10220" s="102"/>
      <c r="D10220" s="100" t="s">
        <v>28774</v>
      </c>
      <c r="E10220" s="101">
        <v>10.88</v>
      </c>
      <c r="F10220" s="102"/>
    </row>
    <row r="10221" ht="12.75" customHeight="1">
      <c r="A10221" s="100" t="s">
        <v>28613</v>
      </c>
      <c r="B10221" s="101">
        <v>116.62</v>
      </c>
      <c r="C10221" s="102"/>
      <c r="D10221" s="100" t="s">
        <v>10804</v>
      </c>
      <c r="E10221" s="101">
        <v>10.88</v>
      </c>
      <c r="F10221" s="102"/>
    </row>
    <row r="10222" ht="12.75" customHeight="1">
      <c r="A10222" s="100" t="s">
        <v>10482</v>
      </c>
      <c r="B10222" s="101">
        <v>112.32</v>
      </c>
      <c r="C10222" s="102"/>
      <c r="D10222" s="100" t="s">
        <v>28775</v>
      </c>
      <c r="E10222" s="101">
        <v>21.75</v>
      </c>
      <c r="F10222" s="102"/>
    </row>
    <row r="10223" ht="12.75" customHeight="1">
      <c r="A10223" s="100" t="s">
        <v>28614</v>
      </c>
      <c r="B10223" s="101">
        <v>194.17</v>
      </c>
      <c r="C10223" s="102"/>
      <c r="D10223" s="100" t="s">
        <v>10806</v>
      </c>
      <c r="E10223" s="101">
        <v>21.75</v>
      </c>
      <c r="F10223" s="102"/>
    </row>
    <row r="10224" ht="12.75" customHeight="1">
      <c r="A10224" s="100" t="s">
        <v>10484</v>
      </c>
      <c r="B10224" s="101">
        <v>187.8</v>
      </c>
      <c r="C10224" s="102"/>
      <c r="D10224" s="100" t="s">
        <v>28776</v>
      </c>
      <c r="E10224" s="101">
        <v>18.99</v>
      </c>
      <c r="F10224" s="102"/>
    </row>
    <row r="10225" ht="12.75" customHeight="1">
      <c r="A10225" s="100" t="s">
        <v>28615</v>
      </c>
      <c r="B10225" s="101">
        <v>269.74</v>
      </c>
      <c r="C10225" s="102"/>
      <c r="D10225" s="100" t="s">
        <v>10808</v>
      </c>
      <c r="E10225" s="101">
        <v>18.99</v>
      </c>
      <c r="F10225" s="102"/>
    </row>
    <row r="10226" ht="12.75" customHeight="1">
      <c r="A10226" s="100" t="s">
        <v>10486</v>
      </c>
      <c r="B10226" s="101">
        <v>261.92</v>
      </c>
      <c r="C10226" s="102"/>
      <c r="D10226" s="100" t="s">
        <v>28777</v>
      </c>
      <c r="E10226" s="101">
        <v>17.61</v>
      </c>
      <c r="F10226" s="102"/>
    </row>
    <row r="10227" ht="12.75" customHeight="1">
      <c r="A10227" s="100" t="s">
        <v>28616</v>
      </c>
      <c r="B10227" s="101">
        <v>114.24</v>
      </c>
      <c r="C10227" s="102"/>
      <c r="D10227" s="100" t="s">
        <v>10810</v>
      </c>
      <c r="E10227" s="101">
        <v>17.61</v>
      </c>
      <c r="F10227" s="102"/>
    </row>
    <row r="10228" ht="12.75" customHeight="1">
      <c r="A10228" s="100" t="s">
        <v>10488</v>
      </c>
      <c r="B10228" s="101">
        <v>103.23</v>
      </c>
      <c r="C10228" s="102"/>
      <c r="D10228" s="100" t="s">
        <v>28778</v>
      </c>
      <c r="E10228" s="101">
        <v>16.39</v>
      </c>
      <c r="F10228" s="102"/>
    </row>
    <row r="10229" ht="12.75" customHeight="1">
      <c r="A10229" s="100" t="s">
        <v>28617</v>
      </c>
      <c r="B10229" s="101">
        <v>732.4</v>
      </c>
      <c r="C10229" s="102"/>
      <c r="D10229" s="100" t="s">
        <v>10812</v>
      </c>
      <c r="E10229" s="101">
        <v>16.39</v>
      </c>
      <c r="F10229" s="102"/>
    </row>
    <row r="10230" ht="12.75" customHeight="1">
      <c r="A10230" s="100" t="s">
        <v>10490</v>
      </c>
      <c r="B10230" s="101">
        <v>677.82</v>
      </c>
      <c r="C10230" s="102"/>
      <c r="D10230" s="100" t="s">
        <v>28779</v>
      </c>
      <c r="E10230" s="101">
        <v>16.75</v>
      </c>
      <c r="F10230" s="102"/>
    </row>
    <row r="10231" ht="12.75" customHeight="1">
      <c r="A10231" s="100" t="s">
        <v>28618</v>
      </c>
      <c r="B10231" s="101">
        <v>893.6</v>
      </c>
      <c r="C10231" s="102"/>
      <c r="D10231" s="100" t="s">
        <v>10814</v>
      </c>
      <c r="E10231" s="101">
        <v>16.75</v>
      </c>
      <c r="F10231" s="102"/>
    </row>
    <row r="10232" ht="12.75" customHeight="1">
      <c r="A10232" s="100" t="s">
        <v>10492</v>
      </c>
      <c r="B10232" s="101">
        <v>827.12</v>
      </c>
      <c r="C10232" s="102"/>
      <c r="D10232" s="100" t="s">
        <v>28780</v>
      </c>
      <c r="E10232" s="101">
        <v>15.97</v>
      </c>
      <c r="F10232" s="102"/>
    </row>
    <row r="10233" ht="12.75" customHeight="1">
      <c r="A10233" s="100" t="s">
        <v>28619</v>
      </c>
      <c r="B10233" s="101">
        <v>1464.8</v>
      </c>
      <c r="C10233" s="102"/>
      <c r="D10233" s="100" t="s">
        <v>10816</v>
      </c>
      <c r="E10233" s="101">
        <v>15.97</v>
      </c>
      <c r="F10233" s="102"/>
    </row>
    <row r="10234" ht="12.75" customHeight="1">
      <c r="A10234" s="100" t="s">
        <v>10494</v>
      </c>
      <c r="B10234" s="101">
        <v>1355.64</v>
      </c>
      <c r="C10234" s="102"/>
      <c r="D10234" s="100" t="s">
        <v>28781</v>
      </c>
      <c r="E10234" s="101">
        <v>14.17</v>
      </c>
      <c r="F10234" s="102"/>
    </row>
    <row r="10235" ht="12.75" customHeight="1">
      <c r="A10235" s="100" t="s">
        <v>28620</v>
      </c>
      <c r="B10235" s="101">
        <v>1976.22</v>
      </c>
      <c r="C10235" s="102"/>
      <c r="D10235" s="100" t="s">
        <v>10818</v>
      </c>
      <c r="E10235" s="101">
        <v>14.17</v>
      </c>
      <c r="F10235" s="102"/>
    </row>
    <row r="10236" ht="12.75" customHeight="1">
      <c r="A10236" s="100" t="s">
        <v>10496</v>
      </c>
      <c r="B10236" s="101">
        <v>1828.86</v>
      </c>
      <c r="C10236" s="102"/>
      <c r="D10236" s="100" t="s">
        <v>28782</v>
      </c>
      <c r="E10236" s="101">
        <v>13.24</v>
      </c>
      <c r="F10236" s="102"/>
    </row>
    <row r="10237" ht="12.75" customHeight="1">
      <c r="A10237" s="100" t="s">
        <v>28621</v>
      </c>
      <c r="B10237" s="101">
        <v>9.94</v>
      </c>
      <c r="C10237" s="102"/>
      <c r="D10237" s="100" t="s">
        <v>10820</v>
      </c>
      <c r="E10237" s="101">
        <v>13.24</v>
      </c>
      <c r="F10237" s="102"/>
    </row>
    <row r="10238" ht="12.75" customHeight="1">
      <c r="A10238" s="100" t="s">
        <v>10498</v>
      </c>
      <c r="B10238" s="101">
        <v>9.54</v>
      </c>
      <c r="C10238" s="102"/>
      <c r="D10238" s="100" t="s">
        <v>28783</v>
      </c>
      <c r="E10238" s="101">
        <v>12.89</v>
      </c>
      <c r="F10238" s="102"/>
    </row>
    <row r="10239" ht="12.75" customHeight="1">
      <c r="A10239" s="100" t="s">
        <v>28622</v>
      </c>
      <c r="B10239" s="101">
        <v>74.52</v>
      </c>
      <c r="C10239" s="102"/>
      <c r="D10239" s="100" t="s">
        <v>10822</v>
      </c>
      <c r="E10239" s="101">
        <v>12.89</v>
      </c>
      <c r="F10239" s="102"/>
    </row>
    <row r="10240" ht="12.75" customHeight="1">
      <c r="A10240" s="100" t="s">
        <v>10500</v>
      </c>
      <c r="B10240" s="101">
        <v>64.58</v>
      </c>
      <c r="C10240" s="102"/>
      <c r="D10240" s="100" t="s">
        <v>28784</v>
      </c>
      <c r="E10240" s="101">
        <v>13.04</v>
      </c>
      <c r="F10240" s="102"/>
    </row>
    <row r="10241" ht="12.75" customHeight="1">
      <c r="A10241" s="100" t="s">
        <v>28623</v>
      </c>
      <c r="B10241" s="101">
        <v>195.6</v>
      </c>
      <c r="C10241" s="102"/>
      <c r="D10241" s="100" t="s">
        <v>10824</v>
      </c>
      <c r="E10241" s="101">
        <v>13.04</v>
      </c>
      <c r="F10241" s="102"/>
    </row>
    <row r="10242" ht="12.75" customHeight="1">
      <c r="A10242" s="100" t="s">
        <v>10502</v>
      </c>
      <c r="B10242" s="101">
        <v>195.6</v>
      </c>
      <c r="C10242" s="102"/>
      <c r="D10242" s="100" t="s">
        <v>28785</v>
      </c>
      <c r="E10242" s="101">
        <v>12.78</v>
      </c>
      <c r="F10242" s="102"/>
    </row>
    <row r="10243" ht="12.75" customHeight="1">
      <c r="A10243" s="100" t="s">
        <v>28624</v>
      </c>
      <c r="B10243" s="101">
        <v>209.36</v>
      </c>
      <c r="C10243" s="102"/>
      <c r="D10243" s="100" t="s">
        <v>10826</v>
      </c>
      <c r="E10243" s="101">
        <v>12.78</v>
      </c>
      <c r="F10243" s="102"/>
    </row>
    <row r="10244" ht="12.75" customHeight="1">
      <c r="A10244" s="100" t="s">
        <v>10504</v>
      </c>
      <c r="B10244" s="101">
        <v>209.36</v>
      </c>
      <c r="C10244" s="102"/>
      <c r="D10244" s="100" t="s">
        <v>28786</v>
      </c>
      <c r="E10244" s="101">
        <v>12.45</v>
      </c>
      <c r="F10244" s="102"/>
    </row>
    <row r="10245" ht="12.75" customHeight="1">
      <c r="A10245" s="100" t="s">
        <v>28625</v>
      </c>
      <c r="B10245" s="101">
        <v>224.5</v>
      </c>
      <c r="C10245" s="102"/>
      <c r="D10245" s="100" t="s">
        <v>10828</v>
      </c>
      <c r="E10245" s="101">
        <v>12.45</v>
      </c>
      <c r="F10245" s="102"/>
    </row>
    <row r="10246" ht="12.75" customHeight="1">
      <c r="A10246" s="100" t="s">
        <v>10506</v>
      </c>
      <c r="B10246" s="101">
        <v>224.5</v>
      </c>
      <c r="C10246" s="102"/>
      <c r="D10246" s="100" t="s">
        <v>28787</v>
      </c>
      <c r="E10246" s="101">
        <v>3.31</v>
      </c>
      <c r="F10246" s="102"/>
    </row>
    <row r="10247" ht="12.75" customHeight="1">
      <c r="A10247" s="100" t="s">
        <v>28626</v>
      </c>
      <c r="B10247" s="101">
        <v>236.92</v>
      </c>
      <c r="C10247" s="102"/>
      <c r="D10247" s="100" t="s">
        <v>10830</v>
      </c>
      <c r="E10247" s="101">
        <v>3.08</v>
      </c>
      <c r="F10247" s="102"/>
    </row>
    <row r="10248" ht="12.75" customHeight="1">
      <c r="A10248" s="100" t="s">
        <v>10508</v>
      </c>
      <c r="B10248" s="101">
        <v>236.92</v>
      </c>
      <c r="C10248" s="102"/>
      <c r="D10248" s="100" t="s">
        <v>28788</v>
      </c>
      <c r="E10248" s="101">
        <v>3.46</v>
      </c>
      <c r="F10248" s="102"/>
    </row>
    <row r="10249" ht="12.75" customHeight="1">
      <c r="A10249" s="100" t="s">
        <v>28627</v>
      </c>
      <c r="B10249" s="101">
        <v>255.15</v>
      </c>
      <c r="C10249" s="102"/>
      <c r="D10249" s="100" t="s">
        <v>10832</v>
      </c>
      <c r="E10249" s="101">
        <v>3.21</v>
      </c>
      <c r="F10249" s="102"/>
    </row>
    <row r="10250" ht="12.75" customHeight="1">
      <c r="A10250" s="100" t="s">
        <v>10510</v>
      </c>
      <c r="B10250" s="101">
        <v>255.15</v>
      </c>
      <c r="C10250" s="102"/>
      <c r="D10250" s="100" t="s">
        <v>28789</v>
      </c>
      <c r="E10250" s="101">
        <v>3.65</v>
      </c>
      <c r="F10250" s="102"/>
    </row>
    <row r="10251" ht="12.75" customHeight="1">
      <c r="A10251" s="100" t="s">
        <v>28628</v>
      </c>
      <c r="B10251" s="101">
        <v>260.68</v>
      </c>
      <c r="C10251" s="102"/>
      <c r="D10251" s="100" t="s">
        <v>10834</v>
      </c>
      <c r="E10251" s="101">
        <v>3.38</v>
      </c>
      <c r="F10251" s="102"/>
    </row>
    <row r="10252" ht="12.75" customHeight="1">
      <c r="A10252" s="100" t="s">
        <v>10512</v>
      </c>
      <c r="B10252" s="101">
        <v>260.68</v>
      </c>
      <c r="C10252" s="102"/>
      <c r="D10252" s="100" t="s">
        <v>28790</v>
      </c>
      <c r="E10252" s="101">
        <v>3.8</v>
      </c>
      <c r="F10252" s="102"/>
    </row>
    <row r="10253" ht="12.75" customHeight="1">
      <c r="A10253" s="100" t="s">
        <v>28629</v>
      </c>
      <c r="B10253" s="101">
        <v>262.18</v>
      </c>
      <c r="C10253" s="102"/>
      <c r="D10253" s="100" t="s">
        <v>10836</v>
      </c>
      <c r="E10253" s="101">
        <v>3.5</v>
      </c>
      <c r="F10253" s="102"/>
    </row>
    <row r="10254" ht="12.75" customHeight="1">
      <c r="A10254" s="100" t="s">
        <v>10514</v>
      </c>
      <c r="B10254" s="101">
        <v>262.18</v>
      </c>
      <c r="C10254" s="102"/>
      <c r="D10254" s="100" t="s">
        <v>28791</v>
      </c>
      <c r="E10254" s="101">
        <v>3.89</v>
      </c>
      <c r="F10254" s="102"/>
    </row>
    <row r="10255" ht="12.75" customHeight="1">
      <c r="A10255" s="100" t="s">
        <v>28630</v>
      </c>
      <c r="B10255" s="101">
        <v>242.67</v>
      </c>
      <c r="C10255" s="102"/>
      <c r="D10255" s="100" t="s">
        <v>10838</v>
      </c>
      <c r="E10255" s="101">
        <v>3.58</v>
      </c>
      <c r="F10255" s="102"/>
    </row>
    <row r="10256" ht="12.75" customHeight="1">
      <c r="A10256" s="100" t="s">
        <v>10516</v>
      </c>
      <c r="B10256" s="101">
        <v>242.67</v>
      </c>
      <c r="C10256" s="102"/>
      <c r="D10256" s="100" t="s">
        <v>28792</v>
      </c>
      <c r="E10256" s="101">
        <v>3.98</v>
      </c>
      <c r="F10256" s="102"/>
    </row>
    <row r="10257" ht="12.75" customHeight="1">
      <c r="A10257" s="100" t="s">
        <v>28631</v>
      </c>
      <c r="B10257" s="101">
        <v>664.17</v>
      </c>
      <c r="C10257" s="102"/>
      <c r="D10257" s="100" t="s">
        <v>10840</v>
      </c>
      <c r="E10257" s="101">
        <v>3.65</v>
      </c>
      <c r="F10257" s="102"/>
    </row>
    <row r="10258" ht="12.75" customHeight="1">
      <c r="A10258" s="100" t="s">
        <v>10518</v>
      </c>
      <c r="B10258" s="101">
        <v>664.17</v>
      </c>
      <c r="C10258" s="102"/>
      <c r="D10258" s="100" t="s">
        <v>28793</v>
      </c>
      <c r="E10258" s="101">
        <v>4.03</v>
      </c>
      <c r="F10258" s="102"/>
    </row>
    <row r="10259" ht="12.75" customHeight="1">
      <c r="A10259" s="100" t="s">
        <v>28632</v>
      </c>
      <c r="B10259" s="101">
        <v>250.42</v>
      </c>
      <c r="C10259" s="102"/>
      <c r="D10259" s="100" t="s">
        <v>10842</v>
      </c>
      <c r="E10259" s="101">
        <v>3.69</v>
      </c>
      <c r="F10259" s="102"/>
    </row>
    <row r="10260" ht="12.75" customHeight="1">
      <c r="A10260" s="100" t="s">
        <v>10520</v>
      </c>
      <c r="B10260" s="101">
        <v>250.42</v>
      </c>
      <c r="C10260" s="102"/>
      <c r="D10260" s="100" t="s">
        <v>28794</v>
      </c>
      <c r="E10260" s="101">
        <v>4.44</v>
      </c>
      <c r="F10260" s="102"/>
    </row>
    <row r="10261" ht="12.75" customHeight="1">
      <c r="A10261" s="100" t="s">
        <v>28633</v>
      </c>
      <c r="B10261" s="101">
        <v>169.86</v>
      </c>
      <c r="C10261" s="102"/>
      <c r="D10261" s="100" t="s">
        <v>10844</v>
      </c>
      <c r="E10261" s="101">
        <v>4.07</v>
      </c>
      <c r="F10261" s="102"/>
    </row>
    <row r="10262" ht="12.75" customHeight="1">
      <c r="A10262" s="100" t="s">
        <v>10522</v>
      </c>
      <c r="B10262" s="101">
        <v>169.86</v>
      </c>
      <c r="C10262" s="102"/>
      <c r="D10262" s="100" t="s">
        <v>28795</v>
      </c>
      <c r="E10262" s="101">
        <v>4.73</v>
      </c>
      <c r="F10262" s="102"/>
    </row>
    <row r="10263" ht="12.75" customHeight="1">
      <c r="A10263" s="100" t="s">
        <v>28634</v>
      </c>
      <c r="B10263" s="101">
        <v>249.74</v>
      </c>
      <c r="C10263" s="102"/>
      <c r="D10263" s="100" t="s">
        <v>10846</v>
      </c>
      <c r="E10263" s="101">
        <v>4.32</v>
      </c>
      <c r="F10263" s="102"/>
    </row>
    <row r="10264" ht="12.75" customHeight="1">
      <c r="A10264" s="100" t="s">
        <v>10524</v>
      </c>
      <c r="B10264" s="101">
        <v>249.74</v>
      </c>
      <c r="C10264" s="102"/>
      <c r="D10264" s="100" t="s">
        <v>28796</v>
      </c>
      <c r="E10264" s="101">
        <v>4.88</v>
      </c>
      <c r="F10264" s="102"/>
    </row>
    <row r="10265" ht="12.75" customHeight="1">
      <c r="A10265" s="100" t="s">
        <v>28635</v>
      </c>
      <c r="B10265" s="101">
        <v>308.18</v>
      </c>
      <c r="C10265" s="102"/>
      <c r="D10265" s="100" t="s">
        <v>10848</v>
      </c>
      <c r="E10265" s="101">
        <v>4.44</v>
      </c>
      <c r="F10265" s="102"/>
    </row>
    <row r="10266" ht="12.75" customHeight="1">
      <c r="A10266" s="100" t="s">
        <v>10526</v>
      </c>
      <c r="B10266" s="101">
        <v>308.18</v>
      </c>
      <c r="C10266" s="102"/>
      <c r="D10266" s="100" t="s">
        <v>28797</v>
      </c>
      <c r="E10266" s="101">
        <v>5.17</v>
      </c>
      <c r="F10266" s="102"/>
    </row>
    <row r="10267" ht="12.75" customHeight="1">
      <c r="A10267" s="100" t="s">
        <v>28636</v>
      </c>
      <c r="B10267" s="101">
        <v>275.53</v>
      </c>
      <c r="C10267" s="102"/>
      <c r="D10267" s="100" t="s">
        <v>10850</v>
      </c>
      <c r="E10267" s="101">
        <v>4.69</v>
      </c>
      <c r="F10267" s="102"/>
    </row>
    <row r="10268" ht="12.75" customHeight="1">
      <c r="A10268" s="100" t="s">
        <v>10528</v>
      </c>
      <c r="B10268" s="101">
        <v>275.53</v>
      </c>
      <c r="C10268" s="102"/>
      <c r="D10268" s="100" t="s">
        <v>28798</v>
      </c>
      <c r="E10268" s="101">
        <v>5.29</v>
      </c>
      <c r="F10268" s="102"/>
    </row>
    <row r="10269" ht="12.75" customHeight="1">
      <c r="A10269" s="100" t="s">
        <v>28637</v>
      </c>
      <c r="B10269" s="101">
        <v>299.16</v>
      </c>
      <c r="C10269" s="102"/>
      <c r="D10269" s="100" t="s">
        <v>10852</v>
      </c>
      <c r="E10269" s="101">
        <v>4.79</v>
      </c>
      <c r="F10269" s="102"/>
    </row>
    <row r="10270" ht="12.75" customHeight="1">
      <c r="A10270" s="100" t="s">
        <v>10530</v>
      </c>
      <c r="B10270" s="101">
        <v>299.16</v>
      </c>
      <c r="C10270" s="102"/>
      <c r="D10270" s="100" t="s">
        <v>28799</v>
      </c>
      <c r="E10270" s="101">
        <v>5.62</v>
      </c>
      <c r="F10270" s="102"/>
    </row>
    <row r="10271" ht="12.75" customHeight="1">
      <c r="A10271" s="100" t="s">
        <v>28638</v>
      </c>
      <c r="B10271" s="101">
        <v>319.96</v>
      </c>
      <c r="C10271" s="102"/>
      <c r="D10271" s="100" t="s">
        <v>10854</v>
      </c>
      <c r="E10271" s="101">
        <v>5.07</v>
      </c>
      <c r="F10271" s="102"/>
    </row>
    <row r="10272" ht="12.75" customHeight="1">
      <c r="A10272" s="100" t="s">
        <v>10532</v>
      </c>
      <c r="B10272" s="101">
        <v>319.96</v>
      </c>
      <c r="C10272" s="102"/>
      <c r="D10272" s="100" t="s">
        <v>28800</v>
      </c>
      <c r="E10272" s="101">
        <v>4.61</v>
      </c>
      <c r="F10272" s="102"/>
    </row>
    <row r="10273" ht="12.75" customHeight="1">
      <c r="A10273" s="100" t="s">
        <v>28639</v>
      </c>
      <c r="B10273" s="101">
        <v>119.23</v>
      </c>
      <c r="C10273" s="102"/>
      <c r="D10273" s="100" t="s">
        <v>10856</v>
      </c>
      <c r="E10273" s="101">
        <v>4.0</v>
      </c>
      <c r="F10273" s="102"/>
    </row>
    <row r="10274" ht="12.75" customHeight="1">
      <c r="A10274" s="100" t="s">
        <v>10534</v>
      </c>
      <c r="B10274" s="101">
        <v>103.32</v>
      </c>
      <c r="C10274" s="102"/>
      <c r="D10274" s="100" t="s">
        <v>28801</v>
      </c>
      <c r="E10274" s="101">
        <v>3.84</v>
      </c>
      <c r="F10274" s="102"/>
    </row>
    <row r="10275" ht="12.75" customHeight="1">
      <c r="A10275" s="100" t="s">
        <v>28640</v>
      </c>
      <c r="B10275" s="101">
        <v>43.6</v>
      </c>
      <c r="C10275" s="102"/>
      <c r="D10275" s="100" t="s">
        <v>10858</v>
      </c>
      <c r="E10275" s="101">
        <v>3.33</v>
      </c>
      <c r="F10275" s="102"/>
    </row>
    <row r="10276" ht="12.75" customHeight="1">
      <c r="A10276" s="100" t="s">
        <v>10536</v>
      </c>
      <c r="B10276" s="101">
        <v>39.03</v>
      </c>
      <c r="C10276" s="102"/>
      <c r="D10276" s="100" t="s">
        <v>28802</v>
      </c>
      <c r="E10276" s="101">
        <v>3.07</v>
      </c>
      <c r="F10276" s="102"/>
    </row>
    <row r="10277" ht="12.75" customHeight="1">
      <c r="A10277" s="100" t="s">
        <v>28641</v>
      </c>
      <c r="B10277" s="101">
        <v>55.33</v>
      </c>
      <c r="C10277" s="102"/>
      <c r="D10277" s="100" t="s">
        <v>10860</v>
      </c>
      <c r="E10277" s="101">
        <v>2.66</v>
      </c>
      <c r="F10277" s="102"/>
    </row>
    <row r="10278" ht="12.75" customHeight="1">
      <c r="A10278" s="100" t="s">
        <v>10538</v>
      </c>
      <c r="B10278" s="101">
        <v>48.57</v>
      </c>
      <c r="C10278" s="102"/>
      <c r="D10278" s="100" t="s">
        <v>28803</v>
      </c>
      <c r="E10278" s="101">
        <v>4.23</v>
      </c>
      <c r="F10278" s="102"/>
    </row>
    <row r="10279" ht="12.75" customHeight="1">
      <c r="A10279" s="100" t="s">
        <v>28642</v>
      </c>
      <c r="B10279" s="101">
        <v>71.37</v>
      </c>
      <c r="C10279" s="102"/>
      <c r="D10279" s="100" t="s">
        <v>10862</v>
      </c>
      <c r="E10279" s="101">
        <v>3.66</v>
      </c>
      <c r="F10279" s="102"/>
    </row>
    <row r="10280" ht="12.75" customHeight="1">
      <c r="A10280" s="100" t="s">
        <v>10540</v>
      </c>
      <c r="B10280" s="101">
        <v>62.43</v>
      </c>
      <c r="C10280" s="102"/>
      <c r="D10280" s="100" t="s">
        <v>28804</v>
      </c>
      <c r="E10280" s="101">
        <v>3.84</v>
      </c>
      <c r="F10280" s="102"/>
    </row>
    <row r="10281" ht="12.75" customHeight="1">
      <c r="A10281" s="100" t="s">
        <v>28643</v>
      </c>
      <c r="B10281" s="101">
        <v>85.47</v>
      </c>
      <c r="C10281" s="102"/>
      <c r="D10281" s="100" t="s">
        <v>10864</v>
      </c>
      <c r="E10281" s="101">
        <v>3.33</v>
      </c>
      <c r="F10281" s="102"/>
    </row>
    <row r="10282" ht="12.75" customHeight="1">
      <c r="A10282" s="100" t="s">
        <v>10542</v>
      </c>
      <c r="B10282" s="101">
        <v>74.87</v>
      </c>
      <c r="C10282" s="102"/>
      <c r="D10282" s="100" t="s">
        <v>28805</v>
      </c>
      <c r="E10282" s="101">
        <v>4.61</v>
      </c>
      <c r="F10282" s="102"/>
    </row>
    <row r="10283" ht="12.75" customHeight="1">
      <c r="A10283" s="100" t="s">
        <v>28644</v>
      </c>
      <c r="B10283" s="101">
        <v>98.04</v>
      </c>
      <c r="C10283" s="102"/>
      <c r="D10283" s="100" t="s">
        <v>10866</v>
      </c>
      <c r="E10283" s="101">
        <v>4.0</v>
      </c>
      <c r="F10283" s="102"/>
    </row>
    <row r="10284" ht="12.75" customHeight="1">
      <c r="A10284" s="100" t="s">
        <v>10544</v>
      </c>
      <c r="B10284" s="101">
        <v>86.11</v>
      </c>
      <c r="C10284" s="102"/>
      <c r="D10284" s="100" t="s">
        <v>28806</v>
      </c>
      <c r="E10284" s="101">
        <v>4.04</v>
      </c>
      <c r="F10284" s="102"/>
    </row>
    <row r="10285" ht="12.75" customHeight="1">
      <c r="A10285" s="100" t="s">
        <v>28645</v>
      </c>
      <c r="B10285" s="101">
        <v>30.07</v>
      </c>
      <c r="C10285" s="102"/>
      <c r="D10285" s="100" t="s">
        <v>10868</v>
      </c>
      <c r="E10285" s="101">
        <v>3.5</v>
      </c>
      <c r="F10285" s="102"/>
    </row>
    <row r="10286" ht="12.75" customHeight="1">
      <c r="A10286" s="100" t="s">
        <v>10546</v>
      </c>
      <c r="B10286" s="101">
        <v>27.35</v>
      </c>
      <c r="C10286" s="102"/>
      <c r="D10286" s="100" t="s">
        <v>28807</v>
      </c>
      <c r="E10286" s="101">
        <v>3.46</v>
      </c>
      <c r="F10286" s="102"/>
    </row>
    <row r="10287" ht="12.75" customHeight="1">
      <c r="A10287" s="100" t="s">
        <v>28646</v>
      </c>
      <c r="B10287" s="101">
        <v>37.66</v>
      </c>
      <c r="C10287" s="102"/>
      <c r="D10287" s="100" t="s">
        <v>10870</v>
      </c>
      <c r="E10287" s="101">
        <v>3.0</v>
      </c>
      <c r="F10287" s="102"/>
    </row>
    <row r="10288" ht="12.75" customHeight="1">
      <c r="A10288" s="100" t="s">
        <v>10548</v>
      </c>
      <c r="B10288" s="101">
        <v>33.83</v>
      </c>
      <c r="C10288" s="102"/>
      <c r="D10288" s="100" t="s">
        <v>28808</v>
      </c>
      <c r="E10288" s="101">
        <v>5.22</v>
      </c>
      <c r="F10288" s="102"/>
    </row>
    <row r="10289" ht="12.75" customHeight="1">
      <c r="A10289" s="100" t="s">
        <v>28647</v>
      </c>
      <c r="B10289" s="101">
        <v>83.49</v>
      </c>
      <c r="C10289" s="102"/>
      <c r="D10289" s="100" t="s">
        <v>10872</v>
      </c>
      <c r="E10289" s="101">
        <v>4.59</v>
      </c>
      <c r="F10289" s="102"/>
    </row>
    <row r="10290" ht="12.75" customHeight="1">
      <c r="A10290" s="100" t="s">
        <v>10550</v>
      </c>
      <c r="B10290" s="101">
        <v>72.56</v>
      </c>
      <c r="C10290" s="102"/>
      <c r="D10290" s="100" t="s">
        <v>28809</v>
      </c>
      <c r="E10290" s="101">
        <v>4.64</v>
      </c>
      <c r="F10290" s="102"/>
    </row>
    <row r="10291" ht="12.75" customHeight="1">
      <c r="A10291" s="100" t="s">
        <v>28648</v>
      </c>
      <c r="B10291" s="101">
        <v>86.81</v>
      </c>
      <c r="C10291" s="102"/>
      <c r="D10291" s="100" t="s">
        <v>10874</v>
      </c>
      <c r="E10291" s="101">
        <v>4.09</v>
      </c>
      <c r="F10291" s="102"/>
    </row>
    <row r="10292" ht="12.75" customHeight="1">
      <c r="A10292" s="100" t="s">
        <v>10552</v>
      </c>
      <c r="B10292" s="101">
        <v>75.47</v>
      </c>
      <c r="C10292" s="102"/>
      <c r="D10292" s="100" t="s">
        <v>28810</v>
      </c>
      <c r="E10292" s="101">
        <v>4.07</v>
      </c>
      <c r="F10292" s="102"/>
    </row>
    <row r="10293" ht="12.75" customHeight="1">
      <c r="A10293" s="100" t="s">
        <v>28649</v>
      </c>
      <c r="B10293" s="101">
        <v>103.49</v>
      </c>
      <c r="C10293" s="102"/>
      <c r="D10293" s="100" t="s">
        <v>10876</v>
      </c>
      <c r="E10293" s="101">
        <v>3.59</v>
      </c>
      <c r="F10293" s="102"/>
    </row>
    <row r="10294" ht="12.75" customHeight="1">
      <c r="A10294" s="100" t="s">
        <v>10554</v>
      </c>
      <c r="B10294" s="101">
        <v>90.04</v>
      </c>
      <c r="C10294" s="102"/>
      <c r="D10294" s="100" t="s">
        <v>28811</v>
      </c>
      <c r="E10294" s="101">
        <v>1.92</v>
      </c>
      <c r="F10294" s="102"/>
    </row>
    <row r="10295" ht="12.75" customHeight="1">
      <c r="A10295" s="100" t="s">
        <v>28650</v>
      </c>
      <c r="B10295" s="101">
        <v>114.28</v>
      </c>
      <c r="C10295" s="102"/>
      <c r="D10295" s="100" t="s">
        <v>10878</v>
      </c>
      <c r="E10295" s="101">
        <v>1.66</v>
      </c>
      <c r="F10295" s="102"/>
    </row>
    <row r="10296" ht="12.75" customHeight="1">
      <c r="A10296" s="100" t="s">
        <v>10556</v>
      </c>
      <c r="B10296" s="101">
        <v>99.41</v>
      </c>
      <c r="C10296" s="102"/>
      <c r="D10296" s="100" t="s">
        <v>28812</v>
      </c>
      <c r="E10296" s="101">
        <v>350.93</v>
      </c>
      <c r="F10296" s="102"/>
    </row>
    <row r="10297" ht="12.75" customHeight="1">
      <c r="A10297" s="100" t="s">
        <v>28651</v>
      </c>
      <c r="B10297" s="101">
        <v>153.64</v>
      </c>
      <c r="C10297" s="102"/>
      <c r="D10297" s="100" t="s">
        <v>10880</v>
      </c>
      <c r="E10297" s="101">
        <v>344.94</v>
      </c>
      <c r="F10297" s="102"/>
    </row>
    <row r="10298" ht="12.75" customHeight="1">
      <c r="A10298" s="100" t="s">
        <v>10558</v>
      </c>
      <c r="B10298" s="101">
        <v>133.46</v>
      </c>
      <c r="C10298" s="102"/>
      <c r="D10298" s="100" t="s">
        <v>28813</v>
      </c>
      <c r="E10298" s="101">
        <v>521.58</v>
      </c>
      <c r="F10298" s="102"/>
    </row>
    <row r="10299" ht="12.75" customHeight="1">
      <c r="A10299" s="100" t="s">
        <v>28652</v>
      </c>
      <c r="B10299" s="101">
        <v>73.07</v>
      </c>
      <c r="C10299" s="102"/>
      <c r="D10299" s="100" t="s">
        <v>10882</v>
      </c>
      <c r="E10299" s="101">
        <v>509.39</v>
      </c>
      <c r="F10299" s="102"/>
    </row>
    <row r="10300" ht="12.75" customHeight="1">
      <c r="A10300" s="100" t="s">
        <v>10560</v>
      </c>
      <c r="B10300" s="101">
        <v>63.5</v>
      </c>
      <c r="C10300" s="102"/>
      <c r="D10300" s="100" t="s">
        <v>28814</v>
      </c>
      <c r="E10300" s="101">
        <v>574.95</v>
      </c>
      <c r="F10300" s="102"/>
    </row>
    <row r="10301" ht="12.75" customHeight="1">
      <c r="A10301" s="100" t="s">
        <v>28653</v>
      </c>
      <c r="B10301" s="101">
        <v>85.1</v>
      </c>
      <c r="C10301" s="102"/>
      <c r="D10301" s="100" t="s">
        <v>10884</v>
      </c>
      <c r="E10301" s="101">
        <v>556.77</v>
      </c>
      <c r="F10301" s="102"/>
    </row>
    <row r="10302" ht="12.75" customHeight="1">
      <c r="A10302" s="100" t="s">
        <v>10562</v>
      </c>
      <c r="B10302" s="101">
        <v>73.93</v>
      </c>
      <c r="C10302" s="102"/>
      <c r="D10302" s="100" t="s">
        <v>28815</v>
      </c>
      <c r="E10302" s="101">
        <v>777.91</v>
      </c>
      <c r="F10302" s="102"/>
    </row>
    <row r="10303" ht="12.75" customHeight="1">
      <c r="A10303" s="100" t="s">
        <v>28654</v>
      </c>
      <c r="B10303" s="101">
        <v>93.11</v>
      </c>
      <c r="C10303" s="102"/>
      <c r="D10303" s="100" t="s">
        <v>10886</v>
      </c>
      <c r="E10303" s="101">
        <v>753.98</v>
      </c>
      <c r="F10303" s="102"/>
    </row>
    <row r="10304" ht="12.75" customHeight="1">
      <c r="A10304" s="100" t="s">
        <v>10564</v>
      </c>
      <c r="B10304" s="101">
        <v>81.03</v>
      </c>
      <c r="C10304" s="102"/>
      <c r="D10304" s="100" t="s">
        <v>28816</v>
      </c>
      <c r="E10304" s="101">
        <v>913.14</v>
      </c>
      <c r="F10304" s="102"/>
    </row>
    <row r="10305" ht="12.75" customHeight="1">
      <c r="A10305" s="100" t="s">
        <v>28655</v>
      </c>
      <c r="B10305" s="101">
        <v>103.76</v>
      </c>
      <c r="C10305" s="102"/>
      <c r="D10305" s="100" t="s">
        <v>10888</v>
      </c>
      <c r="E10305" s="101">
        <v>888.1</v>
      </c>
      <c r="F10305" s="102"/>
    </row>
    <row r="10306" ht="12.75" customHeight="1">
      <c r="A10306" s="100" t="s">
        <v>10566</v>
      </c>
      <c r="B10306" s="101">
        <v>90.28</v>
      </c>
      <c r="C10306" s="102"/>
      <c r="D10306" s="100" t="s">
        <v>28817</v>
      </c>
      <c r="E10306" s="101">
        <v>938.72</v>
      </c>
      <c r="F10306" s="102"/>
    </row>
    <row r="10307" ht="12.75" customHeight="1">
      <c r="A10307" s="100" t="s">
        <v>28656</v>
      </c>
      <c r="B10307" s="101">
        <v>138.68</v>
      </c>
      <c r="C10307" s="102"/>
      <c r="D10307" s="100" t="s">
        <v>10890</v>
      </c>
      <c r="E10307" s="101">
        <v>912.71</v>
      </c>
      <c r="F10307" s="102"/>
    </row>
    <row r="10308" ht="12.75" customHeight="1">
      <c r="A10308" s="100" t="s">
        <v>10568</v>
      </c>
      <c r="B10308" s="101">
        <v>120.5</v>
      </c>
      <c r="C10308" s="102"/>
      <c r="D10308" s="100" t="s">
        <v>28818</v>
      </c>
      <c r="E10308" s="101">
        <v>979.73</v>
      </c>
      <c r="F10308" s="102"/>
    </row>
    <row r="10309" ht="12.75" customHeight="1">
      <c r="A10309" s="100" t="s">
        <v>28657</v>
      </c>
      <c r="B10309" s="101">
        <v>64.78</v>
      </c>
      <c r="C10309" s="102"/>
      <c r="D10309" s="100" t="s">
        <v>10892</v>
      </c>
      <c r="E10309" s="101">
        <v>952.87</v>
      </c>
      <c r="F10309" s="102"/>
    </row>
    <row r="10310" ht="12.75" customHeight="1">
      <c r="A10310" s="100" t="s">
        <v>10570</v>
      </c>
      <c r="B10310" s="101">
        <v>56.23</v>
      </c>
      <c r="C10310" s="102"/>
      <c r="D10310" s="100" t="s">
        <v>28819</v>
      </c>
      <c r="E10310" s="101">
        <v>1307.09</v>
      </c>
      <c r="F10310" s="102"/>
    </row>
    <row r="10311" ht="12.75" customHeight="1">
      <c r="A10311" s="100" t="s">
        <v>28658</v>
      </c>
      <c r="B10311" s="101">
        <v>65.18</v>
      </c>
      <c r="C10311" s="102"/>
      <c r="D10311" s="100" t="s">
        <v>10894</v>
      </c>
      <c r="E10311" s="101">
        <v>1277.41</v>
      </c>
      <c r="F10311" s="102"/>
    </row>
    <row r="10312" ht="12.75" customHeight="1">
      <c r="A10312" s="100" t="s">
        <v>10572</v>
      </c>
      <c r="B10312" s="101">
        <v>56.56</v>
      </c>
      <c r="C10312" s="102"/>
      <c r="D10312" s="100" t="s">
        <v>28820</v>
      </c>
      <c r="E10312" s="101">
        <v>2279.52</v>
      </c>
      <c r="F10312" s="102"/>
    </row>
    <row r="10313" ht="12.75" customHeight="1">
      <c r="A10313" s="100" t="s">
        <v>28659</v>
      </c>
      <c r="B10313" s="101">
        <v>65.78</v>
      </c>
      <c r="C10313" s="102"/>
      <c r="D10313" s="100" t="s">
        <v>10896</v>
      </c>
      <c r="E10313" s="101">
        <v>2244.24</v>
      </c>
      <c r="F10313" s="102"/>
    </row>
    <row r="10314" ht="12.75" customHeight="1">
      <c r="A10314" s="100" t="s">
        <v>10574</v>
      </c>
      <c r="B10314" s="101">
        <v>57.07</v>
      </c>
      <c r="C10314" s="102"/>
      <c r="D10314" s="100" t="s">
        <v>28821</v>
      </c>
      <c r="E10314" s="101">
        <v>3268.19</v>
      </c>
      <c r="F10314" s="102"/>
    </row>
    <row r="10315" ht="12.75" customHeight="1">
      <c r="A10315" s="100" t="s">
        <v>28660</v>
      </c>
      <c r="B10315" s="101">
        <v>68.21</v>
      </c>
      <c r="C10315" s="102"/>
      <c r="D10315" s="100" t="s">
        <v>10898</v>
      </c>
      <c r="E10315" s="101">
        <v>3229.06</v>
      </c>
      <c r="F10315" s="102"/>
    </row>
    <row r="10316" ht="12.75" customHeight="1">
      <c r="A10316" s="100" t="s">
        <v>10576</v>
      </c>
      <c r="B10316" s="101">
        <v>59.16</v>
      </c>
      <c r="C10316" s="102"/>
      <c r="D10316" s="100" t="s">
        <v>28822</v>
      </c>
      <c r="E10316" s="101">
        <v>4536.58</v>
      </c>
      <c r="F10316" s="102"/>
    </row>
    <row r="10317" ht="12.75" customHeight="1">
      <c r="A10317" s="100" t="s">
        <v>28661</v>
      </c>
      <c r="B10317" s="101">
        <v>78.71</v>
      </c>
      <c r="C10317" s="102"/>
      <c r="D10317" s="100" t="s">
        <v>10900</v>
      </c>
      <c r="E10317" s="101">
        <v>4494.55</v>
      </c>
      <c r="F10317" s="102"/>
    </row>
    <row r="10318" ht="12.75" customHeight="1">
      <c r="A10318" s="100" t="s">
        <v>10578</v>
      </c>
      <c r="B10318" s="101">
        <v>68.24</v>
      </c>
      <c r="C10318" s="102"/>
      <c r="D10318" s="100" t="s">
        <v>28823</v>
      </c>
      <c r="E10318" s="101">
        <v>5502.3</v>
      </c>
      <c r="F10318" s="102"/>
    </row>
    <row r="10319" ht="12.75" customHeight="1">
      <c r="A10319" s="100" t="s">
        <v>28662</v>
      </c>
      <c r="B10319" s="101">
        <v>6.12</v>
      </c>
      <c r="C10319" s="102"/>
      <c r="D10319" s="100" t="s">
        <v>10902</v>
      </c>
      <c r="E10319" s="101">
        <v>5457.67</v>
      </c>
      <c r="F10319" s="102"/>
    </row>
    <row r="10320" ht="12.75" customHeight="1">
      <c r="A10320" s="100" t="s">
        <v>10580</v>
      </c>
      <c r="B10320" s="101">
        <v>5.31</v>
      </c>
      <c r="C10320" s="102"/>
      <c r="D10320" s="100" t="s">
        <v>28824</v>
      </c>
      <c r="E10320" s="101">
        <v>8088.96</v>
      </c>
      <c r="F10320" s="102"/>
    </row>
    <row r="10321" ht="12.75" customHeight="1">
      <c r="A10321" s="100" t="s">
        <v>28663</v>
      </c>
      <c r="B10321" s="101">
        <v>3.32</v>
      </c>
      <c r="C10321" s="102"/>
      <c r="D10321" s="100" t="s">
        <v>10904</v>
      </c>
      <c r="E10321" s="101">
        <v>8038.46</v>
      </c>
      <c r="F10321" s="102"/>
    </row>
    <row r="10322" ht="12.75" customHeight="1">
      <c r="A10322" s="100" t="s">
        <v>10583</v>
      </c>
      <c r="B10322" s="101">
        <v>2.91</v>
      </c>
      <c r="C10322" s="102"/>
      <c r="D10322" s="100" t="s">
        <v>28825</v>
      </c>
      <c r="E10322" s="101">
        <v>365.93</v>
      </c>
      <c r="F10322" s="102"/>
    </row>
    <row r="10323" ht="12.75" customHeight="1">
      <c r="A10323" s="100" t="s">
        <v>28664</v>
      </c>
      <c r="B10323" s="101">
        <v>74.42</v>
      </c>
      <c r="C10323" s="102"/>
      <c r="D10323" s="100" t="s">
        <v>10906</v>
      </c>
      <c r="E10323" s="101">
        <v>359.94</v>
      </c>
      <c r="F10323" s="102"/>
    </row>
    <row r="10324" ht="12.75" customHeight="1">
      <c r="A10324" s="100" t="s">
        <v>10585</v>
      </c>
      <c r="B10324" s="101">
        <v>64.59</v>
      </c>
      <c r="C10324" s="102"/>
      <c r="D10324" s="100" t="s">
        <v>28826</v>
      </c>
      <c r="E10324" s="101">
        <v>531.58</v>
      </c>
      <c r="F10324" s="102"/>
    </row>
    <row r="10325" ht="12.75" customHeight="1">
      <c r="A10325" s="100" t="s">
        <v>28665</v>
      </c>
      <c r="B10325" s="101">
        <v>74.85</v>
      </c>
      <c r="C10325" s="102"/>
      <c r="D10325" s="100" t="s">
        <v>10908</v>
      </c>
      <c r="E10325" s="101">
        <v>519.39</v>
      </c>
      <c r="F10325" s="102"/>
    </row>
    <row r="10326" ht="12.75" customHeight="1">
      <c r="A10326" s="100" t="s">
        <v>10587</v>
      </c>
      <c r="B10326" s="101">
        <v>64.95</v>
      </c>
      <c r="C10326" s="102"/>
      <c r="D10326" s="100" t="s">
        <v>28827</v>
      </c>
      <c r="E10326" s="101">
        <v>584.95</v>
      </c>
      <c r="F10326" s="102"/>
    </row>
    <row r="10327" ht="12.75" customHeight="1">
      <c r="A10327" s="100" t="s">
        <v>28666</v>
      </c>
      <c r="B10327" s="101">
        <v>75.65</v>
      </c>
      <c r="C10327" s="102"/>
      <c r="D10327" s="100" t="s">
        <v>10910</v>
      </c>
      <c r="E10327" s="101">
        <v>566.77</v>
      </c>
      <c r="F10327" s="102"/>
    </row>
    <row r="10328" ht="12.75" customHeight="1">
      <c r="A10328" s="100" t="s">
        <v>10589</v>
      </c>
      <c r="B10328" s="101">
        <v>65.63</v>
      </c>
      <c r="C10328" s="102"/>
      <c r="D10328" s="100" t="s">
        <v>28828</v>
      </c>
      <c r="E10328" s="101">
        <v>827.91</v>
      </c>
      <c r="F10328" s="102"/>
    </row>
    <row r="10329" ht="12.75" customHeight="1">
      <c r="A10329" s="100" t="s">
        <v>28667</v>
      </c>
      <c r="B10329" s="101">
        <v>78.34</v>
      </c>
      <c r="C10329" s="102"/>
      <c r="D10329" s="100" t="s">
        <v>10912</v>
      </c>
      <c r="E10329" s="101">
        <v>803.98</v>
      </c>
      <c r="F10329" s="102"/>
    </row>
    <row r="10330" ht="12.75" customHeight="1">
      <c r="A10330" s="100" t="s">
        <v>10591</v>
      </c>
      <c r="B10330" s="101">
        <v>67.95</v>
      </c>
      <c r="C10330" s="102"/>
      <c r="D10330" s="100" t="s">
        <v>28829</v>
      </c>
      <c r="E10330" s="101">
        <v>1069.74</v>
      </c>
      <c r="F10330" s="102"/>
    </row>
    <row r="10331" ht="12.75" customHeight="1">
      <c r="A10331" s="100" t="s">
        <v>28668</v>
      </c>
      <c r="B10331" s="101">
        <v>90.44</v>
      </c>
      <c r="C10331" s="102"/>
      <c r="D10331" s="100" t="s">
        <v>10914</v>
      </c>
      <c r="E10331" s="101">
        <v>1044.7</v>
      </c>
      <c r="F10331" s="102"/>
    </row>
    <row r="10332" ht="12.75" customHeight="1">
      <c r="A10332" s="100" t="s">
        <v>10593</v>
      </c>
      <c r="B10332" s="101">
        <v>78.41</v>
      </c>
      <c r="C10332" s="102"/>
      <c r="D10332" s="100" t="s">
        <v>28830</v>
      </c>
      <c r="E10332" s="101">
        <v>1091.92</v>
      </c>
      <c r="F10332" s="102"/>
    </row>
    <row r="10333" ht="12.75" customHeight="1">
      <c r="A10333" s="100" t="s">
        <v>28669</v>
      </c>
      <c r="B10333" s="101">
        <v>127.57</v>
      </c>
      <c r="C10333" s="102"/>
      <c r="D10333" s="100" t="s">
        <v>10916</v>
      </c>
      <c r="E10333" s="101">
        <v>1065.91</v>
      </c>
      <c r="F10333" s="102"/>
    </row>
    <row r="10334" ht="12.75" customHeight="1">
      <c r="A10334" s="100" t="s">
        <v>10595</v>
      </c>
      <c r="B10334" s="101">
        <v>111.7</v>
      </c>
      <c r="C10334" s="102"/>
      <c r="D10334" s="100" t="s">
        <v>28831</v>
      </c>
      <c r="E10334" s="101">
        <v>1124.43</v>
      </c>
      <c r="F10334" s="102"/>
    </row>
    <row r="10335" ht="12.75" customHeight="1">
      <c r="A10335" s="100" t="s">
        <v>28670</v>
      </c>
      <c r="B10335" s="101">
        <v>370.47</v>
      </c>
      <c r="C10335" s="102"/>
      <c r="D10335" s="100" t="s">
        <v>10918</v>
      </c>
      <c r="E10335" s="101">
        <v>1097.57</v>
      </c>
      <c r="F10335" s="102"/>
    </row>
    <row r="10336" ht="12.75" customHeight="1">
      <c r="A10336" s="100" t="s">
        <v>55</v>
      </c>
      <c r="B10336" s="101">
        <v>348.08</v>
      </c>
      <c r="C10336" s="102"/>
      <c r="D10336" s="100" t="s">
        <v>28832</v>
      </c>
      <c r="E10336" s="101">
        <v>1776.19</v>
      </c>
      <c r="F10336" s="102"/>
    </row>
    <row r="10337" ht="12.75" customHeight="1">
      <c r="A10337" s="100" t="s">
        <v>28671</v>
      </c>
      <c r="B10337" s="101">
        <v>384.23</v>
      </c>
      <c r="C10337" s="102"/>
      <c r="D10337" s="100" t="s">
        <v>10920</v>
      </c>
      <c r="E10337" s="101">
        <v>1746.51</v>
      </c>
      <c r="F10337" s="102"/>
    </row>
    <row r="10338" ht="12.75" customHeight="1">
      <c r="A10338" s="100" t="s">
        <v>10598</v>
      </c>
      <c r="B10338" s="101">
        <v>361.84</v>
      </c>
      <c r="C10338" s="102"/>
      <c r="D10338" s="100" t="s">
        <v>28833</v>
      </c>
      <c r="E10338" s="101">
        <v>3179.9</v>
      </c>
      <c r="F10338" s="102"/>
    </row>
    <row r="10339" ht="12.75" customHeight="1">
      <c r="A10339" s="100" t="s">
        <v>28672</v>
      </c>
      <c r="B10339" s="101">
        <v>399.37</v>
      </c>
      <c r="C10339" s="102"/>
      <c r="D10339" s="100" t="s">
        <v>10922</v>
      </c>
      <c r="E10339" s="101">
        <v>3144.62</v>
      </c>
      <c r="F10339" s="102"/>
    </row>
    <row r="10340" ht="12.75" customHeight="1">
      <c r="A10340" s="100" t="s">
        <v>10600</v>
      </c>
      <c r="B10340" s="101">
        <v>376.98</v>
      </c>
      <c r="C10340" s="102"/>
      <c r="D10340" s="100" t="s">
        <v>28834</v>
      </c>
      <c r="E10340" s="101">
        <v>3897.99</v>
      </c>
      <c r="F10340" s="102"/>
    </row>
    <row r="10341" ht="12.75" customHeight="1">
      <c r="A10341" s="100" t="s">
        <v>28673</v>
      </c>
      <c r="B10341" s="101">
        <v>411.79</v>
      </c>
      <c r="C10341" s="102"/>
      <c r="D10341" s="100" t="s">
        <v>10924</v>
      </c>
      <c r="E10341" s="101">
        <v>3858.86</v>
      </c>
      <c r="F10341" s="102"/>
    </row>
    <row r="10342" ht="12.75" customHeight="1">
      <c r="A10342" s="100" t="s">
        <v>10602</v>
      </c>
      <c r="B10342" s="101">
        <v>389.4</v>
      </c>
      <c r="C10342" s="102"/>
      <c r="D10342" s="100" t="s">
        <v>28835</v>
      </c>
      <c r="E10342" s="101">
        <v>5777.75</v>
      </c>
      <c r="F10342" s="102"/>
    </row>
    <row r="10343" ht="12.75" customHeight="1">
      <c r="A10343" s="100" t="s">
        <v>28674</v>
      </c>
      <c r="B10343" s="101">
        <v>430.02</v>
      </c>
      <c r="C10343" s="102"/>
      <c r="D10343" s="100" t="s">
        <v>10926</v>
      </c>
      <c r="E10343" s="101">
        <v>5735.72</v>
      </c>
      <c r="F10343" s="102"/>
    </row>
    <row r="10344" ht="12.75" customHeight="1">
      <c r="A10344" s="100" t="s">
        <v>10604</v>
      </c>
      <c r="B10344" s="101">
        <v>407.62</v>
      </c>
      <c r="C10344" s="102"/>
      <c r="D10344" s="100" t="s">
        <v>28836</v>
      </c>
      <c r="E10344" s="101">
        <v>6435.0</v>
      </c>
      <c r="F10344" s="102"/>
    </row>
    <row r="10345" ht="12.75" customHeight="1">
      <c r="A10345" s="100" t="s">
        <v>28675</v>
      </c>
      <c r="B10345" s="101">
        <v>435.55</v>
      </c>
      <c r="C10345" s="102"/>
      <c r="D10345" s="100" t="s">
        <v>10928</v>
      </c>
      <c r="E10345" s="101">
        <v>6390.37</v>
      </c>
      <c r="F10345" s="102"/>
    </row>
    <row r="10346" ht="12.75" customHeight="1">
      <c r="A10346" s="100" t="s">
        <v>10606</v>
      </c>
      <c r="B10346" s="101">
        <v>413.15</v>
      </c>
      <c r="C10346" s="102"/>
      <c r="D10346" s="100" t="s">
        <v>28837</v>
      </c>
      <c r="E10346" s="101">
        <v>7589.46</v>
      </c>
      <c r="F10346" s="102"/>
    </row>
    <row r="10347" ht="12.75" customHeight="1">
      <c r="A10347" s="100" t="s">
        <v>28676</v>
      </c>
      <c r="B10347" s="101">
        <v>437.05</v>
      </c>
      <c r="C10347" s="102"/>
      <c r="D10347" s="100" t="s">
        <v>10930</v>
      </c>
      <c r="E10347" s="101">
        <v>7538.96</v>
      </c>
      <c r="F10347" s="102"/>
    </row>
    <row r="10348" ht="12.75" customHeight="1">
      <c r="A10348" s="100" t="s">
        <v>10608</v>
      </c>
      <c r="B10348" s="101">
        <v>414.65</v>
      </c>
      <c r="C10348" s="102"/>
      <c r="D10348" s="100" t="s">
        <v>28838</v>
      </c>
      <c r="E10348" s="101">
        <v>1774.28</v>
      </c>
      <c r="F10348" s="102"/>
    </row>
    <row r="10349" ht="12.75" customHeight="1">
      <c r="A10349" s="100" t="s">
        <v>28677</v>
      </c>
      <c r="B10349" s="101">
        <v>416.95</v>
      </c>
      <c r="C10349" s="102"/>
      <c r="D10349" s="100" t="s">
        <v>10932</v>
      </c>
      <c r="E10349" s="101">
        <v>1635.02</v>
      </c>
      <c r="F10349" s="102"/>
    </row>
    <row r="10350" ht="12.75" customHeight="1">
      <c r="A10350" s="100" t="s">
        <v>10610</v>
      </c>
      <c r="B10350" s="101">
        <v>394.56</v>
      </c>
      <c r="C10350" s="102"/>
      <c r="D10350" s="100" t="s">
        <v>28839</v>
      </c>
      <c r="E10350" s="101">
        <v>275.43</v>
      </c>
      <c r="F10350" s="102"/>
    </row>
    <row r="10351" ht="12.75" customHeight="1">
      <c r="A10351" s="100" t="s">
        <v>28678</v>
      </c>
      <c r="B10351" s="101">
        <v>332.18</v>
      </c>
      <c r="C10351" s="102"/>
      <c r="D10351" s="100" t="s">
        <v>10934</v>
      </c>
      <c r="E10351" s="101">
        <v>254.88</v>
      </c>
      <c r="F10351" s="102"/>
    </row>
    <row r="10352" ht="12.75" customHeight="1">
      <c r="A10352" s="100" t="s">
        <v>10612</v>
      </c>
      <c r="B10352" s="101">
        <v>312.86</v>
      </c>
      <c r="C10352" s="102"/>
      <c r="D10352" s="100" t="s">
        <v>28840</v>
      </c>
      <c r="E10352" s="101">
        <v>26.62</v>
      </c>
      <c r="F10352" s="102"/>
    </row>
    <row r="10353" ht="12.75" customHeight="1">
      <c r="A10353" s="100" t="s">
        <v>28679</v>
      </c>
      <c r="B10353" s="101">
        <v>286.23</v>
      </c>
      <c r="C10353" s="102"/>
      <c r="D10353" s="100" t="s">
        <v>10936</v>
      </c>
      <c r="E10353" s="101">
        <v>24.37</v>
      </c>
      <c r="F10353" s="102"/>
    </row>
    <row r="10354" ht="12.75" customHeight="1">
      <c r="A10354" s="100" t="s">
        <v>10614</v>
      </c>
      <c r="B10354" s="101">
        <v>266.91</v>
      </c>
      <c r="C10354" s="102"/>
      <c r="D10354" s="100" t="s">
        <v>28841</v>
      </c>
      <c r="E10354" s="101">
        <v>37.31</v>
      </c>
      <c r="F10354" s="102"/>
    </row>
    <row r="10355" ht="12.75" customHeight="1">
      <c r="A10355" s="100" t="s">
        <v>28680</v>
      </c>
      <c r="B10355" s="101">
        <v>323.55</v>
      </c>
      <c r="C10355" s="102"/>
      <c r="D10355" s="100" t="s">
        <v>10938</v>
      </c>
      <c r="E10355" s="101">
        <v>34.86</v>
      </c>
      <c r="F10355" s="102"/>
    </row>
    <row r="10356" ht="12.75" customHeight="1">
      <c r="A10356" s="100" t="s">
        <v>10616</v>
      </c>
      <c r="B10356" s="101">
        <v>303.9</v>
      </c>
      <c r="C10356" s="102"/>
      <c r="D10356" s="100" t="s">
        <v>28842</v>
      </c>
      <c r="E10356" s="101">
        <v>2091.17</v>
      </c>
      <c r="F10356" s="102"/>
    </row>
    <row r="10357" ht="12.75" customHeight="1">
      <c r="A10357" s="100" t="s">
        <v>28681</v>
      </c>
      <c r="B10357" s="101">
        <v>39.89</v>
      </c>
      <c r="C10357" s="102"/>
      <c r="D10357" s="100" t="s">
        <v>10940</v>
      </c>
      <c r="E10357" s="101">
        <v>1952.57</v>
      </c>
      <c r="F10357" s="102"/>
    </row>
    <row r="10358" ht="12.75" customHeight="1">
      <c r="A10358" s="100" t="s">
        <v>10618</v>
      </c>
      <c r="B10358" s="101">
        <v>36.1</v>
      </c>
      <c r="C10358" s="102"/>
      <c r="D10358" s="100" t="s">
        <v>28843</v>
      </c>
      <c r="E10358" s="101">
        <v>2109.88</v>
      </c>
      <c r="F10358" s="102"/>
    </row>
    <row r="10359" ht="12.75" customHeight="1">
      <c r="A10359" s="100" t="s">
        <v>28682</v>
      </c>
      <c r="B10359" s="101">
        <v>40.72</v>
      </c>
      <c r="C10359" s="102"/>
      <c r="D10359" s="100" t="s">
        <v>10942</v>
      </c>
      <c r="E10359" s="101">
        <v>1971.28</v>
      </c>
      <c r="F10359" s="102"/>
    </row>
    <row r="10360" ht="12.75" customHeight="1">
      <c r="A10360" s="100" t="s">
        <v>10620</v>
      </c>
      <c r="B10360" s="101">
        <v>36.93</v>
      </c>
      <c r="C10360" s="102"/>
      <c r="D10360" s="100" t="s">
        <v>28844</v>
      </c>
      <c r="E10360" s="101">
        <v>2117.76</v>
      </c>
      <c r="F10360" s="102"/>
    </row>
    <row r="10361" ht="12.75" customHeight="1">
      <c r="A10361" s="100" t="s">
        <v>28683</v>
      </c>
      <c r="B10361" s="101">
        <v>41.4</v>
      </c>
      <c r="C10361" s="102"/>
      <c r="D10361" s="100" t="s">
        <v>10944</v>
      </c>
      <c r="E10361" s="101">
        <v>1979.17</v>
      </c>
      <c r="F10361" s="102"/>
    </row>
    <row r="10362" ht="12.75" customHeight="1">
      <c r="A10362" s="100" t="s">
        <v>10622</v>
      </c>
      <c r="B10362" s="101">
        <v>37.61</v>
      </c>
      <c r="C10362" s="102"/>
      <c r="D10362" s="100" t="s">
        <v>28845</v>
      </c>
      <c r="E10362" s="101">
        <v>156.74</v>
      </c>
      <c r="F10362" s="102"/>
    </row>
    <row r="10363" ht="12.75" customHeight="1">
      <c r="A10363" s="100" t="s">
        <v>28684</v>
      </c>
      <c r="B10363" s="101">
        <v>42.41</v>
      </c>
      <c r="C10363" s="102"/>
      <c r="D10363" s="100" t="s">
        <v>10946</v>
      </c>
      <c r="E10363" s="101">
        <v>143.77</v>
      </c>
      <c r="F10363" s="102"/>
    </row>
    <row r="10364" ht="12.75" customHeight="1">
      <c r="A10364" s="100" t="s">
        <v>10624</v>
      </c>
      <c r="B10364" s="101">
        <v>38.62</v>
      </c>
      <c r="C10364" s="102"/>
      <c r="D10364" s="100" t="s">
        <v>28846</v>
      </c>
      <c r="E10364" s="101">
        <v>192.67</v>
      </c>
      <c r="F10364" s="102"/>
    </row>
    <row r="10365" ht="12.75" customHeight="1">
      <c r="A10365" s="100" t="s">
        <v>28685</v>
      </c>
      <c r="B10365" s="101">
        <v>45.12</v>
      </c>
      <c r="C10365" s="102"/>
      <c r="D10365" s="100" t="s">
        <v>10948</v>
      </c>
      <c r="E10365" s="101">
        <v>180.67</v>
      </c>
      <c r="F10365" s="102"/>
    </row>
    <row r="10366" ht="12.75" customHeight="1">
      <c r="A10366" s="100" t="s">
        <v>10626</v>
      </c>
      <c r="B10366" s="101">
        <v>41.33</v>
      </c>
      <c r="C10366" s="102"/>
      <c r="D10366" s="100" t="s">
        <v>28847</v>
      </c>
      <c r="E10366" s="101">
        <v>180.05</v>
      </c>
      <c r="F10366" s="102"/>
    </row>
    <row r="10367" ht="12.75" customHeight="1">
      <c r="A10367" s="100" t="s">
        <v>28686</v>
      </c>
      <c r="B10367" s="101">
        <v>46.33</v>
      </c>
      <c r="C10367" s="102"/>
      <c r="D10367" s="100" t="s">
        <v>10950</v>
      </c>
      <c r="E10367" s="101">
        <v>165.76</v>
      </c>
      <c r="F10367" s="102"/>
    </row>
    <row r="10368" ht="12.75" customHeight="1">
      <c r="A10368" s="100" t="s">
        <v>10628</v>
      </c>
      <c r="B10368" s="101">
        <v>42.54</v>
      </c>
      <c r="C10368" s="102"/>
      <c r="D10368" s="100" t="s">
        <v>28848</v>
      </c>
      <c r="E10368" s="101">
        <v>226.98</v>
      </c>
      <c r="F10368" s="102"/>
    </row>
    <row r="10369" ht="12.75" customHeight="1">
      <c r="A10369" s="100" t="s">
        <v>28687</v>
      </c>
      <c r="B10369" s="101">
        <v>47.33</v>
      </c>
      <c r="C10369" s="102"/>
      <c r="D10369" s="100" t="s">
        <v>10952</v>
      </c>
      <c r="E10369" s="101">
        <v>213.06</v>
      </c>
      <c r="F10369" s="102"/>
    </row>
    <row r="10370" ht="12.75" customHeight="1">
      <c r="A10370" s="100" t="s">
        <v>10630</v>
      </c>
      <c r="B10370" s="101">
        <v>43.54</v>
      </c>
      <c r="C10370" s="102"/>
      <c r="D10370" s="100" t="s">
        <v>28849</v>
      </c>
      <c r="E10370" s="101">
        <v>212.62</v>
      </c>
      <c r="F10370" s="102"/>
    </row>
    <row r="10371" ht="12.75" customHeight="1">
      <c r="A10371" s="100" t="s">
        <v>28688</v>
      </c>
      <c r="B10371" s="101">
        <v>48.79</v>
      </c>
      <c r="C10371" s="102"/>
      <c r="D10371" s="100" t="s">
        <v>10954</v>
      </c>
      <c r="E10371" s="101">
        <v>195.99</v>
      </c>
      <c r="F10371" s="102"/>
    </row>
    <row r="10372" ht="12.75" customHeight="1">
      <c r="A10372" s="100" t="s">
        <v>10632</v>
      </c>
      <c r="B10372" s="101">
        <v>45.0</v>
      </c>
      <c r="C10372" s="102"/>
      <c r="D10372" s="100" t="s">
        <v>28850</v>
      </c>
      <c r="E10372" s="101">
        <v>252.83</v>
      </c>
      <c r="F10372" s="102"/>
    </row>
    <row r="10373" ht="12.75" customHeight="1">
      <c r="A10373" s="100" t="s">
        <v>28689</v>
      </c>
      <c r="B10373" s="101">
        <v>51.4</v>
      </c>
      <c r="C10373" s="102"/>
      <c r="D10373" s="100" t="s">
        <v>10956</v>
      </c>
      <c r="E10373" s="101">
        <v>237.27</v>
      </c>
      <c r="F10373" s="102"/>
    </row>
    <row r="10374" ht="12.75" customHeight="1">
      <c r="A10374" s="100" t="s">
        <v>10634</v>
      </c>
      <c r="B10374" s="101">
        <v>47.61</v>
      </c>
      <c r="C10374" s="102"/>
      <c r="D10374" s="100" t="s">
        <v>28851</v>
      </c>
      <c r="E10374" s="101">
        <v>624.68</v>
      </c>
      <c r="F10374" s="102"/>
    </row>
    <row r="10375" ht="12.75" customHeight="1">
      <c r="A10375" s="100" t="s">
        <v>28690</v>
      </c>
      <c r="B10375" s="101">
        <v>53.07</v>
      </c>
      <c r="C10375" s="102"/>
      <c r="D10375" s="100" t="s">
        <v>10958</v>
      </c>
      <c r="E10375" s="101">
        <v>563.38</v>
      </c>
      <c r="F10375" s="102"/>
    </row>
    <row r="10376" ht="12.75" customHeight="1">
      <c r="A10376" s="100" t="s">
        <v>10636</v>
      </c>
      <c r="B10376" s="101">
        <v>49.28</v>
      </c>
      <c r="C10376" s="102"/>
      <c r="D10376" s="100" t="s">
        <v>28852</v>
      </c>
      <c r="E10376" s="101">
        <v>248.49</v>
      </c>
      <c r="F10376" s="102"/>
    </row>
    <row r="10377" ht="12.75" customHeight="1">
      <c r="A10377" s="100" t="s">
        <v>28691</v>
      </c>
      <c r="B10377" s="101">
        <v>54.44</v>
      </c>
      <c r="C10377" s="102"/>
      <c r="D10377" s="100" t="s">
        <v>10960</v>
      </c>
      <c r="E10377" s="101">
        <v>232.6</v>
      </c>
      <c r="F10377" s="102"/>
    </row>
    <row r="10378" ht="12.75" customHeight="1">
      <c r="A10378" s="100" t="s">
        <v>10638</v>
      </c>
      <c r="B10378" s="101">
        <v>50.65</v>
      </c>
      <c r="C10378" s="102"/>
      <c r="D10378" s="100" t="s">
        <v>28853</v>
      </c>
      <c r="E10378" s="101">
        <v>625.04</v>
      </c>
      <c r="F10378" s="102"/>
    </row>
    <row r="10379" ht="12.75" customHeight="1">
      <c r="A10379" s="100" t="s">
        <v>28692</v>
      </c>
      <c r="B10379" s="101">
        <v>56.44</v>
      </c>
      <c r="C10379" s="102"/>
      <c r="D10379" s="100" t="s">
        <v>10962</v>
      </c>
      <c r="E10379" s="101">
        <v>563.4</v>
      </c>
      <c r="F10379" s="102"/>
    </row>
    <row r="10380" ht="12.75" customHeight="1">
      <c r="A10380" s="100" t="s">
        <v>10640</v>
      </c>
      <c r="B10380" s="101">
        <v>52.65</v>
      </c>
      <c r="C10380" s="102"/>
      <c r="D10380" s="100" t="s">
        <v>28854</v>
      </c>
      <c r="E10380" s="101">
        <v>285.47</v>
      </c>
      <c r="F10380" s="102"/>
    </row>
    <row r="10381" ht="12.75" customHeight="1">
      <c r="A10381" s="100" t="s">
        <v>28693</v>
      </c>
      <c r="B10381" s="101">
        <v>27.17</v>
      </c>
      <c r="C10381" s="102"/>
      <c r="D10381" s="100" t="s">
        <v>10964</v>
      </c>
      <c r="E10381" s="101">
        <v>267.3</v>
      </c>
      <c r="F10381" s="102"/>
    </row>
    <row r="10382" ht="12.75" customHeight="1">
      <c r="A10382" s="100" t="s">
        <v>10642</v>
      </c>
      <c r="B10382" s="101">
        <v>24.2</v>
      </c>
      <c r="C10382" s="102"/>
      <c r="D10382" s="100" t="s">
        <v>28855</v>
      </c>
      <c r="E10382" s="101">
        <v>668.97</v>
      </c>
      <c r="F10382" s="102"/>
    </row>
    <row r="10383" ht="12.75" customHeight="1">
      <c r="A10383" s="100" t="s">
        <v>28694</v>
      </c>
      <c r="B10383" s="101">
        <v>219.23</v>
      </c>
      <c r="C10383" s="102"/>
      <c r="D10383" s="100" t="s">
        <v>10966</v>
      </c>
      <c r="E10383" s="101">
        <v>605.06</v>
      </c>
      <c r="F10383" s="102"/>
    </row>
    <row r="10384" ht="12.75" customHeight="1">
      <c r="A10384" s="100" t="s">
        <v>10644</v>
      </c>
      <c r="B10384" s="101">
        <v>194.48</v>
      </c>
      <c r="C10384" s="102"/>
      <c r="D10384" s="100" t="s">
        <v>28856</v>
      </c>
      <c r="E10384" s="101">
        <v>2129.95</v>
      </c>
      <c r="F10384" s="102"/>
    </row>
    <row r="10385" ht="12.75" customHeight="1">
      <c r="A10385" s="100" t="s">
        <v>28695</v>
      </c>
      <c r="B10385" s="101">
        <v>272.53</v>
      </c>
      <c r="C10385" s="102"/>
      <c r="D10385" s="100" t="s">
        <v>10968</v>
      </c>
      <c r="E10385" s="101">
        <v>1986.8</v>
      </c>
      <c r="F10385" s="102"/>
    </row>
    <row r="10386" ht="12.75" customHeight="1">
      <c r="A10386" s="100" t="s">
        <v>10646</v>
      </c>
      <c r="B10386" s="101">
        <v>247.78</v>
      </c>
      <c r="C10386" s="102"/>
      <c r="D10386" s="100" t="s">
        <v>28857</v>
      </c>
      <c r="E10386" s="101">
        <v>2148.65</v>
      </c>
      <c r="F10386" s="102"/>
    </row>
    <row r="10387" ht="12.75" customHeight="1">
      <c r="A10387" s="100" t="s">
        <v>28696</v>
      </c>
      <c r="B10387" s="101">
        <v>50.75</v>
      </c>
      <c r="C10387" s="102"/>
      <c r="D10387" s="100" t="s">
        <v>58</v>
      </c>
      <c r="E10387" s="101">
        <v>2005.51</v>
      </c>
      <c r="F10387" s="102"/>
    </row>
    <row r="10388" ht="12.75" customHeight="1">
      <c r="A10388" s="100" t="s">
        <v>10648</v>
      </c>
      <c r="B10388" s="101">
        <v>45.48</v>
      </c>
      <c r="C10388" s="102"/>
      <c r="D10388" s="100" t="s">
        <v>28858</v>
      </c>
      <c r="E10388" s="101">
        <v>2156.54</v>
      </c>
      <c r="F10388" s="102"/>
    </row>
    <row r="10389" ht="12.75" customHeight="1">
      <c r="A10389" s="100" t="s">
        <v>28697</v>
      </c>
      <c r="B10389" s="101">
        <v>55.54</v>
      </c>
      <c r="C10389" s="102"/>
      <c r="D10389" s="100" t="s">
        <v>10971</v>
      </c>
      <c r="E10389" s="101">
        <v>2013.39</v>
      </c>
      <c r="F10389" s="102"/>
    </row>
    <row r="10390" ht="12.75" customHeight="1">
      <c r="A10390" s="100" t="s">
        <v>10650</v>
      </c>
      <c r="B10390" s="101">
        <v>50.27</v>
      </c>
      <c r="C10390" s="102"/>
      <c r="D10390" s="100" t="s">
        <v>28859</v>
      </c>
      <c r="E10390" s="101">
        <v>2214.75</v>
      </c>
      <c r="F10390" s="102"/>
    </row>
    <row r="10391" ht="12.75" customHeight="1">
      <c r="A10391" s="100" t="s">
        <v>28698</v>
      </c>
      <c r="B10391" s="101">
        <v>61.86</v>
      </c>
      <c r="C10391" s="102"/>
      <c r="D10391" s="100" t="s">
        <v>10973</v>
      </c>
      <c r="E10391" s="101">
        <v>2069.89</v>
      </c>
      <c r="F10391" s="102"/>
    </row>
    <row r="10392" ht="12.75" customHeight="1">
      <c r="A10392" s="100" t="s">
        <v>10652</v>
      </c>
      <c r="B10392" s="101">
        <v>56.59</v>
      </c>
      <c r="C10392" s="102"/>
      <c r="D10392" s="100" t="s">
        <v>28860</v>
      </c>
      <c r="E10392" s="101">
        <v>2183.71</v>
      </c>
      <c r="F10392" s="102"/>
    </row>
    <row r="10393" ht="12.75" customHeight="1">
      <c r="A10393" s="100" t="s">
        <v>28699</v>
      </c>
      <c r="B10393" s="101">
        <v>70.18</v>
      </c>
      <c r="C10393" s="102"/>
      <c r="D10393" s="100" t="s">
        <v>10975</v>
      </c>
      <c r="E10393" s="101">
        <v>2045.48</v>
      </c>
      <c r="F10393" s="102"/>
    </row>
    <row r="10394" ht="12.75" customHeight="1">
      <c r="A10394" s="100" t="s">
        <v>10654</v>
      </c>
      <c r="B10394" s="101">
        <v>64.9</v>
      </c>
      <c r="C10394" s="102"/>
      <c r="D10394" s="100" t="s">
        <v>28861</v>
      </c>
      <c r="E10394" s="101">
        <v>2194.69</v>
      </c>
      <c r="F10394" s="102"/>
    </row>
    <row r="10395" ht="12.75" customHeight="1">
      <c r="A10395" s="100" t="s">
        <v>28700</v>
      </c>
      <c r="B10395" s="101">
        <v>92.36</v>
      </c>
      <c r="C10395" s="102"/>
      <c r="D10395" s="100" t="s">
        <v>10977</v>
      </c>
      <c r="E10395" s="101">
        <v>2056.46</v>
      </c>
      <c r="F10395" s="102"/>
    </row>
    <row r="10396" ht="12.75" customHeight="1">
      <c r="A10396" s="100" t="s">
        <v>10656</v>
      </c>
      <c r="B10396" s="101">
        <v>83.53</v>
      </c>
      <c r="C10396" s="102"/>
      <c r="D10396" s="100" t="s">
        <v>28862</v>
      </c>
      <c r="E10396" s="101">
        <v>1759.59</v>
      </c>
      <c r="F10396" s="102"/>
    </row>
    <row r="10397" ht="12.75" customHeight="1">
      <c r="A10397" s="100" t="s">
        <v>28701</v>
      </c>
      <c r="B10397" s="101">
        <v>84.59</v>
      </c>
      <c r="C10397" s="102"/>
      <c r="D10397" s="100" t="s">
        <v>10979</v>
      </c>
      <c r="E10397" s="101">
        <v>1649.9</v>
      </c>
      <c r="F10397" s="102"/>
    </row>
    <row r="10398" ht="12.75" customHeight="1">
      <c r="A10398" s="100" t="s">
        <v>10658</v>
      </c>
      <c r="B10398" s="101">
        <v>75.77</v>
      </c>
      <c r="C10398" s="102"/>
      <c r="D10398" s="100" t="s">
        <v>28863</v>
      </c>
      <c r="E10398" s="101">
        <v>1778.3</v>
      </c>
      <c r="F10398" s="102"/>
    </row>
    <row r="10399" ht="12.75" customHeight="1">
      <c r="A10399" s="100" t="s">
        <v>28702</v>
      </c>
      <c r="B10399" s="101">
        <v>52.29</v>
      </c>
      <c r="C10399" s="102"/>
      <c r="D10399" s="100" t="s">
        <v>10981</v>
      </c>
      <c r="E10399" s="101">
        <v>1668.61</v>
      </c>
      <c r="F10399" s="102"/>
    </row>
    <row r="10400" ht="12.75" customHeight="1">
      <c r="A10400" s="100" t="s">
        <v>10660</v>
      </c>
      <c r="B10400" s="101">
        <v>47.26</v>
      </c>
      <c r="C10400" s="102"/>
      <c r="D10400" s="100" t="s">
        <v>28864</v>
      </c>
      <c r="E10400" s="101">
        <v>1786.18</v>
      </c>
      <c r="F10400" s="102"/>
    </row>
    <row r="10401" ht="12.75" customHeight="1">
      <c r="A10401" s="100" t="s">
        <v>28703</v>
      </c>
      <c r="B10401" s="101">
        <v>127.99</v>
      </c>
      <c r="C10401" s="102"/>
      <c r="D10401" s="100" t="s">
        <v>10983</v>
      </c>
      <c r="E10401" s="101">
        <v>1676.49</v>
      </c>
      <c r="F10401" s="102"/>
    </row>
    <row r="10402" ht="12.75" customHeight="1">
      <c r="A10402" s="100" t="s">
        <v>10662</v>
      </c>
      <c r="B10402" s="101">
        <v>120.29</v>
      </c>
      <c r="C10402" s="102"/>
      <c r="D10402" s="100" t="s">
        <v>28865</v>
      </c>
      <c r="E10402" s="101">
        <v>4.03</v>
      </c>
      <c r="F10402" s="102"/>
    </row>
    <row r="10403" ht="12.75" customHeight="1">
      <c r="A10403" s="100" t="s">
        <v>28704</v>
      </c>
      <c r="B10403" s="101">
        <v>103.23</v>
      </c>
      <c r="C10403" s="102"/>
      <c r="D10403" s="100" t="s">
        <v>10985</v>
      </c>
      <c r="E10403" s="101">
        <v>4.03</v>
      </c>
      <c r="F10403" s="102"/>
    </row>
    <row r="10404" ht="12.75" customHeight="1">
      <c r="A10404" s="100" t="s">
        <v>10664</v>
      </c>
      <c r="B10404" s="101">
        <v>94.39</v>
      </c>
      <c r="C10404" s="102"/>
      <c r="D10404" s="100" t="s">
        <v>28866</v>
      </c>
      <c r="E10404" s="101">
        <v>4.73</v>
      </c>
      <c r="F10404" s="102"/>
    </row>
    <row r="10405" ht="12.75" customHeight="1">
      <c r="A10405" s="100" t="s">
        <v>28705</v>
      </c>
      <c r="B10405" s="101">
        <v>26.06</v>
      </c>
      <c r="C10405" s="102"/>
      <c r="D10405" s="100" t="s">
        <v>10987</v>
      </c>
      <c r="E10405" s="101">
        <v>4.73</v>
      </c>
      <c r="F10405" s="102"/>
    </row>
    <row r="10406" ht="12.75" customHeight="1">
      <c r="A10406" s="100" t="s">
        <v>10666</v>
      </c>
      <c r="B10406" s="101">
        <v>23.66</v>
      </c>
      <c r="C10406" s="102"/>
      <c r="D10406" s="100" t="s">
        <v>28867</v>
      </c>
      <c r="E10406" s="101">
        <v>4.2</v>
      </c>
      <c r="F10406" s="102"/>
    </row>
    <row r="10407" ht="12.75" customHeight="1">
      <c r="A10407" s="100" t="s">
        <v>28706</v>
      </c>
      <c r="B10407" s="101">
        <v>44.28</v>
      </c>
      <c r="C10407" s="102"/>
      <c r="D10407" s="100" t="s">
        <v>10989</v>
      </c>
      <c r="E10407" s="101">
        <v>4.2</v>
      </c>
      <c r="F10407" s="102"/>
    </row>
    <row r="10408" ht="12.75" customHeight="1">
      <c r="A10408" s="100" t="s">
        <v>10668</v>
      </c>
      <c r="B10408" s="101">
        <v>41.11</v>
      </c>
      <c r="C10408" s="102"/>
      <c r="D10408" s="100" t="s">
        <v>28868</v>
      </c>
      <c r="E10408" s="101">
        <v>2652.46</v>
      </c>
      <c r="F10408" s="102"/>
    </row>
    <row r="10409" ht="12.75" customHeight="1">
      <c r="A10409" s="100" t="s">
        <v>28707</v>
      </c>
      <c r="B10409" s="101">
        <v>8.67</v>
      </c>
      <c r="C10409" s="102"/>
      <c r="D10409" s="100" t="s">
        <v>10991</v>
      </c>
      <c r="E10409" s="101">
        <v>2619.82</v>
      </c>
      <c r="F10409" s="102"/>
    </row>
    <row r="10410" ht="12.75" customHeight="1">
      <c r="A10410" s="100" t="s">
        <v>10670</v>
      </c>
      <c r="B10410" s="101">
        <v>7.86</v>
      </c>
      <c r="C10410" s="102"/>
      <c r="D10410" s="100" t="s">
        <v>28869</v>
      </c>
      <c r="E10410" s="101">
        <v>2393.7</v>
      </c>
      <c r="F10410" s="102"/>
    </row>
    <row r="10411" ht="12.75" customHeight="1">
      <c r="A10411" s="100" t="s">
        <v>28708</v>
      </c>
      <c r="B10411" s="101">
        <v>10.83</v>
      </c>
      <c r="C10411" s="102"/>
      <c r="D10411" s="100" t="s">
        <v>10993</v>
      </c>
      <c r="E10411" s="101">
        <v>2361.06</v>
      </c>
      <c r="F10411" s="102"/>
    </row>
    <row r="10412" ht="12.75" customHeight="1">
      <c r="A10412" s="100" t="s">
        <v>10672</v>
      </c>
      <c r="B10412" s="101">
        <v>9.95</v>
      </c>
      <c r="C10412" s="102"/>
      <c r="D10412" s="100" t="s">
        <v>28870</v>
      </c>
      <c r="E10412" s="101">
        <v>13.01</v>
      </c>
      <c r="F10412" s="102"/>
    </row>
    <row r="10413" ht="12.75" customHeight="1">
      <c r="A10413" s="100" t="s">
        <v>28709</v>
      </c>
      <c r="B10413" s="101">
        <v>12.51</v>
      </c>
      <c r="C10413" s="102"/>
      <c r="D10413" s="100" t="s">
        <v>10995</v>
      </c>
      <c r="E10413" s="101">
        <v>11.52</v>
      </c>
      <c r="F10413" s="102"/>
    </row>
    <row r="10414" ht="12.75" customHeight="1">
      <c r="A10414" s="100" t="s">
        <v>10674</v>
      </c>
      <c r="B10414" s="101">
        <v>11.49</v>
      </c>
      <c r="C10414" s="102"/>
      <c r="D10414" s="100" t="s">
        <v>28871</v>
      </c>
      <c r="E10414" s="101">
        <v>24.86</v>
      </c>
      <c r="F10414" s="102"/>
    </row>
    <row r="10415" ht="12.75" customHeight="1">
      <c r="A10415" s="100" t="s">
        <v>28710</v>
      </c>
      <c r="B10415" s="101">
        <v>16.67</v>
      </c>
      <c r="C10415" s="102"/>
      <c r="D10415" s="100" t="s">
        <v>10998</v>
      </c>
      <c r="E10415" s="101">
        <v>21.87</v>
      </c>
      <c r="F10415" s="102"/>
    </row>
    <row r="10416" ht="12.75" customHeight="1">
      <c r="A10416" s="100" t="s">
        <v>10676</v>
      </c>
      <c r="B10416" s="101">
        <v>15.32</v>
      </c>
      <c r="C10416" s="102"/>
      <c r="D10416" s="100" t="s">
        <v>28872</v>
      </c>
      <c r="E10416" s="101">
        <v>58.48</v>
      </c>
      <c r="F10416" s="102"/>
    </row>
    <row r="10417" ht="12.75" customHeight="1">
      <c r="A10417" s="100" t="s">
        <v>28711</v>
      </c>
      <c r="B10417" s="101">
        <v>67.75</v>
      </c>
      <c r="C10417" s="102"/>
      <c r="D10417" s="100" t="s">
        <v>11000</v>
      </c>
      <c r="E10417" s="101">
        <v>57.4</v>
      </c>
      <c r="F10417" s="102"/>
    </row>
    <row r="10418" ht="12.75" customHeight="1">
      <c r="A10418" s="100" t="s">
        <v>10678</v>
      </c>
      <c r="B10418" s="101">
        <v>61.87</v>
      </c>
      <c r="C10418" s="102"/>
      <c r="D10418" s="100" t="s">
        <v>28873</v>
      </c>
      <c r="E10418" s="101">
        <v>12.87</v>
      </c>
      <c r="F10418" s="102"/>
    </row>
    <row r="10419" ht="12.75" customHeight="1">
      <c r="A10419" s="100" t="s">
        <v>28712</v>
      </c>
      <c r="B10419" s="101">
        <v>1991.53</v>
      </c>
      <c r="C10419" s="102"/>
      <c r="D10419" s="100" t="s">
        <v>11002</v>
      </c>
      <c r="E10419" s="101">
        <v>12.15</v>
      </c>
      <c r="F10419" s="102"/>
    </row>
    <row r="10420" ht="12.75" customHeight="1">
      <c r="A10420" s="100" t="s">
        <v>10680</v>
      </c>
      <c r="B10420" s="101">
        <v>1944.15</v>
      </c>
      <c r="C10420" s="102"/>
      <c r="D10420" s="100" t="s">
        <v>28874</v>
      </c>
      <c r="E10420" s="101">
        <v>18249.9</v>
      </c>
      <c r="F10420" s="102"/>
    </row>
    <row r="10421" ht="12.75" customHeight="1">
      <c r="A10421" s="100" t="s">
        <v>28713</v>
      </c>
      <c r="B10421" s="101">
        <v>113.53</v>
      </c>
      <c r="C10421" s="102"/>
      <c r="D10421" s="100" t="s">
        <v>11004</v>
      </c>
      <c r="E10421" s="101">
        <v>16787.71</v>
      </c>
      <c r="F10421" s="102"/>
    </row>
    <row r="10422" ht="12.75" customHeight="1">
      <c r="A10422" s="100" t="s">
        <v>10682</v>
      </c>
      <c r="B10422" s="101">
        <v>105.82</v>
      </c>
      <c r="C10422" s="102"/>
      <c r="D10422" s="100" t="s">
        <v>28875</v>
      </c>
      <c r="E10422" s="101">
        <v>160.91</v>
      </c>
      <c r="F10422" s="102"/>
    </row>
    <row r="10423" ht="12.75" customHeight="1">
      <c r="A10423" s="100" t="s">
        <v>28714</v>
      </c>
      <c r="B10423" s="101">
        <v>10.06</v>
      </c>
      <c r="C10423" s="102"/>
      <c r="D10423" s="100" t="s">
        <v>11006</v>
      </c>
      <c r="E10423" s="101">
        <v>151.99</v>
      </c>
      <c r="F10423" s="102"/>
    </row>
    <row r="10424" ht="12.75" customHeight="1">
      <c r="A10424" s="100" t="s">
        <v>10684</v>
      </c>
      <c r="B10424" s="101">
        <v>9.35</v>
      </c>
      <c r="C10424" s="102"/>
      <c r="D10424" s="100" t="s">
        <v>28876</v>
      </c>
      <c r="E10424" s="101">
        <v>174.35</v>
      </c>
      <c r="F10424" s="102"/>
    </row>
    <row r="10425" ht="12.75" customHeight="1">
      <c r="A10425" s="100" t="s">
        <v>28715</v>
      </c>
      <c r="B10425" s="101">
        <v>9.35</v>
      </c>
      <c r="C10425" s="102"/>
      <c r="D10425" s="100" t="s">
        <v>11008</v>
      </c>
      <c r="E10425" s="101">
        <v>164.67</v>
      </c>
      <c r="F10425" s="102"/>
    </row>
    <row r="10426" ht="12.75" customHeight="1">
      <c r="A10426" s="100" t="s">
        <v>10686</v>
      </c>
      <c r="B10426" s="101">
        <v>8.64</v>
      </c>
      <c r="C10426" s="102"/>
      <c r="D10426" s="100" t="s">
        <v>28877</v>
      </c>
      <c r="E10426" s="101">
        <v>220.74</v>
      </c>
      <c r="F10426" s="102"/>
    </row>
    <row r="10427" ht="12.75" customHeight="1">
      <c r="A10427" s="100" t="s">
        <v>28716</v>
      </c>
      <c r="B10427" s="101">
        <v>26.95</v>
      </c>
      <c r="C10427" s="102"/>
      <c r="D10427" s="100" t="s">
        <v>11010</v>
      </c>
      <c r="E10427" s="101">
        <v>208.5</v>
      </c>
      <c r="F10427" s="102"/>
    </row>
    <row r="10428" ht="12.75" customHeight="1">
      <c r="A10428" s="100" t="s">
        <v>10688</v>
      </c>
      <c r="B10428" s="101">
        <v>24.58</v>
      </c>
      <c r="C10428" s="102"/>
      <c r="D10428" s="100" t="s">
        <v>28878</v>
      </c>
      <c r="E10428" s="101">
        <v>283.19</v>
      </c>
      <c r="F10428" s="102"/>
    </row>
    <row r="10429" ht="12.75" customHeight="1">
      <c r="A10429" s="100" t="s">
        <v>28717</v>
      </c>
      <c r="B10429" s="101">
        <v>24.25</v>
      </c>
      <c r="C10429" s="102"/>
      <c r="D10429" s="100" t="s">
        <v>11012</v>
      </c>
      <c r="E10429" s="101">
        <v>267.47</v>
      </c>
      <c r="F10429" s="102"/>
    </row>
    <row r="10430" ht="12.75" customHeight="1">
      <c r="A10430" s="100" t="s">
        <v>10690</v>
      </c>
      <c r="B10430" s="101">
        <v>21.88</v>
      </c>
      <c r="C10430" s="102"/>
      <c r="D10430" s="100" t="s">
        <v>28879</v>
      </c>
      <c r="E10430" s="101">
        <v>12.06</v>
      </c>
      <c r="F10430" s="102"/>
    </row>
    <row r="10431" ht="12.75" customHeight="1">
      <c r="A10431" s="100" t="s">
        <v>28718</v>
      </c>
      <c r="B10431" s="101">
        <v>35.8</v>
      </c>
      <c r="C10431" s="102"/>
      <c r="D10431" s="100" t="s">
        <v>11014</v>
      </c>
      <c r="E10431" s="101">
        <v>11.46</v>
      </c>
      <c r="F10431" s="102"/>
    </row>
    <row r="10432" ht="12.75" customHeight="1">
      <c r="A10432" s="100" t="s">
        <v>10692</v>
      </c>
      <c r="B10432" s="101">
        <v>32.48</v>
      </c>
      <c r="C10432" s="102"/>
      <c r="D10432" s="100" t="s">
        <v>28880</v>
      </c>
      <c r="E10432" s="101">
        <v>8.7</v>
      </c>
      <c r="F10432" s="102"/>
    </row>
    <row r="10433" ht="12.75" customHeight="1">
      <c r="A10433" s="100" t="s">
        <v>28719</v>
      </c>
      <c r="B10433" s="101">
        <v>32.74</v>
      </c>
      <c r="C10433" s="102"/>
      <c r="D10433" s="100" t="s">
        <v>11016</v>
      </c>
      <c r="E10433" s="101">
        <v>8.48</v>
      </c>
      <c r="F10433" s="102"/>
    </row>
    <row r="10434" ht="12.75" customHeight="1">
      <c r="A10434" s="100" t="s">
        <v>10694</v>
      </c>
      <c r="B10434" s="101">
        <v>29.42</v>
      </c>
      <c r="C10434" s="102"/>
      <c r="D10434" s="100" t="s">
        <v>28881</v>
      </c>
      <c r="E10434" s="101">
        <v>11.78</v>
      </c>
      <c r="F10434" s="102"/>
    </row>
    <row r="10435" ht="12.75" customHeight="1">
      <c r="A10435" s="100" t="s">
        <v>28720</v>
      </c>
      <c r="B10435" s="101">
        <v>55.67</v>
      </c>
      <c r="C10435" s="102"/>
      <c r="D10435" s="100" t="s">
        <v>11018</v>
      </c>
      <c r="E10435" s="101">
        <v>11.12</v>
      </c>
      <c r="F10435" s="102"/>
    </row>
    <row r="10436" ht="12.75" customHeight="1">
      <c r="A10436" s="100" t="s">
        <v>10696</v>
      </c>
      <c r="B10436" s="101">
        <v>50.46</v>
      </c>
      <c r="C10436" s="102"/>
      <c r="D10436" s="100" t="s">
        <v>28882</v>
      </c>
      <c r="E10436" s="101">
        <v>19.99</v>
      </c>
      <c r="F10436" s="102"/>
    </row>
    <row r="10437" ht="12.75" customHeight="1">
      <c r="A10437" s="100" t="s">
        <v>28721</v>
      </c>
      <c r="B10437" s="101">
        <v>51.09</v>
      </c>
      <c r="C10437" s="102"/>
      <c r="D10437" s="100" t="s">
        <v>11020</v>
      </c>
      <c r="E10437" s="101">
        <v>18.64</v>
      </c>
      <c r="F10437" s="102"/>
    </row>
    <row r="10438" ht="12.75" customHeight="1">
      <c r="A10438" s="100" t="s">
        <v>10698</v>
      </c>
      <c r="B10438" s="101">
        <v>45.88</v>
      </c>
      <c r="C10438" s="102"/>
      <c r="D10438" s="100" t="s">
        <v>28883</v>
      </c>
      <c r="E10438" s="101">
        <v>618.51</v>
      </c>
      <c r="F10438" s="102"/>
    </row>
    <row r="10439" ht="12.75" customHeight="1">
      <c r="A10439" s="100" t="s">
        <v>28722</v>
      </c>
      <c r="B10439" s="101">
        <v>64.29</v>
      </c>
      <c r="C10439" s="102"/>
      <c r="D10439" s="100" t="s">
        <v>11022</v>
      </c>
      <c r="E10439" s="101">
        <v>589.04</v>
      </c>
      <c r="F10439" s="102"/>
    </row>
    <row r="10440" ht="12.75" customHeight="1">
      <c r="A10440" s="100" t="s">
        <v>10700</v>
      </c>
      <c r="B10440" s="101">
        <v>58.13</v>
      </c>
      <c r="C10440" s="102"/>
      <c r="D10440" s="100" t="s">
        <v>28884</v>
      </c>
      <c r="E10440" s="101">
        <v>335.54</v>
      </c>
      <c r="F10440" s="102"/>
    </row>
    <row r="10441" ht="12.75" customHeight="1">
      <c r="A10441" s="100" t="s">
        <v>28723</v>
      </c>
      <c r="B10441" s="101">
        <v>59.06</v>
      </c>
      <c r="C10441" s="102"/>
      <c r="D10441" s="100" t="s">
        <v>11024</v>
      </c>
      <c r="E10441" s="101">
        <v>335.12</v>
      </c>
      <c r="F10441" s="102"/>
    </row>
    <row r="10442" ht="12.75" customHeight="1">
      <c r="A10442" s="100" t="s">
        <v>10702</v>
      </c>
      <c r="B10442" s="101">
        <v>52.9</v>
      </c>
      <c r="C10442" s="102"/>
      <c r="D10442" s="100" t="s">
        <v>28885</v>
      </c>
      <c r="E10442" s="101">
        <v>285.48</v>
      </c>
      <c r="F10442" s="102"/>
    </row>
    <row r="10443" ht="12.75" customHeight="1">
      <c r="A10443" s="100" t="s">
        <v>28724</v>
      </c>
      <c r="B10443" s="101">
        <v>3.08</v>
      </c>
      <c r="C10443" s="102"/>
      <c r="D10443" s="100" t="s">
        <v>11026</v>
      </c>
      <c r="E10443" s="101">
        <v>256.35</v>
      </c>
      <c r="F10443" s="102"/>
    </row>
    <row r="10444" ht="12.75" customHeight="1">
      <c r="A10444" s="100" t="s">
        <v>10704</v>
      </c>
      <c r="B10444" s="101">
        <v>2.79</v>
      </c>
      <c r="C10444" s="102"/>
      <c r="D10444" s="100" t="s">
        <v>28886</v>
      </c>
      <c r="E10444" s="101">
        <v>19.96</v>
      </c>
      <c r="F10444" s="102"/>
    </row>
    <row r="10445" ht="12.75" customHeight="1">
      <c r="A10445" s="100" t="s">
        <v>28725</v>
      </c>
      <c r="B10445" s="101">
        <v>57.81</v>
      </c>
      <c r="C10445" s="102"/>
      <c r="D10445" s="100" t="s">
        <v>11028</v>
      </c>
      <c r="E10445" s="101">
        <v>18.54</v>
      </c>
      <c r="F10445" s="102"/>
    </row>
    <row r="10446" ht="12.75" customHeight="1">
      <c r="A10446" s="100" t="s">
        <v>10706</v>
      </c>
      <c r="B10446" s="101">
        <v>54.88</v>
      </c>
      <c r="C10446" s="102"/>
      <c r="D10446" s="100" t="s">
        <v>28887</v>
      </c>
      <c r="E10446" s="101">
        <v>12.86</v>
      </c>
      <c r="F10446" s="102"/>
    </row>
    <row r="10447" ht="12.75" customHeight="1">
      <c r="A10447" s="100" t="s">
        <v>28726</v>
      </c>
      <c r="B10447" s="101">
        <v>599.93</v>
      </c>
      <c r="C10447" s="102"/>
      <c r="D10447" s="100" t="s">
        <v>11030</v>
      </c>
      <c r="E10447" s="101">
        <v>11.45</v>
      </c>
      <c r="F10447" s="102"/>
    </row>
    <row r="10448" ht="12.75" customHeight="1">
      <c r="A10448" s="100" t="s">
        <v>10708</v>
      </c>
      <c r="B10448" s="101">
        <v>557.34</v>
      </c>
      <c r="C10448" s="102"/>
      <c r="D10448" s="100" t="s">
        <v>28888</v>
      </c>
      <c r="E10448" s="101">
        <v>7.09</v>
      </c>
      <c r="F10448" s="102"/>
    </row>
    <row r="10449" ht="12.75" customHeight="1">
      <c r="A10449" s="100" t="s">
        <v>28727</v>
      </c>
      <c r="B10449" s="101">
        <v>69.14</v>
      </c>
      <c r="C10449" s="102"/>
      <c r="D10449" s="100" t="s">
        <v>11032</v>
      </c>
      <c r="E10449" s="101">
        <v>7.09</v>
      </c>
      <c r="F10449" s="102"/>
    </row>
    <row r="10450" ht="12.75" customHeight="1">
      <c r="A10450" s="100" t="s">
        <v>10710</v>
      </c>
      <c r="B10450" s="101">
        <v>61.36</v>
      </c>
      <c r="C10450" s="102"/>
      <c r="D10450" s="100" t="s">
        <v>28889</v>
      </c>
      <c r="E10450" s="101">
        <v>6.61</v>
      </c>
      <c r="F10450" s="102"/>
    </row>
    <row r="10451" ht="12.75" customHeight="1">
      <c r="A10451" s="100" t="s">
        <v>28728</v>
      </c>
      <c r="B10451" s="101">
        <v>91.74</v>
      </c>
      <c r="C10451" s="102"/>
      <c r="D10451" s="100" t="s">
        <v>11034</v>
      </c>
      <c r="E10451" s="101">
        <v>6.61</v>
      </c>
      <c r="F10451" s="102"/>
    </row>
    <row r="10452" ht="12.75" customHeight="1">
      <c r="A10452" s="100" t="s">
        <v>10712</v>
      </c>
      <c r="B10452" s="101">
        <v>83.96</v>
      </c>
      <c r="C10452" s="102"/>
      <c r="D10452" s="100" t="s">
        <v>28890</v>
      </c>
      <c r="E10452" s="101">
        <v>15.0</v>
      </c>
      <c r="F10452" s="102"/>
    </row>
    <row r="10453" ht="12.75" customHeight="1">
      <c r="A10453" s="100" t="s">
        <v>28729</v>
      </c>
      <c r="B10453" s="101">
        <v>146.5</v>
      </c>
      <c r="C10453" s="102"/>
      <c r="D10453" s="100" t="s">
        <v>11036</v>
      </c>
      <c r="E10453" s="101">
        <v>13.08</v>
      </c>
      <c r="F10453" s="102"/>
    </row>
    <row r="10454" ht="12.75" customHeight="1">
      <c r="A10454" s="100" t="s">
        <v>10714</v>
      </c>
      <c r="B10454" s="101">
        <v>135.78</v>
      </c>
      <c r="C10454" s="102"/>
      <c r="D10454" s="100" t="s">
        <v>28891</v>
      </c>
      <c r="E10454" s="101">
        <v>12.47</v>
      </c>
      <c r="F10454" s="102"/>
    </row>
    <row r="10455" ht="12.75" customHeight="1">
      <c r="A10455" s="100" t="s">
        <v>28730</v>
      </c>
      <c r="B10455" s="101">
        <v>120.15</v>
      </c>
      <c r="C10455" s="102"/>
      <c r="D10455" s="100" t="s">
        <v>11038</v>
      </c>
      <c r="E10455" s="101">
        <v>11.91</v>
      </c>
      <c r="F10455" s="102"/>
    </row>
    <row r="10456" ht="12.75" customHeight="1">
      <c r="A10456" s="100" t="s">
        <v>10716</v>
      </c>
      <c r="B10456" s="101">
        <v>108.72</v>
      </c>
      <c r="C10456" s="102"/>
      <c r="D10456" s="100" t="s">
        <v>28892</v>
      </c>
      <c r="E10456" s="101">
        <v>111.11</v>
      </c>
      <c r="F10456" s="102"/>
    </row>
    <row r="10457" ht="12.75" customHeight="1">
      <c r="A10457" s="100" t="s">
        <v>28731</v>
      </c>
      <c r="B10457" s="101">
        <v>54.12</v>
      </c>
      <c r="C10457" s="102"/>
      <c r="D10457" s="100" t="s">
        <v>11040</v>
      </c>
      <c r="E10457" s="101">
        <v>111.11</v>
      </c>
      <c r="F10457" s="102"/>
    </row>
    <row r="10458" ht="12.75" customHeight="1">
      <c r="A10458" s="100" t="s">
        <v>10718</v>
      </c>
      <c r="B10458" s="101">
        <v>48.14</v>
      </c>
      <c r="C10458" s="102"/>
      <c r="D10458" s="100" t="s">
        <v>28893</v>
      </c>
      <c r="E10458" s="101">
        <v>436.94</v>
      </c>
      <c r="F10458" s="102"/>
    </row>
    <row r="10459" ht="12.75" customHeight="1">
      <c r="A10459" s="100" t="s">
        <v>28732</v>
      </c>
      <c r="B10459" s="101">
        <v>64.72</v>
      </c>
      <c r="C10459" s="102"/>
      <c r="D10459" s="100" t="s">
        <v>11042</v>
      </c>
      <c r="E10459" s="101">
        <v>421.3</v>
      </c>
      <c r="F10459" s="102"/>
    </row>
    <row r="10460" ht="12.75" customHeight="1">
      <c r="A10460" s="100" t="s">
        <v>10720</v>
      </c>
      <c r="B10460" s="101">
        <v>58.73</v>
      </c>
      <c r="C10460" s="102"/>
      <c r="D10460" s="100" t="s">
        <v>28894</v>
      </c>
      <c r="E10460" s="101">
        <v>118.61</v>
      </c>
      <c r="F10460" s="102"/>
    </row>
    <row r="10461" ht="12.75" customHeight="1">
      <c r="A10461" s="100" t="s">
        <v>28733</v>
      </c>
      <c r="B10461" s="101">
        <v>82.79</v>
      </c>
      <c r="C10461" s="102"/>
      <c r="D10461" s="100" t="s">
        <v>11044</v>
      </c>
      <c r="E10461" s="101">
        <v>118.61</v>
      </c>
      <c r="F10461" s="102"/>
    </row>
    <row r="10462" ht="12.75" customHeight="1">
      <c r="A10462" s="100" t="s">
        <v>10722</v>
      </c>
      <c r="B10462" s="101">
        <v>75.01</v>
      </c>
      <c r="C10462" s="102"/>
      <c r="D10462" s="100" t="s">
        <v>28895</v>
      </c>
      <c r="E10462" s="101">
        <v>444.45</v>
      </c>
      <c r="F10462" s="102"/>
    </row>
    <row r="10463" ht="12.75" customHeight="1">
      <c r="A10463" s="100" t="s">
        <v>28734</v>
      </c>
      <c r="B10463" s="101">
        <v>30.99</v>
      </c>
      <c r="C10463" s="102"/>
      <c r="D10463" s="100" t="s">
        <v>11046</v>
      </c>
      <c r="E10463" s="101">
        <v>428.8</v>
      </c>
      <c r="F10463" s="102"/>
    </row>
    <row r="10464" ht="12.75" customHeight="1">
      <c r="A10464" s="100" t="s">
        <v>10724</v>
      </c>
      <c r="B10464" s="101">
        <v>28.62</v>
      </c>
      <c r="C10464" s="102"/>
      <c r="D10464" s="100" t="s">
        <v>28896</v>
      </c>
      <c r="E10464" s="101">
        <v>133.63</v>
      </c>
      <c r="F10464" s="102"/>
    </row>
    <row r="10465" ht="12.75" customHeight="1">
      <c r="A10465" s="100" t="s">
        <v>28735</v>
      </c>
      <c r="B10465" s="101">
        <v>224.46</v>
      </c>
      <c r="C10465" s="102"/>
      <c r="D10465" s="100" t="s">
        <v>11048</v>
      </c>
      <c r="E10465" s="101">
        <v>133.63</v>
      </c>
      <c r="F10465" s="102"/>
    </row>
    <row r="10466" ht="12.75" customHeight="1">
      <c r="A10466" s="100" t="s">
        <v>10726</v>
      </c>
      <c r="B10466" s="101">
        <v>202.32</v>
      </c>
      <c r="C10466" s="102"/>
      <c r="D10466" s="100" t="s">
        <v>28897</v>
      </c>
      <c r="E10466" s="101">
        <v>459.46</v>
      </c>
      <c r="F10466" s="102"/>
    </row>
    <row r="10467" ht="12.75" customHeight="1">
      <c r="A10467" s="100" t="s">
        <v>28736</v>
      </c>
      <c r="B10467" s="101">
        <v>188.79</v>
      </c>
      <c r="C10467" s="102"/>
      <c r="D10467" s="100" t="s">
        <v>11050</v>
      </c>
      <c r="E10467" s="101">
        <v>443.82</v>
      </c>
      <c r="F10467" s="102"/>
    </row>
    <row r="10468" ht="12.75" customHeight="1">
      <c r="A10468" s="100" t="s">
        <v>10728</v>
      </c>
      <c r="B10468" s="101">
        <v>168.32</v>
      </c>
      <c r="C10468" s="102"/>
      <c r="D10468" s="100" t="s">
        <v>28898</v>
      </c>
      <c r="E10468" s="101">
        <v>156.15</v>
      </c>
      <c r="F10468" s="102"/>
    </row>
    <row r="10469" ht="12.75" customHeight="1">
      <c r="A10469" s="100" t="s">
        <v>28899</v>
      </c>
      <c r="B10469" s="101">
        <v>6.27</v>
      </c>
      <c r="C10469" s="102"/>
      <c r="D10469" s="100" t="s">
        <v>11052</v>
      </c>
      <c r="E10469" s="101">
        <v>156.15</v>
      </c>
      <c r="F10469" s="102"/>
    </row>
    <row r="10470" ht="12.75" customHeight="1">
      <c r="A10470" s="100" t="s">
        <v>28900</v>
      </c>
      <c r="B10470" s="101">
        <v>6.27</v>
      </c>
      <c r="C10470" s="102"/>
      <c r="D10470" s="100" t="s">
        <v>28901</v>
      </c>
      <c r="E10470" s="101">
        <v>198.19</v>
      </c>
      <c r="F10470" s="102"/>
    </row>
    <row r="10471" ht="12.75" customHeight="1">
      <c r="A10471" s="100" t="s">
        <v>28902</v>
      </c>
      <c r="B10471" s="101">
        <v>7.42</v>
      </c>
      <c r="C10471" s="102"/>
      <c r="D10471" s="100" t="s">
        <v>11054</v>
      </c>
      <c r="E10471" s="101">
        <v>198.19</v>
      </c>
      <c r="F10471" s="102"/>
    </row>
    <row r="10472" ht="12.75" customHeight="1">
      <c r="A10472" s="100" t="s">
        <v>28903</v>
      </c>
      <c r="B10472" s="101">
        <v>7.42</v>
      </c>
      <c r="C10472" s="102"/>
      <c r="D10472" s="100" t="s">
        <v>28904</v>
      </c>
      <c r="E10472" s="101">
        <v>97.59</v>
      </c>
      <c r="F10472" s="102"/>
    </row>
    <row r="10473" ht="12.75" customHeight="1">
      <c r="A10473" s="100" t="s">
        <v>28905</v>
      </c>
      <c r="B10473" s="101">
        <v>8.21</v>
      </c>
      <c r="C10473" s="102"/>
      <c r="D10473" s="100" t="s">
        <v>11056</v>
      </c>
      <c r="E10473" s="101">
        <v>97.59</v>
      </c>
      <c r="F10473" s="102"/>
    </row>
    <row r="10474" ht="12.75" customHeight="1">
      <c r="A10474" s="100" t="s">
        <v>28906</v>
      </c>
      <c r="B10474" s="101">
        <v>8.21</v>
      </c>
      <c r="C10474" s="102"/>
      <c r="D10474" s="100" t="s">
        <v>28907</v>
      </c>
      <c r="E10474" s="101">
        <v>222.22</v>
      </c>
      <c r="F10474" s="102"/>
    </row>
    <row r="10475" ht="12.75" customHeight="1">
      <c r="A10475" s="100" t="s">
        <v>28908</v>
      </c>
      <c r="B10475" s="101">
        <v>9.12</v>
      </c>
      <c r="C10475" s="102"/>
      <c r="D10475" s="100" t="s">
        <v>11058</v>
      </c>
      <c r="E10475" s="101">
        <v>222.22</v>
      </c>
      <c r="F10475" s="102"/>
    </row>
    <row r="10476" ht="12.75" customHeight="1">
      <c r="A10476" s="100" t="s">
        <v>28909</v>
      </c>
      <c r="B10476" s="101">
        <v>9.12</v>
      </c>
      <c r="C10476" s="102"/>
      <c r="D10476" s="100" t="s">
        <v>28910</v>
      </c>
      <c r="E10476" s="101">
        <v>208.7</v>
      </c>
      <c r="F10476" s="102"/>
    </row>
    <row r="10477" ht="12.75" customHeight="1">
      <c r="A10477" s="100" t="s">
        <v>28911</v>
      </c>
      <c r="B10477" s="101">
        <v>11.36</v>
      </c>
      <c r="C10477" s="102"/>
      <c r="D10477" s="100" t="s">
        <v>11060</v>
      </c>
      <c r="E10477" s="101">
        <v>208.7</v>
      </c>
      <c r="F10477" s="102"/>
    </row>
    <row r="10478" ht="12.75" customHeight="1">
      <c r="A10478" s="100" t="s">
        <v>28912</v>
      </c>
      <c r="B10478" s="101">
        <v>11.36</v>
      </c>
      <c r="C10478" s="102"/>
      <c r="D10478" s="100" t="s">
        <v>28913</v>
      </c>
      <c r="E10478" s="101">
        <v>152.49</v>
      </c>
      <c r="F10478" s="102"/>
    </row>
    <row r="10479" ht="12.75" customHeight="1">
      <c r="A10479" s="100" t="s">
        <v>28914</v>
      </c>
      <c r="B10479" s="101">
        <v>12.28</v>
      </c>
      <c r="C10479" s="102"/>
      <c r="D10479" s="100" t="s">
        <v>11062</v>
      </c>
      <c r="E10479" s="101">
        <v>152.49</v>
      </c>
      <c r="F10479" s="102"/>
    </row>
    <row r="10480" ht="12.75" customHeight="1">
      <c r="A10480" s="100" t="s">
        <v>28915</v>
      </c>
      <c r="B10480" s="101">
        <v>12.28</v>
      </c>
      <c r="C10480" s="102"/>
      <c r="D10480" s="100" t="s">
        <v>28916</v>
      </c>
      <c r="E10480" s="101">
        <v>25.84</v>
      </c>
      <c r="F10480" s="102"/>
    </row>
    <row r="10481" ht="12.75" customHeight="1">
      <c r="A10481" s="100" t="s">
        <v>28917</v>
      </c>
      <c r="B10481" s="101">
        <v>0.14</v>
      </c>
      <c r="C10481" s="102"/>
      <c r="D10481" s="100" t="s">
        <v>11064</v>
      </c>
      <c r="E10481" s="101">
        <v>23.27</v>
      </c>
      <c r="F10481" s="102"/>
    </row>
    <row r="10482" ht="12.75" customHeight="1">
      <c r="A10482" s="100" t="s">
        <v>28918</v>
      </c>
      <c r="B10482" s="101">
        <v>0.14</v>
      </c>
      <c r="C10482" s="102"/>
      <c r="D10482" s="100" t="s">
        <v>28919</v>
      </c>
      <c r="E10482" s="101">
        <v>28.68</v>
      </c>
      <c r="F10482" s="102"/>
    </row>
    <row r="10483" ht="12.75" customHeight="1">
      <c r="A10483" s="100" t="s">
        <v>28920</v>
      </c>
      <c r="B10483" s="101">
        <v>15.11</v>
      </c>
      <c r="C10483" s="102"/>
      <c r="D10483" s="100" t="s">
        <v>11066</v>
      </c>
      <c r="E10483" s="101">
        <v>26.11</v>
      </c>
      <c r="F10483" s="102"/>
    </row>
    <row r="10484" ht="12.75" customHeight="1">
      <c r="A10484" s="100" t="s">
        <v>28921</v>
      </c>
      <c r="B10484" s="101">
        <v>13.09</v>
      </c>
      <c r="C10484" s="102"/>
      <c r="D10484" s="100" t="s">
        <v>28922</v>
      </c>
      <c r="E10484" s="101">
        <v>31.26</v>
      </c>
      <c r="F10484" s="102"/>
    </row>
    <row r="10485" ht="12.75" customHeight="1">
      <c r="A10485" s="100" t="s">
        <v>28923</v>
      </c>
      <c r="B10485" s="101">
        <v>5.18</v>
      </c>
      <c r="C10485" s="102"/>
      <c r="D10485" s="100" t="s">
        <v>11068</v>
      </c>
      <c r="E10485" s="101">
        <v>28.69</v>
      </c>
      <c r="F10485" s="102"/>
    </row>
    <row r="10486" ht="12.75" customHeight="1">
      <c r="A10486" s="100" t="s">
        <v>28924</v>
      </c>
      <c r="B10486" s="101">
        <v>4.49</v>
      </c>
      <c r="C10486" s="102"/>
      <c r="D10486" s="100" t="s">
        <v>28925</v>
      </c>
      <c r="E10486" s="101">
        <v>36.09</v>
      </c>
      <c r="F10486" s="102"/>
    </row>
    <row r="10487" ht="12.75" customHeight="1">
      <c r="A10487" s="100" t="s">
        <v>28926</v>
      </c>
      <c r="B10487" s="101">
        <v>3.91</v>
      </c>
      <c r="C10487" s="102"/>
      <c r="D10487" s="100" t="s">
        <v>11070</v>
      </c>
      <c r="E10487" s="101">
        <v>33.52</v>
      </c>
      <c r="F10487" s="102"/>
    </row>
    <row r="10488" ht="12.75" customHeight="1">
      <c r="A10488" s="100" t="s">
        <v>28927</v>
      </c>
      <c r="B10488" s="101">
        <v>3.39</v>
      </c>
      <c r="C10488" s="102"/>
      <c r="D10488" s="100" t="s">
        <v>28928</v>
      </c>
      <c r="E10488" s="101">
        <v>51.66</v>
      </c>
      <c r="F10488" s="102"/>
    </row>
    <row r="10489" ht="12.75" customHeight="1">
      <c r="A10489" s="100" t="s">
        <v>28737</v>
      </c>
      <c r="B10489" s="101">
        <v>4.43</v>
      </c>
      <c r="C10489" s="102"/>
      <c r="D10489" s="100" t="s">
        <v>11072</v>
      </c>
      <c r="E10489" s="101">
        <v>49.04</v>
      </c>
      <c r="F10489" s="102"/>
    </row>
    <row r="10490" ht="12.75" customHeight="1">
      <c r="A10490" s="100" t="s">
        <v>10730</v>
      </c>
      <c r="B10490" s="101">
        <v>4.43</v>
      </c>
      <c r="C10490" s="102"/>
      <c r="D10490" s="100" t="s">
        <v>28929</v>
      </c>
      <c r="E10490" s="101">
        <v>436.44</v>
      </c>
      <c r="F10490" s="102"/>
    </row>
    <row r="10491" ht="12.75" customHeight="1">
      <c r="A10491" s="100" t="s">
        <v>28738</v>
      </c>
      <c r="B10491" s="101">
        <v>3.87</v>
      </c>
      <c r="C10491" s="102"/>
      <c r="D10491" s="100" t="s">
        <v>11074</v>
      </c>
      <c r="E10491" s="101">
        <v>411.77</v>
      </c>
      <c r="F10491" s="102"/>
    </row>
    <row r="10492" ht="12.75" customHeight="1">
      <c r="A10492" s="100" t="s">
        <v>10732</v>
      </c>
      <c r="B10492" s="101">
        <v>3.87</v>
      </c>
      <c r="C10492" s="102"/>
      <c r="D10492" s="100" t="s">
        <v>28930</v>
      </c>
      <c r="E10492" s="101">
        <v>428.1</v>
      </c>
      <c r="F10492" s="102"/>
    </row>
    <row r="10493" ht="12.75" customHeight="1">
      <c r="A10493" s="100" t="s">
        <v>28739</v>
      </c>
      <c r="B10493" s="101">
        <v>3.86</v>
      </c>
      <c r="C10493" s="102"/>
      <c r="D10493" s="100" t="s">
        <v>11076</v>
      </c>
      <c r="E10493" s="101">
        <v>403.43</v>
      </c>
      <c r="F10493" s="102"/>
    </row>
    <row r="10494" ht="12.75" customHeight="1">
      <c r="A10494" s="100" t="s">
        <v>10734</v>
      </c>
      <c r="B10494" s="101">
        <v>3.86</v>
      </c>
      <c r="C10494" s="102"/>
      <c r="D10494" s="100" t="s">
        <v>28931</v>
      </c>
      <c r="E10494" s="101">
        <v>427.36</v>
      </c>
      <c r="F10494" s="102"/>
    </row>
    <row r="10495" ht="12.75" customHeight="1">
      <c r="A10495" s="100" t="s">
        <v>28740</v>
      </c>
      <c r="B10495" s="101">
        <v>3.98</v>
      </c>
      <c r="C10495" s="102"/>
      <c r="D10495" s="100" t="s">
        <v>11078</v>
      </c>
      <c r="E10495" s="101">
        <v>402.68</v>
      </c>
      <c r="F10495" s="102"/>
    </row>
    <row r="10496" ht="12.75" customHeight="1">
      <c r="A10496" s="100" t="s">
        <v>10736</v>
      </c>
      <c r="B10496" s="101">
        <v>3.98</v>
      </c>
      <c r="C10496" s="102"/>
      <c r="D10496" s="100" t="s">
        <v>28932</v>
      </c>
      <c r="E10496" s="101">
        <v>40.24</v>
      </c>
      <c r="F10496" s="102"/>
    </row>
    <row r="10497" ht="12.75" customHeight="1">
      <c r="A10497" s="100" t="s">
        <v>28741</v>
      </c>
      <c r="B10497" s="101">
        <v>4.25</v>
      </c>
      <c r="C10497" s="102"/>
      <c r="D10497" s="100" t="s">
        <v>11080</v>
      </c>
      <c r="E10497" s="101">
        <v>36.61</v>
      </c>
      <c r="F10497" s="102"/>
    </row>
    <row r="10498" ht="12.75" customHeight="1">
      <c r="A10498" s="100" t="s">
        <v>10738</v>
      </c>
      <c r="B10498" s="101">
        <v>4.25</v>
      </c>
      <c r="C10498" s="102"/>
      <c r="D10498" s="100" t="s">
        <v>28933</v>
      </c>
      <c r="E10498" s="101">
        <v>23.3</v>
      </c>
      <c r="F10498" s="102"/>
    </row>
    <row r="10499" ht="12.75" customHeight="1">
      <c r="A10499" s="100" t="s">
        <v>28742</v>
      </c>
      <c r="B10499" s="101">
        <v>3.71</v>
      </c>
      <c r="C10499" s="102"/>
      <c r="D10499" s="100" t="s">
        <v>11082</v>
      </c>
      <c r="E10499" s="101">
        <v>21.4</v>
      </c>
      <c r="F10499" s="102"/>
    </row>
    <row r="10500" ht="12.75" customHeight="1">
      <c r="A10500" s="100" t="s">
        <v>10740</v>
      </c>
      <c r="B10500" s="101">
        <v>3.71</v>
      </c>
      <c r="C10500" s="102"/>
      <c r="D10500" s="100" t="s">
        <v>28934</v>
      </c>
      <c r="E10500" s="101">
        <v>85.28</v>
      </c>
      <c r="F10500" s="102"/>
    </row>
    <row r="10501" ht="12.75" customHeight="1">
      <c r="A10501" s="100" t="s">
        <v>28743</v>
      </c>
      <c r="B10501" s="101">
        <v>3.73</v>
      </c>
      <c r="C10501" s="102"/>
      <c r="D10501" s="100" t="s">
        <v>11084</v>
      </c>
      <c r="E10501" s="101">
        <v>79.31</v>
      </c>
      <c r="F10501" s="102"/>
    </row>
    <row r="10502" ht="12.75" customHeight="1">
      <c r="A10502" s="100" t="s">
        <v>10742</v>
      </c>
      <c r="B10502" s="101">
        <v>3.73</v>
      </c>
      <c r="C10502" s="102"/>
      <c r="D10502" s="100" t="s">
        <v>28935</v>
      </c>
      <c r="E10502" s="101">
        <v>147.83</v>
      </c>
      <c r="F10502" s="102"/>
    </row>
    <row r="10503" ht="12.75" customHeight="1">
      <c r="A10503" s="100" t="s">
        <v>28744</v>
      </c>
      <c r="B10503" s="101">
        <v>3.19</v>
      </c>
      <c r="C10503" s="102"/>
      <c r="D10503" s="100" t="s">
        <v>11086</v>
      </c>
      <c r="E10503" s="101">
        <v>138.31</v>
      </c>
      <c r="F10503" s="102"/>
    </row>
    <row r="10504" ht="12.75" customHeight="1">
      <c r="A10504" s="100" t="s">
        <v>10744</v>
      </c>
      <c r="B10504" s="101">
        <v>3.19</v>
      </c>
      <c r="C10504" s="102"/>
      <c r="D10504" s="100" t="s">
        <v>28936</v>
      </c>
      <c r="E10504" s="101">
        <v>65.6</v>
      </c>
      <c r="F10504" s="102"/>
    </row>
    <row r="10505" ht="12.75" customHeight="1">
      <c r="A10505" s="100" t="s">
        <v>28761</v>
      </c>
      <c r="B10505" s="101">
        <v>8.75</v>
      </c>
      <c r="C10505" s="102"/>
      <c r="D10505" s="100" t="s">
        <v>11088</v>
      </c>
      <c r="E10505" s="101">
        <v>61.0</v>
      </c>
      <c r="F10505" s="102"/>
    </row>
    <row r="10506" ht="12.75" customHeight="1">
      <c r="A10506" s="100" t="s">
        <v>10778</v>
      </c>
      <c r="B10506" s="101">
        <v>8.75</v>
      </c>
      <c r="C10506" s="102"/>
      <c r="D10506" s="100" t="s">
        <v>28937</v>
      </c>
      <c r="E10506" s="101">
        <v>113.71</v>
      </c>
      <c r="F10506" s="102"/>
    </row>
    <row r="10507" ht="12.75" customHeight="1">
      <c r="A10507" s="100" t="s">
        <v>28762</v>
      </c>
      <c r="B10507" s="101">
        <v>21.16</v>
      </c>
      <c r="C10507" s="102"/>
      <c r="D10507" s="100" t="s">
        <v>11090</v>
      </c>
      <c r="E10507" s="101">
        <v>106.39</v>
      </c>
      <c r="F10507" s="102"/>
    </row>
    <row r="10508" ht="12.75" customHeight="1">
      <c r="A10508" s="100" t="s">
        <v>10780</v>
      </c>
      <c r="B10508" s="101">
        <v>21.16</v>
      </c>
      <c r="C10508" s="102"/>
      <c r="D10508" s="100" t="s">
        <v>28938</v>
      </c>
      <c r="E10508" s="101">
        <v>55.76</v>
      </c>
      <c r="F10508" s="102"/>
    </row>
    <row r="10509" ht="12.75" customHeight="1">
      <c r="A10509" s="100" t="s">
        <v>28763</v>
      </c>
      <c r="B10509" s="101">
        <v>17.03</v>
      </c>
      <c r="C10509" s="102"/>
      <c r="D10509" s="100" t="s">
        <v>11092</v>
      </c>
      <c r="E10509" s="101">
        <v>51.85</v>
      </c>
      <c r="F10509" s="102"/>
    </row>
    <row r="10510" ht="12.75" customHeight="1">
      <c r="A10510" s="100" t="s">
        <v>10782</v>
      </c>
      <c r="B10510" s="101">
        <v>17.03</v>
      </c>
      <c r="C10510" s="102"/>
      <c r="D10510" s="100" t="s">
        <v>28939</v>
      </c>
      <c r="E10510" s="101">
        <v>96.65</v>
      </c>
      <c r="F10510" s="102"/>
    </row>
    <row r="10511" ht="12.75" customHeight="1">
      <c r="A10511" s="100" t="s">
        <v>28764</v>
      </c>
      <c r="B10511" s="101">
        <v>16.86</v>
      </c>
      <c r="C10511" s="102"/>
      <c r="D10511" s="100" t="s">
        <v>11094</v>
      </c>
      <c r="E10511" s="101">
        <v>90.43</v>
      </c>
      <c r="F10511" s="102"/>
    </row>
    <row r="10512" ht="12.75" customHeight="1">
      <c r="A10512" s="100" t="s">
        <v>10784</v>
      </c>
      <c r="B10512" s="101">
        <v>16.86</v>
      </c>
      <c r="C10512" s="102"/>
      <c r="D10512" s="100" t="s">
        <v>28940</v>
      </c>
      <c r="E10512" s="101">
        <v>23.74</v>
      </c>
      <c r="F10512" s="102"/>
    </row>
    <row r="10513" ht="12.75" customHeight="1">
      <c r="A10513" s="100" t="s">
        <v>28765</v>
      </c>
      <c r="B10513" s="101">
        <v>16.11</v>
      </c>
      <c r="C10513" s="102"/>
      <c r="D10513" s="100" t="s">
        <v>11096</v>
      </c>
      <c r="E10513" s="101">
        <v>20.58</v>
      </c>
      <c r="F10513" s="102"/>
    </row>
    <row r="10514" ht="12.75" customHeight="1">
      <c r="A10514" s="100" t="s">
        <v>10786</v>
      </c>
      <c r="B10514" s="101">
        <v>16.11</v>
      </c>
      <c r="C10514" s="102"/>
      <c r="D10514" s="100" t="s">
        <v>28941</v>
      </c>
      <c r="E10514" s="101">
        <v>36.57</v>
      </c>
      <c r="F10514" s="102"/>
    </row>
    <row r="10515" ht="12.75" customHeight="1">
      <c r="A10515" s="100" t="s">
        <v>28766</v>
      </c>
      <c r="B10515" s="101">
        <v>15.62</v>
      </c>
      <c r="C10515" s="102"/>
      <c r="D10515" s="100" t="s">
        <v>11098</v>
      </c>
      <c r="E10515" s="101">
        <v>35.5</v>
      </c>
      <c r="F10515" s="102"/>
    </row>
    <row r="10516" ht="12.75" customHeight="1">
      <c r="A10516" s="100" t="s">
        <v>10788</v>
      </c>
      <c r="B10516" s="101">
        <v>15.62</v>
      </c>
      <c r="C10516" s="102"/>
      <c r="D10516" s="100" t="s">
        <v>28942</v>
      </c>
      <c r="E10516" s="101">
        <v>6.46</v>
      </c>
      <c r="F10516" s="102"/>
    </row>
    <row r="10517" ht="12.75" customHeight="1">
      <c r="A10517" s="100" t="s">
        <v>28767</v>
      </c>
      <c r="B10517" s="101">
        <v>15.24</v>
      </c>
      <c r="C10517" s="102"/>
      <c r="D10517" s="100" t="s">
        <v>11100</v>
      </c>
      <c r="E10517" s="101">
        <v>6.46</v>
      </c>
      <c r="F10517" s="102"/>
    </row>
    <row r="10518" ht="12.75" customHeight="1">
      <c r="A10518" s="100" t="s">
        <v>10790</v>
      </c>
      <c r="B10518" s="101">
        <v>15.24</v>
      </c>
      <c r="C10518" s="102"/>
      <c r="D10518" s="100" t="s">
        <v>28943</v>
      </c>
      <c r="E10518" s="101">
        <v>4.42</v>
      </c>
      <c r="F10518" s="102"/>
    </row>
    <row r="10519" ht="12.75" customHeight="1">
      <c r="A10519" s="100" t="s">
        <v>28768</v>
      </c>
      <c r="B10519" s="101">
        <v>13.44</v>
      </c>
      <c r="C10519" s="102"/>
      <c r="D10519" s="100" t="s">
        <v>11102</v>
      </c>
      <c r="E10519" s="101">
        <v>4.42</v>
      </c>
      <c r="F10519" s="102"/>
    </row>
    <row r="10520" ht="12.75" customHeight="1">
      <c r="A10520" s="100" t="s">
        <v>10792</v>
      </c>
      <c r="B10520" s="101">
        <v>13.44</v>
      </c>
      <c r="C10520" s="102"/>
      <c r="D10520" s="100" t="s">
        <v>28944</v>
      </c>
      <c r="E10520" s="101">
        <v>5.95</v>
      </c>
      <c r="F10520" s="102"/>
    </row>
    <row r="10521" ht="12.75" customHeight="1">
      <c r="A10521" s="100" t="s">
        <v>28769</v>
      </c>
      <c r="B10521" s="101">
        <v>12.08</v>
      </c>
      <c r="C10521" s="102"/>
      <c r="D10521" s="100" t="s">
        <v>11104</v>
      </c>
      <c r="E10521" s="101">
        <v>5.95</v>
      </c>
      <c r="F10521" s="102"/>
    </row>
    <row r="10522" ht="12.75" customHeight="1">
      <c r="A10522" s="100" t="s">
        <v>10794</v>
      </c>
      <c r="B10522" s="101">
        <v>12.08</v>
      </c>
      <c r="C10522" s="102"/>
      <c r="D10522" s="100" t="s">
        <v>28945</v>
      </c>
      <c r="E10522" s="101">
        <v>6.14</v>
      </c>
      <c r="F10522" s="102"/>
    </row>
    <row r="10523" ht="12.75" customHeight="1">
      <c r="A10523" s="100" t="s">
        <v>28770</v>
      </c>
      <c r="B10523" s="101">
        <v>11.96</v>
      </c>
      <c r="C10523" s="102"/>
      <c r="D10523" s="100" t="s">
        <v>11106</v>
      </c>
      <c r="E10523" s="101">
        <v>6.14</v>
      </c>
      <c r="F10523" s="102"/>
    </row>
    <row r="10524" ht="12.75" customHeight="1">
      <c r="A10524" s="100" t="s">
        <v>10796</v>
      </c>
      <c r="B10524" s="101">
        <v>11.96</v>
      </c>
      <c r="C10524" s="102"/>
      <c r="D10524" s="100" t="s">
        <v>28946</v>
      </c>
      <c r="E10524" s="101">
        <v>4.37</v>
      </c>
      <c r="F10524" s="102"/>
    </row>
    <row r="10525" ht="12.75" customHeight="1">
      <c r="A10525" s="100" t="s">
        <v>28771</v>
      </c>
      <c r="B10525" s="101">
        <v>11.55</v>
      </c>
      <c r="C10525" s="102"/>
      <c r="D10525" s="100" t="s">
        <v>11108</v>
      </c>
      <c r="E10525" s="101">
        <v>4.37</v>
      </c>
      <c r="F10525" s="102"/>
    </row>
    <row r="10526" ht="12.75" customHeight="1">
      <c r="A10526" s="100" t="s">
        <v>10798</v>
      </c>
      <c r="B10526" s="101">
        <v>11.55</v>
      </c>
      <c r="C10526" s="102"/>
      <c r="D10526" s="100" t="s">
        <v>28947</v>
      </c>
      <c r="E10526" s="101">
        <v>1259.5</v>
      </c>
      <c r="F10526" s="102"/>
    </row>
    <row r="10527" ht="12.75" customHeight="1">
      <c r="A10527" s="100" t="s">
        <v>28772</v>
      </c>
      <c r="B10527" s="101">
        <v>11.11</v>
      </c>
      <c r="C10527" s="102"/>
      <c r="D10527" s="100" t="s">
        <v>11128</v>
      </c>
      <c r="E10527" s="101">
        <v>1221.72</v>
      </c>
      <c r="F10527" s="102"/>
    </row>
    <row r="10528" ht="12.75" customHeight="1">
      <c r="A10528" s="100" t="s">
        <v>10800</v>
      </c>
      <c r="B10528" s="101">
        <v>11.11</v>
      </c>
      <c r="C10528" s="102"/>
      <c r="D10528" s="100" t="s">
        <v>28948</v>
      </c>
      <c r="E10528" s="101">
        <v>1007.6</v>
      </c>
      <c r="F10528" s="102"/>
    </row>
    <row r="10529" ht="12.75" customHeight="1">
      <c r="A10529" s="100" t="s">
        <v>28773</v>
      </c>
      <c r="B10529" s="101">
        <v>10.84</v>
      </c>
      <c r="C10529" s="102"/>
      <c r="D10529" s="100" t="s">
        <v>11130</v>
      </c>
      <c r="E10529" s="101">
        <v>977.38</v>
      </c>
      <c r="F10529" s="102"/>
    </row>
    <row r="10530" ht="12.75" customHeight="1">
      <c r="A10530" s="100" t="s">
        <v>10802</v>
      </c>
      <c r="B10530" s="101">
        <v>10.84</v>
      </c>
      <c r="C10530" s="102"/>
      <c r="D10530" s="100" t="s">
        <v>28949</v>
      </c>
      <c r="E10530" s="101">
        <v>881.65</v>
      </c>
      <c r="F10530" s="102"/>
    </row>
    <row r="10531" ht="12.75" customHeight="1">
      <c r="A10531" s="100" t="s">
        <v>28774</v>
      </c>
      <c r="B10531" s="101">
        <v>6.43</v>
      </c>
      <c r="C10531" s="102"/>
      <c r="D10531" s="100" t="s">
        <v>11132</v>
      </c>
      <c r="E10531" s="101">
        <v>855.2</v>
      </c>
      <c r="F10531" s="102"/>
    </row>
    <row r="10532" ht="12.75" customHeight="1">
      <c r="A10532" s="100" t="s">
        <v>10804</v>
      </c>
      <c r="B10532" s="101">
        <v>6.43</v>
      </c>
      <c r="C10532" s="102"/>
      <c r="D10532" s="100" t="s">
        <v>28950</v>
      </c>
      <c r="E10532" s="101">
        <v>705.32</v>
      </c>
      <c r="F10532" s="102"/>
    </row>
    <row r="10533" ht="12.75" customHeight="1">
      <c r="A10533" s="100" t="s">
        <v>28775</v>
      </c>
      <c r="B10533" s="101">
        <v>18.2</v>
      </c>
      <c r="C10533" s="102"/>
      <c r="D10533" s="100" t="s">
        <v>11134</v>
      </c>
      <c r="E10533" s="101">
        <v>684.16</v>
      </c>
      <c r="F10533" s="102"/>
    </row>
    <row r="10534" ht="12.75" customHeight="1">
      <c r="A10534" s="100" t="s">
        <v>10806</v>
      </c>
      <c r="B10534" s="101">
        <v>18.2</v>
      </c>
      <c r="C10534" s="102"/>
      <c r="D10534" s="100" t="s">
        <v>28951</v>
      </c>
      <c r="E10534" s="101">
        <v>1589.32</v>
      </c>
      <c r="F10534" s="102"/>
    </row>
    <row r="10535" ht="12.75" customHeight="1">
      <c r="A10535" s="100" t="s">
        <v>28776</v>
      </c>
      <c r="B10535" s="101">
        <v>15.15</v>
      </c>
      <c r="C10535" s="102"/>
      <c r="D10535" s="100" t="s">
        <v>11136</v>
      </c>
      <c r="E10535" s="101">
        <v>1551.54</v>
      </c>
      <c r="F10535" s="102"/>
    </row>
    <row r="10536" ht="12.75" customHeight="1">
      <c r="A10536" s="100" t="s">
        <v>10808</v>
      </c>
      <c r="B10536" s="101">
        <v>15.15</v>
      </c>
      <c r="C10536" s="102"/>
      <c r="D10536" s="100" t="s">
        <v>28952</v>
      </c>
      <c r="E10536" s="101">
        <v>1271.45</v>
      </c>
      <c r="F10536" s="102"/>
    </row>
    <row r="10537" ht="12.75" customHeight="1">
      <c r="A10537" s="100" t="s">
        <v>28777</v>
      </c>
      <c r="B10537" s="101">
        <v>13.63</v>
      </c>
      <c r="C10537" s="102"/>
      <c r="D10537" s="100" t="s">
        <v>11138</v>
      </c>
      <c r="E10537" s="101">
        <v>1241.23</v>
      </c>
      <c r="F10537" s="102"/>
    </row>
    <row r="10538" ht="12.75" customHeight="1">
      <c r="A10538" s="100" t="s">
        <v>10810</v>
      </c>
      <c r="B10538" s="101">
        <v>13.63</v>
      </c>
      <c r="C10538" s="102"/>
      <c r="D10538" s="100" t="s">
        <v>28953</v>
      </c>
      <c r="E10538" s="101">
        <v>1112.52</v>
      </c>
      <c r="F10538" s="102"/>
    </row>
    <row r="10539" ht="12.75" customHeight="1">
      <c r="A10539" s="100" t="s">
        <v>28778</v>
      </c>
      <c r="B10539" s="101">
        <v>12.32</v>
      </c>
      <c r="C10539" s="102"/>
      <c r="D10539" s="100" t="s">
        <v>11140</v>
      </c>
      <c r="E10539" s="101">
        <v>1086.08</v>
      </c>
      <c r="F10539" s="102"/>
    </row>
    <row r="10540" ht="12.75" customHeight="1">
      <c r="A10540" s="100" t="s">
        <v>10812</v>
      </c>
      <c r="B10540" s="101">
        <v>12.32</v>
      </c>
      <c r="C10540" s="102"/>
      <c r="D10540" s="100" t="s">
        <v>28954</v>
      </c>
      <c r="E10540" s="101">
        <v>890.02</v>
      </c>
      <c r="F10540" s="102"/>
    </row>
    <row r="10541" ht="12.75" customHeight="1">
      <c r="A10541" s="100" t="s">
        <v>28779</v>
      </c>
      <c r="B10541" s="101">
        <v>12.82</v>
      </c>
      <c r="C10541" s="102"/>
      <c r="D10541" s="100" t="s">
        <v>11142</v>
      </c>
      <c r="E10541" s="101">
        <v>868.86</v>
      </c>
      <c r="F10541" s="102"/>
    </row>
    <row r="10542" ht="12.75" customHeight="1">
      <c r="A10542" s="100" t="s">
        <v>10814</v>
      </c>
      <c r="B10542" s="101">
        <v>12.82</v>
      </c>
      <c r="C10542" s="102"/>
      <c r="D10542" s="100" t="s">
        <v>28955</v>
      </c>
      <c r="E10542" s="101">
        <v>384.75</v>
      </c>
      <c r="F10542" s="102"/>
    </row>
    <row r="10543" ht="12.75" customHeight="1">
      <c r="A10543" s="100" t="s">
        <v>28780</v>
      </c>
      <c r="B10543" s="101">
        <v>11.97</v>
      </c>
      <c r="C10543" s="102"/>
      <c r="D10543" s="100" t="s">
        <v>11144</v>
      </c>
      <c r="E10543" s="101">
        <v>375.85</v>
      </c>
      <c r="F10543" s="102"/>
    </row>
    <row r="10544" ht="12.75" customHeight="1">
      <c r="A10544" s="100" t="s">
        <v>10816</v>
      </c>
      <c r="B10544" s="101">
        <v>11.97</v>
      </c>
      <c r="C10544" s="102"/>
      <c r="D10544" s="100" t="s">
        <v>28956</v>
      </c>
      <c r="E10544" s="101">
        <v>393.66</v>
      </c>
      <c r="F10544" s="102"/>
    </row>
    <row r="10545" ht="12.75" customHeight="1">
      <c r="A10545" s="100" t="s">
        <v>28781</v>
      </c>
      <c r="B10545" s="101">
        <v>9.95</v>
      </c>
      <c r="C10545" s="102"/>
      <c r="D10545" s="100" t="s">
        <v>11146</v>
      </c>
      <c r="E10545" s="101">
        <v>384.76</v>
      </c>
      <c r="F10545" s="102"/>
    </row>
    <row r="10546" ht="12.75" customHeight="1">
      <c r="A10546" s="100" t="s">
        <v>10818</v>
      </c>
      <c r="B10546" s="101">
        <v>9.95</v>
      </c>
      <c r="C10546" s="102"/>
      <c r="D10546" s="100" t="s">
        <v>28957</v>
      </c>
      <c r="E10546" s="101">
        <v>403.49</v>
      </c>
      <c r="F10546" s="102"/>
    </row>
    <row r="10547" ht="12.75" customHeight="1">
      <c r="A10547" s="100" t="s">
        <v>28782</v>
      </c>
      <c r="B10547" s="101">
        <v>8.94</v>
      </c>
      <c r="C10547" s="102"/>
      <c r="D10547" s="100" t="s">
        <v>11148</v>
      </c>
      <c r="E10547" s="101">
        <v>394.58</v>
      </c>
      <c r="F10547" s="102"/>
    </row>
    <row r="10548" ht="12.75" customHeight="1">
      <c r="A10548" s="100" t="s">
        <v>10820</v>
      </c>
      <c r="B10548" s="101">
        <v>8.94</v>
      </c>
      <c r="C10548" s="102"/>
      <c r="D10548" s="100" t="s">
        <v>28958</v>
      </c>
      <c r="E10548" s="101">
        <v>416.39</v>
      </c>
      <c r="F10548" s="102"/>
    </row>
    <row r="10549" ht="12.75" customHeight="1">
      <c r="A10549" s="100" t="s">
        <v>28783</v>
      </c>
      <c r="B10549" s="101">
        <v>8.67</v>
      </c>
      <c r="C10549" s="102"/>
      <c r="D10549" s="100" t="s">
        <v>11150</v>
      </c>
      <c r="E10549" s="101">
        <v>407.49</v>
      </c>
      <c r="F10549" s="102"/>
    </row>
    <row r="10550" ht="12.75" customHeight="1">
      <c r="A10550" s="100" t="s">
        <v>10822</v>
      </c>
      <c r="B10550" s="101">
        <v>8.67</v>
      </c>
      <c r="C10550" s="102"/>
      <c r="D10550" s="100" t="s">
        <v>28959</v>
      </c>
      <c r="E10550" s="101">
        <v>431.51</v>
      </c>
      <c r="F10550" s="102"/>
    </row>
    <row r="10551" ht="12.75" customHeight="1">
      <c r="A10551" s="100" t="s">
        <v>28784</v>
      </c>
      <c r="B10551" s="101">
        <v>8.73</v>
      </c>
      <c r="C10551" s="102"/>
      <c r="D10551" s="100" t="s">
        <v>11152</v>
      </c>
      <c r="E10551" s="101">
        <v>422.6</v>
      </c>
      <c r="F10551" s="102"/>
    </row>
    <row r="10552" ht="12.75" customHeight="1">
      <c r="A10552" s="100" t="s">
        <v>10824</v>
      </c>
      <c r="B10552" s="101">
        <v>8.73</v>
      </c>
      <c r="C10552" s="102"/>
      <c r="D10552" s="100" t="s">
        <v>28960</v>
      </c>
      <c r="E10552" s="101">
        <v>452.82</v>
      </c>
      <c r="F10552" s="102"/>
    </row>
    <row r="10553" ht="12.75" customHeight="1">
      <c r="A10553" s="100" t="s">
        <v>28785</v>
      </c>
      <c r="B10553" s="101">
        <v>8.45</v>
      </c>
      <c r="C10553" s="102"/>
      <c r="D10553" s="100" t="s">
        <v>11154</v>
      </c>
      <c r="E10553" s="101">
        <v>443.92</v>
      </c>
      <c r="F10553" s="102"/>
    </row>
    <row r="10554" ht="12.75" customHeight="1">
      <c r="A10554" s="100" t="s">
        <v>10826</v>
      </c>
      <c r="B10554" s="101">
        <v>8.45</v>
      </c>
      <c r="C10554" s="102"/>
      <c r="D10554" s="100" t="s">
        <v>28961</v>
      </c>
      <c r="E10554" s="101">
        <v>55.32</v>
      </c>
      <c r="F10554" s="102"/>
    </row>
    <row r="10555" ht="12.75" customHeight="1">
      <c r="A10555" s="100" t="s">
        <v>28786</v>
      </c>
      <c r="B10555" s="101">
        <v>7.85</v>
      </c>
      <c r="C10555" s="102"/>
      <c r="D10555" s="100" t="s">
        <v>11156</v>
      </c>
      <c r="E10555" s="101">
        <v>51.3</v>
      </c>
      <c r="F10555" s="102"/>
    </row>
    <row r="10556" ht="12.75" customHeight="1">
      <c r="A10556" s="100" t="s">
        <v>10828</v>
      </c>
      <c r="B10556" s="101">
        <v>7.85</v>
      </c>
      <c r="C10556" s="102"/>
      <c r="D10556" s="100" t="s">
        <v>28962</v>
      </c>
      <c r="E10556" s="101">
        <v>2.74</v>
      </c>
      <c r="F10556" s="102"/>
    </row>
    <row r="10557" ht="12.75" customHeight="1">
      <c r="A10557" s="100" t="s">
        <v>28963</v>
      </c>
      <c r="B10557" s="101">
        <v>4.28</v>
      </c>
      <c r="C10557" s="102"/>
      <c r="D10557" s="100" t="s">
        <v>11158</v>
      </c>
      <c r="E10557" s="101">
        <v>2.38</v>
      </c>
      <c r="F10557" s="102"/>
    </row>
    <row r="10558" ht="12.75" customHeight="1">
      <c r="A10558" s="100" t="s">
        <v>28964</v>
      </c>
      <c r="B10558" s="101">
        <v>4.28</v>
      </c>
      <c r="C10558" s="102"/>
      <c r="D10558" s="100" t="s">
        <v>28965</v>
      </c>
      <c r="E10558" s="101">
        <v>11.67</v>
      </c>
      <c r="F10558" s="102"/>
    </row>
    <row r="10559" ht="12.75" customHeight="1">
      <c r="A10559" s="100" t="s">
        <v>28966</v>
      </c>
      <c r="B10559" s="101">
        <v>5.13</v>
      </c>
      <c r="C10559" s="102"/>
      <c r="D10559" s="100" t="s">
        <v>11160</v>
      </c>
      <c r="E10559" s="101">
        <v>10.13</v>
      </c>
      <c r="F10559" s="102"/>
    </row>
    <row r="10560" ht="12.75" customHeight="1">
      <c r="A10560" s="100" t="s">
        <v>28967</v>
      </c>
      <c r="B10560" s="101">
        <v>5.13</v>
      </c>
      <c r="C10560" s="102"/>
      <c r="D10560" s="100" t="s">
        <v>28968</v>
      </c>
      <c r="E10560" s="101">
        <v>131.28</v>
      </c>
      <c r="F10560" s="102"/>
    </row>
    <row r="10561" ht="12.75" customHeight="1">
      <c r="A10561" s="100" t="s">
        <v>28969</v>
      </c>
      <c r="B10561" s="101">
        <v>3.55</v>
      </c>
      <c r="C10561" s="102"/>
      <c r="D10561" s="100" t="s">
        <v>11162</v>
      </c>
      <c r="E10561" s="101">
        <v>117.6</v>
      </c>
      <c r="F10561" s="102"/>
    </row>
    <row r="10562" ht="12.75" customHeight="1">
      <c r="A10562" s="100" t="s">
        <v>28970</v>
      </c>
      <c r="B10562" s="101">
        <v>3.55</v>
      </c>
      <c r="C10562" s="102"/>
      <c r="D10562" s="100" t="s">
        <v>28971</v>
      </c>
      <c r="E10562" s="101">
        <v>129.95</v>
      </c>
      <c r="F10562" s="102"/>
    </row>
    <row r="10563" ht="12.75" customHeight="1">
      <c r="A10563" s="100" t="s">
        <v>28972</v>
      </c>
      <c r="B10563" s="101">
        <v>4.65</v>
      </c>
      <c r="C10563" s="102"/>
      <c r="D10563" s="100" t="s">
        <v>11164</v>
      </c>
      <c r="E10563" s="101">
        <v>116.55</v>
      </c>
      <c r="F10563" s="102"/>
    </row>
    <row r="10564" ht="12.75" customHeight="1">
      <c r="A10564" s="100" t="s">
        <v>28973</v>
      </c>
      <c r="B10564" s="101">
        <v>4.65</v>
      </c>
      <c r="C10564" s="102"/>
      <c r="D10564" s="100" t="s">
        <v>28974</v>
      </c>
      <c r="E10564" s="101">
        <v>232.61</v>
      </c>
      <c r="F10564" s="102"/>
    </row>
    <row r="10565" ht="12.75" customHeight="1">
      <c r="A10565" s="100" t="s">
        <v>28787</v>
      </c>
      <c r="B10565" s="101">
        <v>3.12</v>
      </c>
      <c r="C10565" s="102"/>
      <c r="D10565" s="100" t="s">
        <v>11166</v>
      </c>
      <c r="E10565" s="101">
        <v>225.02</v>
      </c>
      <c r="F10565" s="102"/>
    </row>
    <row r="10566" ht="12.75" customHeight="1">
      <c r="A10566" s="100" t="s">
        <v>10830</v>
      </c>
      <c r="B10566" s="101">
        <v>2.91</v>
      </c>
      <c r="C10566" s="102"/>
      <c r="D10566" s="100" t="s">
        <v>28975</v>
      </c>
      <c r="E10566" s="101">
        <v>564.42</v>
      </c>
      <c r="F10566" s="102"/>
    </row>
    <row r="10567" ht="12.75" customHeight="1">
      <c r="A10567" s="100" t="s">
        <v>28788</v>
      </c>
      <c r="B10567" s="101">
        <v>3.27</v>
      </c>
      <c r="C10567" s="102"/>
      <c r="D10567" s="100" t="s">
        <v>11168</v>
      </c>
      <c r="E10567" s="101">
        <v>553.48</v>
      </c>
      <c r="F10567" s="102"/>
    </row>
    <row r="10568" ht="12.75" customHeight="1">
      <c r="A10568" s="100" t="s">
        <v>10832</v>
      </c>
      <c r="B10568" s="101">
        <v>3.04</v>
      </c>
      <c r="C10568" s="102"/>
      <c r="D10568" s="100" t="s">
        <v>28976</v>
      </c>
      <c r="E10568" s="101">
        <v>535.11</v>
      </c>
      <c r="F10568" s="102"/>
    </row>
    <row r="10569" ht="12.75" customHeight="1">
      <c r="A10569" s="100" t="s">
        <v>28789</v>
      </c>
      <c r="B10569" s="101">
        <v>3.46</v>
      </c>
      <c r="C10569" s="102"/>
      <c r="D10569" s="100" t="s">
        <v>11170</v>
      </c>
      <c r="E10569" s="101">
        <v>524.17</v>
      </c>
      <c r="F10569" s="102"/>
    </row>
    <row r="10570" ht="12.75" customHeight="1">
      <c r="A10570" s="100" t="s">
        <v>10834</v>
      </c>
      <c r="B10570" s="101">
        <v>3.2</v>
      </c>
      <c r="C10570" s="102"/>
      <c r="D10570" s="100" t="s">
        <v>28977</v>
      </c>
      <c r="E10570" s="101">
        <v>43.41</v>
      </c>
      <c r="F10570" s="102"/>
    </row>
    <row r="10571" ht="12.75" customHeight="1">
      <c r="A10571" s="100" t="s">
        <v>28790</v>
      </c>
      <c r="B10571" s="101">
        <v>3.6</v>
      </c>
      <c r="C10571" s="102"/>
      <c r="D10571" s="100" t="s">
        <v>11172</v>
      </c>
      <c r="E10571" s="101">
        <v>40.68</v>
      </c>
      <c r="F10571" s="102"/>
    </row>
    <row r="10572" ht="12.75" customHeight="1">
      <c r="A10572" s="100" t="s">
        <v>10836</v>
      </c>
      <c r="B10572" s="101">
        <v>3.33</v>
      </c>
      <c r="C10572" s="102"/>
      <c r="D10572" s="100" t="s">
        <v>28978</v>
      </c>
      <c r="E10572" s="101">
        <v>102.99</v>
      </c>
      <c r="F10572" s="102"/>
    </row>
    <row r="10573" ht="12.75" customHeight="1">
      <c r="A10573" s="100" t="s">
        <v>28791</v>
      </c>
      <c r="B10573" s="101">
        <v>3.69</v>
      </c>
      <c r="C10573" s="102"/>
      <c r="D10573" s="100" t="s">
        <v>11174</v>
      </c>
      <c r="E10573" s="101">
        <v>98.49</v>
      </c>
      <c r="F10573" s="102"/>
    </row>
    <row r="10574" ht="12.75" customHeight="1">
      <c r="A10574" s="100" t="s">
        <v>10838</v>
      </c>
      <c r="B10574" s="101">
        <v>3.4</v>
      </c>
      <c r="C10574" s="102"/>
      <c r="D10574" s="100" t="s">
        <v>28979</v>
      </c>
      <c r="E10574" s="101">
        <v>103.65</v>
      </c>
      <c r="F10574" s="102"/>
    </row>
    <row r="10575" ht="12.75" customHeight="1">
      <c r="A10575" s="100" t="s">
        <v>28792</v>
      </c>
      <c r="B10575" s="101">
        <v>3.77</v>
      </c>
      <c r="C10575" s="102"/>
      <c r="D10575" s="100" t="s">
        <v>11176</v>
      </c>
      <c r="E10575" s="101">
        <v>99.14</v>
      </c>
      <c r="F10575" s="102"/>
    </row>
    <row r="10576" ht="12.75" customHeight="1">
      <c r="A10576" s="100" t="s">
        <v>10840</v>
      </c>
      <c r="B10576" s="101">
        <v>3.47</v>
      </c>
      <c r="C10576" s="102"/>
      <c r="D10576" s="100" t="s">
        <v>28980</v>
      </c>
      <c r="E10576" s="101">
        <v>103.92</v>
      </c>
      <c r="F10576" s="102"/>
    </row>
    <row r="10577" ht="12.75" customHeight="1">
      <c r="A10577" s="100" t="s">
        <v>28793</v>
      </c>
      <c r="B10577" s="101">
        <v>3.83</v>
      </c>
      <c r="C10577" s="102"/>
      <c r="D10577" s="100" t="s">
        <v>11178</v>
      </c>
      <c r="E10577" s="101">
        <v>99.42</v>
      </c>
      <c r="F10577" s="102"/>
    </row>
    <row r="10578" ht="12.75" customHeight="1">
      <c r="A10578" s="100" t="s">
        <v>10842</v>
      </c>
      <c r="B10578" s="101">
        <v>3.52</v>
      </c>
      <c r="C10578" s="102"/>
      <c r="D10578" s="100" t="s">
        <v>28981</v>
      </c>
      <c r="E10578" s="101">
        <v>101.42</v>
      </c>
      <c r="F10578" s="102"/>
    </row>
    <row r="10579" ht="12.75" customHeight="1">
      <c r="A10579" s="100" t="s">
        <v>28794</v>
      </c>
      <c r="B10579" s="101">
        <v>4.22</v>
      </c>
      <c r="C10579" s="102"/>
      <c r="D10579" s="100" t="s">
        <v>11180</v>
      </c>
      <c r="E10579" s="101">
        <v>96.47</v>
      </c>
      <c r="F10579" s="102"/>
    </row>
    <row r="10580" ht="12.75" customHeight="1">
      <c r="A10580" s="100" t="s">
        <v>10844</v>
      </c>
      <c r="B10580" s="101">
        <v>3.88</v>
      </c>
      <c r="C10580" s="102"/>
      <c r="D10580" s="100" t="s">
        <v>28982</v>
      </c>
      <c r="E10580" s="101">
        <v>102.26</v>
      </c>
      <c r="F10580" s="102"/>
    </row>
    <row r="10581" ht="12.75" customHeight="1">
      <c r="A10581" s="100" t="s">
        <v>28795</v>
      </c>
      <c r="B10581" s="101">
        <v>4.51</v>
      </c>
      <c r="C10581" s="102"/>
      <c r="D10581" s="100" t="s">
        <v>11182</v>
      </c>
      <c r="E10581" s="101">
        <v>97.32</v>
      </c>
      <c r="F10581" s="102"/>
    </row>
    <row r="10582" ht="12.75" customHeight="1">
      <c r="A10582" s="100" t="s">
        <v>10846</v>
      </c>
      <c r="B10582" s="101">
        <v>4.13</v>
      </c>
      <c r="C10582" s="102"/>
      <c r="D10582" s="100" t="s">
        <v>28983</v>
      </c>
      <c r="E10582" s="101">
        <v>102.62</v>
      </c>
      <c r="F10582" s="102"/>
    </row>
    <row r="10583" ht="12.75" customHeight="1">
      <c r="A10583" s="100" t="s">
        <v>28796</v>
      </c>
      <c r="B10583" s="101">
        <v>4.67</v>
      </c>
      <c r="C10583" s="102"/>
      <c r="D10583" s="100" t="s">
        <v>11184</v>
      </c>
      <c r="E10583" s="101">
        <v>97.67</v>
      </c>
      <c r="F10583" s="102"/>
    </row>
    <row r="10584" ht="12.75" customHeight="1">
      <c r="A10584" s="100" t="s">
        <v>10848</v>
      </c>
      <c r="B10584" s="101">
        <v>4.26</v>
      </c>
      <c r="C10584" s="102"/>
      <c r="D10584" s="100" t="s">
        <v>28984</v>
      </c>
      <c r="E10584" s="101">
        <v>124.79</v>
      </c>
      <c r="F10584" s="102"/>
    </row>
    <row r="10585" ht="12.75" customHeight="1">
      <c r="A10585" s="100" t="s">
        <v>28797</v>
      </c>
      <c r="B10585" s="101">
        <v>4.95</v>
      </c>
      <c r="C10585" s="102"/>
      <c r="D10585" s="100" t="s">
        <v>11186</v>
      </c>
      <c r="E10585" s="101">
        <v>119.41</v>
      </c>
      <c r="F10585" s="102"/>
    </row>
    <row r="10586" ht="12.75" customHeight="1">
      <c r="A10586" s="100" t="s">
        <v>10850</v>
      </c>
      <c r="B10586" s="101">
        <v>4.51</v>
      </c>
      <c r="C10586" s="102"/>
      <c r="D10586" s="100" t="s">
        <v>28985</v>
      </c>
      <c r="E10586" s="101">
        <v>125.63</v>
      </c>
      <c r="F10586" s="102"/>
    </row>
    <row r="10587" ht="12.75" customHeight="1">
      <c r="A10587" s="100" t="s">
        <v>28798</v>
      </c>
      <c r="B10587" s="101">
        <v>5.08</v>
      </c>
      <c r="C10587" s="102"/>
      <c r="D10587" s="100" t="s">
        <v>11188</v>
      </c>
      <c r="E10587" s="101">
        <v>120.25</v>
      </c>
      <c r="F10587" s="102"/>
    </row>
    <row r="10588" ht="12.75" customHeight="1">
      <c r="A10588" s="100" t="s">
        <v>10852</v>
      </c>
      <c r="B10588" s="101">
        <v>4.61</v>
      </c>
      <c r="C10588" s="102"/>
      <c r="D10588" s="100" t="s">
        <v>28986</v>
      </c>
      <c r="E10588" s="101">
        <v>125.99</v>
      </c>
      <c r="F10588" s="102"/>
    </row>
    <row r="10589" ht="12.75" customHeight="1">
      <c r="A10589" s="100" t="s">
        <v>28799</v>
      </c>
      <c r="B10589" s="101">
        <v>5.41</v>
      </c>
      <c r="C10589" s="102"/>
      <c r="D10589" s="100" t="s">
        <v>11190</v>
      </c>
      <c r="E10589" s="101">
        <v>120.6</v>
      </c>
      <c r="F10589" s="102"/>
    </row>
    <row r="10590" ht="12.75" customHeight="1">
      <c r="A10590" s="100" t="s">
        <v>10854</v>
      </c>
      <c r="B10590" s="101">
        <v>4.91</v>
      </c>
      <c r="C10590" s="102"/>
      <c r="D10590" s="100" t="s">
        <v>28987</v>
      </c>
      <c r="E10590" s="101">
        <v>131.12</v>
      </c>
      <c r="F10590" s="102"/>
    </row>
    <row r="10591" ht="12.75" customHeight="1">
      <c r="A10591" s="100" t="s">
        <v>28800</v>
      </c>
      <c r="B10591" s="101">
        <v>4.25</v>
      </c>
      <c r="C10591" s="102"/>
      <c r="D10591" s="100" t="s">
        <v>11192</v>
      </c>
      <c r="E10591" s="101">
        <v>125.59</v>
      </c>
      <c r="F10591" s="102"/>
    </row>
    <row r="10592" ht="12.75" customHeight="1">
      <c r="A10592" s="100" t="s">
        <v>10856</v>
      </c>
      <c r="B10592" s="101">
        <v>3.68</v>
      </c>
      <c r="C10592" s="102"/>
      <c r="D10592" s="100" t="s">
        <v>28988</v>
      </c>
      <c r="E10592" s="101">
        <v>131.96</v>
      </c>
      <c r="F10592" s="102"/>
    </row>
    <row r="10593" ht="12.75" customHeight="1">
      <c r="A10593" s="100" t="s">
        <v>28801</v>
      </c>
      <c r="B10593" s="101">
        <v>3.54</v>
      </c>
      <c r="C10593" s="102"/>
      <c r="D10593" s="100" t="s">
        <v>11194</v>
      </c>
      <c r="E10593" s="101">
        <v>126.43</v>
      </c>
      <c r="F10593" s="102"/>
    </row>
    <row r="10594" ht="12.75" customHeight="1">
      <c r="A10594" s="100" t="s">
        <v>10858</v>
      </c>
      <c r="B10594" s="101">
        <v>3.07</v>
      </c>
      <c r="C10594" s="102"/>
      <c r="D10594" s="100" t="s">
        <v>28989</v>
      </c>
      <c r="E10594" s="101">
        <v>132.32</v>
      </c>
      <c r="F10594" s="102"/>
    </row>
    <row r="10595" ht="12.75" customHeight="1">
      <c r="A10595" s="100" t="s">
        <v>28802</v>
      </c>
      <c r="B10595" s="101">
        <v>2.83</v>
      </c>
      <c r="C10595" s="102"/>
      <c r="D10595" s="100" t="s">
        <v>11196</v>
      </c>
      <c r="E10595" s="101">
        <v>126.79</v>
      </c>
      <c r="F10595" s="102"/>
    </row>
    <row r="10596" ht="12.75" customHeight="1">
      <c r="A10596" s="100" t="s">
        <v>10860</v>
      </c>
      <c r="B10596" s="101">
        <v>2.45</v>
      </c>
      <c r="C10596" s="102"/>
      <c r="D10596" s="100" t="s">
        <v>28990</v>
      </c>
      <c r="E10596" s="101">
        <v>258.41</v>
      </c>
      <c r="F10596" s="102"/>
    </row>
    <row r="10597" ht="12.75" customHeight="1">
      <c r="A10597" s="100" t="s">
        <v>28803</v>
      </c>
      <c r="B10597" s="101">
        <v>3.9</v>
      </c>
      <c r="C10597" s="102"/>
      <c r="D10597" s="100" t="s">
        <v>11198</v>
      </c>
      <c r="E10597" s="101">
        <v>251.65</v>
      </c>
      <c r="F10597" s="102"/>
    </row>
    <row r="10598" ht="12.75" customHeight="1">
      <c r="A10598" s="100" t="s">
        <v>10862</v>
      </c>
      <c r="B10598" s="101">
        <v>3.38</v>
      </c>
      <c r="C10598" s="102"/>
      <c r="D10598" s="100" t="s">
        <v>28991</v>
      </c>
      <c r="E10598" s="101">
        <v>143.07</v>
      </c>
      <c r="F10598" s="102"/>
    </row>
    <row r="10599" ht="12.75" customHeight="1">
      <c r="A10599" s="100" t="s">
        <v>28804</v>
      </c>
      <c r="B10599" s="101">
        <v>3.54</v>
      </c>
      <c r="C10599" s="102"/>
      <c r="D10599" s="100" t="s">
        <v>11200</v>
      </c>
      <c r="E10599" s="101">
        <v>138.8</v>
      </c>
      <c r="F10599" s="102"/>
    </row>
    <row r="10600" ht="12.75" customHeight="1">
      <c r="A10600" s="100" t="s">
        <v>10864</v>
      </c>
      <c r="B10600" s="101">
        <v>3.07</v>
      </c>
      <c r="C10600" s="102"/>
      <c r="D10600" s="100" t="s">
        <v>28992</v>
      </c>
      <c r="E10600" s="101">
        <v>250.41</v>
      </c>
      <c r="F10600" s="102"/>
    </row>
    <row r="10601" ht="12.75" customHeight="1">
      <c r="A10601" s="100" t="s">
        <v>28805</v>
      </c>
      <c r="B10601" s="101">
        <v>4.25</v>
      </c>
      <c r="C10601" s="102"/>
      <c r="D10601" s="100" t="s">
        <v>11202</v>
      </c>
      <c r="E10601" s="101">
        <v>243.65</v>
      </c>
      <c r="F10601" s="102"/>
    </row>
    <row r="10602" ht="12.75" customHeight="1">
      <c r="A10602" s="100" t="s">
        <v>10866</v>
      </c>
      <c r="B10602" s="101">
        <v>3.68</v>
      </c>
      <c r="C10602" s="102"/>
      <c r="D10602" s="100" t="s">
        <v>28993</v>
      </c>
      <c r="E10602" s="101">
        <v>135.07</v>
      </c>
      <c r="F10602" s="102"/>
    </row>
    <row r="10603" ht="12.75" customHeight="1">
      <c r="A10603" s="100" t="s">
        <v>28806</v>
      </c>
      <c r="B10603" s="101">
        <v>3.72</v>
      </c>
      <c r="C10603" s="102"/>
      <c r="D10603" s="100" t="s">
        <v>11204</v>
      </c>
      <c r="E10603" s="101">
        <v>130.8</v>
      </c>
      <c r="F10603" s="102"/>
    </row>
    <row r="10604" ht="12.75" customHeight="1">
      <c r="A10604" s="100" t="s">
        <v>10868</v>
      </c>
      <c r="B10604" s="101">
        <v>3.22</v>
      </c>
      <c r="C10604" s="102"/>
      <c r="D10604" s="100" t="s">
        <v>28994</v>
      </c>
      <c r="E10604" s="101">
        <v>153.3</v>
      </c>
      <c r="F10604" s="102"/>
    </row>
    <row r="10605" ht="12.75" customHeight="1">
      <c r="A10605" s="100" t="s">
        <v>28807</v>
      </c>
      <c r="B10605" s="101">
        <v>3.19</v>
      </c>
      <c r="C10605" s="102"/>
      <c r="D10605" s="100" t="s">
        <v>11206</v>
      </c>
      <c r="E10605" s="101">
        <v>149.36</v>
      </c>
      <c r="F10605" s="102"/>
    </row>
    <row r="10606" ht="12.75" customHeight="1">
      <c r="A10606" s="100" t="s">
        <v>10870</v>
      </c>
      <c r="B10606" s="101">
        <v>2.76</v>
      </c>
      <c r="C10606" s="102"/>
      <c r="D10606" s="100" t="s">
        <v>28995</v>
      </c>
      <c r="E10606" s="101">
        <v>109.54</v>
      </c>
      <c r="F10606" s="102"/>
    </row>
    <row r="10607" ht="12.75" customHeight="1">
      <c r="A10607" s="100" t="s">
        <v>28808</v>
      </c>
      <c r="B10607" s="101">
        <v>4.76</v>
      </c>
      <c r="C10607" s="102"/>
      <c r="D10607" s="100" t="s">
        <v>11208</v>
      </c>
      <c r="E10607" s="101">
        <v>106.67</v>
      </c>
      <c r="F10607" s="102"/>
    </row>
    <row r="10608" ht="12.75" customHeight="1">
      <c r="A10608" s="100" t="s">
        <v>10872</v>
      </c>
      <c r="B10608" s="101">
        <v>4.18</v>
      </c>
      <c r="C10608" s="102"/>
      <c r="D10608" s="100" t="s">
        <v>28996</v>
      </c>
      <c r="E10608" s="101">
        <v>295.55</v>
      </c>
      <c r="F10608" s="102"/>
    </row>
    <row r="10609" ht="12.75" customHeight="1">
      <c r="A10609" s="100" t="s">
        <v>28809</v>
      </c>
      <c r="B10609" s="101">
        <v>4.22</v>
      </c>
      <c r="C10609" s="102"/>
      <c r="D10609" s="100" t="s">
        <v>11210</v>
      </c>
      <c r="E10609" s="101">
        <v>290.1</v>
      </c>
      <c r="F10609" s="102"/>
    </row>
    <row r="10610" ht="12.75" customHeight="1">
      <c r="A10610" s="100" t="s">
        <v>10874</v>
      </c>
      <c r="B10610" s="101">
        <v>3.71</v>
      </c>
      <c r="C10610" s="102"/>
      <c r="D10610" s="100" t="s">
        <v>28997</v>
      </c>
      <c r="E10610" s="101">
        <v>160.53</v>
      </c>
      <c r="F10610" s="102"/>
    </row>
    <row r="10611" ht="12.75" customHeight="1">
      <c r="A10611" s="100" t="s">
        <v>28810</v>
      </c>
      <c r="B10611" s="101">
        <v>3.69</v>
      </c>
      <c r="C10611" s="102"/>
      <c r="D10611" s="100" t="s">
        <v>11212</v>
      </c>
      <c r="E10611" s="101">
        <v>157.36</v>
      </c>
      <c r="F10611" s="102"/>
    </row>
    <row r="10612" ht="12.75" customHeight="1">
      <c r="A10612" s="100" t="s">
        <v>10876</v>
      </c>
      <c r="B10612" s="101">
        <v>3.25</v>
      </c>
      <c r="C10612" s="102"/>
      <c r="D10612" s="100" t="s">
        <v>28998</v>
      </c>
      <c r="E10612" s="101">
        <v>197.39</v>
      </c>
      <c r="F10612" s="102"/>
    </row>
    <row r="10613" ht="12.75" customHeight="1">
      <c r="A10613" s="100" t="s">
        <v>28811</v>
      </c>
      <c r="B10613" s="101">
        <v>1.77</v>
      </c>
      <c r="C10613" s="102"/>
      <c r="D10613" s="100" t="s">
        <v>11214</v>
      </c>
      <c r="E10613" s="101">
        <v>193.84</v>
      </c>
      <c r="F10613" s="102"/>
    </row>
    <row r="10614" ht="12.75" customHeight="1">
      <c r="A10614" s="100" t="s">
        <v>10878</v>
      </c>
      <c r="B10614" s="101">
        <v>1.53</v>
      </c>
      <c r="C10614" s="102"/>
      <c r="D10614" s="100" t="s">
        <v>28999</v>
      </c>
      <c r="E10614" s="101">
        <v>13.99</v>
      </c>
      <c r="F10614" s="102"/>
    </row>
    <row r="10615" ht="12.75" customHeight="1">
      <c r="A10615" s="100" t="s">
        <v>28812</v>
      </c>
      <c r="B10615" s="101">
        <v>346.75</v>
      </c>
      <c r="C10615" s="102"/>
      <c r="D10615" s="100" t="s">
        <v>11216</v>
      </c>
      <c r="E10615" s="101">
        <v>12.68</v>
      </c>
      <c r="F10615" s="102"/>
    </row>
    <row r="10616" ht="12.75" customHeight="1">
      <c r="A10616" s="100" t="s">
        <v>10880</v>
      </c>
      <c r="B10616" s="101">
        <v>341.23</v>
      </c>
      <c r="C10616" s="102"/>
      <c r="D10616" s="100" t="s">
        <v>29000</v>
      </c>
      <c r="E10616" s="101">
        <v>12.3</v>
      </c>
      <c r="F10616" s="102"/>
    </row>
    <row r="10617" ht="12.75" customHeight="1">
      <c r="A10617" s="100" t="s">
        <v>28813</v>
      </c>
      <c r="B10617" s="101">
        <v>519.05</v>
      </c>
      <c r="C10617" s="102"/>
      <c r="D10617" s="100" t="s">
        <v>11218</v>
      </c>
      <c r="E10617" s="101">
        <v>10.99</v>
      </c>
      <c r="F10617" s="102"/>
    </row>
    <row r="10618" ht="12.75" customHeight="1">
      <c r="A10618" s="100" t="s">
        <v>10882</v>
      </c>
      <c r="B10618" s="101">
        <v>507.81</v>
      </c>
      <c r="C10618" s="102"/>
      <c r="D10618" s="100" t="s">
        <v>29001</v>
      </c>
      <c r="E10618" s="101">
        <v>72.92</v>
      </c>
      <c r="F10618" s="102"/>
    </row>
    <row r="10619" ht="12.75" customHeight="1">
      <c r="A10619" s="100" t="s">
        <v>28814</v>
      </c>
      <c r="B10619" s="101">
        <v>677.04</v>
      </c>
      <c r="C10619" s="102"/>
      <c r="D10619" s="100" t="s">
        <v>11220</v>
      </c>
      <c r="E10619" s="101">
        <v>71.86</v>
      </c>
      <c r="F10619" s="102"/>
    </row>
    <row r="10620" ht="12.75" customHeight="1">
      <c r="A10620" s="100" t="s">
        <v>10884</v>
      </c>
      <c r="B10620" s="101">
        <v>660.29</v>
      </c>
      <c r="C10620" s="102"/>
      <c r="D10620" s="100" t="s">
        <v>29002</v>
      </c>
      <c r="E10620" s="101">
        <v>74.68</v>
      </c>
      <c r="F10620" s="102"/>
    </row>
    <row r="10621" ht="12.75" customHeight="1">
      <c r="A10621" s="100" t="s">
        <v>28815</v>
      </c>
      <c r="B10621" s="101">
        <v>771.68</v>
      </c>
      <c r="C10621" s="102"/>
      <c r="D10621" s="100" t="s">
        <v>11222</v>
      </c>
      <c r="E10621" s="101">
        <v>73.33</v>
      </c>
      <c r="F10621" s="102"/>
    </row>
    <row r="10622" ht="12.75" customHeight="1">
      <c r="A10622" s="100" t="s">
        <v>10886</v>
      </c>
      <c r="B10622" s="101">
        <v>749.62</v>
      </c>
      <c r="C10622" s="102"/>
      <c r="D10622" s="100" t="s">
        <v>29003</v>
      </c>
      <c r="E10622" s="101">
        <v>88.6</v>
      </c>
      <c r="F10622" s="102"/>
    </row>
    <row r="10623" ht="12.75" customHeight="1">
      <c r="A10623" s="100" t="s">
        <v>28816</v>
      </c>
      <c r="B10623" s="101">
        <v>932.65</v>
      </c>
      <c r="C10623" s="102"/>
      <c r="D10623" s="100" t="s">
        <v>11224</v>
      </c>
      <c r="E10623" s="101">
        <v>86.95</v>
      </c>
      <c r="F10623" s="102"/>
    </row>
    <row r="10624" ht="12.75" customHeight="1">
      <c r="A10624" s="100" t="s">
        <v>10888</v>
      </c>
      <c r="B10624" s="101">
        <v>909.57</v>
      </c>
      <c r="C10624" s="102"/>
      <c r="D10624" s="100" t="s">
        <v>29004</v>
      </c>
      <c r="E10624" s="101">
        <v>109.47</v>
      </c>
      <c r="F10624" s="102"/>
    </row>
    <row r="10625" ht="12.75" customHeight="1">
      <c r="A10625" s="100" t="s">
        <v>28817</v>
      </c>
      <c r="B10625" s="101">
        <v>945.25</v>
      </c>
      <c r="C10625" s="102"/>
      <c r="D10625" s="100" t="s">
        <v>11226</v>
      </c>
      <c r="E10625" s="101">
        <v>107.52</v>
      </c>
      <c r="F10625" s="102"/>
    </row>
    <row r="10626" ht="12.75" customHeight="1">
      <c r="A10626" s="100" t="s">
        <v>10890</v>
      </c>
      <c r="B10626" s="101">
        <v>921.29</v>
      </c>
      <c r="C10626" s="102"/>
      <c r="D10626" s="100" t="s">
        <v>29005</v>
      </c>
      <c r="E10626" s="101">
        <v>67.41</v>
      </c>
      <c r="F10626" s="102"/>
    </row>
    <row r="10627" ht="12.75" customHeight="1">
      <c r="A10627" s="100" t="s">
        <v>28818</v>
      </c>
      <c r="B10627" s="101">
        <v>1001.45</v>
      </c>
      <c r="C10627" s="102"/>
      <c r="D10627" s="100" t="s">
        <v>11228</v>
      </c>
      <c r="E10627" s="101">
        <v>67.08</v>
      </c>
      <c r="F10627" s="102"/>
    </row>
    <row r="10628" ht="12.75" customHeight="1">
      <c r="A10628" s="100" t="s">
        <v>10892</v>
      </c>
      <c r="B10628" s="101">
        <v>976.7</v>
      </c>
      <c r="C10628" s="102"/>
      <c r="D10628" s="100" t="s">
        <v>29006</v>
      </c>
      <c r="E10628" s="101">
        <v>92.25</v>
      </c>
      <c r="F10628" s="102"/>
    </row>
    <row r="10629" ht="12.75" customHeight="1">
      <c r="A10629" s="100" t="s">
        <v>28819</v>
      </c>
      <c r="B10629" s="101">
        <v>1348.12</v>
      </c>
      <c r="C10629" s="102"/>
      <c r="D10629" s="100" t="s">
        <v>11230</v>
      </c>
      <c r="E10629" s="101">
        <v>91.92</v>
      </c>
      <c r="F10629" s="102"/>
    </row>
    <row r="10630" ht="12.75" customHeight="1">
      <c r="A10630" s="100" t="s">
        <v>10894</v>
      </c>
      <c r="B10630" s="101">
        <v>1320.77</v>
      </c>
      <c r="C10630" s="102"/>
      <c r="D10630" s="100" t="s">
        <v>29007</v>
      </c>
      <c r="E10630" s="101">
        <v>85.78</v>
      </c>
      <c r="F10630" s="102"/>
    </row>
    <row r="10631" ht="12.75" customHeight="1">
      <c r="A10631" s="100" t="s">
        <v>28820</v>
      </c>
      <c r="B10631" s="101">
        <v>2258.52</v>
      </c>
      <c r="C10631" s="102"/>
      <c r="D10631" s="100" t="s">
        <v>11232</v>
      </c>
      <c r="E10631" s="101">
        <v>82.07</v>
      </c>
      <c r="F10631" s="102"/>
    </row>
    <row r="10632" ht="12.75" customHeight="1">
      <c r="A10632" s="100" t="s">
        <v>10896</v>
      </c>
      <c r="B10632" s="101">
        <v>2226.02</v>
      </c>
      <c r="C10632" s="102"/>
      <c r="D10632" s="100" t="s">
        <v>29008</v>
      </c>
      <c r="E10632" s="101">
        <v>11.89</v>
      </c>
      <c r="F10632" s="102"/>
    </row>
    <row r="10633" ht="12.75" customHeight="1">
      <c r="A10633" s="100" t="s">
        <v>28821</v>
      </c>
      <c r="B10633" s="101">
        <v>3369.83</v>
      </c>
      <c r="C10633" s="102"/>
      <c r="D10633" s="100" t="s">
        <v>11234</v>
      </c>
      <c r="E10633" s="101">
        <v>10.49</v>
      </c>
      <c r="F10633" s="102"/>
    </row>
    <row r="10634" ht="12.75" customHeight="1">
      <c r="A10634" s="100" t="s">
        <v>10898</v>
      </c>
      <c r="B10634" s="101">
        <v>3333.78</v>
      </c>
      <c r="C10634" s="102"/>
      <c r="D10634" s="100" t="s">
        <v>29009</v>
      </c>
      <c r="E10634" s="101">
        <v>136769.26</v>
      </c>
      <c r="F10634" s="102"/>
    </row>
    <row r="10635" ht="12.75" customHeight="1">
      <c r="A10635" s="100" t="s">
        <v>28822</v>
      </c>
      <c r="B10635" s="101">
        <v>4794.89</v>
      </c>
      <c r="C10635" s="102"/>
      <c r="D10635" s="100" t="s">
        <v>11236</v>
      </c>
      <c r="E10635" s="101">
        <v>129480.27</v>
      </c>
      <c r="F10635" s="102"/>
    </row>
    <row r="10636" ht="12.75" customHeight="1">
      <c r="A10636" s="100" t="s">
        <v>10900</v>
      </c>
      <c r="B10636" s="101">
        <v>4756.16</v>
      </c>
      <c r="C10636" s="102"/>
      <c r="D10636" s="100" t="s">
        <v>29010</v>
      </c>
      <c r="E10636" s="101">
        <v>3365.32</v>
      </c>
      <c r="F10636" s="102"/>
    </row>
    <row r="10637" ht="12.75" customHeight="1">
      <c r="A10637" s="100" t="s">
        <v>28823</v>
      </c>
      <c r="B10637" s="101">
        <v>5532.34</v>
      </c>
      <c r="C10637" s="102"/>
      <c r="D10637" s="100" t="s">
        <v>11238</v>
      </c>
      <c r="E10637" s="101">
        <v>3306.13</v>
      </c>
      <c r="F10637" s="102"/>
    </row>
    <row r="10638" ht="12.75" customHeight="1">
      <c r="A10638" s="100" t="s">
        <v>10902</v>
      </c>
      <c r="B10638" s="101">
        <v>5491.22</v>
      </c>
      <c r="C10638" s="102"/>
      <c r="D10638" s="100" t="s">
        <v>29011</v>
      </c>
      <c r="E10638" s="101">
        <v>4313.93</v>
      </c>
      <c r="F10638" s="102"/>
    </row>
    <row r="10639" ht="12.75" customHeight="1">
      <c r="A10639" s="100" t="s">
        <v>28824</v>
      </c>
      <c r="B10639" s="101">
        <v>8516.64</v>
      </c>
      <c r="C10639" s="102"/>
      <c r="D10639" s="100" t="s">
        <v>11240</v>
      </c>
      <c r="E10639" s="101">
        <v>4254.74</v>
      </c>
      <c r="F10639" s="102"/>
    </row>
    <row r="10640" ht="12.75" customHeight="1">
      <c r="A10640" s="100" t="s">
        <v>10904</v>
      </c>
      <c r="B10640" s="101">
        <v>8470.13</v>
      </c>
      <c r="C10640" s="102"/>
      <c r="D10640" s="100" t="s">
        <v>29012</v>
      </c>
      <c r="E10640" s="101">
        <v>882.04</v>
      </c>
      <c r="F10640" s="102"/>
    </row>
    <row r="10641" ht="12.75" customHeight="1">
      <c r="A10641" s="100" t="s">
        <v>28825</v>
      </c>
      <c r="B10641" s="101">
        <v>367.75</v>
      </c>
      <c r="C10641" s="102"/>
      <c r="D10641" s="100" t="s">
        <v>11242</v>
      </c>
      <c r="E10641" s="101">
        <v>824.46</v>
      </c>
      <c r="F10641" s="102"/>
    </row>
    <row r="10642" ht="12.75" customHeight="1">
      <c r="A10642" s="100" t="s">
        <v>10906</v>
      </c>
      <c r="B10642" s="101">
        <v>362.23</v>
      </c>
      <c r="C10642" s="102"/>
      <c r="D10642" s="100" t="s">
        <v>29013</v>
      </c>
      <c r="E10642" s="101">
        <v>951.54</v>
      </c>
      <c r="F10642" s="102"/>
    </row>
    <row r="10643" ht="12.75" customHeight="1">
      <c r="A10643" s="100" t="s">
        <v>28826</v>
      </c>
      <c r="B10643" s="101">
        <v>606.05</v>
      </c>
      <c r="C10643" s="102"/>
      <c r="D10643" s="100" t="s">
        <v>11244</v>
      </c>
      <c r="E10643" s="101">
        <v>893.97</v>
      </c>
      <c r="F10643" s="102"/>
    </row>
    <row r="10644" ht="12.75" customHeight="1">
      <c r="A10644" s="100" t="s">
        <v>10908</v>
      </c>
      <c r="B10644" s="101">
        <v>594.81</v>
      </c>
      <c r="C10644" s="102"/>
      <c r="D10644" s="100" t="s">
        <v>29014</v>
      </c>
      <c r="E10644" s="101">
        <v>61.2</v>
      </c>
      <c r="F10644" s="102"/>
    </row>
    <row r="10645" ht="12.75" customHeight="1">
      <c r="A10645" s="100" t="s">
        <v>28827</v>
      </c>
      <c r="B10645" s="101">
        <v>720.24</v>
      </c>
      <c r="C10645" s="102"/>
      <c r="D10645" s="100" t="s">
        <v>11246</v>
      </c>
      <c r="E10645" s="101">
        <v>57.65</v>
      </c>
      <c r="F10645" s="102"/>
    </row>
    <row r="10646" ht="12.75" customHeight="1">
      <c r="A10646" s="100" t="s">
        <v>10910</v>
      </c>
      <c r="B10646" s="101">
        <v>703.49</v>
      </c>
      <c r="C10646" s="102"/>
      <c r="D10646" s="100" t="s">
        <v>29015</v>
      </c>
      <c r="E10646" s="101">
        <v>72.77</v>
      </c>
      <c r="F10646" s="102"/>
    </row>
    <row r="10647" ht="12.75" customHeight="1">
      <c r="A10647" s="100" t="s">
        <v>28828</v>
      </c>
      <c r="B10647" s="101">
        <v>842.68</v>
      </c>
      <c r="C10647" s="102"/>
      <c r="D10647" s="100" t="s">
        <v>11248</v>
      </c>
      <c r="E10647" s="101">
        <v>69.22</v>
      </c>
      <c r="F10647" s="102"/>
    </row>
    <row r="10648" ht="12.75" customHeight="1">
      <c r="A10648" s="100" t="s">
        <v>10912</v>
      </c>
      <c r="B10648" s="101">
        <v>820.62</v>
      </c>
      <c r="C10648" s="102"/>
      <c r="D10648" s="100" t="s">
        <v>29016</v>
      </c>
      <c r="E10648" s="101">
        <v>84.33</v>
      </c>
      <c r="F10648" s="102"/>
    </row>
    <row r="10649" ht="12.75" customHeight="1">
      <c r="A10649" s="100" t="s">
        <v>28829</v>
      </c>
      <c r="B10649" s="101">
        <v>1099.65</v>
      </c>
      <c r="C10649" s="102"/>
      <c r="D10649" s="100" t="s">
        <v>11250</v>
      </c>
      <c r="E10649" s="101">
        <v>80.78</v>
      </c>
      <c r="F10649" s="102"/>
    </row>
    <row r="10650" ht="12.75" customHeight="1">
      <c r="A10650" s="100" t="s">
        <v>10914</v>
      </c>
      <c r="B10650" s="101">
        <v>1076.57</v>
      </c>
      <c r="C10650" s="102"/>
      <c r="D10650" s="100" t="s">
        <v>29017</v>
      </c>
      <c r="E10650" s="101">
        <v>95.9</v>
      </c>
      <c r="F10650" s="102"/>
    </row>
    <row r="10651" ht="12.75" customHeight="1">
      <c r="A10651" s="100" t="s">
        <v>28830</v>
      </c>
      <c r="B10651" s="101">
        <v>1118.25</v>
      </c>
      <c r="C10651" s="102"/>
      <c r="D10651" s="100" t="s">
        <v>11252</v>
      </c>
      <c r="E10651" s="101">
        <v>92.35</v>
      </c>
      <c r="F10651" s="102"/>
    </row>
    <row r="10652" ht="12.75" customHeight="1">
      <c r="A10652" s="100" t="s">
        <v>10916</v>
      </c>
      <c r="B10652" s="101">
        <v>1094.29</v>
      </c>
      <c r="C10652" s="102"/>
      <c r="D10652" s="100" t="s">
        <v>29018</v>
      </c>
      <c r="E10652" s="101">
        <v>80.26</v>
      </c>
      <c r="F10652" s="102"/>
    </row>
    <row r="10653" ht="12.75" customHeight="1">
      <c r="A10653" s="100" t="s">
        <v>28831</v>
      </c>
      <c r="B10653" s="101">
        <v>1138.45</v>
      </c>
      <c r="C10653" s="102"/>
      <c r="D10653" s="100" t="s">
        <v>11254</v>
      </c>
      <c r="E10653" s="101">
        <v>75.59</v>
      </c>
      <c r="F10653" s="102"/>
    </row>
    <row r="10654" ht="12.75" customHeight="1">
      <c r="A10654" s="100" t="s">
        <v>10918</v>
      </c>
      <c r="B10654" s="101">
        <v>1113.7</v>
      </c>
      <c r="C10654" s="102"/>
      <c r="D10654" s="100" t="s">
        <v>29019</v>
      </c>
      <c r="E10654" s="101">
        <v>102.95</v>
      </c>
      <c r="F10654" s="102"/>
    </row>
    <row r="10655" ht="12.75" customHeight="1">
      <c r="A10655" s="100" t="s">
        <v>28832</v>
      </c>
      <c r="B10655" s="101">
        <v>1849.12</v>
      </c>
      <c r="C10655" s="102"/>
      <c r="D10655" s="100" t="s">
        <v>11256</v>
      </c>
      <c r="E10655" s="101">
        <v>98.28</v>
      </c>
      <c r="F10655" s="102"/>
    </row>
    <row r="10656" ht="12.75" customHeight="1">
      <c r="A10656" s="100" t="s">
        <v>10920</v>
      </c>
      <c r="B10656" s="101">
        <v>1821.77</v>
      </c>
      <c r="C10656" s="102"/>
      <c r="D10656" s="100" t="s">
        <v>29020</v>
      </c>
      <c r="E10656" s="101">
        <v>125.64</v>
      </c>
      <c r="F10656" s="102"/>
    </row>
    <row r="10657" ht="12.75" customHeight="1">
      <c r="A10657" s="100" t="s">
        <v>28833</v>
      </c>
      <c r="B10657" s="101">
        <v>3342.2</v>
      </c>
      <c r="C10657" s="102"/>
      <c r="D10657" s="100" t="s">
        <v>11258</v>
      </c>
      <c r="E10657" s="101">
        <v>120.98</v>
      </c>
      <c r="F10657" s="102"/>
    </row>
    <row r="10658" ht="12.75" customHeight="1">
      <c r="A10658" s="100" t="s">
        <v>10922</v>
      </c>
      <c r="B10658" s="101">
        <v>3309.7</v>
      </c>
      <c r="C10658" s="102"/>
      <c r="D10658" s="100" t="s">
        <v>29021</v>
      </c>
      <c r="E10658" s="101">
        <v>148.34</v>
      </c>
      <c r="F10658" s="102"/>
    </row>
    <row r="10659" ht="12.75" customHeight="1">
      <c r="A10659" s="100" t="s">
        <v>28834</v>
      </c>
      <c r="B10659" s="101">
        <v>3961.49</v>
      </c>
      <c r="C10659" s="102"/>
      <c r="D10659" s="100" t="s">
        <v>11260</v>
      </c>
      <c r="E10659" s="101">
        <v>143.67</v>
      </c>
      <c r="F10659" s="102"/>
    </row>
    <row r="10660" ht="12.75" customHeight="1">
      <c r="A10660" s="100" t="s">
        <v>10924</v>
      </c>
      <c r="B10660" s="101">
        <v>3925.44</v>
      </c>
      <c r="C10660" s="102"/>
      <c r="D10660" s="100" t="s">
        <v>29022</v>
      </c>
      <c r="E10660" s="101">
        <v>171.03</v>
      </c>
      <c r="F10660" s="102"/>
    </row>
    <row r="10661" ht="12.75" customHeight="1">
      <c r="A10661" s="100" t="s">
        <v>28835</v>
      </c>
      <c r="B10661" s="101">
        <v>5735.26</v>
      </c>
      <c r="C10661" s="102"/>
      <c r="D10661" s="100" t="s">
        <v>11262</v>
      </c>
      <c r="E10661" s="101">
        <v>166.36</v>
      </c>
      <c r="F10661" s="102"/>
    </row>
    <row r="10662" ht="12.75" customHeight="1">
      <c r="A10662" s="100" t="s">
        <v>10926</v>
      </c>
      <c r="B10662" s="101">
        <v>5696.53</v>
      </c>
      <c r="C10662" s="102"/>
      <c r="D10662" s="100" t="s">
        <v>29023</v>
      </c>
      <c r="E10662" s="101">
        <v>71.94</v>
      </c>
      <c r="F10662" s="102"/>
    </row>
    <row r="10663" ht="12.75" customHeight="1">
      <c r="A10663" s="100" t="s">
        <v>28836</v>
      </c>
      <c r="B10663" s="101">
        <v>6616.28</v>
      </c>
      <c r="C10663" s="102"/>
      <c r="D10663" s="100" t="s">
        <v>11264</v>
      </c>
      <c r="E10663" s="101">
        <v>67.46</v>
      </c>
      <c r="F10663" s="102"/>
    </row>
    <row r="10664" ht="12.75" customHeight="1">
      <c r="A10664" s="100" t="s">
        <v>10928</v>
      </c>
      <c r="B10664" s="101">
        <v>6575.16</v>
      </c>
      <c r="C10664" s="102"/>
      <c r="D10664" s="100" t="s">
        <v>29024</v>
      </c>
      <c r="E10664" s="101">
        <v>83.51</v>
      </c>
      <c r="F10664" s="102"/>
    </row>
    <row r="10665" ht="12.75" customHeight="1">
      <c r="A10665" s="100" t="s">
        <v>28837</v>
      </c>
      <c r="B10665" s="101">
        <v>7807.64</v>
      </c>
      <c r="C10665" s="102"/>
      <c r="D10665" s="100" t="s">
        <v>11266</v>
      </c>
      <c r="E10665" s="101">
        <v>79.03</v>
      </c>
      <c r="F10665" s="102"/>
    </row>
    <row r="10666" ht="12.75" customHeight="1">
      <c r="A10666" s="100" t="s">
        <v>10930</v>
      </c>
      <c r="B10666" s="101">
        <v>7761.13</v>
      </c>
      <c r="C10666" s="102"/>
      <c r="D10666" s="100" t="s">
        <v>29025</v>
      </c>
      <c r="E10666" s="101">
        <v>95.08</v>
      </c>
      <c r="F10666" s="102"/>
    </row>
    <row r="10667" ht="12.75" customHeight="1">
      <c r="A10667" s="100" t="s">
        <v>29026</v>
      </c>
      <c r="B10667" s="101">
        <v>3.14</v>
      </c>
      <c r="C10667" s="102"/>
      <c r="D10667" s="100" t="s">
        <v>11268</v>
      </c>
      <c r="E10667" s="101">
        <v>90.6</v>
      </c>
      <c r="F10667" s="102"/>
    </row>
    <row r="10668" ht="12.75" customHeight="1">
      <c r="A10668" s="100" t="s">
        <v>29027</v>
      </c>
      <c r="B10668" s="101">
        <v>3.14</v>
      </c>
      <c r="C10668" s="102"/>
      <c r="D10668" s="100" t="s">
        <v>29028</v>
      </c>
      <c r="E10668" s="101">
        <v>106.64</v>
      </c>
      <c r="F10668" s="102"/>
    </row>
    <row r="10669" ht="12.75" customHeight="1">
      <c r="A10669" s="100" t="s">
        <v>29029</v>
      </c>
      <c r="B10669" s="101">
        <v>3.44</v>
      </c>
      <c r="C10669" s="102"/>
      <c r="D10669" s="100" t="s">
        <v>11270</v>
      </c>
      <c r="E10669" s="101">
        <v>102.16</v>
      </c>
      <c r="F10669" s="102"/>
    </row>
    <row r="10670" ht="12.75" customHeight="1">
      <c r="A10670" s="100" t="s">
        <v>29030</v>
      </c>
      <c r="B10670" s="101">
        <v>3.44</v>
      </c>
      <c r="C10670" s="102"/>
      <c r="D10670" s="100" t="s">
        <v>29031</v>
      </c>
      <c r="E10670" s="101">
        <v>131.22</v>
      </c>
      <c r="F10670" s="102"/>
    </row>
    <row r="10671" ht="12.75" customHeight="1">
      <c r="A10671" s="100" t="s">
        <v>29032</v>
      </c>
      <c r="B10671" s="101">
        <v>3.73</v>
      </c>
      <c r="C10671" s="102"/>
      <c r="D10671" s="100" t="s">
        <v>11272</v>
      </c>
      <c r="E10671" s="101">
        <v>126.74</v>
      </c>
      <c r="F10671" s="102"/>
    </row>
    <row r="10672" ht="12.75" customHeight="1">
      <c r="A10672" s="100" t="s">
        <v>29033</v>
      </c>
      <c r="B10672" s="101">
        <v>3.73</v>
      </c>
      <c r="C10672" s="102"/>
      <c r="D10672" s="100" t="s">
        <v>29034</v>
      </c>
      <c r="E10672" s="101">
        <v>85.42</v>
      </c>
      <c r="F10672" s="102"/>
    </row>
    <row r="10673" ht="12.75" customHeight="1">
      <c r="A10673" s="100" t="s">
        <v>29035</v>
      </c>
      <c r="B10673" s="101">
        <v>4.42</v>
      </c>
      <c r="C10673" s="102"/>
      <c r="D10673" s="100" t="s">
        <v>11274</v>
      </c>
      <c r="E10673" s="101">
        <v>80.57</v>
      </c>
      <c r="F10673" s="102"/>
    </row>
    <row r="10674" ht="12.75" customHeight="1">
      <c r="A10674" s="100" t="s">
        <v>29036</v>
      </c>
      <c r="B10674" s="101">
        <v>4.42</v>
      </c>
      <c r="C10674" s="102"/>
      <c r="D10674" s="100" t="s">
        <v>29037</v>
      </c>
      <c r="E10674" s="101">
        <v>108.11</v>
      </c>
      <c r="F10674" s="102"/>
    </row>
    <row r="10675" ht="12.75" customHeight="1">
      <c r="A10675" s="100" t="s">
        <v>28838</v>
      </c>
      <c r="B10675" s="101">
        <v>1510.34</v>
      </c>
      <c r="C10675" s="102"/>
      <c r="D10675" s="100" t="s">
        <v>11276</v>
      </c>
      <c r="E10675" s="101">
        <v>103.26</v>
      </c>
      <c r="F10675" s="102"/>
    </row>
    <row r="10676" ht="12.75" customHeight="1">
      <c r="A10676" s="100" t="s">
        <v>10932</v>
      </c>
      <c r="B10676" s="101">
        <v>1381.95</v>
      </c>
      <c r="C10676" s="102"/>
      <c r="D10676" s="100" t="s">
        <v>29038</v>
      </c>
      <c r="E10676" s="101">
        <v>130.81</v>
      </c>
      <c r="F10676" s="102"/>
    </row>
    <row r="10677" ht="12.75" customHeight="1">
      <c r="A10677" s="100" t="s">
        <v>28839</v>
      </c>
      <c r="B10677" s="101">
        <v>239.11</v>
      </c>
      <c r="C10677" s="102"/>
      <c r="D10677" s="100" t="s">
        <v>11278</v>
      </c>
      <c r="E10677" s="101">
        <v>125.95</v>
      </c>
      <c r="F10677" s="102"/>
    </row>
    <row r="10678" ht="12.75" customHeight="1">
      <c r="A10678" s="100" t="s">
        <v>10934</v>
      </c>
      <c r="B10678" s="101">
        <v>220.17</v>
      </c>
      <c r="C10678" s="102"/>
      <c r="D10678" s="100" t="s">
        <v>29039</v>
      </c>
      <c r="E10678" s="101">
        <v>159.08</v>
      </c>
      <c r="F10678" s="102"/>
    </row>
    <row r="10679" ht="12.75" customHeight="1">
      <c r="A10679" s="100" t="s">
        <v>28840</v>
      </c>
      <c r="B10679" s="101">
        <v>24.03</v>
      </c>
      <c r="C10679" s="102"/>
      <c r="D10679" s="100" t="s">
        <v>11280</v>
      </c>
      <c r="E10679" s="101">
        <v>153.48</v>
      </c>
      <c r="F10679" s="102"/>
    </row>
    <row r="10680" ht="12.75" customHeight="1">
      <c r="A10680" s="100" t="s">
        <v>10936</v>
      </c>
      <c r="B10680" s="101">
        <v>21.95</v>
      </c>
      <c r="C10680" s="102"/>
      <c r="D10680" s="100" t="s">
        <v>29040</v>
      </c>
      <c r="E10680" s="101">
        <v>181.77</v>
      </c>
      <c r="F10680" s="102"/>
    </row>
    <row r="10681" ht="12.75" customHeight="1">
      <c r="A10681" s="100" t="s">
        <v>28841</v>
      </c>
      <c r="B10681" s="101">
        <v>31.44</v>
      </c>
      <c r="C10681" s="102"/>
      <c r="D10681" s="100" t="s">
        <v>11282</v>
      </c>
      <c r="E10681" s="101">
        <v>176.17</v>
      </c>
      <c r="F10681" s="102"/>
    </row>
    <row r="10682" ht="12.75" customHeight="1">
      <c r="A10682" s="100" t="s">
        <v>10938</v>
      </c>
      <c r="B10682" s="101">
        <v>29.18</v>
      </c>
      <c r="C10682" s="102"/>
      <c r="D10682" s="100" t="s">
        <v>29041</v>
      </c>
      <c r="E10682" s="101">
        <v>129.63</v>
      </c>
      <c r="F10682" s="102"/>
    </row>
    <row r="10683" ht="12.75" customHeight="1">
      <c r="A10683" s="100" t="s">
        <v>28842</v>
      </c>
      <c r="B10683" s="101">
        <v>1900.06</v>
      </c>
      <c r="C10683" s="102"/>
      <c r="D10683" s="100" t="s">
        <v>11284</v>
      </c>
      <c r="E10683" s="101">
        <v>117.68</v>
      </c>
      <c r="F10683" s="102"/>
    </row>
    <row r="10684" ht="12.75" customHeight="1">
      <c r="A10684" s="100" t="s">
        <v>10940</v>
      </c>
      <c r="B10684" s="101">
        <v>1772.28</v>
      </c>
      <c r="C10684" s="102"/>
      <c r="D10684" s="100" t="s">
        <v>29042</v>
      </c>
      <c r="E10684" s="101">
        <v>141.2</v>
      </c>
      <c r="F10684" s="102"/>
    </row>
    <row r="10685" ht="12.75" customHeight="1">
      <c r="A10685" s="100" t="s">
        <v>28843</v>
      </c>
      <c r="B10685" s="101">
        <v>1920.06</v>
      </c>
      <c r="C10685" s="102"/>
      <c r="D10685" s="100" t="s">
        <v>11286</v>
      </c>
      <c r="E10685" s="101">
        <v>129.25</v>
      </c>
      <c r="F10685" s="102"/>
    </row>
    <row r="10686" ht="12.75" customHeight="1">
      <c r="A10686" s="100" t="s">
        <v>10942</v>
      </c>
      <c r="B10686" s="101">
        <v>1792.28</v>
      </c>
      <c r="C10686" s="102"/>
      <c r="D10686" s="100" t="s">
        <v>29043</v>
      </c>
      <c r="E10686" s="101">
        <v>152.76</v>
      </c>
      <c r="F10686" s="102"/>
    </row>
    <row r="10687" ht="12.75" customHeight="1">
      <c r="A10687" s="100" t="s">
        <v>28844</v>
      </c>
      <c r="B10687" s="101">
        <v>1928.49</v>
      </c>
      <c r="C10687" s="102"/>
      <c r="D10687" s="100" t="s">
        <v>11288</v>
      </c>
      <c r="E10687" s="101">
        <v>140.81</v>
      </c>
      <c r="F10687" s="102"/>
    </row>
    <row r="10688" ht="12.75" customHeight="1">
      <c r="A10688" s="100" t="s">
        <v>10944</v>
      </c>
      <c r="B10688" s="101">
        <v>1800.71</v>
      </c>
      <c r="C10688" s="102"/>
      <c r="D10688" s="100" t="s">
        <v>29044</v>
      </c>
      <c r="E10688" s="101">
        <v>164.33</v>
      </c>
      <c r="F10688" s="102"/>
    </row>
    <row r="10689" ht="12.75" customHeight="1">
      <c r="A10689" s="100" t="s">
        <v>28845</v>
      </c>
      <c r="B10689" s="101">
        <v>139.26</v>
      </c>
      <c r="C10689" s="102"/>
      <c r="D10689" s="100" t="s">
        <v>11290</v>
      </c>
      <c r="E10689" s="101">
        <v>152.38</v>
      </c>
      <c r="F10689" s="102"/>
    </row>
    <row r="10690" ht="12.75" customHeight="1">
      <c r="A10690" s="100" t="s">
        <v>10946</v>
      </c>
      <c r="B10690" s="101">
        <v>127.3</v>
      </c>
      <c r="C10690" s="102"/>
      <c r="D10690" s="100" t="s">
        <v>29045</v>
      </c>
      <c r="E10690" s="101">
        <v>188.91</v>
      </c>
      <c r="F10690" s="102"/>
    </row>
    <row r="10691" ht="12.75" customHeight="1">
      <c r="A10691" s="100" t="s">
        <v>28846</v>
      </c>
      <c r="B10691" s="101">
        <v>166.12</v>
      </c>
      <c r="C10691" s="102"/>
      <c r="D10691" s="100" t="s">
        <v>11292</v>
      </c>
      <c r="E10691" s="101">
        <v>176.96</v>
      </c>
      <c r="F10691" s="102"/>
    </row>
    <row r="10692" ht="12.75" customHeight="1">
      <c r="A10692" s="100" t="s">
        <v>10948</v>
      </c>
      <c r="B10692" s="101">
        <v>155.06</v>
      </c>
      <c r="C10692" s="102"/>
      <c r="D10692" s="100" t="s">
        <v>29046</v>
      </c>
      <c r="E10692" s="101">
        <v>143.11</v>
      </c>
      <c r="F10692" s="102"/>
    </row>
    <row r="10693" ht="12.75" customHeight="1">
      <c r="A10693" s="100" t="s">
        <v>28847</v>
      </c>
      <c r="B10693" s="101">
        <v>158.85</v>
      </c>
      <c r="C10693" s="102"/>
      <c r="D10693" s="100" t="s">
        <v>11294</v>
      </c>
      <c r="E10693" s="101">
        <v>130.78</v>
      </c>
      <c r="F10693" s="102"/>
    </row>
    <row r="10694" ht="12.75" customHeight="1">
      <c r="A10694" s="100" t="s">
        <v>10950</v>
      </c>
      <c r="B10694" s="101">
        <v>145.67</v>
      </c>
      <c r="C10694" s="102"/>
      <c r="D10694" s="100" t="s">
        <v>29047</v>
      </c>
      <c r="E10694" s="101">
        <v>165.8</v>
      </c>
      <c r="F10694" s="102"/>
    </row>
    <row r="10695" ht="12.75" customHeight="1">
      <c r="A10695" s="100" t="s">
        <v>28848</v>
      </c>
      <c r="B10695" s="101">
        <v>195.05</v>
      </c>
      <c r="C10695" s="102"/>
      <c r="D10695" s="100" t="s">
        <v>11296</v>
      </c>
      <c r="E10695" s="101">
        <v>153.48</v>
      </c>
      <c r="F10695" s="102"/>
    </row>
    <row r="10696" ht="12.75" customHeight="1">
      <c r="A10696" s="100" t="s">
        <v>10952</v>
      </c>
      <c r="B10696" s="101">
        <v>182.21</v>
      </c>
      <c r="C10696" s="102"/>
      <c r="D10696" s="100" t="s">
        <v>29048</v>
      </c>
      <c r="E10696" s="101">
        <v>188.49</v>
      </c>
      <c r="F10696" s="102"/>
    </row>
    <row r="10697" ht="12.75" customHeight="1">
      <c r="A10697" s="100" t="s">
        <v>28849</v>
      </c>
      <c r="B10697" s="101">
        <v>187.01</v>
      </c>
      <c r="C10697" s="102"/>
      <c r="D10697" s="100" t="s">
        <v>11298</v>
      </c>
      <c r="E10697" s="101">
        <v>176.17</v>
      </c>
      <c r="F10697" s="102"/>
    </row>
    <row r="10698" ht="12.75" customHeight="1">
      <c r="A10698" s="100" t="s">
        <v>10954</v>
      </c>
      <c r="B10698" s="101">
        <v>171.67</v>
      </c>
      <c r="C10698" s="102"/>
      <c r="D10698" s="100" t="s">
        <v>29049</v>
      </c>
      <c r="E10698" s="101">
        <v>230.72</v>
      </c>
      <c r="F10698" s="102"/>
    </row>
    <row r="10699" ht="12.75" customHeight="1">
      <c r="A10699" s="100" t="s">
        <v>28850</v>
      </c>
      <c r="B10699" s="101">
        <v>216.98</v>
      </c>
      <c r="C10699" s="102"/>
      <c r="D10699" s="100" t="s">
        <v>11300</v>
      </c>
      <c r="E10699" s="101">
        <v>215.78</v>
      </c>
      <c r="F10699" s="102"/>
    </row>
    <row r="10700" ht="12.75" customHeight="1">
      <c r="A10700" s="100" t="s">
        <v>10956</v>
      </c>
      <c r="B10700" s="101">
        <v>202.64</v>
      </c>
      <c r="C10700" s="102"/>
      <c r="D10700" s="100" t="s">
        <v>29050</v>
      </c>
      <c r="E10700" s="101">
        <v>253.41</v>
      </c>
      <c r="F10700" s="102"/>
    </row>
    <row r="10701" ht="12.75" customHeight="1">
      <c r="A10701" s="100" t="s">
        <v>28851</v>
      </c>
      <c r="B10701" s="101">
        <v>558.48</v>
      </c>
      <c r="C10701" s="102"/>
      <c r="D10701" s="100" t="s">
        <v>11302</v>
      </c>
      <c r="E10701" s="101">
        <v>238.47</v>
      </c>
      <c r="F10701" s="102"/>
    </row>
    <row r="10702" ht="12.75" customHeight="1">
      <c r="A10702" s="100" t="s">
        <v>10958</v>
      </c>
      <c r="B10702" s="101">
        <v>501.96</v>
      </c>
      <c r="C10702" s="102"/>
      <c r="D10702" s="100" t="s">
        <v>29051</v>
      </c>
      <c r="E10702" s="101">
        <v>2370.72</v>
      </c>
      <c r="F10702" s="102"/>
    </row>
    <row r="10703" ht="12.75" customHeight="1">
      <c r="A10703" s="100" t="s">
        <v>28852</v>
      </c>
      <c r="B10703" s="101">
        <v>213.58</v>
      </c>
      <c r="C10703" s="102"/>
      <c r="D10703" s="100" t="s">
        <v>11304</v>
      </c>
      <c r="E10703" s="101">
        <v>2172.81</v>
      </c>
      <c r="F10703" s="102"/>
    </row>
    <row r="10704" ht="12.75" customHeight="1">
      <c r="A10704" s="100" t="s">
        <v>10960</v>
      </c>
      <c r="B10704" s="101">
        <v>198.92</v>
      </c>
      <c r="C10704" s="102"/>
      <c r="D10704" s="100" t="s">
        <v>29052</v>
      </c>
      <c r="E10704" s="101">
        <v>2852.69</v>
      </c>
      <c r="F10704" s="102"/>
    </row>
    <row r="10705" ht="12.75" customHeight="1">
      <c r="A10705" s="100" t="s">
        <v>28853</v>
      </c>
      <c r="B10705" s="101">
        <v>559.19</v>
      </c>
      <c r="C10705" s="102"/>
      <c r="D10705" s="100" t="s">
        <v>11306</v>
      </c>
      <c r="E10705" s="101">
        <v>2621.79</v>
      </c>
      <c r="F10705" s="102"/>
    </row>
    <row r="10706" ht="12.75" customHeight="1">
      <c r="A10706" s="100" t="s">
        <v>10962</v>
      </c>
      <c r="B10706" s="101">
        <v>502.36</v>
      </c>
      <c r="C10706" s="102"/>
      <c r="D10706" s="100" t="s">
        <v>29053</v>
      </c>
      <c r="E10706" s="101">
        <v>3597.57</v>
      </c>
      <c r="F10706" s="102"/>
    </row>
    <row r="10707" ht="12.75" customHeight="1">
      <c r="A10707" s="100" t="s">
        <v>28854</v>
      </c>
      <c r="B10707" s="101">
        <v>244.81</v>
      </c>
      <c r="C10707" s="102"/>
      <c r="D10707" s="100" t="s">
        <v>11308</v>
      </c>
      <c r="E10707" s="101">
        <v>3345.97</v>
      </c>
      <c r="F10707" s="102"/>
    </row>
    <row r="10708" ht="12.75" customHeight="1">
      <c r="A10708" s="100" t="s">
        <v>10964</v>
      </c>
      <c r="B10708" s="101">
        <v>228.05</v>
      </c>
      <c r="C10708" s="102"/>
      <c r="D10708" s="100" t="s">
        <v>29054</v>
      </c>
      <c r="E10708" s="101">
        <v>4248.51</v>
      </c>
      <c r="F10708" s="102"/>
    </row>
    <row r="10709" ht="12.75" customHeight="1">
      <c r="A10709" s="100" t="s">
        <v>28855</v>
      </c>
      <c r="B10709" s="101">
        <v>596.53</v>
      </c>
      <c r="C10709" s="102"/>
      <c r="D10709" s="100" t="s">
        <v>11310</v>
      </c>
      <c r="E10709" s="101">
        <v>3910.13</v>
      </c>
      <c r="F10709" s="102"/>
    </row>
    <row r="10710" ht="12.75" customHeight="1">
      <c r="A10710" s="100" t="s">
        <v>10966</v>
      </c>
      <c r="B10710" s="101">
        <v>537.61</v>
      </c>
      <c r="C10710" s="102"/>
      <c r="D10710" s="100" t="s">
        <v>29055</v>
      </c>
      <c r="E10710" s="101">
        <v>4988.24</v>
      </c>
      <c r="F10710" s="102"/>
    </row>
    <row r="10711" ht="12.75" customHeight="1">
      <c r="A10711" s="100" t="s">
        <v>28856</v>
      </c>
      <c r="B10711" s="101">
        <v>1947.41</v>
      </c>
      <c r="C10711" s="102"/>
      <c r="D10711" s="100" t="s">
        <v>11312</v>
      </c>
      <c r="E10711" s="101">
        <v>4551.06</v>
      </c>
      <c r="F10711" s="102"/>
    </row>
    <row r="10712" ht="12.75" customHeight="1">
      <c r="A10712" s="100" t="s">
        <v>10968</v>
      </c>
      <c r="B10712" s="101">
        <v>1815.44</v>
      </c>
      <c r="C10712" s="102"/>
      <c r="D10712" s="100" t="s">
        <v>29056</v>
      </c>
      <c r="E10712" s="101">
        <v>785.17</v>
      </c>
      <c r="F10712" s="102"/>
    </row>
    <row r="10713" ht="12.75" customHeight="1">
      <c r="A10713" s="100" t="s">
        <v>28857</v>
      </c>
      <c r="B10713" s="101">
        <v>1967.41</v>
      </c>
      <c r="C10713" s="102"/>
      <c r="D10713" s="100" t="s">
        <v>11314</v>
      </c>
      <c r="E10713" s="101">
        <v>702.81</v>
      </c>
      <c r="F10713" s="102"/>
    </row>
    <row r="10714" ht="12.75" customHeight="1">
      <c r="A10714" s="100" t="s">
        <v>58</v>
      </c>
      <c r="B10714" s="101">
        <v>1835.44</v>
      </c>
      <c r="C10714" s="102"/>
      <c r="D10714" s="100" t="s">
        <v>29057</v>
      </c>
      <c r="E10714" s="101">
        <v>916.25</v>
      </c>
      <c r="F10714" s="102"/>
    </row>
    <row r="10715" ht="12.75" customHeight="1">
      <c r="A10715" s="100" t="s">
        <v>28858</v>
      </c>
      <c r="B10715" s="101">
        <v>1975.84</v>
      </c>
      <c r="C10715" s="102"/>
      <c r="D10715" s="100" t="s">
        <v>11316</v>
      </c>
      <c r="E10715" s="101">
        <v>820.15</v>
      </c>
      <c r="F10715" s="102"/>
    </row>
    <row r="10716" ht="12.75" customHeight="1">
      <c r="A10716" s="100" t="s">
        <v>10971</v>
      </c>
      <c r="B10716" s="101">
        <v>1843.87</v>
      </c>
      <c r="C10716" s="102"/>
      <c r="D10716" s="100" t="s">
        <v>29058</v>
      </c>
      <c r="E10716" s="101">
        <v>1251.79</v>
      </c>
      <c r="F10716" s="102"/>
    </row>
    <row r="10717" ht="12.75" customHeight="1">
      <c r="A10717" s="100" t="s">
        <v>28859</v>
      </c>
      <c r="B10717" s="101">
        <v>2002.29</v>
      </c>
      <c r="C10717" s="102"/>
      <c r="D10717" s="100" t="s">
        <v>11318</v>
      </c>
      <c r="E10717" s="101">
        <v>1110.96</v>
      </c>
      <c r="F10717" s="102"/>
    </row>
    <row r="10718" ht="12.75" customHeight="1">
      <c r="A10718" s="100" t="s">
        <v>10973</v>
      </c>
      <c r="B10718" s="101">
        <v>1868.73</v>
      </c>
      <c r="C10718" s="102"/>
      <c r="D10718" s="100" t="s">
        <v>29059</v>
      </c>
      <c r="E10718" s="101">
        <v>2432.51</v>
      </c>
      <c r="F10718" s="102"/>
    </row>
    <row r="10719" ht="12.75" customHeight="1">
      <c r="A10719" s="100" t="s">
        <v>28860</v>
      </c>
      <c r="B10719" s="101">
        <v>1976.42</v>
      </c>
      <c r="C10719" s="102"/>
      <c r="D10719" s="100" t="s">
        <v>11320</v>
      </c>
      <c r="E10719" s="101">
        <v>2226.36</v>
      </c>
      <c r="F10719" s="102"/>
    </row>
    <row r="10720" ht="12.75" customHeight="1">
      <c r="A10720" s="100" t="s">
        <v>10975</v>
      </c>
      <c r="B10720" s="101">
        <v>1848.99</v>
      </c>
      <c r="C10720" s="102"/>
      <c r="D10720" s="100" t="s">
        <v>29060</v>
      </c>
      <c r="E10720" s="101">
        <v>2924.81</v>
      </c>
      <c r="F10720" s="102"/>
    </row>
    <row r="10721" ht="12.75" customHeight="1">
      <c r="A10721" s="100" t="s">
        <v>28861</v>
      </c>
      <c r="B10721" s="101">
        <v>1987.12</v>
      </c>
      <c r="C10721" s="102"/>
      <c r="D10721" s="100" t="s">
        <v>11322</v>
      </c>
      <c r="E10721" s="101">
        <v>2684.28</v>
      </c>
      <c r="F10721" s="102"/>
    </row>
    <row r="10722" ht="12.75" customHeight="1">
      <c r="A10722" s="100" t="s">
        <v>10977</v>
      </c>
      <c r="B10722" s="101">
        <v>1859.69</v>
      </c>
      <c r="C10722" s="102"/>
      <c r="D10722" s="100" t="s">
        <v>29061</v>
      </c>
      <c r="E10722" s="101">
        <v>3676.15</v>
      </c>
      <c r="F10722" s="102"/>
    </row>
    <row r="10723" ht="12.75" customHeight="1">
      <c r="A10723" s="100" t="s">
        <v>28862</v>
      </c>
      <c r="B10723" s="101">
        <v>1605.15</v>
      </c>
      <c r="C10723" s="102"/>
      <c r="D10723" s="100" t="s">
        <v>11324</v>
      </c>
      <c r="E10723" s="101">
        <v>3414.07</v>
      </c>
      <c r="F10723" s="102"/>
    </row>
    <row r="10724" ht="12.75" customHeight="1">
      <c r="A10724" s="100" t="s">
        <v>10979</v>
      </c>
      <c r="B10724" s="101">
        <v>1504.03</v>
      </c>
      <c r="C10724" s="102"/>
      <c r="D10724" s="100" t="s">
        <v>29062</v>
      </c>
      <c r="E10724" s="101">
        <v>4354.22</v>
      </c>
      <c r="F10724" s="102"/>
    </row>
    <row r="10725" ht="12.75" customHeight="1">
      <c r="A10725" s="100" t="s">
        <v>28863</v>
      </c>
      <c r="B10725" s="101">
        <v>1625.15</v>
      </c>
      <c r="C10725" s="102"/>
      <c r="D10725" s="100" t="s">
        <v>11326</v>
      </c>
      <c r="E10725" s="101">
        <v>4001.74</v>
      </c>
      <c r="F10725" s="102"/>
    </row>
    <row r="10726" ht="12.75" customHeight="1">
      <c r="A10726" s="100" t="s">
        <v>10981</v>
      </c>
      <c r="B10726" s="101">
        <v>1524.03</v>
      </c>
      <c r="C10726" s="102"/>
      <c r="D10726" s="100" t="s">
        <v>29063</v>
      </c>
      <c r="E10726" s="101">
        <v>5124.77</v>
      </c>
      <c r="F10726" s="102"/>
    </row>
    <row r="10727" ht="12.75" customHeight="1">
      <c r="A10727" s="100" t="s">
        <v>28864</v>
      </c>
      <c r="B10727" s="101">
        <v>1633.58</v>
      </c>
      <c r="C10727" s="102"/>
      <c r="D10727" s="100" t="s">
        <v>11328</v>
      </c>
      <c r="E10727" s="101">
        <v>4669.37</v>
      </c>
      <c r="F10727" s="102"/>
    </row>
    <row r="10728" ht="12.75" customHeight="1">
      <c r="A10728" s="100" t="s">
        <v>10983</v>
      </c>
      <c r="B10728" s="101">
        <v>1532.46</v>
      </c>
      <c r="C10728" s="102"/>
      <c r="D10728" s="100" t="s">
        <v>29064</v>
      </c>
      <c r="E10728" s="101">
        <v>225.89</v>
      </c>
      <c r="F10728" s="102"/>
    </row>
    <row r="10729" ht="12.75" customHeight="1">
      <c r="A10729" s="100" t="s">
        <v>28865</v>
      </c>
      <c r="B10729" s="101">
        <v>4.16</v>
      </c>
      <c r="C10729" s="102"/>
      <c r="D10729" s="100" t="s">
        <v>11330</v>
      </c>
      <c r="E10729" s="101">
        <v>225.89</v>
      </c>
      <c r="F10729" s="102"/>
    </row>
    <row r="10730" ht="12.75" customHeight="1">
      <c r="A10730" s="100" t="s">
        <v>10985</v>
      </c>
      <c r="B10730" s="101">
        <v>4.16</v>
      </c>
      <c r="C10730" s="102"/>
      <c r="D10730" s="100" t="s">
        <v>29065</v>
      </c>
      <c r="E10730" s="101">
        <v>252.58</v>
      </c>
      <c r="F10730" s="102"/>
    </row>
    <row r="10731" ht="12.75" customHeight="1">
      <c r="A10731" s="100" t="s">
        <v>28866</v>
      </c>
      <c r="B10731" s="101">
        <v>4.78</v>
      </c>
      <c r="C10731" s="102"/>
      <c r="D10731" s="100" t="s">
        <v>11332</v>
      </c>
      <c r="E10731" s="101">
        <v>252.58</v>
      </c>
      <c r="F10731" s="102"/>
    </row>
    <row r="10732" ht="12.75" customHeight="1">
      <c r="A10732" s="100" t="s">
        <v>10987</v>
      </c>
      <c r="B10732" s="101">
        <v>4.78</v>
      </c>
      <c r="C10732" s="102"/>
      <c r="D10732" s="100" t="s">
        <v>29066</v>
      </c>
      <c r="E10732" s="101">
        <v>261.93</v>
      </c>
      <c r="F10732" s="102"/>
    </row>
    <row r="10733" ht="12.75" customHeight="1">
      <c r="A10733" s="100" t="s">
        <v>28867</v>
      </c>
      <c r="B10733" s="101">
        <v>4.03</v>
      </c>
      <c r="C10733" s="102"/>
      <c r="D10733" s="100" t="s">
        <v>11334</v>
      </c>
      <c r="E10733" s="101">
        <v>261.93</v>
      </c>
      <c r="F10733" s="102"/>
    </row>
    <row r="10734" ht="12.75" customHeight="1">
      <c r="A10734" s="100" t="s">
        <v>10989</v>
      </c>
      <c r="B10734" s="101">
        <v>4.03</v>
      </c>
      <c r="C10734" s="102"/>
      <c r="D10734" s="100" t="s">
        <v>29067</v>
      </c>
      <c r="E10734" s="101">
        <v>280.64</v>
      </c>
      <c r="F10734" s="102"/>
    </row>
    <row r="10735" ht="12.75" customHeight="1">
      <c r="A10735" s="100" t="s">
        <v>28868</v>
      </c>
      <c r="B10735" s="101">
        <v>2527.73</v>
      </c>
      <c r="C10735" s="102"/>
      <c r="D10735" s="100" t="s">
        <v>11336</v>
      </c>
      <c r="E10735" s="101">
        <v>280.64</v>
      </c>
      <c r="F10735" s="102"/>
    </row>
    <row r="10736" ht="12.75" customHeight="1">
      <c r="A10736" s="100" t="s">
        <v>10991</v>
      </c>
      <c r="B10736" s="101">
        <v>2497.61</v>
      </c>
      <c r="C10736" s="102"/>
      <c r="D10736" s="100" t="s">
        <v>29068</v>
      </c>
      <c r="E10736" s="101">
        <v>288.53</v>
      </c>
      <c r="F10736" s="102"/>
    </row>
    <row r="10737" ht="12.75" customHeight="1">
      <c r="A10737" s="100" t="s">
        <v>28869</v>
      </c>
      <c r="B10737" s="101">
        <v>2279.91</v>
      </c>
      <c r="C10737" s="102"/>
      <c r="D10737" s="100" t="s">
        <v>11338</v>
      </c>
      <c r="E10737" s="101">
        <v>288.53</v>
      </c>
      <c r="F10737" s="102"/>
    </row>
    <row r="10738" ht="12.75" customHeight="1">
      <c r="A10738" s="100" t="s">
        <v>10993</v>
      </c>
      <c r="B10738" s="101">
        <v>2249.79</v>
      </c>
      <c r="C10738" s="102"/>
      <c r="D10738" s="100" t="s">
        <v>29069</v>
      </c>
      <c r="E10738" s="101">
        <v>290.14</v>
      </c>
      <c r="F10738" s="102"/>
    </row>
    <row r="10739" ht="12.75" customHeight="1">
      <c r="A10739" s="100" t="s">
        <v>28870</v>
      </c>
      <c r="B10739" s="101">
        <v>12.06</v>
      </c>
      <c r="C10739" s="102"/>
      <c r="D10739" s="100" t="s">
        <v>11340</v>
      </c>
      <c r="E10739" s="101">
        <v>290.14</v>
      </c>
      <c r="F10739" s="102"/>
    </row>
    <row r="10740" ht="12.75" customHeight="1">
      <c r="A10740" s="100" t="s">
        <v>10995</v>
      </c>
      <c r="B10740" s="101">
        <v>10.68</v>
      </c>
      <c r="C10740" s="102"/>
      <c r="D10740" s="100" t="s">
        <v>29070</v>
      </c>
      <c r="E10740" s="101">
        <v>299.35</v>
      </c>
      <c r="F10740" s="102"/>
    </row>
    <row r="10741" ht="12.75" customHeight="1">
      <c r="A10741" s="100" t="s">
        <v>28871</v>
      </c>
      <c r="B10741" s="101">
        <v>23.0</v>
      </c>
      <c r="C10741" s="102"/>
      <c r="D10741" s="100" t="s">
        <v>11342</v>
      </c>
      <c r="E10741" s="101">
        <v>299.35</v>
      </c>
      <c r="F10741" s="102"/>
    </row>
    <row r="10742" ht="12.75" customHeight="1">
      <c r="A10742" s="100" t="s">
        <v>10998</v>
      </c>
      <c r="B10742" s="101">
        <v>20.25</v>
      </c>
      <c r="C10742" s="102"/>
      <c r="D10742" s="100" t="s">
        <v>29071</v>
      </c>
      <c r="E10742" s="101">
        <v>298.18</v>
      </c>
      <c r="F10742" s="102"/>
    </row>
    <row r="10743" ht="12.75" customHeight="1">
      <c r="A10743" s="100" t="s">
        <v>28872</v>
      </c>
      <c r="B10743" s="101">
        <v>54.25</v>
      </c>
      <c r="C10743" s="102"/>
      <c r="D10743" s="100" t="s">
        <v>11344</v>
      </c>
      <c r="E10743" s="101">
        <v>298.18</v>
      </c>
      <c r="F10743" s="102"/>
    </row>
    <row r="10744" ht="12.75" customHeight="1">
      <c r="A10744" s="100" t="s">
        <v>11000</v>
      </c>
      <c r="B10744" s="101">
        <v>53.25</v>
      </c>
      <c r="C10744" s="102"/>
      <c r="D10744" s="100" t="s">
        <v>29072</v>
      </c>
      <c r="E10744" s="101">
        <v>497.49</v>
      </c>
      <c r="F10744" s="102"/>
    </row>
    <row r="10745" ht="12.75" customHeight="1">
      <c r="A10745" s="100" t="s">
        <v>28873</v>
      </c>
      <c r="B10745" s="101">
        <v>9.84</v>
      </c>
      <c r="C10745" s="102"/>
      <c r="D10745" s="100" t="s">
        <v>11346</v>
      </c>
      <c r="E10745" s="101">
        <v>475.97</v>
      </c>
      <c r="F10745" s="102"/>
    </row>
    <row r="10746" ht="12.75" customHeight="1">
      <c r="A10746" s="100" t="s">
        <v>11002</v>
      </c>
      <c r="B10746" s="101">
        <v>9.18</v>
      </c>
      <c r="C10746" s="102"/>
      <c r="D10746" s="100" t="s">
        <v>29073</v>
      </c>
      <c r="E10746" s="101">
        <v>539.35</v>
      </c>
      <c r="F10746" s="102"/>
    </row>
    <row r="10747" ht="12.75" customHeight="1">
      <c r="A10747" s="100" t="s">
        <v>28874</v>
      </c>
      <c r="B10747" s="101">
        <v>16443.44</v>
      </c>
      <c r="C10747" s="102"/>
      <c r="D10747" s="100" t="s">
        <v>11348</v>
      </c>
      <c r="E10747" s="101">
        <v>517.83</v>
      </c>
      <c r="F10747" s="102"/>
    </row>
    <row r="10748" ht="12.75" customHeight="1">
      <c r="A10748" s="100" t="s">
        <v>11004</v>
      </c>
      <c r="B10748" s="101">
        <v>15100.31</v>
      </c>
      <c r="C10748" s="102"/>
      <c r="D10748" s="100" t="s">
        <v>29074</v>
      </c>
      <c r="E10748" s="101">
        <v>566.63</v>
      </c>
      <c r="F10748" s="102"/>
    </row>
    <row r="10749" ht="12.75" customHeight="1">
      <c r="A10749" s="100" t="s">
        <v>28875</v>
      </c>
      <c r="B10749" s="101">
        <v>123.05</v>
      </c>
      <c r="C10749" s="102"/>
      <c r="D10749" s="100" t="s">
        <v>11350</v>
      </c>
      <c r="E10749" s="101">
        <v>545.11</v>
      </c>
      <c r="F10749" s="102"/>
    </row>
    <row r="10750" ht="12.75" customHeight="1">
      <c r="A10750" s="100" t="s">
        <v>11006</v>
      </c>
      <c r="B10750" s="101">
        <v>114.84</v>
      </c>
      <c r="C10750" s="102"/>
      <c r="D10750" s="100" t="s">
        <v>29075</v>
      </c>
      <c r="E10750" s="101">
        <v>590.8</v>
      </c>
      <c r="F10750" s="102"/>
    </row>
    <row r="10751" ht="12.75" customHeight="1">
      <c r="A10751" s="100" t="s">
        <v>28876</v>
      </c>
      <c r="B10751" s="101">
        <v>133.29</v>
      </c>
      <c r="C10751" s="102"/>
      <c r="D10751" s="100" t="s">
        <v>11352</v>
      </c>
      <c r="E10751" s="101">
        <v>569.28</v>
      </c>
      <c r="F10751" s="102"/>
    </row>
    <row r="10752" ht="12.75" customHeight="1">
      <c r="A10752" s="100" t="s">
        <v>11008</v>
      </c>
      <c r="B10752" s="101">
        <v>124.39</v>
      </c>
      <c r="C10752" s="102"/>
      <c r="D10752" s="100" t="s">
        <v>29076</v>
      </c>
      <c r="E10752" s="101">
        <v>28.06</v>
      </c>
      <c r="F10752" s="102"/>
    </row>
    <row r="10753" ht="12.75" customHeight="1">
      <c r="A10753" s="100" t="s">
        <v>28877</v>
      </c>
      <c r="B10753" s="101">
        <v>168.79</v>
      </c>
      <c r="C10753" s="102"/>
      <c r="D10753" s="100" t="s">
        <v>11354</v>
      </c>
      <c r="E10753" s="101">
        <v>28.06</v>
      </c>
      <c r="F10753" s="102"/>
    </row>
    <row r="10754" ht="12.75" customHeight="1">
      <c r="A10754" s="100" t="s">
        <v>11010</v>
      </c>
      <c r="B10754" s="101">
        <v>157.53</v>
      </c>
      <c r="C10754" s="102"/>
      <c r="D10754" s="100" t="s">
        <v>29077</v>
      </c>
      <c r="E10754" s="101">
        <v>243.18</v>
      </c>
      <c r="F10754" s="102"/>
    </row>
    <row r="10755" ht="12.75" customHeight="1">
      <c r="A10755" s="100" t="s">
        <v>28878</v>
      </c>
      <c r="B10755" s="101">
        <v>216.55</v>
      </c>
      <c r="C10755" s="102"/>
      <c r="D10755" s="100" t="s">
        <v>11356</v>
      </c>
      <c r="E10755" s="101">
        <v>232.88</v>
      </c>
      <c r="F10755" s="102"/>
    </row>
    <row r="10756" ht="12.75" customHeight="1">
      <c r="A10756" s="100" t="s">
        <v>11012</v>
      </c>
      <c r="B10756" s="101">
        <v>202.1</v>
      </c>
      <c r="C10756" s="102"/>
      <c r="D10756" s="100" t="s">
        <v>29078</v>
      </c>
      <c r="E10756" s="101">
        <v>1654.2</v>
      </c>
      <c r="F10756" s="102"/>
    </row>
    <row r="10757" ht="12.75" customHeight="1">
      <c r="A10757" s="100" t="s">
        <v>28879</v>
      </c>
      <c r="B10757" s="101">
        <v>9.1</v>
      </c>
      <c r="C10757" s="102"/>
      <c r="D10757" s="100" t="s">
        <v>11358</v>
      </c>
      <c r="E10757" s="101">
        <v>1563.75</v>
      </c>
      <c r="F10757" s="102"/>
    </row>
    <row r="10758" ht="12.75" customHeight="1">
      <c r="A10758" s="100" t="s">
        <v>11014</v>
      </c>
      <c r="B10758" s="101">
        <v>8.54</v>
      </c>
      <c r="C10758" s="102"/>
      <c r="D10758" s="100" t="s">
        <v>29079</v>
      </c>
      <c r="E10758" s="101">
        <v>253.07</v>
      </c>
      <c r="F10758" s="102"/>
    </row>
    <row r="10759" ht="12.75" customHeight="1">
      <c r="A10759" s="100" t="s">
        <v>28880</v>
      </c>
      <c r="B10759" s="101">
        <v>7.22</v>
      </c>
      <c r="C10759" s="102"/>
      <c r="D10759" s="100" t="s">
        <v>11360</v>
      </c>
      <c r="E10759" s="101">
        <v>242.77</v>
      </c>
      <c r="F10759" s="102"/>
    </row>
    <row r="10760" ht="12.75" customHeight="1">
      <c r="A10760" s="100" t="s">
        <v>11016</v>
      </c>
      <c r="B10760" s="101">
        <v>7.02</v>
      </c>
      <c r="C10760" s="102"/>
      <c r="D10760" s="100" t="s">
        <v>29080</v>
      </c>
      <c r="E10760" s="101">
        <v>157.37</v>
      </c>
      <c r="F10760" s="102"/>
    </row>
    <row r="10761" ht="12.75" customHeight="1">
      <c r="A10761" s="100" t="s">
        <v>28881</v>
      </c>
      <c r="B10761" s="101">
        <v>10.19</v>
      </c>
      <c r="C10761" s="102"/>
      <c r="D10761" s="100" t="s">
        <v>11362</v>
      </c>
      <c r="E10761" s="101">
        <v>152.55</v>
      </c>
      <c r="F10761" s="102"/>
    </row>
    <row r="10762" ht="12.75" customHeight="1">
      <c r="A10762" s="100" t="s">
        <v>11018</v>
      </c>
      <c r="B10762" s="101">
        <v>9.58</v>
      </c>
      <c r="C10762" s="102"/>
      <c r="D10762" s="100" t="s">
        <v>29081</v>
      </c>
      <c r="E10762" s="101">
        <v>1306.58</v>
      </c>
      <c r="F10762" s="102"/>
    </row>
    <row r="10763" ht="12.75" customHeight="1">
      <c r="A10763" s="100" t="s">
        <v>28882</v>
      </c>
      <c r="B10763" s="101">
        <v>16.08</v>
      </c>
      <c r="C10763" s="102"/>
      <c r="D10763" s="100" t="s">
        <v>11364</v>
      </c>
      <c r="E10763" s="101">
        <v>1216.13</v>
      </c>
      <c r="F10763" s="102"/>
    </row>
    <row r="10764" ht="12.75" customHeight="1">
      <c r="A10764" s="100" t="s">
        <v>11020</v>
      </c>
      <c r="B10764" s="101">
        <v>14.83</v>
      </c>
      <c r="C10764" s="102"/>
      <c r="D10764" s="100" t="s">
        <v>29082</v>
      </c>
      <c r="E10764" s="101">
        <v>358.17</v>
      </c>
      <c r="F10764" s="102"/>
    </row>
    <row r="10765" ht="12.75" customHeight="1">
      <c r="A10765" s="100" t="s">
        <v>28883</v>
      </c>
      <c r="B10765" s="101">
        <v>501.91</v>
      </c>
      <c r="C10765" s="102"/>
      <c r="D10765" s="100" t="s">
        <v>11366</v>
      </c>
      <c r="E10765" s="101">
        <v>323.87</v>
      </c>
      <c r="F10765" s="102"/>
    </row>
    <row r="10766" ht="12.75" customHeight="1">
      <c r="A10766" s="100" t="s">
        <v>11022</v>
      </c>
      <c r="B10766" s="101">
        <v>474.77</v>
      </c>
      <c r="C10766" s="102"/>
      <c r="D10766" s="100" t="s">
        <v>29083</v>
      </c>
      <c r="E10766" s="101">
        <v>297.34</v>
      </c>
      <c r="F10766" s="102"/>
    </row>
    <row r="10767" ht="12.75" customHeight="1">
      <c r="A10767" s="100" t="s">
        <v>28884</v>
      </c>
      <c r="B10767" s="101">
        <v>255.46</v>
      </c>
      <c r="C10767" s="102"/>
      <c r="D10767" s="100" t="s">
        <v>11368</v>
      </c>
      <c r="E10767" s="101">
        <v>287.89</v>
      </c>
      <c r="F10767" s="102"/>
    </row>
    <row r="10768" ht="12.75" customHeight="1">
      <c r="A10768" s="100" t="s">
        <v>11024</v>
      </c>
      <c r="B10768" s="101">
        <v>255.07</v>
      </c>
      <c r="C10768" s="102"/>
      <c r="D10768" s="100" t="s">
        <v>29084</v>
      </c>
      <c r="E10768" s="101">
        <v>324.03</v>
      </c>
      <c r="F10768" s="102"/>
    </row>
    <row r="10769" ht="12.75" customHeight="1">
      <c r="A10769" s="100" t="s">
        <v>28885</v>
      </c>
      <c r="B10769" s="101">
        <v>248.91</v>
      </c>
      <c r="C10769" s="102"/>
      <c r="D10769" s="100" t="s">
        <v>11370</v>
      </c>
      <c r="E10769" s="101">
        <v>314.58</v>
      </c>
      <c r="F10769" s="102"/>
    </row>
    <row r="10770" ht="12.75" customHeight="1">
      <c r="A10770" s="100" t="s">
        <v>11026</v>
      </c>
      <c r="B10770" s="101">
        <v>222.08</v>
      </c>
      <c r="C10770" s="102"/>
      <c r="D10770" s="100" t="s">
        <v>29085</v>
      </c>
      <c r="E10770" s="101">
        <v>333.38</v>
      </c>
      <c r="F10770" s="102"/>
    </row>
    <row r="10771" ht="12.75" customHeight="1">
      <c r="A10771" s="100" t="s">
        <v>28886</v>
      </c>
      <c r="B10771" s="101">
        <v>15.56</v>
      </c>
      <c r="C10771" s="102"/>
      <c r="D10771" s="100" t="s">
        <v>11372</v>
      </c>
      <c r="E10771" s="101">
        <v>323.94</v>
      </c>
      <c r="F10771" s="102"/>
    </row>
    <row r="10772" ht="12.75" customHeight="1">
      <c r="A10772" s="100" t="s">
        <v>11028</v>
      </c>
      <c r="B10772" s="101">
        <v>14.33</v>
      </c>
      <c r="C10772" s="102"/>
      <c r="D10772" s="100" t="s">
        <v>29086</v>
      </c>
      <c r="E10772" s="101">
        <v>352.09</v>
      </c>
      <c r="F10772" s="102"/>
    </row>
    <row r="10773" ht="12.75" customHeight="1">
      <c r="A10773" s="100" t="s">
        <v>28887</v>
      </c>
      <c r="B10773" s="101">
        <v>11.33</v>
      </c>
      <c r="C10773" s="102"/>
      <c r="D10773" s="100" t="s">
        <v>11374</v>
      </c>
      <c r="E10773" s="101">
        <v>342.65</v>
      </c>
      <c r="F10773" s="102"/>
    </row>
    <row r="10774" ht="12.75" customHeight="1">
      <c r="A10774" s="100" t="s">
        <v>11030</v>
      </c>
      <c r="B10774" s="101">
        <v>10.11</v>
      </c>
      <c r="C10774" s="102"/>
      <c r="D10774" s="100" t="s">
        <v>29087</v>
      </c>
      <c r="E10774" s="101">
        <v>359.98</v>
      </c>
      <c r="F10774" s="102"/>
    </row>
    <row r="10775" ht="12.75" customHeight="1">
      <c r="A10775" s="100" t="s">
        <v>28888</v>
      </c>
      <c r="B10775" s="101">
        <v>4.22</v>
      </c>
      <c r="C10775" s="102"/>
      <c r="D10775" s="100" t="s">
        <v>11376</v>
      </c>
      <c r="E10775" s="101">
        <v>350.53</v>
      </c>
      <c r="F10775" s="102"/>
    </row>
    <row r="10776" ht="12.75" customHeight="1">
      <c r="A10776" s="100" t="s">
        <v>11032</v>
      </c>
      <c r="B10776" s="101">
        <v>4.22</v>
      </c>
      <c r="C10776" s="102"/>
      <c r="D10776" s="100" t="s">
        <v>29088</v>
      </c>
      <c r="E10776" s="101">
        <v>361.59</v>
      </c>
      <c r="F10776" s="102"/>
    </row>
    <row r="10777" ht="12.75" customHeight="1">
      <c r="A10777" s="100" t="s">
        <v>28889</v>
      </c>
      <c r="B10777" s="101">
        <v>3.52</v>
      </c>
      <c r="C10777" s="102"/>
      <c r="D10777" s="100" t="s">
        <v>11378</v>
      </c>
      <c r="E10777" s="101">
        <v>352.14</v>
      </c>
      <c r="F10777" s="102"/>
    </row>
    <row r="10778" ht="12.75" customHeight="1">
      <c r="A10778" s="100" t="s">
        <v>11034</v>
      </c>
      <c r="B10778" s="101">
        <v>3.52</v>
      </c>
      <c r="C10778" s="102"/>
      <c r="D10778" s="100" t="s">
        <v>29089</v>
      </c>
      <c r="E10778" s="101">
        <v>370.8</v>
      </c>
      <c r="F10778" s="102"/>
    </row>
    <row r="10779" ht="12.75" customHeight="1">
      <c r="A10779" s="100" t="s">
        <v>28890</v>
      </c>
      <c r="B10779" s="101">
        <v>13.76</v>
      </c>
      <c r="C10779" s="102"/>
      <c r="D10779" s="100" t="s">
        <v>11380</v>
      </c>
      <c r="E10779" s="101">
        <v>361.36</v>
      </c>
      <c r="F10779" s="102"/>
    </row>
    <row r="10780" ht="12.75" customHeight="1">
      <c r="A10780" s="100" t="s">
        <v>11036</v>
      </c>
      <c r="B10780" s="101">
        <v>11.99</v>
      </c>
      <c r="C10780" s="102"/>
      <c r="D10780" s="100" t="s">
        <v>29090</v>
      </c>
      <c r="E10780" s="101">
        <v>147.72</v>
      </c>
      <c r="F10780" s="102"/>
    </row>
    <row r="10781" ht="12.75" customHeight="1">
      <c r="A10781" s="100" t="s">
        <v>28891</v>
      </c>
      <c r="B10781" s="101">
        <v>11.7</v>
      </c>
      <c r="C10781" s="102"/>
      <c r="D10781" s="100" t="s">
        <v>11382</v>
      </c>
      <c r="E10781" s="101">
        <v>141.7</v>
      </c>
      <c r="F10781" s="102"/>
    </row>
    <row r="10782" ht="12.75" customHeight="1">
      <c r="A10782" s="100" t="s">
        <v>11038</v>
      </c>
      <c r="B10782" s="101">
        <v>11.19</v>
      </c>
      <c r="C10782" s="102"/>
      <c r="D10782" s="100" t="s">
        <v>29091</v>
      </c>
      <c r="E10782" s="101">
        <v>157.67</v>
      </c>
      <c r="F10782" s="102"/>
    </row>
    <row r="10783" ht="12.75" customHeight="1">
      <c r="A10783" s="100" t="s">
        <v>28892</v>
      </c>
      <c r="B10783" s="101">
        <v>101.01</v>
      </c>
      <c r="C10783" s="102"/>
      <c r="D10783" s="100" t="s">
        <v>11384</v>
      </c>
      <c r="E10783" s="101">
        <v>151.22</v>
      </c>
      <c r="F10783" s="102"/>
    </row>
    <row r="10784" ht="12.75" customHeight="1">
      <c r="A10784" s="100" t="s">
        <v>11040</v>
      </c>
      <c r="B10784" s="101">
        <v>101.01</v>
      </c>
      <c r="C10784" s="102"/>
      <c r="D10784" s="100" t="s">
        <v>29092</v>
      </c>
      <c r="E10784" s="101">
        <v>167.62</v>
      </c>
      <c r="F10784" s="102"/>
    </row>
    <row r="10785" ht="12.75" customHeight="1">
      <c r="A10785" s="100" t="s">
        <v>28893</v>
      </c>
      <c r="B10785" s="101">
        <v>396.3</v>
      </c>
      <c r="C10785" s="102"/>
      <c r="D10785" s="100" t="s">
        <v>11386</v>
      </c>
      <c r="E10785" s="101">
        <v>160.74</v>
      </c>
      <c r="F10785" s="102"/>
    </row>
    <row r="10786" ht="12.75" customHeight="1">
      <c r="A10786" s="100" t="s">
        <v>11042</v>
      </c>
      <c r="B10786" s="101">
        <v>381.89</v>
      </c>
      <c r="C10786" s="102"/>
      <c r="D10786" s="100" t="s">
        <v>29093</v>
      </c>
      <c r="E10786" s="101">
        <v>8.25</v>
      </c>
      <c r="F10786" s="102"/>
    </row>
    <row r="10787" ht="12.75" customHeight="1">
      <c r="A10787" s="100" t="s">
        <v>28894</v>
      </c>
      <c r="B10787" s="101">
        <v>107.83</v>
      </c>
      <c r="C10787" s="102"/>
      <c r="D10787" s="100" t="s">
        <v>11388</v>
      </c>
      <c r="E10787" s="101">
        <v>8.25</v>
      </c>
      <c r="F10787" s="102"/>
    </row>
    <row r="10788" ht="12.75" customHeight="1">
      <c r="A10788" s="100" t="s">
        <v>11044</v>
      </c>
      <c r="B10788" s="101">
        <v>107.83</v>
      </c>
      <c r="C10788" s="102"/>
      <c r="D10788" s="100" t="s">
        <v>29094</v>
      </c>
      <c r="E10788" s="101">
        <v>1.65</v>
      </c>
      <c r="F10788" s="102"/>
    </row>
    <row r="10789" ht="12.75" customHeight="1">
      <c r="A10789" s="100" t="s">
        <v>28895</v>
      </c>
      <c r="B10789" s="101">
        <v>403.13</v>
      </c>
      <c r="C10789" s="102"/>
      <c r="D10789" s="100" t="s">
        <v>11391</v>
      </c>
      <c r="E10789" s="101">
        <v>1.65</v>
      </c>
      <c r="F10789" s="102"/>
    </row>
    <row r="10790" ht="12.75" customHeight="1">
      <c r="A10790" s="100" t="s">
        <v>11046</v>
      </c>
      <c r="B10790" s="101">
        <v>388.72</v>
      </c>
      <c r="C10790" s="102"/>
      <c r="D10790" s="100" t="s">
        <v>29095</v>
      </c>
      <c r="E10790" s="101">
        <v>4.5</v>
      </c>
      <c r="F10790" s="102"/>
    </row>
    <row r="10791" ht="12.75" customHeight="1">
      <c r="A10791" s="100" t="s">
        <v>28896</v>
      </c>
      <c r="B10791" s="101">
        <v>121.48</v>
      </c>
      <c r="C10791" s="102"/>
      <c r="D10791" s="100" t="s">
        <v>11393</v>
      </c>
      <c r="E10791" s="101">
        <v>4.5</v>
      </c>
      <c r="F10791" s="102"/>
    </row>
    <row r="10792" ht="12.75" customHeight="1">
      <c r="A10792" s="100" t="s">
        <v>11048</v>
      </c>
      <c r="B10792" s="101">
        <v>121.48</v>
      </c>
      <c r="C10792" s="102"/>
      <c r="D10792" s="100" t="s">
        <v>29096</v>
      </c>
      <c r="E10792" s="101">
        <v>19.56</v>
      </c>
      <c r="F10792" s="102"/>
    </row>
    <row r="10793" ht="12.75" customHeight="1">
      <c r="A10793" s="100" t="s">
        <v>28897</v>
      </c>
      <c r="B10793" s="101">
        <v>416.78</v>
      </c>
      <c r="C10793" s="102"/>
      <c r="D10793" s="100" t="s">
        <v>11395</v>
      </c>
      <c r="E10793" s="101">
        <v>17.15</v>
      </c>
      <c r="F10793" s="102"/>
    </row>
    <row r="10794" ht="12.75" customHeight="1">
      <c r="A10794" s="100" t="s">
        <v>11050</v>
      </c>
      <c r="B10794" s="101">
        <v>402.37</v>
      </c>
      <c r="C10794" s="102"/>
      <c r="D10794" s="100" t="s">
        <v>29097</v>
      </c>
      <c r="E10794" s="101">
        <v>4.56</v>
      </c>
      <c r="F10794" s="102"/>
    </row>
    <row r="10795" ht="12.75" customHeight="1">
      <c r="A10795" s="100" t="s">
        <v>28898</v>
      </c>
      <c r="B10795" s="101">
        <v>141.96</v>
      </c>
      <c r="C10795" s="102"/>
      <c r="D10795" s="100" t="s">
        <v>11397</v>
      </c>
      <c r="E10795" s="101">
        <v>3.99</v>
      </c>
      <c r="F10795" s="102"/>
    </row>
    <row r="10796" ht="12.75" customHeight="1">
      <c r="A10796" s="100" t="s">
        <v>11052</v>
      </c>
      <c r="B10796" s="101">
        <v>141.96</v>
      </c>
      <c r="C10796" s="102"/>
      <c r="D10796" s="100" t="s">
        <v>29098</v>
      </c>
      <c r="E10796" s="101">
        <v>10.86</v>
      </c>
      <c r="F10796" s="102"/>
    </row>
    <row r="10797" ht="12.75" customHeight="1">
      <c r="A10797" s="100" t="s">
        <v>28901</v>
      </c>
      <c r="B10797" s="101">
        <v>180.18</v>
      </c>
      <c r="C10797" s="102"/>
      <c r="D10797" s="100" t="s">
        <v>11399</v>
      </c>
      <c r="E10797" s="101">
        <v>9.61</v>
      </c>
      <c r="F10797" s="102"/>
    </row>
    <row r="10798" ht="12.75" customHeight="1">
      <c r="A10798" s="100" t="s">
        <v>11054</v>
      </c>
      <c r="B10798" s="101">
        <v>180.18</v>
      </c>
      <c r="C10798" s="102"/>
      <c r="D10798" s="100" t="s">
        <v>29099</v>
      </c>
      <c r="E10798" s="101">
        <v>15374.55</v>
      </c>
      <c r="F10798" s="102"/>
    </row>
    <row r="10799" ht="12.75" customHeight="1">
      <c r="A10799" s="100" t="s">
        <v>28904</v>
      </c>
      <c r="B10799" s="101">
        <v>88.72</v>
      </c>
      <c r="C10799" s="102"/>
      <c r="D10799" s="100" t="s">
        <v>11401</v>
      </c>
      <c r="E10799" s="101">
        <v>13995.84</v>
      </c>
      <c r="F10799" s="102"/>
    </row>
    <row r="10800" ht="12.75" customHeight="1">
      <c r="A10800" s="100" t="s">
        <v>11056</v>
      </c>
      <c r="B10800" s="101">
        <v>88.72</v>
      </c>
      <c r="C10800" s="102"/>
      <c r="D10800" s="100" t="s">
        <v>29100</v>
      </c>
      <c r="E10800" s="101">
        <v>28650.8</v>
      </c>
      <c r="F10800" s="102"/>
    </row>
    <row r="10801" ht="12.75" customHeight="1">
      <c r="A10801" s="100" t="s">
        <v>28907</v>
      </c>
      <c r="B10801" s="101">
        <v>202.02</v>
      </c>
      <c r="C10801" s="102"/>
      <c r="D10801" s="100" t="s">
        <v>11403</v>
      </c>
      <c r="E10801" s="101">
        <v>26219.77</v>
      </c>
      <c r="F10801" s="102"/>
    </row>
    <row r="10802" ht="12.75" customHeight="1">
      <c r="A10802" s="100" t="s">
        <v>11058</v>
      </c>
      <c r="B10802" s="101">
        <v>202.02</v>
      </c>
      <c r="C10802" s="102"/>
      <c r="D10802" s="100" t="s">
        <v>29101</v>
      </c>
      <c r="E10802" s="101">
        <v>17492.22</v>
      </c>
      <c r="F10802" s="102"/>
    </row>
    <row r="10803" ht="12.75" customHeight="1">
      <c r="A10803" s="100" t="s">
        <v>28910</v>
      </c>
      <c r="B10803" s="101">
        <v>189.73</v>
      </c>
      <c r="C10803" s="102"/>
      <c r="D10803" s="100" t="s">
        <v>11405</v>
      </c>
      <c r="E10803" s="101">
        <v>15866.37</v>
      </c>
      <c r="F10803" s="102"/>
    </row>
    <row r="10804" ht="12.75" customHeight="1">
      <c r="A10804" s="100" t="s">
        <v>11060</v>
      </c>
      <c r="B10804" s="101">
        <v>189.73</v>
      </c>
      <c r="C10804" s="102"/>
      <c r="D10804" s="100" t="s">
        <v>29102</v>
      </c>
      <c r="E10804" s="101">
        <v>32318.28</v>
      </c>
      <c r="F10804" s="102"/>
    </row>
    <row r="10805" ht="12.75" customHeight="1">
      <c r="A10805" s="100" t="s">
        <v>28913</v>
      </c>
      <c r="B10805" s="101">
        <v>74.68</v>
      </c>
      <c r="C10805" s="102"/>
      <c r="D10805" s="100" t="s">
        <v>11407</v>
      </c>
      <c r="E10805" s="101">
        <v>29631.13</v>
      </c>
      <c r="F10805" s="102"/>
    </row>
    <row r="10806" ht="12.75" customHeight="1">
      <c r="A10806" s="100" t="s">
        <v>11062</v>
      </c>
      <c r="B10806" s="101">
        <v>74.68</v>
      </c>
      <c r="C10806" s="102"/>
      <c r="D10806" s="100" t="s">
        <v>29103</v>
      </c>
      <c r="E10806" s="101">
        <v>37099.7</v>
      </c>
      <c r="F10806" s="102"/>
    </row>
    <row r="10807" ht="12.75" customHeight="1">
      <c r="A10807" s="100" t="s">
        <v>28916</v>
      </c>
      <c r="B10807" s="101">
        <v>22.92</v>
      </c>
      <c r="C10807" s="102"/>
      <c r="D10807" s="100" t="s">
        <v>11409</v>
      </c>
      <c r="E10807" s="101">
        <v>33908.68</v>
      </c>
      <c r="F10807" s="102"/>
    </row>
    <row r="10808" ht="12.75" customHeight="1">
      <c r="A10808" s="100" t="s">
        <v>11064</v>
      </c>
      <c r="B10808" s="101">
        <v>20.55</v>
      </c>
      <c r="C10808" s="102"/>
      <c r="D10808" s="100" t="s">
        <v>29104</v>
      </c>
      <c r="E10808" s="101">
        <v>32506.06</v>
      </c>
      <c r="F10808" s="102"/>
    </row>
    <row r="10809" ht="12.75" customHeight="1">
      <c r="A10809" s="100" t="s">
        <v>28919</v>
      </c>
      <c r="B10809" s="101">
        <v>25.18</v>
      </c>
      <c r="C10809" s="102"/>
      <c r="D10809" s="100" t="s">
        <v>11411</v>
      </c>
      <c r="E10809" s="101">
        <v>29697.91</v>
      </c>
      <c r="F10809" s="102"/>
    </row>
    <row r="10810" ht="12.75" customHeight="1">
      <c r="A10810" s="100" t="s">
        <v>11066</v>
      </c>
      <c r="B10810" s="101">
        <v>22.82</v>
      </c>
      <c r="C10810" s="102"/>
      <c r="D10810" s="100" t="s">
        <v>29105</v>
      </c>
      <c r="E10810" s="101">
        <v>38001.21</v>
      </c>
      <c r="F10810" s="102"/>
    </row>
    <row r="10811" ht="12.75" customHeight="1">
      <c r="A10811" s="100" t="s">
        <v>28922</v>
      </c>
      <c r="B10811" s="101">
        <v>27.22</v>
      </c>
      <c r="C10811" s="102"/>
      <c r="D10811" s="100" t="s">
        <v>11413</v>
      </c>
      <c r="E10811" s="101">
        <v>34799.52</v>
      </c>
      <c r="F10811" s="102"/>
    </row>
    <row r="10812" ht="12.75" customHeight="1">
      <c r="A10812" s="100" t="s">
        <v>11068</v>
      </c>
      <c r="B10812" s="101">
        <v>24.85</v>
      </c>
      <c r="C10812" s="102"/>
      <c r="D10812" s="100" t="s">
        <v>29106</v>
      </c>
      <c r="E10812" s="101">
        <v>42510.04</v>
      </c>
      <c r="F10812" s="102"/>
    </row>
    <row r="10813" ht="12.75" customHeight="1">
      <c r="A10813" s="100" t="s">
        <v>28925</v>
      </c>
      <c r="B10813" s="101">
        <v>31.32</v>
      </c>
      <c r="C10813" s="102"/>
      <c r="D10813" s="100" t="s">
        <v>11415</v>
      </c>
      <c r="E10813" s="101">
        <v>39019.95</v>
      </c>
      <c r="F10813" s="102"/>
    </row>
    <row r="10814" ht="12.75" customHeight="1">
      <c r="A10814" s="100" t="s">
        <v>11070</v>
      </c>
      <c r="B10814" s="101">
        <v>28.95</v>
      </c>
      <c r="C10814" s="102"/>
      <c r="D10814" s="100" t="s">
        <v>29107</v>
      </c>
      <c r="E10814" s="101">
        <v>6816.87</v>
      </c>
      <c r="F10814" s="102"/>
    </row>
    <row r="10815" ht="12.75" customHeight="1">
      <c r="A10815" s="100" t="s">
        <v>28928</v>
      </c>
      <c r="B10815" s="101">
        <v>54.76</v>
      </c>
      <c r="C10815" s="102"/>
      <c r="D10815" s="100" t="s">
        <v>11417</v>
      </c>
      <c r="E10815" s="101">
        <v>6289.52</v>
      </c>
      <c r="F10815" s="102"/>
    </row>
    <row r="10816" ht="12.75" customHeight="1">
      <c r="A10816" s="100" t="s">
        <v>11072</v>
      </c>
      <c r="B10816" s="101">
        <v>52.17</v>
      </c>
      <c r="C10816" s="102"/>
      <c r="D10816" s="100" t="s">
        <v>29108</v>
      </c>
      <c r="E10816" s="101">
        <v>10487.5</v>
      </c>
      <c r="F10816" s="102"/>
    </row>
    <row r="10817" ht="12.75" customHeight="1">
      <c r="A10817" s="100" t="s">
        <v>28929</v>
      </c>
      <c r="B10817" s="101">
        <v>567.86</v>
      </c>
      <c r="C10817" s="102"/>
      <c r="D10817" s="100" t="s">
        <v>11419</v>
      </c>
      <c r="E10817" s="101">
        <v>10487.5</v>
      </c>
      <c r="F10817" s="102"/>
    </row>
    <row r="10818" ht="12.75" customHeight="1">
      <c r="A10818" s="100" t="s">
        <v>11074</v>
      </c>
      <c r="B10818" s="101">
        <v>567.86</v>
      </c>
      <c r="C10818" s="102"/>
      <c r="D10818" s="100" t="s">
        <v>29109</v>
      </c>
      <c r="E10818" s="101">
        <v>445.47</v>
      </c>
      <c r="F10818" s="102"/>
    </row>
    <row r="10819" ht="12.75" customHeight="1">
      <c r="A10819" s="100" t="s">
        <v>28930</v>
      </c>
      <c r="B10819" s="101">
        <v>603.86</v>
      </c>
      <c r="C10819" s="102"/>
      <c r="D10819" s="100" t="s">
        <v>11421</v>
      </c>
      <c r="E10819" s="101">
        <v>428.31</v>
      </c>
      <c r="F10819" s="102"/>
    </row>
    <row r="10820" ht="12.75" customHeight="1">
      <c r="A10820" s="100" t="s">
        <v>11076</v>
      </c>
      <c r="B10820" s="101">
        <v>603.86</v>
      </c>
      <c r="C10820" s="102"/>
      <c r="D10820" s="100" t="s">
        <v>29110</v>
      </c>
      <c r="E10820" s="101">
        <v>147.42</v>
      </c>
      <c r="F10820" s="102"/>
    </row>
    <row r="10821" ht="12.75" customHeight="1">
      <c r="A10821" s="100" t="s">
        <v>28931</v>
      </c>
      <c r="B10821" s="101">
        <v>669.86</v>
      </c>
      <c r="C10821" s="102"/>
      <c r="D10821" s="100" t="s">
        <v>11423</v>
      </c>
      <c r="E10821" s="101">
        <v>133.88</v>
      </c>
      <c r="F10821" s="102"/>
    </row>
    <row r="10822" ht="12.75" customHeight="1">
      <c r="A10822" s="100" t="s">
        <v>11078</v>
      </c>
      <c r="B10822" s="101">
        <v>669.86</v>
      </c>
      <c r="C10822" s="102"/>
      <c r="D10822" s="100" t="s">
        <v>29111</v>
      </c>
      <c r="E10822" s="101">
        <v>296.84</v>
      </c>
      <c r="F10822" s="102"/>
    </row>
    <row r="10823" ht="12.75" customHeight="1">
      <c r="A10823" s="100" t="s">
        <v>28932</v>
      </c>
      <c r="B10823" s="101">
        <v>35.46</v>
      </c>
      <c r="C10823" s="102"/>
      <c r="D10823" s="100" t="s">
        <v>11425</v>
      </c>
      <c r="E10823" s="101">
        <v>278.99</v>
      </c>
      <c r="F10823" s="102"/>
    </row>
    <row r="10824" ht="12.75" customHeight="1">
      <c r="A10824" s="100" t="s">
        <v>11080</v>
      </c>
      <c r="B10824" s="101">
        <v>32.11</v>
      </c>
      <c r="C10824" s="102"/>
      <c r="D10824" s="100" t="s">
        <v>29112</v>
      </c>
      <c r="E10824" s="101">
        <v>133.71</v>
      </c>
      <c r="F10824" s="102"/>
    </row>
    <row r="10825" ht="12.75" customHeight="1">
      <c r="A10825" s="100" t="s">
        <v>28933</v>
      </c>
      <c r="B10825" s="101">
        <v>20.18</v>
      </c>
      <c r="C10825" s="102"/>
      <c r="D10825" s="100" t="s">
        <v>11427</v>
      </c>
      <c r="E10825" s="101">
        <v>115.86</v>
      </c>
      <c r="F10825" s="102"/>
    </row>
    <row r="10826" ht="12.75" customHeight="1">
      <c r="A10826" s="100" t="s">
        <v>11082</v>
      </c>
      <c r="B10826" s="101">
        <v>18.42</v>
      </c>
      <c r="C10826" s="102"/>
      <c r="D10826" s="100" t="s">
        <v>29113</v>
      </c>
      <c r="E10826" s="101">
        <v>57.09</v>
      </c>
      <c r="F10826" s="102"/>
    </row>
    <row r="10827" ht="12.75" customHeight="1">
      <c r="A10827" s="100" t="s">
        <v>28934</v>
      </c>
      <c r="B10827" s="101">
        <v>76.2</v>
      </c>
      <c r="C10827" s="102"/>
      <c r="D10827" s="100" t="s">
        <v>11429</v>
      </c>
      <c r="E10827" s="101">
        <v>54.52</v>
      </c>
      <c r="F10827" s="102"/>
    </row>
    <row r="10828" ht="12.75" customHeight="1">
      <c r="A10828" s="100" t="s">
        <v>11084</v>
      </c>
      <c r="B10828" s="101">
        <v>70.69</v>
      </c>
      <c r="C10828" s="102"/>
      <c r="D10828" s="100" t="s">
        <v>29114</v>
      </c>
      <c r="E10828" s="101">
        <v>43.3</v>
      </c>
      <c r="F10828" s="102"/>
    </row>
    <row r="10829" ht="12.75" customHeight="1">
      <c r="A10829" s="100" t="s">
        <v>28935</v>
      </c>
      <c r="B10829" s="101">
        <v>129.89</v>
      </c>
      <c r="C10829" s="102"/>
      <c r="D10829" s="100" t="s">
        <v>11431</v>
      </c>
      <c r="E10829" s="101">
        <v>39.56</v>
      </c>
      <c r="F10829" s="102"/>
    </row>
    <row r="10830" ht="12.75" customHeight="1">
      <c r="A10830" s="100" t="s">
        <v>11086</v>
      </c>
      <c r="B10830" s="101">
        <v>121.11</v>
      </c>
      <c r="C10830" s="102"/>
      <c r="D10830" s="100" t="s">
        <v>29115</v>
      </c>
      <c r="E10830" s="101">
        <v>104.73</v>
      </c>
      <c r="F10830" s="102"/>
    </row>
    <row r="10831" ht="12.75" customHeight="1">
      <c r="A10831" s="100" t="s">
        <v>28936</v>
      </c>
      <c r="B10831" s="101">
        <v>58.61</v>
      </c>
      <c r="C10831" s="102"/>
      <c r="D10831" s="100" t="s">
        <v>11433</v>
      </c>
      <c r="E10831" s="101">
        <v>101.11</v>
      </c>
      <c r="F10831" s="102"/>
    </row>
    <row r="10832" ht="12.75" customHeight="1">
      <c r="A10832" s="100" t="s">
        <v>11088</v>
      </c>
      <c r="B10832" s="101">
        <v>54.38</v>
      </c>
      <c r="C10832" s="102"/>
      <c r="D10832" s="100" t="s">
        <v>29116</v>
      </c>
      <c r="E10832" s="101">
        <v>26.2</v>
      </c>
      <c r="F10832" s="102"/>
    </row>
    <row r="10833" ht="12.75" customHeight="1">
      <c r="A10833" s="100" t="s">
        <v>28937</v>
      </c>
      <c r="B10833" s="101">
        <v>99.91</v>
      </c>
      <c r="C10833" s="102"/>
      <c r="D10833" s="100" t="s">
        <v>11435</v>
      </c>
      <c r="E10833" s="101">
        <v>23.63</v>
      </c>
      <c r="F10833" s="102"/>
    </row>
    <row r="10834" ht="12.75" customHeight="1">
      <c r="A10834" s="100" t="s">
        <v>11090</v>
      </c>
      <c r="B10834" s="101">
        <v>93.16</v>
      </c>
      <c r="C10834" s="102"/>
      <c r="D10834" s="100" t="s">
        <v>29117</v>
      </c>
      <c r="E10834" s="101">
        <v>41.6</v>
      </c>
      <c r="F10834" s="102"/>
    </row>
    <row r="10835" ht="12.75" customHeight="1">
      <c r="A10835" s="100" t="s">
        <v>28938</v>
      </c>
      <c r="B10835" s="101">
        <v>49.82</v>
      </c>
      <c r="C10835" s="102"/>
      <c r="D10835" s="100" t="s">
        <v>11437</v>
      </c>
      <c r="E10835" s="101">
        <v>39.44</v>
      </c>
      <c r="F10835" s="102"/>
    </row>
    <row r="10836" ht="12.75" customHeight="1">
      <c r="A10836" s="100" t="s">
        <v>11092</v>
      </c>
      <c r="B10836" s="101">
        <v>46.22</v>
      </c>
      <c r="C10836" s="102"/>
      <c r="D10836" s="100" t="s">
        <v>29118</v>
      </c>
      <c r="E10836" s="101">
        <v>457.1</v>
      </c>
      <c r="F10836" s="102"/>
    </row>
    <row r="10837" ht="12.75" customHeight="1">
      <c r="A10837" s="100" t="s">
        <v>28939</v>
      </c>
      <c r="B10837" s="101">
        <v>84.92</v>
      </c>
      <c r="C10837" s="102"/>
      <c r="D10837" s="100" t="s">
        <v>11439</v>
      </c>
      <c r="E10837" s="101">
        <v>441.68</v>
      </c>
      <c r="F10837" s="102"/>
    </row>
    <row r="10838" ht="12.75" customHeight="1">
      <c r="A10838" s="100" t="s">
        <v>11094</v>
      </c>
      <c r="B10838" s="101">
        <v>79.18</v>
      </c>
      <c r="C10838" s="102"/>
      <c r="D10838" s="100" t="s">
        <v>29119</v>
      </c>
      <c r="E10838" s="101">
        <v>163.72</v>
      </c>
      <c r="F10838" s="102"/>
    </row>
    <row r="10839" ht="12.75" customHeight="1">
      <c r="A10839" s="100" t="s">
        <v>28940</v>
      </c>
      <c r="B10839" s="101">
        <v>21.89</v>
      </c>
      <c r="C10839" s="102"/>
      <c r="D10839" s="100" t="s">
        <v>11441</v>
      </c>
      <c r="E10839" s="101">
        <v>161.17</v>
      </c>
      <c r="F10839" s="102"/>
    </row>
    <row r="10840" ht="12.75" customHeight="1">
      <c r="A10840" s="100" t="s">
        <v>11096</v>
      </c>
      <c r="B10840" s="101">
        <v>18.97</v>
      </c>
      <c r="C10840" s="102"/>
      <c r="D10840" s="100" t="s">
        <v>29120</v>
      </c>
      <c r="E10840" s="101">
        <v>64.94</v>
      </c>
      <c r="F10840" s="102"/>
    </row>
    <row r="10841" ht="12.75" customHeight="1">
      <c r="A10841" s="100" t="s">
        <v>28941</v>
      </c>
      <c r="B10841" s="101">
        <v>31.04</v>
      </c>
      <c r="C10841" s="102"/>
      <c r="D10841" s="100" t="s">
        <v>11443</v>
      </c>
      <c r="E10841" s="101">
        <v>63.32</v>
      </c>
      <c r="F10841" s="102"/>
    </row>
    <row r="10842" ht="12.75" customHeight="1">
      <c r="A10842" s="100" t="s">
        <v>11098</v>
      </c>
      <c r="B10842" s="101">
        <v>30.05</v>
      </c>
      <c r="C10842" s="102"/>
      <c r="D10842" s="100" t="s">
        <v>29121</v>
      </c>
      <c r="E10842" s="101">
        <v>3337.84</v>
      </c>
      <c r="F10842" s="102"/>
    </row>
    <row r="10843" ht="12.75" customHeight="1">
      <c r="A10843" s="100" t="s">
        <v>28942</v>
      </c>
      <c r="B10843" s="101">
        <v>4.48</v>
      </c>
      <c r="C10843" s="102"/>
      <c r="D10843" s="100" t="s">
        <v>11445</v>
      </c>
      <c r="E10843" s="101">
        <v>3296.72</v>
      </c>
      <c r="F10843" s="102"/>
    </row>
    <row r="10844" ht="12.75" customHeight="1">
      <c r="A10844" s="100" t="s">
        <v>11100</v>
      </c>
      <c r="B10844" s="101">
        <v>4.48</v>
      </c>
      <c r="C10844" s="102"/>
      <c r="D10844" s="100" t="s">
        <v>29122</v>
      </c>
      <c r="E10844" s="101">
        <v>1685.79</v>
      </c>
      <c r="F10844" s="102"/>
    </row>
    <row r="10845" ht="12.75" customHeight="1">
      <c r="A10845" s="100" t="s">
        <v>28943</v>
      </c>
      <c r="B10845" s="101">
        <v>3.55</v>
      </c>
      <c r="C10845" s="102"/>
      <c r="D10845" s="100" t="s">
        <v>11447</v>
      </c>
      <c r="E10845" s="101">
        <v>1648.98</v>
      </c>
      <c r="F10845" s="102"/>
    </row>
    <row r="10846" ht="12.75" customHeight="1">
      <c r="A10846" s="100" t="s">
        <v>11102</v>
      </c>
      <c r="B10846" s="101">
        <v>3.55</v>
      </c>
      <c r="C10846" s="102"/>
      <c r="D10846" s="100" t="s">
        <v>29123</v>
      </c>
      <c r="E10846" s="101">
        <v>21.47</v>
      </c>
      <c r="F10846" s="102"/>
    </row>
    <row r="10847" ht="12.75" customHeight="1">
      <c r="A10847" s="100" t="s">
        <v>28944</v>
      </c>
      <c r="B10847" s="101">
        <v>3.86</v>
      </c>
      <c r="C10847" s="102"/>
      <c r="D10847" s="100" t="s">
        <v>11449</v>
      </c>
      <c r="E10847" s="101">
        <v>18.6</v>
      </c>
      <c r="F10847" s="102"/>
    </row>
    <row r="10848" ht="12.75" customHeight="1">
      <c r="A10848" s="100" t="s">
        <v>11104</v>
      </c>
      <c r="B10848" s="101">
        <v>3.86</v>
      </c>
      <c r="C10848" s="102"/>
      <c r="D10848" s="100" t="s">
        <v>29124</v>
      </c>
      <c r="E10848" s="101">
        <v>10.11</v>
      </c>
      <c r="F10848" s="102"/>
    </row>
    <row r="10849" ht="12.75" customHeight="1">
      <c r="A10849" s="100" t="s">
        <v>28946</v>
      </c>
      <c r="B10849" s="101">
        <v>3.63</v>
      </c>
      <c r="C10849" s="102"/>
      <c r="D10849" s="100" t="s">
        <v>11451</v>
      </c>
      <c r="E10849" s="101">
        <v>8.84</v>
      </c>
      <c r="F10849" s="102"/>
    </row>
    <row r="10850" ht="12.75" customHeight="1">
      <c r="A10850" s="100" t="s">
        <v>11108</v>
      </c>
      <c r="B10850" s="101">
        <v>3.63</v>
      </c>
      <c r="C10850" s="102"/>
      <c r="D10850" s="100" t="s">
        <v>29125</v>
      </c>
      <c r="E10850" s="101">
        <v>997.99</v>
      </c>
      <c r="F10850" s="102"/>
    </row>
    <row r="10851" ht="12.75" customHeight="1">
      <c r="A10851" s="100" t="s">
        <v>29126</v>
      </c>
      <c r="B10851" s="101">
        <v>12.65</v>
      </c>
      <c r="C10851" s="102"/>
      <c r="D10851" s="100" t="s">
        <v>11453</v>
      </c>
      <c r="E10851" s="101">
        <v>888.9</v>
      </c>
      <c r="F10851" s="102"/>
    </row>
    <row r="10852" ht="12.75" customHeight="1">
      <c r="A10852" s="100" t="s">
        <v>11110</v>
      </c>
      <c r="B10852" s="101">
        <v>12.65</v>
      </c>
      <c r="C10852" s="102"/>
      <c r="D10852" s="100" t="s">
        <v>29127</v>
      </c>
      <c r="E10852" s="101">
        <v>524.89</v>
      </c>
      <c r="F10852" s="102"/>
    </row>
    <row r="10853" ht="12.75" customHeight="1">
      <c r="A10853" s="100" t="s">
        <v>29128</v>
      </c>
      <c r="B10853" s="101">
        <v>12.88</v>
      </c>
      <c r="C10853" s="102"/>
      <c r="D10853" s="100" t="s">
        <v>11455</v>
      </c>
      <c r="E10853" s="101">
        <v>499.97</v>
      </c>
      <c r="F10853" s="102"/>
    </row>
    <row r="10854" ht="12.75" customHeight="1">
      <c r="A10854" s="100" t="s">
        <v>11112</v>
      </c>
      <c r="B10854" s="101">
        <v>12.88</v>
      </c>
      <c r="C10854" s="102"/>
      <c r="D10854" s="100" t="s">
        <v>29129</v>
      </c>
      <c r="E10854" s="101">
        <v>412.14</v>
      </c>
      <c r="F10854" s="102"/>
    </row>
    <row r="10855" ht="12.75" customHeight="1">
      <c r="A10855" s="100" t="s">
        <v>29130</v>
      </c>
      <c r="B10855" s="101">
        <v>22.52</v>
      </c>
      <c r="C10855" s="102"/>
      <c r="D10855" s="100" t="s">
        <v>11457</v>
      </c>
      <c r="E10855" s="101">
        <v>375.19</v>
      </c>
      <c r="F10855" s="102"/>
    </row>
    <row r="10856" ht="12.75" customHeight="1">
      <c r="A10856" s="100" t="s">
        <v>11114</v>
      </c>
      <c r="B10856" s="101">
        <v>22.52</v>
      </c>
      <c r="C10856" s="102"/>
      <c r="D10856" s="100" t="s">
        <v>29131</v>
      </c>
      <c r="E10856" s="101">
        <v>504.74</v>
      </c>
      <c r="F10856" s="102"/>
    </row>
    <row r="10857" ht="12.75" customHeight="1">
      <c r="A10857" s="100" t="s">
        <v>29132</v>
      </c>
      <c r="B10857" s="101">
        <v>19.54</v>
      </c>
      <c r="C10857" s="102"/>
      <c r="D10857" s="100" t="s">
        <v>11458</v>
      </c>
      <c r="E10857" s="101">
        <v>457.06</v>
      </c>
      <c r="F10857" s="102"/>
    </row>
    <row r="10858" ht="12.75" customHeight="1">
      <c r="A10858" s="100" t="s">
        <v>11116</v>
      </c>
      <c r="B10858" s="101">
        <v>19.54</v>
      </c>
      <c r="C10858" s="102"/>
      <c r="D10858" s="100" t="s">
        <v>29133</v>
      </c>
      <c r="E10858" s="101">
        <v>357.5</v>
      </c>
      <c r="F10858" s="102"/>
    </row>
    <row r="10859" ht="12.75" customHeight="1">
      <c r="A10859" s="100" t="s">
        <v>29134</v>
      </c>
      <c r="B10859" s="101">
        <v>33.77</v>
      </c>
      <c r="C10859" s="102"/>
      <c r="D10859" s="100" t="s">
        <v>11459</v>
      </c>
      <c r="E10859" s="101">
        <v>327.84</v>
      </c>
      <c r="F10859" s="102"/>
    </row>
    <row r="10860" ht="12.75" customHeight="1">
      <c r="A10860" s="100" t="s">
        <v>11118</v>
      </c>
      <c r="B10860" s="101">
        <v>33.77</v>
      </c>
      <c r="C10860" s="102"/>
      <c r="D10860" s="100" t="s">
        <v>29135</v>
      </c>
      <c r="E10860" s="101">
        <v>446.59</v>
      </c>
      <c r="F10860" s="102"/>
    </row>
    <row r="10861" ht="12.75" customHeight="1">
      <c r="A10861" s="100" t="s">
        <v>29136</v>
      </c>
      <c r="B10861" s="101">
        <v>28.29</v>
      </c>
      <c r="C10861" s="102"/>
      <c r="D10861" s="100" t="s">
        <v>11461</v>
      </c>
      <c r="E10861" s="101">
        <v>405.03</v>
      </c>
      <c r="F10861" s="102"/>
    </row>
    <row r="10862" ht="12.75" customHeight="1">
      <c r="A10862" s="100" t="s">
        <v>11120</v>
      </c>
      <c r="B10862" s="101">
        <v>28.29</v>
      </c>
      <c r="C10862" s="102"/>
      <c r="D10862" s="100" t="s">
        <v>29137</v>
      </c>
      <c r="E10862" s="101">
        <v>543.75</v>
      </c>
      <c r="F10862" s="102"/>
    </row>
    <row r="10863" ht="12.75" customHeight="1">
      <c r="A10863" s="100" t="s">
        <v>29138</v>
      </c>
      <c r="B10863" s="101">
        <v>32.12</v>
      </c>
      <c r="C10863" s="102"/>
      <c r="D10863" s="100" t="s">
        <v>11463</v>
      </c>
      <c r="E10863" s="101">
        <v>489.22</v>
      </c>
      <c r="F10863" s="102"/>
    </row>
    <row r="10864" ht="12.75" customHeight="1">
      <c r="A10864" s="100" t="s">
        <v>11124</v>
      </c>
      <c r="B10864" s="101">
        <v>32.12</v>
      </c>
      <c r="C10864" s="102"/>
      <c r="D10864" s="100" t="s">
        <v>29139</v>
      </c>
      <c r="E10864" s="101">
        <v>643.33</v>
      </c>
      <c r="F10864" s="102"/>
    </row>
    <row r="10865" ht="12.75" customHeight="1">
      <c r="A10865" s="100" t="s">
        <v>28947</v>
      </c>
      <c r="B10865" s="101">
        <v>1051.47</v>
      </c>
      <c r="C10865" s="102"/>
      <c r="D10865" s="100" t="s">
        <v>11465</v>
      </c>
      <c r="E10865" s="101">
        <v>575.52</v>
      </c>
      <c r="F10865" s="102"/>
    </row>
    <row r="10866" ht="12.75" customHeight="1">
      <c r="A10866" s="100" t="s">
        <v>11128</v>
      </c>
      <c r="B10866" s="101">
        <v>1016.61</v>
      </c>
      <c r="C10866" s="102"/>
      <c r="D10866" s="100" t="s">
        <v>29140</v>
      </c>
      <c r="E10866" s="101">
        <v>76.4</v>
      </c>
      <c r="F10866" s="102"/>
    </row>
    <row r="10867" ht="12.75" customHeight="1">
      <c r="A10867" s="100" t="s">
        <v>28948</v>
      </c>
      <c r="B10867" s="101">
        <v>841.17</v>
      </c>
      <c r="C10867" s="102"/>
      <c r="D10867" s="100" t="s">
        <v>11467</v>
      </c>
      <c r="E10867" s="101">
        <v>66.46</v>
      </c>
      <c r="F10867" s="102"/>
    </row>
    <row r="10868" ht="12.75" customHeight="1">
      <c r="A10868" s="100" t="s">
        <v>11130</v>
      </c>
      <c r="B10868" s="101">
        <v>813.29</v>
      </c>
      <c r="C10868" s="102"/>
      <c r="D10868" s="100" t="s">
        <v>29141</v>
      </c>
      <c r="E10868" s="101">
        <v>152.8</v>
      </c>
      <c r="F10868" s="102"/>
    </row>
    <row r="10869" ht="12.75" customHeight="1">
      <c r="A10869" s="100" t="s">
        <v>28949</v>
      </c>
      <c r="B10869" s="101">
        <v>736.02</v>
      </c>
      <c r="C10869" s="102"/>
      <c r="D10869" s="100" t="s">
        <v>11469</v>
      </c>
      <c r="E10869" s="101">
        <v>132.93</v>
      </c>
      <c r="F10869" s="102"/>
    </row>
    <row r="10870" ht="12.75" customHeight="1">
      <c r="A10870" s="100" t="s">
        <v>11132</v>
      </c>
      <c r="B10870" s="101">
        <v>711.63</v>
      </c>
      <c r="C10870" s="102"/>
      <c r="D10870" s="100" t="s">
        <v>29142</v>
      </c>
      <c r="E10870" s="101">
        <v>239.59</v>
      </c>
      <c r="F10870" s="102"/>
    </row>
    <row r="10871" ht="12.75" customHeight="1">
      <c r="A10871" s="100" t="s">
        <v>28950</v>
      </c>
      <c r="B10871" s="101">
        <v>588.82</v>
      </c>
      <c r="C10871" s="102"/>
      <c r="D10871" s="100" t="s">
        <v>11471</v>
      </c>
      <c r="E10871" s="101">
        <v>220.09</v>
      </c>
      <c r="F10871" s="102"/>
    </row>
    <row r="10872" ht="12.75" customHeight="1">
      <c r="A10872" s="100" t="s">
        <v>11134</v>
      </c>
      <c r="B10872" s="101">
        <v>569.3</v>
      </c>
      <c r="C10872" s="102"/>
      <c r="D10872" s="100" t="s">
        <v>29143</v>
      </c>
      <c r="E10872" s="101">
        <v>309.36</v>
      </c>
      <c r="F10872" s="102"/>
    </row>
    <row r="10873" ht="12.75" customHeight="1">
      <c r="A10873" s="100" t="s">
        <v>28951</v>
      </c>
      <c r="B10873" s="101">
        <v>1418.42</v>
      </c>
      <c r="C10873" s="102"/>
      <c r="D10873" s="100" t="s">
        <v>11473</v>
      </c>
      <c r="E10873" s="101">
        <v>281.51</v>
      </c>
      <c r="F10873" s="102"/>
    </row>
    <row r="10874" ht="12.75" customHeight="1">
      <c r="A10874" s="100" t="s">
        <v>11136</v>
      </c>
      <c r="B10874" s="101">
        <v>1383.57</v>
      </c>
      <c r="C10874" s="102"/>
      <c r="D10874" s="100" t="s">
        <v>29144</v>
      </c>
      <c r="E10874" s="101">
        <v>579.43</v>
      </c>
      <c r="F10874" s="102"/>
    </row>
    <row r="10875" ht="12.75" customHeight="1">
      <c r="A10875" s="100" t="s">
        <v>28952</v>
      </c>
      <c r="B10875" s="101">
        <v>1134.74</v>
      </c>
      <c r="C10875" s="102"/>
      <c r="D10875" s="100" t="s">
        <v>11475</v>
      </c>
      <c r="E10875" s="101">
        <v>521.08</v>
      </c>
      <c r="F10875" s="102"/>
    </row>
    <row r="10876" ht="12.75" customHeight="1">
      <c r="A10876" s="100" t="s">
        <v>11138</v>
      </c>
      <c r="B10876" s="101">
        <v>1106.85</v>
      </c>
      <c r="C10876" s="102"/>
      <c r="D10876" s="100" t="s">
        <v>29145</v>
      </c>
      <c r="E10876" s="101">
        <v>694.87</v>
      </c>
      <c r="F10876" s="102"/>
    </row>
    <row r="10877" ht="12.75" customHeight="1">
      <c r="A10877" s="100" t="s">
        <v>28953</v>
      </c>
      <c r="B10877" s="101">
        <v>992.9</v>
      </c>
      <c r="C10877" s="102"/>
      <c r="D10877" s="100" t="s">
        <v>11477</v>
      </c>
      <c r="E10877" s="101">
        <v>621.11</v>
      </c>
      <c r="F10877" s="102"/>
    </row>
    <row r="10878" ht="12.75" customHeight="1">
      <c r="A10878" s="100" t="s">
        <v>11140</v>
      </c>
      <c r="B10878" s="101">
        <v>968.5</v>
      </c>
      <c r="C10878" s="102"/>
      <c r="D10878" s="100" t="s">
        <v>29146</v>
      </c>
      <c r="E10878" s="101">
        <v>798.28</v>
      </c>
      <c r="F10878" s="102"/>
    </row>
    <row r="10879" ht="12.75" customHeight="1">
      <c r="A10879" s="100" t="s">
        <v>28954</v>
      </c>
      <c r="B10879" s="101">
        <v>794.32</v>
      </c>
      <c r="C10879" s="102"/>
      <c r="D10879" s="100" t="s">
        <v>11479</v>
      </c>
      <c r="E10879" s="101">
        <v>709.54</v>
      </c>
      <c r="F10879" s="102"/>
    </row>
    <row r="10880" ht="12.75" customHeight="1">
      <c r="A10880" s="100" t="s">
        <v>11142</v>
      </c>
      <c r="B10880" s="101">
        <v>774.8</v>
      </c>
      <c r="C10880" s="102"/>
      <c r="D10880" s="100" t="s">
        <v>29147</v>
      </c>
      <c r="E10880" s="101">
        <v>952.2</v>
      </c>
      <c r="F10880" s="102"/>
    </row>
    <row r="10881" ht="12.75" customHeight="1">
      <c r="A10881" s="100" t="s">
        <v>28955</v>
      </c>
      <c r="B10881" s="101">
        <v>404.38</v>
      </c>
      <c r="C10881" s="102"/>
      <c r="D10881" s="100" t="s">
        <v>11481</v>
      </c>
      <c r="E10881" s="101">
        <v>842.91</v>
      </c>
      <c r="F10881" s="102"/>
    </row>
    <row r="10882" ht="12.75" customHeight="1">
      <c r="A10882" s="100" t="s">
        <v>11144</v>
      </c>
      <c r="B10882" s="101">
        <v>396.17</v>
      </c>
      <c r="C10882" s="102"/>
      <c r="D10882" s="100" t="s">
        <v>29148</v>
      </c>
      <c r="E10882" s="101">
        <v>134.12</v>
      </c>
      <c r="F10882" s="102"/>
    </row>
    <row r="10883" ht="12.75" customHeight="1">
      <c r="A10883" s="100" t="s">
        <v>28956</v>
      </c>
      <c r="B10883" s="101">
        <v>409.64</v>
      </c>
      <c r="C10883" s="102"/>
      <c r="D10883" s="100" t="s">
        <v>11483</v>
      </c>
      <c r="E10883" s="101">
        <v>116.47</v>
      </c>
      <c r="F10883" s="102"/>
    </row>
    <row r="10884" ht="12.75" customHeight="1">
      <c r="A10884" s="100" t="s">
        <v>11146</v>
      </c>
      <c r="B10884" s="101">
        <v>401.43</v>
      </c>
      <c r="C10884" s="102"/>
      <c r="D10884" s="100" t="s">
        <v>29149</v>
      </c>
      <c r="E10884" s="101">
        <v>1241.47</v>
      </c>
      <c r="F10884" s="102"/>
    </row>
    <row r="10885" ht="12.75" customHeight="1">
      <c r="A10885" s="100" t="s">
        <v>28957</v>
      </c>
      <c r="B10885" s="101">
        <v>427.19</v>
      </c>
      <c r="C10885" s="102"/>
      <c r="D10885" s="100" t="s">
        <v>11485</v>
      </c>
      <c r="E10885" s="101">
        <v>1178.91</v>
      </c>
      <c r="F10885" s="102"/>
    </row>
    <row r="10886" ht="12.75" customHeight="1">
      <c r="A10886" s="100" t="s">
        <v>11148</v>
      </c>
      <c r="B10886" s="101">
        <v>418.98</v>
      </c>
      <c r="C10886" s="102"/>
      <c r="D10886" s="100" t="s">
        <v>29150</v>
      </c>
      <c r="E10886" s="101">
        <v>1217.15</v>
      </c>
      <c r="F10886" s="102"/>
    </row>
    <row r="10887" ht="12.75" customHeight="1">
      <c r="A10887" s="100" t="s">
        <v>28958</v>
      </c>
      <c r="B10887" s="101">
        <v>433.93</v>
      </c>
      <c r="C10887" s="102"/>
      <c r="D10887" s="100" t="s">
        <v>11487</v>
      </c>
      <c r="E10887" s="101">
        <v>1157.84</v>
      </c>
      <c r="F10887" s="102"/>
    </row>
    <row r="10888" ht="12.75" customHeight="1">
      <c r="A10888" s="100" t="s">
        <v>11150</v>
      </c>
      <c r="B10888" s="101">
        <v>425.73</v>
      </c>
      <c r="C10888" s="102"/>
      <c r="D10888" s="100" t="s">
        <v>29151</v>
      </c>
      <c r="E10888" s="101">
        <v>234.31</v>
      </c>
      <c r="F10888" s="102"/>
    </row>
    <row r="10889" ht="12.75" customHeight="1">
      <c r="A10889" s="100" t="s">
        <v>28959</v>
      </c>
      <c r="B10889" s="101">
        <v>447.44</v>
      </c>
      <c r="C10889" s="102"/>
      <c r="D10889" s="100" t="s">
        <v>11489</v>
      </c>
      <c r="E10889" s="101">
        <v>223.66</v>
      </c>
      <c r="F10889" s="102"/>
    </row>
    <row r="10890" ht="12.75" customHeight="1">
      <c r="A10890" s="100" t="s">
        <v>11152</v>
      </c>
      <c r="B10890" s="101">
        <v>439.23</v>
      </c>
      <c r="C10890" s="102"/>
      <c r="D10890" s="100" t="s">
        <v>29152</v>
      </c>
      <c r="E10890" s="101">
        <v>230.66</v>
      </c>
      <c r="F10890" s="102"/>
    </row>
    <row r="10891" ht="12.75" customHeight="1">
      <c r="A10891" s="100" t="s">
        <v>28960</v>
      </c>
      <c r="B10891" s="101">
        <v>456.89</v>
      </c>
      <c r="C10891" s="102"/>
      <c r="D10891" s="100" t="s">
        <v>11491</v>
      </c>
      <c r="E10891" s="101">
        <v>220.5</v>
      </c>
      <c r="F10891" s="102"/>
    </row>
    <row r="10892" ht="12.75" customHeight="1">
      <c r="A10892" s="100" t="s">
        <v>11154</v>
      </c>
      <c r="B10892" s="101">
        <v>448.68</v>
      </c>
      <c r="C10892" s="102"/>
      <c r="D10892" s="100" t="s">
        <v>29153</v>
      </c>
      <c r="E10892" s="101">
        <v>256.64</v>
      </c>
      <c r="F10892" s="102"/>
    </row>
    <row r="10893" ht="12.75" customHeight="1">
      <c r="A10893" s="100" t="s">
        <v>28961</v>
      </c>
      <c r="B10893" s="101">
        <v>45.6</v>
      </c>
      <c r="C10893" s="102"/>
      <c r="D10893" s="100" t="s">
        <v>11493</v>
      </c>
      <c r="E10893" s="101">
        <v>243.85</v>
      </c>
      <c r="F10893" s="102"/>
    </row>
    <row r="10894" ht="12.75" customHeight="1">
      <c r="A10894" s="100" t="s">
        <v>11156</v>
      </c>
      <c r="B10894" s="101">
        <v>41.9</v>
      </c>
      <c r="C10894" s="102"/>
      <c r="D10894" s="100" t="s">
        <v>29154</v>
      </c>
      <c r="E10894" s="101">
        <v>289.65</v>
      </c>
      <c r="F10894" s="102"/>
    </row>
    <row r="10895" ht="12.75" customHeight="1">
      <c r="A10895" s="100" t="s">
        <v>28962</v>
      </c>
      <c r="B10895" s="101">
        <v>2.53</v>
      </c>
      <c r="C10895" s="102"/>
      <c r="D10895" s="100" t="s">
        <v>11495</v>
      </c>
      <c r="E10895" s="101">
        <v>271.62</v>
      </c>
      <c r="F10895" s="102"/>
    </row>
    <row r="10896" ht="12.75" customHeight="1">
      <c r="A10896" s="100" t="s">
        <v>11158</v>
      </c>
      <c r="B10896" s="101">
        <v>2.19</v>
      </c>
      <c r="C10896" s="102"/>
      <c r="D10896" s="100" t="s">
        <v>29155</v>
      </c>
      <c r="E10896" s="101">
        <v>320.96</v>
      </c>
      <c r="F10896" s="102"/>
    </row>
    <row r="10897" ht="12.75" customHeight="1">
      <c r="A10897" s="100" t="s">
        <v>28965</v>
      </c>
      <c r="B10897" s="101">
        <v>10.72</v>
      </c>
      <c r="C10897" s="102"/>
      <c r="D10897" s="100" t="s">
        <v>11497</v>
      </c>
      <c r="E10897" s="101">
        <v>299.59</v>
      </c>
      <c r="F10897" s="102"/>
    </row>
    <row r="10898" ht="12.75" customHeight="1">
      <c r="A10898" s="100" t="s">
        <v>11160</v>
      </c>
      <c r="B10898" s="101">
        <v>9.3</v>
      </c>
      <c r="C10898" s="102"/>
      <c r="D10898" s="100" t="s">
        <v>29156</v>
      </c>
      <c r="E10898" s="101">
        <v>121.94</v>
      </c>
      <c r="F10898" s="102"/>
    </row>
    <row r="10899" ht="12.75" customHeight="1">
      <c r="A10899" s="100" t="s">
        <v>28968</v>
      </c>
      <c r="B10899" s="101">
        <v>118.03</v>
      </c>
      <c r="C10899" s="102"/>
      <c r="D10899" s="100" t="s">
        <v>11499</v>
      </c>
      <c r="E10899" s="101">
        <v>115.78</v>
      </c>
      <c r="F10899" s="102"/>
    </row>
    <row r="10900" ht="12.75" customHeight="1">
      <c r="A10900" s="100" t="s">
        <v>11162</v>
      </c>
      <c r="B10900" s="101">
        <v>105.42</v>
      </c>
      <c r="C10900" s="102"/>
      <c r="D10900" s="100" t="s">
        <v>29157</v>
      </c>
      <c r="E10900" s="101">
        <v>119.51</v>
      </c>
      <c r="F10900" s="102"/>
    </row>
    <row r="10901" ht="12.75" customHeight="1">
      <c r="A10901" s="100" t="s">
        <v>28971</v>
      </c>
      <c r="B10901" s="101">
        <v>116.7</v>
      </c>
      <c r="C10901" s="102"/>
      <c r="D10901" s="100" t="s">
        <v>11501</v>
      </c>
      <c r="E10901" s="101">
        <v>113.68</v>
      </c>
      <c r="F10901" s="102"/>
    </row>
    <row r="10902" ht="12.75" customHeight="1">
      <c r="A10902" s="100" t="s">
        <v>11164</v>
      </c>
      <c r="B10902" s="101">
        <v>104.34</v>
      </c>
      <c r="C10902" s="102"/>
      <c r="D10902" s="100" t="s">
        <v>29158</v>
      </c>
      <c r="E10902" s="101">
        <v>131.01</v>
      </c>
      <c r="F10902" s="102"/>
    </row>
    <row r="10903" ht="12.75" customHeight="1">
      <c r="A10903" s="100" t="s">
        <v>28974</v>
      </c>
      <c r="B10903" s="101">
        <v>191.71</v>
      </c>
      <c r="C10903" s="102"/>
      <c r="D10903" s="100" t="s">
        <v>11503</v>
      </c>
      <c r="E10903" s="101">
        <v>124.12</v>
      </c>
      <c r="F10903" s="102"/>
    </row>
    <row r="10904" ht="12.75" customHeight="1">
      <c r="A10904" s="100" t="s">
        <v>11166</v>
      </c>
      <c r="B10904" s="101">
        <v>184.71</v>
      </c>
      <c r="C10904" s="102"/>
      <c r="D10904" s="100" t="s">
        <v>29159</v>
      </c>
      <c r="E10904" s="101">
        <v>151.27</v>
      </c>
      <c r="F10904" s="102"/>
    </row>
    <row r="10905" ht="12.75" customHeight="1">
      <c r="A10905" s="100" t="s">
        <v>28975</v>
      </c>
      <c r="B10905" s="101">
        <v>509.8</v>
      </c>
      <c r="C10905" s="102"/>
      <c r="D10905" s="100" t="s">
        <v>11505</v>
      </c>
      <c r="E10905" s="101">
        <v>141.21</v>
      </c>
      <c r="F10905" s="102"/>
    </row>
    <row r="10906" ht="12.75" customHeight="1">
      <c r="A10906" s="100" t="s">
        <v>11168</v>
      </c>
      <c r="B10906" s="101">
        <v>499.71</v>
      </c>
      <c r="C10906" s="102"/>
      <c r="D10906" s="100" t="s">
        <v>29160</v>
      </c>
      <c r="E10906" s="101">
        <v>168.34</v>
      </c>
      <c r="F10906" s="102"/>
    </row>
    <row r="10907" ht="12.75" customHeight="1">
      <c r="A10907" s="100" t="s">
        <v>28976</v>
      </c>
      <c r="B10907" s="101">
        <v>483.42</v>
      </c>
      <c r="C10907" s="102"/>
      <c r="D10907" s="100" t="s">
        <v>11507</v>
      </c>
      <c r="E10907" s="101">
        <v>156.47</v>
      </c>
      <c r="F10907" s="102"/>
    </row>
    <row r="10908" ht="12.75" customHeight="1">
      <c r="A10908" s="100" t="s">
        <v>11170</v>
      </c>
      <c r="B10908" s="101">
        <v>473.33</v>
      </c>
      <c r="C10908" s="102"/>
      <c r="D10908" s="100" t="s">
        <v>29161</v>
      </c>
      <c r="E10908" s="101">
        <v>131.68</v>
      </c>
      <c r="F10908" s="102"/>
    </row>
    <row r="10909" ht="12.75" customHeight="1">
      <c r="A10909" s="100" t="s">
        <v>28977</v>
      </c>
      <c r="B10909" s="101">
        <v>42.84</v>
      </c>
      <c r="C10909" s="102"/>
      <c r="D10909" s="100" t="s">
        <v>11509</v>
      </c>
      <c r="E10909" s="101">
        <v>124.76</v>
      </c>
      <c r="F10909" s="102"/>
    </row>
    <row r="10910" ht="12.75" customHeight="1">
      <c r="A10910" s="100" t="s">
        <v>11172</v>
      </c>
      <c r="B10910" s="101">
        <v>40.33</v>
      </c>
      <c r="C10910" s="102"/>
      <c r="D10910" s="100" t="s">
        <v>29162</v>
      </c>
      <c r="E10910" s="101">
        <v>258.25</v>
      </c>
      <c r="F10910" s="102"/>
    </row>
    <row r="10911" ht="12.75" customHeight="1">
      <c r="A10911" s="100" t="s">
        <v>29163</v>
      </c>
      <c r="B10911" s="101">
        <v>112.12</v>
      </c>
      <c r="C10911" s="102"/>
      <c r="D10911" s="100" t="s">
        <v>11511</v>
      </c>
      <c r="E10911" s="101">
        <v>245.8</v>
      </c>
      <c r="F10911" s="102"/>
    </row>
    <row r="10912" ht="12.75" customHeight="1">
      <c r="A10912" s="100" t="s">
        <v>29164</v>
      </c>
      <c r="B10912" s="101">
        <v>112.12</v>
      </c>
      <c r="C10912" s="102"/>
      <c r="D10912" s="100" t="s">
        <v>29165</v>
      </c>
      <c r="E10912" s="101">
        <v>284.98</v>
      </c>
      <c r="F10912" s="102"/>
    </row>
    <row r="10913" ht="12.75" customHeight="1">
      <c r="A10913" s="100" t="s">
        <v>28978</v>
      </c>
      <c r="B10913" s="101">
        <v>104.56</v>
      </c>
      <c r="C10913" s="102"/>
      <c r="D10913" s="100" t="s">
        <v>11513</v>
      </c>
      <c r="E10913" s="101">
        <v>270.36</v>
      </c>
      <c r="F10913" s="102"/>
    </row>
    <row r="10914" ht="12.75" customHeight="1">
      <c r="A10914" s="100" t="s">
        <v>11174</v>
      </c>
      <c r="B10914" s="101">
        <v>100.41</v>
      </c>
      <c r="C10914" s="102"/>
      <c r="D10914" s="100" t="s">
        <v>29166</v>
      </c>
      <c r="E10914" s="101">
        <v>50.27</v>
      </c>
      <c r="F10914" s="102"/>
    </row>
    <row r="10915" ht="12.75" customHeight="1">
      <c r="A10915" s="100" t="s">
        <v>28979</v>
      </c>
      <c r="B10915" s="101">
        <v>105.26</v>
      </c>
      <c r="C10915" s="102"/>
      <c r="D10915" s="100" t="s">
        <v>11515</v>
      </c>
      <c r="E10915" s="101">
        <v>47.91</v>
      </c>
      <c r="F10915" s="102"/>
    </row>
    <row r="10916" ht="12.75" customHeight="1">
      <c r="A10916" s="100" t="s">
        <v>11176</v>
      </c>
      <c r="B10916" s="101">
        <v>101.11</v>
      </c>
      <c r="C10916" s="102"/>
      <c r="D10916" s="100" t="s">
        <v>29167</v>
      </c>
      <c r="E10916" s="101">
        <v>29.75</v>
      </c>
      <c r="F10916" s="102"/>
    </row>
    <row r="10917" ht="12.75" customHeight="1">
      <c r="A10917" s="100" t="s">
        <v>28980</v>
      </c>
      <c r="B10917" s="101">
        <v>105.56</v>
      </c>
      <c r="C10917" s="102"/>
      <c r="D10917" s="100" t="s">
        <v>11517</v>
      </c>
      <c r="E10917" s="101">
        <v>27.95</v>
      </c>
      <c r="F10917" s="102"/>
    </row>
    <row r="10918" ht="12.75" customHeight="1">
      <c r="A10918" s="100" t="s">
        <v>11178</v>
      </c>
      <c r="B10918" s="101">
        <v>101.4</v>
      </c>
      <c r="C10918" s="102"/>
      <c r="D10918" s="100" t="s">
        <v>29168</v>
      </c>
      <c r="E10918" s="101">
        <v>704.41</v>
      </c>
      <c r="F10918" s="102"/>
    </row>
    <row r="10919" ht="12.75" customHeight="1">
      <c r="A10919" s="100" t="s">
        <v>28981</v>
      </c>
      <c r="B10919" s="101">
        <v>103.81</v>
      </c>
      <c r="C10919" s="102"/>
      <c r="D10919" s="100" t="s">
        <v>11519</v>
      </c>
      <c r="E10919" s="101">
        <v>668.43</v>
      </c>
      <c r="F10919" s="102"/>
    </row>
    <row r="10920" ht="12.75" customHeight="1">
      <c r="A10920" s="100" t="s">
        <v>11180</v>
      </c>
      <c r="B10920" s="101">
        <v>99.25</v>
      </c>
      <c r="C10920" s="102"/>
      <c r="D10920" s="100" t="s">
        <v>29169</v>
      </c>
      <c r="E10920" s="101">
        <v>108.01</v>
      </c>
      <c r="F10920" s="102"/>
    </row>
    <row r="10921" ht="12.75" customHeight="1">
      <c r="A10921" s="100" t="s">
        <v>28982</v>
      </c>
      <c r="B10921" s="101">
        <v>104.71</v>
      </c>
      <c r="C10921" s="102"/>
      <c r="D10921" s="100" t="s">
        <v>11521</v>
      </c>
      <c r="E10921" s="101">
        <v>99.04</v>
      </c>
      <c r="F10921" s="102"/>
    </row>
    <row r="10922" ht="12.75" customHeight="1">
      <c r="A10922" s="100" t="s">
        <v>11182</v>
      </c>
      <c r="B10922" s="101">
        <v>100.15</v>
      </c>
      <c r="C10922" s="102"/>
      <c r="D10922" s="100" t="s">
        <v>29170</v>
      </c>
      <c r="E10922" s="101">
        <v>104.97</v>
      </c>
      <c r="F10922" s="102"/>
    </row>
    <row r="10923" ht="12.75" customHeight="1">
      <c r="A10923" s="100" t="s">
        <v>28983</v>
      </c>
      <c r="B10923" s="101">
        <v>105.09</v>
      </c>
      <c r="C10923" s="102"/>
      <c r="D10923" s="100" t="s">
        <v>11523</v>
      </c>
      <c r="E10923" s="101">
        <v>96.41</v>
      </c>
      <c r="F10923" s="102"/>
    </row>
    <row r="10924" ht="12.75" customHeight="1">
      <c r="A10924" s="100" t="s">
        <v>11184</v>
      </c>
      <c r="B10924" s="101">
        <v>100.53</v>
      </c>
      <c r="C10924" s="102"/>
      <c r="D10924" s="100" t="s">
        <v>29171</v>
      </c>
      <c r="E10924" s="101">
        <v>122.06</v>
      </c>
      <c r="F10924" s="102"/>
    </row>
    <row r="10925" ht="12.75" customHeight="1">
      <c r="A10925" s="100" t="s">
        <v>28984</v>
      </c>
      <c r="B10925" s="101">
        <v>126.42</v>
      </c>
      <c r="C10925" s="102"/>
      <c r="D10925" s="100" t="s">
        <v>11525</v>
      </c>
      <c r="E10925" s="101">
        <v>111.47</v>
      </c>
      <c r="F10925" s="102"/>
    </row>
    <row r="10926" ht="12.75" customHeight="1">
      <c r="A10926" s="100" t="s">
        <v>11186</v>
      </c>
      <c r="B10926" s="101">
        <v>121.46</v>
      </c>
      <c r="C10926" s="102"/>
      <c r="D10926" s="100" t="s">
        <v>29172</v>
      </c>
      <c r="E10926" s="101">
        <v>151.59</v>
      </c>
      <c r="F10926" s="102"/>
    </row>
    <row r="10927" ht="12.75" customHeight="1">
      <c r="A10927" s="100" t="s">
        <v>28985</v>
      </c>
      <c r="B10927" s="101">
        <v>127.32</v>
      </c>
      <c r="C10927" s="102"/>
      <c r="D10927" s="100" t="s">
        <v>11527</v>
      </c>
      <c r="E10927" s="101">
        <v>136.81</v>
      </c>
      <c r="F10927" s="102"/>
    </row>
    <row r="10928" ht="12.75" customHeight="1">
      <c r="A10928" s="100" t="s">
        <v>11188</v>
      </c>
      <c r="B10928" s="101">
        <v>122.36</v>
      </c>
      <c r="C10928" s="102"/>
      <c r="D10928" s="100" t="s">
        <v>29173</v>
      </c>
      <c r="E10928" s="101">
        <v>176.57</v>
      </c>
      <c r="F10928" s="102"/>
    </row>
    <row r="10929" ht="12.75" customHeight="1">
      <c r="A10929" s="100" t="s">
        <v>28986</v>
      </c>
      <c r="B10929" s="101">
        <v>127.7</v>
      </c>
      <c r="C10929" s="102"/>
      <c r="D10929" s="100" t="s">
        <v>11529</v>
      </c>
      <c r="E10929" s="101">
        <v>158.7</v>
      </c>
      <c r="F10929" s="102"/>
    </row>
    <row r="10930" ht="12.75" customHeight="1">
      <c r="A10930" s="100" t="s">
        <v>11190</v>
      </c>
      <c r="B10930" s="101">
        <v>122.74</v>
      </c>
      <c r="C10930" s="102"/>
      <c r="D10930" s="100" t="s">
        <v>29174</v>
      </c>
      <c r="E10930" s="101">
        <v>55.15</v>
      </c>
      <c r="F10930" s="102"/>
    </row>
    <row r="10931" ht="12.75" customHeight="1">
      <c r="A10931" s="100" t="s">
        <v>28987</v>
      </c>
      <c r="B10931" s="101">
        <v>134.95</v>
      </c>
      <c r="C10931" s="102"/>
      <c r="D10931" s="100" t="s">
        <v>29175</v>
      </c>
      <c r="E10931" s="101">
        <v>50.39</v>
      </c>
      <c r="F10931" s="102"/>
    </row>
    <row r="10932" ht="12.75" customHeight="1">
      <c r="A10932" s="100" t="s">
        <v>11192</v>
      </c>
      <c r="B10932" s="101">
        <v>129.85</v>
      </c>
      <c r="C10932" s="102"/>
      <c r="D10932" s="100" t="s">
        <v>29176</v>
      </c>
      <c r="E10932" s="101">
        <v>53.17</v>
      </c>
      <c r="F10932" s="102"/>
    </row>
    <row r="10933" ht="12.75" customHeight="1">
      <c r="A10933" s="100" t="s">
        <v>28988</v>
      </c>
      <c r="B10933" s="101">
        <v>135.85</v>
      </c>
      <c r="C10933" s="102"/>
      <c r="D10933" s="100" t="s">
        <v>11532</v>
      </c>
      <c r="E10933" s="101">
        <v>48.67</v>
      </c>
      <c r="F10933" s="102"/>
    </row>
    <row r="10934" ht="12.75" customHeight="1">
      <c r="A10934" s="100" t="s">
        <v>11194</v>
      </c>
      <c r="B10934" s="101">
        <v>130.75</v>
      </c>
      <c r="C10934" s="102"/>
      <c r="D10934" s="100" t="s">
        <v>29177</v>
      </c>
      <c r="E10934" s="101">
        <v>61.9</v>
      </c>
      <c r="F10934" s="102"/>
    </row>
    <row r="10935" ht="12.75" customHeight="1">
      <c r="A10935" s="100" t="s">
        <v>28989</v>
      </c>
      <c r="B10935" s="101">
        <v>136.23</v>
      </c>
      <c r="C10935" s="102"/>
      <c r="D10935" s="100" t="s">
        <v>11534</v>
      </c>
      <c r="E10935" s="101">
        <v>56.24</v>
      </c>
      <c r="F10935" s="102"/>
    </row>
    <row r="10936" ht="12.75" customHeight="1">
      <c r="A10936" s="100" t="s">
        <v>11196</v>
      </c>
      <c r="B10936" s="101">
        <v>131.13</v>
      </c>
      <c r="C10936" s="102"/>
      <c r="D10936" s="100" t="s">
        <v>29178</v>
      </c>
      <c r="E10936" s="101">
        <v>80.59</v>
      </c>
      <c r="F10936" s="102"/>
    </row>
    <row r="10937" ht="12.75" customHeight="1">
      <c r="A10937" s="100" t="s">
        <v>28990</v>
      </c>
      <c r="B10937" s="101">
        <v>278.65</v>
      </c>
      <c r="C10937" s="102"/>
      <c r="D10937" s="100" t="s">
        <v>11536</v>
      </c>
      <c r="E10937" s="101">
        <v>72.43</v>
      </c>
      <c r="F10937" s="102"/>
    </row>
    <row r="10938" ht="12.75" customHeight="1">
      <c r="A10938" s="100" t="s">
        <v>11198</v>
      </c>
      <c r="B10938" s="101">
        <v>272.41</v>
      </c>
      <c r="C10938" s="102"/>
      <c r="D10938" s="100" t="s">
        <v>29179</v>
      </c>
      <c r="E10938" s="101">
        <v>94.05</v>
      </c>
      <c r="F10938" s="102"/>
    </row>
    <row r="10939" ht="12.75" customHeight="1">
      <c r="A10939" s="100" t="s">
        <v>28991</v>
      </c>
      <c r="B10939" s="101">
        <v>160.64</v>
      </c>
      <c r="C10939" s="102"/>
      <c r="D10939" s="100" t="s">
        <v>11538</v>
      </c>
      <c r="E10939" s="101">
        <v>84.1</v>
      </c>
      <c r="F10939" s="102"/>
    </row>
    <row r="10940" ht="12.75" customHeight="1">
      <c r="A10940" s="100" t="s">
        <v>11200</v>
      </c>
      <c r="B10940" s="101">
        <v>156.71</v>
      </c>
      <c r="C10940" s="102"/>
      <c r="D10940" s="100" t="s">
        <v>29180</v>
      </c>
      <c r="E10940" s="101">
        <v>90.45</v>
      </c>
      <c r="F10940" s="102"/>
    </row>
    <row r="10941" ht="12.75" customHeight="1">
      <c r="A10941" s="100" t="s">
        <v>28992</v>
      </c>
      <c r="B10941" s="101">
        <v>252.7</v>
      </c>
      <c r="C10941" s="102"/>
      <c r="D10941" s="100" t="s">
        <v>11540</v>
      </c>
      <c r="E10941" s="101">
        <v>83.95</v>
      </c>
      <c r="F10941" s="102"/>
    </row>
    <row r="10942" ht="12.75" customHeight="1">
      <c r="A10942" s="100" t="s">
        <v>11202</v>
      </c>
      <c r="B10942" s="101">
        <v>246.46</v>
      </c>
      <c r="C10942" s="102"/>
      <c r="D10942" s="100" t="s">
        <v>29181</v>
      </c>
      <c r="E10942" s="101">
        <v>88.02</v>
      </c>
      <c r="F10942" s="102"/>
    </row>
    <row r="10943" ht="12.75" customHeight="1">
      <c r="A10943" s="100" t="s">
        <v>28993</v>
      </c>
      <c r="B10943" s="101">
        <v>134.69</v>
      </c>
      <c r="C10943" s="102"/>
      <c r="D10943" s="100" t="s">
        <v>11542</v>
      </c>
      <c r="E10943" s="101">
        <v>81.85</v>
      </c>
      <c r="F10943" s="102"/>
    </row>
    <row r="10944" ht="12.75" customHeight="1">
      <c r="A10944" s="100" t="s">
        <v>11204</v>
      </c>
      <c r="B10944" s="101">
        <v>130.76</v>
      </c>
      <c r="C10944" s="102"/>
      <c r="D10944" s="100" t="s">
        <v>29182</v>
      </c>
      <c r="E10944" s="101">
        <v>98.9</v>
      </c>
      <c r="F10944" s="102"/>
    </row>
    <row r="10945" ht="12.75" customHeight="1">
      <c r="A10945" s="100" t="s">
        <v>28994</v>
      </c>
      <c r="B10945" s="101">
        <v>100.1</v>
      </c>
      <c r="C10945" s="102"/>
      <c r="D10945" s="100" t="s">
        <v>11544</v>
      </c>
      <c r="E10945" s="101">
        <v>91.27</v>
      </c>
      <c r="F10945" s="102"/>
    </row>
    <row r="10946" ht="12.75" customHeight="1">
      <c r="A10946" s="100" t="s">
        <v>11206</v>
      </c>
      <c r="B10946" s="101">
        <v>96.47</v>
      </c>
      <c r="C10946" s="102"/>
      <c r="D10946" s="100" t="s">
        <v>29183</v>
      </c>
      <c r="E10946" s="101">
        <v>121.81</v>
      </c>
      <c r="F10946" s="102"/>
    </row>
    <row r="10947" ht="12.75" customHeight="1">
      <c r="A10947" s="100" t="s">
        <v>28995</v>
      </c>
      <c r="B10947" s="101">
        <v>55.53</v>
      </c>
      <c r="C10947" s="102"/>
      <c r="D10947" s="100" t="s">
        <v>11546</v>
      </c>
      <c r="E10947" s="101">
        <v>111.13</v>
      </c>
      <c r="F10947" s="102"/>
    </row>
    <row r="10948" ht="12.75" customHeight="1">
      <c r="A10948" s="100" t="s">
        <v>11208</v>
      </c>
      <c r="B10948" s="101">
        <v>52.88</v>
      </c>
      <c r="C10948" s="102"/>
      <c r="D10948" s="100" t="s">
        <v>29184</v>
      </c>
      <c r="E10948" s="101">
        <v>137.21</v>
      </c>
      <c r="F10948" s="102"/>
    </row>
    <row r="10949" ht="12.75" customHeight="1">
      <c r="A10949" s="100" t="s">
        <v>28996</v>
      </c>
      <c r="B10949" s="101">
        <v>332.9</v>
      </c>
      <c r="C10949" s="102"/>
      <c r="D10949" s="100" t="s">
        <v>11548</v>
      </c>
      <c r="E10949" s="101">
        <v>124.47</v>
      </c>
      <c r="F10949" s="102"/>
    </row>
    <row r="10950" ht="12.75" customHeight="1">
      <c r="A10950" s="100" t="s">
        <v>11210</v>
      </c>
      <c r="B10950" s="101">
        <v>327.87</v>
      </c>
      <c r="C10950" s="102"/>
      <c r="D10950" s="100" t="s">
        <v>29185</v>
      </c>
      <c r="E10950" s="101">
        <v>45.64</v>
      </c>
      <c r="F10950" s="102"/>
    </row>
    <row r="10951" ht="12.75" customHeight="1">
      <c r="A10951" s="100" t="s">
        <v>28997</v>
      </c>
      <c r="B10951" s="101">
        <v>107.52</v>
      </c>
      <c r="C10951" s="102"/>
      <c r="D10951" s="100" t="s">
        <v>11550</v>
      </c>
      <c r="E10951" s="101">
        <v>42.24</v>
      </c>
      <c r="F10951" s="102"/>
    </row>
    <row r="10952" ht="12.75" customHeight="1">
      <c r="A10952" s="100" t="s">
        <v>11212</v>
      </c>
      <c r="B10952" s="101">
        <v>104.6</v>
      </c>
      <c r="C10952" s="102"/>
      <c r="D10952" s="100" t="s">
        <v>29186</v>
      </c>
      <c r="E10952" s="101">
        <v>44.59</v>
      </c>
      <c r="F10952" s="102"/>
    </row>
    <row r="10953" ht="12.75" customHeight="1">
      <c r="A10953" s="100" t="s">
        <v>28998</v>
      </c>
      <c r="B10953" s="101">
        <v>130.25</v>
      </c>
      <c r="C10953" s="102"/>
      <c r="D10953" s="100" t="s">
        <v>11552</v>
      </c>
      <c r="E10953" s="101">
        <v>41.32</v>
      </c>
      <c r="F10953" s="102"/>
    </row>
    <row r="10954" ht="12.75" customHeight="1">
      <c r="A10954" s="100" t="s">
        <v>11214</v>
      </c>
      <c r="B10954" s="101">
        <v>126.98</v>
      </c>
      <c r="C10954" s="102"/>
      <c r="D10954" s="100" t="s">
        <v>29187</v>
      </c>
      <c r="E10954" s="101">
        <v>51.97</v>
      </c>
      <c r="F10954" s="102"/>
    </row>
    <row r="10955" ht="12.75" customHeight="1">
      <c r="A10955" s="100" t="s">
        <v>28999</v>
      </c>
      <c r="B10955" s="101">
        <v>11.82</v>
      </c>
      <c r="C10955" s="102"/>
      <c r="D10955" s="100" t="s">
        <v>11554</v>
      </c>
      <c r="E10955" s="101">
        <v>47.77</v>
      </c>
      <c r="F10955" s="102"/>
    </row>
    <row r="10956" ht="12.75" customHeight="1">
      <c r="A10956" s="100" t="s">
        <v>11216</v>
      </c>
      <c r="B10956" s="101">
        <v>10.61</v>
      </c>
      <c r="C10956" s="102"/>
      <c r="D10956" s="100" t="s">
        <v>29188</v>
      </c>
      <c r="E10956" s="101">
        <v>63.9</v>
      </c>
      <c r="F10956" s="102"/>
    </row>
    <row r="10957" ht="12.75" customHeight="1">
      <c r="A10957" s="100" t="s">
        <v>29000</v>
      </c>
      <c r="B10957" s="101">
        <v>10.75</v>
      </c>
      <c r="C10957" s="102"/>
      <c r="D10957" s="100" t="s">
        <v>63</v>
      </c>
      <c r="E10957" s="101">
        <v>58.11</v>
      </c>
      <c r="F10957" s="102"/>
    </row>
    <row r="10958" ht="12.75" customHeight="1">
      <c r="A10958" s="100" t="s">
        <v>11218</v>
      </c>
      <c r="B10958" s="101">
        <v>9.53</v>
      </c>
      <c r="C10958" s="102"/>
      <c r="D10958" s="100" t="s">
        <v>29189</v>
      </c>
      <c r="E10958" s="101">
        <v>72.75</v>
      </c>
      <c r="F10958" s="102"/>
    </row>
    <row r="10959" ht="12.75" customHeight="1">
      <c r="A10959" s="100" t="s">
        <v>29001</v>
      </c>
      <c r="B10959" s="101">
        <v>70.3</v>
      </c>
      <c r="C10959" s="102"/>
      <c r="D10959" s="100" t="s">
        <v>11557</v>
      </c>
      <c r="E10959" s="101">
        <v>65.78</v>
      </c>
      <c r="F10959" s="102"/>
    </row>
    <row r="10960" ht="12.75" customHeight="1">
      <c r="A10960" s="100" t="s">
        <v>11220</v>
      </c>
      <c r="B10960" s="101">
        <v>69.32</v>
      </c>
      <c r="C10960" s="102"/>
      <c r="D10960" s="100" t="s">
        <v>29190</v>
      </c>
      <c r="E10960" s="101">
        <v>113.06</v>
      </c>
      <c r="F10960" s="102"/>
    </row>
    <row r="10961" ht="12.75" customHeight="1">
      <c r="A10961" s="100" t="s">
        <v>29002</v>
      </c>
      <c r="B10961" s="101">
        <v>73.89</v>
      </c>
      <c r="C10961" s="102"/>
      <c r="D10961" s="100" t="s">
        <v>11559</v>
      </c>
      <c r="E10961" s="101">
        <v>104.24</v>
      </c>
      <c r="F10961" s="102"/>
    </row>
    <row r="10962" ht="12.75" customHeight="1">
      <c r="A10962" s="100" t="s">
        <v>11222</v>
      </c>
      <c r="B10962" s="101">
        <v>72.65</v>
      </c>
      <c r="C10962" s="102"/>
      <c r="D10962" s="100" t="s">
        <v>29191</v>
      </c>
      <c r="E10962" s="101">
        <v>110.02</v>
      </c>
      <c r="F10962" s="102"/>
    </row>
    <row r="10963" ht="12.75" customHeight="1">
      <c r="A10963" s="100" t="s">
        <v>29003</v>
      </c>
      <c r="B10963" s="101">
        <v>84.12</v>
      </c>
      <c r="C10963" s="102"/>
      <c r="D10963" s="100" t="s">
        <v>11561</v>
      </c>
      <c r="E10963" s="101">
        <v>101.61</v>
      </c>
      <c r="F10963" s="102"/>
    </row>
    <row r="10964" ht="12.75" customHeight="1">
      <c r="A10964" s="100" t="s">
        <v>11224</v>
      </c>
      <c r="B10964" s="101">
        <v>82.61</v>
      </c>
      <c r="C10964" s="102"/>
      <c r="D10964" s="100" t="s">
        <v>29192</v>
      </c>
      <c r="E10964" s="101">
        <v>127.11</v>
      </c>
      <c r="F10964" s="102"/>
    </row>
    <row r="10965" ht="12.75" customHeight="1">
      <c r="A10965" s="100" t="s">
        <v>29004</v>
      </c>
      <c r="B10965" s="101">
        <v>108.33</v>
      </c>
      <c r="C10965" s="102"/>
      <c r="D10965" s="100" t="s">
        <v>11563</v>
      </c>
      <c r="E10965" s="101">
        <v>116.67</v>
      </c>
      <c r="F10965" s="102"/>
    </row>
    <row r="10966" ht="12.75" customHeight="1">
      <c r="A10966" s="100" t="s">
        <v>11226</v>
      </c>
      <c r="B10966" s="101">
        <v>106.54</v>
      </c>
      <c r="C10966" s="102"/>
      <c r="D10966" s="100" t="s">
        <v>29193</v>
      </c>
      <c r="E10966" s="101">
        <v>156.64</v>
      </c>
      <c r="F10966" s="102"/>
    </row>
    <row r="10967" ht="12.75" customHeight="1">
      <c r="A10967" s="100" t="s">
        <v>29005</v>
      </c>
      <c r="B10967" s="101">
        <v>63.98</v>
      </c>
      <c r="C10967" s="102"/>
      <c r="D10967" s="100" t="s">
        <v>11565</v>
      </c>
      <c r="E10967" s="101">
        <v>142.01</v>
      </c>
      <c r="F10967" s="102"/>
    </row>
    <row r="10968" ht="12.75" customHeight="1">
      <c r="A10968" s="100" t="s">
        <v>11228</v>
      </c>
      <c r="B10968" s="101">
        <v>63.67</v>
      </c>
      <c r="C10968" s="102"/>
      <c r="D10968" s="100" t="s">
        <v>29194</v>
      </c>
      <c r="E10968" s="101">
        <v>181.62</v>
      </c>
      <c r="F10968" s="102"/>
    </row>
    <row r="10969" ht="12.75" customHeight="1">
      <c r="A10969" s="100" t="s">
        <v>29006</v>
      </c>
      <c r="B10969" s="101">
        <v>83.98</v>
      </c>
      <c r="C10969" s="102"/>
      <c r="D10969" s="100" t="s">
        <v>11567</v>
      </c>
      <c r="E10969" s="101">
        <v>163.91</v>
      </c>
      <c r="F10969" s="102"/>
    </row>
    <row r="10970" ht="12.75" customHeight="1">
      <c r="A10970" s="100" t="s">
        <v>11230</v>
      </c>
      <c r="B10970" s="101">
        <v>83.67</v>
      </c>
      <c r="C10970" s="102"/>
      <c r="D10970" s="100" t="s">
        <v>29195</v>
      </c>
      <c r="E10970" s="101">
        <v>56.61</v>
      </c>
      <c r="F10970" s="102"/>
    </row>
    <row r="10971" ht="12.75" customHeight="1">
      <c r="A10971" s="100" t="s">
        <v>29007</v>
      </c>
      <c r="B10971" s="101">
        <v>54.82</v>
      </c>
      <c r="C10971" s="102"/>
      <c r="D10971" s="100" t="s">
        <v>11569</v>
      </c>
      <c r="E10971" s="101">
        <v>51.89</v>
      </c>
      <c r="F10971" s="102"/>
    </row>
    <row r="10972" ht="12.75" customHeight="1">
      <c r="A10972" s="100" t="s">
        <v>11232</v>
      </c>
      <c r="B10972" s="101">
        <v>51.41</v>
      </c>
      <c r="C10972" s="102"/>
      <c r="D10972" s="100" t="s">
        <v>29196</v>
      </c>
      <c r="E10972" s="101">
        <v>54.62</v>
      </c>
      <c r="F10972" s="102"/>
    </row>
    <row r="10973" ht="12.75" customHeight="1">
      <c r="A10973" s="100" t="s">
        <v>29008</v>
      </c>
      <c r="B10973" s="101">
        <v>11.07</v>
      </c>
      <c r="C10973" s="102"/>
      <c r="D10973" s="100" t="s">
        <v>11571</v>
      </c>
      <c r="E10973" s="101">
        <v>50.17</v>
      </c>
      <c r="F10973" s="102"/>
    </row>
    <row r="10974" ht="12.75" customHeight="1">
      <c r="A10974" s="100" t="s">
        <v>11234</v>
      </c>
      <c r="B10974" s="101">
        <v>9.78</v>
      </c>
      <c r="C10974" s="102"/>
      <c r="D10974" s="100" t="s">
        <v>29197</v>
      </c>
      <c r="E10974" s="101">
        <v>63.36</v>
      </c>
      <c r="F10974" s="102"/>
    </row>
    <row r="10975" ht="12.75" customHeight="1">
      <c r="A10975" s="100" t="s">
        <v>29009</v>
      </c>
      <c r="B10975" s="101">
        <v>122036.73</v>
      </c>
      <c r="C10975" s="102"/>
      <c r="D10975" s="100" t="s">
        <v>11573</v>
      </c>
      <c r="E10975" s="101">
        <v>57.74</v>
      </c>
      <c r="F10975" s="102"/>
    </row>
    <row r="10976" ht="12.75" customHeight="1">
      <c r="A10976" s="100" t="s">
        <v>11236</v>
      </c>
      <c r="B10976" s="101">
        <v>115333.67</v>
      </c>
      <c r="C10976" s="102"/>
      <c r="D10976" s="100" t="s">
        <v>29198</v>
      </c>
      <c r="E10976" s="101">
        <v>82.04</v>
      </c>
      <c r="F10976" s="102"/>
    </row>
    <row r="10977" ht="12.75" customHeight="1">
      <c r="A10977" s="100" t="s">
        <v>29010</v>
      </c>
      <c r="B10977" s="101">
        <v>2321.73</v>
      </c>
      <c r="C10977" s="102"/>
      <c r="D10977" s="100" t="s">
        <v>11575</v>
      </c>
      <c r="E10977" s="101">
        <v>73.93</v>
      </c>
      <c r="F10977" s="102"/>
    </row>
    <row r="10978" ht="12.75" customHeight="1">
      <c r="A10978" s="100" t="s">
        <v>11238</v>
      </c>
      <c r="B10978" s="101">
        <v>2267.15</v>
      </c>
      <c r="C10978" s="102"/>
      <c r="D10978" s="100" t="s">
        <v>29199</v>
      </c>
      <c r="E10978" s="101">
        <v>95.51</v>
      </c>
      <c r="F10978" s="102"/>
    </row>
    <row r="10979" ht="12.75" customHeight="1">
      <c r="A10979" s="100" t="s">
        <v>29011</v>
      </c>
      <c r="B10979" s="101">
        <v>2894.02</v>
      </c>
      <c r="C10979" s="102"/>
      <c r="D10979" s="100" t="s">
        <v>11577</v>
      </c>
      <c r="E10979" s="101">
        <v>85.6</v>
      </c>
      <c r="F10979" s="102"/>
    </row>
    <row r="10980" ht="12.75" customHeight="1">
      <c r="A10980" s="100" t="s">
        <v>11240</v>
      </c>
      <c r="B10980" s="101">
        <v>2839.44</v>
      </c>
      <c r="C10980" s="102"/>
      <c r="D10980" s="100" t="s">
        <v>29200</v>
      </c>
      <c r="E10980" s="101">
        <v>93.61</v>
      </c>
      <c r="F10980" s="102"/>
    </row>
    <row r="10981" ht="12.75" customHeight="1">
      <c r="A10981" s="100" t="s">
        <v>29012</v>
      </c>
      <c r="B10981" s="101">
        <v>903.24</v>
      </c>
      <c r="C10981" s="102"/>
      <c r="D10981" s="100" t="s">
        <v>11579</v>
      </c>
      <c r="E10981" s="101">
        <v>87.2</v>
      </c>
      <c r="F10981" s="102"/>
    </row>
    <row r="10982" ht="12.75" customHeight="1">
      <c r="A10982" s="100" t="s">
        <v>11242</v>
      </c>
      <c r="B10982" s="101">
        <v>850.26</v>
      </c>
      <c r="C10982" s="102"/>
      <c r="D10982" s="100" t="s">
        <v>29201</v>
      </c>
      <c r="E10982" s="101">
        <v>91.18</v>
      </c>
      <c r="F10982" s="102"/>
    </row>
    <row r="10983" ht="12.75" customHeight="1">
      <c r="A10983" s="100" t="s">
        <v>29013</v>
      </c>
      <c r="B10983" s="101">
        <v>989.09</v>
      </c>
      <c r="C10983" s="102"/>
      <c r="D10983" s="100" t="s">
        <v>11581</v>
      </c>
      <c r="E10983" s="101">
        <v>85.1</v>
      </c>
      <c r="F10983" s="102"/>
    </row>
    <row r="10984" ht="12.75" customHeight="1">
      <c r="A10984" s="100" t="s">
        <v>11244</v>
      </c>
      <c r="B10984" s="101">
        <v>936.11</v>
      </c>
      <c r="C10984" s="102"/>
      <c r="D10984" s="100" t="s">
        <v>29202</v>
      </c>
      <c r="E10984" s="101">
        <v>102.06</v>
      </c>
      <c r="F10984" s="102"/>
    </row>
    <row r="10985" ht="12.75" customHeight="1">
      <c r="A10985" s="100" t="s">
        <v>29014</v>
      </c>
      <c r="B10985" s="101">
        <v>54.09</v>
      </c>
      <c r="C10985" s="102"/>
      <c r="D10985" s="100" t="s">
        <v>11583</v>
      </c>
      <c r="E10985" s="101">
        <v>94.53</v>
      </c>
      <c r="F10985" s="102"/>
    </row>
    <row r="10986" ht="12.75" customHeight="1">
      <c r="A10986" s="100" t="s">
        <v>11246</v>
      </c>
      <c r="B10986" s="101">
        <v>50.82</v>
      </c>
      <c r="C10986" s="102"/>
      <c r="D10986" s="100" t="s">
        <v>29203</v>
      </c>
      <c r="E10986" s="101">
        <v>124.97</v>
      </c>
      <c r="F10986" s="102"/>
    </row>
    <row r="10987" ht="12.75" customHeight="1">
      <c r="A10987" s="100" t="s">
        <v>29015</v>
      </c>
      <c r="B10987" s="101">
        <v>63.98</v>
      </c>
      <c r="C10987" s="102"/>
      <c r="D10987" s="100" t="s">
        <v>11585</v>
      </c>
      <c r="E10987" s="101">
        <v>114.38</v>
      </c>
      <c r="F10987" s="102"/>
    </row>
    <row r="10988" ht="12.75" customHeight="1">
      <c r="A10988" s="100" t="s">
        <v>11248</v>
      </c>
      <c r="B10988" s="101">
        <v>60.71</v>
      </c>
      <c r="C10988" s="102"/>
      <c r="D10988" s="100" t="s">
        <v>29204</v>
      </c>
      <c r="E10988" s="101">
        <v>140.36</v>
      </c>
      <c r="F10988" s="102"/>
    </row>
    <row r="10989" ht="12.75" customHeight="1">
      <c r="A10989" s="100" t="s">
        <v>29016</v>
      </c>
      <c r="B10989" s="101">
        <v>73.87</v>
      </c>
      <c r="C10989" s="102"/>
      <c r="D10989" s="100" t="s">
        <v>11587</v>
      </c>
      <c r="E10989" s="101">
        <v>127.72</v>
      </c>
      <c r="F10989" s="102"/>
    </row>
    <row r="10990" ht="12.75" customHeight="1">
      <c r="A10990" s="100" t="s">
        <v>11250</v>
      </c>
      <c r="B10990" s="101">
        <v>70.6</v>
      </c>
      <c r="C10990" s="102"/>
      <c r="D10990" s="100" t="s">
        <v>29205</v>
      </c>
      <c r="E10990" s="101">
        <v>46.61</v>
      </c>
      <c r="F10990" s="102"/>
    </row>
    <row r="10991" ht="12.75" customHeight="1">
      <c r="A10991" s="100" t="s">
        <v>29017</v>
      </c>
      <c r="B10991" s="101">
        <v>83.76</v>
      </c>
      <c r="C10991" s="102"/>
      <c r="D10991" s="100" t="s">
        <v>11589</v>
      </c>
      <c r="E10991" s="101">
        <v>43.24</v>
      </c>
      <c r="F10991" s="102"/>
    </row>
    <row r="10992" ht="12.75" customHeight="1">
      <c r="A10992" s="100" t="s">
        <v>11252</v>
      </c>
      <c r="B10992" s="101">
        <v>80.49</v>
      </c>
      <c r="C10992" s="102"/>
      <c r="D10992" s="100" t="s">
        <v>29206</v>
      </c>
      <c r="E10992" s="101">
        <v>45.56</v>
      </c>
      <c r="F10992" s="102"/>
    </row>
    <row r="10993" ht="12.75" customHeight="1">
      <c r="A10993" s="100" t="s">
        <v>29018</v>
      </c>
      <c r="B10993" s="101">
        <v>70.94</v>
      </c>
      <c r="C10993" s="102"/>
      <c r="D10993" s="100" t="s">
        <v>11591</v>
      </c>
      <c r="E10993" s="101">
        <v>42.32</v>
      </c>
      <c r="F10993" s="102"/>
    </row>
    <row r="10994" ht="12.75" customHeight="1">
      <c r="A10994" s="100" t="s">
        <v>11254</v>
      </c>
      <c r="B10994" s="101">
        <v>66.64</v>
      </c>
      <c r="C10994" s="102"/>
      <c r="D10994" s="100" t="s">
        <v>29207</v>
      </c>
      <c r="E10994" s="101">
        <v>53.04</v>
      </c>
      <c r="F10994" s="102"/>
    </row>
    <row r="10995" ht="12.75" customHeight="1">
      <c r="A10995" s="100" t="s">
        <v>29019</v>
      </c>
      <c r="B10995" s="101">
        <v>90.34</v>
      </c>
      <c r="C10995" s="102"/>
      <c r="D10995" s="100" t="s">
        <v>11593</v>
      </c>
      <c r="E10995" s="101">
        <v>48.87</v>
      </c>
      <c r="F10995" s="102"/>
    </row>
    <row r="10996" ht="12.75" customHeight="1">
      <c r="A10996" s="100" t="s">
        <v>11256</v>
      </c>
      <c r="B10996" s="101">
        <v>86.04</v>
      </c>
      <c r="C10996" s="102"/>
      <c r="D10996" s="100" t="s">
        <v>29208</v>
      </c>
      <c r="E10996" s="101">
        <v>64.97</v>
      </c>
      <c r="F10996" s="102"/>
    </row>
    <row r="10997" ht="12.75" customHeight="1">
      <c r="A10997" s="100" t="s">
        <v>29020</v>
      </c>
      <c r="B10997" s="101">
        <v>109.74</v>
      </c>
      <c r="C10997" s="102"/>
      <c r="D10997" s="100" t="s">
        <v>11595</v>
      </c>
      <c r="E10997" s="101">
        <v>59.21</v>
      </c>
      <c r="F10997" s="102"/>
    </row>
    <row r="10998" ht="12.75" customHeight="1">
      <c r="A10998" s="100" t="s">
        <v>11258</v>
      </c>
      <c r="B10998" s="101">
        <v>105.45</v>
      </c>
      <c r="C10998" s="102"/>
      <c r="D10998" s="100" t="s">
        <v>29209</v>
      </c>
      <c r="E10998" s="101">
        <v>73.82</v>
      </c>
      <c r="F10998" s="102"/>
    </row>
    <row r="10999" ht="12.75" customHeight="1">
      <c r="A10999" s="100" t="s">
        <v>29021</v>
      </c>
      <c r="B10999" s="101">
        <v>129.15</v>
      </c>
      <c r="C10999" s="102"/>
      <c r="D10999" s="100" t="s">
        <v>11597</v>
      </c>
      <c r="E10999" s="101">
        <v>66.88</v>
      </c>
      <c r="F10999" s="102"/>
    </row>
    <row r="11000" ht="12.75" customHeight="1">
      <c r="A11000" s="100" t="s">
        <v>11260</v>
      </c>
      <c r="B11000" s="101">
        <v>124.85</v>
      </c>
      <c r="C11000" s="102"/>
      <c r="D11000" s="100" t="s">
        <v>29210</v>
      </c>
      <c r="E11000" s="101">
        <v>436.21</v>
      </c>
      <c r="F11000" s="102"/>
    </row>
    <row r="11001" ht="12.75" customHeight="1">
      <c r="A11001" s="100" t="s">
        <v>29022</v>
      </c>
      <c r="B11001" s="101">
        <v>148.55</v>
      </c>
      <c r="C11001" s="102"/>
      <c r="D11001" s="100" t="s">
        <v>11599</v>
      </c>
      <c r="E11001" s="101">
        <v>429.3</v>
      </c>
      <c r="F11001" s="102"/>
    </row>
    <row r="11002" ht="12.75" customHeight="1">
      <c r="A11002" s="100" t="s">
        <v>11262</v>
      </c>
      <c r="B11002" s="101">
        <v>144.25</v>
      </c>
      <c r="C11002" s="102"/>
      <c r="D11002" s="100" t="s">
        <v>29211</v>
      </c>
      <c r="E11002" s="101">
        <v>53.19</v>
      </c>
      <c r="F11002" s="102"/>
    </row>
    <row r="11003" ht="12.75" customHeight="1">
      <c r="A11003" s="100" t="s">
        <v>29023</v>
      </c>
      <c r="B11003" s="101">
        <v>63.41</v>
      </c>
      <c r="C11003" s="102"/>
      <c r="D11003" s="100" t="s">
        <v>11601</v>
      </c>
      <c r="E11003" s="101">
        <v>49.47</v>
      </c>
      <c r="F11003" s="102"/>
    </row>
    <row r="11004" ht="12.75" customHeight="1">
      <c r="A11004" s="100" t="s">
        <v>11264</v>
      </c>
      <c r="B11004" s="101">
        <v>59.28</v>
      </c>
      <c r="C11004" s="102"/>
      <c r="D11004" s="100" t="s">
        <v>29212</v>
      </c>
      <c r="E11004" s="101">
        <v>60.89</v>
      </c>
      <c r="F11004" s="102"/>
    </row>
    <row r="11005" ht="12.75" customHeight="1">
      <c r="A11005" s="100" t="s">
        <v>29024</v>
      </c>
      <c r="B11005" s="101">
        <v>73.3</v>
      </c>
      <c r="C11005" s="102"/>
      <c r="D11005" s="100" t="s">
        <v>11603</v>
      </c>
      <c r="E11005" s="101">
        <v>56.14</v>
      </c>
      <c r="F11005" s="102"/>
    </row>
    <row r="11006" ht="12.75" customHeight="1">
      <c r="A11006" s="100" t="s">
        <v>11266</v>
      </c>
      <c r="B11006" s="101">
        <v>69.17</v>
      </c>
      <c r="C11006" s="102"/>
      <c r="D11006" s="100" t="s">
        <v>29213</v>
      </c>
      <c r="E11006" s="101">
        <v>78.2</v>
      </c>
      <c r="F11006" s="102"/>
    </row>
    <row r="11007" ht="12.75" customHeight="1">
      <c r="A11007" s="100" t="s">
        <v>29025</v>
      </c>
      <c r="B11007" s="101">
        <v>83.19</v>
      </c>
      <c r="C11007" s="102"/>
      <c r="D11007" s="100" t="s">
        <v>11605</v>
      </c>
      <c r="E11007" s="101">
        <v>71.14</v>
      </c>
      <c r="F11007" s="102"/>
    </row>
    <row r="11008" ht="12.75" customHeight="1">
      <c r="A11008" s="100" t="s">
        <v>11268</v>
      </c>
      <c r="B11008" s="101">
        <v>79.06</v>
      </c>
      <c r="C11008" s="102"/>
      <c r="D11008" s="100" t="s">
        <v>29214</v>
      </c>
      <c r="E11008" s="101">
        <v>80.13</v>
      </c>
      <c r="F11008" s="102"/>
    </row>
    <row r="11009" ht="12.75" customHeight="1">
      <c r="A11009" s="100" t="s">
        <v>29028</v>
      </c>
      <c r="B11009" s="101">
        <v>93.08</v>
      </c>
      <c r="C11009" s="102"/>
      <c r="D11009" s="100" t="s">
        <v>11607</v>
      </c>
      <c r="E11009" s="101">
        <v>72.81</v>
      </c>
      <c r="F11009" s="102"/>
    </row>
    <row r="11010" ht="12.75" customHeight="1">
      <c r="A11010" s="100" t="s">
        <v>11270</v>
      </c>
      <c r="B11010" s="101">
        <v>88.95</v>
      </c>
      <c r="C11010" s="102"/>
      <c r="D11010" s="100" t="s">
        <v>29215</v>
      </c>
      <c r="E11010" s="101">
        <v>66.2</v>
      </c>
      <c r="F11010" s="102"/>
    </row>
    <row r="11011" ht="12.75" customHeight="1">
      <c r="A11011" s="100" t="s">
        <v>29031</v>
      </c>
      <c r="B11011" s="101">
        <v>114.09</v>
      </c>
      <c r="C11011" s="102"/>
      <c r="D11011" s="100" t="s">
        <v>11609</v>
      </c>
      <c r="E11011" s="101">
        <v>61.75</v>
      </c>
      <c r="F11011" s="102"/>
    </row>
    <row r="11012" ht="12.75" customHeight="1">
      <c r="A11012" s="100" t="s">
        <v>11272</v>
      </c>
      <c r="B11012" s="101">
        <v>109.97</v>
      </c>
      <c r="C11012" s="102"/>
      <c r="D11012" s="100" t="s">
        <v>29216</v>
      </c>
      <c r="E11012" s="101">
        <v>68.9</v>
      </c>
      <c r="F11012" s="102"/>
    </row>
    <row r="11013" ht="12.75" customHeight="1">
      <c r="A11013" s="100" t="s">
        <v>29034</v>
      </c>
      <c r="B11013" s="101">
        <v>75.12</v>
      </c>
      <c r="C11013" s="102"/>
      <c r="D11013" s="100" t="s">
        <v>11611</v>
      </c>
      <c r="E11013" s="101">
        <v>64.08</v>
      </c>
      <c r="F11013" s="102"/>
    </row>
    <row r="11014" ht="12.75" customHeight="1">
      <c r="A11014" s="100" t="s">
        <v>11274</v>
      </c>
      <c r="B11014" s="101">
        <v>70.65</v>
      </c>
      <c r="C11014" s="102"/>
      <c r="D11014" s="100" t="s">
        <v>29217</v>
      </c>
      <c r="E11014" s="101">
        <v>77.75</v>
      </c>
      <c r="F11014" s="102"/>
    </row>
    <row r="11015" ht="12.75" customHeight="1">
      <c r="A11015" s="100" t="s">
        <v>29037</v>
      </c>
      <c r="B11015" s="101">
        <v>94.52</v>
      </c>
      <c r="C11015" s="102"/>
      <c r="D11015" s="100" t="s">
        <v>11613</v>
      </c>
      <c r="E11015" s="101">
        <v>71.75</v>
      </c>
      <c r="F11015" s="102"/>
    </row>
    <row r="11016" ht="12.75" customHeight="1">
      <c r="A11016" s="100" t="s">
        <v>11276</v>
      </c>
      <c r="B11016" s="101">
        <v>90.05</v>
      </c>
      <c r="C11016" s="102"/>
      <c r="D11016" s="100" t="s">
        <v>29218</v>
      </c>
      <c r="E11016" s="101">
        <v>83.52</v>
      </c>
      <c r="F11016" s="102"/>
    </row>
    <row r="11017" ht="12.75" customHeight="1">
      <c r="A11017" s="100" t="s">
        <v>29038</v>
      </c>
      <c r="B11017" s="101">
        <v>113.92</v>
      </c>
      <c r="C11017" s="102"/>
      <c r="D11017" s="100" t="s">
        <v>11615</v>
      </c>
      <c r="E11017" s="101">
        <v>76.75</v>
      </c>
      <c r="F11017" s="102"/>
    </row>
    <row r="11018" ht="12.75" customHeight="1">
      <c r="A11018" s="100" t="s">
        <v>11278</v>
      </c>
      <c r="B11018" s="101">
        <v>109.45</v>
      </c>
      <c r="C11018" s="102"/>
      <c r="D11018" s="100" t="s">
        <v>29219</v>
      </c>
      <c r="E11018" s="101">
        <v>89.33</v>
      </c>
      <c r="F11018" s="102"/>
    </row>
    <row r="11019" ht="12.75" customHeight="1">
      <c r="A11019" s="100" t="s">
        <v>29039</v>
      </c>
      <c r="B11019" s="101">
        <v>138.47</v>
      </c>
      <c r="C11019" s="102"/>
      <c r="D11019" s="100" t="s">
        <v>11617</v>
      </c>
      <c r="E11019" s="101">
        <v>83.47</v>
      </c>
      <c r="F11019" s="102"/>
    </row>
    <row r="11020" ht="12.75" customHeight="1">
      <c r="A11020" s="100" t="s">
        <v>11280</v>
      </c>
      <c r="B11020" s="101">
        <v>133.31</v>
      </c>
      <c r="C11020" s="102"/>
      <c r="D11020" s="100" t="s">
        <v>29220</v>
      </c>
      <c r="E11020" s="101">
        <v>93.18</v>
      </c>
      <c r="F11020" s="102"/>
    </row>
    <row r="11021" ht="12.75" customHeight="1">
      <c r="A11021" s="100" t="s">
        <v>29040</v>
      </c>
      <c r="B11021" s="101">
        <v>157.87</v>
      </c>
      <c r="C11021" s="102"/>
      <c r="D11021" s="100" t="s">
        <v>11619</v>
      </c>
      <c r="E11021" s="101">
        <v>86.81</v>
      </c>
      <c r="F11021" s="102"/>
    </row>
    <row r="11022" ht="12.75" customHeight="1">
      <c r="A11022" s="100" t="s">
        <v>11282</v>
      </c>
      <c r="B11022" s="101">
        <v>152.71</v>
      </c>
      <c r="C11022" s="102"/>
      <c r="D11022" s="100" t="s">
        <v>29221</v>
      </c>
      <c r="E11022" s="101">
        <v>104.72</v>
      </c>
      <c r="F11022" s="102"/>
    </row>
    <row r="11023" ht="12.75" customHeight="1">
      <c r="A11023" s="100" t="s">
        <v>29041</v>
      </c>
      <c r="B11023" s="101">
        <v>116.28</v>
      </c>
      <c r="C11023" s="102"/>
      <c r="D11023" s="100" t="s">
        <v>11621</v>
      </c>
      <c r="E11023" s="101">
        <v>96.81</v>
      </c>
      <c r="F11023" s="102"/>
    </row>
    <row r="11024" ht="12.75" customHeight="1">
      <c r="A11024" s="100" t="s">
        <v>11284</v>
      </c>
      <c r="B11024" s="101">
        <v>105.28</v>
      </c>
      <c r="C11024" s="102"/>
      <c r="D11024" s="100" t="s">
        <v>29222</v>
      </c>
      <c r="E11024" s="101">
        <v>112.42</v>
      </c>
      <c r="F11024" s="102"/>
    </row>
    <row r="11025" ht="12.75" customHeight="1">
      <c r="A11025" s="100" t="s">
        <v>29042</v>
      </c>
      <c r="B11025" s="101">
        <v>126.17</v>
      </c>
      <c r="C11025" s="102"/>
      <c r="D11025" s="100" t="s">
        <v>11623</v>
      </c>
      <c r="E11025" s="101">
        <v>103.48</v>
      </c>
      <c r="F11025" s="102"/>
    </row>
    <row r="11026" ht="12.75" customHeight="1">
      <c r="A11026" s="100" t="s">
        <v>11286</v>
      </c>
      <c r="B11026" s="101">
        <v>115.17</v>
      </c>
      <c r="C11026" s="102"/>
      <c r="D11026" s="100" t="s">
        <v>29223</v>
      </c>
      <c r="E11026" s="101">
        <v>53.33</v>
      </c>
      <c r="F11026" s="102"/>
    </row>
    <row r="11027" ht="12.75" customHeight="1">
      <c r="A11027" s="100" t="s">
        <v>29043</v>
      </c>
      <c r="B11027" s="101">
        <v>136.06</v>
      </c>
      <c r="C11027" s="102"/>
      <c r="D11027" s="100" t="s">
        <v>11625</v>
      </c>
      <c r="E11027" s="101">
        <v>49.63</v>
      </c>
      <c r="F11027" s="102"/>
    </row>
    <row r="11028" ht="12.75" customHeight="1">
      <c r="A11028" s="100" t="s">
        <v>11288</v>
      </c>
      <c r="B11028" s="101">
        <v>125.06</v>
      </c>
      <c r="C11028" s="102"/>
      <c r="D11028" s="100" t="s">
        <v>29224</v>
      </c>
      <c r="E11028" s="101">
        <v>61.03</v>
      </c>
      <c r="F11028" s="102"/>
    </row>
    <row r="11029" ht="12.75" customHeight="1">
      <c r="A11029" s="100" t="s">
        <v>29044</v>
      </c>
      <c r="B11029" s="101">
        <v>145.95</v>
      </c>
      <c r="C11029" s="102"/>
      <c r="D11029" s="100" t="s">
        <v>11627</v>
      </c>
      <c r="E11029" s="101">
        <v>56.3</v>
      </c>
      <c r="F11029" s="102"/>
    </row>
    <row r="11030" ht="12.75" customHeight="1">
      <c r="A11030" s="100" t="s">
        <v>11290</v>
      </c>
      <c r="B11030" s="101">
        <v>134.95</v>
      </c>
      <c r="C11030" s="102"/>
      <c r="D11030" s="100" t="s">
        <v>29225</v>
      </c>
      <c r="E11030" s="101">
        <v>78.34</v>
      </c>
      <c r="F11030" s="102"/>
    </row>
    <row r="11031" ht="12.75" customHeight="1">
      <c r="A11031" s="100" t="s">
        <v>29045</v>
      </c>
      <c r="B11031" s="101">
        <v>166.96</v>
      </c>
      <c r="C11031" s="102"/>
      <c r="D11031" s="100" t="s">
        <v>11629</v>
      </c>
      <c r="E11031" s="101">
        <v>71.3</v>
      </c>
      <c r="F11031" s="102"/>
    </row>
    <row r="11032" ht="12.75" customHeight="1">
      <c r="A11032" s="100" t="s">
        <v>11292</v>
      </c>
      <c r="B11032" s="101">
        <v>155.96</v>
      </c>
      <c r="C11032" s="102"/>
      <c r="D11032" s="100" t="s">
        <v>29226</v>
      </c>
      <c r="E11032" s="101">
        <v>80.27</v>
      </c>
      <c r="F11032" s="102"/>
    </row>
    <row r="11033" ht="12.75" customHeight="1">
      <c r="A11033" s="100" t="s">
        <v>29046</v>
      </c>
      <c r="B11033" s="101">
        <v>127.99</v>
      </c>
      <c r="C11033" s="102"/>
      <c r="D11033" s="100" t="s">
        <v>11631</v>
      </c>
      <c r="E11033" s="101">
        <v>72.97</v>
      </c>
      <c r="F11033" s="102"/>
    </row>
    <row r="11034" ht="12.75" customHeight="1">
      <c r="A11034" s="100" t="s">
        <v>11294</v>
      </c>
      <c r="B11034" s="101">
        <v>116.64</v>
      </c>
      <c r="C11034" s="102"/>
      <c r="D11034" s="100" t="s">
        <v>29227</v>
      </c>
      <c r="E11034" s="101">
        <v>66.41</v>
      </c>
      <c r="F11034" s="102"/>
    </row>
    <row r="11035" ht="12.75" customHeight="1">
      <c r="A11035" s="100" t="s">
        <v>29047</v>
      </c>
      <c r="B11035" s="101">
        <v>147.39</v>
      </c>
      <c r="C11035" s="102"/>
      <c r="D11035" s="100" t="s">
        <v>11633</v>
      </c>
      <c r="E11035" s="101">
        <v>61.99</v>
      </c>
      <c r="F11035" s="102"/>
    </row>
    <row r="11036" ht="12.75" customHeight="1">
      <c r="A11036" s="100" t="s">
        <v>11296</v>
      </c>
      <c r="B11036" s="101">
        <v>136.05</v>
      </c>
      <c r="C11036" s="102"/>
      <c r="D11036" s="100" t="s">
        <v>29228</v>
      </c>
      <c r="E11036" s="101">
        <v>69.1</v>
      </c>
      <c r="F11036" s="102"/>
    </row>
    <row r="11037" ht="12.75" customHeight="1">
      <c r="A11037" s="100" t="s">
        <v>29048</v>
      </c>
      <c r="B11037" s="101">
        <v>166.79</v>
      </c>
      <c r="C11037" s="102"/>
      <c r="D11037" s="100" t="s">
        <v>11635</v>
      </c>
      <c r="E11037" s="101">
        <v>64.33</v>
      </c>
      <c r="F11037" s="102"/>
    </row>
    <row r="11038" ht="12.75" customHeight="1">
      <c r="A11038" s="100" t="s">
        <v>11298</v>
      </c>
      <c r="B11038" s="101">
        <v>155.45</v>
      </c>
      <c r="C11038" s="102"/>
      <c r="D11038" s="100" t="s">
        <v>29229</v>
      </c>
      <c r="E11038" s="101">
        <v>77.95</v>
      </c>
      <c r="F11038" s="102"/>
    </row>
    <row r="11039" ht="12.75" customHeight="1">
      <c r="A11039" s="100" t="s">
        <v>29049</v>
      </c>
      <c r="B11039" s="101">
        <v>204.19</v>
      </c>
      <c r="C11039" s="102"/>
      <c r="D11039" s="100" t="s">
        <v>11637</v>
      </c>
      <c r="E11039" s="101">
        <v>71.99</v>
      </c>
      <c r="F11039" s="102"/>
    </row>
    <row r="11040" ht="12.75" customHeight="1">
      <c r="A11040" s="100" t="s">
        <v>11300</v>
      </c>
      <c r="B11040" s="101">
        <v>190.44</v>
      </c>
      <c r="C11040" s="102"/>
      <c r="D11040" s="100" t="s">
        <v>29230</v>
      </c>
      <c r="E11040" s="101">
        <v>83.73</v>
      </c>
      <c r="F11040" s="102"/>
    </row>
    <row r="11041" ht="12.75" customHeight="1">
      <c r="A11041" s="100" t="s">
        <v>29050</v>
      </c>
      <c r="B11041" s="101">
        <v>223.6</v>
      </c>
      <c r="C11041" s="102"/>
      <c r="D11041" s="100" t="s">
        <v>11639</v>
      </c>
      <c r="E11041" s="101">
        <v>76.99</v>
      </c>
      <c r="F11041" s="102"/>
    </row>
    <row r="11042" ht="12.75" customHeight="1">
      <c r="A11042" s="100" t="s">
        <v>11302</v>
      </c>
      <c r="B11042" s="101">
        <v>209.85</v>
      </c>
      <c r="C11042" s="102"/>
      <c r="D11042" s="100" t="s">
        <v>29231</v>
      </c>
      <c r="E11042" s="101">
        <v>89.51</v>
      </c>
      <c r="F11042" s="102"/>
    </row>
    <row r="11043" ht="12.75" customHeight="1">
      <c r="A11043" s="100" t="s">
        <v>29051</v>
      </c>
      <c r="B11043" s="101">
        <v>2266.34</v>
      </c>
      <c r="C11043" s="102"/>
      <c r="D11043" s="100" t="s">
        <v>11641</v>
      </c>
      <c r="E11043" s="101">
        <v>83.65</v>
      </c>
      <c r="F11043" s="102"/>
    </row>
    <row r="11044" ht="12.75" customHeight="1">
      <c r="A11044" s="100" t="s">
        <v>11304</v>
      </c>
      <c r="B11044" s="101">
        <v>2083.88</v>
      </c>
      <c r="C11044" s="102"/>
      <c r="D11044" s="100" t="s">
        <v>29232</v>
      </c>
      <c r="E11044" s="101">
        <v>93.35</v>
      </c>
      <c r="F11044" s="102"/>
    </row>
    <row r="11045" ht="12.75" customHeight="1">
      <c r="A11045" s="100" t="s">
        <v>29052</v>
      </c>
      <c r="B11045" s="101">
        <v>2752.09</v>
      </c>
      <c r="C11045" s="102"/>
      <c r="D11045" s="100" t="s">
        <v>11643</v>
      </c>
      <c r="E11045" s="101">
        <v>86.98</v>
      </c>
      <c r="F11045" s="102"/>
    </row>
    <row r="11046" ht="12.75" customHeight="1">
      <c r="A11046" s="100" t="s">
        <v>11306</v>
      </c>
      <c r="B11046" s="101">
        <v>2539.2</v>
      </c>
      <c r="C11046" s="102"/>
      <c r="D11046" s="100" t="s">
        <v>29233</v>
      </c>
      <c r="E11046" s="101">
        <v>104.9</v>
      </c>
      <c r="F11046" s="102"/>
    </row>
    <row r="11047" ht="12.75" customHeight="1">
      <c r="A11047" s="100" t="s">
        <v>29053</v>
      </c>
      <c r="B11047" s="101">
        <v>3545.44</v>
      </c>
      <c r="C11047" s="102"/>
      <c r="D11047" s="100" t="s">
        <v>11645</v>
      </c>
      <c r="E11047" s="101">
        <v>96.99</v>
      </c>
      <c r="F11047" s="102"/>
    </row>
    <row r="11048" ht="12.75" customHeight="1">
      <c r="A11048" s="100" t="s">
        <v>11308</v>
      </c>
      <c r="B11048" s="101">
        <v>3313.45</v>
      </c>
      <c r="C11048" s="102"/>
      <c r="D11048" s="100" t="s">
        <v>29234</v>
      </c>
      <c r="E11048" s="101">
        <v>112.59</v>
      </c>
      <c r="F11048" s="102"/>
    </row>
    <row r="11049" ht="12.75" customHeight="1">
      <c r="A11049" s="100" t="s">
        <v>29054</v>
      </c>
      <c r="B11049" s="101">
        <v>4145.52</v>
      </c>
      <c r="C11049" s="102"/>
      <c r="D11049" s="100" t="s">
        <v>11647</v>
      </c>
      <c r="E11049" s="101">
        <v>103.65</v>
      </c>
      <c r="F11049" s="102"/>
    </row>
    <row r="11050" ht="12.75" customHeight="1">
      <c r="A11050" s="100" t="s">
        <v>11310</v>
      </c>
      <c r="B11050" s="101">
        <v>3833.47</v>
      </c>
      <c r="C11050" s="102"/>
      <c r="D11050" s="100" t="s">
        <v>29235</v>
      </c>
      <c r="E11050" s="101">
        <v>72.63</v>
      </c>
      <c r="F11050" s="102"/>
    </row>
    <row r="11051" ht="12.75" customHeight="1">
      <c r="A11051" s="100" t="s">
        <v>29055</v>
      </c>
      <c r="B11051" s="101">
        <v>4827.43</v>
      </c>
      <c r="C11051" s="102"/>
      <c r="D11051" s="100" t="s">
        <v>11649</v>
      </c>
      <c r="E11051" s="101">
        <v>67.93</v>
      </c>
      <c r="F11051" s="102"/>
    </row>
    <row r="11052" ht="12.75" customHeight="1">
      <c r="A11052" s="100" t="s">
        <v>11312</v>
      </c>
      <c r="B11052" s="101">
        <v>4424.31</v>
      </c>
      <c r="C11052" s="102"/>
      <c r="D11052" s="100" t="s">
        <v>29236</v>
      </c>
      <c r="E11052" s="101">
        <v>117.46</v>
      </c>
      <c r="F11052" s="102"/>
    </row>
    <row r="11053" ht="12.75" customHeight="1">
      <c r="A11053" s="100" t="s">
        <v>29056</v>
      </c>
      <c r="B11053" s="101">
        <v>735.93</v>
      </c>
      <c r="C11053" s="102"/>
      <c r="D11053" s="100" t="s">
        <v>11651</v>
      </c>
      <c r="E11053" s="101">
        <v>112.16</v>
      </c>
      <c r="F11053" s="102"/>
    </row>
    <row r="11054" ht="12.75" customHeight="1">
      <c r="A11054" s="100" t="s">
        <v>11314</v>
      </c>
      <c r="B11054" s="101">
        <v>659.99</v>
      </c>
      <c r="C11054" s="102"/>
      <c r="D11054" s="100" t="s">
        <v>29237</v>
      </c>
      <c r="E11054" s="101">
        <v>125.16</v>
      </c>
      <c r="F11054" s="102"/>
    </row>
    <row r="11055" ht="12.75" customHeight="1">
      <c r="A11055" s="100" t="s">
        <v>29057</v>
      </c>
      <c r="B11055" s="101">
        <v>858.96</v>
      </c>
      <c r="C11055" s="102"/>
      <c r="D11055" s="100" t="s">
        <v>11653</v>
      </c>
      <c r="E11055" s="101">
        <v>118.83</v>
      </c>
      <c r="F11055" s="102"/>
    </row>
    <row r="11056" ht="12.75" customHeight="1">
      <c r="A11056" s="100" t="s">
        <v>11316</v>
      </c>
      <c r="B11056" s="101">
        <v>770.36</v>
      </c>
      <c r="C11056" s="102"/>
      <c r="D11056" s="100" t="s">
        <v>29238</v>
      </c>
      <c r="E11056" s="101">
        <v>68.17</v>
      </c>
      <c r="F11056" s="102"/>
    </row>
    <row r="11057" ht="12.75" customHeight="1">
      <c r="A11057" s="100" t="s">
        <v>29058</v>
      </c>
      <c r="B11057" s="101">
        <v>1168.3</v>
      </c>
      <c r="C11057" s="102"/>
      <c r="D11057" s="100" t="s">
        <v>11655</v>
      </c>
      <c r="E11057" s="101">
        <v>63.71</v>
      </c>
      <c r="F11057" s="102"/>
    </row>
    <row r="11058" ht="12.75" customHeight="1">
      <c r="A11058" s="100" t="s">
        <v>11318</v>
      </c>
      <c r="B11058" s="101">
        <v>1038.44</v>
      </c>
      <c r="C11058" s="102"/>
      <c r="D11058" s="100" t="s">
        <v>29239</v>
      </c>
      <c r="E11058" s="101">
        <v>70.86</v>
      </c>
      <c r="F11058" s="102"/>
    </row>
    <row r="11059" ht="12.75" customHeight="1">
      <c r="A11059" s="100" t="s">
        <v>29059</v>
      </c>
      <c r="B11059" s="101">
        <v>2323.3</v>
      </c>
      <c r="C11059" s="102"/>
      <c r="D11059" s="100" t="s">
        <v>11657</v>
      </c>
      <c r="E11059" s="101">
        <v>66.05</v>
      </c>
      <c r="F11059" s="102"/>
    </row>
    <row r="11060" ht="12.75" customHeight="1">
      <c r="A11060" s="100" t="s">
        <v>11320</v>
      </c>
      <c r="B11060" s="101">
        <v>2133.24</v>
      </c>
      <c r="C11060" s="102"/>
      <c r="D11060" s="100" t="s">
        <v>29240</v>
      </c>
      <c r="E11060" s="101">
        <v>79.71</v>
      </c>
      <c r="F11060" s="102"/>
    </row>
    <row r="11061" ht="12.75" customHeight="1">
      <c r="A11061" s="100" t="s">
        <v>29060</v>
      </c>
      <c r="B11061" s="101">
        <v>2818.57</v>
      </c>
      <c r="C11061" s="102"/>
      <c r="D11061" s="100" t="s">
        <v>11659</v>
      </c>
      <c r="E11061" s="101">
        <v>73.72</v>
      </c>
      <c r="F11061" s="102"/>
    </row>
    <row r="11062" ht="12.75" customHeight="1">
      <c r="A11062" s="100" t="s">
        <v>11322</v>
      </c>
      <c r="B11062" s="101">
        <v>2596.81</v>
      </c>
      <c r="C11062" s="102"/>
      <c r="D11062" s="100" t="s">
        <v>29241</v>
      </c>
      <c r="E11062" s="101">
        <v>85.48</v>
      </c>
      <c r="F11062" s="102"/>
    </row>
    <row r="11063" ht="12.75" customHeight="1">
      <c r="A11063" s="100" t="s">
        <v>29061</v>
      </c>
      <c r="B11063" s="101">
        <v>3617.89</v>
      </c>
      <c r="C11063" s="102"/>
      <c r="D11063" s="100" t="s">
        <v>11661</v>
      </c>
      <c r="E11063" s="101">
        <v>78.72</v>
      </c>
      <c r="F11063" s="102"/>
    </row>
    <row r="11064" ht="12.75" customHeight="1">
      <c r="A11064" s="100" t="s">
        <v>11324</v>
      </c>
      <c r="B11064" s="101">
        <v>3376.22</v>
      </c>
      <c r="C11064" s="102"/>
      <c r="D11064" s="100" t="s">
        <v>29242</v>
      </c>
      <c r="E11064" s="101">
        <v>68.9</v>
      </c>
      <c r="F11064" s="102"/>
    </row>
    <row r="11065" ht="12.75" customHeight="1">
      <c r="A11065" s="100" t="s">
        <v>29062</v>
      </c>
      <c r="B11065" s="101">
        <v>4242.97</v>
      </c>
      <c r="C11065" s="102"/>
      <c r="D11065" s="100" t="s">
        <v>11663</v>
      </c>
      <c r="E11065" s="101">
        <v>64.49</v>
      </c>
      <c r="F11065" s="102"/>
    </row>
    <row r="11066" ht="12.75" customHeight="1">
      <c r="A11066" s="100" t="s">
        <v>11326</v>
      </c>
      <c r="B11066" s="101">
        <v>3917.92</v>
      </c>
      <c r="C11066" s="102"/>
      <c r="D11066" s="100" t="s">
        <v>29243</v>
      </c>
      <c r="E11066" s="101">
        <v>71.59</v>
      </c>
      <c r="F11066" s="102"/>
    </row>
    <row r="11067" ht="12.75" customHeight="1">
      <c r="A11067" s="100" t="s">
        <v>29063</v>
      </c>
      <c r="B11067" s="101">
        <v>4953.29</v>
      </c>
      <c r="C11067" s="102"/>
      <c r="D11067" s="100" t="s">
        <v>11665</v>
      </c>
      <c r="E11067" s="101">
        <v>66.82</v>
      </c>
      <c r="F11067" s="102"/>
    </row>
    <row r="11068" ht="12.75" customHeight="1">
      <c r="A11068" s="100" t="s">
        <v>11328</v>
      </c>
      <c r="B11068" s="101">
        <v>4533.37</v>
      </c>
      <c r="C11068" s="102"/>
      <c r="D11068" s="100" t="s">
        <v>29244</v>
      </c>
      <c r="E11068" s="101">
        <v>80.44</v>
      </c>
      <c r="F11068" s="102"/>
    </row>
    <row r="11069" ht="12.75" customHeight="1">
      <c r="A11069" s="100" t="s">
        <v>29064</v>
      </c>
      <c r="B11069" s="101">
        <v>241.47</v>
      </c>
      <c r="C11069" s="102"/>
      <c r="D11069" s="100" t="s">
        <v>11667</v>
      </c>
      <c r="E11069" s="101">
        <v>74.49</v>
      </c>
      <c r="F11069" s="102"/>
    </row>
    <row r="11070" ht="12.75" customHeight="1">
      <c r="A11070" s="100" t="s">
        <v>11330</v>
      </c>
      <c r="B11070" s="101">
        <v>241.47</v>
      </c>
      <c r="C11070" s="102"/>
      <c r="D11070" s="100" t="s">
        <v>29245</v>
      </c>
      <c r="E11070" s="101">
        <v>86.21</v>
      </c>
      <c r="F11070" s="102"/>
    </row>
    <row r="11071" ht="12.75" customHeight="1">
      <c r="A11071" s="100" t="s">
        <v>29065</v>
      </c>
      <c r="B11071" s="101">
        <v>270.0</v>
      </c>
      <c r="C11071" s="102"/>
      <c r="D11071" s="100" t="s">
        <v>11669</v>
      </c>
      <c r="E11071" s="101">
        <v>79.49</v>
      </c>
      <c r="F11071" s="102"/>
    </row>
    <row r="11072" ht="12.75" customHeight="1">
      <c r="A11072" s="100" t="s">
        <v>11332</v>
      </c>
      <c r="B11072" s="101">
        <v>270.0</v>
      </c>
      <c r="C11072" s="102"/>
      <c r="D11072" s="100" t="s">
        <v>29246</v>
      </c>
      <c r="E11072" s="101">
        <v>188.04</v>
      </c>
      <c r="F11072" s="102"/>
    </row>
    <row r="11073" ht="12.75" customHeight="1">
      <c r="A11073" s="100" t="s">
        <v>29066</v>
      </c>
      <c r="B11073" s="101">
        <v>280.0</v>
      </c>
      <c r="C11073" s="102"/>
      <c r="D11073" s="100" t="s">
        <v>11671</v>
      </c>
      <c r="E11073" s="101">
        <v>177.68</v>
      </c>
      <c r="F11073" s="102"/>
    </row>
    <row r="11074" ht="12.75" customHeight="1">
      <c r="A11074" s="100" t="s">
        <v>11334</v>
      </c>
      <c r="B11074" s="101">
        <v>280.0</v>
      </c>
      <c r="C11074" s="102"/>
      <c r="D11074" s="100" t="s">
        <v>29247</v>
      </c>
      <c r="E11074" s="101">
        <v>187.21</v>
      </c>
      <c r="F11074" s="102"/>
    </row>
    <row r="11075" ht="12.75" customHeight="1">
      <c r="A11075" s="100" t="s">
        <v>29067</v>
      </c>
      <c r="B11075" s="101">
        <v>300.0</v>
      </c>
      <c r="C11075" s="102"/>
      <c r="D11075" s="100" t="s">
        <v>11673</v>
      </c>
      <c r="E11075" s="101">
        <v>183.02</v>
      </c>
      <c r="F11075" s="102"/>
    </row>
    <row r="11076" ht="12.75" customHeight="1">
      <c r="A11076" s="100" t="s">
        <v>11336</v>
      </c>
      <c r="B11076" s="101">
        <v>300.0</v>
      </c>
      <c r="C11076" s="102"/>
      <c r="D11076" s="100" t="s">
        <v>29248</v>
      </c>
      <c r="E11076" s="101">
        <v>141.9</v>
      </c>
      <c r="F11076" s="102"/>
    </row>
    <row r="11077" ht="12.75" customHeight="1">
      <c r="A11077" s="100" t="s">
        <v>29068</v>
      </c>
      <c r="B11077" s="101">
        <v>308.43</v>
      </c>
      <c r="C11077" s="102"/>
      <c r="D11077" s="100" t="s">
        <v>11675</v>
      </c>
      <c r="E11077" s="101">
        <v>139.79</v>
      </c>
      <c r="F11077" s="102"/>
    </row>
    <row r="11078" ht="12.75" customHeight="1">
      <c r="A11078" s="100" t="s">
        <v>11338</v>
      </c>
      <c r="B11078" s="101">
        <v>308.43</v>
      </c>
      <c r="C11078" s="102"/>
      <c r="D11078" s="100" t="s">
        <v>29249</v>
      </c>
      <c r="E11078" s="101">
        <v>225.32</v>
      </c>
      <c r="F11078" s="102"/>
    </row>
    <row r="11079" ht="12.75" customHeight="1">
      <c r="A11079" s="100" t="s">
        <v>29069</v>
      </c>
      <c r="B11079" s="101">
        <v>310.15</v>
      </c>
      <c r="C11079" s="102"/>
      <c r="D11079" s="100" t="s">
        <v>11677</v>
      </c>
      <c r="E11079" s="101">
        <v>222.38</v>
      </c>
      <c r="F11079" s="102"/>
    </row>
    <row r="11080" ht="12.75" customHeight="1">
      <c r="A11080" s="100" t="s">
        <v>11340</v>
      </c>
      <c r="B11080" s="101">
        <v>310.15</v>
      </c>
      <c r="C11080" s="102"/>
      <c r="D11080" s="100" t="s">
        <v>29250</v>
      </c>
      <c r="E11080" s="101">
        <v>223.91</v>
      </c>
      <c r="F11080" s="102"/>
    </row>
    <row r="11081" ht="12.75" customHeight="1">
      <c r="A11081" s="100" t="s">
        <v>29070</v>
      </c>
      <c r="B11081" s="101">
        <v>320.0</v>
      </c>
      <c r="C11081" s="102"/>
      <c r="D11081" s="100" t="s">
        <v>11679</v>
      </c>
      <c r="E11081" s="101">
        <v>219.58</v>
      </c>
      <c r="F11081" s="102"/>
    </row>
    <row r="11082" ht="12.75" customHeight="1">
      <c r="A11082" s="100" t="s">
        <v>11342</v>
      </c>
      <c r="B11082" s="101">
        <v>320.0</v>
      </c>
      <c r="C11082" s="102"/>
      <c r="D11082" s="100" t="s">
        <v>29251</v>
      </c>
      <c r="E11082" s="101">
        <v>324.41</v>
      </c>
      <c r="F11082" s="102"/>
    </row>
    <row r="11083" ht="12.75" customHeight="1">
      <c r="A11083" s="100" t="s">
        <v>29071</v>
      </c>
      <c r="B11083" s="101">
        <v>310.8</v>
      </c>
      <c r="C11083" s="102"/>
      <c r="D11083" s="100" t="s">
        <v>11681</v>
      </c>
      <c r="E11083" s="101">
        <v>317.49</v>
      </c>
      <c r="F11083" s="102"/>
    </row>
    <row r="11084" ht="12.75" customHeight="1">
      <c r="A11084" s="100" t="s">
        <v>11344</v>
      </c>
      <c r="B11084" s="101">
        <v>310.8</v>
      </c>
      <c r="C11084" s="102"/>
      <c r="D11084" s="100" t="s">
        <v>29252</v>
      </c>
      <c r="E11084" s="101">
        <v>276.49</v>
      </c>
      <c r="F11084" s="102"/>
    </row>
    <row r="11085" ht="12.75" customHeight="1">
      <c r="A11085" s="100" t="s">
        <v>29072</v>
      </c>
      <c r="B11085" s="101">
        <v>414.71</v>
      </c>
      <c r="C11085" s="102"/>
      <c r="D11085" s="100" t="s">
        <v>11683</v>
      </c>
      <c r="E11085" s="101">
        <v>273.39</v>
      </c>
      <c r="F11085" s="102"/>
    </row>
    <row r="11086" ht="12.75" customHeight="1">
      <c r="A11086" s="100" t="s">
        <v>11346</v>
      </c>
      <c r="B11086" s="101">
        <v>394.88</v>
      </c>
      <c r="C11086" s="102"/>
      <c r="D11086" s="100" t="s">
        <v>29253</v>
      </c>
      <c r="E11086" s="101">
        <v>141.21</v>
      </c>
      <c r="F11086" s="102"/>
    </row>
    <row r="11087" ht="12.75" customHeight="1">
      <c r="A11087" s="100" t="s">
        <v>29073</v>
      </c>
      <c r="B11087" s="101">
        <v>447.58</v>
      </c>
      <c r="C11087" s="102"/>
      <c r="D11087" s="100" t="s">
        <v>11685</v>
      </c>
      <c r="E11087" s="101">
        <v>130.81</v>
      </c>
      <c r="F11087" s="102"/>
    </row>
    <row r="11088" ht="12.75" customHeight="1">
      <c r="A11088" s="100" t="s">
        <v>11348</v>
      </c>
      <c r="B11088" s="101">
        <v>427.75</v>
      </c>
      <c r="C11088" s="102"/>
      <c r="D11088" s="100" t="s">
        <v>29254</v>
      </c>
      <c r="E11088" s="101">
        <v>179.05</v>
      </c>
      <c r="F11088" s="102"/>
    </row>
    <row r="11089" ht="12.75" customHeight="1">
      <c r="A11089" s="100" t="s">
        <v>29074</v>
      </c>
      <c r="B11089" s="101">
        <v>471.21</v>
      </c>
      <c r="C11089" s="102"/>
      <c r="D11089" s="100" t="s">
        <v>11687</v>
      </c>
      <c r="E11089" s="101">
        <v>167.8</v>
      </c>
      <c r="F11089" s="102"/>
    </row>
    <row r="11090" ht="12.75" customHeight="1">
      <c r="A11090" s="100" t="s">
        <v>11350</v>
      </c>
      <c r="B11090" s="101">
        <v>451.37</v>
      </c>
      <c r="C11090" s="102"/>
      <c r="D11090" s="100" t="s">
        <v>29255</v>
      </c>
      <c r="E11090" s="101">
        <v>1278.85</v>
      </c>
      <c r="F11090" s="102"/>
    </row>
    <row r="11091" ht="12.75" customHeight="1">
      <c r="A11091" s="100" t="s">
        <v>29075</v>
      </c>
      <c r="B11091" s="101">
        <v>492.01</v>
      </c>
      <c r="C11091" s="102"/>
      <c r="D11091" s="100" t="s">
        <v>11689</v>
      </c>
      <c r="E11091" s="101">
        <v>1253.12</v>
      </c>
      <c r="F11091" s="102"/>
    </row>
    <row r="11092" ht="12.75" customHeight="1">
      <c r="A11092" s="100" t="s">
        <v>11352</v>
      </c>
      <c r="B11092" s="101">
        <v>472.18</v>
      </c>
      <c r="C11092" s="102"/>
      <c r="D11092" s="100" t="s">
        <v>29256</v>
      </c>
      <c r="E11092" s="101">
        <v>1174.68</v>
      </c>
      <c r="F11092" s="102"/>
    </row>
    <row r="11093" ht="12.75" customHeight="1">
      <c r="A11093" s="100" t="s">
        <v>29076</v>
      </c>
      <c r="B11093" s="101">
        <v>30.0</v>
      </c>
      <c r="C11093" s="102"/>
      <c r="D11093" s="100" t="s">
        <v>11691</v>
      </c>
      <c r="E11093" s="101">
        <v>1148.92</v>
      </c>
      <c r="F11093" s="102"/>
    </row>
    <row r="11094" ht="12.75" customHeight="1">
      <c r="A11094" s="100" t="s">
        <v>11354</v>
      </c>
      <c r="B11094" s="101">
        <v>30.0</v>
      </c>
      <c r="C11094" s="102"/>
      <c r="D11094" s="100" t="s">
        <v>29257</v>
      </c>
      <c r="E11094" s="101">
        <v>761.61</v>
      </c>
      <c r="F11094" s="102"/>
    </row>
    <row r="11095" ht="12.75" customHeight="1">
      <c r="A11095" s="100" t="s">
        <v>29077</v>
      </c>
      <c r="B11095" s="101">
        <v>215.95</v>
      </c>
      <c r="C11095" s="102"/>
      <c r="D11095" s="100" t="s">
        <v>11693</v>
      </c>
      <c r="E11095" s="101">
        <v>738.45</v>
      </c>
      <c r="F11095" s="102"/>
    </row>
    <row r="11096" ht="12.75" customHeight="1">
      <c r="A11096" s="100" t="s">
        <v>11356</v>
      </c>
      <c r="B11096" s="101">
        <v>206.45</v>
      </c>
      <c r="C11096" s="102"/>
      <c r="D11096" s="100" t="s">
        <v>29258</v>
      </c>
      <c r="E11096" s="101">
        <v>482.02</v>
      </c>
      <c r="F11096" s="102"/>
    </row>
    <row r="11097" ht="12.75" customHeight="1">
      <c r="A11097" s="100" t="s">
        <v>29078</v>
      </c>
      <c r="B11097" s="101">
        <v>1545.73</v>
      </c>
      <c r="C11097" s="102"/>
      <c r="D11097" s="100" t="s">
        <v>11695</v>
      </c>
      <c r="E11097" s="101">
        <v>461.4</v>
      </c>
      <c r="F11097" s="102"/>
    </row>
    <row r="11098" ht="12.75" customHeight="1">
      <c r="A11098" s="100" t="s">
        <v>11358</v>
      </c>
      <c r="B11098" s="101">
        <v>1462.39</v>
      </c>
      <c r="C11098" s="102"/>
      <c r="D11098" s="100" t="s">
        <v>29259</v>
      </c>
      <c r="E11098" s="101">
        <v>54.02</v>
      </c>
      <c r="F11098" s="102"/>
    </row>
    <row r="11099" ht="12.75" customHeight="1">
      <c r="A11099" s="100" t="s">
        <v>29079</v>
      </c>
      <c r="B11099" s="101">
        <v>225.38</v>
      </c>
      <c r="C11099" s="102"/>
      <c r="D11099" s="100" t="s">
        <v>11697</v>
      </c>
      <c r="E11099" s="101">
        <v>52.81</v>
      </c>
      <c r="F11099" s="102"/>
    </row>
    <row r="11100" ht="12.75" customHeight="1">
      <c r="A11100" s="100" t="s">
        <v>11360</v>
      </c>
      <c r="B11100" s="101">
        <v>215.89</v>
      </c>
      <c r="C11100" s="102"/>
      <c r="D11100" s="100" t="s">
        <v>29260</v>
      </c>
      <c r="E11100" s="101">
        <v>106.73</v>
      </c>
      <c r="F11100" s="102"/>
    </row>
    <row r="11101" ht="12.75" customHeight="1">
      <c r="A11101" s="100" t="s">
        <v>29080</v>
      </c>
      <c r="B11101" s="101">
        <v>136.31</v>
      </c>
      <c r="C11101" s="102"/>
      <c r="D11101" s="100" t="s">
        <v>11699</v>
      </c>
      <c r="E11101" s="101">
        <v>104.42</v>
      </c>
      <c r="F11101" s="102"/>
    </row>
    <row r="11102" ht="12.75" customHeight="1">
      <c r="A11102" s="100" t="s">
        <v>11362</v>
      </c>
      <c r="B11102" s="101">
        <v>131.86</v>
      </c>
      <c r="C11102" s="102"/>
      <c r="D11102" s="100" t="s">
        <v>29261</v>
      </c>
      <c r="E11102" s="101">
        <v>80.89</v>
      </c>
      <c r="F11102" s="102"/>
    </row>
    <row r="11103" ht="12.75" customHeight="1">
      <c r="A11103" s="100" t="s">
        <v>29081</v>
      </c>
      <c r="B11103" s="101">
        <v>1206.15</v>
      </c>
      <c r="C11103" s="102"/>
      <c r="D11103" s="100" t="s">
        <v>11701</v>
      </c>
      <c r="E11103" s="101">
        <v>79.07</v>
      </c>
      <c r="F11103" s="102"/>
    </row>
    <row r="11104" ht="12.75" customHeight="1">
      <c r="A11104" s="100" t="s">
        <v>11364</v>
      </c>
      <c r="B11104" s="101">
        <v>1122.81</v>
      </c>
      <c r="C11104" s="102"/>
      <c r="D11104" s="100" t="s">
        <v>29262</v>
      </c>
      <c r="E11104" s="101">
        <v>201.76</v>
      </c>
      <c r="F11104" s="102"/>
    </row>
    <row r="11105" ht="12.75" customHeight="1">
      <c r="A11105" s="100" t="s">
        <v>29082</v>
      </c>
      <c r="B11105" s="101">
        <v>337.49</v>
      </c>
      <c r="C11105" s="102"/>
      <c r="D11105" s="100" t="s">
        <v>11703</v>
      </c>
      <c r="E11105" s="101">
        <v>195.19</v>
      </c>
      <c r="F11105" s="102"/>
    </row>
    <row r="11106" ht="12.75" customHeight="1">
      <c r="A11106" s="100" t="s">
        <v>11366</v>
      </c>
      <c r="B11106" s="101">
        <v>305.85</v>
      </c>
      <c r="C11106" s="102"/>
      <c r="D11106" s="100" t="s">
        <v>29263</v>
      </c>
      <c r="E11106" s="101">
        <v>223.95</v>
      </c>
      <c r="F11106" s="102"/>
    </row>
    <row r="11107" ht="12.75" customHeight="1">
      <c r="A11107" s="100" t="s">
        <v>29083</v>
      </c>
      <c r="B11107" s="101">
        <v>307.33</v>
      </c>
      <c r="C11107" s="102"/>
      <c r="D11107" s="100" t="s">
        <v>11705</v>
      </c>
      <c r="E11107" s="101">
        <v>216.74</v>
      </c>
      <c r="F11107" s="102"/>
    </row>
    <row r="11108" ht="12.75" customHeight="1">
      <c r="A11108" s="100" t="s">
        <v>11368</v>
      </c>
      <c r="B11108" s="101">
        <v>298.61</v>
      </c>
      <c r="C11108" s="102"/>
      <c r="D11108" s="100" t="s">
        <v>29264</v>
      </c>
      <c r="E11108" s="101">
        <v>372.47</v>
      </c>
      <c r="F11108" s="102"/>
    </row>
    <row r="11109" ht="12.75" customHeight="1">
      <c r="A11109" s="100" t="s">
        <v>29084</v>
      </c>
      <c r="B11109" s="101">
        <v>335.86</v>
      </c>
      <c r="C11109" s="102"/>
      <c r="D11109" s="100" t="s">
        <v>11707</v>
      </c>
      <c r="E11109" s="101">
        <v>329.62</v>
      </c>
      <c r="F11109" s="102"/>
    </row>
    <row r="11110" ht="12.75" customHeight="1">
      <c r="A11110" s="100" t="s">
        <v>11370</v>
      </c>
      <c r="B11110" s="101">
        <v>327.14</v>
      </c>
      <c r="C11110" s="102"/>
      <c r="D11110" s="100" t="s">
        <v>29265</v>
      </c>
      <c r="E11110" s="101">
        <v>388.04</v>
      </c>
      <c r="F11110" s="102"/>
    </row>
    <row r="11111" ht="12.75" customHeight="1">
      <c r="A11111" s="100" t="s">
        <v>29085</v>
      </c>
      <c r="B11111" s="101">
        <v>345.86</v>
      </c>
      <c r="C11111" s="102"/>
      <c r="D11111" s="100" t="s">
        <v>11709</v>
      </c>
      <c r="E11111" s="101">
        <v>344.0</v>
      </c>
      <c r="F11111" s="102"/>
    </row>
    <row r="11112" ht="12.75" customHeight="1">
      <c r="A11112" s="100" t="s">
        <v>11372</v>
      </c>
      <c r="B11112" s="101">
        <v>337.14</v>
      </c>
      <c r="C11112" s="102"/>
      <c r="D11112" s="100" t="s">
        <v>29266</v>
      </c>
      <c r="E11112" s="101">
        <v>172.46</v>
      </c>
      <c r="F11112" s="102"/>
    </row>
    <row r="11113" ht="12.75" customHeight="1">
      <c r="A11113" s="100" t="s">
        <v>29086</v>
      </c>
      <c r="B11113" s="101">
        <v>365.86</v>
      </c>
      <c r="C11113" s="102"/>
      <c r="D11113" s="100" t="s">
        <v>11711</v>
      </c>
      <c r="E11113" s="101">
        <v>161.75</v>
      </c>
      <c r="F11113" s="102"/>
    </row>
    <row r="11114" ht="12.75" customHeight="1">
      <c r="A11114" s="100" t="s">
        <v>11374</v>
      </c>
      <c r="B11114" s="101">
        <v>357.14</v>
      </c>
      <c r="C11114" s="102"/>
      <c r="D11114" s="100" t="s">
        <v>29267</v>
      </c>
      <c r="E11114" s="101">
        <v>110.0</v>
      </c>
      <c r="F11114" s="102"/>
    </row>
    <row r="11115" ht="12.75" customHeight="1">
      <c r="A11115" s="100" t="s">
        <v>29087</v>
      </c>
      <c r="B11115" s="101">
        <v>374.29</v>
      </c>
      <c r="C11115" s="102"/>
      <c r="D11115" s="100" t="s">
        <v>11713</v>
      </c>
      <c r="E11115" s="101">
        <v>110.0</v>
      </c>
      <c r="F11115" s="102"/>
    </row>
    <row r="11116" ht="12.75" customHeight="1">
      <c r="A11116" s="100" t="s">
        <v>11376</v>
      </c>
      <c r="B11116" s="101">
        <v>365.57</v>
      </c>
      <c r="C11116" s="102"/>
      <c r="D11116" s="100" t="s">
        <v>29268</v>
      </c>
      <c r="E11116" s="101">
        <v>146.2</v>
      </c>
      <c r="F11116" s="102"/>
    </row>
    <row r="11117" ht="12.75" customHeight="1">
      <c r="A11117" s="100" t="s">
        <v>29088</v>
      </c>
      <c r="B11117" s="101">
        <v>376.01</v>
      </c>
      <c r="C11117" s="102"/>
      <c r="D11117" s="100" t="s">
        <v>11715</v>
      </c>
      <c r="E11117" s="101">
        <v>146.2</v>
      </c>
      <c r="F11117" s="102"/>
    </row>
    <row r="11118" ht="12.75" customHeight="1">
      <c r="A11118" s="100" t="s">
        <v>11378</v>
      </c>
      <c r="B11118" s="101">
        <v>367.29</v>
      </c>
      <c r="C11118" s="102"/>
      <c r="D11118" s="100" t="s">
        <v>29269</v>
      </c>
      <c r="E11118" s="101">
        <v>197.22</v>
      </c>
      <c r="F11118" s="102"/>
    </row>
    <row r="11119" ht="12.75" customHeight="1">
      <c r="A11119" s="100" t="s">
        <v>29089</v>
      </c>
      <c r="B11119" s="101">
        <v>385.86</v>
      </c>
      <c r="C11119" s="102"/>
      <c r="D11119" s="100" t="s">
        <v>11717</v>
      </c>
      <c r="E11119" s="101">
        <v>197.22</v>
      </c>
      <c r="F11119" s="102"/>
    </row>
    <row r="11120" ht="12.75" customHeight="1">
      <c r="A11120" s="100" t="s">
        <v>11380</v>
      </c>
      <c r="B11120" s="101">
        <v>377.14</v>
      </c>
      <c r="C11120" s="102"/>
      <c r="D11120" s="100" t="s">
        <v>29270</v>
      </c>
      <c r="E11120" s="101">
        <v>197.22</v>
      </c>
      <c r="F11120" s="102"/>
    </row>
    <row r="11121" ht="12.75" customHeight="1">
      <c r="A11121" s="100" t="s">
        <v>29090</v>
      </c>
      <c r="B11121" s="101">
        <v>123.3</v>
      </c>
      <c r="C11121" s="102"/>
      <c r="D11121" s="100" t="s">
        <v>11719</v>
      </c>
      <c r="E11121" s="101">
        <v>197.22</v>
      </c>
      <c r="F11121" s="102"/>
    </row>
    <row r="11122" ht="12.75" customHeight="1">
      <c r="A11122" s="100" t="s">
        <v>11382</v>
      </c>
      <c r="B11122" s="101">
        <v>117.76</v>
      </c>
      <c r="C11122" s="102"/>
      <c r="D11122" s="100" t="s">
        <v>29271</v>
      </c>
      <c r="E11122" s="101">
        <v>96.99</v>
      </c>
      <c r="F11122" s="102"/>
    </row>
    <row r="11123" ht="12.75" customHeight="1">
      <c r="A11123" s="100" t="s">
        <v>29091</v>
      </c>
      <c r="B11123" s="101">
        <v>131.6</v>
      </c>
      <c r="C11123" s="102"/>
      <c r="D11123" s="100" t="s">
        <v>11721</v>
      </c>
      <c r="E11123" s="101">
        <v>96.99</v>
      </c>
      <c r="F11123" s="102"/>
    </row>
    <row r="11124" ht="12.75" customHeight="1">
      <c r="A11124" s="100" t="s">
        <v>11384</v>
      </c>
      <c r="B11124" s="101">
        <v>125.65</v>
      </c>
      <c r="C11124" s="102"/>
      <c r="D11124" s="100" t="s">
        <v>29272</v>
      </c>
      <c r="E11124" s="101">
        <v>122.22</v>
      </c>
      <c r="F11124" s="102"/>
    </row>
    <row r="11125" ht="12.75" customHeight="1">
      <c r="A11125" s="100" t="s">
        <v>29092</v>
      </c>
      <c r="B11125" s="101">
        <v>139.89</v>
      </c>
      <c r="C11125" s="102"/>
      <c r="D11125" s="100" t="s">
        <v>11723</v>
      </c>
      <c r="E11125" s="101">
        <v>122.22</v>
      </c>
      <c r="F11125" s="102"/>
    </row>
    <row r="11126" ht="12.75" customHeight="1">
      <c r="A11126" s="100" t="s">
        <v>11386</v>
      </c>
      <c r="B11126" s="101">
        <v>133.55</v>
      </c>
      <c r="C11126" s="102"/>
      <c r="D11126" s="100" t="s">
        <v>29273</v>
      </c>
      <c r="E11126" s="101">
        <v>161.11</v>
      </c>
      <c r="F11126" s="102"/>
    </row>
    <row r="11127" ht="12.75" customHeight="1">
      <c r="A11127" s="100" t="s">
        <v>29093</v>
      </c>
      <c r="B11127" s="101">
        <v>7.5</v>
      </c>
      <c r="C11127" s="102"/>
      <c r="D11127" s="100" t="s">
        <v>11725</v>
      </c>
      <c r="E11127" s="101">
        <v>161.11</v>
      </c>
      <c r="F11127" s="102"/>
    </row>
    <row r="11128" ht="12.75" customHeight="1">
      <c r="A11128" s="100" t="s">
        <v>11388</v>
      </c>
      <c r="B11128" s="101">
        <v>7.5</v>
      </c>
      <c r="C11128" s="102"/>
      <c r="D11128" s="100" t="s">
        <v>29274</v>
      </c>
      <c r="E11128" s="101">
        <v>161.11</v>
      </c>
      <c r="F11128" s="102"/>
    </row>
    <row r="11129" ht="12.75" customHeight="1">
      <c r="A11129" s="100" t="s">
        <v>29094</v>
      </c>
      <c r="B11129" s="101">
        <v>1.5</v>
      </c>
      <c r="C11129" s="102"/>
      <c r="D11129" s="100" t="s">
        <v>11727</v>
      </c>
      <c r="E11129" s="101">
        <v>161.11</v>
      </c>
      <c r="F11129" s="102"/>
    </row>
    <row r="11130" ht="12.75" customHeight="1">
      <c r="A11130" s="100" t="s">
        <v>11391</v>
      </c>
      <c r="B11130" s="101">
        <v>1.5</v>
      </c>
      <c r="C11130" s="102"/>
      <c r="D11130" s="100" t="s">
        <v>29275</v>
      </c>
      <c r="E11130" s="101">
        <v>134.25</v>
      </c>
      <c r="F11130" s="102"/>
    </row>
    <row r="11131" ht="12.75" customHeight="1">
      <c r="A11131" s="100" t="s">
        <v>29095</v>
      </c>
      <c r="B11131" s="101">
        <v>5.2</v>
      </c>
      <c r="C11131" s="102"/>
      <c r="D11131" s="100" t="s">
        <v>11729</v>
      </c>
      <c r="E11131" s="101">
        <v>134.25</v>
      </c>
      <c r="F11131" s="102"/>
    </row>
    <row r="11132" ht="12.75" customHeight="1">
      <c r="A11132" s="100" t="s">
        <v>11393</v>
      </c>
      <c r="B11132" s="101">
        <v>5.2</v>
      </c>
      <c r="C11132" s="102"/>
      <c r="D11132" s="100" t="s">
        <v>29276</v>
      </c>
      <c r="E11132" s="101">
        <v>176.85</v>
      </c>
      <c r="F11132" s="102"/>
    </row>
    <row r="11133" ht="12.75" customHeight="1">
      <c r="A11133" s="100" t="s">
        <v>29096</v>
      </c>
      <c r="B11133" s="101">
        <v>18.09</v>
      </c>
      <c r="C11133" s="102"/>
      <c r="D11133" s="100" t="s">
        <v>11731</v>
      </c>
      <c r="E11133" s="101">
        <v>176.85</v>
      </c>
      <c r="F11133" s="102"/>
    </row>
    <row r="11134" ht="12.75" customHeight="1">
      <c r="A11134" s="100" t="s">
        <v>11395</v>
      </c>
      <c r="B11134" s="101">
        <v>15.87</v>
      </c>
      <c r="C11134" s="102"/>
      <c r="D11134" s="100" t="s">
        <v>29277</v>
      </c>
      <c r="E11134" s="101">
        <v>215.74</v>
      </c>
      <c r="F11134" s="102"/>
    </row>
    <row r="11135" ht="12.75" customHeight="1">
      <c r="A11135" s="100" t="s">
        <v>29097</v>
      </c>
      <c r="B11135" s="101">
        <v>4.21</v>
      </c>
      <c r="C11135" s="102"/>
      <c r="D11135" s="100" t="s">
        <v>11733</v>
      </c>
      <c r="E11135" s="101">
        <v>215.74</v>
      </c>
      <c r="F11135" s="102"/>
    </row>
    <row r="11136" ht="12.75" customHeight="1">
      <c r="A11136" s="100" t="s">
        <v>11397</v>
      </c>
      <c r="B11136" s="101">
        <v>3.69</v>
      </c>
      <c r="C11136" s="102"/>
      <c r="D11136" s="100" t="s">
        <v>29278</v>
      </c>
      <c r="E11136" s="101">
        <v>215.74</v>
      </c>
      <c r="F11136" s="102"/>
    </row>
    <row r="11137" ht="12.75" customHeight="1">
      <c r="A11137" s="100" t="s">
        <v>29098</v>
      </c>
      <c r="B11137" s="101">
        <v>10.07</v>
      </c>
      <c r="C11137" s="102"/>
      <c r="D11137" s="100" t="s">
        <v>11735</v>
      </c>
      <c r="E11137" s="101">
        <v>215.74</v>
      </c>
      <c r="F11137" s="102"/>
    </row>
    <row r="11138" ht="12.75" customHeight="1">
      <c r="A11138" s="100" t="s">
        <v>11399</v>
      </c>
      <c r="B11138" s="101">
        <v>8.92</v>
      </c>
      <c r="C11138" s="102"/>
      <c r="D11138" s="100" t="s">
        <v>29279</v>
      </c>
      <c r="E11138" s="101">
        <v>122.45</v>
      </c>
      <c r="F11138" s="102"/>
    </row>
    <row r="11139" ht="12.75" customHeight="1">
      <c r="A11139" s="100" t="s">
        <v>29280</v>
      </c>
      <c r="B11139" s="101">
        <v>4.26</v>
      </c>
      <c r="C11139" s="102"/>
      <c r="D11139" s="100" t="s">
        <v>11737</v>
      </c>
      <c r="E11139" s="101">
        <v>122.45</v>
      </c>
      <c r="F11139" s="102"/>
    </row>
    <row r="11140" ht="12.75" customHeight="1">
      <c r="A11140" s="100" t="s">
        <v>29281</v>
      </c>
      <c r="B11140" s="101">
        <v>4.26</v>
      </c>
      <c r="C11140" s="102"/>
      <c r="D11140" s="100" t="s">
        <v>29282</v>
      </c>
      <c r="E11140" s="101">
        <v>142.59</v>
      </c>
      <c r="F11140" s="102"/>
    </row>
    <row r="11141" ht="12.75" customHeight="1">
      <c r="A11141" s="100" t="s">
        <v>29283</v>
      </c>
      <c r="B11141" s="101">
        <v>12.88</v>
      </c>
      <c r="C11141" s="102"/>
      <c r="D11141" s="100" t="s">
        <v>11739</v>
      </c>
      <c r="E11141" s="101">
        <v>142.59</v>
      </c>
      <c r="F11141" s="102"/>
    </row>
    <row r="11142" ht="12.75" customHeight="1">
      <c r="A11142" s="100" t="s">
        <v>29284</v>
      </c>
      <c r="B11142" s="101">
        <v>12.88</v>
      </c>
      <c r="C11142" s="102"/>
      <c r="D11142" s="100" t="s">
        <v>29285</v>
      </c>
      <c r="E11142" s="101">
        <v>171.29</v>
      </c>
      <c r="F11142" s="102"/>
    </row>
    <row r="11143" ht="12.75" customHeight="1">
      <c r="A11143" s="100" t="s">
        <v>29286</v>
      </c>
      <c r="B11143" s="101">
        <v>3.8</v>
      </c>
      <c r="C11143" s="102"/>
      <c r="D11143" s="100" t="s">
        <v>11741</v>
      </c>
      <c r="E11143" s="101">
        <v>171.29</v>
      </c>
      <c r="F11143" s="102"/>
    </row>
    <row r="11144" ht="12.75" customHeight="1">
      <c r="A11144" s="100" t="s">
        <v>29287</v>
      </c>
      <c r="B11144" s="101">
        <v>3.29</v>
      </c>
      <c r="C11144" s="102"/>
      <c r="D11144" s="100" t="s">
        <v>29288</v>
      </c>
      <c r="E11144" s="101">
        <v>171.29</v>
      </c>
      <c r="F11144" s="102"/>
    </row>
    <row r="11145" ht="12.75" customHeight="1">
      <c r="A11145" s="100" t="s">
        <v>29099</v>
      </c>
      <c r="B11145" s="101">
        <v>13722.82</v>
      </c>
      <c r="C11145" s="102"/>
      <c r="D11145" s="100" t="s">
        <v>11743</v>
      </c>
      <c r="E11145" s="101">
        <v>171.29</v>
      </c>
      <c r="F11145" s="102"/>
    </row>
    <row r="11146" ht="12.75" customHeight="1">
      <c r="A11146" s="100" t="s">
        <v>11401</v>
      </c>
      <c r="B11146" s="101">
        <v>12456.39</v>
      </c>
      <c r="C11146" s="102"/>
      <c r="D11146" s="100" t="s">
        <v>29289</v>
      </c>
      <c r="E11146" s="101">
        <v>134.25</v>
      </c>
      <c r="F11146" s="102"/>
    </row>
    <row r="11147" ht="12.75" customHeight="1">
      <c r="A11147" s="100" t="s">
        <v>29100</v>
      </c>
      <c r="B11147" s="101">
        <v>25488.33</v>
      </c>
      <c r="C11147" s="102"/>
      <c r="D11147" s="100" t="s">
        <v>11745</v>
      </c>
      <c r="E11147" s="101">
        <v>134.25</v>
      </c>
      <c r="F11147" s="102"/>
    </row>
    <row r="11148" ht="12.75" customHeight="1">
      <c r="A11148" s="100" t="s">
        <v>11403</v>
      </c>
      <c r="B11148" s="101">
        <v>23255.43</v>
      </c>
      <c r="C11148" s="102"/>
      <c r="D11148" s="100" t="s">
        <v>29290</v>
      </c>
      <c r="E11148" s="101">
        <v>161.11</v>
      </c>
      <c r="F11148" s="102"/>
    </row>
    <row r="11149" ht="12.75" customHeight="1">
      <c r="A11149" s="100" t="s">
        <v>29101</v>
      </c>
      <c r="B11149" s="101">
        <v>15657.4</v>
      </c>
      <c r="C11149" s="102"/>
      <c r="D11149" s="100" t="s">
        <v>11747</v>
      </c>
      <c r="E11149" s="101">
        <v>161.11</v>
      </c>
      <c r="F11149" s="102"/>
    </row>
    <row r="11150" ht="12.75" customHeight="1">
      <c r="A11150" s="100" t="s">
        <v>11405</v>
      </c>
      <c r="B11150" s="101">
        <v>14163.47</v>
      </c>
      <c r="C11150" s="102"/>
      <c r="D11150" s="100" t="s">
        <v>29291</v>
      </c>
      <c r="E11150" s="101">
        <v>182.4</v>
      </c>
      <c r="F11150" s="102"/>
    </row>
    <row r="11151" ht="12.75" customHeight="1">
      <c r="A11151" s="100" t="s">
        <v>29102</v>
      </c>
      <c r="B11151" s="101">
        <v>28725.97</v>
      </c>
      <c r="C11151" s="102"/>
      <c r="D11151" s="100" t="s">
        <v>11749</v>
      </c>
      <c r="E11151" s="101">
        <v>182.4</v>
      </c>
      <c r="F11151" s="102"/>
    </row>
    <row r="11152" ht="12.75" customHeight="1">
      <c r="A11152" s="100" t="s">
        <v>11407</v>
      </c>
      <c r="B11152" s="101">
        <v>26257.8</v>
      </c>
      <c r="C11152" s="102"/>
      <c r="D11152" s="100" t="s">
        <v>29292</v>
      </c>
      <c r="E11152" s="101">
        <v>182.4</v>
      </c>
      <c r="F11152" s="102"/>
    </row>
    <row r="11153" ht="12.75" customHeight="1">
      <c r="A11153" s="100" t="s">
        <v>29103</v>
      </c>
      <c r="B11153" s="101">
        <v>33039.3</v>
      </c>
      <c r="C11153" s="102"/>
      <c r="D11153" s="100" t="s">
        <v>11751</v>
      </c>
      <c r="E11153" s="101">
        <v>182.4</v>
      </c>
      <c r="F11153" s="102"/>
    </row>
    <row r="11154" ht="12.75" customHeight="1">
      <c r="A11154" s="100" t="s">
        <v>11409</v>
      </c>
      <c r="B11154" s="101">
        <v>30107.86</v>
      </c>
      <c r="C11154" s="102"/>
      <c r="D11154" s="100" t="s">
        <v>29293</v>
      </c>
      <c r="E11154" s="101">
        <v>122.45</v>
      </c>
      <c r="F11154" s="102"/>
    </row>
    <row r="11155" ht="12.75" customHeight="1">
      <c r="A11155" s="100" t="s">
        <v>29104</v>
      </c>
      <c r="B11155" s="101">
        <v>28950.48</v>
      </c>
      <c r="C11155" s="102"/>
      <c r="D11155" s="100" t="s">
        <v>11753</v>
      </c>
      <c r="E11155" s="101">
        <v>122.45</v>
      </c>
      <c r="F11155" s="102"/>
    </row>
    <row r="11156" ht="12.75" customHeight="1">
      <c r="A11156" s="100" t="s">
        <v>11411</v>
      </c>
      <c r="B11156" s="101">
        <v>26370.94</v>
      </c>
      <c r="C11156" s="102"/>
      <c r="D11156" s="100" t="s">
        <v>29294</v>
      </c>
      <c r="E11156" s="101">
        <v>136.11</v>
      </c>
      <c r="F11156" s="102"/>
    </row>
    <row r="11157" ht="12.75" customHeight="1">
      <c r="A11157" s="100" t="s">
        <v>29105</v>
      </c>
      <c r="B11157" s="101">
        <v>33790.56</v>
      </c>
      <c r="C11157" s="102"/>
      <c r="D11157" s="100" t="s">
        <v>11755</v>
      </c>
      <c r="E11157" s="101">
        <v>136.11</v>
      </c>
      <c r="F11157" s="102"/>
    </row>
    <row r="11158" ht="12.75" customHeight="1">
      <c r="A11158" s="100" t="s">
        <v>11413</v>
      </c>
      <c r="B11158" s="101">
        <v>30850.28</v>
      </c>
      <c r="C11158" s="102"/>
      <c r="D11158" s="100" t="s">
        <v>29295</v>
      </c>
      <c r="E11158" s="101">
        <v>173.14</v>
      </c>
      <c r="F11158" s="102"/>
    </row>
    <row r="11159" ht="12.75" customHeight="1">
      <c r="A11159" s="100" t="s">
        <v>29106</v>
      </c>
      <c r="B11159" s="101">
        <v>37706.84</v>
      </c>
      <c r="C11159" s="102"/>
      <c r="D11159" s="100" t="s">
        <v>11757</v>
      </c>
      <c r="E11159" s="101">
        <v>173.14</v>
      </c>
      <c r="F11159" s="102"/>
    </row>
    <row r="11160" ht="12.75" customHeight="1">
      <c r="A11160" s="100" t="s">
        <v>11415</v>
      </c>
      <c r="B11160" s="101">
        <v>34502.69</v>
      </c>
      <c r="C11160" s="102"/>
      <c r="D11160" s="100" t="s">
        <v>29296</v>
      </c>
      <c r="E11160" s="101">
        <v>173.14</v>
      </c>
      <c r="F11160" s="102"/>
    </row>
    <row r="11161" ht="12.75" customHeight="1">
      <c r="A11161" s="100" t="s">
        <v>29107</v>
      </c>
      <c r="B11161" s="101">
        <v>6015.77</v>
      </c>
      <c r="C11161" s="102"/>
      <c r="D11161" s="100" t="s">
        <v>11759</v>
      </c>
      <c r="E11161" s="101">
        <v>173.14</v>
      </c>
      <c r="F11161" s="102"/>
    </row>
    <row r="11162" ht="12.75" customHeight="1">
      <c r="A11162" s="100" t="s">
        <v>11417</v>
      </c>
      <c r="B11162" s="101">
        <v>5530.86</v>
      </c>
      <c r="C11162" s="102"/>
      <c r="D11162" s="100" t="s">
        <v>29297</v>
      </c>
      <c r="E11162" s="101">
        <v>56.92</v>
      </c>
      <c r="F11162" s="102"/>
    </row>
    <row r="11163" ht="12.75" customHeight="1">
      <c r="A11163" s="100" t="s">
        <v>29108</v>
      </c>
      <c r="B11163" s="101">
        <v>10241.92</v>
      </c>
      <c r="C11163" s="102"/>
      <c r="D11163" s="100" t="s">
        <v>11761</v>
      </c>
      <c r="E11163" s="101">
        <v>54.88</v>
      </c>
      <c r="F11163" s="102"/>
    </row>
    <row r="11164" ht="12.75" customHeight="1">
      <c r="A11164" s="100" t="s">
        <v>11419</v>
      </c>
      <c r="B11164" s="101">
        <v>10241.92</v>
      </c>
      <c r="C11164" s="102"/>
      <c r="D11164" s="100" t="s">
        <v>29298</v>
      </c>
      <c r="E11164" s="101">
        <v>67.61</v>
      </c>
      <c r="F11164" s="102"/>
    </row>
    <row r="11165" ht="12.75" customHeight="1">
      <c r="A11165" s="100" t="s">
        <v>29109</v>
      </c>
      <c r="B11165" s="101">
        <v>368.14</v>
      </c>
      <c r="C11165" s="102"/>
      <c r="D11165" s="100" t="s">
        <v>11763</v>
      </c>
      <c r="E11165" s="101">
        <v>65.31</v>
      </c>
      <c r="F11165" s="102"/>
    </row>
    <row r="11166" ht="12.75" customHeight="1">
      <c r="A11166" s="100" t="s">
        <v>11421</v>
      </c>
      <c r="B11166" s="101">
        <v>352.32</v>
      </c>
      <c r="C11166" s="102"/>
      <c r="D11166" s="100" t="s">
        <v>29299</v>
      </c>
      <c r="E11166" s="101">
        <v>58.48</v>
      </c>
      <c r="F11166" s="102"/>
    </row>
    <row r="11167" ht="12.75" customHeight="1">
      <c r="A11167" s="100" t="s">
        <v>29110</v>
      </c>
      <c r="B11167" s="101">
        <v>129.6</v>
      </c>
      <c r="C11167" s="102"/>
      <c r="D11167" s="100" t="s">
        <v>11765</v>
      </c>
      <c r="E11167" s="101">
        <v>56.45</v>
      </c>
      <c r="F11167" s="102"/>
    </row>
    <row r="11168" ht="12.75" customHeight="1">
      <c r="A11168" s="100" t="s">
        <v>11423</v>
      </c>
      <c r="B11168" s="101">
        <v>117.21</v>
      </c>
      <c r="C11168" s="102"/>
      <c r="D11168" s="100" t="s">
        <v>29300</v>
      </c>
      <c r="E11168" s="101">
        <v>69.17</v>
      </c>
      <c r="F11168" s="102"/>
    </row>
    <row r="11169" ht="12.75" customHeight="1">
      <c r="A11169" s="100" t="s">
        <v>29111</v>
      </c>
      <c r="B11169" s="101">
        <v>242.95</v>
      </c>
      <c r="C11169" s="102"/>
      <c r="D11169" s="100" t="s">
        <v>11767</v>
      </c>
      <c r="E11169" s="101">
        <v>66.88</v>
      </c>
      <c r="F11169" s="102"/>
    </row>
    <row r="11170" ht="12.75" customHeight="1">
      <c r="A11170" s="100" t="s">
        <v>11425</v>
      </c>
      <c r="B11170" s="101">
        <v>226.49</v>
      </c>
      <c r="C11170" s="102"/>
      <c r="D11170" s="100" t="s">
        <v>29301</v>
      </c>
      <c r="E11170" s="101">
        <v>91.32</v>
      </c>
      <c r="F11170" s="102"/>
    </row>
    <row r="11171" ht="12.75" customHeight="1">
      <c r="A11171" s="100" t="s">
        <v>29112</v>
      </c>
      <c r="B11171" s="101">
        <v>123.27</v>
      </c>
      <c r="C11171" s="102"/>
      <c r="D11171" s="100" t="s">
        <v>11769</v>
      </c>
      <c r="E11171" s="101">
        <v>88.56</v>
      </c>
      <c r="F11171" s="102"/>
    </row>
    <row r="11172" ht="12.75" customHeight="1">
      <c r="A11172" s="100" t="s">
        <v>11427</v>
      </c>
      <c r="B11172" s="101">
        <v>106.81</v>
      </c>
      <c r="C11172" s="102"/>
      <c r="D11172" s="100" t="s">
        <v>29302</v>
      </c>
      <c r="E11172" s="101">
        <v>102.0</v>
      </c>
      <c r="F11172" s="102"/>
    </row>
    <row r="11173" ht="12.75" customHeight="1">
      <c r="A11173" s="100" t="s">
        <v>29113</v>
      </c>
      <c r="B11173" s="101">
        <v>53.77</v>
      </c>
      <c r="C11173" s="102"/>
      <c r="D11173" s="100" t="s">
        <v>11771</v>
      </c>
      <c r="E11173" s="101">
        <v>98.99</v>
      </c>
      <c r="F11173" s="102"/>
    </row>
    <row r="11174" ht="12.75" customHeight="1">
      <c r="A11174" s="100" t="s">
        <v>11429</v>
      </c>
      <c r="B11174" s="101">
        <v>51.41</v>
      </c>
      <c r="C11174" s="102"/>
      <c r="D11174" s="100" t="s">
        <v>29303</v>
      </c>
      <c r="E11174" s="101">
        <v>93.19</v>
      </c>
      <c r="F11174" s="102"/>
    </row>
    <row r="11175" ht="12.75" customHeight="1">
      <c r="A11175" s="100" t="s">
        <v>29114</v>
      </c>
      <c r="B11175" s="101">
        <v>37.43</v>
      </c>
      <c r="C11175" s="102"/>
      <c r="D11175" s="100" t="s">
        <v>11773</v>
      </c>
      <c r="E11175" s="101">
        <v>90.43</v>
      </c>
      <c r="F11175" s="102"/>
    </row>
    <row r="11176" ht="12.75" customHeight="1">
      <c r="A11176" s="100" t="s">
        <v>11431</v>
      </c>
      <c r="B11176" s="101">
        <v>33.98</v>
      </c>
      <c r="C11176" s="102"/>
      <c r="D11176" s="100" t="s">
        <v>29304</v>
      </c>
      <c r="E11176" s="101">
        <v>103.87</v>
      </c>
      <c r="F11176" s="102"/>
    </row>
    <row r="11177" ht="12.75" customHeight="1">
      <c r="A11177" s="100" t="s">
        <v>29115</v>
      </c>
      <c r="B11177" s="101">
        <v>69.55</v>
      </c>
      <c r="C11177" s="102"/>
      <c r="D11177" s="100" t="s">
        <v>11775</v>
      </c>
      <c r="E11177" s="101">
        <v>100.86</v>
      </c>
      <c r="F11177" s="102"/>
    </row>
    <row r="11178" ht="12.75" customHeight="1">
      <c r="A11178" s="100" t="s">
        <v>11433</v>
      </c>
      <c r="B11178" s="101">
        <v>66.21</v>
      </c>
      <c r="C11178" s="102"/>
      <c r="D11178" s="100" t="s">
        <v>29305</v>
      </c>
      <c r="E11178" s="101">
        <v>64.06</v>
      </c>
      <c r="F11178" s="102"/>
    </row>
    <row r="11179" ht="12.75" customHeight="1">
      <c r="A11179" s="100" t="s">
        <v>29116</v>
      </c>
      <c r="B11179" s="101">
        <v>22.87</v>
      </c>
      <c r="C11179" s="102"/>
      <c r="D11179" s="100" t="s">
        <v>11777</v>
      </c>
      <c r="E11179" s="101">
        <v>62.02</v>
      </c>
      <c r="F11179" s="102"/>
    </row>
    <row r="11180" ht="12.75" customHeight="1">
      <c r="A11180" s="100" t="s">
        <v>11435</v>
      </c>
      <c r="B11180" s="101">
        <v>20.5</v>
      </c>
      <c r="C11180" s="102"/>
      <c r="D11180" s="100" t="s">
        <v>29306</v>
      </c>
      <c r="E11180" s="101">
        <v>74.74</v>
      </c>
      <c r="F11180" s="102"/>
    </row>
    <row r="11181" ht="12.75" customHeight="1">
      <c r="A11181" s="100" t="s">
        <v>29117</v>
      </c>
      <c r="B11181" s="101">
        <v>34.8</v>
      </c>
      <c r="C11181" s="102"/>
      <c r="D11181" s="100" t="s">
        <v>11779</v>
      </c>
      <c r="E11181" s="101">
        <v>72.45</v>
      </c>
      <c r="F11181" s="102"/>
    </row>
    <row r="11182" ht="12.75" customHeight="1">
      <c r="A11182" s="100" t="s">
        <v>11437</v>
      </c>
      <c r="B11182" s="101">
        <v>32.82</v>
      </c>
      <c r="C11182" s="102"/>
      <c r="D11182" s="100" t="s">
        <v>29307</v>
      </c>
      <c r="E11182" s="101">
        <v>73.25</v>
      </c>
      <c r="F11182" s="102"/>
    </row>
    <row r="11183" ht="12.75" customHeight="1">
      <c r="A11183" s="100" t="s">
        <v>29118</v>
      </c>
      <c r="B11183" s="101">
        <v>323.23</v>
      </c>
      <c r="C11183" s="102"/>
      <c r="D11183" s="100" t="s">
        <v>11781</v>
      </c>
      <c r="E11183" s="101">
        <v>71.22</v>
      </c>
      <c r="F11183" s="102"/>
    </row>
    <row r="11184" ht="12.75" customHeight="1">
      <c r="A11184" s="100" t="s">
        <v>11439</v>
      </c>
      <c r="B11184" s="101">
        <v>309.01</v>
      </c>
      <c r="C11184" s="102"/>
      <c r="D11184" s="100" t="s">
        <v>29308</v>
      </c>
      <c r="E11184" s="101">
        <v>83.94</v>
      </c>
      <c r="F11184" s="102"/>
    </row>
    <row r="11185" ht="12.75" customHeight="1">
      <c r="A11185" s="100" t="s">
        <v>29119</v>
      </c>
      <c r="B11185" s="101">
        <v>145.09</v>
      </c>
      <c r="C11185" s="102"/>
      <c r="D11185" s="100" t="s">
        <v>11783</v>
      </c>
      <c r="E11185" s="101">
        <v>81.65</v>
      </c>
      <c r="F11185" s="102"/>
    </row>
    <row r="11186" ht="12.75" customHeight="1">
      <c r="A11186" s="100" t="s">
        <v>11441</v>
      </c>
      <c r="B11186" s="101">
        <v>142.74</v>
      </c>
      <c r="C11186" s="102"/>
      <c r="D11186" s="100" t="s">
        <v>29309</v>
      </c>
      <c r="E11186" s="101">
        <v>68.94</v>
      </c>
      <c r="F11186" s="102"/>
    </row>
    <row r="11187" ht="12.75" customHeight="1">
      <c r="A11187" s="100" t="s">
        <v>29120</v>
      </c>
      <c r="B11187" s="101">
        <v>54.18</v>
      </c>
      <c r="C11187" s="102"/>
      <c r="D11187" s="100" t="s">
        <v>11785</v>
      </c>
      <c r="E11187" s="101">
        <v>66.9</v>
      </c>
      <c r="F11187" s="102"/>
    </row>
    <row r="11188" ht="12.75" customHeight="1">
      <c r="A11188" s="100" t="s">
        <v>11443</v>
      </c>
      <c r="B11188" s="101">
        <v>52.68</v>
      </c>
      <c r="C11188" s="102"/>
      <c r="D11188" s="100" t="s">
        <v>29310</v>
      </c>
      <c r="E11188" s="101">
        <v>79.62</v>
      </c>
      <c r="F11188" s="102"/>
    </row>
    <row r="11189" ht="12.75" customHeight="1">
      <c r="A11189" s="100" t="s">
        <v>29121</v>
      </c>
      <c r="B11189" s="101">
        <v>4423.78</v>
      </c>
      <c r="C11189" s="102"/>
      <c r="D11189" s="100" t="s">
        <v>11787</v>
      </c>
      <c r="E11189" s="101">
        <v>77.33</v>
      </c>
      <c r="F11189" s="102"/>
    </row>
    <row r="11190" ht="12.75" customHeight="1">
      <c r="A11190" s="100" t="s">
        <v>11445</v>
      </c>
      <c r="B11190" s="101">
        <v>4385.88</v>
      </c>
      <c r="C11190" s="102"/>
      <c r="D11190" s="100" t="s">
        <v>29311</v>
      </c>
      <c r="E11190" s="101">
        <v>72.1</v>
      </c>
      <c r="F11190" s="102"/>
    </row>
    <row r="11191" ht="12.75" customHeight="1">
      <c r="A11191" s="100" t="s">
        <v>29122</v>
      </c>
      <c r="B11191" s="101">
        <v>1513.16</v>
      </c>
      <c r="C11191" s="102"/>
      <c r="D11191" s="100" t="s">
        <v>11789</v>
      </c>
      <c r="E11191" s="101">
        <v>70.07</v>
      </c>
      <c r="F11191" s="102"/>
    </row>
    <row r="11192" ht="12.75" customHeight="1">
      <c r="A11192" s="100" t="s">
        <v>11447</v>
      </c>
      <c r="B11192" s="101">
        <v>1479.23</v>
      </c>
      <c r="C11192" s="102"/>
      <c r="D11192" s="100" t="s">
        <v>29312</v>
      </c>
      <c r="E11192" s="101">
        <v>82.79</v>
      </c>
      <c r="F11192" s="102"/>
    </row>
    <row r="11193" ht="12.75" customHeight="1">
      <c r="A11193" s="100" t="s">
        <v>29123</v>
      </c>
      <c r="B11193" s="101">
        <v>19.79</v>
      </c>
      <c r="C11193" s="102"/>
      <c r="D11193" s="100" t="s">
        <v>11791</v>
      </c>
      <c r="E11193" s="101">
        <v>80.5</v>
      </c>
      <c r="F11193" s="102"/>
    </row>
    <row r="11194" ht="12.75" customHeight="1">
      <c r="A11194" s="100" t="s">
        <v>11449</v>
      </c>
      <c r="B11194" s="101">
        <v>17.14</v>
      </c>
      <c r="C11194" s="102"/>
      <c r="D11194" s="100" t="s">
        <v>29313</v>
      </c>
      <c r="E11194" s="101">
        <v>312.76</v>
      </c>
      <c r="F11194" s="102"/>
    </row>
    <row r="11195" ht="12.75" customHeight="1">
      <c r="A11195" s="100" t="s">
        <v>29124</v>
      </c>
      <c r="B11195" s="101">
        <v>9.28</v>
      </c>
      <c r="C11195" s="102"/>
      <c r="D11195" s="100" t="s">
        <v>11793</v>
      </c>
      <c r="E11195" s="101">
        <v>281.09</v>
      </c>
      <c r="F11195" s="102"/>
    </row>
    <row r="11196" ht="12.75" customHeight="1">
      <c r="A11196" s="100" t="s">
        <v>11451</v>
      </c>
      <c r="B11196" s="101">
        <v>8.11</v>
      </c>
      <c r="C11196" s="102"/>
      <c r="D11196" s="100" t="s">
        <v>29314</v>
      </c>
      <c r="E11196" s="101">
        <v>460.28</v>
      </c>
      <c r="F11196" s="102"/>
    </row>
    <row r="11197" ht="12.75" customHeight="1">
      <c r="A11197" s="100" t="s">
        <v>29125</v>
      </c>
      <c r="B11197" s="101">
        <v>934.12</v>
      </c>
      <c r="C11197" s="102"/>
      <c r="D11197" s="100" t="s">
        <v>11795</v>
      </c>
      <c r="E11197" s="101">
        <v>445.69</v>
      </c>
      <c r="F11197" s="102"/>
    </row>
    <row r="11198" ht="12.75" customHeight="1">
      <c r="A11198" s="100" t="s">
        <v>11453</v>
      </c>
      <c r="B11198" s="101">
        <v>833.6</v>
      </c>
      <c r="C11198" s="102"/>
      <c r="D11198" s="100" t="s">
        <v>29315</v>
      </c>
      <c r="E11198" s="101">
        <v>177.45</v>
      </c>
      <c r="F11198" s="102"/>
    </row>
    <row r="11199" ht="12.75" customHeight="1">
      <c r="A11199" s="100" t="s">
        <v>29127</v>
      </c>
      <c r="B11199" s="101">
        <v>508.29</v>
      </c>
      <c r="C11199" s="102"/>
      <c r="D11199" s="100" t="s">
        <v>11797</v>
      </c>
      <c r="E11199" s="101">
        <v>157.95</v>
      </c>
      <c r="F11199" s="102"/>
    </row>
    <row r="11200" ht="12.75" customHeight="1">
      <c r="A11200" s="100" t="s">
        <v>11455</v>
      </c>
      <c r="B11200" s="101">
        <v>485.3</v>
      </c>
      <c r="C11200" s="102"/>
      <c r="D11200" s="100" t="s">
        <v>29316</v>
      </c>
      <c r="E11200" s="101">
        <v>290.95</v>
      </c>
      <c r="F11200" s="102"/>
    </row>
    <row r="11201" ht="12.75" customHeight="1">
      <c r="A11201" s="100" t="s">
        <v>29129</v>
      </c>
      <c r="B11201" s="101">
        <v>379.12</v>
      </c>
      <c r="C11201" s="102"/>
      <c r="D11201" s="100" t="s">
        <v>11799</v>
      </c>
      <c r="E11201" s="101">
        <v>276.36</v>
      </c>
      <c r="F11201" s="102"/>
    </row>
    <row r="11202" ht="12.75" customHeight="1">
      <c r="A11202" s="100" t="s">
        <v>11457</v>
      </c>
      <c r="B11202" s="101">
        <v>345.05</v>
      </c>
      <c r="C11202" s="102"/>
      <c r="D11202" s="100" t="s">
        <v>29317</v>
      </c>
      <c r="E11202" s="101">
        <v>302.23</v>
      </c>
      <c r="F11202" s="102"/>
    </row>
    <row r="11203" ht="12.75" customHeight="1">
      <c r="A11203" s="100" t="s">
        <v>29131</v>
      </c>
      <c r="B11203" s="101">
        <v>462.59</v>
      </c>
      <c r="C11203" s="102"/>
      <c r="D11203" s="100" t="s">
        <v>11801</v>
      </c>
      <c r="E11203" s="101">
        <v>287.64</v>
      </c>
      <c r="F11203" s="102"/>
    </row>
    <row r="11204" ht="12.75" customHeight="1">
      <c r="A11204" s="100" t="s">
        <v>11458</v>
      </c>
      <c r="B11204" s="101">
        <v>418.62</v>
      </c>
      <c r="C11204" s="102"/>
      <c r="D11204" s="100" t="s">
        <v>29318</v>
      </c>
      <c r="E11204" s="101">
        <v>298.39</v>
      </c>
      <c r="F11204" s="102"/>
    </row>
    <row r="11205" ht="12.75" customHeight="1">
      <c r="A11205" s="100" t="s">
        <v>29133</v>
      </c>
      <c r="B11205" s="101">
        <v>328.75</v>
      </c>
      <c r="C11205" s="102"/>
      <c r="D11205" s="100" t="s">
        <v>133</v>
      </c>
      <c r="E11205" s="101">
        <v>283.8</v>
      </c>
      <c r="F11205" s="102"/>
    </row>
    <row r="11206" ht="12.75" customHeight="1">
      <c r="A11206" s="100" t="s">
        <v>11459</v>
      </c>
      <c r="B11206" s="101">
        <v>301.4</v>
      </c>
      <c r="C11206" s="102"/>
      <c r="D11206" s="100" t="s">
        <v>29319</v>
      </c>
      <c r="E11206" s="101">
        <v>325.57</v>
      </c>
      <c r="F11206" s="102"/>
    </row>
    <row r="11207" ht="12.75" customHeight="1">
      <c r="A11207" s="100" t="s">
        <v>29135</v>
      </c>
      <c r="B11207" s="101">
        <v>410.87</v>
      </c>
      <c r="C11207" s="102"/>
      <c r="D11207" s="100" t="s">
        <v>11804</v>
      </c>
      <c r="E11207" s="101">
        <v>310.98</v>
      </c>
      <c r="F11207" s="102"/>
    </row>
    <row r="11208" ht="12.75" customHeight="1">
      <c r="A11208" s="100" t="s">
        <v>11461</v>
      </c>
      <c r="B11208" s="101">
        <v>372.56</v>
      </c>
      <c r="C11208" s="102"/>
      <c r="D11208" s="100" t="s">
        <v>29320</v>
      </c>
      <c r="E11208" s="101">
        <v>186.28</v>
      </c>
      <c r="F11208" s="102"/>
    </row>
    <row r="11209" ht="12.75" customHeight="1">
      <c r="A11209" s="100" t="s">
        <v>29137</v>
      </c>
      <c r="B11209" s="101">
        <v>500.45</v>
      </c>
      <c r="C11209" s="102"/>
      <c r="D11209" s="100" t="s">
        <v>11806</v>
      </c>
      <c r="E11209" s="101">
        <v>171.69</v>
      </c>
      <c r="F11209" s="102"/>
    </row>
    <row r="11210" ht="12.75" customHeight="1">
      <c r="A11210" s="100" t="s">
        <v>11463</v>
      </c>
      <c r="B11210" s="101">
        <v>450.17</v>
      </c>
      <c r="C11210" s="102"/>
      <c r="D11210" s="100" t="s">
        <v>29321</v>
      </c>
      <c r="E11210" s="101">
        <v>429.25</v>
      </c>
      <c r="F11210" s="102"/>
    </row>
    <row r="11211" ht="12.75" customHeight="1">
      <c r="A11211" s="100" t="s">
        <v>29139</v>
      </c>
      <c r="B11211" s="101">
        <v>592.26</v>
      </c>
      <c r="C11211" s="102"/>
      <c r="D11211" s="100" t="s">
        <v>130</v>
      </c>
      <c r="E11211" s="101">
        <v>414.66</v>
      </c>
      <c r="F11211" s="102"/>
    </row>
    <row r="11212" ht="12.75" customHeight="1">
      <c r="A11212" s="100" t="s">
        <v>11465</v>
      </c>
      <c r="B11212" s="101">
        <v>529.73</v>
      </c>
      <c r="C11212" s="102"/>
      <c r="D11212" s="100" t="s">
        <v>29322</v>
      </c>
      <c r="E11212" s="101">
        <v>148.19</v>
      </c>
      <c r="F11212" s="102"/>
    </row>
    <row r="11213" ht="12.75" customHeight="1">
      <c r="A11213" s="100" t="s">
        <v>29140</v>
      </c>
      <c r="B11213" s="101">
        <v>70.32</v>
      </c>
      <c r="C11213" s="102"/>
      <c r="D11213" s="100" t="s">
        <v>11809</v>
      </c>
      <c r="E11213" s="101">
        <v>142.58</v>
      </c>
      <c r="F11213" s="102"/>
    </row>
    <row r="11214" ht="12.75" customHeight="1">
      <c r="A11214" s="100" t="s">
        <v>11467</v>
      </c>
      <c r="B11214" s="101">
        <v>61.16</v>
      </c>
      <c r="C11214" s="102"/>
      <c r="D11214" s="100" t="s">
        <v>29323</v>
      </c>
      <c r="E11214" s="101">
        <v>20.55</v>
      </c>
      <c r="F11214" s="102"/>
    </row>
    <row r="11215" ht="12.75" customHeight="1">
      <c r="A11215" s="100" t="s">
        <v>29141</v>
      </c>
      <c r="B11215" s="101">
        <v>140.65</v>
      </c>
      <c r="C11215" s="102"/>
      <c r="D11215" s="100" t="s">
        <v>11811</v>
      </c>
      <c r="E11215" s="101">
        <v>18.95</v>
      </c>
      <c r="F11215" s="102"/>
    </row>
    <row r="11216" ht="12.75" customHeight="1">
      <c r="A11216" s="100" t="s">
        <v>11469</v>
      </c>
      <c r="B11216" s="101">
        <v>122.32</v>
      </c>
      <c r="C11216" s="102"/>
      <c r="D11216" s="100" t="s">
        <v>29324</v>
      </c>
      <c r="E11216" s="101">
        <v>149.38</v>
      </c>
      <c r="F11216" s="102"/>
    </row>
    <row r="11217" ht="12.75" customHeight="1">
      <c r="A11217" s="100" t="s">
        <v>29142</v>
      </c>
      <c r="B11217" s="101">
        <v>228.18</v>
      </c>
      <c r="C11217" s="102"/>
      <c r="D11217" s="100" t="s">
        <v>11813</v>
      </c>
      <c r="E11217" s="101">
        <v>148.93</v>
      </c>
      <c r="F11217" s="102"/>
    </row>
    <row r="11218" ht="12.75" customHeight="1">
      <c r="A11218" s="100" t="s">
        <v>11471</v>
      </c>
      <c r="B11218" s="101">
        <v>210.21</v>
      </c>
      <c r="C11218" s="102"/>
      <c r="D11218" s="100" t="s">
        <v>29325</v>
      </c>
      <c r="E11218" s="101">
        <v>83.58</v>
      </c>
      <c r="F11218" s="102"/>
    </row>
    <row r="11219" ht="12.75" customHeight="1">
      <c r="A11219" s="100" t="s">
        <v>29143</v>
      </c>
      <c r="B11219" s="101">
        <v>293.07</v>
      </c>
      <c r="C11219" s="102"/>
      <c r="D11219" s="100" t="s">
        <v>11815</v>
      </c>
      <c r="E11219" s="101">
        <v>77.73</v>
      </c>
      <c r="F11219" s="102"/>
    </row>
    <row r="11220" ht="12.75" customHeight="1">
      <c r="A11220" s="100" t="s">
        <v>11473</v>
      </c>
      <c r="B11220" s="101">
        <v>267.39</v>
      </c>
      <c r="C11220" s="102"/>
      <c r="D11220" s="100" t="s">
        <v>29326</v>
      </c>
      <c r="E11220" s="101">
        <v>25.45</v>
      </c>
      <c r="F11220" s="102"/>
    </row>
    <row r="11221" ht="12.75" customHeight="1">
      <c r="A11221" s="100" t="s">
        <v>29144</v>
      </c>
      <c r="B11221" s="101">
        <v>533.88</v>
      </c>
      <c r="C11221" s="102"/>
      <c r="D11221" s="100" t="s">
        <v>11817</v>
      </c>
      <c r="E11221" s="101">
        <v>23.5</v>
      </c>
      <c r="F11221" s="102"/>
    </row>
    <row r="11222" ht="12.75" customHeight="1">
      <c r="A11222" s="100" t="s">
        <v>11475</v>
      </c>
      <c r="B11222" s="101">
        <v>480.09</v>
      </c>
      <c r="C11222" s="102"/>
      <c r="D11222" s="100" t="s">
        <v>29327</v>
      </c>
      <c r="E11222" s="101">
        <v>19.88</v>
      </c>
      <c r="F11222" s="102"/>
    </row>
    <row r="11223" ht="12.75" customHeight="1">
      <c r="A11223" s="100" t="s">
        <v>29145</v>
      </c>
      <c r="B11223" s="101">
        <v>640.3</v>
      </c>
      <c r="C11223" s="102"/>
      <c r="D11223" s="100" t="s">
        <v>11819</v>
      </c>
      <c r="E11223" s="101">
        <v>18.16</v>
      </c>
      <c r="F11223" s="102"/>
    </row>
    <row r="11224" ht="12.75" customHeight="1">
      <c r="A11224" s="100" t="s">
        <v>11477</v>
      </c>
      <c r="B11224" s="101">
        <v>572.3</v>
      </c>
      <c r="C11224" s="102"/>
      <c r="D11224" s="100" t="s">
        <v>29328</v>
      </c>
      <c r="E11224" s="101">
        <v>116.28</v>
      </c>
      <c r="F11224" s="102"/>
    </row>
    <row r="11225" ht="12.75" customHeight="1">
      <c r="A11225" s="100" t="s">
        <v>29146</v>
      </c>
      <c r="B11225" s="101">
        <v>737.8</v>
      </c>
      <c r="C11225" s="102"/>
      <c r="D11225" s="100" t="s">
        <v>11821</v>
      </c>
      <c r="E11225" s="101">
        <v>104.04</v>
      </c>
      <c r="F11225" s="102"/>
    </row>
    <row r="11226" ht="12.75" customHeight="1">
      <c r="A11226" s="100" t="s">
        <v>11479</v>
      </c>
      <c r="B11226" s="101">
        <v>656.0</v>
      </c>
      <c r="C11226" s="102"/>
      <c r="D11226" s="100" t="s">
        <v>29329</v>
      </c>
      <c r="E11226" s="101">
        <v>108.4</v>
      </c>
      <c r="F11226" s="102"/>
    </row>
    <row r="11227" ht="12.75" customHeight="1">
      <c r="A11227" s="100" t="s">
        <v>29147</v>
      </c>
      <c r="B11227" s="101">
        <v>879.69</v>
      </c>
      <c r="C11227" s="102"/>
      <c r="D11227" s="100" t="s">
        <v>11823</v>
      </c>
      <c r="E11227" s="101">
        <v>99.27</v>
      </c>
      <c r="F11227" s="102"/>
    </row>
    <row r="11228" ht="12.75" customHeight="1">
      <c r="A11228" s="100" t="s">
        <v>11481</v>
      </c>
      <c r="B11228" s="101">
        <v>778.94</v>
      </c>
      <c r="C11228" s="102"/>
      <c r="D11228" s="100" t="s">
        <v>29330</v>
      </c>
      <c r="E11228" s="101">
        <v>5.64</v>
      </c>
      <c r="F11228" s="102"/>
    </row>
    <row r="11229" ht="12.75" customHeight="1">
      <c r="A11229" s="100" t="s">
        <v>29148</v>
      </c>
      <c r="B11229" s="101">
        <v>123.53</v>
      </c>
      <c r="C11229" s="102"/>
      <c r="D11229" s="100" t="s">
        <v>11825</v>
      </c>
      <c r="E11229" s="101">
        <v>5.09</v>
      </c>
      <c r="F11229" s="102"/>
    </row>
    <row r="11230" ht="12.75" customHeight="1">
      <c r="A11230" s="100" t="s">
        <v>11483</v>
      </c>
      <c r="B11230" s="101">
        <v>107.26</v>
      </c>
      <c r="C11230" s="102"/>
      <c r="D11230" s="100" t="s">
        <v>29331</v>
      </c>
      <c r="E11230" s="101">
        <v>11.29</v>
      </c>
      <c r="F11230" s="102"/>
    </row>
    <row r="11231" ht="12.75" customHeight="1">
      <c r="A11231" s="100" t="s">
        <v>29149</v>
      </c>
      <c r="B11231" s="101">
        <v>1052.0</v>
      </c>
      <c r="C11231" s="102"/>
      <c r="D11231" s="100" t="s">
        <v>11827</v>
      </c>
      <c r="E11231" s="101">
        <v>10.48</v>
      </c>
      <c r="F11231" s="102"/>
    </row>
    <row r="11232" ht="12.75" customHeight="1">
      <c r="A11232" s="100" t="s">
        <v>11485</v>
      </c>
      <c r="B11232" s="101">
        <v>994.35</v>
      </c>
      <c r="C11232" s="102"/>
      <c r="D11232" s="100" t="s">
        <v>29332</v>
      </c>
      <c r="E11232" s="101">
        <v>4.45</v>
      </c>
      <c r="F11232" s="102"/>
    </row>
    <row r="11233" ht="12.75" customHeight="1">
      <c r="A11233" s="100" t="s">
        <v>29150</v>
      </c>
      <c r="B11233" s="101">
        <v>1029.58</v>
      </c>
      <c r="C11233" s="102"/>
      <c r="D11233" s="100" t="s">
        <v>11829</v>
      </c>
      <c r="E11233" s="101">
        <v>4.15</v>
      </c>
      <c r="F11233" s="102"/>
    </row>
    <row r="11234" ht="12.75" customHeight="1">
      <c r="A11234" s="100" t="s">
        <v>11487</v>
      </c>
      <c r="B11234" s="101">
        <v>974.93</v>
      </c>
      <c r="C11234" s="102"/>
      <c r="D11234" s="100" t="s">
        <v>29333</v>
      </c>
      <c r="E11234" s="101">
        <v>10.93</v>
      </c>
      <c r="F11234" s="102"/>
    </row>
    <row r="11235" ht="12.75" customHeight="1">
      <c r="A11235" s="100" t="s">
        <v>29151</v>
      </c>
      <c r="B11235" s="101">
        <v>197.51</v>
      </c>
      <c r="C11235" s="102"/>
      <c r="D11235" s="100" t="s">
        <v>11831</v>
      </c>
      <c r="E11235" s="101">
        <v>9.84</v>
      </c>
      <c r="F11235" s="102"/>
    </row>
    <row r="11236" ht="12.75" customHeight="1">
      <c r="A11236" s="100" t="s">
        <v>11489</v>
      </c>
      <c r="B11236" s="101">
        <v>187.7</v>
      </c>
      <c r="C11236" s="102"/>
      <c r="D11236" s="100" t="s">
        <v>29334</v>
      </c>
      <c r="E11236" s="101">
        <v>28.48</v>
      </c>
      <c r="F11236" s="102"/>
    </row>
    <row r="11237" ht="12.75" customHeight="1">
      <c r="A11237" s="100" t="s">
        <v>29152</v>
      </c>
      <c r="B11237" s="101">
        <v>194.14</v>
      </c>
      <c r="C11237" s="102"/>
      <c r="D11237" s="100" t="s">
        <v>11833</v>
      </c>
      <c r="E11237" s="101">
        <v>25.79</v>
      </c>
      <c r="F11237" s="102"/>
    </row>
    <row r="11238" ht="12.75" customHeight="1">
      <c r="A11238" s="100" t="s">
        <v>11491</v>
      </c>
      <c r="B11238" s="101">
        <v>184.78</v>
      </c>
      <c r="C11238" s="102"/>
      <c r="D11238" s="100" t="s">
        <v>29335</v>
      </c>
      <c r="E11238" s="101">
        <v>27.95</v>
      </c>
      <c r="F11238" s="102"/>
    </row>
    <row r="11239" ht="12.75" customHeight="1">
      <c r="A11239" s="100" t="s">
        <v>29153</v>
      </c>
      <c r="B11239" s="101">
        <v>217.32</v>
      </c>
      <c r="C11239" s="102"/>
      <c r="D11239" s="100" t="s">
        <v>11835</v>
      </c>
      <c r="E11239" s="101">
        <v>25.25</v>
      </c>
      <c r="F11239" s="102"/>
    </row>
    <row r="11240" ht="12.75" customHeight="1">
      <c r="A11240" s="100" t="s">
        <v>11493</v>
      </c>
      <c r="B11240" s="101">
        <v>205.54</v>
      </c>
      <c r="C11240" s="102"/>
      <c r="D11240" s="100" t="s">
        <v>29336</v>
      </c>
      <c r="E11240" s="101">
        <v>27.15</v>
      </c>
      <c r="F11240" s="102"/>
    </row>
    <row r="11241" ht="12.75" customHeight="1">
      <c r="A11241" s="100" t="s">
        <v>29154</v>
      </c>
      <c r="B11241" s="101">
        <v>248.53</v>
      </c>
      <c r="C11241" s="102"/>
      <c r="D11241" s="100" t="s">
        <v>11837</v>
      </c>
      <c r="E11241" s="101">
        <v>24.43</v>
      </c>
      <c r="F11241" s="102"/>
    </row>
    <row r="11242" ht="12.75" customHeight="1">
      <c r="A11242" s="100" t="s">
        <v>11495</v>
      </c>
      <c r="B11242" s="101">
        <v>231.91</v>
      </c>
      <c r="C11242" s="102"/>
      <c r="D11242" s="100" t="s">
        <v>29337</v>
      </c>
      <c r="E11242" s="101">
        <v>29.67</v>
      </c>
      <c r="F11242" s="102"/>
    </row>
    <row r="11243" ht="12.75" customHeight="1">
      <c r="A11243" s="100" t="s">
        <v>29155</v>
      </c>
      <c r="B11243" s="101">
        <v>276.63</v>
      </c>
      <c r="C11243" s="102"/>
      <c r="D11243" s="100" t="s">
        <v>11839</v>
      </c>
      <c r="E11243" s="101">
        <v>26.91</v>
      </c>
      <c r="F11243" s="102"/>
    </row>
    <row r="11244" ht="12.75" customHeight="1">
      <c r="A11244" s="100" t="s">
        <v>11497</v>
      </c>
      <c r="B11244" s="101">
        <v>256.93</v>
      </c>
      <c r="C11244" s="102"/>
      <c r="D11244" s="100" t="s">
        <v>29338</v>
      </c>
      <c r="E11244" s="101">
        <v>26.82</v>
      </c>
      <c r="F11244" s="102"/>
    </row>
    <row r="11245" ht="12.75" customHeight="1">
      <c r="A11245" s="100" t="s">
        <v>29156</v>
      </c>
      <c r="B11245" s="101">
        <v>103.29</v>
      </c>
      <c r="C11245" s="102"/>
      <c r="D11245" s="100" t="s">
        <v>11841</v>
      </c>
      <c r="E11245" s="101">
        <v>24.08</v>
      </c>
      <c r="F11245" s="102"/>
    </row>
    <row r="11246" ht="12.75" customHeight="1">
      <c r="A11246" s="100" t="s">
        <v>11499</v>
      </c>
      <c r="B11246" s="101">
        <v>97.62</v>
      </c>
      <c r="C11246" s="102"/>
      <c r="D11246" s="100" t="s">
        <v>29339</v>
      </c>
      <c r="E11246" s="101">
        <v>36.11</v>
      </c>
      <c r="F11246" s="102"/>
    </row>
    <row r="11247" ht="12.75" customHeight="1">
      <c r="A11247" s="100" t="s">
        <v>29157</v>
      </c>
      <c r="B11247" s="101">
        <v>101.05</v>
      </c>
      <c r="C11247" s="102"/>
      <c r="D11247" s="100" t="s">
        <v>11843</v>
      </c>
      <c r="E11247" s="101">
        <v>33.34</v>
      </c>
      <c r="F11247" s="102"/>
    </row>
    <row r="11248" ht="12.75" customHeight="1">
      <c r="A11248" s="100" t="s">
        <v>11501</v>
      </c>
      <c r="B11248" s="101">
        <v>95.68</v>
      </c>
      <c r="C11248" s="102"/>
      <c r="D11248" s="100" t="s">
        <v>29340</v>
      </c>
      <c r="E11248" s="101">
        <v>26.7</v>
      </c>
      <c r="F11248" s="102"/>
    </row>
    <row r="11249" ht="12.75" customHeight="1">
      <c r="A11249" s="100" t="s">
        <v>29158</v>
      </c>
      <c r="B11249" s="101">
        <v>111.22</v>
      </c>
      <c r="C11249" s="102"/>
      <c r="D11249" s="100" t="s">
        <v>11845</v>
      </c>
      <c r="E11249" s="101">
        <v>23.94</v>
      </c>
      <c r="F11249" s="102"/>
    </row>
    <row r="11250" ht="12.75" customHeight="1">
      <c r="A11250" s="100" t="s">
        <v>11503</v>
      </c>
      <c r="B11250" s="101">
        <v>104.87</v>
      </c>
      <c r="C11250" s="102"/>
      <c r="D11250" s="100" t="s">
        <v>29341</v>
      </c>
      <c r="E11250" s="101">
        <v>21.05</v>
      </c>
      <c r="F11250" s="102"/>
    </row>
    <row r="11251" ht="12.75" customHeight="1">
      <c r="A11251" s="100" t="s">
        <v>29159</v>
      </c>
      <c r="B11251" s="101">
        <v>130.34</v>
      </c>
      <c r="C11251" s="102"/>
      <c r="D11251" s="100" t="s">
        <v>11847</v>
      </c>
      <c r="E11251" s="101">
        <v>18.84</v>
      </c>
      <c r="F11251" s="102"/>
    </row>
    <row r="11252" ht="12.75" customHeight="1">
      <c r="A11252" s="100" t="s">
        <v>11505</v>
      </c>
      <c r="B11252" s="101">
        <v>121.06</v>
      </c>
      <c r="C11252" s="102"/>
      <c r="D11252" s="100" t="s">
        <v>29342</v>
      </c>
      <c r="E11252" s="101">
        <v>28.58</v>
      </c>
      <c r="F11252" s="102"/>
    </row>
    <row r="11253" ht="12.75" customHeight="1">
      <c r="A11253" s="100" t="s">
        <v>29160</v>
      </c>
      <c r="B11253" s="101">
        <v>145.64</v>
      </c>
      <c r="C11253" s="102"/>
      <c r="D11253" s="100" t="s">
        <v>11849</v>
      </c>
      <c r="E11253" s="101">
        <v>25.78</v>
      </c>
      <c r="F11253" s="102"/>
    </row>
    <row r="11254" ht="12.75" customHeight="1">
      <c r="A11254" s="100" t="s">
        <v>11507</v>
      </c>
      <c r="B11254" s="101">
        <v>134.7</v>
      </c>
      <c r="C11254" s="102"/>
      <c r="D11254" s="100" t="s">
        <v>29343</v>
      </c>
      <c r="E11254" s="101">
        <v>22.94</v>
      </c>
      <c r="F11254" s="102"/>
    </row>
    <row r="11255" ht="12.75" customHeight="1">
      <c r="A11255" s="100" t="s">
        <v>29161</v>
      </c>
      <c r="B11255" s="101">
        <v>111.39</v>
      </c>
      <c r="C11255" s="102"/>
      <c r="D11255" s="100" t="s">
        <v>11851</v>
      </c>
      <c r="E11255" s="101">
        <v>20.68</v>
      </c>
      <c r="F11255" s="102"/>
    </row>
    <row r="11256" ht="12.75" customHeight="1">
      <c r="A11256" s="100" t="s">
        <v>11509</v>
      </c>
      <c r="B11256" s="101">
        <v>105.02</v>
      </c>
      <c r="C11256" s="102"/>
      <c r="D11256" s="100" t="s">
        <v>29344</v>
      </c>
      <c r="E11256" s="101">
        <v>35.69</v>
      </c>
      <c r="F11256" s="102"/>
    </row>
    <row r="11257" ht="12.75" customHeight="1">
      <c r="A11257" s="100" t="s">
        <v>29162</v>
      </c>
      <c r="B11257" s="101">
        <v>217.27</v>
      </c>
      <c r="C11257" s="102"/>
      <c r="D11257" s="100" t="s">
        <v>11853</v>
      </c>
      <c r="E11257" s="101">
        <v>32.89</v>
      </c>
      <c r="F11257" s="102"/>
    </row>
    <row r="11258" ht="12.75" customHeight="1">
      <c r="A11258" s="100" t="s">
        <v>11511</v>
      </c>
      <c r="B11258" s="101">
        <v>205.8</v>
      </c>
      <c r="C11258" s="102"/>
      <c r="D11258" s="100" t="s">
        <v>29345</v>
      </c>
      <c r="E11258" s="101">
        <v>32.74</v>
      </c>
      <c r="F11258" s="102"/>
    </row>
    <row r="11259" ht="12.75" customHeight="1">
      <c r="A11259" s="100" t="s">
        <v>29165</v>
      </c>
      <c r="B11259" s="101">
        <v>240.29</v>
      </c>
      <c r="C11259" s="102"/>
      <c r="D11259" s="100" t="s">
        <v>11855</v>
      </c>
      <c r="E11259" s="101">
        <v>29.86</v>
      </c>
      <c r="F11259" s="102"/>
    </row>
    <row r="11260" ht="12.75" customHeight="1">
      <c r="A11260" s="100" t="s">
        <v>11513</v>
      </c>
      <c r="B11260" s="101">
        <v>226.82</v>
      </c>
      <c r="C11260" s="102"/>
      <c r="D11260" s="100" t="s">
        <v>29346</v>
      </c>
      <c r="E11260" s="101">
        <v>31.97</v>
      </c>
      <c r="F11260" s="102"/>
    </row>
    <row r="11261" ht="12.75" customHeight="1">
      <c r="A11261" s="100" t="s">
        <v>29166</v>
      </c>
      <c r="B11261" s="101">
        <v>42.46</v>
      </c>
      <c r="C11261" s="102"/>
      <c r="D11261" s="100" t="s">
        <v>11857</v>
      </c>
      <c r="E11261" s="101">
        <v>29.0</v>
      </c>
      <c r="F11261" s="102"/>
    </row>
    <row r="11262" ht="12.75" customHeight="1">
      <c r="A11262" s="100" t="s">
        <v>11515</v>
      </c>
      <c r="B11262" s="101">
        <v>40.28</v>
      </c>
      <c r="C11262" s="102"/>
      <c r="D11262" s="100" t="s">
        <v>29347</v>
      </c>
      <c r="E11262" s="101">
        <v>28.81</v>
      </c>
      <c r="F11262" s="102"/>
    </row>
    <row r="11263" ht="12.75" customHeight="1">
      <c r="A11263" s="100" t="s">
        <v>29167</v>
      </c>
      <c r="B11263" s="101">
        <v>25.48</v>
      </c>
      <c r="C11263" s="102"/>
      <c r="D11263" s="100" t="s">
        <v>71</v>
      </c>
      <c r="E11263" s="101">
        <v>25.9</v>
      </c>
      <c r="F11263" s="102"/>
    </row>
    <row r="11264" ht="12.75" customHeight="1">
      <c r="A11264" s="100" t="s">
        <v>11517</v>
      </c>
      <c r="B11264" s="101">
        <v>23.83</v>
      </c>
      <c r="C11264" s="102"/>
      <c r="D11264" s="100" t="s">
        <v>29348</v>
      </c>
      <c r="E11264" s="101">
        <v>15.85</v>
      </c>
      <c r="F11264" s="102"/>
    </row>
    <row r="11265" ht="12.75" customHeight="1">
      <c r="A11265" s="100" t="s">
        <v>29168</v>
      </c>
      <c r="B11265" s="101">
        <v>624.72</v>
      </c>
      <c r="C11265" s="102"/>
      <c r="D11265" s="100" t="s">
        <v>11860</v>
      </c>
      <c r="E11265" s="101">
        <v>14.99</v>
      </c>
      <c r="F11265" s="102"/>
    </row>
    <row r="11266" ht="12.75" customHeight="1">
      <c r="A11266" s="100" t="s">
        <v>11519</v>
      </c>
      <c r="B11266" s="101">
        <v>591.55</v>
      </c>
      <c r="C11266" s="102"/>
      <c r="D11266" s="100" t="s">
        <v>29349</v>
      </c>
      <c r="E11266" s="101">
        <v>21.64</v>
      </c>
      <c r="F11266" s="102"/>
    </row>
    <row r="11267" ht="12.75" customHeight="1">
      <c r="A11267" s="100" t="s">
        <v>29169</v>
      </c>
      <c r="B11267" s="101">
        <v>94.21</v>
      </c>
      <c r="C11267" s="102"/>
      <c r="D11267" s="100" t="s">
        <v>11862</v>
      </c>
      <c r="E11267" s="101">
        <v>20.24</v>
      </c>
      <c r="F11267" s="102"/>
    </row>
    <row r="11268" ht="12.75" customHeight="1">
      <c r="A11268" s="100" t="s">
        <v>11521</v>
      </c>
      <c r="B11268" s="101">
        <v>85.95</v>
      </c>
      <c r="C11268" s="102"/>
      <c r="D11268" s="100" t="s">
        <v>29350</v>
      </c>
      <c r="E11268" s="101">
        <v>17.4</v>
      </c>
      <c r="F11268" s="102"/>
    </row>
    <row r="11269" ht="12.75" customHeight="1">
      <c r="A11269" s="100" t="s">
        <v>29170</v>
      </c>
      <c r="B11269" s="101">
        <v>91.41</v>
      </c>
      <c r="C11269" s="102"/>
      <c r="D11269" s="100" t="s">
        <v>11864</v>
      </c>
      <c r="E11269" s="101">
        <v>16.07</v>
      </c>
      <c r="F11269" s="102"/>
    </row>
    <row r="11270" ht="12.75" customHeight="1">
      <c r="A11270" s="100" t="s">
        <v>11523</v>
      </c>
      <c r="B11270" s="101">
        <v>83.52</v>
      </c>
      <c r="C11270" s="102"/>
      <c r="D11270" s="100" t="s">
        <v>29351</v>
      </c>
      <c r="E11270" s="101">
        <v>13.16</v>
      </c>
      <c r="F11270" s="102"/>
    </row>
    <row r="11271" ht="12.75" customHeight="1">
      <c r="A11271" s="100" t="s">
        <v>29171</v>
      </c>
      <c r="B11271" s="101">
        <v>106.89</v>
      </c>
      <c r="C11271" s="102"/>
      <c r="D11271" s="100" t="s">
        <v>11866</v>
      </c>
      <c r="E11271" s="101">
        <v>11.9</v>
      </c>
      <c r="F11271" s="102"/>
    </row>
    <row r="11272" ht="12.75" customHeight="1">
      <c r="A11272" s="100" t="s">
        <v>11525</v>
      </c>
      <c r="B11272" s="101">
        <v>97.13</v>
      </c>
      <c r="C11272" s="102"/>
      <c r="D11272" s="100" t="s">
        <v>29352</v>
      </c>
      <c r="E11272" s="101">
        <v>33.91</v>
      </c>
      <c r="F11272" s="102"/>
    </row>
    <row r="11273" ht="12.75" customHeight="1">
      <c r="A11273" s="100" t="s">
        <v>29172</v>
      </c>
      <c r="B11273" s="101">
        <v>134.4</v>
      </c>
      <c r="C11273" s="102"/>
      <c r="D11273" s="100" t="s">
        <v>11868</v>
      </c>
      <c r="E11273" s="101">
        <v>30.99</v>
      </c>
      <c r="F11273" s="102"/>
    </row>
    <row r="11274" ht="12.75" customHeight="1">
      <c r="A11274" s="100" t="s">
        <v>11527</v>
      </c>
      <c r="B11274" s="101">
        <v>120.77</v>
      </c>
      <c r="C11274" s="102"/>
      <c r="D11274" s="100" t="s">
        <v>29353</v>
      </c>
      <c r="E11274" s="101">
        <v>30.16</v>
      </c>
      <c r="F11274" s="102"/>
    </row>
    <row r="11275" ht="12.75" customHeight="1">
      <c r="A11275" s="100" t="s">
        <v>29173</v>
      </c>
      <c r="B11275" s="101">
        <v>157.15</v>
      </c>
      <c r="C11275" s="102"/>
      <c r="D11275" s="100" t="s">
        <v>11870</v>
      </c>
      <c r="E11275" s="101">
        <v>27.25</v>
      </c>
      <c r="F11275" s="102"/>
    </row>
    <row r="11276" ht="12.75" customHeight="1">
      <c r="A11276" s="100" t="s">
        <v>11529</v>
      </c>
      <c r="B11276" s="101">
        <v>140.68</v>
      </c>
      <c r="C11276" s="102"/>
      <c r="D11276" s="100" t="s">
        <v>29354</v>
      </c>
      <c r="E11276" s="101">
        <v>33.2</v>
      </c>
      <c r="F11276" s="102"/>
    </row>
    <row r="11277" ht="12.75" customHeight="1">
      <c r="A11277" s="100" t="s">
        <v>29174</v>
      </c>
      <c r="B11277" s="101">
        <v>48.18</v>
      </c>
      <c r="C11277" s="102"/>
      <c r="D11277" s="100" t="s">
        <v>11872</v>
      </c>
      <c r="E11277" s="101">
        <v>30.19</v>
      </c>
      <c r="F11277" s="102"/>
    </row>
    <row r="11278" ht="12.75" customHeight="1">
      <c r="A11278" s="100" t="s">
        <v>29175</v>
      </c>
      <c r="B11278" s="101">
        <v>43.79</v>
      </c>
      <c r="C11278" s="102"/>
      <c r="D11278" s="100" t="s">
        <v>29355</v>
      </c>
      <c r="E11278" s="101">
        <v>29.7</v>
      </c>
      <c r="F11278" s="102"/>
    </row>
    <row r="11279" ht="12.75" customHeight="1">
      <c r="A11279" s="100" t="s">
        <v>29176</v>
      </c>
      <c r="B11279" s="101">
        <v>46.35</v>
      </c>
      <c r="C11279" s="102"/>
      <c r="D11279" s="100" t="s">
        <v>11874</v>
      </c>
      <c r="E11279" s="101">
        <v>26.86</v>
      </c>
      <c r="F11279" s="102"/>
    </row>
    <row r="11280" ht="12.75" customHeight="1">
      <c r="A11280" s="100" t="s">
        <v>11532</v>
      </c>
      <c r="B11280" s="101">
        <v>42.21</v>
      </c>
      <c r="C11280" s="102"/>
      <c r="D11280" s="100" t="s">
        <v>29356</v>
      </c>
      <c r="E11280" s="101">
        <v>29.0</v>
      </c>
      <c r="F11280" s="102"/>
    </row>
    <row r="11281" ht="12.75" customHeight="1">
      <c r="A11281" s="100" t="s">
        <v>29177</v>
      </c>
      <c r="B11281" s="101">
        <v>54.4</v>
      </c>
      <c r="C11281" s="102"/>
      <c r="D11281" s="100" t="s">
        <v>77</v>
      </c>
      <c r="E11281" s="101">
        <v>26.09</v>
      </c>
      <c r="F11281" s="102"/>
    </row>
    <row r="11282" ht="12.75" customHeight="1">
      <c r="A11282" s="100" t="s">
        <v>11534</v>
      </c>
      <c r="B11282" s="101">
        <v>49.18</v>
      </c>
      <c r="C11282" s="102"/>
      <c r="D11282" s="100" t="s">
        <v>29357</v>
      </c>
      <c r="E11282" s="101">
        <v>25.65</v>
      </c>
      <c r="F11282" s="102"/>
    </row>
    <row r="11283" ht="12.75" customHeight="1">
      <c r="A11283" s="100" t="s">
        <v>29178</v>
      </c>
      <c r="B11283" s="101">
        <v>71.63</v>
      </c>
      <c r="C11283" s="102"/>
      <c r="D11283" s="100" t="s">
        <v>11877</v>
      </c>
      <c r="E11283" s="101">
        <v>23.08</v>
      </c>
      <c r="F11283" s="102"/>
    </row>
    <row r="11284" ht="12.75" customHeight="1">
      <c r="A11284" s="100" t="s">
        <v>11536</v>
      </c>
      <c r="B11284" s="101">
        <v>64.11</v>
      </c>
      <c r="C11284" s="102"/>
      <c r="D11284" s="100" t="s">
        <v>29358</v>
      </c>
      <c r="E11284" s="101">
        <v>31.39</v>
      </c>
      <c r="F11284" s="102"/>
    </row>
    <row r="11285" ht="12.75" customHeight="1">
      <c r="A11285" s="100" t="s">
        <v>29179</v>
      </c>
      <c r="B11285" s="101">
        <v>84.04</v>
      </c>
      <c r="C11285" s="102"/>
      <c r="D11285" s="100" t="s">
        <v>11879</v>
      </c>
      <c r="E11285" s="101">
        <v>29.33</v>
      </c>
      <c r="F11285" s="102"/>
    </row>
    <row r="11286" ht="12.75" customHeight="1">
      <c r="A11286" s="100" t="s">
        <v>11538</v>
      </c>
      <c r="B11286" s="101">
        <v>74.87</v>
      </c>
      <c r="C11286" s="102"/>
      <c r="D11286" s="100" t="s">
        <v>29359</v>
      </c>
      <c r="E11286" s="101">
        <v>39.39</v>
      </c>
      <c r="F11286" s="102"/>
    </row>
    <row r="11287" ht="12.75" customHeight="1">
      <c r="A11287" s="100" t="s">
        <v>29180</v>
      </c>
      <c r="B11287" s="101">
        <v>74.08</v>
      </c>
      <c r="C11287" s="102"/>
      <c r="D11287" s="100" t="s">
        <v>11881</v>
      </c>
      <c r="E11287" s="101">
        <v>37.33</v>
      </c>
      <c r="F11287" s="102"/>
    </row>
    <row r="11288" ht="12.75" customHeight="1">
      <c r="A11288" s="100" t="s">
        <v>11540</v>
      </c>
      <c r="B11288" s="101">
        <v>68.09</v>
      </c>
      <c r="C11288" s="102"/>
      <c r="D11288" s="100" t="s">
        <v>29360</v>
      </c>
      <c r="E11288" s="101">
        <v>45.03</v>
      </c>
      <c r="F11288" s="102"/>
    </row>
    <row r="11289" ht="12.75" customHeight="1">
      <c r="A11289" s="100" t="s">
        <v>29181</v>
      </c>
      <c r="B11289" s="101">
        <v>71.84</v>
      </c>
      <c r="C11289" s="102"/>
      <c r="D11289" s="100" t="s">
        <v>11883</v>
      </c>
      <c r="E11289" s="101">
        <v>42.43</v>
      </c>
      <c r="F11289" s="102"/>
    </row>
    <row r="11290" ht="12.75" customHeight="1">
      <c r="A11290" s="100" t="s">
        <v>11542</v>
      </c>
      <c r="B11290" s="101">
        <v>66.15</v>
      </c>
      <c r="C11290" s="102"/>
      <c r="D11290" s="100" t="s">
        <v>29361</v>
      </c>
      <c r="E11290" s="101">
        <v>26.78</v>
      </c>
      <c r="F11290" s="102"/>
    </row>
    <row r="11291" ht="12.75" customHeight="1">
      <c r="A11291" s="100" t="s">
        <v>29182</v>
      </c>
      <c r="B11291" s="101">
        <v>81.87</v>
      </c>
      <c r="C11291" s="102"/>
      <c r="D11291" s="100" t="s">
        <v>11885</v>
      </c>
      <c r="E11291" s="101">
        <v>24.01</v>
      </c>
      <c r="F11291" s="102"/>
    </row>
    <row r="11292" ht="12.75" customHeight="1">
      <c r="A11292" s="100" t="s">
        <v>11544</v>
      </c>
      <c r="B11292" s="101">
        <v>74.84</v>
      </c>
      <c r="C11292" s="102"/>
      <c r="D11292" s="100" t="s">
        <v>29362</v>
      </c>
      <c r="E11292" s="101">
        <v>44.56</v>
      </c>
      <c r="F11292" s="102"/>
    </row>
    <row r="11293" ht="12.75" customHeight="1">
      <c r="A11293" s="100" t="s">
        <v>29183</v>
      </c>
      <c r="B11293" s="101">
        <v>102.99</v>
      </c>
      <c r="C11293" s="102"/>
      <c r="D11293" s="100" t="s">
        <v>11887</v>
      </c>
      <c r="E11293" s="101">
        <v>40.24</v>
      </c>
      <c r="F11293" s="102"/>
    </row>
    <row r="11294" ht="12.75" customHeight="1">
      <c r="A11294" s="100" t="s">
        <v>11546</v>
      </c>
      <c r="B11294" s="101">
        <v>93.14</v>
      </c>
      <c r="C11294" s="102"/>
      <c r="D11294" s="100" t="s">
        <v>29363</v>
      </c>
      <c r="E11294" s="101">
        <v>42.42</v>
      </c>
      <c r="F11294" s="102"/>
    </row>
    <row r="11295" ht="12.75" customHeight="1">
      <c r="A11295" s="100" t="s">
        <v>29184</v>
      </c>
      <c r="B11295" s="101">
        <v>117.18</v>
      </c>
      <c r="C11295" s="102"/>
      <c r="D11295" s="100" t="s">
        <v>11889</v>
      </c>
      <c r="E11295" s="101">
        <v>38.13</v>
      </c>
      <c r="F11295" s="102"/>
    </row>
    <row r="11296" ht="12.75" customHeight="1">
      <c r="A11296" s="100" t="s">
        <v>11548</v>
      </c>
      <c r="B11296" s="101">
        <v>105.44</v>
      </c>
      <c r="C11296" s="102"/>
      <c r="D11296" s="100" t="s">
        <v>29364</v>
      </c>
      <c r="E11296" s="101">
        <v>51.89</v>
      </c>
      <c r="F11296" s="102"/>
    </row>
    <row r="11297" ht="12.75" customHeight="1">
      <c r="A11297" s="100" t="s">
        <v>29185</v>
      </c>
      <c r="B11297" s="101">
        <v>37.29</v>
      </c>
      <c r="C11297" s="102"/>
      <c r="D11297" s="100" t="s">
        <v>11891</v>
      </c>
      <c r="E11297" s="101">
        <v>47.47</v>
      </c>
      <c r="F11297" s="102"/>
    </row>
    <row r="11298" ht="12.75" customHeight="1">
      <c r="A11298" s="100" t="s">
        <v>11550</v>
      </c>
      <c r="B11298" s="101">
        <v>34.15</v>
      </c>
      <c r="C11298" s="102"/>
      <c r="D11298" s="100" t="s">
        <v>29365</v>
      </c>
      <c r="E11298" s="101">
        <v>50.61</v>
      </c>
      <c r="F11298" s="102"/>
    </row>
    <row r="11299" ht="12.75" customHeight="1">
      <c r="A11299" s="100" t="s">
        <v>29186</v>
      </c>
      <c r="B11299" s="101">
        <v>36.32</v>
      </c>
      <c r="C11299" s="102"/>
      <c r="D11299" s="100" t="s">
        <v>11893</v>
      </c>
      <c r="E11299" s="101">
        <v>46.21</v>
      </c>
      <c r="F11299" s="102"/>
    </row>
    <row r="11300" ht="12.75" customHeight="1">
      <c r="A11300" s="100" t="s">
        <v>11552</v>
      </c>
      <c r="B11300" s="101">
        <v>33.31</v>
      </c>
      <c r="C11300" s="102"/>
      <c r="D11300" s="100" t="s">
        <v>29366</v>
      </c>
      <c r="E11300" s="101">
        <v>46.74</v>
      </c>
      <c r="F11300" s="102"/>
    </row>
    <row r="11301" ht="12.75" customHeight="1">
      <c r="A11301" s="100" t="s">
        <v>29187</v>
      </c>
      <c r="B11301" s="101">
        <v>43.19</v>
      </c>
      <c r="C11301" s="102"/>
      <c r="D11301" s="100" t="s">
        <v>11895</v>
      </c>
      <c r="E11301" s="101">
        <v>42.44</v>
      </c>
      <c r="F11301" s="102"/>
    </row>
    <row r="11302" ht="12.75" customHeight="1">
      <c r="A11302" s="100" t="s">
        <v>11554</v>
      </c>
      <c r="B11302" s="101">
        <v>39.32</v>
      </c>
      <c r="C11302" s="102"/>
      <c r="D11302" s="100" t="s">
        <v>29367</v>
      </c>
      <c r="E11302" s="101">
        <v>49.84</v>
      </c>
      <c r="F11302" s="102"/>
    </row>
    <row r="11303" ht="12.75" customHeight="1">
      <c r="A11303" s="100" t="s">
        <v>29188</v>
      </c>
      <c r="B11303" s="101">
        <v>54.19</v>
      </c>
      <c r="C11303" s="102"/>
      <c r="D11303" s="100" t="s">
        <v>11897</v>
      </c>
      <c r="E11303" s="101">
        <v>44.79</v>
      </c>
      <c r="F11303" s="102"/>
    </row>
    <row r="11304" ht="12.75" customHeight="1">
      <c r="A11304" s="100" t="s">
        <v>63</v>
      </c>
      <c r="B11304" s="101">
        <v>48.86</v>
      </c>
      <c r="C11304" s="102"/>
      <c r="D11304" s="100" t="s">
        <v>29368</v>
      </c>
      <c r="E11304" s="101">
        <v>48.89</v>
      </c>
      <c r="F11304" s="102"/>
    </row>
    <row r="11305" ht="12.75" customHeight="1">
      <c r="A11305" s="100" t="s">
        <v>29189</v>
      </c>
      <c r="B11305" s="101">
        <v>62.35</v>
      </c>
      <c r="C11305" s="102"/>
      <c r="D11305" s="100" t="s">
        <v>11899</v>
      </c>
      <c r="E11305" s="101">
        <v>43.8</v>
      </c>
      <c r="F11305" s="102"/>
    </row>
    <row r="11306" ht="12.75" customHeight="1">
      <c r="A11306" s="100" t="s">
        <v>11557</v>
      </c>
      <c r="B11306" s="101">
        <v>55.92</v>
      </c>
      <c r="C11306" s="102"/>
      <c r="D11306" s="100" t="s">
        <v>29369</v>
      </c>
      <c r="E11306" s="101">
        <v>45.75</v>
      </c>
      <c r="F11306" s="102"/>
    </row>
    <row r="11307" ht="12.75" customHeight="1">
      <c r="A11307" s="100" t="s">
        <v>29190</v>
      </c>
      <c r="B11307" s="101">
        <v>97.38</v>
      </c>
      <c r="C11307" s="102"/>
      <c r="D11307" s="100" t="s">
        <v>11901</v>
      </c>
      <c r="E11307" s="101">
        <v>40.96</v>
      </c>
      <c r="F11307" s="102"/>
    </row>
    <row r="11308" ht="12.75" customHeight="1">
      <c r="A11308" s="100" t="s">
        <v>11559</v>
      </c>
      <c r="B11308" s="101">
        <v>89.26</v>
      </c>
      <c r="C11308" s="102"/>
      <c r="D11308" s="100" t="s">
        <v>29370</v>
      </c>
      <c r="E11308" s="101">
        <v>40.18</v>
      </c>
      <c r="F11308" s="102"/>
    </row>
    <row r="11309" ht="12.75" customHeight="1">
      <c r="A11309" s="100" t="s">
        <v>29191</v>
      </c>
      <c r="B11309" s="101">
        <v>94.58</v>
      </c>
      <c r="C11309" s="102"/>
      <c r="D11309" s="100" t="s">
        <v>11903</v>
      </c>
      <c r="E11309" s="101">
        <v>35.76</v>
      </c>
      <c r="F11309" s="102"/>
    </row>
    <row r="11310" ht="12.75" customHeight="1">
      <c r="A11310" s="100" t="s">
        <v>11561</v>
      </c>
      <c r="B11310" s="101">
        <v>86.84</v>
      </c>
      <c r="C11310" s="102"/>
      <c r="D11310" s="100" t="s">
        <v>29371</v>
      </c>
      <c r="E11310" s="101">
        <v>18.19</v>
      </c>
      <c r="F11310" s="102"/>
    </row>
    <row r="11311" ht="12.75" customHeight="1">
      <c r="A11311" s="100" t="s">
        <v>29192</v>
      </c>
      <c r="B11311" s="101">
        <v>110.06</v>
      </c>
      <c r="C11311" s="102"/>
      <c r="D11311" s="100" t="s">
        <v>11905</v>
      </c>
      <c r="E11311" s="101">
        <v>15.92</v>
      </c>
      <c r="F11311" s="102"/>
    </row>
    <row r="11312" ht="12.75" customHeight="1">
      <c r="A11312" s="100" t="s">
        <v>11563</v>
      </c>
      <c r="B11312" s="101">
        <v>100.44</v>
      </c>
      <c r="C11312" s="102"/>
      <c r="D11312" s="100" t="s">
        <v>29372</v>
      </c>
      <c r="E11312" s="101">
        <v>19.43</v>
      </c>
      <c r="F11312" s="102"/>
    </row>
    <row r="11313" ht="12.75" customHeight="1">
      <c r="A11313" s="100" t="s">
        <v>29193</v>
      </c>
      <c r="B11313" s="101">
        <v>137.57</v>
      </c>
      <c r="C11313" s="102"/>
      <c r="D11313" s="100" t="s">
        <v>11907</v>
      </c>
      <c r="E11313" s="101">
        <v>17.16</v>
      </c>
      <c r="F11313" s="102"/>
    </row>
    <row r="11314" ht="12.75" customHeight="1">
      <c r="A11314" s="100" t="s">
        <v>11565</v>
      </c>
      <c r="B11314" s="101">
        <v>124.08</v>
      </c>
      <c r="C11314" s="102"/>
      <c r="D11314" s="100" t="s">
        <v>29373</v>
      </c>
      <c r="E11314" s="101">
        <v>22.6</v>
      </c>
      <c r="F11314" s="102"/>
    </row>
    <row r="11315" ht="12.75" customHeight="1">
      <c r="A11315" s="100" t="s">
        <v>29194</v>
      </c>
      <c r="B11315" s="101">
        <v>160.32</v>
      </c>
      <c r="C11315" s="102"/>
      <c r="D11315" s="100" t="s">
        <v>11909</v>
      </c>
      <c r="E11315" s="101">
        <v>20.54</v>
      </c>
      <c r="F11315" s="102"/>
    </row>
    <row r="11316" ht="12.75" customHeight="1">
      <c r="A11316" s="100" t="s">
        <v>11567</v>
      </c>
      <c r="B11316" s="101">
        <v>143.99</v>
      </c>
      <c r="C11316" s="102"/>
      <c r="D11316" s="100" t="s">
        <v>29374</v>
      </c>
      <c r="E11316" s="101">
        <v>19.71</v>
      </c>
      <c r="F11316" s="102"/>
    </row>
    <row r="11317" ht="12.75" customHeight="1">
      <c r="A11317" s="100" t="s">
        <v>29195</v>
      </c>
      <c r="B11317" s="101">
        <v>49.09</v>
      </c>
      <c r="C11317" s="102"/>
      <c r="D11317" s="100" t="s">
        <v>11911</v>
      </c>
      <c r="E11317" s="101">
        <v>17.66</v>
      </c>
      <c r="F11317" s="102"/>
    </row>
    <row r="11318" ht="12.75" customHeight="1">
      <c r="A11318" s="100" t="s">
        <v>11569</v>
      </c>
      <c r="B11318" s="101">
        <v>44.75</v>
      </c>
      <c r="C11318" s="102"/>
      <c r="D11318" s="100" t="s">
        <v>29375</v>
      </c>
      <c r="E11318" s="101">
        <v>24.69</v>
      </c>
      <c r="F11318" s="102"/>
    </row>
    <row r="11319" ht="12.75" customHeight="1">
      <c r="A11319" s="100" t="s">
        <v>29196</v>
      </c>
      <c r="B11319" s="101">
        <v>47.26</v>
      </c>
      <c r="C11319" s="102"/>
      <c r="D11319" s="100" t="s">
        <v>11913</v>
      </c>
      <c r="E11319" s="101">
        <v>22.37</v>
      </c>
      <c r="F11319" s="102"/>
    </row>
    <row r="11320" ht="12.75" customHeight="1">
      <c r="A11320" s="100" t="s">
        <v>11571</v>
      </c>
      <c r="B11320" s="101">
        <v>43.16</v>
      </c>
      <c r="C11320" s="102"/>
      <c r="D11320" s="100" t="s">
        <v>29376</v>
      </c>
      <c r="E11320" s="101">
        <v>21.74</v>
      </c>
      <c r="F11320" s="102"/>
    </row>
    <row r="11321" ht="12.75" customHeight="1">
      <c r="A11321" s="100" t="s">
        <v>29197</v>
      </c>
      <c r="B11321" s="101">
        <v>55.31</v>
      </c>
      <c r="C11321" s="102"/>
      <c r="D11321" s="100" t="s">
        <v>11915</v>
      </c>
      <c r="E11321" s="101">
        <v>19.42</v>
      </c>
      <c r="F11321" s="102"/>
    </row>
    <row r="11322" ht="12.75" customHeight="1">
      <c r="A11322" s="100" t="s">
        <v>11573</v>
      </c>
      <c r="B11322" s="101">
        <v>50.14</v>
      </c>
      <c r="C11322" s="102"/>
      <c r="D11322" s="100" t="s">
        <v>29377</v>
      </c>
      <c r="E11322" s="101">
        <v>39.77</v>
      </c>
      <c r="F11322" s="102"/>
    </row>
    <row r="11323" ht="12.75" customHeight="1">
      <c r="A11323" s="100" t="s">
        <v>29198</v>
      </c>
      <c r="B11323" s="101">
        <v>72.54</v>
      </c>
      <c r="C11323" s="102"/>
      <c r="D11323" s="100" t="s">
        <v>11917</v>
      </c>
      <c r="E11323" s="101">
        <v>36.32</v>
      </c>
      <c r="F11323" s="102"/>
    </row>
    <row r="11324" ht="12.75" customHeight="1">
      <c r="A11324" s="100" t="s">
        <v>11575</v>
      </c>
      <c r="B11324" s="101">
        <v>65.07</v>
      </c>
      <c r="C11324" s="102"/>
      <c r="D11324" s="100" t="s">
        <v>29378</v>
      </c>
      <c r="E11324" s="101">
        <v>46.03</v>
      </c>
      <c r="F11324" s="102"/>
    </row>
    <row r="11325" ht="12.75" customHeight="1">
      <c r="A11325" s="100" t="s">
        <v>29199</v>
      </c>
      <c r="B11325" s="101">
        <v>84.96</v>
      </c>
      <c r="C11325" s="102"/>
      <c r="D11325" s="100" t="s">
        <v>11919</v>
      </c>
      <c r="E11325" s="101">
        <v>42.48</v>
      </c>
      <c r="F11325" s="102"/>
    </row>
    <row r="11326" ht="12.75" customHeight="1">
      <c r="A11326" s="100" t="s">
        <v>11577</v>
      </c>
      <c r="B11326" s="101">
        <v>75.83</v>
      </c>
      <c r="C11326" s="102"/>
      <c r="D11326" s="100" t="s">
        <v>29379</v>
      </c>
      <c r="E11326" s="101">
        <v>15.26</v>
      </c>
      <c r="F11326" s="102"/>
    </row>
    <row r="11327" ht="12.75" customHeight="1">
      <c r="A11327" s="100" t="s">
        <v>29200</v>
      </c>
      <c r="B11327" s="101">
        <v>76.06</v>
      </c>
      <c r="C11327" s="102"/>
      <c r="D11327" s="100" t="s">
        <v>11921</v>
      </c>
      <c r="E11327" s="101">
        <v>13.23</v>
      </c>
      <c r="F11327" s="102"/>
    </row>
    <row r="11328" ht="12.75" customHeight="1">
      <c r="A11328" s="100" t="s">
        <v>11579</v>
      </c>
      <c r="B11328" s="101">
        <v>70.16</v>
      </c>
      <c r="C11328" s="102"/>
      <c r="D11328" s="100" t="s">
        <v>29380</v>
      </c>
      <c r="E11328" s="101">
        <v>16.17</v>
      </c>
      <c r="F11328" s="102"/>
    </row>
    <row r="11329" ht="12.75" customHeight="1">
      <c r="A11329" s="100" t="s">
        <v>29201</v>
      </c>
      <c r="B11329" s="101">
        <v>73.82</v>
      </c>
      <c r="C11329" s="102"/>
      <c r="D11329" s="100" t="s">
        <v>11923</v>
      </c>
      <c r="E11329" s="101">
        <v>14.02</v>
      </c>
      <c r="F11329" s="102"/>
    </row>
    <row r="11330" ht="12.75" customHeight="1">
      <c r="A11330" s="100" t="s">
        <v>11581</v>
      </c>
      <c r="B11330" s="101">
        <v>68.22</v>
      </c>
      <c r="C11330" s="102"/>
      <c r="D11330" s="100" t="s">
        <v>29381</v>
      </c>
      <c r="E11330" s="101">
        <v>16.07</v>
      </c>
      <c r="F11330" s="102"/>
    </row>
    <row r="11331" ht="12.75" customHeight="1">
      <c r="A11331" s="100" t="s">
        <v>29202</v>
      </c>
      <c r="B11331" s="101">
        <v>83.85</v>
      </c>
      <c r="C11331" s="102"/>
      <c r="D11331" s="100" t="s">
        <v>11925</v>
      </c>
      <c r="E11331" s="101">
        <v>13.93</v>
      </c>
      <c r="F11331" s="102"/>
    </row>
    <row r="11332" ht="12.75" customHeight="1">
      <c r="A11332" s="100" t="s">
        <v>11583</v>
      </c>
      <c r="B11332" s="101">
        <v>76.91</v>
      </c>
      <c r="C11332" s="102"/>
      <c r="D11332" s="100" t="s">
        <v>29382</v>
      </c>
      <c r="E11332" s="101">
        <v>874.5</v>
      </c>
      <c r="F11332" s="102"/>
    </row>
    <row r="11333" ht="12.75" customHeight="1">
      <c r="A11333" s="100" t="s">
        <v>29203</v>
      </c>
      <c r="B11333" s="101">
        <v>104.97</v>
      </c>
      <c r="C11333" s="102"/>
      <c r="D11333" s="100" t="s">
        <v>11927</v>
      </c>
      <c r="E11333" s="101">
        <v>802.2</v>
      </c>
      <c r="F11333" s="102"/>
    </row>
    <row r="11334" ht="12.75" customHeight="1">
      <c r="A11334" s="100" t="s">
        <v>11585</v>
      </c>
      <c r="B11334" s="101">
        <v>95.21</v>
      </c>
      <c r="C11334" s="102"/>
      <c r="D11334" s="100" t="s">
        <v>29383</v>
      </c>
      <c r="E11334" s="101">
        <v>823.25</v>
      </c>
      <c r="F11334" s="102"/>
    </row>
    <row r="11335" ht="12.75" customHeight="1">
      <c r="A11335" s="100" t="s">
        <v>29204</v>
      </c>
      <c r="B11335" s="101">
        <v>119.16</v>
      </c>
      <c r="C11335" s="102"/>
      <c r="D11335" s="100" t="s">
        <v>11929</v>
      </c>
      <c r="E11335" s="101">
        <v>745.8</v>
      </c>
      <c r="F11335" s="102"/>
    </row>
    <row r="11336" ht="12.75" customHeight="1">
      <c r="A11336" s="100" t="s">
        <v>11587</v>
      </c>
      <c r="B11336" s="101">
        <v>107.51</v>
      </c>
      <c r="C11336" s="102"/>
      <c r="D11336" s="100" t="s">
        <v>29384</v>
      </c>
      <c r="E11336" s="101">
        <v>10.72</v>
      </c>
      <c r="F11336" s="102"/>
    </row>
    <row r="11337" ht="12.75" customHeight="1">
      <c r="A11337" s="100" t="s">
        <v>29205</v>
      </c>
      <c r="B11337" s="101">
        <v>37.9</v>
      </c>
      <c r="C11337" s="102"/>
      <c r="D11337" s="100" t="s">
        <v>11931</v>
      </c>
      <c r="E11337" s="101">
        <v>9.69</v>
      </c>
      <c r="F11337" s="102"/>
    </row>
    <row r="11338" ht="12.75" customHeight="1">
      <c r="A11338" s="100" t="s">
        <v>11589</v>
      </c>
      <c r="B11338" s="101">
        <v>34.79</v>
      </c>
      <c r="C11338" s="102"/>
      <c r="D11338" s="100" t="s">
        <v>29385</v>
      </c>
      <c r="E11338" s="101">
        <v>29.75</v>
      </c>
      <c r="F11338" s="102"/>
    </row>
    <row r="11339" ht="12.75" customHeight="1">
      <c r="A11339" s="100" t="s">
        <v>29206</v>
      </c>
      <c r="B11339" s="101">
        <v>36.93</v>
      </c>
      <c r="C11339" s="102"/>
      <c r="D11339" s="100" t="s">
        <v>11933</v>
      </c>
      <c r="E11339" s="101">
        <v>27.48</v>
      </c>
      <c r="F11339" s="102"/>
    </row>
    <row r="11340" ht="12.75" customHeight="1">
      <c r="A11340" s="100" t="s">
        <v>11591</v>
      </c>
      <c r="B11340" s="101">
        <v>33.95</v>
      </c>
      <c r="C11340" s="102"/>
      <c r="D11340" s="100" t="s">
        <v>29386</v>
      </c>
      <c r="E11340" s="101">
        <v>52.35</v>
      </c>
      <c r="F11340" s="102"/>
    </row>
    <row r="11341" ht="12.75" customHeight="1">
      <c r="A11341" s="100" t="s">
        <v>29207</v>
      </c>
      <c r="B11341" s="101">
        <v>43.87</v>
      </c>
      <c r="C11341" s="102"/>
      <c r="D11341" s="100" t="s">
        <v>11935</v>
      </c>
      <c r="E11341" s="101">
        <v>51.32</v>
      </c>
      <c r="F11341" s="102"/>
    </row>
    <row r="11342" ht="12.75" customHeight="1">
      <c r="A11342" s="100" t="s">
        <v>11593</v>
      </c>
      <c r="B11342" s="101">
        <v>40.03</v>
      </c>
      <c r="C11342" s="102"/>
      <c r="D11342" s="100" t="s">
        <v>29387</v>
      </c>
      <c r="E11342" s="101">
        <v>171.99</v>
      </c>
      <c r="F11342" s="102"/>
    </row>
    <row r="11343" ht="12.75" customHeight="1">
      <c r="A11343" s="100" t="s">
        <v>29208</v>
      </c>
      <c r="B11343" s="101">
        <v>54.86</v>
      </c>
      <c r="C11343" s="102"/>
      <c r="D11343" s="100" t="s">
        <v>11937</v>
      </c>
      <c r="E11343" s="101">
        <v>164.99</v>
      </c>
      <c r="F11343" s="102"/>
    </row>
    <row r="11344" ht="12.75" customHeight="1">
      <c r="A11344" s="100" t="s">
        <v>11595</v>
      </c>
      <c r="B11344" s="101">
        <v>49.56</v>
      </c>
      <c r="C11344" s="102"/>
      <c r="D11344" s="100" t="s">
        <v>29388</v>
      </c>
      <c r="E11344" s="101">
        <v>237.76</v>
      </c>
      <c r="F11344" s="102"/>
    </row>
    <row r="11345" ht="12.75" customHeight="1">
      <c r="A11345" s="100" t="s">
        <v>29209</v>
      </c>
      <c r="B11345" s="101">
        <v>63.02</v>
      </c>
      <c r="C11345" s="102"/>
      <c r="D11345" s="100" t="s">
        <v>11939</v>
      </c>
      <c r="E11345" s="101">
        <v>230.76</v>
      </c>
      <c r="F11345" s="102"/>
    </row>
    <row r="11346" ht="12.75" customHeight="1">
      <c r="A11346" s="100" t="s">
        <v>11597</v>
      </c>
      <c r="B11346" s="101">
        <v>56.63</v>
      </c>
      <c r="C11346" s="102"/>
      <c r="D11346" s="100" t="s">
        <v>29389</v>
      </c>
      <c r="E11346" s="101">
        <v>133.57</v>
      </c>
      <c r="F11346" s="102"/>
    </row>
    <row r="11347" ht="12.75" customHeight="1">
      <c r="A11347" s="100" t="s">
        <v>29210</v>
      </c>
      <c r="B11347" s="101">
        <v>526.29</v>
      </c>
      <c r="C11347" s="102"/>
      <c r="D11347" s="100" t="s">
        <v>11941</v>
      </c>
      <c r="E11347" s="101">
        <v>128.48</v>
      </c>
      <c r="F11347" s="102"/>
    </row>
    <row r="11348" ht="12.75" customHeight="1">
      <c r="A11348" s="100" t="s">
        <v>11599</v>
      </c>
      <c r="B11348" s="101">
        <v>520.2</v>
      </c>
      <c r="C11348" s="102"/>
      <c r="D11348" s="100" t="s">
        <v>29390</v>
      </c>
      <c r="E11348" s="101">
        <v>210.69</v>
      </c>
      <c r="F11348" s="102"/>
    </row>
    <row r="11349" ht="12.75" customHeight="1">
      <c r="A11349" s="100" t="s">
        <v>29211</v>
      </c>
      <c r="B11349" s="101">
        <v>45.48</v>
      </c>
      <c r="C11349" s="102"/>
      <c r="D11349" s="100" t="s">
        <v>11943</v>
      </c>
      <c r="E11349" s="101">
        <v>203.71</v>
      </c>
      <c r="F11349" s="102"/>
    </row>
    <row r="11350" ht="12.75" customHeight="1">
      <c r="A11350" s="100" t="s">
        <v>11601</v>
      </c>
      <c r="B11350" s="101">
        <v>42.05</v>
      </c>
      <c r="C11350" s="102"/>
      <c r="D11350" s="100" t="s">
        <v>29391</v>
      </c>
      <c r="E11350" s="101">
        <v>124.2</v>
      </c>
      <c r="F11350" s="102"/>
    </row>
    <row r="11351" ht="12.75" customHeight="1">
      <c r="A11351" s="100" t="s">
        <v>29212</v>
      </c>
      <c r="B11351" s="101">
        <v>52.58</v>
      </c>
      <c r="C11351" s="102"/>
      <c r="D11351" s="100" t="s">
        <v>11945</v>
      </c>
      <c r="E11351" s="101">
        <v>117.22</v>
      </c>
      <c r="F11351" s="102"/>
    </row>
    <row r="11352" ht="12.75" customHeight="1">
      <c r="A11352" s="100" t="s">
        <v>11603</v>
      </c>
      <c r="B11352" s="101">
        <v>48.2</v>
      </c>
      <c r="C11352" s="102"/>
      <c r="D11352" s="100" t="s">
        <v>29392</v>
      </c>
      <c r="E11352" s="101">
        <v>137.83</v>
      </c>
      <c r="F11352" s="102"/>
    </row>
    <row r="11353" ht="12.75" customHeight="1">
      <c r="A11353" s="100" t="s">
        <v>29213</v>
      </c>
      <c r="B11353" s="101">
        <v>68.54</v>
      </c>
      <c r="C11353" s="102"/>
      <c r="D11353" s="100" t="s">
        <v>11947</v>
      </c>
      <c r="E11353" s="101">
        <v>127.63</v>
      </c>
      <c r="F11353" s="102"/>
    </row>
    <row r="11354" ht="12.75" customHeight="1">
      <c r="A11354" s="100" t="s">
        <v>11605</v>
      </c>
      <c r="B11354" s="101">
        <v>62.03</v>
      </c>
      <c r="C11354" s="102"/>
      <c r="D11354" s="100" t="s">
        <v>29393</v>
      </c>
      <c r="E11354" s="101">
        <v>124.77</v>
      </c>
      <c r="F11354" s="102"/>
    </row>
    <row r="11355" ht="12.75" customHeight="1">
      <c r="A11355" s="100" t="s">
        <v>29214</v>
      </c>
      <c r="B11355" s="101">
        <v>70.32</v>
      </c>
      <c r="C11355" s="102"/>
      <c r="D11355" s="100" t="s">
        <v>11949</v>
      </c>
      <c r="E11355" s="101">
        <v>117.53</v>
      </c>
      <c r="F11355" s="102"/>
    </row>
    <row r="11356" ht="12.75" customHeight="1">
      <c r="A11356" s="100" t="s">
        <v>11607</v>
      </c>
      <c r="B11356" s="101">
        <v>63.57</v>
      </c>
      <c r="C11356" s="102"/>
      <c r="D11356" s="100" t="s">
        <v>29394</v>
      </c>
      <c r="E11356" s="101">
        <v>95.87</v>
      </c>
      <c r="F11356" s="102"/>
    </row>
    <row r="11357" ht="12.75" customHeight="1">
      <c r="A11357" s="100" t="s">
        <v>29215</v>
      </c>
      <c r="B11357" s="101">
        <v>57.18</v>
      </c>
      <c r="C11357" s="102"/>
      <c r="D11357" s="100" t="s">
        <v>11951</v>
      </c>
      <c r="E11357" s="101">
        <v>89.18</v>
      </c>
      <c r="F11357" s="102"/>
    </row>
    <row r="11358" ht="12.75" customHeight="1">
      <c r="A11358" s="100" t="s">
        <v>11609</v>
      </c>
      <c r="B11358" s="101">
        <v>53.07</v>
      </c>
      <c r="C11358" s="102"/>
      <c r="D11358" s="100" t="s">
        <v>29395</v>
      </c>
      <c r="E11358" s="101">
        <v>76.2</v>
      </c>
      <c r="F11358" s="102"/>
    </row>
    <row r="11359" ht="12.75" customHeight="1">
      <c r="A11359" s="100" t="s">
        <v>29216</v>
      </c>
      <c r="B11359" s="101">
        <v>59.66</v>
      </c>
      <c r="C11359" s="102"/>
      <c r="D11359" s="100" t="s">
        <v>11953</v>
      </c>
      <c r="E11359" s="101">
        <v>68.18</v>
      </c>
      <c r="F11359" s="102"/>
    </row>
    <row r="11360" ht="12.75" customHeight="1">
      <c r="A11360" s="100" t="s">
        <v>11611</v>
      </c>
      <c r="B11360" s="101">
        <v>55.22</v>
      </c>
      <c r="C11360" s="102"/>
      <c r="D11360" s="100" t="s">
        <v>29396</v>
      </c>
      <c r="E11360" s="101">
        <v>223.07</v>
      </c>
      <c r="F11360" s="102"/>
    </row>
    <row r="11361" ht="12.75" customHeight="1">
      <c r="A11361" s="100" t="s">
        <v>29217</v>
      </c>
      <c r="B11361" s="101">
        <v>67.82</v>
      </c>
      <c r="C11361" s="102"/>
      <c r="D11361" s="100" t="s">
        <v>11955</v>
      </c>
      <c r="E11361" s="101">
        <v>215.27</v>
      </c>
      <c r="F11361" s="102"/>
    </row>
    <row r="11362" ht="12.75" customHeight="1">
      <c r="A11362" s="100" t="s">
        <v>11613</v>
      </c>
      <c r="B11362" s="101">
        <v>62.29</v>
      </c>
      <c r="C11362" s="102"/>
      <c r="D11362" s="100" t="s">
        <v>29397</v>
      </c>
      <c r="E11362" s="101">
        <v>180.63</v>
      </c>
      <c r="F11362" s="102"/>
    </row>
    <row r="11363" ht="12.75" customHeight="1">
      <c r="A11363" s="100" t="s">
        <v>29218</v>
      </c>
      <c r="B11363" s="101">
        <v>73.14</v>
      </c>
      <c r="C11363" s="102"/>
      <c r="D11363" s="100" t="s">
        <v>11957</v>
      </c>
      <c r="E11363" s="101">
        <v>176.34</v>
      </c>
      <c r="F11363" s="102"/>
    </row>
    <row r="11364" ht="12.75" customHeight="1">
      <c r="A11364" s="100" t="s">
        <v>11615</v>
      </c>
      <c r="B11364" s="101">
        <v>66.9</v>
      </c>
      <c r="C11364" s="102"/>
      <c r="D11364" s="100" t="s">
        <v>29398</v>
      </c>
      <c r="E11364" s="101">
        <v>230.67</v>
      </c>
      <c r="F11364" s="102"/>
    </row>
    <row r="11365" ht="12.75" customHeight="1">
      <c r="A11365" s="100" t="s">
        <v>29219</v>
      </c>
      <c r="B11365" s="101">
        <v>75.14</v>
      </c>
      <c r="C11365" s="102"/>
      <c r="D11365" s="100" t="s">
        <v>11959</v>
      </c>
      <c r="E11365" s="101">
        <v>222.87</v>
      </c>
      <c r="F11365" s="102"/>
    </row>
    <row r="11366" ht="12.75" customHeight="1">
      <c r="A11366" s="100" t="s">
        <v>11617</v>
      </c>
      <c r="B11366" s="101">
        <v>69.74</v>
      </c>
      <c r="C11366" s="102"/>
      <c r="D11366" s="100" t="s">
        <v>29399</v>
      </c>
      <c r="E11366" s="101">
        <v>188.23</v>
      </c>
      <c r="F11366" s="102"/>
    </row>
    <row r="11367" ht="12.75" customHeight="1">
      <c r="A11367" s="100" t="s">
        <v>29220</v>
      </c>
      <c r="B11367" s="101">
        <v>78.69</v>
      </c>
      <c r="C11367" s="102"/>
      <c r="D11367" s="100" t="s">
        <v>11961</v>
      </c>
      <c r="E11367" s="101">
        <v>183.94</v>
      </c>
      <c r="F11367" s="102"/>
    </row>
    <row r="11368" ht="12.75" customHeight="1">
      <c r="A11368" s="100" t="s">
        <v>11619</v>
      </c>
      <c r="B11368" s="101">
        <v>72.81</v>
      </c>
      <c r="C11368" s="102"/>
      <c r="D11368" s="100" t="s">
        <v>29400</v>
      </c>
      <c r="E11368" s="101">
        <v>187.99</v>
      </c>
      <c r="F11368" s="102"/>
    </row>
    <row r="11369" ht="12.75" customHeight="1">
      <c r="A11369" s="100" t="s">
        <v>29221</v>
      </c>
      <c r="B11369" s="101">
        <v>89.33</v>
      </c>
      <c r="C11369" s="102"/>
      <c r="D11369" s="100" t="s">
        <v>11963</v>
      </c>
      <c r="E11369" s="101">
        <v>180.19</v>
      </c>
      <c r="F11369" s="102"/>
    </row>
    <row r="11370" ht="12.75" customHeight="1">
      <c r="A11370" s="100" t="s">
        <v>11621</v>
      </c>
      <c r="B11370" s="101">
        <v>82.03</v>
      </c>
      <c r="C11370" s="102"/>
      <c r="D11370" s="100" t="s">
        <v>29401</v>
      </c>
      <c r="E11370" s="101">
        <v>145.55</v>
      </c>
      <c r="F11370" s="102"/>
    </row>
    <row r="11371" ht="12.75" customHeight="1">
      <c r="A11371" s="100" t="s">
        <v>29222</v>
      </c>
      <c r="B11371" s="101">
        <v>96.42</v>
      </c>
      <c r="C11371" s="102"/>
      <c r="D11371" s="100" t="s">
        <v>11965</v>
      </c>
      <c r="E11371" s="101">
        <v>141.26</v>
      </c>
      <c r="F11371" s="102"/>
    </row>
    <row r="11372" ht="12.75" customHeight="1">
      <c r="A11372" s="100" t="s">
        <v>11623</v>
      </c>
      <c r="B11372" s="101">
        <v>88.18</v>
      </c>
      <c r="C11372" s="102"/>
      <c r="D11372" s="100" t="s">
        <v>29402</v>
      </c>
      <c r="E11372" s="101">
        <v>287.69</v>
      </c>
      <c r="F11372" s="102"/>
    </row>
    <row r="11373" ht="12.75" customHeight="1">
      <c r="A11373" s="100" t="s">
        <v>29223</v>
      </c>
      <c r="B11373" s="101">
        <v>45.65</v>
      </c>
      <c r="C11373" s="102"/>
      <c r="D11373" s="100" t="s">
        <v>11967</v>
      </c>
      <c r="E11373" s="101">
        <v>279.88</v>
      </c>
      <c r="F11373" s="102"/>
    </row>
    <row r="11374" ht="12.75" customHeight="1">
      <c r="A11374" s="100" t="s">
        <v>11625</v>
      </c>
      <c r="B11374" s="101">
        <v>42.24</v>
      </c>
      <c r="C11374" s="102"/>
      <c r="D11374" s="100" t="s">
        <v>29403</v>
      </c>
      <c r="E11374" s="101">
        <v>245.24</v>
      </c>
      <c r="F11374" s="102"/>
    </row>
    <row r="11375" ht="12.75" customHeight="1">
      <c r="A11375" s="100" t="s">
        <v>29224</v>
      </c>
      <c r="B11375" s="101">
        <v>52.74</v>
      </c>
      <c r="C11375" s="102"/>
      <c r="D11375" s="100" t="s">
        <v>11969</v>
      </c>
      <c r="E11375" s="101">
        <v>240.96</v>
      </c>
      <c r="F11375" s="102"/>
    </row>
    <row r="11376" ht="12.75" customHeight="1">
      <c r="A11376" s="100" t="s">
        <v>11627</v>
      </c>
      <c r="B11376" s="101">
        <v>48.38</v>
      </c>
      <c r="C11376" s="102"/>
      <c r="D11376" s="100" t="s">
        <v>29404</v>
      </c>
      <c r="E11376" s="101">
        <v>42.53</v>
      </c>
      <c r="F11376" s="102"/>
    </row>
    <row r="11377" ht="12.75" customHeight="1">
      <c r="A11377" s="100" t="s">
        <v>29225</v>
      </c>
      <c r="B11377" s="101">
        <v>68.7</v>
      </c>
      <c r="C11377" s="102"/>
      <c r="D11377" s="100" t="s">
        <v>11971</v>
      </c>
      <c r="E11377" s="101">
        <v>37.12</v>
      </c>
      <c r="F11377" s="102"/>
    </row>
    <row r="11378" ht="12.75" customHeight="1">
      <c r="A11378" s="100" t="s">
        <v>11629</v>
      </c>
      <c r="B11378" s="101">
        <v>62.21</v>
      </c>
      <c r="C11378" s="102"/>
      <c r="D11378" s="100" t="s">
        <v>29405</v>
      </c>
      <c r="E11378" s="101">
        <v>78.34</v>
      </c>
      <c r="F11378" s="102"/>
    </row>
    <row r="11379" ht="12.75" customHeight="1">
      <c r="A11379" s="100" t="s">
        <v>29226</v>
      </c>
      <c r="B11379" s="101">
        <v>70.48</v>
      </c>
      <c r="C11379" s="102"/>
      <c r="D11379" s="100" t="s">
        <v>11973</v>
      </c>
      <c r="E11379" s="101">
        <v>69.47</v>
      </c>
      <c r="F11379" s="102"/>
    </row>
    <row r="11380" ht="12.75" customHeight="1">
      <c r="A11380" s="100" t="s">
        <v>11631</v>
      </c>
      <c r="B11380" s="101">
        <v>63.75</v>
      </c>
      <c r="C11380" s="102"/>
      <c r="D11380" s="100" t="s">
        <v>29406</v>
      </c>
      <c r="E11380" s="101">
        <v>82.14</v>
      </c>
      <c r="F11380" s="102"/>
    </row>
    <row r="11381" ht="12.75" customHeight="1">
      <c r="A11381" s="100" t="s">
        <v>29227</v>
      </c>
      <c r="B11381" s="101">
        <v>57.42</v>
      </c>
      <c r="C11381" s="102"/>
      <c r="D11381" s="100" t="s">
        <v>11975</v>
      </c>
      <c r="E11381" s="101">
        <v>73.27</v>
      </c>
      <c r="F11381" s="102"/>
    </row>
    <row r="11382" ht="12.75" customHeight="1">
      <c r="A11382" s="100" t="s">
        <v>11633</v>
      </c>
      <c r="B11382" s="101">
        <v>53.35</v>
      </c>
      <c r="C11382" s="102"/>
      <c r="D11382" s="100" t="s">
        <v>29407</v>
      </c>
      <c r="E11382" s="101">
        <v>2.3</v>
      </c>
      <c r="F11382" s="102"/>
    </row>
    <row r="11383" ht="12.75" customHeight="1">
      <c r="A11383" s="100" t="s">
        <v>29228</v>
      </c>
      <c r="B11383" s="101">
        <v>59.9</v>
      </c>
      <c r="C11383" s="102"/>
      <c r="D11383" s="100" t="s">
        <v>11977</v>
      </c>
      <c r="E11383" s="101">
        <v>2.01</v>
      </c>
      <c r="F11383" s="102"/>
    </row>
    <row r="11384" ht="12.75" customHeight="1">
      <c r="A11384" s="100" t="s">
        <v>11635</v>
      </c>
      <c r="B11384" s="101">
        <v>55.5</v>
      </c>
      <c r="C11384" s="102"/>
      <c r="D11384" s="100" t="s">
        <v>29408</v>
      </c>
      <c r="E11384" s="101">
        <v>63.43</v>
      </c>
      <c r="F11384" s="102"/>
    </row>
    <row r="11385" ht="12.75" customHeight="1">
      <c r="A11385" s="100" t="s">
        <v>29229</v>
      </c>
      <c r="B11385" s="101">
        <v>68.06</v>
      </c>
      <c r="C11385" s="102"/>
      <c r="D11385" s="100" t="s">
        <v>11979</v>
      </c>
      <c r="E11385" s="101">
        <v>58.07</v>
      </c>
      <c r="F11385" s="102"/>
    </row>
    <row r="11386" ht="12.75" customHeight="1">
      <c r="A11386" s="100" t="s">
        <v>11637</v>
      </c>
      <c r="B11386" s="101">
        <v>62.57</v>
      </c>
      <c r="C11386" s="102"/>
      <c r="D11386" s="100" t="s">
        <v>29409</v>
      </c>
      <c r="E11386" s="101">
        <v>69.08</v>
      </c>
      <c r="F11386" s="102"/>
    </row>
    <row r="11387" ht="12.75" customHeight="1">
      <c r="A11387" s="100" t="s">
        <v>29230</v>
      </c>
      <c r="B11387" s="101">
        <v>73.38</v>
      </c>
      <c r="C11387" s="102"/>
      <c r="D11387" s="100" t="s">
        <v>95</v>
      </c>
      <c r="E11387" s="101">
        <v>63.17</v>
      </c>
      <c r="F11387" s="102"/>
    </row>
    <row r="11388" ht="12.75" customHeight="1">
      <c r="A11388" s="100" t="s">
        <v>11639</v>
      </c>
      <c r="B11388" s="101">
        <v>67.18</v>
      </c>
      <c r="C11388" s="102"/>
      <c r="D11388" s="100" t="s">
        <v>29410</v>
      </c>
      <c r="E11388" s="101">
        <v>40.18</v>
      </c>
      <c r="F11388" s="102"/>
    </row>
    <row r="11389" ht="12.75" customHeight="1">
      <c r="A11389" s="100" t="s">
        <v>29231</v>
      </c>
      <c r="B11389" s="101">
        <v>75.46</v>
      </c>
      <c r="C11389" s="102"/>
      <c r="D11389" s="100" t="s">
        <v>11982</v>
      </c>
      <c r="E11389" s="101">
        <v>34.82</v>
      </c>
      <c r="F11389" s="102"/>
    </row>
    <row r="11390" ht="12.75" customHeight="1">
      <c r="A11390" s="100" t="s">
        <v>11641</v>
      </c>
      <c r="B11390" s="101">
        <v>70.06</v>
      </c>
      <c r="C11390" s="102"/>
      <c r="D11390" s="100" t="s">
        <v>29411</v>
      </c>
      <c r="E11390" s="101">
        <v>40.32</v>
      </c>
      <c r="F11390" s="102"/>
    </row>
    <row r="11391" ht="12.75" customHeight="1">
      <c r="A11391" s="100" t="s">
        <v>29232</v>
      </c>
      <c r="B11391" s="101">
        <v>79.0</v>
      </c>
      <c r="C11391" s="102"/>
      <c r="D11391" s="100" t="s">
        <v>80</v>
      </c>
      <c r="E11391" s="101">
        <v>35.34</v>
      </c>
      <c r="F11391" s="102"/>
    </row>
    <row r="11392" ht="12.75" customHeight="1">
      <c r="A11392" s="100" t="s">
        <v>11643</v>
      </c>
      <c r="B11392" s="101">
        <v>73.13</v>
      </c>
      <c r="C11392" s="102"/>
      <c r="D11392" s="100" t="s">
        <v>29412</v>
      </c>
      <c r="E11392" s="101">
        <v>41.92</v>
      </c>
      <c r="F11392" s="102"/>
    </row>
    <row r="11393" ht="12.75" customHeight="1">
      <c r="A11393" s="100" t="s">
        <v>29233</v>
      </c>
      <c r="B11393" s="101">
        <v>89.65</v>
      </c>
      <c r="C11393" s="102"/>
      <c r="D11393" s="100" t="s">
        <v>11985</v>
      </c>
      <c r="E11393" s="101">
        <v>36.92</v>
      </c>
      <c r="F11393" s="102"/>
    </row>
    <row r="11394" ht="12.75" customHeight="1">
      <c r="A11394" s="100" t="s">
        <v>11645</v>
      </c>
      <c r="B11394" s="101">
        <v>82.35</v>
      </c>
      <c r="C11394" s="102"/>
      <c r="D11394" s="100" t="s">
        <v>29413</v>
      </c>
      <c r="E11394" s="101">
        <v>22.87</v>
      </c>
      <c r="F11394" s="102"/>
    </row>
    <row r="11395" ht="12.75" customHeight="1">
      <c r="A11395" s="100" t="s">
        <v>29234</v>
      </c>
      <c r="B11395" s="101">
        <v>96.74</v>
      </c>
      <c r="C11395" s="102"/>
      <c r="D11395" s="100" t="s">
        <v>11987</v>
      </c>
      <c r="E11395" s="101">
        <v>22.74</v>
      </c>
      <c r="F11395" s="102"/>
    </row>
    <row r="11396" ht="12.75" customHeight="1">
      <c r="A11396" s="100" t="s">
        <v>11647</v>
      </c>
      <c r="B11396" s="101">
        <v>88.5</v>
      </c>
      <c r="C11396" s="102"/>
      <c r="D11396" s="100" t="s">
        <v>29414</v>
      </c>
      <c r="E11396" s="101">
        <v>97.04</v>
      </c>
      <c r="F11396" s="102"/>
    </row>
    <row r="11397" ht="12.75" customHeight="1">
      <c r="A11397" s="100" t="s">
        <v>29235</v>
      </c>
      <c r="B11397" s="101">
        <v>61.71</v>
      </c>
      <c r="C11397" s="102"/>
      <c r="D11397" s="100" t="s">
        <v>11989</v>
      </c>
      <c r="E11397" s="101">
        <v>88.17</v>
      </c>
      <c r="F11397" s="102"/>
    </row>
    <row r="11398" ht="12.75" customHeight="1">
      <c r="A11398" s="100" t="s">
        <v>11649</v>
      </c>
      <c r="B11398" s="101">
        <v>57.37</v>
      </c>
      <c r="C11398" s="102"/>
      <c r="D11398" s="100" t="s">
        <v>29415</v>
      </c>
      <c r="E11398" s="101">
        <v>61.23</v>
      </c>
      <c r="F11398" s="102"/>
    </row>
    <row r="11399" ht="12.75" customHeight="1">
      <c r="A11399" s="100" t="s">
        <v>29236</v>
      </c>
      <c r="B11399" s="101">
        <v>96.58</v>
      </c>
      <c r="C11399" s="102"/>
      <c r="D11399" s="100" t="s">
        <v>11991</v>
      </c>
      <c r="E11399" s="101">
        <v>55.82</v>
      </c>
      <c r="F11399" s="102"/>
    </row>
    <row r="11400" ht="12.75" customHeight="1">
      <c r="A11400" s="100" t="s">
        <v>11651</v>
      </c>
      <c r="B11400" s="101">
        <v>91.7</v>
      </c>
      <c r="C11400" s="102"/>
      <c r="D11400" s="100" t="s">
        <v>29416</v>
      </c>
      <c r="E11400" s="101">
        <v>87.78</v>
      </c>
      <c r="F11400" s="102"/>
    </row>
    <row r="11401" ht="12.75" customHeight="1">
      <c r="A11401" s="100" t="s">
        <v>29237</v>
      </c>
      <c r="B11401" s="101">
        <v>103.67</v>
      </c>
      <c r="C11401" s="102"/>
      <c r="D11401" s="100" t="s">
        <v>11993</v>
      </c>
      <c r="E11401" s="101">
        <v>81.87</v>
      </c>
      <c r="F11401" s="102"/>
    </row>
    <row r="11402" ht="12.75" customHeight="1">
      <c r="A11402" s="100" t="s">
        <v>11653</v>
      </c>
      <c r="B11402" s="101">
        <v>97.84</v>
      </c>
      <c r="C11402" s="102"/>
      <c r="D11402" s="100" t="s">
        <v>29417</v>
      </c>
      <c r="E11402" s="101">
        <v>196.0</v>
      </c>
      <c r="F11402" s="102"/>
    </row>
    <row r="11403" ht="12.75" customHeight="1">
      <c r="A11403" s="100" t="s">
        <v>29238</v>
      </c>
      <c r="B11403" s="101">
        <v>60.43</v>
      </c>
      <c r="C11403" s="102"/>
      <c r="D11403" s="100" t="s">
        <v>11995</v>
      </c>
      <c r="E11403" s="101">
        <v>175.34</v>
      </c>
      <c r="F11403" s="102"/>
    </row>
    <row r="11404" ht="12.75" customHeight="1">
      <c r="A11404" s="100" t="s">
        <v>11655</v>
      </c>
      <c r="B11404" s="101">
        <v>56.32</v>
      </c>
      <c r="C11404" s="102"/>
      <c r="D11404" s="100" t="s">
        <v>29418</v>
      </c>
      <c r="E11404" s="101">
        <v>192.66</v>
      </c>
      <c r="F11404" s="102"/>
    </row>
    <row r="11405" ht="12.75" customHeight="1">
      <c r="A11405" s="100" t="s">
        <v>29239</v>
      </c>
      <c r="B11405" s="101">
        <v>62.91</v>
      </c>
      <c r="C11405" s="102"/>
      <c r="D11405" s="100" t="s">
        <v>11997</v>
      </c>
      <c r="E11405" s="101">
        <v>171.48</v>
      </c>
      <c r="F11405" s="102"/>
    </row>
    <row r="11406" ht="12.75" customHeight="1">
      <c r="A11406" s="100" t="s">
        <v>11657</v>
      </c>
      <c r="B11406" s="101">
        <v>58.47</v>
      </c>
      <c r="C11406" s="102"/>
      <c r="D11406" s="100" t="s">
        <v>29419</v>
      </c>
      <c r="E11406" s="101">
        <v>138.48</v>
      </c>
      <c r="F11406" s="102"/>
    </row>
    <row r="11407" ht="12.75" customHeight="1">
      <c r="A11407" s="100" t="s">
        <v>29240</v>
      </c>
      <c r="B11407" s="101">
        <v>71.07</v>
      </c>
      <c r="C11407" s="102"/>
      <c r="D11407" s="100" t="s">
        <v>11999</v>
      </c>
      <c r="E11407" s="101">
        <v>128.54</v>
      </c>
      <c r="F11407" s="102"/>
    </row>
    <row r="11408" ht="12.75" customHeight="1">
      <c r="A11408" s="100" t="s">
        <v>11659</v>
      </c>
      <c r="B11408" s="101">
        <v>65.54</v>
      </c>
      <c r="C11408" s="102"/>
      <c r="D11408" s="100" t="s">
        <v>29420</v>
      </c>
      <c r="E11408" s="101">
        <v>129.22</v>
      </c>
      <c r="F11408" s="102"/>
    </row>
    <row r="11409" ht="12.75" customHeight="1">
      <c r="A11409" s="100" t="s">
        <v>29241</v>
      </c>
      <c r="B11409" s="101">
        <v>76.39</v>
      </c>
      <c r="C11409" s="102"/>
      <c r="D11409" s="100" t="s">
        <v>12001</v>
      </c>
      <c r="E11409" s="101">
        <v>122.25</v>
      </c>
      <c r="F11409" s="102"/>
    </row>
    <row r="11410" ht="12.75" customHeight="1">
      <c r="A11410" s="100" t="s">
        <v>11661</v>
      </c>
      <c r="B11410" s="101">
        <v>70.15</v>
      </c>
      <c r="C11410" s="102"/>
      <c r="D11410" s="100" t="s">
        <v>29421</v>
      </c>
      <c r="E11410" s="101">
        <v>95.52</v>
      </c>
      <c r="F11410" s="102"/>
    </row>
    <row r="11411" ht="12.75" customHeight="1">
      <c r="A11411" s="100" t="s">
        <v>29242</v>
      </c>
      <c r="B11411" s="101">
        <v>61.07</v>
      </c>
      <c r="C11411" s="102"/>
      <c r="D11411" s="100" t="s">
        <v>12003</v>
      </c>
      <c r="E11411" s="101">
        <v>90.7</v>
      </c>
      <c r="F11411" s="102"/>
    </row>
    <row r="11412" ht="12.75" customHeight="1">
      <c r="A11412" s="100" t="s">
        <v>11663</v>
      </c>
      <c r="B11412" s="101">
        <v>57.01</v>
      </c>
      <c r="C11412" s="102"/>
      <c r="D11412" s="100" t="s">
        <v>29422</v>
      </c>
      <c r="E11412" s="101">
        <v>77.03</v>
      </c>
      <c r="F11412" s="102"/>
    </row>
    <row r="11413" ht="12.75" customHeight="1">
      <c r="A11413" s="100" t="s">
        <v>29243</v>
      </c>
      <c r="B11413" s="101">
        <v>63.56</v>
      </c>
      <c r="C11413" s="102"/>
      <c r="D11413" s="100" t="s">
        <v>86</v>
      </c>
      <c r="E11413" s="101">
        <v>72.21</v>
      </c>
      <c r="F11413" s="102"/>
    </row>
    <row r="11414" ht="12.75" customHeight="1">
      <c r="A11414" s="100" t="s">
        <v>11665</v>
      </c>
      <c r="B11414" s="101">
        <v>59.16</v>
      </c>
      <c r="C11414" s="102"/>
      <c r="D11414" s="100" t="s">
        <v>29423</v>
      </c>
      <c r="E11414" s="101">
        <v>98.67</v>
      </c>
      <c r="F11414" s="102"/>
    </row>
    <row r="11415" ht="12.75" customHeight="1">
      <c r="A11415" s="100" t="s">
        <v>29244</v>
      </c>
      <c r="B11415" s="101">
        <v>71.72</v>
      </c>
      <c r="C11415" s="102"/>
      <c r="D11415" s="100" t="s">
        <v>12006</v>
      </c>
      <c r="E11415" s="101">
        <v>93.31</v>
      </c>
      <c r="F11415" s="102"/>
    </row>
    <row r="11416" ht="12.75" customHeight="1">
      <c r="A11416" s="100" t="s">
        <v>11667</v>
      </c>
      <c r="B11416" s="101">
        <v>66.23</v>
      </c>
      <c r="C11416" s="102"/>
      <c r="D11416" s="100" t="s">
        <v>29424</v>
      </c>
      <c r="E11416" s="101">
        <v>138.14</v>
      </c>
      <c r="F11416" s="102"/>
    </row>
    <row r="11417" ht="12.75" customHeight="1">
      <c r="A11417" s="100" t="s">
        <v>29245</v>
      </c>
      <c r="B11417" s="101">
        <v>77.04</v>
      </c>
      <c r="C11417" s="102"/>
      <c r="D11417" s="100" t="s">
        <v>12008</v>
      </c>
      <c r="E11417" s="101">
        <v>130.32</v>
      </c>
      <c r="F11417" s="102"/>
    </row>
    <row r="11418" ht="12.75" customHeight="1">
      <c r="A11418" s="100" t="s">
        <v>11669</v>
      </c>
      <c r="B11418" s="101">
        <v>70.84</v>
      </c>
      <c r="C11418" s="102"/>
      <c r="D11418" s="100" t="s">
        <v>29425</v>
      </c>
      <c r="E11418" s="101">
        <v>125.74</v>
      </c>
      <c r="F11418" s="102"/>
    </row>
    <row r="11419" ht="12.75" customHeight="1">
      <c r="A11419" s="100" t="s">
        <v>29246</v>
      </c>
      <c r="B11419" s="101">
        <v>154.9</v>
      </c>
      <c r="C11419" s="102"/>
      <c r="D11419" s="100" t="s">
        <v>12010</v>
      </c>
      <c r="E11419" s="101">
        <v>118.51</v>
      </c>
      <c r="F11419" s="102"/>
    </row>
    <row r="11420" ht="12.75" customHeight="1">
      <c r="A11420" s="100" t="s">
        <v>11671</v>
      </c>
      <c r="B11420" s="101">
        <v>145.36</v>
      </c>
      <c r="C11420" s="102"/>
      <c r="D11420" s="100" t="s">
        <v>29426</v>
      </c>
      <c r="E11420" s="101">
        <v>123.94</v>
      </c>
      <c r="F11420" s="102"/>
    </row>
    <row r="11421" ht="12.75" customHeight="1">
      <c r="A11421" s="100" t="s">
        <v>29247</v>
      </c>
      <c r="B11421" s="101">
        <v>159.1</v>
      </c>
      <c r="C11421" s="102"/>
      <c r="D11421" s="100" t="s">
        <v>12012</v>
      </c>
      <c r="E11421" s="101">
        <v>117.19</v>
      </c>
      <c r="F11421" s="102"/>
    </row>
    <row r="11422" ht="12.75" customHeight="1">
      <c r="A11422" s="100" t="s">
        <v>11673</v>
      </c>
      <c r="B11422" s="101">
        <v>155.24</v>
      </c>
      <c r="C11422" s="102"/>
      <c r="D11422" s="100" t="s">
        <v>29427</v>
      </c>
      <c r="E11422" s="101">
        <v>111.54</v>
      </c>
      <c r="F11422" s="102"/>
    </row>
    <row r="11423" ht="12.75" customHeight="1">
      <c r="A11423" s="100" t="s">
        <v>29248</v>
      </c>
      <c r="B11423" s="101">
        <v>123.88</v>
      </c>
      <c r="C11423" s="102"/>
      <c r="D11423" s="100" t="s">
        <v>12014</v>
      </c>
      <c r="E11423" s="101">
        <v>105.38</v>
      </c>
      <c r="F11423" s="102"/>
    </row>
    <row r="11424" ht="12.75" customHeight="1">
      <c r="A11424" s="100" t="s">
        <v>11675</v>
      </c>
      <c r="B11424" s="101">
        <v>121.92</v>
      </c>
      <c r="C11424" s="102"/>
      <c r="D11424" s="100" t="s">
        <v>29428</v>
      </c>
      <c r="E11424" s="101">
        <v>127.57</v>
      </c>
      <c r="F11424" s="102"/>
    </row>
    <row r="11425" ht="12.75" customHeight="1">
      <c r="A11425" s="100" t="s">
        <v>29249</v>
      </c>
      <c r="B11425" s="101">
        <v>190.93</v>
      </c>
      <c r="C11425" s="102"/>
      <c r="D11425" s="100" t="s">
        <v>12016</v>
      </c>
      <c r="E11425" s="101">
        <v>120.82</v>
      </c>
      <c r="F11425" s="102"/>
    </row>
    <row r="11426" ht="12.75" customHeight="1">
      <c r="A11426" s="100" t="s">
        <v>11677</v>
      </c>
      <c r="B11426" s="101">
        <v>188.21</v>
      </c>
      <c r="C11426" s="102"/>
      <c r="D11426" s="100" t="s">
        <v>29429</v>
      </c>
      <c r="E11426" s="101">
        <v>115.17</v>
      </c>
      <c r="F11426" s="102"/>
    </row>
    <row r="11427" ht="12.75" customHeight="1">
      <c r="A11427" s="100" t="s">
        <v>29250</v>
      </c>
      <c r="B11427" s="101">
        <v>191.11</v>
      </c>
      <c r="C11427" s="102"/>
      <c r="D11427" s="100" t="s">
        <v>12018</v>
      </c>
      <c r="E11427" s="101">
        <v>109.01</v>
      </c>
      <c r="F11427" s="102"/>
    </row>
    <row r="11428" ht="12.75" customHeight="1">
      <c r="A11428" s="100" t="s">
        <v>11679</v>
      </c>
      <c r="B11428" s="101">
        <v>187.12</v>
      </c>
      <c r="C11428" s="102"/>
      <c r="D11428" s="100" t="s">
        <v>29430</v>
      </c>
      <c r="E11428" s="101">
        <v>100.26</v>
      </c>
      <c r="F11428" s="102"/>
    </row>
    <row r="11429" ht="12.75" customHeight="1">
      <c r="A11429" s="100" t="s">
        <v>29251</v>
      </c>
      <c r="B11429" s="101">
        <v>284.15</v>
      </c>
      <c r="C11429" s="102"/>
      <c r="D11429" s="100" t="s">
        <v>12020</v>
      </c>
      <c r="E11429" s="101">
        <v>91.39</v>
      </c>
      <c r="F11429" s="102"/>
    </row>
    <row r="11430" ht="12.75" customHeight="1">
      <c r="A11430" s="100" t="s">
        <v>11681</v>
      </c>
      <c r="B11430" s="101">
        <v>277.76</v>
      </c>
      <c r="C11430" s="102"/>
      <c r="D11430" s="100" t="s">
        <v>29431</v>
      </c>
      <c r="E11430" s="101">
        <v>87.19</v>
      </c>
      <c r="F11430" s="102"/>
    </row>
    <row r="11431" ht="12.75" customHeight="1">
      <c r="A11431" s="100" t="s">
        <v>29252</v>
      </c>
      <c r="B11431" s="101">
        <v>198.46</v>
      </c>
      <c r="C11431" s="102"/>
      <c r="D11431" s="100" t="s">
        <v>92</v>
      </c>
      <c r="E11431" s="101">
        <v>81.29</v>
      </c>
      <c r="F11431" s="102"/>
    </row>
    <row r="11432" ht="12.75" customHeight="1">
      <c r="A11432" s="100" t="s">
        <v>11683</v>
      </c>
      <c r="B11432" s="101">
        <v>195.61</v>
      </c>
      <c r="C11432" s="102"/>
      <c r="D11432" s="100" t="s">
        <v>29432</v>
      </c>
      <c r="E11432" s="101">
        <v>58.29</v>
      </c>
      <c r="F11432" s="102"/>
    </row>
    <row r="11433" ht="12.75" customHeight="1">
      <c r="A11433" s="100" t="s">
        <v>29253</v>
      </c>
      <c r="B11433" s="101">
        <v>129.21</v>
      </c>
      <c r="C11433" s="102"/>
      <c r="D11433" s="100" t="s">
        <v>12023</v>
      </c>
      <c r="E11433" s="101">
        <v>52.94</v>
      </c>
      <c r="F11433" s="102"/>
    </row>
    <row r="11434" ht="12.75" customHeight="1">
      <c r="A11434" s="100" t="s">
        <v>11685</v>
      </c>
      <c r="B11434" s="101">
        <v>119.62</v>
      </c>
      <c r="C11434" s="102"/>
      <c r="D11434" s="100" t="s">
        <v>29433</v>
      </c>
      <c r="E11434" s="101">
        <v>295.56</v>
      </c>
      <c r="F11434" s="102"/>
    </row>
    <row r="11435" ht="12.75" customHeight="1">
      <c r="A11435" s="100" t="s">
        <v>29254</v>
      </c>
      <c r="B11435" s="101">
        <v>127.31</v>
      </c>
      <c r="C11435" s="102"/>
      <c r="D11435" s="100" t="s">
        <v>12025</v>
      </c>
      <c r="E11435" s="101">
        <v>264.18</v>
      </c>
      <c r="F11435" s="102"/>
    </row>
    <row r="11436" ht="12.75" customHeight="1">
      <c r="A11436" s="100" t="s">
        <v>11687</v>
      </c>
      <c r="B11436" s="101">
        <v>116.95</v>
      </c>
      <c r="C11436" s="102"/>
      <c r="D11436" s="100" t="s">
        <v>29434</v>
      </c>
      <c r="E11436" s="101">
        <v>374.55</v>
      </c>
      <c r="F11436" s="102"/>
    </row>
    <row r="11437" ht="12.75" customHeight="1">
      <c r="A11437" s="100" t="s">
        <v>29255</v>
      </c>
      <c r="B11437" s="101">
        <v>1110.12</v>
      </c>
      <c r="C11437" s="102"/>
      <c r="D11437" s="100" t="s">
        <v>12027</v>
      </c>
      <c r="E11437" s="101">
        <v>332.89</v>
      </c>
      <c r="F11437" s="102"/>
    </row>
    <row r="11438" ht="12.75" customHeight="1">
      <c r="A11438" s="100" t="s">
        <v>11689</v>
      </c>
      <c r="B11438" s="101">
        <v>1086.4</v>
      </c>
      <c r="C11438" s="102"/>
      <c r="D11438" s="100" t="s">
        <v>29435</v>
      </c>
      <c r="E11438" s="101">
        <v>412.8</v>
      </c>
      <c r="F11438" s="102"/>
    </row>
    <row r="11439" ht="12.75" customHeight="1">
      <c r="A11439" s="100" t="s">
        <v>29256</v>
      </c>
      <c r="B11439" s="101">
        <v>1149.91</v>
      </c>
      <c r="C11439" s="102"/>
      <c r="D11439" s="100" t="s">
        <v>12029</v>
      </c>
      <c r="E11439" s="101">
        <v>365.97</v>
      </c>
      <c r="F11439" s="102"/>
    </row>
    <row r="11440" ht="12.75" customHeight="1">
      <c r="A11440" s="100" t="s">
        <v>11691</v>
      </c>
      <c r="B11440" s="101">
        <v>1126.16</v>
      </c>
      <c r="C11440" s="102"/>
      <c r="D11440" s="100" t="s">
        <v>29436</v>
      </c>
      <c r="E11440" s="101">
        <v>530.27</v>
      </c>
      <c r="F11440" s="102"/>
    </row>
    <row r="11441" ht="12.75" customHeight="1">
      <c r="A11441" s="100" t="s">
        <v>29257</v>
      </c>
      <c r="B11441" s="101">
        <v>598.64</v>
      </c>
      <c r="C11441" s="102"/>
      <c r="D11441" s="100" t="s">
        <v>12031</v>
      </c>
      <c r="E11441" s="101">
        <v>468.02</v>
      </c>
      <c r="F11441" s="102"/>
    </row>
    <row r="11442" ht="12.75" customHeight="1">
      <c r="A11442" s="100" t="s">
        <v>11693</v>
      </c>
      <c r="B11442" s="101">
        <v>577.29</v>
      </c>
      <c r="C11442" s="102"/>
      <c r="D11442" s="100" t="s">
        <v>29437</v>
      </c>
      <c r="E11442" s="101">
        <v>205.45</v>
      </c>
      <c r="F11442" s="102"/>
    </row>
    <row r="11443" ht="12.75" customHeight="1">
      <c r="A11443" s="100" t="s">
        <v>29258</v>
      </c>
      <c r="B11443" s="101">
        <v>351.83</v>
      </c>
      <c r="C11443" s="102"/>
      <c r="D11443" s="100" t="s">
        <v>12033</v>
      </c>
      <c r="E11443" s="101">
        <v>192.12</v>
      </c>
      <c r="F11443" s="102"/>
    </row>
    <row r="11444" ht="12.75" customHeight="1">
      <c r="A11444" s="100" t="s">
        <v>11695</v>
      </c>
      <c r="B11444" s="101">
        <v>332.82</v>
      </c>
      <c r="C11444" s="102"/>
      <c r="D11444" s="100" t="s">
        <v>29438</v>
      </c>
      <c r="E11444" s="101">
        <v>194.14</v>
      </c>
      <c r="F11444" s="102"/>
    </row>
    <row r="11445" ht="12.75" customHeight="1">
      <c r="A11445" s="100" t="s">
        <v>29259</v>
      </c>
      <c r="B11445" s="101">
        <v>54.39</v>
      </c>
      <c r="C11445" s="102"/>
      <c r="D11445" s="100" t="s">
        <v>12035</v>
      </c>
      <c r="E11445" s="101">
        <v>181.29</v>
      </c>
      <c r="F11445" s="102"/>
    </row>
    <row r="11446" ht="12.75" customHeight="1">
      <c r="A11446" s="100" t="s">
        <v>11697</v>
      </c>
      <c r="B11446" s="101">
        <v>53.27</v>
      </c>
      <c r="C11446" s="102"/>
      <c r="D11446" s="100" t="s">
        <v>29439</v>
      </c>
      <c r="E11446" s="101">
        <v>38.7</v>
      </c>
      <c r="F11446" s="102"/>
    </row>
    <row r="11447" ht="12.75" customHeight="1">
      <c r="A11447" s="100" t="s">
        <v>29260</v>
      </c>
      <c r="B11447" s="101">
        <v>107.29</v>
      </c>
      <c r="C11447" s="102"/>
      <c r="D11447" s="100" t="s">
        <v>12037</v>
      </c>
      <c r="E11447" s="101">
        <v>35.57</v>
      </c>
      <c r="F11447" s="102"/>
    </row>
    <row r="11448" ht="12.75" customHeight="1">
      <c r="A11448" s="100" t="s">
        <v>11699</v>
      </c>
      <c r="B11448" s="101">
        <v>105.17</v>
      </c>
      <c r="C11448" s="102"/>
      <c r="D11448" s="100" t="s">
        <v>29440</v>
      </c>
      <c r="E11448" s="101">
        <v>33.84</v>
      </c>
      <c r="F11448" s="102"/>
    </row>
    <row r="11449" ht="12.75" customHeight="1">
      <c r="A11449" s="100" t="s">
        <v>29261</v>
      </c>
      <c r="B11449" s="101">
        <v>81.14</v>
      </c>
      <c r="C11449" s="102"/>
      <c r="D11449" s="100" t="s">
        <v>12039</v>
      </c>
      <c r="E11449" s="101">
        <v>30.78</v>
      </c>
      <c r="F11449" s="102"/>
    </row>
    <row r="11450" ht="12.75" customHeight="1">
      <c r="A11450" s="100" t="s">
        <v>11701</v>
      </c>
      <c r="B11450" s="101">
        <v>79.46</v>
      </c>
      <c r="C11450" s="102"/>
      <c r="D11450" s="100" t="s">
        <v>29441</v>
      </c>
      <c r="E11450" s="101">
        <v>258.31</v>
      </c>
      <c r="F11450" s="102"/>
    </row>
    <row r="11451" ht="12.75" customHeight="1">
      <c r="A11451" s="100" t="s">
        <v>29262</v>
      </c>
      <c r="B11451" s="101">
        <v>187.57</v>
      </c>
      <c r="C11451" s="102"/>
      <c r="D11451" s="100" t="s">
        <v>29442</v>
      </c>
      <c r="E11451" s="101">
        <v>244.99</v>
      </c>
      <c r="F11451" s="102"/>
    </row>
    <row r="11452" ht="12.75" customHeight="1">
      <c r="A11452" s="100" t="s">
        <v>11703</v>
      </c>
      <c r="B11452" s="101">
        <v>181.5</v>
      </c>
      <c r="C11452" s="102"/>
      <c r="D11452" s="100" t="s">
        <v>29443</v>
      </c>
      <c r="E11452" s="101">
        <v>247.01</v>
      </c>
      <c r="F11452" s="102"/>
    </row>
    <row r="11453" ht="12.75" customHeight="1">
      <c r="A11453" s="100" t="s">
        <v>29263</v>
      </c>
      <c r="B11453" s="101">
        <v>207.45</v>
      </c>
      <c r="C11453" s="102"/>
      <c r="D11453" s="100" t="s">
        <v>12042</v>
      </c>
      <c r="E11453" s="101">
        <v>234.16</v>
      </c>
      <c r="F11453" s="102"/>
    </row>
    <row r="11454" ht="12.75" customHeight="1">
      <c r="A11454" s="100" t="s">
        <v>11705</v>
      </c>
      <c r="B11454" s="101">
        <v>200.8</v>
      </c>
      <c r="C11454" s="102"/>
      <c r="D11454" s="100" t="s">
        <v>29444</v>
      </c>
      <c r="E11454" s="101">
        <v>239.07</v>
      </c>
      <c r="F11454" s="102"/>
    </row>
    <row r="11455" ht="12.75" customHeight="1">
      <c r="A11455" s="100" t="s">
        <v>29264</v>
      </c>
      <c r="B11455" s="101">
        <v>339.49</v>
      </c>
      <c r="C11455" s="102"/>
      <c r="D11455" s="100" t="s">
        <v>12044</v>
      </c>
      <c r="E11455" s="101">
        <v>228.32</v>
      </c>
      <c r="F11455" s="102"/>
    </row>
    <row r="11456" ht="12.75" customHeight="1">
      <c r="A11456" s="100" t="s">
        <v>11707</v>
      </c>
      <c r="B11456" s="101">
        <v>300.02</v>
      </c>
      <c r="C11456" s="102"/>
      <c r="D11456" s="100" t="s">
        <v>29445</v>
      </c>
      <c r="E11456" s="101">
        <v>227.77</v>
      </c>
      <c r="F11456" s="102"/>
    </row>
    <row r="11457" ht="12.75" customHeight="1">
      <c r="A11457" s="100" t="s">
        <v>29265</v>
      </c>
      <c r="B11457" s="101">
        <v>355.73</v>
      </c>
      <c r="C11457" s="102"/>
      <c r="D11457" s="100" t="s">
        <v>12046</v>
      </c>
      <c r="E11457" s="101">
        <v>217.49</v>
      </c>
      <c r="F11457" s="102"/>
    </row>
    <row r="11458" ht="12.75" customHeight="1">
      <c r="A11458" s="100" t="s">
        <v>11709</v>
      </c>
      <c r="B11458" s="101">
        <v>315.16</v>
      </c>
      <c r="C11458" s="102"/>
      <c r="D11458" s="100" t="s">
        <v>29446</v>
      </c>
      <c r="E11458" s="101">
        <v>61.85</v>
      </c>
      <c r="F11458" s="102"/>
    </row>
    <row r="11459" ht="12.75" customHeight="1">
      <c r="A11459" s="100" t="s">
        <v>29266</v>
      </c>
      <c r="B11459" s="101">
        <v>149.49</v>
      </c>
      <c r="C11459" s="102"/>
      <c r="D11459" s="100" t="s">
        <v>12048</v>
      </c>
      <c r="E11459" s="101">
        <v>59.17</v>
      </c>
      <c r="F11459" s="102"/>
    </row>
    <row r="11460" ht="12.75" customHeight="1">
      <c r="A11460" s="100" t="s">
        <v>11711</v>
      </c>
      <c r="B11460" s="101">
        <v>139.63</v>
      </c>
      <c r="C11460" s="102"/>
      <c r="D11460" s="100" t="s">
        <v>29447</v>
      </c>
      <c r="E11460" s="101">
        <v>66.68</v>
      </c>
      <c r="F11460" s="102"/>
    </row>
    <row r="11461" ht="12.75" customHeight="1">
      <c r="A11461" s="100" t="s">
        <v>29267</v>
      </c>
      <c r="B11461" s="101">
        <v>118.8</v>
      </c>
      <c r="C11461" s="102"/>
      <c r="D11461" s="100" t="s">
        <v>12050</v>
      </c>
      <c r="E11461" s="101">
        <v>63.95</v>
      </c>
      <c r="F11461" s="102"/>
    </row>
    <row r="11462" ht="12.75" customHeight="1">
      <c r="A11462" s="100" t="s">
        <v>11713</v>
      </c>
      <c r="B11462" s="101">
        <v>118.8</v>
      </c>
      <c r="C11462" s="102"/>
      <c r="D11462" s="100" t="s">
        <v>29448</v>
      </c>
      <c r="E11462" s="101">
        <v>84.3</v>
      </c>
      <c r="F11462" s="102"/>
    </row>
    <row r="11463" ht="12.75" customHeight="1">
      <c r="A11463" s="100" t="s">
        <v>29268</v>
      </c>
      <c r="B11463" s="101">
        <v>157.9</v>
      </c>
      <c r="C11463" s="102"/>
      <c r="D11463" s="100" t="s">
        <v>12052</v>
      </c>
      <c r="E11463" s="101">
        <v>81.52</v>
      </c>
      <c r="F11463" s="102"/>
    </row>
    <row r="11464" ht="12.75" customHeight="1">
      <c r="A11464" s="100" t="s">
        <v>11715</v>
      </c>
      <c r="B11464" s="101">
        <v>157.9</v>
      </c>
      <c r="C11464" s="102"/>
      <c r="D11464" s="100" t="s">
        <v>29449</v>
      </c>
      <c r="E11464" s="101">
        <v>30.16</v>
      </c>
      <c r="F11464" s="102"/>
    </row>
    <row r="11465" ht="12.75" customHeight="1">
      <c r="A11465" s="100" t="s">
        <v>29269</v>
      </c>
      <c r="B11465" s="101">
        <v>213.0</v>
      </c>
      <c r="C11465" s="102"/>
      <c r="D11465" s="100" t="s">
        <v>12054</v>
      </c>
      <c r="E11465" s="101">
        <v>28.39</v>
      </c>
      <c r="F11465" s="102"/>
    </row>
    <row r="11466" ht="12.75" customHeight="1">
      <c r="A11466" s="100" t="s">
        <v>11717</v>
      </c>
      <c r="B11466" s="101">
        <v>213.0</v>
      </c>
      <c r="C11466" s="102"/>
      <c r="D11466" s="100" t="s">
        <v>29450</v>
      </c>
      <c r="E11466" s="101">
        <v>54.45</v>
      </c>
      <c r="F11466" s="102"/>
    </row>
    <row r="11467" ht="12.75" customHeight="1">
      <c r="A11467" s="100" t="s">
        <v>29270</v>
      </c>
      <c r="B11467" s="101">
        <v>213.0</v>
      </c>
      <c r="C11467" s="102"/>
      <c r="D11467" s="100" t="s">
        <v>12056</v>
      </c>
      <c r="E11467" s="101">
        <v>52.18</v>
      </c>
      <c r="F11467" s="102"/>
    </row>
    <row r="11468" ht="12.75" customHeight="1">
      <c r="A11468" s="100" t="s">
        <v>11719</v>
      </c>
      <c r="B11468" s="101">
        <v>213.0</v>
      </c>
      <c r="C11468" s="102"/>
      <c r="D11468" s="100" t="s">
        <v>29451</v>
      </c>
      <c r="E11468" s="101">
        <v>82.81</v>
      </c>
      <c r="F11468" s="102"/>
    </row>
    <row r="11469" ht="12.75" customHeight="1">
      <c r="A11469" s="100" t="s">
        <v>29271</v>
      </c>
      <c r="B11469" s="101">
        <v>104.75</v>
      </c>
      <c r="C11469" s="102"/>
      <c r="D11469" s="100" t="s">
        <v>12058</v>
      </c>
      <c r="E11469" s="101">
        <v>80.13</v>
      </c>
      <c r="F11469" s="102"/>
    </row>
    <row r="11470" ht="12.75" customHeight="1">
      <c r="A11470" s="100" t="s">
        <v>11721</v>
      </c>
      <c r="B11470" s="101">
        <v>104.75</v>
      </c>
      <c r="C11470" s="102"/>
      <c r="D11470" s="100" t="s">
        <v>29452</v>
      </c>
      <c r="E11470" s="101">
        <v>352.84</v>
      </c>
      <c r="F11470" s="102"/>
    </row>
    <row r="11471" ht="12.75" customHeight="1">
      <c r="A11471" s="100" t="s">
        <v>29272</v>
      </c>
      <c r="B11471" s="101">
        <v>132.0</v>
      </c>
      <c r="C11471" s="102"/>
      <c r="D11471" s="100" t="s">
        <v>12060</v>
      </c>
      <c r="E11471" s="101">
        <v>339.46</v>
      </c>
      <c r="F11471" s="102"/>
    </row>
    <row r="11472" ht="12.75" customHeight="1">
      <c r="A11472" s="100" t="s">
        <v>11723</v>
      </c>
      <c r="B11472" s="101">
        <v>132.0</v>
      </c>
      <c r="C11472" s="102"/>
      <c r="D11472" s="100" t="s">
        <v>29453</v>
      </c>
      <c r="E11472" s="101">
        <v>337.05</v>
      </c>
      <c r="F11472" s="102"/>
    </row>
    <row r="11473" ht="12.75" customHeight="1">
      <c r="A11473" s="100" t="s">
        <v>29273</v>
      </c>
      <c r="B11473" s="101">
        <v>174.0</v>
      </c>
      <c r="C11473" s="102"/>
      <c r="D11473" s="100" t="s">
        <v>12062</v>
      </c>
      <c r="E11473" s="101">
        <v>324.2</v>
      </c>
      <c r="F11473" s="102"/>
    </row>
    <row r="11474" ht="12.75" customHeight="1">
      <c r="A11474" s="100" t="s">
        <v>11725</v>
      </c>
      <c r="B11474" s="101">
        <v>174.0</v>
      </c>
      <c r="C11474" s="102"/>
      <c r="D11474" s="100" t="s">
        <v>29454</v>
      </c>
      <c r="E11474" s="101">
        <v>370.01</v>
      </c>
      <c r="F11474" s="102"/>
    </row>
    <row r="11475" ht="12.75" customHeight="1">
      <c r="A11475" s="100" t="s">
        <v>29274</v>
      </c>
      <c r="B11475" s="101">
        <v>174.0</v>
      </c>
      <c r="C11475" s="102"/>
      <c r="D11475" s="100" t="s">
        <v>12064</v>
      </c>
      <c r="E11475" s="101">
        <v>353.31</v>
      </c>
      <c r="F11475" s="102"/>
    </row>
    <row r="11476" ht="12.75" customHeight="1">
      <c r="A11476" s="100" t="s">
        <v>11727</v>
      </c>
      <c r="B11476" s="101">
        <v>174.0</v>
      </c>
      <c r="C11476" s="102"/>
      <c r="D11476" s="100" t="s">
        <v>29455</v>
      </c>
      <c r="E11476" s="101">
        <v>350.24</v>
      </c>
      <c r="F11476" s="102"/>
    </row>
    <row r="11477" ht="12.75" customHeight="1">
      <c r="A11477" s="100" t="s">
        <v>29275</v>
      </c>
      <c r="B11477" s="101">
        <v>145.0</v>
      </c>
      <c r="C11477" s="102"/>
      <c r="D11477" s="100" t="s">
        <v>12066</v>
      </c>
      <c r="E11477" s="101">
        <v>334.31</v>
      </c>
      <c r="F11477" s="102"/>
    </row>
    <row r="11478" ht="12.75" customHeight="1">
      <c r="A11478" s="100" t="s">
        <v>11729</v>
      </c>
      <c r="B11478" s="101">
        <v>145.0</v>
      </c>
      <c r="C11478" s="102"/>
      <c r="D11478" s="100" t="s">
        <v>29456</v>
      </c>
      <c r="E11478" s="101">
        <v>339.44</v>
      </c>
      <c r="F11478" s="102"/>
    </row>
    <row r="11479" ht="12.75" customHeight="1">
      <c r="A11479" s="100" t="s">
        <v>29276</v>
      </c>
      <c r="B11479" s="101">
        <v>191.0</v>
      </c>
      <c r="C11479" s="102"/>
      <c r="D11479" s="100" t="s">
        <v>12068</v>
      </c>
      <c r="E11479" s="101">
        <v>326.06</v>
      </c>
      <c r="F11479" s="102"/>
    </row>
    <row r="11480" ht="12.75" customHeight="1">
      <c r="A11480" s="100" t="s">
        <v>11731</v>
      </c>
      <c r="B11480" s="101">
        <v>191.0</v>
      </c>
      <c r="C11480" s="102"/>
      <c r="D11480" s="100" t="s">
        <v>29457</v>
      </c>
      <c r="E11480" s="101">
        <v>317.53</v>
      </c>
      <c r="F11480" s="102"/>
    </row>
    <row r="11481" ht="12.75" customHeight="1">
      <c r="A11481" s="100" t="s">
        <v>29277</v>
      </c>
      <c r="B11481" s="101">
        <v>233.0</v>
      </c>
      <c r="C11481" s="102"/>
      <c r="D11481" s="100" t="s">
        <v>12070</v>
      </c>
      <c r="E11481" s="101">
        <v>305.97</v>
      </c>
      <c r="F11481" s="102"/>
    </row>
    <row r="11482" ht="12.75" customHeight="1">
      <c r="A11482" s="100" t="s">
        <v>11733</v>
      </c>
      <c r="B11482" s="101">
        <v>233.0</v>
      </c>
      <c r="C11482" s="102"/>
      <c r="D11482" s="100" t="s">
        <v>29458</v>
      </c>
      <c r="E11482" s="101">
        <v>320.48</v>
      </c>
      <c r="F11482" s="102"/>
    </row>
    <row r="11483" ht="12.75" customHeight="1">
      <c r="A11483" s="100" t="s">
        <v>29278</v>
      </c>
      <c r="B11483" s="101">
        <v>233.0</v>
      </c>
      <c r="C11483" s="102"/>
      <c r="D11483" s="100" t="s">
        <v>12072</v>
      </c>
      <c r="E11483" s="101">
        <v>310.95</v>
      </c>
      <c r="F11483" s="102"/>
    </row>
    <row r="11484" ht="12.75" customHeight="1">
      <c r="A11484" s="100" t="s">
        <v>11735</v>
      </c>
      <c r="B11484" s="101">
        <v>233.0</v>
      </c>
      <c r="C11484" s="102"/>
      <c r="D11484" s="100" t="s">
        <v>29459</v>
      </c>
      <c r="E11484" s="101">
        <v>308.19</v>
      </c>
      <c r="F11484" s="102"/>
    </row>
    <row r="11485" ht="12.75" customHeight="1">
      <c r="A11485" s="100" t="s">
        <v>29279</v>
      </c>
      <c r="B11485" s="101">
        <v>132.25</v>
      </c>
      <c r="C11485" s="102"/>
      <c r="D11485" s="100" t="s">
        <v>12074</v>
      </c>
      <c r="E11485" s="101">
        <v>299.2</v>
      </c>
      <c r="F11485" s="102"/>
    </row>
    <row r="11486" ht="12.75" customHeight="1">
      <c r="A11486" s="100" t="s">
        <v>11737</v>
      </c>
      <c r="B11486" s="101">
        <v>132.25</v>
      </c>
      <c r="C11486" s="102"/>
      <c r="D11486" s="100" t="s">
        <v>29460</v>
      </c>
      <c r="E11486" s="101">
        <v>56.25</v>
      </c>
      <c r="F11486" s="102"/>
    </row>
    <row r="11487" ht="12.75" customHeight="1">
      <c r="A11487" s="100" t="s">
        <v>29282</v>
      </c>
      <c r="B11487" s="101">
        <v>154.0</v>
      </c>
      <c r="C11487" s="102"/>
      <c r="D11487" s="100" t="s">
        <v>12076</v>
      </c>
      <c r="E11487" s="101">
        <v>53.58</v>
      </c>
      <c r="F11487" s="102"/>
    </row>
    <row r="11488" ht="12.75" customHeight="1">
      <c r="A11488" s="100" t="s">
        <v>11739</v>
      </c>
      <c r="B11488" s="101">
        <v>154.0</v>
      </c>
      <c r="C11488" s="102"/>
      <c r="D11488" s="100" t="s">
        <v>29461</v>
      </c>
      <c r="E11488" s="101">
        <v>342.94</v>
      </c>
      <c r="F11488" s="102"/>
    </row>
    <row r="11489" ht="12.75" customHeight="1">
      <c r="A11489" s="100" t="s">
        <v>29285</v>
      </c>
      <c r="B11489" s="101">
        <v>185.0</v>
      </c>
      <c r="C11489" s="102"/>
      <c r="D11489" s="100" t="s">
        <v>12078</v>
      </c>
      <c r="E11489" s="101">
        <v>329.56</v>
      </c>
      <c r="F11489" s="102"/>
    </row>
    <row r="11490" ht="12.75" customHeight="1">
      <c r="A11490" s="100" t="s">
        <v>11741</v>
      </c>
      <c r="B11490" s="101">
        <v>185.0</v>
      </c>
      <c r="C11490" s="102"/>
      <c r="D11490" s="100" t="s">
        <v>29462</v>
      </c>
      <c r="E11490" s="101">
        <v>370.01</v>
      </c>
      <c r="F11490" s="102"/>
    </row>
    <row r="11491" ht="12.75" customHeight="1">
      <c r="A11491" s="100" t="s">
        <v>29288</v>
      </c>
      <c r="B11491" s="101">
        <v>185.0</v>
      </c>
      <c r="C11491" s="102"/>
      <c r="D11491" s="100" t="s">
        <v>12080</v>
      </c>
      <c r="E11491" s="101">
        <v>353.31</v>
      </c>
      <c r="F11491" s="102"/>
    </row>
    <row r="11492" ht="12.75" customHeight="1">
      <c r="A11492" s="100" t="s">
        <v>11743</v>
      </c>
      <c r="B11492" s="101">
        <v>185.0</v>
      </c>
      <c r="C11492" s="102"/>
      <c r="D11492" s="100" t="s">
        <v>29463</v>
      </c>
      <c r="E11492" s="101">
        <v>579.84</v>
      </c>
      <c r="F11492" s="102"/>
    </row>
    <row r="11493" ht="12.75" customHeight="1">
      <c r="A11493" s="100" t="s">
        <v>29289</v>
      </c>
      <c r="B11493" s="101">
        <v>145.0</v>
      </c>
      <c r="C11493" s="102"/>
      <c r="D11493" s="100" t="s">
        <v>12082</v>
      </c>
      <c r="E11493" s="101">
        <v>566.46</v>
      </c>
      <c r="F11493" s="102"/>
    </row>
    <row r="11494" ht="12.75" customHeight="1">
      <c r="A11494" s="100" t="s">
        <v>11745</v>
      </c>
      <c r="B11494" s="101">
        <v>145.0</v>
      </c>
      <c r="C11494" s="102"/>
      <c r="D11494" s="100" t="s">
        <v>29464</v>
      </c>
      <c r="E11494" s="101">
        <v>764.42</v>
      </c>
      <c r="F11494" s="102"/>
    </row>
    <row r="11495" ht="12.75" customHeight="1">
      <c r="A11495" s="100" t="s">
        <v>29290</v>
      </c>
      <c r="B11495" s="101">
        <v>174.0</v>
      </c>
      <c r="C11495" s="102"/>
      <c r="D11495" s="100" t="s">
        <v>12084</v>
      </c>
      <c r="E11495" s="101">
        <v>750.29</v>
      </c>
      <c r="F11495" s="102"/>
    </row>
    <row r="11496" ht="12.75" customHeight="1">
      <c r="A11496" s="100" t="s">
        <v>11747</v>
      </c>
      <c r="B11496" s="101">
        <v>174.0</v>
      </c>
      <c r="C11496" s="102"/>
      <c r="D11496" s="100" t="s">
        <v>29465</v>
      </c>
      <c r="E11496" s="101">
        <v>783.66</v>
      </c>
      <c r="F11496" s="102"/>
    </row>
    <row r="11497" ht="12.75" customHeight="1">
      <c r="A11497" s="100" t="s">
        <v>29291</v>
      </c>
      <c r="B11497" s="101">
        <v>197.0</v>
      </c>
      <c r="C11497" s="102"/>
      <c r="D11497" s="100" t="s">
        <v>12086</v>
      </c>
      <c r="E11497" s="101">
        <v>766.96</v>
      </c>
      <c r="F11497" s="102"/>
    </row>
    <row r="11498" ht="12.75" customHeight="1">
      <c r="A11498" s="100" t="s">
        <v>11749</v>
      </c>
      <c r="B11498" s="101">
        <v>197.0</v>
      </c>
      <c r="C11498" s="102"/>
      <c r="D11498" s="100" t="s">
        <v>29466</v>
      </c>
      <c r="E11498" s="101">
        <v>109.52</v>
      </c>
      <c r="F11498" s="102"/>
    </row>
    <row r="11499" ht="12.75" customHeight="1">
      <c r="A11499" s="100" t="s">
        <v>29292</v>
      </c>
      <c r="B11499" s="101">
        <v>197.0</v>
      </c>
      <c r="C11499" s="102"/>
      <c r="D11499" s="100" t="s">
        <v>12088</v>
      </c>
      <c r="E11499" s="101">
        <v>104.26</v>
      </c>
      <c r="F11499" s="102"/>
    </row>
    <row r="11500" ht="12.75" customHeight="1">
      <c r="A11500" s="100" t="s">
        <v>11751</v>
      </c>
      <c r="B11500" s="101">
        <v>197.0</v>
      </c>
      <c r="C11500" s="102"/>
      <c r="D11500" s="100" t="s">
        <v>29467</v>
      </c>
      <c r="E11500" s="101">
        <v>1250.0</v>
      </c>
      <c r="F11500" s="102"/>
    </row>
    <row r="11501" ht="12.75" customHeight="1">
      <c r="A11501" s="100" t="s">
        <v>29293</v>
      </c>
      <c r="B11501" s="101">
        <v>132.25</v>
      </c>
      <c r="C11501" s="102"/>
      <c r="D11501" s="100" t="s">
        <v>12090</v>
      </c>
      <c r="E11501" s="101">
        <v>1250.0</v>
      </c>
      <c r="F11501" s="102"/>
    </row>
    <row r="11502" ht="12.75" customHeight="1">
      <c r="A11502" s="100" t="s">
        <v>11753</v>
      </c>
      <c r="B11502" s="101">
        <v>132.25</v>
      </c>
      <c r="C11502" s="102"/>
      <c r="D11502" s="100" t="s">
        <v>29468</v>
      </c>
      <c r="E11502" s="101">
        <v>1190.51</v>
      </c>
      <c r="F11502" s="102"/>
    </row>
    <row r="11503" ht="12.75" customHeight="1">
      <c r="A11503" s="100" t="s">
        <v>29294</v>
      </c>
      <c r="B11503" s="101">
        <v>147.0</v>
      </c>
      <c r="C11503" s="102"/>
      <c r="D11503" s="100" t="s">
        <v>12092</v>
      </c>
      <c r="E11503" s="101">
        <v>1190.51</v>
      </c>
      <c r="F11503" s="102"/>
    </row>
    <row r="11504" ht="12.75" customHeight="1">
      <c r="A11504" s="100" t="s">
        <v>11755</v>
      </c>
      <c r="B11504" s="101">
        <v>147.0</v>
      </c>
      <c r="C11504" s="102"/>
      <c r="D11504" s="100" t="s">
        <v>29469</v>
      </c>
      <c r="E11504" s="101">
        <v>26.88</v>
      </c>
      <c r="F11504" s="102"/>
    </row>
    <row r="11505" ht="12.75" customHeight="1">
      <c r="A11505" s="100" t="s">
        <v>29295</v>
      </c>
      <c r="B11505" s="101">
        <v>187.0</v>
      </c>
      <c r="C11505" s="102"/>
      <c r="D11505" s="100" t="s">
        <v>12094</v>
      </c>
      <c r="E11505" s="101">
        <v>25.1</v>
      </c>
      <c r="F11505" s="102"/>
    </row>
    <row r="11506" ht="12.75" customHeight="1">
      <c r="A11506" s="100" t="s">
        <v>11757</v>
      </c>
      <c r="B11506" s="101">
        <v>187.0</v>
      </c>
      <c r="C11506" s="102"/>
      <c r="D11506" s="100" t="s">
        <v>29470</v>
      </c>
      <c r="E11506" s="101">
        <v>1180.76</v>
      </c>
      <c r="F11506" s="102"/>
    </row>
    <row r="11507" ht="12.75" customHeight="1">
      <c r="A11507" s="100" t="s">
        <v>29296</v>
      </c>
      <c r="B11507" s="101">
        <v>187.0</v>
      </c>
      <c r="C11507" s="102"/>
      <c r="D11507" s="100" t="s">
        <v>12096</v>
      </c>
      <c r="E11507" s="101">
        <v>1164.7</v>
      </c>
      <c r="F11507" s="102"/>
    </row>
    <row r="11508" ht="12.75" customHeight="1">
      <c r="A11508" s="100" t="s">
        <v>11759</v>
      </c>
      <c r="B11508" s="101">
        <v>187.0</v>
      </c>
      <c r="C11508" s="102"/>
      <c r="D11508" s="100" t="s">
        <v>29471</v>
      </c>
      <c r="E11508" s="101">
        <v>185.58</v>
      </c>
      <c r="F11508" s="102"/>
    </row>
    <row r="11509" ht="12.75" customHeight="1">
      <c r="A11509" s="100" t="s">
        <v>29297</v>
      </c>
      <c r="B11509" s="101">
        <v>52.33</v>
      </c>
      <c r="C11509" s="102"/>
      <c r="D11509" s="100" t="s">
        <v>12098</v>
      </c>
      <c r="E11509" s="101">
        <v>177.87</v>
      </c>
      <c r="F11509" s="102"/>
    </row>
    <row r="11510" ht="12.75" customHeight="1">
      <c r="A11510" s="100" t="s">
        <v>11761</v>
      </c>
      <c r="B11510" s="101">
        <v>50.46</v>
      </c>
      <c r="C11510" s="102"/>
      <c r="D11510" s="100" t="s">
        <v>29472</v>
      </c>
      <c r="E11510" s="101">
        <v>420.0</v>
      </c>
      <c r="F11510" s="102"/>
    </row>
    <row r="11511" ht="12.75" customHeight="1">
      <c r="A11511" s="100" t="s">
        <v>29298</v>
      </c>
      <c r="B11511" s="101">
        <v>65.56</v>
      </c>
      <c r="C11511" s="102"/>
      <c r="D11511" s="100" t="s">
        <v>12100</v>
      </c>
      <c r="E11511" s="101">
        <v>420.0</v>
      </c>
      <c r="F11511" s="102"/>
    </row>
    <row r="11512" ht="12.75" customHeight="1">
      <c r="A11512" s="100" t="s">
        <v>11763</v>
      </c>
      <c r="B11512" s="101">
        <v>63.45</v>
      </c>
      <c r="C11512" s="102"/>
      <c r="D11512" s="100" t="s">
        <v>29473</v>
      </c>
      <c r="E11512" s="101">
        <v>420.0</v>
      </c>
      <c r="F11512" s="102"/>
    </row>
    <row r="11513" ht="12.75" customHeight="1">
      <c r="A11513" s="100" t="s">
        <v>29299</v>
      </c>
      <c r="B11513" s="101">
        <v>54.45</v>
      </c>
      <c r="C11513" s="102"/>
      <c r="D11513" s="100" t="s">
        <v>12102</v>
      </c>
      <c r="E11513" s="101">
        <v>420.0</v>
      </c>
      <c r="F11513" s="102"/>
    </row>
    <row r="11514" ht="12.75" customHeight="1">
      <c r="A11514" s="100" t="s">
        <v>11765</v>
      </c>
      <c r="B11514" s="101">
        <v>52.57</v>
      </c>
      <c r="C11514" s="102"/>
      <c r="D11514" s="100" t="s">
        <v>29474</v>
      </c>
      <c r="E11514" s="101">
        <v>126.67</v>
      </c>
      <c r="F11514" s="102"/>
    </row>
    <row r="11515" ht="12.75" customHeight="1">
      <c r="A11515" s="100" t="s">
        <v>29300</v>
      </c>
      <c r="B11515" s="101">
        <v>67.67</v>
      </c>
      <c r="C11515" s="102"/>
      <c r="D11515" s="100" t="s">
        <v>12104</v>
      </c>
      <c r="E11515" s="101">
        <v>121.75</v>
      </c>
      <c r="F11515" s="102"/>
    </row>
    <row r="11516" ht="12.75" customHeight="1">
      <c r="A11516" s="100" t="s">
        <v>11767</v>
      </c>
      <c r="B11516" s="101">
        <v>65.56</v>
      </c>
      <c r="C11516" s="102"/>
      <c r="D11516" s="100" t="s">
        <v>29475</v>
      </c>
      <c r="E11516" s="101">
        <v>141.13</v>
      </c>
      <c r="F11516" s="102"/>
    </row>
    <row r="11517" ht="12.75" customHeight="1">
      <c r="A11517" s="100" t="s">
        <v>29301</v>
      </c>
      <c r="B11517" s="101">
        <v>84.48</v>
      </c>
      <c r="C11517" s="102"/>
      <c r="D11517" s="100" t="s">
        <v>12106</v>
      </c>
      <c r="E11517" s="101">
        <v>134.28</v>
      </c>
      <c r="F11517" s="102"/>
    </row>
    <row r="11518" ht="12.75" customHeight="1">
      <c r="A11518" s="100" t="s">
        <v>11769</v>
      </c>
      <c r="B11518" s="101">
        <v>81.95</v>
      </c>
      <c r="C11518" s="102"/>
      <c r="D11518" s="100" t="s">
        <v>29476</v>
      </c>
      <c r="E11518" s="101">
        <v>69.98</v>
      </c>
      <c r="F11518" s="102"/>
    </row>
    <row r="11519" ht="12.75" customHeight="1">
      <c r="A11519" s="100" t="s">
        <v>29302</v>
      </c>
      <c r="B11519" s="101">
        <v>97.71</v>
      </c>
      <c r="C11519" s="102"/>
      <c r="D11519" s="100" t="s">
        <v>12108</v>
      </c>
      <c r="E11519" s="101">
        <v>69.29</v>
      </c>
      <c r="F11519" s="102"/>
    </row>
    <row r="11520" ht="12.75" customHeight="1">
      <c r="A11520" s="100" t="s">
        <v>11771</v>
      </c>
      <c r="B11520" s="101">
        <v>94.94</v>
      </c>
      <c r="C11520" s="102"/>
      <c r="D11520" s="100" t="s">
        <v>29477</v>
      </c>
      <c r="E11520" s="101">
        <v>52.84</v>
      </c>
      <c r="F11520" s="102"/>
    </row>
    <row r="11521" ht="12.75" customHeight="1">
      <c r="A11521" s="100" t="s">
        <v>29303</v>
      </c>
      <c r="B11521" s="101">
        <v>86.35</v>
      </c>
      <c r="C11521" s="102"/>
      <c r="D11521" s="100" t="s">
        <v>12110</v>
      </c>
      <c r="E11521" s="101">
        <v>47.7</v>
      </c>
      <c r="F11521" s="102"/>
    </row>
    <row r="11522" ht="12.75" customHeight="1">
      <c r="A11522" s="100" t="s">
        <v>11773</v>
      </c>
      <c r="B11522" s="101">
        <v>83.81</v>
      </c>
      <c r="C11522" s="102"/>
      <c r="D11522" s="100" t="s">
        <v>29478</v>
      </c>
      <c r="E11522" s="101">
        <v>59.43</v>
      </c>
      <c r="F11522" s="102"/>
    </row>
    <row r="11523" ht="12.75" customHeight="1">
      <c r="A11523" s="100" t="s">
        <v>29304</v>
      </c>
      <c r="B11523" s="101">
        <v>99.57</v>
      </c>
      <c r="C11523" s="102"/>
      <c r="D11523" s="100" t="s">
        <v>12112</v>
      </c>
      <c r="E11523" s="101">
        <v>55.32</v>
      </c>
      <c r="F11523" s="102"/>
    </row>
    <row r="11524" ht="12.75" customHeight="1">
      <c r="A11524" s="100" t="s">
        <v>11775</v>
      </c>
      <c r="B11524" s="101">
        <v>96.8</v>
      </c>
      <c r="C11524" s="102"/>
      <c r="D11524" s="100" t="s">
        <v>29479</v>
      </c>
      <c r="E11524" s="101">
        <v>40.07</v>
      </c>
      <c r="F11524" s="102"/>
    </row>
    <row r="11525" ht="12.75" customHeight="1">
      <c r="A11525" s="100" t="s">
        <v>29305</v>
      </c>
      <c r="B11525" s="101">
        <v>60.18</v>
      </c>
      <c r="C11525" s="102"/>
      <c r="D11525" s="100" t="s">
        <v>136</v>
      </c>
      <c r="E11525" s="101">
        <v>40.07</v>
      </c>
      <c r="F11525" s="102"/>
    </row>
    <row r="11526" ht="12.75" customHeight="1">
      <c r="A11526" s="100" t="s">
        <v>11777</v>
      </c>
      <c r="B11526" s="101">
        <v>58.3</v>
      </c>
      <c r="C11526" s="102"/>
      <c r="D11526" s="100" t="s">
        <v>29480</v>
      </c>
      <c r="E11526" s="101">
        <v>49.33</v>
      </c>
      <c r="F11526" s="102"/>
    </row>
    <row r="11527" ht="12.75" customHeight="1">
      <c r="A11527" s="100" t="s">
        <v>29306</v>
      </c>
      <c r="B11527" s="101">
        <v>73.4</v>
      </c>
      <c r="C11527" s="102"/>
      <c r="D11527" s="100" t="s">
        <v>12115</v>
      </c>
      <c r="E11527" s="101">
        <v>43.98</v>
      </c>
      <c r="F11527" s="102"/>
    </row>
    <row r="11528" ht="12.75" customHeight="1">
      <c r="A11528" s="100" t="s">
        <v>11779</v>
      </c>
      <c r="B11528" s="101">
        <v>71.29</v>
      </c>
      <c r="C11528" s="102"/>
      <c r="D11528" s="100" t="s">
        <v>29481</v>
      </c>
      <c r="E11528" s="101">
        <v>50.0</v>
      </c>
      <c r="F11528" s="102"/>
    </row>
    <row r="11529" ht="12.75" customHeight="1">
      <c r="A11529" s="100" t="s">
        <v>29307</v>
      </c>
      <c r="B11529" s="101">
        <v>70.29</v>
      </c>
      <c r="C11529" s="102"/>
      <c r="D11529" s="100" t="s">
        <v>12117</v>
      </c>
      <c r="E11529" s="101">
        <v>50.0</v>
      </c>
      <c r="F11529" s="102"/>
    </row>
    <row r="11530" ht="12.75" customHeight="1">
      <c r="A11530" s="100" t="s">
        <v>11781</v>
      </c>
      <c r="B11530" s="101">
        <v>68.41</v>
      </c>
      <c r="C11530" s="102"/>
      <c r="D11530" s="100" t="s">
        <v>29482</v>
      </c>
      <c r="E11530" s="101">
        <v>133.55</v>
      </c>
      <c r="F11530" s="102"/>
    </row>
    <row r="11531" ht="12.75" customHeight="1">
      <c r="A11531" s="100" t="s">
        <v>29308</v>
      </c>
      <c r="B11531" s="101">
        <v>83.51</v>
      </c>
      <c r="C11531" s="102"/>
      <c r="D11531" s="100" t="s">
        <v>12119</v>
      </c>
      <c r="E11531" s="101">
        <v>128.63</v>
      </c>
      <c r="F11531" s="102"/>
    </row>
    <row r="11532" ht="12.75" customHeight="1">
      <c r="A11532" s="100" t="s">
        <v>11783</v>
      </c>
      <c r="B11532" s="101">
        <v>81.4</v>
      </c>
      <c r="C11532" s="102"/>
      <c r="D11532" s="100" t="s">
        <v>29483</v>
      </c>
      <c r="E11532" s="101">
        <v>87.96</v>
      </c>
      <c r="F11532" s="102"/>
    </row>
    <row r="11533" ht="12.75" customHeight="1">
      <c r="A11533" s="100" t="s">
        <v>29309</v>
      </c>
      <c r="B11533" s="101">
        <v>64.09</v>
      </c>
      <c r="C11533" s="102"/>
      <c r="D11533" s="100" t="s">
        <v>12121</v>
      </c>
      <c r="E11533" s="101">
        <v>87.96</v>
      </c>
      <c r="F11533" s="102"/>
    </row>
    <row r="11534" ht="12.75" customHeight="1">
      <c r="A11534" s="100" t="s">
        <v>11785</v>
      </c>
      <c r="B11534" s="101">
        <v>62.22</v>
      </c>
      <c r="C11534" s="102"/>
      <c r="D11534" s="100" t="s">
        <v>29484</v>
      </c>
      <c r="E11534" s="101">
        <v>244.09</v>
      </c>
      <c r="F11534" s="102"/>
    </row>
    <row r="11535" ht="12.75" customHeight="1">
      <c r="A11535" s="100" t="s">
        <v>29310</v>
      </c>
      <c r="B11535" s="101">
        <v>77.32</v>
      </c>
      <c r="C11535" s="102"/>
      <c r="D11535" s="100" t="s">
        <v>12123</v>
      </c>
      <c r="E11535" s="101">
        <v>244.09</v>
      </c>
      <c r="F11535" s="102"/>
    </row>
    <row r="11536" ht="12.75" customHeight="1">
      <c r="A11536" s="100" t="s">
        <v>11787</v>
      </c>
      <c r="B11536" s="101">
        <v>75.21</v>
      </c>
      <c r="C11536" s="102"/>
      <c r="D11536" s="100" t="s">
        <v>29485</v>
      </c>
      <c r="E11536" s="101">
        <v>83.73</v>
      </c>
      <c r="F11536" s="102"/>
    </row>
    <row r="11537" ht="12.75" customHeight="1">
      <c r="A11537" s="100" t="s">
        <v>29311</v>
      </c>
      <c r="B11537" s="101">
        <v>67.41</v>
      </c>
      <c r="C11537" s="102"/>
      <c r="D11537" s="100" t="s">
        <v>12125</v>
      </c>
      <c r="E11537" s="101">
        <v>78.08</v>
      </c>
      <c r="F11537" s="102"/>
    </row>
    <row r="11538" ht="12.75" customHeight="1">
      <c r="A11538" s="100" t="s">
        <v>11789</v>
      </c>
      <c r="B11538" s="101">
        <v>65.54</v>
      </c>
      <c r="C11538" s="102"/>
      <c r="D11538" s="100" t="s">
        <v>29486</v>
      </c>
      <c r="E11538" s="101">
        <v>116.74</v>
      </c>
      <c r="F11538" s="102"/>
    </row>
    <row r="11539" ht="12.75" customHeight="1">
      <c r="A11539" s="100" t="s">
        <v>29312</v>
      </c>
      <c r="B11539" s="101">
        <v>80.64</v>
      </c>
      <c r="C11539" s="102"/>
      <c r="D11539" s="100" t="s">
        <v>12127</v>
      </c>
      <c r="E11539" s="101">
        <v>111.09</v>
      </c>
      <c r="F11539" s="102"/>
    </row>
    <row r="11540" ht="12.75" customHeight="1">
      <c r="A11540" s="100" t="s">
        <v>11791</v>
      </c>
      <c r="B11540" s="101">
        <v>78.53</v>
      </c>
      <c r="C11540" s="102"/>
      <c r="D11540" s="100" t="s">
        <v>29487</v>
      </c>
      <c r="E11540" s="101">
        <v>71.0</v>
      </c>
      <c r="F11540" s="102"/>
    </row>
    <row r="11541" ht="12.75" customHeight="1">
      <c r="A11541" s="100" t="s">
        <v>29313</v>
      </c>
      <c r="B11541" s="101">
        <v>305.74</v>
      </c>
      <c r="C11541" s="102"/>
      <c r="D11541" s="100" t="s">
        <v>12129</v>
      </c>
      <c r="E11541" s="101">
        <v>65.99</v>
      </c>
      <c r="F11541" s="102"/>
    </row>
    <row r="11542" ht="12.75" customHeight="1">
      <c r="A11542" s="100" t="s">
        <v>11793</v>
      </c>
      <c r="B11542" s="101">
        <v>276.55</v>
      </c>
      <c r="C11542" s="102"/>
      <c r="D11542" s="100" t="s">
        <v>29488</v>
      </c>
      <c r="E11542" s="101">
        <v>88.88</v>
      </c>
      <c r="F11542" s="102"/>
    </row>
    <row r="11543" ht="12.75" customHeight="1">
      <c r="A11543" s="100" t="s">
        <v>29314</v>
      </c>
      <c r="B11543" s="101">
        <v>481.82</v>
      </c>
      <c r="C11543" s="102"/>
      <c r="D11543" s="100" t="s">
        <v>12131</v>
      </c>
      <c r="E11543" s="101">
        <v>86.44</v>
      </c>
      <c r="F11543" s="102"/>
    </row>
    <row r="11544" ht="12.75" customHeight="1">
      <c r="A11544" s="100" t="s">
        <v>11795</v>
      </c>
      <c r="B11544" s="101">
        <v>468.37</v>
      </c>
      <c r="C11544" s="102"/>
      <c r="D11544" s="100" t="s">
        <v>29489</v>
      </c>
      <c r="E11544" s="101">
        <v>99.57</v>
      </c>
      <c r="F11544" s="102"/>
    </row>
    <row r="11545" ht="12.75" customHeight="1">
      <c r="A11545" s="100" t="s">
        <v>29315</v>
      </c>
      <c r="B11545" s="101">
        <v>158.82</v>
      </c>
      <c r="C11545" s="102"/>
      <c r="D11545" s="100" t="s">
        <v>12133</v>
      </c>
      <c r="E11545" s="101">
        <v>96.87</v>
      </c>
      <c r="F11545" s="102"/>
    </row>
    <row r="11546" ht="12.75" customHeight="1">
      <c r="A11546" s="100" t="s">
        <v>11797</v>
      </c>
      <c r="B11546" s="101">
        <v>140.85</v>
      </c>
      <c r="C11546" s="102"/>
      <c r="D11546" s="100" t="s">
        <v>29490</v>
      </c>
      <c r="E11546" s="101">
        <v>67.4</v>
      </c>
      <c r="F11546" s="102"/>
    </row>
    <row r="11547" ht="12.75" customHeight="1">
      <c r="A11547" s="100" t="s">
        <v>29316</v>
      </c>
      <c r="B11547" s="101">
        <v>282.42</v>
      </c>
      <c r="C11547" s="102"/>
      <c r="D11547" s="100" t="s">
        <v>12135</v>
      </c>
      <c r="E11547" s="101">
        <v>64.96</v>
      </c>
      <c r="F11547" s="102"/>
    </row>
    <row r="11548" ht="12.75" customHeight="1">
      <c r="A11548" s="100" t="s">
        <v>11799</v>
      </c>
      <c r="B11548" s="101">
        <v>268.97</v>
      </c>
      <c r="C11548" s="102"/>
      <c r="D11548" s="100" t="s">
        <v>29491</v>
      </c>
      <c r="E11548" s="101">
        <v>78.09</v>
      </c>
      <c r="F11548" s="102"/>
    </row>
    <row r="11549" ht="12.75" customHeight="1">
      <c r="A11549" s="100" t="s">
        <v>29317</v>
      </c>
      <c r="B11549" s="101">
        <v>293.7</v>
      </c>
      <c r="C11549" s="102"/>
      <c r="D11549" s="100" t="s">
        <v>12137</v>
      </c>
      <c r="E11549" s="101">
        <v>75.39</v>
      </c>
      <c r="F11549" s="102"/>
    </row>
    <row r="11550" ht="12.75" customHeight="1">
      <c r="A11550" s="100" t="s">
        <v>11801</v>
      </c>
      <c r="B11550" s="101">
        <v>280.25</v>
      </c>
      <c r="C11550" s="102"/>
      <c r="D11550" s="100" t="s">
        <v>29492</v>
      </c>
      <c r="E11550" s="101">
        <v>54.67</v>
      </c>
      <c r="F11550" s="102"/>
    </row>
    <row r="11551" ht="12.75" customHeight="1">
      <c r="A11551" s="100" t="s">
        <v>29318</v>
      </c>
      <c r="B11551" s="101">
        <v>289.86</v>
      </c>
      <c r="C11551" s="102"/>
      <c r="D11551" s="100" t="s">
        <v>12139</v>
      </c>
      <c r="E11551" s="101">
        <v>52.23</v>
      </c>
      <c r="F11551" s="102"/>
    </row>
    <row r="11552" ht="12.75" customHeight="1">
      <c r="A11552" s="100" t="s">
        <v>133</v>
      </c>
      <c r="B11552" s="101">
        <v>276.41</v>
      </c>
      <c r="C11552" s="102"/>
      <c r="D11552" s="100" t="s">
        <v>29493</v>
      </c>
      <c r="E11552" s="101">
        <v>65.36</v>
      </c>
      <c r="F11552" s="102"/>
    </row>
    <row r="11553" ht="12.75" customHeight="1">
      <c r="A11553" s="100" t="s">
        <v>29319</v>
      </c>
      <c r="B11553" s="101">
        <v>317.04</v>
      </c>
      <c r="C11553" s="102"/>
      <c r="D11553" s="100" t="s">
        <v>12141</v>
      </c>
      <c r="E11553" s="101">
        <v>62.66</v>
      </c>
      <c r="F11553" s="102"/>
    </row>
    <row r="11554" ht="12.75" customHeight="1">
      <c r="A11554" s="100" t="s">
        <v>11804</v>
      </c>
      <c r="B11554" s="101">
        <v>303.59</v>
      </c>
      <c r="C11554" s="102"/>
      <c r="D11554" s="100" t="s">
        <v>29494</v>
      </c>
      <c r="E11554" s="101">
        <v>67.43</v>
      </c>
      <c r="F11554" s="102"/>
    </row>
    <row r="11555" ht="12.75" customHeight="1">
      <c r="A11555" s="100" t="s">
        <v>29320</v>
      </c>
      <c r="B11555" s="101">
        <v>177.75</v>
      </c>
      <c r="C11555" s="102"/>
      <c r="D11555" s="100" t="s">
        <v>12143</v>
      </c>
      <c r="E11555" s="101">
        <v>64.99</v>
      </c>
      <c r="F11555" s="102"/>
    </row>
    <row r="11556" ht="12.75" customHeight="1">
      <c r="A11556" s="100" t="s">
        <v>11806</v>
      </c>
      <c r="B11556" s="101">
        <v>164.3</v>
      </c>
      <c r="C11556" s="102"/>
      <c r="D11556" s="100" t="s">
        <v>29495</v>
      </c>
      <c r="E11556" s="101">
        <v>78.12</v>
      </c>
      <c r="F11556" s="102"/>
    </row>
    <row r="11557" ht="12.75" customHeight="1">
      <c r="A11557" s="100" t="s">
        <v>29321</v>
      </c>
      <c r="B11557" s="101">
        <v>420.72</v>
      </c>
      <c r="C11557" s="102"/>
      <c r="D11557" s="100" t="s">
        <v>12145</v>
      </c>
      <c r="E11557" s="101">
        <v>75.42</v>
      </c>
      <c r="F11557" s="102"/>
    </row>
    <row r="11558" ht="12.75" customHeight="1">
      <c r="A11558" s="100" t="s">
        <v>130</v>
      </c>
      <c r="B11558" s="101">
        <v>407.27</v>
      </c>
      <c r="C11558" s="102"/>
      <c r="D11558" s="100" t="s">
        <v>29496</v>
      </c>
      <c r="E11558" s="101">
        <v>104.34</v>
      </c>
      <c r="F11558" s="102"/>
    </row>
    <row r="11559" ht="12.75" customHeight="1">
      <c r="A11559" s="100" t="s">
        <v>29322</v>
      </c>
      <c r="B11559" s="101">
        <v>739.4</v>
      </c>
      <c r="C11559" s="102"/>
      <c r="D11559" s="100" t="s">
        <v>12147</v>
      </c>
      <c r="E11559" s="101">
        <v>101.89</v>
      </c>
      <c r="F11559" s="102"/>
    </row>
    <row r="11560" ht="12.75" customHeight="1">
      <c r="A11560" s="100" t="s">
        <v>11809</v>
      </c>
      <c r="B11560" s="101">
        <v>734.23</v>
      </c>
      <c r="C11560" s="102"/>
      <c r="D11560" s="100" t="s">
        <v>29497</v>
      </c>
      <c r="E11560" s="101">
        <v>38.88</v>
      </c>
      <c r="F11560" s="102"/>
    </row>
    <row r="11561" ht="12.75" customHeight="1">
      <c r="A11561" s="100" t="s">
        <v>29323</v>
      </c>
      <c r="B11561" s="101">
        <v>18.28</v>
      </c>
      <c r="C11561" s="102"/>
      <c r="D11561" s="100" t="s">
        <v>12149</v>
      </c>
      <c r="E11561" s="101">
        <v>37.53</v>
      </c>
      <c r="F11561" s="102"/>
    </row>
    <row r="11562" ht="12.75" customHeight="1">
      <c r="A11562" s="100" t="s">
        <v>11811</v>
      </c>
      <c r="B11562" s="101">
        <v>16.8</v>
      </c>
      <c r="C11562" s="102"/>
      <c r="D11562" s="100" t="s">
        <v>29498</v>
      </c>
      <c r="E11562" s="101">
        <v>41.97</v>
      </c>
      <c r="F11562" s="102"/>
    </row>
    <row r="11563" ht="12.75" customHeight="1">
      <c r="A11563" s="100" t="s">
        <v>29324</v>
      </c>
      <c r="B11563" s="101">
        <v>106.63</v>
      </c>
      <c r="C11563" s="102"/>
      <c r="D11563" s="100" t="s">
        <v>12151</v>
      </c>
      <c r="E11563" s="101">
        <v>40.62</v>
      </c>
      <c r="F11563" s="102"/>
    </row>
    <row r="11564" ht="12.75" customHeight="1">
      <c r="A11564" s="100" t="s">
        <v>11813</v>
      </c>
      <c r="B11564" s="101">
        <v>106.21</v>
      </c>
      <c r="C11564" s="102"/>
      <c r="D11564" s="100" t="s">
        <v>29499</v>
      </c>
      <c r="E11564" s="101">
        <v>44.45</v>
      </c>
      <c r="F11564" s="102"/>
    </row>
    <row r="11565" ht="12.75" customHeight="1">
      <c r="A11565" s="100" t="s">
        <v>29325</v>
      </c>
      <c r="B11565" s="101">
        <v>72.48</v>
      </c>
      <c r="C11565" s="102"/>
      <c r="D11565" s="100" t="s">
        <v>12153</v>
      </c>
      <c r="E11565" s="101">
        <v>43.1</v>
      </c>
      <c r="F11565" s="102"/>
    </row>
    <row r="11566" ht="12.75" customHeight="1">
      <c r="A11566" s="100" t="s">
        <v>11815</v>
      </c>
      <c r="B11566" s="101">
        <v>67.09</v>
      </c>
      <c r="C11566" s="102"/>
      <c r="D11566" s="100" t="s">
        <v>29500</v>
      </c>
      <c r="E11566" s="101">
        <v>117.78</v>
      </c>
      <c r="F11566" s="102"/>
    </row>
    <row r="11567" ht="12.75" customHeight="1">
      <c r="A11567" s="100" t="s">
        <v>29326</v>
      </c>
      <c r="B11567" s="101">
        <v>24.08</v>
      </c>
      <c r="C11567" s="102"/>
      <c r="D11567" s="100" t="s">
        <v>12155</v>
      </c>
      <c r="E11567" s="101">
        <v>116.43</v>
      </c>
      <c r="F11567" s="102"/>
    </row>
    <row r="11568" ht="12.75" customHeight="1">
      <c r="A11568" s="100" t="s">
        <v>11817</v>
      </c>
      <c r="B11568" s="101">
        <v>22.29</v>
      </c>
      <c r="C11568" s="102"/>
      <c r="D11568" s="100" t="s">
        <v>29501</v>
      </c>
      <c r="E11568" s="101">
        <v>127.17</v>
      </c>
      <c r="F11568" s="102"/>
    </row>
    <row r="11569" ht="12.75" customHeight="1">
      <c r="A11569" s="100" t="s">
        <v>29327</v>
      </c>
      <c r="B11569" s="101">
        <v>18.35</v>
      </c>
      <c r="C11569" s="102"/>
      <c r="D11569" s="100" t="s">
        <v>12157</v>
      </c>
      <c r="E11569" s="101">
        <v>126.23</v>
      </c>
      <c r="F11569" s="102"/>
    </row>
    <row r="11570" ht="12.75" customHeight="1">
      <c r="A11570" s="100" t="s">
        <v>11819</v>
      </c>
      <c r="B11570" s="101">
        <v>16.76</v>
      </c>
      <c r="C11570" s="102"/>
      <c r="D11570" s="100" t="s">
        <v>29502</v>
      </c>
      <c r="E11570" s="101">
        <v>75.83</v>
      </c>
      <c r="F11570" s="102"/>
    </row>
    <row r="11571" ht="12.75" customHeight="1">
      <c r="A11571" s="100" t="s">
        <v>29328</v>
      </c>
      <c r="B11571" s="101">
        <v>103.94</v>
      </c>
      <c r="C11571" s="102"/>
      <c r="D11571" s="100" t="s">
        <v>12159</v>
      </c>
      <c r="E11571" s="101">
        <v>73.38</v>
      </c>
      <c r="F11571" s="102"/>
    </row>
    <row r="11572" ht="12.75" customHeight="1">
      <c r="A11572" s="100" t="s">
        <v>11821</v>
      </c>
      <c r="B11572" s="101">
        <v>92.66</v>
      </c>
      <c r="C11572" s="102"/>
      <c r="D11572" s="100" t="s">
        <v>29503</v>
      </c>
      <c r="E11572" s="101">
        <v>62.67</v>
      </c>
      <c r="F11572" s="102"/>
    </row>
    <row r="11573" ht="12.75" customHeight="1">
      <c r="A11573" s="100" t="s">
        <v>29329</v>
      </c>
      <c r="B11573" s="101">
        <v>95.3</v>
      </c>
      <c r="C11573" s="102"/>
      <c r="D11573" s="100" t="s">
        <v>12161</v>
      </c>
      <c r="E11573" s="101">
        <v>60.22</v>
      </c>
      <c r="F11573" s="102"/>
    </row>
    <row r="11574" ht="12.75" customHeight="1">
      <c r="A11574" s="100" t="s">
        <v>11823</v>
      </c>
      <c r="B11574" s="101">
        <v>86.88</v>
      </c>
      <c r="C11574" s="102"/>
      <c r="D11574" s="100" t="s">
        <v>29504</v>
      </c>
      <c r="E11574" s="101">
        <v>91.41</v>
      </c>
      <c r="F11574" s="102"/>
    </row>
    <row r="11575" ht="12.75" customHeight="1">
      <c r="A11575" s="100" t="s">
        <v>29330</v>
      </c>
      <c r="B11575" s="101">
        <v>4.91</v>
      </c>
      <c r="C11575" s="102"/>
      <c r="D11575" s="100" t="s">
        <v>12163</v>
      </c>
      <c r="E11575" s="101">
        <v>88.96</v>
      </c>
      <c r="F11575" s="102"/>
    </row>
    <row r="11576" ht="12.75" customHeight="1">
      <c r="A11576" s="100" t="s">
        <v>11825</v>
      </c>
      <c r="B11576" s="101">
        <v>4.4</v>
      </c>
      <c r="C11576" s="102"/>
      <c r="D11576" s="100" t="s">
        <v>29505</v>
      </c>
      <c r="E11576" s="101">
        <v>75.42</v>
      </c>
      <c r="F11576" s="102"/>
    </row>
    <row r="11577" ht="12.75" customHeight="1">
      <c r="A11577" s="100" t="s">
        <v>29331</v>
      </c>
      <c r="B11577" s="101">
        <v>11.58</v>
      </c>
      <c r="C11577" s="102"/>
      <c r="D11577" s="100" t="s">
        <v>12165</v>
      </c>
      <c r="E11577" s="101">
        <v>72.97</v>
      </c>
      <c r="F11577" s="102"/>
    </row>
    <row r="11578" ht="12.75" customHeight="1">
      <c r="A11578" s="100" t="s">
        <v>11827</v>
      </c>
      <c r="B11578" s="101">
        <v>10.81</v>
      </c>
      <c r="C11578" s="102"/>
      <c r="D11578" s="100" t="s">
        <v>29506</v>
      </c>
      <c r="E11578" s="101">
        <v>157.21</v>
      </c>
      <c r="F11578" s="102"/>
    </row>
    <row r="11579" ht="12.75" customHeight="1">
      <c r="A11579" s="100" t="s">
        <v>29332</v>
      </c>
      <c r="B11579" s="101">
        <v>3.7</v>
      </c>
      <c r="C11579" s="102"/>
      <c r="D11579" s="100" t="s">
        <v>12167</v>
      </c>
      <c r="E11579" s="101">
        <v>154.76</v>
      </c>
      <c r="F11579" s="102"/>
    </row>
    <row r="11580" ht="12.75" customHeight="1">
      <c r="A11580" s="100" t="s">
        <v>11829</v>
      </c>
      <c r="B11580" s="101">
        <v>3.42</v>
      </c>
      <c r="C11580" s="102"/>
      <c r="D11580" s="100" t="s">
        <v>29507</v>
      </c>
      <c r="E11580" s="101">
        <v>86.45</v>
      </c>
      <c r="F11580" s="102"/>
    </row>
    <row r="11581" ht="12.75" customHeight="1">
      <c r="A11581" s="100" t="s">
        <v>29333</v>
      </c>
      <c r="B11581" s="101">
        <v>9.55</v>
      </c>
      <c r="C11581" s="102"/>
      <c r="D11581" s="100" t="s">
        <v>12169</v>
      </c>
      <c r="E11581" s="101">
        <v>84.0</v>
      </c>
      <c r="F11581" s="102"/>
    </row>
    <row r="11582" ht="12.75" customHeight="1">
      <c r="A11582" s="100" t="s">
        <v>11831</v>
      </c>
      <c r="B11582" s="101">
        <v>8.55</v>
      </c>
      <c r="C11582" s="102"/>
      <c r="D11582" s="100" t="s">
        <v>29508</v>
      </c>
      <c r="E11582" s="101">
        <v>28.36</v>
      </c>
      <c r="F11582" s="102"/>
    </row>
    <row r="11583" ht="12.75" customHeight="1">
      <c r="A11583" s="100" t="s">
        <v>29334</v>
      </c>
      <c r="B11583" s="101">
        <v>24.67</v>
      </c>
      <c r="C11583" s="102"/>
      <c r="D11583" s="100" t="s">
        <v>12171</v>
      </c>
      <c r="E11583" s="101">
        <v>27.08</v>
      </c>
      <c r="F11583" s="102"/>
    </row>
    <row r="11584" ht="12.75" customHeight="1">
      <c r="A11584" s="100" t="s">
        <v>11833</v>
      </c>
      <c r="B11584" s="101">
        <v>22.2</v>
      </c>
      <c r="C11584" s="102"/>
      <c r="D11584" s="100" t="s">
        <v>29509</v>
      </c>
      <c r="E11584" s="101">
        <v>31.45</v>
      </c>
      <c r="F11584" s="102"/>
    </row>
    <row r="11585" ht="12.75" customHeight="1">
      <c r="A11585" s="100" t="s">
        <v>29335</v>
      </c>
      <c r="B11585" s="101">
        <v>24.3</v>
      </c>
      <c r="C11585" s="102"/>
      <c r="D11585" s="100" t="s">
        <v>12173</v>
      </c>
      <c r="E11585" s="101">
        <v>30.17</v>
      </c>
      <c r="F11585" s="102"/>
    </row>
    <row r="11586" ht="12.75" customHeight="1">
      <c r="A11586" s="100" t="s">
        <v>11835</v>
      </c>
      <c r="B11586" s="101">
        <v>21.81</v>
      </c>
      <c r="C11586" s="102"/>
      <c r="D11586" s="100" t="s">
        <v>29510</v>
      </c>
      <c r="E11586" s="101">
        <v>31.79</v>
      </c>
      <c r="F11586" s="102"/>
    </row>
    <row r="11587" ht="12.75" customHeight="1">
      <c r="A11587" s="100" t="s">
        <v>29336</v>
      </c>
      <c r="B11587" s="101">
        <v>23.75</v>
      </c>
      <c r="C11587" s="102"/>
      <c r="D11587" s="100" t="s">
        <v>12175</v>
      </c>
      <c r="E11587" s="101">
        <v>30.52</v>
      </c>
      <c r="F11587" s="102"/>
    </row>
    <row r="11588" ht="12.75" customHeight="1">
      <c r="A11588" s="100" t="s">
        <v>11837</v>
      </c>
      <c r="B11588" s="101">
        <v>21.24</v>
      </c>
      <c r="C11588" s="102"/>
      <c r="D11588" s="100" t="s">
        <v>29511</v>
      </c>
      <c r="E11588" s="101">
        <v>41.75</v>
      </c>
      <c r="F11588" s="102"/>
    </row>
    <row r="11589" ht="12.75" customHeight="1">
      <c r="A11589" s="100" t="s">
        <v>29337</v>
      </c>
      <c r="B11589" s="101">
        <v>25.66</v>
      </c>
      <c r="C11589" s="102"/>
      <c r="D11589" s="100" t="s">
        <v>12177</v>
      </c>
      <c r="E11589" s="101">
        <v>39.72</v>
      </c>
      <c r="F11589" s="102"/>
    </row>
    <row r="11590" ht="12.75" customHeight="1">
      <c r="A11590" s="100" t="s">
        <v>11839</v>
      </c>
      <c r="B11590" s="101">
        <v>23.11</v>
      </c>
      <c r="C11590" s="102"/>
      <c r="D11590" s="100" t="s">
        <v>29512</v>
      </c>
      <c r="E11590" s="101">
        <v>52.43</v>
      </c>
      <c r="F11590" s="102"/>
    </row>
    <row r="11591" ht="12.75" customHeight="1">
      <c r="A11591" s="100" t="s">
        <v>29338</v>
      </c>
      <c r="B11591" s="101">
        <v>23.53</v>
      </c>
      <c r="C11591" s="102"/>
      <c r="D11591" s="100" t="s">
        <v>12179</v>
      </c>
      <c r="E11591" s="101">
        <v>50.15</v>
      </c>
      <c r="F11591" s="102"/>
    </row>
    <row r="11592" ht="12.75" customHeight="1">
      <c r="A11592" s="100" t="s">
        <v>11841</v>
      </c>
      <c r="B11592" s="101">
        <v>21.01</v>
      </c>
      <c r="C11592" s="102"/>
      <c r="D11592" s="100" t="s">
        <v>29513</v>
      </c>
      <c r="E11592" s="101">
        <v>44.84</v>
      </c>
      <c r="F11592" s="102"/>
    </row>
    <row r="11593" ht="12.75" customHeight="1">
      <c r="A11593" s="100" t="s">
        <v>29339</v>
      </c>
      <c r="B11593" s="101">
        <v>31.37</v>
      </c>
      <c r="C11593" s="102"/>
      <c r="D11593" s="100" t="s">
        <v>12181</v>
      </c>
      <c r="E11593" s="101">
        <v>42.8</v>
      </c>
      <c r="F11593" s="102"/>
    </row>
    <row r="11594" ht="12.75" customHeight="1">
      <c r="A11594" s="100" t="s">
        <v>11843</v>
      </c>
      <c r="B11594" s="101">
        <v>28.82</v>
      </c>
      <c r="C11594" s="102"/>
      <c r="D11594" s="100" t="s">
        <v>29514</v>
      </c>
      <c r="E11594" s="101">
        <v>55.52</v>
      </c>
      <c r="F11594" s="102"/>
    </row>
    <row r="11595" ht="12.75" customHeight="1">
      <c r="A11595" s="100" t="s">
        <v>29340</v>
      </c>
      <c r="B11595" s="101">
        <v>23.65</v>
      </c>
      <c r="C11595" s="102"/>
      <c r="D11595" s="100" t="s">
        <v>12183</v>
      </c>
      <c r="E11595" s="101">
        <v>53.23</v>
      </c>
      <c r="F11595" s="102"/>
    </row>
    <row r="11596" ht="12.75" customHeight="1">
      <c r="A11596" s="100" t="s">
        <v>11845</v>
      </c>
      <c r="B11596" s="101">
        <v>21.11</v>
      </c>
      <c r="C11596" s="102"/>
      <c r="D11596" s="100" t="s">
        <v>29515</v>
      </c>
      <c r="E11596" s="101">
        <v>45.18</v>
      </c>
      <c r="F11596" s="102"/>
    </row>
    <row r="11597" ht="12.75" customHeight="1">
      <c r="A11597" s="100" t="s">
        <v>29341</v>
      </c>
      <c r="B11597" s="101">
        <v>18.74</v>
      </c>
      <c r="C11597" s="102"/>
      <c r="D11597" s="100" t="s">
        <v>12185</v>
      </c>
      <c r="E11597" s="101">
        <v>43.15</v>
      </c>
      <c r="F11597" s="102"/>
    </row>
    <row r="11598" ht="12.75" customHeight="1">
      <c r="A11598" s="100" t="s">
        <v>11847</v>
      </c>
      <c r="B11598" s="101">
        <v>16.7</v>
      </c>
      <c r="C11598" s="102"/>
      <c r="D11598" s="100" t="s">
        <v>29516</v>
      </c>
      <c r="E11598" s="101">
        <v>55.87</v>
      </c>
      <c r="F11598" s="102"/>
    </row>
    <row r="11599" ht="12.75" customHeight="1">
      <c r="A11599" s="100" t="s">
        <v>29342</v>
      </c>
      <c r="B11599" s="101">
        <v>25.17</v>
      </c>
      <c r="C11599" s="102"/>
      <c r="D11599" s="100" t="s">
        <v>12187</v>
      </c>
      <c r="E11599" s="101">
        <v>53.58</v>
      </c>
      <c r="F11599" s="102"/>
    </row>
    <row r="11600" ht="12.75" customHeight="1">
      <c r="A11600" s="100" t="s">
        <v>11849</v>
      </c>
      <c r="B11600" s="101">
        <v>22.58</v>
      </c>
      <c r="C11600" s="102"/>
      <c r="D11600" s="100" t="s">
        <v>29517</v>
      </c>
      <c r="E11600" s="101">
        <v>42.91</v>
      </c>
      <c r="F11600" s="102"/>
    </row>
    <row r="11601" ht="12.75" customHeight="1">
      <c r="A11601" s="100" t="s">
        <v>29343</v>
      </c>
      <c r="B11601" s="101">
        <v>20.25</v>
      </c>
      <c r="C11601" s="102"/>
      <c r="D11601" s="100" t="s">
        <v>12189</v>
      </c>
      <c r="E11601" s="101">
        <v>40.88</v>
      </c>
      <c r="F11601" s="102"/>
    </row>
    <row r="11602" ht="12.75" customHeight="1">
      <c r="A11602" s="100" t="s">
        <v>11851</v>
      </c>
      <c r="B11602" s="101">
        <v>18.17</v>
      </c>
      <c r="C11602" s="102"/>
      <c r="D11602" s="100" t="s">
        <v>29518</v>
      </c>
      <c r="E11602" s="101">
        <v>53.6</v>
      </c>
      <c r="F11602" s="102"/>
    </row>
    <row r="11603" ht="12.75" customHeight="1">
      <c r="A11603" s="100" t="s">
        <v>29344</v>
      </c>
      <c r="B11603" s="101">
        <v>30.65</v>
      </c>
      <c r="C11603" s="102"/>
      <c r="D11603" s="100" t="s">
        <v>12191</v>
      </c>
      <c r="E11603" s="101">
        <v>51.31</v>
      </c>
      <c r="F11603" s="102"/>
    </row>
    <row r="11604" ht="12.75" customHeight="1">
      <c r="A11604" s="100" t="s">
        <v>11853</v>
      </c>
      <c r="B11604" s="101">
        <v>28.07</v>
      </c>
      <c r="C11604" s="102"/>
      <c r="D11604" s="100" t="s">
        <v>29519</v>
      </c>
      <c r="E11604" s="101">
        <v>46.0</v>
      </c>
      <c r="F11604" s="102"/>
    </row>
    <row r="11605" ht="12.75" customHeight="1">
      <c r="A11605" s="100" t="s">
        <v>29345</v>
      </c>
      <c r="B11605" s="101">
        <v>28.61</v>
      </c>
      <c r="C11605" s="102"/>
      <c r="D11605" s="100" t="s">
        <v>12193</v>
      </c>
      <c r="E11605" s="101">
        <v>43.97</v>
      </c>
      <c r="F11605" s="102"/>
    </row>
    <row r="11606" ht="12.75" customHeight="1">
      <c r="A11606" s="100" t="s">
        <v>11855</v>
      </c>
      <c r="B11606" s="101">
        <v>25.95</v>
      </c>
      <c r="C11606" s="102"/>
      <c r="D11606" s="100" t="s">
        <v>29520</v>
      </c>
      <c r="E11606" s="101">
        <v>56.69</v>
      </c>
      <c r="F11606" s="102"/>
    </row>
    <row r="11607" ht="12.75" customHeight="1">
      <c r="A11607" s="100" t="s">
        <v>29346</v>
      </c>
      <c r="B11607" s="101">
        <v>28.19</v>
      </c>
      <c r="C11607" s="102"/>
      <c r="D11607" s="100" t="s">
        <v>12195</v>
      </c>
      <c r="E11607" s="101">
        <v>54.4</v>
      </c>
      <c r="F11607" s="102"/>
    </row>
    <row r="11608" ht="12.75" customHeight="1">
      <c r="A11608" s="100" t="s">
        <v>11857</v>
      </c>
      <c r="B11608" s="101">
        <v>25.45</v>
      </c>
      <c r="C11608" s="102"/>
      <c r="D11608" s="100" t="s">
        <v>29521</v>
      </c>
      <c r="E11608" s="101">
        <v>46.35</v>
      </c>
      <c r="F11608" s="102"/>
    </row>
    <row r="11609" ht="12.75" customHeight="1">
      <c r="A11609" s="100" t="s">
        <v>29347</v>
      </c>
      <c r="B11609" s="101">
        <v>25.43</v>
      </c>
      <c r="C11609" s="102"/>
      <c r="D11609" s="100" t="s">
        <v>12197</v>
      </c>
      <c r="E11609" s="101">
        <v>44.31</v>
      </c>
      <c r="F11609" s="102"/>
    </row>
    <row r="11610" ht="12.75" customHeight="1">
      <c r="A11610" s="100" t="s">
        <v>71</v>
      </c>
      <c r="B11610" s="101">
        <v>22.74</v>
      </c>
      <c r="C11610" s="102"/>
      <c r="D11610" s="100" t="s">
        <v>29522</v>
      </c>
      <c r="E11610" s="101">
        <v>57.03</v>
      </c>
      <c r="F11610" s="102"/>
    </row>
    <row r="11611" ht="12.75" customHeight="1">
      <c r="A11611" s="100" t="s">
        <v>29348</v>
      </c>
      <c r="B11611" s="101">
        <v>15.0</v>
      </c>
      <c r="C11611" s="102"/>
      <c r="D11611" s="100" t="s">
        <v>12199</v>
      </c>
      <c r="E11611" s="101">
        <v>54.74</v>
      </c>
      <c r="F11611" s="102"/>
    </row>
    <row r="11612" ht="12.75" customHeight="1">
      <c r="A11612" s="100" t="s">
        <v>11860</v>
      </c>
      <c r="B11612" s="101">
        <v>14.2</v>
      </c>
      <c r="C11612" s="102"/>
      <c r="D11612" s="100" t="s">
        <v>29523</v>
      </c>
      <c r="E11612" s="101">
        <v>44.48</v>
      </c>
      <c r="F11612" s="102"/>
    </row>
    <row r="11613" ht="12.75" customHeight="1">
      <c r="A11613" s="100" t="s">
        <v>29349</v>
      </c>
      <c r="B11613" s="101">
        <v>18.21</v>
      </c>
      <c r="C11613" s="102"/>
      <c r="D11613" s="100" t="s">
        <v>12201</v>
      </c>
      <c r="E11613" s="101">
        <v>42.44</v>
      </c>
      <c r="F11613" s="102"/>
    </row>
    <row r="11614" ht="12.75" customHeight="1">
      <c r="A11614" s="100" t="s">
        <v>11862</v>
      </c>
      <c r="B11614" s="101">
        <v>16.92</v>
      </c>
      <c r="C11614" s="102"/>
      <c r="D11614" s="100" t="s">
        <v>29524</v>
      </c>
      <c r="E11614" s="101">
        <v>55.16</v>
      </c>
      <c r="F11614" s="102"/>
    </row>
    <row r="11615" ht="12.75" customHeight="1">
      <c r="A11615" s="100" t="s">
        <v>29350</v>
      </c>
      <c r="B11615" s="101">
        <v>14.88</v>
      </c>
      <c r="C11615" s="102"/>
      <c r="D11615" s="100" t="s">
        <v>12203</v>
      </c>
      <c r="E11615" s="101">
        <v>52.88</v>
      </c>
      <c r="F11615" s="102"/>
    </row>
    <row r="11616" ht="12.75" customHeight="1">
      <c r="A11616" s="100" t="s">
        <v>11864</v>
      </c>
      <c r="B11616" s="101">
        <v>13.65</v>
      </c>
      <c r="C11616" s="102"/>
      <c r="D11616" s="100" t="s">
        <v>29525</v>
      </c>
      <c r="E11616" s="101">
        <v>47.56</v>
      </c>
      <c r="F11616" s="102"/>
    </row>
    <row r="11617" ht="12.75" customHeight="1">
      <c r="A11617" s="100" t="s">
        <v>29351</v>
      </c>
      <c r="B11617" s="101">
        <v>11.55</v>
      </c>
      <c r="C11617" s="102"/>
      <c r="D11617" s="100" t="s">
        <v>12205</v>
      </c>
      <c r="E11617" s="101">
        <v>45.53</v>
      </c>
      <c r="F11617" s="102"/>
    </row>
    <row r="11618" ht="12.75" customHeight="1">
      <c r="A11618" s="100" t="s">
        <v>11866</v>
      </c>
      <c r="B11618" s="101">
        <v>10.39</v>
      </c>
      <c r="C11618" s="102"/>
      <c r="D11618" s="100" t="s">
        <v>29526</v>
      </c>
      <c r="E11618" s="101">
        <v>58.25</v>
      </c>
      <c r="F11618" s="102"/>
    </row>
    <row r="11619" ht="12.75" customHeight="1">
      <c r="A11619" s="100" t="s">
        <v>29352</v>
      </c>
      <c r="B11619" s="101">
        <v>29.34</v>
      </c>
      <c r="C11619" s="102"/>
      <c r="D11619" s="100" t="s">
        <v>12207</v>
      </c>
      <c r="E11619" s="101">
        <v>55.96</v>
      </c>
      <c r="F11619" s="102"/>
    </row>
    <row r="11620" ht="12.75" customHeight="1">
      <c r="A11620" s="100" t="s">
        <v>11868</v>
      </c>
      <c r="B11620" s="101">
        <v>26.65</v>
      </c>
      <c r="C11620" s="102"/>
      <c r="D11620" s="100" t="s">
        <v>29527</v>
      </c>
      <c r="E11620" s="101">
        <v>47.91</v>
      </c>
      <c r="F11620" s="102"/>
    </row>
    <row r="11621" ht="12.75" customHeight="1">
      <c r="A11621" s="100" t="s">
        <v>29353</v>
      </c>
      <c r="B11621" s="101">
        <v>26.51</v>
      </c>
      <c r="C11621" s="102"/>
      <c r="D11621" s="100" t="s">
        <v>12209</v>
      </c>
      <c r="E11621" s="101">
        <v>45.88</v>
      </c>
      <c r="F11621" s="102"/>
    </row>
    <row r="11622" ht="12.75" customHeight="1">
      <c r="A11622" s="100" t="s">
        <v>11870</v>
      </c>
      <c r="B11622" s="101">
        <v>23.83</v>
      </c>
      <c r="C11622" s="102"/>
      <c r="D11622" s="100" t="s">
        <v>29528</v>
      </c>
      <c r="E11622" s="101">
        <v>58.6</v>
      </c>
      <c r="F11622" s="102"/>
    </row>
    <row r="11623" ht="12.75" customHeight="1">
      <c r="A11623" s="100" t="s">
        <v>29354</v>
      </c>
      <c r="B11623" s="101">
        <v>28.98</v>
      </c>
      <c r="C11623" s="102"/>
      <c r="D11623" s="100" t="s">
        <v>12211</v>
      </c>
      <c r="E11623" s="101">
        <v>56.31</v>
      </c>
      <c r="F11623" s="102"/>
    </row>
    <row r="11624" ht="12.75" customHeight="1">
      <c r="A11624" s="100" t="s">
        <v>11872</v>
      </c>
      <c r="B11624" s="101">
        <v>26.21</v>
      </c>
      <c r="C11624" s="102"/>
      <c r="D11624" s="100" t="s">
        <v>29529</v>
      </c>
      <c r="E11624" s="101">
        <v>46.35</v>
      </c>
      <c r="F11624" s="102"/>
    </row>
    <row r="11625" ht="12.75" customHeight="1">
      <c r="A11625" s="100" t="s">
        <v>29355</v>
      </c>
      <c r="B11625" s="101">
        <v>26.28</v>
      </c>
      <c r="C11625" s="102"/>
      <c r="D11625" s="100" t="s">
        <v>12213</v>
      </c>
      <c r="E11625" s="101">
        <v>44.31</v>
      </c>
      <c r="F11625" s="102"/>
    </row>
    <row r="11626" ht="12.75" customHeight="1">
      <c r="A11626" s="100" t="s">
        <v>11874</v>
      </c>
      <c r="B11626" s="101">
        <v>23.66</v>
      </c>
      <c r="C11626" s="102"/>
      <c r="D11626" s="100" t="s">
        <v>29530</v>
      </c>
      <c r="E11626" s="101">
        <v>57.03</v>
      </c>
      <c r="F11626" s="102"/>
    </row>
    <row r="11627" ht="12.75" customHeight="1">
      <c r="A11627" s="100" t="s">
        <v>29356</v>
      </c>
      <c r="B11627" s="101">
        <v>25.89</v>
      </c>
      <c r="C11627" s="102"/>
      <c r="D11627" s="100" t="s">
        <v>12215</v>
      </c>
      <c r="E11627" s="101">
        <v>54.74</v>
      </c>
      <c r="F11627" s="102"/>
    </row>
    <row r="11628" ht="12.75" customHeight="1">
      <c r="A11628" s="100" t="s">
        <v>77</v>
      </c>
      <c r="B11628" s="101">
        <v>23.21</v>
      </c>
      <c r="C11628" s="102"/>
      <c r="D11628" s="100" t="s">
        <v>29531</v>
      </c>
      <c r="E11628" s="101">
        <v>49.43</v>
      </c>
      <c r="F11628" s="102"/>
    </row>
    <row r="11629" ht="12.75" customHeight="1">
      <c r="A11629" s="100" t="s">
        <v>29357</v>
      </c>
      <c r="B11629" s="101">
        <v>23.22</v>
      </c>
      <c r="C11629" s="102"/>
      <c r="D11629" s="100" t="s">
        <v>12217</v>
      </c>
      <c r="E11629" s="101">
        <v>47.4</v>
      </c>
      <c r="F11629" s="102"/>
    </row>
    <row r="11630" ht="12.75" customHeight="1">
      <c r="A11630" s="100" t="s">
        <v>11877</v>
      </c>
      <c r="B11630" s="101">
        <v>20.85</v>
      </c>
      <c r="C11630" s="102"/>
      <c r="D11630" s="100" t="s">
        <v>29532</v>
      </c>
      <c r="E11630" s="101">
        <v>60.12</v>
      </c>
      <c r="F11630" s="102"/>
    </row>
    <row r="11631" ht="12.75" customHeight="1">
      <c r="A11631" s="100" t="s">
        <v>29358</v>
      </c>
      <c r="B11631" s="101">
        <v>26.02</v>
      </c>
      <c r="C11631" s="102"/>
      <c r="D11631" s="100" t="s">
        <v>12219</v>
      </c>
      <c r="E11631" s="101">
        <v>57.83</v>
      </c>
      <c r="F11631" s="102"/>
    </row>
    <row r="11632" ht="12.75" customHeight="1">
      <c r="A11632" s="100" t="s">
        <v>11879</v>
      </c>
      <c r="B11632" s="101">
        <v>24.13</v>
      </c>
      <c r="C11632" s="102"/>
      <c r="D11632" s="100" t="s">
        <v>29533</v>
      </c>
      <c r="E11632" s="101">
        <v>49.78</v>
      </c>
      <c r="F11632" s="102"/>
    </row>
    <row r="11633" ht="12.75" customHeight="1">
      <c r="A11633" s="100" t="s">
        <v>29359</v>
      </c>
      <c r="B11633" s="101">
        <v>31.94</v>
      </c>
      <c r="C11633" s="102"/>
      <c r="D11633" s="100" t="s">
        <v>12221</v>
      </c>
      <c r="E11633" s="101">
        <v>47.75</v>
      </c>
      <c r="F11633" s="102"/>
    </row>
    <row r="11634" ht="12.75" customHeight="1">
      <c r="A11634" s="100" t="s">
        <v>11881</v>
      </c>
      <c r="B11634" s="101">
        <v>30.05</v>
      </c>
      <c r="C11634" s="102"/>
      <c r="D11634" s="100" t="s">
        <v>29534</v>
      </c>
      <c r="E11634" s="101">
        <v>60.47</v>
      </c>
      <c r="F11634" s="102"/>
    </row>
    <row r="11635" ht="12.75" customHeight="1">
      <c r="A11635" s="100" t="s">
        <v>29360</v>
      </c>
      <c r="B11635" s="101">
        <v>36.86</v>
      </c>
      <c r="C11635" s="102"/>
      <c r="D11635" s="100" t="s">
        <v>12223</v>
      </c>
      <c r="E11635" s="101">
        <v>58.18</v>
      </c>
      <c r="F11635" s="102"/>
    </row>
    <row r="11636" ht="12.75" customHeight="1">
      <c r="A11636" s="100" t="s">
        <v>11883</v>
      </c>
      <c r="B11636" s="101">
        <v>34.46</v>
      </c>
      <c r="C11636" s="102"/>
      <c r="D11636" s="100" t="s">
        <v>29535</v>
      </c>
      <c r="E11636" s="101">
        <v>36.6</v>
      </c>
      <c r="F11636" s="102"/>
    </row>
    <row r="11637" ht="12.75" customHeight="1">
      <c r="A11637" s="100" t="s">
        <v>29361</v>
      </c>
      <c r="B11637" s="101">
        <v>23.8</v>
      </c>
      <c r="C11637" s="102"/>
      <c r="D11637" s="100" t="s">
        <v>12225</v>
      </c>
      <c r="E11637" s="101">
        <v>35.25</v>
      </c>
      <c r="F11637" s="102"/>
    </row>
    <row r="11638" ht="12.75" customHeight="1">
      <c r="A11638" s="100" t="s">
        <v>11885</v>
      </c>
      <c r="B11638" s="101">
        <v>21.25</v>
      </c>
      <c r="C11638" s="102"/>
      <c r="D11638" s="100" t="s">
        <v>29536</v>
      </c>
      <c r="E11638" s="101">
        <v>47.29</v>
      </c>
      <c r="F11638" s="102"/>
    </row>
    <row r="11639" ht="12.75" customHeight="1">
      <c r="A11639" s="100" t="s">
        <v>29362</v>
      </c>
      <c r="B11639" s="101">
        <v>39.45</v>
      </c>
      <c r="C11639" s="102"/>
      <c r="D11639" s="100" t="s">
        <v>12227</v>
      </c>
      <c r="E11639" s="101">
        <v>45.68</v>
      </c>
      <c r="F11639" s="102"/>
    </row>
    <row r="11640" ht="12.75" customHeight="1">
      <c r="A11640" s="100" t="s">
        <v>11887</v>
      </c>
      <c r="B11640" s="101">
        <v>35.47</v>
      </c>
      <c r="C11640" s="102"/>
      <c r="D11640" s="100" t="s">
        <v>29537</v>
      </c>
      <c r="E11640" s="101">
        <v>39.69</v>
      </c>
      <c r="F11640" s="102"/>
    </row>
    <row r="11641" ht="12.75" customHeight="1">
      <c r="A11641" s="100" t="s">
        <v>29363</v>
      </c>
      <c r="B11641" s="101">
        <v>37.75</v>
      </c>
      <c r="C11641" s="102"/>
      <c r="D11641" s="100" t="s">
        <v>12229</v>
      </c>
      <c r="E11641" s="101">
        <v>38.34</v>
      </c>
      <c r="F11641" s="102"/>
    </row>
    <row r="11642" ht="12.75" customHeight="1">
      <c r="A11642" s="100" t="s">
        <v>11889</v>
      </c>
      <c r="B11642" s="101">
        <v>33.8</v>
      </c>
      <c r="C11642" s="102"/>
      <c r="D11642" s="100" t="s">
        <v>29538</v>
      </c>
      <c r="E11642" s="101">
        <v>50.38</v>
      </c>
      <c r="F11642" s="102"/>
    </row>
    <row r="11643" ht="12.75" customHeight="1">
      <c r="A11643" s="100" t="s">
        <v>29364</v>
      </c>
      <c r="B11643" s="101">
        <v>46.06</v>
      </c>
      <c r="C11643" s="102"/>
      <c r="D11643" s="100" t="s">
        <v>12231</v>
      </c>
      <c r="E11643" s="101">
        <v>48.77</v>
      </c>
      <c r="F11643" s="102"/>
    </row>
    <row r="11644" ht="12.75" customHeight="1">
      <c r="A11644" s="100" t="s">
        <v>11891</v>
      </c>
      <c r="B11644" s="101">
        <v>41.98</v>
      </c>
      <c r="C11644" s="102"/>
      <c r="D11644" s="100" t="s">
        <v>29539</v>
      </c>
      <c r="E11644" s="101">
        <v>40.04</v>
      </c>
      <c r="F11644" s="102"/>
    </row>
    <row r="11645" ht="12.75" customHeight="1">
      <c r="A11645" s="100" t="s">
        <v>29365</v>
      </c>
      <c r="B11645" s="101">
        <v>45.03</v>
      </c>
      <c r="C11645" s="102"/>
      <c r="D11645" s="100" t="s">
        <v>12233</v>
      </c>
      <c r="E11645" s="101">
        <v>38.68</v>
      </c>
      <c r="F11645" s="102"/>
    </row>
    <row r="11646" ht="12.75" customHeight="1">
      <c r="A11646" s="100" t="s">
        <v>11893</v>
      </c>
      <c r="B11646" s="101">
        <v>40.98</v>
      </c>
      <c r="C11646" s="102"/>
      <c r="D11646" s="100" t="s">
        <v>29540</v>
      </c>
      <c r="E11646" s="101">
        <v>50.72</v>
      </c>
      <c r="F11646" s="102"/>
    </row>
    <row r="11647" ht="12.75" customHeight="1">
      <c r="A11647" s="100" t="s">
        <v>29366</v>
      </c>
      <c r="B11647" s="101">
        <v>41.96</v>
      </c>
      <c r="C11647" s="102"/>
      <c r="D11647" s="100" t="s">
        <v>12235</v>
      </c>
      <c r="E11647" s="101">
        <v>49.11</v>
      </c>
      <c r="F11647" s="102"/>
    </row>
    <row r="11648" ht="12.75" customHeight="1">
      <c r="A11648" s="100" t="s">
        <v>11895</v>
      </c>
      <c r="B11648" s="101">
        <v>38.0</v>
      </c>
      <c r="C11648" s="102"/>
      <c r="D11648" s="100" t="s">
        <v>29541</v>
      </c>
      <c r="E11648" s="101">
        <v>38.17</v>
      </c>
      <c r="F11648" s="102"/>
    </row>
    <row r="11649" ht="12.75" customHeight="1">
      <c r="A11649" s="100" t="s">
        <v>29367</v>
      </c>
      <c r="B11649" s="101">
        <v>44.68</v>
      </c>
      <c r="C11649" s="102"/>
      <c r="D11649" s="100" t="s">
        <v>12237</v>
      </c>
      <c r="E11649" s="101">
        <v>36.81</v>
      </c>
      <c r="F11649" s="102"/>
    </row>
    <row r="11650" ht="12.75" customHeight="1">
      <c r="A11650" s="100" t="s">
        <v>11897</v>
      </c>
      <c r="B11650" s="101">
        <v>40.03</v>
      </c>
      <c r="C11650" s="102"/>
      <c r="D11650" s="100" t="s">
        <v>29542</v>
      </c>
      <c r="E11650" s="101">
        <v>48.85</v>
      </c>
      <c r="F11650" s="102"/>
    </row>
    <row r="11651" ht="12.75" customHeight="1">
      <c r="A11651" s="100" t="s">
        <v>29368</v>
      </c>
      <c r="B11651" s="101">
        <v>43.65</v>
      </c>
      <c r="C11651" s="102"/>
      <c r="D11651" s="100" t="s">
        <v>12239</v>
      </c>
      <c r="E11651" s="101">
        <v>47.24</v>
      </c>
      <c r="F11651" s="102"/>
    </row>
    <row r="11652" ht="12.75" customHeight="1">
      <c r="A11652" s="100" t="s">
        <v>11899</v>
      </c>
      <c r="B11652" s="101">
        <v>38.95</v>
      </c>
      <c r="C11652" s="102"/>
      <c r="D11652" s="100" t="s">
        <v>29543</v>
      </c>
      <c r="E11652" s="101">
        <v>41.26</v>
      </c>
      <c r="F11652" s="102"/>
    </row>
    <row r="11653" ht="12.75" customHeight="1">
      <c r="A11653" s="100" t="s">
        <v>29369</v>
      </c>
      <c r="B11653" s="101">
        <v>40.89</v>
      </c>
      <c r="C11653" s="102"/>
      <c r="D11653" s="100" t="s">
        <v>12241</v>
      </c>
      <c r="E11653" s="101">
        <v>39.9</v>
      </c>
      <c r="F11653" s="102"/>
    </row>
    <row r="11654" ht="12.75" customHeight="1">
      <c r="A11654" s="100" t="s">
        <v>11901</v>
      </c>
      <c r="B11654" s="101">
        <v>36.46</v>
      </c>
      <c r="C11654" s="102"/>
      <c r="D11654" s="100" t="s">
        <v>29544</v>
      </c>
      <c r="E11654" s="101">
        <v>51.94</v>
      </c>
      <c r="F11654" s="102"/>
    </row>
    <row r="11655" ht="12.75" customHeight="1">
      <c r="A11655" s="100" t="s">
        <v>29370</v>
      </c>
      <c r="B11655" s="101">
        <v>36.15</v>
      </c>
      <c r="C11655" s="102"/>
      <c r="D11655" s="100" t="s">
        <v>12243</v>
      </c>
      <c r="E11655" s="101">
        <v>50.33</v>
      </c>
      <c r="F11655" s="102"/>
    </row>
    <row r="11656" ht="12.75" customHeight="1">
      <c r="A11656" s="100" t="s">
        <v>11903</v>
      </c>
      <c r="B11656" s="101">
        <v>32.07</v>
      </c>
      <c r="C11656" s="102"/>
      <c r="D11656" s="100" t="s">
        <v>29545</v>
      </c>
      <c r="E11656" s="101">
        <v>41.6</v>
      </c>
      <c r="F11656" s="102"/>
    </row>
    <row r="11657" ht="12.75" customHeight="1">
      <c r="A11657" s="100" t="s">
        <v>29371</v>
      </c>
      <c r="B11657" s="101">
        <v>16.7</v>
      </c>
      <c r="C11657" s="102"/>
      <c r="D11657" s="100" t="s">
        <v>12245</v>
      </c>
      <c r="E11657" s="101">
        <v>40.25</v>
      </c>
      <c r="F11657" s="102"/>
    </row>
    <row r="11658" ht="12.75" customHeight="1">
      <c r="A11658" s="100" t="s">
        <v>11905</v>
      </c>
      <c r="B11658" s="101">
        <v>14.61</v>
      </c>
      <c r="C11658" s="102"/>
      <c r="D11658" s="100" t="s">
        <v>29546</v>
      </c>
      <c r="E11658" s="101">
        <v>52.29</v>
      </c>
      <c r="F11658" s="102"/>
    </row>
    <row r="11659" ht="12.75" customHeight="1">
      <c r="A11659" s="100" t="s">
        <v>29372</v>
      </c>
      <c r="B11659" s="101">
        <v>17.97</v>
      </c>
      <c r="C11659" s="102"/>
      <c r="D11659" s="100" t="s">
        <v>12247</v>
      </c>
      <c r="E11659" s="101">
        <v>50.68</v>
      </c>
      <c r="F11659" s="102"/>
    </row>
    <row r="11660" ht="12.75" customHeight="1">
      <c r="A11660" s="100" t="s">
        <v>11907</v>
      </c>
      <c r="B11660" s="101">
        <v>15.87</v>
      </c>
      <c r="C11660" s="102"/>
      <c r="D11660" s="100" t="s">
        <v>29547</v>
      </c>
      <c r="E11660" s="101">
        <v>40.04</v>
      </c>
      <c r="F11660" s="102"/>
    </row>
    <row r="11661" ht="12.75" customHeight="1">
      <c r="A11661" s="100" t="s">
        <v>29373</v>
      </c>
      <c r="B11661" s="101">
        <v>20.69</v>
      </c>
      <c r="C11661" s="102"/>
      <c r="D11661" s="100" t="s">
        <v>12249</v>
      </c>
      <c r="E11661" s="101">
        <v>38.68</v>
      </c>
      <c r="F11661" s="102"/>
    </row>
    <row r="11662" ht="12.75" customHeight="1">
      <c r="A11662" s="100" t="s">
        <v>11909</v>
      </c>
      <c r="B11662" s="101">
        <v>18.8</v>
      </c>
      <c r="C11662" s="102"/>
      <c r="D11662" s="100" t="s">
        <v>29548</v>
      </c>
      <c r="E11662" s="101">
        <v>50.72</v>
      </c>
      <c r="F11662" s="102"/>
    </row>
    <row r="11663" ht="12.75" customHeight="1">
      <c r="A11663" s="100" t="s">
        <v>29377</v>
      </c>
      <c r="B11663" s="101">
        <v>37.07</v>
      </c>
      <c r="C11663" s="102"/>
      <c r="D11663" s="100" t="s">
        <v>12251</v>
      </c>
      <c r="E11663" s="101">
        <v>49.11</v>
      </c>
      <c r="F11663" s="102"/>
    </row>
    <row r="11664" ht="12.75" customHeight="1">
      <c r="A11664" s="100" t="s">
        <v>11917</v>
      </c>
      <c r="B11664" s="101">
        <v>33.9</v>
      </c>
      <c r="C11664" s="102"/>
      <c r="D11664" s="100" t="s">
        <v>29549</v>
      </c>
      <c r="E11664" s="101">
        <v>43.12</v>
      </c>
      <c r="F11664" s="102"/>
    </row>
    <row r="11665" ht="12.75" customHeight="1">
      <c r="A11665" s="100" t="s">
        <v>29378</v>
      </c>
      <c r="B11665" s="101">
        <v>43.25</v>
      </c>
      <c r="C11665" s="102"/>
      <c r="D11665" s="100" t="s">
        <v>12253</v>
      </c>
      <c r="E11665" s="101">
        <v>41.77</v>
      </c>
      <c r="F11665" s="102"/>
    </row>
    <row r="11666" ht="12.75" customHeight="1">
      <c r="A11666" s="100" t="s">
        <v>11919</v>
      </c>
      <c r="B11666" s="101">
        <v>39.99</v>
      </c>
      <c r="C11666" s="102"/>
      <c r="D11666" s="100" t="s">
        <v>29550</v>
      </c>
      <c r="E11666" s="101">
        <v>53.81</v>
      </c>
      <c r="F11666" s="102"/>
    </row>
    <row r="11667" ht="12.75" customHeight="1">
      <c r="A11667" s="100" t="s">
        <v>29379</v>
      </c>
      <c r="B11667" s="101">
        <v>14.06</v>
      </c>
      <c r="C11667" s="102"/>
      <c r="D11667" s="100" t="s">
        <v>12255</v>
      </c>
      <c r="E11667" s="101">
        <v>52.2</v>
      </c>
      <c r="F11667" s="102"/>
    </row>
    <row r="11668" ht="12.75" customHeight="1">
      <c r="A11668" s="100" t="s">
        <v>11921</v>
      </c>
      <c r="B11668" s="101">
        <v>12.19</v>
      </c>
      <c r="C11668" s="102"/>
      <c r="D11668" s="100" t="s">
        <v>29551</v>
      </c>
      <c r="E11668" s="101">
        <v>43.47</v>
      </c>
      <c r="F11668" s="102"/>
    </row>
    <row r="11669" ht="12.75" customHeight="1">
      <c r="A11669" s="100" t="s">
        <v>29380</v>
      </c>
      <c r="B11669" s="101">
        <v>14.89</v>
      </c>
      <c r="C11669" s="102"/>
      <c r="D11669" s="100" t="s">
        <v>12257</v>
      </c>
      <c r="E11669" s="101">
        <v>42.12</v>
      </c>
      <c r="F11669" s="102"/>
    </row>
    <row r="11670" ht="12.75" customHeight="1">
      <c r="A11670" s="100" t="s">
        <v>11923</v>
      </c>
      <c r="B11670" s="101">
        <v>12.92</v>
      </c>
      <c r="C11670" s="102"/>
      <c r="D11670" s="100" t="s">
        <v>29552</v>
      </c>
      <c r="E11670" s="101">
        <v>54.16</v>
      </c>
      <c r="F11670" s="102"/>
    </row>
    <row r="11671" ht="12.75" customHeight="1">
      <c r="A11671" s="100" t="s">
        <v>29381</v>
      </c>
      <c r="B11671" s="101">
        <v>14.81</v>
      </c>
      <c r="C11671" s="102"/>
      <c r="D11671" s="100" t="s">
        <v>12259</v>
      </c>
      <c r="E11671" s="101">
        <v>52.55</v>
      </c>
      <c r="F11671" s="102"/>
    </row>
    <row r="11672" ht="12.75" customHeight="1">
      <c r="A11672" s="100" t="s">
        <v>11925</v>
      </c>
      <c r="B11672" s="101">
        <v>12.83</v>
      </c>
      <c r="C11672" s="102"/>
      <c r="D11672" s="100" t="s">
        <v>29553</v>
      </c>
      <c r="E11672" s="101">
        <v>50.33</v>
      </c>
      <c r="F11672" s="102"/>
    </row>
    <row r="11673" ht="12.75" customHeight="1">
      <c r="A11673" s="100" t="s">
        <v>29382</v>
      </c>
      <c r="B11673" s="101">
        <v>743.22</v>
      </c>
      <c r="C11673" s="102"/>
      <c r="D11673" s="100" t="s">
        <v>12261</v>
      </c>
      <c r="E11673" s="101">
        <v>48.97</v>
      </c>
      <c r="F11673" s="102"/>
    </row>
    <row r="11674" ht="12.75" customHeight="1">
      <c r="A11674" s="100" t="s">
        <v>11927</v>
      </c>
      <c r="B11674" s="101">
        <v>676.53</v>
      </c>
      <c r="C11674" s="102"/>
      <c r="D11674" s="100" t="s">
        <v>29554</v>
      </c>
      <c r="E11674" s="101">
        <v>61.01</v>
      </c>
      <c r="F11674" s="102"/>
    </row>
    <row r="11675" ht="12.75" customHeight="1">
      <c r="A11675" s="100" t="s">
        <v>29383</v>
      </c>
      <c r="B11675" s="101">
        <v>723.57</v>
      </c>
      <c r="C11675" s="102"/>
      <c r="D11675" s="100" t="s">
        <v>12263</v>
      </c>
      <c r="E11675" s="101">
        <v>59.4</v>
      </c>
      <c r="F11675" s="102"/>
    </row>
    <row r="11676" ht="12.75" customHeight="1">
      <c r="A11676" s="100" t="s">
        <v>11929</v>
      </c>
      <c r="B11676" s="101">
        <v>652.14</v>
      </c>
      <c r="C11676" s="102"/>
      <c r="D11676" s="100" t="s">
        <v>29555</v>
      </c>
      <c r="E11676" s="101">
        <v>56.5</v>
      </c>
      <c r="F11676" s="102"/>
    </row>
    <row r="11677" ht="12.75" customHeight="1">
      <c r="A11677" s="100" t="s">
        <v>29384</v>
      </c>
      <c r="B11677" s="101">
        <v>9.26</v>
      </c>
      <c r="C11677" s="102"/>
      <c r="D11677" s="100" t="s">
        <v>12265</v>
      </c>
      <c r="E11677" s="101">
        <v>55.15</v>
      </c>
      <c r="F11677" s="102"/>
    </row>
    <row r="11678" ht="12.75" customHeight="1">
      <c r="A11678" s="100" t="s">
        <v>11931</v>
      </c>
      <c r="B11678" s="101">
        <v>8.31</v>
      </c>
      <c r="C11678" s="102"/>
      <c r="D11678" s="100" t="s">
        <v>29556</v>
      </c>
      <c r="E11678" s="101">
        <v>67.19</v>
      </c>
      <c r="F11678" s="102"/>
    </row>
    <row r="11679" ht="12.75" customHeight="1">
      <c r="A11679" s="100" t="s">
        <v>29385</v>
      </c>
      <c r="B11679" s="101">
        <v>24.97</v>
      </c>
      <c r="C11679" s="102"/>
      <c r="D11679" s="100" t="s">
        <v>12267</v>
      </c>
      <c r="E11679" s="101">
        <v>65.58</v>
      </c>
      <c r="F11679" s="102"/>
    </row>
    <row r="11680" ht="12.75" customHeight="1">
      <c r="A11680" s="100" t="s">
        <v>11933</v>
      </c>
      <c r="B11680" s="101">
        <v>22.88</v>
      </c>
      <c r="C11680" s="102"/>
      <c r="D11680" s="100" t="s">
        <v>29557</v>
      </c>
      <c r="E11680" s="101">
        <v>57.19</v>
      </c>
      <c r="F11680" s="102"/>
    </row>
    <row r="11681" ht="12.75" customHeight="1">
      <c r="A11681" s="100" t="s">
        <v>29386</v>
      </c>
      <c r="B11681" s="101">
        <v>47.46</v>
      </c>
      <c r="C11681" s="102"/>
      <c r="D11681" s="100" t="s">
        <v>12269</v>
      </c>
      <c r="E11681" s="101">
        <v>55.84</v>
      </c>
      <c r="F11681" s="102"/>
    </row>
    <row r="11682" ht="12.75" customHeight="1">
      <c r="A11682" s="100" t="s">
        <v>11935</v>
      </c>
      <c r="B11682" s="101">
        <v>46.51</v>
      </c>
      <c r="C11682" s="102"/>
      <c r="D11682" s="100" t="s">
        <v>29558</v>
      </c>
      <c r="E11682" s="101">
        <v>67.88</v>
      </c>
      <c r="F11682" s="102"/>
    </row>
    <row r="11683" ht="12.75" customHeight="1">
      <c r="A11683" s="100" t="s">
        <v>29559</v>
      </c>
      <c r="B11683" s="101">
        <v>426.81</v>
      </c>
      <c r="C11683" s="102"/>
      <c r="D11683" s="100" t="s">
        <v>12271</v>
      </c>
      <c r="E11683" s="101">
        <v>66.27</v>
      </c>
      <c r="F11683" s="102"/>
    </row>
    <row r="11684" ht="12.75" customHeight="1">
      <c r="A11684" s="100" t="s">
        <v>29560</v>
      </c>
      <c r="B11684" s="101">
        <v>420.36</v>
      </c>
      <c r="C11684" s="102"/>
      <c r="D11684" s="100" t="s">
        <v>29561</v>
      </c>
      <c r="E11684" s="101">
        <v>51.89</v>
      </c>
      <c r="F11684" s="102"/>
    </row>
    <row r="11685" ht="12.75" customHeight="1">
      <c r="A11685" s="100" t="s">
        <v>29562</v>
      </c>
      <c r="B11685" s="101">
        <v>426.81</v>
      </c>
      <c r="C11685" s="102"/>
      <c r="D11685" s="100" t="s">
        <v>12273</v>
      </c>
      <c r="E11685" s="101">
        <v>50.54</v>
      </c>
      <c r="F11685" s="102"/>
    </row>
    <row r="11686" ht="12.75" customHeight="1">
      <c r="A11686" s="100" t="s">
        <v>29563</v>
      </c>
      <c r="B11686" s="101">
        <v>420.36</v>
      </c>
      <c r="C11686" s="102"/>
      <c r="D11686" s="100" t="s">
        <v>29564</v>
      </c>
      <c r="E11686" s="101">
        <v>62.58</v>
      </c>
      <c r="F11686" s="102"/>
    </row>
    <row r="11687" ht="12.75" customHeight="1">
      <c r="A11687" s="100" t="s">
        <v>29387</v>
      </c>
      <c r="B11687" s="101">
        <v>158.96</v>
      </c>
      <c r="C11687" s="102"/>
      <c r="D11687" s="100" t="s">
        <v>12275</v>
      </c>
      <c r="E11687" s="101">
        <v>60.97</v>
      </c>
      <c r="F11687" s="102"/>
    </row>
    <row r="11688" ht="12.75" customHeight="1">
      <c r="A11688" s="100" t="s">
        <v>11937</v>
      </c>
      <c r="B11688" s="101">
        <v>152.51</v>
      </c>
      <c r="C11688" s="102"/>
      <c r="D11688" s="100" t="s">
        <v>29565</v>
      </c>
      <c r="E11688" s="101">
        <v>58.07</v>
      </c>
      <c r="F11688" s="102"/>
    </row>
    <row r="11689" ht="12.75" customHeight="1">
      <c r="A11689" s="100" t="s">
        <v>29388</v>
      </c>
      <c r="B11689" s="101">
        <v>209.56</v>
      </c>
      <c r="C11689" s="102"/>
      <c r="D11689" s="100" t="s">
        <v>12277</v>
      </c>
      <c r="E11689" s="101">
        <v>56.71</v>
      </c>
      <c r="F11689" s="102"/>
    </row>
    <row r="11690" ht="12.75" customHeight="1">
      <c r="A11690" s="100" t="s">
        <v>11939</v>
      </c>
      <c r="B11690" s="101">
        <v>203.11</v>
      </c>
      <c r="C11690" s="102"/>
      <c r="D11690" s="100" t="s">
        <v>29566</v>
      </c>
      <c r="E11690" s="101">
        <v>68.75</v>
      </c>
      <c r="F11690" s="102"/>
    </row>
    <row r="11691" ht="12.75" customHeight="1">
      <c r="A11691" s="100" t="s">
        <v>29567</v>
      </c>
      <c r="B11691" s="101">
        <v>72.69</v>
      </c>
      <c r="C11691" s="102"/>
      <c r="D11691" s="100" t="s">
        <v>12279</v>
      </c>
      <c r="E11691" s="101">
        <v>67.14</v>
      </c>
      <c r="F11691" s="102"/>
    </row>
    <row r="11692" ht="12.75" customHeight="1">
      <c r="A11692" s="100" t="s">
        <v>29568</v>
      </c>
      <c r="B11692" s="101">
        <v>68.05</v>
      </c>
      <c r="C11692" s="102"/>
      <c r="D11692" s="100" t="s">
        <v>29569</v>
      </c>
      <c r="E11692" s="101">
        <v>58.76</v>
      </c>
      <c r="F11692" s="102"/>
    </row>
    <row r="11693" ht="12.75" customHeight="1">
      <c r="A11693" s="100" t="s">
        <v>29389</v>
      </c>
      <c r="B11693" s="101">
        <v>117.14</v>
      </c>
      <c r="C11693" s="102"/>
      <c r="D11693" s="100" t="s">
        <v>12281</v>
      </c>
      <c r="E11693" s="101">
        <v>57.4</v>
      </c>
      <c r="F11693" s="102"/>
    </row>
    <row r="11694" ht="12.75" customHeight="1">
      <c r="A11694" s="100" t="s">
        <v>11941</v>
      </c>
      <c r="B11694" s="101">
        <v>112.44</v>
      </c>
      <c r="C11694" s="102"/>
      <c r="D11694" s="100" t="s">
        <v>29570</v>
      </c>
      <c r="E11694" s="101">
        <v>69.45</v>
      </c>
      <c r="F11694" s="102"/>
    </row>
    <row r="11695" ht="12.75" customHeight="1">
      <c r="A11695" s="100" t="s">
        <v>29390</v>
      </c>
      <c r="B11695" s="101">
        <v>189.56</v>
      </c>
      <c r="C11695" s="102"/>
      <c r="D11695" s="100" t="s">
        <v>12283</v>
      </c>
      <c r="E11695" s="101">
        <v>67.84</v>
      </c>
      <c r="F11695" s="102"/>
    </row>
    <row r="11696" ht="12.75" customHeight="1">
      <c r="A11696" s="100" t="s">
        <v>11943</v>
      </c>
      <c r="B11696" s="101">
        <v>183.13</v>
      </c>
      <c r="C11696" s="102"/>
      <c r="D11696" s="100" t="s">
        <v>29571</v>
      </c>
      <c r="E11696" s="101">
        <v>53.76</v>
      </c>
      <c r="F11696" s="102"/>
    </row>
    <row r="11697" ht="12.75" customHeight="1">
      <c r="A11697" s="100" t="s">
        <v>29391</v>
      </c>
      <c r="B11697" s="101">
        <v>111.37</v>
      </c>
      <c r="C11697" s="102"/>
      <c r="D11697" s="100" t="s">
        <v>12285</v>
      </c>
      <c r="E11697" s="101">
        <v>52.41</v>
      </c>
      <c r="F11697" s="102"/>
    </row>
    <row r="11698" ht="12.75" customHeight="1">
      <c r="A11698" s="100" t="s">
        <v>11945</v>
      </c>
      <c r="B11698" s="101">
        <v>104.93</v>
      </c>
      <c r="C11698" s="102"/>
      <c r="D11698" s="100" t="s">
        <v>29572</v>
      </c>
      <c r="E11698" s="101">
        <v>64.45</v>
      </c>
      <c r="F11698" s="102"/>
    </row>
    <row r="11699" ht="12.75" customHeight="1">
      <c r="A11699" s="100" t="s">
        <v>29395</v>
      </c>
      <c r="B11699" s="101">
        <v>71.07</v>
      </c>
      <c r="C11699" s="102"/>
      <c r="D11699" s="100" t="s">
        <v>12287</v>
      </c>
      <c r="E11699" s="101">
        <v>62.84</v>
      </c>
      <c r="F11699" s="102"/>
    </row>
    <row r="11700" ht="12.75" customHeight="1">
      <c r="A11700" s="100" t="s">
        <v>11953</v>
      </c>
      <c r="B11700" s="101">
        <v>63.67</v>
      </c>
      <c r="C11700" s="102"/>
      <c r="D11700" s="100" t="s">
        <v>29573</v>
      </c>
      <c r="E11700" s="101">
        <v>59.94</v>
      </c>
      <c r="F11700" s="102"/>
    </row>
    <row r="11701" ht="12.75" customHeight="1">
      <c r="A11701" s="100" t="s">
        <v>29396</v>
      </c>
      <c r="B11701" s="101">
        <v>178.52</v>
      </c>
      <c r="C11701" s="102"/>
      <c r="D11701" s="100" t="s">
        <v>12289</v>
      </c>
      <c r="E11701" s="101">
        <v>58.58</v>
      </c>
      <c r="F11701" s="102"/>
    </row>
    <row r="11702" ht="12.75" customHeight="1">
      <c r="A11702" s="100" t="s">
        <v>11955</v>
      </c>
      <c r="B11702" s="101">
        <v>171.33</v>
      </c>
      <c r="C11702" s="102"/>
      <c r="D11702" s="100" t="s">
        <v>29574</v>
      </c>
      <c r="E11702" s="101">
        <v>70.62</v>
      </c>
      <c r="F11702" s="102"/>
    </row>
    <row r="11703" ht="12.75" customHeight="1">
      <c r="A11703" s="100" t="s">
        <v>29397</v>
      </c>
      <c r="B11703" s="101">
        <v>138.57</v>
      </c>
      <c r="C11703" s="102"/>
      <c r="D11703" s="100" t="s">
        <v>12291</v>
      </c>
      <c r="E11703" s="101">
        <v>69.01</v>
      </c>
      <c r="F11703" s="102"/>
    </row>
    <row r="11704" ht="12.75" customHeight="1">
      <c r="A11704" s="100" t="s">
        <v>11957</v>
      </c>
      <c r="B11704" s="101">
        <v>134.62</v>
      </c>
      <c r="C11704" s="102"/>
      <c r="D11704" s="100" t="s">
        <v>29575</v>
      </c>
      <c r="E11704" s="101">
        <v>60.63</v>
      </c>
      <c r="F11704" s="102"/>
    </row>
    <row r="11705" ht="12.75" customHeight="1">
      <c r="A11705" s="100" t="s">
        <v>29398</v>
      </c>
      <c r="B11705" s="101">
        <v>195.34</v>
      </c>
      <c r="C11705" s="102"/>
      <c r="D11705" s="100" t="s">
        <v>12293</v>
      </c>
      <c r="E11705" s="101">
        <v>59.27</v>
      </c>
      <c r="F11705" s="102"/>
    </row>
    <row r="11706" ht="12.75" customHeight="1">
      <c r="A11706" s="100" t="s">
        <v>11959</v>
      </c>
      <c r="B11706" s="101">
        <v>188.15</v>
      </c>
      <c r="C11706" s="102"/>
      <c r="D11706" s="100" t="s">
        <v>29576</v>
      </c>
      <c r="E11706" s="101">
        <v>71.31</v>
      </c>
      <c r="F11706" s="102"/>
    </row>
    <row r="11707" ht="12.75" customHeight="1">
      <c r="A11707" s="100" t="s">
        <v>29399</v>
      </c>
      <c r="B11707" s="101">
        <v>155.39</v>
      </c>
      <c r="C11707" s="102"/>
      <c r="D11707" s="100" t="s">
        <v>12295</v>
      </c>
      <c r="E11707" s="101">
        <v>69.7</v>
      </c>
      <c r="F11707" s="102"/>
    </row>
    <row r="11708" ht="12.75" customHeight="1">
      <c r="A11708" s="100" t="s">
        <v>11961</v>
      </c>
      <c r="B11708" s="101">
        <v>151.44</v>
      </c>
      <c r="C11708" s="102"/>
      <c r="D11708" s="100" t="s">
        <v>29577</v>
      </c>
      <c r="E11708" s="101">
        <v>49.44</v>
      </c>
      <c r="F11708" s="102"/>
    </row>
    <row r="11709" ht="12.75" customHeight="1">
      <c r="A11709" s="100" t="s">
        <v>29400</v>
      </c>
      <c r="B11709" s="101">
        <v>166.6</v>
      </c>
      <c r="C11709" s="102"/>
      <c r="D11709" s="100" t="s">
        <v>12297</v>
      </c>
      <c r="E11709" s="101">
        <v>44.81</v>
      </c>
      <c r="F11709" s="102"/>
    </row>
    <row r="11710" ht="12.75" customHeight="1">
      <c r="A11710" s="100" t="s">
        <v>11963</v>
      </c>
      <c r="B11710" s="101">
        <v>159.4</v>
      </c>
      <c r="C11710" s="102"/>
      <c r="D11710" s="100" t="s">
        <v>29578</v>
      </c>
      <c r="E11710" s="101">
        <v>147.29</v>
      </c>
      <c r="F11710" s="102"/>
    </row>
    <row r="11711" ht="12.75" customHeight="1">
      <c r="A11711" s="100" t="s">
        <v>29401</v>
      </c>
      <c r="B11711" s="101">
        <v>126.65</v>
      </c>
      <c r="C11711" s="102"/>
      <c r="D11711" s="100" t="s">
        <v>12299</v>
      </c>
      <c r="E11711" s="101">
        <v>138.19</v>
      </c>
      <c r="F11711" s="102"/>
    </row>
    <row r="11712" ht="12.75" customHeight="1">
      <c r="A11712" s="100" t="s">
        <v>11965</v>
      </c>
      <c r="B11712" s="101">
        <v>122.7</v>
      </c>
      <c r="C11712" s="102"/>
      <c r="D11712" s="100" t="s">
        <v>29579</v>
      </c>
      <c r="E11712" s="101">
        <v>814.66</v>
      </c>
      <c r="F11712" s="102"/>
    </row>
    <row r="11713" ht="12.75" customHeight="1">
      <c r="A11713" s="100" t="s">
        <v>29402</v>
      </c>
      <c r="B11713" s="101">
        <v>292.4</v>
      </c>
      <c r="C11713" s="102"/>
      <c r="D11713" s="100" t="s">
        <v>12301</v>
      </c>
      <c r="E11713" s="101">
        <v>805.55</v>
      </c>
      <c r="F11713" s="102"/>
    </row>
    <row r="11714" ht="12.75" customHeight="1">
      <c r="A11714" s="100" t="s">
        <v>11967</v>
      </c>
      <c r="B11714" s="101">
        <v>285.21</v>
      </c>
      <c r="C11714" s="102"/>
      <c r="D11714" s="100" t="s">
        <v>29580</v>
      </c>
      <c r="E11714" s="101">
        <v>90.12</v>
      </c>
      <c r="F11714" s="102"/>
    </row>
    <row r="11715" ht="12.75" customHeight="1">
      <c r="A11715" s="100" t="s">
        <v>29403</v>
      </c>
      <c r="B11715" s="101">
        <v>252.45</v>
      </c>
      <c r="C11715" s="102"/>
      <c r="D11715" s="100" t="s">
        <v>12303</v>
      </c>
      <c r="E11715" s="101">
        <v>85.73</v>
      </c>
      <c r="F11715" s="102"/>
    </row>
    <row r="11716" ht="12.75" customHeight="1">
      <c r="A11716" s="100" t="s">
        <v>11969</v>
      </c>
      <c r="B11716" s="101">
        <v>248.51</v>
      </c>
      <c r="C11716" s="102"/>
      <c r="D11716" s="100" t="s">
        <v>29581</v>
      </c>
      <c r="E11716" s="101">
        <v>98.02</v>
      </c>
      <c r="F11716" s="102"/>
    </row>
    <row r="11717" ht="12.75" customHeight="1">
      <c r="A11717" s="100" t="s">
        <v>29404</v>
      </c>
      <c r="B11717" s="101">
        <v>38.92</v>
      </c>
      <c r="C11717" s="102"/>
      <c r="D11717" s="100" t="s">
        <v>12305</v>
      </c>
      <c r="E11717" s="101">
        <v>89.78</v>
      </c>
      <c r="F11717" s="102"/>
    </row>
    <row r="11718" ht="12.75" customHeight="1">
      <c r="A11718" s="100" t="s">
        <v>11971</v>
      </c>
      <c r="B11718" s="101">
        <v>33.93</v>
      </c>
      <c r="C11718" s="102"/>
      <c r="D11718" s="100" t="s">
        <v>29582</v>
      </c>
      <c r="E11718" s="101">
        <v>128.9</v>
      </c>
      <c r="F11718" s="102"/>
    </row>
    <row r="11719" ht="12.75" customHeight="1">
      <c r="A11719" s="100" t="s">
        <v>29405</v>
      </c>
      <c r="B11719" s="101">
        <v>70.35</v>
      </c>
      <c r="C11719" s="102"/>
      <c r="D11719" s="100" t="s">
        <v>12307</v>
      </c>
      <c r="E11719" s="101">
        <v>116.54</v>
      </c>
      <c r="F11719" s="102"/>
    </row>
    <row r="11720" ht="12.75" customHeight="1">
      <c r="A11720" s="100" t="s">
        <v>11973</v>
      </c>
      <c r="B11720" s="101">
        <v>62.18</v>
      </c>
      <c r="C11720" s="102"/>
      <c r="D11720" s="100" t="s">
        <v>29583</v>
      </c>
      <c r="E11720" s="101">
        <v>159.78</v>
      </c>
      <c r="F11720" s="102"/>
    </row>
    <row r="11721" ht="12.75" customHeight="1">
      <c r="A11721" s="100" t="s">
        <v>29406</v>
      </c>
      <c r="B11721" s="101">
        <v>73.75</v>
      </c>
      <c r="C11721" s="102"/>
      <c r="D11721" s="100" t="s">
        <v>12309</v>
      </c>
      <c r="E11721" s="101">
        <v>143.3</v>
      </c>
      <c r="F11721" s="102"/>
    </row>
    <row r="11722" ht="12.75" customHeight="1">
      <c r="A11722" s="100" t="s">
        <v>11975</v>
      </c>
      <c r="B11722" s="101">
        <v>65.58</v>
      </c>
      <c r="C11722" s="102"/>
      <c r="D11722" s="100" t="s">
        <v>29584</v>
      </c>
      <c r="E11722" s="101">
        <v>164.11</v>
      </c>
      <c r="F11722" s="102"/>
    </row>
    <row r="11723" ht="12.75" customHeight="1">
      <c r="A11723" s="100" t="s">
        <v>29407</v>
      </c>
      <c r="B11723" s="101">
        <v>2.17</v>
      </c>
      <c r="C11723" s="102"/>
      <c r="D11723" s="100" t="s">
        <v>12311</v>
      </c>
      <c r="E11723" s="101">
        <v>163.26</v>
      </c>
      <c r="F11723" s="102"/>
    </row>
    <row r="11724" ht="12.75" customHeight="1">
      <c r="A11724" s="100" t="s">
        <v>11977</v>
      </c>
      <c r="B11724" s="101">
        <v>1.91</v>
      </c>
      <c r="C11724" s="102"/>
      <c r="D11724" s="100" t="s">
        <v>29585</v>
      </c>
      <c r="E11724" s="101">
        <v>134.9</v>
      </c>
      <c r="F11724" s="102"/>
    </row>
    <row r="11725" ht="12.75" customHeight="1">
      <c r="A11725" s="100" t="s">
        <v>29408</v>
      </c>
      <c r="B11725" s="101">
        <v>55.82</v>
      </c>
      <c r="C11725" s="102"/>
      <c r="D11725" s="100" t="s">
        <v>12313</v>
      </c>
      <c r="E11725" s="101">
        <v>134.04</v>
      </c>
      <c r="F11725" s="102"/>
    </row>
    <row r="11726" ht="12.75" customHeight="1">
      <c r="A11726" s="100" t="s">
        <v>11979</v>
      </c>
      <c r="B11726" s="101">
        <v>50.89</v>
      </c>
      <c r="C11726" s="102"/>
      <c r="D11726" s="100" t="s">
        <v>29586</v>
      </c>
      <c r="E11726" s="101">
        <v>134.9</v>
      </c>
      <c r="F11726" s="102"/>
    </row>
    <row r="11727" ht="12.75" customHeight="1">
      <c r="A11727" s="100" t="s">
        <v>29409</v>
      </c>
      <c r="B11727" s="101">
        <v>60.73</v>
      </c>
      <c r="C11727" s="102"/>
      <c r="D11727" s="100" t="s">
        <v>12315</v>
      </c>
      <c r="E11727" s="101">
        <v>134.04</v>
      </c>
      <c r="F11727" s="102"/>
    </row>
    <row r="11728" ht="12.75" customHeight="1">
      <c r="A11728" s="100" t="s">
        <v>95</v>
      </c>
      <c r="B11728" s="101">
        <v>55.3</v>
      </c>
      <c r="C11728" s="102"/>
      <c r="D11728" s="100" t="s">
        <v>29587</v>
      </c>
      <c r="E11728" s="101">
        <v>111.42</v>
      </c>
      <c r="F11728" s="102"/>
    </row>
    <row r="11729" ht="12.75" customHeight="1">
      <c r="A11729" s="100" t="s">
        <v>29410</v>
      </c>
      <c r="B11729" s="101">
        <v>37.03</v>
      </c>
      <c r="C11729" s="102"/>
      <c r="D11729" s="100" t="s">
        <v>12317</v>
      </c>
      <c r="E11729" s="101">
        <v>110.57</v>
      </c>
      <c r="F11729" s="102"/>
    </row>
    <row r="11730" ht="12.75" customHeight="1">
      <c r="A11730" s="100" t="s">
        <v>11982</v>
      </c>
      <c r="B11730" s="101">
        <v>32.1</v>
      </c>
      <c r="C11730" s="102"/>
      <c r="D11730" s="100" t="s">
        <v>29588</v>
      </c>
      <c r="E11730" s="101">
        <v>170.42</v>
      </c>
      <c r="F11730" s="102"/>
    </row>
    <row r="11731" ht="12.75" customHeight="1">
      <c r="A11731" s="100" t="s">
        <v>29411</v>
      </c>
      <c r="B11731" s="101">
        <v>37.0</v>
      </c>
      <c r="C11731" s="102"/>
      <c r="D11731" s="100" t="s">
        <v>12319</v>
      </c>
      <c r="E11731" s="101">
        <v>165.06</v>
      </c>
      <c r="F11731" s="102"/>
    </row>
    <row r="11732" ht="12.75" customHeight="1">
      <c r="A11732" s="100" t="s">
        <v>80</v>
      </c>
      <c r="B11732" s="101">
        <v>32.41</v>
      </c>
      <c r="C11732" s="102"/>
      <c r="D11732" s="100" t="s">
        <v>29589</v>
      </c>
      <c r="E11732" s="101">
        <v>35.69</v>
      </c>
      <c r="F11732" s="102"/>
    </row>
    <row r="11733" ht="12.75" customHeight="1">
      <c r="A11733" s="100" t="s">
        <v>29412</v>
      </c>
      <c r="B11733" s="101">
        <v>38.53</v>
      </c>
      <c r="C11733" s="102"/>
      <c r="D11733" s="100" t="s">
        <v>12321</v>
      </c>
      <c r="E11733" s="101">
        <v>31.54</v>
      </c>
      <c r="F11733" s="102"/>
    </row>
    <row r="11734" ht="12.75" customHeight="1">
      <c r="A11734" s="100" t="s">
        <v>11985</v>
      </c>
      <c r="B11734" s="101">
        <v>33.91</v>
      </c>
      <c r="C11734" s="102"/>
      <c r="D11734" s="100" t="s">
        <v>29590</v>
      </c>
      <c r="E11734" s="101">
        <v>32.61</v>
      </c>
      <c r="F11734" s="102"/>
    </row>
    <row r="11735" ht="12.75" customHeight="1">
      <c r="A11735" s="100" t="s">
        <v>29413</v>
      </c>
      <c r="B11735" s="101">
        <v>17.29</v>
      </c>
      <c r="C11735" s="102"/>
      <c r="D11735" s="100" t="s">
        <v>12323</v>
      </c>
      <c r="E11735" s="101">
        <v>28.88</v>
      </c>
      <c r="F11735" s="102"/>
    </row>
    <row r="11736" ht="12.75" customHeight="1">
      <c r="A11736" s="100" t="s">
        <v>11987</v>
      </c>
      <c r="B11736" s="101">
        <v>17.18</v>
      </c>
      <c r="C11736" s="102"/>
      <c r="D11736" s="100" t="s">
        <v>29591</v>
      </c>
      <c r="E11736" s="101">
        <v>48.93</v>
      </c>
      <c r="F11736" s="102"/>
    </row>
    <row r="11737" ht="12.75" customHeight="1">
      <c r="A11737" s="100" t="s">
        <v>29414</v>
      </c>
      <c r="B11737" s="101">
        <v>84.89</v>
      </c>
      <c r="C11737" s="102"/>
      <c r="D11737" s="100" t="s">
        <v>12325</v>
      </c>
      <c r="E11737" s="101">
        <v>43.65</v>
      </c>
      <c r="F11737" s="102"/>
    </row>
    <row r="11738" ht="12.75" customHeight="1">
      <c r="A11738" s="100" t="s">
        <v>11989</v>
      </c>
      <c r="B11738" s="101">
        <v>76.72</v>
      </c>
      <c r="C11738" s="102"/>
      <c r="D11738" s="100" t="s">
        <v>29592</v>
      </c>
      <c r="E11738" s="101">
        <v>52.45</v>
      </c>
      <c r="F11738" s="102"/>
    </row>
    <row r="11739" ht="12.75" customHeight="1">
      <c r="A11739" s="100" t="s">
        <v>29415</v>
      </c>
      <c r="B11739" s="101">
        <v>53.46</v>
      </c>
      <c r="C11739" s="102"/>
      <c r="D11739" s="100" t="s">
        <v>12327</v>
      </c>
      <c r="E11739" s="101">
        <v>46.76</v>
      </c>
      <c r="F11739" s="102"/>
    </row>
    <row r="11740" ht="12.75" customHeight="1">
      <c r="A11740" s="100" t="s">
        <v>11991</v>
      </c>
      <c r="B11740" s="101">
        <v>48.48</v>
      </c>
      <c r="C11740" s="102"/>
      <c r="D11740" s="100" t="s">
        <v>29593</v>
      </c>
      <c r="E11740" s="101">
        <v>47.72</v>
      </c>
      <c r="F11740" s="102"/>
    </row>
    <row r="11741" ht="12.75" customHeight="1">
      <c r="A11741" s="100" t="s">
        <v>29416</v>
      </c>
      <c r="B11741" s="101">
        <v>75.28</v>
      </c>
      <c r="C11741" s="102"/>
      <c r="D11741" s="100" t="s">
        <v>12329</v>
      </c>
      <c r="E11741" s="101">
        <v>41.97</v>
      </c>
      <c r="F11741" s="102"/>
    </row>
    <row r="11742" ht="12.75" customHeight="1">
      <c r="A11742" s="100" t="s">
        <v>11993</v>
      </c>
      <c r="B11742" s="101">
        <v>69.84</v>
      </c>
      <c r="C11742" s="102"/>
      <c r="D11742" s="100" t="s">
        <v>29594</v>
      </c>
      <c r="E11742" s="101">
        <v>43.92</v>
      </c>
      <c r="F11742" s="102"/>
    </row>
    <row r="11743" ht="12.75" customHeight="1">
      <c r="A11743" s="100" t="s">
        <v>29417</v>
      </c>
      <c r="B11743" s="101">
        <v>171.81</v>
      </c>
      <c r="C11743" s="102"/>
      <c r="D11743" s="100" t="s">
        <v>12331</v>
      </c>
      <c r="E11743" s="101">
        <v>38.68</v>
      </c>
      <c r="F11743" s="102"/>
    </row>
    <row r="11744" ht="12.75" customHeight="1">
      <c r="A11744" s="100" t="s">
        <v>11995</v>
      </c>
      <c r="B11744" s="101">
        <v>152.79</v>
      </c>
      <c r="C11744" s="102"/>
      <c r="D11744" s="100" t="s">
        <v>29595</v>
      </c>
      <c r="E11744" s="101">
        <v>16.92</v>
      </c>
      <c r="F11744" s="102"/>
    </row>
    <row r="11745" ht="12.75" customHeight="1">
      <c r="A11745" s="100" t="s">
        <v>29418</v>
      </c>
      <c r="B11745" s="101">
        <v>170.48</v>
      </c>
      <c r="C11745" s="102"/>
      <c r="D11745" s="100" t="s">
        <v>12333</v>
      </c>
      <c r="E11745" s="101">
        <v>14.78</v>
      </c>
      <c r="F11745" s="102"/>
    </row>
    <row r="11746" ht="12.75" customHeight="1">
      <c r="A11746" s="100" t="s">
        <v>11997</v>
      </c>
      <c r="B11746" s="101">
        <v>150.96</v>
      </c>
      <c r="C11746" s="102"/>
      <c r="D11746" s="100" t="s">
        <v>29596</v>
      </c>
      <c r="E11746" s="101">
        <v>23.95</v>
      </c>
      <c r="F11746" s="102"/>
    </row>
    <row r="11747" ht="12.75" customHeight="1">
      <c r="A11747" s="100" t="s">
        <v>29419</v>
      </c>
      <c r="B11747" s="101">
        <v>122.97</v>
      </c>
      <c r="C11747" s="102"/>
      <c r="D11747" s="100" t="s">
        <v>12335</v>
      </c>
      <c r="E11747" s="101">
        <v>21.38</v>
      </c>
      <c r="F11747" s="102"/>
    </row>
    <row r="11748" ht="12.75" customHeight="1">
      <c r="A11748" s="100" t="s">
        <v>11999</v>
      </c>
      <c r="B11748" s="101">
        <v>113.81</v>
      </c>
      <c r="C11748" s="102"/>
      <c r="D11748" s="100" t="s">
        <v>29597</v>
      </c>
      <c r="E11748" s="101">
        <v>13.69</v>
      </c>
      <c r="F11748" s="102"/>
    </row>
    <row r="11749" ht="12.75" customHeight="1">
      <c r="A11749" s="100" t="s">
        <v>29420</v>
      </c>
      <c r="B11749" s="101">
        <v>113.35</v>
      </c>
      <c r="C11749" s="102"/>
      <c r="D11749" s="100" t="s">
        <v>12337</v>
      </c>
      <c r="E11749" s="101">
        <v>11.92</v>
      </c>
      <c r="F11749" s="102"/>
    </row>
    <row r="11750" ht="12.75" customHeight="1">
      <c r="A11750" s="100" t="s">
        <v>12001</v>
      </c>
      <c r="B11750" s="101">
        <v>106.93</v>
      </c>
      <c r="C11750" s="102"/>
      <c r="D11750" s="100" t="s">
        <v>29598</v>
      </c>
      <c r="E11750" s="101">
        <v>32.47</v>
      </c>
      <c r="F11750" s="102"/>
    </row>
    <row r="11751" ht="12.75" customHeight="1">
      <c r="A11751" s="100" t="s">
        <v>29421</v>
      </c>
      <c r="B11751" s="101">
        <v>72.45</v>
      </c>
      <c r="C11751" s="102"/>
      <c r="D11751" s="100" t="s">
        <v>12339</v>
      </c>
      <c r="E11751" s="101">
        <v>28.83</v>
      </c>
      <c r="F11751" s="102"/>
    </row>
    <row r="11752" ht="12.75" customHeight="1">
      <c r="A11752" s="100" t="s">
        <v>12003</v>
      </c>
      <c r="B11752" s="101">
        <v>68.01</v>
      </c>
      <c r="C11752" s="102"/>
      <c r="D11752" s="100" t="s">
        <v>29599</v>
      </c>
      <c r="E11752" s="101">
        <v>56.59</v>
      </c>
      <c r="F11752" s="102"/>
    </row>
    <row r="11753" ht="12.75" customHeight="1">
      <c r="A11753" s="100" t="s">
        <v>29422</v>
      </c>
      <c r="B11753" s="101">
        <v>72.45</v>
      </c>
      <c r="C11753" s="102"/>
      <c r="D11753" s="100" t="s">
        <v>12341</v>
      </c>
      <c r="E11753" s="101">
        <v>50.44</v>
      </c>
      <c r="F11753" s="102"/>
    </row>
    <row r="11754" ht="12.75" customHeight="1">
      <c r="A11754" s="100" t="s">
        <v>86</v>
      </c>
      <c r="B11754" s="101">
        <v>68.01</v>
      </c>
      <c r="C11754" s="102"/>
      <c r="D11754" s="100" t="s">
        <v>29600</v>
      </c>
      <c r="E11754" s="101">
        <v>14.56</v>
      </c>
      <c r="F11754" s="102"/>
    </row>
    <row r="11755" ht="12.75" customHeight="1">
      <c r="A11755" s="100" t="s">
        <v>29601</v>
      </c>
      <c r="B11755" s="101">
        <v>84.35</v>
      </c>
      <c r="C11755" s="102"/>
      <c r="D11755" s="100" t="s">
        <v>12343</v>
      </c>
      <c r="E11755" s="101">
        <v>12.68</v>
      </c>
      <c r="F11755" s="102"/>
    </row>
    <row r="11756" ht="12.75" customHeight="1">
      <c r="A11756" s="100" t="s">
        <v>29602</v>
      </c>
      <c r="B11756" s="101">
        <v>79.91</v>
      </c>
      <c r="C11756" s="102"/>
      <c r="D11756" s="100" t="s">
        <v>29603</v>
      </c>
      <c r="E11756" s="101">
        <v>16.09</v>
      </c>
      <c r="F11756" s="102"/>
    </row>
    <row r="11757" ht="12.75" customHeight="1">
      <c r="A11757" s="100" t="s">
        <v>29423</v>
      </c>
      <c r="B11757" s="101">
        <v>89.2</v>
      </c>
      <c r="C11757" s="102"/>
      <c r="D11757" s="100" t="s">
        <v>12345</v>
      </c>
      <c r="E11757" s="101">
        <v>14.08</v>
      </c>
      <c r="F11757" s="102"/>
    </row>
    <row r="11758" ht="12.75" customHeight="1">
      <c r="A11758" s="100" t="s">
        <v>12006</v>
      </c>
      <c r="B11758" s="101">
        <v>84.26</v>
      </c>
      <c r="C11758" s="102"/>
      <c r="D11758" s="100" t="s">
        <v>29604</v>
      </c>
      <c r="E11758" s="101">
        <v>26.71</v>
      </c>
      <c r="F11758" s="102"/>
    </row>
    <row r="11759" ht="12.75" customHeight="1">
      <c r="A11759" s="100" t="s">
        <v>29605</v>
      </c>
      <c r="B11759" s="101">
        <v>101.11</v>
      </c>
      <c r="C11759" s="102"/>
      <c r="D11759" s="100" t="s">
        <v>12347</v>
      </c>
      <c r="E11759" s="101">
        <v>23.49</v>
      </c>
      <c r="F11759" s="102"/>
    </row>
    <row r="11760" ht="12.75" customHeight="1">
      <c r="A11760" s="100" t="s">
        <v>29606</v>
      </c>
      <c r="B11760" s="101">
        <v>96.16</v>
      </c>
      <c r="C11760" s="102"/>
      <c r="D11760" s="100" t="s">
        <v>29607</v>
      </c>
      <c r="E11760" s="101">
        <v>16.87</v>
      </c>
      <c r="F11760" s="102"/>
    </row>
    <row r="11761" ht="12.75" customHeight="1">
      <c r="A11761" s="100" t="s">
        <v>29608</v>
      </c>
      <c r="B11761" s="101">
        <v>73.12</v>
      </c>
      <c r="C11761" s="102"/>
      <c r="D11761" s="100" t="s">
        <v>12349</v>
      </c>
      <c r="E11761" s="101">
        <v>14.99</v>
      </c>
      <c r="F11761" s="102"/>
    </row>
    <row r="11762" ht="12.75" customHeight="1">
      <c r="A11762" s="100" t="s">
        <v>29609</v>
      </c>
      <c r="B11762" s="101">
        <v>68.68</v>
      </c>
      <c r="C11762" s="102"/>
      <c r="D11762" s="100" t="s">
        <v>29610</v>
      </c>
      <c r="E11762" s="101">
        <v>20.49</v>
      </c>
      <c r="F11762" s="102"/>
    </row>
    <row r="11763" ht="12.75" customHeight="1">
      <c r="A11763" s="100" t="s">
        <v>29611</v>
      </c>
      <c r="B11763" s="101">
        <v>89.88</v>
      </c>
      <c r="C11763" s="102"/>
      <c r="D11763" s="100" t="s">
        <v>12351</v>
      </c>
      <c r="E11763" s="101">
        <v>18.32</v>
      </c>
      <c r="F11763" s="102"/>
    </row>
    <row r="11764" ht="12.75" customHeight="1">
      <c r="A11764" s="100" t="s">
        <v>29612</v>
      </c>
      <c r="B11764" s="101">
        <v>84.93</v>
      </c>
      <c r="C11764" s="102"/>
      <c r="D11764" s="100" t="s">
        <v>29613</v>
      </c>
      <c r="E11764" s="101">
        <v>24.12</v>
      </c>
      <c r="F11764" s="102"/>
    </row>
    <row r="11765" ht="12.75" customHeight="1">
      <c r="A11765" s="100" t="s">
        <v>29424</v>
      </c>
      <c r="B11765" s="101">
        <v>129.03</v>
      </c>
      <c r="C11765" s="102"/>
      <c r="D11765" s="100" t="s">
        <v>12353</v>
      </c>
      <c r="E11765" s="101">
        <v>21.65</v>
      </c>
      <c r="F11765" s="102"/>
    </row>
    <row r="11766" ht="12.75" customHeight="1">
      <c r="A11766" s="100" t="s">
        <v>12008</v>
      </c>
      <c r="B11766" s="101">
        <v>121.82</v>
      </c>
      <c r="C11766" s="102"/>
      <c r="D11766" s="100" t="s">
        <v>29614</v>
      </c>
      <c r="E11766" s="101">
        <v>27.74</v>
      </c>
      <c r="F11766" s="102"/>
    </row>
    <row r="11767" ht="12.75" customHeight="1">
      <c r="A11767" s="100" t="s">
        <v>29425</v>
      </c>
      <c r="B11767" s="101">
        <v>118.03</v>
      </c>
      <c r="C11767" s="102"/>
      <c r="D11767" s="100" t="s">
        <v>68</v>
      </c>
      <c r="E11767" s="101">
        <v>24.98</v>
      </c>
      <c r="F11767" s="102"/>
    </row>
    <row r="11768" ht="12.75" customHeight="1">
      <c r="A11768" s="100" t="s">
        <v>12010</v>
      </c>
      <c r="B11768" s="101">
        <v>111.37</v>
      </c>
      <c r="C11768" s="102"/>
      <c r="D11768" s="100" t="s">
        <v>29615</v>
      </c>
      <c r="E11768" s="101">
        <v>31.37</v>
      </c>
      <c r="F11768" s="102"/>
    </row>
    <row r="11769" ht="12.75" customHeight="1">
      <c r="A11769" s="100" t="s">
        <v>29426</v>
      </c>
      <c r="B11769" s="101">
        <v>110.99</v>
      </c>
      <c r="C11769" s="102"/>
      <c r="D11769" s="100" t="s">
        <v>12356</v>
      </c>
      <c r="E11769" s="101">
        <v>28.3</v>
      </c>
      <c r="F11769" s="102"/>
    </row>
    <row r="11770" ht="12.75" customHeight="1">
      <c r="A11770" s="100" t="s">
        <v>12012</v>
      </c>
      <c r="B11770" s="101">
        <v>104.77</v>
      </c>
      <c r="C11770" s="102"/>
      <c r="D11770" s="100" t="s">
        <v>29616</v>
      </c>
      <c r="E11770" s="101">
        <v>34.99</v>
      </c>
      <c r="F11770" s="102"/>
    </row>
    <row r="11771" ht="12.75" customHeight="1">
      <c r="A11771" s="100" t="s">
        <v>29427</v>
      </c>
      <c r="B11771" s="101">
        <v>100.0</v>
      </c>
      <c r="C11771" s="102"/>
      <c r="D11771" s="100" t="s">
        <v>12358</v>
      </c>
      <c r="E11771" s="101">
        <v>31.63</v>
      </c>
      <c r="F11771" s="102"/>
    </row>
    <row r="11772" ht="12.75" customHeight="1">
      <c r="A11772" s="100" t="s">
        <v>12014</v>
      </c>
      <c r="B11772" s="101">
        <v>94.32</v>
      </c>
      <c r="C11772" s="102"/>
      <c r="D11772" s="100" t="s">
        <v>29617</v>
      </c>
      <c r="E11772" s="101">
        <v>38.62</v>
      </c>
      <c r="F11772" s="102"/>
    </row>
    <row r="11773" ht="12.75" customHeight="1">
      <c r="A11773" s="100" t="s">
        <v>29428</v>
      </c>
      <c r="B11773" s="101">
        <v>116.18</v>
      </c>
      <c r="C11773" s="102"/>
      <c r="D11773" s="100" t="s">
        <v>12360</v>
      </c>
      <c r="E11773" s="101">
        <v>34.96</v>
      </c>
      <c r="F11773" s="102"/>
    </row>
    <row r="11774" ht="12.75" customHeight="1">
      <c r="A11774" s="100" t="s">
        <v>12016</v>
      </c>
      <c r="B11774" s="101">
        <v>109.96</v>
      </c>
      <c r="C11774" s="102"/>
      <c r="D11774" s="100" t="s">
        <v>29618</v>
      </c>
      <c r="E11774" s="101">
        <v>45.87</v>
      </c>
      <c r="F11774" s="102"/>
    </row>
    <row r="11775" ht="12.75" customHeight="1">
      <c r="A11775" s="100" t="s">
        <v>29429</v>
      </c>
      <c r="B11775" s="101">
        <v>105.19</v>
      </c>
      <c r="C11775" s="102"/>
      <c r="D11775" s="100" t="s">
        <v>12362</v>
      </c>
      <c r="E11775" s="101">
        <v>41.62</v>
      </c>
      <c r="F11775" s="102"/>
    </row>
    <row r="11776" ht="12.75" customHeight="1">
      <c r="A11776" s="100" t="s">
        <v>12018</v>
      </c>
      <c r="B11776" s="101">
        <v>99.52</v>
      </c>
      <c r="C11776" s="102"/>
      <c r="D11776" s="100" t="s">
        <v>29619</v>
      </c>
      <c r="E11776" s="101">
        <v>53.12</v>
      </c>
      <c r="F11776" s="102"/>
    </row>
    <row r="11777" ht="12.75" customHeight="1">
      <c r="A11777" s="100" t="s">
        <v>29620</v>
      </c>
      <c r="B11777" s="101">
        <v>127.58</v>
      </c>
      <c r="C11777" s="102"/>
      <c r="D11777" s="100" t="s">
        <v>12364</v>
      </c>
      <c r="E11777" s="101">
        <v>48.28</v>
      </c>
      <c r="F11777" s="102"/>
    </row>
    <row r="11778" ht="12.75" customHeight="1">
      <c r="A11778" s="100" t="s">
        <v>29621</v>
      </c>
      <c r="B11778" s="101">
        <v>118.18</v>
      </c>
      <c r="C11778" s="102"/>
      <c r="D11778" s="100" t="s">
        <v>29622</v>
      </c>
      <c r="E11778" s="101">
        <v>56.74</v>
      </c>
      <c r="F11778" s="102"/>
    </row>
    <row r="11779" ht="12.75" customHeight="1">
      <c r="A11779" s="100" t="s">
        <v>29623</v>
      </c>
      <c r="B11779" s="101">
        <v>114.57</v>
      </c>
      <c r="C11779" s="102"/>
      <c r="D11779" s="100" t="s">
        <v>12366</v>
      </c>
      <c r="E11779" s="101">
        <v>51.61</v>
      </c>
      <c r="F11779" s="102"/>
    </row>
    <row r="11780" ht="12.75" customHeight="1">
      <c r="A11780" s="100" t="s">
        <v>29624</v>
      </c>
      <c r="B11780" s="101">
        <v>107.89</v>
      </c>
      <c r="C11780" s="102"/>
      <c r="D11780" s="100" t="s">
        <v>29625</v>
      </c>
      <c r="E11780" s="101">
        <v>67.62</v>
      </c>
      <c r="F11780" s="102"/>
    </row>
    <row r="11781" ht="12.75" customHeight="1">
      <c r="A11781" s="100" t="s">
        <v>29626</v>
      </c>
      <c r="B11781" s="101">
        <v>90.87</v>
      </c>
      <c r="C11781" s="102"/>
      <c r="D11781" s="100" t="s">
        <v>12368</v>
      </c>
      <c r="E11781" s="101">
        <v>61.6</v>
      </c>
      <c r="F11781" s="102"/>
    </row>
    <row r="11782" ht="12.75" customHeight="1">
      <c r="A11782" s="100" t="s">
        <v>29627</v>
      </c>
      <c r="B11782" s="101">
        <v>84.7</v>
      </c>
      <c r="C11782" s="102"/>
      <c r="D11782" s="100" t="s">
        <v>29628</v>
      </c>
      <c r="E11782" s="101">
        <v>49.62</v>
      </c>
      <c r="F11782" s="102"/>
    </row>
    <row r="11783" ht="12.75" customHeight="1">
      <c r="A11783" s="100" t="s">
        <v>29430</v>
      </c>
      <c r="B11783" s="101">
        <v>93.0</v>
      </c>
      <c r="C11783" s="102"/>
      <c r="D11783" s="100" t="s">
        <v>12370</v>
      </c>
      <c r="E11783" s="101">
        <v>43.91</v>
      </c>
      <c r="F11783" s="102"/>
    </row>
    <row r="11784" ht="12.75" customHeight="1">
      <c r="A11784" s="100" t="s">
        <v>12020</v>
      </c>
      <c r="B11784" s="101">
        <v>84.83</v>
      </c>
      <c r="C11784" s="102"/>
      <c r="D11784" s="100" t="s">
        <v>29629</v>
      </c>
      <c r="E11784" s="101">
        <v>80.48</v>
      </c>
      <c r="F11784" s="102"/>
    </row>
    <row r="11785" ht="12.75" customHeight="1">
      <c r="A11785" s="100" t="s">
        <v>29431</v>
      </c>
      <c r="B11785" s="101">
        <v>79.98</v>
      </c>
      <c r="C11785" s="102"/>
      <c r="D11785" s="100" t="s">
        <v>12372</v>
      </c>
      <c r="E11785" s="101">
        <v>74.15</v>
      </c>
      <c r="F11785" s="102"/>
    </row>
    <row r="11786" ht="12.75" customHeight="1">
      <c r="A11786" s="100" t="s">
        <v>92</v>
      </c>
      <c r="B11786" s="101">
        <v>74.55</v>
      </c>
      <c r="C11786" s="102"/>
      <c r="D11786" s="100" t="s">
        <v>29630</v>
      </c>
      <c r="E11786" s="101">
        <v>89.18</v>
      </c>
      <c r="F11786" s="102"/>
    </row>
    <row r="11787" ht="12.75" customHeight="1">
      <c r="A11787" s="100" t="s">
        <v>29432</v>
      </c>
      <c r="B11787" s="101">
        <v>56.28</v>
      </c>
      <c r="C11787" s="102"/>
      <c r="D11787" s="100" t="s">
        <v>12374</v>
      </c>
      <c r="E11787" s="101">
        <v>82.1</v>
      </c>
      <c r="F11787" s="102"/>
    </row>
    <row r="11788" ht="12.75" customHeight="1">
      <c r="A11788" s="100" t="s">
        <v>12023</v>
      </c>
      <c r="B11788" s="101">
        <v>51.35</v>
      </c>
      <c r="C11788" s="102"/>
      <c r="D11788" s="100" t="s">
        <v>29631</v>
      </c>
      <c r="E11788" s="101">
        <v>9.99</v>
      </c>
      <c r="F11788" s="102"/>
    </row>
    <row r="11789" ht="12.75" customHeight="1">
      <c r="A11789" s="100" t="s">
        <v>29433</v>
      </c>
      <c r="B11789" s="101">
        <v>275.37</v>
      </c>
      <c r="C11789" s="102"/>
      <c r="D11789" s="100" t="s">
        <v>12376</v>
      </c>
      <c r="E11789" s="101">
        <v>8.86</v>
      </c>
      <c r="F11789" s="102"/>
    </row>
    <row r="11790" ht="12.75" customHeight="1">
      <c r="A11790" s="100" t="s">
        <v>12025</v>
      </c>
      <c r="B11790" s="101">
        <v>246.45</v>
      </c>
      <c r="C11790" s="102"/>
      <c r="D11790" s="100" t="s">
        <v>29632</v>
      </c>
      <c r="E11790" s="101">
        <v>63.56</v>
      </c>
      <c r="F11790" s="102"/>
    </row>
    <row r="11791" ht="12.75" customHeight="1">
      <c r="A11791" s="100" t="s">
        <v>29434</v>
      </c>
      <c r="B11791" s="101">
        <v>348.35</v>
      </c>
      <c r="C11791" s="102"/>
      <c r="D11791" s="100" t="s">
        <v>12378</v>
      </c>
      <c r="E11791" s="101">
        <v>56.8</v>
      </c>
      <c r="F11791" s="102"/>
    </row>
    <row r="11792" ht="12.75" customHeight="1">
      <c r="A11792" s="100" t="s">
        <v>12027</v>
      </c>
      <c r="B11792" s="101">
        <v>309.94</v>
      </c>
      <c r="C11792" s="102"/>
      <c r="D11792" s="100" t="s">
        <v>29633</v>
      </c>
      <c r="E11792" s="101">
        <v>60.97</v>
      </c>
      <c r="F11792" s="102"/>
    </row>
    <row r="11793" ht="12.75" customHeight="1">
      <c r="A11793" s="100" t="s">
        <v>29435</v>
      </c>
      <c r="B11793" s="101">
        <v>383.16</v>
      </c>
      <c r="C11793" s="102"/>
      <c r="D11793" s="100" t="s">
        <v>12380</v>
      </c>
      <c r="E11793" s="101">
        <v>54.69</v>
      </c>
      <c r="F11793" s="102"/>
    </row>
    <row r="11794" ht="12.75" customHeight="1">
      <c r="A11794" s="100" t="s">
        <v>12029</v>
      </c>
      <c r="B11794" s="101">
        <v>339.99</v>
      </c>
      <c r="C11794" s="102"/>
      <c r="D11794" s="100" t="s">
        <v>29634</v>
      </c>
      <c r="E11794" s="101">
        <v>52.43</v>
      </c>
      <c r="F11794" s="102"/>
    </row>
    <row r="11795" ht="12.75" customHeight="1">
      <c r="A11795" s="100" t="s">
        <v>29436</v>
      </c>
      <c r="B11795" s="101">
        <v>491.61</v>
      </c>
      <c r="C11795" s="102"/>
      <c r="D11795" s="100" t="s">
        <v>12382</v>
      </c>
      <c r="E11795" s="101">
        <v>46.54</v>
      </c>
      <c r="F11795" s="102"/>
    </row>
    <row r="11796" ht="12.75" customHeight="1">
      <c r="A11796" s="100" t="s">
        <v>12031</v>
      </c>
      <c r="B11796" s="101">
        <v>434.22</v>
      </c>
      <c r="C11796" s="102"/>
      <c r="D11796" s="100" t="s">
        <v>29635</v>
      </c>
      <c r="E11796" s="101">
        <v>35.22</v>
      </c>
      <c r="F11796" s="102"/>
    </row>
    <row r="11797" ht="12.75" customHeight="1">
      <c r="A11797" s="100" t="s">
        <v>29437</v>
      </c>
      <c r="B11797" s="101">
        <v>185.52</v>
      </c>
      <c r="C11797" s="102"/>
      <c r="D11797" s="100" t="s">
        <v>12384</v>
      </c>
      <c r="E11797" s="101">
        <v>31.66</v>
      </c>
      <c r="F11797" s="102"/>
    </row>
    <row r="11798" ht="12.75" customHeight="1">
      <c r="A11798" s="100" t="s">
        <v>12033</v>
      </c>
      <c r="B11798" s="101">
        <v>173.24</v>
      </c>
      <c r="C11798" s="102"/>
      <c r="D11798" s="100" t="s">
        <v>29636</v>
      </c>
      <c r="E11798" s="101">
        <v>96.99</v>
      </c>
      <c r="F11798" s="102"/>
    </row>
    <row r="11799" ht="12.75" customHeight="1">
      <c r="A11799" s="100" t="s">
        <v>29438</v>
      </c>
      <c r="B11799" s="101">
        <v>175.78</v>
      </c>
      <c r="C11799" s="102"/>
      <c r="D11799" s="100" t="s">
        <v>12386</v>
      </c>
      <c r="E11799" s="101">
        <v>86.37</v>
      </c>
      <c r="F11799" s="102"/>
    </row>
    <row r="11800" ht="12.75" customHeight="1">
      <c r="A11800" s="100" t="s">
        <v>12035</v>
      </c>
      <c r="B11800" s="101">
        <v>163.94</v>
      </c>
      <c r="C11800" s="102"/>
      <c r="D11800" s="100" t="s">
        <v>29637</v>
      </c>
      <c r="E11800" s="101">
        <v>93.87</v>
      </c>
      <c r="F11800" s="102"/>
    </row>
    <row r="11801" ht="12.75" customHeight="1">
      <c r="A11801" s="100" t="s">
        <v>29439</v>
      </c>
      <c r="B11801" s="101">
        <v>36.34</v>
      </c>
      <c r="C11801" s="102"/>
      <c r="D11801" s="100" t="s">
        <v>12388</v>
      </c>
      <c r="E11801" s="101">
        <v>83.17</v>
      </c>
      <c r="F11801" s="102"/>
    </row>
    <row r="11802" ht="12.75" customHeight="1">
      <c r="A11802" s="100" t="s">
        <v>12037</v>
      </c>
      <c r="B11802" s="101">
        <v>33.46</v>
      </c>
      <c r="C11802" s="102"/>
      <c r="D11802" s="100" t="s">
        <v>29638</v>
      </c>
      <c r="E11802" s="101">
        <v>96.99</v>
      </c>
      <c r="F11802" s="102"/>
    </row>
    <row r="11803" ht="12.75" customHeight="1">
      <c r="A11803" s="100" t="s">
        <v>29440</v>
      </c>
      <c r="B11803" s="101">
        <v>32.05</v>
      </c>
      <c r="C11803" s="102"/>
      <c r="D11803" s="100" t="s">
        <v>12390</v>
      </c>
      <c r="E11803" s="101">
        <v>86.37</v>
      </c>
      <c r="F11803" s="102"/>
    </row>
    <row r="11804" ht="12.75" customHeight="1">
      <c r="A11804" s="100" t="s">
        <v>12039</v>
      </c>
      <c r="B11804" s="101">
        <v>29.24</v>
      </c>
      <c r="C11804" s="102"/>
      <c r="D11804" s="100" t="s">
        <v>29639</v>
      </c>
      <c r="E11804" s="101">
        <v>93.87</v>
      </c>
      <c r="F11804" s="102"/>
    </row>
    <row r="11805" ht="12.75" customHeight="1">
      <c r="A11805" s="100" t="s">
        <v>29441</v>
      </c>
      <c r="B11805" s="101">
        <v>238.39</v>
      </c>
      <c r="C11805" s="102"/>
      <c r="D11805" s="100" t="s">
        <v>12392</v>
      </c>
      <c r="E11805" s="101">
        <v>83.17</v>
      </c>
      <c r="F11805" s="102"/>
    </row>
    <row r="11806" ht="12.75" customHeight="1">
      <c r="A11806" s="100" t="s">
        <v>29442</v>
      </c>
      <c r="B11806" s="101">
        <v>226.1</v>
      </c>
      <c r="C11806" s="102"/>
      <c r="D11806" s="100" t="s">
        <v>29640</v>
      </c>
      <c r="E11806" s="101">
        <v>49.91</v>
      </c>
      <c r="F11806" s="102"/>
    </row>
    <row r="11807" ht="12.75" customHeight="1">
      <c r="A11807" s="100" t="s">
        <v>29443</v>
      </c>
      <c r="B11807" s="101">
        <v>228.65</v>
      </c>
      <c r="C11807" s="102"/>
      <c r="D11807" s="100" t="s">
        <v>12394</v>
      </c>
      <c r="E11807" s="101">
        <v>43.65</v>
      </c>
      <c r="F11807" s="102"/>
    </row>
    <row r="11808" ht="12.75" customHeight="1">
      <c r="A11808" s="100" t="s">
        <v>12042</v>
      </c>
      <c r="B11808" s="101">
        <v>216.8</v>
      </c>
      <c r="C11808" s="102"/>
      <c r="D11808" s="100" t="s">
        <v>29641</v>
      </c>
      <c r="E11808" s="101">
        <v>25.26</v>
      </c>
      <c r="F11808" s="102"/>
    </row>
    <row r="11809" ht="12.75" customHeight="1">
      <c r="A11809" s="100" t="s">
        <v>29444</v>
      </c>
      <c r="B11809" s="101">
        <v>220.65</v>
      </c>
      <c r="C11809" s="102"/>
      <c r="D11809" s="100" t="s">
        <v>12396</v>
      </c>
      <c r="E11809" s="101">
        <v>22.12</v>
      </c>
      <c r="F11809" s="102"/>
    </row>
    <row r="11810" ht="12.75" customHeight="1">
      <c r="A11810" s="100" t="s">
        <v>12044</v>
      </c>
      <c r="B11810" s="101">
        <v>210.74</v>
      </c>
      <c r="C11810" s="102"/>
      <c r="D11810" s="100" t="s">
        <v>29642</v>
      </c>
      <c r="E11810" s="101">
        <v>62.15</v>
      </c>
      <c r="F11810" s="102"/>
    </row>
    <row r="11811" ht="12.75" customHeight="1">
      <c r="A11811" s="100" t="s">
        <v>29445</v>
      </c>
      <c r="B11811" s="101">
        <v>210.91</v>
      </c>
      <c r="C11811" s="102"/>
      <c r="D11811" s="100" t="s">
        <v>12398</v>
      </c>
      <c r="E11811" s="101">
        <v>54.29</v>
      </c>
      <c r="F11811" s="102"/>
    </row>
    <row r="11812" ht="12.75" customHeight="1">
      <c r="A11812" s="100" t="s">
        <v>12046</v>
      </c>
      <c r="B11812" s="101">
        <v>201.43</v>
      </c>
      <c r="C11812" s="102"/>
      <c r="D11812" s="100" t="s">
        <v>29643</v>
      </c>
      <c r="E11812" s="101">
        <v>18.89</v>
      </c>
      <c r="F11812" s="102"/>
    </row>
    <row r="11813" ht="12.75" customHeight="1">
      <c r="A11813" s="100" t="s">
        <v>29446</v>
      </c>
      <c r="B11813" s="101">
        <v>56.88</v>
      </c>
      <c r="C11813" s="102"/>
      <c r="D11813" s="100" t="s">
        <v>12400</v>
      </c>
      <c r="E11813" s="101">
        <v>16.68</v>
      </c>
      <c r="F11813" s="102"/>
    </row>
    <row r="11814" ht="12.75" customHeight="1">
      <c r="A11814" s="100" t="s">
        <v>12048</v>
      </c>
      <c r="B11814" s="101">
        <v>54.41</v>
      </c>
      <c r="C11814" s="102"/>
      <c r="D11814" s="100" t="s">
        <v>29644</v>
      </c>
      <c r="E11814" s="101">
        <v>22.44</v>
      </c>
      <c r="F11814" s="102"/>
    </row>
    <row r="11815" ht="12.75" customHeight="1">
      <c r="A11815" s="100" t="s">
        <v>29447</v>
      </c>
      <c r="B11815" s="101">
        <v>61.25</v>
      </c>
      <c r="C11815" s="102"/>
      <c r="D11815" s="100" t="s">
        <v>12402</v>
      </c>
      <c r="E11815" s="101">
        <v>19.82</v>
      </c>
      <c r="F11815" s="102"/>
    </row>
    <row r="11816" ht="12.75" customHeight="1">
      <c r="A11816" s="100" t="s">
        <v>12050</v>
      </c>
      <c r="B11816" s="101">
        <v>58.73</v>
      </c>
      <c r="C11816" s="102"/>
      <c r="D11816" s="100" t="s">
        <v>29645</v>
      </c>
      <c r="E11816" s="101">
        <v>30.14</v>
      </c>
      <c r="F11816" s="102"/>
    </row>
    <row r="11817" ht="12.75" customHeight="1">
      <c r="A11817" s="100" t="s">
        <v>29448</v>
      </c>
      <c r="B11817" s="101">
        <v>77.7</v>
      </c>
      <c r="C11817" s="102"/>
      <c r="D11817" s="100" t="s">
        <v>12404</v>
      </c>
      <c r="E11817" s="101">
        <v>26.75</v>
      </c>
      <c r="F11817" s="102"/>
    </row>
    <row r="11818" ht="12.75" customHeight="1">
      <c r="A11818" s="100" t="s">
        <v>12052</v>
      </c>
      <c r="B11818" s="101">
        <v>75.13</v>
      </c>
      <c r="C11818" s="102"/>
      <c r="D11818" s="100" t="s">
        <v>29646</v>
      </c>
      <c r="E11818" s="101">
        <v>52.14</v>
      </c>
      <c r="F11818" s="102"/>
    </row>
    <row r="11819" ht="12.75" customHeight="1">
      <c r="A11819" s="100" t="s">
        <v>29449</v>
      </c>
      <c r="B11819" s="101">
        <v>27.73</v>
      </c>
      <c r="C11819" s="102"/>
      <c r="D11819" s="100" t="s">
        <v>12406</v>
      </c>
      <c r="E11819" s="101">
        <v>45.86</v>
      </c>
      <c r="F11819" s="102"/>
    </row>
    <row r="11820" ht="12.75" customHeight="1">
      <c r="A11820" s="100" t="s">
        <v>12054</v>
      </c>
      <c r="B11820" s="101">
        <v>26.09</v>
      </c>
      <c r="C11820" s="102"/>
      <c r="D11820" s="100" t="s">
        <v>29647</v>
      </c>
      <c r="E11820" s="101">
        <v>25.8</v>
      </c>
      <c r="F11820" s="102"/>
    </row>
    <row r="11821" ht="12.75" customHeight="1">
      <c r="A11821" s="100" t="s">
        <v>29450</v>
      </c>
      <c r="B11821" s="101">
        <v>50.09</v>
      </c>
      <c r="C11821" s="102"/>
      <c r="D11821" s="100" t="s">
        <v>12408</v>
      </c>
      <c r="E11821" s="101">
        <v>23.12</v>
      </c>
      <c r="F11821" s="102"/>
    </row>
    <row r="11822" ht="12.75" customHeight="1">
      <c r="A11822" s="100" t="s">
        <v>12056</v>
      </c>
      <c r="B11822" s="101">
        <v>48.0</v>
      </c>
      <c r="C11822" s="102"/>
      <c r="D11822" s="100" t="s">
        <v>29648</v>
      </c>
      <c r="E11822" s="101">
        <v>81.05</v>
      </c>
      <c r="F11822" s="102"/>
    </row>
    <row r="11823" ht="12.75" customHeight="1">
      <c r="A11823" s="100" t="s">
        <v>29451</v>
      </c>
      <c r="B11823" s="101">
        <v>48.83</v>
      </c>
      <c r="C11823" s="102"/>
      <c r="D11823" s="100" t="s">
        <v>12410</v>
      </c>
      <c r="E11823" s="101">
        <v>74.81</v>
      </c>
      <c r="F11823" s="102"/>
    </row>
    <row r="11824" ht="12.75" customHeight="1">
      <c r="A11824" s="100" t="s">
        <v>12058</v>
      </c>
      <c r="B11824" s="101">
        <v>46.36</v>
      </c>
      <c r="C11824" s="102"/>
      <c r="D11824" s="100" t="s">
        <v>29649</v>
      </c>
      <c r="E11824" s="101">
        <v>85.01</v>
      </c>
      <c r="F11824" s="102"/>
    </row>
    <row r="11825" ht="12.75" customHeight="1">
      <c r="A11825" s="100" t="s">
        <v>29452</v>
      </c>
      <c r="B11825" s="101">
        <v>316.86</v>
      </c>
      <c r="C11825" s="102"/>
      <c r="D11825" s="100" t="s">
        <v>12412</v>
      </c>
      <c r="E11825" s="101">
        <v>78.82</v>
      </c>
      <c r="F11825" s="102"/>
    </row>
    <row r="11826" ht="12.75" customHeight="1">
      <c r="A11826" s="100" t="s">
        <v>12060</v>
      </c>
      <c r="B11826" s="101">
        <v>304.53</v>
      </c>
      <c r="C11826" s="102"/>
      <c r="D11826" s="100" t="s">
        <v>29650</v>
      </c>
      <c r="E11826" s="101">
        <v>99.37</v>
      </c>
      <c r="F11826" s="102"/>
    </row>
    <row r="11827" ht="12.75" customHeight="1">
      <c r="A11827" s="100" t="s">
        <v>29453</v>
      </c>
      <c r="B11827" s="101">
        <v>301.09</v>
      </c>
      <c r="C11827" s="102"/>
      <c r="D11827" s="100" t="s">
        <v>12414</v>
      </c>
      <c r="E11827" s="101">
        <v>92.06</v>
      </c>
      <c r="F11827" s="102"/>
    </row>
    <row r="11828" ht="12.75" customHeight="1">
      <c r="A11828" s="100" t="s">
        <v>12062</v>
      </c>
      <c r="B11828" s="101">
        <v>289.25</v>
      </c>
      <c r="C11828" s="102"/>
      <c r="D11828" s="100" t="s">
        <v>29651</v>
      </c>
      <c r="E11828" s="101">
        <v>103.32</v>
      </c>
      <c r="F11828" s="102"/>
    </row>
    <row r="11829" ht="12.75" customHeight="1">
      <c r="A11829" s="100" t="s">
        <v>29454</v>
      </c>
      <c r="B11829" s="101">
        <v>332.4</v>
      </c>
      <c r="C11829" s="102"/>
      <c r="D11829" s="100" t="s">
        <v>12416</v>
      </c>
      <c r="E11829" s="101">
        <v>96.06</v>
      </c>
      <c r="F11829" s="102"/>
    </row>
    <row r="11830" ht="12.75" customHeight="1">
      <c r="A11830" s="100" t="s">
        <v>12064</v>
      </c>
      <c r="B11830" s="101">
        <v>317.0</v>
      </c>
      <c r="C11830" s="102"/>
      <c r="D11830" s="100" t="s">
        <v>29652</v>
      </c>
      <c r="E11830" s="101">
        <v>143.09</v>
      </c>
      <c r="F11830" s="102"/>
    </row>
    <row r="11831" ht="12.75" customHeight="1">
      <c r="A11831" s="100" t="s">
        <v>29455</v>
      </c>
      <c r="B11831" s="101">
        <v>313.28</v>
      </c>
      <c r="C11831" s="102"/>
      <c r="D11831" s="100" t="s">
        <v>12418</v>
      </c>
      <c r="E11831" s="101">
        <v>136.85</v>
      </c>
      <c r="F11831" s="102"/>
    </row>
    <row r="11832" ht="12.75" customHeight="1">
      <c r="A11832" s="100" t="s">
        <v>12066</v>
      </c>
      <c r="B11832" s="101">
        <v>298.59</v>
      </c>
      <c r="C11832" s="102"/>
      <c r="D11832" s="100" t="s">
        <v>29653</v>
      </c>
      <c r="E11832" s="101">
        <v>147.04</v>
      </c>
      <c r="F11832" s="102"/>
    </row>
    <row r="11833" ht="12.75" customHeight="1">
      <c r="A11833" s="100" t="s">
        <v>29456</v>
      </c>
      <c r="B11833" s="101">
        <v>303.16</v>
      </c>
      <c r="C11833" s="102"/>
      <c r="D11833" s="100" t="s">
        <v>12420</v>
      </c>
      <c r="E11833" s="101">
        <v>140.85</v>
      </c>
      <c r="F11833" s="102"/>
    </row>
    <row r="11834" ht="12.75" customHeight="1">
      <c r="A11834" s="100" t="s">
        <v>12068</v>
      </c>
      <c r="B11834" s="101">
        <v>290.83</v>
      </c>
      <c r="C11834" s="102"/>
      <c r="D11834" s="100" t="s">
        <v>29654</v>
      </c>
      <c r="E11834" s="101">
        <v>67.52</v>
      </c>
      <c r="F11834" s="102"/>
    </row>
    <row r="11835" ht="12.75" customHeight="1">
      <c r="A11835" s="100" t="s">
        <v>29457</v>
      </c>
      <c r="B11835" s="101">
        <v>283.12</v>
      </c>
      <c r="C11835" s="102"/>
      <c r="D11835" s="100" t="s">
        <v>12422</v>
      </c>
      <c r="E11835" s="101">
        <v>62.08</v>
      </c>
      <c r="F11835" s="102"/>
    </row>
    <row r="11836" ht="12.75" customHeight="1">
      <c r="A11836" s="100" t="s">
        <v>12070</v>
      </c>
      <c r="B11836" s="101">
        <v>272.46</v>
      </c>
      <c r="C11836" s="102"/>
      <c r="D11836" s="100" t="s">
        <v>29655</v>
      </c>
      <c r="E11836" s="101">
        <v>71.47</v>
      </c>
      <c r="F11836" s="102"/>
    </row>
    <row r="11837" ht="12.75" customHeight="1">
      <c r="A11837" s="100" t="s">
        <v>29458</v>
      </c>
      <c r="B11837" s="101">
        <v>285.66</v>
      </c>
      <c r="C11837" s="102"/>
      <c r="D11837" s="100" t="s">
        <v>83</v>
      </c>
      <c r="E11837" s="101">
        <v>66.09</v>
      </c>
      <c r="F11837" s="102"/>
    </row>
    <row r="11838" ht="12.75" customHeight="1">
      <c r="A11838" s="100" t="s">
        <v>12072</v>
      </c>
      <c r="B11838" s="101">
        <v>276.88</v>
      </c>
      <c r="C11838" s="102"/>
      <c r="D11838" s="100" t="s">
        <v>29656</v>
      </c>
      <c r="E11838" s="101">
        <v>57.16</v>
      </c>
      <c r="F11838" s="102"/>
    </row>
    <row r="11839" ht="12.75" customHeight="1">
      <c r="A11839" s="100" t="s">
        <v>29459</v>
      </c>
      <c r="B11839" s="101">
        <v>274.49</v>
      </c>
      <c r="C11839" s="102"/>
      <c r="D11839" s="100" t="s">
        <v>12425</v>
      </c>
      <c r="E11839" s="101">
        <v>52.62</v>
      </c>
      <c r="F11839" s="102"/>
    </row>
    <row r="11840" ht="12.75" customHeight="1">
      <c r="A11840" s="100" t="s">
        <v>12074</v>
      </c>
      <c r="B11840" s="101">
        <v>266.2</v>
      </c>
      <c r="C11840" s="102"/>
      <c r="D11840" s="100" t="s">
        <v>29657</v>
      </c>
      <c r="E11840" s="101">
        <v>64.73</v>
      </c>
      <c r="F11840" s="102"/>
    </row>
    <row r="11841" ht="12.75" customHeight="1">
      <c r="A11841" s="100" t="s">
        <v>29460</v>
      </c>
      <c r="B11841" s="101">
        <v>51.92</v>
      </c>
      <c r="C11841" s="102"/>
      <c r="D11841" s="100" t="s">
        <v>12427</v>
      </c>
      <c r="E11841" s="101">
        <v>59.59</v>
      </c>
      <c r="F11841" s="102"/>
    </row>
    <row r="11842" ht="12.75" customHeight="1">
      <c r="A11842" s="100" t="s">
        <v>12076</v>
      </c>
      <c r="B11842" s="101">
        <v>49.45</v>
      </c>
      <c r="C11842" s="102"/>
      <c r="D11842" s="100" t="s">
        <v>29658</v>
      </c>
      <c r="E11842" s="101">
        <v>33.13</v>
      </c>
      <c r="F11842" s="102"/>
    </row>
    <row r="11843" ht="12.75" customHeight="1">
      <c r="A11843" s="100" t="s">
        <v>29461</v>
      </c>
      <c r="B11843" s="101">
        <v>307.76</v>
      </c>
      <c r="C11843" s="102"/>
      <c r="D11843" s="100" t="s">
        <v>12429</v>
      </c>
      <c r="E11843" s="101">
        <v>29.61</v>
      </c>
      <c r="F11843" s="102"/>
    </row>
    <row r="11844" ht="12.75" customHeight="1">
      <c r="A11844" s="100" t="s">
        <v>12078</v>
      </c>
      <c r="B11844" s="101">
        <v>295.43</v>
      </c>
      <c r="C11844" s="102"/>
      <c r="D11844" s="100" t="s">
        <v>29659</v>
      </c>
      <c r="E11844" s="101">
        <v>32.96</v>
      </c>
      <c r="F11844" s="102"/>
    </row>
    <row r="11845" ht="12.75" customHeight="1">
      <c r="A11845" s="100" t="s">
        <v>29462</v>
      </c>
      <c r="B11845" s="101">
        <v>332.4</v>
      </c>
      <c r="C11845" s="102"/>
      <c r="D11845" s="100" t="s">
        <v>89</v>
      </c>
      <c r="E11845" s="101">
        <v>29.59</v>
      </c>
      <c r="F11845" s="102"/>
    </row>
    <row r="11846" ht="12.75" customHeight="1">
      <c r="A11846" s="100" t="s">
        <v>12080</v>
      </c>
      <c r="B11846" s="101">
        <v>317.0</v>
      </c>
      <c r="C11846" s="102"/>
      <c r="D11846" s="100" t="s">
        <v>29660</v>
      </c>
      <c r="E11846" s="101">
        <v>37.59</v>
      </c>
      <c r="F11846" s="102"/>
    </row>
    <row r="11847" ht="12.75" customHeight="1">
      <c r="A11847" s="100" t="s">
        <v>29463</v>
      </c>
      <c r="B11847" s="101">
        <v>435.06</v>
      </c>
      <c r="C11847" s="102"/>
      <c r="D11847" s="100" t="s">
        <v>12432</v>
      </c>
      <c r="E11847" s="101">
        <v>33.9</v>
      </c>
      <c r="F11847" s="102"/>
    </row>
    <row r="11848" ht="12.75" customHeight="1">
      <c r="A11848" s="100" t="s">
        <v>12082</v>
      </c>
      <c r="B11848" s="101">
        <v>422.73</v>
      </c>
      <c r="C11848" s="102"/>
      <c r="D11848" s="100" t="s">
        <v>29661</v>
      </c>
      <c r="E11848" s="101">
        <v>37.56</v>
      </c>
      <c r="F11848" s="102"/>
    </row>
    <row r="11849" ht="12.75" customHeight="1">
      <c r="A11849" s="100" t="s">
        <v>29464</v>
      </c>
      <c r="B11849" s="101">
        <v>568.42</v>
      </c>
      <c r="C11849" s="102"/>
      <c r="D11849" s="100" t="s">
        <v>12434</v>
      </c>
      <c r="E11849" s="101">
        <v>34.06</v>
      </c>
      <c r="F11849" s="102"/>
    </row>
    <row r="11850" ht="12.75" customHeight="1">
      <c r="A11850" s="100" t="s">
        <v>12084</v>
      </c>
      <c r="B11850" s="101">
        <v>555.39</v>
      </c>
      <c r="C11850" s="102"/>
      <c r="D11850" s="100" t="s">
        <v>29662</v>
      </c>
      <c r="E11850" s="101">
        <v>59.54</v>
      </c>
      <c r="F11850" s="102"/>
    </row>
    <row r="11851" ht="12.75" customHeight="1">
      <c r="A11851" s="100" t="s">
        <v>29465</v>
      </c>
      <c r="B11851" s="101">
        <v>586.16</v>
      </c>
      <c r="C11851" s="102"/>
      <c r="D11851" s="100" t="s">
        <v>12436</v>
      </c>
      <c r="E11851" s="101">
        <v>53.32</v>
      </c>
      <c r="F11851" s="102"/>
    </row>
    <row r="11852" ht="12.75" customHeight="1">
      <c r="A11852" s="100" t="s">
        <v>12086</v>
      </c>
      <c r="B11852" s="101">
        <v>570.76</v>
      </c>
      <c r="C11852" s="102"/>
      <c r="D11852" s="100" t="s">
        <v>29663</v>
      </c>
      <c r="E11852" s="101">
        <v>162.73</v>
      </c>
      <c r="F11852" s="102"/>
    </row>
    <row r="11853" ht="12.75" customHeight="1">
      <c r="A11853" s="100" t="s">
        <v>29466</v>
      </c>
      <c r="B11853" s="101">
        <v>99.16</v>
      </c>
      <c r="C11853" s="102"/>
      <c r="D11853" s="100" t="s">
        <v>12438</v>
      </c>
      <c r="E11853" s="101">
        <v>156.84</v>
      </c>
      <c r="F11853" s="102"/>
    </row>
    <row r="11854" ht="12.75" customHeight="1">
      <c r="A11854" s="100" t="s">
        <v>12088</v>
      </c>
      <c r="B11854" s="101">
        <v>94.31</v>
      </c>
      <c r="C11854" s="102"/>
      <c r="D11854" s="100" t="s">
        <v>29664</v>
      </c>
      <c r="E11854" s="101">
        <v>173.86</v>
      </c>
      <c r="F11854" s="102"/>
    </row>
    <row r="11855" ht="12.75" customHeight="1">
      <c r="A11855" s="100" t="s">
        <v>29469</v>
      </c>
      <c r="B11855" s="101">
        <v>29.27</v>
      </c>
      <c r="C11855" s="102"/>
      <c r="D11855" s="100" t="s">
        <v>12440</v>
      </c>
      <c r="E11855" s="101">
        <v>167.1</v>
      </c>
      <c r="F11855" s="102"/>
    </row>
    <row r="11856" ht="12.75" customHeight="1">
      <c r="A11856" s="100" t="s">
        <v>12094</v>
      </c>
      <c r="B11856" s="101">
        <v>27.63</v>
      </c>
      <c r="C11856" s="102"/>
      <c r="D11856" s="100" t="s">
        <v>29665</v>
      </c>
      <c r="E11856" s="101">
        <v>154.5</v>
      </c>
      <c r="F11856" s="102"/>
    </row>
    <row r="11857" ht="12.75" customHeight="1">
      <c r="A11857" s="100" t="s">
        <v>29470</v>
      </c>
      <c r="B11857" s="101">
        <v>733.85</v>
      </c>
      <c r="C11857" s="102"/>
      <c r="D11857" s="100" t="s">
        <v>12442</v>
      </c>
      <c r="E11857" s="101">
        <v>148.6</v>
      </c>
      <c r="F11857" s="102"/>
    </row>
    <row r="11858" ht="12.75" customHeight="1">
      <c r="A11858" s="100" t="s">
        <v>12096</v>
      </c>
      <c r="B11858" s="101">
        <v>719.05</v>
      </c>
      <c r="C11858" s="102"/>
      <c r="D11858" s="100" t="s">
        <v>29666</v>
      </c>
      <c r="E11858" s="101">
        <v>40.52</v>
      </c>
      <c r="F11858" s="102"/>
    </row>
    <row r="11859" ht="12.75" customHeight="1">
      <c r="A11859" s="100" t="s">
        <v>29471</v>
      </c>
      <c r="B11859" s="101">
        <v>180.53</v>
      </c>
      <c r="C11859" s="102"/>
      <c r="D11859" s="100" t="s">
        <v>12444</v>
      </c>
      <c r="E11859" s="101">
        <v>37.01</v>
      </c>
      <c r="F11859" s="102"/>
    </row>
    <row r="11860" ht="12.75" customHeight="1">
      <c r="A11860" s="100" t="s">
        <v>12098</v>
      </c>
      <c r="B11860" s="101">
        <v>173.42</v>
      </c>
      <c r="C11860" s="102"/>
      <c r="D11860" s="100" t="s">
        <v>29667</v>
      </c>
      <c r="E11860" s="101">
        <v>40.26</v>
      </c>
      <c r="F11860" s="102"/>
    </row>
    <row r="11861" ht="12.75" customHeight="1">
      <c r="A11861" s="100" t="s">
        <v>29472</v>
      </c>
      <c r="B11861" s="101">
        <v>365.0</v>
      </c>
      <c r="C11861" s="102"/>
      <c r="D11861" s="100" t="s">
        <v>12446</v>
      </c>
      <c r="E11861" s="101">
        <v>36.9</v>
      </c>
      <c r="F11861" s="102"/>
    </row>
    <row r="11862" ht="12.75" customHeight="1">
      <c r="A11862" s="100" t="s">
        <v>12100</v>
      </c>
      <c r="B11862" s="101">
        <v>365.0</v>
      </c>
      <c r="C11862" s="102"/>
      <c r="D11862" s="100" t="s">
        <v>29668</v>
      </c>
      <c r="E11862" s="101">
        <v>117.63</v>
      </c>
      <c r="F11862" s="102"/>
    </row>
    <row r="11863" ht="12.75" customHeight="1">
      <c r="A11863" s="100" t="s">
        <v>29669</v>
      </c>
      <c r="B11863" s="101">
        <v>375.03</v>
      </c>
      <c r="C11863" s="102"/>
      <c r="D11863" s="100" t="s">
        <v>12448</v>
      </c>
      <c r="E11863" s="101">
        <v>110.88</v>
      </c>
      <c r="F11863" s="102"/>
    </row>
    <row r="11864" ht="12.75" customHeight="1">
      <c r="A11864" s="100" t="s">
        <v>29670</v>
      </c>
      <c r="B11864" s="101">
        <v>375.03</v>
      </c>
      <c r="C11864" s="102"/>
      <c r="D11864" s="100" t="s">
        <v>29671</v>
      </c>
      <c r="E11864" s="101">
        <v>106.5</v>
      </c>
      <c r="F11864" s="102"/>
    </row>
    <row r="11865" ht="12.75" customHeight="1">
      <c r="A11865" s="100" t="s">
        <v>29473</v>
      </c>
      <c r="B11865" s="101">
        <v>372.52</v>
      </c>
      <c r="C11865" s="102"/>
      <c r="D11865" s="100" t="s">
        <v>12450</v>
      </c>
      <c r="E11865" s="101">
        <v>100.61</v>
      </c>
      <c r="F11865" s="102"/>
    </row>
    <row r="11866" ht="12.75" customHeight="1">
      <c r="A11866" s="100" t="s">
        <v>12102</v>
      </c>
      <c r="B11866" s="101">
        <v>372.52</v>
      </c>
      <c r="C11866" s="102"/>
      <c r="D11866" s="100" t="s">
        <v>29672</v>
      </c>
      <c r="E11866" s="101">
        <v>98.27</v>
      </c>
      <c r="F11866" s="102"/>
    </row>
    <row r="11867" ht="12.75" customHeight="1">
      <c r="A11867" s="100" t="s">
        <v>29474</v>
      </c>
      <c r="B11867" s="101">
        <v>91.72</v>
      </c>
      <c r="C11867" s="102"/>
      <c r="D11867" s="100" t="s">
        <v>12452</v>
      </c>
      <c r="E11867" s="101">
        <v>92.38</v>
      </c>
      <c r="F11867" s="102"/>
    </row>
    <row r="11868" ht="12.75" customHeight="1">
      <c r="A11868" s="100" t="s">
        <v>12104</v>
      </c>
      <c r="B11868" s="101">
        <v>87.19</v>
      </c>
      <c r="C11868" s="102"/>
      <c r="D11868" s="100" t="s">
        <v>29673</v>
      </c>
      <c r="E11868" s="101">
        <v>128.45</v>
      </c>
      <c r="F11868" s="102"/>
    </row>
    <row r="11869" ht="12.75" customHeight="1">
      <c r="A11869" s="100" t="s">
        <v>29475</v>
      </c>
      <c r="B11869" s="101">
        <v>103.09</v>
      </c>
      <c r="C11869" s="102"/>
      <c r="D11869" s="100" t="s">
        <v>12454</v>
      </c>
      <c r="E11869" s="101">
        <v>121.69</v>
      </c>
      <c r="F11869" s="102"/>
    </row>
    <row r="11870" ht="12.75" customHeight="1">
      <c r="A11870" s="100" t="s">
        <v>12106</v>
      </c>
      <c r="B11870" s="101">
        <v>96.79</v>
      </c>
      <c r="C11870" s="102"/>
      <c r="D11870" s="100" t="s">
        <v>29674</v>
      </c>
      <c r="E11870" s="101">
        <v>109.08</v>
      </c>
      <c r="F11870" s="102"/>
    </row>
    <row r="11871" ht="12.75" customHeight="1">
      <c r="A11871" s="100" t="s">
        <v>29476</v>
      </c>
      <c r="B11871" s="101">
        <v>31.48</v>
      </c>
      <c r="C11871" s="102"/>
      <c r="D11871" s="100" t="s">
        <v>12456</v>
      </c>
      <c r="E11871" s="101">
        <v>103.19</v>
      </c>
      <c r="F11871" s="102"/>
    </row>
    <row r="11872" ht="12.75" customHeight="1">
      <c r="A11872" s="100" t="s">
        <v>12108</v>
      </c>
      <c r="B11872" s="101">
        <v>31.48</v>
      </c>
      <c r="C11872" s="102"/>
      <c r="D11872" s="100" t="s">
        <v>29675</v>
      </c>
      <c r="E11872" s="101">
        <v>128.45</v>
      </c>
      <c r="F11872" s="102"/>
    </row>
    <row r="11873" ht="12.75" customHeight="1">
      <c r="A11873" s="100" t="s">
        <v>29477</v>
      </c>
      <c r="B11873" s="101">
        <v>51.2</v>
      </c>
      <c r="C11873" s="102"/>
      <c r="D11873" s="100" t="s">
        <v>12458</v>
      </c>
      <c r="E11873" s="101">
        <v>121.69</v>
      </c>
      <c r="F11873" s="102"/>
    </row>
    <row r="11874" ht="12.75" customHeight="1">
      <c r="A11874" s="100" t="s">
        <v>12110</v>
      </c>
      <c r="B11874" s="101">
        <v>46.46</v>
      </c>
      <c r="C11874" s="102"/>
      <c r="D11874" s="100" t="s">
        <v>29676</v>
      </c>
      <c r="E11874" s="101">
        <v>109.08</v>
      </c>
      <c r="F11874" s="102"/>
    </row>
    <row r="11875" ht="12.75" customHeight="1">
      <c r="A11875" s="100" t="s">
        <v>29478</v>
      </c>
      <c r="B11875" s="101">
        <v>53.58</v>
      </c>
      <c r="C11875" s="102"/>
      <c r="D11875" s="100" t="s">
        <v>12460</v>
      </c>
      <c r="E11875" s="101">
        <v>103.19</v>
      </c>
      <c r="F11875" s="102"/>
    </row>
    <row r="11876" ht="12.75" customHeight="1">
      <c r="A11876" s="100" t="s">
        <v>12112</v>
      </c>
      <c r="B11876" s="101">
        <v>49.79</v>
      </c>
      <c r="C11876" s="102"/>
      <c r="D11876" s="100" t="s">
        <v>29677</v>
      </c>
      <c r="E11876" s="101">
        <v>138.79</v>
      </c>
      <c r="F11876" s="102"/>
    </row>
    <row r="11877" ht="12.75" customHeight="1">
      <c r="A11877" s="100" t="s">
        <v>29479</v>
      </c>
      <c r="B11877" s="101">
        <v>45.0</v>
      </c>
      <c r="C11877" s="102"/>
      <c r="D11877" s="100" t="s">
        <v>12462</v>
      </c>
      <c r="E11877" s="101">
        <v>127.48</v>
      </c>
      <c r="F11877" s="102"/>
    </row>
    <row r="11878" ht="12.75" customHeight="1">
      <c r="A11878" s="100" t="s">
        <v>136</v>
      </c>
      <c r="B11878" s="101">
        <v>45.0</v>
      </c>
      <c r="C11878" s="102"/>
      <c r="D11878" s="100" t="s">
        <v>29678</v>
      </c>
      <c r="E11878" s="101">
        <v>302.33</v>
      </c>
      <c r="F11878" s="102"/>
    </row>
    <row r="11879" ht="12.75" customHeight="1">
      <c r="A11879" s="100" t="s">
        <v>29679</v>
      </c>
      <c r="B11879" s="101">
        <v>39.27</v>
      </c>
      <c r="C11879" s="102"/>
      <c r="D11879" s="100" t="s">
        <v>12464</v>
      </c>
      <c r="E11879" s="101">
        <v>291.75</v>
      </c>
      <c r="F11879" s="102"/>
    </row>
    <row r="11880" ht="12.75" customHeight="1">
      <c r="A11880" s="100" t="s">
        <v>29680</v>
      </c>
      <c r="B11880" s="101">
        <v>39.27</v>
      </c>
      <c r="C11880" s="102"/>
      <c r="D11880" s="100" t="s">
        <v>29681</v>
      </c>
      <c r="E11880" s="101">
        <v>367.43</v>
      </c>
      <c r="F11880" s="102"/>
    </row>
    <row r="11881" ht="12.75" customHeight="1">
      <c r="A11881" s="100" t="s">
        <v>29682</v>
      </c>
      <c r="B11881" s="101">
        <v>45.07</v>
      </c>
      <c r="C11881" s="102"/>
      <c r="D11881" s="100" t="s">
        <v>12466</v>
      </c>
      <c r="E11881" s="101">
        <v>356.85</v>
      </c>
      <c r="F11881" s="102"/>
    </row>
    <row r="11882" ht="12.75" customHeight="1">
      <c r="A11882" s="100" t="s">
        <v>29683</v>
      </c>
      <c r="B11882" s="101">
        <v>45.07</v>
      </c>
      <c r="C11882" s="102"/>
      <c r="D11882" s="100" t="s">
        <v>29684</v>
      </c>
      <c r="E11882" s="101">
        <v>284.86</v>
      </c>
      <c r="F11882" s="102"/>
    </row>
    <row r="11883" ht="12.75" customHeight="1">
      <c r="A11883" s="100" t="s">
        <v>29685</v>
      </c>
      <c r="B11883" s="101">
        <v>27.36</v>
      </c>
      <c r="C11883" s="102"/>
      <c r="D11883" s="100" t="s">
        <v>12468</v>
      </c>
      <c r="E11883" s="101">
        <v>274.58</v>
      </c>
      <c r="F11883" s="102"/>
    </row>
    <row r="11884" ht="12.75" customHeight="1">
      <c r="A11884" s="100" t="s">
        <v>29686</v>
      </c>
      <c r="B11884" s="101">
        <v>27.36</v>
      </c>
      <c r="C11884" s="102"/>
      <c r="D11884" s="100" t="s">
        <v>29687</v>
      </c>
      <c r="E11884" s="101">
        <v>349.96</v>
      </c>
      <c r="F11884" s="102"/>
    </row>
    <row r="11885" ht="12.75" customHeight="1">
      <c r="A11885" s="100" t="s">
        <v>29480</v>
      </c>
      <c r="B11885" s="101">
        <v>46.35</v>
      </c>
      <c r="C11885" s="102"/>
      <c r="D11885" s="100" t="s">
        <v>12470</v>
      </c>
      <c r="E11885" s="101">
        <v>339.68</v>
      </c>
      <c r="F11885" s="102"/>
    </row>
    <row r="11886" ht="12.75" customHeight="1">
      <c r="A11886" s="100" t="s">
        <v>12115</v>
      </c>
      <c r="B11886" s="101">
        <v>41.42</v>
      </c>
      <c r="C11886" s="102"/>
      <c r="D11886" s="100" t="s">
        <v>29688</v>
      </c>
      <c r="E11886" s="101">
        <v>47.41</v>
      </c>
      <c r="F11886" s="102"/>
    </row>
    <row r="11887" ht="12.75" customHeight="1">
      <c r="A11887" s="100" t="s">
        <v>29481</v>
      </c>
      <c r="B11887" s="101">
        <v>52.0</v>
      </c>
      <c r="C11887" s="102"/>
      <c r="D11887" s="100" t="s">
        <v>12472</v>
      </c>
      <c r="E11887" s="101">
        <v>44.26</v>
      </c>
      <c r="F11887" s="102"/>
    </row>
    <row r="11888" ht="12.75" customHeight="1">
      <c r="A11888" s="100" t="s">
        <v>12117</v>
      </c>
      <c r="B11888" s="101">
        <v>52.0</v>
      </c>
      <c r="C11888" s="102"/>
      <c r="D11888" s="100" t="s">
        <v>29689</v>
      </c>
      <c r="E11888" s="101">
        <v>44.63</v>
      </c>
      <c r="F11888" s="102"/>
    </row>
    <row r="11889" ht="12.75" customHeight="1">
      <c r="A11889" s="100" t="s">
        <v>29482</v>
      </c>
      <c r="B11889" s="101">
        <v>166.24</v>
      </c>
      <c r="C11889" s="102"/>
      <c r="D11889" s="100" t="s">
        <v>12474</v>
      </c>
      <c r="E11889" s="101">
        <v>41.58</v>
      </c>
      <c r="F11889" s="102"/>
    </row>
    <row r="11890" ht="12.75" customHeight="1">
      <c r="A11890" s="100" t="s">
        <v>12119</v>
      </c>
      <c r="B11890" s="101">
        <v>153.9</v>
      </c>
      <c r="C11890" s="102"/>
      <c r="D11890" s="100" t="s">
        <v>29690</v>
      </c>
      <c r="E11890" s="101">
        <v>55.4</v>
      </c>
      <c r="F11890" s="102"/>
    </row>
    <row r="11891" ht="12.75" customHeight="1">
      <c r="A11891" s="100" t="s">
        <v>29483</v>
      </c>
      <c r="B11891" s="101">
        <v>95.0</v>
      </c>
      <c r="C11891" s="102"/>
      <c r="D11891" s="100" t="s">
        <v>12476</v>
      </c>
      <c r="E11891" s="101">
        <v>53.19</v>
      </c>
      <c r="F11891" s="102"/>
    </row>
    <row r="11892" ht="12.75" customHeight="1">
      <c r="A11892" s="100" t="s">
        <v>12121</v>
      </c>
      <c r="B11892" s="101">
        <v>95.0</v>
      </c>
      <c r="C11892" s="102"/>
      <c r="D11892" s="100" t="s">
        <v>29691</v>
      </c>
      <c r="E11892" s="101">
        <v>52.6</v>
      </c>
      <c r="F11892" s="102"/>
    </row>
    <row r="11893" ht="12.75" customHeight="1">
      <c r="A11893" s="100" t="s">
        <v>29484</v>
      </c>
      <c r="B11893" s="101">
        <v>147.27</v>
      </c>
      <c r="C11893" s="102"/>
      <c r="D11893" s="100" t="s">
        <v>12478</v>
      </c>
      <c r="E11893" s="101">
        <v>50.43</v>
      </c>
      <c r="F11893" s="102"/>
    </row>
    <row r="11894" ht="12.75" customHeight="1">
      <c r="A11894" s="100" t="s">
        <v>12123</v>
      </c>
      <c r="B11894" s="101">
        <v>147.27</v>
      </c>
      <c r="C11894" s="102"/>
      <c r="D11894" s="100" t="s">
        <v>29692</v>
      </c>
      <c r="E11894" s="101">
        <v>60.94</v>
      </c>
      <c r="F11894" s="102"/>
    </row>
    <row r="11895" ht="12.75" customHeight="1">
      <c r="A11895" s="100" t="s">
        <v>29485</v>
      </c>
      <c r="B11895" s="101">
        <v>69.17</v>
      </c>
      <c r="C11895" s="102"/>
      <c r="D11895" s="100" t="s">
        <v>12480</v>
      </c>
      <c r="E11895" s="101">
        <v>58.72</v>
      </c>
      <c r="F11895" s="102"/>
    </row>
    <row r="11896" ht="12.75" customHeight="1">
      <c r="A11896" s="100" t="s">
        <v>12125</v>
      </c>
      <c r="B11896" s="101">
        <v>63.96</v>
      </c>
      <c r="C11896" s="102"/>
      <c r="D11896" s="100" t="s">
        <v>29693</v>
      </c>
      <c r="E11896" s="101">
        <v>57.8</v>
      </c>
      <c r="F11896" s="102"/>
    </row>
    <row r="11897" ht="12.75" customHeight="1">
      <c r="A11897" s="100" t="s">
        <v>29694</v>
      </c>
      <c r="B11897" s="101">
        <v>108.89</v>
      </c>
      <c r="C11897" s="102"/>
      <c r="D11897" s="100" t="s">
        <v>12482</v>
      </c>
      <c r="E11897" s="101">
        <v>55.63</v>
      </c>
      <c r="F11897" s="102"/>
    </row>
    <row r="11898" ht="12.75" customHeight="1">
      <c r="A11898" s="100" t="s">
        <v>29695</v>
      </c>
      <c r="B11898" s="101">
        <v>103.68</v>
      </c>
      <c r="C11898" s="102"/>
      <c r="D11898" s="100" t="s">
        <v>29696</v>
      </c>
      <c r="E11898" s="101">
        <v>88.68</v>
      </c>
      <c r="F11898" s="102"/>
    </row>
    <row r="11899" ht="12.75" customHeight="1">
      <c r="A11899" s="100" t="s">
        <v>29486</v>
      </c>
      <c r="B11899" s="101">
        <v>100.17</v>
      </c>
      <c r="C11899" s="102"/>
      <c r="D11899" s="100" t="s">
        <v>12484</v>
      </c>
      <c r="E11899" s="101">
        <v>86.43</v>
      </c>
      <c r="F11899" s="102"/>
    </row>
    <row r="11900" ht="12.75" customHeight="1">
      <c r="A11900" s="100" t="s">
        <v>12127</v>
      </c>
      <c r="B11900" s="101">
        <v>94.96</v>
      </c>
      <c r="C11900" s="102"/>
      <c r="D11900" s="100" t="s">
        <v>29697</v>
      </c>
      <c r="E11900" s="101">
        <v>83.8</v>
      </c>
      <c r="F11900" s="102"/>
    </row>
    <row r="11901" ht="12.75" customHeight="1">
      <c r="A11901" s="100" t="s">
        <v>29698</v>
      </c>
      <c r="B11901" s="101">
        <v>254.77</v>
      </c>
      <c r="C11901" s="102"/>
      <c r="D11901" s="100" t="s">
        <v>12486</v>
      </c>
      <c r="E11901" s="101">
        <v>81.63</v>
      </c>
      <c r="F11901" s="102"/>
    </row>
    <row r="11902" ht="12.75" customHeight="1">
      <c r="A11902" s="100" t="s">
        <v>29699</v>
      </c>
      <c r="B11902" s="101">
        <v>231.94</v>
      </c>
      <c r="C11902" s="102"/>
      <c r="D11902" s="100" t="s">
        <v>29700</v>
      </c>
      <c r="E11902" s="101">
        <v>145.52</v>
      </c>
      <c r="F11902" s="102"/>
    </row>
    <row r="11903" ht="12.75" customHeight="1">
      <c r="A11903" s="100" t="s">
        <v>29487</v>
      </c>
      <c r="B11903" s="101">
        <v>63.44</v>
      </c>
      <c r="C11903" s="102"/>
      <c r="D11903" s="100" t="s">
        <v>12488</v>
      </c>
      <c r="E11903" s="101">
        <v>143.19</v>
      </c>
      <c r="F11903" s="102"/>
    </row>
    <row r="11904" ht="12.75" customHeight="1">
      <c r="A11904" s="100" t="s">
        <v>12129</v>
      </c>
      <c r="B11904" s="101">
        <v>58.8</v>
      </c>
      <c r="C11904" s="102"/>
      <c r="D11904" s="100" t="s">
        <v>29701</v>
      </c>
      <c r="E11904" s="101">
        <v>135.8</v>
      </c>
      <c r="F11904" s="102"/>
    </row>
    <row r="11905" ht="12.75" customHeight="1">
      <c r="A11905" s="100" t="s">
        <v>29488</v>
      </c>
      <c r="B11905" s="101">
        <v>63.98</v>
      </c>
      <c r="C11905" s="102"/>
      <c r="D11905" s="100" t="s">
        <v>12490</v>
      </c>
      <c r="E11905" s="101">
        <v>133.63</v>
      </c>
      <c r="F11905" s="102"/>
    </row>
    <row r="11906" ht="12.75" customHeight="1">
      <c r="A11906" s="100" t="s">
        <v>12131</v>
      </c>
      <c r="B11906" s="101">
        <v>61.73</v>
      </c>
      <c r="C11906" s="102"/>
      <c r="D11906" s="100" t="s">
        <v>29702</v>
      </c>
      <c r="E11906" s="101">
        <v>56.08</v>
      </c>
      <c r="F11906" s="102"/>
    </row>
    <row r="11907" ht="12.75" customHeight="1">
      <c r="A11907" s="100" t="s">
        <v>29489</v>
      </c>
      <c r="B11907" s="101">
        <v>77.2</v>
      </c>
      <c r="C11907" s="102"/>
      <c r="D11907" s="100" t="s">
        <v>12492</v>
      </c>
      <c r="E11907" s="101">
        <v>53.76</v>
      </c>
      <c r="F11907" s="102"/>
    </row>
    <row r="11908" ht="12.75" customHeight="1">
      <c r="A11908" s="100" t="s">
        <v>12133</v>
      </c>
      <c r="B11908" s="101">
        <v>74.72</v>
      </c>
      <c r="C11908" s="102"/>
      <c r="D11908" s="100" t="s">
        <v>29703</v>
      </c>
      <c r="E11908" s="101">
        <v>51.84</v>
      </c>
      <c r="F11908" s="102"/>
    </row>
    <row r="11909" ht="12.75" customHeight="1">
      <c r="A11909" s="100" t="s">
        <v>29490</v>
      </c>
      <c r="B11909" s="101">
        <v>63.98</v>
      </c>
      <c r="C11909" s="102"/>
      <c r="D11909" s="100" t="s">
        <v>12494</v>
      </c>
      <c r="E11909" s="101">
        <v>49.67</v>
      </c>
      <c r="F11909" s="102"/>
    </row>
    <row r="11910" ht="12.75" customHeight="1">
      <c r="A11910" s="100" t="s">
        <v>12135</v>
      </c>
      <c r="B11910" s="101">
        <v>61.73</v>
      </c>
      <c r="C11910" s="102"/>
      <c r="D11910" s="100" t="s">
        <v>29704</v>
      </c>
      <c r="E11910" s="101">
        <v>115.75</v>
      </c>
      <c r="F11910" s="102"/>
    </row>
    <row r="11911" ht="12.75" customHeight="1">
      <c r="A11911" s="100" t="s">
        <v>29491</v>
      </c>
      <c r="B11911" s="101">
        <v>77.2</v>
      </c>
      <c r="C11911" s="102"/>
      <c r="D11911" s="100" t="s">
        <v>12496</v>
      </c>
      <c r="E11911" s="101">
        <v>111.33</v>
      </c>
      <c r="F11911" s="102"/>
    </row>
    <row r="11912" ht="12.75" customHeight="1">
      <c r="A11912" s="100" t="s">
        <v>12137</v>
      </c>
      <c r="B11912" s="101">
        <v>74.72</v>
      </c>
      <c r="C11912" s="102"/>
      <c r="D11912" s="100" t="s">
        <v>29705</v>
      </c>
      <c r="E11912" s="101">
        <v>110.4</v>
      </c>
      <c r="F11912" s="102"/>
    </row>
    <row r="11913" ht="12.75" customHeight="1">
      <c r="A11913" s="100" t="s">
        <v>29492</v>
      </c>
      <c r="B11913" s="101">
        <v>60.47</v>
      </c>
      <c r="C11913" s="102"/>
      <c r="D11913" s="100" t="s">
        <v>12498</v>
      </c>
      <c r="E11913" s="101">
        <v>106.07</v>
      </c>
      <c r="F11913" s="102"/>
    </row>
    <row r="11914" ht="12.75" customHeight="1">
      <c r="A11914" s="100" t="s">
        <v>12139</v>
      </c>
      <c r="B11914" s="101">
        <v>58.21</v>
      </c>
      <c r="C11914" s="102"/>
      <c r="D11914" s="100" t="s">
        <v>29706</v>
      </c>
      <c r="E11914" s="101">
        <v>119.28</v>
      </c>
      <c r="F11914" s="102"/>
    </row>
    <row r="11915" ht="12.75" customHeight="1">
      <c r="A11915" s="100" t="s">
        <v>29493</v>
      </c>
      <c r="B11915" s="101">
        <v>73.69</v>
      </c>
      <c r="C11915" s="102"/>
      <c r="D11915" s="100" t="s">
        <v>12500</v>
      </c>
      <c r="E11915" s="101">
        <v>114.84</v>
      </c>
      <c r="F11915" s="102"/>
    </row>
    <row r="11916" ht="12.75" customHeight="1">
      <c r="A11916" s="100" t="s">
        <v>12141</v>
      </c>
      <c r="B11916" s="101">
        <v>71.2</v>
      </c>
      <c r="C11916" s="102"/>
      <c r="D11916" s="100" t="s">
        <v>29707</v>
      </c>
      <c r="E11916" s="101">
        <v>113.0</v>
      </c>
      <c r="F11916" s="102"/>
    </row>
    <row r="11917" ht="12.75" customHeight="1">
      <c r="A11917" s="100" t="s">
        <v>29494</v>
      </c>
      <c r="B11917" s="101">
        <v>60.47</v>
      </c>
      <c r="C11917" s="102"/>
      <c r="D11917" s="100" t="s">
        <v>12502</v>
      </c>
      <c r="E11917" s="101">
        <v>108.67</v>
      </c>
      <c r="F11917" s="102"/>
    </row>
    <row r="11918" ht="12.75" customHeight="1">
      <c r="A11918" s="100" t="s">
        <v>12143</v>
      </c>
      <c r="B11918" s="101">
        <v>58.21</v>
      </c>
      <c r="C11918" s="102"/>
      <c r="D11918" s="100" t="s">
        <v>29708</v>
      </c>
      <c r="E11918" s="101">
        <v>249.66</v>
      </c>
      <c r="F11918" s="102"/>
    </row>
    <row r="11919" ht="12.75" customHeight="1">
      <c r="A11919" s="100" t="s">
        <v>29495</v>
      </c>
      <c r="B11919" s="101">
        <v>73.69</v>
      </c>
      <c r="C11919" s="102"/>
      <c r="D11919" s="100" t="s">
        <v>12504</v>
      </c>
      <c r="E11919" s="101">
        <v>239.09</v>
      </c>
      <c r="F11919" s="102"/>
    </row>
    <row r="11920" ht="12.75" customHeight="1">
      <c r="A11920" s="100" t="s">
        <v>12145</v>
      </c>
      <c r="B11920" s="101">
        <v>71.2</v>
      </c>
      <c r="C11920" s="102"/>
      <c r="D11920" s="100" t="s">
        <v>29709</v>
      </c>
      <c r="E11920" s="101">
        <v>234.46</v>
      </c>
      <c r="F11920" s="102"/>
    </row>
    <row r="11921" ht="12.75" customHeight="1">
      <c r="A11921" s="100" t="s">
        <v>29496</v>
      </c>
      <c r="B11921" s="101">
        <v>106.5</v>
      </c>
      <c r="C11921" s="102"/>
      <c r="D11921" s="100" t="s">
        <v>12506</v>
      </c>
      <c r="E11921" s="101">
        <v>224.18</v>
      </c>
      <c r="F11921" s="102"/>
    </row>
    <row r="11922" ht="12.75" customHeight="1">
      <c r="A11922" s="100" t="s">
        <v>12147</v>
      </c>
      <c r="B11922" s="101">
        <v>104.25</v>
      </c>
      <c r="C11922" s="102"/>
      <c r="D11922" s="100" t="s">
        <v>29710</v>
      </c>
      <c r="E11922" s="101">
        <v>256.86</v>
      </c>
      <c r="F11922" s="102"/>
    </row>
    <row r="11923" ht="12.75" customHeight="1">
      <c r="A11923" s="100" t="s">
        <v>29497</v>
      </c>
      <c r="B11923" s="101">
        <v>36.43</v>
      </c>
      <c r="C11923" s="102"/>
      <c r="D11923" s="100" t="s">
        <v>12508</v>
      </c>
      <c r="E11923" s="101">
        <v>249.15</v>
      </c>
      <c r="F11923" s="102"/>
    </row>
    <row r="11924" ht="12.75" customHeight="1">
      <c r="A11924" s="100" t="s">
        <v>12149</v>
      </c>
      <c r="B11924" s="101">
        <v>35.18</v>
      </c>
      <c r="C11924" s="102"/>
      <c r="D11924" s="100" t="s">
        <v>29711</v>
      </c>
      <c r="E11924" s="101">
        <v>43.08</v>
      </c>
      <c r="F11924" s="102"/>
    </row>
    <row r="11925" ht="12.75" customHeight="1">
      <c r="A11925" s="100" t="s">
        <v>29498</v>
      </c>
      <c r="B11925" s="101">
        <v>40.68</v>
      </c>
      <c r="C11925" s="102"/>
      <c r="D11925" s="100" t="s">
        <v>12510</v>
      </c>
      <c r="E11925" s="101">
        <v>39.97</v>
      </c>
      <c r="F11925" s="102"/>
    </row>
    <row r="11926" ht="12.75" customHeight="1">
      <c r="A11926" s="100" t="s">
        <v>12151</v>
      </c>
      <c r="B11926" s="101">
        <v>39.44</v>
      </c>
      <c r="C11926" s="102"/>
      <c r="D11926" s="100" t="s">
        <v>29712</v>
      </c>
      <c r="E11926" s="101">
        <v>41.41</v>
      </c>
      <c r="F11926" s="102"/>
    </row>
    <row r="11927" ht="12.75" customHeight="1">
      <c r="A11927" s="100" t="s">
        <v>29499</v>
      </c>
      <c r="B11927" s="101">
        <v>42.17</v>
      </c>
      <c r="C11927" s="102"/>
      <c r="D11927" s="100" t="s">
        <v>12512</v>
      </c>
      <c r="E11927" s="101">
        <v>38.35</v>
      </c>
      <c r="F11927" s="102"/>
    </row>
    <row r="11928" ht="12.75" customHeight="1">
      <c r="A11928" s="100" t="s">
        <v>12153</v>
      </c>
      <c r="B11928" s="101">
        <v>40.93</v>
      </c>
      <c r="C11928" s="102"/>
      <c r="D11928" s="100" t="s">
        <v>29713</v>
      </c>
      <c r="E11928" s="101">
        <v>74.75</v>
      </c>
      <c r="F11928" s="102"/>
    </row>
    <row r="11929" ht="12.75" customHeight="1">
      <c r="A11929" s="100" t="s">
        <v>29500</v>
      </c>
      <c r="B11929" s="101">
        <v>108.56</v>
      </c>
      <c r="C11929" s="102"/>
      <c r="D11929" s="100" t="s">
        <v>12514</v>
      </c>
      <c r="E11929" s="101">
        <v>70.42</v>
      </c>
      <c r="F11929" s="102"/>
    </row>
    <row r="11930" ht="12.75" customHeight="1">
      <c r="A11930" s="100" t="s">
        <v>12155</v>
      </c>
      <c r="B11930" s="101">
        <v>107.31</v>
      </c>
      <c r="C11930" s="102"/>
      <c r="D11930" s="100" t="s">
        <v>29714</v>
      </c>
      <c r="E11930" s="101">
        <v>69.32</v>
      </c>
      <c r="F11930" s="102"/>
    </row>
    <row r="11931" ht="12.75" customHeight="1">
      <c r="A11931" s="100" t="s">
        <v>29501</v>
      </c>
      <c r="B11931" s="101">
        <v>116.41</v>
      </c>
      <c r="C11931" s="102"/>
      <c r="D11931" s="100" t="s">
        <v>12516</v>
      </c>
      <c r="E11931" s="101">
        <v>65.11</v>
      </c>
      <c r="F11931" s="102"/>
    </row>
    <row r="11932" ht="12.75" customHeight="1">
      <c r="A11932" s="100" t="s">
        <v>12157</v>
      </c>
      <c r="B11932" s="101">
        <v>115.55</v>
      </c>
      <c r="C11932" s="102"/>
      <c r="D11932" s="100" t="s">
        <v>29715</v>
      </c>
      <c r="E11932" s="101">
        <v>39.64</v>
      </c>
      <c r="F11932" s="102"/>
    </row>
    <row r="11933" ht="12.75" customHeight="1">
      <c r="A11933" s="100" t="s">
        <v>29502</v>
      </c>
      <c r="B11933" s="101">
        <v>44.18</v>
      </c>
      <c r="C11933" s="102"/>
      <c r="D11933" s="100" t="s">
        <v>12518</v>
      </c>
      <c r="E11933" s="101">
        <v>37.3</v>
      </c>
      <c r="F11933" s="102"/>
    </row>
    <row r="11934" ht="12.75" customHeight="1">
      <c r="A11934" s="100" t="s">
        <v>12159</v>
      </c>
      <c r="B11934" s="101">
        <v>44.18</v>
      </c>
      <c r="C11934" s="102"/>
      <c r="D11934" s="100" t="s">
        <v>29716</v>
      </c>
      <c r="E11934" s="101">
        <v>34.66</v>
      </c>
      <c r="F11934" s="102"/>
    </row>
    <row r="11935" ht="12.75" customHeight="1">
      <c r="A11935" s="100" t="s">
        <v>29503</v>
      </c>
      <c r="B11935" s="101">
        <v>44.18</v>
      </c>
      <c r="C11935" s="102"/>
      <c r="D11935" s="100" t="s">
        <v>12520</v>
      </c>
      <c r="E11935" s="101">
        <v>32.5</v>
      </c>
      <c r="F11935" s="102"/>
    </row>
    <row r="11936" ht="12.75" customHeight="1">
      <c r="A11936" s="100" t="s">
        <v>12161</v>
      </c>
      <c r="B11936" s="101">
        <v>44.18</v>
      </c>
      <c r="C11936" s="102"/>
      <c r="D11936" s="100" t="s">
        <v>29717</v>
      </c>
      <c r="E11936" s="101">
        <v>42.72</v>
      </c>
      <c r="F11936" s="102"/>
    </row>
    <row r="11937" ht="12.75" customHeight="1">
      <c r="A11937" s="100" t="s">
        <v>29504</v>
      </c>
      <c r="B11937" s="101">
        <v>54.88</v>
      </c>
      <c r="C11937" s="102"/>
      <c r="D11937" s="100" t="s">
        <v>12522</v>
      </c>
      <c r="E11937" s="101">
        <v>40.04</v>
      </c>
      <c r="F11937" s="102"/>
    </row>
    <row r="11938" ht="12.75" customHeight="1">
      <c r="A11938" s="100" t="s">
        <v>12163</v>
      </c>
      <c r="B11938" s="101">
        <v>54.88</v>
      </c>
      <c r="C11938" s="102"/>
      <c r="D11938" s="100" t="s">
        <v>29718</v>
      </c>
      <c r="E11938" s="101">
        <v>39.4</v>
      </c>
      <c r="F11938" s="102"/>
    </row>
    <row r="11939" ht="12.75" customHeight="1">
      <c r="A11939" s="100" t="s">
        <v>29505</v>
      </c>
      <c r="B11939" s="101">
        <v>61.36</v>
      </c>
      <c r="C11939" s="102"/>
      <c r="D11939" s="100" t="s">
        <v>12524</v>
      </c>
      <c r="E11939" s="101">
        <v>36.87</v>
      </c>
      <c r="F11939" s="102"/>
    </row>
    <row r="11940" ht="12.75" customHeight="1">
      <c r="A11940" s="100" t="s">
        <v>12165</v>
      </c>
      <c r="B11940" s="101">
        <v>61.36</v>
      </c>
      <c r="C11940" s="102"/>
      <c r="D11940" s="100" t="s">
        <v>29719</v>
      </c>
      <c r="E11940" s="101">
        <v>66.99</v>
      </c>
      <c r="F11940" s="102"/>
    </row>
    <row r="11941" ht="12.75" customHeight="1">
      <c r="A11941" s="100" t="s">
        <v>29506</v>
      </c>
      <c r="B11941" s="101">
        <v>61.36</v>
      </c>
      <c r="C11941" s="102"/>
      <c r="D11941" s="100" t="s">
        <v>12526</v>
      </c>
      <c r="E11941" s="101">
        <v>64.57</v>
      </c>
      <c r="F11941" s="102"/>
    </row>
    <row r="11942" ht="12.75" customHeight="1">
      <c r="A11942" s="100" t="s">
        <v>12167</v>
      </c>
      <c r="B11942" s="101">
        <v>61.36</v>
      </c>
      <c r="C11942" s="102"/>
      <c r="D11942" s="100" t="s">
        <v>29720</v>
      </c>
      <c r="E11942" s="101">
        <v>63.74</v>
      </c>
      <c r="F11942" s="102"/>
    </row>
    <row r="11943" ht="12.75" customHeight="1">
      <c r="A11943" s="100" t="s">
        <v>29721</v>
      </c>
      <c r="B11943" s="101">
        <v>61.36</v>
      </c>
      <c r="C11943" s="102"/>
      <c r="D11943" s="100" t="s">
        <v>12528</v>
      </c>
      <c r="E11943" s="101">
        <v>61.21</v>
      </c>
      <c r="F11943" s="102"/>
    </row>
    <row r="11944" ht="12.75" customHeight="1">
      <c r="A11944" s="100" t="s">
        <v>29722</v>
      </c>
      <c r="B11944" s="101">
        <v>61.36</v>
      </c>
      <c r="C11944" s="102"/>
      <c r="D11944" s="100" t="s">
        <v>29723</v>
      </c>
      <c r="E11944" s="101">
        <v>42.03</v>
      </c>
      <c r="F11944" s="102"/>
    </row>
    <row r="11945" ht="12.75" customHeight="1">
      <c r="A11945" s="100" t="s">
        <v>29507</v>
      </c>
      <c r="B11945" s="101">
        <v>61.36</v>
      </c>
      <c r="C11945" s="102"/>
      <c r="D11945" s="100" t="s">
        <v>12530</v>
      </c>
      <c r="E11945" s="101">
        <v>39.82</v>
      </c>
      <c r="F11945" s="102"/>
    </row>
    <row r="11946" ht="12.75" customHeight="1">
      <c r="A11946" s="100" t="s">
        <v>12169</v>
      </c>
      <c r="B11946" s="101">
        <v>61.36</v>
      </c>
      <c r="C11946" s="102"/>
      <c r="D11946" s="100" t="s">
        <v>29724</v>
      </c>
      <c r="E11946" s="101">
        <v>39.62</v>
      </c>
      <c r="F11946" s="102"/>
    </row>
    <row r="11947" ht="12.75" customHeight="1">
      <c r="A11947" s="100" t="s">
        <v>29725</v>
      </c>
      <c r="B11947" s="101">
        <v>61.36</v>
      </c>
      <c r="C11947" s="102"/>
      <c r="D11947" s="100" t="s">
        <v>12532</v>
      </c>
      <c r="E11947" s="101">
        <v>37.46</v>
      </c>
      <c r="F11947" s="102"/>
    </row>
    <row r="11948" ht="12.75" customHeight="1">
      <c r="A11948" s="100" t="s">
        <v>29726</v>
      </c>
      <c r="B11948" s="101">
        <v>61.36</v>
      </c>
      <c r="C11948" s="102"/>
      <c r="D11948" s="100" t="s">
        <v>29727</v>
      </c>
      <c r="E11948" s="101">
        <v>51.14</v>
      </c>
      <c r="F11948" s="102"/>
    </row>
    <row r="11949" ht="12.75" customHeight="1">
      <c r="A11949" s="100" t="s">
        <v>29728</v>
      </c>
      <c r="B11949" s="101">
        <v>61.36</v>
      </c>
      <c r="C11949" s="102"/>
      <c r="D11949" s="100" t="s">
        <v>74</v>
      </c>
      <c r="E11949" s="101">
        <v>48.93</v>
      </c>
      <c r="F11949" s="102"/>
    </row>
    <row r="11950" ht="12.75" customHeight="1">
      <c r="A11950" s="100" t="s">
        <v>29729</v>
      </c>
      <c r="B11950" s="101">
        <v>61.36</v>
      </c>
      <c r="C11950" s="102"/>
      <c r="D11950" s="100" t="s">
        <v>29730</v>
      </c>
      <c r="E11950" s="101">
        <v>48.36</v>
      </c>
      <c r="F11950" s="102"/>
    </row>
    <row r="11951" ht="12.75" customHeight="1">
      <c r="A11951" s="100" t="s">
        <v>29731</v>
      </c>
      <c r="B11951" s="101">
        <v>61.36</v>
      </c>
      <c r="C11951" s="102"/>
      <c r="D11951" s="100" t="s">
        <v>12535</v>
      </c>
      <c r="E11951" s="101">
        <v>46.19</v>
      </c>
      <c r="F11951" s="102"/>
    </row>
    <row r="11952" ht="12.75" customHeight="1">
      <c r="A11952" s="100" t="s">
        <v>29732</v>
      </c>
      <c r="B11952" s="101">
        <v>61.36</v>
      </c>
      <c r="C11952" s="102"/>
      <c r="D11952" s="100" t="s">
        <v>29733</v>
      </c>
      <c r="E11952" s="101">
        <v>62.54</v>
      </c>
      <c r="F11952" s="102"/>
    </row>
    <row r="11953" ht="12.75" customHeight="1">
      <c r="A11953" s="100" t="s">
        <v>29508</v>
      </c>
      <c r="B11953" s="101">
        <v>26.55</v>
      </c>
      <c r="C11953" s="102"/>
      <c r="D11953" s="100" t="s">
        <v>12537</v>
      </c>
      <c r="E11953" s="101">
        <v>60.3</v>
      </c>
      <c r="F11953" s="102"/>
    </row>
    <row r="11954" ht="12.75" customHeight="1">
      <c r="A11954" s="100" t="s">
        <v>12171</v>
      </c>
      <c r="B11954" s="101">
        <v>25.37</v>
      </c>
      <c r="C11954" s="102"/>
      <c r="D11954" s="100" t="s">
        <v>29734</v>
      </c>
      <c r="E11954" s="101">
        <v>57.92</v>
      </c>
      <c r="F11954" s="102"/>
    </row>
    <row r="11955" ht="12.75" customHeight="1">
      <c r="A11955" s="100" t="s">
        <v>29509</v>
      </c>
      <c r="B11955" s="101">
        <v>30.8</v>
      </c>
      <c r="C11955" s="102"/>
      <c r="D11955" s="100" t="s">
        <v>12539</v>
      </c>
      <c r="E11955" s="101">
        <v>55.76</v>
      </c>
      <c r="F11955" s="102"/>
    </row>
    <row r="11956" ht="12.75" customHeight="1">
      <c r="A11956" s="100" t="s">
        <v>12173</v>
      </c>
      <c r="B11956" s="101">
        <v>29.62</v>
      </c>
      <c r="C11956" s="102"/>
      <c r="D11956" s="100" t="s">
        <v>29735</v>
      </c>
      <c r="E11956" s="101">
        <v>536.38</v>
      </c>
      <c r="F11956" s="102"/>
    </row>
    <row r="11957" ht="12.75" customHeight="1">
      <c r="A11957" s="100" t="s">
        <v>29510</v>
      </c>
      <c r="B11957" s="101">
        <v>29.6</v>
      </c>
      <c r="C11957" s="102"/>
      <c r="D11957" s="100" t="s">
        <v>12541</v>
      </c>
      <c r="E11957" s="101">
        <v>525.8</v>
      </c>
      <c r="F11957" s="102"/>
    </row>
    <row r="11958" ht="12.75" customHeight="1">
      <c r="A11958" s="100" t="s">
        <v>12175</v>
      </c>
      <c r="B11958" s="101">
        <v>28.43</v>
      </c>
      <c r="C11958" s="102"/>
      <c r="D11958" s="100" t="s">
        <v>29736</v>
      </c>
      <c r="E11958" s="101">
        <v>517.96</v>
      </c>
      <c r="F11958" s="102"/>
    </row>
    <row r="11959" ht="12.75" customHeight="1">
      <c r="A11959" s="100" t="s">
        <v>29511</v>
      </c>
      <c r="B11959" s="101">
        <v>38.88</v>
      </c>
      <c r="C11959" s="102"/>
      <c r="D11959" s="100" t="s">
        <v>12543</v>
      </c>
      <c r="E11959" s="101">
        <v>507.68</v>
      </c>
      <c r="F11959" s="102"/>
    </row>
    <row r="11960" ht="12.75" customHeight="1">
      <c r="A11960" s="100" t="s">
        <v>12177</v>
      </c>
      <c r="B11960" s="101">
        <v>37.01</v>
      </c>
      <c r="C11960" s="102"/>
      <c r="D11960" s="100" t="s">
        <v>29737</v>
      </c>
      <c r="E11960" s="101">
        <v>712.78</v>
      </c>
      <c r="F11960" s="102"/>
    </row>
    <row r="11961" ht="12.75" customHeight="1">
      <c r="A11961" s="100" t="s">
        <v>29512</v>
      </c>
      <c r="B11961" s="101">
        <v>52.11</v>
      </c>
      <c r="C11961" s="102"/>
      <c r="D11961" s="100" t="s">
        <v>12545</v>
      </c>
      <c r="E11961" s="101">
        <v>702.2</v>
      </c>
      <c r="F11961" s="102"/>
    </row>
    <row r="11962" ht="12.75" customHeight="1">
      <c r="A11962" s="100" t="s">
        <v>12179</v>
      </c>
      <c r="B11962" s="101">
        <v>50.0</v>
      </c>
      <c r="C11962" s="102"/>
      <c r="D11962" s="100" t="s">
        <v>29738</v>
      </c>
      <c r="E11962" s="101">
        <v>694.36</v>
      </c>
      <c r="F11962" s="102"/>
    </row>
    <row r="11963" ht="12.75" customHeight="1">
      <c r="A11963" s="100" t="s">
        <v>29513</v>
      </c>
      <c r="B11963" s="101">
        <v>43.14</v>
      </c>
      <c r="C11963" s="102"/>
      <c r="D11963" s="100" t="s">
        <v>12547</v>
      </c>
      <c r="E11963" s="101">
        <v>684.08</v>
      </c>
      <c r="F11963" s="102"/>
    </row>
    <row r="11964" ht="12.75" customHeight="1">
      <c r="A11964" s="100" t="s">
        <v>12181</v>
      </c>
      <c r="B11964" s="101">
        <v>41.26</v>
      </c>
      <c r="C11964" s="102"/>
      <c r="D11964" s="100" t="s">
        <v>29739</v>
      </c>
      <c r="E11964" s="101">
        <v>71.46</v>
      </c>
      <c r="F11964" s="102"/>
    </row>
    <row r="11965" ht="12.75" customHeight="1">
      <c r="A11965" s="100" t="s">
        <v>29514</v>
      </c>
      <c r="B11965" s="101">
        <v>56.36</v>
      </c>
      <c r="C11965" s="102"/>
      <c r="D11965" s="100" t="s">
        <v>12549</v>
      </c>
      <c r="E11965" s="101">
        <v>68.32</v>
      </c>
      <c r="F11965" s="102"/>
    </row>
    <row r="11966" ht="12.75" customHeight="1">
      <c r="A11966" s="100" t="s">
        <v>12183</v>
      </c>
      <c r="B11966" s="101">
        <v>54.25</v>
      </c>
      <c r="C11966" s="102"/>
      <c r="D11966" s="100" t="s">
        <v>29740</v>
      </c>
      <c r="E11966" s="101">
        <v>69.05</v>
      </c>
      <c r="F11966" s="102"/>
    </row>
    <row r="11967" ht="12.75" customHeight="1">
      <c r="A11967" s="100" t="s">
        <v>29515</v>
      </c>
      <c r="B11967" s="101">
        <v>41.94</v>
      </c>
      <c r="C11967" s="102"/>
      <c r="D11967" s="100" t="s">
        <v>12551</v>
      </c>
      <c r="E11967" s="101">
        <v>66.0</v>
      </c>
      <c r="F11967" s="102"/>
    </row>
    <row r="11968" ht="12.75" customHeight="1">
      <c r="A11968" s="100" t="s">
        <v>12185</v>
      </c>
      <c r="B11968" s="101">
        <v>40.07</v>
      </c>
      <c r="C11968" s="102"/>
      <c r="D11968" s="100" t="s">
        <v>29741</v>
      </c>
      <c r="E11968" s="101">
        <v>101.21</v>
      </c>
      <c r="F11968" s="102"/>
    </row>
    <row r="11969" ht="12.75" customHeight="1">
      <c r="A11969" s="100" t="s">
        <v>29516</v>
      </c>
      <c r="B11969" s="101">
        <v>55.16</v>
      </c>
      <c r="C11969" s="102"/>
      <c r="D11969" s="100" t="s">
        <v>12553</v>
      </c>
      <c r="E11969" s="101">
        <v>99.0</v>
      </c>
      <c r="F11969" s="102"/>
    </row>
    <row r="11970" ht="12.75" customHeight="1">
      <c r="A11970" s="100" t="s">
        <v>12187</v>
      </c>
      <c r="B11970" s="101">
        <v>53.06</v>
      </c>
      <c r="C11970" s="102"/>
      <c r="D11970" s="100" t="s">
        <v>29742</v>
      </c>
      <c r="E11970" s="101">
        <v>98.52</v>
      </c>
      <c r="F11970" s="102"/>
    </row>
    <row r="11971" ht="12.75" customHeight="1">
      <c r="A11971" s="100" t="s">
        <v>29517</v>
      </c>
      <c r="B11971" s="101">
        <v>39.83</v>
      </c>
      <c r="C11971" s="102"/>
      <c r="D11971" s="100" t="s">
        <v>12555</v>
      </c>
      <c r="E11971" s="101">
        <v>96.35</v>
      </c>
      <c r="F11971" s="102"/>
    </row>
    <row r="11972" ht="12.75" customHeight="1">
      <c r="A11972" s="100" t="s">
        <v>12189</v>
      </c>
      <c r="B11972" s="101">
        <v>37.96</v>
      </c>
      <c r="C11972" s="102"/>
      <c r="D11972" s="100" t="s">
        <v>29743</v>
      </c>
      <c r="E11972" s="101">
        <v>113.48</v>
      </c>
      <c r="F11972" s="102"/>
    </row>
    <row r="11973" ht="12.75" customHeight="1">
      <c r="A11973" s="100" t="s">
        <v>29518</v>
      </c>
      <c r="B11973" s="101">
        <v>53.06</v>
      </c>
      <c r="C11973" s="102"/>
      <c r="D11973" s="100" t="s">
        <v>12557</v>
      </c>
      <c r="E11973" s="101">
        <v>111.26</v>
      </c>
      <c r="F11973" s="102"/>
    </row>
    <row r="11974" ht="12.75" customHeight="1">
      <c r="A11974" s="100" t="s">
        <v>12191</v>
      </c>
      <c r="B11974" s="101">
        <v>50.95</v>
      </c>
      <c r="C11974" s="102"/>
      <c r="D11974" s="100" t="s">
        <v>29744</v>
      </c>
      <c r="E11974" s="101">
        <v>110.28</v>
      </c>
      <c r="F11974" s="102"/>
    </row>
    <row r="11975" ht="12.75" customHeight="1">
      <c r="A11975" s="100" t="s">
        <v>29519</v>
      </c>
      <c r="B11975" s="101">
        <v>44.08</v>
      </c>
      <c r="C11975" s="102"/>
      <c r="D11975" s="100" t="s">
        <v>12559</v>
      </c>
      <c r="E11975" s="101">
        <v>108.11</v>
      </c>
      <c r="F11975" s="102"/>
    </row>
    <row r="11976" ht="12.75" customHeight="1">
      <c r="A11976" s="100" t="s">
        <v>12193</v>
      </c>
      <c r="B11976" s="101">
        <v>42.21</v>
      </c>
      <c r="C11976" s="102"/>
      <c r="D11976" s="100" t="s">
        <v>29745</v>
      </c>
      <c r="E11976" s="101">
        <v>174.2</v>
      </c>
      <c r="F11976" s="102"/>
    </row>
    <row r="11977" ht="12.75" customHeight="1">
      <c r="A11977" s="100" t="s">
        <v>29520</v>
      </c>
      <c r="B11977" s="101">
        <v>57.31</v>
      </c>
      <c r="C11977" s="102"/>
      <c r="D11977" s="100" t="s">
        <v>12561</v>
      </c>
      <c r="E11977" s="101">
        <v>171.95</v>
      </c>
      <c r="F11977" s="102"/>
    </row>
    <row r="11978" ht="12.75" customHeight="1">
      <c r="A11978" s="100" t="s">
        <v>12195</v>
      </c>
      <c r="B11978" s="101">
        <v>55.2</v>
      </c>
      <c r="C11978" s="102"/>
      <c r="D11978" s="100" t="s">
        <v>29746</v>
      </c>
      <c r="E11978" s="101">
        <v>169.08</v>
      </c>
      <c r="F11978" s="102"/>
    </row>
    <row r="11979" ht="12.75" customHeight="1">
      <c r="A11979" s="100" t="s">
        <v>29521</v>
      </c>
      <c r="B11979" s="101">
        <v>42.89</v>
      </c>
      <c r="C11979" s="102"/>
      <c r="D11979" s="100" t="s">
        <v>12563</v>
      </c>
      <c r="E11979" s="101">
        <v>166.91</v>
      </c>
      <c r="F11979" s="102"/>
    </row>
    <row r="11980" ht="12.75" customHeight="1">
      <c r="A11980" s="100" t="s">
        <v>12197</v>
      </c>
      <c r="B11980" s="101">
        <v>41.02</v>
      </c>
      <c r="C11980" s="102"/>
      <c r="D11980" s="100" t="s">
        <v>29747</v>
      </c>
      <c r="E11980" s="101">
        <v>96.23</v>
      </c>
      <c r="F11980" s="102"/>
    </row>
    <row r="11981" ht="12.75" customHeight="1">
      <c r="A11981" s="100" t="s">
        <v>29522</v>
      </c>
      <c r="B11981" s="101">
        <v>56.11</v>
      </c>
      <c r="C11981" s="102"/>
      <c r="D11981" s="100" t="s">
        <v>12565</v>
      </c>
      <c r="E11981" s="101">
        <v>93.91</v>
      </c>
      <c r="F11981" s="102"/>
    </row>
    <row r="11982" ht="12.75" customHeight="1">
      <c r="A11982" s="100" t="s">
        <v>12199</v>
      </c>
      <c r="B11982" s="101">
        <v>54.01</v>
      </c>
      <c r="C11982" s="102"/>
      <c r="D11982" s="100" t="s">
        <v>29748</v>
      </c>
      <c r="E11982" s="101">
        <v>91.8</v>
      </c>
      <c r="F11982" s="102"/>
    </row>
    <row r="11983" ht="12.75" customHeight="1">
      <c r="A11983" s="100" t="s">
        <v>29523</v>
      </c>
      <c r="B11983" s="101">
        <v>41.94</v>
      </c>
      <c r="C11983" s="102"/>
      <c r="D11983" s="100" t="s">
        <v>12567</v>
      </c>
      <c r="E11983" s="101">
        <v>89.63</v>
      </c>
      <c r="F11983" s="102"/>
    </row>
    <row r="11984" ht="12.75" customHeight="1">
      <c r="A11984" s="100" t="s">
        <v>12201</v>
      </c>
      <c r="B11984" s="101">
        <v>40.07</v>
      </c>
      <c r="C11984" s="102"/>
      <c r="D11984" s="100" t="s">
        <v>29749</v>
      </c>
      <c r="E11984" s="101">
        <v>213.95</v>
      </c>
      <c r="F11984" s="102"/>
    </row>
    <row r="11985" ht="12.75" customHeight="1">
      <c r="A11985" s="100" t="s">
        <v>29524</v>
      </c>
      <c r="B11985" s="101">
        <v>55.17</v>
      </c>
      <c r="C11985" s="102"/>
      <c r="D11985" s="100" t="s">
        <v>12569</v>
      </c>
      <c r="E11985" s="101">
        <v>209.63</v>
      </c>
      <c r="F11985" s="102"/>
    </row>
    <row r="11986" ht="12.75" customHeight="1">
      <c r="A11986" s="100" t="s">
        <v>12203</v>
      </c>
      <c r="B11986" s="101">
        <v>53.06</v>
      </c>
      <c r="C11986" s="102"/>
      <c r="D11986" s="100" t="s">
        <v>29750</v>
      </c>
      <c r="E11986" s="101">
        <v>207.99</v>
      </c>
      <c r="F11986" s="102"/>
    </row>
    <row r="11987" ht="12.75" customHeight="1">
      <c r="A11987" s="100" t="s">
        <v>29525</v>
      </c>
      <c r="B11987" s="101">
        <v>46.19</v>
      </c>
      <c r="C11987" s="102"/>
      <c r="D11987" s="100" t="s">
        <v>12571</v>
      </c>
      <c r="E11987" s="101">
        <v>203.77</v>
      </c>
      <c r="F11987" s="102"/>
    </row>
    <row r="11988" ht="12.75" customHeight="1">
      <c r="A11988" s="100" t="s">
        <v>12205</v>
      </c>
      <c r="B11988" s="101">
        <v>44.32</v>
      </c>
      <c r="C11988" s="102"/>
      <c r="D11988" s="100" t="s">
        <v>29751</v>
      </c>
      <c r="E11988" s="101">
        <v>220.43</v>
      </c>
      <c r="F11988" s="102"/>
    </row>
    <row r="11989" ht="12.75" customHeight="1">
      <c r="A11989" s="100" t="s">
        <v>29526</v>
      </c>
      <c r="B11989" s="101">
        <v>59.42</v>
      </c>
      <c r="C11989" s="102"/>
      <c r="D11989" s="100" t="s">
        <v>12573</v>
      </c>
      <c r="E11989" s="101">
        <v>216.1</v>
      </c>
      <c r="F11989" s="102"/>
    </row>
    <row r="11990" ht="12.75" customHeight="1">
      <c r="A11990" s="100" t="s">
        <v>12207</v>
      </c>
      <c r="B11990" s="101">
        <v>57.31</v>
      </c>
      <c r="C11990" s="102"/>
      <c r="D11990" s="100" t="s">
        <v>29752</v>
      </c>
      <c r="E11990" s="101">
        <v>213.87</v>
      </c>
      <c r="F11990" s="102"/>
    </row>
    <row r="11991" ht="12.75" customHeight="1">
      <c r="A11991" s="100" t="s">
        <v>29527</v>
      </c>
      <c r="B11991" s="101">
        <v>45.0</v>
      </c>
      <c r="C11991" s="102"/>
      <c r="D11991" s="100" t="s">
        <v>12575</v>
      </c>
      <c r="E11991" s="101">
        <v>209.65</v>
      </c>
      <c r="F11991" s="102"/>
    </row>
    <row r="11992" ht="12.75" customHeight="1">
      <c r="A11992" s="100" t="s">
        <v>12209</v>
      </c>
      <c r="B11992" s="101">
        <v>43.13</v>
      </c>
      <c r="C11992" s="102"/>
      <c r="D11992" s="100" t="s">
        <v>29753</v>
      </c>
      <c r="E11992" s="101">
        <v>157.66</v>
      </c>
      <c r="F11992" s="102"/>
    </row>
    <row r="11993" ht="12.75" customHeight="1">
      <c r="A11993" s="100" t="s">
        <v>29528</v>
      </c>
      <c r="B11993" s="101">
        <v>58.22</v>
      </c>
      <c r="C11993" s="102"/>
      <c r="D11993" s="100" t="s">
        <v>12577</v>
      </c>
      <c r="E11993" s="101">
        <v>147.38</v>
      </c>
      <c r="F11993" s="102"/>
    </row>
    <row r="11994" ht="12.75" customHeight="1">
      <c r="A11994" s="100" t="s">
        <v>12211</v>
      </c>
      <c r="B11994" s="101">
        <v>56.12</v>
      </c>
      <c r="C11994" s="102"/>
      <c r="D11994" s="100" t="s">
        <v>29754</v>
      </c>
      <c r="E11994" s="101">
        <v>148.44</v>
      </c>
      <c r="F11994" s="102"/>
    </row>
    <row r="11995" ht="12.75" customHeight="1">
      <c r="A11995" s="100" t="s">
        <v>29529</v>
      </c>
      <c r="B11995" s="101">
        <v>43.81</v>
      </c>
      <c r="C11995" s="102"/>
      <c r="D11995" s="100" t="s">
        <v>12579</v>
      </c>
      <c r="E11995" s="101">
        <v>138.16</v>
      </c>
      <c r="F11995" s="102"/>
    </row>
    <row r="11996" ht="12.75" customHeight="1">
      <c r="A11996" s="100" t="s">
        <v>12213</v>
      </c>
      <c r="B11996" s="101">
        <v>41.94</v>
      </c>
      <c r="C11996" s="102"/>
      <c r="D11996" s="100" t="s">
        <v>29755</v>
      </c>
      <c r="E11996" s="101">
        <v>122.27</v>
      </c>
      <c r="F11996" s="102"/>
    </row>
    <row r="11997" ht="12.75" customHeight="1">
      <c r="A11997" s="100" t="s">
        <v>29530</v>
      </c>
      <c r="B11997" s="101">
        <v>57.03</v>
      </c>
      <c r="C11997" s="102"/>
      <c r="D11997" s="100" t="s">
        <v>12581</v>
      </c>
      <c r="E11997" s="101">
        <v>111.99</v>
      </c>
      <c r="F11997" s="102"/>
    </row>
    <row r="11998" ht="12.75" customHeight="1">
      <c r="A11998" s="100" t="s">
        <v>12215</v>
      </c>
      <c r="B11998" s="101">
        <v>54.93</v>
      </c>
      <c r="C11998" s="102"/>
      <c r="D11998" s="100" t="s">
        <v>29756</v>
      </c>
      <c r="E11998" s="101">
        <v>113.06</v>
      </c>
      <c r="F11998" s="102"/>
    </row>
    <row r="11999" ht="12.75" customHeight="1">
      <c r="A11999" s="100" t="s">
        <v>29531</v>
      </c>
      <c r="B11999" s="101">
        <v>48.06</v>
      </c>
      <c r="C11999" s="102"/>
      <c r="D11999" s="100" t="s">
        <v>12583</v>
      </c>
      <c r="E11999" s="101">
        <v>102.78</v>
      </c>
      <c r="F11999" s="102"/>
    </row>
    <row r="12000" ht="12.75" customHeight="1">
      <c r="A12000" s="100" t="s">
        <v>12217</v>
      </c>
      <c r="B12000" s="101">
        <v>46.19</v>
      </c>
      <c r="C12000" s="102"/>
      <c r="D12000" s="100" t="s">
        <v>29757</v>
      </c>
      <c r="E12000" s="101">
        <v>39.24</v>
      </c>
      <c r="F12000" s="102"/>
    </row>
    <row r="12001" ht="12.75" customHeight="1">
      <c r="A12001" s="100" t="s">
        <v>29532</v>
      </c>
      <c r="B12001" s="101">
        <v>61.28</v>
      </c>
      <c r="C12001" s="102"/>
      <c r="D12001" s="100" t="s">
        <v>12585</v>
      </c>
      <c r="E12001" s="101">
        <v>36.1</v>
      </c>
      <c r="F12001" s="102"/>
    </row>
    <row r="12002" ht="12.75" customHeight="1">
      <c r="A12002" s="100" t="s">
        <v>12219</v>
      </c>
      <c r="B12002" s="101">
        <v>59.18</v>
      </c>
      <c r="C12002" s="102"/>
      <c r="D12002" s="100" t="s">
        <v>29758</v>
      </c>
      <c r="E12002" s="101">
        <v>33.84</v>
      </c>
      <c r="F12002" s="102"/>
    </row>
    <row r="12003" ht="12.75" customHeight="1">
      <c r="A12003" s="100" t="s">
        <v>29533</v>
      </c>
      <c r="B12003" s="101">
        <v>46.86</v>
      </c>
      <c r="C12003" s="102"/>
      <c r="D12003" s="100" t="s">
        <v>12587</v>
      </c>
      <c r="E12003" s="101">
        <v>30.78</v>
      </c>
      <c r="F12003" s="102"/>
    </row>
    <row r="12004" ht="12.75" customHeight="1">
      <c r="A12004" s="100" t="s">
        <v>12221</v>
      </c>
      <c r="B12004" s="101">
        <v>44.99</v>
      </c>
      <c r="C12004" s="102"/>
      <c r="D12004" s="100" t="s">
        <v>29759</v>
      </c>
      <c r="E12004" s="101">
        <v>47.76</v>
      </c>
      <c r="F12004" s="102"/>
    </row>
    <row r="12005" ht="12.75" customHeight="1">
      <c r="A12005" s="100" t="s">
        <v>29534</v>
      </c>
      <c r="B12005" s="101">
        <v>60.09</v>
      </c>
      <c r="C12005" s="102"/>
      <c r="D12005" s="100" t="s">
        <v>12589</v>
      </c>
      <c r="E12005" s="101">
        <v>43.43</v>
      </c>
      <c r="F12005" s="102"/>
    </row>
    <row r="12006" ht="12.75" customHeight="1">
      <c r="A12006" s="100" t="s">
        <v>12223</v>
      </c>
      <c r="B12006" s="101">
        <v>57.98</v>
      </c>
      <c r="C12006" s="102"/>
      <c r="D12006" s="100" t="s">
        <v>29760</v>
      </c>
      <c r="E12006" s="101">
        <v>41.08</v>
      </c>
      <c r="F12006" s="102"/>
    </row>
    <row r="12007" ht="12.75" customHeight="1">
      <c r="A12007" s="100" t="s">
        <v>29535</v>
      </c>
      <c r="B12007" s="101">
        <v>33.92</v>
      </c>
      <c r="C12007" s="102"/>
      <c r="D12007" s="100" t="s">
        <v>12591</v>
      </c>
      <c r="E12007" s="101">
        <v>36.86</v>
      </c>
      <c r="F12007" s="102"/>
    </row>
    <row r="12008" ht="12.75" customHeight="1">
      <c r="A12008" s="100" t="s">
        <v>12225</v>
      </c>
      <c r="B12008" s="101">
        <v>32.67</v>
      </c>
      <c r="C12008" s="102"/>
      <c r="D12008" s="100" t="s">
        <v>29761</v>
      </c>
      <c r="E12008" s="101">
        <v>32.87</v>
      </c>
      <c r="F12008" s="102"/>
    </row>
    <row r="12009" ht="12.75" customHeight="1">
      <c r="A12009" s="100" t="s">
        <v>29536</v>
      </c>
      <c r="B12009" s="101">
        <v>47.15</v>
      </c>
      <c r="C12009" s="102"/>
      <c r="D12009" s="100" t="s">
        <v>12593</v>
      </c>
      <c r="E12009" s="101">
        <v>30.53</v>
      </c>
      <c r="F12009" s="102"/>
    </row>
    <row r="12010" ht="12.75" customHeight="1">
      <c r="A12010" s="100" t="s">
        <v>12227</v>
      </c>
      <c r="B12010" s="101">
        <v>45.66</v>
      </c>
      <c r="C12010" s="102"/>
      <c r="D12010" s="100" t="s">
        <v>29762</v>
      </c>
      <c r="E12010" s="101">
        <v>20.71</v>
      </c>
      <c r="F12010" s="102"/>
    </row>
    <row r="12011" ht="12.75" customHeight="1">
      <c r="A12011" s="100" t="s">
        <v>29537</v>
      </c>
      <c r="B12011" s="101">
        <v>38.17</v>
      </c>
      <c r="C12011" s="102"/>
      <c r="D12011" s="100" t="s">
        <v>12595</v>
      </c>
      <c r="E12011" s="101">
        <v>18.55</v>
      </c>
      <c r="F12011" s="102"/>
    </row>
    <row r="12012" ht="12.75" customHeight="1">
      <c r="A12012" s="100" t="s">
        <v>12229</v>
      </c>
      <c r="B12012" s="101">
        <v>36.93</v>
      </c>
      <c r="C12012" s="102"/>
      <c r="D12012" s="100" t="s">
        <v>29763</v>
      </c>
      <c r="E12012" s="101">
        <v>44.34</v>
      </c>
      <c r="F12012" s="102"/>
    </row>
    <row r="12013" ht="12.75" customHeight="1">
      <c r="A12013" s="100" t="s">
        <v>29538</v>
      </c>
      <c r="B12013" s="101">
        <v>51.4</v>
      </c>
      <c r="C12013" s="102"/>
      <c r="D12013" s="100" t="s">
        <v>12597</v>
      </c>
      <c r="E12013" s="101">
        <v>42.08</v>
      </c>
      <c r="F12013" s="102"/>
    </row>
    <row r="12014" ht="12.75" customHeight="1">
      <c r="A12014" s="100" t="s">
        <v>12231</v>
      </c>
      <c r="B12014" s="101">
        <v>49.92</v>
      </c>
      <c r="C12014" s="102"/>
      <c r="D12014" s="100" t="s">
        <v>29764</v>
      </c>
      <c r="E12014" s="101">
        <v>38.26</v>
      </c>
      <c r="F12014" s="102"/>
    </row>
    <row r="12015" ht="12.75" customHeight="1">
      <c r="A12015" s="100" t="s">
        <v>29539</v>
      </c>
      <c r="B12015" s="101">
        <v>36.98</v>
      </c>
      <c r="C12015" s="102"/>
      <c r="D12015" s="100" t="s">
        <v>12599</v>
      </c>
      <c r="E12015" s="101">
        <v>36.09</v>
      </c>
      <c r="F12015" s="102"/>
    </row>
    <row r="12016" ht="12.75" customHeight="1">
      <c r="A12016" s="100" t="s">
        <v>12233</v>
      </c>
      <c r="B12016" s="101">
        <v>35.73</v>
      </c>
      <c r="C12016" s="102"/>
      <c r="D12016" s="100" t="s">
        <v>29765</v>
      </c>
      <c r="E12016" s="101">
        <v>53.17</v>
      </c>
      <c r="F12016" s="102"/>
    </row>
    <row r="12017" ht="12.75" customHeight="1">
      <c r="A12017" s="100" t="s">
        <v>29540</v>
      </c>
      <c r="B12017" s="101">
        <v>50.2</v>
      </c>
      <c r="C12017" s="102"/>
      <c r="D12017" s="100" t="s">
        <v>12601</v>
      </c>
      <c r="E12017" s="101">
        <v>50.49</v>
      </c>
      <c r="F12017" s="102"/>
    </row>
    <row r="12018" ht="12.75" customHeight="1">
      <c r="A12018" s="100" t="s">
        <v>12235</v>
      </c>
      <c r="B12018" s="101">
        <v>48.72</v>
      </c>
      <c r="C12018" s="102"/>
      <c r="D12018" s="100" t="s">
        <v>29766</v>
      </c>
      <c r="E12018" s="101">
        <v>49.85</v>
      </c>
      <c r="F12018" s="102"/>
    </row>
    <row r="12019" ht="12.75" customHeight="1">
      <c r="A12019" s="100" t="s">
        <v>29541</v>
      </c>
      <c r="B12019" s="101">
        <v>36.03</v>
      </c>
      <c r="C12019" s="102"/>
      <c r="D12019" s="100" t="s">
        <v>12603</v>
      </c>
      <c r="E12019" s="101">
        <v>47.32</v>
      </c>
      <c r="F12019" s="102"/>
    </row>
    <row r="12020" ht="12.75" customHeight="1">
      <c r="A12020" s="100" t="s">
        <v>12237</v>
      </c>
      <c r="B12020" s="101">
        <v>34.78</v>
      </c>
      <c r="C12020" s="102"/>
      <c r="D12020" s="100" t="s">
        <v>29767</v>
      </c>
      <c r="E12020" s="101">
        <v>58.92</v>
      </c>
      <c r="F12020" s="102"/>
    </row>
    <row r="12021" ht="12.75" customHeight="1">
      <c r="A12021" s="100" t="s">
        <v>29542</v>
      </c>
      <c r="B12021" s="101">
        <v>49.26</v>
      </c>
      <c r="C12021" s="102"/>
      <c r="D12021" s="100" t="s">
        <v>12605</v>
      </c>
      <c r="E12021" s="101">
        <v>56.14</v>
      </c>
      <c r="F12021" s="102"/>
    </row>
    <row r="12022" ht="12.75" customHeight="1">
      <c r="A12022" s="100" t="s">
        <v>12239</v>
      </c>
      <c r="B12022" s="101">
        <v>47.77</v>
      </c>
      <c r="C12022" s="102"/>
      <c r="D12022" s="100" t="s">
        <v>29768</v>
      </c>
      <c r="E12022" s="101">
        <v>50.22</v>
      </c>
      <c r="F12022" s="102"/>
    </row>
    <row r="12023" ht="12.75" customHeight="1">
      <c r="A12023" s="100" t="s">
        <v>29543</v>
      </c>
      <c r="B12023" s="101">
        <v>40.28</v>
      </c>
      <c r="C12023" s="102"/>
      <c r="D12023" s="100" t="s">
        <v>12607</v>
      </c>
      <c r="E12023" s="101">
        <v>48.05</v>
      </c>
      <c r="F12023" s="102"/>
    </row>
    <row r="12024" ht="12.75" customHeight="1">
      <c r="A12024" s="100" t="s">
        <v>12241</v>
      </c>
      <c r="B12024" s="101">
        <v>39.04</v>
      </c>
      <c r="C12024" s="102"/>
      <c r="D12024" s="100" t="s">
        <v>29769</v>
      </c>
      <c r="E12024" s="101">
        <v>22.59</v>
      </c>
      <c r="F12024" s="102"/>
    </row>
    <row r="12025" ht="12.75" customHeight="1">
      <c r="A12025" s="100" t="s">
        <v>29544</v>
      </c>
      <c r="B12025" s="101">
        <v>53.51</v>
      </c>
      <c r="C12025" s="102"/>
      <c r="D12025" s="100" t="s">
        <v>12609</v>
      </c>
      <c r="E12025" s="101">
        <v>20.38</v>
      </c>
      <c r="F12025" s="102"/>
    </row>
    <row r="12026" ht="12.75" customHeight="1">
      <c r="A12026" s="100" t="s">
        <v>12243</v>
      </c>
      <c r="B12026" s="101">
        <v>52.03</v>
      </c>
      <c r="C12026" s="102"/>
      <c r="D12026" s="100" t="s">
        <v>29770</v>
      </c>
      <c r="E12026" s="101">
        <v>19.89</v>
      </c>
      <c r="F12026" s="102"/>
    </row>
    <row r="12027" ht="12.75" customHeight="1">
      <c r="A12027" s="100" t="s">
        <v>29545</v>
      </c>
      <c r="B12027" s="101">
        <v>39.09</v>
      </c>
      <c r="C12027" s="102"/>
      <c r="D12027" s="100" t="s">
        <v>12611</v>
      </c>
      <c r="E12027" s="101">
        <v>17.73</v>
      </c>
      <c r="F12027" s="102"/>
    </row>
    <row r="12028" ht="12.75" customHeight="1">
      <c r="A12028" s="100" t="s">
        <v>12245</v>
      </c>
      <c r="B12028" s="101">
        <v>37.84</v>
      </c>
      <c r="C12028" s="102"/>
      <c r="D12028" s="100" t="s">
        <v>29771</v>
      </c>
      <c r="E12028" s="101">
        <v>26.1</v>
      </c>
      <c r="F12028" s="102"/>
    </row>
    <row r="12029" ht="12.75" customHeight="1">
      <c r="A12029" s="100" t="s">
        <v>29546</v>
      </c>
      <c r="B12029" s="101">
        <v>52.31</v>
      </c>
      <c r="C12029" s="102"/>
      <c r="D12029" s="100" t="s">
        <v>12613</v>
      </c>
      <c r="E12029" s="101">
        <v>23.88</v>
      </c>
      <c r="F12029" s="102"/>
    </row>
    <row r="12030" ht="12.75" customHeight="1">
      <c r="A12030" s="100" t="s">
        <v>12247</v>
      </c>
      <c r="B12030" s="101">
        <v>50.83</v>
      </c>
      <c r="C12030" s="102"/>
      <c r="D12030" s="100" t="s">
        <v>29772</v>
      </c>
      <c r="E12030" s="101">
        <v>22.95</v>
      </c>
      <c r="F12030" s="102"/>
    </row>
    <row r="12031" ht="12.75" customHeight="1">
      <c r="A12031" s="100" t="s">
        <v>29547</v>
      </c>
      <c r="B12031" s="101">
        <v>37.9</v>
      </c>
      <c r="C12031" s="102"/>
      <c r="D12031" s="100" t="s">
        <v>12615</v>
      </c>
      <c r="E12031" s="101">
        <v>20.78</v>
      </c>
      <c r="F12031" s="102"/>
    </row>
    <row r="12032" ht="12.75" customHeight="1">
      <c r="A12032" s="100" t="s">
        <v>12249</v>
      </c>
      <c r="B12032" s="101">
        <v>36.65</v>
      </c>
      <c r="C12032" s="102"/>
      <c r="D12032" s="100" t="s">
        <v>29773</v>
      </c>
      <c r="E12032" s="101">
        <v>55.41</v>
      </c>
      <c r="F12032" s="102"/>
    </row>
    <row r="12033" ht="12.75" customHeight="1">
      <c r="A12033" s="100" t="s">
        <v>29548</v>
      </c>
      <c r="B12033" s="101">
        <v>51.12</v>
      </c>
      <c r="C12033" s="102"/>
      <c r="D12033" s="100" t="s">
        <v>12617</v>
      </c>
      <c r="E12033" s="101">
        <v>53.16</v>
      </c>
      <c r="F12033" s="102"/>
    </row>
    <row r="12034" ht="12.75" customHeight="1">
      <c r="A12034" s="100" t="s">
        <v>12251</v>
      </c>
      <c r="B12034" s="101">
        <v>49.64</v>
      </c>
      <c r="C12034" s="102"/>
      <c r="D12034" s="100" t="s">
        <v>29774</v>
      </c>
      <c r="E12034" s="101">
        <v>50.22</v>
      </c>
      <c r="F12034" s="102"/>
    </row>
    <row r="12035" ht="12.75" customHeight="1">
      <c r="A12035" s="100" t="s">
        <v>29549</v>
      </c>
      <c r="B12035" s="101">
        <v>42.15</v>
      </c>
      <c r="C12035" s="102"/>
      <c r="D12035" s="100" t="s">
        <v>12619</v>
      </c>
      <c r="E12035" s="101">
        <v>48.05</v>
      </c>
      <c r="F12035" s="102"/>
    </row>
    <row r="12036" ht="12.75" customHeight="1">
      <c r="A12036" s="100" t="s">
        <v>12253</v>
      </c>
      <c r="B12036" s="101">
        <v>40.9</v>
      </c>
      <c r="C12036" s="102"/>
      <c r="D12036" s="100" t="s">
        <v>29775</v>
      </c>
      <c r="E12036" s="101">
        <v>161.7</v>
      </c>
      <c r="F12036" s="102"/>
    </row>
    <row r="12037" ht="12.75" customHeight="1">
      <c r="A12037" s="100" t="s">
        <v>29550</v>
      </c>
      <c r="B12037" s="101">
        <v>55.37</v>
      </c>
      <c r="C12037" s="102"/>
      <c r="D12037" s="100" t="s">
        <v>12621</v>
      </c>
      <c r="E12037" s="101">
        <v>150.64</v>
      </c>
      <c r="F12037" s="102"/>
    </row>
    <row r="12038" ht="12.75" customHeight="1">
      <c r="A12038" s="100" t="s">
        <v>12255</v>
      </c>
      <c r="B12038" s="101">
        <v>53.89</v>
      </c>
      <c r="C12038" s="102"/>
      <c r="D12038" s="100" t="s">
        <v>29776</v>
      </c>
      <c r="E12038" s="101">
        <v>121.72</v>
      </c>
      <c r="F12038" s="102"/>
    </row>
    <row r="12039" ht="12.75" customHeight="1">
      <c r="A12039" s="100" t="s">
        <v>29551</v>
      </c>
      <c r="B12039" s="101">
        <v>40.95</v>
      </c>
      <c r="C12039" s="102"/>
      <c r="D12039" s="100" t="s">
        <v>12623</v>
      </c>
      <c r="E12039" s="101">
        <v>111.44</v>
      </c>
      <c r="F12039" s="102"/>
    </row>
    <row r="12040" ht="12.75" customHeight="1">
      <c r="A12040" s="100" t="s">
        <v>12257</v>
      </c>
      <c r="B12040" s="101">
        <v>39.7</v>
      </c>
      <c r="C12040" s="102"/>
      <c r="D12040" s="100" t="s">
        <v>29777</v>
      </c>
      <c r="E12040" s="101">
        <v>250.72</v>
      </c>
      <c r="F12040" s="102"/>
    </row>
    <row r="12041" ht="12.75" customHeight="1">
      <c r="A12041" s="100" t="s">
        <v>29552</v>
      </c>
      <c r="B12041" s="101">
        <v>54.18</v>
      </c>
      <c r="C12041" s="102"/>
      <c r="D12041" s="100" t="s">
        <v>12625</v>
      </c>
      <c r="E12041" s="101">
        <v>245.0</v>
      </c>
      <c r="F12041" s="102"/>
    </row>
    <row r="12042" ht="12.75" customHeight="1">
      <c r="A12042" s="100" t="s">
        <v>12259</v>
      </c>
      <c r="B12042" s="101">
        <v>52.7</v>
      </c>
      <c r="C12042" s="102"/>
      <c r="D12042" s="100" t="s">
        <v>29778</v>
      </c>
      <c r="E12042" s="101">
        <v>216.98</v>
      </c>
      <c r="F12042" s="102"/>
    </row>
    <row r="12043" ht="12.75" customHeight="1">
      <c r="A12043" s="100" t="s">
        <v>29553</v>
      </c>
      <c r="B12043" s="101">
        <v>46.46</v>
      </c>
      <c r="C12043" s="102"/>
      <c r="D12043" s="100" t="s">
        <v>12627</v>
      </c>
      <c r="E12043" s="101">
        <v>211.84</v>
      </c>
      <c r="F12043" s="102"/>
    </row>
    <row r="12044" ht="12.75" customHeight="1">
      <c r="A12044" s="100" t="s">
        <v>12261</v>
      </c>
      <c r="B12044" s="101">
        <v>45.21</v>
      </c>
      <c r="C12044" s="102"/>
      <c r="D12044" s="100" t="s">
        <v>29779</v>
      </c>
      <c r="E12044" s="101">
        <v>288.39</v>
      </c>
      <c r="F12044" s="102"/>
    </row>
    <row r="12045" ht="12.75" customHeight="1">
      <c r="A12045" s="100" t="s">
        <v>29554</v>
      </c>
      <c r="B12045" s="101">
        <v>59.68</v>
      </c>
      <c r="C12045" s="102"/>
      <c r="D12045" s="100" t="s">
        <v>12629</v>
      </c>
      <c r="E12045" s="101">
        <v>277.33</v>
      </c>
      <c r="F12045" s="102"/>
    </row>
    <row r="12046" ht="12.75" customHeight="1">
      <c r="A12046" s="100" t="s">
        <v>12263</v>
      </c>
      <c r="B12046" s="101">
        <v>58.2</v>
      </c>
      <c r="C12046" s="102"/>
      <c r="D12046" s="100" t="s">
        <v>29780</v>
      </c>
      <c r="E12046" s="101">
        <v>255.46</v>
      </c>
      <c r="F12046" s="102"/>
    </row>
    <row r="12047" ht="12.75" customHeight="1">
      <c r="A12047" s="100" t="s">
        <v>29555</v>
      </c>
      <c r="B12047" s="101">
        <v>54.96</v>
      </c>
      <c r="C12047" s="102"/>
      <c r="D12047" s="100" t="s">
        <v>12631</v>
      </c>
      <c r="E12047" s="101">
        <v>245.18</v>
      </c>
      <c r="F12047" s="102"/>
    </row>
    <row r="12048" ht="12.75" customHeight="1">
      <c r="A12048" s="100" t="s">
        <v>12265</v>
      </c>
      <c r="B12048" s="101">
        <v>53.72</v>
      </c>
      <c r="C12048" s="102"/>
      <c r="D12048" s="100" t="s">
        <v>29781</v>
      </c>
      <c r="E12048" s="101">
        <v>324.2</v>
      </c>
      <c r="F12048" s="102"/>
    </row>
    <row r="12049" ht="12.75" customHeight="1">
      <c r="A12049" s="100" t="s">
        <v>29556</v>
      </c>
      <c r="B12049" s="101">
        <v>68.19</v>
      </c>
      <c r="C12049" s="102"/>
      <c r="D12049" s="100" t="s">
        <v>12633</v>
      </c>
      <c r="E12049" s="101">
        <v>318.48</v>
      </c>
      <c r="F12049" s="102"/>
    </row>
    <row r="12050" ht="12.75" customHeight="1">
      <c r="A12050" s="100" t="s">
        <v>12267</v>
      </c>
      <c r="B12050" s="101">
        <v>66.71</v>
      </c>
      <c r="C12050" s="102"/>
      <c r="D12050" s="100" t="s">
        <v>29782</v>
      </c>
      <c r="E12050" s="101">
        <v>290.45</v>
      </c>
      <c r="F12050" s="102"/>
    </row>
    <row r="12051" ht="12.75" customHeight="1">
      <c r="A12051" s="100" t="s">
        <v>29557</v>
      </c>
      <c r="B12051" s="101">
        <v>52.57</v>
      </c>
      <c r="C12051" s="102"/>
      <c r="D12051" s="100" t="s">
        <v>12635</v>
      </c>
      <c r="E12051" s="101">
        <v>285.32</v>
      </c>
      <c r="F12051" s="102"/>
    </row>
    <row r="12052" ht="12.75" customHeight="1">
      <c r="A12052" s="100" t="s">
        <v>12269</v>
      </c>
      <c r="B12052" s="101">
        <v>51.32</v>
      </c>
      <c r="C12052" s="102"/>
      <c r="D12052" s="100" t="s">
        <v>29783</v>
      </c>
      <c r="E12052" s="101">
        <v>274.96</v>
      </c>
      <c r="F12052" s="102"/>
    </row>
    <row r="12053" ht="12.75" customHeight="1">
      <c r="A12053" s="100" t="s">
        <v>29558</v>
      </c>
      <c r="B12053" s="101">
        <v>65.79</v>
      </c>
      <c r="C12053" s="102"/>
      <c r="D12053" s="100" t="s">
        <v>12637</v>
      </c>
      <c r="E12053" s="101">
        <v>266.67</v>
      </c>
      <c r="F12053" s="102"/>
    </row>
    <row r="12054" ht="12.75" customHeight="1">
      <c r="A12054" s="100" t="s">
        <v>12271</v>
      </c>
      <c r="B12054" s="101">
        <v>64.31</v>
      </c>
      <c r="C12054" s="102"/>
      <c r="D12054" s="100" t="s">
        <v>29784</v>
      </c>
      <c r="E12054" s="101">
        <v>241.21</v>
      </c>
      <c r="F12054" s="102"/>
    </row>
    <row r="12055" ht="12.75" customHeight="1">
      <c r="A12055" s="100" t="s">
        <v>29561</v>
      </c>
      <c r="B12055" s="101">
        <v>48.57</v>
      </c>
      <c r="C12055" s="102"/>
      <c r="D12055" s="100" t="s">
        <v>12639</v>
      </c>
      <c r="E12055" s="101">
        <v>233.5</v>
      </c>
      <c r="F12055" s="102"/>
    </row>
    <row r="12056" ht="12.75" customHeight="1">
      <c r="A12056" s="100" t="s">
        <v>12273</v>
      </c>
      <c r="B12056" s="101">
        <v>47.32</v>
      </c>
      <c r="C12056" s="102"/>
      <c r="D12056" s="100" t="s">
        <v>29785</v>
      </c>
      <c r="E12056" s="101">
        <v>194.55</v>
      </c>
      <c r="F12056" s="102"/>
    </row>
    <row r="12057" ht="12.75" customHeight="1">
      <c r="A12057" s="100" t="s">
        <v>29564</v>
      </c>
      <c r="B12057" s="101">
        <v>61.79</v>
      </c>
      <c r="C12057" s="102"/>
      <c r="D12057" s="100" t="s">
        <v>12641</v>
      </c>
      <c r="E12057" s="101">
        <v>186.26</v>
      </c>
      <c r="F12057" s="102"/>
    </row>
    <row r="12058" ht="12.75" customHeight="1">
      <c r="A12058" s="100" t="s">
        <v>12275</v>
      </c>
      <c r="B12058" s="101">
        <v>60.31</v>
      </c>
      <c r="C12058" s="102"/>
      <c r="D12058" s="100" t="s">
        <v>29786</v>
      </c>
      <c r="E12058" s="101">
        <v>160.81</v>
      </c>
      <c r="F12058" s="102"/>
    </row>
    <row r="12059" ht="12.75" customHeight="1">
      <c r="A12059" s="100" t="s">
        <v>29565</v>
      </c>
      <c r="B12059" s="101">
        <v>57.07</v>
      </c>
      <c r="C12059" s="102"/>
      <c r="D12059" s="100" t="s">
        <v>12643</v>
      </c>
      <c r="E12059" s="101">
        <v>153.1</v>
      </c>
      <c r="F12059" s="102"/>
    </row>
    <row r="12060" ht="12.75" customHeight="1">
      <c r="A12060" s="100" t="s">
        <v>12277</v>
      </c>
      <c r="B12060" s="101">
        <v>55.83</v>
      </c>
      <c r="C12060" s="102"/>
      <c r="D12060" s="100" t="s">
        <v>29787</v>
      </c>
      <c r="E12060" s="101">
        <v>135.91</v>
      </c>
      <c r="F12060" s="102"/>
    </row>
    <row r="12061" ht="12.75" customHeight="1">
      <c r="A12061" s="100" t="s">
        <v>29566</v>
      </c>
      <c r="B12061" s="101">
        <v>70.3</v>
      </c>
      <c r="C12061" s="102"/>
      <c r="D12061" s="100" t="s">
        <v>12645</v>
      </c>
      <c r="E12061" s="101">
        <v>127.62</v>
      </c>
      <c r="F12061" s="102"/>
    </row>
    <row r="12062" ht="12.75" customHeight="1">
      <c r="A12062" s="100" t="s">
        <v>12279</v>
      </c>
      <c r="B12062" s="101">
        <v>68.82</v>
      </c>
      <c r="C12062" s="102"/>
      <c r="D12062" s="100" t="s">
        <v>29788</v>
      </c>
      <c r="E12062" s="101">
        <v>102.16</v>
      </c>
      <c r="F12062" s="102"/>
    </row>
    <row r="12063" ht="12.75" customHeight="1">
      <c r="A12063" s="100" t="s">
        <v>29569</v>
      </c>
      <c r="B12063" s="101">
        <v>54.68</v>
      </c>
      <c r="C12063" s="102"/>
      <c r="D12063" s="100" t="s">
        <v>12647</v>
      </c>
      <c r="E12063" s="101">
        <v>94.45</v>
      </c>
      <c r="F12063" s="102"/>
    </row>
    <row r="12064" ht="12.75" customHeight="1">
      <c r="A12064" s="100" t="s">
        <v>12281</v>
      </c>
      <c r="B12064" s="101">
        <v>53.43</v>
      </c>
      <c r="C12064" s="102"/>
      <c r="D12064" s="100" t="s">
        <v>29789</v>
      </c>
      <c r="E12064" s="101">
        <v>187.53</v>
      </c>
      <c r="F12064" s="102"/>
    </row>
    <row r="12065" ht="12.75" customHeight="1">
      <c r="A12065" s="100" t="s">
        <v>29570</v>
      </c>
      <c r="B12065" s="101">
        <v>67.91</v>
      </c>
      <c r="C12065" s="102"/>
      <c r="D12065" s="100" t="s">
        <v>12649</v>
      </c>
      <c r="E12065" s="101">
        <v>181.73</v>
      </c>
      <c r="F12065" s="102"/>
    </row>
    <row r="12066" ht="12.75" customHeight="1">
      <c r="A12066" s="100" t="s">
        <v>12283</v>
      </c>
      <c r="B12066" s="101">
        <v>66.42</v>
      </c>
      <c r="C12066" s="102"/>
      <c r="D12066" s="100" t="s">
        <v>29790</v>
      </c>
      <c r="E12066" s="101">
        <v>162.18</v>
      </c>
      <c r="F12066" s="102"/>
    </row>
    <row r="12067" ht="12.75" customHeight="1">
      <c r="A12067" s="100" t="s">
        <v>29571</v>
      </c>
      <c r="B12067" s="101">
        <v>50.43</v>
      </c>
      <c r="C12067" s="102"/>
      <c r="D12067" s="100" t="s">
        <v>12651</v>
      </c>
      <c r="E12067" s="101">
        <v>157.04</v>
      </c>
      <c r="F12067" s="102"/>
    </row>
    <row r="12068" ht="12.75" customHeight="1">
      <c r="A12068" s="100" t="s">
        <v>12285</v>
      </c>
      <c r="B12068" s="101">
        <v>49.19</v>
      </c>
      <c r="C12068" s="102"/>
      <c r="D12068" s="100" t="s">
        <v>29791</v>
      </c>
      <c r="E12068" s="101">
        <v>51.93</v>
      </c>
      <c r="F12068" s="102"/>
    </row>
    <row r="12069" ht="12.75" customHeight="1">
      <c r="A12069" s="100" t="s">
        <v>29572</v>
      </c>
      <c r="B12069" s="101">
        <v>63.66</v>
      </c>
      <c r="C12069" s="102"/>
      <c r="D12069" s="100" t="s">
        <v>12653</v>
      </c>
      <c r="E12069" s="101">
        <v>48.16</v>
      </c>
      <c r="F12069" s="102"/>
    </row>
    <row r="12070" ht="12.75" customHeight="1">
      <c r="A12070" s="100" t="s">
        <v>12287</v>
      </c>
      <c r="B12070" s="101">
        <v>62.18</v>
      </c>
      <c r="C12070" s="102"/>
      <c r="D12070" s="100" t="s">
        <v>29792</v>
      </c>
      <c r="E12070" s="101">
        <v>52.03</v>
      </c>
      <c r="F12070" s="102"/>
    </row>
    <row r="12071" ht="12.75" customHeight="1">
      <c r="A12071" s="100" t="s">
        <v>29573</v>
      </c>
      <c r="B12071" s="101">
        <v>58.94</v>
      </c>
      <c r="C12071" s="102"/>
      <c r="D12071" s="100" t="s">
        <v>12655</v>
      </c>
      <c r="E12071" s="101">
        <v>48.96</v>
      </c>
      <c r="F12071" s="102"/>
    </row>
    <row r="12072" ht="12.75" customHeight="1">
      <c r="A12072" s="100" t="s">
        <v>12289</v>
      </c>
      <c r="B12072" s="101">
        <v>57.69</v>
      </c>
      <c r="C12072" s="102"/>
      <c r="D12072" s="100" t="s">
        <v>29793</v>
      </c>
      <c r="E12072" s="101">
        <v>59.7</v>
      </c>
      <c r="F12072" s="102"/>
    </row>
    <row r="12073" ht="12.75" customHeight="1">
      <c r="A12073" s="100" t="s">
        <v>29574</v>
      </c>
      <c r="B12073" s="101">
        <v>72.16</v>
      </c>
      <c r="C12073" s="102"/>
      <c r="D12073" s="100" t="s">
        <v>12657</v>
      </c>
      <c r="E12073" s="101">
        <v>56.35</v>
      </c>
      <c r="F12073" s="102"/>
    </row>
    <row r="12074" ht="12.75" customHeight="1">
      <c r="A12074" s="100" t="s">
        <v>12291</v>
      </c>
      <c r="B12074" s="101">
        <v>70.68</v>
      </c>
      <c r="C12074" s="102"/>
      <c r="D12074" s="100" t="s">
        <v>29794</v>
      </c>
      <c r="E12074" s="101">
        <v>72.14</v>
      </c>
      <c r="F12074" s="102"/>
    </row>
    <row r="12075" ht="12.75" customHeight="1">
      <c r="A12075" s="100" t="s">
        <v>29575</v>
      </c>
      <c r="B12075" s="101">
        <v>56.55</v>
      </c>
      <c r="C12075" s="102"/>
      <c r="D12075" s="100" t="s">
        <v>12659</v>
      </c>
      <c r="E12075" s="101">
        <v>68.38</v>
      </c>
      <c r="F12075" s="102"/>
    </row>
    <row r="12076" ht="12.75" customHeight="1">
      <c r="A12076" s="100" t="s">
        <v>12293</v>
      </c>
      <c r="B12076" s="101">
        <v>55.3</v>
      </c>
      <c r="C12076" s="102"/>
      <c r="D12076" s="100" t="s">
        <v>29795</v>
      </c>
      <c r="E12076" s="101">
        <v>63.77</v>
      </c>
      <c r="F12076" s="102"/>
    </row>
    <row r="12077" ht="12.75" customHeight="1">
      <c r="A12077" s="100" t="s">
        <v>29576</v>
      </c>
      <c r="B12077" s="101">
        <v>69.77</v>
      </c>
      <c r="C12077" s="102"/>
      <c r="D12077" s="100" t="s">
        <v>12661</v>
      </c>
      <c r="E12077" s="101">
        <v>58.92</v>
      </c>
      <c r="F12077" s="102"/>
    </row>
    <row r="12078" ht="12.75" customHeight="1">
      <c r="A12078" s="100" t="s">
        <v>12295</v>
      </c>
      <c r="B12078" s="101">
        <v>68.29</v>
      </c>
      <c r="C12078" s="102"/>
      <c r="D12078" s="100" t="s">
        <v>29796</v>
      </c>
      <c r="E12078" s="101">
        <v>75.02</v>
      </c>
      <c r="F12078" s="102"/>
    </row>
    <row r="12079" ht="12.75" customHeight="1">
      <c r="A12079" s="100" t="s">
        <v>29577</v>
      </c>
      <c r="B12079" s="101">
        <v>42.55</v>
      </c>
      <c r="C12079" s="102"/>
      <c r="D12079" s="100" t="s">
        <v>12663</v>
      </c>
      <c r="E12079" s="101">
        <v>69.58</v>
      </c>
      <c r="F12079" s="102"/>
    </row>
    <row r="12080" ht="12.75" customHeight="1">
      <c r="A12080" s="100" t="s">
        <v>12297</v>
      </c>
      <c r="B12080" s="101">
        <v>38.28</v>
      </c>
      <c r="C12080" s="102"/>
      <c r="D12080" s="100" t="s">
        <v>29797</v>
      </c>
      <c r="E12080" s="101">
        <v>68.71</v>
      </c>
      <c r="F12080" s="102"/>
    </row>
    <row r="12081" ht="12.75" customHeight="1">
      <c r="A12081" s="100" t="s">
        <v>29578</v>
      </c>
      <c r="B12081" s="101">
        <v>153.69</v>
      </c>
      <c r="C12081" s="102"/>
      <c r="D12081" s="100" t="s">
        <v>12665</v>
      </c>
      <c r="E12081" s="101">
        <v>63.45</v>
      </c>
      <c r="F12081" s="102"/>
    </row>
    <row r="12082" ht="12.75" customHeight="1">
      <c r="A12082" s="100" t="s">
        <v>12299</v>
      </c>
      <c r="B12082" s="101">
        <v>145.3</v>
      </c>
      <c r="C12082" s="102"/>
      <c r="D12082" s="100" t="s">
        <v>29798</v>
      </c>
      <c r="E12082" s="101">
        <v>71.96</v>
      </c>
      <c r="F12082" s="102"/>
    </row>
    <row r="12083" ht="12.75" customHeight="1">
      <c r="A12083" s="100" t="s">
        <v>29579</v>
      </c>
      <c r="B12083" s="101">
        <v>591.54</v>
      </c>
      <c r="C12083" s="102"/>
      <c r="D12083" s="100" t="s">
        <v>12667</v>
      </c>
      <c r="E12083" s="101">
        <v>65.82</v>
      </c>
      <c r="F12083" s="102"/>
    </row>
    <row r="12084" ht="12.75" customHeight="1">
      <c r="A12084" s="100" t="s">
        <v>12301</v>
      </c>
      <c r="B12084" s="101">
        <v>583.15</v>
      </c>
      <c r="C12084" s="102"/>
      <c r="D12084" s="100" t="s">
        <v>29799</v>
      </c>
      <c r="E12084" s="101">
        <v>50.52</v>
      </c>
      <c r="F12084" s="102"/>
    </row>
    <row r="12085" ht="12.75" customHeight="1">
      <c r="A12085" s="100" t="s">
        <v>29580</v>
      </c>
      <c r="B12085" s="101">
        <v>93.23</v>
      </c>
      <c r="C12085" s="102"/>
      <c r="D12085" s="100" t="s">
        <v>12669</v>
      </c>
      <c r="E12085" s="101">
        <v>45.44</v>
      </c>
      <c r="F12085" s="102"/>
    </row>
    <row r="12086" ht="12.75" customHeight="1">
      <c r="A12086" s="100" t="s">
        <v>12303</v>
      </c>
      <c r="B12086" s="101">
        <v>89.18</v>
      </c>
      <c r="C12086" s="102"/>
      <c r="D12086" s="100" t="s">
        <v>29800</v>
      </c>
      <c r="E12086" s="101">
        <v>46.62</v>
      </c>
      <c r="F12086" s="102"/>
    </row>
    <row r="12087" ht="12.75" customHeight="1">
      <c r="A12087" s="100" t="s">
        <v>29581</v>
      </c>
      <c r="B12087" s="101">
        <v>90.05</v>
      </c>
      <c r="C12087" s="102"/>
      <c r="D12087" s="100" t="s">
        <v>12671</v>
      </c>
      <c r="E12087" s="101">
        <v>43.33</v>
      </c>
      <c r="F12087" s="102"/>
    </row>
    <row r="12088" ht="12.75" customHeight="1">
      <c r="A12088" s="100" t="s">
        <v>12305</v>
      </c>
      <c r="B12088" s="101">
        <v>82.45</v>
      </c>
      <c r="C12088" s="102"/>
      <c r="D12088" s="100" t="s">
        <v>29801</v>
      </c>
      <c r="E12088" s="101">
        <v>45.55</v>
      </c>
      <c r="F12088" s="102"/>
    </row>
    <row r="12089" ht="12.75" customHeight="1">
      <c r="A12089" s="100" t="s">
        <v>29582</v>
      </c>
      <c r="B12089" s="101">
        <v>118.52</v>
      </c>
      <c r="C12089" s="102"/>
      <c r="D12089" s="100" t="s">
        <v>12673</v>
      </c>
      <c r="E12089" s="101">
        <v>42.9</v>
      </c>
      <c r="F12089" s="102"/>
    </row>
    <row r="12090" ht="12.75" customHeight="1">
      <c r="A12090" s="100" t="s">
        <v>12307</v>
      </c>
      <c r="B12090" s="101">
        <v>107.11</v>
      </c>
      <c r="C12090" s="102"/>
      <c r="D12090" s="100" t="s">
        <v>29802</v>
      </c>
      <c r="E12090" s="101">
        <v>51.49</v>
      </c>
      <c r="F12090" s="102"/>
    </row>
    <row r="12091" ht="12.75" customHeight="1">
      <c r="A12091" s="100" t="s">
        <v>29583</v>
      </c>
      <c r="B12091" s="101">
        <v>146.98</v>
      </c>
      <c r="C12091" s="102"/>
      <c r="D12091" s="100" t="s">
        <v>12675</v>
      </c>
      <c r="E12091" s="101">
        <v>48.66</v>
      </c>
      <c r="F12091" s="102"/>
    </row>
    <row r="12092" ht="12.75" customHeight="1">
      <c r="A12092" s="100" t="s">
        <v>12309</v>
      </c>
      <c r="B12092" s="101">
        <v>131.78</v>
      </c>
      <c r="C12092" s="102"/>
      <c r="D12092" s="100" t="s">
        <v>29803</v>
      </c>
      <c r="E12092" s="101">
        <v>60.41</v>
      </c>
      <c r="F12092" s="102"/>
    </row>
    <row r="12093" ht="12.75" customHeight="1">
      <c r="A12093" s="100" t="s">
        <v>29804</v>
      </c>
      <c r="B12093" s="101">
        <v>303.0</v>
      </c>
      <c r="C12093" s="102"/>
      <c r="D12093" s="100" t="s">
        <v>12677</v>
      </c>
      <c r="E12093" s="101">
        <v>57.29</v>
      </c>
      <c r="F12093" s="102"/>
    </row>
    <row r="12094" ht="12.75" customHeight="1">
      <c r="A12094" s="100" t="s">
        <v>29805</v>
      </c>
      <c r="B12094" s="101">
        <v>285.64</v>
      </c>
      <c r="C12094" s="102"/>
      <c r="D12094" s="100" t="s">
        <v>29806</v>
      </c>
      <c r="E12094" s="101">
        <v>26.87</v>
      </c>
      <c r="F12094" s="102"/>
    </row>
    <row r="12095" ht="12.75" customHeight="1">
      <c r="A12095" s="100" t="s">
        <v>29584</v>
      </c>
      <c r="B12095" s="101">
        <v>202.85</v>
      </c>
      <c r="C12095" s="102"/>
      <c r="D12095" s="100" t="s">
        <v>12679</v>
      </c>
      <c r="E12095" s="101">
        <v>24.17</v>
      </c>
      <c r="F12095" s="102"/>
    </row>
    <row r="12096" ht="12.75" customHeight="1">
      <c r="A12096" s="100" t="s">
        <v>12311</v>
      </c>
      <c r="B12096" s="101">
        <v>202.06</v>
      </c>
      <c r="C12096" s="102"/>
      <c r="D12096" s="100" t="s">
        <v>29807</v>
      </c>
      <c r="E12096" s="101">
        <v>85.31</v>
      </c>
      <c r="F12096" s="102"/>
    </row>
    <row r="12097" ht="12.75" customHeight="1">
      <c r="A12097" s="100" t="s">
        <v>29585</v>
      </c>
      <c r="B12097" s="101">
        <v>199.45</v>
      </c>
      <c r="C12097" s="102"/>
      <c r="D12097" s="100" t="s">
        <v>12681</v>
      </c>
      <c r="E12097" s="101">
        <v>80.2</v>
      </c>
      <c r="F12097" s="102"/>
    </row>
    <row r="12098" ht="12.75" customHeight="1">
      <c r="A12098" s="100" t="s">
        <v>12313</v>
      </c>
      <c r="B12098" s="101">
        <v>198.66</v>
      </c>
      <c r="C12098" s="102"/>
      <c r="D12098" s="100" t="s">
        <v>29808</v>
      </c>
      <c r="E12098" s="101">
        <v>65.75</v>
      </c>
      <c r="F12098" s="102"/>
    </row>
    <row r="12099" ht="12.75" customHeight="1">
      <c r="A12099" s="100" t="s">
        <v>29586</v>
      </c>
      <c r="B12099" s="101">
        <v>155.92</v>
      </c>
      <c r="C12099" s="102"/>
      <c r="D12099" s="100" t="s">
        <v>12683</v>
      </c>
      <c r="E12099" s="101">
        <v>61.46</v>
      </c>
      <c r="F12099" s="102"/>
    </row>
    <row r="12100" ht="12.75" customHeight="1">
      <c r="A12100" s="100" t="s">
        <v>12315</v>
      </c>
      <c r="B12100" s="101">
        <v>155.13</v>
      </c>
      <c r="C12100" s="102"/>
      <c r="D12100" s="100" t="s">
        <v>29809</v>
      </c>
      <c r="E12100" s="101">
        <v>112.89</v>
      </c>
      <c r="F12100" s="102"/>
    </row>
    <row r="12101" ht="12.75" customHeight="1">
      <c r="A12101" s="100" t="s">
        <v>29588</v>
      </c>
      <c r="B12101" s="101">
        <v>184.45</v>
      </c>
      <c r="C12101" s="102"/>
      <c r="D12101" s="100" t="s">
        <v>12685</v>
      </c>
      <c r="E12101" s="101">
        <v>105.23</v>
      </c>
      <c r="F12101" s="102"/>
    </row>
    <row r="12102" ht="12.75" customHeight="1">
      <c r="A12102" s="100" t="s">
        <v>12319</v>
      </c>
      <c r="B12102" s="101">
        <v>179.52</v>
      </c>
      <c r="C12102" s="102"/>
      <c r="D12102" s="100" t="s">
        <v>29810</v>
      </c>
      <c r="E12102" s="101">
        <v>94.94</v>
      </c>
      <c r="F12102" s="102"/>
    </row>
    <row r="12103" ht="12.75" customHeight="1">
      <c r="A12103" s="100" t="s">
        <v>29589</v>
      </c>
      <c r="B12103" s="101">
        <v>32.03</v>
      </c>
      <c r="C12103" s="102"/>
      <c r="D12103" s="100" t="s">
        <v>12687</v>
      </c>
      <c r="E12103" s="101">
        <v>87.75</v>
      </c>
      <c r="F12103" s="102"/>
    </row>
    <row r="12104" ht="12.75" customHeight="1">
      <c r="A12104" s="100" t="s">
        <v>12321</v>
      </c>
      <c r="B12104" s="101">
        <v>28.2</v>
      </c>
      <c r="C12104" s="102"/>
      <c r="D12104" s="100" t="s">
        <v>29811</v>
      </c>
      <c r="E12104" s="101">
        <v>99.93</v>
      </c>
      <c r="F12104" s="102"/>
    </row>
    <row r="12105" ht="12.75" customHeight="1">
      <c r="A12105" s="100" t="s">
        <v>29590</v>
      </c>
      <c r="B12105" s="101">
        <v>29.19</v>
      </c>
      <c r="C12105" s="102"/>
      <c r="D12105" s="100" t="s">
        <v>12689</v>
      </c>
      <c r="E12105" s="101">
        <v>94.82</v>
      </c>
      <c r="F12105" s="102"/>
    </row>
    <row r="12106" ht="12.75" customHeight="1">
      <c r="A12106" s="100" t="s">
        <v>12323</v>
      </c>
      <c r="B12106" s="101">
        <v>25.75</v>
      </c>
      <c r="C12106" s="102"/>
      <c r="D12106" s="100" t="s">
        <v>29812</v>
      </c>
      <c r="E12106" s="101">
        <v>85.02</v>
      </c>
      <c r="F12106" s="102"/>
    </row>
    <row r="12107" ht="12.75" customHeight="1">
      <c r="A12107" s="100" t="s">
        <v>29591</v>
      </c>
      <c r="B12107" s="101">
        <v>44.1</v>
      </c>
      <c r="C12107" s="102"/>
      <c r="D12107" s="100" t="s">
        <v>12691</v>
      </c>
      <c r="E12107" s="101">
        <v>79.98</v>
      </c>
      <c r="F12107" s="102"/>
    </row>
    <row r="12108" ht="12.75" customHeight="1">
      <c r="A12108" s="100" t="s">
        <v>12325</v>
      </c>
      <c r="B12108" s="101">
        <v>39.23</v>
      </c>
      <c r="C12108" s="102"/>
      <c r="D12108" s="100" t="s">
        <v>29813</v>
      </c>
      <c r="E12108" s="101">
        <v>115.31</v>
      </c>
      <c r="F12108" s="102"/>
    </row>
    <row r="12109" ht="12.75" customHeight="1">
      <c r="A12109" s="100" t="s">
        <v>29592</v>
      </c>
      <c r="B12109" s="101">
        <v>47.53</v>
      </c>
      <c r="C12109" s="102"/>
      <c r="D12109" s="100" t="s">
        <v>12693</v>
      </c>
      <c r="E12109" s="101">
        <v>110.2</v>
      </c>
      <c r="F12109" s="102"/>
    </row>
    <row r="12110" ht="12.75" customHeight="1">
      <c r="A12110" s="100" t="s">
        <v>12327</v>
      </c>
      <c r="B12110" s="101">
        <v>42.29</v>
      </c>
      <c r="C12110" s="102"/>
      <c r="D12110" s="100" t="s">
        <v>29814</v>
      </c>
      <c r="E12110" s="101">
        <v>100.93</v>
      </c>
      <c r="F12110" s="102"/>
    </row>
    <row r="12111" ht="12.75" customHeight="1">
      <c r="A12111" s="100" t="s">
        <v>29593</v>
      </c>
      <c r="B12111" s="101">
        <v>43.12</v>
      </c>
      <c r="C12111" s="102"/>
      <c r="D12111" s="100" t="s">
        <v>12695</v>
      </c>
      <c r="E12111" s="101">
        <v>95.82</v>
      </c>
      <c r="F12111" s="102"/>
    </row>
    <row r="12112" ht="12.75" customHeight="1">
      <c r="A12112" s="100" t="s">
        <v>12329</v>
      </c>
      <c r="B12112" s="101">
        <v>37.81</v>
      </c>
      <c r="C12112" s="102"/>
      <c r="D12112" s="100" t="s">
        <v>29815</v>
      </c>
      <c r="E12112" s="101">
        <v>28.16</v>
      </c>
      <c r="F12112" s="102"/>
    </row>
    <row r="12113" ht="12.75" customHeight="1">
      <c r="A12113" s="100" t="s">
        <v>29594</v>
      </c>
      <c r="B12113" s="101">
        <v>39.6</v>
      </c>
      <c r="C12113" s="102"/>
      <c r="D12113" s="100" t="s">
        <v>12697</v>
      </c>
      <c r="E12113" s="101">
        <v>27.06</v>
      </c>
      <c r="F12113" s="102"/>
    </row>
    <row r="12114" ht="12.75" customHeight="1">
      <c r="A12114" s="100" t="s">
        <v>12331</v>
      </c>
      <c r="B12114" s="101">
        <v>34.77</v>
      </c>
      <c r="C12114" s="102"/>
      <c r="D12114" s="100" t="s">
        <v>29816</v>
      </c>
      <c r="E12114" s="101">
        <v>35.11</v>
      </c>
      <c r="F12114" s="102"/>
    </row>
    <row r="12115" ht="12.75" customHeight="1">
      <c r="A12115" s="100" t="s">
        <v>29595</v>
      </c>
      <c r="B12115" s="101">
        <v>15.42</v>
      </c>
      <c r="C12115" s="102"/>
      <c r="D12115" s="100" t="s">
        <v>12699</v>
      </c>
      <c r="E12115" s="101">
        <v>33.73</v>
      </c>
      <c r="F12115" s="102"/>
    </row>
    <row r="12116" ht="12.75" customHeight="1">
      <c r="A12116" s="100" t="s">
        <v>12333</v>
      </c>
      <c r="B12116" s="101">
        <v>13.45</v>
      </c>
      <c r="C12116" s="102"/>
      <c r="D12116" s="100" t="s">
        <v>29817</v>
      </c>
      <c r="E12116" s="101">
        <v>63.93</v>
      </c>
      <c r="F12116" s="102"/>
    </row>
    <row r="12117" ht="12.75" customHeight="1">
      <c r="A12117" s="100" t="s">
        <v>29596</v>
      </c>
      <c r="B12117" s="101">
        <v>21.8</v>
      </c>
      <c r="C12117" s="102"/>
      <c r="D12117" s="100" t="s">
        <v>12701</v>
      </c>
      <c r="E12117" s="101">
        <v>58.88</v>
      </c>
      <c r="F12117" s="102"/>
    </row>
    <row r="12118" ht="12.75" customHeight="1">
      <c r="A12118" s="100" t="s">
        <v>12335</v>
      </c>
      <c r="B12118" s="101">
        <v>19.44</v>
      </c>
      <c r="C12118" s="102"/>
      <c r="D12118" s="100" t="s">
        <v>29818</v>
      </c>
      <c r="E12118" s="101">
        <v>68.83</v>
      </c>
      <c r="F12118" s="102"/>
    </row>
    <row r="12119" ht="12.75" customHeight="1">
      <c r="A12119" s="100" t="s">
        <v>29597</v>
      </c>
      <c r="B12119" s="101">
        <v>12.54</v>
      </c>
      <c r="C12119" s="102"/>
      <c r="D12119" s="100" t="s">
        <v>12703</v>
      </c>
      <c r="E12119" s="101">
        <v>63.78</v>
      </c>
      <c r="F12119" s="102"/>
    </row>
    <row r="12120" ht="12.75" customHeight="1">
      <c r="A12120" s="100" t="s">
        <v>12337</v>
      </c>
      <c r="B12120" s="101">
        <v>10.9</v>
      </c>
      <c r="C12120" s="102"/>
      <c r="D12120" s="100" t="s">
        <v>29819</v>
      </c>
      <c r="E12120" s="101">
        <v>60.03</v>
      </c>
      <c r="F12120" s="102"/>
    </row>
    <row r="12121" ht="12.75" customHeight="1">
      <c r="A12121" s="100" t="s">
        <v>29598</v>
      </c>
      <c r="B12121" s="101">
        <v>29.3</v>
      </c>
      <c r="C12121" s="102"/>
      <c r="D12121" s="100" t="s">
        <v>12705</v>
      </c>
      <c r="E12121" s="101">
        <v>54.98</v>
      </c>
      <c r="F12121" s="102"/>
    </row>
    <row r="12122" ht="12.75" customHeight="1">
      <c r="A12122" s="100" t="s">
        <v>12339</v>
      </c>
      <c r="B12122" s="101">
        <v>25.95</v>
      </c>
      <c r="C12122" s="102"/>
      <c r="D12122" s="100" t="s">
        <v>29820</v>
      </c>
      <c r="E12122" s="101">
        <v>65.76</v>
      </c>
      <c r="F12122" s="102"/>
    </row>
    <row r="12123" ht="12.75" customHeight="1">
      <c r="A12123" s="100" t="s">
        <v>29599</v>
      </c>
      <c r="B12123" s="101">
        <v>50.91</v>
      </c>
      <c r="C12123" s="102"/>
      <c r="D12123" s="100" t="s">
        <v>12707</v>
      </c>
      <c r="E12123" s="101">
        <v>60.71</v>
      </c>
      <c r="F12123" s="102"/>
    </row>
    <row r="12124" ht="12.75" customHeight="1">
      <c r="A12124" s="100" t="s">
        <v>12341</v>
      </c>
      <c r="B12124" s="101">
        <v>45.24</v>
      </c>
      <c r="C12124" s="102"/>
      <c r="D12124" s="100" t="s">
        <v>29821</v>
      </c>
      <c r="E12124" s="101">
        <v>22.58</v>
      </c>
      <c r="F12124" s="102"/>
    </row>
    <row r="12125" ht="12.75" customHeight="1">
      <c r="A12125" s="100" t="s">
        <v>29600</v>
      </c>
      <c r="B12125" s="101">
        <v>13.36</v>
      </c>
      <c r="C12125" s="102"/>
      <c r="D12125" s="100" t="s">
        <v>12709</v>
      </c>
      <c r="E12125" s="101">
        <v>19.78</v>
      </c>
      <c r="F12125" s="102"/>
    </row>
    <row r="12126" ht="12.75" customHeight="1">
      <c r="A12126" s="100" t="s">
        <v>12343</v>
      </c>
      <c r="B12126" s="101">
        <v>11.63</v>
      </c>
      <c r="C12126" s="102"/>
      <c r="D12126" s="100" t="s">
        <v>29822</v>
      </c>
      <c r="E12126" s="101">
        <v>22.91</v>
      </c>
      <c r="F12126" s="102"/>
    </row>
    <row r="12127" ht="12.75" customHeight="1">
      <c r="A12127" s="100" t="s">
        <v>29603</v>
      </c>
      <c r="B12127" s="101">
        <v>14.71</v>
      </c>
      <c r="C12127" s="102"/>
      <c r="D12127" s="100" t="s">
        <v>12711</v>
      </c>
      <c r="E12127" s="101">
        <v>20.11</v>
      </c>
      <c r="F12127" s="102"/>
    </row>
    <row r="12128" ht="12.75" customHeight="1">
      <c r="A12128" s="100" t="s">
        <v>12345</v>
      </c>
      <c r="B12128" s="101">
        <v>12.85</v>
      </c>
      <c r="C12128" s="102"/>
      <c r="D12128" s="100" t="s">
        <v>29823</v>
      </c>
      <c r="E12128" s="101">
        <v>56.51</v>
      </c>
      <c r="F12128" s="102"/>
    </row>
    <row r="12129" ht="12.75" customHeight="1">
      <c r="A12129" s="100" t="s">
        <v>29604</v>
      </c>
      <c r="B12129" s="101">
        <v>24.3</v>
      </c>
      <c r="C12129" s="102"/>
      <c r="D12129" s="100" t="s">
        <v>12713</v>
      </c>
      <c r="E12129" s="101">
        <v>51.21</v>
      </c>
      <c r="F12129" s="102"/>
    </row>
    <row r="12130" ht="12.75" customHeight="1">
      <c r="A12130" s="100" t="s">
        <v>12347</v>
      </c>
      <c r="B12130" s="101">
        <v>21.34</v>
      </c>
      <c r="C12130" s="102"/>
      <c r="D12130" s="100" t="s">
        <v>29824</v>
      </c>
      <c r="E12130" s="101">
        <v>57.23</v>
      </c>
      <c r="F12130" s="102"/>
    </row>
    <row r="12131" ht="12.75" customHeight="1">
      <c r="A12131" s="100" t="s">
        <v>29607</v>
      </c>
      <c r="B12131" s="101">
        <v>15.02</v>
      </c>
      <c r="C12131" s="102"/>
      <c r="D12131" s="100" t="s">
        <v>12715</v>
      </c>
      <c r="E12131" s="101">
        <v>51.93</v>
      </c>
      <c r="F12131" s="102"/>
    </row>
    <row r="12132" ht="12.75" customHeight="1">
      <c r="A12132" s="100" t="s">
        <v>12349</v>
      </c>
      <c r="B12132" s="101">
        <v>13.29</v>
      </c>
      <c r="C12132" s="102"/>
      <c r="D12132" s="100" t="s">
        <v>29825</v>
      </c>
      <c r="E12132" s="101">
        <v>142.98</v>
      </c>
      <c r="F12132" s="102"/>
    </row>
    <row r="12133" ht="12.75" customHeight="1">
      <c r="A12133" s="100" t="s">
        <v>29610</v>
      </c>
      <c r="B12133" s="101">
        <v>18.1</v>
      </c>
      <c r="C12133" s="102"/>
      <c r="D12133" s="100" t="s">
        <v>12717</v>
      </c>
      <c r="E12133" s="101">
        <v>128.03</v>
      </c>
      <c r="F12133" s="102"/>
    </row>
    <row r="12134" ht="12.75" customHeight="1">
      <c r="A12134" s="100" t="s">
        <v>12351</v>
      </c>
      <c r="B12134" s="101">
        <v>16.09</v>
      </c>
      <c r="C12134" s="102"/>
      <c r="D12134" s="100" t="s">
        <v>29826</v>
      </c>
      <c r="E12134" s="101">
        <v>166.04</v>
      </c>
      <c r="F12134" s="102"/>
    </row>
    <row r="12135" ht="12.75" customHeight="1">
      <c r="A12135" s="100" t="s">
        <v>29613</v>
      </c>
      <c r="B12135" s="101">
        <v>21.17</v>
      </c>
      <c r="C12135" s="102"/>
      <c r="D12135" s="100" t="s">
        <v>12719</v>
      </c>
      <c r="E12135" s="101">
        <v>148.87</v>
      </c>
      <c r="F12135" s="102"/>
    </row>
    <row r="12136" ht="12.75" customHeight="1">
      <c r="A12136" s="100" t="s">
        <v>12353</v>
      </c>
      <c r="B12136" s="101">
        <v>18.9</v>
      </c>
      <c r="C12136" s="102"/>
      <c r="D12136" s="100" t="s">
        <v>29827</v>
      </c>
      <c r="E12136" s="101">
        <v>99.16</v>
      </c>
      <c r="F12136" s="102"/>
    </row>
    <row r="12137" ht="12.75" customHeight="1">
      <c r="A12137" s="100" t="s">
        <v>29614</v>
      </c>
      <c r="B12137" s="101">
        <v>24.25</v>
      </c>
      <c r="C12137" s="102"/>
      <c r="D12137" s="100" t="s">
        <v>12721</v>
      </c>
      <c r="E12137" s="101">
        <v>87.94</v>
      </c>
      <c r="F12137" s="102"/>
    </row>
    <row r="12138" ht="12.75" customHeight="1">
      <c r="A12138" s="100" t="s">
        <v>68</v>
      </c>
      <c r="B12138" s="101">
        <v>21.7</v>
      </c>
      <c r="C12138" s="102"/>
      <c r="D12138" s="100" t="s">
        <v>29828</v>
      </c>
      <c r="E12138" s="101">
        <v>83.92</v>
      </c>
      <c r="F12138" s="102"/>
    </row>
    <row r="12139" ht="12.75" customHeight="1">
      <c r="A12139" s="100" t="s">
        <v>29615</v>
      </c>
      <c r="B12139" s="101">
        <v>27.33</v>
      </c>
      <c r="C12139" s="102"/>
      <c r="D12139" s="100" t="s">
        <v>12723</v>
      </c>
      <c r="E12139" s="101">
        <v>72.69</v>
      </c>
      <c r="F12139" s="102"/>
    </row>
    <row r="12140" ht="12.75" customHeight="1">
      <c r="A12140" s="100" t="s">
        <v>12356</v>
      </c>
      <c r="B12140" s="101">
        <v>24.5</v>
      </c>
      <c r="C12140" s="102"/>
      <c r="D12140" s="100" t="s">
        <v>29829</v>
      </c>
      <c r="E12140" s="101">
        <v>7.53</v>
      </c>
      <c r="F12140" s="102"/>
    </row>
    <row r="12141" ht="12.75" customHeight="1">
      <c r="A12141" s="100" t="s">
        <v>29616</v>
      </c>
      <c r="B12141" s="101">
        <v>30.41</v>
      </c>
      <c r="C12141" s="102"/>
      <c r="D12141" s="100" t="s">
        <v>12725</v>
      </c>
      <c r="E12141" s="101">
        <v>6.72</v>
      </c>
      <c r="F12141" s="102"/>
    </row>
    <row r="12142" ht="12.75" customHeight="1">
      <c r="A12142" s="100" t="s">
        <v>12358</v>
      </c>
      <c r="B12142" s="101">
        <v>27.31</v>
      </c>
      <c r="C12142" s="102"/>
      <c r="D12142" s="100" t="s">
        <v>29830</v>
      </c>
      <c r="E12142" s="101">
        <v>7.93</v>
      </c>
      <c r="F12142" s="102"/>
    </row>
    <row r="12143" ht="12.75" customHeight="1">
      <c r="A12143" s="100" t="s">
        <v>29617</v>
      </c>
      <c r="B12143" s="101">
        <v>33.48</v>
      </c>
      <c r="C12143" s="102"/>
      <c r="D12143" s="100" t="s">
        <v>12727</v>
      </c>
      <c r="E12143" s="101">
        <v>7.12</v>
      </c>
      <c r="F12143" s="102"/>
    </row>
    <row r="12144" ht="12.75" customHeight="1">
      <c r="A12144" s="100" t="s">
        <v>12360</v>
      </c>
      <c r="B12144" s="101">
        <v>30.11</v>
      </c>
      <c r="C12144" s="102"/>
      <c r="D12144" s="100" t="s">
        <v>29831</v>
      </c>
      <c r="E12144" s="101">
        <v>14.28</v>
      </c>
      <c r="F12144" s="102"/>
    </row>
    <row r="12145" ht="12.75" customHeight="1">
      <c r="A12145" s="100" t="s">
        <v>29618</v>
      </c>
      <c r="B12145" s="101">
        <v>39.64</v>
      </c>
      <c r="C12145" s="102"/>
      <c r="D12145" s="100" t="s">
        <v>12729</v>
      </c>
      <c r="E12145" s="101">
        <v>13.47</v>
      </c>
      <c r="F12145" s="102"/>
    </row>
    <row r="12146" ht="12.75" customHeight="1">
      <c r="A12146" s="100" t="s">
        <v>12362</v>
      </c>
      <c r="B12146" s="101">
        <v>35.72</v>
      </c>
      <c r="C12146" s="102"/>
      <c r="D12146" s="100" t="s">
        <v>29832</v>
      </c>
      <c r="E12146" s="101">
        <v>12.44</v>
      </c>
      <c r="F12146" s="102"/>
    </row>
    <row r="12147" ht="12.75" customHeight="1">
      <c r="A12147" s="100" t="s">
        <v>29619</v>
      </c>
      <c r="B12147" s="101">
        <v>45.79</v>
      </c>
      <c r="C12147" s="102"/>
      <c r="D12147" s="100" t="s">
        <v>12731</v>
      </c>
      <c r="E12147" s="101">
        <v>10.88</v>
      </c>
      <c r="F12147" s="102"/>
    </row>
    <row r="12148" ht="12.75" customHeight="1">
      <c r="A12148" s="100" t="s">
        <v>12364</v>
      </c>
      <c r="B12148" s="101">
        <v>41.33</v>
      </c>
      <c r="C12148" s="102"/>
      <c r="D12148" s="100" t="s">
        <v>29833</v>
      </c>
      <c r="E12148" s="101">
        <v>28.1</v>
      </c>
      <c r="F12148" s="102"/>
    </row>
    <row r="12149" ht="12.75" customHeight="1">
      <c r="A12149" s="100" t="s">
        <v>29622</v>
      </c>
      <c r="B12149" s="101">
        <v>48.87</v>
      </c>
      <c r="C12149" s="102"/>
      <c r="D12149" s="100" t="s">
        <v>12733</v>
      </c>
      <c r="E12149" s="101">
        <v>25.84</v>
      </c>
      <c r="F12149" s="102"/>
    </row>
    <row r="12150" ht="12.75" customHeight="1">
      <c r="A12150" s="100" t="s">
        <v>12366</v>
      </c>
      <c r="B12150" s="101">
        <v>44.14</v>
      </c>
      <c r="C12150" s="102"/>
      <c r="D12150" s="100" t="s">
        <v>29834</v>
      </c>
      <c r="E12150" s="101">
        <v>20.48</v>
      </c>
      <c r="F12150" s="102"/>
    </row>
    <row r="12151" ht="12.75" customHeight="1">
      <c r="A12151" s="100" t="s">
        <v>29625</v>
      </c>
      <c r="B12151" s="101">
        <v>58.1</v>
      </c>
      <c r="C12151" s="102"/>
      <c r="D12151" s="100" t="s">
        <v>12735</v>
      </c>
      <c r="E12151" s="101">
        <v>18.94</v>
      </c>
      <c r="F12151" s="102"/>
    </row>
    <row r="12152" ht="12.75" customHeight="1">
      <c r="A12152" s="100" t="s">
        <v>12368</v>
      </c>
      <c r="B12152" s="101">
        <v>52.55</v>
      </c>
      <c r="C12152" s="102"/>
      <c r="D12152" s="100" t="s">
        <v>29835</v>
      </c>
      <c r="E12152" s="101">
        <v>15.79</v>
      </c>
      <c r="F12152" s="102"/>
    </row>
    <row r="12153" ht="12.75" customHeight="1">
      <c r="A12153" s="100" t="s">
        <v>29628</v>
      </c>
      <c r="B12153" s="101">
        <v>44.46</v>
      </c>
      <c r="C12153" s="102"/>
      <c r="D12153" s="100" t="s">
        <v>12737</v>
      </c>
      <c r="E12153" s="101">
        <v>13.74</v>
      </c>
      <c r="F12153" s="102"/>
    </row>
    <row r="12154" ht="12.75" customHeight="1">
      <c r="A12154" s="100" t="s">
        <v>12370</v>
      </c>
      <c r="B12154" s="101">
        <v>39.19</v>
      </c>
      <c r="C12154" s="102"/>
      <c r="D12154" s="100" t="s">
        <v>29836</v>
      </c>
      <c r="E12154" s="101">
        <v>16.04</v>
      </c>
      <c r="F12154" s="102"/>
    </row>
    <row r="12155" ht="12.75" customHeight="1">
      <c r="A12155" s="100" t="s">
        <v>29629</v>
      </c>
      <c r="B12155" s="101">
        <v>70.08</v>
      </c>
      <c r="C12155" s="102"/>
      <c r="D12155" s="100" t="s">
        <v>12739</v>
      </c>
      <c r="E12155" s="101">
        <v>13.98</v>
      </c>
      <c r="F12155" s="102"/>
    </row>
    <row r="12156" ht="12.75" customHeight="1">
      <c r="A12156" s="100" t="s">
        <v>12372</v>
      </c>
      <c r="B12156" s="101">
        <v>64.24</v>
      </c>
      <c r="C12156" s="102"/>
      <c r="D12156" s="100" t="s">
        <v>29837</v>
      </c>
      <c r="E12156" s="101">
        <v>73.88</v>
      </c>
      <c r="F12156" s="102"/>
    </row>
    <row r="12157" ht="12.75" customHeight="1">
      <c r="A12157" s="100" t="s">
        <v>29630</v>
      </c>
      <c r="B12157" s="101">
        <v>78.87</v>
      </c>
      <c r="C12157" s="102"/>
      <c r="D12157" s="100" t="s">
        <v>12741</v>
      </c>
      <c r="E12157" s="101">
        <v>73.88</v>
      </c>
      <c r="F12157" s="102"/>
    </row>
    <row r="12158" ht="12.75" customHeight="1">
      <c r="A12158" s="100" t="s">
        <v>12374</v>
      </c>
      <c r="B12158" s="101">
        <v>72.35</v>
      </c>
      <c r="C12158" s="102"/>
      <c r="D12158" s="100" t="s">
        <v>29838</v>
      </c>
      <c r="E12158" s="101">
        <v>73.88</v>
      </c>
      <c r="F12158" s="102"/>
    </row>
    <row r="12159" ht="12.75" customHeight="1">
      <c r="A12159" s="100" t="s">
        <v>29631</v>
      </c>
      <c r="B12159" s="101">
        <v>9.27</v>
      </c>
      <c r="C12159" s="102"/>
      <c r="D12159" s="100" t="s">
        <v>12743</v>
      </c>
      <c r="E12159" s="101">
        <v>73.88</v>
      </c>
      <c r="F12159" s="102"/>
    </row>
    <row r="12160" ht="12.75" customHeight="1">
      <c r="A12160" s="100" t="s">
        <v>12376</v>
      </c>
      <c r="B12160" s="101">
        <v>8.23</v>
      </c>
      <c r="C12160" s="102"/>
      <c r="D12160" s="100" t="s">
        <v>29839</v>
      </c>
      <c r="E12160" s="101">
        <v>82.06</v>
      </c>
      <c r="F12160" s="102"/>
    </row>
    <row r="12161" ht="12.75" customHeight="1">
      <c r="A12161" s="100" t="s">
        <v>29632</v>
      </c>
      <c r="B12161" s="101">
        <v>57.19</v>
      </c>
      <c r="C12161" s="102"/>
      <c r="D12161" s="100" t="s">
        <v>12745</v>
      </c>
      <c r="E12161" s="101">
        <v>82.06</v>
      </c>
      <c r="F12161" s="102"/>
    </row>
    <row r="12162" ht="12.75" customHeight="1">
      <c r="A12162" s="100" t="s">
        <v>12378</v>
      </c>
      <c r="B12162" s="101">
        <v>50.97</v>
      </c>
      <c r="C12162" s="102"/>
      <c r="D12162" s="100" t="s">
        <v>29840</v>
      </c>
      <c r="E12162" s="101">
        <v>31.1</v>
      </c>
      <c r="F12162" s="102"/>
    </row>
    <row r="12163" ht="12.75" customHeight="1">
      <c r="A12163" s="100" t="s">
        <v>29633</v>
      </c>
      <c r="B12163" s="101">
        <v>54.63</v>
      </c>
      <c r="C12163" s="102"/>
      <c r="D12163" s="100" t="s">
        <v>12747</v>
      </c>
      <c r="E12163" s="101">
        <v>31.1</v>
      </c>
      <c r="F12163" s="102"/>
    </row>
    <row r="12164" ht="12.75" customHeight="1">
      <c r="A12164" s="100" t="s">
        <v>12380</v>
      </c>
      <c r="B12164" s="101">
        <v>48.84</v>
      </c>
      <c r="C12164" s="102"/>
      <c r="D12164" s="100" t="s">
        <v>29841</v>
      </c>
      <c r="E12164" s="101">
        <v>33.75</v>
      </c>
      <c r="F12164" s="102"/>
    </row>
    <row r="12165" ht="12.75" customHeight="1">
      <c r="A12165" s="100" t="s">
        <v>29634</v>
      </c>
      <c r="B12165" s="101">
        <v>48.66</v>
      </c>
      <c r="C12165" s="102"/>
      <c r="D12165" s="100" t="s">
        <v>12749</v>
      </c>
      <c r="E12165" s="101">
        <v>33.75</v>
      </c>
      <c r="F12165" s="102"/>
    </row>
    <row r="12166" ht="12.75" customHeight="1">
      <c r="A12166" s="100" t="s">
        <v>12382</v>
      </c>
      <c r="B12166" s="101">
        <v>43.23</v>
      </c>
      <c r="C12166" s="102"/>
      <c r="D12166" s="100" t="s">
        <v>29842</v>
      </c>
      <c r="E12166" s="101">
        <v>33.75</v>
      </c>
      <c r="F12166" s="102"/>
    </row>
    <row r="12167" ht="12.75" customHeight="1">
      <c r="A12167" s="100" t="s">
        <v>29635</v>
      </c>
      <c r="B12167" s="101">
        <v>30.88</v>
      </c>
      <c r="C12167" s="102"/>
      <c r="D12167" s="100" t="s">
        <v>12751</v>
      </c>
      <c r="E12167" s="101">
        <v>33.75</v>
      </c>
      <c r="F12167" s="102"/>
    </row>
    <row r="12168" ht="12.75" customHeight="1">
      <c r="A12168" s="100" t="s">
        <v>12384</v>
      </c>
      <c r="B12168" s="101">
        <v>27.6</v>
      </c>
      <c r="C12168" s="102"/>
      <c r="D12168" s="100" t="s">
        <v>29843</v>
      </c>
      <c r="E12168" s="101">
        <v>73.98</v>
      </c>
      <c r="F12168" s="102"/>
    </row>
    <row r="12169" ht="12.75" customHeight="1">
      <c r="A12169" s="100" t="s">
        <v>29636</v>
      </c>
      <c r="B12169" s="101">
        <v>89.82</v>
      </c>
      <c r="C12169" s="102"/>
      <c r="D12169" s="100" t="s">
        <v>12753</v>
      </c>
      <c r="E12169" s="101">
        <v>73.98</v>
      </c>
      <c r="F12169" s="102"/>
    </row>
    <row r="12170" ht="12.75" customHeight="1">
      <c r="A12170" s="100" t="s">
        <v>12386</v>
      </c>
      <c r="B12170" s="101">
        <v>80.04</v>
      </c>
      <c r="C12170" s="102"/>
      <c r="D12170" s="100" t="s">
        <v>29844</v>
      </c>
      <c r="E12170" s="101">
        <v>73.98</v>
      </c>
      <c r="F12170" s="102"/>
    </row>
    <row r="12171" ht="12.75" customHeight="1">
      <c r="A12171" s="100" t="s">
        <v>29637</v>
      </c>
      <c r="B12171" s="101">
        <v>84.85</v>
      </c>
      <c r="C12171" s="102"/>
      <c r="D12171" s="100" t="s">
        <v>12755</v>
      </c>
      <c r="E12171" s="101">
        <v>73.98</v>
      </c>
      <c r="F12171" s="102"/>
    </row>
    <row r="12172" ht="12.75" customHeight="1">
      <c r="A12172" s="100" t="s">
        <v>12388</v>
      </c>
      <c r="B12172" s="101">
        <v>74.99</v>
      </c>
      <c r="C12172" s="102"/>
      <c r="D12172" s="100" t="s">
        <v>29845</v>
      </c>
      <c r="E12172" s="101">
        <v>73.98</v>
      </c>
      <c r="F12172" s="102"/>
    </row>
    <row r="12173" ht="12.75" customHeight="1">
      <c r="A12173" s="100" t="s">
        <v>29638</v>
      </c>
      <c r="B12173" s="101">
        <v>89.82</v>
      </c>
      <c r="C12173" s="102"/>
      <c r="D12173" s="100" t="s">
        <v>12757</v>
      </c>
      <c r="E12173" s="101">
        <v>73.98</v>
      </c>
      <c r="F12173" s="102"/>
    </row>
    <row r="12174" ht="12.75" customHeight="1">
      <c r="A12174" s="100" t="s">
        <v>12390</v>
      </c>
      <c r="B12174" s="101">
        <v>80.04</v>
      </c>
      <c r="C12174" s="102"/>
      <c r="D12174" s="100" t="s">
        <v>29846</v>
      </c>
      <c r="E12174" s="101">
        <v>254.26</v>
      </c>
      <c r="F12174" s="102"/>
    </row>
    <row r="12175" ht="12.75" customHeight="1">
      <c r="A12175" s="100" t="s">
        <v>29639</v>
      </c>
      <c r="B12175" s="101">
        <v>84.85</v>
      </c>
      <c r="C12175" s="102"/>
      <c r="D12175" s="100" t="s">
        <v>12759</v>
      </c>
      <c r="E12175" s="101">
        <v>240.55</v>
      </c>
      <c r="F12175" s="102"/>
    </row>
    <row r="12176" ht="12.75" customHeight="1">
      <c r="A12176" s="100" t="s">
        <v>12392</v>
      </c>
      <c r="B12176" s="101">
        <v>74.99</v>
      </c>
      <c r="C12176" s="102"/>
      <c r="D12176" s="100" t="s">
        <v>29847</v>
      </c>
      <c r="E12176" s="101">
        <v>133.92</v>
      </c>
      <c r="F12176" s="102"/>
    </row>
    <row r="12177" ht="12.75" customHeight="1">
      <c r="A12177" s="100" t="s">
        <v>29640</v>
      </c>
      <c r="B12177" s="101">
        <v>45.43</v>
      </c>
      <c r="C12177" s="102"/>
      <c r="D12177" s="100" t="s">
        <v>12761</v>
      </c>
      <c r="E12177" s="101">
        <v>124.72</v>
      </c>
      <c r="F12177" s="102"/>
    </row>
    <row r="12178" ht="12.75" customHeight="1">
      <c r="A12178" s="100" t="s">
        <v>12394</v>
      </c>
      <c r="B12178" s="101">
        <v>39.66</v>
      </c>
      <c r="C12178" s="102"/>
      <c r="D12178" s="100" t="s">
        <v>29848</v>
      </c>
      <c r="E12178" s="101">
        <v>160.45</v>
      </c>
      <c r="F12178" s="102"/>
    </row>
    <row r="12179" ht="12.75" customHeight="1">
      <c r="A12179" s="100" t="s">
        <v>29641</v>
      </c>
      <c r="B12179" s="101">
        <v>23.32</v>
      </c>
      <c r="C12179" s="102"/>
      <c r="D12179" s="100" t="s">
        <v>12763</v>
      </c>
      <c r="E12179" s="101">
        <v>149.52</v>
      </c>
      <c r="F12179" s="102"/>
    </row>
    <row r="12180" ht="12.75" customHeight="1">
      <c r="A12180" s="100" t="s">
        <v>12396</v>
      </c>
      <c r="B12180" s="101">
        <v>20.43</v>
      </c>
      <c r="C12180" s="102"/>
      <c r="D12180" s="100" t="s">
        <v>29849</v>
      </c>
      <c r="E12180" s="101">
        <v>120.91</v>
      </c>
      <c r="F12180" s="102"/>
    </row>
    <row r="12181" ht="12.75" customHeight="1">
      <c r="A12181" s="100" t="s">
        <v>29642</v>
      </c>
      <c r="B12181" s="101">
        <v>57.32</v>
      </c>
      <c r="C12181" s="102"/>
      <c r="D12181" s="100" t="s">
        <v>12765</v>
      </c>
      <c r="E12181" s="101">
        <v>113.2</v>
      </c>
      <c r="F12181" s="102"/>
    </row>
    <row r="12182" ht="12.75" customHeight="1">
      <c r="A12182" s="100" t="s">
        <v>12398</v>
      </c>
      <c r="B12182" s="101">
        <v>50.07</v>
      </c>
      <c r="C12182" s="102"/>
      <c r="D12182" s="100" t="s">
        <v>29850</v>
      </c>
      <c r="E12182" s="101">
        <v>68.83</v>
      </c>
      <c r="F12182" s="102"/>
    </row>
    <row r="12183" ht="12.75" customHeight="1">
      <c r="A12183" s="100" t="s">
        <v>29643</v>
      </c>
      <c r="B12183" s="101">
        <v>17.44</v>
      </c>
      <c r="C12183" s="102"/>
      <c r="D12183" s="100" t="s">
        <v>12767</v>
      </c>
      <c r="E12183" s="101">
        <v>63.94</v>
      </c>
      <c r="F12183" s="102"/>
    </row>
    <row r="12184" ht="12.75" customHeight="1">
      <c r="A12184" s="100" t="s">
        <v>12400</v>
      </c>
      <c r="B12184" s="101">
        <v>15.4</v>
      </c>
      <c r="C12184" s="102"/>
      <c r="D12184" s="100" t="s">
        <v>29851</v>
      </c>
      <c r="E12184" s="101">
        <v>45.15</v>
      </c>
      <c r="F12184" s="102"/>
    </row>
    <row r="12185" ht="12.75" customHeight="1">
      <c r="A12185" s="100" t="s">
        <v>29644</v>
      </c>
      <c r="B12185" s="101">
        <v>20.73</v>
      </c>
      <c r="C12185" s="102"/>
      <c r="D12185" s="100" t="s">
        <v>12769</v>
      </c>
      <c r="E12185" s="101">
        <v>42.25</v>
      </c>
      <c r="F12185" s="102"/>
    </row>
    <row r="12186" ht="12.75" customHeight="1">
      <c r="A12186" s="100" t="s">
        <v>12402</v>
      </c>
      <c r="B12186" s="101">
        <v>18.31</v>
      </c>
      <c r="C12186" s="102"/>
      <c r="D12186" s="100" t="s">
        <v>29852</v>
      </c>
      <c r="E12186" s="101">
        <v>95.91</v>
      </c>
      <c r="F12186" s="102"/>
    </row>
    <row r="12187" ht="12.75" customHeight="1">
      <c r="A12187" s="100" t="s">
        <v>29645</v>
      </c>
      <c r="B12187" s="101">
        <v>27.84</v>
      </c>
      <c r="C12187" s="102"/>
      <c r="D12187" s="100" t="s">
        <v>12771</v>
      </c>
      <c r="E12187" s="101">
        <v>95.0</v>
      </c>
      <c r="F12187" s="102"/>
    </row>
    <row r="12188" ht="12.75" customHeight="1">
      <c r="A12188" s="100" t="s">
        <v>12404</v>
      </c>
      <c r="B12188" s="101">
        <v>24.71</v>
      </c>
      <c r="C12188" s="102"/>
      <c r="D12188" s="100" t="s">
        <v>29853</v>
      </c>
      <c r="E12188" s="101">
        <v>104.0</v>
      </c>
      <c r="F12188" s="102"/>
    </row>
    <row r="12189" ht="12.75" customHeight="1">
      <c r="A12189" s="100" t="s">
        <v>29646</v>
      </c>
      <c r="B12189" s="101">
        <v>48.04</v>
      </c>
      <c r="C12189" s="102"/>
      <c r="D12189" s="100" t="s">
        <v>12773</v>
      </c>
      <c r="E12189" s="101">
        <v>103.09</v>
      </c>
      <c r="F12189" s="102"/>
    </row>
    <row r="12190" ht="12.75" customHeight="1">
      <c r="A12190" s="100" t="s">
        <v>12406</v>
      </c>
      <c r="B12190" s="101">
        <v>42.26</v>
      </c>
      <c r="C12190" s="102"/>
      <c r="D12190" s="100" t="s">
        <v>29854</v>
      </c>
      <c r="E12190" s="101">
        <v>83.74</v>
      </c>
      <c r="F12190" s="102"/>
    </row>
    <row r="12191" ht="12.75" customHeight="1">
      <c r="A12191" s="100" t="s">
        <v>29647</v>
      </c>
      <c r="B12191" s="101">
        <v>23.84</v>
      </c>
      <c r="C12191" s="102"/>
      <c r="D12191" s="100" t="s">
        <v>12775</v>
      </c>
      <c r="E12191" s="101">
        <v>82.83</v>
      </c>
      <c r="F12191" s="102"/>
    </row>
    <row r="12192" ht="12.75" customHeight="1">
      <c r="A12192" s="100" t="s">
        <v>12408</v>
      </c>
      <c r="B12192" s="101">
        <v>21.36</v>
      </c>
      <c r="C12192" s="102"/>
      <c r="D12192" s="100" t="s">
        <v>29855</v>
      </c>
      <c r="E12192" s="101">
        <v>97.17</v>
      </c>
      <c r="F12192" s="102"/>
    </row>
    <row r="12193" ht="12.75" customHeight="1">
      <c r="A12193" s="100" t="s">
        <v>29648</v>
      </c>
      <c r="B12193" s="101">
        <v>70.09</v>
      </c>
      <c r="C12193" s="102"/>
      <c r="D12193" s="100" t="s">
        <v>12777</v>
      </c>
      <c r="E12193" s="101">
        <v>96.26</v>
      </c>
      <c r="F12193" s="102"/>
    </row>
    <row r="12194" ht="12.75" customHeight="1">
      <c r="A12194" s="100" t="s">
        <v>12410</v>
      </c>
      <c r="B12194" s="101">
        <v>64.34</v>
      </c>
      <c r="C12194" s="102"/>
      <c r="D12194" s="100" t="s">
        <v>29856</v>
      </c>
      <c r="E12194" s="101">
        <v>145.75</v>
      </c>
      <c r="F12194" s="102"/>
    </row>
    <row r="12195" ht="12.75" customHeight="1">
      <c r="A12195" s="100" t="s">
        <v>29649</v>
      </c>
      <c r="B12195" s="101">
        <v>74.3</v>
      </c>
      <c r="C12195" s="102"/>
      <c r="D12195" s="100" t="s">
        <v>12779</v>
      </c>
      <c r="E12195" s="101">
        <v>144.95</v>
      </c>
      <c r="F12195" s="102"/>
    </row>
    <row r="12196" ht="12.75" customHeight="1">
      <c r="A12196" s="100" t="s">
        <v>12412</v>
      </c>
      <c r="B12196" s="101">
        <v>68.6</v>
      </c>
      <c r="C12196" s="102"/>
      <c r="D12196" s="100" t="s">
        <v>29857</v>
      </c>
      <c r="E12196" s="101">
        <v>173.76</v>
      </c>
      <c r="F12196" s="102"/>
    </row>
    <row r="12197" ht="12.75" customHeight="1">
      <c r="A12197" s="100" t="s">
        <v>29650</v>
      </c>
      <c r="B12197" s="101">
        <v>85.59</v>
      </c>
      <c r="C12197" s="102"/>
      <c r="D12197" s="100" t="s">
        <v>12781</v>
      </c>
      <c r="E12197" s="101">
        <v>172.96</v>
      </c>
      <c r="F12197" s="102"/>
    </row>
    <row r="12198" ht="12.75" customHeight="1">
      <c r="A12198" s="100" t="s">
        <v>12414</v>
      </c>
      <c r="B12198" s="101">
        <v>78.85</v>
      </c>
      <c r="C12198" s="102"/>
      <c r="D12198" s="100" t="s">
        <v>29858</v>
      </c>
      <c r="E12198" s="101">
        <v>135.61</v>
      </c>
      <c r="F12198" s="102"/>
    </row>
    <row r="12199" ht="12.75" customHeight="1">
      <c r="A12199" s="100" t="s">
        <v>29651</v>
      </c>
      <c r="B12199" s="101">
        <v>89.79</v>
      </c>
      <c r="C12199" s="102"/>
      <c r="D12199" s="100" t="s">
        <v>12783</v>
      </c>
      <c r="E12199" s="101">
        <v>134.8</v>
      </c>
      <c r="F12199" s="102"/>
    </row>
    <row r="12200" ht="12.75" customHeight="1">
      <c r="A12200" s="100" t="s">
        <v>12416</v>
      </c>
      <c r="B12200" s="101">
        <v>83.11</v>
      </c>
      <c r="C12200" s="102"/>
      <c r="D12200" s="100" t="s">
        <v>29859</v>
      </c>
      <c r="E12200" s="101">
        <v>177.85</v>
      </c>
      <c r="F12200" s="102"/>
    </row>
    <row r="12201" ht="12.75" customHeight="1">
      <c r="A12201" s="100" t="s">
        <v>29652</v>
      </c>
      <c r="B12201" s="101">
        <v>115.61</v>
      </c>
      <c r="C12201" s="102"/>
      <c r="D12201" s="100" t="s">
        <v>12785</v>
      </c>
      <c r="E12201" s="101">
        <v>177.04</v>
      </c>
      <c r="F12201" s="102"/>
    </row>
    <row r="12202" ht="12.75" customHeight="1">
      <c r="A12202" s="100" t="s">
        <v>12418</v>
      </c>
      <c r="B12202" s="101">
        <v>109.86</v>
      </c>
      <c r="C12202" s="102"/>
      <c r="D12202" s="100" t="s">
        <v>29860</v>
      </c>
      <c r="E12202" s="101">
        <v>19.99</v>
      </c>
      <c r="F12202" s="102"/>
    </row>
    <row r="12203" ht="12.75" customHeight="1">
      <c r="A12203" s="100" t="s">
        <v>29653</v>
      </c>
      <c r="B12203" s="101">
        <v>119.82</v>
      </c>
      <c r="C12203" s="102"/>
      <c r="D12203" s="100" t="s">
        <v>12787</v>
      </c>
      <c r="E12203" s="101">
        <v>19.62</v>
      </c>
      <c r="F12203" s="102"/>
    </row>
    <row r="12204" ht="12.75" customHeight="1">
      <c r="A12204" s="100" t="s">
        <v>12420</v>
      </c>
      <c r="B12204" s="101">
        <v>114.12</v>
      </c>
      <c r="C12204" s="102"/>
      <c r="D12204" s="100" t="s">
        <v>29861</v>
      </c>
      <c r="E12204" s="101">
        <v>15.45</v>
      </c>
      <c r="F12204" s="102"/>
    </row>
    <row r="12205" ht="12.75" customHeight="1">
      <c r="A12205" s="100" t="s">
        <v>29654</v>
      </c>
      <c r="B12205" s="101">
        <v>59.91</v>
      </c>
      <c r="C12205" s="102"/>
      <c r="D12205" s="100" t="s">
        <v>12789</v>
      </c>
      <c r="E12205" s="101">
        <v>14.65</v>
      </c>
      <c r="F12205" s="102"/>
    </row>
    <row r="12206" ht="12.75" customHeight="1">
      <c r="A12206" s="100" t="s">
        <v>12422</v>
      </c>
      <c r="B12206" s="101">
        <v>54.89</v>
      </c>
      <c r="C12206" s="102"/>
      <c r="D12206" s="100" t="s">
        <v>29862</v>
      </c>
      <c r="E12206" s="101">
        <v>22.19</v>
      </c>
      <c r="F12206" s="102"/>
    </row>
    <row r="12207" ht="12.75" customHeight="1">
      <c r="A12207" s="100" t="s">
        <v>29655</v>
      </c>
      <c r="B12207" s="101">
        <v>64.11</v>
      </c>
      <c r="C12207" s="102"/>
      <c r="D12207" s="100" t="s">
        <v>12791</v>
      </c>
      <c r="E12207" s="101">
        <v>21.39</v>
      </c>
      <c r="F12207" s="102"/>
    </row>
    <row r="12208" ht="12.75" customHeight="1">
      <c r="A12208" s="100" t="s">
        <v>83</v>
      </c>
      <c r="B12208" s="101">
        <v>59.15</v>
      </c>
      <c r="C12208" s="102"/>
      <c r="D12208" s="100" t="s">
        <v>29863</v>
      </c>
      <c r="E12208" s="101">
        <v>33.23</v>
      </c>
      <c r="F12208" s="102"/>
    </row>
    <row r="12209" ht="12.75" customHeight="1">
      <c r="A12209" s="100" t="s">
        <v>29656</v>
      </c>
      <c r="B12209" s="101">
        <v>49.75</v>
      </c>
      <c r="C12209" s="102"/>
      <c r="D12209" s="100" t="s">
        <v>12793</v>
      </c>
      <c r="E12209" s="101">
        <v>30.82</v>
      </c>
      <c r="F12209" s="102"/>
    </row>
    <row r="12210" ht="12.75" customHeight="1">
      <c r="A12210" s="100" t="s">
        <v>12425</v>
      </c>
      <c r="B12210" s="101">
        <v>45.57</v>
      </c>
      <c r="C12210" s="102"/>
      <c r="D12210" s="100" t="s">
        <v>29864</v>
      </c>
      <c r="E12210" s="101">
        <v>8.83</v>
      </c>
      <c r="F12210" s="102"/>
    </row>
    <row r="12211" ht="12.75" customHeight="1">
      <c r="A12211" s="100" t="s">
        <v>29657</v>
      </c>
      <c r="B12211" s="101">
        <v>57.79</v>
      </c>
      <c r="C12211" s="102"/>
      <c r="D12211" s="100" t="s">
        <v>12795</v>
      </c>
      <c r="E12211" s="101">
        <v>8.35</v>
      </c>
      <c r="F12211" s="102"/>
    </row>
    <row r="12212" ht="12.75" customHeight="1">
      <c r="A12212" s="100" t="s">
        <v>12427</v>
      </c>
      <c r="B12212" s="101">
        <v>53.05</v>
      </c>
      <c r="C12212" s="102"/>
      <c r="D12212" s="100" t="s">
        <v>29865</v>
      </c>
      <c r="E12212" s="101">
        <v>33.12</v>
      </c>
      <c r="F12212" s="102"/>
    </row>
    <row r="12213" ht="12.75" customHeight="1">
      <c r="A12213" s="100" t="s">
        <v>29658</v>
      </c>
      <c r="B12213" s="101">
        <v>30.06</v>
      </c>
      <c r="C12213" s="102"/>
      <c r="D12213" s="100" t="s">
        <v>12797</v>
      </c>
      <c r="E12213" s="101">
        <v>29.53</v>
      </c>
      <c r="F12213" s="102"/>
    </row>
    <row r="12214" ht="12.75" customHeight="1">
      <c r="A12214" s="100" t="s">
        <v>12429</v>
      </c>
      <c r="B12214" s="101">
        <v>26.82</v>
      </c>
      <c r="C12214" s="102"/>
      <c r="D12214" s="100" t="s">
        <v>29866</v>
      </c>
      <c r="E12214" s="101">
        <v>107.38</v>
      </c>
      <c r="F12214" s="102"/>
    </row>
    <row r="12215" ht="12.75" customHeight="1">
      <c r="A12215" s="100" t="s">
        <v>29659</v>
      </c>
      <c r="B12215" s="101">
        <v>29.8</v>
      </c>
      <c r="C12215" s="102"/>
      <c r="D12215" s="100" t="s">
        <v>12799</v>
      </c>
      <c r="E12215" s="101">
        <v>106.87</v>
      </c>
      <c r="F12215" s="102"/>
    </row>
    <row r="12216" ht="12.75" customHeight="1">
      <c r="A12216" s="100" t="s">
        <v>89</v>
      </c>
      <c r="B12216" s="101">
        <v>26.7</v>
      </c>
      <c r="C12216" s="102"/>
      <c r="D12216" s="100" t="s">
        <v>29867</v>
      </c>
      <c r="E12216" s="101">
        <v>152.71</v>
      </c>
      <c r="F12216" s="102"/>
    </row>
    <row r="12217" ht="12.75" customHeight="1">
      <c r="A12217" s="100" t="s">
        <v>29660</v>
      </c>
      <c r="B12217" s="101">
        <v>33.95</v>
      </c>
      <c r="C12217" s="102"/>
      <c r="D12217" s="100" t="s">
        <v>12801</v>
      </c>
      <c r="E12217" s="101">
        <v>152.2</v>
      </c>
      <c r="F12217" s="102"/>
    </row>
    <row r="12218" ht="12.75" customHeight="1">
      <c r="A12218" s="100" t="s">
        <v>12432</v>
      </c>
      <c r="B12218" s="101">
        <v>30.55</v>
      </c>
      <c r="C12218" s="102"/>
      <c r="D12218" s="100" t="s">
        <v>29868</v>
      </c>
      <c r="E12218" s="101">
        <v>76.69</v>
      </c>
      <c r="F12218" s="102"/>
    </row>
    <row r="12219" ht="12.75" customHeight="1">
      <c r="A12219" s="100" t="s">
        <v>29661</v>
      </c>
      <c r="B12219" s="101">
        <v>33.78</v>
      </c>
      <c r="C12219" s="102"/>
      <c r="D12219" s="100" t="s">
        <v>12803</v>
      </c>
      <c r="E12219" s="101">
        <v>76.18</v>
      </c>
      <c r="F12219" s="102"/>
    </row>
    <row r="12220" ht="12.75" customHeight="1">
      <c r="A12220" s="100" t="s">
        <v>12434</v>
      </c>
      <c r="B12220" s="101">
        <v>30.55</v>
      </c>
      <c r="C12220" s="102"/>
      <c r="D12220" s="100" t="s">
        <v>29869</v>
      </c>
      <c r="E12220" s="101">
        <v>189.99</v>
      </c>
      <c r="F12220" s="102"/>
    </row>
    <row r="12221" ht="12.75" customHeight="1">
      <c r="A12221" s="100" t="s">
        <v>29662</v>
      </c>
      <c r="B12221" s="101">
        <v>53.49</v>
      </c>
      <c r="C12221" s="102"/>
      <c r="D12221" s="100" t="s">
        <v>12805</v>
      </c>
      <c r="E12221" s="101">
        <v>189.47</v>
      </c>
      <c r="F12221" s="102"/>
    </row>
    <row r="12222" ht="12.75" customHeight="1">
      <c r="A12222" s="100" t="s">
        <v>12436</v>
      </c>
      <c r="B12222" s="101">
        <v>47.75</v>
      </c>
      <c r="C12222" s="102"/>
      <c r="D12222" s="100" t="s">
        <v>29870</v>
      </c>
      <c r="E12222" s="101">
        <v>48.37</v>
      </c>
      <c r="F12222" s="102"/>
    </row>
    <row r="12223" ht="12.75" customHeight="1">
      <c r="A12223" s="100" t="s">
        <v>29663</v>
      </c>
      <c r="B12223" s="101">
        <v>110.29</v>
      </c>
      <c r="C12223" s="102"/>
      <c r="D12223" s="100" t="s">
        <v>12807</v>
      </c>
      <c r="E12223" s="101">
        <v>47.86</v>
      </c>
      <c r="F12223" s="102"/>
    </row>
    <row r="12224" ht="12.75" customHeight="1">
      <c r="A12224" s="100" t="s">
        <v>12438</v>
      </c>
      <c r="B12224" s="101">
        <v>104.86</v>
      </c>
      <c r="C12224" s="102"/>
      <c r="D12224" s="100" t="s">
        <v>29871</v>
      </c>
      <c r="E12224" s="101">
        <v>64.41</v>
      </c>
      <c r="F12224" s="102"/>
    </row>
    <row r="12225" ht="12.75" customHeight="1">
      <c r="A12225" s="100" t="s">
        <v>29664</v>
      </c>
      <c r="B12225" s="101">
        <v>118.82</v>
      </c>
      <c r="C12225" s="102"/>
      <c r="D12225" s="100" t="s">
        <v>12809</v>
      </c>
      <c r="E12225" s="101">
        <v>63.89</v>
      </c>
      <c r="F12225" s="102"/>
    </row>
    <row r="12226" ht="12.75" customHeight="1">
      <c r="A12226" s="100" t="s">
        <v>12440</v>
      </c>
      <c r="B12226" s="101">
        <v>112.59</v>
      </c>
      <c r="C12226" s="102"/>
      <c r="D12226" s="100" t="s">
        <v>29872</v>
      </c>
      <c r="E12226" s="101">
        <v>143.52</v>
      </c>
      <c r="F12226" s="102"/>
    </row>
    <row r="12227" ht="12.75" customHeight="1">
      <c r="A12227" s="100" t="s">
        <v>29665</v>
      </c>
      <c r="B12227" s="101">
        <v>102.36</v>
      </c>
      <c r="C12227" s="102"/>
      <c r="D12227" s="100" t="s">
        <v>12811</v>
      </c>
      <c r="E12227" s="101">
        <v>139.0</v>
      </c>
      <c r="F12227" s="102"/>
    </row>
    <row r="12228" ht="12.75" customHeight="1">
      <c r="A12228" s="100" t="s">
        <v>12442</v>
      </c>
      <c r="B12228" s="101">
        <v>96.94</v>
      </c>
      <c r="C12228" s="102"/>
      <c r="D12228" s="100" t="s">
        <v>29873</v>
      </c>
      <c r="E12228" s="101">
        <v>276.67</v>
      </c>
      <c r="F12228" s="102"/>
    </row>
    <row r="12229" ht="12.75" customHeight="1">
      <c r="A12229" s="100" t="s">
        <v>29666</v>
      </c>
      <c r="B12229" s="101">
        <v>32.58</v>
      </c>
      <c r="C12229" s="102"/>
      <c r="D12229" s="100" t="s">
        <v>12813</v>
      </c>
      <c r="E12229" s="101">
        <v>268.78</v>
      </c>
      <c r="F12229" s="102"/>
    </row>
    <row r="12230" ht="12.75" customHeight="1">
      <c r="A12230" s="100" t="s">
        <v>12444</v>
      </c>
      <c r="B12230" s="101">
        <v>29.34</v>
      </c>
      <c r="C12230" s="102"/>
      <c r="D12230" s="100" t="s">
        <v>29874</v>
      </c>
      <c r="E12230" s="101">
        <v>216.99</v>
      </c>
      <c r="F12230" s="102"/>
    </row>
    <row r="12231" ht="12.75" customHeight="1">
      <c r="A12231" s="100" t="s">
        <v>29667</v>
      </c>
      <c r="B12231" s="101">
        <v>32.24</v>
      </c>
      <c r="C12231" s="102"/>
      <c r="D12231" s="100" t="s">
        <v>12815</v>
      </c>
      <c r="E12231" s="101">
        <v>212.88</v>
      </c>
      <c r="F12231" s="102"/>
    </row>
    <row r="12232" ht="12.75" customHeight="1">
      <c r="A12232" s="100" t="s">
        <v>12446</v>
      </c>
      <c r="B12232" s="101">
        <v>29.15</v>
      </c>
      <c r="C12232" s="102"/>
      <c r="D12232" s="100" t="s">
        <v>29875</v>
      </c>
      <c r="E12232" s="101">
        <v>21.97</v>
      </c>
      <c r="F12232" s="102"/>
    </row>
    <row r="12233" ht="12.75" customHeight="1">
      <c r="A12233" s="100" t="s">
        <v>29668</v>
      </c>
      <c r="B12233" s="101">
        <v>95.34</v>
      </c>
      <c r="C12233" s="102"/>
      <c r="D12233" s="100" t="s">
        <v>12817</v>
      </c>
      <c r="E12233" s="101">
        <v>20.51</v>
      </c>
      <c r="F12233" s="102"/>
    </row>
    <row r="12234" ht="12.75" customHeight="1">
      <c r="A12234" s="100" t="s">
        <v>12448</v>
      </c>
      <c r="B12234" s="101">
        <v>89.11</v>
      </c>
      <c r="C12234" s="102"/>
      <c r="D12234" s="100" t="s">
        <v>29876</v>
      </c>
      <c r="E12234" s="101">
        <v>35.34</v>
      </c>
      <c r="F12234" s="102"/>
    </row>
    <row r="12235" ht="12.75" customHeight="1">
      <c r="A12235" s="100" t="s">
        <v>29671</v>
      </c>
      <c r="B12235" s="101">
        <v>86.81</v>
      </c>
      <c r="C12235" s="102"/>
      <c r="D12235" s="100" t="s">
        <v>12819</v>
      </c>
      <c r="E12235" s="101">
        <v>33.88</v>
      </c>
      <c r="F12235" s="102"/>
    </row>
    <row r="12236" ht="12.75" customHeight="1">
      <c r="A12236" s="100" t="s">
        <v>12450</v>
      </c>
      <c r="B12236" s="101">
        <v>81.38</v>
      </c>
      <c r="C12236" s="102"/>
      <c r="D12236" s="100" t="s">
        <v>29877</v>
      </c>
      <c r="E12236" s="101">
        <v>16.92</v>
      </c>
      <c r="F12236" s="102"/>
    </row>
    <row r="12237" ht="12.75" customHeight="1">
      <c r="A12237" s="100" t="s">
        <v>29672</v>
      </c>
      <c r="B12237" s="101">
        <v>78.88</v>
      </c>
      <c r="C12237" s="102"/>
      <c r="D12237" s="100" t="s">
        <v>12821</v>
      </c>
      <c r="E12237" s="101">
        <v>15.58</v>
      </c>
      <c r="F12237" s="102"/>
    </row>
    <row r="12238" ht="12.75" customHeight="1">
      <c r="A12238" s="100" t="s">
        <v>12452</v>
      </c>
      <c r="B12238" s="101">
        <v>73.46</v>
      </c>
      <c r="C12238" s="102"/>
      <c r="D12238" s="100" t="s">
        <v>29878</v>
      </c>
      <c r="E12238" s="101">
        <v>17.46</v>
      </c>
      <c r="F12238" s="102"/>
    </row>
    <row r="12239" ht="12.75" customHeight="1">
      <c r="A12239" s="100" t="s">
        <v>29673</v>
      </c>
      <c r="B12239" s="101">
        <v>123.34</v>
      </c>
      <c r="C12239" s="102"/>
      <c r="D12239" s="100" t="s">
        <v>12823</v>
      </c>
      <c r="E12239" s="101">
        <v>16.12</v>
      </c>
      <c r="F12239" s="102"/>
    </row>
    <row r="12240" ht="12.75" customHeight="1">
      <c r="A12240" s="100" t="s">
        <v>12454</v>
      </c>
      <c r="B12240" s="101">
        <v>117.12</v>
      </c>
      <c r="C12240" s="102"/>
      <c r="D12240" s="100" t="s">
        <v>29879</v>
      </c>
      <c r="E12240" s="101">
        <v>22.92</v>
      </c>
      <c r="F12240" s="102"/>
    </row>
    <row r="12241" ht="12.75" customHeight="1">
      <c r="A12241" s="100" t="s">
        <v>29674</v>
      </c>
      <c r="B12241" s="101">
        <v>106.89</v>
      </c>
      <c r="C12241" s="102"/>
      <c r="D12241" s="100" t="s">
        <v>12825</v>
      </c>
      <c r="E12241" s="101">
        <v>21.58</v>
      </c>
      <c r="F12241" s="102"/>
    </row>
    <row r="12242" ht="12.75" customHeight="1">
      <c r="A12242" s="100" t="s">
        <v>12456</v>
      </c>
      <c r="B12242" s="101">
        <v>101.46</v>
      </c>
      <c r="C12242" s="102"/>
      <c r="D12242" s="100" t="s">
        <v>29880</v>
      </c>
      <c r="E12242" s="101">
        <v>98.41</v>
      </c>
      <c r="F12242" s="102"/>
    </row>
    <row r="12243" ht="12.75" customHeight="1">
      <c r="A12243" s="100" t="s">
        <v>29675</v>
      </c>
      <c r="B12243" s="101">
        <v>123.34</v>
      </c>
      <c r="C12243" s="102"/>
      <c r="D12243" s="100" t="s">
        <v>12827</v>
      </c>
      <c r="E12243" s="101">
        <v>93.9</v>
      </c>
      <c r="F12243" s="102"/>
    </row>
    <row r="12244" ht="12.75" customHeight="1">
      <c r="A12244" s="100" t="s">
        <v>12458</v>
      </c>
      <c r="B12244" s="101">
        <v>117.12</v>
      </c>
      <c r="C12244" s="102"/>
      <c r="D12244" s="100" t="s">
        <v>29881</v>
      </c>
      <c r="E12244" s="101">
        <v>111.57</v>
      </c>
      <c r="F12244" s="102"/>
    </row>
    <row r="12245" ht="12.75" customHeight="1">
      <c r="A12245" s="100" t="s">
        <v>29676</v>
      </c>
      <c r="B12245" s="101">
        <v>106.89</v>
      </c>
      <c r="C12245" s="102"/>
      <c r="D12245" s="100" t="s">
        <v>12829</v>
      </c>
      <c r="E12245" s="101">
        <v>105.3</v>
      </c>
      <c r="F12245" s="102"/>
    </row>
    <row r="12246" ht="12.75" customHeight="1">
      <c r="A12246" s="100" t="s">
        <v>12460</v>
      </c>
      <c r="B12246" s="101">
        <v>101.46</v>
      </c>
      <c r="C12246" s="102"/>
      <c r="D12246" s="100" t="s">
        <v>29882</v>
      </c>
      <c r="E12246" s="101">
        <v>51.97</v>
      </c>
      <c r="F12246" s="102"/>
    </row>
    <row r="12247" ht="12.75" customHeight="1">
      <c r="A12247" s="100" t="s">
        <v>29677</v>
      </c>
      <c r="B12247" s="101">
        <v>129.07</v>
      </c>
      <c r="C12247" s="102"/>
      <c r="D12247" s="100" t="s">
        <v>12831</v>
      </c>
      <c r="E12247" s="101">
        <v>51.97</v>
      </c>
      <c r="F12247" s="102"/>
    </row>
    <row r="12248" ht="12.75" customHeight="1">
      <c r="A12248" s="100" t="s">
        <v>12462</v>
      </c>
      <c r="B12248" s="101">
        <v>118.64</v>
      </c>
      <c r="C12248" s="102"/>
      <c r="D12248" s="100" t="s">
        <v>29883</v>
      </c>
      <c r="E12248" s="101">
        <v>82.25</v>
      </c>
      <c r="F12248" s="102"/>
    </row>
    <row r="12249" ht="12.75" customHeight="1">
      <c r="A12249" s="100" t="s">
        <v>29678</v>
      </c>
      <c r="B12249" s="101">
        <v>278.79</v>
      </c>
      <c r="C12249" s="102"/>
      <c r="D12249" s="100" t="s">
        <v>12833</v>
      </c>
      <c r="E12249" s="101">
        <v>79.89</v>
      </c>
      <c r="F12249" s="102"/>
    </row>
    <row r="12250" ht="12.75" customHeight="1">
      <c r="A12250" s="100" t="s">
        <v>12464</v>
      </c>
      <c r="B12250" s="101">
        <v>269.04</v>
      </c>
      <c r="C12250" s="102"/>
      <c r="D12250" s="100" t="s">
        <v>29884</v>
      </c>
      <c r="E12250" s="101">
        <v>120.5</v>
      </c>
      <c r="F12250" s="102"/>
    </row>
    <row r="12251" ht="12.75" customHeight="1">
      <c r="A12251" s="100" t="s">
        <v>29681</v>
      </c>
      <c r="B12251" s="101">
        <v>308.19</v>
      </c>
      <c r="C12251" s="102"/>
      <c r="D12251" s="100" t="s">
        <v>12835</v>
      </c>
      <c r="E12251" s="101">
        <v>113.04</v>
      </c>
      <c r="F12251" s="102"/>
    </row>
    <row r="12252" ht="12.75" customHeight="1">
      <c r="A12252" s="100" t="s">
        <v>12466</v>
      </c>
      <c r="B12252" s="101">
        <v>298.44</v>
      </c>
      <c r="C12252" s="102"/>
      <c r="D12252" s="100" t="s">
        <v>29885</v>
      </c>
      <c r="E12252" s="101">
        <v>116.93</v>
      </c>
      <c r="F12252" s="102"/>
    </row>
    <row r="12253" ht="12.75" customHeight="1">
      <c r="A12253" s="100" t="s">
        <v>29684</v>
      </c>
      <c r="B12253" s="101">
        <v>262.04</v>
      </c>
      <c r="C12253" s="102"/>
      <c r="D12253" s="100" t="s">
        <v>12837</v>
      </c>
      <c r="E12253" s="101">
        <v>109.94</v>
      </c>
      <c r="F12253" s="102"/>
    </row>
    <row r="12254" ht="12.75" customHeight="1">
      <c r="A12254" s="100" t="s">
        <v>12468</v>
      </c>
      <c r="B12254" s="101">
        <v>252.57</v>
      </c>
      <c r="C12254" s="102"/>
      <c r="D12254" s="100" t="s">
        <v>29886</v>
      </c>
      <c r="E12254" s="101">
        <v>98.41</v>
      </c>
      <c r="F12254" s="102"/>
    </row>
    <row r="12255" ht="12.75" customHeight="1">
      <c r="A12255" s="100" t="s">
        <v>29687</v>
      </c>
      <c r="B12255" s="101">
        <v>291.44</v>
      </c>
      <c r="C12255" s="102"/>
      <c r="D12255" s="100" t="s">
        <v>12839</v>
      </c>
      <c r="E12255" s="101">
        <v>93.9</v>
      </c>
      <c r="F12255" s="102"/>
    </row>
    <row r="12256" ht="12.75" customHeight="1">
      <c r="A12256" s="100" t="s">
        <v>12470</v>
      </c>
      <c r="B12256" s="101">
        <v>281.97</v>
      </c>
      <c r="C12256" s="102"/>
      <c r="D12256" s="100" t="s">
        <v>29887</v>
      </c>
      <c r="E12256" s="101">
        <v>85.58</v>
      </c>
      <c r="F12256" s="102"/>
    </row>
    <row r="12257" ht="12.75" customHeight="1">
      <c r="A12257" s="100" t="s">
        <v>29688</v>
      </c>
      <c r="B12257" s="101">
        <v>43.69</v>
      </c>
      <c r="C12257" s="102"/>
      <c r="D12257" s="100" t="s">
        <v>12841</v>
      </c>
      <c r="E12257" s="101">
        <v>75.3</v>
      </c>
      <c r="F12257" s="102"/>
    </row>
    <row r="12258" ht="12.75" customHeight="1">
      <c r="A12258" s="100" t="s">
        <v>12472</v>
      </c>
      <c r="B12258" s="101">
        <v>40.79</v>
      </c>
      <c r="C12258" s="102"/>
      <c r="D12258" s="100" t="s">
        <v>29888</v>
      </c>
      <c r="E12258" s="101">
        <v>168.24</v>
      </c>
      <c r="F12258" s="102"/>
    </row>
    <row r="12259" ht="12.75" customHeight="1">
      <c r="A12259" s="100" t="s">
        <v>29689</v>
      </c>
      <c r="B12259" s="101">
        <v>41.09</v>
      </c>
      <c r="C12259" s="102"/>
      <c r="D12259" s="100" t="s">
        <v>12843</v>
      </c>
      <c r="E12259" s="101">
        <v>160.71</v>
      </c>
      <c r="F12259" s="102"/>
    </row>
    <row r="12260" ht="12.75" customHeight="1">
      <c r="A12260" s="100" t="s">
        <v>12474</v>
      </c>
      <c r="B12260" s="101">
        <v>38.27</v>
      </c>
      <c r="C12260" s="102"/>
      <c r="D12260" s="100" t="s">
        <v>29889</v>
      </c>
      <c r="E12260" s="101">
        <v>158.59</v>
      </c>
      <c r="F12260" s="102"/>
    </row>
    <row r="12261" ht="12.75" customHeight="1">
      <c r="A12261" s="100" t="s">
        <v>29690</v>
      </c>
      <c r="B12261" s="101">
        <v>46.99</v>
      </c>
      <c r="C12261" s="102"/>
      <c r="D12261" s="100" t="s">
        <v>12845</v>
      </c>
      <c r="E12261" s="101">
        <v>151.29</v>
      </c>
      <c r="F12261" s="102"/>
    </row>
    <row r="12262" ht="12.75" customHeight="1">
      <c r="A12262" s="100" t="s">
        <v>12476</v>
      </c>
      <c r="B12262" s="101">
        <v>44.95</v>
      </c>
      <c r="C12262" s="102"/>
      <c r="D12262" s="100" t="s">
        <v>29890</v>
      </c>
      <c r="E12262" s="101">
        <v>150.43</v>
      </c>
      <c r="F12262" s="102"/>
    </row>
    <row r="12263" ht="12.75" customHeight="1">
      <c r="A12263" s="100" t="s">
        <v>29691</v>
      </c>
      <c r="B12263" s="101">
        <v>44.33</v>
      </c>
      <c r="C12263" s="102"/>
      <c r="D12263" s="100" t="s">
        <v>12847</v>
      </c>
      <c r="E12263" s="101">
        <v>142.9</v>
      </c>
      <c r="F12263" s="102"/>
    </row>
    <row r="12264" ht="12.75" customHeight="1">
      <c r="A12264" s="100" t="s">
        <v>12478</v>
      </c>
      <c r="B12264" s="101">
        <v>42.33</v>
      </c>
      <c r="C12264" s="102"/>
      <c r="D12264" s="100" t="s">
        <v>29891</v>
      </c>
      <c r="E12264" s="101">
        <v>139.69</v>
      </c>
      <c r="F12264" s="102"/>
    </row>
    <row r="12265" ht="12.75" customHeight="1">
      <c r="A12265" s="100" t="s">
        <v>29692</v>
      </c>
      <c r="B12265" s="101">
        <v>51.53</v>
      </c>
      <c r="C12265" s="102"/>
      <c r="D12265" s="100" t="s">
        <v>12849</v>
      </c>
      <c r="E12265" s="101">
        <v>132.39</v>
      </c>
      <c r="F12265" s="102"/>
    </row>
    <row r="12266" ht="12.75" customHeight="1">
      <c r="A12266" s="100" t="s">
        <v>12480</v>
      </c>
      <c r="B12266" s="101">
        <v>49.49</v>
      </c>
      <c r="C12266" s="102"/>
      <c r="D12266" s="100" t="s">
        <v>29892</v>
      </c>
      <c r="E12266" s="101">
        <v>65.91</v>
      </c>
      <c r="F12266" s="102"/>
    </row>
    <row r="12267" ht="12.75" customHeight="1">
      <c r="A12267" s="100" t="s">
        <v>29693</v>
      </c>
      <c r="B12267" s="101">
        <v>48.53</v>
      </c>
      <c r="C12267" s="102"/>
      <c r="D12267" s="100" t="s">
        <v>12851</v>
      </c>
      <c r="E12267" s="101">
        <v>61.05</v>
      </c>
      <c r="F12267" s="102"/>
    </row>
    <row r="12268" ht="12.75" customHeight="1">
      <c r="A12268" s="100" t="s">
        <v>12482</v>
      </c>
      <c r="B12268" s="101">
        <v>46.53</v>
      </c>
      <c r="C12268" s="102"/>
      <c r="D12268" s="100" t="s">
        <v>29893</v>
      </c>
      <c r="E12268" s="101">
        <v>56.26</v>
      </c>
      <c r="F12268" s="102"/>
    </row>
    <row r="12269" ht="12.75" customHeight="1">
      <c r="A12269" s="100" t="s">
        <v>29696</v>
      </c>
      <c r="B12269" s="101">
        <v>74.13</v>
      </c>
      <c r="C12269" s="102"/>
      <c r="D12269" s="100" t="s">
        <v>12853</v>
      </c>
      <c r="E12269" s="101">
        <v>51.63</v>
      </c>
      <c r="F12269" s="102"/>
    </row>
    <row r="12270" ht="12.75" customHeight="1">
      <c r="A12270" s="100" t="s">
        <v>12484</v>
      </c>
      <c r="B12270" s="101">
        <v>72.05</v>
      </c>
      <c r="C12270" s="102"/>
      <c r="D12270" s="100" t="s">
        <v>29894</v>
      </c>
      <c r="E12270" s="101">
        <v>69.76</v>
      </c>
      <c r="F12270" s="102"/>
    </row>
    <row r="12271" ht="12.75" customHeight="1">
      <c r="A12271" s="100" t="s">
        <v>29697</v>
      </c>
      <c r="B12271" s="101">
        <v>69.53</v>
      </c>
      <c r="C12271" s="102"/>
      <c r="D12271" s="100" t="s">
        <v>12855</v>
      </c>
      <c r="E12271" s="101">
        <v>64.39</v>
      </c>
      <c r="F12271" s="102"/>
    </row>
    <row r="12272" ht="12.75" customHeight="1">
      <c r="A12272" s="100" t="s">
        <v>12486</v>
      </c>
      <c r="B12272" s="101">
        <v>67.53</v>
      </c>
      <c r="C12272" s="102"/>
      <c r="D12272" s="100" t="s">
        <v>29895</v>
      </c>
      <c r="E12272" s="101">
        <v>60.11</v>
      </c>
      <c r="F12272" s="102"/>
    </row>
    <row r="12273" ht="12.75" customHeight="1">
      <c r="A12273" s="100" t="s">
        <v>29700</v>
      </c>
      <c r="B12273" s="101">
        <v>120.74</v>
      </c>
      <c r="C12273" s="102"/>
      <c r="D12273" s="100" t="s">
        <v>12857</v>
      </c>
      <c r="E12273" s="101">
        <v>54.97</v>
      </c>
      <c r="F12273" s="102"/>
    </row>
    <row r="12274" ht="12.75" customHeight="1">
      <c r="A12274" s="100" t="s">
        <v>12488</v>
      </c>
      <c r="B12274" s="101">
        <v>118.59</v>
      </c>
      <c r="C12274" s="102"/>
      <c r="D12274" s="100" t="s">
        <v>29896</v>
      </c>
      <c r="E12274" s="101">
        <v>72.63</v>
      </c>
      <c r="F12274" s="102"/>
    </row>
    <row r="12275" ht="12.75" customHeight="1">
      <c r="A12275" s="100" t="s">
        <v>29701</v>
      </c>
      <c r="B12275" s="101">
        <v>111.53</v>
      </c>
      <c r="C12275" s="102"/>
      <c r="D12275" s="100" t="s">
        <v>12859</v>
      </c>
      <c r="E12275" s="101">
        <v>67.77</v>
      </c>
      <c r="F12275" s="102"/>
    </row>
    <row r="12276" ht="12.75" customHeight="1">
      <c r="A12276" s="100" t="s">
        <v>12490</v>
      </c>
      <c r="B12276" s="101">
        <v>109.53</v>
      </c>
      <c r="C12276" s="102"/>
      <c r="D12276" s="100" t="s">
        <v>29897</v>
      </c>
      <c r="E12276" s="101">
        <v>62.98</v>
      </c>
      <c r="F12276" s="102"/>
    </row>
    <row r="12277" ht="12.75" customHeight="1">
      <c r="A12277" s="100" t="s">
        <v>29702</v>
      </c>
      <c r="B12277" s="101">
        <v>51.63</v>
      </c>
      <c r="C12277" s="102"/>
      <c r="D12277" s="100" t="s">
        <v>12861</v>
      </c>
      <c r="E12277" s="101">
        <v>58.35</v>
      </c>
      <c r="F12277" s="102"/>
    </row>
    <row r="12278" ht="12.75" customHeight="1">
      <c r="A12278" s="100" t="s">
        <v>12492</v>
      </c>
      <c r="B12278" s="101">
        <v>49.5</v>
      </c>
      <c r="C12278" s="102"/>
      <c r="D12278" s="100" t="s">
        <v>29898</v>
      </c>
      <c r="E12278" s="101">
        <v>27.25</v>
      </c>
      <c r="F12278" s="102"/>
    </row>
    <row r="12279" ht="12.75" customHeight="1">
      <c r="A12279" s="100" t="s">
        <v>29703</v>
      </c>
      <c r="B12279" s="101">
        <v>47.69</v>
      </c>
      <c r="C12279" s="102"/>
      <c r="D12279" s="100" t="s">
        <v>12863</v>
      </c>
      <c r="E12279" s="101">
        <v>24.61</v>
      </c>
      <c r="F12279" s="102"/>
    </row>
    <row r="12280" ht="12.75" customHeight="1">
      <c r="A12280" s="100" t="s">
        <v>12494</v>
      </c>
      <c r="B12280" s="101">
        <v>45.69</v>
      </c>
      <c r="C12280" s="102"/>
      <c r="D12280" s="100" t="s">
        <v>29899</v>
      </c>
      <c r="E12280" s="101">
        <v>25.72</v>
      </c>
      <c r="F12280" s="102"/>
    </row>
    <row r="12281" ht="12.75" customHeight="1">
      <c r="A12281" s="100" t="s">
        <v>29704</v>
      </c>
      <c r="B12281" s="101">
        <v>97.83</v>
      </c>
      <c r="C12281" s="102"/>
      <c r="D12281" s="100" t="s">
        <v>12865</v>
      </c>
      <c r="E12281" s="101">
        <v>23.15</v>
      </c>
      <c r="F12281" s="102"/>
    </row>
    <row r="12282" ht="12.75" customHeight="1">
      <c r="A12282" s="100" t="s">
        <v>12496</v>
      </c>
      <c r="B12282" s="101">
        <v>93.75</v>
      </c>
      <c r="C12282" s="102"/>
      <c r="D12282" s="100" t="s">
        <v>29900</v>
      </c>
      <c r="E12282" s="101">
        <v>29.76</v>
      </c>
      <c r="F12282" s="102"/>
    </row>
    <row r="12283" ht="12.75" customHeight="1">
      <c r="A12283" s="100" t="s">
        <v>29705</v>
      </c>
      <c r="B12283" s="101">
        <v>92.86</v>
      </c>
      <c r="C12283" s="102"/>
      <c r="D12283" s="100" t="s">
        <v>12867</v>
      </c>
      <c r="E12283" s="101">
        <v>27.13</v>
      </c>
      <c r="F12283" s="102"/>
    </row>
    <row r="12284" ht="12.75" customHeight="1">
      <c r="A12284" s="100" t="s">
        <v>12498</v>
      </c>
      <c r="B12284" s="101">
        <v>88.87</v>
      </c>
      <c r="C12284" s="102"/>
      <c r="D12284" s="100" t="s">
        <v>29901</v>
      </c>
      <c r="E12284" s="101">
        <v>28.69</v>
      </c>
      <c r="F12284" s="102"/>
    </row>
    <row r="12285" ht="12.75" customHeight="1">
      <c r="A12285" s="100" t="s">
        <v>29706</v>
      </c>
      <c r="B12285" s="101">
        <v>100.81</v>
      </c>
      <c r="C12285" s="102"/>
      <c r="D12285" s="100" t="s">
        <v>12869</v>
      </c>
      <c r="E12285" s="101">
        <v>26.12</v>
      </c>
      <c r="F12285" s="102"/>
    </row>
    <row r="12286" ht="12.75" customHeight="1">
      <c r="A12286" s="100" t="s">
        <v>12500</v>
      </c>
      <c r="B12286" s="101">
        <v>96.72</v>
      </c>
      <c r="C12286" s="102"/>
      <c r="D12286" s="100" t="s">
        <v>29902</v>
      </c>
      <c r="E12286" s="101">
        <v>54.73</v>
      </c>
      <c r="F12286" s="102"/>
    </row>
    <row r="12287" ht="12.75" customHeight="1">
      <c r="A12287" s="100" t="s">
        <v>29707</v>
      </c>
      <c r="B12287" s="101">
        <v>94.96</v>
      </c>
      <c r="C12287" s="102"/>
      <c r="D12287" s="100" t="s">
        <v>12871</v>
      </c>
      <c r="E12287" s="101">
        <v>52.68</v>
      </c>
      <c r="F12287" s="102"/>
    </row>
    <row r="12288" ht="12.75" customHeight="1">
      <c r="A12288" s="100" t="s">
        <v>12502</v>
      </c>
      <c r="B12288" s="101">
        <v>90.97</v>
      </c>
      <c r="C12288" s="102"/>
      <c r="D12288" s="100" t="s">
        <v>29903</v>
      </c>
      <c r="E12288" s="101">
        <v>100.33</v>
      </c>
      <c r="F12288" s="102"/>
    </row>
    <row r="12289" ht="12.75" customHeight="1">
      <c r="A12289" s="100" t="s">
        <v>29708</v>
      </c>
      <c r="B12289" s="101">
        <v>240.86</v>
      </c>
      <c r="C12289" s="102"/>
      <c r="D12289" s="100" t="s">
        <v>12873</v>
      </c>
      <c r="E12289" s="101">
        <v>97.65</v>
      </c>
      <c r="F12289" s="102"/>
    </row>
    <row r="12290" ht="12.75" customHeight="1">
      <c r="A12290" s="100" t="s">
        <v>12504</v>
      </c>
      <c r="B12290" s="101">
        <v>231.12</v>
      </c>
      <c r="C12290" s="102"/>
      <c r="D12290" s="100" t="s">
        <v>29904</v>
      </c>
      <c r="E12290" s="101">
        <v>42.36</v>
      </c>
      <c r="F12290" s="102"/>
    </row>
    <row r="12291" ht="12.75" customHeight="1">
      <c r="A12291" s="100" t="s">
        <v>29709</v>
      </c>
      <c r="B12291" s="101">
        <v>228.44</v>
      </c>
      <c r="C12291" s="102"/>
      <c r="D12291" s="100" t="s">
        <v>12875</v>
      </c>
      <c r="E12291" s="101">
        <v>40.73</v>
      </c>
      <c r="F12291" s="102"/>
    </row>
    <row r="12292" ht="12.75" customHeight="1">
      <c r="A12292" s="100" t="s">
        <v>12506</v>
      </c>
      <c r="B12292" s="101">
        <v>218.97</v>
      </c>
      <c r="C12292" s="102"/>
      <c r="D12292" s="100" t="s">
        <v>29905</v>
      </c>
      <c r="E12292" s="101">
        <v>65.93</v>
      </c>
      <c r="F12292" s="102"/>
    </row>
    <row r="12293" ht="12.75" customHeight="1">
      <c r="A12293" s="100" t="s">
        <v>29710</v>
      </c>
      <c r="B12293" s="101">
        <v>333.23</v>
      </c>
      <c r="C12293" s="102"/>
      <c r="D12293" s="100" t="s">
        <v>12877</v>
      </c>
      <c r="E12293" s="101">
        <v>63.3</v>
      </c>
      <c r="F12293" s="102"/>
    </row>
    <row r="12294" ht="12.75" customHeight="1">
      <c r="A12294" s="100" t="s">
        <v>12508</v>
      </c>
      <c r="B12294" s="101">
        <v>326.12</v>
      </c>
      <c r="C12294" s="102"/>
      <c r="D12294" s="100" t="s">
        <v>29906</v>
      </c>
      <c r="E12294" s="101">
        <v>95.78</v>
      </c>
      <c r="F12294" s="102"/>
    </row>
    <row r="12295" ht="12.75" customHeight="1">
      <c r="A12295" s="100" t="s">
        <v>29711</v>
      </c>
      <c r="B12295" s="101">
        <v>41.01</v>
      </c>
      <c r="C12295" s="102"/>
      <c r="D12295" s="100" t="s">
        <v>12879</v>
      </c>
      <c r="E12295" s="101">
        <v>93.1</v>
      </c>
      <c r="F12295" s="102"/>
    </row>
    <row r="12296" ht="12.75" customHeight="1">
      <c r="A12296" s="100" t="s">
        <v>12510</v>
      </c>
      <c r="B12296" s="101">
        <v>38.13</v>
      </c>
      <c r="C12296" s="102"/>
      <c r="D12296" s="100" t="s">
        <v>29907</v>
      </c>
      <c r="E12296" s="101">
        <v>95.78</v>
      </c>
      <c r="F12296" s="102"/>
    </row>
    <row r="12297" ht="12.75" customHeight="1">
      <c r="A12297" s="100" t="s">
        <v>29712</v>
      </c>
      <c r="B12297" s="101">
        <v>39.62</v>
      </c>
      <c r="C12297" s="102"/>
      <c r="D12297" s="100" t="s">
        <v>12881</v>
      </c>
      <c r="E12297" s="101">
        <v>93.1</v>
      </c>
      <c r="F12297" s="102"/>
    </row>
    <row r="12298" ht="12.75" customHeight="1">
      <c r="A12298" s="100" t="s">
        <v>12512</v>
      </c>
      <c r="B12298" s="101">
        <v>36.81</v>
      </c>
      <c r="C12298" s="102"/>
      <c r="D12298" s="100" t="s">
        <v>29908</v>
      </c>
      <c r="E12298" s="101">
        <v>396.31</v>
      </c>
      <c r="F12298" s="102"/>
    </row>
    <row r="12299" ht="12.75" customHeight="1">
      <c r="A12299" s="100" t="s">
        <v>29713</v>
      </c>
      <c r="B12299" s="101">
        <v>71.28</v>
      </c>
      <c r="C12299" s="102"/>
      <c r="D12299" s="100" t="s">
        <v>12883</v>
      </c>
      <c r="E12299" s="101">
        <v>380.89</v>
      </c>
      <c r="F12299" s="102"/>
    </row>
    <row r="12300" ht="12.75" customHeight="1">
      <c r="A12300" s="100" t="s">
        <v>12514</v>
      </c>
      <c r="B12300" s="101">
        <v>67.3</v>
      </c>
      <c r="C12300" s="102"/>
      <c r="D12300" s="100" t="s">
        <v>29909</v>
      </c>
      <c r="E12300" s="101">
        <v>686.47</v>
      </c>
      <c r="F12300" s="102"/>
    </row>
    <row r="12301" ht="12.75" customHeight="1">
      <c r="A12301" s="100" t="s">
        <v>29714</v>
      </c>
      <c r="B12301" s="101">
        <v>66.86</v>
      </c>
      <c r="C12301" s="102"/>
      <c r="D12301" s="100" t="s">
        <v>12885</v>
      </c>
      <c r="E12301" s="101">
        <v>671.05</v>
      </c>
      <c r="F12301" s="102"/>
    </row>
    <row r="12302" ht="12.75" customHeight="1">
      <c r="A12302" s="100" t="s">
        <v>12516</v>
      </c>
      <c r="B12302" s="101">
        <v>62.97</v>
      </c>
      <c r="C12302" s="102"/>
      <c r="D12302" s="100" t="s">
        <v>29910</v>
      </c>
      <c r="E12302" s="101">
        <v>315.68</v>
      </c>
      <c r="F12302" s="102"/>
    </row>
    <row r="12303" ht="12.75" customHeight="1">
      <c r="A12303" s="100" t="s">
        <v>29715</v>
      </c>
      <c r="B12303" s="101">
        <v>37.56</v>
      </c>
      <c r="C12303" s="102"/>
      <c r="D12303" s="100" t="s">
        <v>12887</v>
      </c>
      <c r="E12303" s="101">
        <v>310.54</v>
      </c>
      <c r="F12303" s="102"/>
    </row>
    <row r="12304" ht="12.75" customHeight="1">
      <c r="A12304" s="100" t="s">
        <v>12518</v>
      </c>
      <c r="B12304" s="101">
        <v>35.4</v>
      </c>
      <c r="C12304" s="102"/>
      <c r="D12304" s="100" t="s">
        <v>29911</v>
      </c>
      <c r="E12304" s="101">
        <v>474.33</v>
      </c>
      <c r="F12304" s="102"/>
    </row>
    <row r="12305" ht="12.75" customHeight="1">
      <c r="A12305" s="100" t="s">
        <v>29716</v>
      </c>
      <c r="B12305" s="101">
        <v>33.4</v>
      </c>
      <c r="C12305" s="102"/>
      <c r="D12305" s="100" t="s">
        <v>12889</v>
      </c>
      <c r="E12305" s="101">
        <v>471.25</v>
      </c>
      <c r="F12305" s="102"/>
    </row>
    <row r="12306" ht="12.75" customHeight="1">
      <c r="A12306" s="100" t="s">
        <v>12520</v>
      </c>
      <c r="B12306" s="101">
        <v>31.4</v>
      </c>
      <c r="C12306" s="102"/>
      <c r="D12306" s="100" t="s">
        <v>29912</v>
      </c>
      <c r="E12306" s="101">
        <v>348.97</v>
      </c>
      <c r="F12306" s="102"/>
    </row>
    <row r="12307" ht="12.75" customHeight="1">
      <c r="A12307" s="100" t="s">
        <v>29717</v>
      </c>
      <c r="B12307" s="101">
        <v>40.95</v>
      </c>
      <c r="C12307" s="102"/>
      <c r="D12307" s="100" t="s">
        <v>12893</v>
      </c>
      <c r="E12307" s="101">
        <v>348.97</v>
      </c>
      <c r="F12307" s="102"/>
    </row>
    <row r="12308" ht="12.75" customHeight="1">
      <c r="A12308" s="100" t="s">
        <v>12522</v>
      </c>
      <c r="B12308" s="101">
        <v>38.48</v>
      </c>
      <c r="C12308" s="102"/>
      <c r="D12308" s="100" t="s">
        <v>29913</v>
      </c>
      <c r="E12308" s="101">
        <v>130.45</v>
      </c>
      <c r="F12308" s="102"/>
    </row>
    <row r="12309" ht="12.75" customHeight="1">
      <c r="A12309" s="100" t="s">
        <v>29718</v>
      </c>
      <c r="B12309" s="101">
        <v>37.92</v>
      </c>
      <c r="C12309" s="102"/>
      <c r="D12309" s="100" t="s">
        <v>29914</v>
      </c>
      <c r="E12309" s="101">
        <v>130.45</v>
      </c>
      <c r="F12309" s="102"/>
    </row>
    <row r="12310" ht="12.75" customHeight="1">
      <c r="A12310" s="100" t="s">
        <v>12524</v>
      </c>
      <c r="B12310" s="101">
        <v>35.59</v>
      </c>
      <c r="C12310" s="102"/>
      <c r="D12310" s="100" t="s">
        <v>29915</v>
      </c>
      <c r="E12310" s="101">
        <v>269.6</v>
      </c>
      <c r="F12310" s="102"/>
    </row>
    <row r="12311" ht="12.75" customHeight="1">
      <c r="A12311" s="100" t="s">
        <v>29719</v>
      </c>
      <c r="B12311" s="101">
        <v>65.39</v>
      </c>
      <c r="C12311" s="102"/>
      <c r="D12311" s="100" t="s">
        <v>29916</v>
      </c>
      <c r="E12311" s="101">
        <v>269.6</v>
      </c>
      <c r="F12311" s="102"/>
    </row>
    <row r="12312" ht="12.75" customHeight="1">
      <c r="A12312" s="100" t="s">
        <v>12526</v>
      </c>
      <c r="B12312" s="101">
        <v>63.16</v>
      </c>
      <c r="C12312" s="102"/>
      <c r="D12312" s="100" t="s">
        <v>29917</v>
      </c>
      <c r="E12312" s="101">
        <v>254.7</v>
      </c>
      <c r="F12312" s="102"/>
    </row>
    <row r="12313" ht="12.75" customHeight="1">
      <c r="A12313" s="100" t="s">
        <v>29720</v>
      </c>
      <c r="B12313" s="101">
        <v>62.26</v>
      </c>
      <c r="C12313" s="102"/>
      <c r="D12313" s="100" t="s">
        <v>29918</v>
      </c>
      <c r="E12313" s="101">
        <v>254.7</v>
      </c>
      <c r="F12313" s="102"/>
    </row>
    <row r="12314" ht="12.75" customHeight="1">
      <c r="A12314" s="100" t="s">
        <v>12528</v>
      </c>
      <c r="B12314" s="101">
        <v>59.93</v>
      </c>
      <c r="C12314" s="102"/>
      <c r="D12314" s="100" t="s">
        <v>29919</v>
      </c>
      <c r="E12314" s="101">
        <v>126.66</v>
      </c>
      <c r="F12314" s="102"/>
    </row>
    <row r="12315" ht="12.75" customHeight="1">
      <c r="A12315" s="100" t="s">
        <v>29723</v>
      </c>
      <c r="B12315" s="101">
        <v>40.64</v>
      </c>
      <c r="C12315" s="102"/>
      <c r="D12315" s="100" t="s">
        <v>12897</v>
      </c>
      <c r="E12315" s="101">
        <v>119.86</v>
      </c>
      <c r="F12315" s="102"/>
    </row>
    <row r="12316" ht="12.75" customHeight="1">
      <c r="A12316" s="100" t="s">
        <v>12530</v>
      </c>
      <c r="B12316" s="101">
        <v>38.61</v>
      </c>
      <c r="C12316" s="102"/>
      <c r="D12316" s="100" t="s">
        <v>29920</v>
      </c>
      <c r="E12316" s="101">
        <v>126.66</v>
      </c>
      <c r="F12316" s="102"/>
    </row>
    <row r="12317" ht="12.75" customHeight="1">
      <c r="A12317" s="100" t="s">
        <v>29724</v>
      </c>
      <c r="B12317" s="101">
        <v>38.35</v>
      </c>
      <c r="C12317" s="102"/>
      <c r="D12317" s="100" t="s">
        <v>12899</v>
      </c>
      <c r="E12317" s="101">
        <v>119.86</v>
      </c>
      <c r="F12317" s="102"/>
    </row>
    <row r="12318" ht="12.75" customHeight="1">
      <c r="A12318" s="100" t="s">
        <v>12532</v>
      </c>
      <c r="B12318" s="101">
        <v>36.36</v>
      </c>
      <c r="C12318" s="102"/>
      <c r="D12318" s="100" t="s">
        <v>29921</v>
      </c>
      <c r="E12318" s="101">
        <v>113.85</v>
      </c>
      <c r="F12318" s="102"/>
    </row>
    <row r="12319" ht="12.75" customHeight="1">
      <c r="A12319" s="100" t="s">
        <v>29727</v>
      </c>
      <c r="B12319" s="101">
        <v>49.74</v>
      </c>
      <c r="C12319" s="102"/>
      <c r="D12319" s="100" t="s">
        <v>12901</v>
      </c>
      <c r="E12319" s="101">
        <v>107.75</v>
      </c>
      <c r="F12319" s="102"/>
    </row>
    <row r="12320" ht="12.75" customHeight="1">
      <c r="A12320" s="100" t="s">
        <v>74</v>
      </c>
      <c r="B12320" s="101">
        <v>47.7</v>
      </c>
      <c r="C12320" s="102"/>
      <c r="D12320" s="100" t="s">
        <v>29922</v>
      </c>
      <c r="E12320" s="101">
        <v>117.1</v>
      </c>
      <c r="F12320" s="102"/>
    </row>
    <row r="12321" ht="12.75" customHeight="1">
      <c r="A12321" s="100" t="s">
        <v>29730</v>
      </c>
      <c r="B12321" s="101">
        <v>47.09</v>
      </c>
      <c r="C12321" s="102"/>
      <c r="D12321" s="100" t="s">
        <v>12903</v>
      </c>
      <c r="E12321" s="101">
        <v>111.0</v>
      </c>
      <c r="F12321" s="102"/>
    </row>
    <row r="12322" ht="12.75" customHeight="1">
      <c r="A12322" s="100" t="s">
        <v>12535</v>
      </c>
      <c r="B12322" s="101">
        <v>45.1</v>
      </c>
      <c r="C12322" s="102"/>
      <c r="D12322" s="100" t="s">
        <v>29923</v>
      </c>
      <c r="E12322" s="101">
        <v>89.91</v>
      </c>
      <c r="F12322" s="102"/>
    </row>
    <row r="12323" ht="12.75" customHeight="1">
      <c r="A12323" s="100" t="s">
        <v>29733</v>
      </c>
      <c r="B12323" s="101">
        <v>61.04</v>
      </c>
      <c r="C12323" s="102"/>
      <c r="D12323" s="100" t="s">
        <v>12905</v>
      </c>
      <c r="E12323" s="101">
        <v>81.89</v>
      </c>
      <c r="F12323" s="102"/>
    </row>
    <row r="12324" ht="12.75" customHeight="1">
      <c r="A12324" s="100" t="s">
        <v>12537</v>
      </c>
      <c r="B12324" s="101">
        <v>58.98</v>
      </c>
      <c r="C12324" s="102"/>
      <c r="D12324" s="100" t="s">
        <v>29924</v>
      </c>
      <c r="E12324" s="101">
        <v>107.19</v>
      </c>
      <c r="F12324" s="102"/>
    </row>
    <row r="12325" ht="12.75" customHeight="1">
      <c r="A12325" s="100" t="s">
        <v>29734</v>
      </c>
      <c r="B12325" s="101">
        <v>56.66</v>
      </c>
      <c r="C12325" s="102"/>
      <c r="D12325" s="100" t="s">
        <v>12907</v>
      </c>
      <c r="E12325" s="101">
        <v>99.68</v>
      </c>
      <c r="F12325" s="102"/>
    </row>
    <row r="12326" ht="12.75" customHeight="1">
      <c r="A12326" s="100" t="s">
        <v>12539</v>
      </c>
      <c r="B12326" s="101">
        <v>54.66</v>
      </c>
      <c r="C12326" s="102"/>
      <c r="D12326" s="100" t="s">
        <v>29925</v>
      </c>
      <c r="E12326" s="101">
        <v>635.91</v>
      </c>
      <c r="F12326" s="102"/>
    </row>
    <row r="12327" ht="12.75" customHeight="1">
      <c r="A12327" s="100" t="s">
        <v>29735</v>
      </c>
      <c r="B12327" s="101">
        <v>403.54</v>
      </c>
      <c r="C12327" s="102"/>
      <c r="D12327" s="100" t="s">
        <v>12909</v>
      </c>
      <c r="E12327" s="101">
        <v>631.36</v>
      </c>
      <c r="F12327" s="102"/>
    </row>
    <row r="12328" ht="12.75" customHeight="1">
      <c r="A12328" s="100" t="s">
        <v>12541</v>
      </c>
      <c r="B12328" s="101">
        <v>393.79</v>
      </c>
      <c r="C12328" s="102"/>
      <c r="D12328" s="100" t="s">
        <v>29926</v>
      </c>
      <c r="E12328" s="101">
        <v>3656.5</v>
      </c>
      <c r="F12328" s="102"/>
    </row>
    <row r="12329" ht="12.75" customHeight="1">
      <c r="A12329" s="100" t="s">
        <v>29736</v>
      </c>
      <c r="B12329" s="101">
        <v>385.94</v>
      </c>
      <c r="C12329" s="102"/>
      <c r="D12329" s="100" t="s">
        <v>12911</v>
      </c>
      <c r="E12329" s="101">
        <v>3651.14</v>
      </c>
      <c r="F12329" s="102"/>
    </row>
    <row r="12330" ht="12.75" customHeight="1">
      <c r="A12330" s="100" t="s">
        <v>12543</v>
      </c>
      <c r="B12330" s="101">
        <v>376.47</v>
      </c>
      <c r="C12330" s="102"/>
      <c r="D12330" s="100" t="s">
        <v>29927</v>
      </c>
      <c r="E12330" s="101">
        <v>926.86</v>
      </c>
      <c r="F12330" s="102"/>
    </row>
    <row r="12331" ht="12.75" customHeight="1">
      <c r="A12331" s="100" t="s">
        <v>29737</v>
      </c>
      <c r="B12331" s="101">
        <v>529.54</v>
      </c>
      <c r="C12331" s="102"/>
      <c r="D12331" s="100" t="s">
        <v>12913</v>
      </c>
      <c r="E12331" s="101">
        <v>918.82</v>
      </c>
      <c r="F12331" s="102"/>
    </row>
    <row r="12332" ht="12.75" customHeight="1">
      <c r="A12332" s="100" t="s">
        <v>12545</v>
      </c>
      <c r="B12332" s="101">
        <v>519.79</v>
      </c>
      <c r="C12332" s="102"/>
      <c r="D12332" s="100" t="s">
        <v>29928</v>
      </c>
      <c r="E12332" s="101">
        <v>2837.6</v>
      </c>
      <c r="F12332" s="102"/>
    </row>
    <row r="12333" ht="12.75" customHeight="1">
      <c r="A12333" s="100" t="s">
        <v>29738</v>
      </c>
      <c r="B12333" s="101">
        <v>511.94</v>
      </c>
      <c r="C12333" s="102"/>
      <c r="D12333" s="100" t="s">
        <v>12915</v>
      </c>
      <c r="E12333" s="101">
        <v>2825.55</v>
      </c>
      <c r="F12333" s="102"/>
    </row>
    <row r="12334" ht="12.75" customHeight="1">
      <c r="A12334" s="100" t="s">
        <v>12547</v>
      </c>
      <c r="B12334" s="101">
        <v>502.47</v>
      </c>
      <c r="C12334" s="102"/>
      <c r="D12334" s="100" t="s">
        <v>29929</v>
      </c>
      <c r="E12334" s="101">
        <v>442.52</v>
      </c>
      <c r="F12334" s="102"/>
    </row>
    <row r="12335" ht="12.75" customHeight="1">
      <c r="A12335" s="100" t="s">
        <v>29739</v>
      </c>
      <c r="B12335" s="101">
        <v>56.32</v>
      </c>
      <c r="C12335" s="102"/>
      <c r="D12335" s="100" t="s">
        <v>12917</v>
      </c>
      <c r="E12335" s="101">
        <v>438.5</v>
      </c>
      <c r="F12335" s="102"/>
    </row>
    <row r="12336" ht="12.75" customHeight="1">
      <c r="A12336" s="100" t="s">
        <v>12549</v>
      </c>
      <c r="B12336" s="101">
        <v>53.43</v>
      </c>
      <c r="C12336" s="102"/>
      <c r="D12336" s="100" t="s">
        <v>29930</v>
      </c>
      <c r="E12336" s="101">
        <v>998.9</v>
      </c>
      <c r="F12336" s="102"/>
    </row>
    <row r="12337" ht="12.75" customHeight="1">
      <c r="A12337" s="100" t="s">
        <v>29740</v>
      </c>
      <c r="B12337" s="101">
        <v>54.07</v>
      </c>
      <c r="C12337" s="102"/>
      <c r="D12337" s="100" t="s">
        <v>12919</v>
      </c>
      <c r="E12337" s="101">
        <v>991.94</v>
      </c>
      <c r="F12337" s="102"/>
    </row>
    <row r="12338" ht="12.75" customHeight="1">
      <c r="A12338" s="100" t="s">
        <v>12551</v>
      </c>
      <c r="B12338" s="101">
        <v>51.25</v>
      </c>
      <c r="C12338" s="102"/>
      <c r="D12338" s="100" t="s">
        <v>29931</v>
      </c>
      <c r="E12338" s="101">
        <v>981.88</v>
      </c>
      <c r="F12338" s="102"/>
    </row>
    <row r="12339" ht="12.75" customHeight="1">
      <c r="A12339" s="100" t="s">
        <v>29741</v>
      </c>
      <c r="B12339" s="101">
        <v>76.24</v>
      </c>
      <c r="C12339" s="102"/>
      <c r="D12339" s="100" t="s">
        <v>12921</v>
      </c>
      <c r="E12339" s="101">
        <v>974.92</v>
      </c>
      <c r="F12339" s="102"/>
    </row>
    <row r="12340" ht="12.75" customHeight="1">
      <c r="A12340" s="100" t="s">
        <v>12553</v>
      </c>
      <c r="B12340" s="101">
        <v>74.2</v>
      </c>
      <c r="C12340" s="102"/>
      <c r="D12340" s="100" t="s">
        <v>29932</v>
      </c>
      <c r="E12340" s="101">
        <v>964.51</v>
      </c>
      <c r="F12340" s="102"/>
    </row>
    <row r="12341" ht="12.75" customHeight="1">
      <c r="A12341" s="100" t="s">
        <v>29742</v>
      </c>
      <c r="B12341" s="101">
        <v>73.73</v>
      </c>
      <c r="C12341" s="102"/>
      <c r="D12341" s="100" t="s">
        <v>12923</v>
      </c>
      <c r="E12341" s="101">
        <v>957.55</v>
      </c>
      <c r="F12341" s="102"/>
    </row>
    <row r="12342" ht="12.75" customHeight="1">
      <c r="A12342" s="100" t="s">
        <v>12555</v>
      </c>
      <c r="B12342" s="101">
        <v>71.73</v>
      </c>
      <c r="C12342" s="102"/>
      <c r="D12342" s="100" t="s">
        <v>29933</v>
      </c>
      <c r="E12342" s="101">
        <v>1249.9</v>
      </c>
      <c r="F12342" s="102"/>
    </row>
    <row r="12343" ht="12.75" customHeight="1">
      <c r="A12343" s="100" t="s">
        <v>29743</v>
      </c>
      <c r="B12343" s="101">
        <v>85.12</v>
      </c>
      <c r="C12343" s="102"/>
      <c r="D12343" s="100" t="s">
        <v>12925</v>
      </c>
      <c r="E12343" s="101">
        <v>1239.99</v>
      </c>
      <c r="F12343" s="102"/>
    </row>
    <row r="12344" ht="12.75" customHeight="1">
      <c r="A12344" s="100" t="s">
        <v>12557</v>
      </c>
      <c r="B12344" s="101">
        <v>83.08</v>
      </c>
      <c r="C12344" s="102"/>
      <c r="D12344" s="100" t="s">
        <v>29934</v>
      </c>
      <c r="E12344" s="101">
        <v>1214.98</v>
      </c>
      <c r="F12344" s="102"/>
    </row>
    <row r="12345" ht="12.75" customHeight="1">
      <c r="A12345" s="100" t="s">
        <v>29744</v>
      </c>
      <c r="B12345" s="101">
        <v>82.13</v>
      </c>
      <c r="C12345" s="102"/>
      <c r="D12345" s="100" t="s">
        <v>12927</v>
      </c>
      <c r="E12345" s="101">
        <v>1205.07</v>
      </c>
      <c r="F12345" s="102"/>
    </row>
    <row r="12346" ht="12.75" customHeight="1">
      <c r="A12346" s="100" t="s">
        <v>12559</v>
      </c>
      <c r="B12346" s="101">
        <v>80.13</v>
      </c>
      <c r="C12346" s="102"/>
      <c r="D12346" s="100" t="s">
        <v>29935</v>
      </c>
      <c r="E12346" s="101">
        <v>1875.2</v>
      </c>
      <c r="F12346" s="102"/>
    </row>
    <row r="12347" ht="12.75" customHeight="1">
      <c r="A12347" s="100" t="s">
        <v>29745</v>
      </c>
      <c r="B12347" s="101">
        <v>128.94</v>
      </c>
      <c r="C12347" s="102"/>
      <c r="D12347" s="100" t="s">
        <v>12929</v>
      </c>
      <c r="E12347" s="101">
        <v>1863.15</v>
      </c>
      <c r="F12347" s="102"/>
    </row>
    <row r="12348" ht="12.75" customHeight="1">
      <c r="A12348" s="100" t="s">
        <v>12561</v>
      </c>
      <c r="B12348" s="101">
        <v>126.87</v>
      </c>
      <c r="C12348" s="102"/>
      <c r="D12348" s="100" t="s">
        <v>29936</v>
      </c>
      <c r="E12348" s="101">
        <v>172.9</v>
      </c>
      <c r="F12348" s="102"/>
    </row>
    <row r="12349" ht="12.75" customHeight="1">
      <c r="A12349" s="100" t="s">
        <v>29746</v>
      </c>
      <c r="B12349" s="101">
        <v>124.13</v>
      </c>
      <c r="C12349" s="102"/>
      <c r="D12349" s="100" t="s">
        <v>12931</v>
      </c>
      <c r="E12349" s="101">
        <v>164.94</v>
      </c>
      <c r="F12349" s="102"/>
    </row>
    <row r="12350" ht="12.75" customHeight="1">
      <c r="A12350" s="100" t="s">
        <v>12563</v>
      </c>
      <c r="B12350" s="101">
        <v>122.13</v>
      </c>
      <c r="C12350" s="102"/>
      <c r="D12350" s="100" t="s">
        <v>29937</v>
      </c>
      <c r="E12350" s="101">
        <v>131.86</v>
      </c>
      <c r="F12350" s="102"/>
    </row>
    <row r="12351" ht="12.75" customHeight="1">
      <c r="A12351" s="100" t="s">
        <v>29747</v>
      </c>
      <c r="B12351" s="101">
        <v>73.04</v>
      </c>
      <c r="C12351" s="102"/>
      <c r="D12351" s="100" t="s">
        <v>12933</v>
      </c>
      <c r="E12351" s="101">
        <v>126.5</v>
      </c>
      <c r="F12351" s="102"/>
    </row>
    <row r="12352" ht="12.75" customHeight="1">
      <c r="A12352" s="100" t="s">
        <v>12565</v>
      </c>
      <c r="B12352" s="101">
        <v>70.91</v>
      </c>
      <c r="C12352" s="102"/>
      <c r="D12352" s="100" t="s">
        <v>29938</v>
      </c>
      <c r="E12352" s="101">
        <v>149.16</v>
      </c>
      <c r="F12352" s="102"/>
    </row>
    <row r="12353" ht="12.75" customHeight="1">
      <c r="A12353" s="100" t="s">
        <v>29748</v>
      </c>
      <c r="B12353" s="101">
        <v>68.93</v>
      </c>
      <c r="C12353" s="102"/>
      <c r="D12353" s="100" t="s">
        <v>12935</v>
      </c>
      <c r="E12353" s="101">
        <v>142.73</v>
      </c>
      <c r="F12353" s="102"/>
    </row>
    <row r="12354" ht="12.75" customHeight="1">
      <c r="A12354" s="100" t="s">
        <v>12567</v>
      </c>
      <c r="B12354" s="101">
        <v>66.93</v>
      </c>
      <c r="C12354" s="102"/>
      <c r="D12354" s="100" t="s">
        <v>29939</v>
      </c>
      <c r="E12354" s="101">
        <v>218.68</v>
      </c>
      <c r="F12354" s="102"/>
    </row>
    <row r="12355" ht="12.75" customHeight="1">
      <c r="A12355" s="100" t="s">
        <v>29749</v>
      </c>
      <c r="B12355" s="101">
        <v>160.6</v>
      </c>
      <c r="C12355" s="102"/>
      <c r="D12355" s="100" t="s">
        <v>12937</v>
      </c>
      <c r="E12355" s="101">
        <v>210.11</v>
      </c>
      <c r="F12355" s="102"/>
    </row>
    <row r="12356" ht="12.75" customHeight="1">
      <c r="A12356" s="100" t="s">
        <v>12569</v>
      </c>
      <c r="B12356" s="101">
        <v>156.61</v>
      </c>
      <c r="C12356" s="102"/>
      <c r="D12356" s="100" t="s">
        <v>29940</v>
      </c>
      <c r="E12356" s="101">
        <v>2686.18</v>
      </c>
      <c r="F12356" s="102"/>
    </row>
    <row r="12357" ht="12.75" customHeight="1">
      <c r="A12357" s="100" t="s">
        <v>29750</v>
      </c>
      <c r="B12357" s="101">
        <v>155.12</v>
      </c>
      <c r="C12357" s="102"/>
      <c r="D12357" s="100" t="s">
        <v>12939</v>
      </c>
      <c r="E12357" s="101">
        <v>2680.82</v>
      </c>
      <c r="F12357" s="102"/>
    </row>
    <row r="12358" ht="12.75" customHeight="1">
      <c r="A12358" s="100" t="s">
        <v>12571</v>
      </c>
      <c r="B12358" s="101">
        <v>151.23</v>
      </c>
      <c r="C12358" s="102"/>
      <c r="D12358" s="100" t="s">
        <v>29941</v>
      </c>
      <c r="E12358" s="101">
        <v>4355.88</v>
      </c>
      <c r="F12358" s="102"/>
    </row>
    <row r="12359" ht="12.75" customHeight="1">
      <c r="A12359" s="100" t="s">
        <v>29751</v>
      </c>
      <c r="B12359" s="101">
        <v>165.42</v>
      </c>
      <c r="C12359" s="102"/>
      <c r="D12359" s="100" t="s">
        <v>12941</v>
      </c>
      <c r="E12359" s="101">
        <v>4350.52</v>
      </c>
      <c r="F12359" s="102"/>
    </row>
    <row r="12360" ht="12.75" customHeight="1">
      <c r="A12360" s="100" t="s">
        <v>12573</v>
      </c>
      <c r="B12360" s="101">
        <v>161.43</v>
      </c>
      <c r="C12360" s="102"/>
      <c r="D12360" s="100" t="s">
        <v>29942</v>
      </c>
      <c r="E12360" s="101">
        <v>268.68</v>
      </c>
      <c r="F12360" s="102"/>
    </row>
    <row r="12361" ht="12.75" customHeight="1">
      <c r="A12361" s="100" t="s">
        <v>29752</v>
      </c>
      <c r="B12361" s="101">
        <v>159.32</v>
      </c>
      <c r="C12361" s="102"/>
      <c r="D12361" s="100" t="s">
        <v>12943</v>
      </c>
      <c r="E12361" s="101">
        <v>264.13</v>
      </c>
      <c r="F12361" s="102"/>
    </row>
    <row r="12362" ht="12.75" customHeight="1">
      <c r="A12362" s="100" t="s">
        <v>12575</v>
      </c>
      <c r="B12362" s="101">
        <v>155.43</v>
      </c>
      <c r="C12362" s="102"/>
      <c r="D12362" s="100" t="s">
        <v>29943</v>
      </c>
      <c r="E12362" s="101">
        <v>294.12</v>
      </c>
      <c r="F12362" s="102"/>
    </row>
    <row r="12363" ht="12.75" customHeight="1">
      <c r="A12363" s="100" t="s">
        <v>29753</v>
      </c>
      <c r="B12363" s="101">
        <v>151.33</v>
      </c>
      <c r="C12363" s="102"/>
      <c r="D12363" s="100" t="s">
        <v>12945</v>
      </c>
      <c r="E12363" s="101">
        <v>289.57</v>
      </c>
      <c r="F12363" s="102"/>
    </row>
    <row r="12364" ht="12.75" customHeight="1">
      <c r="A12364" s="100" t="s">
        <v>12577</v>
      </c>
      <c r="B12364" s="101">
        <v>141.85</v>
      </c>
      <c r="C12364" s="102"/>
      <c r="D12364" s="100" t="s">
        <v>29944</v>
      </c>
      <c r="E12364" s="101">
        <v>141.67</v>
      </c>
      <c r="F12364" s="102"/>
    </row>
    <row r="12365" ht="12.75" customHeight="1">
      <c r="A12365" s="100" t="s">
        <v>29754</v>
      </c>
      <c r="B12365" s="101">
        <v>142.43</v>
      </c>
      <c r="C12365" s="102"/>
      <c r="D12365" s="100" t="s">
        <v>12947</v>
      </c>
      <c r="E12365" s="101">
        <v>137.12</v>
      </c>
      <c r="F12365" s="102"/>
    </row>
    <row r="12366" ht="12.75" customHeight="1">
      <c r="A12366" s="100" t="s">
        <v>12579</v>
      </c>
      <c r="B12366" s="101">
        <v>132.95</v>
      </c>
      <c r="C12366" s="102"/>
      <c r="D12366" s="100" t="s">
        <v>29945</v>
      </c>
      <c r="E12366" s="101">
        <v>158.78</v>
      </c>
      <c r="F12366" s="102"/>
    </row>
    <row r="12367" ht="12.75" customHeight="1">
      <c r="A12367" s="100" t="s">
        <v>29755</v>
      </c>
      <c r="B12367" s="101">
        <v>115.94</v>
      </c>
      <c r="C12367" s="102"/>
      <c r="D12367" s="100" t="s">
        <v>12949</v>
      </c>
      <c r="E12367" s="101">
        <v>154.23</v>
      </c>
      <c r="F12367" s="102"/>
    </row>
    <row r="12368" ht="12.75" customHeight="1">
      <c r="A12368" s="100" t="s">
        <v>12581</v>
      </c>
      <c r="B12368" s="101">
        <v>106.47</v>
      </c>
      <c r="C12368" s="102"/>
      <c r="D12368" s="100" t="s">
        <v>29946</v>
      </c>
      <c r="E12368" s="101">
        <v>157.04</v>
      </c>
      <c r="F12368" s="102"/>
    </row>
    <row r="12369" ht="12.75" customHeight="1">
      <c r="A12369" s="100" t="s">
        <v>29756</v>
      </c>
      <c r="B12369" s="101">
        <v>107.04</v>
      </c>
      <c r="C12369" s="102"/>
      <c r="D12369" s="100" t="s">
        <v>12951</v>
      </c>
      <c r="E12369" s="101">
        <v>152.49</v>
      </c>
      <c r="F12369" s="102"/>
    </row>
    <row r="12370" ht="12.75" customHeight="1">
      <c r="A12370" s="100" t="s">
        <v>12583</v>
      </c>
      <c r="B12370" s="101">
        <v>97.56</v>
      </c>
      <c r="C12370" s="102"/>
      <c r="D12370" s="100" t="s">
        <v>29947</v>
      </c>
      <c r="E12370" s="101">
        <v>213.66</v>
      </c>
      <c r="F12370" s="102"/>
    </row>
    <row r="12371" ht="12.75" customHeight="1">
      <c r="A12371" s="100" t="s">
        <v>29757</v>
      </c>
      <c r="B12371" s="101">
        <v>36.77</v>
      </c>
      <c r="C12371" s="102"/>
      <c r="D12371" s="100" t="s">
        <v>12953</v>
      </c>
      <c r="E12371" s="101">
        <v>209.11</v>
      </c>
      <c r="F12371" s="102"/>
    </row>
    <row r="12372" ht="12.75" customHeight="1">
      <c r="A12372" s="100" t="s">
        <v>12585</v>
      </c>
      <c r="B12372" s="101">
        <v>33.87</v>
      </c>
      <c r="C12372" s="102"/>
      <c r="D12372" s="100" t="s">
        <v>29948</v>
      </c>
      <c r="E12372" s="101">
        <v>550.0</v>
      </c>
      <c r="F12372" s="102"/>
    </row>
    <row r="12373" ht="12.75" customHeight="1">
      <c r="A12373" s="100" t="s">
        <v>29758</v>
      </c>
      <c r="B12373" s="101">
        <v>32.05</v>
      </c>
      <c r="C12373" s="102"/>
      <c r="D12373" s="100" t="s">
        <v>12955</v>
      </c>
      <c r="E12373" s="101">
        <v>550.0</v>
      </c>
      <c r="F12373" s="102"/>
    </row>
    <row r="12374" ht="12.75" customHeight="1">
      <c r="A12374" s="100" t="s">
        <v>12587</v>
      </c>
      <c r="B12374" s="101">
        <v>29.24</v>
      </c>
      <c r="C12374" s="102"/>
      <c r="D12374" s="100" t="s">
        <v>29949</v>
      </c>
      <c r="E12374" s="101">
        <v>170.0</v>
      </c>
      <c r="F12374" s="102"/>
    </row>
    <row r="12375" ht="12.75" customHeight="1">
      <c r="A12375" s="100" t="s">
        <v>29759</v>
      </c>
      <c r="B12375" s="101">
        <v>44.15</v>
      </c>
      <c r="C12375" s="102"/>
      <c r="D12375" s="100" t="s">
        <v>12957</v>
      </c>
      <c r="E12375" s="101">
        <v>170.0</v>
      </c>
      <c r="F12375" s="102"/>
    </row>
    <row r="12376" ht="12.75" customHeight="1">
      <c r="A12376" s="100" t="s">
        <v>12589</v>
      </c>
      <c r="B12376" s="101">
        <v>40.15</v>
      </c>
      <c r="C12376" s="102"/>
      <c r="D12376" s="100" t="s">
        <v>29950</v>
      </c>
      <c r="E12376" s="101">
        <v>1213.85</v>
      </c>
      <c r="F12376" s="102"/>
    </row>
    <row r="12377" ht="12.75" customHeight="1">
      <c r="A12377" s="100" t="s">
        <v>29760</v>
      </c>
      <c r="B12377" s="101">
        <v>38.61</v>
      </c>
      <c r="C12377" s="102"/>
      <c r="D12377" s="100" t="s">
        <v>12959</v>
      </c>
      <c r="E12377" s="101">
        <v>1090.66</v>
      </c>
      <c r="F12377" s="102"/>
    </row>
    <row r="12378" ht="12.75" customHeight="1">
      <c r="A12378" s="100" t="s">
        <v>12591</v>
      </c>
      <c r="B12378" s="101">
        <v>34.72</v>
      </c>
      <c r="C12378" s="102"/>
      <c r="D12378" s="100" t="s">
        <v>29951</v>
      </c>
      <c r="E12378" s="101">
        <v>1258.11</v>
      </c>
      <c r="F12378" s="102"/>
    </row>
    <row r="12379" ht="12.75" customHeight="1">
      <c r="A12379" s="100" t="s">
        <v>29761</v>
      </c>
      <c r="B12379" s="101">
        <v>30.14</v>
      </c>
      <c r="C12379" s="102"/>
      <c r="D12379" s="100" t="s">
        <v>12961</v>
      </c>
      <c r="E12379" s="101">
        <v>1129.57</v>
      </c>
      <c r="F12379" s="102"/>
    </row>
    <row r="12380" ht="12.75" customHeight="1">
      <c r="A12380" s="100" t="s">
        <v>12593</v>
      </c>
      <c r="B12380" s="101">
        <v>27.99</v>
      </c>
      <c r="C12380" s="102"/>
      <c r="D12380" s="100" t="s">
        <v>29952</v>
      </c>
      <c r="E12380" s="101">
        <v>1307.38</v>
      </c>
      <c r="F12380" s="102"/>
    </row>
    <row r="12381" ht="12.75" customHeight="1">
      <c r="A12381" s="100" t="s">
        <v>29762</v>
      </c>
      <c r="B12381" s="101">
        <v>19.44</v>
      </c>
      <c r="C12381" s="102"/>
      <c r="D12381" s="100" t="s">
        <v>12963</v>
      </c>
      <c r="E12381" s="101">
        <v>1173.48</v>
      </c>
      <c r="F12381" s="102"/>
    </row>
    <row r="12382" ht="12.75" customHeight="1">
      <c r="A12382" s="100" t="s">
        <v>12595</v>
      </c>
      <c r="B12382" s="101">
        <v>17.45</v>
      </c>
      <c r="C12382" s="102"/>
      <c r="D12382" s="100" t="s">
        <v>29953</v>
      </c>
      <c r="E12382" s="101">
        <v>990.93</v>
      </c>
      <c r="F12382" s="102"/>
    </row>
    <row r="12383" ht="12.75" customHeight="1">
      <c r="A12383" s="100" t="s">
        <v>29763</v>
      </c>
      <c r="B12383" s="101">
        <v>42.34</v>
      </c>
      <c r="C12383" s="102"/>
      <c r="D12383" s="100" t="s">
        <v>12965</v>
      </c>
      <c r="E12383" s="101">
        <v>888.1</v>
      </c>
      <c r="F12383" s="102"/>
    </row>
    <row r="12384" ht="12.75" customHeight="1">
      <c r="A12384" s="100" t="s">
        <v>12597</v>
      </c>
      <c r="B12384" s="101">
        <v>40.26</v>
      </c>
      <c r="C12384" s="102"/>
      <c r="D12384" s="100" t="s">
        <v>29954</v>
      </c>
      <c r="E12384" s="101">
        <v>549.04</v>
      </c>
      <c r="F12384" s="102"/>
    </row>
    <row r="12385" ht="12.75" customHeight="1">
      <c r="A12385" s="100" t="s">
        <v>29764</v>
      </c>
      <c r="B12385" s="101">
        <v>36.99</v>
      </c>
      <c r="C12385" s="102"/>
      <c r="D12385" s="100" t="s">
        <v>12967</v>
      </c>
      <c r="E12385" s="101">
        <v>549.04</v>
      </c>
      <c r="F12385" s="102"/>
    </row>
    <row r="12386" ht="12.75" customHeight="1">
      <c r="A12386" s="100" t="s">
        <v>12599</v>
      </c>
      <c r="B12386" s="101">
        <v>35.0</v>
      </c>
      <c r="C12386" s="102"/>
      <c r="D12386" s="100" t="s">
        <v>29955</v>
      </c>
      <c r="E12386" s="101">
        <v>696.31</v>
      </c>
      <c r="F12386" s="102"/>
    </row>
    <row r="12387" ht="12.75" customHeight="1">
      <c r="A12387" s="100" t="s">
        <v>29765</v>
      </c>
      <c r="B12387" s="101">
        <v>51.4</v>
      </c>
      <c r="C12387" s="102"/>
      <c r="D12387" s="100" t="s">
        <v>12969</v>
      </c>
      <c r="E12387" s="101">
        <v>696.31</v>
      </c>
      <c r="F12387" s="102"/>
    </row>
    <row r="12388" ht="12.75" customHeight="1">
      <c r="A12388" s="100" t="s">
        <v>12601</v>
      </c>
      <c r="B12388" s="101">
        <v>48.93</v>
      </c>
      <c r="C12388" s="102"/>
      <c r="D12388" s="100" t="s">
        <v>29956</v>
      </c>
      <c r="E12388" s="101">
        <v>2373.0</v>
      </c>
      <c r="F12388" s="102"/>
    </row>
    <row r="12389" ht="12.75" customHeight="1">
      <c r="A12389" s="100" t="s">
        <v>29766</v>
      </c>
      <c r="B12389" s="101">
        <v>48.37</v>
      </c>
      <c r="C12389" s="102"/>
      <c r="D12389" s="100" t="s">
        <v>12971</v>
      </c>
      <c r="E12389" s="101">
        <v>2135.73</v>
      </c>
      <c r="F12389" s="102"/>
    </row>
    <row r="12390" ht="12.75" customHeight="1">
      <c r="A12390" s="100" t="s">
        <v>12603</v>
      </c>
      <c r="B12390" s="101">
        <v>46.04</v>
      </c>
      <c r="C12390" s="102"/>
      <c r="D12390" s="100" t="s">
        <v>29957</v>
      </c>
      <c r="E12390" s="101">
        <v>920.59</v>
      </c>
      <c r="F12390" s="102"/>
    </row>
    <row r="12391" ht="12.75" customHeight="1">
      <c r="A12391" s="100" t="s">
        <v>29767</v>
      </c>
      <c r="B12391" s="101">
        <v>57.12</v>
      </c>
      <c r="C12391" s="102"/>
      <c r="D12391" s="100" t="s">
        <v>12973</v>
      </c>
      <c r="E12391" s="101">
        <v>829.53</v>
      </c>
      <c r="F12391" s="102"/>
    </row>
    <row r="12392" ht="12.75" customHeight="1">
      <c r="A12392" s="100" t="s">
        <v>12605</v>
      </c>
      <c r="B12392" s="101">
        <v>54.55</v>
      </c>
      <c r="C12392" s="102"/>
      <c r="D12392" s="100" t="s">
        <v>29958</v>
      </c>
      <c r="E12392" s="101">
        <v>1604.25</v>
      </c>
      <c r="F12392" s="102"/>
    </row>
    <row r="12393" ht="12.75" customHeight="1">
      <c r="A12393" s="100" t="s">
        <v>29768</v>
      </c>
      <c r="B12393" s="101">
        <v>48.95</v>
      </c>
      <c r="C12393" s="102"/>
      <c r="D12393" s="100" t="s">
        <v>12975</v>
      </c>
      <c r="E12393" s="101">
        <v>1439.28</v>
      </c>
      <c r="F12393" s="102"/>
    </row>
    <row r="12394" ht="12.75" customHeight="1">
      <c r="A12394" s="100" t="s">
        <v>12607</v>
      </c>
      <c r="B12394" s="101">
        <v>46.95</v>
      </c>
      <c r="C12394" s="102"/>
      <c r="D12394" s="100" t="s">
        <v>29959</v>
      </c>
      <c r="E12394" s="101">
        <v>541.79</v>
      </c>
      <c r="F12394" s="102"/>
    </row>
    <row r="12395" ht="12.75" customHeight="1">
      <c r="A12395" s="100" t="s">
        <v>29769</v>
      </c>
      <c r="B12395" s="101">
        <v>21.14</v>
      </c>
      <c r="C12395" s="102"/>
      <c r="D12395" s="100" t="s">
        <v>12977</v>
      </c>
      <c r="E12395" s="101">
        <v>495.47</v>
      </c>
      <c r="F12395" s="102"/>
    </row>
    <row r="12396" ht="12.75" customHeight="1">
      <c r="A12396" s="100" t="s">
        <v>12609</v>
      </c>
      <c r="B12396" s="101">
        <v>19.1</v>
      </c>
      <c r="C12396" s="102"/>
      <c r="D12396" s="100" t="s">
        <v>29960</v>
      </c>
      <c r="E12396" s="101">
        <v>562.55</v>
      </c>
      <c r="F12396" s="102"/>
    </row>
    <row r="12397" ht="12.75" customHeight="1">
      <c r="A12397" s="100" t="s">
        <v>29770</v>
      </c>
      <c r="B12397" s="101">
        <v>18.63</v>
      </c>
      <c r="C12397" s="102"/>
      <c r="D12397" s="100" t="s">
        <v>12979</v>
      </c>
      <c r="E12397" s="101">
        <v>511.67</v>
      </c>
      <c r="F12397" s="102"/>
    </row>
    <row r="12398" ht="12.75" customHeight="1">
      <c r="A12398" s="100" t="s">
        <v>12611</v>
      </c>
      <c r="B12398" s="101">
        <v>16.63</v>
      </c>
      <c r="C12398" s="102"/>
      <c r="D12398" s="100" t="s">
        <v>29961</v>
      </c>
      <c r="E12398" s="101">
        <v>135.58</v>
      </c>
      <c r="F12398" s="102"/>
    </row>
    <row r="12399" ht="12.75" customHeight="1">
      <c r="A12399" s="100" t="s">
        <v>29771</v>
      </c>
      <c r="B12399" s="101">
        <v>24.61</v>
      </c>
      <c r="C12399" s="102"/>
      <c r="D12399" s="100" t="s">
        <v>12981</v>
      </c>
      <c r="E12399" s="101">
        <v>127.55</v>
      </c>
      <c r="F12399" s="102"/>
    </row>
    <row r="12400" ht="12.75" customHeight="1">
      <c r="A12400" s="100" t="s">
        <v>12613</v>
      </c>
      <c r="B12400" s="101">
        <v>22.57</v>
      </c>
      <c r="C12400" s="102"/>
      <c r="D12400" s="100" t="s">
        <v>29962</v>
      </c>
      <c r="E12400" s="101">
        <v>754.41</v>
      </c>
      <c r="F12400" s="102"/>
    </row>
    <row r="12401" ht="12.75" customHeight="1">
      <c r="A12401" s="100" t="s">
        <v>29772</v>
      </c>
      <c r="B12401" s="101">
        <v>21.68</v>
      </c>
      <c r="C12401" s="102"/>
      <c r="D12401" s="100" t="s">
        <v>12983</v>
      </c>
      <c r="E12401" s="101">
        <v>742.61</v>
      </c>
      <c r="F12401" s="102"/>
    </row>
    <row r="12402" ht="12.75" customHeight="1">
      <c r="A12402" s="100" t="s">
        <v>12615</v>
      </c>
      <c r="B12402" s="101">
        <v>19.69</v>
      </c>
      <c r="C12402" s="102"/>
      <c r="D12402" s="100" t="s">
        <v>29963</v>
      </c>
      <c r="E12402" s="101">
        <v>840.35</v>
      </c>
      <c r="F12402" s="102"/>
    </row>
    <row r="12403" ht="12.75" customHeight="1">
      <c r="A12403" s="100" t="s">
        <v>29773</v>
      </c>
      <c r="B12403" s="101">
        <v>53.78</v>
      </c>
      <c r="C12403" s="102"/>
      <c r="D12403" s="100" t="s">
        <v>12985</v>
      </c>
      <c r="E12403" s="101">
        <v>828.54</v>
      </c>
      <c r="F12403" s="102"/>
    </row>
    <row r="12404" ht="12.75" customHeight="1">
      <c r="A12404" s="100" t="s">
        <v>12617</v>
      </c>
      <c r="B12404" s="101">
        <v>51.7</v>
      </c>
      <c r="C12404" s="102"/>
      <c r="D12404" s="100" t="s">
        <v>29964</v>
      </c>
      <c r="E12404" s="101">
        <v>861.83</v>
      </c>
      <c r="F12404" s="102"/>
    </row>
    <row r="12405" ht="12.75" customHeight="1">
      <c r="A12405" s="100" t="s">
        <v>29774</v>
      </c>
      <c r="B12405" s="101">
        <v>48.95</v>
      </c>
      <c r="C12405" s="102"/>
      <c r="D12405" s="100" t="s">
        <v>12987</v>
      </c>
      <c r="E12405" s="101">
        <v>850.02</v>
      </c>
      <c r="F12405" s="102"/>
    </row>
    <row r="12406" ht="12.75" customHeight="1">
      <c r="A12406" s="100" t="s">
        <v>12619</v>
      </c>
      <c r="B12406" s="101">
        <v>46.95</v>
      </c>
      <c r="C12406" s="102"/>
      <c r="D12406" s="100" t="s">
        <v>29965</v>
      </c>
      <c r="E12406" s="101">
        <v>609.41</v>
      </c>
      <c r="F12406" s="102"/>
    </row>
    <row r="12407" ht="12.75" customHeight="1">
      <c r="A12407" s="100" t="s">
        <v>29775</v>
      </c>
      <c r="B12407" s="101">
        <v>148.32</v>
      </c>
      <c r="C12407" s="102"/>
      <c r="D12407" s="100" t="s">
        <v>12989</v>
      </c>
      <c r="E12407" s="101">
        <v>597.6</v>
      </c>
      <c r="F12407" s="102"/>
    </row>
    <row r="12408" ht="12.75" customHeight="1">
      <c r="A12408" s="100" t="s">
        <v>12621</v>
      </c>
      <c r="B12408" s="101">
        <v>138.12</v>
      </c>
      <c r="C12408" s="102"/>
      <c r="D12408" s="100" t="s">
        <v>29966</v>
      </c>
      <c r="E12408" s="101">
        <v>625.52</v>
      </c>
      <c r="F12408" s="102"/>
    </row>
    <row r="12409" ht="12.75" customHeight="1">
      <c r="A12409" s="100" t="s">
        <v>29776</v>
      </c>
      <c r="B12409" s="101">
        <v>115.7</v>
      </c>
      <c r="C12409" s="102"/>
      <c r="D12409" s="100" t="s">
        <v>12991</v>
      </c>
      <c r="E12409" s="101">
        <v>613.71</v>
      </c>
      <c r="F12409" s="102"/>
    </row>
    <row r="12410" ht="12.75" customHeight="1">
      <c r="A12410" s="100" t="s">
        <v>12623</v>
      </c>
      <c r="B12410" s="101">
        <v>106.23</v>
      </c>
      <c r="C12410" s="102"/>
      <c r="D12410" s="100" t="s">
        <v>29967</v>
      </c>
      <c r="E12410" s="101">
        <v>695.34</v>
      </c>
      <c r="F12410" s="102"/>
    </row>
    <row r="12411" ht="12.75" customHeight="1">
      <c r="A12411" s="100" t="s">
        <v>29777</v>
      </c>
      <c r="B12411" s="101">
        <v>239.51</v>
      </c>
      <c r="C12411" s="102"/>
      <c r="D12411" s="100" t="s">
        <v>12993</v>
      </c>
      <c r="E12411" s="101">
        <v>683.53</v>
      </c>
      <c r="F12411" s="102"/>
    </row>
    <row r="12412" ht="12.75" customHeight="1">
      <c r="A12412" s="100" t="s">
        <v>12625</v>
      </c>
      <c r="B12412" s="101">
        <v>234.24</v>
      </c>
      <c r="C12412" s="102"/>
      <c r="D12412" s="100" t="s">
        <v>29968</v>
      </c>
      <c r="E12412" s="101">
        <v>1150.23</v>
      </c>
      <c r="F12412" s="102"/>
    </row>
    <row r="12413" ht="12.75" customHeight="1">
      <c r="A12413" s="100" t="s">
        <v>29778</v>
      </c>
      <c r="B12413" s="101">
        <v>213.97</v>
      </c>
      <c r="C12413" s="102"/>
      <c r="D12413" s="100" t="s">
        <v>12995</v>
      </c>
      <c r="E12413" s="101">
        <v>1037.76</v>
      </c>
      <c r="F12413" s="102"/>
    </row>
    <row r="12414" ht="12.75" customHeight="1">
      <c r="A12414" s="100" t="s">
        <v>12627</v>
      </c>
      <c r="B12414" s="101">
        <v>209.23</v>
      </c>
      <c r="C12414" s="102"/>
      <c r="D12414" s="100" t="s">
        <v>29969</v>
      </c>
      <c r="E12414" s="101">
        <v>1136.04</v>
      </c>
      <c r="F12414" s="102"/>
    </row>
    <row r="12415" ht="12.75" customHeight="1">
      <c r="A12415" s="100" t="s">
        <v>29779</v>
      </c>
      <c r="B12415" s="101">
        <v>274.68</v>
      </c>
      <c r="C12415" s="102"/>
      <c r="D12415" s="100" t="s">
        <v>12997</v>
      </c>
      <c r="E12415" s="101">
        <v>1023.57</v>
      </c>
      <c r="F12415" s="102"/>
    </row>
    <row r="12416" ht="12.75" customHeight="1">
      <c r="A12416" s="100" t="s">
        <v>12629</v>
      </c>
      <c r="B12416" s="101">
        <v>264.48</v>
      </c>
      <c r="C12416" s="102"/>
      <c r="D12416" s="100" t="s">
        <v>29970</v>
      </c>
      <c r="E12416" s="101">
        <v>1385.06</v>
      </c>
      <c r="F12416" s="102"/>
    </row>
    <row r="12417" ht="12.75" customHeight="1">
      <c r="A12417" s="100" t="s">
        <v>29780</v>
      </c>
      <c r="B12417" s="101">
        <v>249.44</v>
      </c>
      <c r="C12417" s="102"/>
      <c r="D12417" s="100" t="s">
        <v>12999</v>
      </c>
      <c r="E12417" s="101">
        <v>1235.1</v>
      </c>
      <c r="F12417" s="102"/>
    </row>
    <row r="12418" ht="12.75" customHeight="1">
      <c r="A12418" s="100" t="s">
        <v>12631</v>
      </c>
      <c r="B12418" s="101">
        <v>239.97</v>
      </c>
      <c r="C12418" s="102"/>
      <c r="D12418" s="100" t="s">
        <v>29971</v>
      </c>
      <c r="E12418" s="101">
        <v>1807.4</v>
      </c>
      <c r="F12418" s="102"/>
    </row>
    <row r="12419" ht="12.75" customHeight="1">
      <c r="A12419" s="100" t="s">
        <v>29781</v>
      </c>
      <c r="B12419" s="101">
        <v>312.99</v>
      </c>
      <c r="C12419" s="102"/>
      <c r="D12419" s="100" t="s">
        <v>13001</v>
      </c>
      <c r="E12419" s="101">
        <v>1646.72</v>
      </c>
      <c r="F12419" s="102"/>
    </row>
    <row r="12420" ht="12.75" customHeight="1">
      <c r="A12420" s="100" t="s">
        <v>12633</v>
      </c>
      <c r="B12420" s="101">
        <v>307.71</v>
      </c>
      <c r="C12420" s="102"/>
      <c r="D12420" s="100" t="s">
        <v>29972</v>
      </c>
      <c r="E12420" s="101">
        <v>1743.86</v>
      </c>
      <c r="F12420" s="102"/>
    </row>
    <row r="12421" ht="12.75" customHeight="1">
      <c r="A12421" s="100" t="s">
        <v>29782</v>
      </c>
      <c r="B12421" s="101">
        <v>287.45</v>
      </c>
      <c r="C12421" s="102"/>
      <c r="D12421" s="100" t="s">
        <v>13003</v>
      </c>
      <c r="E12421" s="101">
        <v>1583.18</v>
      </c>
      <c r="F12421" s="102"/>
    </row>
    <row r="12422" ht="12.75" customHeight="1">
      <c r="A12422" s="100" t="s">
        <v>12635</v>
      </c>
      <c r="B12422" s="101">
        <v>282.71</v>
      </c>
      <c r="C12422" s="102"/>
      <c r="D12422" s="100" t="s">
        <v>29973</v>
      </c>
      <c r="E12422" s="101">
        <v>1111.53</v>
      </c>
      <c r="F12422" s="102"/>
    </row>
    <row r="12423" ht="12.75" customHeight="1">
      <c r="A12423" s="100" t="s">
        <v>29783</v>
      </c>
      <c r="B12423" s="101">
        <v>262.24</v>
      </c>
      <c r="C12423" s="102"/>
      <c r="D12423" s="100" t="s">
        <v>244</v>
      </c>
      <c r="E12423" s="101">
        <v>1012.98</v>
      </c>
      <c r="F12423" s="102"/>
    </row>
    <row r="12424" ht="12.75" customHeight="1">
      <c r="A12424" s="100" t="s">
        <v>12637</v>
      </c>
      <c r="B12424" s="101">
        <v>254.6</v>
      </c>
      <c r="C12424" s="102"/>
      <c r="D12424" s="100" t="s">
        <v>29974</v>
      </c>
      <c r="E12424" s="101">
        <v>585.02</v>
      </c>
      <c r="F12424" s="102"/>
    </row>
    <row r="12425" ht="12.75" customHeight="1">
      <c r="A12425" s="100" t="s">
        <v>29784</v>
      </c>
      <c r="B12425" s="101">
        <v>236.7</v>
      </c>
      <c r="C12425" s="102"/>
      <c r="D12425" s="100" t="s">
        <v>13006</v>
      </c>
      <c r="E12425" s="101">
        <v>563.59</v>
      </c>
      <c r="F12425" s="102"/>
    </row>
    <row r="12426" ht="12.75" customHeight="1">
      <c r="A12426" s="100" t="s">
        <v>12639</v>
      </c>
      <c r="B12426" s="101">
        <v>229.6</v>
      </c>
      <c r="C12426" s="102"/>
      <c r="D12426" s="100" t="s">
        <v>29975</v>
      </c>
      <c r="E12426" s="101">
        <v>568.28</v>
      </c>
      <c r="F12426" s="102"/>
    </row>
    <row r="12427" ht="12.75" customHeight="1">
      <c r="A12427" s="100" t="s">
        <v>29785</v>
      </c>
      <c r="B12427" s="101">
        <v>181.84</v>
      </c>
      <c r="C12427" s="102"/>
      <c r="D12427" s="100" t="s">
        <v>13008</v>
      </c>
      <c r="E12427" s="101">
        <v>525.43</v>
      </c>
      <c r="F12427" s="102"/>
    </row>
    <row r="12428" ht="12.75" customHeight="1">
      <c r="A12428" s="100" t="s">
        <v>12641</v>
      </c>
      <c r="B12428" s="101">
        <v>174.19</v>
      </c>
      <c r="C12428" s="102"/>
      <c r="D12428" s="100" t="s">
        <v>29976</v>
      </c>
      <c r="E12428" s="101">
        <v>4076.42</v>
      </c>
      <c r="F12428" s="102"/>
    </row>
    <row r="12429" ht="12.75" customHeight="1">
      <c r="A12429" s="100" t="s">
        <v>29786</v>
      </c>
      <c r="B12429" s="101">
        <v>156.29</v>
      </c>
      <c r="C12429" s="102"/>
      <c r="D12429" s="100" t="s">
        <v>13010</v>
      </c>
      <c r="E12429" s="101">
        <v>3990.58</v>
      </c>
      <c r="F12429" s="102"/>
    </row>
    <row r="12430" ht="12.75" customHeight="1">
      <c r="A12430" s="100" t="s">
        <v>12643</v>
      </c>
      <c r="B12430" s="101">
        <v>149.19</v>
      </c>
      <c r="C12430" s="102"/>
      <c r="D12430" s="100" t="s">
        <v>29977</v>
      </c>
      <c r="E12430" s="101">
        <v>704.66</v>
      </c>
      <c r="F12430" s="102"/>
    </row>
    <row r="12431" ht="12.75" customHeight="1">
      <c r="A12431" s="100" t="s">
        <v>29787</v>
      </c>
      <c r="B12431" s="101">
        <v>123.19</v>
      </c>
      <c r="C12431" s="102"/>
      <c r="D12431" s="100" t="s">
        <v>13012</v>
      </c>
      <c r="E12431" s="101">
        <v>669.84</v>
      </c>
      <c r="F12431" s="102"/>
    </row>
    <row r="12432" ht="12.75" customHeight="1">
      <c r="A12432" s="100" t="s">
        <v>12645</v>
      </c>
      <c r="B12432" s="101">
        <v>115.55</v>
      </c>
      <c r="C12432" s="102"/>
      <c r="D12432" s="100" t="s">
        <v>29978</v>
      </c>
      <c r="E12432" s="101">
        <v>1710.75</v>
      </c>
      <c r="F12432" s="102"/>
    </row>
    <row r="12433" ht="12.75" customHeight="1">
      <c r="A12433" s="100" t="s">
        <v>29788</v>
      </c>
      <c r="B12433" s="101">
        <v>97.65</v>
      </c>
      <c r="C12433" s="102"/>
      <c r="D12433" s="100" t="s">
        <v>13014</v>
      </c>
      <c r="E12433" s="101">
        <v>1615.17</v>
      </c>
      <c r="F12433" s="102"/>
    </row>
    <row r="12434" ht="12.75" customHeight="1">
      <c r="A12434" s="100" t="s">
        <v>12647</v>
      </c>
      <c r="B12434" s="101">
        <v>90.54</v>
      </c>
      <c r="C12434" s="102"/>
      <c r="D12434" s="100" t="s">
        <v>29979</v>
      </c>
      <c r="E12434" s="101">
        <v>2221.14</v>
      </c>
      <c r="F12434" s="102"/>
    </row>
    <row r="12435" ht="12.75" customHeight="1">
      <c r="A12435" s="100" t="s">
        <v>29789</v>
      </c>
      <c r="B12435" s="101">
        <v>178.77</v>
      </c>
      <c r="C12435" s="102"/>
      <c r="D12435" s="100" t="s">
        <v>13016</v>
      </c>
      <c r="E12435" s="101">
        <v>2114.65</v>
      </c>
      <c r="F12435" s="102"/>
    </row>
    <row r="12436" ht="12.75" customHeight="1">
      <c r="A12436" s="100" t="s">
        <v>12649</v>
      </c>
      <c r="B12436" s="101">
        <v>173.42</v>
      </c>
      <c r="C12436" s="102"/>
      <c r="D12436" s="100" t="s">
        <v>29980</v>
      </c>
      <c r="E12436" s="101">
        <v>2203.67</v>
      </c>
      <c r="F12436" s="102"/>
    </row>
    <row r="12437" ht="12.75" customHeight="1">
      <c r="A12437" s="100" t="s">
        <v>29790</v>
      </c>
      <c r="B12437" s="101">
        <v>159.17</v>
      </c>
      <c r="C12437" s="102"/>
      <c r="D12437" s="100" t="s">
        <v>13018</v>
      </c>
      <c r="E12437" s="101">
        <v>2092.03</v>
      </c>
      <c r="F12437" s="102"/>
    </row>
    <row r="12438" ht="12.75" customHeight="1">
      <c r="A12438" s="100" t="s">
        <v>12651</v>
      </c>
      <c r="B12438" s="101">
        <v>154.43</v>
      </c>
      <c r="C12438" s="102"/>
      <c r="D12438" s="100" t="s">
        <v>29981</v>
      </c>
      <c r="E12438" s="101">
        <v>2880.36</v>
      </c>
      <c r="F12438" s="102"/>
    </row>
    <row r="12439" ht="12.75" customHeight="1">
      <c r="A12439" s="100" t="s">
        <v>29791</v>
      </c>
      <c r="B12439" s="101">
        <v>45.49</v>
      </c>
      <c r="C12439" s="102"/>
      <c r="D12439" s="100" t="s">
        <v>13020</v>
      </c>
      <c r="E12439" s="101">
        <v>2752.21</v>
      </c>
      <c r="F12439" s="102"/>
    </row>
    <row r="12440" ht="12.75" customHeight="1">
      <c r="A12440" s="100" t="s">
        <v>12653</v>
      </c>
      <c r="B12440" s="101">
        <v>42.02</v>
      </c>
      <c r="C12440" s="102"/>
      <c r="D12440" s="100" t="s">
        <v>29982</v>
      </c>
      <c r="E12440" s="101">
        <v>3075.27</v>
      </c>
      <c r="F12440" s="102"/>
    </row>
    <row r="12441" ht="12.75" customHeight="1">
      <c r="A12441" s="100" t="s">
        <v>29792</v>
      </c>
      <c r="B12441" s="101">
        <v>44.77</v>
      </c>
      <c r="C12441" s="102"/>
      <c r="D12441" s="100" t="s">
        <v>13022</v>
      </c>
      <c r="E12441" s="101">
        <v>2954.76</v>
      </c>
      <c r="F12441" s="102"/>
    </row>
    <row r="12442" ht="12.75" customHeight="1">
      <c r="A12442" s="100" t="s">
        <v>12655</v>
      </c>
      <c r="B12442" s="101">
        <v>41.94</v>
      </c>
      <c r="C12442" s="102"/>
      <c r="D12442" s="100" t="s">
        <v>29983</v>
      </c>
      <c r="E12442" s="101">
        <v>621.19</v>
      </c>
      <c r="F12442" s="102"/>
    </row>
    <row r="12443" ht="12.75" customHeight="1">
      <c r="A12443" s="100" t="s">
        <v>29793</v>
      </c>
      <c r="B12443" s="101">
        <v>51.02</v>
      </c>
      <c r="C12443" s="102"/>
      <c r="D12443" s="100" t="s">
        <v>13024</v>
      </c>
      <c r="E12443" s="101">
        <v>597.09</v>
      </c>
      <c r="F12443" s="102"/>
    </row>
    <row r="12444" ht="12.75" customHeight="1">
      <c r="A12444" s="100" t="s">
        <v>12657</v>
      </c>
      <c r="B12444" s="101">
        <v>47.93</v>
      </c>
      <c r="C12444" s="102"/>
      <c r="D12444" s="100" t="s">
        <v>29984</v>
      </c>
      <c r="E12444" s="101">
        <v>7323.53</v>
      </c>
      <c r="F12444" s="102"/>
    </row>
    <row r="12445" ht="12.75" customHeight="1">
      <c r="A12445" s="100" t="s">
        <v>29794</v>
      </c>
      <c r="B12445" s="101">
        <v>60.89</v>
      </c>
      <c r="C12445" s="102"/>
      <c r="D12445" s="100" t="s">
        <v>13026</v>
      </c>
      <c r="E12445" s="101">
        <v>7115.16</v>
      </c>
      <c r="F12445" s="102"/>
    </row>
    <row r="12446" ht="12.75" customHeight="1">
      <c r="A12446" s="100" t="s">
        <v>12659</v>
      </c>
      <c r="B12446" s="101">
        <v>57.42</v>
      </c>
      <c r="C12446" s="102"/>
      <c r="D12446" s="100" t="s">
        <v>29985</v>
      </c>
      <c r="E12446" s="101">
        <v>5083.71</v>
      </c>
      <c r="F12446" s="102"/>
    </row>
    <row r="12447" ht="12.75" customHeight="1">
      <c r="A12447" s="100" t="s">
        <v>29795</v>
      </c>
      <c r="B12447" s="101">
        <v>56.0</v>
      </c>
      <c r="C12447" s="102"/>
      <c r="D12447" s="100" t="s">
        <v>13028</v>
      </c>
      <c r="E12447" s="101">
        <v>5023.82</v>
      </c>
      <c r="F12447" s="102"/>
    </row>
    <row r="12448" ht="12.75" customHeight="1">
      <c r="A12448" s="100" t="s">
        <v>12661</v>
      </c>
      <c r="B12448" s="101">
        <v>51.43</v>
      </c>
      <c r="C12448" s="102"/>
      <c r="D12448" s="100" t="s">
        <v>29986</v>
      </c>
      <c r="E12448" s="101">
        <v>757.3</v>
      </c>
      <c r="F12448" s="102"/>
    </row>
    <row r="12449" ht="12.75" customHeight="1">
      <c r="A12449" s="100" t="s">
        <v>29796</v>
      </c>
      <c r="B12449" s="101">
        <v>65.14</v>
      </c>
      <c r="C12449" s="102"/>
      <c r="D12449" s="100" t="s">
        <v>139</v>
      </c>
      <c r="E12449" s="101">
        <v>757.06</v>
      </c>
      <c r="F12449" s="102"/>
    </row>
    <row r="12450" ht="12.75" customHeight="1">
      <c r="A12450" s="100" t="s">
        <v>12663</v>
      </c>
      <c r="B12450" s="101">
        <v>59.98</v>
      </c>
      <c r="C12450" s="102"/>
      <c r="D12450" s="100" t="s">
        <v>29987</v>
      </c>
      <c r="E12450" s="101">
        <v>1062.37</v>
      </c>
      <c r="F12450" s="102"/>
    </row>
    <row r="12451" ht="12.75" customHeight="1">
      <c r="A12451" s="100" t="s">
        <v>29797</v>
      </c>
      <c r="B12451" s="101">
        <v>60.47</v>
      </c>
      <c r="C12451" s="102"/>
      <c r="D12451" s="100" t="s">
        <v>13031</v>
      </c>
      <c r="E12451" s="101">
        <v>1062.13</v>
      </c>
      <c r="F12451" s="102"/>
    </row>
    <row r="12452" ht="12.75" customHeight="1">
      <c r="A12452" s="100" t="s">
        <v>12665</v>
      </c>
      <c r="B12452" s="101">
        <v>55.49</v>
      </c>
      <c r="C12452" s="102"/>
      <c r="D12452" s="100" t="s">
        <v>29988</v>
      </c>
      <c r="E12452" s="101">
        <v>563.15</v>
      </c>
      <c r="F12452" s="102"/>
    </row>
    <row r="12453" ht="12.75" customHeight="1">
      <c r="A12453" s="100" t="s">
        <v>29798</v>
      </c>
      <c r="B12453" s="101">
        <v>64.66</v>
      </c>
      <c r="C12453" s="102"/>
      <c r="D12453" s="100" t="s">
        <v>13033</v>
      </c>
      <c r="E12453" s="101">
        <v>562.91</v>
      </c>
      <c r="F12453" s="102"/>
    </row>
    <row r="12454" ht="12.75" customHeight="1">
      <c r="A12454" s="100" t="s">
        <v>12667</v>
      </c>
      <c r="B12454" s="101">
        <v>58.88</v>
      </c>
      <c r="C12454" s="102"/>
      <c r="D12454" s="100" t="s">
        <v>29989</v>
      </c>
      <c r="E12454" s="101">
        <v>980.48</v>
      </c>
      <c r="F12454" s="102"/>
    </row>
    <row r="12455" ht="12.75" customHeight="1">
      <c r="A12455" s="100" t="s">
        <v>29799</v>
      </c>
      <c r="B12455" s="101">
        <v>45.97</v>
      </c>
      <c r="C12455" s="102"/>
      <c r="D12455" s="100" t="s">
        <v>13035</v>
      </c>
      <c r="E12455" s="101">
        <v>980.24</v>
      </c>
      <c r="F12455" s="102"/>
    </row>
    <row r="12456" ht="12.75" customHeight="1">
      <c r="A12456" s="100" t="s">
        <v>12669</v>
      </c>
      <c r="B12456" s="101">
        <v>41.18</v>
      </c>
      <c r="C12456" s="102"/>
      <c r="D12456" s="100" t="s">
        <v>29990</v>
      </c>
      <c r="E12456" s="101">
        <v>485.08</v>
      </c>
      <c r="F12456" s="102"/>
    </row>
    <row r="12457" ht="12.75" customHeight="1">
      <c r="A12457" s="100" t="s">
        <v>29800</v>
      </c>
      <c r="B12457" s="101">
        <v>45.88</v>
      </c>
      <c r="C12457" s="102"/>
      <c r="D12457" s="100" t="s">
        <v>13037</v>
      </c>
      <c r="E12457" s="101">
        <v>426.17</v>
      </c>
      <c r="F12457" s="102"/>
    </row>
    <row r="12458" ht="12.75" customHeight="1">
      <c r="A12458" s="100" t="s">
        <v>12671</v>
      </c>
      <c r="B12458" s="101">
        <v>42.85</v>
      </c>
      <c r="C12458" s="102"/>
      <c r="D12458" s="100" t="s">
        <v>29991</v>
      </c>
      <c r="E12458" s="101">
        <v>542.51</v>
      </c>
      <c r="F12458" s="102"/>
    </row>
    <row r="12459" ht="12.75" customHeight="1">
      <c r="A12459" s="100" t="s">
        <v>29801</v>
      </c>
      <c r="B12459" s="101">
        <v>45.51</v>
      </c>
      <c r="C12459" s="102"/>
      <c r="D12459" s="100" t="s">
        <v>13039</v>
      </c>
      <c r="E12459" s="101">
        <v>478.23</v>
      </c>
      <c r="F12459" s="102"/>
    </row>
    <row r="12460" ht="12.75" customHeight="1">
      <c r="A12460" s="100" t="s">
        <v>12673</v>
      </c>
      <c r="B12460" s="101">
        <v>43.07</v>
      </c>
      <c r="C12460" s="102"/>
      <c r="D12460" s="100" t="s">
        <v>29992</v>
      </c>
      <c r="E12460" s="101">
        <v>516.73</v>
      </c>
      <c r="F12460" s="102"/>
    </row>
    <row r="12461" ht="12.75" customHeight="1">
      <c r="A12461" s="100" t="s">
        <v>29802</v>
      </c>
      <c r="B12461" s="101">
        <v>51.65</v>
      </c>
      <c r="C12461" s="102"/>
      <c r="D12461" s="100" t="s">
        <v>13041</v>
      </c>
      <c r="E12461" s="101">
        <v>469.6</v>
      </c>
      <c r="F12461" s="102"/>
    </row>
    <row r="12462" ht="12.75" customHeight="1">
      <c r="A12462" s="100" t="s">
        <v>12675</v>
      </c>
      <c r="B12462" s="101">
        <v>49.04</v>
      </c>
      <c r="C12462" s="102"/>
      <c r="D12462" s="100" t="s">
        <v>29993</v>
      </c>
      <c r="E12462" s="101">
        <v>962.66</v>
      </c>
      <c r="F12462" s="102"/>
    </row>
    <row r="12463" ht="12.75" customHeight="1">
      <c r="A12463" s="100" t="s">
        <v>29803</v>
      </c>
      <c r="B12463" s="101">
        <v>60.87</v>
      </c>
      <c r="C12463" s="102"/>
      <c r="D12463" s="100" t="s">
        <v>13043</v>
      </c>
      <c r="E12463" s="101">
        <v>938.67</v>
      </c>
      <c r="F12463" s="102"/>
    </row>
    <row r="12464" ht="12.75" customHeight="1">
      <c r="A12464" s="100" t="s">
        <v>12677</v>
      </c>
      <c r="B12464" s="101">
        <v>58.0</v>
      </c>
      <c r="C12464" s="102"/>
      <c r="D12464" s="100" t="s">
        <v>29994</v>
      </c>
      <c r="E12464" s="101">
        <v>634.42</v>
      </c>
      <c r="F12464" s="102"/>
    </row>
    <row r="12465" ht="12.75" customHeight="1">
      <c r="A12465" s="100" t="s">
        <v>29806</v>
      </c>
      <c r="B12465" s="101">
        <v>24.57</v>
      </c>
      <c r="C12465" s="102"/>
      <c r="D12465" s="100" t="s">
        <v>13045</v>
      </c>
      <c r="E12465" s="101">
        <v>575.15</v>
      </c>
      <c r="F12465" s="102"/>
    </row>
    <row r="12466" ht="12.75" customHeight="1">
      <c r="A12466" s="100" t="s">
        <v>12679</v>
      </c>
      <c r="B12466" s="101">
        <v>22.08</v>
      </c>
      <c r="C12466" s="102"/>
      <c r="D12466" s="100" t="s">
        <v>29995</v>
      </c>
      <c r="E12466" s="101">
        <v>933.96</v>
      </c>
      <c r="F12466" s="102"/>
    </row>
    <row r="12467" ht="12.75" customHeight="1">
      <c r="A12467" s="100" t="s">
        <v>29807</v>
      </c>
      <c r="B12467" s="101">
        <v>80.89</v>
      </c>
      <c r="C12467" s="102"/>
      <c r="D12467" s="100" t="s">
        <v>13047</v>
      </c>
      <c r="E12467" s="101">
        <v>917.89</v>
      </c>
      <c r="F12467" s="102"/>
    </row>
    <row r="12468" ht="12.75" customHeight="1">
      <c r="A12468" s="100" t="s">
        <v>12681</v>
      </c>
      <c r="B12468" s="101">
        <v>76.18</v>
      </c>
      <c r="C12468" s="102"/>
      <c r="D12468" s="100" t="s">
        <v>29996</v>
      </c>
      <c r="E12468" s="101">
        <v>766.92</v>
      </c>
      <c r="F12468" s="102"/>
    </row>
    <row r="12469" ht="12.75" customHeight="1">
      <c r="A12469" s="100" t="s">
        <v>29808</v>
      </c>
      <c r="B12469" s="101">
        <v>64.4</v>
      </c>
      <c r="C12469" s="102"/>
      <c r="D12469" s="100" t="s">
        <v>13049</v>
      </c>
      <c r="E12469" s="101">
        <v>694.34</v>
      </c>
      <c r="F12469" s="102"/>
    </row>
    <row r="12470" ht="12.75" customHeight="1">
      <c r="A12470" s="100" t="s">
        <v>12683</v>
      </c>
      <c r="B12470" s="101">
        <v>60.45</v>
      </c>
      <c r="C12470" s="102"/>
      <c r="D12470" s="100" t="s">
        <v>29997</v>
      </c>
      <c r="E12470" s="101">
        <v>556.67</v>
      </c>
      <c r="F12470" s="102"/>
    </row>
    <row r="12471" ht="12.75" customHeight="1">
      <c r="A12471" s="100" t="s">
        <v>29809</v>
      </c>
      <c r="B12471" s="101">
        <v>97.5</v>
      </c>
      <c r="C12471" s="102"/>
      <c r="D12471" s="100" t="s">
        <v>13051</v>
      </c>
      <c r="E12471" s="101">
        <v>519.72</v>
      </c>
      <c r="F12471" s="102"/>
    </row>
    <row r="12472" ht="12.75" customHeight="1">
      <c r="A12472" s="100" t="s">
        <v>12685</v>
      </c>
      <c r="B12472" s="101">
        <v>90.44</v>
      </c>
      <c r="C12472" s="102"/>
      <c r="D12472" s="100" t="s">
        <v>29998</v>
      </c>
      <c r="E12472" s="101">
        <v>644.11</v>
      </c>
      <c r="F12472" s="102"/>
    </row>
    <row r="12473" ht="12.75" customHeight="1">
      <c r="A12473" s="100" t="s">
        <v>29810</v>
      </c>
      <c r="B12473" s="101">
        <v>82.65</v>
      </c>
      <c r="C12473" s="102"/>
      <c r="D12473" s="100" t="s">
        <v>13053</v>
      </c>
      <c r="E12473" s="101">
        <v>601.26</v>
      </c>
      <c r="F12473" s="102"/>
    </row>
    <row r="12474" ht="12.75" customHeight="1">
      <c r="A12474" s="100" t="s">
        <v>12687</v>
      </c>
      <c r="B12474" s="101">
        <v>76.03</v>
      </c>
      <c r="C12474" s="102"/>
      <c r="D12474" s="100" t="s">
        <v>29999</v>
      </c>
      <c r="E12474" s="101">
        <v>510.74</v>
      </c>
      <c r="F12474" s="102"/>
    </row>
    <row r="12475" ht="12.75" customHeight="1">
      <c r="A12475" s="100" t="s">
        <v>29811</v>
      </c>
      <c r="B12475" s="101">
        <v>96.31</v>
      </c>
      <c r="C12475" s="102"/>
      <c r="D12475" s="100" t="s">
        <v>13055</v>
      </c>
      <c r="E12475" s="101">
        <v>462.43</v>
      </c>
      <c r="F12475" s="102"/>
    </row>
    <row r="12476" ht="12.75" customHeight="1">
      <c r="A12476" s="100" t="s">
        <v>12689</v>
      </c>
      <c r="B12476" s="101">
        <v>91.6</v>
      </c>
      <c r="C12476" s="102"/>
      <c r="D12476" s="100" t="s">
        <v>30000</v>
      </c>
      <c r="E12476" s="101">
        <v>766.92</v>
      </c>
      <c r="F12476" s="102"/>
    </row>
    <row r="12477" ht="12.75" customHeight="1">
      <c r="A12477" s="100" t="s">
        <v>29812</v>
      </c>
      <c r="B12477" s="101">
        <v>84.26</v>
      </c>
      <c r="C12477" s="102"/>
      <c r="D12477" s="100" t="s">
        <v>13057</v>
      </c>
      <c r="E12477" s="101">
        <v>694.34</v>
      </c>
      <c r="F12477" s="102"/>
    </row>
    <row r="12478" ht="12.75" customHeight="1">
      <c r="A12478" s="100" t="s">
        <v>12691</v>
      </c>
      <c r="B12478" s="101">
        <v>79.61</v>
      </c>
      <c r="C12478" s="102"/>
      <c r="D12478" s="100" t="s">
        <v>30001</v>
      </c>
      <c r="E12478" s="101">
        <v>276.07</v>
      </c>
      <c r="F12478" s="102"/>
    </row>
    <row r="12479" ht="12.75" customHeight="1">
      <c r="A12479" s="100" t="s">
        <v>29813</v>
      </c>
      <c r="B12479" s="101">
        <v>112.44</v>
      </c>
      <c r="C12479" s="102"/>
      <c r="D12479" s="100" t="s">
        <v>13059</v>
      </c>
      <c r="E12479" s="101">
        <v>265.35</v>
      </c>
      <c r="F12479" s="102"/>
    </row>
    <row r="12480" ht="12.75" customHeight="1">
      <c r="A12480" s="100" t="s">
        <v>12693</v>
      </c>
      <c r="B12480" s="101">
        <v>107.73</v>
      </c>
      <c r="C12480" s="102"/>
      <c r="D12480" s="100" t="s">
        <v>30002</v>
      </c>
      <c r="E12480" s="101">
        <v>1399.33</v>
      </c>
      <c r="F12480" s="102"/>
    </row>
    <row r="12481" ht="12.75" customHeight="1">
      <c r="A12481" s="100" t="s">
        <v>29814</v>
      </c>
      <c r="B12481" s="101">
        <v>100.88</v>
      </c>
      <c r="C12481" s="102"/>
      <c r="D12481" s="100" t="s">
        <v>13061</v>
      </c>
      <c r="E12481" s="101">
        <v>1292.21</v>
      </c>
      <c r="F12481" s="102"/>
    </row>
    <row r="12482" ht="12.75" customHeight="1">
      <c r="A12482" s="100" t="s">
        <v>12695</v>
      </c>
      <c r="B12482" s="101">
        <v>96.17</v>
      </c>
      <c r="C12482" s="102"/>
      <c r="D12482" s="100" t="s">
        <v>30003</v>
      </c>
      <c r="E12482" s="101">
        <v>945.4</v>
      </c>
      <c r="F12482" s="102"/>
    </row>
    <row r="12483" ht="12.75" customHeight="1">
      <c r="A12483" s="100" t="s">
        <v>29815</v>
      </c>
      <c r="B12483" s="101">
        <v>23.74</v>
      </c>
      <c r="C12483" s="102"/>
      <c r="D12483" s="100" t="s">
        <v>13063</v>
      </c>
      <c r="E12483" s="101">
        <v>855.95</v>
      </c>
      <c r="F12483" s="102"/>
    </row>
    <row r="12484" ht="12.75" customHeight="1">
      <c r="A12484" s="100" t="s">
        <v>12697</v>
      </c>
      <c r="B12484" s="101">
        <v>22.73</v>
      </c>
      <c r="C12484" s="102"/>
      <c r="D12484" s="100" t="s">
        <v>30004</v>
      </c>
      <c r="E12484" s="101">
        <v>492.73</v>
      </c>
      <c r="F12484" s="102"/>
    </row>
    <row r="12485" ht="12.75" customHeight="1">
      <c r="A12485" s="100" t="s">
        <v>29816</v>
      </c>
      <c r="B12485" s="101">
        <v>29.53</v>
      </c>
      <c r="C12485" s="102"/>
      <c r="D12485" s="100" t="s">
        <v>13065</v>
      </c>
      <c r="E12485" s="101">
        <v>449.88</v>
      </c>
      <c r="F12485" s="102"/>
    </row>
    <row r="12486" ht="12.75" customHeight="1">
      <c r="A12486" s="100" t="s">
        <v>12699</v>
      </c>
      <c r="B12486" s="101">
        <v>28.26</v>
      </c>
      <c r="C12486" s="102"/>
      <c r="D12486" s="100" t="s">
        <v>30005</v>
      </c>
      <c r="E12486" s="101">
        <v>757.65</v>
      </c>
      <c r="F12486" s="102"/>
    </row>
    <row r="12487" ht="12.75" customHeight="1">
      <c r="A12487" s="100" t="s">
        <v>29817</v>
      </c>
      <c r="B12487" s="101">
        <v>58.96</v>
      </c>
      <c r="C12487" s="102"/>
      <c r="D12487" s="100" t="s">
        <v>247</v>
      </c>
      <c r="E12487" s="101">
        <v>685.07</v>
      </c>
      <c r="F12487" s="102"/>
    </row>
    <row r="12488" ht="12.75" customHeight="1">
      <c r="A12488" s="100" t="s">
        <v>12701</v>
      </c>
      <c r="B12488" s="101">
        <v>54.3</v>
      </c>
      <c r="C12488" s="102"/>
      <c r="D12488" s="100" t="s">
        <v>30006</v>
      </c>
      <c r="E12488" s="101">
        <v>1481.33</v>
      </c>
      <c r="F12488" s="102"/>
    </row>
    <row r="12489" ht="12.75" customHeight="1">
      <c r="A12489" s="100" t="s">
        <v>29818</v>
      </c>
      <c r="B12489" s="101">
        <v>60.85</v>
      </c>
      <c r="C12489" s="102"/>
      <c r="D12489" s="100" t="s">
        <v>13068</v>
      </c>
      <c r="E12489" s="101">
        <v>1402.62</v>
      </c>
      <c r="F12489" s="102"/>
    </row>
    <row r="12490" ht="12.75" customHeight="1">
      <c r="A12490" s="100" t="s">
        <v>12703</v>
      </c>
      <c r="B12490" s="101">
        <v>56.2</v>
      </c>
      <c r="C12490" s="102"/>
      <c r="D12490" s="100" t="s">
        <v>30007</v>
      </c>
      <c r="E12490" s="101">
        <v>1186.32</v>
      </c>
      <c r="F12490" s="102"/>
    </row>
    <row r="12491" ht="12.75" customHeight="1">
      <c r="A12491" s="100" t="s">
        <v>29819</v>
      </c>
      <c r="B12491" s="101">
        <v>52.99</v>
      </c>
      <c r="C12491" s="102"/>
      <c r="D12491" s="100" t="s">
        <v>13070</v>
      </c>
      <c r="E12491" s="101">
        <v>1116.29</v>
      </c>
      <c r="F12491" s="102"/>
    </row>
    <row r="12492" ht="12.75" customHeight="1">
      <c r="A12492" s="100" t="s">
        <v>12705</v>
      </c>
      <c r="B12492" s="101">
        <v>48.34</v>
      </c>
      <c r="C12492" s="102"/>
      <c r="D12492" s="100" t="s">
        <v>30008</v>
      </c>
      <c r="E12492" s="101">
        <v>1730.57</v>
      </c>
      <c r="F12492" s="102"/>
    </row>
    <row r="12493" ht="12.75" customHeight="1">
      <c r="A12493" s="100" t="s">
        <v>29820</v>
      </c>
      <c r="B12493" s="101">
        <v>58.65</v>
      </c>
      <c r="C12493" s="102"/>
      <c r="D12493" s="100" t="s">
        <v>13072</v>
      </c>
      <c r="E12493" s="101">
        <v>1651.68</v>
      </c>
      <c r="F12493" s="102"/>
    </row>
    <row r="12494" ht="12.75" customHeight="1">
      <c r="A12494" s="100" t="s">
        <v>12707</v>
      </c>
      <c r="B12494" s="101">
        <v>54.0</v>
      </c>
      <c r="C12494" s="102"/>
      <c r="D12494" s="100" t="s">
        <v>30009</v>
      </c>
      <c r="E12494" s="101">
        <v>519.98</v>
      </c>
      <c r="F12494" s="102"/>
    </row>
    <row r="12495" ht="12.75" customHeight="1">
      <c r="A12495" s="100" t="s">
        <v>29821</v>
      </c>
      <c r="B12495" s="101">
        <v>21.0</v>
      </c>
      <c r="C12495" s="102"/>
      <c r="D12495" s="100" t="s">
        <v>13074</v>
      </c>
      <c r="E12495" s="101">
        <v>473.55</v>
      </c>
      <c r="F12495" s="102"/>
    </row>
    <row r="12496" ht="12.75" customHeight="1">
      <c r="A12496" s="100" t="s">
        <v>12709</v>
      </c>
      <c r="B12496" s="101">
        <v>18.42</v>
      </c>
      <c r="C12496" s="102"/>
      <c r="D12496" s="100" t="s">
        <v>30010</v>
      </c>
      <c r="E12496" s="101">
        <v>501.62</v>
      </c>
      <c r="F12496" s="102"/>
    </row>
    <row r="12497" ht="12.75" customHeight="1">
      <c r="A12497" s="100" t="s">
        <v>29822</v>
      </c>
      <c r="B12497" s="101">
        <v>21.05</v>
      </c>
      <c r="C12497" s="102"/>
      <c r="D12497" s="100" t="s">
        <v>13076</v>
      </c>
      <c r="E12497" s="101">
        <v>473.91</v>
      </c>
      <c r="F12497" s="102"/>
    </row>
    <row r="12498" ht="12.75" customHeight="1">
      <c r="A12498" s="100" t="s">
        <v>12711</v>
      </c>
      <c r="B12498" s="101">
        <v>18.46</v>
      </c>
      <c r="C12498" s="102"/>
      <c r="D12498" s="100" t="s">
        <v>30011</v>
      </c>
      <c r="E12498" s="101">
        <v>674.26</v>
      </c>
      <c r="F12498" s="102"/>
    </row>
    <row r="12499" ht="12.75" customHeight="1">
      <c r="A12499" s="100" t="s">
        <v>29823</v>
      </c>
      <c r="B12499" s="101">
        <v>50.59</v>
      </c>
      <c r="C12499" s="102"/>
      <c r="D12499" s="100" t="s">
        <v>13078</v>
      </c>
      <c r="E12499" s="101">
        <v>648.3</v>
      </c>
      <c r="F12499" s="102"/>
    </row>
    <row r="12500" ht="12.75" customHeight="1">
      <c r="A12500" s="100" t="s">
        <v>12713</v>
      </c>
      <c r="B12500" s="101">
        <v>45.7</v>
      </c>
      <c r="C12500" s="102"/>
      <c r="D12500" s="100" t="s">
        <v>30012</v>
      </c>
      <c r="E12500" s="101">
        <v>571.68</v>
      </c>
      <c r="F12500" s="102"/>
    </row>
    <row r="12501" ht="12.75" customHeight="1">
      <c r="A12501" s="100" t="s">
        <v>29824</v>
      </c>
      <c r="B12501" s="101">
        <v>50.5</v>
      </c>
      <c r="C12501" s="102"/>
      <c r="D12501" s="100" t="s">
        <v>13080</v>
      </c>
      <c r="E12501" s="101">
        <v>560.48</v>
      </c>
      <c r="F12501" s="102"/>
    </row>
    <row r="12502" ht="12.75" customHeight="1">
      <c r="A12502" s="100" t="s">
        <v>12715</v>
      </c>
      <c r="B12502" s="101">
        <v>45.61</v>
      </c>
      <c r="C12502" s="102"/>
      <c r="D12502" s="100" t="s">
        <v>30013</v>
      </c>
      <c r="E12502" s="101">
        <v>516.89</v>
      </c>
      <c r="F12502" s="102"/>
    </row>
    <row r="12503" ht="12.75" customHeight="1">
      <c r="A12503" s="100" t="s">
        <v>29825</v>
      </c>
      <c r="B12503" s="101">
        <v>128.37</v>
      </c>
      <c r="C12503" s="102"/>
      <c r="D12503" s="100" t="s">
        <v>13082</v>
      </c>
      <c r="E12503" s="101">
        <v>496.1</v>
      </c>
      <c r="F12503" s="102"/>
    </row>
    <row r="12504" ht="12.75" customHeight="1">
      <c r="A12504" s="100" t="s">
        <v>12717</v>
      </c>
      <c r="B12504" s="101">
        <v>114.59</v>
      </c>
      <c r="C12504" s="102"/>
      <c r="D12504" s="100" t="s">
        <v>30014</v>
      </c>
      <c r="E12504" s="101">
        <v>940.44</v>
      </c>
      <c r="F12504" s="102"/>
    </row>
    <row r="12505" ht="12.75" customHeight="1">
      <c r="A12505" s="100" t="s">
        <v>29826</v>
      </c>
      <c r="B12505" s="101">
        <v>147.19</v>
      </c>
      <c r="C12505" s="102"/>
      <c r="D12505" s="100" t="s">
        <v>13084</v>
      </c>
      <c r="E12505" s="101">
        <v>866.44</v>
      </c>
      <c r="F12505" s="102"/>
    </row>
    <row r="12506" ht="12.75" customHeight="1">
      <c r="A12506" s="100" t="s">
        <v>12719</v>
      </c>
      <c r="B12506" s="101">
        <v>131.37</v>
      </c>
      <c r="C12506" s="102"/>
      <c r="D12506" s="100" t="s">
        <v>30015</v>
      </c>
      <c r="E12506" s="101">
        <v>3568.69</v>
      </c>
      <c r="F12506" s="102"/>
    </row>
    <row r="12507" ht="12.75" customHeight="1">
      <c r="A12507" s="100" t="s">
        <v>29827</v>
      </c>
      <c r="B12507" s="101">
        <v>88.51</v>
      </c>
      <c r="C12507" s="102"/>
      <c r="D12507" s="100" t="s">
        <v>13086</v>
      </c>
      <c r="E12507" s="101">
        <v>3492.5</v>
      </c>
      <c r="F12507" s="102"/>
    </row>
    <row r="12508" ht="12.75" customHeight="1">
      <c r="A12508" s="100" t="s">
        <v>12721</v>
      </c>
      <c r="B12508" s="101">
        <v>78.17</v>
      </c>
      <c r="C12508" s="102"/>
      <c r="D12508" s="100" t="s">
        <v>30016</v>
      </c>
      <c r="E12508" s="101">
        <v>1855.39</v>
      </c>
      <c r="F12508" s="102"/>
    </row>
    <row r="12509" ht="12.75" customHeight="1">
      <c r="A12509" s="100" t="s">
        <v>29828</v>
      </c>
      <c r="B12509" s="101">
        <v>77.34</v>
      </c>
      <c r="C12509" s="102"/>
      <c r="D12509" s="100" t="s">
        <v>13088</v>
      </c>
      <c r="E12509" s="101">
        <v>1780.41</v>
      </c>
      <c r="F12509" s="102"/>
    </row>
    <row r="12510" ht="12.75" customHeight="1">
      <c r="A12510" s="100" t="s">
        <v>12723</v>
      </c>
      <c r="B12510" s="101">
        <v>67.01</v>
      </c>
      <c r="C12510" s="102"/>
      <c r="D12510" s="100" t="s">
        <v>30017</v>
      </c>
      <c r="E12510" s="101">
        <v>1416.95</v>
      </c>
      <c r="F12510" s="102"/>
    </row>
    <row r="12511" ht="12.75" customHeight="1">
      <c r="A12511" s="100" t="s">
        <v>29829</v>
      </c>
      <c r="B12511" s="101">
        <v>6.85</v>
      </c>
      <c r="C12511" s="102"/>
      <c r="D12511" s="100" t="s">
        <v>13090</v>
      </c>
      <c r="E12511" s="101">
        <v>1350.93</v>
      </c>
      <c r="F12511" s="102"/>
    </row>
    <row r="12512" ht="12.75" customHeight="1">
      <c r="A12512" s="100" t="s">
        <v>12725</v>
      </c>
      <c r="B12512" s="101">
        <v>6.1</v>
      </c>
      <c r="C12512" s="102"/>
      <c r="D12512" s="100" t="s">
        <v>30018</v>
      </c>
      <c r="E12512" s="101">
        <v>2123.4</v>
      </c>
      <c r="F12512" s="102"/>
    </row>
    <row r="12513" ht="12.75" customHeight="1">
      <c r="A12513" s="100" t="s">
        <v>29830</v>
      </c>
      <c r="B12513" s="101">
        <v>7.25</v>
      </c>
      <c r="C12513" s="102"/>
      <c r="D12513" s="100" t="s">
        <v>13092</v>
      </c>
      <c r="E12513" s="101">
        <v>2044.07</v>
      </c>
      <c r="F12513" s="102"/>
    </row>
    <row r="12514" ht="12.75" customHeight="1">
      <c r="A12514" s="100" t="s">
        <v>12727</v>
      </c>
      <c r="B12514" s="101">
        <v>6.5</v>
      </c>
      <c r="C12514" s="102"/>
      <c r="D12514" s="100" t="s">
        <v>30019</v>
      </c>
      <c r="E12514" s="101">
        <v>384.04</v>
      </c>
      <c r="F12514" s="102"/>
    </row>
    <row r="12515" ht="12.75" customHeight="1">
      <c r="A12515" s="100" t="s">
        <v>29831</v>
      </c>
      <c r="B12515" s="101">
        <v>11.06</v>
      </c>
      <c r="C12515" s="102"/>
      <c r="D12515" s="100" t="s">
        <v>13094</v>
      </c>
      <c r="E12515" s="101">
        <v>376.01</v>
      </c>
      <c r="F12515" s="102"/>
    </row>
    <row r="12516" ht="12.75" customHeight="1">
      <c r="A12516" s="100" t="s">
        <v>12729</v>
      </c>
      <c r="B12516" s="101">
        <v>10.31</v>
      </c>
      <c r="C12516" s="102"/>
      <c r="D12516" s="100" t="s">
        <v>30020</v>
      </c>
      <c r="E12516" s="101">
        <v>366.85</v>
      </c>
      <c r="F12516" s="102"/>
    </row>
    <row r="12517" ht="12.75" customHeight="1">
      <c r="A12517" s="100" t="s">
        <v>29832</v>
      </c>
      <c r="B12517" s="101">
        <v>11.32</v>
      </c>
      <c r="C12517" s="102"/>
      <c r="D12517" s="100" t="s">
        <v>13096</v>
      </c>
      <c r="E12517" s="101">
        <v>348.91</v>
      </c>
      <c r="F12517" s="102"/>
    </row>
    <row r="12518" ht="12.75" customHeight="1">
      <c r="A12518" s="100" t="s">
        <v>12731</v>
      </c>
      <c r="B12518" s="101">
        <v>9.88</v>
      </c>
      <c r="C12518" s="102"/>
      <c r="D12518" s="100" t="s">
        <v>30021</v>
      </c>
      <c r="E12518" s="101">
        <v>94.51</v>
      </c>
      <c r="F12518" s="102"/>
    </row>
    <row r="12519" ht="12.75" customHeight="1">
      <c r="A12519" s="100" t="s">
        <v>29833</v>
      </c>
      <c r="B12519" s="101">
        <v>27.13</v>
      </c>
      <c r="C12519" s="102"/>
      <c r="D12519" s="100" t="s">
        <v>13098</v>
      </c>
      <c r="E12519" s="101">
        <v>94.27</v>
      </c>
      <c r="F12519" s="102"/>
    </row>
    <row r="12520" ht="12.75" customHeight="1">
      <c r="A12520" s="100" t="s">
        <v>12733</v>
      </c>
      <c r="B12520" s="101">
        <v>25.05</v>
      </c>
      <c r="C12520" s="102"/>
      <c r="D12520" s="100" t="s">
        <v>30022</v>
      </c>
      <c r="E12520" s="101">
        <v>100.48</v>
      </c>
      <c r="F12520" s="102"/>
    </row>
    <row r="12521" ht="12.75" customHeight="1">
      <c r="A12521" s="100" t="s">
        <v>29834</v>
      </c>
      <c r="B12521" s="101">
        <v>19.86</v>
      </c>
      <c r="C12521" s="102"/>
      <c r="D12521" s="100" t="s">
        <v>13100</v>
      </c>
      <c r="E12521" s="101">
        <v>99.97</v>
      </c>
      <c r="F12521" s="102"/>
    </row>
    <row r="12522" ht="12.75" customHeight="1">
      <c r="A12522" s="100" t="s">
        <v>12735</v>
      </c>
      <c r="B12522" s="101">
        <v>18.44</v>
      </c>
      <c r="C12522" s="102"/>
      <c r="D12522" s="100" t="s">
        <v>30023</v>
      </c>
      <c r="E12522" s="101">
        <v>134.85</v>
      </c>
      <c r="F12522" s="102"/>
    </row>
    <row r="12523" ht="12.75" customHeight="1">
      <c r="A12523" s="100" t="s">
        <v>29835</v>
      </c>
      <c r="B12523" s="101">
        <v>14.5</v>
      </c>
      <c r="C12523" s="102"/>
      <c r="D12523" s="100" t="s">
        <v>13102</v>
      </c>
      <c r="E12523" s="101">
        <v>134.61</v>
      </c>
      <c r="F12523" s="102"/>
    </row>
    <row r="12524" ht="12.75" customHeight="1">
      <c r="A12524" s="100" t="s">
        <v>12737</v>
      </c>
      <c r="B12524" s="101">
        <v>12.6</v>
      </c>
      <c r="C12524" s="102"/>
      <c r="D12524" s="100" t="s">
        <v>30024</v>
      </c>
      <c r="E12524" s="101">
        <v>145.97</v>
      </c>
      <c r="F12524" s="102"/>
    </row>
    <row r="12525" ht="12.75" customHeight="1">
      <c r="A12525" s="100" t="s">
        <v>29836</v>
      </c>
      <c r="B12525" s="101">
        <v>14.69</v>
      </c>
      <c r="C12525" s="102"/>
      <c r="D12525" s="100" t="s">
        <v>13104</v>
      </c>
      <c r="E12525" s="101">
        <v>145.45</v>
      </c>
      <c r="F12525" s="102"/>
    </row>
    <row r="12526" ht="12.75" customHeight="1">
      <c r="A12526" s="100" t="s">
        <v>12739</v>
      </c>
      <c r="B12526" s="101">
        <v>12.79</v>
      </c>
      <c r="C12526" s="102"/>
      <c r="D12526" s="100" t="s">
        <v>30025</v>
      </c>
      <c r="E12526" s="101">
        <v>738.31</v>
      </c>
      <c r="F12526" s="102"/>
    </row>
    <row r="12527" ht="12.75" customHeight="1">
      <c r="A12527" s="100" t="s">
        <v>29837</v>
      </c>
      <c r="B12527" s="101">
        <v>76.57</v>
      </c>
      <c r="C12527" s="102"/>
      <c r="D12527" s="100" t="s">
        <v>13106</v>
      </c>
      <c r="E12527" s="101">
        <v>677.79</v>
      </c>
      <c r="F12527" s="102"/>
    </row>
    <row r="12528" ht="12.75" customHeight="1">
      <c r="A12528" s="100" t="s">
        <v>12741</v>
      </c>
      <c r="B12528" s="101">
        <v>76.57</v>
      </c>
      <c r="C12528" s="102"/>
      <c r="D12528" s="100" t="s">
        <v>30026</v>
      </c>
      <c r="E12528" s="101">
        <v>927.79</v>
      </c>
      <c r="F12528" s="102"/>
    </row>
    <row r="12529" ht="12.75" customHeight="1">
      <c r="A12529" s="100" t="s">
        <v>29838</v>
      </c>
      <c r="B12529" s="101">
        <v>83.71</v>
      </c>
      <c r="C12529" s="102"/>
      <c r="D12529" s="100" t="s">
        <v>13108</v>
      </c>
      <c r="E12529" s="101">
        <v>837.27</v>
      </c>
      <c r="F12529" s="102"/>
    </row>
    <row r="12530" ht="12.75" customHeight="1">
      <c r="A12530" s="100" t="s">
        <v>12743</v>
      </c>
      <c r="B12530" s="101">
        <v>83.71</v>
      </c>
      <c r="C12530" s="102"/>
      <c r="D12530" s="100" t="s">
        <v>30027</v>
      </c>
      <c r="E12530" s="101">
        <v>610.93</v>
      </c>
      <c r="F12530" s="102"/>
    </row>
    <row r="12531" ht="12.75" customHeight="1">
      <c r="A12531" s="100" t="s">
        <v>29839</v>
      </c>
      <c r="B12531" s="101">
        <v>83.71</v>
      </c>
      <c r="C12531" s="102"/>
      <c r="D12531" s="100" t="s">
        <v>13110</v>
      </c>
      <c r="E12531" s="101">
        <v>577.3</v>
      </c>
      <c r="F12531" s="102"/>
    </row>
    <row r="12532" ht="12.75" customHeight="1">
      <c r="A12532" s="100" t="s">
        <v>12745</v>
      </c>
      <c r="B12532" s="101">
        <v>83.71</v>
      </c>
      <c r="C12532" s="102"/>
      <c r="D12532" s="100" t="s">
        <v>30028</v>
      </c>
      <c r="E12532" s="101">
        <v>307.26</v>
      </c>
      <c r="F12532" s="102"/>
    </row>
    <row r="12533" ht="12.75" customHeight="1">
      <c r="A12533" s="100" t="s">
        <v>29840</v>
      </c>
      <c r="B12533" s="101">
        <v>33.06</v>
      </c>
      <c r="C12533" s="102"/>
      <c r="D12533" s="100" t="s">
        <v>13112</v>
      </c>
      <c r="E12533" s="101">
        <v>286.88</v>
      </c>
      <c r="F12533" s="102"/>
    </row>
    <row r="12534" ht="12.75" customHeight="1">
      <c r="A12534" s="100" t="s">
        <v>12747</v>
      </c>
      <c r="B12534" s="101">
        <v>33.06</v>
      </c>
      <c r="C12534" s="102"/>
      <c r="D12534" s="100" t="s">
        <v>30029</v>
      </c>
      <c r="E12534" s="101">
        <v>361.32</v>
      </c>
      <c r="F12534" s="102"/>
    </row>
    <row r="12535" ht="12.75" customHeight="1">
      <c r="A12535" s="100" t="s">
        <v>29841</v>
      </c>
      <c r="B12535" s="101">
        <v>37.82</v>
      </c>
      <c r="C12535" s="102"/>
      <c r="D12535" s="100" t="s">
        <v>13114</v>
      </c>
      <c r="E12535" s="101">
        <v>338.43</v>
      </c>
      <c r="F12535" s="102"/>
    </row>
    <row r="12536" ht="12.75" customHeight="1">
      <c r="A12536" s="100" t="s">
        <v>12749</v>
      </c>
      <c r="B12536" s="101">
        <v>37.82</v>
      </c>
      <c r="C12536" s="102"/>
      <c r="D12536" s="100" t="s">
        <v>30030</v>
      </c>
      <c r="E12536" s="101">
        <v>378.08</v>
      </c>
      <c r="F12536" s="102"/>
    </row>
    <row r="12537" ht="12.75" customHeight="1">
      <c r="A12537" s="100" t="s">
        <v>29842</v>
      </c>
      <c r="B12537" s="101">
        <v>37.82</v>
      </c>
      <c r="C12537" s="102"/>
      <c r="D12537" s="100" t="s">
        <v>13116</v>
      </c>
      <c r="E12537" s="101">
        <v>367.35</v>
      </c>
      <c r="F12537" s="102"/>
    </row>
    <row r="12538" ht="12.75" customHeight="1">
      <c r="A12538" s="100" t="s">
        <v>12751</v>
      </c>
      <c r="B12538" s="101">
        <v>37.82</v>
      </c>
      <c r="C12538" s="102"/>
      <c r="D12538" s="100" t="s">
        <v>30031</v>
      </c>
      <c r="E12538" s="101">
        <v>262.49</v>
      </c>
      <c r="F12538" s="102"/>
    </row>
    <row r="12539" ht="12.75" customHeight="1">
      <c r="A12539" s="100" t="s">
        <v>29843</v>
      </c>
      <c r="B12539" s="101">
        <v>77.03</v>
      </c>
      <c r="C12539" s="102"/>
      <c r="D12539" s="100" t="s">
        <v>13118</v>
      </c>
      <c r="E12539" s="101">
        <v>256.13</v>
      </c>
      <c r="F12539" s="102"/>
    </row>
    <row r="12540" ht="12.75" customHeight="1">
      <c r="A12540" s="100" t="s">
        <v>12753</v>
      </c>
      <c r="B12540" s="101">
        <v>77.03</v>
      </c>
      <c r="C12540" s="102"/>
      <c r="D12540" s="100" t="s">
        <v>30032</v>
      </c>
      <c r="E12540" s="101">
        <v>268.31</v>
      </c>
      <c r="F12540" s="102"/>
    </row>
    <row r="12541" ht="12.75" customHeight="1">
      <c r="A12541" s="100" t="s">
        <v>29844</v>
      </c>
      <c r="B12541" s="101">
        <v>77.03</v>
      </c>
      <c r="C12541" s="102"/>
      <c r="D12541" s="100" t="s">
        <v>13120</v>
      </c>
      <c r="E12541" s="101">
        <v>262.96</v>
      </c>
      <c r="F12541" s="102"/>
    </row>
    <row r="12542" ht="12.75" customHeight="1">
      <c r="A12542" s="100" t="s">
        <v>12755</v>
      </c>
      <c r="B12542" s="101">
        <v>77.03</v>
      </c>
      <c r="C12542" s="102"/>
      <c r="D12542" s="100" t="s">
        <v>30033</v>
      </c>
      <c r="E12542" s="101">
        <v>1006.0</v>
      </c>
      <c r="F12542" s="102"/>
    </row>
    <row r="12543" ht="12.75" customHeight="1">
      <c r="A12543" s="100" t="s">
        <v>29845</v>
      </c>
      <c r="B12543" s="101">
        <v>77.03</v>
      </c>
      <c r="C12543" s="102"/>
      <c r="D12543" s="100" t="s">
        <v>13122</v>
      </c>
      <c r="E12543" s="101">
        <v>997.97</v>
      </c>
      <c r="F12543" s="102"/>
    </row>
    <row r="12544" ht="12.75" customHeight="1">
      <c r="A12544" s="100" t="s">
        <v>12757</v>
      </c>
      <c r="B12544" s="101">
        <v>77.03</v>
      </c>
      <c r="C12544" s="102"/>
      <c r="D12544" s="100" t="s">
        <v>30034</v>
      </c>
      <c r="E12544" s="101">
        <v>1160.07</v>
      </c>
      <c r="F12544" s="102"/>
    </row>
    <row r="12545" ht="12.75" customHeight="1">
      <c r="A12545" s="100" t="s">
        <v>29846</v>
      </c>
      <c r="B12545" s="101">
        <v>238.45</v>
      </c>
      <c r="C12545" s="102"/>
      <c r="D12545" s="100" t="s">
        <v>13124</v>
      </c>
      <c r="E12545" s="101">
        <v>1111.38</v>
      </c>
      <c r="F12545" s="102"/>
    </row>
    <row r="12546" ht="12.75" customHeight="1">
      <c r="A12546" s="100" t="s">
        <v>12759</v>
      </c>
      <c r="B12546" s="101">
        <v>225.81</v>
      </c>
      <c r="C12546" s="102"/>
      <c r="D12546" s="100" t="s">
        <v>30035</v>
      </c>
      <c r="E12546" s="101">
        <v>118.2</v>
      </c>
      <c r="F12546" s="102"/>
    </row>
    <row r="12547" ht="12.75" customHeight="1">
      <c r="A12547" s="100" t="s">
        <v>29847</v>
      </c>
      <c r="B12547" s="101">
        <v>133.54</v>
      </c>
      <c r="C12547" s="102"/>
      <c r="D12547" s="100" t="s">
        <v>13126</v>
      </c>
      <c r="E12547" s="101">
        <v>107.49</v>
      </c>
      <c r="F12547" s="102"/>
    </row>
    <row r="12548" ht="12.75" customHeight="1">
      <c r="A12548" s="100" t="s">
        <v>12761</v>
      </c>
      <c r="B12548" s="101">
        <v>125.05</v>
      </c>
      <c r="C12548" s="102"/>
      <c r="D12548" s="100" t="s">
        <v>30036</v>
      </c>
      <c r="E12548" s="101">
        <v>416.44</v>
      </c>
      <c r="F12548" s="102"/>
    </row>
    <row r="12549" ht="12.75" customHeight="1">
      <c r="A12549" s="100" t="s">
        <v>29848</v>
      </c>
      <c r="B12549" s="101">
        <v>156.77</v>
      </c>
      <c r="C12549" s="102"/>
      <c r="D12549" s="100" t="s">
        <v>13128</v>
      </c>
      <c r="E12549" s="101">
        <v>405.73</v>
      </c>
      <c r="F12549" s="102"/>
    </row>
    <row r="12550" ht="12.75" customHeight="1">
      <c r="A12550" s="100" t="s">
        <v>12763</v>
      </c>
      <c r="B12550" s="101">
        <v>146.68</v>
      </c>
      <c r="C12550" s="102"/>
      <c r="D12550" s="100" t="s">
        <v>30037</v>
      </c>
      <c r="E12550" s="101">
        <v>544.7</v>
      </c>
      <c r="F12550" s="102"/>
    </row>
    <row r="12551" ht="12.75" customHeight="1">
      <c r="A12551" s="100" t="s">
        <v>29849</v>
      </c>
      <c r="B12551" s="101">
        <v>123.2</v>
      </c>
      <c r="C12551" s="102"/>
      <c r="D12551" s="100" t="s">
        <v>13130</v>
      </c>
      <c r="E12551" s="101">
        <v>493.82</v>
      </c>
      <c r="F12551" s="102"/>
    </row>
    <row r="12552" ht="12.75" customHeight="1">
      <c r="A12552" s="100" t="s">
        <v>12765</v>
      </c>
      <c r="B12552" s="101">
        <v>116.1</v>
      </c>
      <c r="C12552" s="102"/>
      <c r="D12552" s="100" t="s">
        <v>30038</v>
      </c>
      <c r="E12552" s="101">
        <v>570.19</v>
      </c>
      <c r="F12552" s="102"/>
    </row>
    <row r="12553" ht="12.75" customHeight="1">
      <c r="A12553" s="100" t="s">
        <v>29850</v>
      </c>
      <c r="B12553" s="101">
        <v>65.35</v>
      </c>
      <c r="C12553" s="102"/>
      <c r="D12553" s="100" t="s">
        <v>13132</v>
      </c>
      <c r="E12553" s="101">
        <v>505.91</v>
      </c>
      <c r="F12553" s="102"/>
    </row>
    <row r="12554" ht="12.75" customHeight="1">
      <c r="A12554" s="100" t="s">
        <v>12767</v>
      </c>
      <c r="B12554" s="101">
        <v>60.84</v>
      </c>
      <c r="C12554" s="102"/>
      <c r="D12554" s="100" t="s">
        <v>30039</v>
      </c>
      <c r="E12554" s="101">
        <v>558.56</v>
      </c>
      <c r="F12554" s="102"/>
    </row>
    <row r="12555" ht="12.75" customHeight="1">
      <c r="A12555" s="100" t="s">
        <v>29851</v>
      </c>
      <c r="B12555" s="101">
        <v>44.56</v>
      </c>
      <c r="C12555" s="102"/>
      <c r="D12555" s="100" t="s">
        <v>13134</v>
      </c>
      <c r="E12555" s="101">
        <v>494.29</v>
      </c>
      <c r="F12555" s="102"/>
    </row>
    <row r="12556" ht="12.75" customHeight="1">
      <c r="A12556" s="100" t="s">
        <v>12769</v>
      </c>
      <c r="B12556" s="101">
        <v>41.88</v>
      </c>
      <c r="C12556" s="102"/>
      <c r="D12556" s="100" t="s">
        <v>30040</v>
      </c>
      <c r="E12556" s="101">
        <v>77.29</v>
      </c>
      <c r="F12556" s="102"/>
    </row>
    <row r="12557" ht="12.75" customHeight="1">
      <c r="A12557" s="100" t="s">
        <v>29852</v>
      </c>
      <c r="B12557" s="101">
        <v>86.58</v>
      </c>
      <c r="C12557" s="102"/>
      <c r="D12557" s="100" t="s">
        <v>13136</v>
      </c>
      <c r="E12557" s="101">
        <v>73.76</v>
      </c>
      <c r="F12557" s="102"/>
    </row>
    <row r="12558" ht="12.75" customHeight="1">
      <c r="A12558" s="100" t="s">
        <v>12771</v>
      </c>
      <c r="B12558" s="101">
        <v>84.12</v>
      </c>
      <c r="C12558" s="102"/>
      <c r="D12558" s="100" t="s">
        <v>30041</v>
      </c>
      <c r="E12558" s="101">
        <v>37.24</v>
      </c>
      <c r="F12558" s="102"/>
    </row>
    <row r="12559" ht="12.75" customHeight="1">
      <c r="A12559" s="100" t="s">
        <v>29853</v>
      </c>
      <c r="B12559" s="101">
        <v>139.88</v>
      </c>
      <c r="C12559" s="102"/>
      <c r="D12559" s="100" t="s">
        <v>13138</v>
      </c>
      <c r="E12559" s="101">
        <v>34.56</v>
      </c>
      <c r="F12559" s="102"/>
    </row>
    <row r="12560" ht="12.75" customHeight="1">
      <c r="A12560" s="100" t="s">
        <v>12773</v>
      </c>
      <c r="B12560" s="101">
        <v>137.42</v>
      </c>
      <c r="C12560" s="102"/>
      <c r="D12560" s="100" t="s">
        <v>30042</v>
      </c>
      <c r="E12560" s="101">
        <v>24.66</v>
      </c>
      <c r="F12560" s="102"/>
    </row>
    <row r="12561" ht="12.75" customHeight="1">
      <c r="A12561" s="100" t="s">
        <v>30043</v>
      </c>
      <c r="B12561" s="101">
        <v>164.07</v>
      </c>
      <c r="C12561" s="102"/>
      <c r="D12561" s="100" t="s">
        <v>13140</v>
      </c>
      <c r="E12561" s="101">
        <v>22.89</v>
      </c>
      <c r="F12561" s="102"/>
    </row>
    <row r="12562" ht="12.75" customHeight="1">
      <c r="A12562" s="100" t="s">
        <v>30044</v>
      </c>
      <c r="B12562" s="101">
        <v>161.61</v>
      </c>
      <c r="C12562" s="102"/>
      <c r="D12562" s="100" t="s">
        <v>30045</v>
      </c>
      <c r="E12562" s="101">
        <v>19.78</v>
      </c>
      <c r="F12562" s="102"/>
    </row>
    <row r="12563" ht="12.75" customHeight="1">
      <c r="A12563" s="100" t="s">
        <v>29854</v>
      </c>
      <c r="B12563" s="101">
        <v>76.99</v>
      </c>
      <c r="C12563" s="102"/>
      <c r="D12563" s="100" t="s">
        <v>13142</v>
      </c>
      <c r="E12563" s="101">
        <v>18.28</v>
      </c>
      <c r="F12563" s="102"/>
    </row>
    <row r="12564" ht="12.75" customHeight="1">
      <c r="A12564" s="100" t="s">
        <v>12775</v>
      </c>
      <c r="B12564" s="101">
        <v>74.52</v>
      </c>
      <c r="C12564" s="102"/>
      <c r="D12564" s="100" t="s">
        <v>30046</v>
      </c>
      <c r="E12564" s="101">
        <v>76.02</v>
      </c>
      <c r="F12564" s="102"/>
    </row>
    <row r="12565" ht="12.75" customHeight="1">
      <c r="A12565" s="100" t="s">
        <v>30047</v>
      </c>
      <c r="B12565" s="101">
        <v>63.22</v>
      </c>
      <c r="C12565" s="102"/>
      <c r="D12565" s="100" t="s">
        <v>13144</v>
      </c>
      <c r="E12565" s="101">
        <v>73.23</v>
      </c>
      <c r="F12565" s="102"/>
    </row>
    <row r="12566" ht="12.75" customHeight="1">
      <c r="A12566" s="100" t="s">
        <v>30048</v>
      </c>
      <c r="B12566" s="101">
        <v>60.76</v>
      </c>
      <c r="C12566" s="102"/>
      <c r="D12566" s="100" t="s">
        <v>30049</v>
      </c>
      <c r="E12566" s="101">
        <v>29.22</v>
      </c>
      <c r="F12566" s="102"/>
    </row>
    <row r="12567" ht="12.75" customHeight="1">
      <c r="A12567" s="100" t="s">
        <v>30050</v>
      </c>
      <c r="B12567" s="101">
        <v>99.81</v>
      </c>
      <c r="C12567" s="102"/>
      <c r="D12567" s="100" t="s">
        <v>13146</v>
      </c>
      <c r="E12567" s="101">
        <v>26.43</v>
      </c>
      <c r="F12567" s="102"/>
    </row>
    <row r="12568" ht="12.75" customHeight="1">
      <c r="A12568" s="100" t="s">
        <v>30051</v>
      </c>
      <c r="B12568" s="101">
        <v>97.35</v>
      </c>
      <c r="C12568" s="102"/>
      <c r="D12568" s="100" t="s">
        <v>30052</v>
      </c>
      <c r="E12568" s="101">
        <v>432.69</v>
      </c>
      <c r="F12568" s="102"/>
    </row>
    <row r="12569" ht="12.75" customHeight="1">
      <c r="A12569" s="100" t="s">
        <v>29855</v>
      </c>
      <c r="B12569" s="101">
        <v>94.39</v>
      </c>
      <c r="C12569" s="102"/>
      <c r="D12569" s="100" t="s">
        <v>13148</v>
      </c>
      <c r="E12569" s="101">
        <v>384.48</v>
      </c>
      <c r="F12569" s="102"/>
    </row>
    <row r="12570" ht="12.75" customHeight="1">
      <c r="A12570" s="100" t="s">
        <v>12777</v>
      </c>
      <c r="B12570" s="101">
        <v>91.92</v>
      </c>
      <c r="C12570" s="102"/>
      <c r="D12570" s="100" t="s">
        <v>30053</v>
      </c>
      <c r="E12570" s="101">
        <v>555.13</v>
      </c>
      <c r="F12570" s="102"/>
    </row>
    <row r="12571" ht="12.75" customHeight="1">
      <c r="A12571" s="100" t="s">
        <v>30054</v>
      </c>
      <c r="B12571" s="101">
        <v>132.32</v>
      </c>
      <c r="C12571" s="102"/>
      <c r="D12571" s="100" t="s">
        <v>13150</v>
      </c>
      <c r="E12571" s="101">
        <v>506.93</v>
      </c>
      <c r="F12571" s="102"/>
    </row>
    <row r="12572" ht="12.75" customHeight="1">
      <c r="A12572" s="100" t="s">
        <v>30055</v>
      </c>
      <c r="B12572" s="101">
        <v>129.86</v>
      </c>
      <c r="C12572" s="102"/>
      <c r="D12572" s="100" t="s">
        <v>30056</v>
      </c>
      <c r="E12572" s="101">
        <v>398.38</v>
      </c>
      <c r="F12572" s="102"/>
    </row>
    <row r="12573" ht="12.75" customHeight="1">
      <c r="A12573" s="100" t="s">
        <v>29858</v>
      </c>
      <c r="B12573" s="101">
        <v>148.15</v>
      </c>
      <c r="C12573" s="102"/>
      <c r="D12573" s="100" t="s">
        <v>13152</v>
      </c>
      <c r="E12573" s="101">
        <v>352.86</v>
      </c>
      <c r="F12573" s="102"/>
    </row>
    <row r="12574" ht="12.75" customHeight="1">
      <c r="A12574" s="100" t="s">
        <v>12783</v>
      </c>
      <c r="B12574" s="101">
        <v>145.68</v>
      </c>
      <c r="C12574" s="102"/>
      <c r="D12574" s="100" t="s">
        <v>30057</v>
      </c>
      <c r="E12574" s="101">
        <v>47.98</v>
      </c>
      <c r="F12574" s="102"/>
    </row>
    <row r="12575" ht="12.75" customHeight="1">
      <c r="A12575" s="100" t="s">
        <v>29859</v>
      </c>
      <c r="B12575" s="101">
        <v>91.27</v>
      </c>
      <c r="C12575" s="102"/>
      <c r="D12575" s="100" t="s">
        <v>13154</v>
      </c>
      <c r="E12575" s="101">
        <v>45.3</v>
      </c>
      <c r="F12575" s="102"/>
    </row>
    <row r="12576" ht="12.75" customHeight="1">
      <c r="A12576" s="100" t="s">
        <v>12785</v>
      </c>
      <c r="B12576" s="101">
        <v>88.8</v>
      </c>
      <c r="C12576" s="102"/>
      <c r="D12576" s="100" t="s">
        <v>30058</v>
      </c>
      <c r="E12576" s="101">
        <v>43.33</v>
      </c>
      <c r="F12576" s="102"/>
    </row>
    <row r="12577" ht="12.75" customHeight="1">
      <c r="A12577" s="100" t="s">
        <v>30059</v>
      </c>
      <c r="B12577" s="101">
        <v>127.25</v>
      </c>
      <c r="C12577" s="102"/>
      <c r="D12577" s="100" t="s">
        <v>13156</v>
      </c>
      <c r="E12577" s="101">
        <v>40.65</v>
      </c>
      <c r="F12577" s="102"/>
    </row>
    <row r="12578" ht="12.75" customHeight="1">
      <c r="A12578" s="100" t="s">
        <v>30060</v>
      </c>
      <c r="B12578" s="101">
        <v>124.78</v>
      </c>
      <c r="C12578" s="102"/>
      <c r="D12578" s="100" t="s">
        <v>30061</v>
      </c>
      <c r="E12578" s="101">
        <v>38.68</v>
      </c>
      <c r="F12578" s="102"/>
    </row>
    <row r="12579" ht="12.75" customHeight="1">
      <c r="A12579" s="100" t="s">
        <v>30062</v>
      </c>
      <c r="B12579" s="101">
        <v>183.98</v>
      </c>
      <c r="C12579" s="102"/>
      <c r="D12579" s="100" t="s">
        <v>13158</v>
      </c>
      <c r="E12579" s="101">
        <v>36.0</v>
      </c>
      <c r="F12579" s="102"/>
    </row>
    <row r="12580" ht="12.75" customHeight="1">
      <c r="A12580" s="100" t="s">
        <v>30063</v>
      </c>
      <c r="B12580" s="101">
        <v>181.52</v>
      </c>
      <c r="C12580" s="102"/>
      <c r="D12580" s="100" t="s">
        <v>30064</v>
      </c>
      <c r="E12580" s="101">
        <v>221.02</v>
      </c>
      <c r="F12580" s="102"/>
    </row>
    <row r="12581" ht="12.75" customHeight="1">
      <c r="A12581" s="100" t="s">
        <v>30065</v>
      </c>
      <c r="B12581" s="101">
        <v>148.35</v>
      </c>
      <c r="C12581" s="102"/>
      <c r="D12581" s="100" t="s">
        <v>13160</v>
      </c>
      <c r="E12581" s="101">
        <v>214.56</v>
      </c>
      <c r="F12581" s="102"/>
    </row>
    <row r="12582" ht="12.75" customHeight="1">
      <c r="A12582" s="100" t="s">
        <v>30066</v>
      </c>
      <c r="B12582" s="101">
        <v>145.88</v>
      </c>
      <c r="C12582" s="102"/>
      <c r="D12582" s="100" t="s">
        <v>30067</v>
      </c>
      <c r="E12582" s="101">
        <v>38.93</v>
      </c>
      <c r="F12582" s="102"/>
    </row>
    <row r="12583" ht="12.75" customHeight="1">
      <c r="A12583" s="100" t="s">
        <v>29860</v>
      </c>
      <c r="B12583" s="101">
        <v>14.0</v>
      </c>
      <c r="C12583" s="102"/>
      <c r="D12583" s="100" t="s">
        <v>13162</v>
      </c>
      <c r="E12583" s="101">
        <v>36.25</v>
      </c>
      <c r="F12583" s="102"/>
    </row>
    <row r="12584" ht="12.75" customHeight="1">
      <c r="A12584" s="100" t="s">
        <v>12787</v>
      </c>
      <c r="B12584" s="101">
        <v>13.79</v>
      </c>
      <c r="C12584" s="102"/>
      <c r="D12584" s="100" t="s">
        <v>30068</v>
      </c>
      <c r="E12584" s="101">
        <v>506.69</v>
      </c>
      <c r="F12584" s="102"/>
    </row>
    <row r="12585" ht="12.75" customHeight="1">
      <c r="A12585" s="100" t="s">
        <v>29861</v>
      </c>
      <c r="B12585" s="101">
        <v>12.71</v>
      </c>
      <c r="C12585" s="102"/>
      <c r="D12585" s="100" t="s">
        <v>13164</v>
      </c>
      <c r="E12585" s="101">
        <v>495.98</v>
      </c>
      <c r="F12585" s="102"/>
    </row>
    <row r="12586" ht="12.75" customHeight="1">
      <c r="A12586" s="100" t="s">
        <v>12789</v>
      </c>
      <c r="B12586" s="101">
        <v>12.26</v>
      </c>
      <c r="C12586" s="102"/>
      <c r="D12586" s="100" t="s">
        <v>30069</v>
      </c>
      <c r="E12586" s="101">
        <v>1031.26</v>
      </c>
      <c r="F12586" s="102"/>
    </row>
    <row r="12587" ht="12.75" customHeight="1">
      <c r="A12587" s="100" t="s">
        <v>29862</v>
      </c>
      <c r="B12587" s="101">
        <v>16.4</v>
      </c>
      <c r="C12587" s="102"/>
      <c r="D12587" s="100" t="s">
        <v>13166</v>
      </c>
      <c r="E12587" s="101">
        <v>1023.22</v>
      </c>
      <c r="F12587" s="102"/>
    </row>
    <row r="12588" ht="12.75" customHeight="1">
      <c r="A12588" s="100" t="s">
        <v>12791</v>
      </c>
      <c r="B12588" s="101">
        <v>15.96</v>
      </c>
      <c r="C12588" s="102"/>
      <c r="D12588" s="100" t="s">
        <v>30070</v>
      </c>
      <c r="E12588" s="101">
        <v>665.07</v>
      </c>
      <c r="F12588" s="102"/>
    </row>
    <row r="12589" ht="12.75" customHeight="1">
      <c r="A12589" s="100" t="s">
        <v>29863</v>
      </c>
      <c r="B12589" s="101">
        <v>33.41</v>
      </c>
      <c r="C12589" s="102"/>
      <c r="D12589" s="100" t="s">
        <v>13168</v>
      </c>
      <c r="E12589" s="101">
        <v>649.0</v>
      </c>
      <c r="F12589" s="102"/>
    </row>
    <row r="12590" ht="12.75" customHeight="1">
      <c r="A12590" s="100" t="s">
        <v>12793</v>
      </c>
      <c r="B12590" s="101">
        <v>31.19</v>
      </c>
      <c r="C12590" s="102"/>
      <c r="D12590" s="100" t="s">
        <v>30071</v>
      </c>
      <c r="E12590" s="101">
        <v>278.88</v>
      </c>
      <c r="F12590" s="102"/>
    </row>
    <row r="12591" ht="12.75" customHeight="1">
      <c r="A12591" s="100" t="s">
        <v>29864</v>
      </c>
      <c r="B12591" s="101">
        <v>8.54</v>
      </c>
      <c r="C12591" s="102"/>
      <c r="D12591" s="100" t="s">
        <v>13170</v>
      </c>
      <c r="E12591" s="101">
        <v>257.46</v>
      </c>
      <c r="F12591" s="102"/>
    </row>
    <row r="12592" ht="12.75" customHeight="1">
      <c r="A12592" s="100" t="s">
        <v>12795</v>
      </c>
      <c r="B12592" s="101">
        <v>8.1</v>
      </c>
      <c r="C12592" s="102"/>
      <c r="D12592" s="100" t="s">
        <v>30072</v>
      </c>
      <c r="E12592" s="101">
        <v>56.3</v>
      </c>
      <c r="F12592" s="102"/>
    </row>
    <row r="12593" ht="12.75" customHeight="1">
      <c r="A12593" s="100" t="s">
        <v>29865</v>
      </c>
      <c r="B12593" s="101">
        <v>30.36</v>
      </c>
      <c r="C12593" s="102"/>
      <c r="D12593" s="100" t="s">
        <v>13172</v>
      </c>
      <c r="E12593" s="101">
        <v>55.66</v>
      </c>
      <c r="F12593" s="102"/>
    </row>
    <row r="12594" ht="12.75" customHeight="1">
      <c r="A12594" s="100" t="s">
        <v>12797</v>
      </c>
      <c r="B12594" s="101">
        <v>27.04</v>
      </c>
      <c r="C12594" s="102"/>
      <c r="D12594" s="100" t="s">
        <v>30073</v>
      </c>
      <c r="E12594" s="101">
        <v>9.34</v>
      </c>
      <c r="F12594" s="102"/>
    </row>
    <row r="12595" ht="12.75" customHeight="1">
      <c r="A12595" s="100" t="s">
        <v>29866</v>
      </c>
      <c r="B12595" s="101">
        <v>80.0</v>
      </c>
      <c r="C12595" s="102"/>
      <c r="D12595" s="100" t="s">
        <v>13174</v>
      </c>
      <c r="E12595" s="101">
        <v>8.78</v>
      </c>
      <c r="F12595" s="102"/>
    </row>
    <row r="12596" ht="12.75" customHeight="1">
      <c r="A12596" s="100" t="s">
        <v>12799</v>
      </c>
      <c r="B12596" s="101">
        <v>80.0</v>
      </c>
      <c r="C12596" s="102"/>
      <c r="D12596" s="100" t="s">
        <v>30074</v>
      </c>
      <c r="E12596" s="101">
        <v>526.71</v>
      </c>
      <c r="F12596" s="102"/>
    </row>
    <row r="12597" ht="12.75" customHeight="1">
      <c r="A12597" s="100" t="s">
        <v>29867</v>
      </c>
      <c r="B12597" s="101">
        <v>140.0</v>
      </c>
      <c r="C12597" s="102"/>
      <c r="D12597" s="100" t="s">
        <v>13176</v>
      </c>
      <c r="E12597" s="101">
        <v>479.85</v>
      </c>
      <c r="F12597" s="102"/>
    </row>
    <row r="12598" ht="12.75" customHeight="1">
      <c r="A12598" s="100" t="s">
        <v>12801</v>
      </c>
      <c r="B12598" s="101">
        <v>140.0</v>
      </c>
      <c r="C12598" s="102"/>
      <c r="D12598" s="100" t="s">
        <v>30075</v>
      </c>
      <c r="E12598" s="101">
        <v>583.87</v>
      </c>
      <c r="F12598" s="102"/>
    </row>
    <row r="12599" ht="12.75" customHeight="1">
      <c r="A12599" s="100" t="s">
        <v>29868</v>
      </c>
      <c r="B12599" s="101">
        <v>63.6</v>
      </c>
      <c r="C12599" s="102"/>
      <c r="D12599" s="100" t="s">
        <v>13178</v>
      </c>
      <c r="E12599" s="101">
        <v>534.6</v>
      </c>
      <c r="F12599" s="102"/>
    </row>
    <row r="12600" ht="12.75" customHeight="1">
      <c r="A12600" s="100" t="s">
        <v>12803</v>
      </c>
      <c r="B12600" s="101">
        <v>63.6</v>
      </c>
      <c r="C12600" s="102"/>
      <c r="D12600" s="100" t="s">
        <v>30076</v>
      </c>
      <c r="E12600" s="101">
        <v>1172.13</v>
      </c>
      <c r="F12600" s="102"/>
    </row>
    <row r="12601" ht="12.75" customHeight="1">
      <c r="A12601" s="100" t="s">
        <v>29869</v>
      </c>
      <c r="B12601" s="101">
        <v>144.38</v>
      </c>
      <c r="C12601" s="102"/>
      <c r="D12601" s="100" t="s">
        <v>13180</v>
      </c>
      <c r="E12601" s="101">
        <v>1161.42</v>
      </c>
      <c r="F12601" s="102"/>
    </row>
    <row r="12602" ht="12.75" customHeight="1">
      <c r="A12602" s="100" t="s">
        <v>12805</v>
      </c>
      <c r="B12602" s="101">
        <v>144.38</v>
      </c>
      <c r="C12602" s="102"/>
      <c r="D12602" s="100" t="s">
        <v>30077</v>
      </c>
      <c r="E12602" s="101">
        <v>540.32</v>
      </c>
      <c r="F12602" s="102"/>
    </row>
    <row r="12603" ht="12.75" customHeight="1">
      <c r="A12603" s="100" t="s">
        <v>29870</v>
      </c>
      <c r="B12603" s="101">
        <v>37.16</v>
      </c>
      <c r="C12603" s="102"/>
      <c r="D12603" s="100" t="s">
        <v>13182</v>
      </c>
      <c r="E12603" s="101">
        <v>532.29</v>
      </c>
      <c r="F12603" s="102"/>
    </row>
    <row r="12604" ht="12.75" customHeight="1">
      <c r="A12604" s="100" t="s">
        <v>12807</v>
      </c>
      <c r="B12604" s="101">
        <v>37.16</v>
      </c>
      <c r="C12604" s="102"/>
      <c r="D12604" s="100" t="s">
        <v>30078</v>
      </c>
      <c r="E12604" s="101">
        <v>483.45</v>
      </c>
      <c r="F12604" s="102"/>
    </row>
    <row r="12605" ht="12.75" customHeight="1">
      <c r="A12605" s="100" t="s">
        <v>29871</v>
      </c>
      <c r="B12605" s="101">
        <v>43.89</v>
      </c>
      <c r="C12605" s="102"/>
      <c r="D12605" s="100" t="s">
        <v>13184</v>
      </c>
      <c r="E12605" s="101">
        <v>475.42</v>
      </c>
      <c r="F12605" s="102"/>
    </row>
    <row r="12606" ht="12.75" customHeight="1">
      <c r="A12606" s="100" t="s">
        <v>12809</v>
      </c>
      <c r="B12606" s="101">
        <v>43.89</v>
      </c>
      <c r="C12606" s="102"/>
      <c r="D12606" s="100" t="s">
        <v>30079</v>
      </c>
      <c r="E12606" s="101">
        <v>474.3</v>
      </c>
      <c r="F12606" s="102"/>
    </row>
    <row r="12607" ht="12.75" customHeight="1">
      <c r="A12607" s="100" t="s">
        <v>30080</v>
      </c>
      <c r="B12607" s="101">
        <v>90.32</v>
      </c>
      <c r="C12607" s="102"/>
      <c r="D12607" s="100" t="s">
        <v>13186</v>
      </c>
      <c r="E12607" s="101">
        <v>466.27</v>
      </c>
      <c r="F12607" s="102"/>
    </row>
    <row r="12608" ht="12.75" customHeight="1">
      <c r="A12608" s="100" t="s">
        <v>30081</v>
      </c>
      <c r="B12608" s="101">
        <v>90.32</v>
      </c>
      <c r="C12608" s="102"/>
      <c r="D12608" s="100" t="s">
        <v>30082</v>
      </c>
      <c r="E12608" s="101">
        <v>592.63</v>
      </c>
      <c r="F12608" s="102"/>
    </row>
    <row r="12609" ht="12.75" customHeight="1">
      <c r="A12609" s="100" t="s">
        <v>29872</v>
      </c>
      <c r="B12609" s="101">
        <v>126.46</v>
      </c>
      <c r="C12609" s="102"/>
      <c r="D12609" s="100" t="s">
        <v>13188</v>
      </c>
      <c r="E12609" s="101">
        <v>584.59</v>
      </c>
      <c r="F12609" s="102"/>
    </row>
    <row r="12610" ht="12.75" customHeight="1">
      <c r="A12610" s="100" t="s">
        <v>12811</v>
      </c>
      <c r="B12610" s="101">
        <v>122.29</v>
      </c>
      <c r="C12610" s="102"/>
      <c r="D12610" s="100" t="s">
        <v>30083</v>
      </c>
      <c r="E12610" s="101">
        <v>1234.91</v>
      </c>
      <c r="F12610" s="102"/>
    </row>
    <row r="12611" ht="12.75" customHeight="1">
      <c r="A12611" s="100" t="s">
        <v>29873</v>
      </c>
      <c r="B12611" s="101">
        <v>233.73</v>
      </c>
      <c r="C12611" s="102"/>
      <c r="D12611" s="100" t="s">
        <v>13190</v>
      </c>
      <c r="E12611" s="101">
        <v>1224.2</v>
      </c>
      <c r="F12611" s="102"/>
    </row>
    <row r="12612" ht="12.75" customHeight="1">
      <c r="A12612" s="100" t="s">
        <v>12813</v>
      </c>
      <c r="B12612" s="101">
        <v>226.46</v>
      </c>
      <c r="C12612" s="102"/>
      <c r="D12612" s="100" t="s">
        <v>30084</v>
      </c>
      <c r="E12612" s="101">
        <v>1279.47</v>
      </c>
      <c r="F12612" s="102"/>
    </row>
    <row r="12613" ht="12.75" customHeight="1">
      <c r="A12613" s="100" t="s">
        <v>29874</v>
      </c>
      <c r="B12613" s="101">
        <v>178.06</v>
      </c>
      <c r="C12613" s="102"/>
      <c r="D12613" s="100" t="s">
        <v>13192</v>
      </c>
      <c r="E12613" s="101">
        <v>1268.76</v>
      </c>
      <c r="F12613" s="102"/>
    </row>
    <row r="12614" ht="12.75" customHeight="1">
      <c r="A12614" s="100" t="s">
        <v>12815</v>
      </c>
      <c r="B12614" s="101">
        <v>174.27</v>
      </c>
      <c r="C12614" s="102"/>
      <c r="D12614" s="100" t="s">
        <v>30085</v>
      </c>
      <c r="E12614" s="101">
        <v>483.44</v>
      </c>
      <c r="F12614" s="102"/>
    </row>
    <row r="12615" ht="12.75" customHeight="1">
      <c r="A12615" s="100" t="s">
        <v>29875</v>
      </c>
      <c r="B12615" s="101">
        <v>12.12</v>
      </c>
      <c r="C12615" s="102"/>
      <c r="D12615" s="100" t="s">
        <v>13194</v>
      </c>
      <c r="E12615" s="101">
        <v>475.41</v>
      </c>
      <c r="F12615" s="102"/>
    </row>
    <row r="12616" ht="12.75" customHeight="1">
      <c r="A12616" s="100" t="s">
        <v>12817</v>
      </c>
      <c r="B12616" s="101">
        <v>10.77</v>
      </c>
      <c r="C12616" s="102"/>
      <c r="D12616" s="100" t="s">
        <v>30086</v>
      </c>
      <c r="E12616" s="101">
        <v>502.66</v>
      </c>
      <c r="F12616" s="102"/>
    </row>
    <row r="12617" ht="12.75" customHeight="1">
      <c r="A12617" s="100" t="s">
        <v>29876</v>
      </c>
      <c r="B12617" s="101">
        <v>31.96</v>
      </c>
      <c r="C12617" s="102"/>
      <c r="D12617" s="100" t="s">
        <v>13196</v>
      </c>
      <c r="E12617" s="101">
        <v>494.63</v>
      </c>
      <c r="F12617" s="102"/>
    </row>
    <row r="12618" ht="12.75" customHeight="1">
      <c r="A12618" s="100" t="s">
        <v>12819</v>
      </c>
      <c r="B12618" s="101">
        <v>30.62</v>
      </c>
      <c r="C12618" s="102"/>
      <c r="D12618" s="100" t="s">
        <v>30087</v>
      </c>
      <c r="E12618" s="101">
        <v>123.53</v>
      </c>
      <c r="F12618" s="102"/>
    </row>
    <row r="12619" ht="12.75" customHeight="1">
      <c r="A12619" s="100" t="s">
        <v>29877</v>
      </c>
      <c r="B12619" s="101">
        <v>16.9</v>
      </c>
      <c r="C12619" s="102"/>
      <c r="D12619" s="100" t="s">
        <v>13198</v>
      </c>
      <c r="E12619" s="101">
        <v>121.47</v>
      </c>
      <c r="F12619" s="102"/>
    </row>
    <row r="12620" ht="12.75" customHeight="1">
      <c r="A12620" s="100" t="s">
        <v>12821</v>
      </c>
      <c r="B12620" s="101">
        <v>15.67</v>
      </c>
      <c r="C12620" s="102"/>
      <c r="D12620" s="100" t="s">
        <v>30088</v>
      </c>
      <c r="E12620" s="101">
        <v>168.3</v>
      </c>
      <c r="F12620" s="102"/>
    </row>
    <row r="12621" ht="12.75" customHeight="1">
      <c r="A12621" s="100" t="s">
        <v>29878</v>
      </c>
      <c r="B12621" s="101">
        <v>16.59</v>
      </c>
      <c r="C12621" s="102"/>
      <c r="D12621" s="100" t="s">
        <v>13200</v>
      </c>
      <c r="E12621" s="101">
        <v>165.49</v>
      </c>
      <c r="F12621" s="102"/>
    </row>
    <row r="12622" ht="12.75" customHeight="1">
      <c r="A12622" s="100" t="s">
        <v>12823</v>
      </c>
      <c r="B12622" s="101">
        <v>15.35</v>
      </c>
      <c r="C12622" s="102"/>
      <c r="D12622" s="100" t="s">
        <v>30089</v>
      </c>
      <c r="E12622" s="101">
        <v>201.1</v>
      </c>
      <c r="F12622" s="102"/>
    </row>
    <row r="12623" ht="12.75" customHeight="1">
      <c r="A12623" s="100" t="s">
        <v>29879</v>
      </c>
      <c r="B12623" s="101">
        <v>24.15</v>
      </c>
      <c r="C12623" s="102"/>
      <c r="D12623" s="100" t="s">
        <v>13202</v>
      </c>
      <c r="E12623" s="101">
        <v>198.0</v>
      </c>
      <c r="F12623" s="102"/>
    </row>
    <row r="12624" ht="12.75" customHeight="1">
      <c r="A12624" s="100" t="s">
        <v>12825</v>
      </c>
      <c r="B12624" s="101">
        <v>22.91</v>
      </c>
      <c r="C12624" s="102"/>
      <c r="D12624" s="100" t="s">
        <v>30090</v>
      </c>
      <c r="E12624" s="101">
        <v>224.71</v>
      </c>
      <c r="F12624" s="102"/>
    </row>
    <row r="12625" ht="12.75" customHeight="1">
      <c r="A12625" s="100" t="s">
        <v>29880</v>
      </c>
      <c r="B12625" s="101">
        <v>93.08</v>
      </c>
      <c r="C12625" s="102"/>
      <c r="D12625" s="100" t="s">
        <v>13204</v>
      </c>
      <c r="E12625" s="101">
        <v>221.23</v>
      </c>
      <c r="F12625" s="102"/>
    </row>
    <row r="12626" ht="12.75" customHeight="1">
      <c r="A12626" s="100" t="s">
        <v>12827</v>
      </c>
      <c r="B12626" s="101">
        <v>88.92</v>
      </c>
      <c r="C12626" s="102"/>
      <c r="D12626" s="100" t="s">
        <v>30091</v>
      </c>
      <c r="E12626" s="101">
        <v>274.94</v>
      </c>
      <c r="F12626" s="102"/>
    </row>
    <row r="12627" ht="12.75" customHeight="1">
      <c r="A12627" s="100" t="s">
        <v>29881</v>
      </c>
      <c r="B12627" s="101">
        <v>105.21</v>
      </c>
      <c r="C12627" s="102"/>
      <c r="D12627" s="100" t="s">
        <v>13206</v>
      </c>
      <c r="E12627" s="101">
        <v>270.94</v>
      </c>
      <c r="F12627" s="102"/>
    </row>
    <row r="12628" ht="12.75" customHeight="1">
      <c r="A12628" s="100" t="s">
        <v>12829</v>
      </c>
      <c r="B12628" s="101">
        <v>99.43</v>
      </c>
      <c r="C12628" s="102"/>
      <c r="D12628" s="100" t="s">
        <v>30092</v>
      </c>
      <c r="E12628" s="101">
        <v>308.07</v>
      </c>
      <c r="F12628" s="102"/>
    </row>
    <row r="12629" ht="12.75" customHeight="1">
      <c r="A12629" s="100" t="s">
        <v>29882</v>
      </c>
      <c r="B12629" s="101">
        <v>51.18</v>
      </c>
      <c r="C12629" s="102"/>
      <c r="D12629" s="100" t="s">
        <v>13208</v>
      </c>
      <c r="E12629" s="101">
        <v>303.17</v>
      </c>
      <c r="F12629" s="102"/>
    </row>
    <row r="12630" ht="12.75" customHeight="1">
      <c r="A12630" s="100" t="s">
        <v>12831</v>
      </c>
      <c r="B12630" s="101">
        <v>51.18</v>
      </c>
      <c r="C12630" s="102"/>
      <c r="D12630" s="100" t="s">
        <v>30093</v>
      </c>
      <c r="E12630" s="101">
        <v>241.13</v>
      </c>
      <c r="F12630" s="102"/>
    </row>
    <row r="12631" ht="12.75" customHeight="1">
      <c r="A12631" s="100" t="s">
        <v>29883</v>
      </c>
      <c r="B12631" s="101">
        <v>78.18</v>
      </c>
      <c r="C12631" s="102"/>
      <c r="D12631" s="100" t="s">
        <v>13210</v>
      </c>
      <c r="E12631" s="101">
        <v>237.33</v>
      </c>
      <c r="F12631" s="102"/>
    </row>
    <row r="12632" ht="12.75" customHeight="1">
      <c r="A12632" s="100" t="s">
        <v>12833</v>
      </c>
      <c r="B12632" s="101">
        <v>76.01</v>
      </c>
      <c r="C12632" s="102"/>
      <c r="D12632" s="100" t="s">
        <v>30094</v>
      </c>
      <c r="E12632" s="101">
        <v>397.07</v>
      </c>
      <c r="F12632" s="102"/>
    </row>
    <row r="12633" ht="12.75" customHeight="1">
      <c r="A12633" s="100" t="s">
        <v>29884</v>
      </c>
      <c r="B12633" s="101">
        <v>113.44</v>
      </c>
      <c r="C12633" s="102"/>
      <c r="D12633" s="100" t="s">
        <v>13212</v>
      </c>
      <c r="E12633" s="101">
        <v>391.93</v>
      </c>
      <c r="F12633" s="102"/>
    </row>
    <row r="12634" ht="12.75" customHeight="1">
      <c r="A12634" s="100" t="s">
        <v>12835</v>
      </c>
      <c r="B12634" s="101">
        <v>106.56</v>
      </c>
      <c r="C12634" s="102"/>
      <c r="D12634" s="100" t="s">
        <v>30095</v>
      </c>
      <c r="E12634" s="101">
        <v>459.18</v>
      </c>
      <c r="F12634" s="102"/>
    </row>
    <row r="12635" ht="12.75" customHeight="1">
      <c r="A12635" s="100" t="s">
        <v>29885</v>
      </c>
      <c r="B12635" s="101">
        <v>110.15</v>
      </c>
      <c r="C12635" s="102"/>
      <c r="D12635" s="100" t="s">
        <v>13214</v>
      </c>
      <c r="E12635" s="101">
        <v>453.05</v>
      </c>
      <c r="F12635" s="102"/>
    </row>
    <row r="12636" ht="12.75" customHeight="1">
      <c r="A12636" s="100" t="s">
        <v>12837</v>
      </c>
      <c r="B12636" s="101">
        <v>103.71</v>
      </c>
      <c r="C12636" s="102"/>
      <c r="D12636" s="100" t="s">
        <v>30096</v>
      </c>
      <c r="E12636" s="101">
        <v>435.63</v>
      </c>
      <c r="F12636" s="102"/>
    </row>
    <row r="12637" ht="12.75" customHeight="1">
      <c r="A12637" s="100" t="s">
        <v>29886</v>
      </c>
      <c r="B12637" s="101">
        <v>93.08</v>
      </c>
      <c r="C12637" s="102"/>
      <c r="D12637" s="100" t="s">
        <v>13216</v>
      </c>
      <c r="E12637" s="101">
        <v>428.7</v>
      </c>
      <c r="F12637" s="102"/>
    </row>
    <row r="12638" ht="12.75" customHeight="1">
      <c r="A12638" s="100" t="s">
        <v>12839</v>
      </c>
      <c r="B12638" s="101">
        <v>88.92</v>
      </c>
      <c r="C12638" s="102"/>
      <c r="D12638" s="100" t="s">
        <v>30097</v>
      </c>
      <c r="E12638" s="101">
        <v>397.07</v>
      </c>
      <c r="F12638" s="102"/>
    </row>
    <row r="12639" ht="12.75" customHeight="1">
      <c r="A12639" s="100" t="s">
        <v>29887</v>
      </c>
      <c r="B12639" s="101">
        <v>78.29</v>
      </c>
      <c r="C12639" s="102"/>
      <c r="D12639" s="100" t="s">
        <v>13218</v>
      </c>
      <c r="E12639" s="101">
        <v>387.68</v>
      </c>
      <c r="F12639" s="102"/>
    </row>
    <row r="12640" ht="12.75" customHeight="1">
      <c r="A12640" s="100" t="s">
        <v>12841</v>
      </c>
      <c r="B12640" s="101">
        <v>68.82</v>
      </c>
      <c r="C12640" s="102"/>
      <c r="D12640" s="100" t="s">
        <v>30098</v>
      </c>
      <c r="E12640" s="101">
        <v>464.23</v>
      </c>
      <c r="F12640" s="102"/>
    </row>
    <row r="12641" ht="12.75" customHeight="1">
      <c r="A12641" s="100" t="s">
        <v>29888</v>
      </c>
      <c r="B12641" s="101">
        <v>146.26</v>
      </c>
      <c r="C12641" s="102"/>
      <c r="D12641" s="100" t="s">
        <v>13220</v>
      </c>
      <c r="E12641" s="101">
        <v>453.52</v>
      </c>
      <c r="F12641" s="102"/>
    </row>
    <row r="12642" ht="12.75" customHeight="1">
      <c r="A12642" s="100" t="s">
        <v>12843</v>
      </c>
      <c r="B12642" s="101">
        <v>139.31</v>
      </c>
      <c r="C12642" s="102"/>
      <c r="D12642" s="100" t="s">
        <v>30099</v>
      </c>
      <c r="E12642" s="101">
        <v>165.97</v>
      </c>
      <c r="F12642" s="102"/>
    </row>
    <row r="12643" ht="12.75" customHeight="1">
      <c r="A12643" s="100" t="s">
        <v>29889</v>
      </c>
      <c r="B12643" s="101">
        <v>138.57</v>
      </c>
      <c r="C12643" s="102"/>
      <c r="D12643" s="100" t="s">
        <v>13222</v>
      </c>
      <c r="E12643" s="101">
        <v>159.54</v>
      </c>
      <c r="F12643" s="102"/>
    </row>
    <row r="12644" ht="12.75" customHeight="1">
      <c r="A12644" s="100" t="s">
        <v>12845</v>
      </c>
      <c r="B12644" s="101">
        <v>131.85</v>
      </c>
      <c r="C12644" s="102"/>
      <c r="D12644" s="100" t="s">
        <v>30100</v>
      </c>
      <c r="E12644" s="101">
        <v>194.38</v>
      </c>
      <c r="F12644" s="102"/>
    </row>
    <row r="12645" ht="12.75" customHeight="1">
      <c r="A12645" s="100" t="s">
        <v>29890</v>
      </c>
      <c r="B12645" s="101">
        <v>144.14</v>
      </c>
      <c r="C12645" s="102"/>
      <c r="D12645" s="100" t="s">
        <v>13224</v>
      </c>
      <c r="E12645" s="101">
        <v>187.94</v>
      </c>
      <c r="F12645" s="102"/>
    </row>
    <row r="12646" ht="12.75" customHeight="1">
      <c r="A12646" s="100" t="s">
        <v>12847</v>
      </c>
      <c r="B12646" s="101">
        <v>137.2</v>
      </c>
      <c r="C12646" s="102"/>
      <c r="D12646" s="100" t="s">
        <v>30101</v>
      </c>
      <c r="E12646" s="101">
        <v>251.08</v>
      </c>
      <c r="F12646" s="102"/>
    </row>
    <row r="12647" ht="12.75" customHeight="1">
      <c r="A12647" s="100" t="s">
        <v>29891</v>
      </c>
      <c r="B12647" s="101">
        <v>135.42</v>
      </c>
      <c r="C12647" s="102"/>
      <c r="D12647" s="100" t="s">
        <v>13226</v>
      </c>
      <c r="E12647" s="101">
        <v>243.05</v>
      </c>
      <c r="F12647" s="102"/>
    </row>
    <row r="12648" ht="12.75" customHeight="1">
      <c r="A12648" s="100" t="s">
        <v>12849</v>
      </c>
      <c r="B12648" s="101">
        <v>128.7</v>
      </c>
      <c r="C12648" s="102"/>
      <c r="D12648" s="100" t="s">
        <v>30102</v>
      </c>
      <c r="E12648" s="101">
        <v>452.3</v>
      </c>
      <c r="F12648" s="102"/>
    </row>
    <row r="12649" ht="12.75" customHeight="1">
      <c r="A12649" s="100" t="s">
        <v>29892</v>
      </c>
      <c r="B12649" s="101">
        <v>57.47</v>
      </c>
      <c r="C12649" s="102"/>
      <c r="D12649" s="100" t="s">
        <v>13228</v>
      </c>
      <c r="E12649" s="101">
        <v>446.94</v>
      </c>
      <c r="F12649" s="102"/>
    </row>
    <row r="12650" ht="12.75" customHeight="1">
      <c r="A12650" s="100" t="s">
        <v>12851</v>
      </c>
      <c r="B12650" s="101">
        <v>52.98</v>
      </c>
      <c r="C12650" s="102"/>
      <c r="D12650" s="100" t="s">
        <v>30103</v>
      </c>
      <c r="E12650" s="101">
        <v>348.52</v>
      </c>
      <c r="F12650" s="102"/>
    </row>
    <row r="12651" ht="12.75" customHeight="1">
      <c r="A12651" s="100" t="s">
        <v>29893</v>
      </c>
      <c r="B12651" s="101">
        <v>49.78</v>
      </c>
      <c r="C12651" s="102"/>
      <c r="D12651" s="100" t="s">
        <v>13230</v>
      </c>
      <c r="E12651" s="101">
        <v>341.56</v>
      </c>
      <c r="F12651" s="102"/>
    </row>
    <row r="12652" ht="12.75" customHeight="1">
      <c r="A12652" s="100" t="s">
        <v>12853</v>
      </c>
      <c r="B12652" s="101">
        <v>45.52</v>
      </c>
      <c r="C12652" s="102"/>
      <c r="D12652" s="100" t="s">
        <v>30104</v>
      </c>
      <c r="E12652" s="101">
        <v>290.47</v>
      </c>
      <c r="F12652" s="102"/>
    </row>
    <row r="12653" ht="12.75" customHeight="1">
      <c r="A12653" s="100" t="s">
        <v>29894</v>
      </c>
      <c r="B12653" s="101">
        <v>58.02</v>
      </c>
      <c r="C12653" s="102"/>
      <c r="D12653" s="100" t="s">
        <v>13232</v>
      </c>
      <c r="E12653" s="101">
        <v>285.12</v>
      </c>
      <c r="F12653" s="102"/>
    </row>
    <row r="12654" ht="12.75" customHeight="1">
      <c r="A12654" s="100" t="s">
        <v>12855</v>
      </c>
      <c r="B12654" s="101">
        <v>53.06</v>
      </c>
      <c r="C12654" s="102"/>
      <c r="D12654" s="100" t="s">
        <v>30105</v>
      </c>
      <c r="E12654" s="101">
        <v>343.3</v>
      </c>
      <c r="F12654" s="102"/>
    </row>
    <row r="12655" ht="12.75" customHeight="1">
      <c r="A12655" s="100" t="s">
        <v>29895</v>
      </c>
      <c r="B12655" s="101">
        <v>50.34</v>
      </c>
      <c r="C12655" s="102"/>
      <c r="D12655" s="100" t="s">
        <v>13234</v>
      </c>
      <c r="E12655" s="101">
        <v>338.27</v>
      </c>
      <c r="F12655" s="102"/>
    </row>
    <row r="12656" ht="12.75" customHeight="1">
      <c r="A12656" s="100" t="s">
        <v>12857</v>
      </c>
      <c r="B12656" s="101">
        <v>45.6</v>
      </c>
      <c r="C12656" s="102"/>
      <c r="D12656" s="100" t="s">
        <v>30106</v>
      </c>
      <c r="E12656" s="101">
        <v>572.41</v>
      </c>
      <c r="F12656" s="102"/>
    </row>
    <row r="12657" ht="12.75" customHeight="1">
      <c r="A12657" s="100" t="s">
        <v>29896</v>
      </c>
      <c r="B12657" s="101">
        <v>62.55</v>
      </c>
      <c r="C12657" s="102"/>
      <c r="D12657" s="100" t="s">
        <v>13236</v>
      </c>
      <c r="E12657" s="101">
        <v>556.34</v>
      </c>
      <c r="F12657" s="102"/>
    </row>
    <row r="12658" ht="12.75" customHeight="1">
      <c r="A12658" s="100" t="s">
        <v>12859</v>
      </c>
      <c r="B12658" s="101">
        <v>58.07</v>
      </c>
      <c r="C12658" s="102"/>
      <c r="D12658" s="100" t="s">
        <v>30107</v>
      </c>
      <c r="E12658" s="101">
        <v>619.23</v>
      </c>
      <c r="F12658" s="102"/>
    </row>
    <row r="12659" ht="12.75" customHeight="1">
      <c r="A12659" s="100" t="s">
        <v>29897</v>
      </c>
      <c r="B12659" s="101">
        <v>54.86</v>
      </c>
      <c r="C12659" s="102"/>
      <c r="D12659" s="100" t="s">
        <v>13238</v>
      </c>
      <c r="E12659" s="101">
        <v>614.41</v>
      </c>
      <c r="F12659" s="102"/>
    </row>
    <row r="12660" ht="12.75" customHeight="1">
      <c r="A12660" s="100" t="s">
        <v>12861</v>
      </c>
      <c r="B12660" s="101">
        <v>50.6</v>
      </c>
      <c r="C12660" s="102"/>
      <c r="D12660" s="100" t="s">
        <v>30108</v>
      </c>
      <c r="E12660" s="101">
        <v>163.59</v>
      </c>
      <c r="F12660" s="102"/>
    </row>
    <row r="12661" ht="12.75" customHeight="1">
      <c r="A12661" s="100" t="s">
        <v>29898</v>
      </c>
      <c r="B12661" s="101">
        <v>24.24</v>
      </c>
      <c r="C12661" s="102"/>
      <c r="D12661" s="100" t="s">
        <v>13240</v>
      </c>
      <c r="E12661" s="101">
        <v>158.55</v>
      </c>
      <c r="F12661" s="102"/>
    </row>
    <row r="12662" ht="12.75" customHeight="1">
      <c r="A12662" s="100" t="s">
        <v>12863</v>
      </c>
      <c r="B12662" s="101">
        <v>21.8</v>
      </c>
      <c r="C12662" s="102"/>
      <c r="D12662" s="100" t="s">
        <v>30109</v>
      </c>
      <c r="E12662" s="101">
        <v>228.54</v>
      </c>
      <c r="F12662" s="102"/>
    </row>
    <row r="12663" ht="12.75" customHeight="1">
      <c r="A12663" s="100" t="s">
        <v>29899</v>
      </c>
      <c r="B12663" s="101">
        <v>22.98</v>
      </c>
      <c r="C12663" s="102"/>
      <c r="D12663" s="100" t="s">
        <v>13242</v>
      </c>
      <c r="E12663" s="101">
        <v>223.51</v>
      </c>
      <c r="F12663" s="102"/>
    </row>
    <row r="12664" ht="12.75" customHeight="1">
      <c r="A12664" s="100" t="s">
        <v>12865</v>
      </c>
      <c r="B12664" s="101">
        <v>20.61</v>
      </c>
      <c r="C12664" s="102"/>
      <c r="D12664" s="100" t="s">
        <v>30110</v>
      </c>
      <c r="E12664" s="101">
        <v>489.31</v>
      </c>
      <c r="F12664" s="102"/>
    </row>
    <row r="12665" ht="12.75" customHeight="1">
      <c r="A12665" s="100" t="s">
        <v>29900</v>
      </c>
      <c r="B12665" s="101">
        <v>23.6</v>
      </c>
      <c r="C12665" s="102"/>
      <c r="D12665" s="100" t="s">
        <v>13244</v>
      </c>
      <c r="E12665" s="101">
        <v>475.92</v>
      </c>
      <c r="F12665" s="102"/>
    </row>
    <row r="12666" ht="12.75" customHeight="1">
      <c r="A12666" s="100" t="s">
        <v>12867</v>
      </c>
      <c r="B12666" s="101">
        <v>21.18</v>
      </c>
      <c r="C12666" s="102"/>
      <c r="D12666" s="100" t="s">
        <v>30111</v>
      </c>
      <c r="E12666" s="101">
        <v>337.81</v>
      </c>
      <c r="F12666" s="102"/>
    </row>
    <row r="12667" ht="12.75" customHeight="1">
      <c r="A12667" s="100" t="s">
        <v>29901</v>
      </c>
      <c r="B12667" s="101">
        <v>22.72</v>
      </c>
      <c r="C12667" s="102"/>
      <c r="D12667" s="100" t="s">
        <v>13246</v>
      </c>
      <c r="E12667" s="101">
        <v>332.46</v>
      </c>
      <c r="F12667" s="102"/>
    </row>
    <row r="12668" ht="12.75" customHeight="1">
      <c r="A12668" s="100" t="s">
        <v>12869</v>
      </c>
      <c r="B12668" s="101">
        <v>20.35</v>
      </c>
      <c r="C12668" s="102"/>
      <c r="D12668" s="100" t="s">
        <v>30112</v>
      </c>
      <c r="E12668" s="101">
        <v>504.16</v>
      </c>
      <c r="F12668" s="102"/>
    </row>
    <row r="12669" ht="12.75" customHeight="1">
      <c r="A12669" s="100" t="s">
        <v>29902</v>
      </c>
      <c r="B12669" s="101">
        <v>44.41</v>
      </c>
      <c r="C12669" s="102"/>
      <c r="D12669" s="100" t="s">
        <v>13248</v>
      </c>
      <c r="E12669" s="101">
        <v>499.12</v>
      </c>
      <c r="F12669" s="102"/>
    </row>
    <row r="12670" ht="12.75" customHeight="1">
      <c r="A12670" s="100" t="s">
        <v>12871</v>
      </c>
      <c r="B12670" s="101">
        <v>42.52</v>
      </c>
      <c r="C12670" s="102"/>
      <c r="D12670" s="100" t="s">
        <v>30113</v>
      </c>
      <c r="E12670" s="101">
        <v>1279.61</v>
      </c>
      <c r="F12670" s="102"/>
    </row>
    <row r="12671" ht="12.75" customHeight="1">
      <c r="A12671" s="100" t="s">
        <v>29903</v>
      </c>
      <c r="B12671" s="101">
        <v>78.46</v>
      </c>
      <c r="C12671" s="102"/>
      <c r="D12671" s="100" t="s">
        <v>13250</v>
      </c>
      <c r="E12671" s="101">
        <v>1272.19</v>
      </c>
      <c r="F12671" s="102"/>
    </row>
    <row r="12672" ht="12.75" customHeight="1">
      <c r="A12672" s="100" t="s">
        <v>12873</v>
      </c>
      <c r="B12672" s="101">
        <v>75.99</v>
      </c>
      <c r="C12672" s="102"/>
      <c r="D12672" s="100" t="s">
        <v>30114</v>
      </c>
      <c r="E12672" s="101">
        <v>770.9</v>
      </c>
      <c r="F12672" s="102"/>
    </row>
    <row r="12673" ht="12.75" customHeight="1">
      <c r="A12673" s="100" t="s">
        <v>29904</v>
      </c>
      <c r="B12673" s="101">
        <v>36.89</v>
      </c>
      <c r="C12673" s="102"/>
      <c r="D12673" s="100" t="s">
        <v>13252</v>
      </c>
      <c r="E12673" s="101">
        <v>760.73</v>
      </c>
      <c r="F12673" s="102"/>
    </row>
    <row r="12674" ht="12.75" customHeight="1">
      <c r="A12674" s="100" t="s">
        <v>12875</v>
      </c>
      <c r="B12674" s="101">
        <v>35.38</v>
      </c>
      <c r="C12674" s="102"/>
      <c r="D12674" s="100" t="s">
        <v>30115</v>
      </c>
      <c r="E12674" s="101">
        <v>526.63</v>
      </c>
      <c r="F12674" s="102"/>
    </row>
    <row r="12675" ht="12.75" customHeight="1">
      <c r="A12675" s="100" t="s">
        <v>29905</v>
      </c>
      <c r="B12675" s="101">
        <v>60.6</v>
      </c>
      <c r="C12675" s="102"/>
      <c r="D12675" s="100" t="s">
        <v>13254</v>
      </c>
      <c r="E12675" s="101">
        <v>518.47</v>
      </c>
      <c r="F12675" s="102"/>
    </row>
    <row r="12676" ht="12.75" customHeight="1">
      <c r="A12676" s="100" t="s">
        <v>12877</v>
      </c>
      <c r="B12676" s="101">
        <v>58.17</v>
      </c>
      <c r="C12676" s="102"/>
      <c r="D12676" s="100" t="s">
        <v>30116</v>
      </c>
      <c r="E12676" s="101">
        <v>430.1</v>
      </c>
      <c r="F12676" s="102"/>
    </row>
    <row r="12677" ht="12.75" customHeight="1">
      <c r="A12677" s="100" t="s">
        <v>29906</v>
      </c>
      <c r="B12677" s="101">
        <v>89.48</v>
      </c>
      <c r="C12677" s="102"/>
      <c r="D12677" s="100" t="s">
        <v>13256</v>
      </c>
      <c r="E12677" s="101">
        <v>425.07</v>
      </c>
      <c r="F12677" s="102"/>
    </row>
    <row r="12678" ht="12.75" customHeight="1">
      <c r="A12678" s="100" t="s">
        <v>12879</v>
      </c>
      <c r="B12678" s="101">
        <v>87.02</v>
      </c>
      <c r="C12678" s="102"/>
      <c r="D12678" s="100" t="s">
        <v>30117</v>
      </c>
      <c r="E12678" s="101">
        <v>820.12</v>
      </c>
      <c r="F12678" s="102"/>
    </row>
    <row r="12679" ht="12.75" customHeight="1">
      <c r="A12679" s="100" t="s">
        <v>29907</v>
      </c>
      <c r="B12679" s="101">
        <v>89.17</v>
      </c>
      <c r="C12679" s="102"/>
      <c r="D12679" s="100" t="s">
        <v>13258</v>
      </c>
      <c r="E12679" s="101">
        <v>813.16</v>
      </c>
      <c r="F12679" s="102"/>
    </row>
    <row r="12680" ht="12.75" customHeight="1">
      <c r="A12680" s="100" t="s">
        <v>12881</v>
      </c>
      <c r="B12680" s="101">
        <v>86.7</v>
      </c>
      <c r="C12680" s="102"/>
      <c r="D12680" s="100" t="s">
        <v>30118</v>
      </c>
      <c r="E12680" s="101">
        <v>539.8</v>
      </c>
      <c r="F12680" s="102"/>
    </row>
    <row r="12681" ht="12.75" customHeight="1">
      <c r="A12681" s="100" t="s">
        <v>29908</v>
      </c>
      <c r="B12681" s="101">
        <v>379.41</v>
      </c>
      <c r="C12681" s="102"/>
      <c r="D12681" s="100" t="s">
        <v>13260</v>
      </c>
      <c r="E12681" s="101">
        <v>534.45</v>
      </c>
      <c r="F12681" s="102"/>
    </row>
    <row r="12682" ht="12.75" customHeight="1">
      <c r="A12682" s="100" t="s">
        <v>12883</v>
      </c>
      <c r="B12682" s="101">
        <v>365.2</v>
      </c>
      <c r="C12682" s="102"/>
      <c r="D12682" s="100" t="s">
        <v>30119</v>
      </c>
      <c r="E12682" s="101">
        <v>4398.54</v>
      </c>
      <c r="F12682" s="102"/>
    </row>
    <row r="12683" ht="12.75" customHeight="1">
      <c r="A12683" s="100" t="s">
        <v>29909</v>
      </c>
      <c r="B12683" s="101">
        <v>629.31</v>
      </c>
      <c r="C12683" s="102"/>
      <c r="D12683" s="100" t="s">
        <v>13262</v>
      </c>
      <c r="E12683" s="101">
        <v>4382.47</v>
      </c>
      <c r="F12683" s="102"/>
    </row>
    <row r="12684" ht="12.75" customHeight="1">
      <c r="A12684" s="100" t="s">
        <v>12885</v>
      </c>
      <c r="B12684" s="101">
        <v>615.1</v>
      </c>
      <c r="C12684" s="102"/>
      <c r="D12684" s="100" t="s">
        <v>30120</v>
      </c>
      <c r="E12684" s="101">
        <v>4629.0</v>
      </c>
      <c r="F12684" s="102"/>
    </row>
    <row r="12685" ht="12.75" customHeight="1">
      <c r="A12685" s="100" t="s">
        <v>29910</v>
      </c>
      <c r="B12685" s="101">
        <v>231.82</v>
      </c>
      <c r="C12685" s="102"/>
      <c r="D12685" s="100" t="s">
        <v>13264</v>
      </c>
      <c r="E12685" s="101">
        <v>4612.93</v>
      </c>
      <c r="F12685" s="102"/>
    </row>
    <row r="12686" ht="12.75" customHeight="1">
      <c r="A12686" s="100" t="s">
        <v>12887</v>
      </c>
      <c r="B12686" s="101">
        <v>227.08</v>
      </c>
      <c r="C12686" s="102"/>
      <c r="D12686" s="100" t="s">
        <v>30121</v>
      </c>
      <c r="E12686" s="101">
        <v>5440.54</v>
      </c>
      <c r="F12686" s="102"/>
    </row>
    <row r="12687" ht="12.75" customHeight="1">
      <c r="A12687" s="100" t="s">
        <v>29911</v>
      </c>
      <c r="B12687" s="101">
        <v>292.18</v>
      </c>
      <c r="C12687" s="102"/>
      <c r="D12687" s="100" t="s">
        <v>13266</v>
      </c>
      <c r="E12687" s="101">
        <v>5424.47</v>
      </c>
      <c r="F12687" s="102"/>
    </row>
    <row r="12688" ht="12.75" customHeight="1">
      <c r="A12688" s="100" t="s">
        <v>12889</v>
      </c>
      <c r="B12688" s="101">
        <v>289.34</v>
      </c>
      <c r="C12688" s="102"/>
      <c r="D12688" s="100" t="s">
        <v>30122</v>
      </c>
      <c r="E12688" s="101">
        <v>5630.88</v>
      </c>
      <c r="F12688" s="102"/>
    </row>
    <row r="12689" ht="12.75" customHeight="1">
      <c r="A12689" s="100" t="s">
        <v>30123</v>
      </c>
      <c r="B12689" s="101">
        <v>332.37</v>
      </c>
      <c r="C12689" s="102"/>
      <c r="D12689" s="100" t="s">
        <v>13268</v>
      </c>
      <c r="E12689" s="101">
        <v>5614.81</v>
      </c>
      <c r="F12689" s="102"/>
    </row>
    <row r="12690" ht="12.75" customHeight="1">
      <c r="A12690" s="100" t="s">
        <v>12891</v>
      </c>
      <c r="B12690" s="101">
        <v>322.51</v>
      </c>
      <c r="C12690" s="102"/>
      <c r="D12690" s="100" t="s">
        <v>30124</v>
      </c>
      <c r="E12690" s="101">
        <v>7634.64</v>
      </c>
      <c r="F12690" s="102"/>
    </row>
    <row r="12691" ht="12.75" customHeight="1">
      <c r="A12691" s="100" t="s">
        <v>29912</v>
      </c>
      <c r="B12691" s="101">
        <v>415.74</v>
      </c>
      <c r="C12691" s="102"/>
      <c r="D12691" s="100" t="s">
        <v>13270</v>
      </c>
      <c r="E12691" s="101">
        <v>7618.57</v>
      </c>
      <c r="F12691" s="102"/>
    </row>
    <row r="12692" ht="12.75" customHeight="1">
      <c r="A12692" s="100" t="s">
        <v>12893</v>
      </c>
      <c r="B12692" s="101">
        <v>405.88</v>
      </c>
      <c r="C12692" s="102"/>
      <c r="D12692" s="100" t="s">
        <v>30125</v>
      </c>
      <c r="E12692" s="101">
        <v>8636.52</v>
      </c>
      <c r="F12692" s="102"/>
    </row>
    <row r="12693" ht="12.75" customHeight="1">
      <c r="A12693" s="100" t="s">
        <v>30126</v>
      </c>
      <c r="B12693" s="101">
        <v>374.21</v>
      </c>
      <c r="C12693" s="102"/>
      <c r="D12693" s="100" t="s">
        <v>13272</v>
      </c>
      <c r="E12693" s="101">
        <v>8620.45</v>
      </c>
      <c r="F12693" s="102"/>
    </row>
    <row r="12694" ht="12.75" customHeight="1">
      <c r="A12694" s="100" t="s">
        <v>12895</v>
      </c>
      <c r="B12694" s="101">
        <v>364.34</v>
      </c>
      <c r="C12694" s="102"/>
      <c r="D12694" s="100" t="s">
        <v>30127</v>
      </c>
      <c r="E12694" s="101">
        <v>9638.4</v>
      </c>
      <c r="F12694" s="102"/>
    </row>
    <row r="12695" ht="12.75" customHeight="1">
      <c r="A12695" s="100" t="s">
        <v>29919</v>
      </c>
      <c r="B12695" s="101">
        <v>125.93</v>
      </c>
      <c r="C12695" s="102"/>
      <c r="D12695" s="100" t="s">
        <v>13274</v>
      </c>
      <c r="E12695" s="101">
        <v>9622.33</v>
      </c>
      <c r="F12695" s="102"/>
    </row>
    <row r="12696" ht="12.75" customHeight="1">
      <c r="A12696" s="100" t="s">
        <v>12897</v>
      </c>
      <c r="B12696" s="101">
        <v>119.66</v>
      </c>
      <c r="C12696" s="102"/>
      <c r="D12696" s="100" t="s">
        <v>30128</v>
      </c>
      <c r="E12696" s="101">
        <v>10640.28</v>
      </c>
      <c r="F12696" s="102"/>
    </row>
    <row r="12697" ht="12.75" customHeight="1">
      <c r="A12697" s="100" t="s">
        <v>29920</v>
      </c>
      <c r="B12697" s="101">
        <v>125.93</v>
      </c>
      <c r="C12697" s="102"/>
      <c r="D12697" s="100" t="s">
        <v>13276</v>
      </c>
      <c r="E12697" s="101">
        <v>10624.21</v>
      </c>
      <c r="F12697" s="102"/>
    </row>
    <row r="12698" ht="12.75" customHeight="1">
      <c r="A12698" s="100" t="s">
        <v>12899</v>
      </c>
      <c r="B12698" s="101">
        <v>119.66</v>
      </c>
      <c r="C12698" s="102"/>
      <c r="D12698" s="100" t="s">
        <v>30129</v>
      </c>
      <c r="E12698" s="101">
        <v>4904.54</v>
      </c>
      <c r="F12698" s="102"/>
    </row>
    <row r="12699" ht="12.75" customHeight="1">
      <c r="A12699" s="100" t="s">
        <v>29921</v>
      </c>
      <c r="B12699" s="101">
        <v>115.53</v>
      </c>
      <c r="C12699" s="102"/>
      <c r="D12699" s="100" t="s">
        <v>13278</v>
      </c>
      <c r="E12699" s="101">
        <v>4888.47</v>
      </c>
      <c r="F12699" s="102"/>
    </row>
    <row r="12700" ht="12.75" customHeight="1">
      <c r="A12700" s="100" t="s">
        <v>12901</v>
      </c>
      <c r="B12700" s="101">
        <v>109.91</v>
      </c>
      <c r="C12700" s="102"/>
      <c r="D12700" s="100" t="s">
        <v>30130</v>
      </c>
      <c r="E12700" s="101">
        <v>4920.54</v>
      </c>
      <c r="F12700" s="102"/>
    </row>
    <row r="12701" ht="12.75" customHeight="1">
      <c r="A12701" s="100" t="s">
        <v>29922</v>
      </c>
      <c r="B12701" s="101">
        <v>119.03</v>
      </c>
      <c r="C12701" s="102"/>
      <c r="D12701" s="100" t="s">
        <v>13280</v>
      </c>
      <c r="E12701" s="101">
        <v>4904.47</v>
      </c>
      <c r="F12701" s="102"/>
    </row>
    <row r="12702" ht="12.75" customHeight="1">
      <c r="A12702" s="100" t="s">
        <v>12903</v>
      </c>
      <c r="B12702" s="101">
        <v>113.41</v>
      </c>
      <c r="C12702" s="102"/>
      <c r="D12702" s="100" t="s">
        <v>30131</v>
      </c>
      <c r="E12702" s="101">
        <v>5420.54</v>
      </c>
      <c r="F12702" s="102"/>
    </row>
    <row r="12703" ht="12.75" customHeight="1">
      <c r="A12703" s="100" t="s">
        <v>29923</v>
      </c>
      <c r="B12703" s="101">
        <v>78.74</v>
      </c>
      <c r="C12703" s="102"/>
      <c r="D12703" s="100" t="s">
        <v>13282</v>
      </c>
      <c r="E12703" s="101">
        <v>5404.47</v>
      </c>
      <c r="F12703" s="102"/>
    </row>
    <row r="12704" ht="12.75" customHeight="1">
      <c r="A12704" s="100" t="s">
        <v>12905</v>
      </c>
      <c r="B12704" s="101">
        <v>71.35</v>
      </c>
      <c r="C12704" s="102"/>
      <c r="D12704" s="100" t="s">
        <v>30132</v>
      </c>
      <c r="E12704" s="101">
        <v>5920.54</v>
      </c>
      <c r="F12704" s="102"/>
    </row>
    <row r="12705" ht="12.75" customHeight="1">
      <c r="A12705" s="100" t="s">
        <v>29924</v>
      </c>
      <c r="B12705" s="101">
        <v>102.63</v>
      </c>
      <c r="C12705" s="102"/>
      <c r="D12705" s="100" t="s">
        <v>13284</v>
      </c>
      <c r="E12705" s="101">
        <v>5904.47</v>
      </c>
      <c r="F12705" s="102"/>
    </row>
    <row r="12706" ht="12.75" customHeight="1">
      <c r="A12706" s="100" t="s">
        <v>12907</v>
      </c>
      <c r="B12706" s="101">
        <v>95.72</v>
      </c>
      <c r="C12706" s="102"/>
      <c r="D12706" s="100" t="s">
        <v>30133</v>
      </c>
      <c r="E12706" s="101">
        <v>8020.54</v>
      </c>
      <c r="F12706" s="102"/>
    </row>
    <row r="12707" ht="12.75" customHeight="1">
      <c r="A12707" s="100" t="s">
        <v>29925</v>
      </c>
      <c r="B12707" s="101">
        <v>1024.18</v>
      </c>
      <c r="C12707" s="102"/>
      <c r="D12707" s="100" t="s">
        <v>13286</v>
      </c>
      <c r="E12707" s="101">
        <v>8004.47</v>
      </c>
      <c r="F12707" s="102"/>
    </row>
    <row r="12708" ht="12.75" customHeight="1">
      <c r="A12708" s="100" t="s">
        <v>12909</v>
      </c>
      <c r="B12708" s="101">
        <v>1019.98</v>
      </c>
      <c r="C12708" s="102"/>
      <c r="D12708" s="100" t="s">
        <v>30134</v>
      </c>
      <c r="E12708" s="101">
        <v>9020.54</v>
      </c>
      <c r="F12708" s="102"/>
    </row>
    <row r="12709" ht="12.75" customHeight="1">
      <c r="A12709" s="100" t="s">
        <v>29926</v>
      </c>
      <c r="B12709" s="101">
        <v>2030.17</v>
      </c>
      <c r="C12709" s="102"/>
      <c r="D12709" s="100" t="s">
        <v>13288</v>
      </c>
      <c r="E12709" s="101">
        <v>9004.47</v>
      </c>
      <c r="F12709" s="102"/>
    </row>
    <row r="12710" ht="12.75" customHeight="1">
      <c r="A12710" s="100" t="s">
        <v>12911</v>
      </c>
      <c r="B12710" s="101">
        <v>2025.24</v>
      </c>
      <c r="C12710" s="102"/>
      <c r="D12710" s="100" t="s">
        <v>30135</v>
      </c>
      <c r="E12710" s="101">
        <v>10070.54</v>
      </c>
      <c r="F12710" s="102"/>
    </row>
    <row r="12711" ht="12.75" customHeight="1">
      <c r="A12711" s="100" t="s">
        <v>29927</v>
      </c>
      <c r="B12711" s="101">
        <v>1636.63</v>
      </c>
      <c r="C12711" s="102"/>
      <c r="D12711" s="100" t="s">
        <v>13290</v>
      </c>
      <c r="E12711" s="101">
        <v>10054.47</v>
      </c>
      <c r="F12711" s="102"/>
    </row>
    <row r="12712" ht="12.75" customHeight="1">
      <c r="A12712" s="100" t="s">
        <v>12913</v>
      </c>
      <c r="B12712" s="101">
        <v>1629.23</v>
      </c>
      <c r="C12712" s="102"/>
      <c r="D12712" s="100" t="s">
        <v>30136</v>
      </c>
      <c r="E12712" s="101">
        <v>11110.54</v>
      </c>
      <c r="F12712" s="102"/>
    </row>
    <row r="12713" ht="12.75" customHeight="1">
      <c r="A12713" s="100" t="s">
        <v>29928</v>
      </c>
      <c r="B12713" s="101">
        <v>5085.06</v>
      </c>
      <c r="C12713" s="102"/>
      <c r="D12713" s="100" t="s">
        <v>13292</v>
      </c>
      <c r="E12713" s="101">
        <v>11094.47</v>
      </c>
      <c r="F12713" s="102"/>
    </row>
    <row r="12714" ht="12.75" customHeight="1">
      <c r="A12714" s="100" t="s">
        <v>12915</v>
      </c>
      <c r="B12714" s="101">
        <v>5073.96</v>
      </c>
      <c r="C12714" s="102"/>
      <c r="D12714" s="100" t="s">
        <v>30137</v>
      </c>
      <c r="E12714" s="101">
        <v>479.32</v>
      </c>
      <c r="F12714" s="102"/>
    </row>
    <row r="12715" ht="12.75" customHeight="1">
      <c r="A12715" s="100" t="s">
        <v>29929</v>
      </c>
      <c r="B12715" s="101">
        <v>524.34</v>
      </c>
      <c r="C12715" s="102"/>
      <c r="D12715" s="100" t="s">
        <v>13294</v>
      </c>
      <c r="E12715" s="101">
        <v>457.89</v>
      </c>
      <c r="F12715" s="102"/>
    </row>
    <row r="12716" ht="12.75" customHeight="1">
      <c r="A12716" s="100" t="s">
        <v>12917</v>
      </c>
      <c r="B12716" s="101">
        <v>520.64</v>
      </c>
      <c r="C12716" s="102"/>
      <c r="D12716" s="100" t="s">
        <v>30138</v>
      </c>
      <c r="E12716" s="101">
        <v>551.21</v>
      </c>
      <c r="F12716" s="102"/>
    </row>
    <row r="12717" ht="12.75" customHeight="1">
      <c r="A12717" s="100" t="s">
        <v>29930</v>
      </c>
      <c r="B12717" s="101">
        <v>1078.01</v>
      </c>
      <c r="C12717" s="102"/>
      <c r="D12717" s="100" t="s">
        <v>13296</v>
      </c>
      <c r="E12717" s="101">
        <v>526.58</v>
      </c>
      <c r="F12717" s="102"/>
    </row>
    <row r="12718" ht="12.75" customHeight="1">
      <c r="A12718" s="100" t="s">
        <v>12919</v>
      </c>
      <c r="B12718" s="101">
        <v>1071.59</v>
      </c>
      <c r="C12718" s="102"/>
      <c r="D12718" s="100" t="s">
        <v>30139</v>
      </c>
      <c r="E12718" s="101">
        <v>489.2</v>
      </c>
      <c r="F12718" s="102"/>
    </row>
    <row r="12719" ht="12.75" customHeight="1">
      <c r="A12719" s="100" t="s">
        <v>29931</v>
      </c>
      <c r="B12719" s="101">
        <v>1064.34</v>
      </c>
      <c r="C12719" s="102"/>
      <c r="D12719" s="100" t="s">
        <v>13298</v>
      </c>
      <c r="E12719" s="101">
        <v>467.77</v>
      </c>
      <c r="F12719" s="102"/>
    </row>
    <row r="12720" ht="12.75" customHeight="1">
      <c r="A12720" s="100" t="s">
        <v>12921</v>
      </c>
      <c r="B12720" s="101">
        <v>1057.92</v>
      </c>
      <c r="C12720" s="102"/>
      <c r="D12720" s="100" t="s">
        <v>30140</v>
      </c>
      <c r="E12720" s="101">
        <v>562.58</v>
      </c>
      <c r="F12720" s="102"/>
    </row>
    <row r="12721" ht="12.75" customHeight="1">
      <c r="A12721" s="100" t="s">
        <v>29932</v>
      </c>
      <c r="B12721" s="101">
        <v>1050.75</v>
      </c>
      <c r="C12721" s="102"/>
      <c r="D12721" s="100" t="s">
        <v>13300</v>
      </c>
      <c r="E12721" s="101">
        <v>537.94</v>
      </c>
      <c r="F12721" s="102"/>
    </row>
    <row r="12722" ht="12.75" customHeight="1">
      <c r="A12722" s="100" t="s">
        <v>12923</v>
      </c>
      <c r="B12722" s="101">
        <v>1044.33</v>
      </c>
      <c r="C12722" s="102"/>
      <c r="D12722" s="100" t="s">
        <v>30141</v>
      </c>
      <c r="E12722" s="101">
        <v>435.36</v>
      </c>
      <c r="F12722" s="102"/>
    </row>
    <row r="12723" ht="12.75" customHeight="1">
      <c r="A12723" s="100" t="s">
        <v>29933</v>
      </c>
      <c r="B12723" s="101">
        <v>1498.3</v>
      </c>
      <c r="C12723" s="102"/>
      <c r="D12723" s="100" t="s">
        <v>13302</v>
      </c>
      <c r="E12723" s="101">
        <v>413.94</v>
      </c>
      <c r="F12723" s="102"/>
    </row>
    <row r="12724" ht="12.75" customHeight="1">
      <c r="A12724" s="100" t="s">
        <v>12925</v>
      </c>
      <c r="B12724" s="101">
        <v>1489.17</v>
      </c>
      <c r="C12724" s="102"/>
      <c r="D12724" s="100" t="s">
        <v>30142</v>
      </c>
      <c r="E12724" s="101">
        <v>500.67</v>
      </c>
      <c r="F12724" s="102"/>
    </row>
    <row r="12725" ht="12.75" customHeight="1">
      <c r="A12725" s="100" t="s">
        <v>29934</v>
      </c>
      <c r="B12725" s="101">
        <v>1455.34</v>
      </c>
      <c r="C12725" s="102"/>
      <c r="D12725" s="100" t="s">
        <v>13304</v>
      </c>
      <c r="E12725" s="101">
        <v>476.03</v>
      </c>
      <c r="F12725" s="102"/>
    </row>
    <row r="12726" ht="12.75" customHeight="1">
      <c r="A12726" s="100" t="s">
        <v>12927</v>
      </c>
      <c r="B12726" s="101">
        <v>1446.21</v>
      </c>
      <c r="C12726" s="102"/>
      <c r="D12726" s="100" t="s">
        <v>30143</v>
      </c>
      <c r="E12726" s="101">
        <v>484.18</v>
      </c>
      <c r="F12726" s="102"/>
    </row>
    <row r="12727" ht="12.75" customHeight="1">
      <c r="A12727" s="100" t="s">
        <v>29935</v>
      </c>
      <c r="B12727" s="101">
        <v>2524.44</v>
      </c>
      <c r="C12727" s="102"/>
      <c r="D12727" s="100" t="s">
        <v>13306</v>
      </c>
      <c r="E12727" s="101">
        <v>462.76</v>
      </c>
      <c r="F12727" s="102"/>
    </row>
    <row r="12728" ht="12.75" customHeight="1">
      <c r="A12728" s="100" t="s">
        <v>12929</v>
      </c>
      <c r="B12728" s="101">
        <v>2513.34</v>
      </c>
      <c r="C12728" s="102"/>
      <c r="D12728" s="100" t="s">
        <v>30144</v>
      </c>
      <c r="E12728" s="101">
        <v>556.81</v>
      </c>
      <c r="F12728" s="102"/>
    </row>
    <row r="12729" ht="12.75" customHeight="1">
      <c r="A12729" s="100" t="s">
        <v>29936</v>
      </c>
      <c r="B12729" s="101">
        <v>137.13</v>
      </c>
      <c r="C12729" s="102"/>
      <c r="D12729" s="100" t="s">
        <v>13308</v>
      </c>
      <c r="E12729" s="101">
        <v>532.17</v>
      </c>
      <c r="F12729" s="102"/>
    </row>
    <row r="12730" ht="12.75" customHeight="1">
      <c r="A12730" s="100" t="s">
        <v>12931</v>
      </c>
      <c r="B12730" s="101">
        <v>129.8</v>
      </c>
      <c r="C12730" s="102"/>
      <c r="D12730" s="100" t="s">
        <v>30145</v>
      </c>
      <c r="E12730" s="101">
        <v>598.5</v>
      </c>
      <c r="F12730" s="102"/>
    </row>
    <row r="12731" ht="12.75" customHeight="1">
      <c r="A12731" s="100" t="s">
        <v>29937</v>
      </c>
      <c r="B12731" s="101">
        <v>101.47</v>
      </c>
      <c r="C12731" s="102"/>
      <c r="D12731" s="100" t="s">
        <v>13310</v>
      </c>
      <c r="E12731" s="101">
        <v>577.07</v>
      </c>
      <c r="F12731" s="102"/>
    </row>
    <row r="12732" ht="12.75" customHeight="1">
      <c r="A12732" s="100" t="s">
        <v>12933</v>
      </c>
      <c r="B12732" s="101">
        <v>96.54</v>
      </c>
      <c r="C12732" s="102"/>
      <c r="D12732" s="100" t="s">
        <v>30146</v>
      </c>
      <c r="E12732" s="101">
        <v>688.27</v>
      </c>
      <c r="F12732" s="102"/>
    </row>
    <row r="12733" ht="12.75" customHeight="1">
      <c r="A12733" s="100" t="s">
        <v>29938</v>
      </c>
      <c r="B12733" s="101">
        <v>117.73</v>
      </c>
      <c r="C12733" s="102"/>
      <c r="D12733" s="100" t="s">
        <v>13312</v>
      </c>
      <c r="E12733" s="101">
        <v>663.63</v>
      </c>
      <c r="F12733" s="102"/>
    </row>
    <row r="12734" ht="12.75" customHeight="1">
      <c r="A12734" s="100" t="s">
        <v>12935</v>
      </c>
      <c r="B12734" s="101">
        <v>111.81</v>
      </c>
      <c r="C12734" s="102"/>
      <c r="D12734" s="100" t="s">
        <v>30147</v>
      </c>
      <c r="E12734" s="101">
        <v>594.37</v>
      </c>
      <c r="F12734" s="102"/>
    </row>
    <row r="12735" ht="12.75" customHeight="1">
      <c r="A12735" s="100" t="s">
        <v>29939</v>
      </c>
      <c r="B12735" s="101">
        <v>159.4</v>
      </c>
      <c r="C12735" s="102"/>
      <c r="D12735" s="100" t="s">
        <v>13314</v>
      </c>
      <c r="E12735" s="101">
        <v>572.94</v>
      </c>
      <c r="F12735" s="102"/>
    </row>
    <row r="12736" ht="12.75" customHeight="1">
      <c r="A12736" s="100" t="s">
        <v>12937</v>
      </c>
      <c r="B12736" s="101">
        <v>151.5</v>
      </c>
      <c r="C12736" s="102"/>
      <c r="D12736" s="100" t="s">
        <v>30148</v>
      </c>
      <c r="E12736" s="101">
        <v>683.52</v>
      </c>
      <c r="F12736" s="102"/>
    </row>
    <row r="12737" ht="12.75" customHeight="1">
      <c r="A12737" s="100" t="s">
        <v>29940</v>
      </c>
      <c r="B12737" s="101">
        <v>2238.91</v>
      </c>
      <c r="C12737" s="102"/>
      <c r="D12737" s="100" t="s">
        <v>13316</v>
      </c>
      <c r="E12737" s="101">
        <v>658.88</v>
      </c>
      <c r="F12737" s="102"/>
    </row>
    <row r="12738" ht="12.75" customHeight="1">
      <c r="A12738" s="100" t="s">
        <v>12939</v>
      </c>
      <c r="B12738" s="101">
        <v>2229.05</v>
      </c>
      <c r="C12738" s="102"/>
      <c r="D12738" s="100" t="s">
        <v>30149</v>
      </c>
      <c r="E12738" s="101">
        <v>410.82</v>
      </c>
      <c r="F12738" s="102"/>
    </row>
    <row r="12739" ht="12.75" customHeight="1">
      <c r="A12739" s="100" t="s">
        <v>29942</v>
      </c>
      <c r="B12739" s="101">
        <v>232.05</v>
      </c>
      <c r="C12739" s="102"/>
      <c r="D12739" s="100" t="s">
        <v>13318</v>
      </c>
      <c r="E12739" s="101">
        <v>394.75</v>
      </c>
      <c r="F12739" s="102"/>
    </row>
    <row r="12740" ht="12.75" customHeight="1">
      <c r="A12740" s="100" t="s">
        <v>12943</v>
      </c>
      <c r="B12740" s="101">
        <v>232.05</v>
      </c>
      <c r="C12740" s="102"/>
      <c r="D12740" s="100" t="s">
        <v>30150</v>
      </c>
      <c r="E12740" s="101">
        <v>472.44</v>
      </c>
      <c r="F12740" s="102"/>
    </row>
    <row r="12741" ht="12.75" customHeight="1">
      <c r="A12741" s="100" t="s">
        <v>29943</v>
      </c>
      <c r="B12741" s="101">
        <v>325.0</v>
      </c>
      <c r="C12741" s="102"/>
      <c r="D12741" s="100" t="s">
        <v>13320</v>
      </c>
      <c r="E12741" s="101">
        <v>453.96</v>
      </c>
      <c r="F12741" s="102"/>
    </row>
    <row r="12742" ht="12.75" customHeight="1">
      <c r="A12742" s="100" t="s">
        <v>12945</v>
      </c>
      <c r="B12742" s="101">
        <v>325.0</v>
      </c>
      <c r="C12742" s="102"/>
      <c r="D12742" s="100" t="s">
        <v>30151</v>
      </c>
      <c r="E12742" s="101">
        <v>479.76</v>
      </c>
      <c r="F12742" s="102"/>
    </row>
    <row r="12743" ht="12.75" customHeight="1">
      <c r="A12743" s="100" t="s">
        <v>29944</v>
      </c>
      <c r="B12743" s="101">
        <v>199.5</v>
      </c>
      <c r="C12743" s="102"/>
      <c r="D12743" s="100" t="s">
        <v>30152</v>
      </c>
      <c r="E12743" s="101">
        <v>463.69</v>
      </c>
      <c r="F12743" s="102"/>
    </row>
    <row r="12744" ht="12.75" customHeight="1">
      <c r="A12744" s="100" t="s">
        <v>12947</v>
      </c>
      <c r="B12744" s="101">
        <v>199.5</v>
      </c>
      <c r="C12744" s="102"/>
      <c r="D12744" s="100" t="s">
        <v>30153</v>
      </c>
      <c r="E12744" s="101">
        <v>551.72</v>
      </c>
      <c r="F12744" s="102"/>
    </row>
    <row r="12745" ht="12.75" customHeight="1">
      <c r="A12745" s="100" t="s">
        <v>29945</v>
      </c>
      <c r="B12745" s="101">
        <v>285.0</v>
      </c>
      <c r="C12745" s="102"/>
      <c r="D12745" s="100" t="s">
        <v>13323</v>
      </c>
      <c r="E12745" s="101">
        <v>533.24</v>
      </c>
      <c r="F12745" s="102"/>
    </row>
    <row r="12746" ht="12.75" customHeight="1">
      <c r="A12746" s="100" t="s">
        <v>12949</v>
      </c>
      <c r="B12746" s="101">
        <v>285.0</v>
      </c>
      <c r="C12746" s="102"/>
      <c r="D12746" s="100" t="s">
        <v>30154</v>
      </c>
      <c r="E12746" s="101">
        <v>649.74</v>
      </c>
      <c r="F12746" s="102"/>
    </row>
    <row r="12747" ht="12.75" customHeight="1">
      <c r="A12747" s="100" t="s">
        <v>29946</v>
      </c>
      <c r="B12747" s="101">
        <v>193.2</v>
      </c>
      <c r="C12747" s="102"/>
      <c r="D12747" s="100" t="s">
        <v>13325</v>
      </c>
      <c r="E12747" s="101">
        <v>628.31</v>
      </c>
      <c r="F12747" s="102"/>
    </row>
    <row r="12748" ht="12.75" customHeight="1">
      <c r="A12748" s="100" t="s">
        <v>12951</v>
      </c>
      <c r="B12748" s="101">
        <v>193.2</v>
      </c>
      <c r="C12748" s="102"/>
      <c r="D12748" s="100" t="s">
        <v>30155</v>
      </c>
      <c r="E12748" s="101">
        <v>747.2</v>
      </c>
      <c r="F12748" s="102"/>
    </row>
    <row r="12749" ht="12.75" customHeight="1">
      <c r="A12749" s="100" t="s">
        <v>29947</v>
      </c>
      <c r="B12749" s="101">
        <v>300.0</v>
      </c>
      <c r="C12749" s="102"/>
      <c r="D12749" s="100" t="s">
        <v>13327</v>
      </c>
      <c r="E12749" s="101">
        <v>722.56</v>
      </c>
      <c r="F12749" s="102"/>
    </row>
    <row r="12750" ht="12.75" customHeight="1">
      <c r="A12750" s="100" t="s">
        <v>12953</v>
      </c>
      <c r="B12750" s="101">
        <v>300.0</v>
      </c>
      <c r="C12750" s="102"/>
      <c r="D12750" s="100" t="s">
        <v>30156</v>
      </c>
      <c r="E12750" s="101">
        <v>545.69</v>
      </c>
      <c r="F12750" s="102"/>
    </row>
    <row r="12751" ht="12.75" customHeight="1">
      <c r="A12751" s="100" t="s">
        <v>29948</v>
      </c>
      <c r="B12751" s="101">
        <v>450.0</v>
      </c>
      <c r="C12751" s="102"/>
      <c r="D12751" s="100" t="s">
        <v>13329</v>
      </c>
      <c r="E12751" s="101">
        <v>524.27</v>
      </c>
      <c r="F12751" s="102"/>
    </row>
    <row r="12752" ht="12.75" customHeight="1">
      <c r="A12752" s="100" t="s">
        <v>12955</v>
      </c>
      <c r="B12752" s="101">
        <v>450.0</v>
      </c>
      <c r="C12752" s="102"/>
      <c r="D12752" s="100" t="s">
        <v>30157</v>
      </c>
      <c r="E12752" s="101">
        <v>627.55</v>
      </c>
      <c r="F12752" s="102"/>
    </row>
    <row r="12753" ht="12.75" customHeight="1">
      <c r="A12753" s="100" t="s">
        <v>30158</v>
      </c>
      <c r="B12753" s="101">
        <v>115.3</v>
      </c>
      <c r="C12753" s="102"/>
      <c r="D12753" s="100" t="s">
        <v>13331</v>
      </c>
      <c r="E12753" s="101">
        <v>602.91</v>
      </c>
      <c r="F12753" s="102"/>
    </row>
    <row r="12754" ht="12.75" customHeight="1">
      <c r="A12754" s="100" t="s">
        <v>30159</v>
      </c>
      <c r="B12754" s="101">
        <v>114.51</v>
      </c>
      <c r="C12754" s="102"/>
      <c r="D12754" s="100" t="s">
        <v>30160</v>
      </c>
      <c r="E12754" s="101">
        <v>780.95</v>
      </c>
      <c r="F12754" s="102"/>
    </row>
    <row r="12755" ht="12.75" customHeight="1">
      <c r="A12755" s="100" t="s">
        <v>30161</v>
      </c>
      <c r="B12755" s="101">
        <v>149.97</v>
      </c>
      <c r="C12755" s="102"/>
      <c r="D12755" s="100" t="s">
        <v>13333</v>
      </c>
      <c r="E12755" s="101">
        <v>759.53</v>
      </c>
      <c r="F12755" s="102"/>
    </row>
    <row r="12756" ht="12.75" customHeight="1">
      <c r="A12756" s="100" t="s">
        <v>30162</v>
      </c>
      <c r="B12756" s="101">
        <v>149.18</v>
      </c>
      <c r="C12756" s="102"/>
      <c r="D12756" s="100" t="s">
        <v>30163</v>
      </c>
      <c r="E12756" s="101">
        <v>898.1</v>
      </c>
      <c r="F12756" s="102"/>
    </row>
    <row r="12757" ht="12.75" customHeight="1">
      <c r="A12757" s="100" t="s">
        <v>30164</v>
      </c>
      <c r="B12757" s="101">
        <v>173.97</v>
      </c>
      <c r="C12757" s="102"/>
      <c r="D12757" s="100" t="s">
        <v>13335</v>
      </c>
      <c r="E12757" s="101">
        <v>873.46</v>
      </c>
      <c r="F12757" s="102"/>
    </row>
    <row r="12758" ht="12.75" customHeight="1">
      <c r="A12758" s="100" t="s">
        <v>30165</v>
      </c>
      <c r="B12758" s="101">
        <v>173.18</v>
      </c>
      <c r="C12758" s="102"/>
      <c r="D12758" s="100" t="s">
        <v>30166</v>
      </c>
      <c r="E12758" s="101">
        <v>853.67</v>
      </c>
      <c r="F12758" s="102"/>
    </row>
    <row r="12759" ht="12.75" customHeight="1">
      <c r="A12759" s="100" t="s">
        <v>30167</v>
      </c>
      <c r="B12759" s="101">
        <v>177.1</v>
      </c>
      <c r="C12759" s="102"/>
      <c r="D12759" s="100" t="s">
        <v>13337</v>
      </c>
      <c r="E12759" s="101">
        <v>832.25</v>
      </c>
      <c r="F12759" s="102"/>
    </row>
    <row r="12760" ht="12.75" customHeight="1">
      <c r="A12760" s="100" t="s">
        <v>30168</v>
      </c>
      <c r="B12760" s="101">
        <v>176.31</v>
      </c>
      <c r="C12760" s="102"/>
      <c r="D12760" s="100" t="s">
        <v>30169</v>
      </c>
      <c r="E12760" s="101">
        <v>981.29</v>
      </c>
      <c r="F12760" s="102"/>
    </row>
    <row r="12761" ht="12.75" customHeight="1">
      <c r="A12761" s="100" t="s">
        <v>30170</v>
      </c>
      <c r="B12761" s="101">
        <v>212.59</v>
      </c>
      <c r="C12761" s="102"/>
      <c r="D12761" s="100" t="s">
        <v>13339</v>
      </c>
      <c r="E12761" s="101">
        <v>956.66</v>
      </c>
      <c r="F12761" s="102"/>
    </row>
    <row r="12762" ht="12.75" customHeight="1">
      <c r="A12762" s="100" t="s">
        <v>30171</v>
      </c>
      <c r="B12762" s="101">
        <v>211.8</v>
      </c>
      <c r="C12762" s="102"/>
      <c r="D12762" s="100" t="s">
        <v>30172</v>
      </c>
      <c r="E12762" s="101">
        <v>780.95</v>
      </c>
      <c r="F12762" s="102"/>
    </row>
    <row r="12763" ht="12.75" customHeight="1">
      <c r="A12763" s="100" t="s">
        <v>30173</v>
      </c>
      <c r="B12763" s="101">
        <v>206.0</v>
      </c>
      <c r="C12763" s="102"/>
      <c r="D12763" s="100" t="s">
        <v>13341</v>
      </c>
      <c r="E12763" s="101">
        <v>759.53</v>
      </c>
      <c r="F12763" s="102"/>
    </row>
    <row r="12764" ht="12.75" customHeight="1">
      <c r="A12764" s="100" t="s">
        <v>30174</v>
      </c>
      <c r="B12764" s="101">
        <v>206.0</v>
      </c>
      <c r="C12764" s="102"/>
      <c r="D12764" s="100" t="s">
        <v>30175</v>
      </c>
      <c r="E12764" s="101">
        <v>898.1</v>
      </c>
      <c r="F12764" s="102"/>
    </row>
    <row r="12765" ht="12.75" customHeight="1">
      <c r="A12765" s="100" t="s">
        <v>30176</v>
      </c>
      <c r="B12765" s="101">
        <v>247.2</v>
      </c>
      <c r="C12765" s="102"/>
      <c r="D12765" s="100" t="s">
        <v>13343</v>
      </c>
      <c r="E12765" s="101">
        <v>873.46</v>
      </c>
      <c r="F12765" s="102"/>
    </row>
    <row r="12766" ht="12.75" customHeight="1">
      <c r="A12766" s="100" t="s">
        <v>30177</v>
      </c>
      <c r="B12766" s="101">
        <v>247.2</v>
      </c>
      <c r="C12766" s="102"/>
      <c r="D12766" s="100" t="s">
        <v>30178</v>
      </c>
      <c r="E12766" s="101">
        <v>461.62</v>
      </c>
      <c r="F12766" s="102"/>
    </row>
    <row r="12767" ht="12.75" customHeight="1">
      <c r="A12767" s="100" t="s">
        <v>30179</v>
      </c>
      <c r="B12767" s="101">
        <v>87.55</v>
      </c>
      <c r="C12767" s="102"/>
      <c r="D12767" s="100" t="s">
        <v>13345</v>
      </c>
      <c r="E12767" s="101">
        <v>440.19</v>
      </c>
      <c r="F12767" s="102"/>
    </row>
    <row r="12768" ht="12.75" customHeight="1">
      <c r="A12768" s="100" t="s">
        <v>30180</v>
      </c>
      <c r="B12768" s="101">
        <v>87.55</v>
      </c>
      <c r="C12768" s="102"/>
      <c r="D12768" s="100" t="s">
        <v>30181</v>
      </c>
      <c r="E12768" s="101">
        <v>530.86</v>
      </c>
      <c r="F12768" s="102"/>
    </row>
    <row r="12769" ht="12.75" customHeight="1">
      <c r="A12769" s="100" t="s">
        <v>30182</v>
      </c>
      <c r="B12769" s="101">
        <v>61.8</v>
      </c>
      <c r="C12769" s="102"/>
      <c r="D12769" s="100" t="s">
        <v>13347</v>
      </c>
      <c r="E12769" s="101">
        <v>506.22</v>
      </c>
      <c r="F12769" s="102"/>
    </row>
    <row r="12770" ht="12.75" customHeight="1">
      <c r="A12770" s="100" t="s">
        <v>30183</v>
      </c>
      <c r="B12770" s="101">
        <v>61.8</v>
      </c>
      <c r="C12770" s="102"/>
      <c r="D12770" s="100" t="s">
        <v>30184</v>
      </c>
      <c r="E12770" s="101">
        <v>762.52</v>
      </c>
      <c r="F12770" s="102"/>
    </row>
    <row r="12771" ht="12.75" customHeight="1">
      <c r="A12771" s="100" t="s">
        <v>30185</v>
      </c>
      <c r="B12771" s="101">
        <v>185.4</v>
      </c>
      <c r="C12771" s="102"/>
      <c r="D12771" s="100" t="s">
        <v>13349</v>
      </c>
      <c r="E12771" s="101">
        <v>741.09</v>
      </c>
      <c r="F12771" s="102"/>
    </row>
    <row r="12772" ht="12.75" customHeight="1">
      <c r="A12772" s="100" t="s">
        <v>30186</v>
      </c>
      <c r="B12772" s="101">
        <v>185.4</v>
      </c>
      <c r="C12772" s="102"/>
      <c r="D12772" s="100" t="s">
        <v>30187</v>
      </c>
      <c r="E12772" s="101">
        <v>876.89</v>
      </c>
      <c r="F12772" s="102"/>
    </row>
    <row r="12773" ht="12.75" customHeight="1">
      <c r="A12773" s="100" t="s">
        <v>29949</v>
      </c>
      <c r="B12773" s="101">
        <v>100.0</v>
      </c>
      <c r="C12773" s="102"/>
      <c r="D12773" s="100" t="s">
        <v>13351</v>
      </c>
      <c r="E12773" s="101">
        <v>852.26</v>
      </c>
      <c r="F12773" s="102"/>
    </row>
    <row r="12774" ht="12.75" customHeight="1">
      <c r="A12774" s="100" t="s">
        <v>12957</v>
      </c>
      <c r="B12774" s="101">
        <v>100.0</v>
      </c>
      <c r="C12774" s="102"/>
      <c r="D12774" s="100" t="s">
        <v>30188</v>
      </c>
      <c r="E12774" s="101">
        <v>514.72</v>
      </c>
      <c r="F12774" s="102"/>
    </row>
    <row r="12775" ht="12.75" customHeight="1">
      <c r="A12775" s="100" t="s">
        <v>29950</v>
      </c>
      <c r="B12775" s="101">
        <v>1093.81</v>
      </c>
      <c r="C12775" s="102"/>
      <c r="D12775" s="100" t="s">
        <v>13353</v>
      </c>
      <c r="E12775" s="101">
        <v>493.29</v>
      </c>
      <c r="F12775" s="102"/>
    </row>
    <row r="12776" ht="12.75" customHeight="1">
      <c r="A12776" s="100" t="s">
        <v>12959</v>
      </c>
      <c r="B12776" s="101">
        <v>980.34</v>
      </c>
      <c r="C12776" s="102"/>
      <c r="D12776" s="100" t="s">
        <v>30189</v>
      </c>
      <c r="E12776" s="101">
        <v>591.92</v>
      </c>
      <c r="F12776" s="102"/>
    </row>
    <row r="12777" ht="12.75" customHeight="1">
      <c r="A12777" s="100" t="s">
        <v>29951</v>
      </c>
      <c r="B12777" s="101">
        <v>1134.05</v>
      </c>
      <c r="C12777" s="102"/>
      <c r="D12777" s="100" t="s">
        <v>13355</v>
      </c>
      <c r="E12777" s="101">
        <v>567.29</v>
      </c>
      <c r="F12777" s="102"/>
    </row>
    <row r="12778" ht="12.75" customHeight="1">
      <c r="A12778" s="100" t="s">
        <v>12961</v>
      </c>
      <c r="B12778" s="101">
        <v>1015.64</v>
      </c>
      <c r="C12778" s="102"/>
      <c r="D12778" s="100" t="s">
        <v>30190</v>
      </c>
      <c r="E12778" s="101">
        <v>350.64</v>
      </c>
      <c r="F12778" s="102"/>
    </row>
    <row r="12779" ht="12.75" customHeight="1">
      <c r="A12779" s="100" t="s">
        <v>29952</v>
      </c>
      <c r="B12779" s="101">
        <v>1187.33</v>
      </c>
      <c r="C12779" s="102"/>
      <c r="D12779" s="100" t="s">
        <v>13357</v>
      </c>
      <c r="E12779" s="101">
        <v>334.57</v>
      </c>
      <c r="F12779" s="102"/>
    </row>
    <row r="12780" ht="12.75" customHeight="1">
      <c r="A12780" s="100" t="s">
        <v>12963</v>
      </c>
      <c r="B12780" s="101">
        <v>1063.98</v>
      </c>
      <c r="C12780" s="102"/>
      <c r="D12780" s="100" t="s">
        <v>30191</v>
      </c>
      <c r="E12780" s="101">
        <v>403.23</v>
      </c>
      <c r="F12780" s="102"/>
    </row>
    <row r="12781" ht="12.75" customHeight="1">
      <c r="A12781" s="100" t="s">
        <v>29953</v>
      </c>
      <c r="B12781" s="101">
        <v>890.67</v>
      </c>
      <c r="C12781" s="102"/>
      <c r="D12781" s="100" t="s">
        <v>13359</v>
      </c>
      <c r="E12781" s="101">
        <v>384.75</v>
      </c>
      <c r="F12781" s="102"/>
    </row>
    <row r="12782" ht="12.75" customHeight="1">
      <c r="A12782" s="100" t="s">
        <v>12965</v>
      </c>
      <c r="B12782" s="101">
        <v>795.94</v>
      </c>
      <c r="C12782" s="102"/>
      <c r="D12782" s="100" t="s">
        <v>30192</v>
      </c>
      <c r="E12782" s="101">
        <v>25.47</v>
      </c>
      <c r="F12782" s="102"/>
    </row>
    <row r="12783" ht="12.75" customHeight="1">
      <c r="A12783" s="100" t="s">
        <v>29954</v>
      </c>
      <c r="B12783" s="101">
        <v>410.19</v>
      </c>
      <c r="C12783" s="102"/>
      <c r="D12783" s="100" t="s">
        <v>13361</v>
      </c>
      <c r="E12783" s="101">
        <v>22.79</v>
      </c>
      <c r="F12783" s="102"/>
    </row>
    <row r="12784" ht="12.75" customHeight="1">
      <c r="A12784" s="100" t="s">
        <v>12967</v>
      </c>
      <c r="B12784" s="101">
        <v>410.19</v>
      </c>
      <c r="C12784" s="102"/>
      <c r="D12784" s="100" t="s">
        <v>30193</v>
      </c>
      <c r="E12784" s="101">
        <v>1116.16</v>
      </c>
      <c r="F12784" s="102"/>
    </row>
    <row r="12785" ht="12.75" customHeight="1">
      <c r="A12785" s="100" t="s">
        <v>29955</v>
      </c>
      <c r="B12785" s="101">
        <v>466.19</v>
      </c>
      <c r="C12785" s="102"/>
      <c r="D12785" s="100" t="s">
        <v>13363</v>
      </c>
      <c r="E12785" s="101">
        <v>1100.09</v>
      </c>
      <c r="F12785" s="102"/>
    </row>
    <row r="12786" ht="12.75" customHeight="1">
      <c r="A12786" s="100" t="s">
        <v>12969</v>
      </c>
      <c r="B12786" s="101">
        <v>466.19</v>
      </c>
      <c r="C12786" s="102"/>
      <c r="D12786" s="100" t="s">
        <v>30194</v>
      </c>
      <c r="E12786" s="101">
        <v>1283.59</v>
      </c>
      <c r="F12786" s="102"/>
    </row>
    <row r="12787" ht="12.75" customHeight="1">
      <c r="A12787" s="100" t="s">
        <v>29956</v>
      </c>
      <c r="B12787" s="101">
        <v>2132.01</v>
      </c>
      <c r="C12787" s="102"/>
      <c r="D12787" s="100" t="s">
        <v>13365</v>
      </c>
      <c r="E12787" s="101">
        <v>1265.11</v>
      </c>
      <c r="F12787" s="102"/>
    </row>
    <row r="12788" ht="12.75" customHeight="1">
      <c r="A12788" s="100" t="s">
        <v>12971</v>
      </c>
      <c r="B12788" s="101">
        <v>1913.45</v>
      </c>
      <c r="C12788" s="102"/>
      <c r="D12788" s="100" t="s">
        <v>30195</v>
      </c>
      <c r="E12788" s="101">
        <v>1063.65</v>
      </c>
      <c r="F12788" s="102"/>
    </row>
    <row r="12789" ht="12.75" customHeight="1">
      <c r="A12789" s="100" t="s">
        <v>29957</v>
      </c>
      <c r="B12789" s="101">
        <v>839.15</v>
      </c>
      <c r="C12789" s="102"/>
      <c r="D12789" s="100" t="s">
        <v>13367</v>
      </c>
      <c r="E12789" s="101">
        <v>1047.58</v>
      </c>
      <c r="F12789" s="102"/>
    </row>
    <row r="12790" ht="12.75" customHeight="1">
      <c r="A12790" s="100" t="s">
        <v>12973</v>
      </c>
      <c r="B12790" s="101">
        <v>755.28</v>
      </c>
      <c r="C12790" s="102"/>
      <c r="D12790" s="100" t="s">
        <v>30196</v>
      </c>
      <c r="E12790" s="101">
        <v>1223.2</v>
      </c>
      <c r="F12790" s="102"/>
    </row>
    <row r="12791" ht="12.75" customHeight="1">
      <c r="A12791" s="100" t="s">
        <v>29958</v>
      </c>
      <c r="B12791" s="101">
        <v>1493.69</v>
      </c>
      <c r="C12791" s="102"/>
      <c r="D12791" s="100" t="s">
        <v>13369</v>
      </c>
      <c r="E12791" s="101">
        <v>1204.72</v>
      </c>
      <c r="F12791" s="102"/>
    </row>
    <row r="12792" ht="12.75" customHeight="1">
      <c r="A12792" s="100" t="s">
        <v>12975</v>
      </c>
      <c r="B12792" s="101">
        <v>1341.74</v>
      </c>
      <c r="C12792" s="102"/>
      <c r="D12792" s="100" t="s">
        <v>30197</v>
      </c>
      <c r="E12792" s="101">
        <v>1171.33</v>
      </c>
      <c r="F12792" s="102"/>
    </row>
    <row r="12793" ht="12.75" customHeight="1">
      <c r="A12793" s="100" t="s">
        <v>29959</v>
      </c>
      <c r="B12793" s="101">
        <v>495.58</v>
      </c>
      <c r="C12793" s="102"/>
      <c r="D12793" s="100" t="s">
        <v>13371</v>
      </c>
      <c r="E12793" s="101">
        <v>1155.26</v>
      </c>
      <c r="F12793" s="102"/>
    </row>
    <row r="12794" ht="12.75" customHeight="1">
      <c r="A12794" s="100" t="s">
        <v>12977</v>
      </c>
      <c r="B12794" s="101">
        <v>452.9</v>
      </c>
      <c r="C12794" s="102"/>
      <c r="D12794" s="100" t="s">
        <v>30198</v>
      </c>
      <c r="E12794" s="101">
        <v>1347.03</v>
      </c>
      <c r="F12794" s="102"/>
    </row>
    <row r="12795" ht="12.75" customHeight="1">
      <c r="A12795" s="100" t="s">
        <v>29960</v>
      </c>
      <c r="B12795" s="101">
        <v>515.64</v>
      </c>
      <c r="C12795" s="102"/>
      <c r="D12795" s="100" t="s">
        <v>13373</v>
      </c>
      <c r="E12795" s="101">
        <v>1328.55</v>
      </c>
      <c r="F12795" s="102"/>
    </row>
    <row r="12796" ht="12.75" customHeight="1">
      <c r="A12796" s="100" t="s">
        <v>12979</v>
      </c>
      <c r="B12796" s="101">
        <v>468.76</v>
      </c>
      <c r="C12796" s="102"/>
      <c r="D12796" s="100" t="s">
        <v>30199</v>
      </c>
      <c r="E12796" s="101">
        <v>1332.99</v>
      </c>
      <c r="F12796" s="102"/>
    </row>
    <row r="12797" ht="12.75" customHeight="1">
      <c r="A12797" s="100" t="s">
        <v>29961</v>
      </c>
      <c r="B12797" s="101">
        <v>99.14</v>
      </c>
      <c r="C12797" s="102"/>
      <c r="D12797" s="100" t="s">
        <v>13375</v>
      </c>
      <c r="E12797" s="101">
        <v>1316.92</v>
      </c>
      <c r="F12797" s="102"/>
    </row>
    <row r="12798" ht="12.75" customHeight="1">
      <c r="A12798" s="100" t="s">
        <v>12981</v>
      </c>
      <c r="B12798" s="101">
        <v>91.74</v>
      </c>
      <c r="C12798" s="102"/>
      <c r="D12798" s="100" t="s">
        <v>30200</v>
      </c>
      <c r="E12798" s="101">
        <v>1532.93</v>
      </c>
      <c r="F12798" s="102"/>
    </row>
    <row r="12799" ht="12.75" customHeight="1">
      <c r="A12799" s="100" t="s">
        <v>29962</v>
      </c>
      <c r="B12799" s="101">
        <v>641.54</v>
      </c>
      <c r="C12799" s="102"/>
      <c r="D12799" s="100" t="s">
        <v>13377</v>
      </c>
      <c r="E12799" s="101">
        <v>1514.46</v>
      </c>
      <c r="F12799" s="102"/>
    </row>
    <row r="12800" ht="12.75" customHeight="1">
      <c r="A12800" s="100" t="s">
        <v>12983</v>
      </c>
      <c r="B12800" s="101">
        <v>630.65</v>
      </c>
      <c r="C12800" s="102"/>
      <c r="D12800" s="100" t="s">
        <v>30201</v>
      </c>
      <c r="E12800" s="101">
        <v>1145.66</v>
      </c>
      <c r="F12800" s="102"/>
    </row>
    <row r="12801" ht="12.75" customHeight="1">
      <c r="A12801" s="100" t="s">
        <v>29963</v>
      </c>
      <c r="B12801" s="101">
        <v>671.54</v>
      </c>
      <c r="C12801" s="102"/>
      <c r="D12801" s="100" t="s">
        <v>124</v>
      </c>
      <c r="E12801" s="101">
        <v>1129.59</v>
      </c>
      <c r="F12801" s="102"/>
    </row>
    <row r="12802" ht="12.75" customHeight="1">
      <c r="A12802" s="100" t="s">
        <v>12985</v>
      </c>
      <c r="B12802" s="101">
        <v>660.65</v>
      </c>
      <c r="C12802" s="102"/>
      <c r="D12802" s="100" t="s">
        <v>30202</v>
      </c>
      <c r="E12802" s="101">
        <v>1317.51</v>
      </c>
      <c r="F12802" s="102"/>
    </row>
    <row r="12803" ht="12.75" customHeight="1">
      <c r="A12803" s="100" t="s">
        <v>29964</v>
      </c>
      <c r="B12803" s="101">
        <v>831.54</v>
      </c>
      <c r="C12803" s="102"/>
      <c r="D12803" s="100" t="s">
        <v>13380</v>
      </c>
      <c r="E12803" s="101">
        <v>1299.03</v>
      </c>
      <c r="F12803" s="102"/>
    </row>
    <row r="12804" ht="12.75" customHeight="1">
      <c r="A12804" s="100" t="s">
        <v>12987</v>
      </c>
      <c r="B12804" s="101">
        <v>820.65</v>
      </c>
      <c r="C12804" s="102"/>
      <c r="D12804" s="100" t="s">
        <v>30203</v>
      </c>
      <c r="E12804" s="101">
        <v>1145.66</v>
      </c>
      <c r="F12804" s="102"/>
    </row>
    <row r="12805" ht="12.75" customHeight="1">
      <c r="A12805" s="100" t="s">
        <v>29965</v>
      </c>
      <c r="B12805" s="101">
        <v>581.54</v>
      </c>
      <c r="C12805" s="102"/>
      <c r="D12805" s="100" t="s">
        <v>13382</v>
      </c>
      <c r="E12805" s="101">
        <v>1129.59</v>
      </c>
      <c r="F12805" s="102"/>
    </row>
    <row r="12806" ht="12.75" customHeight="1">
      <c r="A12806" s="100" t="s">
        <v>12989</v>
      </c>
      <c r="B12806" s="101">
        <v>570.65</v>
      </c>
      <c r="C12806" s="102"/>
      <c r="D12806" s="100" t="s">
        <v>30204</v>
      </c>
      <c r="E12806" s="101">
        <v>1317.51</v>
      </c>
      <c r="F12806" s="102"/>
    </row>
    <row r="12807" ht="12.75" customHeight="1">
      <c r="A12807" s="100" t="s">
        <v>29966</v>
      </c>
      <c r="B12807" s="101">
        <v>596.04</v>
      </c>
      <c r="C12807" s="102"/>
      <c r="D12807" s="100" t="s">
        <v>13384</v>
      </c>
      <c r="E12807" s="101">
        <v>1299.03</v>
      </c>
      <c r="F12807" s="102"/>
    </row>
    <row r="12808" ht="12.75" customHeight="1">
      <c r="A12808" s="100" t="s">
        <v>12991</v>
      </c>
      <c r="B12808" s="101">
        <v>585.15</v>
      </c>
      <c r="C12808" s="102"/>
      <c r="D12808" s="100" t="s">
        <v>30205</v>
      </c>
      <c r="E12808" s="101">
        <v>172.17</v>
      </c>
      <c r="F12808" s="102"/>
    </row>
    <row r="12809" ht="12.75" customHeight="1">
      <c r="A12809" s="100" t="s">
        <v>29967</v>
      </c>
      <c r="B12809" s="101">
        <v>682.04</v>
      </c>
      <c r="C12809" s="102"/>
      <c r="D12809" s="100" t="s">
        <v>13386</v>
      </c>
      <c r="E12809" s="101">
        <v>164.14</v>
      </c>
      <c r="F12809" s="102"/>
    </row>
    <row r="12810" ht="12.75" customHeight="1">
      <c r="A12810" s="100" t="s">
        <v>12993</v>
      </c>
      <c r="B12810" s="101">
        <v>671.15</v>
      </c>
      <c r="C12810" s="102"/>
      <c r="D12810" s="100" t="s">
        <v>30206</v>
      </c>
      <c r="E12810" s="101">
        <v>479.18</v>
      </c>
      <c r="F12810" s="102"/>
    </row>
    <row r="12811" ht="12.75" customHeight="1">
      <c r="A12811" s="100" t="s">
        <v>29968</v>
      </c>
      <c r="B12811" s="101">
        <v>975.9</v>
      </c>
      <c r="C12811" s="102"/>
      <c r="D12811" s="100" t="s">
        <v>13388</v>
      </c>
      <c r="E12811" s="101">
        <v>454.01</v>
      </c>
      <c r="F12811" s="102"/>
    </row>
    <row r="12812" ht="12.75" customHeight="1">
      <c r="A12812" s="100" t="s">
        <v>12995</v>
      </c>
      <c r="B12812" s="101">
        <v>872.3</v>
      </c>
      <c r="C12812" s="102"/>
      <c r="D12812" s="100" t="s">
        <v>30207</v>
      </c>
      <c r="E12812" s="101">
        <v>689.44</v>
      </c>
      <c r="F12812" s="102"/>
    </row>
    <row r="12813" ht="12.75" customHeight="1">
      <c r="A12813" s="100" t="s">
        <v>29969</v>
      </c>
      <c r="B12813" s="101">
        <v>1020.72</v>
      </c>
      <c r="C12813" s="102"/>
      <c r="D12813" s="100" t="s">
        <v>13390</v>
      </c>
      <c r="E12813" s="101">
        <v>628.92</v>
      </c>
      <c r="F12813" s="102"/>
    </row>
    <row r="12814" ht="12.75" customHeight="1">
      <c r="A12814" s="100" t="s">
        <v>12997</v>
      </c>
      <c r="B12814" s="101">
        <v>917.12</v>
      </c>
      <c r="C12814" s="102"/>
      <c r="D12814" s="100" t="s">
        <v>30208</v>
      </c>
      <c r="E12814" s="101">
        <v>42.11</v>
      </c>
      <c r="F12814" s="102"/>
    </row>
    <row r="12815" ht="12.75" customHeight="1">
      <c r="A12815" s="100" t="s">
        <v>29970</v>
      </c>
      <c r="B12815" s="101">
        <v>1266.63</v>
      </c>
      <c r="C12815" s="102"/>
      <c r="D12815" s="100" t="s">
        <v>13392</v>
      </c>
      <c r="E12815" s="101">
        <v>39.33</v>
      </c>
      <c r="F12815" s="102"/>
    </row>
    <row r="12816" ht="12.75" customHeight="1">
      <c r="A12816" s="100" t="s">
        <v>12999</v>
      </c>
      <c r="B12816" s="101">
        <v>1128.49</v>
      </c>
      <c r="C12816" s="102"/>
      <c r="D12816" s="100" t="s">
        <v>30209</v>
      </c>
      <c r="E12816" s="101">
        <v>26.69</v>
      </c>
      <c r="F12816" s="102"/>
    </row>
    <row r="12817" ht="12.75" customHeight="1">
      <c r="A12817" s="100" t="s">
        <v>29971</v>
      </c>
      <c r="B12817" s="101">
        <v>1601.81</v>
      </c>
      <c r="C12817" s="102"/>
      <c r="D12817" s="100" t="s">
        <v>13394</v>
      </c>
      <c r="E12817" s="101">
        <v>23.9</v>
      </c>
      <c r="F12817" s="102"/>
    </row>
    <row r="12818" ht="12.75" customHeight="1">
      <c r="A12818" s="100" t="s">
        <v>13001</v>
      </c>
      <c r="B12818" s="101">
        <v>1453.8</v>
      </c>
      <c r="C12818" s="102"/>
      <c r="D12818" s="100" t="s">
        <v>30210</v>
      </c>
      <c r="E12818" s="101">
        <v>29.99</v>
      </c>
      <c r="F12818" s="102"/>
    </row>
    <row r="12819" ht="12.75" customHeight="1">
      <c r="A12819" s="100" t="s">
        <v>29972</v>
      </c>
      <c r="B12819" s="101">
        <v>1548.3</v>
      </c>
      <c r="C12819" s="102"/>
      <c r="D12819" s="100" t="s">
        <v>13396</v>
      </c>
      <c r="E12819" s="101">
        <v>27.21</v>
      </c>
      <c r="F12819" s="102"/>
    </row>
    <row r="12820" ht="12.75" customHeight="1">
      <c r="A12820" s="100" t="s">
        <v>13003</v>
      </c>
      <c r="B12820" s="101">
        <v>1400.29</v>
      </c>
      <c r="C12820" s="102"/>
      <c r="D12820" s="100" t="s">
        <v>30211</v>
      </c>
      <c r="E12820" s="101">
        <v>104.51</v>
      </c>
      <c r="F12820" s="102"/>
    </row>
    <row r="12821" ht="12.75" customHeight="1">
      <c r="A12821" s="100" t="s">
        <v>29973</v>
      </c>
      <c r="B12821" s="101">
        <v>1018.91</v>
      </c>
      <c r="C12821" s="102"/>
      <c r="D12821" s="100" t="s">
        <v>13398</v>
      </c>
      <c r="E12821" s="101">
        <v>102.9</v>
      </c>
      <c r="F12821" s="102"/>
    </row>
    <row r="12822" ht="12.75" customHeight="1">
      <c r="A12822" s="100" t="s">
        <v>244</v>
      </c>
      <c r="B12822" s="101">
        <v>928.13</v>
      </c>
      <c r="C12822" s="102"/>
      <c r="D12822" s="100" t="s">
        <v>30212</v>
      </c>
      <c r="E12822" s="101">
        <v>802.58</v>
      </c>
      <c r="F12822" s="102"/>
    </row>
    <row r="12823" ht="12.75" customHeight="1">
      <c r="A12823" s="100" t="s">
        <v>29974</v>
      </c>
      <c r="B12823" s="101">
        <v>527.89</v>
      </c>
      <c r="C12823" s="102"/>
      <c r="D12823" s="100" t="s">
        <v>13400</v>
      </c>
      <c r="E12823" s="101">
        <v>723.74</v>
      </c>
      <c r="F12823" s="102"/>
    </row>
    <row r="12824" ht="12.75" customHeight="1">
      <c r="A12824" s="100" t="s">
        <v>13006</v>
      </c>
      <c r="B12824" s="101">
        <v>508.16</v>
      </c>
      <c r="C12824" s="102"/>
      <c r="D12824" s="100" t="s">
        <v>30213</v>
      </c>
      <c r="E12824" s="101">
        <v>58.45</v>
      </c>
      <c r="F12824" s="102"/>
    </row>
    <row r="12825" ht="12.75" customHeight="1">
      <c r="A12825" s="100" t="s">
        <v>29975</v>
      </c>
      <c r="B12825" s="101">
        <v>554.48</v>
      </c>
      <c r="C12825" s="102"/>
      <c r="D12825" s="100" t="s">
        <v>13402</v>
      </c>
      <c r="E12825" s="101">
        <v>56.39</v>
      </c>
      <c r="F12825" s="102"/>
    </row>
    <row r="12826" ht="12.75" customHeight="1">
      <c r="A12826" s="100" t="s">
        <v>13008</v>
      </c>
      <c r="B12826" s="101">
        <v>515.01</v>
      </c>
      <c r="C12826" s="102"/>
      <c r="D12826" s="100" t="s">
        <v>30214</v>
      </c>
      <c r="E12826" s="101">
        <v>71.51</v>
      </c>
      <c r="F12826" s="102"/>
    </row>
    <row r="12827" ht="12.75" customHeight="1">
      <c r="A12827" s="100" t="s">
        <v>29976</v>
      </c>
      <c r="B12827" s="101">
        <v>3775.49</v>
      </c>
      <c r="C12827" s="102"/>
      <c r="D12827" s="100" t="s">
        <v>13404</v>
      </c>
      <c r="E12827" s="101">
        <v>69.2</v>
      </c>
      <c r="F12827" s="102"/>
    </row>
    <row r="12828" ht="12.75" customHeight="1">
      <c r="A12828" s="100" t="s">
        <v>13010</v>
      </c>
      <c r="B12828" s="101">
        <v>3696.43</v>
      </c>
      <c r="C12828" s="102"/>
      <c r="D12828" s="100" t="s">
        <v>30215</v>
      </c>
      <c r="E12828" s="101">
        <v>90.74</v>
      </c>
      <c r="F12828" s="102"/>
    </row>
    <row r="12829" ht="12.75" customHeight="1">
      <c r="A12829" s="100" t="s">
        <v>29977</v>
      </c>
      <c r="B12829" s="101">
        <v>696.99</v>
      </c>
      <c r="C12829" s="102"/>
      <c r="D12829" s="100" t="s">
        <v>13406</v>
      </c>
      <c r="E12829" s="101">
        <v>88.17</v>
      </c>
      <c r="F12829" s="102"/>
    </row>
    <row r="12830" ht="12.75" customHeight="1">
      <c r="A12830" s="100" t="s">
        <v>13012</v>
      </c>
      <c r="B12830" s="101">
        <v>664.92</v>
      </c>
      <c r="C12830" s="102"/>
      <c r="D12830" s="100" t="s">
        <v>30216</v>
      </c>
      <c r="E12830" s="101">
        <v>116.58</v>
      </c>
      <c r="F12830" s="102"/>
    </row>
    <row r="12831" ht="12.75" customHeight="1">
      <c r="A12831" s="100" t="s">
        <v>29978</v>
      </c>
      <c r="B12831" s="101">
        <v>1323.29</v>
      </c>
      <c r="C12831" s="102"/>
      <c r="D12831" s="100" t="s">
        <v>13408</v>
      </c>
      <c r="E12831" s="101">
        <v>113.5</v>
      </c>
      <c r="F12831" s="102"/>
    </row>
    <row r="12832" ht="12.75" customHeight="1">
      <c r="A12832" s="100" t="s">
        <v>13014</v>
      </c>
      <c r="B12832" s="101">
        <v>1235.26</v>
      </c>
      <c r="C12832" s="102"/>
      <c r="D12832" s="100" t="s">
        <v>30217</v>
      </c>
      <c r="E12832" s="101">
        <v>206.78</v>
      </c>
      <c r="F12832" s="102"/>
    </row>
    <row r="12833" ht="12.75" customHeight="1">
      <c r="A12833" s="100" t="s">
        <v>29979</v>
      </c>
      <c r="B12833" s="101">
        <v>1684.29</v>
      </c>
      <c r="C12833" s="102"/>
      <c r="D12833" s="100" t="s">
        <v>13410</v>
      </c>
      <c r="E12833" s="101">
        <v>202.67</v>
      </c>
      <c r="F12833" s="102"/>
    </row>
    <row r="12834" ht="12.75" customHeight="1">
      <c r="A12834" s="100" t="s">
        <v>13016</v>
      </c>
      <c r="B12834" s="101">
        <v>1586.19</v>
      </c>
      <c r="C12834" s="102"/>
      <c r="D12834" s="100" t="s">
        <v>30218</v>
      </c>
      <c r="E12834" s="101">
        <v>84.25</v>
      </c>
      <c r="F12834" s="102"/>
    </row>
    <row r="12835" ht="12.75" customHeight="1">
      <c r="A12835" s="100" t="s">
        <v>29980</v>
      </c>
      <c r="B12835" s="101">
        <v>1693.23</v>
      </c>
      <c r="C12835" s="102"/>
      <c r="D12835" s="100" t="s">
        <v>13412</v>
      </c>
      <c r="E12835" s="101">
        <v>81.93</v>
      </c>
      <c r="F12835" s="102"/>
    </row>
    <row r="12836" ht="12.75" customHeight="1">
      <c r="A12836" s="100" t="s">
        <v>13018</v>
      </c>
      <c r="B12836" s="101">
        <v>1590.39</v>
      </c>
      <c r="C12836" s="102"/>
      <c r="D12836" s="100" t="s">
        <v>30219</v>
      </c>
      <c r="E12836" s="101">
        <v>77.81</v>
      </c>
      <c r="F12836" s="102"/>
    </row>
    <row r="12837" ht="12.75" customHeight="1">
      <c r="A12837" s="100" t="s">
        <v>29981</v>
      </c>
      <c r="B12837" s="101">
        <v>2180.88</v>
      </c>
      <c r="C12837" s="102"/>
      <c r="D12837" s="100" t="s">
        <v>13414</v>
      </c>
      <c r="E12837" s="101">
        <v>75.5</v>
      </c>
      <c r="F12837" s="102"/>
    </row>
    <row r="12838" ht="12.75" customHeight="1">
      <c r="A12838" s="100" t="s">
        <v>13020</v>
      </c>
      <c r="B12838" s="101">
        <v>2062.83</v>
      </c>
      <c r="C12838" s="102"/>
      <c r="D12838" s="100" t="s">
        <v>30220</v>
      </c>
      <c r="E12838" s="101">
        <v>295.9</v>
      </c>
      <c r="F12838" s="102"/>
    </row>
    <row r="12839" ht="12.75" customHeight="1">
      <c r="A12839" s="100" t="s">
        <v>29982</v>
      </c>
      <c r="B12839" s="101">
        <v>3004.59</v>
      </c>
      <c r="C12839" s="102"/>
      <c r="D12839" s="100" t="s">
        <v>13416</v>
      </c>
      <c r="E12839" s="101">
        <v>292.56</v>
      </c>
      <c r="F12839" s="102"/>
    </row>
    <row r="12840" ht="12.75" customHeight="1">
      <c r="A12840" s="100" t="s">
        <v>13022</v>
      </c>
      <c r="B12840" s="101">
        <v>2893.58</v>
      </c>
      <c r="C12840" s="102"/>
      <c r="D12840" s="100" t="s">
        <v>30221</v>
      </c>
      <c r="E12840" s="101">
        <v>267.28</v>
      </c>
      <c r="F12840" s="102"/>
    </row>
    <row r="12841" ht="12.75" customHeight="1">
      <c r="A12841" s="100" t="s">
        <v>29983</v>
      </c>
      <c r="B12841" s="101">
        <v>590.57</v>
      </c>
      <c r="C12841" s="102"/>
      <c r="D12841" s="100" t="s">
        <v>13418</v>
      </c>
      <c r="E12841" s="101">
        <v>264.2</v>
      </c>
      <c r="F12841" s="102"/>
    </row>
    <row r="12842" ht="12.75" customHeight="1">
      <c r="A12842" s="100" t="s">
        <v>13024</v>
      </c>
      <c r="B12842" s="101">
        <v>568.37</v>
      </c>
      <c r="C12842" s="102"/>
      <c r="D12842" s="100" t="s">
        <v>30222</v>
      </c>
      <c r="E12842" s="101">
        <v>186.71</v>
      </c>
      <c r="F12842" s="102"/>
    </row>
    <row r="12843" ht="12.75" customHeight="1">
      <c r="A12843" s="100" t="s">
        <v>29984</v>
      </c>
      <c r="B12843" s="101">
        <v>4774.53</v>
      </c>
      <c r="C12843" s="102"/>
      <c r="D12843" s="100" t="s">
        <v>13420</v>
      </c>
      <c r="E12843" s="101">
        <v>184.4</v>
      </c>
      <c r="F12843" s="102"/>
    </row>
    <row r="12844" ht="12.75" customHeight="1">
      <c r="A12844" s="100" t="s">
        <v>13026</v>
      </c>
      <c r="B12844" s="101">
        <v>4582.6</v>
      </c>
      <c r="C12844" s="102"/>
      <c r="D12844" s="100" t="s">
        <v>30223</v>
      </c>
      <c r="E12844" s="101">
        <v>127.58</v>
      </c>
      <c r="F12844" s="102"/>
    </row>
    <row r="12845" ht="12.75" customHeight="1">
      <c r="A12845" s="100" t="s">
        <v>29985</v>
      </c>
      <c r="B12845" s="101">
        <v>4441.58</v>
      </c>
      <c r="C12845" s="102"/>
      <c r="D12845" s="100" t="s">
        <v>13422</v>
      </c>
      <c r="E12845" s="101">
        <v>124.5</v>
      </c>
      <c r="F12845" s="102"/>
    </row>
    <row r="12846" ht="12.75" customHeight="1">
      <c r="A12846" s="100" t="s">
        <v>13028</v>
      </c>
      <c r="B12846" s="101">
        <v>4386.42</v>
      </c>
      <c r="C12846" s="102"/>
      <c r="D12846" s="100" t="s">
        <v>30224</v>
      </c>
      <c r="E12846" s="101">
        <v>99.81</v>
      </c>
      <c r="F12846" s="102"/>
    </row>
    <row r="12847" ht="12.75" customHeight="1">
      <c r="A12847" s="100" t="s">
        <v>29990</v>
      </c>
      <c r="B12847" s="101">
        <v>441.25</v>
      </c>
      <c r="C12847" s="102"/>
      <c r="D12847" s="100" t="s">
        <v>13424</v>
      </c>
      <c r="E12847" s="101">
        <v>97.5</v>
      </c>
      <c r="F12847" s="102"/>
    </row>
    <row r="12848" ht="12.75" customHeight="1">
      <c r="A12848" s="100" t="s">
        <v>13037</v>
      </c>
      <c r="B12848" s="101">
        <v>386.98</v>
      </c>
      <c r="C12848" s="102"/>
      <c r="D12848" s="100" t="s">
        <v>30225</v>
      </c>
      <c r="E12848" s="101">
        <v>256.28</v>
      </c>
      <c r="F12848" s="102"/>
    </row>
    <row r="12849" ht="12.75" customHeight="1">
      <c r="A12849" s="100" t="s">
        <v>29991</v>
      </c>
      <c r="B12849" s="101">
        <v>491.82</v>
      </c>
      <c r="C12849" s="102"/>
      <c r="D12849" s="100" t="s">
        <v>13426</v>
      </c>
      <c r="E12849" s="101">
        <v>253.2</v>
      </c>
      <c r="F12849" s="102"/>
    </row>
    <row r="12850" ht="12.75" customHeight="1">
      <c r="A12850" s="100" t="s">
        <v>13039</v>
      </c>
      <c r="B12850" s="101">
        <v>432.62</v>
      </c>
      <c r="C12850" s="102"/>
      <c r="D12850" s="100" t="s">
        <v>30226</v>
      </c>
      <c r="E12850" s="101">
        <v>397.08</v>
      </c>
      <c r="F12850" s="102"/>
    </row>
    <row r="12851" ht="12.75" customHeight="1">
      <c r="A12851" s="100" t="s">
        <v>29992</v>
      </c>
      <c r="B12851" s="101">
        <v>453.98</v>
      </c>
      <c r="C12851" s="102"/>
      <c r="D12851" s="100" t="s">
        <v>13428</v>
      </c>
      <c r="E12851" s="101">
        <v>392.97</v>
      </c>
      <c r="F12851" s="102"/>
    </row>
    <row r="12852" ht="12.75" customHeight="1">
      <c r="A12852" s="100" t="s">
        <v>13041</v>
      </c>
      <c r="B12852" s="101">
        <v>410.56</v>
      </c>
      <c r="C12852" s="102"/>
      <c r="D12852" s="100" t="s">
        <v>30227</v>
      </c>
      <c r="E12852" s="101">
        <v>256.83</v>
      </c>
      <c r="F12852" s="102"/>
    </row>
    <row r="12853" ht="12.75" customHeight="1">
      <c r="A12853" s="100" t="s">
        <v>29993</v>
      </c>
      <c r="B12853" s="101">
        <v>803.72</v>
      </c>
      <c r="C12853" s="102"/>
      <c r="D12853" s="100" t="s">
        <v>217</v>
      </c>
      <c r="E12853" s="101">
        <v>246.11</v>
      </c>
      <c r="F12853" s="102"/>
    </row>
    <row r="12854" ht="12.75" customHeight="1">
      <c r="A12854" s="100" t="s">
        <v>13043</v>
      </c>
      <c r="B12854" s="101">
        <v>781.63</v>
      </c>
      <c r="C12854" s="102"/>
      <c r="D12854" s="100" t="s">
        <v>30228</v>
      </c>
      <c r="E12854" s="101">
        <v>400.06</v>
      </c>
      <c r="F12854" s="102"/>
    </row>
    <row r="12855" ht="12.75" customHeight="1">
      <c r="A12855" s="100" t="s">
        <v>29994</v>
      </c>
      <c r="B12855" s="101">
        <v>536.85</v>
      </c>
      <c r="C12855" s="102"/>
      <c r="D12855" s="100" t="s">
        <v>118</v>
      </c>
      <c r="E12855" s="101">
        <v>400.06</v>
      </c>
      <c r="F12855" s="102"/>
    </row>
    <row r="12856" ht="12.75" customHeight="1">
      <c r="A12856" s="100" t="s">
        <v>13045</v>
      </c>
      <c r="B12856" s="101">
        <v>482.26</v>
      </c>
      <c r="C12856" s="102"/>
      <c r="D12856" s="100" t="s">
        <v>30229</v>
      </c>
      <c r="E12856" s="101">
        <v>260.66</v>
      </c>
      <c r="F12856" s="102"/>
    </row>
    <row r="12857" ht="12.75" customHeight="1">
      <c r="A12857" s="100" t="s">
        <v>29995</v>
      </c>
      <c r="B12857" s="101">
        <v>924.53</v>
      </c>
      <c r="C12857" s="102"/>
      <c r="D12857" s="100" t="s">
        <v>13432</v>
      </c>
      <c r="E12857" s="101">
        <v>260.66</v>
      </c>
      <c r="F12857" s="102"/>
    </row>
    <row r="12858" ht="12.75" customHeight="1">
      <c r="A12858" s="100" t="s">
        <v>13047</v>
      </c>
      <c r="B12858" s="101">
        <v>909.73</v>
      </c>
      <c r="C12858" s="102"/>
      <c r="D12858" s="100" t="s">
        <v>30230</v>
      </c>
      <c r="E12858" s="101">
        <v>875.53</v>
      </c>
      <c r="F12858" s="102"/>
    </row>
    <row r="12859" ht="12.75" customHeight="1">
      <c r="A12859" s="100" t="s">
        <v>29996</v>
      </c>
      <c r="B12859" s="101">
        <v>676.47</v>
      </c>
      <c r="C12859" s="102"/>
      <c r="D12859" s="100" t="s">
        <v>13434</v>
      </c>
      <c r="E12859" s="101">
        <v>870.39</v>
      </c>
      <c r="F12859" s="102"/>
    </row>
    <row r="12860" ht="12.75" customHeight="1">
      <c r="A12860" s="100" t="s">
        <v>13049</v>
      </c>
      <c r="B12860" s="101">
        <v>609.62</v>
      </c>
      <c r="C12860" s="102"/>
      <c r="D12860" s="100" t="s">
        <v>30231</v>
      </c>
      <c r="E12860" s="101">
        <v>1929.41</v>
      </c>
      <c r="F12860" s="102"/>
    </row>
    <row r="12861" ht="12.75" customHeight="1">
      <c r="A12861" s="100" t="s">
        <v>29997</v>
      </c>
      <c r="B12861" s="101">
        <v>474.86</v>
      </c>
      <c r="C12861" s="102"/>
      <c r="D12861" s="100" t="s">
        <v>13436</v>
      </c>
      <c r="E12861" s="101">
        <v>1921.7</v>
      </c>
      <c r="F12861" s="102"/>
    </row>
    <row r="12862" ht="12.75" customHeight="1">
      <c r="A12862" s="100" t="s">
        <v>13051</v>
      </c>
      <c r="B12862" s="101">
        <v>440.82</v>
      </c>
      <c r="C12862" s="102"/>
      <c r="D12862" s="100" t="s">
        <v>30232</v>
      </c>
      <c r="E12862" s="101">
        <v>10106.25</v>
      </c>
      <c r="F12862" s="102"/>
    </row>
    <row r="12863" ht="12.75" customHeight="1">
      <c r="A12863" s="100" t="s">
        <v>29998</v>
      </c>
      <c r="B12863" s="101">
        <v>549.53</v>
      </c>
      <c r="C12863" s="102"/>
      <c r="D12863" s="100" t="s">
        <v>13438</v>
      </c>
      <c r="E12863" s="101">
        <v>10093.4</v>
      </c>
      <c r="F12863" s="102"/>
    </row>
    <row r="12864" ht="12.75" customHeight="1">
      <c r="A12864" s="100" t="s">
        <v>13053</v>
      </c>
      <c r="B12864" s="101">
        <v>510.06</v>
      </c>
      <c r="C12864" s="102"/>
      <c r="D12864" s="100" t="s">
        <v>30233</v>
      </c>
      <c r="E12864" s="101">
        <v>33.48</v>
      </c>
      <c r="F12864" s="102"/>
    </row>
    <row r="12865" ht="12.75" customHeight="1">
      <c r="A12865" s="100" t="s">
        <v>29999</v>
      </c>
      <c r="B12865" s="101">
        <v>450.48</v>
      </c>
      <c r="C12865" s="102"/>
      <c r="D12865" s="100" t="s">
        <v>13440</v>
      </c>
      <c r="E12865" s="101">
        <v>33.03</v>
      </c>
      <c r="F12865" s="102"/>
    </row>
    <row r="12866" ht="12.75" customHeight="1">
      <c r="A12866" s="100" t="s">
        <v>13055</v>
      </c>
      <c r="B12866" s="101">
        <v>405.98</v>
      </c>
      <c r="C12866" s="102"/>
      <c r="D12866" s="100" t="s">
        <v>30234</v>
      </c>
      <c r="E12866" s="101">
        <v>19.0</v>
      </c>
      <c r="F12866" s="102"/>
    </row>
    <row r="12867" ht="12.75" customHeight="1">
      <c r="A12867" s="100" t="s">
        <v>30000</v>
      </c>
      <c r="B12867" s="101">
        <v>676.47</v>
      </c>
      <c r="C12867" s="102"/>
      <c r="D12867" s="100" t="s">
        <v>13442</v>
      </c>
      <c r="E12867" s="101">
        <v>18.55</v>
      </c>
      <c r="F12867" s="102"/>
    </row>
    <row r="12868" ht="12.75" customHeight="1">
      <c r="A12868" s="100" t="s">
        <v>13057</v>
      </c>
      <c r="B12868" s="101">
        <v>609.62</v>
      </c>
      <c r="C12868" s="102"/>
      <c r="D12868" s="100" t="s">
        <v>30235</v>
      </c>
      <c r="E12868" s="101">
        <v>151.77</v>
      </c>
      <c r="F12868" s="102"/>
    </row>
    <row r="12869" ht="12.75" customHeight="1">
      <c r="A12869" s="100" t="s">
        <v>30001</v>
      </c>
      <c r="B12869" s="101">
        <v>260.56</v>
      </c>
      <c r="C12869" s="102"/>
      <c r="D12869" s="100" t="s">
        <v>13444</v>
      </c>
      <c r="E12869" s="101">
        <v>150.17</v>
      </c>
      <c r="F12869" s="102"/>
    </row>
    <row r="12870" ht="12.75" customHeight="1">
      <c r="A12870" s="100" t="s">
        <v>13059</v>
      </c>
      <c r="B12870" s="101">
        <v>250.69</v>
      </c>
      <c r="C12870" s="102"/>
      <c r="D12870" s="100" t="s">
        <v>30236</v>
      </c>
      <c r="E12870" s="101">
        <v>285.52</v>
      </c>
      <c r="F12870" s="102"/>
    </row>
    <row r="12871" ht="12.75" customHeight="1">
      <c r="A12871" s="100" t="s">
        <v>30002</v>
      </c>
      <c r="B12871" s="101">
        <v>1214.09</v>
      </c>
      <c r="C12871" s="102"/>
      <c r="D12871" s="100" t="s">
        <v>13446</v>
      </c>
      <c r="E12871" s="101">
        <v>283.92</v>
      </c>
      <c r="F12871" s="102"/>
    </row>
    <row r="12872" ht="12.75" customHeight="1">
      <c r="A12872" s="100" t="s">
        <v>13061</v>
      </c>
      <c r="B12872" s="101">
        <v>1115.41</v>
      </c>
      <c r="C12872" s="102"/>
      <c r="D12872" s="100" t="s">
        <v>30237</v>
      </c>
      <c r="E12872" s="101">
        <v>339.27</v>
      </c>
      <c r="F12872" s="102"/>
    </row>
    <row r="12873" ht="12.75" customHeight="1">
      <c r="A12873" s="100" t="s">
        <v>30003</v>
      </c>
      <c r="B12873" s="101">
        <v>833.88</v>
      </c>
      <c r="C12873" s="102"/>
      <c r="D12873" s="100" t="s">
        <v>13448</v>
      </c>
      <c r="E12873" s="101">
        <v>337.67</v>
      </c>
      <c r="F12873" s="102"/>
    </row>
    <row r="12874" ht="12.75" customHeight="1">
      <c r="A12874" s="100" t="s">
        <v>13063</v>
      </c>
      <c r="B12874" s="101">
        <v>751.49</v>
      </c>
      <c r="C12874" s="102"/>
      <c r="D12874" s="100" t="s">
        <v>30238</v>
      </c>
      <c r="E12874" s="101">
        <v>409.13</v>
      </c>
      <c r="F12874" s="102"/>
    </row>
    <row r="12875" ht="12.75" customHeight="1">
      <c r="A12875" s="100" t="s">
        <v>30004</v>
      </c>
      <c r="B12875" s="101">
        <v>449.01</v>
      </c>
      <c r="C12875" s="102"/>
      <c r="D12875" s="100" t="s">
        <v>13450</v>
      </c>
      <c r="E12875" s="101">
        <v>407.53</v>
      </c>
      <c r="F12875" s="102"/>
    </row>
    <row r="12876" ht="12.75" customHeight="1">
      <c r="A12876" s="100" t="s">
        <v>13065</v>
      </c>
      <c r="B12876" s="101">
        <v>409.54</v>
      </c>
      <c r="C12876" s="102"/>
      <c r="D12876" s="100" t="s">
        <v>30239</v>
      </c>
      <c r="E12876" s="101">
        <v>551.8</v>
      </c>
      <c r="F12876" s="102"/>
    </row>
    <row r="12877" ht="12.75" customHeight="1">
      <c r="A12877" s="100" t="s">
        <v>30005</v>
      </c>
      <c r="B12877" s="101">
        <v>669.2</v>
      </c>
      <c r="C12877" s="102"/>
      <c r="D12877" s="100" t="s">
        <v>13452</v>
      </c>
      <c r="E12877" s="101">
        <v>519.67</v>
      </c>
      <c r="F12877" s="102"/>
    </row>
    <row r="12878" ht="12.75" customHeight="1">
      <c r="A12878" s="100" t="s">
        <v>247</v>
      </c>
      <c r="B12878" s="101">
        <v>602.34</v>
      </c>
      <c r="C12878" s="102"/>
      <c r="D12878" s="100" t="s">
        <v>30240</v>
      </c>
      <c r="E12878" s="101">
        <v>541.92</v>
      </c>
      <c r="F12878" s="102"/>
    </row>
    <row r="12879" ht="12.75" customHeight="1">
      <c r="A12879" s="100" t="s">
        <v>30006</v>
      </c>
      <c r="B12879" s="101">
        <v>1146.53</v>
      </c>
      <c r="C12879" s="102"/>
      <c r="D12879" s="100" t="s">
        <v>100</v>
      </c>
      <c r="E12879" s="101">
        <v>509.79</v>
      </c>
      <c r="F12879" s="102"/>
    </row>
    <row r="12880" ht="12.75" customHeight="1">
      <c r="A12880" s="100" t="s">
        <v>13068</v>
      </c>
      <c r="B12880" s="101">
        <v>1074.03</v>
      </c>
      <c r="C12880" s="102"/>
      <c r="D12880" s="100" t="s">
        <v>30241</v>
      </c>
      <c r="E12880" s="101">
        <v>501.69</v>
      </c>
      <c r="F12880" s="102"/>
    </row>
    <row r="12881" ht="12.75" customHeight="1">
      <c r="A12881" s="100" t="s">
        <v>30007</v>
      </c>
      <c r="B12881" s="101">
        <v>983.45</v>
      </c>
      <c r="C12881" s="102"/>
      <c r="D12881" s="100" t="s">
        <v>13455</v>
      </c>
      <c r="E12881" s="101">
        <v>469.55</v>
      </c>
      <c r="F12881" s="102"/>
    </row>
    <row r="12882" ht="12.75" customHeight="1">
      <c r="A12882" s="100" t="s">
        <v>13070</v>
      </c>
      <c r="B12882" s="101">
        <v>918.94</v>
      </c>
      <c r="C12882" s="102"/>
      <c r="D12882" s="100" t="s">
        <v>30242</v>
      </c>
      <c r="E12882" s="101">
        <v>496.86</v>
      </c>
      <c r="F12882" s="102"/>
    </row>
    <row r="12883" ht="12.75" customHeight="1">
      <c r="A12883" s="100" t="s">
        <v>30008</v>
      </c>
      <c r="B12883" s="101">
        <v>1271.96</v>
      </c>
      <c r="C12883" s="102"/>
      <c r="D12883" s="100" t="s">
        <v>13457</v>
      </c>
      <c r="E12883" s="101">
        <v>464.72</v>
      </c>
      <c r="F12883" s="102"/>
    </row>
    <row r="12884" ht="12.75" customHeight="1">
      <c r="A12884" s="100" t="s">
        <v>13072</v>
      </c>
      <c r="B12884" s="101">
        <v>1199.29</v>
      </c>
      <c r="C12884" s="102"/>
      <c r="D12884" s="100" t="s">
        <v>30243</v>
      </c>
      <c r="E12884" s="101">
        <v>493.78</v>
      </c>
      <c r="F12884" s="102"/>
    </row>
    <row r="12885" ht="12.75" customHeight="1">
      <c r="A12885" s="100" t="s">
        <v>30009</v>
      </c>
      <c r="B12885" s="101">
        <v>425.85</v>
      </c>
      <c r="C12885" s="102"/>
      <c r="D12885" s="100" t="s">
        <v>13459</v>
      </c>
      <c r="E12885" s="101">
        <v>461.64</v>
      </c>
      <c r="F12885" s="102"/>
    </row>
    <row r="12886" ht="12.75" customHeight="1">
      <c r="A12886" s="100" t="s">
        <v>13074</v>
      </c>
      <c r="B12886" s="101">
        <v>383.08</v>
      </c>
      <c r="C12886" s="102"/>
      <c r="D12886" s="100" t="s">
        <v>30244</v>
      </c>
      <c r="E12886" s="101">
        <v>767.22</v>
      </c>
      <c r="F12886" s="102"/>
    </row>
    <row r="12887" ht="12.75" customHeight="1">
      <c r="A12887" s="100" t="s">
        <v>30010</v>
      </c>
      <c r="B12887" s="101">
        <v>387.19</v>
      </c>
      <c r="C12887" s="102"/>
      <c r="D12887" s="100" t="s">
        <v>13461</v>
      </c>
      <c r="E12887" s="101">
        <v>728.66</v>
      </c>
      <c r="F12887" s="102"/>
    </row>
    <row r="12888" ht="12.75" customHeight="1">
      <c r="A12888" s="100" t="s">
        <v>13076</v>
      </c>
      <c r="B12888" s="101">
        <v>361.66</v>
      </c>
      <c r="C12888" s="102"/>
      <c r="D12888" s="100" t="s">
        <v>30245</v>
      </c>
      <c r="E12888" s="101">
        <v>246.52</v>
      </c>
      <c r="F12888" s="102"/>
    </row>
    <row r="12889" ht="12.75" customHeight="1">
      <c r="A12889" s="100" t="s">
        <v>30011</v>
      </c>
      <c r="B12889" s="101">
        <v>638.21</v>
      </c>
      <c r="C12889" s="102"/>
      <c r="D12889" s="100" t="s">
        <v>13463</v>
      </c>
      <c r="E12889" s="101">
        <v>225.09</v>
      </c>
      <c r="F12889" s="102"/>
    </row>
    <row r="12890" ht="12.75" customHeight="1">
      <c r="A12890" s="100" t="s">
        <v>13078</v>
      </c>
      <c r="B12890" s="101">
        <v>614.3</v>
      </c>
      <c r="C12890" s="102"/>
      <c r="D12890" s="100" t="s">
        <v>30246</v>
      </c>
      <c r="E12890" s="101">
        <v>246.52</v>
      </c>
      <c r="F12890" s="102"/>
    </row>
    <row r="12891" ht="12.75" customHeight="1">
      <c r="A12891" s="100" t="s">
        <v>30012</v>
      </c>
      <c r="B12891" s="101">
        <v>552.02</v>
      </c>
      <c r="C12891" s="102"/>
      <c r="D12891" s="100" t="s">
        <v>13465</v>
      </c>
      <c r="E12891" s="101">
        <v>225.09</v>
      </c>
      <c r="F12891" s="102"/>
    </row>
    <row r="12892" ht="12.75" customHeight="1">
      <c r="A12892" s="100" t="s">
        <v>13080</v>
      </c>
      <c r="B12892" s="101">
        <v>541.7</v>
      </c>
      <c r="C12892" s="102"/>
      <c r="D12892" s="100" t="s">
        <v>30247</v>
      </c>
      <c r="E12892" s="101">
        <v>248.27</v>
      </c>
      <c r="F12892" s="102"/>
    </row>
    <row r="12893" ht="12.75" customHeight="1">
      <c r="A12893" s="100" t="s">
        <v>30248</v>
      </c>
      <c r="B12893" s="101">
        <v>142.56</v>
      </c>
      <c r="C12893" s="102"/>
      <c r="D12893" s="100" t="s">
        <v>13467</v>
      </c>
      <c r="E12893" s="101">
        <v>226.84</v>
      </c>
      <c r="F12893" s="102"/>
    </row>
    <row r="12894" ht="12.75" customHeight="1">
      <c r="A12894" s="100" t="s">
        <v>30249</v>
      </c>
      <c r="B12894" s="101">
        <v>142.56</v>
      </c>
      <c r="C12894" s="102"/>
      <c r="D12894" s="100" t="s">
        <v>30250</v>
      </c>
      <c r="E12894" s="101">
        <v>285.42</v>
      </c>
      <c r="F12894" s="102"/>
    </row>
    <row r="12895" ht="12.75" customHeight="1">
      <c r="A12895" s="100" t="s">
        <v>30013</v>
      </c>
      <c r="B12895" s="101">
        <v>357.63</v>
      </c>
      <c r="C12895" s="102"/>
      <c r="D12895" s="100" t="s">
        <v>13469</v>
      </c>
      <c r="E12895" s="101">
        <v>263.99</v>
      </c>
      <c r="F12895" s="102"/>
    </row>
    <row r="12896" ht="12.75" customHeight="1">
      <c r="A12896" s="100" t="s">
        <v>13082</v>
      </c>
      <c r="B12896" s="101">
        <v>338.48</v>
      </c>
      <c r="C12896" s="102"/>
      <c r="D12896" s="100" t="s">
        <v>30251</v>
      </c>
      <c r="E12896" s="101">
        <v>292.22</v>
      </c>
      <c r="F12896" s="102"/>
    </row>
    <row r="12897" ht="12.75" customHeight="1">
      <c r="A12897" s="100" t="s">
        <v>30014</v>
      </c>
      <c r="B12897" s="101">
        <v>768.09</v>
      </c>
      <c r="C12897" s="102"/>
      <c r="D12897" s="100" t="s">
        <v>13471</v>
      </c>
      <c r="E12897" s="101">
        <v>270.79</v>
      </c>
      <c r="F12897" s="102"/>
    </row>
    <row r="12898" ht="12.75" customHeight="1">
      <c r="A12898" s="100" t="s">
        <v>13084</v>
      </c>
      <c r="B12898" s="101">
        <v>699.92</v>
      </c>
      <c r="C12898" s="102"/>
      <c r="D12898" s="100" t="s">
        <v>30252</v>
      </c>
      <c r="E12898" s="101">
        <v>705.84</v>
      </c>
      <c r="F12898" s="102"/>
    </row>
    <row r="12899" ht="12.75" customHeight="1">
      <c r="A12899" s="100" t="s">
        <v>30015</v>
      </c>
      <c r="B12899" s="101">
        <v>2609.57</v>
      </c>
      <c r="C12899" s="102"/>
      <c r="D12899" s="100" t="s">
        <v>13473</v>
      </c>
      <c r="E12899" s="101">
        <v>673.7</v>
      </c>
      <c r="F12899" s="102"/>
    </row>
    <row r="12900" ht="12.75" customHeight="1">
      <c r="A12900" s="100" t="s">
        <v>13086</v>
      </c>
      <c r="B12900" s="101">
        <v>2539.39</v>
      </c>
      <c r="C12900" s="102"/>
      <c r="D12900" s="100" t="s">
        <v>30253</v>
      </c>
      <c r="E12900" s="101">
        <v>684.13</v>
      </c>
      <c r="F12900" s="102"/>
    </row>
    <row r="12901" ht="12.75" customHeight="1">
      <c r="A12901" s="100" t="s">
        <v>30016</v>
      </c>
      <c r="B12901" s="101">
        <v>1553.03</v>
      </c>
      <c r="C12901" s="102"/>
      <c r="D12901" s="100" t="s">
        <v>13475</v>
      </c>
      <c r="E12901" s="101">
        <v>652.0</v>
      </c>
      <c r="F12901" s="102"/>
    </row>
    <row r="12902" ht="12.75" customHeight="1">
      <c r="A12902" s="100" t="s">
        <v>13088</v>
      </c>
      <c r="B12902" s="101">
        <v>1483.97</v>
      </c>
      <c r="C12902" s="102"/>
      <c r="D12902" s="100" t="s">
        <v>30254</v>
      </c>
      <c r="E12902" s="101">
        <v>651.69</v>
      </c>
      <c r="F12902" s="102"/>
    </row>
    <row r="12903" ht="12.75" customHeight="1">
      <c r="A12903" s="100" t="s">
        <v>30017</v>
      </c>
      <c r="B12903" s="101">
        <v>1188.14</v>
      </c>
      <c r="C12903" s="102"/>
      <c r="D12903" s="100" t="s">
        <v>13477</v>
      </c>
      <c r="E12903" s="101">
        <v>619.56</v>
      </c>
      <c r="F12903" s="102"/>
    </row>
    <row r="12904" ht="12.75" customHeight="1">
      <c r="A12904" s="100" t="s">
        <v>13090</v>
      </c>
      <c r="B12904" s="101">
        <v>1127.32</v>
      </c>
      <c r="C12904" s="102"/>
      <c r="D12904" s="100" t="s">
        <v>30255</v>
      </c>
      <c r="E12904" s="101">
        <v>651.08</v>
      </c>
      <c r="F12904" s="102"/>
    </row>
    <row r="12905" ht="12.75" customHeight="1">
      <c r="A12905" s="100" t="s">
        <v>30018</v>
      </c>
      <c r="B12905" s="101">
        <v>1765.45</v>
      </c>
      <c r="C12905" s="102"/>
      <c r="D12905" s="100" t="s">
        <v>13479</v>
      </c>
      <c r="E12905" s="101">
        <v>618.95</v>
      </c>
      <c r="F12905" s="102"/>
    </row>
    <row r="12906" ht="12.75" customHeight="1">
      <c r="A12906" s="100" t="s">
        <v>13092</v>
      </c>
      <c r="B12906" s="101">
        <v>1692.38</v>
      </c>
      <c r="C12906" s="102"/>
      <c r="D12906" s="100" t="s">
        <v>30256</v>
      </c>
      <c r="E12906" s="101">
        <v>630.71</v>
      </c>
      <c r="F12906" s="102"/>
    </row>
    <row r="12907" ht="12.75" customHeight="1">
      <c r="A12907" s="100" t="s">
        <v>30257</v>
      </c>
      <c r="B12907" s="101">
        <v>456.63</v>
      </c>
      <c r="C12907" s="102"/>
      <c r="D12907" s="100" t="s">
        <v>13481</v>
      </c>
      <c r="E12907" s="101">
        <v>598.58</v>
      </c>
      <c r="F12907" s="102"/>
    </row>
    <row r="12908" ht="12.75" customHeight="1">
      <c r="A12908" s="100" t="s">
        <v>30258</v>
      </c>
      <c r="B12908" s="101">
        <v>440.11</v>
      </c>
      <c r="C12908" s="102"/>
      <c r="D12908" s="100" t="s">
        <v>30259</v>
      </c>
      <c r="E12908" s="101">
        <v>453.22</v>
      </c>
      <c r="F12908" s="102"/>
    </row>
    <row r="12909" ht="12.75" customHeight="1">
      <c r="A12909" s="100" t="s">
        <v>30019</v>
      </c>
      <c r="B12909" s="101">
        <v>382.69</v>
      </c>
      <c r="C12909" s="102"/>
      <c r="D12909" s="100" t="s">
        <v>13483</v>
      </c>
      <c r="E12909" s="101">
        <v>431.79</v>
      </c>
      <c r="F12909" s="102"/>
    </row>
    <row r="12910" ht="12.75" customHeight="1">
      <c r="A12910" s="100" t="s">
        <v>13094</v>
      </c>
      <c r="B12910" s="101">
        <v>375.29</v>
      </c>
      <c r="C12910" s="102"/>
      <c r="D12910" s="100" t="s">
        <v>30260</v>
      </c>
      <c r="E12910" s="101">
        <v>434.6</v>
      </c>
      <c r="F12910" s="102"/>
    </row>
    <row r="12911" ht="12.75" customHeight="1">
      <c r="A12911" s="100" t="s">
        <v>30020</v>
      </c>
      <c r="B12911" s="101">
        <v>271.34</v>
      </c>
      <c r="C12911" s="102"/>
      <c r="D12911" s="100" t="s">
        <v>13485</v>
      </c>
      <c r="E12911" s="101">
        <v>413.17</v>
      </c>
      <c r="F12911" s="102"/>
    </row>
    <row r="12912" ht="12.75" customHeight="1">
      <c r="A12912" s="100" t="s">
        <v>13096</v>
      </c>
      <c r="B12912" s="101">
        <v>254.82</v>
      </c>
      <c r="C12912" s="102"/>
      <c r="D12912" s="100" t="s">
        <v>30261</v>
      </c>
      <c r="E12912" s="101">
        <v>405.24</v>
      </c>
      <c r="F12912" s="102"/>
    </row>
    <row r="12913" ht="12.75" customHeight="1">
      <c r="A12913" s="100" t="s">
        <v>30021</v>
      </c>
      <c r="B12913" s="101">
        <v>107.77</v>
      </c>
      <c r="C12913" s="102"/>
      <c r="D12913" s="100" t="s">
        <v>13487</v>
      </c>
      <c r="E12913" s="101">
        <v>383.81</v>
      </c>
      <c r="F12913" s="102"/>
    </row>
    <row r="12914" ht="12.75" customHeight="1">
      <c r="A12914" s="100" t="s">
        <v>13098</v>
      </c>
      <c r="B12914" s="101">
        <v>102.83</v>
      </c>
      <c r="C12914" s="102"/>
      <c r="D12914" s="100" t="s">
        <v>30262</v>
      </c>
      <c r="E12914" s="101">
        <v>717.34</v>
      </c>
      <c r="F12914" s="102"/>
    </row>
    <row r="12915" ht="12.75" customHeight="1">
      <c r="A12915" s="100" t="s">
        <v>30025</v>
      </c>
      <c r="B12915" s="101">
        <v>641.63</v>
      </c>
      <c r="C12915" s="102"/>
      <c r="D12915" s="100" t="s">
        <v>13489</v>
      </c>
      <c r="E12915" s="101">
        <v>685.2</v>
      </c>
      <c r="F12915" s="102"/>
    </row>
    <row r="12916" ht="12.75" customHeight="1">
      <c r="A12916" s="100" t="s">
        <v>13106</v>
      </c>
      <c r="B12916" s="101">
        <v>585.88</v>
      </c>
      <c r="C12916" s="102"/>
      <c r="D12916" s="100" t="s">
        <v>30263</v>
      </c>
      <c r="E12916" s="101">
        <v>704.75</v>
      </c>
      <c r="F12916" s="102"/>
    </row>
    <row r="12917" ht="12.75" customHeight="1">
      <c r="A12917" s="100" t="s">
        <v>30026</v>
      </c>
      <c r="B12917" s="101">
        <v>821.16</v>
      </c>
      <c r="C12917" s="102"/>
      <c r="D12917" s="100" t="s">
        <v>13491</v>
      </c>
      <c r="E12917" s="101">
        <v>672.62</v>
      </c>
      <c r="F12917" s="102"/>
    </row>
    <row r="12918" ht="12.75" customHeight="1">
      <c r="A12918" s="100" t="s">
        <v>13108</v>
      </c>
      <c r="B12918" s="101">
        <v>737.78</v>
      </c>
      <c r="C12918" s="102"/>
      <c r="D12918" s="100" t="s">
        <v>30264</v>
      </c>
      <c r="E12918" s="101">
        <v>692.48</v>
      </c>
      <c r="F12918" s="102"/>
    </row>
    <row r="12919" ht="12.75" customHeight="1">
      <c r="A12919" s="100" t="s">
        <v>30027</v>
      </c>
      <c r="B12919" s="101">
        <v>537.36</v>
      </c>
      <c r="C12919" s="102"/>
      <c r="D12919" s="100" t="s">
        <v>13493</v>
      </c>
      <c r="E12919" s="101">
        <v>660.35</v>
      </c>
      <c r="F12919" s="102"/>
    </row>
    <row r="12920" ht="12.75" customHeight="1">
      <c r="A12920" s="100" t="s">
        <v>13110</v>
      </c>
      <c r="B12920" s="101">
        <v>506.38</v>
      </c>
      <c r="C12920" s="102"/>
      <c r="D12920" s="100" t="s">
        <v>30265</v>
      </c>
      <c r="E12920" s="101">
        <v>464.72</v>
      </c>
      <c r="F12920" s="102"/>
    </row>
    <row r="12921" ht="12.75" customHeight="1">
      <c r="A12921" s="100" t="s">
        <v>30028</v>
      </c>
      <c r="B12921" s="101">
        <v>281.31</v>
      </c>
      <c r="C12921" s="102"/>
      <c r="D12921" s="100" t="s">
        <v>13495</v>
      </c>
      <c r="E12921" s="101">
        <v>443.29</v>
      </c>
      <c r="F12921" s="102"/>
    </row>
    <row r="12922" ht="12.75" customHeight="1">
      <c r="A12922" s="100" t="s">
        <v>13112</v>
      </c>
      <c r="B12922" s="101">
        <v>262.53</v>
      </c>
      <c r="C12922" s="102"/>
      <c r="D12922" s="100" t="s">
        <v>30266</v>
      </c>
      <c r="E12922" s="101">
        <v>455.22</v>
      </c>
      <c r="F12922" s="102"/>
    </row>
    <row r="12923" ht="12.75" customHeight="1">
      <c r="A12923" s="100" t="s">
        <v>30029</v>
      </c>
      <c r="B12923" s="101">
        <v>337.75</v>
      </c>
      <c r="C12923" s="102"/>
      <c r="D12923" s="100" t="s">
        <v>13497</v>
      </c>
      <c r="E12923" s="101">
        <v>433.79</v>
      </c>
      <c r="F12923" s="102"/>
    </row>
    <row r="12924" ht="12.75" customHeight="1">
      <c r="A12924" s="100" t="s">
        <v>13114</v>
      </c>
      <c r="B12924" s="101">
        <v>316.66</v>
      </c>
      <c r="C12924" s="102"/>
      <c r="D12924" s="100" t="s">
        <v>30267</v>
      </c>
      <c r="E12924" s="101">
        <v>446.03</v>
      </c>
      <c r="F12924" s="102"/>
    </row>
    <row r="12925" ht="12.75" customHeight="1">
      <c r="A12925" s="100" t="s">
        <v>30030</v>
      </c>
      <c r="B12925" s="101">
        <v>377.91</v>
      </c>
      <c r="C12925" s="102"/>
      <c r="D12925" s="100" t="s">
        <v>13499</v>
      </c>
      <c r="E12925" s="101">
        <v>424.6</v>
      </c>
      <c r="F12925" s="102"/>
    </row>
    <row r="12926" ht="12.75" customHeight="1">
      <c r="A12926" s="100" t="s">
        <v>13116</v>
      </c>
      <c r="B12926" s="101">
        <v>368.04</v>
      </c>
      <c r="C12926" s="102"/>
      <c r="D12926" s="100" t="s">
        <v>30268</v>
      </c>
      <c r="E12926" s="101">
        <v>592.92</v>
      </c>
      <c r="F12926" s="102"/>
    </row>
    <row r="12927" ht="12.75" customHeight="1">
      <c r="A12927" s="100" t="s">
        <v>30031</v>
      </c>
      <c r="B12927" s="101">
        <v>251.39</v>
      </c>
      <c r="C12927" s="102"/>
      <c r="D12927" s="100" t="s">
        <v>13501</v>
      </c>
      <c r="E12927" s="101">
        <v>560.78</v>
      </c>
      <c r="F12927" s="102"/>
    </row>
    <row r="12928" ht="12.75" customHeight="1">
      <c r="A12928" s="100" t="s">
        <v>13118</v>
      </c>
      <c r="B12928" s="101">
        <v>245.54</v>
      </c>
      <c r="C12928" s="102"/>
      <c r="D12928" s="100" t="s">
        <v>30269</v>
      </c>
      <c r="E12928" s="101">
        <v>655.12</v>
      </c>
      <c r="F12928" s="102"/>
    </row>
    <row r="12929" ht="12.75" customHeight="1">
      <c r="A12929" s="100" t="s">
        <v>30032</v>
      </c>
      <c r="B12929" s="101">
        <v>262.59</v>
      </c>
      <c r="C12929" s="102"/>
      <c r="D12929" s="100" t="s">
        <v>13503</v>
      </c>
      <c r="E12929" s="101">
        <v>622.98</v>
      </c>
      <c r="F12929" s="102"/>
    </row>
    <row r="12930" ht="12.75" customHeight="1">
      <c r="A12930" s="100" t="s">
        <v>13120</v>
      </c>
      <c r="B12930" s="101">
        <v>257.65</v>
      </c>
      <c r="C12930" s="102"/>
      <c r="D12930" s="100" t="s">
        <v>30270</v>
      </c>
      <c r="E12930" s="101">
        <v>634.37</v>
      </c>
      <c r="F12930" s="102"/>
    </row>
    <row r="12931" ht="12.75" customHeight="1">
      <c r="A12931" s="100" t="s">
        <v>30033</v>
      </c>
      <c r="B12931" s="101">
        <v>805.38</v>
      </c>
      <c r="C12931" s="102"/>
      <c r="D12931" s="100" t="s">
        <v>13505</v>
      </c>
      <c r="E12931" s="101">
        <v>602.23</v>
      </c>
      <c r="F12931" s="102"/>
    </row>
    <row r="12932" ht="12.75" customHeight="1">
      <c r="A12932" s="100" t="s">
        <v>13122</v>
      </c>
      <c r="B12932" s="101">
        <v>797.98</v>
      </c>
      <c r="C12932" s="102"/>
      <c r="D12932" s="100" t="s">
        <v>30271</v>
      </c>
      <c r="E12932" s="101">
        <v>602.89</v>
      </c>
      <c r="F12932" s="102"/>
    </row>
    <row r="12933" ht="12.75" customHeight="1">
      <c r="A12933" s="100" t="s">
        <v>30034</v>
      </c>
      <c r="B12933" s="101">
        <v>920.4</v>
      </c>
      <c r="C12933" s="102"/>
      <c r="D12933" s="100" t="s">
        <v>13507</v>
      </c>
      <c r="E12933" s="101">
        <v>570.75</v>
      </c>
      <c r="F12933" s="102"/>
    </row>
    <row r="12934" ht="12.75" customHeight="1">
      <c r="A12934" s="100" t="s">
        <v>13124</v>
      </c>
      <c r="B12934" s="101">
        <v>875.55</v>
      </c>
      <c r="C12934" s="102"/>
      <c r="D12934" s="100" t="s">
        <v>30272</v>
      </c>
      <c r="E12934" s="101">
        <v>453.22</v>
      </c>
      <c r="F12934" s="102"/>
    </row>
    <row r="12935" ht="12.75" customHeight="1">
      <c r="A12935" s="100" t="s">
        <v>30035</v>
      </c>
      <c r="B12935" s="101">
        <v>111.92</v>
      </c>
      <c r="C12935" s="102"/>
      <c r="D12935" s="100" t="s">
        <v>13509</v>
      </c>
      <c r="E12935" s="101">
        <v>431.79</v>
      </c>
      <c r="F12935" s="102"/>
    </row>
    <row r="12936" ht="12.75" customHeight="1">
      <c r="A12936" s="100" t="s">
        <v>13126</v>
      </c>
      <c r="B12936" s="101">
        <v>102.05</v>
      </c>
      <c r="C12936" s="102"/>
      <c r="D12936" s="100" t="s">
        <v>30273</v>
      </c>
      <c r="E12936" s="101">
        <v>434.6</v>
      </c>
      <c r="F12936" s="102"/>
    </row>
    <row r="12937" ht="12.75" customHeight="1">
      <c r="A12937" s="100" t="s">
        <v>30036</v>
      </c>
      <c r="B12937" s="101">
        <v>115.92</v>
      </c>
      <c r="C12937" s="102"/>
      <c r="D12937" s="100" t="s">
        <v>13511</v>
      </c>
      <c r="E12937" s="101">
        <v>413.17</v>
      </c>
      <c r="F12937" s="102"/>
    </row>
    <row r="12938" ht="12.75" customHeight="1">
      <c r="A12938" s="100" t="s">
        <v>13128</v>
      </c>
      <c r="B12938" s="101">
        <v>106.05</v>
      </c>
      <c r="C12938" s="102"/>
      <c r="D12938" s="100" t="s">
        <v>30274</v>
      </c>
      <c r="E12938" s="101">
        <v>405.24</v>
      </c>
      <c r="F12938" s="102"/>
    </row>
    <row r="12939" ht="12.75" customHeight="1">
      <c r="A12939" s="100" t="s">
        <v>30037</v>
      </c>
      <c r="B12939" s="101">
        <v>453.29</v>
      </c>
      <c r="C12939" s="102"/>
      <c r="D12939" s="100" t="s">
        <v>13513</v>
      </c>
      <c r="E12939" s="101">
        <v>383.81</v>
      </c>
      <c r="F12939" s="102"/>
    </row>
    <row r="12940" ht="12.75" customHeight="1">
      <c r="A12940" s="100" t="s">
        <v>13130</v>
      </c>
      <c r="B12940" s="101">
        <v>406.42</v>
      </c>
      <c r="C12940" s="102"/>
      <c r="D12940" s="100" t="s">
        <v>30275</v>
      </c>
      <c r="E12940" s="101">
        <v>259.91</v>
      </c>
      <c r="F12940" s="102"/>
    </row>
    <row r="12941" ht="12.75" customHeight="1">
      <c r="A12941" s="100" t="s">
        <v>30038</v>
      </c>
      <c r="B12941" s="101">
        <v>519.34</v>
      </c>
      <c r="C12941" s="102"/>
      <c r="D12941" s="100" t="s">
        <v>13515</v>
      </c>
      <c r="E12941" s="101">
        <v>238.48</v>
      </c>
      <c r="F12941" s="102"/>
    </row>
    <row r="12942" ht="12.75" customHeight="1">
      <c r="A12942" s="100" t="s">
        <v>13132</v>
      </c>
      <c r="B12942" s="101">
        <v>460.14</v>
      </c>
      <c r="C12942" s="102"/>
      <c r="D12942" s="100" t="s">
        <v>30276</v>
      </c>
      <c r="E12942" s="101">
        <v>250.58</v>
      </c>
      <c r="F12942" s="102"/>
    </row>
    <row r="12943" ht="12.75" customHeight="1">
      <c r="A12943" s="100" t="s">
        <v>30039</v>
      </c>
      <c r="B12943" s="101">
        <v>511.09</v>
      </c>
      <c r="C12943" s="102"/>
      <c r="D12943" s="100" t="s">
        <v>13517</v>
      </c>
      <c r="E12943" s="101">
        <v>229.15</v>
      </c>
      <c r="F12943" s="102"/>
    </row>
    <row r="12944" ht="12.75" customHeight="1">
      <c r="A12944" s="100" t="s">
        <v>13134</v>
      </c>
      <c r="B12944" s="101">
        <v>451.89</v>
      </c>
      <c r="C12944" s="102"/>
      <c r="D12944" s="100" t="s">
        <v>30277</v>
      </c>
      <c r="E12944" s="101">
        <v>238.42</v>
      </c>
      <c r="F12944" s="102"/>
    </row>
    <row r="12945" ht="12.75" customHeight="1">
      <c r="A12945" s="100" t="s">
        <v>30040</v>
      </c>
      <c r="B12945" s="101">
        <v>35.01</v>
      </c>
      <c r="C12945" s="102"/>
      <c r="D12945" s="100" t="s">
        <v>13519</v>
      </c>
      <c r="E12945" s="101">
        <v>216.99</v>
      </c>
      <c r="F12945" s="102"/>
    </row>
    <row r="12946" ht="12.75" customHeight="1">
      <c r="A12946" s="100" t="s">
        <v>13136</v>
      </c>
      <c r="B12946" s="101">
        <v>31.75</v>
      </c>
      <c r="C12946" s="102"/>
      <c r="D12946" s="100" t="s">
        <v>30278</v>
      </c>
      <c r="E12946" s="101">
        <v>327.7</v>
      </c>
      <c r="F12946" s="102"/>
    </row>
    <row r="12947" ht="12.75" customHeight="1">
      <c r="A12947" s="100" t="s">
        <v>30041</v>
      </c>
      <c r="B12947" s="101">
        <v>22.43</v>
      </c>
      <c r="C12947" s="102"/>
      <c r="D12947" s="100" t="s">
        <v>13521</v>
      </c>
      <c r="E12947" s="101">
        <v>306.27</v>
      </c>
      <c r="F12947" s="102"/>
    </row>
    <row r="12948" ht="12.75" customHeight="1">
      <c r="A12948" s="100" t="s">
        <v>13138</v>
      </c>
      <c r="B12948" s="101">
        <v>19.97</v>
      </c>
      <c r="C12948" s="102"/>
      <c r="D12948" s="100" t="s">
        <v>30279</v>
      </c>
      <c r="E12948" s="101">
        <v>317.1</v>
      </c>
      <c r="F12948" s="102"/>
    </row>
    <row r="12949" ht="12.75" customHeight="1">
      <c r="A12949" s="100" t="s">
        <v>30042</v>
      </c>
      <c r="B12949" s="101">
        <v>15.0</v>
      </c>
      <c r="C12949" s="102"/>
      <c r="D12949" s="100" t="s">
        <v>13523</v>
      </c>
      <c r="E12949" s="101">
        <v>295.68</v>
      </c>
      <c r="F12949" s="102"/>
    </row>
    <row r="12950" ht="12.75" customHeight="1">
      <c r="A12950" s="100" t="s">
        <v>13140</v>
      </c>
      <c r="B12950" s="101">
        <v>13.37</v>
      </c>
      <c r="C12950" s="102"/>
      <c r="D12950" s="100" t="s">
        <v>30280</v>
      </c>
      <c r="E12950" s="101">
        <v>371.81</v>
      </c>
      <c r="F12950" s="102"/>
    </row>
    <row r="12951" ht="12.75" customHeight="1">
      <c r="A12951" s="100" t="s">
        <v>30045</v>
      </c>
      <c r="B12951" s="101">
        <v>12.58</v>
      </c>
      <c r="C12951" s="102"/>
      <c r="D12951" s="100" t="s">
        <v>13525</v>
      </c>
      <c r="E12951" s="101">
        <v>350.39</v>
      </c>
      <c r="F12951" s="102"/>
    </row>
    <row r="12952" ht="12.75" customHeight="1">
      <c r="A12952" s="100" t="s">
        <v>13142</v>
      </c>
      <c r="B12952" s="101">
        <v>11.2</v>
      </c>
      <c r="C12952" s="102"/>
      <c r="D12952" s="100" t="s">
        <v>30281</v>
      </c>
      <c r="E12952" s="101">
        <v>1019.14</v>
      </c>
      <c r="F12952" s="102"/>
    </row>
    <row r="12953" ht="12.75" customHeight="1">
      <c r="A12953" s="100" t="s">
        <v>30046</v>
      </c>
      <c r="B12953" s="101">
        <v>52.55</v>
      </c>
      <c r="C12953" s="102"/>
      <c r="D12953" s="100" t="s">
        <v>13527</v>
      </c>
      <c r="E12953" s="101">
        <v>987.0</v>
      </c>
      <c r="F12953" s="102"/>
    </row>
    <row r="12954" ht="12.75" customHeight="1">
      <c r="A12954" s="100" t="s">
        <v>13144</v>
      </c>
      <c r="B12954" s="101">
        <v>49.09</v>
      </c>
      <c r="C12954" s="102"/>
      <c r="D12954" s="100" t="s">
        <v>30282</v>
      </c>
      <c r="E12954" s="101">
        <v>980.04</v>
      </c>
      <c r="F12954" s="102"/>
    </row>
    <row r="12955" ht="12.75" customHeight="1">
      <c r="A12955" s="100" t="s">
        <v>30052</v>
      </c>
      <c r="B12955" s="101">
        <v>389.12</v>
      </c>
      <c r="C12955" s="102"/>
      <c r="D12955" s="100" t="s">
        <v>13529</v>
      </c>
      <c r="E12955" s="101">
        <v>947.91</v>
      </c>
      <c r="F12955" s="102"/>
    </row>
    <row r="12956" ht="12.75" customHeight="1">
      <c r="A12956" s="100" t="s">
        <v>13148</v>
      </c>
      <c r="B12956" s="101">
        <v>344.72</v>
      </c>
      <c r="C12956" s="102"/>
      <c r="D12956" s="100" t="s">
        <v>30283</v>
      </c>
      <c r="E12956" s="101">
        <v>1205.84</v>
      </c>
      <c r="F12956" s="102"/>
    </row>
    <row r="12957" ht="12.75" customHeight="1">
      <c r="A12957" s="100" t="s">
        <v>30053</v>
      </c>
      <c r="B12957" s="101">
        <v>471.67</v>
      </c>
      <c r="C12957" s="102"/>
      <c r="D12957" s="100" t="s">
        <v>13531</v>
      </c>
      <c r="E12957" s="101">
        <v>1171.02</v>
      </c>
      <c r="F12957" s="102"/>
    </row>
    <row r="12958" ht="12.75" customHeight="1">
      <c r="A12958" s="100" t="s">
        <v>13150</v>
      </c>
      <c r="B12958" s="101">
        <v>427.26</v>
      </c>
      <c r="C12958" s="102"/>
      <c r="D12958" s="100" t="s">
        <v>30284</v>
      </c>
      <c r="E12958" s="101">
        <v>1163.61</v>
      </c>
      <c r="F12958" s="102"/>
    </row>
    <row r="12959" ht="12.75" customHeight="1">
      <c r="A12959" s="100" t="s">
        <v>30056</v>
      </c>
      <c r="B12959" s="101">
        <v>359.44</v>
      </c>
      <c r="C12959" s="102"/>
      <c r="D12959" s="100" t="s">
        <v>13533</v>
      </c>
      <c r="E12959" s="101">
        <v>1128.79</v>
      </c>
      <c r="F12959" s="102"/>
    </row>
    <row r="12960" ht="12.75" customHeight="1">
      <c r="A12960" s="100" t="s">
        <v>13152</v>
      </c>
      <c r="B12960" s="101">
        <v>317.51</v>
      </c>
      <c r="C12960" s="102"/>
      <c r="D12960" s="100" t="s">
        <v>30285</v>
      </c>
      <c r="E12960" s="101">
        <v>1142.77</v>
      </c>
      <c r="F12960" s="102"/>
    </row>
    <row r="12961" ht="12.75" customHeight="1">
      <c r="A12961" s="100" t="s">
        <v>30057</v>
      </c>
      <c r="B12961" s="101">
        <v>41.59</v>
      </c>
      <c r="C12961" s="102"/>
      <c r="D12961" s="100" t="s">
        <v>13535</v>
      </c>
      <c r="E12961" s="101">
        <v>1107.95</v>
      </c>
      <c r="F12961" s="102"/>
    </row>
    <row r="12962" ht="12.75" customHeight="1">
      <c r="A12962" s="100" t="s">
        <v>13154</v>
      </c>
      <c r="B12962" s="101">
        <v>39.12</v>
      </c>
      <c r="C12962" s="102"/>
      <c r="D12962" s="100" t="s">
        <v>30286</v>
      </c>
      <c r="E12962" s="101">
        <v>1956.25</v>
      </c>
      <c r="F12962" s="102"/>
    </row>
    <row r="12963" ht="12.75" customHeight="1">
      <c r="A12963" s="100" t="s">
        <v>30058</v>
      </c>
      <c r="B12963" s="101">
        <v>37.74</v>
      </c>
      <c r="C12963" s="102"/>
      <c r="D12963" s="100" t="s">
        <v>13537</v>
      </c>
      <c r="E12963" s="101">
        <v>1891.98</v>
      </c>
      <c r="F12963" s="102"/>
    </row>
    <row r="12964" ht="12.75" customHeight="1">
      <c r="A12964" s="100" t="s">
        <v>13156</v>
      </c>
      <c r="B12964" s="101">
        <v>35.28</v>
      </c>
      <c r="C12964" s="102"/>
      <c r="D12964" s="100" t="s">
        <v>30287</v>
      </c>
      <c r="E12964" s="101">
        <v>1997.93</v>
      </c>
      <c r="F12964" s="102"/>
    </row>
    <row r="12965" ht="12.75" customHeight="1">
      <c r="A12965" s="100" t="s">
        <v>30061</v>
      </c>
      <c r="B12965" s="101">
        <v>33.9</v>
      </c>
      <c r="C12965" s="102"/>
      <c r="D12965" s="100" t="s">
        <v>13539</v>
      </c>
      <c r="E12965" s="101">
        <v>1933.66</v>
      </c>
      <c r="F12965" s="102"/>
    </row>
    <row r="12966" ht="12.75" customHeight="1">
      <c r="A12966" s="100" t="s">
        <v>13158</v>
      </c>
      <c r="B12966" s="101">
        <v>31.43</v>
      </c>
      <c r="C12966" s="102"/>
      <c r="D12966" s="100" t="s">
        <v>30288</v>
      </c>
      <c r="E12966" s="101">
        <v>2812.84</v>
      </c>
      <c r="F12966" s="102"/>
    </row>
    <row r="12967" ht="12.75" customHeight="1">
      <c r="A12967" s="100" t="s">
        <v>30064</v>
      </c>
      <c r="B12967" s="101">
        <v>166.86</v>
      </c>
      <c r="C12967" s="102"/>
      <c r="D12967" s="100" t="s">
        <v>13541</v>
      </c>
      <c r="E12967" s="101">
        <v>2743.21</v>
      </c>
      <c r="F12967" s="102"/>
    </row>
    <row r="12968" ht="12.75" customHeight="1">
      <c r="A12968" s="100" t="s">
        <v>13160</v>
      </c>
      <c r="B12968" s="101">
        <v>160.91</v>
      </c>
      <c r="C12968" s="102"/>
      <c r="D12968" s="100" t="s">
        <v>30289</v>
      </c>
      <c r="E12968" s="101">
        <v>766.52</v>
      </c>
      <c r="F12968" s="102"/>
    </row>
    <row r="12969" ht="12.75" customHeight="1">
      <c r="A12969" s="100" t="s">
        <v>30067</v>
      </c>
      <c r="B12969" s="101">
        <v>29.05</v>
      </c>
      <c r="C12969" s="102"/>
      <c r="D12969" s="100" t="s">
        <v>13543</v>
      </c>
      <c r="E12969" s="101">
        <v>745.09</v>
      </c>
      <c r="F12969" s="102"/>
    </row>
    <row r="12970" ht="12.75" customHeight="1">
      <c r="A12970" s="100" t="s">
        <v>13162</v>
      </c>
      <c r="B12970" s="101">
        <v>26.58</v>
      </c>
      <c r="C12970" s="102"/>
      <c r="D12970" s="100" t="s">
        <v>30290</v>
      </c>
      <c r="E12970" s="101">
        <v>715.89</v>
      </c>
      <c r="F12970" s="102"/>
    </row>
    <row r="12971" ht="12.75" customHeight="1">
      <c r="A12971" s="100" t="s">
        <v>30068</v>
      </c>
      <c r="B12971" s="101">
        <v>359.25</v>
      </c>
      <c r="C12971" s="102"/>
      <c r="D12971" s="100" t="s">
        <v>13545</v>
      </c>
      <c r="E12971" s="101">
        <v>694.46</v>
      </c>
      <c r="F12971" s="102"/>
    </row>
    <row r="12972" ht="12.75" customHeight="1">
      <c r="A12972" s="100" t="s">
        <v>13164</v>
      </c>
      <c r="B12972" s="101">
        <v>349.38</v>
      </c>
      <c r="C12972" s="102"/>
      <c r="D12972" s="100" t="s">
        <v>30291</v>
      </c>
      <c r="E12972" s="101">
        <v>761.79</v>
      </c>
      <c r="F12972" s="102"/>
    </row>
    <row r="12973" ht="12.75" customHeight="1">
      <c r="A12973" s="100" t="s">
        <v>30069</v>
      </c>
      <c r="B12973" s="101">
        <v>882.73</v>
      </c>
      <c r="C12973" s="102"/>
      <c r="D12973" s="100" t="s">
        <v>13547</v>
      </c>
      <c r="E12973" s="101">
        <v>729.65</v>
      </c>
      <c r="F12973" s="102"/>
    </row>
    <row r="12974" ht="12.75" customHeight="1">
      <c r="A12974" s="100" t="s">
        <v>13166</v>
      </c>
      <c r="B12974" s="101">
        <v>875.33</v>
      </c>
      <c r="C12974" s="102"/>
      <c r="D12974" s="100" t="s">
        <v>30292</v>
      </c>
      <c r="E12974" s="101">
        <v>758.1</v>
      </c>
      <c r="F12974" s="102"/>
    </row>
    <row r="12975" ht="12.75" customHeight="1">
      <c r="A12975" s="100" t="s">
        <v>30070</v>
      </c>
      <c r="B12975" s="101">
        <v>386.42</v>
      </c>
      <c r="C12975" s="102"/>
      <c r="D12975" s="100" t="s">
        <v>13549</v>
      </c>
      <c r="E12975" s="101">
        <v>725.97</v>
      </c>
      <c r="F12975" s="102"/>
    </row>
    <row r="12976" ht="12.75" customHeight="1">
      <c r="A12976" s="100" t="s">
        <v>13168</v>
      </c>
      <c r="B12976" s="101">
        <v>371.62</v>
      </c>
      <c r="C12976" s="102"/>
      <c r="D12976" s="100" t="s">
        <v>30293</v>
      </c>
      <c r="E12976" s="101">
        <v>754.42</v>
      </c>
      <c r="F12976" s="102"/>
    </row>
    <row r="12977" ht="12.75" customHeight="1">
      <c r="A12977" s="100" t="s">
        <v>30071</v>
      </c>
      <c r="B12977" s="101">
        <v>223.08</v>
      </c>
      <c r="C12977" s="102"/>
      <c r="D12977" s="100" t="s">
        <v>13551</v>
      </c>
      <c r="E12977" s="101">
        <v>722.29</v>
      </c>
      <c r="F12977" s="102"/>
    </row>
    <row r="12978" ht="12.75" customHeight="1">
      <c r="A12978" s="100" t="s">
        <v>13170</v>
      </c>
      <c r="B12978" s="101">
        <v>203.35</v>
      </c>
      <c r="C12978" s="102"/>
      <c r="D12978" s="100" t="s">
        <v>30294</v>
      </c>
      <c r="E12978" s="101">
        <v>1022.36</v>
      </c>
      <c r="F12978" s="102"/>
    </row>
    <row r="12979" ht="12.75" customHeight="1">
      <c r="A12979" s="100" t="s">
        <v>30072</v>
      </c>
      <c r="B12979" s="101">
        <v>49.78</v>
      </c>
      <c r="C12979" s="102"/>
      <c r="D12979" s="100" t="s">
        <v>13553</v>
      </c>
      <c r="E12979" s="101">
        <v>979.52</v>
      </c>
      <c r="F12979" s="102"/>
    </row>
    <row r="12980" ht="12.75" customHeight="1">
      <c r="A12980" s="100" t="s">
        <v>13172</v>
      </c>
      <c r="B12980" s="101">
        <v>49.19</v>
      </c>
      <c r="C12980" s="102"/>
      <c r="D12980" s="100" t="s">
        <v>30295</v>
      </c>
      <c r="E12980" s="101">
        <v>1010.13</v>
      </c>
      <c r="F12980" s="102"/>
    </row>
    <row r="12981" ht="12.75" customHeight="1">
      <c r="A12981" s="100" t="s">
        <v>30073</v>
      </c>
      <c r="B12981" s="101">
        <v>8.27</v>
      </c>
      <c r="C12981" s="102"/>
      <c r="D12981" s="100" t="s">
        <v>13555</v>
      </c>
      <c r="E12981" s="101">
        <v>967.29</v>
      </c>
      <c r="F12981" s="102"/>
    </row>
    <row r="12982" ht="12.75" customHeight="1">
      <c r="A12982" s="100" t="s">
        <v>13174</v>
      </c>
      <c r="B12982" s="101">
        <v>7.75</v>
      </c>
      <c r="C12982" s="102"/>
      <c r="D12982" s="100" t="s">
        <v>30296</v>
      </c>
      <c r="E12982" s="101">
        <v>1996.01</v>
      </c>
      <c r="F12982" s="102"/>
    </row>
    <row r="12983" ht="12.75" customHeight="1">
      <c r="A12983" s="100" t="s">
        <v>30074</v>
      </c>
      <c r="B12983" s="101">
        <v>486.25</v>
      </c>
      <c r="C12983" s="102"/>
      <c r="D12983" s="100" t="s">
        <v>13557</v>
      </c>
      <c r="E12983" s="101">
        <v>1915.67</v>
      </c>
      <c r="F12983" s="102"/>
    </row>
    <row r="12984" ht="12.75" customHeight="1">
      <c r="A12984" s="100" t="s">
        <v>13176</v>
      </c>
      <c r="B12984" s="101">
        <v>443.08</v>
      </c>
      <c r="C12984" s="102"/>
      <c r="D12984" s="100" t="s">
        <v>30297</v>
      </c>
      <c r="E12984" s="101">
        <v>5633.85</v>
      </c>
      <c r="F12984" s="102"/>
    </row>
    <row r="12985" ht="12.75" customHeight="1">
      <c r="A12985" s="100" t="s">
        <v>30075</v>
      </c>
      <c r="B12985" s="101">
        <v>538.97</v>
      </c>
      <c r="C12985" s="102"/>
      <c r="D12985" s="100" t="s">
        <v>13559</v>
      </c>
      <c r="E12985" s="101">
        <v>5440.05</v>
      </c>
      <c r="F12985" s="102"/>
    </row>
    <row r="12986" ht="12.75" customHeight="1">
      <c r="A12986" s="100" t="s">
        <v>13178</v>
      </c>
      <c r="B12986" s="101">
        <v>493.58</v>
      </c>
      <c r="C12986" s="102"/>
      <c r="D12986" s="100" t="s">
        <v>30298</v>
      </c>
      <c r="E12986" s="101">
        <v>1453.79</v>
      </c>
      <c r="F12986" s="102"/>
    </row>
    <row r="12987" ht="12.75" customHeight="1">
      <c r="A12987" s="100" t="s">
        <v>30076</v>
      </c>
      <c r="B12987" s="101">
        <v>880.88</v>
      </c>
      <c r="C12987" s="102"/>
      <c r="D12987" s="100" t="s">
        <v>13561</v>
      </c>
      <c r="E12987" s="101">
        <v>1394.87</v>
      </c>
      <c r="F12987" s="102"/>
    </row>
    <row r="12988" ht="12.75" customHeight="1">
      <c r="A12988" s="100" t="s">
        <v>13180</v>
      </c>
      <c r="B12988" s="101">
        <v>871.02</v>
      </c>
      <c r="C12988" s="102"/>
      <c r="D12988" s="100" t="s">
        <v>30299</v>
      </c>
      <c r="E12988" s="101">
        <v>546.9</v>
      </c>
      <c r="F12988" s="102"/>
    </row>
    <row r="12989" ht="12.75" customHeight="1">
      <c r="A12989" s="100" t="s">
        <v>30077</v>
      </c>
      <c r="B12989" s="101">
        <v>396.97</v>
      </c>
      <c r="C12989" s="102"/>
      <c r="D12989" s="100" t="s">
        <v>13563</v>
      </c>
      <c r="E12989" s="101">
        <v>536.7</v>
      </c>
      <c r="F12989" s="102"/>
    </row>
    <row r="12990" ht="12.75" customHeight="1">
      <c r="A12990" s="100" t="s">
        <v>13182</v>
      </c>
      <c r="B12990" s="101">
        <v>389.57</v>
      </c>
      <c r="C12990" s="102"/>
      <c r="D12990" s="100" t="s">
        <v>30300</v>
      </c>
      <c r="E12990" s="101">
        <v>818.52</v>
      </c>
      <c r="F12990" s="102"/>
    </row>
    <row r="12991" ht="12.75" customHeight="1">
      <c r="A12991" s="100" t="s">
        <v>30078</v>
      </c>
      <c r="B12991" s="101">
        <v>364.2</v>
      </c>
      <c r="C12991" s="102"/>
      <c r="D12991" s="100" t="s">
        <v>13565</v>
      </c>
      <c r="E12991" s="101">
        <v>756.93</v>
      </c>
      <c r="F12991" s="102"/>
    </row>
    <row r="12992" ht="12.75" customHeight="1">
      <c r="A12992" s="100" t="s">
        <v>13184</v>
      </c>
      <c r="B12992" s="101">
        <v>356.8</v>
      </c>
      <c r="C12992" s="102"/>
      <c r="D12992" s="100" t="s">
        <v>30301</v>
      </c>
      <c r="E12992" s="101">
        <v>824.69</v>
      </c>
      <c r="F12992" s="102"/>
    </row>
    <row r="12993" ht="12.75" customHeight="1">
      <c r="A12993" s="100" t="s">
        <v>30079</v>
      </c>
      <c r="B12993" s="101">
        <v>363.16</v>
      </c>
      <c r="C12993" s="102"/>
      <c r="D12993" s="100" t="s">
        <v>13567</v>
      </c>
      <c r="E12993" s="101">
        <v>763.09</v>
      </c>
      <c r="F12993" s="102"/>
    </row>
    <row r="12994" ht="12.75" customHeight="1">
      <c r="A12994" s="100" t="s">
        <v>13186</v>
      </c>
      <c r="B12994" s="101">
        <v>355.76</v>
      </c>
      <c r="C12994" s="102"/>
      <c r="D12994" s="100" t="s">
        <v>30302</v>
      </c>
      <c r="E12994" s="101">
        <v>831.27</v>
      </c>
      <c r="F12994" s="102"/>
    </row>
    <row r="12995" ht="12.75" customHeight="1">
      <c r="A12995" s="100" t="s">
        <v>30082</v>
      </c>
      <c r="B12995" s="101">
        <v>493.15</v>
      </c>
      <c r="C12995" s="102"/>
      <c r="D12995" s="100" t="s">
        <v>13569</v>
      </c>
      <c r="E12995" s="101">
        <v>769.68</v>
      </c>
      <c r="F12995" s="102"/>
    </row>
    <row r="12996" ht="12.75" customHeight="1">
      <c r="A12996" s="100" t="s">
        <v>13188</v>
      </c>
      <c r="B12996" s="101">
        <v>485.75</v>
      </c>
      <c r="C12996" s="102"/>
      <c r="D12996" s="100" t="s">
        <v>30303</v>
      </c>
      <c r="E12996" s="101">
        <v>834.35</v>
      </c>
      <c r="F12996" s="102"/>
    </row>
    <row r="12997" ht="12.75" customHeight="1">
      <c r="A12997" s="100" t="s">
        <v>30083</v>
      </c>
      <c r="B12997" s="101">
        <v>787.68</v>
      </c>
      <c r="C12997" s="102"/>
      <c r="D12997" s="100" t="s">
        <v>13571</v>
      </c>
      <c r="E12997" s="101">
        <v>772.76</v>
      </c>
      <c r="F12997" s="102"/>
    </row>
    <row r="12998" ht="12.75" customHeight="1">
      <c r="A12998" s="100" t="s">
        <v>13190</v>
      </c>
      <c r="B12998" s="101">
        <v>777.82</v>
      </c>
      <c r="C12998" s="102"/>
      <c r="D12998" s="100" t="s">
        <v>30304</v>
      </c>
      <c r="E12998" s="101">
        <v>1093.66</v>
      </c>
      <c r="F12998" s="102"/>
    </row>
    <row r="12999" ht="12.75" customHeight="1">
      <c r="A12999" s="100" t="s">
        <v>30084</v>
      </c>
      <c r="B12999" s="101">
        <v>964.96</v>
      </c>
      <c r="C12999" s="102"/>
      <c r="D12999" s="100" t="s">
        <v>13573</v>
      </c>
      <c r="E12999" s="101">
        <v>1061.52</v>
      </c>
      <c r="F12999" s="102"/>
    </row>
    <row r="13000" ht="12.75" customHeight="1">
      <c r="A13000" s="100" t="s">
        <v>13192</v>
      </c>
      <c r="B13000" s="101">
        <v>955.1</v>
      </c>
      <c r="C13000" s="102"/>
      <c r="D13000" s="100" t="s">
        <v>30305</v>
      </c>
      <c r="E13000" s="101">
        <v>716.61</v>
      </c>
      <c r="F13000" s="102"/>
    </row>
    <row r="13001" ht="12.75" customHeight="1">
      <c r="A13001" s="100" t="s">
        <v>30085</v>
      </c>
      <c r="B13001" s="101">
        <v>351.85</v>
      </c>
      <c r="C13001" s="102"/>
      <c r="D13001" s="100" t="s">
        <v>13575</v>
      </c>
      <c r="E13001" s="101">
        <v>679.12</v>
      </c>
      <c r="F13001" s="102"/>
    </row>
    <row r="13002" ht="12.75" customHeight="1">
      <c r="A13002" s="100" t="s">
        <v>13194</v>
      </c>
      <c r="B13002" s="101">
        <v>344.45</v>
      </c>
      <c r="C13002" s="102"/>
      <c r="D13002" s="100" t="s">
        <v>30306</v>
      </c>
      <c r="E13002" s="101">
        <v>423.93</v>
      </c>
      <c r="F13002" s="102"/>
    </row>
    <row r="13003" ht="12.75" customHeight="1">
      <c r="A13003" s="100" t="s">
        <v>30086</v>
      </c>
      <c r="B13003" s="101">
        <v>461.96</v>
      </c>
      <c r="C13003" s="102"/>
      <c r="D13003" s="100" t="s">
        <v>13577</v>
      </c>
      <c r="E13003" s="101">
        <v>391.79</v>
      </c>
      <c r="F13003" s="102"/>
    </row>
    <row r="13004" ht="12.75" customHeight="1">
      <c r="A13004" s="100" t="s">
        <v>13196</v>
      </c>
      <c r="B13004" s="101">
        <v>454.56</v>
      </c>
      <c r="C13004" s="102"/>
      <c r="D13004" s="100" t="s">
        <v>30307</v>
      </c>
      <c r="E13004" s="101">
        <v>637.17</v>
      </c>
      <c r="F13004" s="102"/>
    </row>
    <row r="13005" ht="12.75" customHeight="1">
      <c r="A13005" s="100" t="s">
        <v>30087</v>
      </c>
      <c r="B13005" s="101">
        <v>93.72</v>
      </c>
      <c r="C13005" s="102"/>
      <c r="D13005" s="100" t="s">
        <v>13579</v>
      </c>
      <c r="E13005" s="101">
        <v>575.57</v>
      </c>
      <c r="F13005" s="102"/>
    </row>
    <row r="13006" ht="12.75" customHeight="1">
      <c r="A13006" s="100" t="s">
        <v>13198</v>
      </c>
      <c r="B13006" s="101">
        <v>91.83</v>
      </c>
      <c r="C13006" s="102"/>
      <c r="D13006" s="100" t="s">
        <v>30308</v>
      </c>
      <c r="E13006" s="101">
        <v>1521.95</v>
      </c>
      <c r="F13006" s="102"/>
    </row>
    <row r="13007" ht="12.75" customHeight="1">
      <c r="A13007" s="100" t="s">
        <v>30088</v>
      </c>
      <c r="B13007" s="101">
        <v>110.35</v>
      </c>
      <c r="C13007" s="102"/>
      <c r="D13007" s="100" t="s">
        <v>13581</v>
      </c>
      <c r="E13007" s="101">
        <v>1476.96</v>
      </c>
      <c r="F13007" s="102"/>
    </row>
    <row r="13008" ht="12.75" customHeight="1">
      <c r="A13008" s="100" t="s">
        <v>13200</v>
      </c>
      <c r="B13008" s="101">
        <v>107.77</v>
      </c>
      <c r="C13008" s="102"/>
      <c r="D13008" s="100" t="s">
        <v>30309</v>
      </c>
      <c r="E13008" s="101">
        <v>919.96</v>
      </c>
      <c r="F13008" s="102"/>
    </row>
    <row r="13009" ht="12.75" customHeight="1">
      <c r="A13009" s="100" t="s">
        <v>30089</v>
      </c>
      <c r="B13009" s="101">
        <v>175.85</v>
      </c>
      <c r="C13009" s="102"/>
      <c r="D13009" s="100" t="s">
        <v>13583</v>
      </c>
      <c r="E13009" s="101">
        <v>883.43</v>
      </c>
      <c r="F13009" s="102"/>
    </row>
    <row r="13010" ht="12.75" customHeight="1">
      <c r="A13010" s="100" t="s">
        <v>13202</v>
      </c>
      <c r="B13010" s="101">
        <v>172.99</v>
      </c>
      <c r="C13010" s="102"/>
      <c r="D13010" s="100" t="s">
        <v>30310</v>
      </c>
      <c r="E13010" s="101">
        <v>941.83</v>
      </c>
      <c r="F13010" s="102"/>
    </row>
    <row r="13011" ht="12.75" customHeight="1">
      <c r="A13011" s="100" t="s">
        <v>30090</v>
      </c>
      <c r="B13011" s="101">
        <v>166.67</v>
      </c>
      <c r="C13011" s="102"/>
      <c r="D13011" s="100" t="s">
        <v>13585</v>
      </c>
      <c r="E13011" s="101">
        <v>904.77</v>
      </c>
      <c r="F13011" s="102"/>
    </row>
    <row r="13012" ht="12.75" customHeight="1">
      <c r="A13012" s="100" t="s">
        <v>13204</v>
      </c>
      <c r="B13012" s="101">
        <v>163.46</v>
      </c>
      <c r="C13012" s="102"/>
      <c r="D13012" s="100" t="s">
        <v>30311</v>
      </c>
      <c r="E13012" s="101">
        <v>999.11</v>
      </c>
      <c r="F13012" s="102"/>
    </row>
    <row r="13013" ht="12.75" customHeight="1">
      <c r="A13013" s="100" t="s">
        <v>30091</v>
      </c>
      <c r="B13013" s="101">
        <v>189.69</v>
      </c>
      <c r="C13013" s="102"/>
      <c r="D13013" s="100" t="s">
        <v>13587</v>
      </c>
      <c r="E13013" s="101">
        <v>961.51</v>
      </c>
      <c r="F13013" s="102"/>
    </row>
    <row r="13014" ht="12.75" customHeight="1">
      <c r="A13014" s="100" t="s">
        <v>13206</v>
      </c>
      <c r="B13014" s="101">
        <v>186.0</v>
      </c>
      <c r="C13014" s="102"/>
      <c r="D13014" s="100" t="s">
        <v>30312</v>
      </c>
      <c r="E13014" s="101">
        <v>498.97</v>
      </c>
      <c r="F13014" s="102"/>
    </row>
    <row r="13015" ht="12.75" customHeight="1">
      <c r="A13015" s="100" t="s">
        <v>30092</v>
      </c>
      <c r="B13015" s="101">
        <v>250.78</v>
      </c>
      <c r="C13015" s="102"/>
      <c r="D13015" s="100" t="s">
        <v>13589</v>
      </c>
      <c r="E13015" s="101">
        <v>466.84</v>
      </c>
      <c r="F13015" s="102"/>
    </row>
    <row r="13016" ht="12.75" customHeight="1">
      <c r="A13016" s="100" t="s">
        <v>13208</v>
      </c>
      <c r="B13016" s="101">
        <v>246.27</v>
      </c>
      <c r="C13016" s="102"/>
      <c r="D13016" s="100" t="s">
        <v>30313</v>
      </c>
      <c r="E13016" s="101">
        <v>485.4</v>
      </c>
      <c r="F13016" s="102"/>
    </row>
    <row r="13017" ht="12.75" customHeight="1">
      <c r="A13017" s="100" t="s">
        <v>30093</v>
      </c>
      <c r="B13017" s="101">
        <v>184.25</v>
      </c>
      <c r="C13017" s="102"/>
      <c r="D13017" s="100" t="s">
        <v>13591</v>
      </c>
      <c r="E13017" s="101">
        <v>453.26</v>
      </c>
      <c r="F13017" s="102"/>
    </row>
    <row r="13018" ht="12.75" customHeight="1">
      <c r="A13018" s="100" t="s">
        <v>13210</v>
      </c>
      <c r="B13018" s="101">
        <v>180.75</v>
      </c>
      <c r="C13018" s="102"/>
      <c r="D13018" s="100" t="s">
        <v>30314</v>
      </c>
      <c r="E13018" s="101">
        <v>482.34</v>
      </c>
      <c r="F13018" s="102"/>
    </row>
    <row r="13019" ht="12.75" customHeight="1">
      <c r="A13019" s="100" t="s">
        <v>30094</v>
      </c>
      <c r="B13019" s="101">
        <v>252.55</v>
      </c>
      <c r="C13019" s="102"/>
      <c r="D13019" s="100" t="s">
        <v>13593</v>
      </c>
      <c r="E13019" s="101">
        <v>450.21</v>
      </c>
      <c r="F13019" s="102"/>
    </row>
    <row r="13020" ht="12.75" customHeight="1">
      <c r="A13020" s="100" t="s">
        <v>13212</v>
      </c>
      <c r="B13020" s="101">
        <v>247.82</v>
      </c>
      <c r="C13020" s="102"/>
      <c r="D13020" s="100" t="s">
        <v>30315</v>
      </c>
      <c r="E13020" s="101">
        <v>870.85</v>
      </c>
      <c r="F13020" s="102"/>
    </row>
    <row r="13021" ht="12.75" customHeight="1">
      <c r="A13021" s="100" t="s">
        <v>30095</v>
      </c>
      <c r="B13021" s="101">
        <v>349.37</v>
      </c>
      <c r="C13021" s="102"/>
      <c r="D13021" s="100" t="s">
        <v>30316</v>
      </c>
      <c r="E13021" s="101">
        <v>809.26</v>
      </c>
      <c r="F13021" s="102"/>
    </row>
    <row r="13022" ht="12.75" customHeight="1">
      <c r="A13022" s="100" t="s">
        <v>13214</v>
      </c>
      <c r="B13022" s="101">
        <v>343.72</v>
      </c>
      <c r="C13022" s="102"/>
      <c r="D13022" s="100" t="s">
        <v>30317</v>
      </c>
      <c r="E13022" s="101">
        <v>844.05</v>
      </c>
      <c r="F13022" s="102"/>
    </row>
    <row r="13023" ht="12.75" customHeight="1">
      <c r="A13023" s="100" t="s">
        <v>30096</v>
      </c>
      <c r="B13023" s="101">
        <v>389.92</v>
      </c>
      <c r="C13023" s="102"/>
      <c r="D13023" s="100" t="s">
        <v>30318</v>
      </c>
      <c r="E13023" s="101">
        <v>782.46</v>
      </c>
      <c r="F13023" s="102"/>
    </row>
    <row r="13024" ht="12.75" customHeight="1">
      <c r="A13024" s="100" t="s">
        <v>13216</v>
      </c>
      <c r="B13024" s="101">
        <v>383.54</v>
      </c>
      <c r="C13024" s="102"/>
      <c r="D13024" s="100" t="s">
        <v>30319</v>
      </c>
      <c r="E13024" s="101">
        <v>838.29</v>
      </c>
      <c r="F13024" s="102"/>
    </row>
    <row r="13025" ht="12.75" customHeight="1">
      <c r="A13025" s="100" t="s">
        <v>30097</v>
      </c>
      <c r="B13025" s="101">
        <v>286.91</v>
      </c>
      <c r="C13025" s="102"/>
      <c r="D13025" s="100" t="s">
        <v>30320</v>
      </c>
      <c r="E13025" s="101">
        <v>776.7</v>
      </c>
      <c r="F13025" s="102"/>
    </row>
    <row r="13026" ht="12.75" customHeight="1">
      <c r="A13026" s="100" t="s">
        <v>13218</v>
      </c>
      <c r="B13026" s="101">
        <v>278.26</v>
      </c>
      <c r="C13026" s="102"/>
      <c r="D13026" s="100" t="s">
        <v>30321</v>
      </c>
      <c r="E13026" s="101">
        <v>309.52</v>
      </c>
      <c r="F13026" s="102"/>
    </row>
    <row r="13027" ht="12.75" customHeight="1">
      <c r="A13027" s="100" t="s">
        <v>30098</v>
      </c>
      <c r="B13027" s="101">
        <v>335.01</v>
      </c>
      <c r="C13027" s="102"/>
      <c r="D13027" s="100" t="s">
        <v>30322</v>
      </c>
      <c r="E13027" s="101">
        <v>288.1</v>
      </c>
      <c r="F13027" s="102"/>
    </row>
    <row r="13028" ht="12.75" customHeight="1">
      <c r="A13028" s="100" t="s">
        <v>13220</v>
      </c>
      <c r="B13028" s="101">
        <v>325.15</v>
      </c>
      <c r="C13028" s="102"/>
      <c r="D13028" s="100" t="s">
        <v>30323</v>
      </c>
      <c r="E13028" s="101">
        <v>198.6</v>
      </c>
      <c r="F13028" s="102"/>
    </row>
    <row r="13029" ht="12.75" customHeight="1">
      <c r="A13029" s="100" t="s">
        <v>30099</v>
      </c>
      <c r="B13029" s="101">
        <v>110.48</v>
      </c>
      <c r="C13029" s="102"/>
      <c r="D13029" s="100" t="s">
        <v>30324</v>
      </c>
      <c r="E13029" s="101">
        <v>187.89</v>
      </c>
      <c r="F13029" s="102"/>
    </row>
    <row r="13030" ht="12.75" customHeight="1">
      <c r="A13030" s="100" t="s">
        <v>13222</v>
      </c>
      <c r="B13030" s="101">
        <v>104.55</v>
      </c>
      <c r="C13030" s="102"/>
      <c r="D13030" s="100" t="s">
        <v>30325</v>
      </c>
      <c r="E13030" s="101">
        <v>1714.68</v>
      </c>
      <c r="F13030" s="102"/>
    </row>
    <row r="13031" ht="12.75" customHeight="1">
      <c r="A13031" s="100" t="s">
        <v>30100</v>
      </c>
      <c r="B13031" s="101">
        <v>119.48</v>
      </c>
      <c r="C13031" s="102"/>
      <c r="D13031" s="100" t="s">
        <v>13599</v>
      </c>
      <c r="E13031" s="101">
        <v>1650.41</v>
      </c>
      <c r="F13031" s="102"/>
    </row>
    <row r="13032" ht="12.75" customHeight="1">
      <c r="A13032" s="100" t="s">
        <v>13224</v>
      </c>
      <c r="B13032" s="101">
        <v>113.55</v>
      </c>
      <c r="C13032" s="102"/>
      <c r="D13032" s="100" t="s">
        <v>30326</v>
      </c>
      <c r="E13032" s="101">
        <v>1123.68</v>
      </c>
      <c r="F13032" s="102"/>
    </row>
    <row r="13033" ht="12.75" customHeight="1">
      <c r="A13033" s="100" t="s">
        <v>30101</v>
      </c>
      <c r="B13033" s="101">
        <v>148.06</v>
      </c>
      <c r="C13033" s="102"/>
      <c r="D13033" s="100" t="s">
        <v>13601</v>
      </c>
      <c r="E13033" s="101">
        <v>1025.62</v>
      </c>
      <c r="F13033" s="102"/>
    </row>
    <row r="13034" ht="12.75" customHeight="1">
      <c r="A13034" s="100" t="s">
        <v>13226</v>
      </c>
      <c r="B13034" s="101">
        <v>140.66</v>
      </c>
      <c r="C13034" s="102"/>
      <c r="D13034" s="100" t="s">
        <v>30327</v>
      </c>
      <c r="E13034" s="101">
        <v>1078.28</v>
      </c>
      <c r="F13034" s="102"/>
    </row>
    <row r="13035" ht="12.75" customHeight="1">
      <c r="A13035" s="100" t="s">
        <v>30102</v>
      </c>
      <c r="B13035" s="101">
        <v>272.03</v>
      </c>
      <c r="C13035" s="102"/>
      <c r="D13035" s="100" t="s">
        <v>13603</v>
      </c>
      <c r="E13035" s="101">
        <v>1046.14</v>
      </c>
      <c r="F13035" s="102"/>
    </row>
    <row r="13036" ht="12.75" customHeight="1">
      <c r="A13036" s="100" t="s">
        <v>13228</v>
      </c>
      <c r="B13036" s="101">
        <v>267.1</v>
      </c>
      <c r="C13036" s="102"/>
      <c r="D13036" s="100" t="s">
        <v>30328</v>
      </c>
      <c r="E13036" s="101">
        <v>1243.35</v>
      </c>
      <c r="F13036" s="102"/>
    </row>
    <row r="13037" ht="12.75" customHeight="1">
      <c r="A13037" s="100" t="s">
        <v>30103</v>
      </c>
      <c r="B13037" s="101">
        <v>286.1</v>
      </c>
      <c r="C13037" s="102"/>
      <c r="D13037" s="100" t="s">
        <v>13605</v>
      </c>
      <c r="E13037" s="101">
        <v>1211.22</v>
      </c>
      <c r="F13037" s="102"/>
    </row>
    <row r="13038" ht="12.75" customHeight="1">
      <c r="A13038" s="100" t="s">
        <v>13230</v>
      </c>
      <c r="B13038" s="101">
        <v>279.68</v>
      </c>
      <c r="C13038" s="102"/>
      <c r="D13038" s="100" t="s">
        <v>30329</v>
      </c>
      <c r="E13038" s="101">
        <v>1540.22</v>
      </c>
      <c r="F13038" s="102"/>
    </row>
    <row r="13039" ht="12.75" customHeight="1">
      <c r="A13039" s="100" t="s">
        <v>30104</v>
      </c>
      <c r="B13039" s="101">
        <v>246.98</v>
      </c>
      <c r="C13039" s="102"/>
      <c r="D13039" s="100" t="s">
        <v>13607</v>
      </c>
      <c r="E13039" s="101">
        <v>1502.73</v>
      </c>
      <c r="F13039" s="102"/>
    </row>
    <row r="13040" ht="12.75" customHeight="1">
      <c r="A13040" s="100" t="s">
        <v>13232</v>
      </c>
      <c r="B13040" s="101">
        <v>242.05</v>
      </c>
      <c r="C13040" s="102"/>
      <c r="D13040" s="100" t="s">
        <v>30330</v>
      </c>
      <c r="E13040" s="101">
        <v>1072.87</v>
      </c>
      <c r="F13040" s="102"/>
    </row>
    <row r="13041" ht="12.75" customHeight="1">
      <c r="A13041" s="100" t="s">
        <v>30105</v>
      </c>
      <c r="B13041" s="101">
        <v>273.76</v>
      </c>
      <c r="C13041" s="102"/>
      <c r="D13041" s="100" t="s">
        <v>13609</v>
      </c>
      <c r="E13041" s="101">
        <v>1040.73</v>
      </c>
      <c r="F13041" s="102"/>
    </row>
    <row r="13042" ht="12.75" customHeight="1">
      <c r="A13042" s="100" t="s">
        <v>13234</v>
      </c>
      <c r="B13042" s="101">
        <v>269.12</v>
      </c>
      <c r="C13042" s="102"/>
      <c r="D13042" s="100" t="s">
        <v>30331</v>
      </c>
      <c r="E13042" s="101">
        <v>863.22</v>
      </c>
      <c r="F13042" s="102"/>
    </row>
    <row r="13043" ht="12.75" customHeight="1">
      <c r="A13043" s="100" t="s">
        <v>30106</v>
      </c>
      <c r="B13043" s="101">
        <v>467.03</v>
      </c>
      <c r="C13043" s="102"/>
      <c r="D13043" s="100" t="s">
        <v>13611</v>
      </c>
      <c r="E13043" s="101">
        <v>836.44</v>
      </c>
      <c r="F13043" s="102"/>
    </row>
    <row r="13044" ht="12.75" customHeight="1">
      <c r="A13044" s="100" t="s">
        <v>13236</v>
      </c>
      <c r="B13044" s="101">
        <v>452.23</v>
      </c>
      <c r="C13044" s="102"/>
      <c r="D13044" s="100" t="s">
        <v>30332</v>
      </c>
      <c r="E13044" s="101">
        <v>1063.03</v>
      </c>
      <c r="F13044" s="102"/>
    </row>
    <row r="13045" ht="12.75" customHeight="1">
      <c r="A13045" s="100" t="s">
        <v>30107</v>
      </c>
      <c r="B13045" s="101">
        <v>415.33</v>
      </c>
      <c r="C13045" s="102"/>
      <c r="D13045" s="100" t="s">
        <v>13613</v>
      </c>
      <c r="E13045" s="101">
        <v>1014.83</v>
      </c>
      <c r="F13045" s="102"/>
    </row>
    <row r="13046" ht="12.75" customHeight="1">
      <c r="A13046" s="100" t="s">
        <v>13238</v>
      </c>
      <c r="B13046" s="101">
        <v>410.89</v>
      </c>
      <c r="C13046" s="102"/>
      <c r="D13046" s="100" t="s">
        <v>30333</v>
      </c>
      <c r="E13046" s="101">
        <v>1602.87</v>
      </c>
      <c r="F13046" s="102"/>
    </row>
    <row r="13047" ht="12.75" customHeight="1">
      <c r="A13047" s="100" t="s">
        <v>30108</v>
      </c>
      <c r="B13047" s="101">
        <v>100.8</v>
      </c>
      <c r="C13047" s="102"/>
      <c r="D13047" s="100" t="s">
        <v>13615</v>
      </c>
      <c r="E13047" s="101">
        <v>1565.38</v>
      </c>
      <c r="F13047" s="102"/>
    </row>
    <row r="13048" ht="12.75" customHeight="1">
      <c r="A13048" s="100" t="s">
        <v>13240</v>
      </c>
      <c r="B13048" s="101">
        <v>96.16</v>
      </c>
      <c r="C13048" s="102"/>
      <c r="D13048" s="100" t="s">
        <v>30334</v>
      </c>
      <c r="E13048" s="101">
        <v>2065.86</v>
      </c>
      <c r="F13048" s="102"/>
    </row>
    <row r="13049" ht="12.75" customHeight="1">
      <c r="A13049" s="100" t="s">
        <v>30109</v>
      </c>
      <c r="B13049" s="101">
        <v>124.79</v>
      </c>
      <c r="C13049" s="102"/>
      <c r="D13049" s="100" t="s">
        <v>13617</v>
      </c>
      <c r="E13049" s="101">
        <v>2023.01</v>
      </c>
      <c r="F13049" s="102"/>
    </row>
    <row r="13050" ht="12.75" customHeight="1">
      <c r="A13050" s="100" t="s">
        <v>13242</v>
      </c>
      <c r="B13050" s="101">
        <v>120.15</v>
      </c>
      <c r="C13050" s="102"/>
      <c r="D13050" s="100" t="s">
        <v>30335</v>
      </c>
      <c r="E13050" s="101">
        <v>1404.76</v>
      </c>
      <c r="F13050" s="102"/>
    </row>
    <row r="13051" ht="12.75" customHeight="1">
      <c r="A13051" s="100" t="s">
        <v>30110</v>
      </c>
      <c r="B13051" s="101">
        <v>402.94</v>
      </c>
      <c r="C13051" s="102"/>
      <c r="D13051" s="100" t="s">
        <v>13619</v>
      </c>
      <c r="E13051" s="101">
        <v>1377.98</v>
      </c>
      <c r="F13051" s="102"/>
    </row>
    <row r="13052" ht="12.75" customHeight="1">
      <c r="A13052" s="100" t="s">
        <v>13244</v>
      </c>
      <c r="B13052" s="101">
        <v>390.61</v>
      </c>
      <c r="C13052" s="102"/>
      <c r="D13052" s="100" t="s">
        <v>30336</v>
      </c>
      <c r="E13052" s="101">
        <v>1596.76</v>
      </c>
      <c r="F13052" s="102"/>
    </row>
    <row r="13053" ht="12.75" customHeight="1">
      <c r="A13053" s="100" t="s">
        <v>30111</v>
      </c>
      <c r="B13053" s="101">
        <v>291.98</v>
      </c>
      <c r="C13053" s="102"/>
      <c r="D13053" s="100" t="s">
        <v>13621</v>
      </c>
      <c r="E13053" s="101">
        <v>1569.98</v>
      </c>
      <c r="F13053" s="102"/>
    </row>
    <row r="13054" ht="12.75" customHeight="1">
      <c r="A13054" s="100" t="s">
        <v>13246</v>
      </c>
      <c r="B13054" s="101">
        <v>287.05</v>
      </c>
      <c r="C13054" s="102"/>
      <c r="D13054" s="100" t="s">
        <v>30337</v>
      </c>
      <c r="E13054" s="101">
        <v>2013.12</v>
      </c>
      <c r="F13054" s="102"/>
    </row>
    <row r="13055" ht="12.75" customHeight="1">
      <c r="A13055" s="100" t="s">
        <v>30112</v>
      </c>
      <c r="B13055" s="101">
        <v>361.57</v>
      </c>
      <c r="C13055" s="102"/>
      <c r="D13055" s="100" t="s">
        <v>13623</v>
      </c>
      <c r="E13055" s="101">
        <v>1975.63</v>
      </c>
      <c r="F13055" s="102"/>
    </row>
    <row r="13056" ht="12.75" customHeight="1">
      <c r="A13056" s="100" t="s">
        <v>13248</v>
      </c>
      <c r="B13056" s="101">
        <v>356.93</v>
      </c>
      <c r="C13056" s="102"/>
      <c r="D13056" s="100" t="s">
        <v>30338</v>
      </c>
      <c r="E13056" s="101">
        <v>2965.3</v>
      </c>
      <c r="F13056" s="102"/>
    </row>
    <row r="13057" ht="12.75" customHeight="1">
      <c r="A13057" s="100" t="s">
        <v>30113</v>
      </c>
      <c r="B13057" s="101">
        <v>842.05</v>
      </c>
      <c r="C13057" s="102"/>
      <c r="D13057" s="100" t="s">
        <v>13625</v>
      </c>
      <c r="E13057" s="101">
        <v>2922.45</v>
      </c>
      <c r="F13057" s="102"/>
    </row>
    <row r="13058" ht="12.75" customHeight="1">
      <c r="A13058" s="100" t="s">
        <v>13250</v>
      </c>
      <c r="B13058" s="101">
        <v>835.23</v>
      </c>
      <c r="C13058" s="102"/>
      <c r="D13058" s="100" t="s">
        <v>30339</v>
      </c>
      <c r="E13058" s="101">
        <v>951.62</v>
      </c>
      <c r="F13058" s="102"/>
    </row>
    <row r="13059" ht="12.75" customHeight="1">
      <c r="A13059" s="100" t="s">
        <v>30114</v>
      </c>
      <c r="B13059" s="101">
        <v>434.89</v>
      </c>
      <c r="C13059" s="102"/>
      <c r="D13059" s="100" t="s">
        <v>13627</v>
      </c>
      <c r="E13059" s="101">
        <v>908.77</v>
      </c>
      <c r="F13059" s="102"/>
    </row>
    <row r="13060" ht="12.75" customHeight="1">
      <c r="A13060" s="100" t="s">
        <v>13252</v>
      </c>
      <c r="B13060" s="101">
        <v>425.51</v>
      </c>
      <c r="C13060" s="102"/>
      <c r="D13060" s="100" t="s">
        <v>30340</v>
      </c>
      <c r="E13060" s="101">
        <v>159.96</v>
      </c>
      <c r="F13060" s="102"/>
    </row>
    <row r="13061" ht="12.75" customHeight="1">
      <c r="A13061" s="100" t="s">
        <v>30115</v>
      </c>
      <c r="B13061" s="101">
        <v>403.36</v>
      </c>
      <c r="C13061" s="102"/>
      <c r="D13061" s="100" t="s">
        <v>13629</v>
      </c>
      <c r="E13061" s="101">
        <v>146.04</v>
      </c>
      <c r="F13061" s="102"/>
    </row>
    <row r="13062" ht="12.75" customHeight="1">
      <c r="A13062" s="100" t="s">
        <v>13254</v>
      </c>
      <c r="B13062" s="101">
        <v>395.84</v>
      </c>
      <c r="C13062" s="102"/>
      <c r="D13062" s="100" t="s">
        <v>30341</v>
      </c>
      <c r="E13062" s="101">
        <v>280.37</v>
      </c>
      <c r="F13062" s="102"/>
    </row>
    <row r="13063" ht="12.75" customHeight="1">
      <c r="A13063" s="100" t="s">
        <v>30116</v>
      </c>
      <c r="B13063" s="101">
        <v>315.75</v>
      </c>
      <c r="C13063" s="102"/>
      <c r="D13063" s="100" t="s">
        <v>13631</v>
      </c>
      <c r="E13063" s="101">
        <v>264.31</v>
      </c>
      <c r="F13063" s="102"/>
    </row>
    <row r="13064" ht="12.75" customHeight="1">
      <c r="A13064" s="100" t="s">
        <v>13256</v>
      </c>
      <c r="B13064" s="101">
        <v>311.11</v>
      </c>
      <c r="C13064" s="102"/>
      <c r="D13064" s="100" t="s">
        <v>30342</v>
      </c>
      <c r="E13064" s="101">
        <v>468.7</v>
      </c>
      <c r="F13064" s="102"/>
    </row>
    <row r="13065" ht="12.75" customHeight="1">
      <c r="A13065" s="100" t="s">
        <v>30117</v>
      </c>
      <c r="B13065" s="101">
        <v>525.66</v>
      </c>
      <c r="C13065" s="102"/>
      <c r="D13065" s="100" t="s">
        <v>13633</v>
      </c>
      <c r="E13065" s="101">
        <v>441.92</v>
      </c>
      <c r="F13065" s="102"/>
    </row>
    <row r="13066" ht="12.75" customHeight="1">
      <c r="A13066" s="100" t="s">
        <v>13258</v>
      </c>
      <c r="B13066" s="101">
        <v>519.24</v>
      </c>
      <c r="C13066" s="102"/>
      <c r="D13066" s="100" t="s">
        <v>30343</v>
      </c>
      <c r="E13066" s="101">
        <v>146.04</v>
      </c>
      <c r="F13066" s="102"/>
    </row>
    <row r="13067" ht="12.75" customHeight="1">
      <c r="A13067" s="100" t="s">
        <v>30118</v>
      </c>
      <c r="B13067" s="101">
        <v>407.95</v>
      </c>
      <c r="C13067" s="102"/>
      <c r="D13067" s="100" t="s">
        <v>13635</v>
      </c>
      <c r="E13067" s="101">
        <v>135.33</v>
      </c>
      <c r="F13067" s="102"/>
    </row>
    <row r="13068" ht="12.75" customHeight="1">
      <c r="A13068" s="100" t="s">
        <v>13260</v>
      </c>
      <c r="B13068" s="101">
        <v>403.02</v>
      </c>
      <c r="C13068" s="102"/>
      <c r="D13068" s="100" t="s">
        <v>30344</v>
      </c>
      <c r="E13068" s="101">
        <v>257.9</v>
      </c>
      <c r="F13068" s="102"/>
    </row>
    <row r="13069" ht="12.75" customHeight="1">
      <c r="A13069" s="100" t="s">
        <v>30119</v>
      </c>
      <c r="B13069" s="101">
        <v>3831.11</v>
      </c>
      <c r="C13069" s="102"/>
      <c r="D13069" s="100" t="s">
        <v>13637</v>
      </c>
      <c r="E13069" s="101">
        <v>247.18</v>
      </c>
      <c r="F13069" s="102"/>
    </row>
    <row r="13070" ht="12.75" customHeight="1">
      <c r="A13070" s="100" t="s">
        <v>13262</v>
      </c>
      <c r="B13070" s="101">
        <v>3816.31</v>
      </c>
      <c r="C13070" s="102"/>
      <c r="D13070" s="100" t="s">
        <v>30345</v>
      </c>
      <c r="E13070" s="101">
        <v>223.78</v>
      </c>
      <c r="F13070" s="102"/>
    </row>
    <row r="13071" ht="12.75" customHeight="1">
      <c r="A13071" s="100" t="s">
        <v>30120</v>
      </c>
      <c r="B13071" s="101">
        <v>4225.96</v>
      </c>
      <c r="C13071" s="102"/>
      <c r="D13071" s="100" t="s">
        <v>13639</v>
      </c>
      <c r="E13071" s="101">
        <v>203.37</v>
      </c>
      <c r="F13071" s="102"/>
    </row>
    <row r="13072" ht="12.75" customHeight="1">
      <c r="A13072" s="100" t="s">
        <v>13264</v>
      </c>
      <c r="B13072" s="101">
        <v>4211.16</v>
      </c>
      <c r="C13072" s="102"/>
      <c r="D13072" s="100" t="s">
        <v>30346</v>
      </c>
      <c r="E13072" s="101">
        <v>1454.88</v>
      </c>
      <c r="F13072" s="102"/>
    </row>
    <row r="13073" ht="12.75" customHeight="1">
      <c r="A13073" s="100" t="s">
        <v>30121</v>
      </c>
      <c r="B13073" s="101">
        <v>4645.17</v>
      </c>
      <c r="C13073" s="102"/>
      <c r="D13073" s="100" t="s">
        <v>13641</v>
      </c>
      <c r="E13073" s="101">
        <v>1339.42</v>
      </c>
      <c r="F13073" s="102"/>
    </row>
    <row r="13074" ht="12.75" customHeight="1">
      <c r="A13074" s="100" t="s">
        <v>13266</v>
      </c>
      <c r="B13074" s="101">
        <v>4630.37</v>
      </c>
      <c r="C13074" s="102"/>
      <c r="D13074" s="100" t="s">
        <v>30347</v>
      </c>
      <c r="E13074" s="101">
        <v>1630.54</v>
      </c>
      <c r="F13074" s="102"/>
    </row>
    <row r="13075" ht="12.75" customHeight="1">
      <c r="A13075" s="100" t="s">
        <v>30122</v>
      </c>
      <c r="B13075" s="101">
        <v>5062.32</v>
      </c>
      <c r="C13075" s="102"/>
      <c r="D13075" s="100" t="s">
        <v>13643</v>
      </c>
      <c r="E13075" s="101">
        <v>1560.91</v>
      </c>
      <c r="F13075" s="102"/>
    </row>
    <row r="13076" ht="12.75" customHeight="1">
      <c r="A13076" s="100" t="s">
        <v>13268</v>
      </c>
      <c r="B13076" s="101">
        <v>5047.52</v>
      </c>
      <c r="C13076" s="102"/>
      <c r="D13076" s="100" t="s">
        <v>30348</v>
      </c>
      <c r="E13076" s="101">
        <v>985.23</v>
      </c>
      <c r="F13076" s="102"/>
    </row>
    <row r="13077" ht="12.75" customHeight="1">
      <c r="A13077" s="100" t="s">
        <v>30124</v>
      </c>
      <c r="B13077" s="101">
        <v>7355.1</v>
      </c>
      <c r="C13077" s="102"/>
      <c r="D13077" s="100" t="s">
        <v>13645</v>
      </c>
      <c r="E13077" s="101">
        <v>899.53</v>
      </c>
      <c r="F13077" s="102"/>
    </row>
    <row r="13078" ht="12.75" customHeight="1">
      <c r="A13078" s="100" t="s">
        <v>13270</v>
      </c>
      <c r="B13078" s="101">
        <v>7340.3</v>
      </c>
      <c r="C13078" s="102"/>
      <c r="D13078" s="100" t="s">
        <v>30349</v>
      </c>
      <c r="E13078" s="101">
        <v>76.81</v>
      </c>
      <c r="F13078" s="102"/>
    </row>
    <row r="13079" ht="12.75" customHeight="1">
      <c r="A13079" s="100" t="s">
        <v>30125</v>
      </c>
      <c r="B13079" s="101">
        <v>8193.52</v>
      </c>
      <c r="C13079" s="102"/>
      <c r="D13079" s="100" t="s">
        <v>13647</v>
      </c>
      <c r="E13079" s="101">
        <v>71.45</v>
      </c>
      <c r="F13079" s="102"/>
    </row>
    <row r="13080" ht="12.75" customHeight="1">
      <c r="A13080" s="100" t="s">
        <v>13272</v>
      </c>
      <c r="B13080" s="101">
        <v>8178.72</v>
      </c>
      <c r="C13080" s="102"/>
      <c r="D13080" s="100" t="s">
        <v>30350</v>
      </c>
      <c r="E13080" s="101">
        <v>84.2</v>
      </c>
      <c r="F13080" s="102"/>
    </row>
    <row r="13081" ht="12.75" customHeight="1">
      <c r="A13081" s="100" t="s">
        <v>30127</v>
      </c>
      <c r="B13081" s="101">
        <v>9031.94</v>
      </c>
      <c r="C13081" s="102"/>
      <c r="D13081" s="100" t="s">
        <v>13649</v>
      </c>
      <c r="E13081" s="101">
        <v>78.85</v>
      </c>
      <c r="F13081" s="102"/>
    </row>
    <row r="13082" ht="12.75" customHeight="1">
      <c r="A13082" s="100" t="s">
        <v>13274</v>
      </c>
      <c r="B13082" s="101">
        <v>9017.14</v>
      </c>
      <c r="C13082" s="102"/>
      <c r="D13082" s="100" t="s">
        <v>30351</v>
      </c>
      <c r="E13082" s="101">
        <v>91.36</v>
      </c>
      <c r="F13082" s="102"/>
    </row>
    <row r="13083" ht="12.75" customHeight="1">
      <c r="A13083" s="100" t="s">
        <v>30128</v>
      </c>
      <c r="B13083" s="101">
        <v>9870.36</v>
      </c>
      <c r="C13083" s="102"/>
      <c r="D13083" s="100" t="s">
        <v>13651</v>
      </c>
      <c r="E13083" s="101">
        <v>86.0</v>
      </c>
      <c r="F13083" s="102"/>
    </row>
    <row r="13084" ht="12.75" customHeight="1">
      <c r="A13084" s="100" t="s">
        <v>13276</v>
      </c>
      <c r="B13084" s="101">
        <v>9855.56</v>
      </c>
      <c r="C13084" s="102"/>
      <c r="D13084" s="100" t="s">
        <v>30352</v>
      </c>
      <c r="E13084" s="101">
        <v>66.26</v>
      </c>
      <c r="F13084" s="102"/>
    </row>
    <row r="13085" ht="12.75" customHeight="1">
      <c r="A13085" s="100" t="s">
        <v>30129</v>
      </c>
      <c r="B13085" s="101">
        <v>4311.11</v>
      </c>
      <c r="C13085" s="102"/>
      <c r="D13085" s="100" t="s">
        <v>13653</v>
      </c>
      <c r="E13085" s="101">
        <v>61.97</v>
      </c>
      <c r="F13085" s="102"/>
    </row>
    <row r="13086" ht="12.75" customHeight="1">
      <c r="A13086" s="100" t="s">
        <v>13278</v>
      </c>
      <c r="B13086" s="101">
        <v>4296.31</v>
      </c>
      <c r="C13086" s="102"/>
      <c r="D13086" s="100" t="s">
        <v>30353</v>
      </c>
      <c r="E13086" s="101">
        <v>66.56</v>
      </c>
      <c r="F13086" s="102"/>
    </row>
    <row r="13087" ht="12.75" customHeight="1">
      <c r="A13087" s="100" t="s">
        <v>30130</v>
      </c>
      <c r="B13087" s="101">
        <v>4911.11</v>
      </c>
      <c r="C13087" s="102"/>
      <c r="D13087" s="100" t="s">
        <v>13655</v>
      </c>
      <c r="E13087" s="101">
        <v>62.27</v>
      </c>
      <c r="F13087" s="102"/>
    </row>
    <row r="13088" ht="12.75" customHeight="1">
      <c r="A13088" s="100" t="s">
        <v>13280</v>
      </c>
      <c r="B13088" s="101">
        <v>4896.31</v>
      </c>
      <c r="C13088" s="102"/>
      <c r="D13088" s="100" t="s">
        <v>30354</v>
      </c>
      <c r="E13088" s="101">
        <v>19.83</v>
      </c>
      <c r="F13088" s="102"/>
    </row>
    <row r="13089" ht="12.75" customHeight="1">
      <c r="A13089" s="100" t="s">
        <v>30131</v>
      </c>
      <c r="B13089" s="101">
        <v>5411.11</v>
      </c>
      <c r="C13089" s="102"/>
      <c r="D13089" s="100" t="s">
        <v>13657</v>
      </c>
      <c r="E13089" s="101">
        <v>18.8</v>
      </c>
      <c r="F13089" s="102"/>
    </row>
    <row r="13090" ht="12.75" customHeight="1">
      <c r="A13090" s="100" t="s">
        <v>13282</v>
      </c>
      <c r="B13090" s="101">
        <v>5396.31</v>
      </c>
      <c r="C13090" s="102"/>
      <c r="D13090" s="100" t="s">
        <v>30355</v>
      </c>
      <c r="E13090" s="101">
        <v>38.76</v>
      </c>
      <c r="F13090" s="102"/>
    </row>
    <row r="13091" ht="12.75" customHeight="1">
      <c r="A13091" s="100" t="s">
        <v>30132</v>
      </c>
      <c r="B13091" s="101">
        <v>5911.11</v>
      </c>
      <c r="C13091" s="102"/>
      <c r="D13091" s="100" t="s">
        <v>13659</v>
      </c>
      <c r="E13091" s="101">
        <v>36.88</v>
      </c>
      <c r="F13091" s="102"/>
    </row>
    <row r="13092" ht="12.75" customHeight="1">
      <c r="A13092" s="100" t="s">
        <v>13284</v>
      </c>
      <c r="B13092" s="101">
        <v>5896.31</v>
      </c>
      <c r="C13092" s="102"/>
      <c r="D13092" s="100" t="s">
        <v>30356</v>
      </c>
      <c r="E13092" s="101">
        <v>41.13</v>
      </c>
      <c r="F13092" s="102"/>
    </row>
    <row r="13093" ht="12.75" customHeight="1">
      <c r="A13093" s="100" t="s">
        <v>30133</v>
      </c>
      <c r="B13093" s="101">
        <v>8011.11</v>
      </c>
      <c r="C13093" s="102"/>
      <c r="D13093" s="100" t="s">
        <v>13661</v>
      </c>
      <c r="E13093" s="101">
        <v>39.26</v>
      </c>
      <c r="F13093" s="102"/>
    </row>
    <row r="13094" ht="12.75" customHeight="1">
      <c r="A13094" s="100" t="s">
        <v>13286</v>
      </c>
      <c r="B13094" s="101">
        <v>7996.31</v>
      </c>
      <c r="C13094" s="102"/>
      <c r="D13094" s="100" t="s">
        <v>30357</v>
      </c>
      <c r="E13094" s="101">
        <v>33.67</v>
      </c>
      <c r="F13094" s="102"/>
    </row>
    <row r="13095" ht="12.75" customHeight="1">
      <c r="A13095" s="100" t="s">
        <v>30134</v>
      </c>
      <c r="B13095" s="101">
        <v>9011.11</v>
      </c>
      <c r="C13095" s="102"/>
      <c r="D13095" s="100" t="s">
        <v>13663</v>
      </c>
      <c r="E13095" s="101">
        <v>31.8</v>
      </c>
      <c r="F13095" s="102"/>
    </row>
    <row r="13096" ht="12.75" customHeight="1">
      <c r="A13096" s="100" t="s">
        <v>13288</v>
      </c>
      <c r="B13096" s="101">
        <v>8996.31</v>
      </c>
      <c r="C13096" s="102"/>
      <c r="D13096" s="100" t="s">
        <v>30358</v>
      </c>
      <c r="E13096" s="101">
        <v>8.52</v>
      </c>
      <c r="F13096" s="102"/>
    </row>
    <row r="13097" ht="12.75" customHeight="1">
      <c r="A13097" s="100" t="s">
        <v>30135</v>
      </c>
      <c r="B13097" s="101">
        <v>10061.11</v>
      </c>
      <c r="C13097" s="102"/>
      <c r="D13097" s="100" t="s">
        <v>13665</v>
      </c>
      <c r="E13097" s="101">
        <v>8.12</v>
      </c>
      <c r="F13097" s="102"/>
    </row>
    <row r="13098" ht="12.75" customHeight="1">
      <c r="A13098" s="100" t="s">
        <v>13290</v>
      </c>
      <c r="B13098" s="101">
        <v>10046.31</v>
      </c>
      <c r="C13098" s="102"/>
      <c r="D13098" s="100" t="s">
        <v>30359</v>
      </c>
      <c r="E13098" s="101">
        <v>51.64</v>
      </c>
      <c r="F13098" s="102"/>
    </row>
    <row r="13099" ht="12.75" customHeight="1">
      <c r="A13099" s="100" t="s">
        <v>30136</v>
      </c>
      <c r="B13099" s="101">
        <v>11101.11</v>
      </c>
      <c r="C13099" s="102"/>
      <c r="D13099" s="100" t="s">
        <v>13667</v>
      </c>
      <c r="E13099" s="101">
        <v>46.28</v>
      </c>
      <c r="F13099" s="102"/>
    </row>
    <row r="13100" ht="12.75" customHeight="1">
      <c r="A13100" s="100" t="s">
        <v>13292</v>
      </c>
      <c r="B13100" s="101">
        <v>11086.31</v>
      </c>
      <c r="C13100" s="102"/>
      <c r="D13100" s="100" t="s">
        <v>30360</v>
      </c>
      <c r="E13100" s="101">
        <v>62.98</v>
      </c>
      <c r="F13100" s="102"/>
    </row>
    <row r="13101" ht="12.75" customHeight="1">
      <c r="A13101" s="100" t="s">
        <v>30137</v>
      </c>
      <c r="B13101" s="101">
        <v>361.99</v>
      </c>
      <c r="C13101" s="102"/>
      <c r="D13101" s="100" t="s">
        <v>13669</v>
      </c>
      <c r="E13101" s="101">
        <v>57.62</v>
      </c>
      <c r="F13101" s="102"/>
    </row>
    <row r="13102" ht="12.75" customHeight="1">
      <c r="A13102" s="100" t="s">
        <v>13294</v>
      </c>
      <c r="B13102" s="101">
        <v>342.26</v>
      </c>
      <c r="C13102" s="102"/>
      <c r="D13102" s="100" t="s">
        <v>30361</v>
      </c>
      <c r="E13102" s="101">
        <v>589.29</v>
      </c>
      <c r="F13102" s="102"/>
    </row>
    <row r="13103" ht="12.75" customHeight="1">
      <c r="A13103" s="100" t="s">
        <v>30138</v>
      </c>
      <c r="B13103" s="101">
        <v>416.29</v>
      </c>
      <c r="C13103" s="102"/>
      <c r="D13103" s="100" t="s">
        <v>13671</v>
      </c>
      <c r="E13103" s="101">
        <v>574.72</v>
      </c>
      <c r="F13103" s="102"/>
    </row>
    <row r="13104" ht="12.75" customHeight="1">
      <c r="A13104" s="100" t="s">
        <v>13296</v>
      </c>
      <c r="B13104" s="101">
        <v>393.59</v>
      </c>
      <c r="C13104" s="102"/>
      <c r="D13104" s="100" t="s">
        <v>30362</v>
      </c>
      <c r="E13104" s="101">
        <v>781.29</v>
      </c>
      <c r="F13104" s="102"/>
    </row>
    <row r="13105" ht="12.75" customHeight="1">
      <c r="A13105" s="100" t="s">
        <v>30139</v>
      </c>
      <c r="B13105" s="101">
        <v>368.62</v>
      </c>
      <c r="C13105" s="102"/>
      <c r="D13105" s="100" t="s">
        <v>13673</v>
      </c>
      <c r="E13105" s="101">
        <v>766.72</v>
      </c>
      <c r="F13105" s="102"/>
    </row>
    <row r="13106" ht="12.75" customHeight="1">
      <c r="A13106" s="100" t="s">
        <v>13298</v>
      </c>
      <c r="B13106" s="101">
        <v>348.89</v>
      </c>
      <c r="C13106" s="102"/>
      <c r="D13106" s="100" t="s">
        <v>30363</v>
      </c>
      <c r="E13106" s="101">
        <v>685.29</v>
      </c>
      <c r="F13106" s="102"/>
    </row>
    <row r="13107" ht="12.75" customHeight="1">
      <c r="A13107" s="100" t="s">
        <v>30140</v>
      </c>
      <c r="B13107" s="101">
        <v>423.92</v>
      </c>
      <c r="C13107" s="102"/>
      <c r="D13107" s="100" t="s">
        <v>13675</v>
      </c>
      <c r="E13107" s="101">
        <v>670.72</v>
      </c>
      <c r="F13107" s="102"/>
    </row>
    <row r="13108" ht="12.75" customHeight="1">
      <c r="A13108" s="100" t="s">
        <v>13300</v>
      </c>
      <c r="B13108" s="101">
        <v>401.22</v>
      </c>
      <c r="C13108" s="102"/>
      <c r="D13108" s="100" t="s">
        <v>30364</v>
      </c>
      <c r="E13108" s="101">
        <v>760.39</v>
      </c>
      <c r="F13108" s="102"/>
    </row>
    <row r="13109" ht="12.75" customHeight="1">
      <c r="A13109" s="100" t="s">
        <v>30141</v>
      </c>
      <c r="B13109" s="101">
        <v>332.49</v>
      </c>
      <c r="C13109" s="102"/>
      <c r="D13109" s="100" t="s">
        <v>121</v>
      </c>
      <c r="E13109" s="101">
        <v>748.61</v>
      </c>
      <c r="F13109" s="102"/>
    </row>
    <row r="13110" ht="12.75" customHeight="1">
      <c r="A13110" s="100" t="s">
        <v>13302</v>
      </c>
      <c r="B13110" s="101">
        <v>312.75</v>
      </c>
      <c r="C13110" s="102"/>
      <c r="D13110" s="100" t="s">
        <v>30365</v>
      </c>
      <c r="E13110" s="101">
        <v>520.39</v>
      </c>
      <c r="F13110" s="102"/>
    </row>
    <row r="13111" ht="12.75" customHeight="1">
      <c r="A13111" s="100" t="s">
        <v>30142</v>
      </c>
      <c r="B13111" s="101">
        <v>382.36</v>
      </c>
      <c r="C13111" s="102"/>
      <c r="D13111" s="100" t="s">
        <v>13678</v>
      </c>
      <c r="E13111" s="101">
        <v>508.61</v>
      </c>
      <c r="F13111" s="102"/>
    </row>
    <row r="13112" ht="12.75" customHeight="1">
      <c r="A13112" s="100" t="s">
        <v>13304</v>
      </c>
      <c r="B13112" s="101">
        <v>359.67</v>
      </c>
      <c r="C13112" s="102"/>
      <c r="D13112" s="100" t="s">
        <v>30366</v>
      </c>
      <c r="E13112" s="101">
        <v>712.18</v>
      </c>
      <c r="F13112" s="102"/>
    </row>
    <row r="13113" ht="12.75" customHeight="1">
      <c r="A13113" s="100" t="s">
        <v>30143</v>
      </c>
      <c r="B13113" s="101">
        <v>365.26</v>
      </c>
      <c r="C13113" s="102"/>
      <c r="D13113" s="100" t="s">
        <v>13680</v>
      </c>
      <c r="E13113" s="101">
        <v>706.82</v>
      </c>
      <c r="F13113" s="102"/>
    </row>
    <row r="13114" ht="12.75" customHeight="1">
      <c r="A13114" s="100" t="s">
        <v>13306</v>
      </c>
      <c r="B13114" s="101">
        <v>345.52</v>
      </c>
      <c r="C13114" s="102"/>
      <c r="D13114" s="100" t="s">
        <v>30367</v>
      </c>
      <c r="E13114" s="101">
        <v>462.13</v>
      </c>
      <c r="F13114" s="102"/>
    </row>
    <row r="13115" ht="12.75" customHeight="1">
      <c r="A13115" s="100" t="s">
        <v>30144</v>
      </c>
      <c r="B13115" s="101">
        <v>420.05</v>
      </c>
      <c r="C13115" s="102"/>
      <c r="D13115" s="100" t="s">
        <v>13682</v>
      </c>
      <c r="E13115" s="101">
        <v>458.11</v>
      </c>
      <c r="F13115" s="102"/>
    </row>
    <row r="13116" ht="12.75" customHeight="1">
      <c r="A13116" s="100" t="s">
        <v>13308</v>
      </c>
      <c r="B13116" s="101">
        <v>397.35</v>
      </c>
      <c r="C13116" s="102"/>
      <c r="D13116" s="100" t="s">
        <v>30368</v>
      </c>
      <c r="E13116" s="101">
        <v>1645.9</v>
      </c>
      <c r="F13116" s="102"/>
    </row>
    <row r="13117" ht="12.75" customHeight="1">
      <c r="A13117" s="100" t="s">
        <v>30145</v>
      </c>
      <c r="B13117" s="101">
        <v>441.98</v>
      </c>
      <c r="C13117" s="102"/>
      <c r="D13117" s="100" t="s">
        <v>13684</v>
      </c>
      <c r="E13117" s="101">
        <v>1521.25</v>
      </c>
      <c r="F13117" s="102"/>
    </row>
    <row r="13118" ht="12.75" customHeight="1">
      <c r="A13118" s="100" t="s">
        <v>13310</v>
      </c>
      <c r="B13118" s="101">
        <v>422.25</v>
      </c>
      <c r="C13118" s="102"/>
      <c r="D13118" s="100" t="s">
        <v>30369</v>
      </c>
      <c r="E13118" s="101">
        <v>404.21</v>
      </c>
      <c r="F13118" s="102"/>
    </row>
    <row r="13119" ht="12.75" customHeight="1">
      <c r="A13119" s="100" t="s">
        <v>30146</v>
      </c>
      <c r="B13119" s="101">
        <v>508.28</v>
      </c>
      <c r="C13119" s="102"/>
      <c r="D13119" s="100" t="s">
        <v>13686</v>
      </c>
      <c r="E13119" s="101">
        <v>389.19</v>
      </c>
      <c r="F13119" s="102"/>
    </row>
    <row r="13120" ht="12.75" customHeight="1">
      <c r="A13120" s="100" t="s">
        <v>13312</v>
      </c>
      <c r="B13120" s="101">
        <v>485.59</v>
      </c>
      <c r="C13120" s="102"/>
      <c r="D13120" s="100" t="s">
        <v>30370</v>
      </c>
      <c r="E13120" s="101">
        <v>14.9</v>
      </c>
      <c r="F13120" s="102"/>
    </row>
    <row r="13121" ht="12.75" customHeight="1">
      <c r="A13121" s="100" t="s">
        <v>30147</v>
      </c>
      <c r="B13121" s="101">
        <v>439.21</v>
      </c>
      <c r="C13121" s="102"/>
      <c r="D13121" s="100" t="s">
        <v>13688</v>
      </c>
      <c r="E13121" s="101">
        <v>14.9</v>
      </c>
      <c r="F13121" s="102"/>
    </row>
    <row r="13122" ht="12.75" customHeight="1">
      <c r="A13122" s="100" t="s">
        <v>13314</v>
      </c>
      <c r="B13122" s="101">
        <v>419.48</v>
      </c>
      <c r="C13122" s="102"/>
      <c r="D13122" s="100" t="s">
        <v>30371</v>
      </c>
      <c r="E13122" s="101">
        <v>22.2</v>
      </c>
      <c r="F13122" s="102"/>
    </row>
    <row r="13123" ht="12.75" customHeight="1">
      <c r="A13123" s="100" t="s">
        <v>30148</v>
      </c>
      <c r="B13123" s="101">
        <v>505.09</v>
      </c>
      <c r="C13123" s="102"/>
      <c r="D13123" s="100" t="s">
        <v>13690</v>
      </c>
      <c r="E13123" s="101">
        <v>22.2</v>
      </c>
      <c r="F13123" s="102"/>
    </row>
    <row r="13124" ht="12.75" customHeight="1">
      <c r="A13124" s="100" t="s">
        <v>13316</v>
      </c>
      <c r="B13124" s="101">
        <v>482.4</v>
      </c>
      <c r="C13124" s="102"/>
      <c r="D13124" s="100" t="s">
        <v>30372</v>
      </c>
      <c r="E13124" s="101">
        <v>28.9</v>
      </c>
      <c r="F13124" s="102"/>
    </row>
    <row r="13125" ht="12.75" customHeight="1">
      <c r="A13125" s="100" t="s">
        <v>30149</v>
      </c>
      <c r="B13125" s="101">
        <v>305.94</v>
      </c>
      <c r="C13125" s="102"/>
      <c r="D13125" s="100" t="s">
        <v>13692</v>
      </c>
      <c r="E13125" s="101">
        <v>28.9</v>
      </c>
      <c r="F13125" s="102"/>
    </row>
    <row r="13126" ht="12.75" customHeight="1">
      <c r="A13126" s="100" t="s">
        <v>13318</v>
      </c>
      <c r="B13126" s="101">
        <v>291.14</v>
      </c>
      <c r="C13126" s="102"/>
      <c r="D13126" s="100" t="s">
        <v>30373</v>
      </c>
      <c r="E13126" s="101">
        <v>20.24</v>
      </c>
      <c r="F13126" s="102"/>
    </row>
    <row r="13127" ht="12.75" customHeight="1">
      <c r="A13127" s="100" t="s">
        <v>30150</v>
      </c>
      <c r="B13127" s="101">
        <v>351.84</v>
      </c>
      <c r="C13127" s="102"/>
      <c r="D13127" s="100" t="s">
        <v>13694</v>
      </c>
      <c r="E13127" s="101">
        <v>20.24</v>
      </c>
      <c r="F13127" s="102"/>
    </row>
    <row r="13128" ht="12.75" customHeight="1">
      <c r="A13128" s="100" t="s">
        <v>13320</v>
      </c>
      <c r="B13128" s="101">
        <v>334.81</v>
      </c>
      <c r="C13128" s="102"/>
      <c r="D13128" s="100" t="s">
        <v>30374</v>
      </c>
      <c r="E13128" s="101">
        <v>26.63</v>
      </c>
      <c r="F13128" s="102"/>
    </row>
    <row r="13129" ht="12.75" customHeight="1">
      <c r="A13129" s="100" t="s">
        <v>30151</v>
      </c>
      <c r="B13129" s="101">
        <v>352.22</v>
      </c>
      <c r="C13129" s="102"/>
      <c r="D13129" s="100" t="s">
        <v>13696</v>
      </c>
      <c r="E13129" s="101">
        <v>26.63</v>
      </c>
      <c r="F13129" s="102"/>
    </row>
    <row r="13130" ht="12.75" customHeight="1">
      <c r="A13130" s="100" t="s">
        <v>30152</v>
      </c>
      <c r="B13130" s="101">
        <v>337.41</v>
      </c>
      <c r="C13130" s="102"/>
      <c r="D13130" s="100" t="s">
        <v>30375</v>
      </c>
      <c r="E13130" s="101">
        <v>38.15</v>
      </c>
      <c r="F13130" s="102"/>
    </row>
    <row r="13131" ht="12.75" customHeight="1">
      <c r="A13131" s="100" t="s">
        <v>30153</v>
      </c>
      <c r="B13131" s="101">
        <v>405.05</v>
      </c>
      <c r="C13131" s="102"/>
      <c r="D13131" s="100" t="s">
        <v>13698</v>
      </c>
      <c r="E13131" s="101">
        <v>38.15</v>
      </c>
      <c r="F13131" s="102"/>
    </row>
    <row r="13132" ht="12.75" customHeight="1">
      <c r="A13132" s="100" t="s">
        <v>13323</v>
      </c>
      <c r="B13132" s="101">
        <v>388.03</v>
      </c>
      <c r="C13132" s="102"/>
      <c r="D13132" s="100" t="s">
        <v>30376</v>
      </c>
      <c r="E13132" s="101">
        <v>60.61</v>
      </c>
      <c r="F13132" s="102"/>
    </row>
    <row r="13133" ht="12.75" customHeight="1">
      <c r="A13133" s="100" t="s">
        <v>30154</v>
      </c>
      <c r="B13133" s="101">
        <v>476.37</v>
      </c>
      <c r="C13133" s="102"/>
      <c r="D13133" s="100" t="s">
        <v>13700</v>
      </c>
      <c r="E13133" s="101">
        <v>60.61</v>
      </c>
      <c r="F13133" s="102"/>
    </row>
    <row r="13134" ht="12.75" customHeight="1">
      <c r="A13134" s="100" t="s">
        <v>13325</v>
      </c>
      <c r="B13134" s="101">
        <v>456.64</v>
      </c>
      <c r="C13134" s="102"/>
      <c r="D13134" s="100" t="s">
        <v>30377</v>
      </c>
      <c r="E13134" s="101">
        <v>65.98</v>
      </c>
      <c r="F13134" s="102"/>
    </row>
    <row r="13135" ht="12.75" customHeight="1">
      <c r="A13135" s="100" t="s">
        <v>30155</v>
      </c>
      <c r="B13135" s="101">
        <v>547.83</v>
      </c>
      <c r="C13135" s="102"/>
      <c r="D13135" s="100" t="s">
        <v>13702</v>
      </c>
      <c r="E13135" s="101">
        <v>65.98</v>
      </c>
      <c r="F13135" s="102"/>
    </row>
    <row r="13136" ht="12.75" customHeight="1">
      <c r="A13136" s="100" t="s">
        <v>13327</v>
      </c>
      <c r="B13136" s="101">
        <v>525.14</v>
      </c>
      <c r="C13136" s="102"/>
      <c r="D13136" s="100" t="s">
        <v>30378</v>
      </c>
      <c r="E13136" s="101">
        <v>36.5</v>
      </c>
      <c r="F13136" s="102"/>
    </row>
    <row r="13137" ht="12.75" customHeight="1">
      <c r="A13137" s="100" t="s">
        <v>30156</v>
      </c>
      <c r="B13137" s="101">
        <v>406.54</v>
      </c>
      <c r="C13137" s="102"/>
      <c r="D13137" s="100" t="s">
        <v>13704</v>
      </c>
      <c r="E13137" s="101">
        <v>36.5</v>
      </c>
      <c r="F13137" s="102"/>
    </row>
    <row r="13138" ht="12.75" customHeight="1">
      <c r="A13138" s="100" t="s">
        <v>13329</v>
      </c>
      <c r="B13138" s="101">
        <v>386.81</v>
      </c>
      <c r="C13138" s="102"/>
      <c r="D13138" s="100" t="s">
        <v>30379</v>
      </c>
      <c r="E13138" s="101">
        <v>42.33</v>
      </c>
      <c r="F13138" s="102"/>
    </row>
    <row r="13139" ht="12.75" customHeight="1">
      <c r="A13139" s="100" t="s">
        <v>30157</v>
      </c>
      <c r="B13139" s="101">
        <v>467.52</v>
      </c>
      <c r="C13139" s="102"/>
      <c r="D13139" s="100" t="s">
        <v>13706</v>
      </c>
      <c r="E13139" s="101">
        <v>42.33</v>
      </c>
      <c r="F13139" s="102"/>
    </row>
    <row r="13140" ht="12.75" customHeight="1">
      <c r="A13140" s="100" t="s">
        <v>13331</v>
      </c>
      <c r="B13140" s="101">
        <v>444.83</v>
      </c>
      <c r="C13140" s="102"/>
      <c r="D13140" s="100" t="s">
        <v>30380</v>
      </c>
      <c r="E13140" s="101">
        <v>28.5</v>
      </c>
      <c r="F13140" s="102"/>
    </row>
    <row r="13141" ht="12.75" customHeight="1">
      <c r="A13141" s="100" t="s">
        <v>30160</v>
      </c>
      <c r="B13141" s="101">
        <v>564.45</v>
      </c>
      <c r="C13141" s="102"/>
      <c r="D13141" s="100" t="s">
        <v>13708</v>
      </c>
      <c r="E13141" s="101">
        <v>28.5</v>
      </c>
      <c r="F13141" s="102"/>
    </row>
    <row r="13142" ht="12.75" customHeight="1">
      <c r="A13142" s="100" t="s">
        <v>13333</v>
      </c>
      <c r="B13142" s="101">
        <v>544.71</v>
      </c>
      <c r="C13142" s="102"/>
      <c r="D13142" s="100" t="s">
        <v>30381</v>
      </c>
      <c r="E13142" s="101">
        <v>11.96</v>
      </c>
      <c r="F13142" s="102"/>
    </row>
    <row r="13143" ht="12.75" customHeight="1">
      <c r="A13143" s="100" t="s">
        <v>30163</v>
      </c>
      <c r="B13143" s="101">
        <v>649.11</v>
      </c>
      <c r="C13143" s="102"/>
      <c r="D13143" s="100" t="s">
        <v>13710</v>
      </c>
      <c r="E13143" s="101">
        <v>11.96</v>
      </c>
      <c r="F13143" s="102"/>
    </row>
    <row r="13144" ht="12.75" customHeight="1">
      <c r="A13144" s="100" t="s">
        <v>13335</v>
      </c>
      <c r="B13144" s="101">
        <v>626.42</v>
      </c>
      <c r="C13144" s="102"/>
      <c r="D13144" s="100" t="s">
        <v>30382</v>
      </c>
      <c r="E13144" s="101">
        <v>14.93</v>
      </c>
      <c r="F13144" s="102"/>
    </row>
    <row r="13145" ht="12.75" customHeight="1">
      <c r="A13145" s="100" t="s">
        <v>30166</v>
      </c>
      <c r="B13145" s="101">
        <v>613.25</v>
      </c>
      <c r="C13145" s="102"/>
      <c r="D13145" s="100" t="s">
        <v>13712</v>
      </c>
      <c r="E13145" s="101">
        <v>14.93</v>
      </c>
      <c r="F13145" s="102"/>
    </row>
    <row r="13146" ht="12.75" customHeight="1">
      <c r="A13146" s="100" t="s">
        <v>13337</v>
      </c>
      <c r="B13146" s="101">
        <v>593.52</v>
      </c>
      <c r="C13146" s="102"/>
      <c r="D13146" s="100" t="s">
        <v>30383</v>
      </c>
      <c r="E13146" s="101">
        <v>41.81</v>
      </c>
      <c r="F13146" s="102"/>
    </row>
    <row r="13147" ht="12.75" customHeight="1">
      <c r="A13147" s="100" t="s">
        <v>30169</v>
      </c>
      <c r="B13147" s="101">
        <v>704.95</v>
      </c>
      <c r="C13147" s="102"/>
      <c r="D13147" s="100" t="s">
        <v>13714</v>
      </c>
      <c r="E13147" s="101">
        <v>41.81</v>
      </c>
      <c r="F13147" s="102"/>
    </row>
    <row r="13148" ht="12.75" customHeight="1">
      <c r="A13148" s="100" t="s">
        <v>13339</v>
      </c>
      <c r="B13148" s="101">
        <v>682.26</v>
      </c>
      <c r="C13148" s="102"/>
      <c r="D13148" s="100" t="s">
        <v>30384</v>
      </c>
      <c r="E13148" s="101">
        <v>52.87</v>
      </c>
      <c r="F13148" s="102"/>
    </row>
    <row r="13149" ht="12.75" customHeight="1">
      <c r="A13149" s="100" t="s">
        <v>30172</v>
      </c>
      <c r="B13149" s="101">
        <v>564.45</v>
      </c>
      <c r="C13149" s="102"/>
      <c r="D13149" s="100" t="s">
        <v>13716</v>
      </c>
      <c r="E13149" s="101">
        <v>52.87</v>
      </c>
      <c r="F13149" s="102"/>
    </row>
    <row r="13150" ht="12.75" customHeight="1">
      <c r="A13150" s="100" t="s">
        <v>13341</v>
      </c>
      <c r="B13150" s="101">
        <v>544.71</v>
      </c>
      <c r="C13150" s="102"/>
      <c r="D13150" s="100" t="s">
        <v>30385</v>
      </c>
      <c r="E13150" s="101">
        <v>557.89</v>
      </c>
      <c r="F13150" s="102"/>
    </row>
    <row r="13151" ht="12.75" customHeight="1">
      <c r="A13151" s="100" t="s">
        <v>30175</v>
      </c>
      <c r="B13151" s="101">
        <v>649.11</v>
      </c>
      <c r="C13151" s="102"/>
      <c r="D13151" s="100" t="s">
        <v>13718</v>
      </c>
      <c r="E13151" s="101">
        <v>557.89</v>
      </c>
      <c r="F13151" s="102"/>
    </row>
    <row r="13152" ht="12.75" customHeight="1">
      <c r="A13152" s="100" t="s">
        <v>13343</v>
      </c>
      <c r="B13152" s="101">
        <v>626.42</v>
      </c>
      <c r="C13152" s="102"/>
      <c r="D13152" s="100" t="s">
        <v>30386</v>
      </c>
      <c r="E13152" s="101">
        <v>181.95</v>
      </c>
      <c r="F13152" s="102"/>
    </row>
    <row r="13153" ht="12.75" customHeight="1">
      <c r="A13153" s="100" t="s">
        <v>30178</v>
      </c>
      <c r="B13153" s="101">
        <v>350.11</v>
      </c>
      <c r="C13153" s="102"/>
      <c r="D13153" s="100" t="s">
        <v>13720</v>
      </c>
      <c r="E13153" s="101">
        <v>181.95</v>
      </c>
      <c r="F13153" s="102"/>
    </row>
    <row r="13154" ht="12.75" customHeight="1">
      <c r="A13154" s="100" t="s">
        <v>13345</v>
      </c>
      <c r="B13154" s="101">
        <v>330.38</v>
      </c>
      <c r="C13154" s="102"/>
      <c r="D13154" s="100" t="s">
        <v>30387</v>
      </c>
      <c r="E13154" s="101">
        <v>175.62</v>
      </c>
      <c r="F13154" s="102"/>
    </row>
    <row r="13155" ht="12.75" customHeight="1">
      <c r="A13155" s="100" t="s">
        <v>30181</v>
      </c>
      <c r="B13155" s="101">
        <v>402.63</v>
      </c>
      <c r="C13155" s="102"/>
      <c r="D13155" s="100" t="s">
        <v>13722</v>
      </c>
      <c r="E13155" s="101">
        <v>175.62</v>
      </c>
      <c r="F13155" s="102"/>
    </row>
    <row r="13156" ht="12.75" customHeight="1">
      <c r="A13156" s="100" t="s">
        <v>13347</v>
      </c>
      <c r="B13156" s="101">
        <v>379.93</v>
      </c>
      <c r="C13156" s="102"/>
      <c r="D13156" s="100" t="s">
        <v>30388</v>
      </c>
      <c r="E13156" s="101">
        <v>509.29</v>
      </c>
      <c r="F13156" s="102"/>
    </row>
    <row r="13157" ht="12.75" customHeight="1">
      <c r="A13157" s="100" t="s">
        <v>30184</v>
      </c>
      <c r="B13157" s="101">
        <v>552.07</v>
      </c>
      <c r="C13157" s="102"/>
      <c r="D13157" s="100" t="s">
        <v>13724</v>
      </c>
      <c r="E13157" s="101">
        <v>509.29</v>
      </c>
      <c r="F13157" s="102"/>
    </row>
    <row r="13158" ht="12.75" customHeight="1">
      <c r="A13158" s="100" t="s">
        <v>13349</v>
      </c>
      <c r="B13158" s="101">
        <v>532.34</v>
      </c>
      <c r="C13158" s="102"/>
      <c r="D13158" s="100" t="s">
        <v>30389</v>
      </c>
      <c r="E13158" s="101">
        <v>366.47</v>
      </c>
      <c r="F13158" s="102"/>
    </row>
    <row r="13159" ht="12.75" customHeight="1">
      <c r="A13159" s="100" t="s">
        <v>30187</v>
      </c>
      <c r="B13159" s="101">
        <v>634.88</v>
      </c>
      <c r="C13159" s="102"/>
      <c r="D13159" s="100" t="s">
        <v>13726</v>
      </c>
      <c r="E13159" s="101">
        <v>366.47</v>
      </c>
      <c r="F13159" s="102"/>
    </row>
    <row r="13160" ht="12.75" customHeight="1">
      <c r="A13160" s="100" t="s">
        <v>13351</v>
      </c>
      <c r="B13160" s="101">
        <v>612.19</v>
      </c>
      <c r="C13160" s="102"/>
      <c r="D13160" s="100" t="s">
        <v>30390</v>
      </c>
      <c r="E13160" s="101">
        <v>128.45</v>
      </c>
      <c r="F13160" s="102"/>
    </row>
    <row r="13161" ht="12.75" customHeight="1">
      <c r="A13161" s="100" t="s">
        <v>30391</v>
      </c>
      <c r="B13161" s="101">
        <v>503.67</v>
      </c>
      <c r="C13161" s="102"/>
      <c r="D13161" s="100" t="s">
        <v>13728</v>
      </c>
      <c r="E13161" s="101">
        <v>128.45</v>
      </c>
      <c r="F13161" s="102"/>
    </row>
    <row r="13162" ht="12.75" customHeight="1">
      <c r="A13162" s="100" t="s">
        <v>30392</v>
      </c>
      <c r="B13162" s="101">
        <v>483.94</v>
      </c>
      <c r="C13162" s="102"/>
      <c r="D13162" s="100" t="s">
        <v>30393</v>
      </c>
      <c r="E13162" s="101">
        <v>171.81</v>
      </c>
      <c r="F13162" s="102"/>
    </row>
    <row r="13163" ht="12.75" customHeight="1">
      <c r="A13163" s="100" t="s">
        <v>30394</v>
      </c>
      <c r="B13163" s="101">
        <v>626.8</v>
      </c>
      <c r="C13163" s="102"/>
      <c r="D13163" s="100" t="s">
        <v>112</v>
      </c>
      <c r="E13163" s="101">
        <v>171.81</v>
      </c>
      <c r="F13163" s="102"/>
    </row>
    <row r="13164" ht="12.75" customHeight="1">
      <c r="A13164" s="100" t="s">
        <v>30395</v>
      </c>
      <c r="B13164" s="101">
        <v>604.1</v>
      </c>
      <c r="C13164" s="102"/>
      <c r="D13164" s="100" t="s">
        <v>30396</v>
      </c>
      <c r="E13164" s="101">
        <v>148.38</v>
      </c>
      <c r="F13164" s="102"/>
    </row>
    <row r="13165" ht="12.75" customHeight="1">
      <c r="A13165" s="100" t="s">
        <v>30188</v>
      </c>
      <c r="B13165" s="101">
        <v>385.75</v>
      </c>
      <c r="C13165" s="102"/>
      <c r="D13165" s="100" t="s">
        <v>241</v>
      </c>
      <c r="E13165" s="101">
        <v>148.38</v>
      </c>
      <c r="F13165" s="102"/>
    </row>
    <row r="13166" ht="12.75" customHeight="1">
      <c r="A13166" s="100" t="s">
        <v>13353</v>
      </c>
      <c r="B13166" s="101">
        <v>366.02</v>
      </c>
      <c r="C13166" s="102"/>
      <c r="D13166" s="100" t="s">
        <v>30397</v>
      </c>
      <c r="E13166" s="101">
        <v>241.96</v>
      </c>
      <c r="F13166" s="102"/>
    </row>
    <row r="13167" ht="12.75" customHeight="1">
      <c r="A13167" s="100" t="s">
        <v>30189</v>
      </c>
      <c r="B13167" s="101">
        <v>443.61</v>
      </c>
      <c r="C13167" s="102"/>
      <c r="D13167" s="100" t="s">
        <v>30398</v>
      </c>
      <c r="E13167" s="101">
        <v>241.96</v>
      </c>
      <c r="F13167" s="102"/>
    </row>
    <row r="13168" ht="12.75" customHeight="1">
      <c r="A13168" s="100" t="s">
        <v>13355</v>
      </c>
      <c r="B13168" s="101">
        <v>420.92</v>
      </c>
      <c r="C13168" s="102"/>
      <c r="D13168" s="100" t="s">
        <v>30399</v>
      </c>
      <c r="E13168" s="101">
        <v>241.28</v>
      </c>
      <c r="F13168" s="102"/>
    </row>
    <row r="13169" ht="12.75" customHeight="1">
      <c r="A13169" s="100" t="s">
        <v>30190</v>
      </c>
      <c r="B13169" s="101">
        <v>265.55</v>
      </c>
      <c r="C13169" s="102"/>
      <c r="D13169" s="100" t="s">
        <v>13732</v>
      </c>
      <c r="E13169" s="101">
        <v>241.28</v>
      </c>
      <c r="F13169" s="102"/>
    </row>
    <row r="13170" ht="12.75" customHeight="1">
      <c r="A13170" s="100" t="s">
        <v>13357</v>
      </c>
      <c r="B13170" s="101">
        <v>250.75</v>
      </c>
      <c r="C13170" s="102"/>
      <c r="D13170" s="100" t="s">
        <v>30400</v>
      </c>
      <c r="E13170" s="101">
        <v>61.18</v>
      </c>
      <c r="F13170" s="102"/>
    </row>
    <row r="13171" ht="12.75" customHeight="1">
      <c r="A13171" s="100" t="s">
        <v>30191</v>
      </c>
      <c r="B13171" s="101">
        <v>305.38</v>
      </c>
      <c r="C13171" s="102"/>
      <c r="D13171" s="100" t="s">
        <v>13734</v>
      </c>
      <c r="E13171" s="101">
        <v>61.18</v>
      </c>
      <c r="F13171" s="102"/>
    </row>
    <row r="13172" ht="12.75" customHeight="1">
      <c r="A13172" s="100" t="s">
        <v>13359</v>
      </c>
      <c r="B13172" s="101">
        <v>288.36</v>
      </c>
      <c r="C13172" s="102"/>
      <c r="D13172" s="100" t="s">
        <v>30401</v>
      </c>
      <c r="E13172" s="101">
        <v>452.53</v>
      </c>
      <c r="F13172" s="102"/>
    </row>
    <row r="13173" ht="12.75" customHeight="1">
      <c r="A13173" s="100" t="s">
        <v>30192</v>
      </c>
      <c r="B13173" s="101">
        <v>22.43</v>
      </c>
      <c r="C13173" s="102"/>
      <c r="D13173" s="100" t="s">
        <v>13736</v>
      </c>
      <c r="E13173" s="101">
        <v>452.53</v>
      </c>
      <c r="F13173" s="102"/>
    </row>
    <row r="13174" ht="12.75" customHeight="1">
      <c r="A13174" s="100" t="s">
        <v>13361</v>
      </c>
      <c r="B13174" s="101">
        <v>19.96</v>
      </c>
      <c r="C13174" s="102"/>
      <c r="D13174" s="100" t="s">
        <v>30402</v>
      </c>
      <c r="E13174" s="101">
        <v>320.19</v>
      </c>
      <c r="F13174" s="102"/>
    </row>
    <row r="13175" ht="12.75" customHeight="1">
      <c r="A13175" s="100" t="s">
        <v>30193</v>
      </c>
      <c r="B13175" s="101">
        <v>779.36</v>
      </c>
      <c r="C13175" s="102"/>
      <c r="D13175" s="100" t="s">
        <v>13738</v>
      </c>
      <c r="E13175" s="101">
        <v>320.19</v>
      </c>
      <c r="F13175" s="102"/>
    </row>
    <row r="13176" ht="12.75" customHeight="1">
      <c r="A13176" s="100" t="s">
        <v>13363</v>
      </c>
      <c r="B13176" s="101">
        <v>764.56</v>
      </c>
      <c r="C13176" s="102"/>
      <c r="D13176" s="100" t="s">
        <v>30403</v>
      </c>
      <c r="E13176" s="101">
        <v>77.12</v>
      </c>
      <c r="F13176" s="102"/>
    </row>
    <row r="13177" ht="12.75" customHeight="1">
      <c r="A13177" s="100" t="s">
        <v>30194</v>
      </c>
      <c r="B13177" s="101">
        <v>896.27</v>
      </c>
      <c r="C13177" s="102"/>
      <c r="D13177" s="100" t="s">
        <v>13740</v>
      </c>
      <c r="E13177" s="101">
        <v>77.12</v>
      </c>
      <c r="F13177" s="102"/>
    </row>
    <row r="13178" ht="12.75" customHeight="1">
      <c r="A13178" s="100" t="s">
        <v>13365</v>
      </c>
      <c r="B13178" s="101">
        <v>879.25</v>
      </c>
      <c r="C13178" s="102"/>
      <c r="D13178" s="100" t="s">
        <v>30404</v>
      </c>
      <c r="E13178" s="101">
        <v>241.28</v>
      </c>
      <c r="F13178" s="102"/>
    </row>
    <row r="13179" ht="12.75" customHeight="1">
      <c r="A13179" s="100" t="s">
        <v>30195</v>
      </c>
      <c r="B13179" s="101">
        <v>744.12</v>
      </c>
      <c r="C13179" s="102"/>
      <c r="D13179" s="100" t="s">
        <v>13742</v>
      </c>
      <c r="E13179" s="101">
        <v>241.28</v>
      </c>
      <c r="F13179" s="102"/>
    </row>
    <row r="13180" ht="12.75" customHeight="1">
      <c r="A13180" s="100" t="s">
        <v>13367</v>
      </c>
      <c r="B13180" s="101">
        <v>729.32</v>
      </c>
      <c r="C13180" s="102"/>
      <c r="D13180" s="100" t="s">
        <v>30405</v>
      </c>
      <c r="E13180" s="101">
        <v>112.18</v>
      </c>
      <c r="F13180" s="102"/>
    </row>
    <row r="13181" ht="12.75" customHeight="1">
      <c r="A13181" s="100" t="s">
        <v>30196</v>
      </c>
      <c r="B13181" s="101">
        <v>855.74</v>
      </c>
      <c r="C13181" s="102"/>
      <c r="D13181" s="100" t="s">
        <v>13744</v>
      </c>
      <c r="E13181" s="101">
        <v>112.18</v>
      </c>
      <c r="F13181" s="102"/>
    </row>
    <row r="13182" ht="12.75" customHeight="1">
      <c r="A13182" s="100" t="s">
        <v>13369</v>
      </c>
      <c r="B13182" s="101">
        <v>838.71</v>
      </c>
      <c r="C13182" s="102"/>
      <c r="D13182" s="100" t="s">
        <v>30406</v>
      </c>
      <c r="E13182" s="101">
        <v>46.05</v>
      </c>
      <c r="F13182" s="102"/>
    </row>
    <row r="13183" ht="12.75" customHeight="1">
      <c r="A13183" s="100" t="s">
        <v>30197</v>
      </c>
      <c r="B13183" s="101">
        <v>816.39</v>
      </c>
      <c r="C13183" s="102"/>
      <c r="D13183" s="100" t="s">
        <v>13746</v>
      </c>
      <c r="E13183" s="101">
        <v>46.05</v>
      </c>
      <c r="F13183" s="102"/>
    </row>
    <row r="13184" ht="12.75" customHeight="1">
      <c r="A13184" s="100" t="s">
        <v>13371</v>
      </c>
      <c r="B13184" s="101">
        <v>801.59</v>
      </c>
      <c r="C13184" s="102"/>
      <c r="D13184" s="100" t="s">
        <v>30407</v>
      </c>
      <c r="E13184" s="101">
        <v>49.86</v>
      </c>
      <c r="F13184" s="102"/>
    </row>
    <row r="13185" ht="12.75" customHeight="1">
      <c r="A13185" s="100" t="s">
        <v>30198</v>
      </c>
      <c r="B13185" s="101">
        <v>938.85</v>
      </c>
      <c r="C13185" s="102"/>
      <c r="D13185" s="100" t="s">
        <v>13748</v>
      </c>
      <c r="E13185" s="101">
        <v>49.86</v>
      </c>
      <c r="F13185" s="102"/>
    </row>
    <row r="13186" ht="12.75" customHeight="1">
      <c r="A13186" s="100" t="s">
        <v>13373</v>
      </c>
      <c r="B13186" s="101">
        <v>921.82</v>
      </c>
      <c r="C13186" s="102"/>
      <c r="D13186" s="100" t="s">
        <v>30408</v>
      </c>
      <c r="E13186" s="101">
        <v>66.24</v>
      </c>
      <c r="F13186" s="102"/>
    </row>
    <row r="13187" ht="12.75" customHeight="1">
      <c r="A13187" s="100" t="s">
        <v>30199</v>
      </c>
      <c r="B13187" s="101">
        <v>924.89</v>
      </c>
      <c r="C13187" s="102"/>
      <c r="D13187" s="100" t="s">
        <v>13750</v>
      </c>
      <c r="E13187" s="101">
        <v>66.24</v>
      </c>
      <c r="F13187" s="102"/>
    </row>
    <row r="13188" ht="12.75" customHeight="1">
      <c r="A13188" s="100" t="s">
        <v>13375</v>
      </c>
      <c r="B13188" s="101">
        <v>910.09</v>
      </c>
      <c r="C13188" s="102"/>
      <c r="D13188" s="100" t="s">
        <v>30409</v>
      </c>
      <c r="E13188" s="101">
        <v>345.52</v>
      </c>
      <c r="F13188" s="102"/>
    </row>
    <row r="13189" ht="12.75" customHeight="1">
      <c r="A13189" s="100" t="s">
        <v>30200</v>
      </c>
      <c r="B13189" s="101">
        <v>1063.63</v>
      </c>
      <c r="C13189" s="102"/>
      <c r="D13189" s="100" t="s">
        <v>13752</v>
      </c>
      <c r="E13189" s="101">
        <v>345.52</v>
      </c>
      <c r="F13189" s="102"/>
    </row>
    <row r="13190" ht="12.75" customHeight="1">
      <c r="A13190" s="100" t="s">
        <v>13377</v>
      </c>
      <c r="B13190" s="101">
        <v>1046.6</v>
      </c>
      <c r="C13190" s="102"/>
      <c r="D13190" s="100" t="s">
        <v>30410</v>
      </c>
      <c r="E13190" s="101">
        <v>373.45</v>
      </c>
      <c r="F13190" s="102"/>
    </row>
    <row r="13191" ht="12.75" customHeight="1">
      <c r="A13191" s="100" t="s">
        <v>30201</v>
      </c>
      <c r="B13191" s="101">
        <v>799.16</v>
      </c>
      <c r="C13191" s="102"/>
      <c r="D13191" s="100" t="s">
        <v>13754</v>
      </c>
      <c r="E13191" s="101">
        <v>373.45</v>
      </c>
      <c r="F13191" s="102"/>
    </row>
    <row r="13192" ht="12.75" customHeight="1">
      <c r="A13192" s="100" t="s">
        <v>124</v>
      </c>
      <c r="B13192" s="101">
        <v>784.36</v>
      </c>
      <c r="C13192" s="102"/>
      <c r="D13192" s="100" t="s">
        <v>30411</v>
      </c>
      <c r="E13192" s="101">
        <v>657.39</v>
      </c>
      <c r="F13192" s="102"/>
    </row>
    <row r="13193" ht="12.75" customHeight="1">
      <c r="A13193" s="100" t="s">
        <v>30202</v>
      </c>
      <c r="B13193" s="101">
        <v>919.04</v>
      </c>
      <c r="C13193" s="102"/>
      <c r="D13193" s="100" t="s">
        <v>13756</v>
      </c>
      <c r="E13193" s="101">
        <v>657.39</v>
      </c>
      <c r="F13193" s="102"/>
    </row>
    <row r="13194" ht="12.75" customHeight="1">
      <c r="A13194" s="100" t="s">
        <v>13380</v>
      </c>
      <c r="B13194" s="101">
        <v>902.02</v>
      </c>
      <c r="C13194" s="102"/>
      <c r="D13194" s="100" t="s">
        <v>30412</v>
      </c>
      <c r="E13194" s="101">
        <v>229.77</v>
      </c>
      <c r="F13194" s="102"/>
    </row>
    <row r="13195" ht="12.75" customHeight="1">
      <c r="A13195" s="100" t="s">
        <v>30203</v>
      </c>
      <c r="B13195" s="101">
        <v>799.16</v>
      </c>
      <c r="C13195" s="102"/>
      <c r="D13195" s="100" t="s">
        <v>30413</v>
      </c>
      <c r="E13195" s="101">
        <v>229.77</v>
      </c>
      <c r="F13195" s="102"/>
    </row>
    <row r="13196" ht="12.75" customHeight="1">
      <c r="A13196" s="100" t="s">
        <v>13382</v>
      </c>
      <c r="B13196" s="101">
        <v>784.36</v>
      </c>
      <c r="C13196" s="102"/>
      <c r="D13196" s="100" t="s">
        <v>30414</v>
      </c>
      <c r="E13196" s="101">
        <v>694.91</v>
      </c>
      <c r="F13196" s="102"/>
    </row>
    <row r="13197" ht="12.75" customHeight="1">
      <c r="A13197" s="100" t="s">
        <v>30204</v>
      </c>
      <c r="B13197" s="101">
        <v>919.04</v>
      </c>
      <c r="C13197" s="102"/>
      <c r="D13197" s="100" t="s">
        <v>13758</v>
      </c>
      <c r="E13197" s="101">
        <v>694.91</v>
      </c>
      <c r="F13197" s="102"/>
    </row>
    <row r="13198" ht="12.75" customHeight="1">
      <c r="A13198" s="100" t="s">
        <v>13384</v>
      </c>
      <c r="B13198" s="101">
        <v>902.02</v>
      </c>
      <c r="C13198" s="102"/>
      <c r="D13198" s="100" t="s">
        <v>30415</v>
      </c>
      <c r="E13198" s="101">
        <v>851.76</v>
      </c>
      <c r="F13198" s="102"/>
    </row>
    <row r="13199" ht="12.75" customHeight="1">
      <c r="A13199" s="100" t="s">
        <v>30205</v>
      </c>
      <c r="B13199" s="101">
        <v>140.62</v>
      </c>
      <c r="C13199" s="102"/>
      <c r="D13199" s="100" t="s">
        <v>13760</v>
      </c>
      <c r="E13199" s="101">
        <v>851.76</v>
      </c>
      <c r="F13199" s="102"/>
    </row>
    <row r="13200" ht="12.75" customHeight="1">
      <c r="A13200" s="100" t="s">
        <v>13386</v>
      </c>
      <c r="B13200" s="101">
        <v>133.22</v>
      </c>
      <c r="C13200" s="102"/>
      <c r="D13200" s="100" t="s">
        <v>30416</v>
      </c>
      <c r="E13200" s="101">
        <v>27.3</v>
      </c>
      <c r="F13200" s="102"/>
    </row>
    <row r="13201" ht="12.75" customHeight="1">
      <c r="A13201" s="100" t="s">
        <v>30206</v>
      </c>
      <c r="B13201" s="101">
        <v>368.95</v>
      </c>
      <c r="C13201" s="102"/>
      <c r="D13201" s="100" t="s">
        <v>13762</v>
      </c>
      <c r="E13201" s="101">
        <v>27.3</v>
      </c>
      <c r="F13201" s="102"/>
    </row>
    <row r="13202" ht="12.75" customHeight="1">
      <c r="A13202" s="100" t="s">
        <v>13388</v>
      </c>
      <c r="B13202" s="101">
        <v>345.76</v>
      </c>
      <c r="C13202" s="102"/>
      <c r="D13202" s="100" t="s">
        <v>30417</v>
      </c>
      <c r="E13202" s="101">
        <v>79.97</v>
      </c>
      <c r="F13202" s="102"/>
    </row>
    <row r="13203" ht="12.75" customHeight="1">
      <c r="A13203" s="100" t="s">
        <v>30207</v>
      </c>
      <c r="B13203" s="101">
        <v>576.54</v>
      </c>
      <c r="C13203" s="102"/>
      <c r="D13203" s="100" t="s">
        <v>13764</v>
      </c>
      <c r="E13203" s="101">
        <v>79.97</v>
      </c>
      <c r="F13203" s="102"/>
    </row>
    <row r="13204" ht="12.75" customHeight="1">
      <c r="A13204" s="100" t="s">
        <v>13390</v>
      </c>
      <c r="B13204" s="101">
        <v>520.79</v>
      </c>
      <c r="C13204" s="102"/>
      <c r="D13204" s="100" t="s">
        <v>30418</v>
      </c>
      <c r="E13204" s="101">
        <v>93.3</v>
      </c>
      <c r="F13204" s="102"/>
    </row>
    <row r="13205" ht="12.75" customHeight="1">
      <c r="A13205" s="100" t="s">
        <v>30419</v>
      </c>
      <c r="B13205" s="101">
        <v>550.51</v>
      </c>
      <c r="C13205" s="102"/>
      <c r="D13205" s="100" t="s">
        <v>13766</v>
      </c>
      <c r="E13205" s="101">
        <v>93.3</v>
      </c>
      <c r="F13205" s="102"/>
    </row>
    <row r="13206" ht="12.75" customHeight="1">
      <c r="A13206" s="100" t="s">
        <v>30420</v>
      </c>
      <c r="B13206" s="101">
        <v>534.72</v>
      </c>
      <c r="C13206" s="102"/>
      <c r="D13206" s="100" t="s">
        <v>30421</v>
      </c>
      <c r="E13206" s="101">
        <v>32.96</v>
      </c>
      <c r="F13206" s="102"/>
    </row>
    <row r="13207" ht="12.75" customHeight="1">
      <c r="A13207" s="100" t="s">
        <v>30208</v>
      </c>
      <c r="B13207" s="101">
        <v>39.15</v>
      </c>
      <c r="C13207" s="102"/>
      <c r="D13207" s="100" t="s">
        <v>13768</v>
      </c>
      <c r="E13207" s="101">
        <v>32.96</v>
      </c>
      <c r="F13207" s="102"/>
    </row>
    <row r="13208" ht="12.75" customHeight="1">
      <c r="A13208" s="100" t="s">
        <v>13392</v>
      </c>
      <c r="B13208" s="101">
        <v>35.84</v>
      </c>
      <c r="C13208" s="102"/>
      <c r="D13208" s="100" t="s">
        <v>30422</v>
      </c>
      <c r="E13208" s="101">
        <v>229.34</v>
      </c>
      <c r="F13208" s="102"/>
    </row>
    <row r="13209" ht="12.75" customHeight="1">
      <c r="A13209" s="100" t="s">
        <v>30209</v>
      </c>
      <c r="B13209" s="101">
        <v>12.87</v>
      </c>
      <c r="C13209" s="102"/>
      <c r="D13209" s="100" t="s">
        <v>13770</v>
      </c>
      <c r="E13209" s="101">
        <v>229.34</v>
      </c>
      <c r="F13209" s="102"/>
    </row>
    <row r="13210" ht="12.75" customHeight="1">
      <c r="A13210" s="100" t="s">
        <v>13394</v>
      </c>
      <c r="B13210" s="101">
        <v>11.68</v>
      </c>
      <c r="C13210" s="102"/>
      <c r="D13210" s="100" t="s">
        <v>30423</v>
      </c>
      <c r="E13210" s="101">
        <v>31.87</v>
      </c>
      <c r="F13210" s="102"/>
    </row>
    <row r="13211" ht="12.75" customHeight="1">
      <c r="A13211" s="100" t="s">
        <v>30210</v>
      </c>
      <c r="B13211" s="101">
        <v>16.88</v>
      </c>
      <c r="C13211" s="102"/>
      <c r="D13211" s="100" t="s">
        <v>13772</v>
      </c>
      <c r="E13211" s="101">
        <v>31.87</v>
      </c>
      <c r="F13211" s="102"/>
    </row>
    <row r="13212" ht="12.75" customHeight="1">
      <c r="A13212" s="100" t="s">
        <v>13396</v>
      </c>
      <c r="B13212" s="101">
        <v>15.46</v>
      </c>
      <c r="C13212" s="102"/>
      <c r="D13212" s="100" t="s">
        <v>30424</v>
      </c>
      <c r="E13212" s="101">
        <v>116.47</v>
      </c>
      <c r="F13212" s="102"/>
    </row>
    <row r="13213" ht="12.75" customHeight="1">
      <c r="A13213" s="100" t="s">
        <v>30211</v>
      </c>
      <c r="B13213" s="101">
        <v>76.33</v>
      </c>
      <c r="C13213" s="102"/>
      <c r="D13213" s="100" t="s">
        <v>142</v>
      </c>
      <c r="E13213" s="101">
        <v>116.47</v>
      </c>
      <c r="F13213" s="102"/>
    </row>
    <row r="13214" ht="12.75" customHeight="1">
      <c r="A13214" s="100" t="s">
        <v>13398</v>
      </c>
      <c r="B13214" s="101">
        <v>74.85</v>
      </c>
      <c r="C13214" s="102"/>
      <c r="D13214" s="100" t="s">
        <v>30425</v>
      </c>
      <c r="E13214" s="101">
        <v>206.6</v>
      </c>
      <c r="F13214" s="102"/>
    </row>
    <row r="13215" ht="12.75" customHeight="1">
      <c r="A13215" s="100" t="s">
        <v>30212</v>
      </c>
      <c r="B13215" s="101">
        <v>686.92</v>
      </c>
      <c r="C13215" s="102"/>
      <c r="D13215" s="100" t="s">
        <v>13775</v>
      </c>
      <c r="E13215" s="101">
        <v>206.6</v>
      </c>
      <c r="F13215" s="102"/>
    </row>
    <row r="13216" ht="12.75" customHeight="1">
      <c r="A13216" s="100" t="s">
        <v>13400</v>
      </c>
      <c r="B13216" s="101">
        <v>614.29</v>
      </c>
      <c r="C13216" s="102"/>
      <c r="D13216" s="100" t="s">
        <v>30426</v>
      </c>
      <c r="E13216" s="101">
        <v>328.93</v>
      </c>
      <c r="F13216" s="102"/>
    </row>
    <row r="13217" ht="12.75" customHeight="1">
      <c r="A13217" s="100" t="s">
        <v>30213</v>
      </c>
      <c r="B13217" s="101">
        <v>45.6</v>
      </c>
      <c r="C13217" s="102"/>
      <c r="D13217" s="100" t="s">
        <v>13777</v>
      </c>
      <c r="E13217" s="101">
        <v>328.93</v>
      </c>
      <c r="F13217" s="102"/>
    </row>
    <row r="13218" ht="12.75" customHeight="1">
      <c r="A13218" s="100" t="s">
        <v>13402</v>
      </c>
      <c r="B13218" s="101">
        <v>45.6</v>
      </c>
      <c r="C13218" s="102"/>
      <c r="D13218" s="100" t="s">
        <v>30427</v>
      </c>
      <c r="E13218" s="101">
        <v>146.04</v>
      </c>
      <c r="F13218" s="102"/>
    </row>
    <row r="13219" ht="12.75" customHeight="1">
      <c r="A13219" s="100" t="s">
        <v>30214</v>
      </c>
      <c r="B13219" s="101">
        <v>70.8</v>
      </c>
      <c r="C13219" s="102"/>
      <c r="D13219" s="100" t="s">
        <v>13779</v>
      </c>
      <c r="E13219" s="101">
        <v>146.04</v>
      </c>
      <c r="F13219" s="102"/>
    </row>
    <row r="13220" ht="12.75" customHeight="1">
      <c r="A13220" s="100" t="s">
        <v>13404</v>
      </c>
      <c r="B13220" s="101">
        <v>70.8</v>
      </c>
      <c r="C13220" s="102"/>
      <c r="D13220" s="100" t="s">
        <v>30428</v>
      </c>
      <c r="E13220" s="101">
        <v>182.83</v>
      </c>
      <c r="F13220" s="102"/>
    </row>
    <row r="13221" ht="12.75" customHeight="1">
      <c r="A13221" s="100" t="s">
        <v>30215</v>
      </c>
      <c r="B13221" s="101">
        <v>84.0</v>
      </c>
      <c r="C13221" s="102"/>
      <c r="D13221" s="100" t="s">
        <v>115</v>
      </c>
      <c r="E13221" s="101">
        <v>182.83</v>
      </c>
      <c r="F13221" s="102"/>
    </row>
    <row r="13222" ht="12.75" customHeight="1">
      <c r="A13222" s="100" t="s">
        <v>13406</v>
      </c>
      <c r="B13222" s="101">
        <v>84.0</v>
      </c>
      <c r="C13222" s="102"/>
      <c r="D13222" s="100" t="s">
        <v>30429</v>
      </c>
      <c r="E13222" s="101">
        <v>244.73</v>
      </c>
      <c r="F13222" s="102"/>
    </row>
    <row r="13223" ht="12.75" customHeight="1">
      <c r="A13223" s="100" t="s">
        <v>30216</v>
      </c>
      <c r="B13223" s="101">
        <v>90.0</v>
      </c>
      <c r="C13223" s="102"/>
      <c r="D13223" s="100" t="s">
        <v>13782</v>
      </c>
      <c r="E13223" s="101">
        <v>244.73</v>
      </c>
      <c r="F13223" s="102"/>
    </row>
    <row r="13224" ht="12.75" customHeight="1">
      <c r="A13224" s="100" t="s">
        <v>13408</v>
      </c>
      <c r="B13224" s="101">
        <v>90.0</v>
      </c>
      <c r="C13224" s="102"/>
      <c r="D13224" s="100" t="s">
        <v>30430</v>
      </c>
      <c r="E13224" s="101">
        <v>404.6</v>
      </c>
      <c r="F13224" s="102"/>
    </row>
    <row r="13225" ht="12.75" customHeight="1">
      <c r="A13225" s="100" t="s">
        <v>30217</v>
      </c>
      <c r="B13225" s="101">
        <v>192.0</v>
      </c>
      <c r="C13225" s="102"/>
      <c r="D13225" s="100" t="s">
        <v>13784</v>
      </c>
      <c r="E13225" s="101">
        <v>404.6</v>
      </c>
      <c r="F13225" s="102"/>
    </row>
    <row r="13226" ht="12.75" customHeight="1">
      <c r="A13226" s="100" t="s">
        <v>13410</v>
      </c>
      <c r="B13226" s="101">
        <v>192.0</v>
      </c>
      <c r="C13226" s="102"/>
      <c r="D13226" s="100" t="s">
        <v>30431</v>
      </c>
      <c r="E13226" s="101">
        <v>534.23</v>
      </c>
      <c r="F13226" s="102"/>
    </row>
    <row r="13227" ht="12.75" customHeight="1">
      <c r="A13227" s="100" t="s">
        <v>30218</v>
      </c>
      <c r="B13227" s="101">
        <v>72.0</v>
      </c>
      <c r="C13227" s="102"/>
      <c r="D13227" s="100" t="s">
        <v>13786</v>
      </c>
      <c r="E13227" s="101">
        <v>534.23</v>
      </c>
      <c r="F13227" s="102"/>
    </row>
    <row r="13228" ht="12.75" customHeight="1">
      <c r="A13228" s="100" t="s">
        <v>13412</v>
      </c>
      <c r="B13228" s="101">
        <v>72.0</v>
      </c>
      <c r="C13228" s="102"/>
      <c r="D13228" s="100" t="s">
        <v>30432</v>
      </c>
      <c r="E13228" s="101">
        <v>861.27</v>
      </c>
      <c r="F13228" s="102"/>
    </row>
    <row r="13229" ht="12.75" customHeight="1">
      <c r="A13229" s="100" t="s">
        <v>30219</v>
      </c>
      <c r="B13229" s="101">
        <v>60.0</v>
      </c>
      <c r="C13229" s="102"/>
      <c r="D13229" s="100" t="s">
        <v>13788</v>
      </c>
      <c r="E13229" s="101">
        <v>861.27</v>
      </c>
      <c r="F13229" s="102"/>
    </row>
    <row r="13230" ht="12.75" customHeight="1">
      <c r="A13230" s="100" t="s">
        <v>13414</v>
      </c>
      <c r="B13230" s="101">
        <v>60.0</v>
      </c>
      <c r="C13230" s="102"/>
      <c r="D13230" s="100" t="s">
        <v>30433</v>
      </c>
      <c r="E13230" s="101">
        <v>195.69</v>
      </c>
      <c r="F13230" s="102"/>
    </row>
    <row r="13231" ht="12.75" customHeight="1">
      <c r="A13231" s="100" t="s">
        <v>30220</v>
      </c>
      <c r="B13231" s="101">
        <v>264.0</v>
      </c>
      <c r="C13231" s="102"/>
      <c r="D13231" s="100" t="s">
        <v>13790</v>
      </c>
      <c r="E13231" s="101">
        <v>195.69</v>
      </c>
      <c r="F13231" s="102"/>
    </row>
    <row r="13232" ht="12.75" customHeight="1">
      <c r="A13232" s="100" t="s">
        <v>13416</v>
      </c>
      <c r="B13232" s="101">
        <v>264.0</v>
      </c>
      <c r="C13232" s="102"/>
      <c r="D13232" s="100" t="s">
        <v>30434</v>
      </c>
      <c r="E13232" s="101">
        <v>117.64</v>
      </c>
      <c r="F13232" s="102"/>
    </row>
    <row r="13233" ht="12.75" customHeight="1">
      <c r="A13233" s="100" t="s">
        <v>30221</v>
      </c>
      <c r="B13233" s="101">
        <v>209.98</v>
      </c>
      <c r="C13233" s="102"/>
      <c r="D13233" s="100" t="s">
        <v>13792</v>
      </c>
      <c r="E13233" s="101">
        <v>117.64</v>
      </c>
      <c r="F13233" s="102"/>
    </row>
    <row r="13234" ht="12.75" customHeight="1">
      <c r="A13234" s="100" t="s">
        <v>13418</v>
      </c>
      <c r="B13234" s="101">
        <v>209.98</v>
      </c>
      <c r="C13234" s="102"/>
      <c r="D13234" s="100" t="s">
        <v>30435</v>
      </c>
      <c r="E13234" s="101">
        <v>170.36</v>
      </c>
      <c r="F13234" s="102"/>
    </row>
    <row r="13235" ht="12.75" customHeight="1">
      <c r="A13235" s="100" t="s">
        <v>30222</v>
      </c>
      <c r="B13235" s="101">
        <v>180.0</v>
      </c>
      <c r="C13235" s="102"/>
      <c r="D13235" s="100" t="s">
        <v>127</v>
      </c>
      <c r="E13235" s="101">
        <v>170.36</v>
      </c>
      <c r="F13235" s="102"/>
    </row>
    <row r="13236" ht="12.75" customHeight="1">
      <c r="A13236" s="100" t="s">
        <v>13420</v>
      </c>
      <c r="B13236" s="101">
        <v>180.0</v>
      </c>
      <c r="C13236" s="102"/>
      <c r="D13236" s="100" t="s">
        <v>30436</v>
      </c>
      <c r="E13236" s="101">
        <v>308.79</v>
      </c>
      <c r="F13236" s="102"/>
    </row>
    <row r="13237" ht="12.75" customHeight="1">
      <c r="A13237" s="100" t="s">
        <v>30223</v>
      </c>
      <c r="B13237" s="101">
        <v>132.0</v>
      </c>
      <c r="C13237" s="102"/>
      <c r="D13237" s="100" t="s">
        <v>13795</v>
      </c>
      <c r="E13237" s="101">
        <v>308.79</v>
      </c>
      <c r="F13237" s="102"/>
    </row>
    <row r="13238" ht="12.75" customHeight="1">
      <c r="A13238" s="100" t="s">
        <v>13422</v>
      </c>
      <c r="B13238" s="101">
        <v>132.0</v>
      </c>
      <c r="C13238" s="102"/>
      <c r="D13238" s="100" t="s">
        <v>30437</v>
      </c>
      <c r="E13238" s="101">
        <v>162.12</v>
      </c>
      <c r="F13238" s="102"/>
    </row>
    <row r="13239" ht="12.75" customHeight="1">
      <c r="A13239" s="100" t="s">
        <v>30224</v>
      </c>
      <c r="B13239" s="101">
        <v>90.0</v>
      </c>
      <c r="C13239" s="102"/>
      <c r="D13239" s="100" t="s">
        <v>13797</v>
      </c>
      <c r="E13239" s="101">
        <v>162.12</v>
      </c>
      <c r="F13239" s="102"/>
    </row>
    <row r="13240" ht="12.75" customHeight="1">
      <c r="A13240" s="100" t="s">
        <v>13424</v>
      </c>
      <c r="B13240" s="101">
        <v>90.0</v>
      </c>
      <c r="C13240" s="102"/>
      <c r="D13240" s="100" t="s">
        <v>30438</v>
      </c>
      <c r="E13240" s="101">
        <v>162.12</v>
      </c>
      <c r="F13240" s="102"/>
    </row>
    <row r="13241" ht="12.75" customHeight="1">
      <c r="A13241" s="100" t="s">
        <v>30225</v>
      </c>
      <c r="B13241" s="101">
        <v>250.32</v>
      </c>
      <c r="C13241" s="102"/>
      <c r="D13241" s="100" t="s">
        <v>13799</v>
      </c>
      <c r="E13241" s="101">
        <v>162.12</v>
      </c>
      <c r="F13241" s="102"/>
    </row>
    <row r="13242" ht="12.75" customHeight="1">
      <c r="A13242" s="100" t="s">
        <v>13426</v>
      </c>
      <c r="B13242" s="101">
        <v>250.32</v>
      </c>
      <c r="C13242" s="102"/>
      <c r="D13242" s="100" t="s">
        <v>30439</v>
      </c>
      <c r="E13242" s="101">
        <v>25.46</v>
      </c>
      <c r="F13242" s="102"/>
    </row>
    <row r="13243" ht="12.75" customHeight="1">
      <c r="A13243" s="100" t="s">
        <v>30226</v>
      </c>
      <c r="B13243" s="101">
        <v>360.0</v>
      </c>
      <c r="C13243" s="102"/>
      <c r="D13243" s="100" t="s">
        <v>13801</v>
      </c>
      <c r="E13243" s="101">
        <v>25.46</v>
      </c>
      <c r="F13243" s="102"/>
    </row>
    <row r="13244" ht="12.75" customHeight="1">
      <c r="A13244" s="100" t="s">
        <v>13428</v>
      </c>
      <c r="B13244" s="101">
        <v>360.0</v>
      </c>
      <c r="C13244" s="102"/>
      <c r="D13244" s="100" t="s">
        <v>30440</v>
      </c>
      <c r="E13244" s="101">
        <v>231.59</v>
      </c>
      <c r="F13244" s="102"/>
    </row>
    <row r="13245" ht="12.75" customHeight="1">
      <c r="A13245" s="100" t="s">
        <v>30227</v>
      </c>
      <c r="B13245" s="101">
        <v>256.78</v>
      </c>
      <c r="C13245" s="102"/>
      <c r="D13245" s="100" t="s">
        <v>13803</v>
      </c>
      <c r="E13245" s="101">
        <v>231.59</v>
      </c>
      <c r="F13245" s="102"/>
    </row>
    <row r="13246" ht="12.75" customHeight="1">
      <c r="A13246" s="100" t="s">
        <v>217</v>
      </c>
      <c r="B13246" s="101">
        <v>246.91</v>
      </c>
      <c r="C13246" s="102"/>
      <c r="D13246" s="100" t="s">
        <v>30441</v>
      </c>
      <c r="E13246" s="101">
        <v>25.46</v>
      </c>
      <c r="F13246" s="102"/>
    </row>
    <row r="13247" ht="12.75" customHeight="1">
      <c r="A13247" s="100" t="s">
        <v>30228</v>
      </c>
      <c r="B13247" s="101">
        <v>353.0</v>
      </c>
      <c r="C13247" s="102"/>
      <c r="D13247" s="100" t="s">
        <v>13805</v>
      </c>
      <c r="E13247" s="101">
        <v>25.46</v>
      </c>
      <c r="F13247" s="102"/>
    </row>
    <row r="13248" ht="12.75" customHeight="1">
      <c r="A13248" s="100" t="s">
        <v>118</v>
      </c>
      <c r="B13248" s="101">
        <v>353.0</v>
      </c>
      <c r="C13248" s="102"/>
      <c r="D13248" s="100" t="s">
        <v>30442</v>
      </c>
      <c r="E13248" s="101">
        <v>231.59</v>
      </c>
      <c r="F13248" s="102"/>
    </row>
    <row r="13249" ht="12.75" customHeight="1">
      <c r="A13249" s="100" t="s">
        <v>30229</v>
      </c>
      <c r="B13249" s="101">
        <v>220.0</v>
      </c>
      <c r="C13249" s="102"/>
      <c r="D13249" s="100" t="s">
        <v>13807</v>
      </c>
      <c r="E13249" s="101">
        <v>231.59</v>
      </c>
      <c r="F13249" s="102"/>
    </row>
    <row r="13250" ht="12.75" customHeight="1">
      <c r="A13250" s="100" t="s">
        <v>13432</v>
      </c>
      <c r="B13250" s="101">
        <v>220.0</v>
      </c>
      <c r="C13250" s="102"/>
      <c r="D13250" s="100" t="s">
        <v>30443</v>
      </c>
      <c r="E13250" s="101">
        <v>101.2</v>
      </c>
      <c r="F13250" s="102"/>
    </row>
    <row r="13251" ht="12.75" customHeight="1">
      <c r="A13251" s="100" t="s">
        <v>30230</v>
      </c>
      <c r="B13251" s="101">
        <v>890.54</v>
      </c>
      <c r="C13251" s="102"/>
      <c r="D13251" s="100" t="s">
        <v>13809</v>
      </c>
      <c r="E13251" s="101">
        <v>101.2</v>
      </c>
      <c r="F13251" s="102"/>
    </row>
    <row r="13252" ht="12.75" customHeight="1">
      <c r="A13252" s="100" t="s">
        <v>13434</v>
      </c>
      <c r="B13252" s="101">
        <v>890.54</v>
      </c>
      <c r="C13252" s="102"/>
      <c r="D13252" s="100" t="s">
        <v>30444</v>
      </c>
      <c r="E13252" s="101">
        <v>22.4</v>
      </c>
      <c r="F13252" s="102"/>
    </row>
    <row r="13253" ht="12.75" customHeight="1">
      <c r="A13253" s="100" t="s">
        <v>30231</v>
      </c>
      <c r="B13253" s="101">
        <v>1781.07</v>
      </c>
      <c r="C13253" s="102"/>
      <c r="D13253" s="100" t="s">
        <v>13811</v>
      </c>
      <c r="E13253" s="101">
        <v>22.4</v>
      </c>
      <c r="F13253" s="102"/>
    </row>
    <row r="13254" ht="12.75" customHeight="1">
      <c r="A13254" s="100" t="s">
        <v>13436</v>
      </c>
      <c r="B13254" s="101">
        <v>1781.07</v>
      </c>
      <c r="C13254" s="102"/>
      <c r="D13254" s="100" t="s">
        <v>30445</v>
      </c>
      <c r="E13254" s="101">
        <v>6.58</v>
      </c>
      <c r="F13254" s="102"/>
    </row>
    <row r="13255" ht="12.75" customHeight="1">
      <c r="A13255" s="100" t="s">
        <v>30232</v>
      </c>
      <c r="B13255" s="101">
        <v>11875.69</v>
      </c>
      <c r="C13255" s="102"/>
      <c r="D13255" s="100" t="s">
        <v>13813</v>
      </c>
      <c r="E13255" s="101">
        <v>6.58</v>
      </c>
      <c r="F13255" s="102"/>
    </row>
    <row r="13256" ht="12.75" customHeight="1">
      <c r="A13256" s="100" t="s">
        <v>13438</v>
      </c>
      <c r="B13256" s="101">
        <v>11875.69</v>
      </c>
      <c r="C13256" s="102"/>
      <c r="D13256" s="100" t="s">
        <v>30446</v>
      </c>
      <c r="E13256" s="101">
        <v>8.29</v>
      </c>
      <c r="F13256" s="102"/>
    </row>
    <row r="13257" ht="12.75" customHeight="1">
      <c r="A13257" s="100" t="s">
        <v>30233</v>
      </c>
      <c r="B13257" s="101">
        <v>34.0</v>
      </c>
      <c r="C13257" s="102"/>
      <c r="D13257" s="100" t="s">
        <v>13815</v>
      </c>
      <c r="E13257" s="101">
        <v>8.29</v>
      </c>
      <c r="F13257" s="102"/>
    </row>
    <row r="13258" ht="12.75" customHeight="1">
      <c r="A13258" s="100" t="s">
        <v>13440</v>
      </c>
      <c r="B13258" s="101">
        <v>34.0</v>
      </c>
      <c r="C13258" s="102"/>
      <c r="D13258" s="100" t="s">
        <v>30447</v>
      </c>
      <c r="E13258" s="101">
        <v>151.0</v>
      </c>
      <c r="F13258" s="102"/>
    </row>
    <row r="13259" ht="12.75" customHeight="1">
      <c r="A13259" s="100" t="s">
        <v>30235</v>
      </c>
      <c r="B13259" s="101">
        <v>129.74</v>
      </c>
      <c r="C13259" s="102"/>
      <c r="D13259" s="100" t="s">
        <v>13817</v>
      </c>
      <c r="E13259" s="101">
        <v>151.0</v>
      </c>
      <c r="F13259" s="102"/>
    </row>
    <row r="13260" ht="12.75" customHeight="1">
      <c r="A13260" s="100" t="s">
        <v>13444</v>
      </c>
      <c r="B13260" s="101">
        <v>128.27</v>
      </c>
      <c r="C13260" s="102"/>
      <c r="D13260" s="100" t="s">
        <v>30448</v>
      </c>
      <c r="E13260" s="101">
        <v>31.21</v>
      </c>
      <c r="F13260" s="102"/>
    </row>
    <row r="13261" ht="12.75" customHeight="1">
      <c r="A13261" s="100" t="s">
        <v>30236</v>
      </c>
      <c r="B13261" s="101">
        <v>189.08</v>
      </c>
      <c r="C13261" s="102"/>
      <c r="D13261" s="100" t="s">
        <v>13819</v>
      </c>
      <c r="E13261" s="101">
        <v>31.21</v>
      </c>
      <c r="F13261" s="102"/>
    </row>
    <row r="13262" ht="12.75" customHeight="1">
      <c r="A13262" s="100" t="s">
        <v>13446</v>
      </c>
      <c r="B13262" s="101">
        <v>187.61</v>
      </c>
      <c r="C13262" s="102"/>
      <c r="D13262" s="100" t="s">
        <v>30449</v>
      </c>
      <c r="E13262" s="101">
        <v>58.53</v>
      </c>
      <c r="F13262" s="102"/>
    </row>
    <row r="13263" ht="12.75" customHeight="1">
      <c r="A13263" s="100" t="s">
        <v>30237</v>
      </c>
      <c r="B13263" s="101">
        <v>248.42</v>
      </c>
      <c r="C13263" s="102"/>
      <c r="D13263" s="100" t="s">
        <v>13821</v>
      </c>
      <c r="E13263" s="101">
        <v>58.53</v>
      </c>
      <c r="F13263" s="102"/>
    </row>
    <row r="13264" ht="12.75" customHeight="1">
      <c r="A13264" s="100" t="s">
        <v>13448</v>
      </c>
      <c r="B13264" s="101">
        <v>246.95</v>
      </c>
      <c r="C13264" s="102"/>
      <c r="D13264" s="100" t="s">
        <v>30450</v>
      </c>
      <c r="E13264" s="101">
        <v>10.15</v>
      </c>
      <c r="F13264" s="102"/>
    </row>
    <row r="13265" ht="12.75" customHeight="1">
      <c r="A13265" s="100" t="s">
        <v>30238</v>
      </c>
      <c r="B13265" s="101">
        <v>307.76</v>
      </c>
      <c r="C13265" s="102"/>
      <c r="D13265" s="100" t="s">
        <v>13823</v>
      </c>
      <c r="E13265" s="101">
        <v>10.15</v>
      </c>
      <c r="F13265" s="102"/>
    </row>
    <row r="13266" ht="12.75" customHeight="1">
      <c r="A13266" s="100" t="s">
        <v>13450</v>
      </c>
      <c r="B13266" s="101">
        <v>306.29</v>
      </c>
      <c r="C13266" s="102"/>
      <c r="D13266" s="100" t="s">
        <v>30451</v>
      </c>
      <c r="E13266" s="101">
        <v>14.17</v>
      </c>
      <c r="F13266" s="102"/>
    </row>
    <row r="13267" ht="12.75" customHeight="1">
      <c r="A13267" s="100" t="s">
        <v>30239</v>
      </c>
      <c r="B13267" s="101">
        <v>462.59</v>
      </c>
      <c r="C13267" s="102"/>
      <c r="D13267" s="100" t="s">
        <v>13825</v>
      </c>
      <c r="E13267" s="101">
        <v>14.17</v>
      </c>
      <c r="F13267" s="102"/>
    </row>
    <row r="13268" ht="12.75" customHeight="1">
      <c r="A13268" s="100" t="s">
        <v>13452</v>
      </c>
      <c r="B13268" s="101">
        <v>432.99</v>
      </c>
      <c r="C13268" s="102"/>
      <c r="D13268" s="100" t="s">
        <v>30452</v>
      </c>
      <c r="E13268" s="101">
        <v>9.84</v>
      </c>
      <c r="F13268" s="102"/>
    </row>
    <row r="13269" ht="12.75" customHeight="1">
      <c r="A13269" s="100" t="s">
        <v>30240</v>
      </c>
      <c r="B13269" s="101">
        <v>458.72</v>
      </c>
      <c r="C13269" s="102"/>
      <c r="D13269" s="100" t="s">
        <v>13827</v>
      </c>
      <c r="E13269" s="101">
        <v>9.84</v>
      </c>
      <c r="F13269" s="102"/>
    </row>
    <row r="13270" ht="12.75" customHeight="1">
      <c r="A13270" s="100" t="s">
        <v>100</v>
      </c>
      <c r="B13270" s="101">
        <v>429.12</v>
      </c>
      <c r="C13270" s="102"/>
      <c r="D13270" s="100" t="s">
        <v>30453</v>
      </c>
      <c r="E13270" s="101">
        <v>38.01</v>
      </c>
      <c r="F13270" s="102"/>
    </row>
    <row r="13271" ht="12.75" customHeight="1">
      <c r="A13271" s="100" t="s">
        <v>30241</v>
      </c>
      <c r="B13271" s="101">
        <v>434.46</v>
      </c>
      <c r="C13271" s="102"/>
      <c r="D13271" s="100" t="s">
        <v>13829</v>
      </c>
      <c r="E13271" s="101">
        <v>38.01</v>
      </c>
      <c r="F13271" s="102"/>
    </row>
    <row r="13272" ht="12.75" customHeight="1">
      <c r="A13272" s="100" t="s">
        <v>13455</v>
      </c>
      <c r="B13272" s="101">
        <v>404.85</v>
      </c>
      <c r="C13272" s="102"/>
      <c r="D13272" s="100" t="s">
        <v>30454</v>
      </c>
      <c r="E13272" s="101">
        <v>11.52</v>
      </c>
      <c r="F13272" s="102"/>
    </row>
    <row r="13273" ht="12.75" customHeight="1">
      <c r="A13273" s="100" t="s">
        <v>30242</v>
      </c>
      <c r="B13273" s="101">
        <v>430.49</v>
      </c>
      <c r="C13273" s="102"/>
      <c r="D13273" s="100" t="s">
        <v>13831</v>
      </c>
      <c r="E13273" s="101">
        <v>11.52</v>
      </c>
      <c r="F13273" s="102"/>
    </row>
    <row r="13274" ht="12.75" customHeight="1">
      <c r="A13274" s="100" t="s">
        <v>13457</v>
      </c>
      <c r="B13274" s="101">
        <v>400.89</v>
      </c>
      <c r="C13274" s="102"/>
      <c r="D13274" s="100" t="s">
        <v>30455</v>
      </c>
      <c r="E13274" s="101">
        <v>18.16</v>
      </c>
      <c r="F13274" s="102"/>
    </row>
    <row r="13275" ht="12.75" customHeight="1">
      <c r="A13275" s="100" t="s">
        <v>30243</v>
      </c>
      <c r="B13275" s="101">
        <v>425.32</v>
      </c>
      <c r="C13275" s="102"/>
      <c r="D13275" s="100" t="s">
        <v>13833</v>
      </c>
      <c r="E13275" s="101">
        <v>18.16</v>
      </c>
      <c r="F13275" s="102"/>
    </row>
    <row r="13276" ht="12.75" customHeight="1">
      <c r="A13276" s="100" t="s">
        <v>13459</v>
      </c>
      <c r="B13276" s="101">
        <v>395.72</v>
      </c>
      <c r="C13276" s="102"/>
      <c r="D13276" s="100" t="s">
        <v>30456</v>
      </c>
      <c r="E13276" s="101">
        <v>2.54</v>
      </c>
      <c r="F13276" s="102"/>
    </row>
    <row r="13277" ht="12.75" customHeight="1">
      <c r="A13277" s="100" t="s">
        <v>30245</v>
      </c>
      <c r="B13277" s="101">
        <v>213.15</v>
      </c>
      <c r="C13277" s="102"/>
      <c r="D13277" s="100" t="s">
        <v>13835</v>
      </c>
      <c r="E13277" s="101">
        <v>2.54</v>
      </c>
      <c r="F13277" s="102"/>
    </row>
    <row r="13278" ht="12.75" customHeight="1">
      <c r="A13278" s="100" t="s">
        <v>13463</v>
      </c>
      <c r="B13278" s="101">
        <v>193.42</v>
      </c>
      <c r="C13278" s="102"/>
      <c r="D13278" s="100" t="s">
        <v>30457</v>
      </c>
      <c r="E13278" s="101">
        <v>2.97</v>
      </c>
      <c r="F13278" s="102"/>
    </row>
    <row r="13279" ht="12.75" customHeight="1">
      <c r="A13279" s="100" t="s">
        <v>30246</v>
      </c>
      <c r="B13279" s="101">
        <v>215.75</v>
      </c>
      <c r="C13279" s="102"/>
      <c r="D13279" s="100" t="s">
        <v>13837</v>
      </c>
      <c r="E13279" s="101">
        <v>2.97</v>
      </c>
      <c r="F13279" s="102"/>
    </row>
    <row r="13280" ht="12.75" customHeight="1">
      <c r="A13280" s="100" t="s">
        <v>13465</v>
      </c>
      <c r="B13280" s="101">
        <v>196.02</v>
      </c>
      <c r="C13280" s="102"/>
      <c r="D13280" s="100" t="s">
        <v>30458</v>
      </c>
      <c r="E13280" s="101">
        <v>7.07</v>
      </c>
      <c r="F13280" s="102"/>
    </row>
    <row r="13281" ht="12.75" customHeight="1">
      <c r="A13281" s="100" t="s">
        <v>30247</v>
      </c>
      <c r="B13281" s="101">
        <v>217.15</v>
      </c>
      <c r="C13281" s="102"/>
      <c r="D13281" s="100" t="s">
        <v>13839</v>
      </c>
      <c r="E13281" s="101">
        <v>7.07</v>
      </c>
      <c r="F13281" s="102"/>
    </row>
    <row r="13282" ht="12.75" customHeight="1">
      <c r="A13282" s="100" t="s">
        <v>13467</v>
      </c>
      <c r="B13282" s="101">
        <v>197.42</v>
      </c>
      <c r="C13282" s="102"/>
      <c r="D13282" s="100" t="s">
        <v>30459</v>
      </c>
      <c r="E13282" s="101">
        <v>35.5</v>
      </c>
      <c r="F13282" s="102"/>
    </row>
    <row r="13283" ht="12.75" customHeight="1">
      <c r="A13283" s="100" t="s">
        <v>30250</v>
      </c>
      <c r="B13283" s="101">
        <v>238.85</v>
      </c>
      <c r="C13283" s="102"/>
      <c r="D13283" s="100" t="s">
        <v>13841</v>
      </c>
      <c r="E13283" s="101">
        <v>35.5</v>
      </c>
      <c r="F13283" s="102"/>
    </row>
    <row r="13284" ht="12.75" customHeight="1">
      <c r="A13284" s="100" t="s">
        <v>13469</v>
      </c>
      <c r="B13284" s="101">
        <v>219.12</v>
      </c>
      <c r="C13284" s="102"/>
      <c r="D13284" s="100" t="s">
        <v>30460</v>
      </c>
      <c r="E13284" s="101">
        <v>4.5</v>
      </c>
      <c r="F13284" s="102"/>
    </row>
    <row r="13285" ht="12.75" customHeight="1">
      <c r="A13285" s="100" t="s">
        <v>30251</v>
      </c>
      <c r="B13285" s="101">
        <v>240.15</v>
      </c>
      <c r="C13285" s="102"/>
      <c r="D13285" s="100" t="s">
        <v>13843</v>
      </c>
      <c r="E13285" s="101">
        <v>4.5</v>
      </c>
      <c r="F13285" s="102"/>
    </row>
    <row r="13286" ht="12.75" customHeight="1">
      <c r="A13286" s="100" t="s">
        <v>13471</v>
      </c>
      <c r="B13286" s="101">
        <v>220.42</v>
      </c>
      <c r="C13286" s="102"/>
      <c r="D13286" s="100" t="s">
        <v>30461</v>
      </c>
      <c r="E13286" s="101">
        <v>44.7</v>
      </c>
      <c r="F13286" s="102"/>
    </row>
    <row r="13287" ht="12.75" customHeight="1">
      <c r="A13287" s="100" t="s">
        <v>30252</v>
      </c>
      <c r="B13287" s="101">
        <v>605.46</v>
      </c>
      <c r="C13287" s="102"/>
      <c r="D13287" s="100" t="s">
        <v>13845</v>
      </c>
      <c r="E13287" s="101">
        <v>44.7</v>
      </c>
      <c r="F13287" s="102"/>
    </row>
    <row r="13288" ht="12.75" customHeight="1">
      <c r="A13288" s="100" t="s">
        <v>13473</v>
      </c>
      <c r="B13288" s="101">
        <v>575.85</v>
      </c>
      <c r="C13288" s="102"/>
      <c r="D13288" s="100" t="s">
        <v>30462</v>
      </c>
      <c r="E13288" s="101">
        <v>2.7</v>
      </c>
      <c r="F13288" s="102"/>
    </row>
    <row r="13289" ht="12.75" customHeight="1">
      <c r="A13289" s="100" t="s">
        <v>30253</v>
      </c>
      <c r="B13289" s="101">
        <v>594.63</v>
      </c>
      <c r="C13289" s="102"/>
      <c r="D13289" s="100" t="s">
        <v>13847</v>
      </c>
      <c r="E13289" s="101">
        <v>2.7</v>
      </c>
      <c r="F13289" s="102"/>
    </row>
    <row r="13290" ht="12.75" customHeight="1">
      <c r="A13290" s="100" t="s">
        <v>13475</v>
      </c>
      <c r="B13290" s="101">
        <v>565.03</v>
      </c>
      <c r="C13290" s="102"/>
      <c r="D13290" s="100" t="s">
        <v>30463</v>
      </c>
      <c r="E13290" s="101">
        <v>6.38</v>
      </c>
      <c r="F13290" s="102"/>
    </row>
    <row r="13291" ht="12.75" customHeight="1">
      <c r="A13291" s="100" t="s">
        <v>30254</v>
      </c>
      <c r="B13291" s="101">
        <v>592.06</v>
      </c>
      <c r="C13291" s="102"/>
      <c r="D13291" s="100" t="s">
        <v>13849</v>
      </c>
      <c r="E13291" s="101">
        <v>6.38</v>
      </c>
      <c r="F13291" s="102"/>
    </row>
    <row r="13292" ht="12.75" customHeight="1">
      <c r="A13292" s="100" t="s">
        <v>13477</v>
      </c>
      <c r="B13292" s="101">
        <v>562.46</v>
      </c>
      <c r="C13292" s="102"/>
      <c r="D13292" s="100" t="s">
        <v>30464</v>
      </c>
      <c r="E13292" s="101">
        <v>49.13</v>
      </c>
      <c r="F13292" s="102"/>
    </row>
    <row r="13293" ht="12.75" customHeight="1">
      <c r="A13293" s="100" t="s">
        <v>30255</v>
      </c>
      <c r="B13293" s="101">
        <v>565.7</v>
      </c>
      <c r="C13293" s="102"/>
      <c r="D13293" s="100" t="s">
        <v>13851</v>
      </c>
      <c r="E13293" s="101">
        <v>49.13</v>
      </c>
      <c r="F13293" s="102"/>
    </row>
    <row r="13294" ht="12.75" customHeight="1">
      <c r="A13294" s="100" t="s">
        <v>13479</v>
      </c>
      <c r="B13294" s="101">
        <v>536.1</v>
      </c>
      <c r="C13294" s="102"/>
      <c r="D13294" s="100" t="s">
        <v>30465</v>
      </c>
      <c r="E13294" s="101">
        <v>36.36</v>
      </c>
      <c r="F13294" s="102"/>
    </row>
    <row r="13295" ht="12.75" customHeight="1">
      <c r="A13295" s="100" t="s">
        <v>30256</v>
      </c>
      <c r="B13295" s="101">
        <v>555.82</v>
      </c>
      <c r="C13295" s="102"/>
      <c r="D13295" s="100" t="s">
        <v>13853</v>
      </c>
      <c r="E13295" s="101">
        <v>36.36</v>
      </c>
      <c r="F13295" s="102"/>
    </row>
    <row r="13296" ht="12.75" customHeight="1">
      <c r="A13296" s="100" t="s">
        <v>13481</v>
      </c>
      <c r="B13296" s="101">
        <v>526.22</v>
      </c>
      <c r="C13296" s="102"/>
      <c r="D13296" s="100" t="s">
        <v>30466</v>
      </c>
      <c r="E13296" s="101">
        <v>102.37</v>
      </c>
      <c r="F13296" s="102"/>
    </row>
    <row r="13297" ht="12.75" customHeight="1">
      <c r="A13297" s="100" t="s">
        <v>30259</v>
      </c>
      <c r="B13297" s="101">
        <v>388.15</v>
      </c>
      <c r="C13297" s="102"/>
      <c r="D13297" s="100" t="s">
        <v>13855</v>
      </c>
      <c r="E13297" s="101">
        <v>102.37</v>
      </c>
      <c r="F13297" s="102"/>
    </row>
    <row r="13298" ht="12.75" customHeight="1">
      <c r="A13298" s="100" t="s">
        <v>13483</v>
      </c>
      <c r="B13298" s="101">
        <v>368.42</v>
      </c>
      <c r="C13298" s="102"/>
      <c r="D13298" s="100" t="s">
        <v>30467</v>
      </c>
      <c r="E13298" s="101">
        <v>10.48</v>
      </c>
      <c r="F13298" s="102"/>
    </row>
    <row r="13299" ht="12.75" customHeight="1">
      <c r="A13299" s="100" t="s">
        <v>30260</v>
      </c>
      <c r="B13299" s="101">
        <v>379.89</v>
      </c>
      <c r="C13299" s="102"/>
      <c r="D13299" s="100" t="s">
        <v>13857</v>
      </c>
      <c r="E13299" s="101">
        <v>10.48</v>
      </c>
      <c r="F13299" s="102"/>
    </row>
    <row r="13300" ht="12.75" customHeight="1">
      <c r="A13300" s="100" t="s">
        <v>13485</v>
      </c>
      <c r="B13300" s="101">
        <v>360.16</v>
      </c>
      <c r="C13300" s="102"/>
      <c r="D13300" s="100" t="s">
        <v>30468</v>
      </c>
      <c r="E13300" s="101">
        <v>36.9</v>
      </c>
      <c r="F13300" s="102"/>
    </row>
    <row r="13301" ht="12.75" customHeight="1">
      <c r="A13301" s="100" t="s">
        <v>30261</v>
      </c>
      <c r="B13301" s="101">
        <v>379.89</v>
      </c>
      <c r="C13301" s="102"/>
      <c r="D13301" s="100" t="s">
        <v>13859</v>
      </c>
      <c r="E13301" s="101">
        <v>36.9</v>
      </c>
      <c r="F13301" s="102"/>
    </row>
    <row r="13302" ht="12.75" customHeight="1">
      <c r="A13302" s="100" t="s">
        <v>13487</v>
      </c>
      <c r="B13302" s="101">
        <v>360.16</v>
      </c>
      <c r="C13302" s="102"/>
      <c r="D13302" s="100" t="s">
        <v>30469</v>
      </c>
      <c r="E13302" s="101">
        <v>63.92</v>
      </c>
      <c r="F13302" s="102"/>
    </row>
    <row r="13303" ht="12.75" customHeight="1">
      <c r="A13303" s="100" t="s">
        <v>30262</v>
      </c>
      <c r="B13303" s="101">
        <v>704.26</v>
      </c>
      <c r="C13303" s="102"/>
      <c r="D13303" s="100" t="s">
        <v>13861</v>
      </c>
      <c r="E13303" s="101">
        <v>63.92</v>
      </c>
      <c r="F13303" s="102"/>
    </row>
    <row r="13304" ht="12.75" customHeight="1">
      <c r="A13304" s="100" t="s">
        <v>13489</v>
      </c>
      <c r="B13304" s="101">
        <v>674.65</v>
      </c>
      <c r="C13304" s="102"/>
      <c r="D13304" s="100" t="s">
        <v>30470</v>
      </c>
      <c r="E13304" s="101">
        <v>4.06</v>
      </c>
      <c r="F13304" s="102"/>
    </row>
    <row r="13305" ht="12.75" customHeight="1">
      <c r="A13305" s="100" t="s">
        <v>30263</v>
      </c>
      <c r="B13305" s="101">
        <v>672.89</v>
      </c>
      <c r="C13305" s="102"/>
      <c r="D13305" s="100" t="s">
        <v>13863</v>
      </c>
      <c r="E13305" s="101">
        <v>4.06</v>
      </c>
      <c r="F13305" s="102"/>
    </row>
    <row r="13306" ht="12.75" customHeight="1">
      <c r="A13306" s="100" t="s">
        <v>13491</v>
      </c>
      <c r="B13306" s="101">
        <v>643.29</v>
      </c>
      <c r="C13306" s="102"/>
      <c r="D13306" s="100" t="s">
        <v>30471</v>
      </c>
      <c r="E13306" s="101">
        <v>6.08</v>
      </c>
      <c r="F13306" s="102"/>
    </row>
    <row r="13307" ht="12.75" customHeight="1">
      <c r="A13307" s="100" t="s">
        <v>30264</v>
      </c>
      <c r="B13307" s="101">
        <v>655.32</v>
      </c>
      <c r="C13307" s="102"/>
      <c r="D13307" s="100" t="s">
        <v>13865</v>
      </c>
      <c r="E13307" s="101">
        <v>6.08</v>
      </c>
      <c r="F13307" s="102"/>
    </row>
    <row r="13308" ht="12.75" customHeight="1">
      <c r="A13308" s="100" t="s">
        <v>13493</v>
      </c>
      <c r="B13308" s="101">
        <v>625.72</v>
      </c>
      <c r="C13308" s="102"/>
      <c r="D13308" s="100" t="s">
        <v>30472</v>
      </c>
      <c r="E13308" s="101">
        <v>62.65</v>
      </c>
      <c r="F13308" s="102"/>
    </row>
    <row r="13309" ht="12.75" customHeight="1">
      <c r="A13309" s="100" t="s">
        <v>30265</v>
      </c>
      <c r="B13309" s="101">
        <v>486.95</v>
      </c>
      <c r="C13309" s="102"/>
      <c r="D13309" s="100" t="s">
        <v>13867</v>
      </c>
      <c r="E13309" s="101">
        <v>62.65</v>
      </c>
      <c r="F13309" s="102"/>
    </row>
    <row r="13310" ht="12.75" customHeight="1">
      <c r="A13310" s="100" t="s">
        <v>13495</v>
      </c>
      <c r="B13310" s="101">
        <v>467.22</v>
      </c>
      <c r="C13310" s="102"/>
      <c r="D13310" s="100" t="s">
        <v>30473</v>
      </c>
      <c r="E13310" s="101">
        <v>18.81</v>
      </c>
      <c r="F13310" s="102"/>
    </row>
    <row r="13311" ht="12.75" customHeight="1">
      <c r="A13311" s="100" t="s">
        <v>30266</v>
      </c>
      <c r="B13311" s="101">
        <v>458.15</v>
      </c>
      <c r="C13311" s="102"/>
      <c r="D13311" s="100" t="s">
        <v>13869</v>
      </c>
      <c r="E13311" s="101">
        <v>18.81</v>
      </c>
      <c r="F13311" s="102"/>
    </row>
    <row r="13312" ht="12.75" customHeight="1">
      <c r="A13312" s="100" t="s">
        <v>13497</v>
      </c>
      <c r="B13312" s="101">
        <v>438.42</v>
      </c>
      <c r="C13312" s="102"/>
      <c r="D13312" s="100" t="s">
        <v>30474</v>
      </c>
      <c r="E13312" s="101">
        <v>190.14</v>
      </c>
      <c r="F13312" s="102"/>
    </row>
    <row r="13313" ht="12.75" customHeight="1">
      <c r="A13313" s="100" t="s">
        <v>30267</v>
      </c>
      <c r="B13313" s="101">
        <v>443.15</v>
      </c>
      <c r="C13313" s="102"/>
      <c r="D13313" s="100" t="s">
        <v>13871</v>
      </c>
      <c r="E13313" s="101">
        <v>190.14</v>
      </c>
      <c r="F13313" s="102"/>
    </row>
    <row r="13314" ht="12.75" customHeight="1">
      <c r="A13314" s="100" t="s">
        <v>13499</v>
      </c>
      <c r="B13314" s="101">
        <v>423.42</v>
      </c>
      <c r="C13314" s="102"/>
      <c r="D13314" s="100" t="s">
        <v>30475</v>
      </c>
      <c r="E13314" s="101">
        <v>151.94</v>
      </c>
      <c r="F13314" s="102"/>
    </row>
    <row r="13315" ht="12.75" customHeight="1">
      <c r="A13315" s="100" t="s">
        <v>30268</v>
      </c>
      <c r="B13315" s="101">
        <v>547.01</v>
      </c>
      <c r="C13315" s="102"/>
      <c r="D13315" s="100" t="s">
        <v>13873</v>
      </c>
      <c r="E13315" s="101">
        <v>151.94</v>
      </c>
      <c r="F13315" s="102"/>
    </row>
    <row r="13316" ht="12.75" customHeight="1">
      <c r="A13316" s="100" t="s">
        <v>13501</v>
      </c>
      <c r="B13316" s="101">
        <v>517.41</v>
      </c>
      <c r="C13316" s="102"/>
      <c r="D13316" s="100" t="s">
        <v>30476</v>
      </c>
      <c r="E13316" s="101">
        <v>216.49</v>
      </c>
      <c r="F13316" s="102"/>
    </row>
    <row r="13317" ht="12.75" customHeight="1">
      <c r="A13317" s="100" t="s">
        <v>30269</v>
      </c>
      <c r="B13317" s="101">
        <v>576.94</v>
      </c>
      <c r="C13317" s="102"/>
      <c r="D13317" s="100" t="s">
        <v>13875</v>
      </c>
      <c r="E13317" s="101">
        <v>216.49</v>
      </c>
      <c r="F13317" s="102"/>
    </row>
    <row r="13318" ht="12.75" customHeight="1">
      <c r="A13318" s="100" t="s">
        <v>13503</v>
      </c>
      <c r="B13318" s="101">
        <v>547.34</v>
      </c>
      <c r="C13318" s="102"/>
      <c r="D13318" s="100" t="s">
        <v>30477</v>
      </c>
      <c r="E13318" s="101">
        <v>6.49</v>
      </c>
      <c r="F13318" s="102"/>
    </row>
    <row r="13319" ht="12.75" customHeight="1">
      <c r="A13319" s="100" t="s">
        <v>30270</v>
      </c>
      <c r="B13319" s="101">
        <v>566.65</v>
      </c>
      <c r="C13319" s="102"/>
      <c r="D13319" s="100" t="s">
        <v>13877</v>
      </c>
      <c r="E13319" s="101">
        <v>6.49</v>
      </c>
      <c r="F13319" s="102"/>
    </row>
    <row r="13320" ht="12.75" customHeight="1">
      <c r="A13320" s="100" t="s">
        <v>13505</v>
      </c>
      <c r="B13320" s="101">
        <v>537.05</v>
      </c>
      <c r="C13320" s="102"/>
      <c r="D13320" s="100" t="s">
        <v>30478</v>
      </c>
      <c r="E13320" s="101">
        <v>28.69</v>
      </c>
      <c r="F13320" s="102"/>
    </row>
    <row r="13321" ht="12.75" customHeight="1">
      <c r="A13321" s="100" t="s">
        <v>30271</v>
      </c>
      <c r="B13321" s="101">
        <v>564.63</v>
      </c>
      <c r="C13321" s="102"/>
      <c r="D13321" s="100" t="s">
        <v>13879</v>
      </c>
      <c r="E13321" s="101">
        <v>28.69</v>
      </c>
      <c r="F13321" s="102"/>
    </row>
    <row r="13322" ht="12.75" customHeight="1">
      <c r="A13322" s="100" t="s">
        <v>13507</v>
      </c>
      <c r="B13322" s="101">
        <v>535.02</v>
      </c>
      <c r="C13322" s="102"/>
      <c r="D13322" s="100" t="s">
        <v>30479</v>
      </c>
      <c r="E13322" s="101">
        <v>28.0</v>
      </c>
      <c r="F13322" s="102"/>
    </row>
    <row r="13323" ht="12.75" customHeight="1">
      <c r="A13323" s="100" t="s">
        <v>30272</v>
      </c>
      <c r="B13323" s="101">
        <v>388.15</v>
      </c>
      <c r="C13323" s="102"/>
      <c r="D13323" s="100" t="s">
        <v>13881</v>
      </c>
      <c r="E13323" s="101">
        <v>28.0</v>
      </c>
      <c r="F13323" s="102"/>
    </row>
    <row r="13324" ht="12.75" customHeight="1">
      <c r="A13324" s="100" t="s">
        <v>13509</v>
      </c>
      <c r="B13324" s="101">
        <v>368.42</v>
      </c>
      <c r="C13324" s="102"/>
      <c r="D13324" s="100" t="s">
        <v>30480</v>
      </c>
      <c r="E13324" s="101">
        <v>16.37</v>
      </c>
      <c r="F13324" s="102"/>
    </row>
    <row r="13325" ht="12.75" customHeight="1">
      <c r="A13325" s="100" t="s">
        <v>30273</v>
      </c>
      <c r="B13325" s="101">
        <v>379.89</v>
      </c>
      <c r="C13325" s="102"/>
      <c r="D13325" s="100" t="s">
        <v>13883</v>
      </c>
      <c r="E13325" s="101">
        <v>16.37</v>
      </c>
      <c r="F13325" s="102"/>
    </row>
    <row r="13326" ht="12.75" customHeight="1">
      <c r="A13326" s="100" t="s">
        <v>13511</v>
      </c>
      <c r="B13326" s="101">
        <v>360.16</v>
      </c>
      <c r="C13326" s="102"/>
      <c r="D13326" s="100" t="s">
        <v>30481</v>
      </c>
      <c r="E13326" s="101">
        <v>38.11</v>
      </c>
      <c r="F13326" s="102"/>
    </row>
    <row r="13327" ht="12.75" customHeight="1">
      <c r="A13327" s="100" t="s">
        <v>30274</v>
      </c>
      <c r="B13327" s="101">
        <v>379.89</v>
      </c>
      <c r="C13327" s="102"/>
      <c r="D13327" s="100" t="s">
        <v>13885</v>
      </c>
      <c r="E13327" s="101">
        <v>38.11</v>
      </c>
      <c r="F13327" s="102"/>
    </row>
    <row r="13328" ht="12.75" customHeight="1">
      <c r="A13328" s="100" t="s">
        <v>13513</v>
      </c>
      <c r="B13328" s="101">
        <v>360.16</v>
      </c>
      <c r="C13328" s="102"/>
      <c r="D13328" s="100" t="s">
        <v>30482</v>
      </c>
      <c r="E13328" s="101">
        <v>27.01</v>
      </c>
      <c r="F13328" s="102"/>
    </row>
    <row r="13329" ht="12.75" customHeight="1">
      <c r="A13329" s="100" t="s">
        <v>30275</v>
      </c>
      <c r="B13329" s="101">
        <v>231.4</v>
      </c>
      <c r="C13329" s="102"/>
      <c r="D13329" s="100" t="s">
        <v>13887</v>
      </c>
      <c r="E13329" s="101">
        <v>27.01</v>
      </c>
      <c r="F13329" s="102"/>
    </row>
    <row r="13330" ht="12.75" customHeight="1">
      <c r="A13330" s="100" t="s">
        <v>13515</v>
      </c>
      <c r="B13330" s="101">
        <v>211.67</v>
      </c>
      <c r="C13330" s="102"/>
      <c r="D13330" s="100" t="s">
        <v>30483</v>
      </c>
      <c r="E13330" s="101">
        <v>5.69</v>
      </c>
      <c r="F13330" s="102"/>
    </row>
    <row r="13331" ht="12.75" customHeight="1">
      <c r="A13331" s="100" t="s">
        <v>30276</v>
      </c>
      <c r="B13331" s="101">
        <v>223.63</v>
      </c>
      <c r="C13331" s="102"/>
      <c r="D13331" s="100" t="s">
        <v>13889</v>
      </c>
      <c r="E13331" s="101">
        <v>5.69</v>
      </c>
      <c r="F13331" s="102"/>
    </row>
    <row r="13332" ht="12.75" customHeight="1">
      <c r="A13332" s="100" t="s">
        <v>13517</v>
      </c>
      <c r="B13332" s="101">
        <v>203.9</v>
      </c>
      <c r="C13332" s="102"/>
      <c r="D13332" s="100" t="s">
        <v>30484</v>
      </c>
      <c r="E13332" s="101">
        <v>174.4</v>
      </c>
      <c r="F13332" s="102"/>
    </row>
    <row r="13333" ht="12.75" customHeight="1">
      <c r="A13333" s="100" t="s">
        <v>30277</v>
      </c>
      <c r="B13333" s="101">
        <v>213.47</v>
      </c>
      <c r="C13333" s="102"/>
      <c r="D13333" s="100" t="s">
        <v>13891</v>
      </c>
      <c r="E13333" s="101">
        <v>174.4</v>
      </c>
      <c r="F13333" s="102"/>
    </row>
    <row r="13334" ht="12.75" customHeight="1">
      <c r="A13334" s="100" t="s">
        <v>13519</v>
      </c>
      <c r="B13334" s="101">
        <v>193.74</v>
      </c>
      <c r="C13334" s="102"/>
      <c r="D13334" s="100" t="s">
        <v>30485</v>
      </c>
      <c r="E13334" s="101">
        <v>1.75</v>
      </c>
      <c r="F13334" s="102"/>
    </row>
    <row r="13335" ht="12.75" customHeight="1">
      <c r="A13335" s="100" t="s">
        <v>30278</v>
      </c>
      <c r="B13335" s="101">
        <v>279.64</v>
      </c>
      <c r="C13335" s="102"/>
      <c r="D13335" s="100" t="s">
        <v>13893</v>
      </c>
      <c r="E13335" s="101">
        <v>1.75</v>
      </c>
      <c r="F13335" s="102"/>
    </row>
    <row r="13336" ht="12.75" customHeight="1">
      <c r="A13336" s="100" t="s">
        <v>13521</v>
      </c>
      <c r="B13336" s="101">
        <v>259.91</v>
      </c>
      <c r="C13336" s="102"/>
      <c r="D13336" s="100" t="s">
        <v>30486</v>
      </c>
      <c r="E13336" s="101">
        <v>17.61</v>
      </c>
      <c r="F13336" s="102"/>
    </row>
    <row r="13337" ht="12.75" customHeight="1">
      <c r="A13337" s="100" t="s">
        <v>30279</v>
      </c>
      <c r="B13337" s="101">
        <v>270.7</v>
      </c>
      <c r="C13337" s="102"/>
      <c r="D13337" s="100" t="s">
        <v>13895</v>
      </c>
      <c r="E13337" s="101">
        <v>17.61</v>
      </c>
      <c r="F13337" s="102"/>
    </row>
    <row r="13338" ht="12.75" customHeight="1">
      <c r="A13338" s="100" t="s">
        <v>13523</v>
      </c>
      <c r="B13338" s="101">
        <v>250.97</v>
      </c>
      <c r="C13338" s="102"/>
      <c r="D13338" s="100" t="s">
        <v>30487</v>
      </c>
      <c r="E13338" s="101">
        <v>5.22</v>
      </c>
      <c r="F13338" s="102"/>
    </row>
    <row r="13339" ht="12.75" customHeight="1">
      <c r="A13339" s="100" t="s">
        <v>30281</v>
      </c>
      <c r="B13339" s="101">
        <v>872.56</v>
      </c>
      <c r="C13339" s="102"/>
      <c r="D13339" s="100" t="s">
        <v>13897</v>
      </c>
      <c r="E13339" s="101">
        <v>5.22</v>
      </c>
      <c r="F13339" s="102"/>
    </row>
    <row r="13340" ht="12.75" customHeight="1">
      <c r="A13340" s="100" t="s">
        <v>13527</v>
      </c>
      <c r="B13340" s="101">
        <v>842.95</v>
      </c>
      <c r="C13340" s="102"/>
      <c r="D13340" s="100" t="s">
        <v>30488</v>
      </c>
      <c r="E13340" s="101">
        <v>19.9</v>
      </c>
      <c r="F13340" s="102"/>
    </row>
    <row r="13341" ht="12.75" customHeight="1">
      <c r="A13341" s="100" t="s">
        <v>30282</v>
      </c>
      <c r="B13341" s="101">
        <v>869.99</v>
      </c>
      <c r="C13341" s="102"/>
      <c r="D13341" s="100" t="s">
        <v>13899</v>
      </c>
      <c r="E13341" s="101">
        <v>19.9</v>
      </c>
      <c r="F13341" s="102"/>
    </row>
    <row r="13342" ht="12.75" customHeight="1">
      <c r="A13342" s="100" t="s">
        <v>13529</v>
      </c>
      <c r="B13342" s="101">
        <v>840.39</v>
      </c>
      <c r="C13342" s="102"/>
      <c r="D13342" s="100" t="s">
        <v>30489</v>
      </c>
      <c r="E13342" s="101">
        <v>34.43</v>
      </c>
      <c r="F13342" s="102"/>
    </row>
    <row r="13343" ht="12.75" customHeight="1">
      <c r="A13343" s="100" t="s">
        <v>30283</v>
      </c>
      <c r="B13343" s="101">
        <v>970.42</v>
      </c>
      <c r="C13343" s="102"/>
      <c r="D13343" s="100" t="s">
        <v>13901</v>
      </c>
      <c r="E13343" s="101">
        <v>34.43</v>
      </c>
      <c r="F13343" s="102"/>
    </row>
    <row r="13344" ht="12.75" customHeight="1">
      <c r="A13344" s="100" t="s">
        <v>13531</v>
      </c>
      <c r="B13344" s="101">
        <v>938.36</v>
      </c>
      <c r="C13344" s="102"/>
      <c r="D13344" s="100" t="s">
        <v>30490</v>
      </c>
      <c r="E13344" s="101">
        <v>46.25</v>
      </c>
      <c r="F13344" s="102"/>
    </row>
    <row r="13345" ht="12.75" customHeight="1">
      <c r="A13345" s="100" t="s">
        <v>30284</v>
      </c>
      <c r="B13345" s="101">
        <v>966.36</v>
      </c>
      <c r="C13345" s="102"/>
      <c r="D13345" s="100" t="s">
        <v>13903</v>
      </c>
      <c r="E13345" s="101">
        <v>46.25</v>
      </c>
      <c r="F13345" s="102"/>
    </row>
    <row r="13346" ht="12.75" customHeight="1">
      <c r="A13346" s="100" t="s">
        <v>13533</v>
      </c>
      <c r="B13346" s="101">
        <v>934.3</v>
      </c>
      <c r="C13346" s="102"/>
      <c r="D13346" s="100" t="s">
        <v>30491</v>
      </c>
      <c r="E13346" s="101">
        <v>44.04</v>
      </c>
      <c r="F13346" s="102"/>
    </row>
    <row r="13347" ht="12.75" customHeight="1">
      <c r="A13347" s="100" t="s">
        <v>30285</v>
      </c>
      <c r="B13347" s="101">
        <v>962.3</v>
      </c>
      <c r="C13347" s="102"/>
      <c r="D13347" s="100" t="s">
        <v>13905</v>
      </c>
      <c r="E13347" s="101">
        <v>44.04</v>
      </c>
      <c r="F13347" s="102"/>
    </row>
    <row r="13348" ht="12.75" customHeight="1">
      <c r="A13348" s="100" t="s">
        <v>13535</v>
      </c>
      <c r="B13348" s="101">
        <v>930.24</v>
      </c>
      <c r="C13348" s="102"/>
      <c r="D13348" s="100" t="s">
        <v>30492</v>
      </c>
      <c r="E13348" s="101">
        <v>12.45</v>
      </c>
      <c r="F13348" s="102"/>
    </row>
    <row r="13349" ht="12.75" customHeight="1">
      <c r="A13349" s="100" t="s">
        <v>30286</v>
      </c>
      <c r="B13349" s="101">
        <v>1697.48</v>
      </c>
      <c r="C13349" s="102"/>
      <c r="D13349" s="100" t="s">
        <v>13907</v>
      </c>
      <c r="E13349" s="101">
        <v>12.45</v>
      </c>
      <c r="F13349" s="102"/>
    </row>
    <row r="13350" ht="12.75" customHeight="1">
      <c r="A13350" s="100" t="s">
        <v>13537</v>
      </c>
      <c r="B13350" s="101">
        <v>1638.27</v>
      </c>
      <c r="C13350" s="102"/>
      <c r="D13350" s="100" t="s">
        <v>30493</v>
      </c>
      <c r="E13350" s="101">
        <v>79.01</v>
      </c>
      <c r="F13350" s="102"/>
    </row>
    <row r="13351" ht="12.75" customHeight="1">
      <c r="A13351" s="100" t="s">
        <v>30287</v>
      </c>
      <c r="B13351" s="101">
        <v>1705.6</v>
      </c>
      <c r="C13351" s="102"/>
      <c r="D13351" s="100" t="s">
        <v>13909</v>
      </c>
      <c r="E13351" s="101">
        <v>79.01</v>
      </c>
      <c r="F13351" s="102"/>
    </row>
    <row r="13352" ht="12.75" customHeight="1">
      <c r="A13352" s="100" t="s">
        <v>13539</v>
      </c>
      <c r="B13352" s="101">
        <v>1646.39</v>
      </c>
      <c r="C13352" s="102"/>
      <c r="D13352" s="100" t="s">
        <v>30494</v>
      </c>
      <c r="E13352" s="101">
        <v>11.94</v>
      </c>
      <c r="F13352" s="102"/>
    </row>
    <row r="13353" ht="12.75" customHeight="1">
      <c r="A13353" s="100" t="s">
        <v>30288</v>
      </c>
      <c r="B13353" s="101">
        <v>2313.44</v>
      </c>
      <c r="C13353" s="102"/>
      <c r="D13353" s="100" t="s">
        <v>13911</v>
      </c>
      <c r="E13353" s="101">
        <v>11.94</v>
      </c>
      <c r="F13353" s="102"/>
    </row>
    <row r="13354" ht="12.75" customHeight="1">
      <c r="A13354" s="100" t="s">
        <v>13541</v>
      </c>
      <c r="B13354" s="101">
        <v>2249.3</v>
      </c>
      <c r="C13354" s="102"/>
      <c r="D13354" s="100" t="s">
        <v>30495</v>
      </c>
      <c r="E13354" s="101">
        <v>19.46</v>
      </c>
      <c r="F13354" s="102"/>
    </row>
    <row r="13355" ht="12.75" customHeight="1">
      <c r="A13355" s="100" t="s">
        <v>30289</v>
      </c>
      <c r="B13355" s="101">
        <v>655.25</v>
      </c>
      <c r="C13355" s="102"/>
      <c r="D13355" s="100" t="s">
        <v>13913</v>
      </c>
      <c r="E13355" s="101">
        <v>19.46</v>
      </c>
      <c r="F13355" s="102"/>
    </row>
    <row r="13356" ht="12.75" customHeight="1">
      <c r="A13356" s="100" t="s">
        <v>13543</v>
      </c>
      <c r="B13356" s="101">
        <v>635.52</v>
      </c>
      <c r="C13356" s="102"/>
      <c r="D13356" s="100" t="s">
        <v>30496</v>
      </c>
      <c r="E13356" s="101">
        <v>25.65</v>
      </c>
      <c r="F13356" s="102"/>
    </row>
    <row r="13357" ht="12.75" customHeight="1">
      <c r="A13357" s="100" t="s">
        <v>30290</v>
      </c>
      <c r="B13357" s="101">
        <v>655.25</v>
      </c>
      <c r="C13357" s="102"/>
      <c r="D13357" s="100" t="s">
        <v>13915</v>
      </c>
      <c r="E13357" s="101">
        <v>25.65</v>
      </c>
      <c r="F13357" s="102"/>
    </row>
    <row r="13358" ht="12.75" customHeight="1">
      <c r="A13358" s="100" t="s">
        <v>13545</v>
      </c>
      <c r="B13358" s="101">
        <v>635.52</v>
      </c>
      <c r="C13358" s="102"/>
      <c r="D13358" s="100" t="s">
        <v>30497</v>
      </c>
      <c r="E13358" s="101">
        <v>13.06</v>
      </c>
      <c r="F13358" s="102"/>
    </row>
    <row r="13359" ht="12.75" customHeight="1">
      <c r="A13359" s="100" t="s">
        <v>30291</v>
      </c>
      <c r="B13359" s="101">
        <v>703.91</v>
      </c>
      <c r="C13359" s="102"/>
      <c r="D13359" s="100" t="s">
        <v>13917</v>
      </c>
      <c r="E13359" s="101">
        <v>13.06</v>
      </c>
      <c r="F13359" s="102"/>
    </row>
    <row r="13360" ht="12.75" customHeight="1">
      <c r="A13360" s="100" t="s">
        <v>13547</v>
      </c>
      <c r="B13360" s="101">
        <v>674.3</v>
      </c>
      <c r="C13360" s="102"/>
      <c r="D13360" s="100" t="s">
        <v>30498</v>
      </c>
      <c r="E13360" s="101">
        <v>7.18</v>
      </c>
      <c r="F13360" s="102"/>
    </row>
    <row r="13361" ht="12.75" customHeight="1">
      <c r="A13361" s="100" t="s">
        <v>30292</v>
      </c>
      <c r="B13361" s="101">
        <v>690.74</v>
      </c>
      <c r="C13361" s="102"/>
      <c r="D13361" s="100" t="s">
        <v>13919</v>
      </c>
      <c r="E13361" s="101">
        <v>6.92</v>
      </c>
      <c r="F13361" s="102"/>
    </row>
    <row r="13362" ht="12.75" customHeight="1">
      <c r="A13362" s="100" t="s">
        <v>13549</v>
      </c>
      <c r="B13362" s="101">
        <v>661.14</v>
      </c>
      <c r="C13362" s="102"/>
      <c r="D13362" s="100" t="s">
        <v>30499</v>
      </c>
      <c r="E13362" s="101">
        <v>4.31</v>
      </c>
      <c r="F13362" s="102"/>
    </row>
    <row r="13363" ht="12.75" customHeight="1">
      <c r="A13363" s="100" t="s">
        <v>30293</v>
      </c>
      <c r="B13363" s="101">
        <v>677.87</v>
      </c>
      <c r="C13363" s="102"/>
      <c r="D13363" s="100" t="s">
        <v>13921</v>
      </c>
      <c r="E13363" s="101">
        <v>4.05</v>
      </c>
      <c r="F13363" s="102"/>
    </row>
    <row r="13364" ht="12.75" customHeight="1">
      <c r="A13364" s="100" t="s">
        <v>13551</v>
      </c>
      <c r="B13364" s="101">
        <v>648.27</v>
      </c>
      <c r="C13364" s="102"/>
      <c r="D13364" s="100" t="s">
        <v>30500</v>
      </c>
      <c r="E13364" s="101">
        <v>0.77</v>
      </c>
      <c r="F13364" s="102"/>
    </row>
    <row r="13365" ht="12.75" customHeight="1">
      <c r="A13365" s="100" t="s">
        <v>30294</v>
      </c>
      <c r="B13365" s="101">
        <v>1009.3</v>
      </c>
      <c r="C13365" s="102"/>
      <c r="D13365" s="100" t="s">
        <v>13923</v>
      </c>
      <c r="E13365" s="101">
        <v>0.77</v>
      </c>
      <c r="F13365" s="102"/>
    </row>
    <row r="13366" ht="12.75" customHeight="1">
      <c r="A13366" s="100" t="s">
        <v>13553</v>
      </c>
      <c r="B13366" s="101">
        <v>969.83</v>
      </c>
      <c r="C13366" s="102"/>
      <c r="D13366" s="100" t="s">
        <v>30501</v>
      </c>
      <c r="E13366" s="101">
        <v>20.67</v>
      </c>
      <c r="F13366" s="102"/>
    </row>
    <row r="13367" ht="12.75" customHeight="1">
      <c r="A13367" s="100" t="s">
        <v>30295</v>
      </c>
      <c r="B13367" s="101">
        <v>989.18</v>
      </c>
      <c r="C13367" s="102"/>
      <c r="D13367" s="100" t="s">
        <v>13925</v>
      </c>
      <c r="E13367" s="101">
        <v>20.67</v>
      </c>
      <c r="F13367" s="102"/>
    </row>
    <row r="13368" ht="12.75" customHeight="1">
      <c r="A13368" s="100" t="s">
        <v>13555</v>
      </c>
      <c r="B13368" s="101">
        <v>949.71</v>
      </c>
      <c r="C13368" s="102"/>
      <c r="D13368" s="100" t="s">
        <v>30502</v>
      </c>
      <c r="E13368" s="101">
        <v>79.21</v>
      </c>
      <c r="F13368" s="102"/>
    </row>
    <row r="13369" ht="12.75" customHeight="1">
      <c r="A13369" s="100" t="s">
        <v>30296</v>
      </c>
      <c r="B13369" s="101">
        <v>1999.69</v>
      </c>
      <c r="C13369" s="102"/>
      <c r="D13369" s="100" t="s">
        <v>13927</v>
      </c>
      <c r="E13369" s="101">
        <v>79.21</v>
      </c>
      <c r="F13369" s="102"/>
    </row>
    <row r="13370" ht="12.75" customHeight="1">
      <c r="A13370" s="100" t="s">
        <v>13557</v>
      </c>
      <c r="B13370" s="101">
        <v>1925.68</v>
      </c>
      <c r="C13370" s="102"/>
      <c r="D13370" s="100" t="s">
        <v>30503</v>
      </c>
      <c r="E13370" s="101">
        <v>358.9</v>
      </c>
      <c r="F13370" s="102"/>
    </row>
    <row r="13371" ht="12.75" customHeight="1">
      <c r="A13371" s="100" t="s">
        <v>30297</v>
      </c>
      <c r="B13371" s="101">
        <v>4873.51</v>
      </c>
      <c r="C13371" s="102"/>
      <c r="D13371" s="100" t="s">
        <v>13929</v>
      </c>
      <c r="E13371" s="101">
        <v>355.96</v>
      </c>
      <c r="F13371" s="102"/>
    </row>
    <row r="13372" ht="12.75" customHeight="1">
      <c r="A13372" s="100" t="s">
        <v>13559</v>
      </c>
      <c r="B13372" s="101">
        <v>4694.99</v>
      </c>
      <c r="C13372" s="102"/>
      <c r="D13372" s="100" t="s">
        <v>30504</v>
      </c>
      <c r="E13372" s="101">
        <v>874.22</v>
      </c>
      <c r="F13372" s="102"/>
    </row>
    <row r="13373" ht="12.75" customHeight="1">
      <c r="A13373" s="100" t="s">
        <v>30298</v>
      </c>
      <c r="B13373" s="101">
        <v>1433.92</v>
      </c>
      <c r="C13373" s="102"/>
      <c r="D13373" s="100" t="s">
        <v>13931</v>
      </c>
      <c r="E13373" s="101">
        <v>867.53</v>
      </c>
      <c r="F13373" s="102"/>
    </row>
    <row r="13374" ht="12.75" customHeight="1">
      <c r="A13374" s="100" t="s">
        <v>13561</v>
      </c>
      <c r="B13374" s="101">
        <v>1379.65</v>
      </c>
      <c r="C13374" s="102"/>
      <c r="D13374" s="100" t="s">
        <v>30505</v>
      </c>
      <c r="E13374" s="101">
        <v>776.24</v>
      </c>
      <c r="F13374" s="102"/>
    </row>
    <row r="13375" ht="12.75" customHeight="1">
      <c r="A13375" s="100" t="s">
        <v>30299</v>
      </c>
      <c r="B13375" s="101">
        <v>467.42</v>
      </c>
      <c r="C13375" s="102"/>
      <c r="D13375" s="100" t="s">
        <v>13933</v>
      </c>
      <c r="E13375" s="101">
        <v>715.06</v>
      </c>
      <c r="F13375" s="102"/>
    </row>
    <row r="13376" ht="12.75" customHeight="1">
      <c r="A13376" s="100" t="s">
        <v>13563</v>
      </c>
      <c r="B13376" s="101">
        <v>458.02</v>
      </c>
      <c r="C13376" s="102"/>
      <c r="D13376" s="100" t="s">
        <v>30506</v>
      </c>
      <c r="E13376" s="101">
        <v>1155.29</v>
      </c>
      <c r="F13376" s="102"/>
    </row>
    <row r="13377" ht="12.75" customHeight="1">
      <c r="A13377" s="100" t="s">
        <v>30300</v>
      </c>
      <c r="B13377" s="101">
        <v>709.6</v>
      </c>
      <c r="C13377" s="102"/>
      <c r="D13377" s="100" t="s">
        <v>13935</v>
      </c>
      <c r="E13377" s="101">
        <v>1062.38</v>
      </c>
      <c r="F13377" s="102"/>
    </row>
    <row r="13378" ht="12.75" customHeight="1">
      <c r="A13378" s="100" t="s">
        <v>13565</v>
      </c>
      <c r="B13378" s="101">
        <v>652.86</v>
      </c>
      <c r="C13378" s="102"/>
      <c r="D13378" s="100" t="s">
        <v>30507</v>
      </c>
      <c r="E13378" s="101">
        <v>1158.67</v>
      </c>
      <c r="F13378" s="102"/>
    </row>
    <row r="13379" ht="12.75" customHeight="1">
      <c r="A13379" s="100" t="s">
        <v>30301</v>
      </c>
      <c r="B13379" s="101">
        <v>719.93</v>
      </c>
      <c r="C13379" s="102"/>
      <c r="D13379" s="100" t="s">
        <v>13937</v>
      </c>
      <c r="E13379" s="101">
        <v>1065.76</v>
      </c>
      <c r="F13379" s="102"/>
    </row>
    <row r="13380" ht="12.75" customHeight="1">
      <c r="A13380" s="100" t="s">
        <v>13567</v>
      </c>
      <c r="B13380" s="101">
        <v>663.2</v>
      </c>
      <c r="C13380" s="102"/>
      <c r="D13380" s="100" t="s">
        <v>30508</v>
      </c>
      <c r="E13380" s="101">
        <v>1470.5</v>
      </c>
      <c r="F13380" s="102"/>
    </row>
    <row r="13381" ht="12.75" customHeight="1">
      <c r="A13381" s="100" t="s">
        <v>30302</v>
      </c>
      <c r="B13381" s="101">
        <v>725.3</v>
      </c>
      <c r="C13381" s="102"/>
      <c r="D13381" s="100" t="s">
        <v>13939</v>
      </c>
      <c r="E13381" s="101">
        <v>1348.13</v>
      </c>
      <c r="F13381" s="102"/>
    </row>
    <row r="13382" ht="12.75" customHeight="1">
      <c r="A13382" s="100" t="s">
        <v>13569</v>
      </c>
      <c r="B13382" s="101">
        <v>668.56</v>
      </c>
      <c r="C13382" s="102"/>
      <c r="D13382" s="100" t="s">
        <v>30509</v>
      </c>
      <c r="E13382" s="101">
        <v>2228.58</v>
      </c>
      <c r="F13382" s="102"/>
    </row>
    <row r="13383" ht="12.75" customHeight="1">
      <c r="A13383" s="100" t="s">
        <v>30303</v>
      </c>
      <c r="B13383" s="101">
        <v>727.86</v>
      </c>
      <c r="C13383" s="102"/>
      <c r="D13383" s="100" t="s">
        <v>13941</v>
      </c>
      <c r="E13383" s="101">
        <v>2042.77</v>
      </c>
      <c r="F13383" s="102"/>
    </row>
    <row r="13384" ht="12.75" customHeight="1">
      <c r="A13384" s="100" t="s">
        <v>13571</v>
      </c>
      <c r="B13384" s="101">
        <v>671.13</v>
      </c>
      <c r="C13384" s="102"/>
      <c r="D13384" s="100" t="s">
        <v>30510</v>
      </c>
      <c r="E13384" s="101">
        <v>2235.34</v>
      </c>
      <c r="F13384" s="102"/>
    </row>
    <row r="13385" ht="12.75" customHeight="1">
      <c r="A13385" s="100" t="s">
        <v>30304</v>
      </c>
      <c r="B13385" s="101">
        <v>913.09</v>
      </c>
      <c r="C13385" s="102"/>
      <c r="D13385" s="100" t="s">
        <v>13943</v>
      </c>
      <c r="E13385" s="101">
        <v>2049.53</v>
      </c>
      <c r="F13385" s="102"/>
    </row>
    <row r="13386" ht="12.75" customHeight="1">
      <c r="A13386" s="100" t="s">
        <v>13573</v>
      </c>
      <c r="B13386" s="101">
        <v>883.49</v>
      </c>
      <c r="C13386" s="102"/>
      <c r="D13386" s="100" t="s">
        <v>30511</v>
      </c>
      <c r="E13386" s="101">
        <v>690.99</v>
      </c>
      <c r="F13386" s="102"/>
    </row>
    <row r="13387" ht="12.75" customHeight="1">
      <c r="A13387" s="100" t="s">
        <v>30305</v>
      </c>
      <c r="B13387" s="101">
        <v>619.07</v>
      </c>
      <c r="C13387" s="102"/>
      <c r="D13387" s="100" t="s">
        <v>13945</v>
      </c>
      <c r="E13387" s="101">
        <v>637.84</v>
      </c>
      <c r="F13387" s="102"/>
    </row>
    <row r="13388" ht="12.75" customHeight="1">
      <c r="A13388" s="100" t="s">
        <v>13575</v>
      </c>
      <c r="B13388" s="101">
        <v>584.53</v>
      </c>
      <c r="C13388" s="102"/>
      <c r="D13388" s="100" t="s">
        <v>30512</v>
      </c>
      <c r="E13388" s="101">
        <v>2386.01</v>
      </c>
      <c r="F13388" s="102"/>
    </row>
    <row r="13389" ht="12.75" customHeight="1">
      <c r="A13389" s="100" t="s">
        <v>30306</v>
      </c>
      <c r="B13389" s="101">
        <v>377.43</v>
      </c>
      <c r="C13389" s="102"/>
      <c r="D13389" s="100" t="s">
        <v>13947</v>
      </c>
      <c r="E13389" s="101">
        <v>2364.58</v>
      </c>
      <c r="F13389" s="102"/>
    </row>
    <row r="13390" ht="12.75" customHeight="1">
      <c r="A13390" s="100" t="s">
        <v>13577</v>
      </c>
      <c r="B13390" s="101">
        <v>347.83</v>
      </c>
      <c r="C13390" s="102"/>
      <c r="D13390" s="100" t="s">
        <v>30513</v>
      </c>
      <c r="E13390" s="101">
        <v>1913.63</v>
      </c>
      <c r="F13390" s="102"/>
    </row>
    <row r="13391" ht="12.75" customHeight="1">
      <c r="A13391" s="100" t="s">
        <v>30307</v>
      </c>
      <c r="B13391" s="101">
        <v>563.94</v>
      </c>
      <c r="C13391" s="102"/>
      <c r="D13391" s="100" t="s">
        <v>13949</v>
      </c>
      <c r="E13391" s="101">
        <v>1892.2</v>
      </c>
      <c r="F13391" s="102"/>
    </row>
    <row r="13392" ht="12.75" customHeight="1">
      <c r="A13392" s="100" t="s">
        <v>13579</v>
      </c>
      <c r="B13392" s="101">
        <v>507.2</v>
      </c>
      <c r="C13392" s="102"/>
      <c r="D13392" s="100" t="s">
        <v>30514</v>
      </c>
      <c r="E13392" s="101">
        <v>1835.47</v>
      </c>
      <c r="F13392" s="102"/>
    </row>
    <row r="13393" ht="12.75" customHeight="1">
      <c r="A13393" s="100" t="s">
        <v>30309</v>
      </c>
      <c r="B13393" s="101">
        <v>867.64</v>
      </c>
      <c r="C13393" s="102"/>
      <c r="D13393" s="100" t="s">
        <v>13951</v>
      </c>
      <c r="E13393" s="101">
        <v>1814.05</v>
      </c>
      <c r="F13393" s="102"/>
    </row>
    <row r="13394" ht="12.75" customHeight="1">
      <c r="A13394" s="100" t="s">
        <v>13583</v>
      </c>
      <c r="B13394" s="101">
        <v>834.24</v>
      </c>
      <c r="C13394" s="102"/>
      <c r="D13394" s="100" t="s">
        <v>30515</v>
      </c>
      <c r="E13394" s="101">
        <v>645.41</v>
      </c>
      <c r="F13394" s="102"/>
    </row>
    <row r="13395" ht="12.75" customHeight="1">
      <c r="A13395" s="100" t="s">
        <v>30310</v>
      </c>
      <c r="B13395" s="101">
        <v>890.06</v>
      </c>
      <c r="C13395" s="102"/>
      <c r="D13395" s="100" t="s">
        <v>13953</v>
      </c>
      <c r="E13395" s="101">
        <v>592.26</v>
      </c>
      <c r="F13395" s="102"/>
    </row>
    <row r="13396" ht="12.75" customHeight="1">
      <c r="A13396" s="100" t="s">
        <v>13585</v>
      </c>
      <c r="B13396" s="101">
        <v>856.15</v>
      </c>
      <c r="C13396" s="102"/>
      <c r="D13396" s="100" t="s">
        <v>30516</v>
      </c>
      <c r="E13396" s="101">
        <v>165.04</v>
      </c>
      <c r="F13396" s="102"/>
    </row>
    <row r="13397" ht="12.75" customHeight="1">
      <c r="A13397" s="100" t="s">
        <v>30311</v>
      </c>
      <c r="B13397" s="101">
        <v>932.77</v>
      </c>
      <c r="C13397" s="102"/>
      <c r="D13397" s="100" t="s">
        <v>13955</v>
      </c>
      <c r="E13397" s="101">
        <v>152.26</v>
      </c>
      <c r="F13397" s="102"/>
    </row>
    <row r="13398" ht="12.75" customHeight="1">
      <c r="A13398" s="100" t="s">
        <v>13587</v>
      </c>
      <c r="B13398" s="101">
        <v>898.37</v>
      </c>
      <c r="C13398" s="102"/>
      <c r="D13398" s="100" t="s">
        <v>30517</v>
      </c>
      <c r="E13398" s="101">
        <v>192.04</v>
      </c>
      <c r="F13398" s="102"/>
    </row>
    <row r="13399" ht="12.75" customHeight="1">
      <c r="A13399" s="100" t="s">
        <v>30312</v>
      </c>
      <c r="B13399" s="101">
        <v>408.95</v>
      </c>
      <c r="C13399" s="102"/>
      <c r="D13399" s="100" t="s">
        <v>13957</v>
      </c>
      <c r="E13399" s="101">
        <v>177.62</v>
      </c>
      <c r="F13399" s="102"/>
    </row>
    <row r="13400" ht="12.75" customHeight="1">
      <c r="A13400" s="100" t="s">
        <v>13589</v>
      </c>
      <c r="B13400" s="101">
        <v>379.35</v>
      </c>
      <c r="C13400" s="102"/>
      <c r="D13400" s="100" t="s">
        <v>30518</v>
      </c>
      <c r="E13400" s="101">
        <v>218.79</v>
      </c>
      <c r="F13400" s="102"/>
    </row>
    <row r="13401" ht="12.75" customHeight="1">
      <c r="A13401" s="100" t="s">
        <v>30313</v>
      </c>
      <c r="B13401" s="101">
        <v>399.4</v>
      </c>
      <c r="C13401" s="102"/>
      <c r="D13401" s="100" t="s">
        <v>13959</v>
      </c>
      <c r="E13401" s="101">
        <v>202.73</v>
      </c>
      <c r="F13401" s="102"/>
    </row>
    <row r="13402" ht="12.75" customHeight="1">
      <c r="A13402" s="100" t="s">
        <v>13591</v>
      </c>
      <c r="B13402" s="101">
        <v>369.79</v>
      </c>
      <c r="C13402" s="102"/>
      <c r="D13402" s="100" t="s">
        <v>30519</v>
      </c>
      <c r="E13402" s="101">
        <v>1549.79</v>
      </c>
      <c r="F13402" s="102"/>
    </row>
    <row r="13403" ht="12.75" customHeight="1">
      <c r="A13403" s="100" t="s">
        <v>30314</v>
      </c>
      <c r="B13403" s="101">
        <v>387.45</v>
      </c>
      <c r="C13403" s="102"/>
      <c r="D13403" s="100" t="s">
        <v>13961</v>
      </c>
      <c r="E13403" s="101">
        <v>1481.21</v>
      </c>
      <c r="F13403" s="102"/>
    </row>
    <row r="13404" ht="12.75" customHeight="1">
      <c r="A13404" s="100" t="s">
        <v>13593</v>
      </c>
      <c r="B13404" s="101">
        <v>357.85</v>
      </c>
      <c r="C13404" s="102"/>
      <c r="D13404" s="100" t="s">
        <v>30520</v>
      </c>
      <c r="E13404" s="101">
        <v>1677.39</v>
      </c>
      <c r="F13404" s="102"/>
    </row>
    <row r="13405" ht="12.75" customHeight="1">
      <c r="A13405" s="100" t="s">
        <v>30521</v>
      </c>
      <c r="B13405" s="101">
        <v>273.51</v>
      </c>
      <c r="C13405" s="102"/>
      <c r="D13405" s="100" t="s">
        <v>13963</v>
      </c>
      <c r="E13405" s="101">
        <v>1603.46</v>
      </c>
      <c r="F13405" s="102"/>
    </row>
    <row r="13406" ht="12.75" customHeight="1">
      <c r="A13406" s="100" t="s">
        <v>13595</v>
      </c>
      <c r="B13406" s="101">
        <v>253.77</v>
      </c>
      <c r="C13406" s="102"/>
      <c r="D13406" s="100" t="s">
        <v>30522</v>
      </c>
      <c r="E13406" s="101">
        <v>519.8</v>
      </c>
      <c r="F13406" s="102"/>
    </row>
    <row r="13407" ht="12.75" customHeight="1">
      <c r="A13407" s="100" t="s">
        <v>30523</v>
      </c>
      <c r="B13407" s="101">
        <v>155.45</v>
      </c>
      <c r="C13407" s="102"/>
      <c r="D13407" s="100" t="s">
        <v>13965</v>
      </c>
      <c r="E13407" s="101">
        <v>488.71</v>
      </c>
      <c r="F13407" s="102"/>
    </row>
    <row r="13408" ht="12.75" customHeight="1">
      <c r="A13408" s="100" t="s">
        <v>13597</v>
      </c>
      <c r="B13408" s="101">
        <v>145.59</v>
      </c>
      <c r="C13408" s="102"/>
      <c r="D13408" s="100" t="s">
        <v>30524</v>
      </c>
      <c r="E13408" s="101">
        <v>685.54</v>
      </c>
      <c r="F13408" s="102"/>
    </row>
    <row r="13409" ht="12.75" customHeight="1">
      <c r="A13409" s="100" t="s">
        <v>30325</v>
      </c>
      <c r="B13409" s="101">
        <v>1622.65</v>
      </c>
      <c r="C13409" s="102"/>
      <c r="D13409" s="100" t="s">
        <v>13967</v>
      </c>
      <c r="E13409" s="101">
        <v>624.36</v>
      </c>
      <c r="F13409" s="102"/>
    </row>
    <row r="13410" ht="12.75" customHeight="1">
      <c r="A13410" s="100" t="s">
        <v>13599</v>
      </c>
      <c r="B13410" s="101">
        <v>1563.44</v>
      </c>
      <c r="C13410" s="102"/>
      <c r="D13410" s="100" t="s">
        <v>30525</v>
      </c>
      <c r="E13410" s="101">
        <v>1062.95</v>
      </c>
      <c r="F13410" s="102"/>
    </row>
    <row r="13411" ht="12.75" customHeight="1">
      <c r="A13411" s="100" t="s">
        <v>30326</v>
      </c>
      <c r="B13411" s="101">
        <v>1005.12</v>
      </c>
      <c r="C13411" s="102"/>
      <c r="D13411" s="100" t="s">
        <v>13969</v>
      </c>
      <c r="E13411" s="101">
        <v>970.05</v>
      </c>
      <c r="F13411" s="102"/>
    </row>
    <row r="13412" ht="12.75" customHeight="1">
      <c r="A13412" s="100" t="s">
        <v>13601</v>
      </c>
      <c r="B13412" s="101">
        <v>914.71</v>
      </c>
      <c r="C13412" s="102"/>
      <c r="D13412" s="100" t="s">
        <v>30526</v>
      </c>
      <c r="E13412" s="101">
        <v>1064.7</v>
      </c>
      <c r="F13412" s="102"/>
    </row>
    <row r="13413" ht="12.75" customHeight="1">
      <c r="A13413" s="100" t="s">
        <v>30327</v>
      </c>
      <c r="B13413" s="101">
        <v>972.2</v>
      </c>
      <c r="C13413" s="102"/>
      <c r="D13413" s="100" t="s">
        <v>13971</v>
      </c>
      <c r="E13413" s="101">
        <v>971.8</v>
      </c>
      <c r="F13413" s="102"/>
    </row>
    <row r="13414" ht="12.75" customHeight="1">
      <c r="A13414" s="100" t="s">
        <v>13603</v>
      </c>
      <c r="B13414" s="101">
        <v>942.6</v>
      </c>
      <c r="C13414" s="102"/>
      <c r="D13414" s="100" t="s">
        <v>30527</v>
      </c>
      <c r="E13414" s="101">
        <v>54.04</v>
      </c>
      <c r="F13414" s="102"/>
    </row>
    <row r="13415" ht="12.75" customHeight="1">
      <c r="A13415" s="100" t="s">
        <v>30328</v>
      </c>
      <c r="B13415" s="101">
        <v>1119.86</v>
      </c>
      <c r="C13415" s="102"/>
      <c r="D13415" s="100" t="s">
        <v>13973</v>
      </c>
      <c r="E13415" s="101">
        <v>46.83</v>
      </c>
      <c r="F13415" s="102"/>
    </row>
    <row r="13416" ht="12.75" customHeight="1">
      <c r="A13416" s="100" t="s">
        <v>13605</v>
      </c>
      <c r="B13416" s="101">
        <v>1090.26</v>
      </c>
      <c r="C13416" s="102"/>
      <c r="D13416" s="100" t="s">
        <v>30528</v>
      </c>
      <c r="E13416" s="101">
        <v>49.24</v>
      </c>
      <c r="F13416" s="102"/>
    </row>
    <row r="13417" ht="12.75" customHeight="1">
      <c r="A13417" s="100" t="s">
        <v>30329</v>
      </c>
      <c r="B13417" s="101">
        <v>1386.32</v>
      </c>
      <c r="C13417" s="102"/>
      <c r="D13417" s="100" t="s">
        <v>13975</v>
      </c>
      <c r="E13417" s="101">
        <v>42.67</v>
      </c>
      <c r="F13417" s="102"/>
    </row>
    <row r="13418" ht="12.75" customHeight="1">
      <c r="A13418" s="100" t="s">
        <v>13607</v>
      </c>
      <c r="B13418" s="101">
        <v>1351.78</v>
      </c>
      <c r="C13418" s="102"/>
      <c r="D13418" s="100" t="s">
        <v>30529</v>
      </c>
      <c r="E13418" s="101">
        <v>44.67</v>
      </c>
      <c r="F13418" s="102"/>
    </row>
    <row r="13419" ht="12.75" customHeight="1">
      <c r="A13419" s="100" t="s">
        <v>30330</v>
      </c>
      <c r="B13419" s="101">
        <v>971.77</v>
      </c>
      <c r="C13419" s="102"/>
      <c r="D13419" s="100" t="s">
        <v>13977</v>
      </c>
      <c r="E13419" s="101">
        <v>38.71</v>
      </c>
      <c r="F13419" s="102"/>
    </row>
    <row r="13420" ht="12.75" customHeight="1">
      <c r="A13420" s="100" t="s">
        <v>13609</v>
      </c>
      <c r="B13420" s="101">
        <v>942.17</v>
      </c>
      <c r="C13420" s="102"/>
      <c r="D13420" s="100" t="s">
        <v>30530</v>
      </c>
      <c r="E13420" s="101">
        <v>21.61</v>
      </c>
      <c r="F13420" s="102"/>
    </row>
    <row r="13421" ht="12.75" customHeight="1">
      <c r="A13421" s="100" t="s">
        <v>30331</v>
      </c>
      <c r="B13421" s="101">
        <v>784.0</v>
      </c>
      <c r="C13421" s="102"/>
      <c r="D13421" s="100" t="s">
        <v>13979</v>
      </c>
      <c r="E13421" s="101">
        <v>18.73</v>
      </c>
      <c r="F13421" s="102"/>
    </row>
    <row r="13422" ht="12.75" customHeight="1">
      <c r="A13422" s="100" t="s">
        <v>13611</v>
      </c>
      <c r="B13422" s="101">
        <v>759.34</v>
      </c>
      <c r="C13422" s="102"/>
      <c r="D13422" s="100" t="s">
        <v>30531</v>
      </c>
      <c r="E13422" s="101">
        <v>19.69</v>
      </c>
      <c r="F13422" s="102"/>
    </row>
    <row r="13423" ht="12.75" customHeight="1">
      <c r="A13423" s="100" t="s">
        <v>30332</v>
      </c>
      <c r="B13423" s="101">
        <v>992.61</v>
      </c>
      <c r="C13423" s="102"/>
      <c r="D13423" s="100" t="s">
        <v>13981</v>
      </c>
      <c r="E13423" s="101">
        <v>17.06</v>
      </c>
      <c r="F13423" s="102"/>
    </row>
    <row r="13424" ht="12.75" customHeight="1">
      <c r="A13424" s="100" t="s">
        <v>13613</v>
      </c>
      <c r="B13424" s="101">
        <v>948.21</v>
      </c>
      <c r="C13424" s="102"/>
      <c r="D13424" s="100" t="s">
        <v>30532</v>
      </c>
      <c r="E13424" s="101">
        <v>17.77</v>
      </c>
      <c r="F13424" s="102"/>
    </row>
    <row r="13425" ht="12.75" customHeight="1">
      <c r="A13425" s="100" t="s">
        <v>30333</v>
      </c>
      <c r="B13425" s="101">
        <v>1438.37</v>
      </c>
      <c r="C13425" s="102"/>
      <c r="D13425" s="100" t="s">
        <v>13983</v>
      </c>
      <c r="E13425" s="101">
        <v>15.4</v>
      </c>
      <c r="F13425" s="102"/>
    </row>
    <row r="13426" ht="12.75" customHeight="1">
      <c r="A13426" s="100" t="s">
        <v>13615</v>
      </c>
      <c r="B13426" s="101">
        <v>1403.84</v>
      </c>
      <c r="C13426" s="102"/>
      <c r="D13426" s="100" t="s">
        <v>30533</v>
      </c>
      <c r="E13426" s="101">
        <v>18.01</v>
      </c>
      <c r="F13426" s="102"/>
    </row>
    <row r="13427" ht="12.75" customHeight="1">
      <c r="A13427" s="100" t="s">
        <v>30334</v>
      </c>
      <c r="B13427" s="101">
        <v>1852.78</v>
      </c>
      <c r="C13427" s="102"/>
      <c r="D13427" s="100" t="s">
        <v>13985</v>
      </c>
      <c r="E13427" s="101">
        <v>15.61</v>
      </c>
      <c r="F13427" s="102"/>
    </row>
    <row r="13428" ht="12.75" customHeight="1">
      <c r="A13428" s="100" t="s">
        <v>13617</v>
      </c>
      <c r="B13428" s="101">
        <v>1813.31</v>
      </c>
      <c r="C13428" s="102"/>
      <c r="D13428" s="100" t="s">
        <v>30534</v>
      </c>
      <c r="E13428" s="101">
        <v>14.41</v>
      </c>
      <c r="F13428" s="102"/>
    </row>
    <row r="13429" ht="12.75" customHeight="1">
      <c r="A13429" s="100" t="s">
        <v>30535</v>
      </c>
      <c r="B13429" s="101">
        <v>1981.55</v>
      </c>
      <c r="C13429" s="102"/>
      <c r="D13429" s="100" t="s">
        <v>13987</v>
      </c>
      <c r="E13429" s="101">
        <v>12.48</v>
      </c>
      <c r="F13429" s="102"/>
    </row>
    <row r="13430" ht="12.75" customHeight="1">
      <c r="A13430" s="100" t="s">
        <v>30536</v>
      </c>
      <c r="B13430" s="101">
        <v>1937.15</v>
      </c>
      <c r="C13430" s="102"/>
      <c r="D13430" s="100" t="s">
        <v>30537</v>
      </c>
      <c r="E13430" s="101">
        <v>10.8</v>
      </c>
      <c r="F13430" s="102"/>
    </row>
    <row r="13431" ht="12.75" customHeight="1">
      <c r="A13431" s="100" t="s">
        <v>30335</v>
      </c>
      <c r="B13431" s="101">
        <v>1200.66</v>
      </c>
      <c r="C13431" s="102"/>
      <c r="D13431" s="100" t="s">
        <v>13989</v>
      </c>
      <c r="E13431" s="101">
        <v>9.36</v>
      </c>
      <c r="F13431" s="102"/>
    </row>
    <row r="13432" ht="12.75" customHeight="1">
      <c r="A13432" s="100" t="s">
        <v>13619</v>
      </c>
      <c r="B13432" s="101">
        <v>1175.99</v>
      </c>
      <c r="C13432" s="102"/>
      <c r="D13432" s="100" t="s">
        <v>30538</v>
      </c>
      <c r="E13432" s="101">
        <v>8.4</v>
      </c>
      <c r="F13432" s="102"/>
    </row>
    <row r="13433" ht="12.75" customHeight="1">
      <c r="A13433" s="100" t="s">
        <v>30336</v>
      </c>
      <c r="B13433" s="101">
        <v>1362.66</v>
      </c>
      <c r="C13433" s="102"/>
      <c r="D13433" s="100" t="s">
        <v>13991</v>
      </c>
      <c r="E13433" s="101">
        <v>7.28</v>
      </c>
      <c r="F13433" s="102"/>
    </row>
    <row r="13434" ht="12.75" customHeight="1">
      <c r="A13434" s="100" t="s">
        <v>13621</v>
      </c>
      <c r="B13434" s="101">
        <v>1337.99</v>
      </c>
      <c r="C13434" s="102"/>
      <c r="D13434" s="100" t="s">
        <v>30539</v>
      </c>
      <c r="E13434" s="101">
        <v>7.2</v>
      </c>
      <c r="F13434" s="102"/>
    </row>
    <row r="13435" ht="12.75" customHeight="1">
      <c r="A13435" s="100" t="s">
        <v>30337</v>
      </c>
      <c r="B13435" s="101">
        <v>1720.24</v>
      </c>
      <c r="C13435" s="102"/>
      <c r="D13435" s="100" t="s">
        <v>13993</v>
      </c>
      <c r="E13435" s="101">
        <v>6.24</v>
      </c>
      <c r="F13435" s="102"/>
    </row>
    <row r="13436" ht="12.75" customHeight="1">
      <c r="A13436" s="100" t="s">
        <v>13623</v>
      </c>
      <c r="B13436" s="101">
        <v>1685.7</v>
      </c>
      <c r="C13436" s="102"/>
      <c r="D13436" s="100" t="s">
        <v>30540</v>
      </c>
      <c r="E13436" s="101">
        <v>6.0</v>
      </c>
      <c r="F13436" s="102"/>
    </row>
    <row r="13437" ht="12.75" customHeight="1">
      <c r="A13437" s="100" t="s">
        <v>30338</v>
      </c>
      <c r="B13437" s="101">
        <v>2526.77</v>
      </c>
      <c r="C13437" s="102"/>
      <c r="D13437" s="100" t="s">
        <v>13995</v>
      </c>
      <c r="E13437" s="101">
        <v>5.2</v>
      </c>
      <c r="F13437" s="102"/>
    </row>
    <row r="13438" ht="12.75" customHeight="1">
      <c r="A13438" s="100" t="s">
        <v>13625</v>
      </c>
      <c r="B13438" s="101">
        <v>2487.3</v>
      </c>
      <c r="C13438" s="102"/>
      <c r="D13438" s="100" t="s">
        <v>30541</v>
      </c>
      <c r="E13438" s="101">
        <v>12.0</v>
      </c>
      <c r="F13438" s="102"/>
    </row>
    <row r="13439" ht="12.75" customHeight="1">
      <c r="A13439" s="100" t="s">
        <v>30339</v>
      </c>
      <c r="B13439" s="101">
        <v>767.14</v>
      </c>
      <c r="C13439" s="102"/>
      <c r="D13439" s="100" t="s">
        <v>13997</v>
      </c>
      <c r="E13439" s="101">
        <v>10.4</v>
      </c>
      <c r="F13439" s="102"/>
    </row>
    <row r="13440" ht="12.75" customHeight="1">
      <c r="A13440" s="100" t="s">
        <v>13627</v>
      </c>
      <c r="B13440" s="101">
        <v>727.67</v>
      </c>
      <c r="C13440" s="102"/>
      <c r="D13440" s="100" t="s">
        <v>30542</v>
      </c>
      <c r="E13440" s="101">
        <v>54.04</v>
      </c>
      <c r="F13440" s="102"/>
    </row>
    <row r="13441" ht="12.75" customHeight="1">
      <c r="A13441" s="100" t="s">
        <v>30543</v>
      </c>
      <c r="B13441" s="101">
        <v>208.32</v>
      </c>
      <c r="C13441" s="102"/>
      <c r="D13441" s="100" t="s">
        <v>13999</v>
      </c>
      <c r="E13441" s="101">
        <v>46.83</v>
      </c>
      <c r="F13441" s="102"/>
    </row>
    <row r="13442" ht="12.75" customHeight="1">
      <c r="A13442" s="100" t="s">
        <v>30544</v>
      </c>
      <c r="B13442" s="101">
        <v>194.48</v>
      </c>
      <c r="C13442" s="102"/>
      <c r="D13442" s="100" t="s">
        <v>30545</v>
      </c>
      <c r="E13442" s="101">
        <v>40.83</v>
      </c>
      <c r="F13442" s="102"/>
    </row>
    <row r="13443" ht="12.75" customHeight="1">
      <c r="A13443" s="100" t="s">
        <v>30340</v>
      </c>
      <c r="B13443" s="101">
        <v>148.66</v>
      </c>
      <c r="C13443" s="102"/>
      <c r="D13443" s="100" t="s">
        <v>14001</v>
      </c>
      <c r="E13443" s="101">
        <v>35.38</v>
      </c>
      <c r="F13443" s="102"/>
    </row>
    <row r="13444" ht="12.75" customHeight="1">
      <c r="A13444" s="100" t="s">
        <v>13629</v>
      </c>
      <c r="B13444" s="101">
        <v>135.85</v>
      </c>
      <c r="C13444" s="102"/>
      <c r="D13444" s="100" t="s">
        <v>30546</v>
      </c>
      <c r="E13444" s="101">
        <v>84.06</v>
      </c>
      <c r="F13444" s="102"/>
    </row>
    <row r="13445" ht="12.75" customHeight="1">
      <c r="A13445" s="100" t="s">
        <v>30341</v>
      </c>
      <c r="B13445" s="101">
        <v>268.65</v>
      </c>
      <c r="C13445" s="102"/>
      <c r="D13445" s="100" t="s">
        <v>14003</v>
      </c>
      <c r="E13445" s="101">
        <v>72.85</v>
      </c>
      <c r="F13445" s="102"/>
    </row>
    <row r="13446" ht="12.75" customHeight="1">
      <c r="A13446" s="100" t="s">
        <v>13631</v>
      </c>
      <c r="B13446" s="101">
        <v>253.85</v>
      </c>
      <c r="C13446" s="102"/>
      <c r="D13446" s="100" t="s">
        <v>30547</v>
      </c>
      <c r="E13446" s="101">
        <v>6.0</v>
      </c>
      <c r="F13446" s="102"/>
    </row>
    <row r="13447" ht="12.75" customHeight="1">
      <c r="A13447" s="100" t="s">
        <v>30342</v>
      </c>
      <c r="B13447" s="101">
        <v>361.43</v>
      </c>
      <c r="C13447" s="102"/>
      <c r="D13447" s="100" t="s">
        <v>14005</v>
      </c>
      <c r="E13447" s="101">
        <v>5.2</v>
      </c>
      <c r="F13447" s="102"/>
    </row>
    <row r="13448" ht="12.75" customHeight="1">
      <c r="A13448" s="100" t="s">
        <v>13633</v>
      </c>
      <c r="B13448" s="101">
        <v>336.76</v>
      </c>
      <c r="C13448" s="102"/>
      <c r="D13448" s="100" t="s">
        <v>30548</v>
      </c>
      <c r="E13448" s="101">
        <v>7.2</v>
      </c>
      <c r="F13448" s="102"/>
    </row>
    <row r="13449" ht="12.75" customHeight="1">
      <c r="A13449" s="100" t="s">
        <v>30343</v>
      </c>
      <c r="B13449" s="101">
        <v>136.4</v>
      </c>
      <c r="C13449" s="102"/>
      <c r="D13449" s="100" t="s">
        <v>14007</v>
      </c>
      <c r="E13449" s="101">
        <v>6.24</v>
      </c>
      <c r="F13449" s="102"/>
    </row>
    <row r="13450" ht="12.75" customHeight="1">
      <c r="A13450" s="100" t="s">
        <v>13635</v>
      </c>
      <c r="B13450" s="101">
        <v>126.53</v>
      </c>
      <c r="C13450" s="102"/>
      <c r="D13450" s="100" t="s">
        <v>30549</v>
      </c>
      <c r="E13450" s="101">
        <v>4.8</v>
      </c>
      <c r="F13450" s="102"/>
    </row>
    <row r="13451" ht="12.75" customHeight="1">
      <c r="A13451" s="100" t="s">
        <v>30344</v>
      </c>
      <c r="B13451" s="101">
        <v>219.47</v>
      </c>
      <c r="C13451" s="102"/>
      <c r="D13451" s="100" t="s">
        <v>14009</v>
      </c>
      <c r="E13451" s="101">
        <v>4.16</v>
      </c>
      <c r="F13451" s="102"/>
    </row>
    <row r="13452" ht="12.75" customHeight="1">
      <c r="A13452" s="100" t="s">
        <v>13637</v>
      </c>
      <c r="B13452" s="101">
        <v>209.6</v>
      </c>
      <c r="C13452" s="102"/>
      <c r="D13452" s="100" t="s">
        <v>30550</v>
      </c>
      <c r="E13452" s="101">
        <v>24.01</v>
      </c>
      <c r="F13452" s="102"/>
    </row>
    <row r="13453" ht="12.75" customHeight="1">
      <c r="A13453" s="100" t="s">
        <v>30345</v>
      </c>
      <c r="B13453" s="101">
        <v>205.99</v>
      </c>
      <c r="C13453" s="102"/>
      <c r="D13453" s="100" t="s">
        <v>14011</v>
      </c>
      <c r="E13453" s="101">
        <v>20.81</v>
      </c>
      <c r="F13453" s="102"/>
    </row>
    <row r="13454" ht="12.75" customHeight="1">
      <c r="A13454" s="100" t="s">
        <v>13639</v>
      </c>
      <c r="B13454" s="101">
        <v>187.18</v>
      </c>
      <c r="C13454" s="102"/>
      <c r="D13454" s="100" t="s">
        <v>30551</v>
      </c>
      <c r="E13454" s="101">
        <v>48.03</v>
      </c>
      <c r="F13454" s="102"/>
    </row>
    <row r="13455" ht="12.75" customHeight="1">
      <c r="A13455" s="100" t="s">
        <v>30346</v>
      </c>
      <c r="B13455" s="101">
        <v>1339.56</v>
      </c>
      <c r="C13455" s="102"/>
      <c r="D13455" s="100" t="s">
        <v>145</v>
      </c>
      <c r="E13455" s="101">
        <v>41.63</v>
      </c>
      <c r="F13455" s="102"/>
    </row>
    <row r="13456" ht="12.75" customHeight="1">
      <c r="A13456" s="100" t="s">
        <v>13641</v>
      </c>
      <c r="B13456" s="101">
        <v>1233.2</v>
      </c>
      <c r="C13456" s="102"/>
      <c r="D13456" s="100" t="s">
        <v>30552</v>
      </c>
      <c r="E13456" s="101">
        <v>24.01</v>
      </c>
      <c r="F13456" s="102"/>
    </row>
    <row r="13457" ht="12.75" customHeight="1">
      <c r="A13457" s="100" t="s">
        <v>30347</v>
      </c>
      <c r="B13457" s="101">
        <v>1327.53</v>
      </c>
      <c r="C13457" s="102"/>
      <c r="D13457" s="100" t="s">
        <v>14014</v>
      </c>
      <c r="E13457" s="101">
        <v>20.81</v>
      </c>
      <c r="F13457" s="102"/>
    </row>
    <row r="13458" ht="12.75" customHeight="1">
      <c r="A13458" s="100" t="s">
        <v>13643</v>
      </c>
      <c r="B13458" s="101">
        <v>1263.39</v>
      </c>
      <c r="C13458" s="102"/>
      <c r="D13458" s="100" t="s">
        <v>30553</v>
      </c>
      <c r="E13458" s="101">
        <v>24.01</v>
      </c>
      <c r="F13458" s="102"/>
    </row>
    <row r="13459" ht="12.75" customHeight="1">
      <c r="A13459" s="100" t="s">
        <v>30348</v>
      </c>
      <c r="B13459" s="101">
        <v>926.21</v>
      </c>
      <c r="C13459" s="102"/>
      <c r="D13459" s="100" t="s">
        <v>14016</v>
      </c>
      <c r="E13459" s="101">
        <v>20.81</v>
      </c>
      <c r="F13459" s="102"/>
    </row>
    <row r="13460" ht="12.75" customHeight="1">
      <c r="A13460" s="100" t="s">
        <v>13645</v>
      </c>
      <c r="B13460" s="101">
        <v>847.27</v>
      </c>
      <c r="C13460" s="102"/>
      <c r="D13460" s="100" t="s">
        <v>30554</v>
      </c>
      <c r="E13460" s="101">
        <v>1129.56</v>
      </c>
      <c r="F13460" s="102"/>
    </row>
    <row r="13461" ht="12.75" customHeight="1">
      <c r="A13461" s="100" t="s">
        <v>30349</v>
      </c>
      <c r="B13461" s="101">
        <v>62.31</v>
      </c>
      <c r="C13461" s="102"/>
      <c r="D13461" s="100" t="s">
        <v>14018</v>
      </c>
      <c r="E13461" s="101">
        <v>1088.44</v>
      </c>
      <c r="F13461" s="102"/>
    </row>
    <row r="13462" ht="12.75" customHeight="1">
      <c r="A13462" s="100" t="s">
        <v>13647</v>
      </c>
      <c r="B13462" s="101">
        <v>57.37</v>
      </c>
      <c r="C13462" s="102"/>
      <c r="D13462" s="100" t="s">
        <v>30555</v>
      </c>
      <c r="E13462" s="101">
        <v>1062.39</v>
      </c>
      <c r="F13462" s="102"/>
    </row>
    <row r="13463" ht="12.75" customHeight="1">
      <c r="A13463" s="100" t="s">
        <v>30350</v>
      </c>
      <c r="B13463" s="101">
        <v>67.39</v>
      </c>
      <c r="C13463" s="102"/>
      <c r="D13463" s="100" t="s">
        <v>14020</v>
      </c>
      <c r="E13463" s="101">
        <v>1021.27</v>
      </c>
      <c r="F13463" s="102"/>
    </row>
    <row r="13464" ht="12.75" customHeight="1">
      <c r="A13464" s="100" t="s">
        <v>13649</v>
      </c>
      <c r="B13464" s="101">
        <v>62.46</v>
      </c>
      <c r="C13464" s="102"/>
      <c r="D13464" s="100" t="s">
        <v>30556</v>
      </c>
      <c r="E13464" s="101">
        <v>202.5</v>
      </c>
      <c r="F13464" s="102"/>
    </row>
    <row r="13465" ht="12.75" customHeight="1">
      <c r="A13465" s="100" t="s">
        <v>30351</v>
      </c>
      <c r="B13465" s="101">
        <v>72.31</v>
      </c>
      <c r="C13465" s="102"/>
      <c r="D13465" s="100" t="s">
        <v>14022</v>
      </c>
      <c r="E13465" s="101">
        <v>180.52</v>
      </c>
      <c r="F13465" s="102"/>
    </row>
    <row r="13466" ht="12.75" customHeight="1">
      <c r="A13466" s="100" t="s">
        <v>13651</v>
      </c>
      <c r="B13466" s="101">
        <v>67.38</v>
      </c>
      <c r="C13466" s="102"/>
      <c r="D13466" s="100" t="s">
        <v>30557</v>
      </c>
      <c r="E13466" s="101">
        <v>235.74</v>
      </c>
      <c r="F13466" s="102"/>
    </row>
    <row r="13467" ht="12.75" customHeight="1">
      <c r="A13467" s="100" t="s">
        <v>30352</v>
      </c>
      <c r="B13467" s="101">
        <v>49.39</v>
      </c>
      <c r="C13467" s="102"/>
      <c r="D13467" s="100" t="s">
        <v>14024</v>
      </c>
      <c r="E13467" s="101">
        <v>212.6</v>
      </c>
      <c r="F13467" s="102"/>
    </row>
    <row r="13468" ht="12.75" customHeight="1">
      <c r="A13468" s="100" t="s">
        <v>13653</v>
      </c>
      <c r="B13468" s="101">
        <v>45.44</v>
      </c>
      <c r="C13468" s="102"/>
      <c r="D13468" s="100" t="s">
        <v>30558</v>
      </c>
      <c r="E13468" s="101">
        <v>295.23</v>
      </c>
      <c r="F13468" s="102"/>
    </row>
    <row r="13469" ht="12.75" customHeight="1">
      <c r="A13469" s="100" t="s">
        <v>30353</v>
      </c>
      <c r="B13469" s="101">
        <v>55.43</v>
      </c>
      <c r="C13469" s="102"/>
      <c r="D13469" s="100" t="s">
        <v>14026</v>
      </c>
      <c r="E13469" s="101">
        <v>268.49</v>
      </c>
      <c r="F13469" s="102"/>
    </row>
    <row r="13470" ht="12.75" customHeight="1">
      <c r="A13470" s="100" t="s">
        <v>13655</v>
      </c>
      <c r="B13470" s="101">
        <v>51.48</v>
      </c>
      <c r="C13470" s="102"/>
      <c r="D13470" s="100" t="s">
        <v>30559</v>
      </c>
      <c r="E13470" s="101">
        <v>479.45</v>
      </c>
      <c r="F13470" s="102"/>
    </row>
    <row r="13471" ht="12.75" customHeight="1">
      <c r="A13471" s="100" t="s">
        <v>30354</v>
      </c>
      <c r="B13471" s="101">
        <v>17.35</v>
      </c>
      <c r="C13471" s="102"/>
      <c r="D13471" s="100" t="s">
        <v>14028</v>
      </c>
      <c r="E13471" s="101">
        <v>439.42</v>
      </c>
      <c r="F13471" s="102"/>
    </row>
    <row r="13472" ht="12.75" customHeight="1">
      <c r="A13472" s="100" t="s">
        <v>13657</v>
      </c>
      <c r="B13472" s="101">
        <v>16.41</v>
      </c>
      <c r="C13472" s="102"/>
      <c r="D13472" s="100" t="s">
        <v>30560</v>
      </c>
      <c r="E13472" s="101">
        <v>404.7</v>
      </c>
      <c r="F13472" s="102"/>
    </row>
    <row r="13473" ht="12.75" customHeight="1">
      <c r="A13473" s="100" t="s">
        <v>30355</v>
      </c>
      <c r="B13473" s="101">
        <v>30.74</v>
      </c>
      <c r="C13473" s="102"/>
      <c r="D13473" s="100" t="s">
        <v>14030</v>
      </c>
      <c r="E13473" s="101">
        <v>369.13</v>
      </c>
      <c r="F13473" s="102"/>
    </row>
    <row r="13474" ht="12.75" customHeight="1">
      <c r="A13474" s="100" t="s">
        <v>13659</v>
      </c>
      <c r="B13474" s="101">
        <v>29.02</v>
      </c>
      <c r="C13474" s="102"/>
      <c r="D13474" s="100" t="s">
        <v>30561</v>
      </c>
      <c r="E13474" s="101">
        <v>1248.84</v>
      </c>
      <c r="F13474" s="102"/>
    </row>
    <row r="13475" ht="12.75" customHeight="1">
      <c r="A13475" s="100" t="s">
        <v>30356</v>
      </c>
      <c r="B13475" s="101">
        <v>35.3</v>
      </c>
      <c r="C13475" s="102"/>
      <c r="D13475" s="100" t="s">
        <v>14032</v>
      </c>
      <c r="E13475" s="101">
        <v>1160.59</v>
      </c>
      <c r="F13475" s="102"/>
    </row>
    <row r="13476" ht="12.75" customHeight="1">
      <c r="A13476" s="100" t="s">
        <v>13661</v>
      </c>
      <c r="B13476" s="101">
        <v>33.57</v>
      </c>
      <c r="C13476" s="102"/>
      <c r="D13476" s="100" t="s">
        <v>30562</v>
      </c>
      <c r="E13476" s="101">
        <v>1430.77</v>
      </c>
      <c r="F13476" s="102"/>
    </row>
    <row r="13477" ht="12.75" customHeight="1">
      <c r="A13477" s="100" t="s">
        <v>30357</v>
      </c>
      <c r="B13477" s="101">
        <v>30.74</v>
      </c>
      <c r="C13477" s="102"/>
      <c r="D13477" s="100" t="s">
        <v>14034</v>
      </c>
      <c r="E13477" s="101">
        <v>1329.23</v>
      </c>
      <c r="F13477" s="102"/>
    </row>
    <row r="13478" ht="12.75" customHeight="1">
      <c r="A13478" s="100" t="s">
        <v>13663</v>
      </c>
      <c r="B13478" s="101">
        <v>29.02</v>
      </c>
      <c r="C13478" s="102"/>
      <c r="D13478" s="100" t="s">
        <v>30563</v>
      </c>
      <c r="E13478" s="101">
        <v>966.56</v>
      </c>
      <c r="F13478" s="102"/>
    </row>
    <row r="13479" ht="12.75" customHeight="1">
      <c r="A13479" s="100" t="s">
        <v>30358</v>
      </c>
      <c r="B13479" s="101">
        <v>8.73</v>
      </c>
      <c r="C13479" s="102"/>
      <c r="D13479" s="100" t="s">
        <v>14036</v>
      </c>
      <c r="E13479" s="101">
        <v>896.23</v>
      </c>
      <c r="F13479" s="102"/>
    </row>
    <row r="13480" ht="12.75" customHeight="1">
      <c r="A13480" s="100" t="s">
        <v>13665</v>
      </c>
      <c r="B13480" s="101">
        <v>8.36</v>
      </c>
      <c r="C13480" s="102"/>
      <c r="D13480" s="100" t="s">
        <v>30564</v>
      </c>
      <c r="E13480" s="101">
        <v>391.29</v>
      </c>
      <c r="F13480" s="102"/>
    </row>
    <row r="13481" ht="12.75" customHeight="1">
      <c r="A13481" s="100" t="s">
        <v>30359</v>
      </c>
      <c r="B13481" s="101">
        <v>46.83</v>
      </c>
      <c r="C13481" s="102"/>
      <c r="D13481" s="100" t="s">
        <v>14038</v>
      </c>
      <c r="E13481" s="101">
        <v>356.24</v>
      </c>
      <c r="F13481" s="102"/>
    </row>
    <row r="13482" ht="12.75" customHeight="1">
      <c r="A13482" s="100" t="s">
        <v>13667</v>
      </c>
      <c r="B13482" s="101">
        <v>41.9</v>
      </c>
      <c r="C13482" s="102"/>
      <c r="D13482" s="100" t="s">
        <v>30565</v>
      </c>
      <c r="E13482" s="101">
        <v>315.21</v>
      </c>
      <c r="F13482" s="102"/>
    </row>
    <row r="13483" ht="12.75" customHeight="1">
      <c r="A13483" s="100" t="s">
        <v>30360</v>
      </c>
      <c r="B13483" s="101">
        <v>56.45</v>
      </c>
      <c r="C13483" s="102"/>
      <c r="D13483" s="100" t="s">
        <v>14040</v>
      </c>
      <c r="E13483" s="101">
        <v>284.79</v>
      </c>
      <c r="F13483" s="102"/>
    </row>
    <row r="13484" ht="12.75" customHeight="1">
      <c r="A13484" s="100" t="s">
        <v>13669</v>
      </c>
      <c r="B13484" s="101">
        <v>51.52</v>
      </c>
      <c r="C13484" s="102"/>
      <c r="D13484" s="100" t="s">
        <v>30566</v>
      </c>
      <c r="E13484" s="101">
        <v>1095.06</v>
      </c>
      <c r="F13484" s="102"/>
    </row>
    <row r="13485" ht="12.75" customHeight="1">
      <c r="A13485" s="100" t="s">
        <v>30361</v>
      </c>
      <c r="B13485" s="101">
        <v>505.74</v>
      </c>
      <c r="C13485" s="102"/>
      <c r="D13485" s="100" t="s">
        <v>14042</v>
      </c>
      <c r="E13485" s="101">
        <v>1019.39</v>
      </c>
      <c r="F13485" s="102"/>
    </row>
    <row r="13486" ht="12.75" customHeight="1">
      <c r="A13486" s="100" t="s">
        <v>13671</v>
      </c>
      <c r="B13486" s="101">
        <v>492.32</v>
      </c>
      <c r="C13486" s="102"/>
      <c r="D13486" s="100" t="s">
        <v>30567</v>
      </c>
      <c r="E13486" s="101">
        <v>1236.95</v>
      </c>
      <c r="F13486" s="102"/>
    </row>
    <row r="13487" ht="12.75" customHeight="1">
      <c r="A13487" s="100" t="s">
        <v>30362</v>
      </c>
      <c r="B13487" s="101">
        <v>667.74</v>
      </c>
      <c r="C13487" s="102"/>
      <c r="D13487" s="100" t="s">
        <v>14044</v>
      </c>
      <c r="E13487" s="101">
        <v>1150.59</v>
      </c>
      <c r="F13487" s="102"/>
    </row>
    <row r="13488" ht="12.75" customHeight="1">
      <c r="A13488" s="100" t="s">
        <v>13673</v>
      </c>
      <c r="B13488" s="101">
        <v>654.32</v>
      </c>
      <c r="C13488" s="102"/>
      <c r="D13488" s="100" t="s">
        <v>30568</v>
      </c>
      <c r="E13488" s="101">
        <v>3408.45</v>
      </c>
      <c r="F13488" s="102"/>
    </row>
    <row r="13489" ht="12.75" customHeight="1">
      <c r="A13489" s="100" t="s">
        <v>30363</v>
      </c>
      <c r="B13489" s="101">
        <v>586.74</v>
      </c>
      <c r="C13489" s="102"/>
      <c r="D13489" s="100" t="s">
        <v>14046</v>
      </c>
      <c r="E13489" s="101">
        <v>3298.5</v>
      </c>
      <c r="F13489" s="102"/>
    </row>
    <row r="13490" ht="12.75" customHeight="1">
      <c r="A13490" s="100" t="s">
        <v>13675</v>
      </c>
      <c r="B13490" s="101">
        <v>573.32</v>
      </c>
      <c r="C13490" s="102"/>
      <c r="D13490" s="100" t="s">
        <v>30569</v>
      </c>
      <c r="E13490" s="101">
        <v>1977.89</v>
      </c>
      <c r="F13490" s="102"/>
    </row>
    <row r="13491" ht="12.75" customHeight="1">
      <c r="A13491" s="100" t="s">
        <v>30364</v>
      </c>
      <c r="B13491" s="101">
        <v>648.48</v>
      </c>
      <c r="C13491" s="102"/>
      <c r="D13491" s="100" t="s">
        <v>14048</v>
      </c>
      <c r="E13491" s="101">
        <v>1901.15</v>
      </c>
      <c r="F13491" s="102"/>
    </row>
    <row r="13492" ht="12.75" customHeight="1">
      <c r="A13492" s="100" t="s">
        <v>121</v>
      </c>
      <c r="B13492" s="101">
        <v>637.63</v>
      </c>
      <c r="C13492" s="102"/>
      <c r="D13492" s="100" t="s">
        <v>30570</v>
      </c>
      <c r="E13492" s="101">
        <v>2117.85</v>
      </c>
      <c r="F13492" s="102"/>
    </row>
    <row r="13493" ht="12.75" customHeight="1">
      <c r="A13493" s="100" t="s">
        <v>30365</v>
      </c>
      <c r="B13493" s="101">
        <v>445.98</v>
      </c>
      <c r="C13493" s="102"/>
      <c r="D13493" s="100" t="s">
        <v>14050</v>
      </c>
      <c r="E13493" s="101">
        <v>2031.66</v>
      </c>
      <c r="F13493" s="102"/>
    </row>
    <row r="13494" ht="12.75" customHeight="1">
      <c r="A13494" s="100" t="s">
        <v>13678</v>
      </c>
      <c r="B13494" s="101">
        <v>435.13</v>
      </c>
      <c r="C13494" s="102"/>
      <c r="D13494" s="100" t="s">
        <v>30571</v>
      </c>
      <c r="E13494" s="101">
        <v>1283.7</v>
      </c>
      <c r="F13494" s="102"/>
    </row>
    <row r="13495" ht="12.75" customHeight="1">
      <c r="A13495" s="100" t="s">
        <v>30366</v>
      </c>
      <c r="B13495" s="101">
        <v>604.03</v>
      </c>
      <c r="C13495" s="102"/>
      <c r="D13495" s="100" t="s">
        <v>14052</v>
      </c>
      <c r="E13495" s="101">
        <v>1220.37</v>
      </c>
      <c r="F13495" s="102"/>
    </row>
    <row r="13496" ht="12.75" customHeight="1">
      <c r="A13496" s="100" t="s">
        <v>13680</v>
      </c>
      <c r="B13496" s="101">
        <v>599.1</v>
      </c>
      <c r="C13496" s="102"/>
      <c r="D13496" s="100" t="s">
        <v>30572</v>
      </c>
      <c r="E13496" s="101">
        <v>4185.98</v>
      </c>
      <c r="F13496" s="102"/>
    </row>
    <row r="13497" ht="12.75" customHeight="1">
      <c r="A13497" s="100" t="s">
        <v>30367</v>
      </c>
      <c r="B13497" s="101">
        <v>392.27</v>
      </c>
      <c r="C13497" s="102"/>
      <c r="D13497" s="100" t="s">
        <v>14054</v>
      </c>
      <c r="E13497" s="101">
        <v>4040.69</v>
      </c>
      <c r="F13497" s="102"/>
    </row>
    <row r="13498" ht="12.75" customHeight="1">
      <c r="A13498" s="100" t="s">
        <v>13682</v>
      </c>
      <c r="B13498" s="101">
        <v>388.57</v>
      </c>
      <c r="C13498" s="102"/>
      <c r="D13498" s="100" t="s">
        <v>30573</v>
      </c>
      <c r="E13498" s="101">
        <v>566.77</v>
      </c>
      <c r="F13498" s="102"/>
    </row>
    <row r="13499" ht="12.75" customHeight="1">
      <c r="A13499" s="100" t="s">
        <v>30368</v>
      </c>
      <c r="B13499" s="101">
        <v>1535.62</v>
      </c>
      <c r="C13499" s="102"/>
      <c r="D13499" s="100" t="s">
        <v>14056</v>
      </c>
      <c r="E13499" s="101">
        <v>522.22</v>
      </c>
      <c r="F13499" s="102"/>
    </row>
    <row r="13500" ht="12.75" customHeight="1">
      <c r="A13500" s="100" t="s">
        <v>13684</v>
      </c>
      <c r="B13500" s="101">
        <v>1420.67</v>
      </c>
      <c r="C13500" s="102"/>
      <c r="D13500" s="100" t="s">
        <v>30574</v>
      </c>
      <c r="E13500" s="101">
        <v>985.54</v>
      </c>
      <c r="F13500" s="102"/>
    </row>
    <row r="13501" ht="12.75" customHeight="1">
      <c r="A13501" s="100" t="s">
        <v>30369</v>
      </c>
      <c r="B13501" s="101">
        <v>370.89</v>
      </c>
      <c r="C13501" s="102"/>
      <c r="D13501" s="100" t="s">
        <v>14058</v>
      </c>
      <c r="E13501" s="101">
        <v>908.34</v>
      </c>
      <c r="F13501" s="102"/>
    </row>
    <row r="13502" ht="12.75" customHeight="1">
      <c r="A13502" s="100" t="s">
        <v>13686</v>
      </c>
      <c r="B13502" s="101">
        <v>357.05</v>
      </c>
      <c r="C13502" s="102"/>
      <c r="D13502" s="100" t="s">
        <v>30575</v>
      </c>
      <c r="E13502" s="101">
        <v>607.02</v>
      </c>
      <c r="F13502" s="102"/>
    </row>
    <row r="13503" ht="12.75" customHeight="1">
      <c r="A13503" s="100" t="s">
        <v>30370</v>
      </c>
      <c r="B13503" s="101">
        <v>11.9</v>
      </c>
      <c r="C13503" s="102"/>
      <c r="D13503" s="100" t="s">
        <v>14060</v>
      </c>
      <c r="E13503" s="101">
        <v>544.41</v>
      </c>
      <c r="F13503" s="102"/>
    </row>
    <row r="13504" ht="12.75" customHeight="1">
      <c r="A13504" s="100" t="s">
        <v>13688</v>
      </c>
      <c r="B13504" s="101">
        <v>11.9</v>
      </c>
      <c r="C13504" s="102"/>
      <c r="D13504" s="100" t="s">
        <v>30576</v>
      </c>
      <c r="E13504" s="101">
        <v>700.85</v>
      </c>
      <c r="F13504" s="102"/>
    </row>
    <row r="13505" ht="12.75" customHeight="1">
      <c r="A13505" s="100" t="s">
        <v>30371</v>
      </c>
      <c r="B13505" s="101">
        <v>19.9</v>
      </c>
      <c r="C13505" s="102"/>
      <c r="D13505" s="100" t="s">
        <v>14062</v>
      </c>
      <c r="E13505" s="101">
        <v>630.52</v>
      </c>
      <c r="F13505" s="102"/>
    </row>
    <row r="13506" ht="12.75" customHeight="1">
      <c r="A13506" s="100" t="s">
        <v>13690</v>
      </c>
      <c r="B13506" s="101">
        <v>19.9</v>
      </c>
      <c r="C13506" s="102"/>
      <c r="D13506" s="100" t="s">
        <v>30577</v>
      </c>
      <c r="E13506" s="101">
        <v>792.78</v>
      </c>
      <c r="F13506" s="102"/>
    </row>
    <row r="13507" ht="12.75" customHeight="1">
      <c r="A13507" s="100" t="s">
        <v>30372</v>
      </c>
      <c r="B13507" s="101">
        <v>27.9</v>
      </c>
      <c r="C13507" s="102"/>
      <c r="D13507" s="100" t="s">
        <v>14064</v>
      </c>
      <c r="E13507" s="101">
        <v>716.92</v>
      </c>
      <c r="F13507" s="102"/>
    </row>
    <row r="13508" ht="12.75" customHeight="1">
      <c r="A13508" s="100" t="s">
        <v>13692</v>
      </c>
      <c r="B13508" s="101">
        <v>27.9</v>
      </c>
      <c r="C13508" s="102"/>
      <c r="D13508" s="100" t="s">
        <v>30578</v>
      </c>
      <c r="E13508" s="101">
        <v>932.31</v>
      </c>
      <c r="F13508" s="102"/>
    </row>
    <row r="13509" ht="12.75" customHeight="1">
      <c r="A13509" s="100" t="s">
        <v>30373</v>
      </c>
      <c r="B13509" s="101">
        <v>16.33</v>
      </c>
      <c r="C13509" s="102"/>
      <c r="D13509" s="100" t="s">
        <v>14066</v>
      </c>
      <c r="E13509" s="101">
        <v>853.32</v>
      </c>
      <c r="F13509" s="102"/>
    </row>
    <row r="13510" ht="12.75" customHeight="1">
      <c r="A13510" s="100" t="s">
        <v>13694</v>
      </c>
      <c r="B13510" s="101">
        <v>16.33</v>
      </c>
      <c r="C13510" s="102"/>
      <c r="D13510" s="100" t="s">
        <v>30579</v>
      </c>
      <c r="E13510" s="101">
        <v>657.44</v>
      </c>
      <c r="F13510" s="102"/>
    </row>
    <row r="13511" ht="12.75" customHeight="1">
      <c r="A13511" s="100" t="s">
        <v>30374</v>
      </c>
      <c r="B13511" s="101">
        <v>18.79</v>
      </c>
      <c r="C13511" s="102"/>
      <c r="D13511" s="100" t="s">
        <v>14068</v>
      </c>
      <c r="E13511" s="101">
        <v>588.91</v>
      </c>
      <c r="F13511" s="102"/>
    </row>
    <row r="13512" ht="12.75" customHeight="1">
      <c r="A13512" s="100" t="s">
        <v>13696</v>
      </c>
      <c r="B13512" s="101">
        <v>18.79</v>
      </c>
      <c r="C13512" s="102"/>
      <c r="D13512" s="100" t="s">
        <v>30580</v>
      </c>
      <c r="E13512" s="101">
        <v>785.1</v>
      </c>
      <c r="F13512" s="102"/>
    </row>
    <row r="13513" ht="12.75" customHeight="1">
      <c r="A13513" s="100" t="s">
        <v>30375</v>
      </c>
      <c r="B13513" s="101">
        <v>29.51</v>
      </c>
      <c r="C13513" s="102"/>
      <c r="D13513" s="100" t="s">
        <v>14070</v>
      </c>
      <c r="E13513" s="101">
        <v>713.35</v>
      </c>
      <c r="F13513" s="102"/>
    </row>
    <row r="13514" ht="12.75" customHeight="1">
      <c r="A13514" s="100" t="s">
        <v>13698</v>
      </c>
      <c r="B13514" s="101">
        <v>29.51</v>
      </c>
      <c r="C13514" s="102"/>
      <c r="D13514" s="100" t="s">
        <v>30581</v>
      </c>
      <c r="E13514" s="101">
        <v>93.57</v>
      </c>
      <c r="F13514" s="102"/>
    </row>
    <row r="13515" ht="12.75" customHeight="1">
      <c r="A13515" s="100" t="s">
        <v>30376</v>
      </c>
      <c r="B13515" s="101">
        <v>41.69</v>
      </c>
      <c r="C13515" s="102"/>
      <c r="D13515" s="100" t="s">
        <v>14072</v>
      </c>
      <c r="E13515" s="101">
        <v>93.57</v>
      </c>
      <c r="F13515" s="102"/>
    </row>
    <row r="13516" ht="12.75" customHeight="1">
      <c r="A13516" s="100" t="s">
        <v>13700</v>
      </c>
      <c r="B13516" s="101">
        <v>41.69</v>
      </c>
      <c r="C13516" s="102"/>
      <c r="D13516" s="100" t="s">
        <v>30582</v>
      </c>
      <c r="E13516" s="101">
        <v>108.1</v>
      </c>
      <c r="F13516" s="102"/>
    </row>
    <row r="13517" ht="12.75" customHeight="1">
      <c r="A13517" s="100" t="s">
        <v>30377</v>
      </c>
      <c r="B13517" s="101">
        <v>57.39</v>
      </c>
      <c r="C13517" s="102"/>
      <c r="D13517" s="100" t="s">
        <v>14074</v>
      </c>
      <c r="E13517" s="101">
        <v>108.1</v>
      </c>
      <c r="F13517" s="102"/>
    </row>
    <row r="13518" ht="12.75" customHeight="1">
      <c r="A13518" s="100" t="s">
        <v>13702</v>
      </c>
      <c r="B13518" s="101">
        <v>57.39</v>
      </c>
      <c r="C13518" s="102"/>
      <c r="D13518" s="100" t="s">
        <v>30583</v>
      </c>
      <c r="E13518" s="101">
        <v>361.9</v>
      </c>
      <c r="F13518" s="102"/>
    </row>
    <row r="13519" ht="12.75" customHeight="1">
      <c r="A13519" s="100" t="s">
        <v>30378</v>
      </c>
      <c r="B13519" s="101">
        <v>25.16</v>
      </c>
      <c r="C13519" s="102"/>
      <c r="D13519" s="100" t="s">
        <v>14076</v>
      </c>
      <c r="E13519" s="101">
        <v>361.9</v>
      </c>
      <c r="F13519" s="102"/>
    </row>
    <row r="13520" ht="12.75" customHeight="1">
      <c r="A13520" s="100" t="s">
        <v>13704</v>
      </c>
      <c r="B13520" s="101">
        <v>25.16</v>
      </c>
      <c r="C13520" s="102"/>
      <c r="D13520" s="100" t="s">
        <v>30584</v>
      </c>
      <c r="E13520" s="101">
        <v>44.35</v>
      </c>
      <c r="F13520" s="102"/>
    </row>
    <row r="13521" ht="12.75" customHeight="1">
      <c r="A13521" s="100" t="s">
        <v>30379</v>
      </c>
      <c r="B13521" s="101">
        <v>35.86</v>
      </c>
      <c r="C13521" s="102"/>
      <c r="D13521" s="100" t="s">
        <v>14078</v>
      </c>
      <c r="E13521" s="101">
        <v>41.3</v>
      </c>
      <c r="F13521" s="102"/>
    </row>
    <row r="13522" ht="12.75" customHeight="1">
      <c r="A13522" s="100" t="s">
        <v>13706</v>
      </c>
      <c r="B13522" s="101">
        <v>35.86</v>
      </c>
      <c r="C13522" s="102"/>
      <c r="D13522" s="100" t="s">
        <v>30585</v>
      </c>
      <c r="E13522" s="101">
        <v>61.09</v>
      </c>
      <c r="F13522" s="102"/>
    </row>
    <row r="13523" ht="12.75" customHeight="1">
      <c r="A13523" s="100" t="s">
        <v>30380</v>
      </c>
      <c r="B13523" s="101">
        <v>25.02</v>
      </c>
      <c r="C13523" s="102"/>
      <c r="D13523" s="100" t="s">
        <v>14080</v>
      </c>
      <c r="E13523" s="101">
        <v>57.16</v>
      </c>
      <c r="F13523" s="102"/>
    </row>
    <row r="13524" ht="12.75" customHeight="1">
      <c r="A13524" s="100" t="s">
        <v>13708</v>
      </c>
      <c r="B13524" s="101">
        <v>25.02</v>
      </c>
      <c r="C13524" s="102"/>
      <c r="D13524" s="100" t="s">
        <v>30586</v>
      </c>
      <c r="E13524" s="101">
        <v>83.88</v>
      </c>
      <c r="F13524" s="102"/>
    </row>
    <row r="13525" ht="12.75" customHeight="1">
      <c r="A13525" s="100" t="s">
        <v>30381</v>
      </c>
      <c r="B13525" s="101">
        <v>9.5</v>
      </c>
      <c r="C13525" s="102"/>
      <c r="D13525" s="100" t="s">
        <v>14082</v>
      </c>
      <c r="E13525" s="101">
        <v>78.64</v>
      </c>
      <c r="F13525" s="102"/>
    </row>
    <row r="13526" ht="12.75" customHeight="1">
      <c r="A13526" s="100" t="s">
        <v>13710</v>
      </c>
      <c r="B13526" s="101">
        <v>9.5</v>
      </c>
      <c r="C13526" s="102"/>
      <c r="D13526" s="100" t="s">
        <v>30587</v>
      </c>
      <c r="E13526" s="101">
        <v>117.26</v>
      </c>
      <c r="F13526" s="102"/>
    </row>
    <row r="13527" ht="12.75" customHeight="1">
      <c r="A13527" s="100" t="s">
        <v>30382</v>
      </c>
      <c r="B13527" s="101">
        <v>17.05</v>
      </c>
      <c r="C13527" s="102"/>
      <c r="D13527" s="100" t="s">
        <v>14084</v>
      </c>
      <c r="E13527" s="101">
        <v>110.09</v>
      </c>
      <c r="F13527" s="102"/>
    </row>
    <row r="13528" ht="12.75" customHeight="1">
      <c r="A13528" s="100" t="s">
        <v>13712</v>
      </c>
      <c r="B13528" s="101">
        <v>17.05</v>
      </c>
      <c r="C13528" s="102"/>
      <c r="D13528" s="100" t="s">
        <v>30588</v>
      </c>
      <c r="E13528" s="101">
        <v>179.88</v>
      </c>
      <c r="F13528" s="102"/>
    </row>
    <row r="13529" ht="12.75" customHeight="1">
      <c r="A13529" s="100" t="s">
        <v>30383</v>
      </c>
      <c r="B13529" s="101">
        <v>37.9</v>
      </c>
      <c r="C13529" s="102"/>
      <c r="D13529" s="100" t="s">
        <v>14086</v>
      </c>
      <c r="E13529" s="101">
        <v>169.6</v>
      </c>
      <c r="F13529" s="102"/>
    </row>
    <row r="13530" ht="12.75" customHeight="1">
      <c r="A13530" s="100" t="s">
        <v>13714</v>
      </c>
      <c r="B13530" s="101">
        <v>37.9</v>
      </c>
      <c r="C13530" s="102"/>
      <c r="D13530" s="100" t="s">
        <v>30589</v>
      </c>
      <c r="E13530" s="101">
        <v>285.05</v>
      </c>
      <c r="F13530" s="102"/>
    </row>
    <row r="13531" ht="12.75" customHeight="1">
      <c r="A13531" s="100" t="s">
        <v>30384</v>
      </c>
      <c r="B13531" s="101">
        <v>47.3</v>
      </c>
      <c r="C13531" s="102"/>
      <c r="D13531" s="100" t="s">
        <v>14088</v>
      </c>
      <c r="E13531" s="101">
        <v>274.77</v>
      </c>
      <c r="F13531" s="102"/>
    </row>
    <row r="13532" ht="12.75" customHeight="1">
      <c r="A13532" s="100" t="s">
        <v>13716</v>
      </c>
      <c r="B13532" s="101">
        <v>47.3</v>
      </c>
      <c r="C13532" s="102"/>
      <c r="D13532" s="100" t="s">
        <v>30590</v>
      </c>
      <c r="E13532" s="101">
        <v>1380.93</v>
      </c>
      <c r="F13532" s="102"/>
    </row>
    <row r="13533" ht="12.75" customHeight="1">
      <c r="A13533" s="100" t="s">
        <v>30385</v>
      </c>
      <c r="B13533" s="101">
        <v>688.84</v>
      </c>
      <c r="C13533" s="102"/>
      <c r="D13533" s="100" t="s">
        <v>14090</v>
      </c>
      <c r="E13533" s="101">
        <v>1317.95</v>
      </c>
      <c r="F13533" s="102"/>
    </row>
    <row r="13534" ht="12.75" customHeight="1">
      <c r="A13534" s="100" t="s">
        <v>13718</v>
      </c>
      <c r="B13534" s="101">
        <v>688.84</v>
      </c>
      <c r="C13534" s="102"/>
      <c r="D13534" s="100" t="s">
        <v>30591</v>
      </c>
      <c r="E13534" s="101">
        <v>1705.08</v>
      </c>
      <c r="F13534" s="102"/>
    </row>
    <row r="13535" ht="12.75" customHeight="1">
      <c r="A13535" s="100" t="s">
        <v>30386</v>
      </c>
      <c r="B13535" s="101">
        <v>225.14</v>
      </c>
      <c r="C13535" s="102"/>
      <c r="D13535" s="100" t="s">
        <v>14092</v>
      </c>
      <c r="E13535" s="101">
        <v>1629.48</v>
      </c>
      <c r="F13535" s="102"/>
    </row>
    <row r="13536" ht="12.75" customHeight="1">
      <c r="A13536" s="100" t="s">
        <v>13720</v>
      </c>
      <c r="B13536" s="101">
        <v>225.14</v>
      </c>
      <c r="C13536" s="102"/>
      <c r="D13536" s="100" t="s">
        <v>30592</v>
      </c>
      <c r="E13536" s="101">
        <v>1884.46</v>
      </c>
      <c r="F13536" s="102"/>
    </row>
    <row r="13537" ht="12.75" customHeight="1">
      <c r="A13537" s="100" t="s">
        <v>30387</v>
      </c>
      <c r="B13537" s="101">
        <v>217.4</v>
      </c>
      <c r="C13537" s="102"/>
      <c r="D13537" s="100" t="s">
        <v>14094</v>
      </c>
      <c r="E13537" s="101">
        <v>1801.62</v>
      </c>
      <c r="F13537" s="102"/>
    </row>
    <row r="13538" ht="12.75" customHeight="1">
      <c r="A13538" s="100" t="s">
        <v>13722</v>
      </c>
      <c r="B13538" s="101">
        <v>217.4</v>
      </c>
      <c r="C13538" s="102"/>
      <c r="D13538" s="100" t="s">
        <v>30593</v>
      </c>
      <c r="E13538" s="101">
        <v>2001.97</v>
      </c>
      <c r="F13538" s="102"/>
    </row>
    <row r="13539" ht="12.75" customHeight="1">
      <c r="A13539" s="100" t="s">
        <v>30388</v>
      </c>
      <c r="B13539" s="101">
        <v>814.05</v>
      </c>
      <c r="C13539" s="102"/>
      <c r="D13539" s="100" t="s">
        <v>14096</v>
      </c>
      <c r="E13539" s="101">
        <v>1913.15</v>
      </c>
      <c r="F13539" s="102"/>
    </row>
    <row r="13540" ht="12.75" customHeight="1">
      <c r="A13540" s="100" t="s">
        <v>13724</v>
      </c>
      <c r="B13540" s="101">
        <v>814.05</v>
      </c>
      <c r="C13540" s="102"/>
      <c r="D13540" s="100" t="s">
        <v>30594</v>
      </c>
      <c r="E13540" s="101">
        <v>2070.94</v>
      </c>
      <c r="F13540" s="102"/>
    </row>
    <row r="13541" ht="12.75" customHeight="1">
      <c r="A13541" s="100" t="s">
        <v>30389</v>
      </c>
      <c r="B13541" s="101">
        <v>447.79</v>
      </c>
      <c r="C13541" s="102"/>
      <c r="D13541" s="100" t="s">
        <v>14098</v>
      </c>
      <c r="E13541" s="101">
        <v>1980.26</v>
      </c>
      <c r="F13541" s="102"/>
    </row>
    <row r="13542" ht="12.75" customHeight="1">
      <c r="A13542" s="100" t="s">
        <v>13726</v>
      </c>
      <c r="B13542" s="101">
        <v>447.79</v>
      </c>
      <c r="C13542" s="102"/>
      <c r="D13542" s="100" t="s">
        <v>30595</v>
      </c>
      <c r="E13542" s="101">
        <v>2227.23</v>
      </c>
      <c r="F13542" s="102"/>
    </row>
    <row r="13543" ht="12.75" customHeight="1">
      <c r="A13543" s="100" t="s">
        <v>30390</v>
      </c>
      <c r="B13543" s="101">
        <v>149.32</v>
      </c>
      <c r="C13543" s="102"/>
      <c r="D13543" s="100" t="s">
        <v>14100</v>
      </c>
      <c r="E13543" s="101">
        <v>2130.03</v>
      </c>
      <c r="F13543" s="102"/>
    </row>
    <row r="13544" ht="12.75" customHeight="1">
      <c r="A13544" s="100" t="s">
        <v>13728</v>
      </c>
      <c r="B13544" s="101">
        <v>149.32</v>
      </c>
      <c r="C13544" s="102"/>
      <c r="D13544" s="100" t="s">
        <v>30596</v>
      </c>
      <c r="E13544" s="101">
        <v>2457.86</v>
      </c>
      <c r="F13544" s="102"/>
    </row>
    <row r="13545" ht="12.75" customHeight="1">
      <c r="A13545" s="100" t="s">
        <v>30393</v>
      </c>
      <c r="B13545" s="101">
        <v>216.14</v>
      </c>
      <c r="C13545" s="102"/>
      <c r="D13545" s="100" t="s">
        <v>14102</v>
      </c>
      <c r="E13545" s="101">
        <v>2352.03</v>
      </c>
      <c r="F13545" s="102"/>
    </row>
    <row r="13546" ht="12.75" customHeight="1">
      <c r="A13546" s="100" t="s">
        <v>112</v>
      </c>
      <c r="B13546" s="101">
        <v>216.14</v>
      </c>
      <c r="C13546" s="102"/>
      <c r="D13546" s="100" t="s">
        <v>30597</v>
      </c>
      <c r="E13546" s="101">
        <v>2843.03</v>
      </c>
      <c r="F13546" s="102"/>
    </row>
    <row r="13547" ht="12.75" customHeight="1">
      <c r="A13547" s="100" t="s">
        <v>30396</v>
      </c>
      <c r="B13547" s="101">
        <v>140.96</v>
      </c>
      <c r="C13547" s="102"/>
      <c r="D13547" s="100" t="s">
        <v>14104</v>
      </c>
      <c r="E13547" s="101">
        <v>2721.27</v>
      </c>
      <c r="F13547" s="102"/>
    </row>
    <row r="13548" ht="12.75" customHeight="1">
      <c r="A13548" s="100" t="s">
        <v>241</v>
      </c>
      <c r="B13548" s="101">
        <v>140.96</v>
      </c>
      <c r="C13548" s="102"/>
      <c r="D13548" s="100" t="s">
        <v>30598</v>
      </c>
      <c r="E13548" s="101">
        <v>3043.2</v>
      </c>
      <c r="F13548" s="102"/>
    </row>
    <row r="13549" ht="12.75" customHeight="1">
      <c r="A13549" s="100" t="s">
        <v>30399</v>
      </c>
      <c r="B13549" s="101">
        <v>300.21</v>
      </c>
      <c r="C13549" s="102"/>
      <c r="D13549" s="100" t="s">
        <v>14106</v>
      </c>
      <c r="E13549" s="101">
        <v>2913.24</v>
      </c>
      <c r="F13549" s="102"/>
    </row>
    <row r="13550" ht="12.75" customHeight="1">
      <c r="A13550" s="100" t="s">
        <v>13732</v>
      </c>
      <c r="B13550" s="101">
        <v>300.21</v>
      </c>
      <c r="C13550" s="102"/>
      <c r="D13550" s="100" t="s">
        <v>30599</v>
      </c>
      <c r="E13550" s="101">
        <v>198.63</v>
      </c>
      <c r="F13550" s="102"/>
    </row>
    <row r="13551" ht="12.75" customHeight="1">
      <c r="A13551" s="100" t="s">
        <v>30400</v>
      </c>
      <c r="B13551" s="101">
        <v>56.48</v>
      </c>
      <c r="C13551" s="102"/>
      <c r="D13551" s="100" t="s">
        <v>14108</v>
      </c>
      <c r="E13551" s="101">
        <v>184.5</v>
      </c>
      <c r="F13551" s="102"/>
    </row>
    <row r="13552" ht="12.75" customHeight="1">
      <c r="A13552" s="100" t="s">
        <v>13734</v>
      </c>
      <c r="B13552" s="101">
        <v>56.48</v>
      </c>
      <c r="C13552" s="102"/>
      <c r="D13552" s="100" t="s">
        <v>30600</v>
      </c>
      <c r="E13552" s="101">
        <v>357.39</v>
      </c>
      <c r="F13552" s="102"/>
    </row>
    <row r="13553" ht="12.75" customHeight="1">
      <c r="A13553" s="100" t="s">
        <v>30401</v>
      </c>
      <c r="B13553" s="101">
        <v>561.05</v>
      </c>
      <c r="C13553" s="102"/>
      <c r="D13553" s="100" t="s">
        <v>14110</v>
      </c>
      <c r="E13553" s="101">
        <v>334.24</v>
      </c>
      <c r="F13553" s="102"/>
    </row>
    <row r="13554" ht="12.75" customHeight="1">
      <c r="A13554" s="100" t="s">
        <v>13736</v>
      </c>
      <c r="B13554" s="101">
        <v>561.05</v>
      </c>
      <c r="C13554" s="102"/>
      <c r="D13554" s="100" t="s">
        <v>30601</v>
      </c>
      <c r="E13554" s="101">
        <v>1205.03</v>
      </c>
      <c r="F13554" s="102"/>
    </row>
    <row r="13555" ht="12.75" customHeight="1">
      <c r="A13555" s="100" t="s">
        <v>30402</v>
      </c>
      <c r="B13555" s="101">
        <v>475.91</v>
      </c>
      <c r="C13555" s="102"/>
      <c r="D13555" s="100" t="s">
        <v>14112</v>
      </c>
      <c r="E13555" s="101">
        <v>1119.96</v>
      </c>
      <c r="F13555" s="102"/>
    </row>
    <row r="13556" ht="12.75" customHeight="1">
      <c r="A13556" s="100" t="s">
        <v>13738</v>
      </c>
      <c r="B13556" s="101">
        <v>475.91</v>
      </c>
      <c r="C13556" s="102"/>
      <c r="D13556" s="100" t="s">
        <v>30602</v>
      </c>
      <c r="E13556" s="101">
        <v>2256.68</v>
      </c>
      <c r="F13556" s="102"/>
    </row>
    <row r="13557" ht="12.75" customHeight="1">
      <c r="A13557" s="100" t="s">
        <v>30403</v>
      </c>
      <c r="B13557" s="101">
        <v>73.54</v>
      </c>
      <c r="C13557" s="102"/>
      <c r="D13557" s="100" t="s">
        <v>14114</v>
      </c>
      <c r="E13557" s="101">
        <v>2097.91</v>
      </c>
      <c r="F13557" s="102"/>
    </row>
    <row r="13558" ht="12.75" customHeight="1">
      <c r="A13558" s="100" t="s">
        <v>13740</v>
      </c>
      <c r="B13558" s="101">
        <v>73.54</v>
      </c>
      <c r="C13558" s="102"/>
      <c r="D13558" s="100" t="s">
        <v>30603</v>
      </c>
      <c r="E13558" s="101">
        <v>259.03</v>
      </c>
      <c r="F13558" s="102"/>
    </row>
    <row r="13559" ht="12.75" customHeight="1">
      <c r="A13559" s="100" t="s">
        <v>30404</v>
      </c>
      <c r="B13559" s="101">
        <v>300.21</v>
      </c>
      <c r="C13559" s="102"/>
      <c r="D13559" s="100" t="s">
        <v>14116</v>
      </c>
      <c r="E13559" s="101">
        <v>250.83</v>
      </c>
      <c r="F13559" s="102"/>
    </row>
    <row r="13560" ht="12.75" customHeight="1">
      <c r="A13560" s="100" t="s">
        <v>13742</v>
      </c>
      <c r="B13560" s="101">
        <v>300.21</v>
      </c>
      <c r="C13560" s="102"/>
      <c r="D13560" s="100" t="s">
        <v>30604</v>
      </c>
      <c r="E13560" s="101">
        <v>196.1</v>
      </c>
      <c r="F13560" s="102"/>
    </row>
    <row r="13561" ht="12.75" customHeight="1">
      <c r="A13561" s="100" t="s">
        <v>30405</v>
      </c>
      <c r="B13561" s="101">
        <v>115.8</v>
      </c>
      <c r="C13561" s="102"/>
      <c r="D13561" s="100" t="s">
        <v>14118</v>
      </c>
      <c r="E13561" s="101">
        <v>189.84</v>
      </c>
      <c r="F13561" s="102"/>
    </row>
    <row r="13562" ht="12.75" customHeight="1">
      <c r="A13562" s="100" t="s">
        <v>13744</v>
      </c>
      <c r="B13562" s="101">
        <v>115.8</v>
      </c>
      <c r="C13562" s="102"/>
      <c r="D13562" s="100" t="s">
        <v>30605</v>
      </c>
      <c r="E13562" s="101">
        <v>149.33</v>
      </c>
      <c r="F13562" s="102"/>
    </row>
    <row r="13563" ht="12.75" customHeight="1">
      <c r="A13563" s="100" t="s">
        <v>30406</v>
      </c>
      <c r="B13563" s="101">
        <v>44.34</v>
      </c>
      <c r="C13563" s="102"/>
      <c r="D13563" s="100" t="s">
        <v>14120</v>
      </c>
      <c r="E13563" s="101">
        <v>145.22</v>
      </c>
      <c r="F13563" s="102"/>
    </row>
    <row r="13564" ht="12.75" customHeight="1">
      <c r="A13564" s="100" t="s">
        <v>13746</v>
      </c>
      <c r="B13564" s="101">
        <v>44.34</v>
      </c>
      <c r="C13564" s="102"/>
      <c r="D13564" s="100" t="s">
        <v>30606</v>
      </c>
      <c r="E13564" s="101">
        <v>1293.45</v>
      </c>
      <c r="F13564" s="102"/>
    </row>
    <row r="13565" ht="12.75" customHeight="1">
      <c r="A13565" s="100" t="s">
        <v>30407</v>
      </c>
      <c r="B13565" s="101">
        <v>45.6</v>
      </c>
      <c r="C13565" s="102"/>
      <c r="D13565" s="100" t="s">
        <v>14122</v>
      </c>
      <c r="E13565" s="101">
        <v>1216.1</v>
      </c>
      <c r="F13565" s="102"/>
    </row>
    <row r="13566" ht="12.75" customHeight="1">
      <c r="A13566" s="100" t="s">
        <v>13748</v>
      </c>
      <c r="B13566" s="101">
        <v>45.6</v>
      </c>
      <c r="C13566" s="102"/>
      <c r="D13566" s="100" t="s">
        <v>30607</v>
      </c>
      <c r="E13566" s="101">
        <v>179.88</v>
      </c>
      <c r="F13566" s="102"/>
    </row>
    <row r="13567" ht="12.75" customHeight="1">
      <c r="A13567" s="100" t="s">
        <v>30408</v>
      </c>
      <c r="B13567" s="101">
        <v>54.42</v>
      </c>
      <c r="C13567" s="102"/>
      <c r="D13567" s="100" t="s">
        <v>14124</v>
      </c>
      <c r="E13567" s="101">
        <v>169.6</v>
      </c>
      <c r="F13567" s="102"/>
    </row>
    <row r="13568" ht="12.75" customHeight="1">
      <c r="A13568" s="100" t="s">
        <v>13750</v>
      </c>
      <c r="B13568" s="101">
        <v>54.42</v>
      </c>
      <c r="C13568" s="102"/>
      <c r="D13568" s="100" t="s">
        <v>30608</v>
      </c>
      <c r="E13568" s="101">
        <v>285.24</v>
      </c>
      <c r="F13568" s="102"/>
    </row>
    <row r="13569" ht="12.75" customHeight="1">
      <c r="A13569" s="100" t="s">
        <v>30409</v>
      </c>
      <c r="B13569" s="101">
        <v>249.98</v>
      </c>
      <c r="C13569" s="102"/>
      <c r="D13569" s="100" t="s">
        <v>14126</v>
      </c>
      <c r="E13569" s="101">
        <v>274.96</v>
      </c>
      <c r="F13569" s="102"/>
    </row>
    <row r="13570" ht="12.75" customHeight="1">
      <c r="A13570" s="100" t="s">
        <v>13752</v>
      </c>
      <c r="B13570" s="101">
        <v>249.98</v>
      </c>
      <c r="C13570" s="102"/>
      <c r="D13570" s="100" t="s">
        <v>30609</v>
      </c>
      <c r="E13570" s="101">
        <v>3445.41</v>
      </c>
      <c r="F13570" s="102"/>
    </row>
    <row r="13571" ht="12.75" customHeight="1">
      <c r="A13571" s="100" t="s">
        <v>30410</v>
      </c>
      <c r="B13571" s="101">
        <v>257.74</v>
      </c>
      <c r="C13571" s="102"/>
      <c r="D13571" s="100" t="s">
        <v>14128</v>
      </c>
      <c r="E13571" s="101">
        <v>3372.97</v>
      </c>
      <c r="F13571" s="102"/>
    </row>
    <row r="13572" ht="12.75" customHeight="1">
      <c r="A13572" s="100" t="s">
        <v>13754</v>
      </c>
      <c r="B13572" s="101">
        <v>257.74</v>
      </c>
      <c r="C13572" s="102"/>
      <c r="D13572" s="100" t="s">
        <v>30610</v>
      </c>
      <c r="E13572" s="101">
        <v>3989.51</v>
      </c>
      <c r="F13572" s="102"/>
    </row>
    <row r="13573" ht="12.75" customHeight="1">
      <c r="A13573" s="100" t="s">
        <v>30411</v>
      </c>
      <c r="B13573" s="101">
        <v>400.54</v>
      </c>
      <c r="C13573" s="102"/>
      <c r="D13573" s="100" t="s">
        <v>14130</v>
      </c>
      <c r="E13573" s="101">
        <v>3880.59</v>
      </c>
      <c r="F13573" s="102"/>
    </row>
    <row r="13574" ht="12.75" customHeight="1">
      <c r="A13574" s="100" t="s">
        <v>13756</v>
      </c>
      <c r="B13574" s="101">
        <v>400.54</v>
      </c>
      <c r="C13574" s="102"/>
      <c r="D13574" s="100" t="s">
        <v>30611</v>
      </c>
      <c r="E13574" s="101">
        <v>5343.52</v>
      </c>
      <c r="F13574" s="102"/>
    </row>
    <row r="13575" ht="12.75" customHeight="1">
      <c r="A13575" s="100" t="s">
        <v>30414</v>
      </c>
      <c r="B13575" s="101">
        <v>856.04</v>
      </c>
      <c r="C13575" s="102"/>
      <c r="D13575" s="100" t="s">
        <v>14132</v>
      </c>
      <c r="E13575" s="101">
        <v>5231.99</v>
      </c>
      <c r="F13575" s="102"/>
    </row>
    <row r="13576" ht="12.75" customHeight="1">
      <c r="A13576" s="100" t="s">
        <v>13758</v>
      </c>
      <c r="B13576" s="101">
        <v>856.04</v>
      </c>
      <c r="C13576" s="102"/>
      <c r="D13576" s="100" t="s">
        <v>30612</v>
      </c>
      <c r="E13576" s="101">
        <v>5923.25</v>
      </c>
      <c r="F13576" s="102"/>
    </row>
    <row r="13577" ht="12.75" customHeight="1">
      <c r="A13577" s="100" t="s">
        <v>30415</v>
      </c>
      <c r="B13577" s="101">
        <v>1045.56</v>
      </c>
      <c r="C13577" s="102"/>
      <c r="D13577" s="100" t="s">
        <v>14134</v>
      </c>
      <c r="E13577" s="101">
        <v>5790.02</v>
      </c>
      <c r="F13577" s="102"/>
    </row>
    <row r="13578" ht="12.75" customHeight="1">
      <c r="A13578" s="100" t="s">
        <v>13760</v>
      </c>
      <c r="B13578" s="101">
        <v>1045.56</v>
      </c>
      <c r="C13578" s="102"/>
      <c r="D13578" s="100" t="s">
        <v>30613</v>
      </c>
      <c r="E13578" s="101">
        <v>5942.28</v>
      </c>
      <c r="F13578" s="102"/>
    </row>
    <row r="13579" ht="12.75" customHeight="1">
      <c r="A13579" s="100" t="s">
        <v>30416</v>
      </c>
      <c r="B13579" s="101">
        <v>26.65</v>
      </c>
      <c r="C13579" s="102"/>
      <c r="D13579" s="100" t="s">
        <v>14136</v>
      </c>
      <c r="E13579" s="101">
        <v>5814.88</v>
      </c>
      <c r="F13579" s="102"/>
    </row>
    <row r="13580" ht="12.75" customHeight="1">
      <c r="A13580" s="100" t="s">
        <v>13762</v>
      </c>
      <c r="B13580" s="101">
        <v>26.65</v>
      </c>
      <c r="C13580" s="102"/>
      <c r="D13580" s="100" t="s">
        <v>30614</v>
      </c>
      <c r="E13580" s="101">
        <v>9026.3</v>
      </c>
      <c r="F13580" s="102"/>
    </row>
    <row r="13581" ht="12.75" customHeight="1">
      <c r="A13581" s="100" t="s">
        <v>30417</v>
      </c>
      <c r="B13581" s="101">
        <v>94.19</v>
      </c>
      <c r="C13581" s="102"/>
      <c r="D13581" s="100" t="s">
        <v>14138</v>
      </c>
      <c r="E13581" s="101">
        <v>8900.59</v>
      </c>
      <c r="F13581" s="102"/>
    </row>
    <row r="13582" ht="12.75" customHeight="1">
      <c r="A13582" s="100" t="s">
        <v>13764</v>
      </c>
      <c r="B13582" s="101">
        <v>94.19</v>
      </c>
      <c r="C13582" s="102"/>
      <c r="D13582" s="100" t="s">
        <v>30615</v>
      </c>
      <c r="E13582" s="101">
        <v>7771.73</v>
      </c>
      <c r="F13582" s="102"/>
    </row>
    <row r="13583" ht="12.75" customHeight="1">
      <c r="A13583" s="100" t="s">
        <v>30418</v>
      </c>
      <c r="B13583" s="101">
        <v>56.18</v>
      </c>
      <c r="C13583" s="102"/>
      <c r="D13583" s="100" t="s">
        <v>14140</v>
      </c>
      <c r="E13583" s="101">
        <v>7589.87</v>
      </c>
      <c r="F13583" s="102"/>
    </row>
    <row r="13584" ht="12.75" customHeight="1">
      <c r="A13584" s="100" t="s">
        <v>13766</v>
      </c>
      <c r="B13584" s="101">
        <v>56.18</v>
      </c>
      <c r="C13584" s="102"/>
      <c r="D13584" s="100" t="s">
        <v>30616</v>
      </c>
      <c r="E13584" s="101">
        <v>6547.71</v>
      </c>
      <c r="F13584" s="102"/>
    </row>
    <row r="13585" ht="12.75" customHeight="1">
      <c r="A13585" s="100" t="s">
        <v>30421</v>
      </c>
      <c r="B13585" s="101">
        <v>50.42</v>
      </c>
      <c r="C13585" s="102"/>
      <c r="D13585" s="100" t="s">
        <v>14142</v>
      </c>
      <c r="E13585" s="101">
        <v>6387.91</v>
      </c>
      <c r="F13585" s="102"/>
    </row>
    <row r="13586" ht="12.75" customHeight="1">
      <c r="A13586" s="100" t="s">
        <v>13768</v>
      </c>
      <c r="B13586" s="101">
        <v>50.42</v>
      </c>
      <c r="C13586" s="102"/>
      <c r="D13586" s="100" t="s">
        <v>30617</v>
      </c>
      <c r="E13586" s="101">
        <v>10450.15</v>
      </c>
      <c r="F13586" s="102"/>
    </row>
    <row r="13587" ht="12.75" customHeight="1">
      <c r="A13587" s="100" t="s">
        <v>30422</v>
      </c>
      <c r="B13587" s="101">
        <v>215.17</v>
      </c>
      <c r="C13587" s="102"/>
      <c r="D13587" s="100" t="s">
        <v>14144</v>
      </c>
      <c r="E13587" s="101">
        <v>10281.86</v>
      </c>
      <c r="F13587" s="102"/>
    </row>
    <row r="13588" ht="12.75" customHeight="1">
      <c r="A13588" s="100" t="s">
        <v>13770</v>
      </c>
      <c r="B13588" s="101">
        <v>215.17</v>
      </c>
      <c r="C13588" s="102"/>
      <c r="D13588" s="100" t="s">
        <v>30618</v>
      </c>
      <c r="E13588" s="101">
        <v>9064.59</v>
      </c>
      <c r="F13588" s="102"/>
    </row>
    <row r="13589" ht="12.75" customHeight="1">
      <c r="A13589" s="100" t="s">
        <v>30423</v>
      </c>
      <c r="B13589" s="101">
        <v>32.35</v>
      </c>
      <c r="C13589" s="102"/>
      <c r="D13589" s="100" t="s">
        <v>14146</v>
      </c>
      <c r="E13589" s="101">
        <v>8821.95</v>
      </c>
      <c r="F13589" s="102"/>
    </row>
    <row r="13590" ht="12.75" customHeight="1">
      <c r="A13590" s="100" t="s">
        <v>13772</v>
      </c>
      <c r="B13590" s="101">
        <v>32.35</v>
      </c>
      <c r="C13590" s="102"/>
      <c r="D13590" s="100" t="s">
        <v>30619</v>
      </c>
      <c r="E13590" s="101">
        <v>9195.96</v>
      </c>
      <c r="F13590" s="102"/>
    </row>
    <row r="13591" ht="12.75" customHeight="1">
      <c r="A13591" s="100" t="s">
        <v>30424</v>
      </c>
      <c r="B13591" s="101">
        <v>91.49</v>
      </c>
      <c r="C13591" s="102"/>
      <c r="D13591" s="100" t="s">
        <v>14148</v>
      </c>
      <c r="E13591" s="101">
        <v>8987.89</v>
      </c>
      <c r="F13591" s="102"/>
    </row>
    <row r="13592" ht="12.75" customHeight="1">
      <c r="A13592" s="100" t="s">
        <v>142</v>
      </c>
      <c r="B13592" s="101">
        <v>91.49</v>
      </c>
      <c r="C13592" s="102"/>
      <c r="D13592" s="100" t="s">
        <v>30620</v>
      </c>
      <c r="E13592" s="101">
        <v>11330.15</v>
      </c>
      <c r="F13592" s="102"/>
    </row>
    <row r="13593" ht="12.75" customHeight="1">
      <c r="A13593" s="100" t="s">
        <v>30425</v>
      </c>
      <c r="B13593" s="101">
        <v>134.54</v>
      </c>
      <c r="C13593" s="102"/>
      <c r="D13593" s="100" t="s">
        <v>14150</v>
      </c>
      <c r="E13593" s="101">
        <v>11140.57</v>
      </c>
      <c r="F13593" s="102"/>
    </row>
    <row r="13594" ht="12.75" customHeight="1">
      <c r="A13594" s="100" t="s">
        <v>13775</v>
      </c>
      <c r="B13594" s="101">
        <v>134.54</v>
      </c>
      <c r="C13594" s="102"/>
      <c r="D13594" s="100" t="s">
        <v>30621</v>
      </c>
      <c r="E13594" s="101">
        <v>10773.15</v>
      </c>
      <c r="F13594" s="102"/>
    </row>
    <row r="13595" ht="12.75" customHeight="1">
      <c r="A13595" s="100" t="s">
        <v>30426</v>
      </c>
      <c r="B13595" s="101">
        <v>196.17</v>
      </c>
      <c r="C13595" s="102"/>
      <c r="D13595" s="100" t="s">
        <v>14152</v>
      </c>
      <c r="E13595" s="101">
        <v>10516.81</v>
      </c>
      <c r="F13595" s="102"/>
    </row>
    <row r="13596" ht="12.75" customHeight="1">
      <c r="A13596" s="100" t="s">
        <v>13777</v>
      </c>
      <c r="B13596" s="101">
        <v>196.17</v>
      </c>
      <c r="C13596" s="102"/>
      <c r="D13596" s="100" t="s">
        <v>30622</v>
      </c>
      <c r="E13596" s="101">
        <v>12708.84</v>
      </c>
      <c r="F13596" s="102"/>
    </row>
    <row r="13597" ht="12.75" customHeight="1">
      <c r="A13597" s="100" t="s">
        <v>30427</v>
      </c>
      <c r="B13597" s="101">
        <v>146.08</v>
      </c>
      <c r="C13597" s="102"/>
      <c r="D13597" s="100" t="s">
        <v>14154</v>
      </c>
      <c r="E13597" s="101">
        <v>12476.7</v>
      </c>
      <c r="F13597" s="102"/>
    </row>
    <row r="13598" ht="12.75" customHeight="1">
      <c r="A13598" s="100" t="s">
        <v>13779</v>
      </c>
      <c r="B13598" s="101">
        <v>146.08</v>
      </c>
      <c r="C13598" s="102"/>
      <c r="D13598" s="100" t="s">
        <v>30623</v>
      </c>
      <c r="E13598" s="101">
        <v>11235.53</v>
      </c>
      <c r="F13598" s="102"/>
    </row>
    <row r="13599" ht="12.75" customHeight="1">
      <c r="A13599" s="100" t="s">
        <v>30428</v>
      </c>
      <c r="B13599" s="101">
        <v>184.32</v>
      </c>
      <c r="C13599" s="102"/>
      <c r="D13599" s="100" t="s">
        <v>14156</v>
      </c>
      <c r="E13599" s="101">
        <v>10930.9</v>
      </c>
      <c r="F13599" s="102"/>
    </row>
    <row r="13600" ht="12.75" customHeight="1">
      <c r="A13600" s="100" t="s">
        <v>115</v>
      </c>
      <c r="B13600" s="101">
        <v>184.32</v>
      </c>
      <c r="C13600" s="102"/>
      <c r="D13600" s="100" t="s">
        <v>30624</v>
      </c>
      <c r="E13600" s="101">
        <v>14948.88</v>
      </c>
      <c r="F13600" s="102"/>
    </row>
    <row r="13601" ht="12.75" customHeight="1">
      <c r="A13601" s="100" t="s">
        <v>30429</v>
      </c>
      <c r="B13601" s="101">
        <v>238.05</v>
      </c>
      <c r="C13601" s="102"/>
      <c r="D13601" s="100" t="s">
        <v>14158</v>
      </c>
      <c r="E13601" s="101">
        <v>14674.13</v>
      </c>
      <c r="F13601" s="102"/>
    </row>
    <row r="13602" ht="12.75" customHeight="1">
      <c r="A13602" s="100" t="s">
        <v>13782</v>
      </c>
      <c r="B13602" s="101">
        <v>238.05</v>
      </c>
      <c r="C13602" s="102"/>
      <c r="D13602" s="100" t="s">
        <v>30625</v>
      </c>
      <c r="E13602" s="101">
        <v>13885.72</v>
      </c>
      <c r="F13602" s="102"/>
    </row>
    <row r="13603" ht="12.75" customHeight="1">
      <c r="A13603" s="100" t="s">
        <v>30430</v>
      </c>
      <c r="B13603" s="101">
        <v>367.56</v>
      </c>
      <c r="C13603" s="102"/>
      <c r="D13603" s="100" t="s">
        <v>14160</v>
      </c>
      <c r="E13603" s="101">
        <v>13532.82</v>
      </c>
      <c r="F13603" s="102"/>
    </row>
    <row r="13604" ht="12.75" customHeight="1">
      <c r="A13604" s="100" t="s">
        <v>13784</v>
      </c>
      <c r="B13604" s="101">
        <v>367.56</v>
      </c>
      <c r="C13604" s="102"/>
      <c r="D13604" s="100" t="s">
        <v>30626</v>
      </c>
      <c r="E13604" s="101">
        <v>16412.73</v>
      </c>
      <c r="F13604" s="102"/>
    </row>
    <row r="13605" ht="12.75" customHeight="1">
      <c r="A13605" s="100" t="s">
        <v>30431</v>
      </c>
      <c r="B13605" s="101">
        <v>473.26</v>
      </c>
      <c r="C13605" s="102"/>
      <c r="D13605" s="100" t="s">
        <v>14162</v>
      </c>
      <c r="E13605" s="101">
        <v>16095.41</v>
      </c>
      <c r="F13605" s="102"/>
    </row>
    <row r="13606" ht="12.75" customHeight="1">
      <c r="A13606" s="100" t="s">
        <v>13786</v>
      </c>
      <c r="B13606" s="101">
        <v>473.26</v>
      </c>
      <c r="C13606" s="102"/>
      <c r="D13606" s="100" t="s">
        <v>30627</v>
      </c>
      <c r="E13606" s="101">
        <v>17973.77</v>
      </c>
      <c r="F13606" s="102"/>
    </row>
    <row r="13607" ht="12.75" customHeight="1">
      <c r="A13607" s="100" t="s">
        <v>30432</v>
      </c>
      <c r="B13607" s="101">
        <v>725.54</v>
      </c>
      <c r="C13607" s="102"/>
      <c r="D13607" s="100" t="s">
        <v>14164</v>
      </c>
      <c r="E13607" s="101">
        <v>17613.84</v>
      </c>
      <c r="F13607" s="102"/>
    </row>
    <row r="13608" ht="12.75" customHeight="1">
      <c r="A13608" s="100" t="s">
        <v>13788</v>
      </c>
      <c r="B13608" s="101">
        <v>725.54</v>
      </c>
      <c r="C13608" s="102"/>
      <c r="D13608" s="100" t="s">
        <v>30628</v>
      </c>
      <c r="E13608" s="101">
        <v>19672.62</v>
      </c>
      <c r="F13608" s="102"/>
    </row>
    <row r="13609" ht="12.75" customHeight="1">
      <c r="A13609" s="100" t="s">
        <v>30433</v>
      </c>
      <c r="B13609" s="101">
        <v>415.8</v>
      </c>
      <c r="C13609" s="102"/>
      <c r="D13609" s="100" t="s">
        <v>14166</v>
      </c>
      <c r="E13609" s="101">
        <v>19248.82</v>
      </c>
      <c r="F13609" s="102"/>
    </row>
    <row r="13610" ht="12.75" customHeight="1">
      <c r="A13610" s="100" t="s">
        <v>13790</v>
      </c>
      <c r="B13610" s="101">
        <v>415.8</v>
      </c>
      <c r="C13610" s="102"/>
      <c r="D13610" s="100" t="s">
        <v>30629</v>
      </c>
      <c r="E13610" s="101">
        <v>21136.47</v>
      </c>
      <c r="F13610" s="102"/>
    </row>
    <row r="13611" ht="12.75" customHeight="1">
      <c r="A13611" s="100" t="s">
        <v>30434</v>
      </c>
      <c r="B13611" s="101">
        <v>100.98</v>
      </c>
      <c r="C13611" s="102"/>
      <c r="D13611" s="100" t="s">
        <v>14168</v>
      </c>
      <c r="E13611" s="101">
        <v>20670.09</v>
      </c>
      <c r="F13611" s="102"/>
    </row>
    <row r="13612" ht="12.75" customHeight="1">
      <c r="A13612" s="100" t="s">
        <v>13792</v>
      </c>
      <c r="B13612" s="101">
        <v>100.98</v>
      </c>
      <c r="C13612" s="102"/>
      <c r="D13612" s="100" t="s">
        <v>30630</v>
      </c>
      <c r="E13612" s="101">
        <v>861.69</v>
      </c>
      <c r="F13612" s="102"/>
    </row>
    <row r="13613" ht="12.75" customHeight="1">
      <c r="A13613" s="100" t="s">
        <v>30435</v>
      </c>
      <c r="B13613" s="101">
        <v>109.48</v>
      </c>
      <c r="C13613" s="102"/>
      <c r="D13613" s="100" t="s">
        <v>14170</v>
      </c>
      <c r="E13613" s="101">
        <v>831.76</v>
      </c>
      <c r="F13613" s="102"/>
    </row>
    <row r="13614" ht="12.75" customHeight="1">
      <c r="A13614" s="100" t="s">
        <v>127</v>
      </c>
      <c r="B13614" s="101">
        <v>109.48</v>
      </c>
      <c r="C13614" s="102"/>
      <c r="D13614" s="100" t="s">
        <v>30631</v>
      </c>
      <c r="E13614" s="101">
        <v>1003.25</v>
      </c>
      <c r="F13614" s="102"/>
    </row>
    <row r="13615" ht="12.75" customHeight="1">
      <c r="A13615" s="100" t="s">
        <v>30436</v>
      </c>
      <c r="B13615" s="101">
        <v>382.52</v>
      </c>
      <c r="C13615" s="102"/>
      <c r="D13615" s="100" t="s">
        <v>14172</v>
      </c>
      <c r="E13615" s="101">
        <v>964.94</v>
      </c>
      <c r="F13615" s="102"/>
    </row>
    <row r="13616" ht="12.75" customHeight="1">
      <c r="A13616" s="100" t="s">
        <v>13795</v>
      </c>
      <c r="B13616" s="101">
        <v>382.52</v>
      </c>
      <c r="C13616" s="102"/>
      <c r="D13616" s="100" t="s">
        <v>30632</v>
      </c>
      <c r="E13616" s="101">
        <v>1165.05</v>
      </c>
      <c r="F13616" s="102"/>
    </row>
    <row r="13617" ht="12.75" customHeight="1">
      <c r="A13617" s="100" t="s">
        <v>30437</v>
      </c>
      <c r="B13617" s="101">
        <v>202.82</v>
      </c>
      <c r="C13617" s="102"/>
      <c r="D13617" s="100" t="s">
        <v>14174</v>
      </c>
      <c r="E13617" s="101">
        <v>1118.35</v>
      </c>
      <c r="F13617" s="102"/>
    </row>
    <row r="13618" ht="12.75" customHeight="1">
      <c r="A13618" s="100" t="s">
        <v>13797</v>
      </c>
      <c r="B13618" s="101">
        <v>202.82</v>
      </c>
      <c r="C13618" s="102"/>
      <c r="D13618" s="100" t="s">
        <v>30633</v>
      </c>
      <c r="E13618" s="101">
        <v>1628.04</v>
      </c>
      <c r="F13618" s="102"/>
    </row>
    <row r="13619" ht="12.75" customHeight="1">
      <c r="A13619" s="100" t="s">
        <v>30438</v>
      </c>
      <c r="B13619" s="101">
        <v>202.82</v>
      </c>
      <c r="C13619" s="102"/>
      <c r="D13619" s="100" t="s">
        <v>14176</v>
      </c>
      <c r="E13619" s="101">
        <v>1573.23</v>
      </c>
      <c r="F13619" s="102"/>
    </row>
    <row r="13620" ht="12.75" customHeight="1">
      <c r="A13620" s="100" t="s">
        <v>13799</v>
      </c>
      <c r="B13620" s="101">
        <v>202.82</v>
      </c>
      <c r="C13620" s="102"/>
      <c r="D13620" s="100" t="s">
        <v>30634</v>
      </c>
      <c r="E13620" s="101">
        <v>1542.41</v>
      </c>
      <c r="F13620" s="102"/>
    </row>
    <row r="13621" ht="12.75" customHeight="1">
      <c r="A13621" s="100" t="s">
        <v>30439</v>
      </c>
      <c r="B13621" s="101">
        <v>19.92</v>
      </c>
      <c r="C13621" s="102"/>
      <c r="D13621" s="100" t="s">
        <v>14178</v>
      </c>
      <c r="E13621" s="101">
        <v>1478.93</v>
      </c>
      <c r="F13621" s="102"/>
    </row>
    <row r="13622" ht="12.75" customHeight="1">
      <c r="A13622" s="100" t="s">
        <v>13801</v>
      </c>
      <c r="B13622" s="101">
        <v>19.92</v>
      </c>
      <c r="C13622" s="102"/>
      <c r="D13622" s="100" t="s">
        <v>30635</v>
      </c>
      <c r="E13622" s="101">
        <v>1930.74</v>
      </c>
      <c r="F13622" s="102"/>
    </row>
    <row r="13623" ht="12.75" customHeight="1">
      <c r="A13623" s="100" t="s">
        <v>30440</v>
      </c>
      <c r="B13623" s="101">
        <v>286.89</v>
      </c>
      <c r="C13623" s="102"/>
      <c r="D13623" s="100" t="s">
        <v>14180</v>
      </c>
      <c r="E13623" s="101">
        <v>1866.77</v>
      </c>
      <c r="F13623" s="102"/>
    </row>
    <row r="13624" ht="12.75" customHeight="1">
      <c r="A13624" s="100" t="s">
        <v>13803</v>
      </c>
      <c r="B13624" s="101">
        <v>286.89</v>
      </c>
      <c r="C13624" s="102"/>
      <c r="D13624" s="100" t="s">
        <v>30636</v>
      </c>
      <c r="E13624" s="101">
        <v>2108.35</v>
      </c>
      <c r="F13624" s="102"/>
    </row>
    <row r="13625" ht="12.75" customHeight="1">
      <c r="A13625" s="100" t="s">
        <v>30441</v>
      </c>
      <c r="B13625" s="101">
        <v>19.92</v>
      </c>
      <c r="C13625" s="102"/>
      <c r="D13625" s="100" t="s">
        <v>14182</v>
      </c>
      <c r="E13625" s="101">
        <v>2019.73</v>
      </c>
      <c r="F13625" s="102"/>
    </row>
    <row r="13626" ht="12.75" customHeight="1">
      <c r="A13626" s="100" t="s">
        <v>13805</v>
      </c>
      <c r="B13626" s="101">
        <v>19.92</v>
      </c>
      <c r="C13626" s="102"/>
      <c r="D13626" s="100" t="s">
        <v>30637</v>
      </c>
      <c r="E13626" s="101">
        <v>2635.91</v>
      </c>
      <c r="F13626" s="102"/>
    </row>
    <row r="13627" ht="12.75" customHeight="1">
      <c r="A13627" s="100" t="s">
        <v>30442</v>
      </c>
      <c r="B13627" s="101">
        <v>286.89</v>
      </c>
      <c r="C13627" s="102"/>
      <c r="D13627" s="100" t="s">
        <v>14184</v>
      </c>
      <c r="E13627" s="101">
        <v>2553.65</v>
      </c>
      <c r="F13627" s="102"/>
    </row>
    <row r="13628" ht="12.75" customHeight="1">
      <c r="A13628" s="100" t="s">
        <v>13807</v>
      </c>
      <c r="B13628" s="101">
        <v>286.89</v>
      </c>
      <c r="C13628" s="102"/>
      <c r="D13628" s="100" t="s">
        <v>30638</v>
      </c>
      <c r="E13628" s="101">
        <v>2482.69</v>
      </c>
      <c r="F13628" s="102"/>
    </row>
    <row r="13629" ht="12.75" customHeight="1">
      <c r="A13629" s="100" t="s">
        <v>30443</v>
      </c>
      <c r="B13629" s="101">
        <v>101.2</v>
      </c>
      <c r="C13629" s="102"/>
      <c r="D13629" s="100" t="s">
        <v>14186</v>
      </c>
      <c r="E13629" s="101">
        <v>2410.46</v>
      </c>
      <c r="F13629" s="102"/>
    </row>
    <row r="13630" ht="12.75" customHeight="1">
      <c r="A13630" s="100" t="s">
        <v>13809</v>
      </c>
      <c r="B13630" s="101">
        <v>101.2</v>
      </c>
      <c r="C13630" s="102"/>
      <c r="D13630" s="100" t="s">
        <v>30639</v>
      </c>
      <c r="E13630" s="101">
        <v>2479.07</v>
      </c>
      <c r="F13630" s="102"/>
    </row>
    <row r="13631" ht="12.75" customHeight="1">
      <c r="A13631" s="100" t="s">
        <v>30444</v>
      </c>
      <c r="B13631" s="101">
        <v>22.4</v>
      </c>
      <c r="C13631" s="102"/>
      <c r="D13631" s="100" t="s">
        <v>14188</v>
      </c>
      <c r="E13631" s="101">
        <v>2373.76</v>
      </c>
      <c r="F13631" s="102"/>
    </row>
    <row r="13632" ht="12.75" customHeight="1">
      <c r="A13632" s="100" t="s">
        <v>13811</v>
      </c>
      <c r="B13632" s="101">
        <v>22.4</v>
      </c>
      <c r="C13632" s="102"/>
      <c r="D13632" s="100" t="s">
        <v>30640</v>
      </c>
      <c r="E13632" s="101">
        <v>2909.31</v>
      </c>
      <c r="F13632" s="102"/>
    </row>
    <row r="13633" ht="12.75" customHeight="1">
      <c r="A13633" s="100" t="s">
        <v>30445</v>
      </c>
      <c r="B13633" s="101">
        <v>7.06</v>
      </c>
      <c r="C13633" s="102"/>
      <c r="D13633" s="100" t="s">
        <v>14190</v>
      </c>
      <c r="E13633" s="101">
        <v>2808.73</v>
      </c>
      <c r="F13633" s="102"/>
    </row>
    <row r="13634" ht="12.75" customHeight="1">
      <c r="A13634" s="100" t="s">
        <v>13813</v>
      </c>
      <c r="B13634" s="101">
        <v>7.06</v>
      </c>
      <c r="C13634" s="102"/>
      <c r="D13634" s="100" t="s">
        <v>30641</v>
      </c>
      <c r="E13634" s="101">
        <v>2874.77</v>
      </c>
      <c r="F13634" s="102"/>
    </row>
    <row r="13635" ht="12.75" customHeight="1">
      <c r="A13635" s="100" t="s">
        <v>30446</v>
      </c>
      <c r="B13635" s="101">
        <v>9.44</v>
      </c>
      <c r="C13635" s="102"/>
      <c r="D13635" s="100" t="s">
        <v>14192</v>
      </c>
      <c r="E13635" s="101">
        <v>2790.17</v>
      </c>
      <c r="F13635" s="102"/>
    </row>
    <row r="13636" ht="12.75" customHeight="1">
      <c r="A13636" s="100" t="s">
        <v>13815</v>
      </c>
      <c r="B13636" s="101">
        <v>9.44</v>
      </c>
      <c r="C13636" s="102"/>
      <c r="D13636" s="100" t="s">
        <v>30642</v>
      </c>
      <c r="E13636" s="101">
        <v>2855.1</v>
      </c>
      <c r="F13636" s="102"/>
    </row>
    <row r="13637" ht="12.75" customHeight="1">
      <c r="A13637" s="100" t="s">
        <v>30447</v>
      </c>
      <c r="B13637" s="101">
        <v>88.0</v>
      </c>
      <c r="C13637" s="102"/>
      <c r="D13637" s="100" t="s">
        <v>14194</v>
      </c>
      <c r="E13637" s="101">
        <v>2732.94</v>
      </c>
      <c r="F13637" s="102"/>
    </row>
    <row r="13638" ht="12.75" customHeight="1">
      <c r="A13638" s="100" t="s">
        <v>13817</v>
      </c>
      <c r="B13638" s="101">
        <v>88.0</v>
      </c>
      <c r="C13638" s="102"/>
      <c r="D13638" s="100" t="s">
        <v>30643</v>
      </c>
      <c r="E13638" s="101">
        <v>3212.01</v>
      </c>
      <c r="F13638" s="102"/>
    </row>
    <row r="13639" ht="12.75" customHeight="1">
      <c r="A13639" s="100" t="s">
        <v>30448</v>
      </c>
      <c r="B13639" s="101">
        <v>22.98</v>
      </c>
      <c r="C13639" s="102"/>
      <c r="D13639" s="100" t="s">
        <v>14196</v>
      </c>
      <c r="E13639" s="101">
        <v>3102.27</v>
      </c>
      <c r="F13639" s="102"/>
    </row>
    <row r="13640" ht="12.75" customHeight="1">
      <c r="A13640" s="100" t="s">
        <v>13819</v>
      </c>
      <c r="B13640" s="101">
        <v>22.98</v>
      </c>
      <c r="C13640" s="102"/>
      <c r="D13640" s="100" t="s">
        <v>30644</v>
      </c>
      <c r="E13640" s="101">
        <v>3645.51</v>
      </c>
      <c r="F13640" s="102"/>
    </row>
    <row r="13641" ht="12.75" customHeight="1">
      <c r="A13641" s="100" t="s">
        <v>30449</v>
      </c>
      <c r="B13641" s="101">
        <v>32.69</v>
      </c>
      <c r="C13641" s="102"/>
      <c r="D13641" s="100" t="s">
        <v>14198</v>
      </c>
      <c r="E13641" s="101">
        <v>3536.59</v>
      </c>
      <c r="F13641" s="102"/>
    </row>
    <row r="13642" ht="12.75" customHeight="1">
      <c r="A13642" s="100" t="s">
        <v>13821</v>
      </c>
      <c r="B13642" s="101">
        <v>32.69</v>
      </c>
      <c r="C13642" s="102"/>
      <c r="D13642" s="100" t="s">
        <v>30645</v>
      </c>
      <c r="E13642" s="101">
        <v>3264.02</v>
      </c>
      <c r="F13642" s="102"/>
    </row>
    <row r="13643" ht="12.75" customHeight="1">
      <c r="A13643" s="100" t="s">
        <v>30450</v>
      </c>
      <c r="B13643" s="101">
        <v>11.68</v>
      </c>
      <c r="C13643" s="102"/>
      <c r="D13643" s="100" t="s">
        <v>14200</v>
      </c>
      <c r="E13643" s="101">
        <v>3168.59</v>
      </c>
      <c r="F13643" s="102"/>
    </row>
    <row r="13644" ht="12.75" customHeight="1">
      <c r="A13644" s="100" t="s">
        <v>13823</v>
      </c>
      <c r="B13644" s="101">
        <v>11.68</v>
      </c>
      <c r="C13644" s="102"/>
      <c r="D13644" s="100" t="s">
        <v>30646</v>
      </c>
      <c r="E13644" s="101">
        <v>3788.65</v>
      </c>
      <c r="F13644" s="102"/>
    </row>
    <row r="13645" ht="12.75" customHeight="1">
      <c r="A13645" s="100" t="s">
        <v>30451</v>
      </c>
      <c r="B13645" s="101">
        <v>24.28</v>
      </c>
      <c r="C13645" s="102"/>
      <c r="D13645" s="100" t="s">
        <v>14202</v>
      </c>
      <c r="E13645" s="101">
        <v>3624.55</v>
      </c>
      <c r="F13645" s="102"/>
    </row>
    <row r="13646" ht="12.75" customHeight="1">
      <c r="A13646" s="100" t="s">
        <v>13825</v>
      </c>
      <c r="B13646" s="101">
        <v>24.28</v>
      </c>
      <c r="C13646" s="102"/>
      <c r="D13646" s="100" t="s">
        <v>30647</v>
      </c>
      <c r="E13646" s="101">
        <v>4164.61</v>
      </c>
      <c r="F13646" s="102"/>
    </row>
    <row r="13647" ht="12.75" customHeight="1">
      <c r="A13647" s="100" t="s">
        <v>30452</v>
      </c>
      <c r="B13647" s="101">
        <v>9.22</v>
      </c>
      <c r="C13647" s="102"/>
      <c r="D13647" s="100" t="s">
        <v>14204</v>
      </c>
      <c r="E13647" s="101">
        <v>4018.27</v>
      </c>
      <c r="F13647" s="102"/>
    </row>
    <row r="13648" ht="12.75" customHeight="1">
      <c r="A13648" s="100" t="s">
        <v>13827</v>
      </c>
      <c r="B13648" s="101">
        <v>9.22</v>
      </c>
      <c r="C13648" s="102"/>
      <c r="D13648" s="100" t="s">
        <v>30648</v>
      </c>
      <c r="E13648" s="101">
        <v>4030.89</v>
      </c>
      <c r="F13648" s="102"/>
    </row>
    <row r="13649" ht="12.75" customHeight="1">
      <c r="A13649" s="100" t="s">
        <v>30453</v>
      </c>
      <c r="B13649" s="101">
        <v>23.07</v>
      </c>
      <c r="C13649" s="102"/>
      <c r="D13649" s="100" t="s">
        <v>14206</v>
      </c>
      <c r="E13649" s="101">
        <v>3909.82</v>
      </c>
      <c r="F13649" s="102"/>
    </row>
    <row r="13650" ht="12.75" customHeight="1">
      <c r="A13650" s="100" t="s">
        <v>13829</v>
      </c>
      <c r="B13650" s="101">
        <v>23.07</v>
      </c>
      <c r="C13650" s="102"/>
      <c r="D13650" s="100" t="s">
        <v>30649</v>
      </c>
      <c r="E13650" s="101">
        <v>3847.52</v>
      </c>
      <c r="F13650" s="102"/>
    </row>
    <row r="13651" ht="12.75" customHeight="1">
      <c r="A13651" s="100" t="s">
        <v>30454</v>
      </c>
      <c r="B13651" s="101">
        <v>11.56</v>
      </c>
      <c r="C13651" s="102"/>
      <c r="D13651" s="100" t="s">
        <v>14208</v>
      </c>
      <c r="E13651" s="101">
        <v>3735.99</v>
      </c>
      <c r="F13651" s="102"/>
    </row>
    <row r="13652" ht="12.75" customHeight="1">
      <c r="A13652" s="100" t="s">
        <v>13831</v>
      </c>
      <c r="B13652" s="101">
        <v>11.56</v>
      </c>
      <c r="C13652" s="102"/>
      <c r="D13652" s="100" t="s">
        <v>30650</v>
      </c>
      <c r="E13652" s="101">
        <v>4416.25</v>
      </c>
      <c r="F13652" s="102"/>
    </row>
    <row r="13653" ht="12.75" customHeight="1">
      <c r="A13653" s="100" t="s">
        <v>30455</v>
      </c>
      <c r="B13653" s="101">
        <v>21.92</v>
      </c>
      <c r="C13653" s="102"/>
      <c r="D13653" s="100" t="s">
        <v>14210</v>
      </c>
      <c r="E13653" s="101">
        <v>4283.02</v>
      </c>
      <c r="F13653" s="102"/>
    </row>
    <row r="13654" ht="12.75" customHeight="1">
      <c r="A13654" s="100" t="s">
        <v>13833</v>
      </c>
      <c r="B13654" s="101">
        <v>21.92</v>
      </c>
      <c r="C13654" s="102"/>
      <c r="D13654" s="100" t="s">
        <v>30651</v>
      </c>
      <c r="E13654" s="101">
        <v>4030.9</v>
      </c>
      <c r="F13654" s="102"/>
    </row>
    <row r="13655" ht="12.75" customHeight="1">
      <c r="A13655" s="100" t="s">
        <v>30456</v>
      </c>
      <c r="B13655" s="101">
        <v>3.0</v>
      </c>
      <c r="C13655" s="102"/>
      <c r="D13655" s="100" t="s">
        <v>14212</v>
      </c>
      <c r="E13655" s="101">
        <v>3903.28</v>
      </c>
      <c r="F13655" s="102"/>
    </row>
    <row r="13656" ht="12.75" customHeight="1">
      <c r="A13656" s="100" t="s">
        <v>13835</v>
      </c>
      <c r="B13656" s="101">
        <v>3.0</v>
      </c>
      <c r="C13656" s="102"/>
      <c r="D13656" s="100" t="s">
        <v>30652</v>
      </c>
      <c r="E13656" s="101">
        <v>5852.59</v>
      </c>
      <c r="F13656" s="102"/>
    </row>
    <row r="13657" ht="12.75" customHeight="1">
      <c r="A13657" s="100" t="s">
        <v>30457</v>
      </c>
      <c r="B13657" s="101">
        <v>5.7</v>
      </c>
      <c r="C13657" s="102"/>
      <c r="D13657" s="100" t="s">
        <v>14214</v>
      </c>
      <c r="E13657" s="101">
        <v>5651.31</v>
      </c>
      <c r="F13657" s="102"/>
    </row>
    <row r="13658" ht="12.75" customHeight="1">
      <c r="A13658" s="100" t="s">
        <v>13837</v>
      </c>
      <c r="B13658" s="101">
        <v>5.7</v>
      </c>
      <c r="C13658" s="102"/>
      <c r="D13658" s="100" t="s">
        <v>30653</v>
      </c>
      <c r="E13658" s="101">
        <v>5554.37</v>
      </c>
      <c r="F13658" s="102"/>
    </row>
    <row r="13659" ht="12.75" customHeight="1">
      <c r="A13659" s="100" t="s">
        <v>30458</v>
      </c>
      <c r="B13659" s="101">
        <v>11.42</v>
      </c>
      <c r="C13659" s="102"/>
      <c r="D13659" s="100" t="s">
        <v>14216</v>
      </c>
      <c r="E13659" s="101">
        <v>5384.67</v>
      </c>
      <c r="F13659" s="102"/>
    </row>
    <row r="13660" ht="12.75" customHeight="1">
      <c r="A13660" s="100" t="s">
        <v>13839</v>
      </c>
      <c r="B13660" s="101">
        <v>11.42</v>
      </c>
      <c r="C13660" s="102"/>
      <c r="D13660" s="100" t="s">
        <v>30654</v>
      </c>
      <c r="E13660" s="101">
        <v>5013.4</v>
      </c>
      <c r="F13660" s="102"/>
    </row>
    <row r="13661" ht="12.75" customHeight="1">
      <c r="A13661" s="100" t="s">
        <v>30459</v>
      </c>
      <c r="B13661" s="101">
        <v>35.5</v>
      </c>
      <c r="C13661" s="102"/>
      <c r="D13661" s="100" t="s">
        <v>14218</v>
      </c>
      <c r="E13661" s="101">
        <v>4869.68</v>
      </c>
      <c r="F13661" s="102"/>
    </row>
    <row r="13662" ht="12.75" customHeight="1">
      <c r="A13662" s="100" t="s">
        <v>13841</v>
      </c>
      <c r="B13662" s="101">
        <v>35.5</v>
      </c>
      <c r="C13662" s="102"/>
      <c r="D13662" s="100" t="s">
        <v>30655</v>
      </c>
      <c r="E13662" s="101">
        <v>6291.11</v>
      </c>
      <c r="F13662" s="102"/>
    </row>
    <row r="13663" ht="12.75" customHeight="1">
      <c r="A13663" s="100" t="s">
        <v>30460</v>
      </c>
      <c r="B13663" s="101">
        <v>4.86</v>
      </c>
      <c r="C13663" s="102"/>
      <c r="D13663" s="100" t="s">
        <v>14220</v>
      </c>
      <c r="E13663" s="101">
        <v>6097.1</v>
      </c>
      <c r="F13663" s="102"/>
    </row>
    <row r="13664" ht="12.75" customHeight="1">
      <c r="A13664" s="100" t="s">
        <v>13843</v>
      </c>
      <c r="B13664" s="101">
        <v>4.86</v>
      </c>
      <c r="C13664" s="102"/>
      <c r="D13664" s="100" t="s">
        <v>30656</v>
      </c>
      <c r="E13664" s="101">
        <v>5720.09</v>
      </c>
      <c r="F13664" s="102"/>
    </row>
    <row r="13665" ht="12.75" customHeight="1">
      <c r="A13665" s="100" t="s">
        <v>30461</v>
      </c>
      <c r="B13665" s="101">
        <v>35.0</v>
      </c>
      <c r="C13665" s="102"/>
      <c r="D13665" s="100" t="s">
        <v>14222</v>
      </c>
      <c r="E13665" s="101">
        <v>5544.2</v>
      </c>
      <c r="F13665" s="102"/>
    </row>
    <row r="13666" ht="12.75" customHeight="1">
      <c r="A13666" s="100" t="s">
        <v>13845</v>
      </c>
      <c r="B13666" s="101">
        <v>35.0</v>
      </c>
      <c r="C13666" s="102"/>
      <c r="D13666" s="100" t="s">
        <v>30657</v>
      </c>
      <c r="E13666" s="101">
        <v>6664.15</v>
      </c>
      <c r="F13666" s="102"/>
    </row>
    <row r="13667" ht="12.75" customHeight="1">
      <c r="A13667" s="100" t="s">
        <v>30462</v>
      </c>
      <c r="B13667" s="101">
        <v>4.44</v>
      </c>
      <c r="C13667" s="102"/>
      <c r="D13667" s="100" t="s">
        <v>14224</v>
      </c>
      <c r="E13667" s="101">
        <v>6495.86</v>
      </c>
      <c r="F13667" s="102"/>
    </row>
    <row r="13668" ht="12.75" customHeight="1">
      <c r="A13668" s="100" t="s">
        <v>13847</v>
      </c>
      <c r="B13668" s="101">
        <v>4.44</v>
      </c>
      <c r="C13668" s="102"/>
      <c r="D13668" s="100" t="s">
        <v>30658</v>
      </c>
      <c r="E13668" s="101">
        <v>8468.33</v>
      </c>
      <c r="F13668" s="102"/>
    </row>
    <row r="13669" ht="12.75" customHeight="1">
      <c r="A13669" s="100" t="s">
        <v>30463</v>
      </c>
      <c r="B13669" s="101">
        <v>7.07</v>
      </c>
      <c r="C13669" s="102"/>
      <c r="D13669" s="100" t="s">
        <v>14226</v>
      </c>
      <c r="E13669" s="101">
        <v>8201.37</v>
      </c>
      <c r="F13669" s="102"/>
    </row>
    <row r="13670" ht="12.75" customHeight="1">
      <c r="A13670" s="100" t="s">
        <v>13849</v>
      </c>
      <c r="B13670" s="101">
        <v>7.07</v>
      </c>
      <c r="C13670" s="102"/>
      <c r="D13670" s="100" t="s">
        <v>30659</v>
      </c>
      <c r="E13670" s="101">
        <v>7569.78</v>
      </c>
      <c r="F13670" s="102"/>
    </row>
    <row r="13671" ht="12.75" customHeight="1">
      <c r="A13671" s="100" t="s">
        <v>30464</v>
      </c>
      <c r="B13671" s="101">
        <v>76.98</v>
      </c>
      <c r="C13671" s="102"/>
      <c r="D13671" s="100" t="s">
        <v>14228</v>
      </c>
      <c r="E13671" s="101">
        <v>7329.52</v>
      </c>
      <c r="F13671" s="102"/>
    </row>
    <row r="13672" ht="12.75" customHeight="1">
      <c r="A13672" s="100" t="s">
        <v>13851</v>
      </c>
      <c r="B13672" s="101">
        <v>76.98</v>
      </c>
      <c r="C13672" s="102"/>
      <c r="D13672" s="100" t="s">
        <v>30660</v>
      </c>
      <c r="E13672" s="101">
        <v>8976.84</v>
      </c>
      <c r="F13672" s="102"/>
    </row>
    <row r="13673" ht="12.75" customHeight="1">
      <c r="A13673" s="100" t="s">
        <v>30465</v>
      </c>
      <c r="B13673" s="101">
        <v>31.02</v>
      </c>
      <c r="C13673" s="102"/>
      <c r="D13673" s="100" t="s">
        <v>14230</v>
      </c>
      <c r="E13673" s="101">
        <v>8744.7</v>
      </c>
      <c r="F13673" s="102"/>
    </row>
    <row r="13674" ht="12.75" customHeight="1">
      <c r="A13674" s="100" t="s">
        <v>13853</v>
      </c>
      <c r="B13674" s="101">
        <v>31.02</v>
      </c>
      <c r="C13674" s="102"/>
      <c r="D13674" s="100" t="s">
        <v>30661</v>
      </c>
      <c r="E13674" s="101">
        <v>9912.85</v>
      </c>
      <c r="F13674" s="102"/>
    </row>
    <row r="13675" ht="12.75" customHeight="1">
      <c r="A13675" s="100" t="s">
        <v>30466</v>
      </c>
      <c r="B13675" s="101">
        <v>123.76</v>
      </c>
      <c r="C13675" s="102"/>
      <c r="D13675" s="100" t="s">
        <v>14232</v>
      </c>
      <c r="E13675" s="101">
        <v>9592.14</v>
      </c>
      <c r="F13675" s="102"/>
    </row>
    <row r="13676" ht="12.75" customHeight="1">
      <c r="A13676" s="100" t="s">
        <v>13855</v>
      </c>
      <c r="B13676" s="101">
        <v>123.76</v>
      </c>
      <c r="C13676" s="102"/>
      <c r="D13676" s="100" t="s">
        <v>30662</v>
      </c>
      <c r="E13676" s="101">
        <v>11261.69</v>
      </c>
      <c r="F13676" s="102"/>
    </row>
    <row r="13677" ht="12.75" customHeight="1">
      <c r="A13677" s="100" t="s">
        <v>30467</v>
      </c>
      <c r="B13677" s="101">
        <v>8.31</v>
      </c>
      <c r="C13677" s="102"/>
      <c r="D13677" s="100" t="s">
        <v>14234</v>
      </c>
      <c r="E13677" s="101">
        <v>10965.67</v>
      </c>
      <c r="F13677" s="102"/>
    </row>
    <row r="13678" ht="12.75" customHeight="1">
      <c r="A13678" s="100" t="s">
        <v>13857</v>
      </c>
      <c r="B13678" s="101">
        <v>8.31</v>
      </c>
      <c r="C13678" s="102"/>
      <c r="D13678" s="100" t="s">
        <v>30663</v>
      </c>
      <c r="E13678" s="101">
        <v>11739.6</v>
      </c>
      <c r="F13678" s="102"/>
    </row>
    <row r="13679" ht="12.75" customHeight="1">
      <c r="A13679" s="100" t="s">
        <v>30468</v>
      </c>
      <c r="B13679" s="101">
        <v>34.9</v>
      </c>
      <c r="C13679" s="102"/>
      <c r="D13679" s="100" t="s">
        <v>14236</v>
      </c>
      <c r="E13679" s="101">
        <v>11354.51</v>
      </c>
      <c r="F13679" s="102"/>
    </row>
    <row r="13680" ht="12.75" customHeight="1">
      <c r="A13680" s="100" t="s">
        <v>13859</v>
      </c>
      <c r="B13680" s="101">
        <v>34.9</v>
      </c>
      <c r="C13680" s="102"/>
      <c r="D13680" s="100" t="s">
        <v>30664</v>
      </c>
      <c r="E13680" s="101">
        <v>13457.77</v>
      </c>
      <c r="F13680" s="102"/>
    </row>
    <row r="13681" ht="12.75" customHeight="1">
      <c r="A13681" s="100" t="s">
        <v>30469</v>
      </c>
      <c r="B13681" s="101">
        <v>53.9</v>
      </c>
      <c r="C13681" s="102"/>
      <c r="D13681" s="100" t="s">
        <v>14238</v>
      </c>
      <c r="E13681" s="101">
        <v>13097.84</v>
      </c>
      <c r="F13681" s="102"/>
    </row>
    <row r="13682" ht="12.75" customHeight="1">
      <c r="A13682" s="100" t="s">
        <v>13861</v>
      </c>
      <c r="B13682" s="101">
        <v>53.9</v>
      </c>
      <c r="C13682" s="102"/>
      <c r="D13682" s="100" t="s">
        <v>30665</v>
      </c>
      <c r="E13682" s="101">
        <v>15653.62</v>
      </c>
      <c r="F13682" s="102"/>
    </row>
    <row r="13683" ht="12.75" customHeight="1">
      <c r="A13683" s="100" t="s">
        <v>30470</v>
      </c>
      <c r="B13683" s="101">
        <v>3.08</v>
      </c>
      <c r="C13683" s="102"/>
      <c r="D13683" s="100" t="s">
        <v>14240</v>
      </c>
      <c r="E13683" s="101">
        <v>15229.82</v>
      </c>
      <c r="F13683" s="102"/>
    </row>
    <row r="13684" ht="12.75" customHeight="1">
      <c r="A13684" s="100" t="s">
        <v>13863</v>
      </c>
      <c r="B13684" s="101">
        <v>3.08</v>
      </c>
      <c r="C13684" s="102"/>
      <c r="D13684" s="100" t="s">
        <v>30666</v>
      </c>
      <c r="E13684" s="101">
        <v>17849.5</v>
      </c>
      <c r="F13684" s="102"/>
    </row>
    <row r="13685" ht="12.75" customHeight="1">
      <c r="A13685" s="100" t="s">
        <v>30471</v>
      </c>
      <c r="B13685" s="101">
        <v>4.87</v>
      </c>
      <c r="C13685" s="102"/>
      <c r="D13685" s="100" t="s">
        <v>14242</v>
      </c>
      <c r="E13685" s="101">
        <v>17361.82</v>
      </c>
      <c r="F13685" s="102"/>
    </row>
    <row r="13686" ht="12.75" customHeight="1">
      <c r="A13686" s="100" t="s">
        <v>13865</v>
      </c>
      <c r="B13686" s="101">
        <v>4.87</v>
      </c>
      <c r="C13686" s="102"/>
      <c r="D13686" s="100" t="s">
        <v>30667</v>
      </c>
      <c r="E13686" s="101">
        <v>20045.35</v>
      </c>
      <c r="F13686" s="102"/>
    </row>
    <row r="13687" ht="12.75" customHeight="1">
      <c r="A13687" s="100" t="s">
        <v>30472</v>
      </c>
      <c r="B13687" s="101">
        <v>29.41</v>
      </c>
      <c r="C13687" s="102"/>
      <c r="D13687" s="100" t="s">
        <v>14244</v>
      </c>
      <c r="E13687" s="101">
        <v>19493.8</v>
      </c>
      <c r="F13687" s="102"/>
    </row>
    <row r="13688" ht="12.75" customHeight="1">
      <c r="A13688" s="100" t="s">
        <v>13867</v>
      </c>
      <c r="B13688" s="101">
        <v>29.41</v>
      </c>
      <c r="C13688" s="102"/>
      <c r="D13688" s="100" t="s">
        <v>30668</v>
      </c>
      <c r="E13688" s="101">
        <v>22241.21</v>
      </c>
      <c r="F13688" s="102"/>
    </row>
    <row r="13689" ht="12.75" customHeight="1">
      <c r="A13689" s="100" t="s">
        <v>30473</v>
      </c>
      <c r="B13689" s="101">
        <v>17.72</v>
      </c>
      <c r="C13689" s="102"/>
      <c r="D13689" s="100" t="s">
        <v>14246</v>
      </c>
      <c r="E13689" s="101">
        <v>21625.77</v>
      </c>
      <c r="F13689" s="102"/>
    </row>
    <row r="13690" ht="12.75" customHeight="1">
      <c r="A13690" s="100" t="s">
        <v>13869</v>
      </c>
      <c r="B13690" s="101">
        <v>17.72</v>
      </c>
      <c r="C13690" s="102"/>
      <c r="D13690" s="100" t="s">
        <v>30669</v>
      </c>
      <c r="E13690" s="101">
        <v>24437.06</v>
      </c>
      <c r="F13690" s="102"/>
    </row>
    <row r="13691" ht="12.75" customHeight="1">
      <c r="A13691" s="100" t="s">
        <v>30474</v>
      </c>
      <c r="B13691" s="101">
        <v>180.24</v>
      </c>
      <c r="C13691" s="102"/>
      <c r="D13691" s="100" t="s">
        <v>14248</v>
      </c>
      <c r="E13691" s="101">
        <v>23757.75</v>
      </c>
      <c r="F13691" s="102"/>
    </row>
    <row r="13692" ht="12.75" customHeight="1">
      <c r="A13692" s="100" t="s">
        <v>13871</v>
      </c>
      <c r="B13692" s="101">
        <v>180.24</v>
      </c>
      <c r="C13692" s="102"/>
      <c r="D13692" s="100" t="s">
        <v>30670</v>
      </c>
      <c r="E13692" s="101">
        <v>1067.25</v>
      </c>
      <c r="F13692" s="102"/>
    </row>
    <row r="13693" ht="12.75" customHeight="1">
      <c r="A13693" s="100" t="s">
        <v>30475</v>
      </c>
      <c r="B13693" s="101">
        <v>132.86</v>
      </c>
      <c r="C13693" s="102"/>
      <c r="D13693" s="100" t="s">
        <v>14250</v>
      </c>
      <c r="E13693" s="101">
        <v>1028.94</v>
      </c>
      <c r="F13693" s="102"/>
    </row>
    <row r="13694" ht="12.75" customHeight="1">
      <c r="A13694" s="100" t="s">
        <v>13873</v>
      </c>
      <c r="B13694" s="101">
        <v>132.86</v>
      </c>
      <c r="C13694" s="102"/>
      <c r="D13694" s="100" t="s">
        <v>30671</v>
      </c>
      <c r="E13694" s="101">
        <v>1796.04</v>
      </c>
      <c r="F13694" s="102"/>
    </row>
    <row r="13695" ht="12.75" customHeight="1">
      <c r="A13695" s="100" t="s">
        <v>30476</v>
      </c>
      <c r="B13695" s="101">
        <v>201.04</v>
      </c>
      <c r="C13695" s="102"/>
      <c r="D13695" s="100" t="s">
        <v>14252</v>
      </c>
      <c r="E13695" s="101">
        <v>1741.23</v>
      </c>
      <c r="F13695" s="102"/>
    </row>
    <row r="13696" ht="12.75" customHeight="1">
      <c r="A13696" s="100" t="s">
        <v>13875</v>
      </c>
      <c r="B13696" s="101">
        <v>201.04</v>
      </c>
      <c r="C13696" s="102"/>
      <c r="D13696" s="100" t="s">
        <v>30672</v>
      </c>
      <c r="E13696" s="101">
        <v>2755.41</v>
      </c>
      <c r="F13696" s="102"/>
    </row>
    <row r="13697" ht="12.75" customHeight="1">
      <c r="A13697" s="100" t="s">
        <v>30477</v>
      </c>
      <c r="B13697" s="101">
        <v>5.34</v>
      </c>
      <c r="C13697" s="102"/>
      <c r="D13697" s="100" t="s">
        <v>14254</v>
      </c>
      <c r="E13697" s="101">
        <v>2682.97</v>
      </c>
      <c r="F13697" s="102"/>
    </row>
    <row r="13698" ht="12.75" customHeight="1">
      <c r="A13698" s="100" t="s">
        <v>13877</v>
      </c>
      <c r="B13698" s="101">
        <v>5.34</v>
      </c>
      <c r="C13698" s="102"/>
      <c r="D13698" s="100" t="s">
        <v>30673</v>
      </c>
      <c r="E13698" s="101">
        <v>3452.02</v>
      </c>
      <c r="F13698" s="102"/>
    </row>
    <row r="13699" ht="12.75" customHeight="1">
      <c r="A13699" s="100" t="s">
        <v>30478</v>
      </c>
      <c r="B13699" s="101">
        <v>29.25</v>
      </c>
      <c r="C13699" s="102"/>
      <c r="D13699" s="100" t="s">
        <v>14256</v>
      </c>
      <c r="E13699" s="101">
        <v>3356.59</v>
      </c>
      <c r="F13699" s="102"/>
    </row>
    <row r="13700" ht="12.75" customHeight="1">
      <c r="A13700" s="100" t="s">
        <v>13879</v>
      </c>
      <c r="B13700" s="101">
        <v>29.25</v>
      </c>
      <c r="C13700" s="102"/>
      <c r="D13700" s="100" t="s">
        <v>30674</v>
      </c>
      <c r="E13700" s="101">
        <v>6544.49</v>
      </c>
      <c r="F13700" s="102"/>
    </row>
    <row r="13701" ht="12.75" customHeight="1">
      <c r="A13701" s="100" t="s">
        <v>30479</v>
      </c>
      <c r="B13701" s="101">
        <v>25.5</v>
      </c>
      <c r="C13701" s="102"/>
      <c r="D13701" s="100" t="s">
        <v>14258</v>
      </c>
      <c r="E13701" s="101">
        <v>6418.78</v>
      </c>
      <c r="F13701" s="102"/>
    </row>
    <row r="13702" ht="12.75" customHeight="1">
      <c r="A13702" s="100" t="s">
        <v>13881</v>
      </c>
      <c r="B13702" s="101">
        <v>25.5</v>
      </c>
      <c r="C13702" s="102"/>
      <c r="D13702" s="100" t="s">
        <v>30675</v>
      </c>
      <c r="E13702" s="101">
        <v>714.69</v>
      </c>
      <c r="F13702" s="102"/>
    </row>
    <row r="13703" ht="12.75" customHeight="1">
      <c r="A13703" s="100" t="s">
        <v>30676</v>
      </c>
      <c r="B13703" s="101">
        <v>90.13</v>
      </c>
      <c r="C13703" s="102"/>
      <c r="D13703" s="100" t="s">
        <v>14260</v>
      </c>
      <c r="E13703" s="101">
        <v>684.76</v>
      </c>
      <c r="F13703" s="102"/>
    </row>
    <row r="13704" ht="12.75" customHeight="1">
      <c r="A13704" s="100" t="s">
        <v>30677</v>
      </c>
      <c r="B13704" s="101">
        <v>90.13</v>
      </c>
      <c r="C13704" s="102"/>
      <c r="D13704" s="100" t="s">
        <v>30678</v>
      </c>
      <c r="E13704" s="101">
        <v>906.25</v>
      </c>
      <c r="F13704" s="102"/>
    </row>
    <row r="13705" ht="12.75" customHeight="1">
      <c r="A13705" s="100" t="s">
        <v>30480</v>
      </c>
      <c r="B13705" s="101">
        <v>14.96</v>
      </c>
      <c r="C13705" s="102"/>
      <c r="D13705" s="100" t="s">
        <v>14262</v>
      </c>
      <c r="E13705" s="101">
        <v>867.94</v>
      </c>
      <c r="F13705" s="102"/>
    </row>
    <row r="13706" ht="12.75" customHeight="1">
      <c r="A13706" s="100" t="s">
        <v>13883</v>
      </c>
      <c r="B13706" s="101">
        <v>14.96</v>
      </c>
      <c r="C13706" s="102"/>
      <c r="D13706" s="100" t="s">
        <v>30679</v>
      </c>
      <c r="E13706" s="101">
        <v>1099.05</v>
      </c>
      <c r="F13706" s="102"/>
    </row>
    <row r="13707" ht="12.75" customHeight="1">
      <c r="A13707" s="100" t="s">
        <v>30481</v>
      </c>
      <c r="B13707" s="101">
        <v>35.82</v>
      </c>
      <c r="C13707" s="102"/>
      <c r="D13707" s="100" t="s">
        <v>14264</v>
      </c>
      <c r="E13707" s="101">
        <v>1052.35</v>
      </c>
      <c r="F13707" s="102"/>
    </row>
    <row r="13708" ht="12.75" customHeight="1">
      <c r="A13708" s="100" t="s">
        <v>13885</v>
      </c>
      <c r="B13708" s="101">
        <v>35.82</v>
      </c>
      <c r="C13708" s="102"/>
      <c r="D13708" s="100" t="s">
        <v>30680</v>
      </c>
      <c r="E13708" s="101">
        <v>1524.04</v>
      </c>
      <c r="F13708" s="102"/>
    </row>
    <row r="13709" ht="12.75" customHeight="1">
      <c r="A13709" s="100" t="s">
        <v>30482</v>
      </c>
      <c r="B13709" s="101">
        <v>24.68</v>
      </c>
      <c r="C13709" s="102"/>
      <c r="D13709" s="100" t="s">
        <v>14266</v>
      </c>
      <c r="E13709" s="101">
        <v>1469.23</v>
      </c>
      <c r="F13709" s="102"/>
    </row>
    <row r="13710" ht="12.75" customHeight="1">
      <c r="A13710" s="100" t="s">
        <v>13887</v>
      </c>
      <c r="B13710" s="101">
        <v>24.68</v>
      </c>
      <c r="C13710" s="102"/>
      <c r="D13710" s="100" t="s">
        <v>30681</v>
      </c>
      <c r="E13710" s="101">
        <v>1485.41</v>
      </c>
      <c r="F13710" s="102"/>
    </row>
    <row r="13711" ht="12.75" customHeight="1">
      <c r="A13711" s="100" t="s">
        <v>30483</v>
      </c>
      <c r="B13711" s="101">
        <v>4.54</v>
      </c>
      <c r="C13711" s="102"/>
      <c r="D13711" s="100" t="s">
        <v>14268</v>
      </c>
      <c r="E13711" s="101">
        <v>1421.93</v>
      </c>
      <c r="F13711" s="102"/>
    </row>
    <row r="13712" ht="12.75" customHeight="1">
      <c r="A13712" s="100" t="s">
        <v>13889</v>
      </c>
      <c r="B13712" s="101">
        <v>4.54</v>
      </c>
      <c r="C13712" s="102"/>
      <c r="D13712" s="100" t="s">
        <v>30682</v>
      </c>
      <c r="E13712" s="101">
        <v>1826.74</v>
      </c>
      <c r="F13712" s="102"/>
    </row>
    <row r="13713" ht="12.75" customHeight="1">
      <c r="A13713" s="100" t="s">
        <v>30484</v>
      </c>
      <c r="B13713" s="101">
        <v>158.78</v>
      </c>
      <c r="C13713" s="102"/>
      <c r="D13713" s="100" t="s">
        <v>14270</v>
      </c>
      <c r="E13713" s="101">
        <v>1762.77</v>
      </c>
      <c r="F13713" s="102"/>
    </row>
    <row r="13714" ht="12.75" customHeight="1">
      <c r="A13714" s="100" t="s">
        <v>13891</v>
      </c>
      <c r="B13714" s="101">
        <v>158.78</v>
      </c>
      <c r="C13714" s="102"/>
      <c r="D13714" s="100" t="s">
        <v>30683</v>
      </c>
      <c r="E13714" s="101">
        <v>2051.35</v>
      </c>
      <c r="F13714" s="102"/>
    </row>
    <row r="13715" ht="12.75" customHeight="1">
      <c r="A13715" s="100" t="s">
        <v>30485</v>
      </c>
      <c r="B13715" s="101">
        <v>1.18</v>
      </c>
      <c r="C13715" s="102"/>
      <c r="D13715" s="100" t="s">
        <v>14272</v>
      </c>
      <c r="E13715" s="101">
        <v>1962.73</v>
      </c>
      <c r="F13715" s="102"/>
    </row>
    <row r="13716" ht="12.75" customHeight="1">
      <c r="A13716" s="100" t="s">
        <v>13893</v>
      </c>
      <c r="B13716" s="101">
        <v>1.18</v>
      </c>
      <c r="C13716" s="102"/>
      <c r="D13716" s="100" t="s">
        <v>30684</v>
      </c>
      <c r="E13716" s="101">
        <v>2432.91</v>
      </c>
      <c r="F13716" s="102"/>
    </row>
    <row r="13717" ht="12.75" customHeight="1">
      <c r="A13717" s="100" t="s">
        <v>30486</v>
      </c>
      <c r="B13717" s="101">
        <v>15.58</v>
      </c>
      <c r="C13717" s="102"/>
      <c r="D13717" s="100" t="s">
        <v>14274</v>
      </c>
      <c r="E13717" s="101">
        <v>2350.65</v>
      </c>
      <c r="F13717" s="102"/>
    </row>
    <row r="13718" ht="12.75" customHeight="1">
      <c r="A13718" s="100" t="s">
        <v>13895</v>
      </c>
      <c r="B13718" s="101">
        <v>15.58</v>
      </c>
      <c r="C13718" s="102"/>
      <c r="D13718" s="100" t="s">
        <v>30685</v>
      </c>
      <c r="E13718" s="101">
        <v>2332.69</v>
      </c>
      <c r="F13718" s="102"/>
    </row>
    <row r="13719" ht="12.75" customHeight="1">
      <c r="A13719" s="100" t="s">
        <v>30487</v>
      </c>
      <c r="B13719" s="101">
        <v>5.32</v>
      </c>
      <c r="C13719" s="102"/>
      <c r="D13719" s="100" t="s">
        <v>14276</v>
      </c>
      <c r="E13719" s="101">
        <v>2260.46</v>
      </c>
      <c r="F13719" s="102"/>
    </row>
    <row r="13720" ht="12.75" customHeight="1">
      <c r="A13720" s="100" t="s">
        <v>13897</v>
      </c>
      <c r="B13720" s="101">
        <v>5.32</v>
      </c>
      <c r="C13720" s="102"/>
      <c r="D13720" s="100" t="s">
        <v>30686</v>
      </c>
      <c r="E13720" s="101">
        <v>2481.74</v>
      </c>
      <c r="F13720" s="102"/>
    </row>
    <row r="13721" ht="12.75" customHeight="1">
      <c r="A13721" s="100" t="s">
        <v>30488</v>
      </c>
      <c r="B13721" s="101">
        <v>16.95</v>
      </c>
      <c r="C13721" s="102"/>
      <c r="D13721" s="100" t="s">
        <v>14278</v>
      </c>
      <c r="E13721" s="101">
        <v>2376.35</v>
      </c>
      <c r="F13721" s="102"/>
    </row>
    <row r="13722" ht="12.75" customHeight="1">
      <c r="A13722" s="100" t="s">
        <v>13899</v>
      </c>
      <c r="B13722" s="101">
        <v>16.95</v>
      </c>
      <c r="C13722" s="102"/>
      <c r="D13722" s="100" t="s">
        <v>30687</v>
      </c>
      <c r="E13722" s="101">
        <v>2805.31</v>
      </c>
      <c r="F13722" s="102"/>
    </row>
    <row r="13723" ht="12.75" customHeight="1">
      <c r="A13723" s="100" t="s">
        <v>30489</v>
      </c>
      <c r="B13723" s="101">
        <v>26.61</v>
      </c>
      <c r="C13723" s="102"/>
      <c r="D13723" s="100" t="s">
        <v>14280</v>
      </c>
      <c r="E13723" s="101">
        <v>2704.73</v>
      </c>
      <c r="F13723" s="102"/>
    </row>
    <row r="13724" ht="12.75" customHeight="1">
      <c r="A13724" s="100" t="s">
        <v>13901</v>
      </c>
      <c r="B13724" s="101">
        <v>26.61</v>
      </c>
      <c r="C13724" s="102"/>
      <c r="D13724" s="100" t="s">
        <v>30688</v>
      </c>
      <c r="E13724" s="101">
        <v>2724.77</v>
      </c>
      <c r="F13724" s="102"/>
    </row>
    <row r="13725" ht="12.75" customHeight="1">
      <c r="A13725" s="100" t="s">
        <v>30490</v>
      </c>
      <c r="B13725" s="101">
        <v>70.78</v>
      </c>
      <c r="C13725" s="102"/>
      <c r="D13725" s="100" t="s">
        <v>14282</v>
      </c>
      <c r="E13725" s="101">
        <v>2640.17</v>
      </c>
      <c r="F13725" s="102"/>
    </row>
    <row r="13726" ht="12.75" customHeight="1">
      <c r="A13726" s="100" t="s">
        <v>13903</v>
      </c>
      <c r="B13726" s="101">
        <v>70.78</v>
      </c>
      <c r="C13726" s="102"/>
      <c r="D13726" s="100" t="s">
        <v>30689</v>
      </c>
      <c r="E13726" s="101">
        <v>2855.1</v>
      </c>
      <c r="F13726" s="102"/>
    </row>
    <row r="13727" ht="12.75" customHeight="1">
      <c r="A13727" s="100" t="s">
        <v>30491</v>
      </c>
      <c r="B13727" s="101">
        <v>44.66</v>
      </c>
      <c r="C13727" s="102"/>
      <c r="D13727" s="100" t="s">
        <v>14284</v>
      </c>
      <c r="E13727" s="101">
        <v>2732.94</v>
      </c>
      <c r="F13727" s="102"/>
    </row>
    <row r="13728" ht="12.75" customHeight="1">
      <c r="A13728" s="100" t="s">
        <v>13905</v>
      </c>
      <c r="B13728" s="101">
        <v>44.66</v>
      </c>
      <c r="C13728" s="102"/>
      <c r="D13728" s="100" t="s">
        <v>30690</v>
      </c>
      <c r="E13728" s="101">
        <v>3109.01</v>
      </c>
      <c r="F13728" s="102"/>
    </row>
    <row r="13729" ht="12.75" customHeight="1">
      <c r="A13729" s="100" t="s">
        <v>30492</v>
      </c>
      <c r="B13729" s="101">
        <v>12.45</v>
      </c>
      <c r="C13729" s="102"/>
      <c r="D13729" s="100" t="s">
        <v>14286</v>
      </c>
      <c r="E13729" s="101">
        <v>2999.27</v>
      </c>
      <c r="F13729" s="102"/>
    </row>
    <row r="13730" ht="12.75" customHeight="1">
      <c r="A13730" s="100" t="s">
        <v>13907</v>
      </c>
      <c r="B13730" s="101">
        <v>12.45</v>
      </c>
      <c r="C13730" s="102"/>
      <c r="D13730" s="100" t="s">
        <v>30691</v>
      </c>
      <c r="E13730" s="101">
        <v>3495.51</v>
      </c>
      <c r="F13730" s="102"/>
    </row>
    <row r="13731" ht="12.75" customHeight="1">
      <c r="A13731" s="100" t="s">
        <v>30493</v>
      </c>
      <c r="B13731" s="101">
        <v>57.78</v>
      </c>
      <c r="C13731" s="102"/>
      <c r="D13731" s="100" t="s">
        <v>14288</v>
      </c>
      <c r="E13731" s="101">
        <v>3386.59</v>
      </c>
      <c r="F13731" s="102"/>
    </row>
    <row r="13732" ht="12.75" customHeight="1">
      <c r="A13732" s="100" t="s">
        <v>13909</v>
      </c>
      <c r="B13732" s="101">
        <v>57.78</v>
      </c>
      <c r="C13732" s="102"/>
      <c r="D13732" s="100" t="s">
        <v>30692</v>
      </c>
      <c r="E13732" s="101">
        <v>3033.02</v>
      </c>
      <c r="F13732" s="102"/>
    </row>
    <row r="13733" ht="12.75" customHeight="1">
      <c r="A13733" s="100" t="s">
        <v>30494</v>
      </c>
      <c r="B13733" s="101">
        <v>9.18</v>
      </c>
      <c r="C13733" s="102"/>
      <c r="D13733" s="100" t="s">
        <v>14290</v>
      </c>
      <c r="E13733" s="101">
        <v>2937.59</v>
      </c>
      <c r="F13733" s="102"/>
    </row>
    <row r="13734" ht="12.75" customHeight="1">
      <c r="A13734" s="100" t="s">
        <v>13911</v>
      </c>
      <c r="B13734" s="101">
        <v>9.18</v>
      </c>
      <c r="C13734" s="102"/>
      <c r="D13734" s="100" t="s">
        <v>30693</v>
      </c>
      <c r="E13734" s="101">
        <v>3788.65</v>
      </c>
      <c r="F13734" s="102"/>
    </row>
    <row r="13735" ht="12.75" customHeight="1">
      <c r="A13735" s="100" t="s">
        <v>30495</v>
      </c>
      <c r="B13735" s="101">
        <v>16.77</v>
      </c>
      <c r="C13735" s="102"/>
      <c r="D13735" s="100" t="s">
        <v>14292</v>
      </c>
      <c r="E13735" s="101">
        <v>3624.55</v>
      </c>
      <c r="F13735" s="102"/>
    </row>
    <row r="13736" ht="12.75" customHeight="1">
      <c r="A13736" s="100" t="s">
        <v>13913</v>
      </c>
      <c r="B13736" s="101">
        <v>16.77</v>
      </c>
      <c r="C13736" s="102"/>
      <c r="D13736" s="100" t="s">
        <v>30694</v>
      </c>
      <c r="E13736" s="101">
        <v>4060.61</v>
      </c>
      <c r="F13736" s="102"/>
    </row>
    <row r="13737" ht="12.75" customHeight="1">
      <c r="A13737" s="100" t="s">
        <v>30496</v>
      </c>
      <c r="B13737" s="101">
        <v>15.65</v>
      </c>
      <c r="C13737" s="102"/>
      <c r="D13737" s="100" t="s">
        <v>14294</v>
      </c>
      <c r="E13737" s="101">
        <v>3914.27</v>
      </c>
      <c r="F13737" s="102"/>
    </row>
    <row r="13738" ht="12.75" customHeight="1">
      <c r="A13738" s="100" t="s">
        <v>13915</v>
      </c>
      <c r="B13738" s="101">
        <v>15.65</v>
      </c>
      <c r="C13738" s="102"/>
      <c r="D13738" s="100" t="s">
        <v>30695</v>
      </c>
      <c r="E13738" s="101">
        <v>3879.89</v>
      </c>
      <c r="F13738" s="102"/>
    </row>
    <row r="13739" ht="12.75" customHeight="1">
      <c r="A13739" s="100" t="s">
        <v>30497</v>
      </c>
      <c r="B13739" s="101">
        <v>9.62</v>
      </c>
      <c r="C13739" s="102"/>
      <c r="D13739" s="100" t="s">
        <v>14296</v>
      </c>
      <c r="E13739" s="101">
        <v>3758.82</v>
      </c>
      <c r="F13739" s="102"/>
    </row>
    <row r="13740" ht="12.75" customHeight="1">
      <c r="A13740" s="100" t="s">
        <v>13917</v>
      </c>
      <c r="B13740" s="101">
        <v>9.62</v>
      </c>
      <c r="C13740" s="102"/>
      <c r="D13740" s="100" t="s">
        <v>30696</v>
      </c>
      <c r="E13740" s="101">
        <v>3616.52</v>
      </c>
      <c r="F13740" s="102"/>
    </row>
    <row r="13741" ht="12.75" customHeight="1">
      <c r="A13741" s="100" t="s">
        <v>30498</v>
      </c>
      <c r="B13741" s="101">
        <v>7.03</v>
      </c>
      <c r="C13741" s="102"/>
      <c r="D13741" s="100" t="s">
        <v>14298</v>
      </c>
      <c r="E13741" s="101">
        <v>3504.99</v>
      </c>
      <c r="F13741" s="102"/>
    </row>
    <row r="13742" ht="12.75" customHeight="1">
      <c r="A13742" s="100" t="s">
        <v>13919</v>
      </c>
      <c r="B13742" s="101">
        <v>6.79</v>
      </c>
      <c r="C13742" s="102"/>
      <c r="D13742" s="100" t="s">
        <v>30697</v>
      </c>
      <c r="E13742" s="101">
        <v>4266.25</v>
      </c>
      <c r="F13742" s="102"/>
    </row>
    <row r="13743" ht="12.75" customHeight="1">
      <c r="A13743" s="100" t="s">
        <v>30499</v>
      </c>
      <c r="B13743" s="101">
        <v>3.45</v>
      </c>
      <c r="C13743" s="102"/>
      <c r="D13743" s="100" t="s">
        <v>14300</v>
      </c>
      <c r="E13743" s="101">
        <v>4133.02</v>
      </c>
      <c r="F13743" s="102"/>
    </row>
    <row r="13744" ht="12.75" customHeight="1">
      <c r="A13744" s="100" t="s">
        <v>13921</v>
      </c>
      <c r="B13744" s="101">
        <v>3.21</v>
      </c>
      <c r="C13744" s="102"/>
      <c r="D13744" s="100" t="s">
        <v>30698</v>
      </c>
      <c r="E13744" s="101">
        <v>4199.9</v>
      </c>
      <c r="F13744" s="102"/>
    </row>
    <row r="13745" ht="12.75" customHeight="1">
      <c r="A13745" s="100" t="s">
        <v>30500</v>
      </c>
      <c r="B13745" s="101">
        <v>2.21</v>
      </c>
      <c r="C13745" s="102"/>
      <c r="D13745" s="100" t="s">
        <v>14302</v>
      </c>
      <c r="E13745" s="101">
        <v>4072.28</v>
      </c>
      <c r="F13745" s="102"/>
    </row>
    <row r="13746" ht="12.75" customHeight="1">
      <c r="A13746" s="100" t="s">
        <v>13923</v>
      </c>
      <c r="B13746" s="101">
        <v>2.21</v>
      </c>
      <c r="C13746" s="102"/>
      <c r="D13746" s="100" t="s">
        <v>30699</v>
      </c>
      <c r="E13746" s="101">
        <v>5549.59</v>
      </c>
      <c r="F13746" s="102"/>
    </row>
    <row r="13747" ht="12.75" customHeight="1">
      <c r="A13747" s="100" t="s">
        <v>30501</v>
      </c>
      <c r="B13747" s="101">
        <v>10.98</v>
      </c>
      <c r="C13747" s="102"/>
      <c r="D13747" s="100" t="s">
        <v>14304</v>
      </c>
      <c r="E13747" s="101">
        <v>5348.31</v>
      </c>
      <c r="F13747" s="102"/>
    </row>
    <row r="13748" ht="12.75" customHeight="1">
      <c r="A13748" s="100" t="s">
        <v>13925</v>
      </c>
      <c r="B13748" s="101">
        <v>10.98</v>
      </c>
      <c r="C13748" s="102"/>
      <c r="D13748" s="100" t="s">
        <v>30700</v>
      </c>
      <c r="E13748" s="101">
        <v>5371.37</v>
      </c>
      <c r="F13748" s="102"/>
    </row>
    <row r="13749" ht="12.75" customHeight="1">
      <c r="A13749" s="100" t="s">
        <v>30502</v>
      </c>
      <c r="B13749" s="101">
        <v>118.84</v>
      </c>
      <c r="C13749" s="102"/>
      <c r="D13749" s="100" t="s">
        <v>14306</v>
      </c>
      <c r="E13749" s="101">
        <v>5201.67</v>
      </c>
      <c r="F13749" s="102"/>
    </row>
    <row r="13750" ht="12.75" customHeight="1">
      <c r="A13750" s="100" t="s">
        <v>13927</v>
      </c>
      <c r="B13750" s="101">
        <v>118.84</v>
      </c>
      <c r="C13750" s="102"/>
      <c r="D13750" s="100" t="s">
        <v>30701</v>
      </c>
      <c r="E13750" s="101">
        <v>4782.4</v>
      </c>
      <c r="F13750" s="102"/>
    </row>
    <row r="13751" ht="12.75" customHeight="1">
      <c r="A13751" s="100" t="s">
        <v>30702</v>
      </c>
      <c r="B13751" s="101">
        <v>32.71</v>
      </c>
      <c r="C13751" s="102"/>
      <c r="D13751" s="100" t="s">
        <v>14308</v>
      </c>
      <c r="E13751" s="101">
        <v>4638.68</v>
      </c>
      <c r="F13751" s="102"/>
    </row>
    <row r="13752" ht="12.75" customHeight="1">
      <c r="A13752" s="100" t="s">
        <v>30703</v>
      </c>
      <c r="B13752" s="101">
        <v>30.25</v>
      </c>
      <c r="C13752" s="102"/>
      <c r="D13752" s="100" t="s">
        <v>30704</v>
      </c>
      <c r="E13752" s="101">
        <v>6108.11</v>
      </c>
      <c r="F13752" s="102"/>
    </row>
    <row r="13753" ht="12.75" customHeight="1">
      <c r="A13753" s="100" t="s">
        <v>30505</v>
      </c>
      <c r="B13753" s="101">
        <v>698.63</v>
      </c>
      <c r="C13753" s="102"/>
      <c r="D13753" s="100" t="s">
        <v>14310</v>
      </c>
      <c r="E13753" s="101">
        <v>5914.1</v>
      </c>
      <c r="F13753" s="102"/>
    </row>
    <row r="13754" ht="12.75" customHeight="1">
      <c r="A13754" s="100" t="s">
        <v>13933</v>
      </c>
      <c r="B13754" s="101">
        <v>642.23</v>
      </c>
      <c r="C13754" s="102"/>
      <c r="D13754" s="100" t="s">
        <v>30705</v>
      </c>
      <c r="E13754" s="101">
        <v>5489.09</v>
      </c>
      <c r="F13754" s="102"/>
    </row>
    <row r="13755" ht="12.75" customHeight="1">
      <c r="A13755" s="100" t="s">
        <v>30506</v>
      </c>
      <c r="B13755" s="101">
        <v>1049.41</v>
      </c>
      <c r="C13755" s="102"/>
      <c r="D13755" s="100" t="s">
        <v>14312</v>
      </c>
      <c r="E13755" s="101">
        <v>5313.2</v>
      </c>
      <c r="F13755" s="102"/>
    </row>
    <row r="13756" ht="12.75" customHeight="1">
      <c r="A13756" s="100" t="s">
        <v>13935</v>
      </c>
      <c r="B13756" s="101">
        <v>963.75</v>
      </c>
      <c r="C13756" s="102"/>
      <c r="D13756" s="100" t="s">
        <v>30706</v>
      </c>
      <c r="E13756" s="101">
        <v>6433.15</v>
      </c>
      <c r="F13756" s="102"/>
    </row>
    <row r="13757" ht="12.75" customHeight="1">
      <c r="A13757" s="100" t="s">
        <v>30507</v>
      </c>
      <c r="B13757" s="101">
        <v>1052.3</v>
      </c>
      <c r="C13757" s="102"/>
      <c r="D13757" s="100" t="s">
        <v>14314</v>
      </c>
      <c r="E13757" s="101">
        <v>6264.86</v>
      </c>
      <c r="F13757" s="102"/>
    </row>
    <row r="13758" ht="12.75" customHeight="1">
      <c r="A13758" s="100" t="s">
        <v>13937</v>
      </c>
      <c r="B13758" s="101">
        <v>966.64</v>
      </c>
      <c r="C13758" s="102"/>
      <c r="D13758" s="100" t="s">
        <v>30707</v>
      </c>
      <c r="E13758" s="101">
        <v>8318.33</v>
      </c>
      <c r="F13758" s="102"/>
    </row>
    <row r="13759" ht="12.75" customHeight="1">
      <c r="A13759" s="100" t="s">
        <v>30508</v>
      </c>
      <c r="B13759" s="101">
        <v>1323.14</v>
      </c>
      <c r="C13759" s="102"/>
      <c r="D13759" s="100" t="s">
        <v>14316</v>
      </c>
      <c r="E13759" s="101">
        <v>8051.37</v>
      </c>
      <c r="F13759" s="102"/>
    </row>
    <row r="13760" ht="12.75" customHeight="1">
      <c r="A13760" s="100" t="s">
        <v>13939</v>
      </c>
      <c r="B13760" s="101">
        <v>1210.34</v>
      </c>
      <c r="C13760" s="102"/>
      <c r="D13760" s="100" t="s">
        <v>30708</v>
      </c>
      <c r="E13760" s="101">
        <v>7338.78</v>
      </c>
      <c r="F13760" s="102"/>
    </row>
    <row r="13761" ht="12.75" customHeight="1">
      <c r="A13761" s="100" t="s">
        <v>30509</v>
      </c>
      <c r="B13761" s="101">
        <v>2024.72</v>
      </c>
      <c r="C13761" s="102"/>
      <c r="D13761" s="100" t="s">
        <v>14318</v>
      </c>
      <c r="E13761" s="101">
        <v>7098.52</v>
      </c>
      <c r="F13761" s="102"/>
    </row>
    <row r="13762" ht="12.75" customHeight="1">
      <c r="A13762" s="100" t="s">
        <v>13941</v>
      </c>
      <c r="B13762" s="101">
        <v>1853.39</v>
      </c>
      <c r="C13762" s="102"/>
      <c r="D13762" s="100" t="s">
        <v>30709</v>
      </c>
      <c r="E13762" s="101">
        <v>8481.84</v>
      </c>
      <c r="F13762" s="102"/>
    </row>
    <row r="13763" ht="12.75" customHeight="1">
      <c r="A13763" s="100" t="s">
        <v>30510</v>
      </c>
      <c r="B13763" s="101">
        <v>2030.5</v>
      </c>
      <c r="C13763" s="102"/>
      <c r="D13763" s="100" t="s">
        <v>14320</v>
      </c>
      <c r="E13763" s="101">
        <v>8249.7</v>
      </c>
      <c r="F13763" s="102"/>
    </row>
    <row r="13764" ht="12.75" customHeight="1">
      <c r="A13764" s="100" t="s">
        <v>13943</v>
      </c>
      <c r="B13764" s="101">
        <v>1859.17</v>
      </c>
      <c r="C13764" s="102"/>
      <c r="D13764" s="100" t="s">
        <v>30710</v>
      </c>
      <c r="E13764" s="101">
        <v>9703.85</v>
      </c>
      <c r="F13764" s="102"/>
    </row>
    <row r="13765" ht="12.75" customHeight="1">
      <c r="A13765" s="100" t="s">
        <v>30511</v>
      </c>
      <c r="B13765" s="101">
        <v>620.38</v>
      </c>
      <c r="C13765" s="102"/>
      <c r="D13765" s="100" t="s">
        <v>14322</v>
      </c>
      <c r="E13765" s="101">
        <v>9383.14</v>
      </c>
      <c r="F13765" s="102"/>
    </row>
    <row r="13766" ht="12.75" customHeight="1">
      <c r="A13766" s="100" t="s">
        <v>13945</v>
      </c>
      <c r="B13766" s="101">
        <v>571.38</v>
      </c>
      <c r="C13766" s="102"/>
      <c r="D13766" s="100" t="s">
        <v>30711</v>
      </c>
      <c r="E13766" s="101">
        <v>10941.69</v>
      </c>
      <c r="F13766" s="102"/>
    </row>
    <row r="13767" ht="12.75" customHeight="1">
      <c r="A13767" s="100" t="s">
        <v>30512</v>
      </c>
      <c r="B13767" s="101">
        <v>2337.2</v>
      </c>
      <c r="C13767" s="102"/>
      <c r="D13767" s="100" t="s">
        <v>14324</v>
      </c>
      <c r="E13767" s="101">
        <v>10645.67</v>
      </c>
      <c r="F13767" s="102"/>
    </row>
    <row r="13768" ht="12.75" customHeight="1">
      <c r="A13768" s="100" t="s">
        <v>13947</v>
      </c>
      <c r="B13768" s="101">
        <v>2337.2</v>
      </c>
      <c r="C13768" s="102"/>
      <c r="D13768" s="100" t="s">
        <v>30712</v>
      </c>
      <c r="E13768" s="101">
        <v>11945.6</v>
      </c>
      <c r="F13768" s="102"/>
    </row>
    <row r="13769" ht="12.75" customHeight="1">
      <c r="A13769" s="100" t="s">
        <v>30513</v>
      </c>
      <c r="B13769" s="101">
        <v>1746.72</v>
      </c>
      <c r="C13769" s="102"/>
      <c r="D13769" s="100" t="s">
        <v>14326</v>
      </c>
      <c r="E13769" s="101">
        <v>11560.51</v>
      </c>
      <c r="F13769" s="102"/>
    </row>
    <row r="13770" ht="12.75" customHeight="1">
      <c r="A13770" s="100" t="s">
        <v>13949</v>
      </c>
      <c r="B13770" s="101">
        <v>1746.72</v>
      </c>
      <c r="C13770" s="102"/>
      <c r="D13770" s="100" t="s">
        <v>30713</v>
      </c>
      <c r="E13770" s="101">
        <v>12861.77</v>
      </c>
      <c r="F13770" s="102"/>
    </row>
    <row r="13771" ht="12.75" customHeight="1">
      <c r="A13771" s="100" t="s">
        <v>30514</v>
      </c>
      <c r="B13771" s="101">
        <v>1676.72</v>
      </c>
      <c r="C13771" s="102"/>
      <c r="D13771" s="100" t="s">
        <v>14328</v>
      </c>
      <c r="E13771" s="101">
        <v>12501.84</v>
      </c>
      <c r="F13771" s="102"/>
    </row>
    <row r="13772" ht="12.75" customHeight="1">
      <c r="A13772" s="100" t="s">
        <v>13951</v>
      </c>
      <c r="B13772" s="101">
        <v>1676.72</v>
      </c>
      <c r="C13772" s="102"/>
      <c r="D13772" s="100" t="s">
        <v>30714</v>
      </c>
      <c r="E13772" s="101">
        <v>15051.62</v>
      </c>
      <c r="F13772" s="102"/>
    </row>
    <row r="13773" ht="12.75" customHeight="1">
      <c r="A13773" s="100" t="s">
        <v>30515</v>
      </c>
      <c r="B13773" s="101">
        <v>573.84</v>
      </c>
      <c r="C13773" s="102"/>
      <c r="D13773" s="100" t="s">
        <v>14330</v>
      </c>
      <c r="E13773" s="101">
        <v>14627.82</v>
      </c>
      <c r="F13773" s="102"/>
    </row>
    <row r="13774" ht="12.75" customHeight="1">
      <c r="A13774" s="100" t="s">
        <v>13953</v>
      </c>
      <c r="B13774" s="101">
        <v>554.11</v>
      </c>
      <c r="C13774" s="102"/>
      <c r="D13774" s="100" t="s">
        <v>30715</v>
      </c>
      <c r="E13774" s="101">
        <v>17241.5</v>
      </c>
      <c r="F13774" s="102"/>
    </row>
    <row r="13775" ht="12.75" customHeight="1">
      <c r="A13775" s="100" t="s">
        <v>30516</v>
      </c>
      <c r="B13775" s="101">
        <v>143.35</v>
      </c>
      <c r="C13775" s="102"/>
      <c r="D13775" s="100" t="s">
        <v>14332</v>
      </c>
      <c r="E13775" s="101">
        <v>16753.82</v>
      </c>
      <c r="F13775" s="102"/>
    </row>
    <row r="13776" ht="12.75" customHeight="1">
      <c r="A13776" s="100" t="s">
        <v>13955</v>
      </c>
      <c r="B13776" s="101">
        <v>131.58</v>
      </c>
      <c r="C13776" s="102"/>
      <c r="D13776" s="100" t="s">
        <v>30716</v>
      </c>
      <c r="E13776" s="101">
        <v>19431.35</v>
      </c>
      <c r="F13776" s="102"/>
    </row>
    <row r="13777" ht="12.75" customHeight="1">
      <c r="A13777" s="100" t="s">
        <v>30517</v>
      </c>
      <c r="B13777" s="101">
        <v>166.45</v>
      </c>
      <c r="C13777" s="102"/>
      <c r="D13777" s="100" t="s">
        <v>14334</v>
      </c>
      <c r="E13777" s="101">
        <v>18879.8</v>
      </c>
      <c r="F13777" s="102"/>
    </row>
    <row r="13778" ht="12.75" customHeight="1">
      <c r="A13778" s="100" t="s">
        <v>13957</v>
      </c>
      <c r="B13778" s="101">
        <v>153.15</v>
      </c>
      <c r="C13778" s="102"/>
      <c r="D13778" s="100" t="s">
        <v>30717</v>
      </c>
      <c r="E13778" s="101">
        <v>21621.21</v>
      </c>
      <c r="F13778" s="102"/>
    </row>
    <row r="13779" ht="12.75" customHeight="1">
      <c r="A13779" s="100" t="s">
        <v>30518</v>
      </c>
      <c r="B13779" s="101">
        <v>189.38</v>
      </c>
      <c r="C13779" s="102"/>
      <c r="D13779" s="100" t="s">
        <v>14336</v>
      </c>
      <c r="E13779" s="101">
        <v>21005.77</v>
      </c>
      <c r="F13779" s="102"/>
    </row>
    <row r="13780" ht="12.75" customHeight="1">
      <c r="A13780" s="100" t="s">
        <v>13959</v>
      </c>
      <c r="B13780" s="101">
        <v>174.56</v>
      </c>
      <c r="C13780" s="102"/>
      <c r="D13780" s="100" t="s">
        <v>30718</v>
      </c>
      <c r="E13780" s="101">
        <v>23811.06</v>
      </c>
      <c r="F13780" s="102"/>
    </row>
    <row r="13781" ht="12.75" customHeight="1">
      <c r="A13781" s="100" t="s">
        <v>30519</v>
      </c>
      <c r="B13781" s="101">
        <v>1288.71</v>
      </c>
      <c r="C13781" s="102"/>
      <c r="D13781" s="100" t="s">
        <v>14338</v>
      </c>
      <c r="E13781" s="101">
        <v>23131.75</v>
      </c>
      <c r="F13781" s="102"/>
    </row>
    <row r="13782" ht="12.75" customHeight="1">
      <c r="A13782" s="100" t="s">
        <v>13961</v>
      </c>
      <c r="B13782" s="101">
        <v>1225.53</v>
      </c>
      <c r="C13782" s="102"/>
      <c r="D13782" s="100" t="s">
        <v>30719</v>
      </c>
      <c r="E13782" s="101">
        <v>38.03</v>
      </c>
      <c r="F13782" s="102"/>
    </row>
    <row r="13783" ht="12.75" customHeight="1">
      <c r="A13783" s="100" t="s">
        <v>30520</v>
      </c>
      <c r="B13783" s="101">
        <v>1396.21</v>
      </c>
      <c r="C13783" s="102"/>
      <c r="D13783" s="100" t="s">
        <v>14340</v>
      </c>
      <c r="E13783" s="101">
        <v>35.56</v>
      </c>
      <c r="F13783" s="102"/>
    </row>
    <row r="13784" ht="12.75" customHeight="1">
      <c r="A13784" s="100" t="s">
        <v>13963</v>
      </c>
      <c r="B13784" s="101">
        <v>1328.1</v>
      </c>
      <c r="C13784" s="102"/>
      <c r="D13784" s="100" t="s">
        <v>30720</v>
      </c>
      <c r="E13784" s="101">
        <v>50.77</v>
      </c>
      <c r="F13784" s="102"/>
    </row>
    <row r="13785" ht="12.75" customHeight="1">
      <c r="A13785" s="100" t="s">
        <v>30522</v>
      </c>
      <c r="B13785" s="101">
        <v>454.88</v>
      </c>
      <c r="C13785" s="102"/>
      <c r="D13785" s="100" t="s">
        <v>14342</v>
      </c>
      <c r="E13785" s="101">
        <v>47.19</v>
      </c>
      <c r="F13785" s="102"/>
    </row>
    <row r="13786" ht="12.75" customHeight="1">
      <c r="A13786" s="100" t="s">
        <v>13965</v>
      </c>
      <c r="B13786" s="101">
        <v>426.24</v>
      </c>
      <c r="C13786" s="102"/>
      <c r="D13786" s="100" t="s">
        <v>30721</v>
      </c>
      <c r="E13786" s="101">
        <v>69.11</v>
      </c>
      <c r="F13786" s="102"/>
    </row>
    <row r="13787" ht="12.75" customHeight="1">
      <c r="A13787" s="100" t="s">
        <v>30524</v>
      </c>
      <c r="B13787" s="101">
        <v>616.25</v>
      </c>
      <c r="C13787" s="102"/>
      <c r="D13787" s="100" t="s">
        <v>14344</v>
      </c>
      <c r="E13787" s="101">
        <v>64.52</v>
      </c>
      <c r="F13787" s="102"/>
    </row>
    <row r="13788" ht="12.75" customHeight="1">
      <c r="A13788" s="100" t="s">
        <v>13967</v>
      </c>
      <c r="B13788" s="101">
        <v>559.84</v>
      </c>
      <c r="C13788" s="102"/>
      <c r="D13788" s="100" t="s">
        <v>30722</v>
      </c>
      <c r="E13788" s="101">
        <v>79.31</v>
      </c>
      <c r="F13788" s="102"/>
    </row>
    <row r="13789" ht="12.75" customHeight="1">
      <c r="A13789" s="100" t="s">
        <v>30525</v>
      </c>
      <c r="B13789" s="101">
        <v>965.54</v>
      </c>
      <c r="C13789" s="102"/>
      <c r="D13789" s="100" t="s">
        <v>14346</v>
      </c>
      <c r="E13789" s="101">
        <v>73.69</v>
      </c>
      <c r="F13789" s="102"/>
    </row>
    <row r="13790" ht="12.75" customHeight="1">
      <c r="A13790" s="100" t="s">
        <v>13969</v>
      </c>
      <c r="B13790" s="101">
        <v>879.88</v>
      </c>
      <c r="C13790" s="102"/>
      <c r="D13790" s="100" t="s">
        <v>30723</v>
      </c>
      <c r="E13790" s="101">
        <v>104.1</v>
      </c>
      <c r="F13790" s="102"/>
    </row>
    <row r="13791" ht="12.75" customHeight="1">
      <c r="A13791" s="100" t="s">
        <v>30526</v>
      </c>
      <c r="B13791" s="101">
        <v>966.94</v>
      </c>
      <c r="C13791" s="102"/>
      <c r="D13791" s="100" t="s">
        <v>14348</v>
      </c>
      <c r="E13791" s="101">
        <v>97.65</v>
      </c>
      <c r="F13791" s="102"/>
    </row>
    <row r="13792" ht="12.75" customHeight="1">
      <c r="A13792" s="100" t="s">
        <v>13971</v>
      </c>
      <c r="B13792" s="101">
        <v>881.28</v>
      </c>
      <c r="C13792" s="102"/>
      <c r="D13792" s="100" t="s">
        <v>30724</v>
      </c>
      <c r="E13792" s="101">
        <v>129.35</v>
      </c>
      <c r="F13792" s="102"/>
    </row>
    <row r="13793" ht="12.75" customHeight="1">
      <c r="A13793" s="100" t="s">
        <v>30527</v>
      </c>
      <c r="B13793" s="101">
        <v>49.8</v>
      </c>
      <c r="C13793" s="102"/>
      <c r="D13793" s="100" t="s">
        <v>14350</v>
      </c>
      <c r="E13793" s="101">
        <v>122.49</v>
      </c>
      <c r="F13793" s="102"/>
    </row>
    <row r="13794" ht="12.75" customHeight="1">
      <c r="A13794" s="100" t="s">
        <v>13973</v>
      </c>
      <c r="B13794" s="101">
        <v>43.17</v>
      </c>
      <c r="C13794" s="102"/>
      <c r="D13794" s="100" t="s">
        <v>30725</v>
      </c>
      <c r="E13794" s="101">
        <v>872.16</v>
      </c>
      <c r="F13794" s="102"/>
    </row>
    <row r="13795" ht="12.75" customHeight="1">
      <c r="A13795" s="100" t="s">
        <v>30528</v>
      </c>
      <c r="B13795" s="101">
        <v>45.37</v>
      </c>
      <c r="C13795" s="102"/>
      <c r="D13795" s="100" t="s">
        <v>14352</v>
      </c>
      <c r="E13795" s="101">
        <v>825.9</v>
      </c>
      <c r="F13795" s="102"/>
    </row>
    <row r="13796" ht="12.75" customHeight="1">
      <c r="A13796" s="100" t="s">
        <v>13975</v>
      </c>
      <c r="B13796" s="101">
        <v>39.33</v>
      </c>
      <c r="C13796" s="102"/>
      <c r="D13796" s="100" t="s">
        <v>30726</v>
      </c>
      <c r="E13796" s="101">
        <v>1128.68</v>
      </c>
      <c r="F13796" s="102"/>
    </row>
    <row r="13797" ht="12.75" customHeight="1">
      <c r="A13797" s="100" t="s">
        <v>30529</v>
      </c>
      <c r="B13797" s="101">
        <v>41.17</v>
      </c>
      <c r="C13797" s="102"/>
      <c r="D13797" s="100" t="s">
        <v>14354</v>
      </c>
      <c r="E13797" s="101">
        <v>1061.2</v>
      </c>
      <c r="F13797" s="102"/>
    </row>
    <row r="13798" ht="12.75" customHeight="1">
      <c r="A13798" s="100" t="s">
        <v>13977</v>
      </c>
      <c r="B13798" s="101">
        <v>35.69</v>
      </c>
      <c r="C13798" s="102"/>
      <c r="D13798" s="100" t="s">
        <v>30727</v>
      </c>
      <c r="E13798" s="101">
        <v>457.08</v>
      </c>
      <c r="F13798" s="102"/>
    </row>
    <row r="13799" ht="12.75" customHeight="1">
      <c r="A13799" s="100" t="s">
        <v>30530</v>
      </c>
      <c r="B13799" s="101">
        <v>19.92</v>
      </c>
      <c r="C13799" s="102"/>
      <c r="D13799" s="100" t="s">
        <v>14356</v>
      </c>
      <c r="E13799" s="101">
        <v>441.66</v>
      </c>
      <c r="F13799" s="102"/>
    </row>
    <row r="13800" ht="12.75" customHeight="1">
      <c r="A13800" s="100" t="s">
        <v>13979</v>
      </c>
      <c r="B13800" s="101">
        <v>17.27</v>
      </c>
      <c r="C13800" s="102"/>
      <c r="D13800" s="100" t="s">
        <v>30728</v>
      </c>
      <c r="E13800" s="101">
        <v>766.0</v>
      </c>
      <c r="F13800" s="102"/>
    </row>
    <row r="13801" ht="12.75" customHeight="1">
      <c r="A13801" s="100" t="s">
        <v>30531</v>
      </c>
      <c r="B13801" s="101">
        <v>18.15</v>
      </c>
      <c r="C13801" s="102"/>
      <c r="D13801" s="100" t="s">
        <v>14358</v>
      </c>
      <c r="E13801" s="101">
        <v>714.36</v>
      </c>
      <c r="F13801" s="102"/>
    </row>
    <row r="13802" ht="12.75" customHeight="1">
      <c r="A13802" s="100" t="s">
        <v>13981</v>
      </c>
      <c r="B13802" s="101">
        <v>15.73</v>
      </c>
      <c r="C13802" s="102"/>
      <c r="D13802" s="100" t="s">
        <v>30729</v>
      </c>
      <c r="E13802" s="101">
        <v>18.11</v>
      </c>
      <c r="F13802" s="102"/>
    </row>
    <row r="13803" ht="12.75" customHeight="1">
      <c r="A13803" s="100" t="s">
        <v>30532</v>
      </c>
      <c r="B13803" s="101">
        <v>16.37</v>
      </c>
      <c r="C13803" s="102"/>
      <c r="D13803" s="100" t="s">
        <v>14360</v>
      </c>
      <c r="E13803" s="101">
        <v>17.85</v>
      </c>
      <c r="F13803" s="102"/>
    </row>
    <row r="13804" ht="12.75" customHeight="1">
      <c r="A13804" s="100" t="s">
        <v>13983</v>
      </c>
      <c r="B13804" s="101">
        <v>14.19</v>
      </c>
      <c r="C13804" s="102"/>
      <c r="D13804" s="100" t="s">
        <v>30730</v>
      </c>
      <c r="E13804" s="101">
        <v>15.02</v>
      </c>
      <c r="F13804" s="102"/>
    </row>
    <row r="13805" ht="12.75" customHeight="1">
      <c r="A13805" s="100" t="s">
        <v>30533</v>
      </c>
      <c r="B13805" s="101">
        <v>16.6</v>
      </c>
      <c r="C13805" s="102"/>
      <c r="D13805" s="100" t="s">
        <v>14362</v>
      </c>
      <c r="E13805" s="101">
        <v>14.76</v>
      </c>
      <c r="F13805" s="102"/>
    </row>
    <row r="13806" ht="12.75" customHeight="1">
      <c r="A13806" s="100" t="s">
        <v>13985</v>
      </c>
      <c r="B13806" s="101">
        <v>14.39</v>
      </c>
      <c r="C13806" s="102"/>
      <c r="D13806" s="100" t="s">
        <v>30731</v>
      </c>
      <c r="E13806" s="101">
        <v>22.37</v>
      </c>
      <c r="F13806" s="102"/>
    </row>
    <row r="13807" ht="12.75" customHeight="1">
      <c r="A13807" s="100" t="s">
        <v>30534</v>
      </c>
      <c r="B13807" s="101">
        <v>13.28</v>
      </c>
      <c r="C13807" s="102"/>
      <c r="D13807" s="100" t="s">
        <v>14364</v>
      </c>
      <c r="E13807" s="101">
        <v>20.4</v>
      </c>
      <c r="F13807" s="102"/>
    </row>
    <row r="13808" ht="12.75" customHeight="1">
      <c r="A13808" s="100" t="s">
        <v>13987</v>
      </c>
      <c r="B13808" s="101">
        <v>11.51</v>
      </c>
      <c r="C13808" s="102"/>
      <c r="D13808" s="100" t="s">
        <v>30732</v>
      </c>
      <c r="E13808" s="101">
        <v>32.39</v>
      </c>
      <c r="F13808" s="102"/>
    </row>
    <row r="13809" ht="12.75" customHeight="1">
      <c r="A13809" s="100" t="s">
        <v>30537</v>
      </c>
      <c r="B13809" s="101">
        <v>9.96</v>
      </c>
      <c r="C13809" s="102"/>
      <c r="D13809" s="100" t="s">
        <v>14366</v>
      </c>
      <c r="E13809" s="101">
        <v>29.39</v>
      </c>
      <c r="F13809" s="102"/>
    </row>
    <row r="13810" ht="12.75" customHeight="1">
      <c r="A13810" s="100" t="s">
        <v>13989</v>
      </c>
      <c r="B13810" s="101">
        <v>8.63</v>
      </c>
      <c r="C13810" s="102"/>
      <c r="D13810" s="100" t="s">
        <v>30733</v>
      </c>
      <c r="E13810" s="101">
        <v>23.56</v>
      </c>
      <c r="F13810" s="102"/>
    </row>
    <row r="13811" ht="12.75" customHeight="1">
      <c r="A13811" s="100" t="s">
        <v>30538</v>
      </c>
      <c r="B13811" s="101">
        <v>7.74</v>
      </c>
      <c r="C13811" s="102"/>
      <c r="D13811" s="100" t="s">
        <v>14368</v>
      </c>
      <c r="E13811" s="101">
        <v>23.3</v>
      </c>
      <c r="F13811" s="102"/>
    </row>
    <row r="13812" ht="12.75" customHeight="1">
      <c r="A13812" s="100" t="s">
        <v>13991</v>
      </c>
      <c r="B13812" s="101">
        <v>6.71</v>
      </c>
      <c r="C13812" s="102"/>
      <c r="D13812" s="100" t="s">
        <v>30734</v>
      </c>
      <c r="E13812" s="101">
        <v>42.98</v>
      </c>
      <c r="F13812" s="102"/>
    </row>
    <row r="13813" ht="12.75" customHeight="1">
      <c r="A13813" s="100" t="s">
        <v>30539</v>
      </c>
      <c r="B13813" s="101">
        <v>6.64</v>
      </c>
      <c r="C13813" s="102"/>
      <c r="D13813" s="100" t="s">
        <v>14370</v>
      </c>
      <c r="E13813" s="101">
        <v>39.77</v>
      </c>
      <c r="F13813" s="102"/>
    </row>
    <row r="13814" ht="12.75" customHeight="1">
      <c r="A13814" s="100" t="s">
        <v>13993</v>
      </c>
      <c r="B13814" s="101">
        <v>5.75</v>
      </c>
      <c r="C13814" s="102"/>
      <c r="D13814" s="100" t="s">
        <v>30735</v>
      </c>
      <c r="E13814" s="101">
        <v>17.0</v>
      </c>
      <c r="F13814" s="102"/>
    </row>
    <row r="13815" ht="12.75" customHeight="1">
      <c r="A13815" s="100" t="s">
        <v>30540</v>
      </c>
      <c r="B13815" s="101">
        <v>5.53</v>
      </c>
      <c r="C13815" s="102"/>
      <c r="D13815" s="100" t="s">
        <v>14372</v>
      </c>
      <c r="E13815" s="101">
        <v>17.0</v>
      </c>
      <c r="F13815" s="102"/>
    </row>
    <row r="13816" ht="12.75" customHeight="1">
      <c r="A13816" s="100" t="s">
        <v>13995</v>
      </c>
      <c r="B13816" s="101">
        <v>4.79</v>
      </c>
      <c r="C13816" s="102"/>
      <c r="D13816" s="100" t="s">
        <v>30736</v>
      </c>
      <c r="E13816" s="101">
        <v>17.92</v>
      </c>
      <c r="F13816" s="102"/>
    </row>
    <row r="13817" ht="12.75" customHeight="1">
      <c r="A13817" s="100" t="s">
        <v>30541</v>
      </c>
      <c r="B13817" s="101">
        <v>11.06</v>
      </c>
      <c r="C13817" s="102"/>
      <c r="D13817" s="100" t="s">
        <v>14374</v>
      </c>
      <c r="E13817" s="101">
        <v>17.66</v>
      </c>
      <c r="F13817" s="102"/>
    </row>
    <row r="13818" ht="12.75" customHeight="1">
      <c r="A13818" s="100" t="s">
        <v>13997</v>
      </c>
      <c r="B13818" s="101">
        <v>9.59</v>
      </c>
      <c r="C13818" s="102"/>
      <c r="D13818" s="100" t="s">
        <v>30737</v>
      </c>
      <c r="E13818" s="101">
        <v>197.72</v>
      </c>
      <c r="F13818" s="102"/>
    </row>
    <row r="13819" ht="12.75" customHeight="1">
      <c r="A13819" s="100" t="s">
        <v>30542</v>
      </c>
      <c r="B13819" s="101">
        <v>49.8</v>
      </c>
      <c r="C13819" s="102"/>
      <c r="D13819" s="100" t="s">
        <v>253</v>
      </c>
      <c r="E13819" s="101">
        <v>190.01</v>
      </c>
      <c r="F13819" s="102"/>
    </row>
    <row r="13820" ht="12.75" customHeight="1">
      <c r="A13820" s="100" t="s">
        <v>13999</v>
      </c>
      <c r="B13820" s="101">
        <v>43.17</v>
      </c>
      <c r="C13820" s="102"/>
      <c r="D13820" s="100" t="s">
        <v>30738</v>
      </c>
      <c r="E13820" s="101">
        <v>252.82</v>
      </c>
      <c r="F13820" s="102"/>
    </row>
    <row r="13821" ht="12.75" customHeight="1">
      <c r="A13821" s="100" t="s">
        <v>30545</v>
      </c>
      <c r="B13821" s="101">
        <v>37.62</v>
      </c>
      <c r="C13821" s="102"/>
      <c r="D13821" s="100" t="s">
        <v>14377</v>
      </c>
      <c r="E13821" s="101">
        <v>245.11</v>
      </c>
      <c r="F13821" s="102"/>
    </row>
    <row r="13822" ht="12.75" customHeight="1">
      <c r="A13822" s="100" t="s">
        <v>14001</v>
      </c>
      <c r="B13822" s="101">
        <v>32.62</v>
      </c>
      <c r="C13822" s="102"/>
      <c r="D13822" s="100" t="s">
        <v>30739</v>
      </c>
      <c r="E13822" s="101">
        <v>139.61</v>
      </c>
      <c r="F13822" s="102"/>
    </row>
    <row r="13823" ht="12.75" customHeight="1">
      <c r="A13823" s="100" t="s">
        <v>30546</v>
      </c>
      <c r="B13823" s="101">
        <v>77.47</v>
      </c>
      <c r="C13823" s="102"/>
      <c r="D13823" s="100" t="s">
        <v>14379</v>
      </c>
      <c r="E13823" s="101">
        <v>131.9</v>
      </c>
      <c r="F13823" s="102"/>
    </row>
    <row r="13824" ht="12.75" customHeight="1">
      <c r="A13824" s="100" t="s">
        <v>14003</v>
      </c>
      <c r="B13824" s="101">
        <v>67.16</v>
      </c>
      <c r="C13824" s="102"/>
      <c r="D13824" s="100" t="s">
        <v>30740</v>
      </c>
      <c r="E13824" s="101">
        <v>125.91</v>
      </c>
      <c r="F13824" s="102"/>
    </row>
    <row r="13825" ht="12.75" customHeight="1">
      <c r="A13825" s="100" t="s">
        <v>30547</v>
      </c>
      <c r="B13825" s="101">
        <v>5.53</v>
      </c>
      <c r="C13825" s="102"/>
      <c r="D13825" s="100" t="s">
        <v>14381</v>
      </c>
      <c r="E13825" s="101">
        <v>118.46</v>
      </c>
      <c r="F13825" s="102"/>
    </row>
    <row r="13826" ht="12.75" customHeight="1">
      <c r="A13826" s="100" t="s">
        <v>14005</v>
      </c>
      <c r="B13826" s="101">
        <v>4.79</v>
      </c>
      <c r="C13826" s="102"/>
      <c r="D13826" s="100" t="s">
        <v>30741</v>
      </c>
      <c r="E13826" s="101">
        <v>109.88</v>
      </c>
      <c r="F13826" s="102"/>
    </row>
    <row r="13827" ht="12.75" customHeight="1">
      <c r="A13827" s="100" t="s">
        <v>30548</v>
      </c>
      <c r="B13827" s="101">
        <v>6.64</v>
      </c>
      <c r="C13827" s="102"/>
      <c r="D13827" s="100" t="s">
        <v>14383</v>
      </c>
      <c r="E13827" s="101">
        <v>102.43</v>
      </c>
      <c r="F13827" s="102"/>
    </row>
    <row r="13828" ht="12.75" customHeight="1">
      <c r="A13828" s="100" t="s">
        <v>14007</v>
      </c>
      <c r="B13828" s="101">
        <v>5.75</v>
      </c>
      <c r="C13828" s="102"/>
      <c r="D13828" s="100" t="s">
        <v>30742</v>
      </c>
      <c r="E13828" s="101">
        <v>8.17</v>
      </c>
      <c r="F13828" s="102"/>
    </row>
    <row r="13829" ht="12.75" customHeight="1">
      <c r="A13829" s="100" t="s">
        <v>30549</v>
      </c>
      <c r="B13829" s="101">
        <v>4.42</v>
      </c>
      <c r="C13829" s="102"/>
      <c r="D13829" s="100" t="s">
        <v>14385</v>
      </c>
      <c r="E13829" s="101">
        <v>7.6</v>
      </c>
      <c r="F13829" s="102"/>
    </row>
    <row r="13830" ht="12.75" customHeight="1">
      <c r="A13830" s="100" t="s">
        <v>14009</v>
      </c>
      <c r="B13830" s="101">
        <v>3.83</v>
      </c>
      <c r="C13830" s="102"/>
      <c r="D13830" s="100" t="s">
        <v>30743</v>
      </c>
      <c r="E13830" s="101">
        <v>10.11</v>
      </c>
      <c r="F13830" s="102"/>
    </row>
    <row r="13831" ht="12.75" customHeight="1">
      <c r="A13831" s="100" t="s">
        <v>30550</v>
      </c>
      <c r="B13831" s="101">
        <v>22.13</v>
      </c>
      <c r="C13831" s="102"/>
      <c r="D13831" s="100" t="s">
        <v>14387</v>
      </c>
      <c r="E13831" s="101">
        <v>9.44</v>
      </c>
      <c r="F13831" s="102"/>
    </row>
    <row r="13832" ht="12.75" customHeight="1">
      <c r="A13832" s="100" t="s">
        <v>14011</v>
      </c>
      <c r="B13832" s="101">
        <v>19.18</v>
      </c>
      <c r="C13832" s="102"/>
      <c r="D13832" s="100" t="s">
        <v>30744</v>
      </c>
      <c r="E13832" s="101">
        <v>13.5</v>
      </c>
      <c r="F13832" s="102"/>
    </row>
    <row r="13833" ht="12.75" customHeight="1">
      <c r="A13833" s="100" t="s">
        <v>30551</v>
      </c>
      <c r="B13833" s="101">
        <v>44.26</v>
      </c>
      <c r="C13833" s="102"/>
      <c r="D13833" s="100" t="s">
        <v>14389</v>
      </c>
      <c r="E13833" s="101">
        <v>12.68</v>
      </c>
      <c r="F13833" s="102"/>
    </row>
    <row r="13834" ht="12.75" customHeight="1">
      <c r="A13834" s="100" t="s">
        <v>145</v>
      </c>
      <c r="B13834" s="101">
        <v>38.37</v>
      </c>
      <c r="C13834" s="102"/>
      <c r="D13834" s="100" t="s">
        <v>30745</v>
      </c>
      <c r="E13834" s="101">
        <v>16.16</v>
      </c>
      <c r="F13834" s="102"/>
    </row>
    <row r="13835" ht="12.75" customHeight="1">
      <c r="A13835" s="100" t="s">
        <v>30552</v>
      </c>
      <c r="B13835" s="101">
        <v>22.13</v>
      </c>
      <c r="C13835" s="102"/>
      <c r="D13835" s="100" t="s">
        <v>14391</v>
      </c>
      <c r="E13835" s="101">
        <v>15.24</v>
      </c>
      <c r="F13835" s="102"/>
    </row>
    <row r="13836" ht="12.75" customHeight="1">
      <c r="A13836" s="100" t="s">
        <v>14014</v>
      </c>
      <c r="B13836" s="101">
        <v>19.18</v>
      </c>
      <c r="C13836" s="102"/>
      <c r="D13836" s="100" t="s">
        <v>30746</v>
      </c>
      <c r="E13836" s="101">
        <v>20.82</v>
      </c>
      <c r="F13836" s="102"/>
    </row>
    <row r="13837" ht="12.75" customHeight="1">
      <c r="A13837" s="100" t="s">
        <v>30553</v>
      </c>
      <c r="B13837" s="101">
        <v>22.13</v>
      </c>
      <c r="C13837" s="102"/>
      <c r="D13837" s="100" t="s">
        <v>14393</v>
      </c>
      <c r="E13837" s="101">
        <v>19.79</v>
      </c>
      <c r="F13837" s="102"/>
    </row>
    <row r="13838" ht="12.75" customHeight="1">
      <c r="A13838" s="100" t="s">
        <v>14016</v>
      </c>
      <c r="B13838" s="101">
        <v>19.18</v>
      </c>
      <c r="C13838" s="102"/>
      <c r="D13838" s="100" t="s">
        <v>30747</v>
      </c>
      <c r="E13838" s="101">
        <v>25.51</v>
      </c>
      <c r="F13838" s="102"/>
    </row>
    <row r="13839" ht="12.75" customHeight="1">
      <c r="A13839" s="100" t="s">
        <v>30554</v>
      </c>
      <c r="B13839" s="101">
        <v>1084.34</v>
      </c>
      <c r="C13839" s="102"/>
      <c r="D13839" s="100" t="s">
        <v>14395</v>
      </c>
      <c r="E13839" s="101">
        <v>24.28</v>
      </c>
      <c r="F13839" s="102"/>
    </row>
    <row r="13840" ht="12.75" customHeight="1">
      <c r="A13840" s="100" t="s">
        <v>14018</v>
      </c>
      <c r="B13840" s="101">
        <v>1046.44</v>
      </c>
      <c r="C13840" s="102"/>
      <c r="D13840" s="100" t="s">
        <v>30748</v>
      </c>
      <c r="E13840" s="101">
        <v>31.99</v>
      </c>
      <c r="F13840" s="102"/>
    </row>
    <row r="13841" ht="12.75" customHeight="1">
      <c r="A13841" s="100" t="s">
        <v>30555</v>
      </c>
      <c r="B13841" s="101">
        <v>1017.5</v>
      </c>
      <c r="C13841" s="102"/>
      <c r="D13841" s="100" t="s">
        <v>14397</v>
      </c>
      <c r="E13841" s="101">
        <v>30.45</v>
      </c>
      <c r="F13841" s="102"/>
    </row>
    <row r="13842" ht="12.75" customHeight="1">
      <c r="A13842" s="100" t="s">
        <v>14020</v>
      </c>
      <c r="B13842" s="101">
        <v>979.6</v>
      </c>
      <c r="C13842" s="102"/>
      <c r="D13842" s="100" t="s">
        <v>30749</v>
      </c>
      <c r="E13842" s="101">
        <v>48.39</v>
      </c>
      <c r="F13842" s="102"/>
    </row>
    <row r="13843" ht="12.75" customHeight="1">
      <c r="A13843" s="100" t="s">
        <v>30556</v>
      </c>
      <c r="B13843" s="101">
        <v>181.83</v>
      </c>
      <c r="C13843" s="102"/>
      <c r="D13843" s="100" t="s">
        <v>14399</v>
      </c>
      <c r="E13843" s="101">
        <v>46.7</v>
      </c>
      <c r="F13843" s="102"/>
    </row>
    <row r="13844" ht="12.75" customHeight="1">
      <c r="A13844" s="100" t="s">
        <v>14022</v>
      </c>
      <c r="B13844" s="101">
        <v>161.57</v>
      </c>
      <c r="C13844" s="102"/>
      <c r="D13844" s="100" t="s">
        <v>30750</v>
      </c>
      <c r="E13844" s="101">
        <v>57.54</v>
      </c>
      <c r="F13844" s="102"/>
    </row>
    <row r="13845" ht="12.75" customHeight="1">
      <c r="A13845" s="100" t="s">
        <v>30557</v>
      </c>
      <c r="B13845" s="101">
        <v>208.73</v>
      </c>
      <c r="C13845" s="102"/>
      <c r="D13845" s="100" t="s">
        <v>14401</v>
      </c>
      <c r="E13845" s="101">
        <v>55.48</v>
      </c>
      <c r="F13845" s="102"/>
    </row>
    <row r="13846" ht="12.75" customHeight="1">
      <c r="A13846" s="100" t="s">
        <v>14024</v>
      </c>
      <c r="B13846" s="101">
        <v>187.41</v>
      </c>
      <c r="C13846" s="102"/>
      <c r="D13846" s="100" t="s">
        <v>30751</v>
      </c>
      <c r="E13846" s="101">
        <v>12.6</v>
      </c>
      <c r="F13846" s="102"/>
    </row>
    <row r="13847" ht="12.75" customHeight="1">
      <c r="A13847" s="100" t="s">
        <v>30558</v>
      </c>
      <c r="B13847" s="101">
        <v>259.09</v>
      </c>
      <c r="C13847" s="102"/>
      <c r="D13847" s="100" t="s">
        <v>14403</v>
      </c>
      <c r="E13847" s="101">
        <v>11.34</v>
      </c>
      <c r="F13847" s="102"/>
    </row>
    <row r="13848" ht="12.75" customHeight="1">
      <c r="A13848" s="100" t="s">
        <v>14026</v>
      </c>
      <c r="B13848" s="101">
        <v>234.44</v>
      </c>
      <c r="C13848" s="102"/>
      <c r="D13848" s="100" t="s">
        <v>30752</v>
      </c>
      <c r="E13848" s="101">
        <v>19.8</v>
      </c>
      <c r="F13848" s="102"/>
    </row>
    <row r="13849" ht="12.75" customHeight="1">
      <c r="A13849" s="100" t="s">
        <v>30559</v>
      </c>
      <c r="B13849" s="101">
        <v>417.81</v>
      </c>
      <c r="C13849" s="102"/>
      <c r="D13849" s="100" t="s">
        <v>14405</v>
      </c>
      <c r="E13849" s="101">
        <v>17.82</v>
      </c>
      <c r="F13849" s="102"/>
    </row>
    <row r="13850" ht="12.75" customHeight="1">
      <c r="A13850" s="100" t="s">
        <v>14028</v>
      </c>
      <c r="B13850" s="101">
        <v>380.91</v>
      </c>
      <c r="C13850" s="102"/>
      <c r="D13850" s="100" t="s">
        <v>30753</v>
      </c>
      <c r="E13850" s="101">
        <v>21.6</v>
      </c>
      <c r="F13850" s="102"/>
    </row>
    <row r="13851" ht="12.75" customHeight="1">
      <c r="A13851" s="100" t="s">
        <v>30560</v>
      </c>
      <c r="B13851" s="101">
        <v>354.27</v>
      </c>
      <c r="C13851" s="102"/>
      <c r="D13851" s="100" t="s">
        <v>14407</v>
      </c>
      <c r="E13851" s="101">
        <v>19.44</v>
      </c>
      <c r="F13851" s="102"/>
    </row>
    <row r="13852" ht="12.75" customHeight="1">
      <c r="A13852" s="100" t="s">
        <v>14030</v>
      </c>
      <c r="B13852" s="101">
        <v>321.49</v>
      </c>
      <c r="C13852" s="102"/>
      <c r="D13852" s="100" t="s">
        <v>30754</v>
      </c>
      <c r="E13852" s="101">
        <v>32.4</v>
      </c>
      <c r="F13852" s="102"/>
    </row>
    <row r="13853" ht="12.75" customHeight="1">
      <c r="A13853" s="100" t="s">
        <v>30561</v>
      </c>
      <c r="B13853" s="101">
        <v>1073.47</v>
      </c>
      <c r="C13853" s="102"/>
      <c r="D13853" s="100" t="s">
        <v>14409</v>
      </c>
      <c r="E13853" s="101">
        <v>29.16</v>
      </c>
      <c r="F13853" s="102"/>
    </row>
    <row r="13854" ht="12.75" customHeight="1">
      <c r="A13854" s="100" t="s">
        <v>14032</v>
      </c>
      <c r="B13854" s="101">
        <v>992.1</v>
      </c>
      <c r="C13854" s="102"/>
      <c r="D13854" s="100" t="s">
        <v>30755</v>
      </c>
      <c r="E13854" s="101">
        <v>36.0</v>
      </c>
      <c r="F13854" s="102"/>
    </row>
    <row r="13855" ht="12.75" customHeight="1">
      <c r="A13855" s="100" t="s">
        <v>30562</v>
      </c>
      <c r="B13855" s="101">
        <v>1230.23</v>
      </c>
      <c r="C13855" s="102"/>
      <c r="D13855" s="100" t="s">
        <v>14411</v>
      </c>
      <c r="E13855" s="101">
        <v>32.41</v>
      </c>
      <c r="F13855" s="102"/>
    </row>
    <row r="13856" ht="12.75" customHeight="1">
      <c r="A13856" s="100" t="s">
        <v>14034</v>
      </c>
      <c r="B13856" s="101">
        <v>1136.63</v>
      </c>
      <c r="C13856" s="102"/>
      <c r="D13856" s="100" t="s">
        <v>30756</v>
      </c>
      <c r="E13856" s="101">
        <v>54.01</v>
      </c>
      <c r="F13856" s="102"/>
    </row>
    <row r="13857" ht="12.75" customHeight="1">
      <c r="A13857" s="100" t="s">
        <v>30563</v>
      </c>
      <c r="B13857" s="101">
        <v>833.9</v>
      </c>
      <c r="C13857" s="102"/>
      <c r="D13857" s="100" t="s">
        <v>14413</v>
      </c>
      <c r="E13857" s="101">
        <v>48.61</v>
      </c>
      <c r="F13857" s="102"/>
    </row>
    <row r="13858" ht="12.75" customHeight="1">
      <c r="A13858" s="100" t="s">
        <v>14036</v>
      </c>
      <c r="B13858" s="101">
        <v>769.07</v>
      </c>
      <c r="C13858" s="102"/>
      <c r="D13858" s="100" t="s">
        <v>30757</v>
      </c>
      <c r="E13858" s="101">
        <v>43.61</v>
      </c>
      <c r="F13858" s="102"/>
    </row>
    <row r="13859" ht="12.75" customHeight="1">
      <c r="A13859" s="100" t="s">
        <v>30564</v>
      </c>
      <c r="B13859" s="101">
        <v>344.01</v>
      </c>
      <c r="C13859" s="102"/>
      <c r="D13859" s="100" t="s">
        <v>14415</v>
      </c>
      <c r="E13859" s="101">
        <v>39.24</v>
      </c>
      <c r="F13859" s="102"/>
    </row>
    <row r="13860" ht="12.75" customHeight="1">
      <c r="A13860" s="100" t="s">
        <v>14038</v>
      </c>
      <c r="B13860" s="101">
        <v>311.69</v>
      </c>
      <c r="C13860" s="102"/>
      <c r="D13860" s="100" t="s">
        <v>30758</v>
      </c>
      <c r="E13860" s="101">
        <v>65.42</v>
      </c>
      <c r="F13860" s="102"/>
    </row>
    <row r="13861" ht="12.75" customHeight="1">
      <c r="A13861" s="100" t="s">
        <v>30565</v>
      </c>
      <c r="B13861" s="101">
        <v>279.24</v>
      </c>
      <c r="C13861" s="102"/>
      <c r="D13861" s="100" t="s">
        <v>14417</v>
      </c>
      <c r="E13861" s="101">
        <v>58.87</v>
      </c>
      <c r="F13861" s="102"/>
    </row>
    <row r="13862" ht="12.75" customHeight="1">
      <c r="A13862" s="100" t="s">
        <v>14040</v>
      </c>
      <c r="B13862" s="101">
        <v>251.19</v>
      </c>
      <c r="C13862" s="102"/>
      <c r="D13862" s="100" t="s">
        <v>30759</v>
      </c>
      <c r="E13862" s="101">
        <v>58.99</v>
      </c>
      <c r="F13862" s="102"/>
    </row>
    <row r="13863" ht="12.75" customHeight="1">
      <c r="A13863" s="100" t="s">
        <v>30566</v>
      </c>
      <c r="B13863" s="101">
        <v>940.89</v>
      </c>
      <c r="C13863" s="102"/>
      <c r="D13863" s="100" t="s">
        <v>14419</v>
      </c>
      <c r="E13863" s="101">
        <v>53.85</v>
      </c>
      <c r="F13863" s="102"/>
    </row>
    <row r="13864" ht="12.75" customHeight="1">
      <c r="A13864" s="100" t="s">
        <v>14042</v>
      </c>
      <c r="B13864" s="101">
        <v>871.13</v>
      </c>
      <c r="C13864" s="102"/>
      <c r="D13864" s="100" t="s">
        <v>30760</v>
      </c>
      <c r="E13864" s="101">
        <v>97.34</v>
      </c>
      <c r="F13864" s="102"/>
    </row>
    <row r="13865" ht="12.75" customHeight="1">
      <c r="A13865" s="100" t="s">
        <v>30567</v>
      </c>
      <c r="B13865" s="101">
        <v>1063.67</v>
      </c>
      <c r="C13865" s="102"/>
      <c r="D13865" s="100" t="s">
        <v>14421</v>
      </c>
      <c r="E13865" s="101">
        <v>88.86</v>
      </c>
      <c r="F13865" s="102"/>
    </row>
    <row r="13866" ht="12.75" customHeight="1">
      <c r="A13866" s="100" t="s">
        <v>14044</v>
      </c>
      <c r="B13866" s="101">
        <v>984.05</v>
      </c>
      <c r="C13866" s="102"/>
      <c r="D13866" s="100" t="s">
        <v>30761</v>
      </c>
      <c r="E13866" s="101">
        <v>73.96</v>
      </c>
      <c r="F13866" s="102"/>
    </row>
    <row r="13867" ht="12.75" customHeight="1">
      <c r="A13867" s="100" t="s">
        <v>30568</v>
      </c>
      <c r="B13867" s="101">
        <v>2938.28</v>
      </c>
      <c r="C13867" s="102"/>
      <c r="D13867" s="100" t="s">
        <v>14423</v>
      </c>
      <c r="E13867" s="101">
        <v>65.0</v>
      </c>
      <c r="F13867" s="102"/>
    </row>
    <row r="13868" ht="12.75" customHeight="1">
      <c r="A13868" s="100" t="s">
        <v>14046</v>
      </c>
      <c r="B13868" s="101">
        <v>2836.99</v>
      </c>
      <c r="C13868" s="102"/>
      <c r="D13868" s="100" t="s">
        <v>30762</v>
      </c>
      <c r="E13868" s="101">
        <v>107.44</v>
      </c>
      <c r="F13868" s="102"/>
    </row>
    <row r="13869" ht="12.75" customHeight="1">
      <c r="A13869" s="100" t="s">
        <v>30569</v>
      </c>
      <c r="B13869" s="101">
        <v>1715.76</v>
      </c>
      <c r="C13869" s="102"/>
      <c r="D13869" s="100" t="s">
        <v>14425</v>
      </c>
      <c r="E13869" s="101">
        <v>94.0</v>
      </c>
      <c r="F13869" s="102"/>
    </row>
    <row r="13870" ht="12.75" customHeight="1">
      <c r="A13870" s="100" t="s">
        <v>14048</v>
      </c>
      <c r="B13870" s="101">
        <v>1645.07</v>
      </c>
      <c r="C13870" s="102"/>
      <c r="D13870" s="100" t="s">
        <v>30763</v>
      </c>
      <c r="E13870" s="101">
        <v>29.05</v>
      </c>
      <c r="F13870" s="102"/>
    </row>
    <row r="13871" ht="12.75" customHeight="1">
      <c r="A13871" s="100" t="s">
        <v>30570</v>
      </c>
      <c r="B13871" s="101">
        <v>1839.67</v>
      </c>
      <c r="C13871" s="102"/>
      <c r="D13871" s="100" t="s">
        <v>14427</v>
      </c>
      <c r="E13871" s="101">
        <v>26.06</v>
      </c>
      <c r="F13871" s="102"/>
    </row>
    <row r="13872" ht="12.75" customHeight="1">
      <c r="A13872" s="100" t="s">
        <v>14050</v>
      </c>
      <c r="B13872" s="101">
        <v>1760.27</v>
      </c>
      <c r="C13872" s="102"/>
      <c r="D13872" s="100" t="s">
        <v>30764</v>
      </c>
      <c r="E13872" s="101">
        <v>11.02</v>
      </c>
      <c r="F13872" s="102"/>
    </row>
    <row r="13873" ht="12.75" customHeight="1">
      <c r="A13873" s="100" t="s">
        <v>30571</v>
      </c>
      <c r="B13873" s="101">
        <v>1124.42</v>
      </c>
      <c r="C13873" s="102"/>
      <c r="D13873" s="100" t="s">
        <v>14429</v>
      </c>
      <c r="E13873" s="101">
        <v>9.99</v>
      </c>
      <c r="F13873" s="102"/>
    </row>
    <row r="13874" ht="12.75" customHeight="1">
      <c r="A13874" s="100" t="s">
        <v>14052</v>
      </c>
      <c r="B13874" s="101">
        <v>1066.06</v>
      </c>
      <c r="C13874" s="102"/>
      <c r="D13874" s="100" t="s">
        <v>30765</v>
      </c>
      <c r="E13874" s="101">
        <v>11.7</v>
      </c>
      <c r="F13874" s="102"/>
    </row>
    <row r="13875" ht="12.75" customHeight="1">
      <c r="A13875" s="100" t="s">
        <v>30572</v>
      </c>
      <c r="B13875" s="101">
        <v>3606.12</v>
      </c>
      <c r="C13875" s="102"/>
      <c r="D13875" s="100" t="s">
        <v>14431</v>
      </c>
      <c r="E13875" s="101">
        <v>10.67</v>
      </c>
      <c r="F13875" s="102"/>
    </row>
    <row r="13876" ht="12.75" customHeight="1">
      <c r="A13876" s="100" t="s">
        <v>14054</v>
      </c>
      <c r="B13876" s="101">
        <v>3472.26</v>
      </c>
      <c r="C13876" s="102"/>
      <c r="D13876" s="100" t="s">
        <v>30766</v>
      </c>
      <c r="E13876" s="101">
        <v>11.86</v>
      </c>
      <c r="F13876" s="102"/>
    </row>
    <row r="13877" ht="12.75" customHeight="1">
      <c r="A13877" s="100" t="s">
        <v>30573</v>
      </c>
      <c r="B13877" s="101">
        <v>480.82</v>
      </c>
      <c r="C13877" s="102"/>
      <c r="D13877" s="100" t="s">
        <v>14433</v>
      </c>
      <c r="E13877" s="101">
        <v>10.83</v>
      </c>
      <c r="F13877" s="102"/>
    </row>
    <row r="13878" ht="12.75" customHeight="1">
      <c r="A13878" s="100" t="s">
        <v>14056</v>
      </c>
      <c r="B13878" s="101">
        <v>439.77</v>
      </c>
      <c r="C13878" s="102"/>
      <c r="D13878" s="100" t="s">
        <v>30767</v>
      </c>
      <c r="E13878" s="101">
        <v>12.98</v>
      </c>
      <c r="F13878" s="102"/>
    </row>
    <row r="13879" ht="12.75" customHeight="1">
      <c r="A13879" s="100" t="s">
        <v>30574</v>
      </c>
      <c r="B13879" s="101">
        <v>836.11</v>
      </c>
      <c r="C13879" s="102"/>
      <c r="D13879" s="100" t="s">
        <v>14435</v>
      </c>
      <c r="E13879" s="101">
        <v>11.95</v>
      </c>
      <c r="F13879" s="102"/>
    </row>
    <row r="13880" ht="12.75" customHeight="1">
      <c r="A13880" s="100" t="s">
        <v>14058</v>
      </c>
      <c r="B13880" s="101">
        <v>764.98</v>
      </c>
      <c r="C13880" s="102"/>
      <c r="D13880" s="100" t="s">
        <v>30768</v>
      </c>
      <c r="E13880" s="101">
        <v>53.78</v>
      </c>
      <c r="F13880" s="102"/>
    </row>
    <row r="13881" ht="12.75" customHeight="1">
      <c r="A13881" s="100" t="s">
        <v>30575</v>
      </c>
      <c r="B13881" s="101">
        <v>545.77</v>
      </c>
      <c r="C13881" s="102"/>
      <c r="D13881" s="100" t="s">
        <v>14437</v>
      </c>
      <c r="E13881" s="101">
        <v>47.81</v>
      </c>
      <c r="F13881" s="102"/>
    </row>
    <row r="13882" ht="12.75" customHeight="1">
      <c r="A13882" s="100" t="s">
        <v>14060</v>
      </c>
      <c r="B13882" s="101">
        <v>488.07</v>
      </c>
      <c r="C13882" s="102"/>
      <c r="D13882" s="100" t="s">
        <v>30769</v>
      </c>
      <c r="E13882" s="101">
        <v>44.74</v>
      </c>
      <c r="F13882" s="102"/>
    </row>
    <row r="13883" ht="12.75" customHeight="1">
      <c r="A13883" s="100" t="s">
        <v>30576</v>
      </c>
      <c r="B13883" s="101">
        <v>628.03</v>
      </c>
      <c r="C13883" s="102"/>
      <c r="D13883" s="100" t="s">
        <v>14439</v>
      </c>
      <c r="E13883" s="101">
        <v>38.77</v>
      </c>
      <c r="F13883" s="102"/>
    </row>
    <row r="13884" ht="12.75" customHeight="1">
      <c r="A13884" s="100" t="s">
        <v>14062</v>
      </c>
      <c r="B13884" s="101">
        <v>563.21</v>
      </c>
      <c r="C13884" s="102"/>
      <c r="D13884" s="100" t="s">
        <v>30770</v>
      </c>
      <c r="E13884" s="101">
        <v>22.42</v>
      </c>
      <c r="F13884" s="102"/>
    </row>
    <row r="13885" ht="12.75" customHeight="1">
      <c r="A13885" s="100" t="s">
        <v>30577</v>
      </c>
      <c r="B13885" s="101">
        <v>707.33</v>
      </c>
      <c r="C13885" s="102"/>
      <c r="D13885" s="100" t="s">
        <v>14441</v>
      </c>
      <c r="E13885" s="101">
        <v>19.44</v>
      </c>
      <c r="F13885" s="102"/>
    </row>
    <row r="13886" ht="12.75" customHeight="1">
      <c r="A13886" s="100" t="s">
        <v>14064</v>
      </c>
      <c r="B13886" s="101">
        <v>637.41</v>
      </c>
      <c r="C13886" s="102"/>
      <c r="D13886" s="100" t="s">
        <v>30771</v>
      </c>
      <c r="E13886" s="101">
        <v>31.32</v>
      </c>
      <c r="F13886" s="102"/>
    </row>
    <row r="13887" ht="12.75" customHeight="1">
      <c r="A13887" s="100" t="s">
        <v>30578</v>
      </c>
      <c r="B13887" s="101">
        <v>822.02</v>
      </c>
      <c r="C13887" s="102"/>
      <c r="D13887" s="100" t="s">
        <v>14443</v>
      </c>
      <c r="E13887" s="101">
        <v>28.33</v>
      </c>
      <c r="F13887" s="102"/>
    </row>
    <row r="13888" ht="12.75" customHeight="1">
      <c r="A13888" s="100" t="s">
        <v>14066</v>
      </c>
      <c r="B13888" s="101">
        <v>749.21</v>
      </c>
      <c r="C13888" s="102"/>
      <c r="D13888" s="100" t="s">
        <v>30772</v>
      </c>
      <c r="E13888" s="101">
        <v>26.02</v>
      </c>
      <c r="F13888" s="102"/>
    </row>
    <row r="13889" ht="12.75" customHeight="1">
      <c r="A13889" s="100" t="s">
        <v>30579</v>
      </c>
      <c r="B13889" s="101">
        <v>590.76</v>
      </c>
      <c r="C13889" s="102"/>
      <c r="D13889" s="100" t="s">
        <v>14445</v>
      </c>
      <c r="E13889" s="101">
        <v>23.04</v>
      </c>
      <c r="F13889" s="102"/>
    </row>
    <row r="13890" ht="12.75" customHeight="1">
      <c r="A13890" s="100" t="s">
        <v>14068</v>
      </c>
      <c r="B13890" s="101">
        <v>527.6</v>
      </c>
      <c r="C13890" s="102"/>
      <c r="D13890" s="100" t="s">
        <v>30773</v>
      </c>
      <c r="E13890" s="101">
        <v>6.61</v>
      </c>
      <c r="F13890" s="102"/>
    </row>
    <row r="13891" ht="12.75" customHeight="1">
      <c r="A13891" s="100" t="s">
        <v>30580</v>
      </c>
      <c r="B13891" s="101">
        <v>696.41</v>
      </c>
      <c r="C13891" s="102"/>
      <c r="D13891" s="100" t="s">
        <v>14447</v>
      </c>
      <c r="E13891" s="101">
        <v>5.89</v>
      </c>
      <c r="F13891" s="102"/>
    </row>
    <row r="13892" ht="12.75" customHeight="1">
      <c r="A13892" s="100" t="s">
        <v>14070</v>
      </c>
      <c r="B13892" s="101">
        <v>630.28</v>
      </c>
      <c r="C13892" s="102"/>
      <c r="D13892" s="100" t="s">
        <v>30774</v>
      </c>
      <c r="E13892" s="101">
        <v>6.66</v>
      </c>
      <c r="F13892" s="102"/>
    </row>
    <row r="13893" ht="12.75" customHeight="1">
      <c r="A13893" s="100" t="s">
        <v>30581</v>
      </c>
      <c r="B13893" s="101">
        <v>80.34</v>
      </c>
      <c r="C13893" s="102"/>
      <c r="D13893" s="100" t="s">
        <v>14449</v>
      </c>
      <c r="E13893" s="101">
        <v>5.94</v>
      </c>
      <c r="F13893" s="102"/>
    </row>
    <row r="13894" ht="12.75" customHeight="1">
      <c r="A13894" s="100" t="s">
        <v>14072</v>
      </c>
      <c r="B13894" s="101">
        <v>80.34</v>
      </c>
      <c r="C13894" s="102"/>
      <c r="D13894" s="100" t="s">
        <v>30775</v>
      </c>
      <c r="E13894" s="101">
        <v>6.94</v>
      </c>
      <c r="F13894" s="102"/>
    </row>
    <row r="13895" ht="12.75" customHeight="1">
      <c r="A13895" s="100" t="s">
        <v>30582</v>
      </c>
      <c r="B13895" s="101">
        <v>118.44</v>
      </c>
      <c r="C13895" s="102"/>
      <c r="D13895" s="100" t="s">
        <v>14451</v>
      </c>
      <c r="E13895" s="101">
        <v>6.22</v>
      </c>
      <c r="F13895" s="102"/>
    </row>
    <row r="13896" ht="12.75" customHeight="1">
      <c r="A13896" s="100" t="s">
        <v>14074</v>
      </c>
      <c r="B13896" s="101">
        <v>118.44</v>
      </c>
      <c r="C13896" s="102"/>
      <c r="D13896" s="100" t="s">
        <v>30776</v>
      </c>
      <c r="E13896" s="101">
        <v>7.29</v>
      </c>
      <c r="F13896" s="102"/>
    </row>
    <row r="13897" ht="12.75" customHeight="1">
      <c r="A13897" s="100" t="s">
        <v>30583</v>
      </c>
      <c r="B13897" s="101">
        <v>360.15</v>
      </c>
      <c r="C13897" s="102"/>
      <c r="D13897" s="100" t="s">
        <v>14453</v>
      </c>
      <c r="E13897" s="101">
        <v>6.51</v>
      </c>
      <c r="F13897" s="102"/>
    </row>
    <row r="13898" ht="12.75" customHeight="1">
      <c r="A13898" s="100" t="s">
        <v>14076</v>
      </c>
      <c r="B13898" s="101">
        <v>360.15</v>
      </c>
      <c r="C13898" s="102"/>
      <c r="D13898" s="100" t="s">
        <v>30777</v>
      </c>
      <c r="E13898" s="101">
        <v>7.39</v>
      </c>
      <c r="F13898" s="102"/>
    </row>
    <row r="13899" ht="12.75" customHeight="1">
      <c r="A13899" s="100" t="s">
        <v>30584</v>
      </c>
      <c r="B13899" s="101">
        <v>38.03</v>
      </c>
      <c r="C13899" s="102"/>
      <c r="D13899" s="100" t="s">
        <v>14455</v>
      </c>
      <c r="E13899" s="101">
        <v>6.61</v>
      </c>
      <c r="F13899" s="102"/>
    </row>
    <row r="13900" ht="12.75" customHeight="1">
      <c r="A13900" s="100" t="s">
        <v>14078</v>
      </c>
      <c r="B13900" s="101">
        <v>35.21</v>
      </c>
      <c r="C13900" s="102"/>
      <c r="D13900" s="100" t="s">
        <v>30778</v>
      </c>
      <c r="E13900" s="101">
        <v>7.88</v>
      </c>
      <c r="F13900" s="102"/>
    </row>
    <row r="13901" ht="12.75" customHeight="1">
      <c r="A13901" s="100" t="s">
        <v>30585</v>
      </c>
      <c r="B13901" s="101">
        <v>51.48</v>
      </c>
      <c r="C13901" s="102"/>
      <c r="D13901" s="100" t="s">
        <v>14457</v>
      </c>
      <c r="E13901" s="101">
        <v>7.05</v>
      </c>
      <c r="F13901" s="102"/>
    </row>
    <row r="13902" ht="12.75" customHeight="1">
      <c r="A13902" s="100" t="s">
        <v>14080</v>
      </c>
      <c r="B13902" s="101">
        <v>47.85</v>
      </c>
      <c r="C13902" s="102"/>
      <c r="D13902" s="100" t="s">
        <v>30779</v>
      </c>
      <c r="E13902" s="101">
        <v>8.38</v>
      </c>
      <c r="F13902" s="102"/>
    </row>
    <row r="13903" ht="12.75" customHeight="1">
      <c r="A13903" s="100" t="s">
        <v>30586</v>
      </c>
      <c r="B13903" s="101">
        <v>70.55</v>
      </c>
      <c r="C13903" s="102"/>
      <c r="D13903" s="100" t="s">
        <v>14459</v>
      </c>
      <c r="E13903" s="101">
        <v>7.55</v>
      </c>
      <c r="F13903" s="102"/>
    </row>
    <row r="13904" ht="12.75" customHeight="1">
      <c r="A13904" s="100" t="s">
        <v>14082</v>
      </c>
      <c r="B13904" s="101">
        <v>65.72</v>
      </c>
      <c r="C13904" s="102"/>
      <c r="D13904" s="100" t="s">
        <v>30780</v>
      </c>
      <c r="E13904" s="101">
        <v>8.81</v>
      </c>
      <c r="F13904" s="102"/>
    </row>
    <row r="13905" ht="12.75" customHeight="1">
      <c r="A13905" s="100" t="s">
        <v>30587</v>
      </c>
      <c r="B13905" s="101">
        <v>98.07</v>
      </c>
      <c r="C13905" s="102"/>
      <c r="D13905" s="100" t="s">
        <v>14461</v>
      </c>
      <c r="E13905" s="101">
        <v>7.91</v>
      </c>
      <c r="F13905" s="102"/>
    </row>
    <row r="13906" ht="12.75" customHeight="1">
      <c r="A13906" s="100" t="s">
        <v>14084</v>
      </c>
      <c r="B13906" s="101">
        <v>91.45</v>
      </c>
      <c r="C13906" s="102"/>
      <c r="D13906" s="100" t="s">
        <v>30781</v>
      </c>
      <c r="E13906" s="101">
        <v>9.71</v>
      </c>
      <c r="F13906" s="102"/>
    </row>
    <row r="13907" ht="12.75" customHeight="1">
      <c r="A13907" s="100" t="s">
        <v>30588</v>
      </c>
      <c r="B13907" s="101">
        <v>185.22</v>
      </c>
      <c r="C13907" s="102"/>
      <c r="D13907" s="100" t="s">
        <v>14463</v>
      </c>
      <c r="E13907" s="101">
        <v>8.81</v>
      </c>
      <c r="F13907" s="102"/>
    </row>
    <row r="13908" ht="12.75" customHeight="1">
      <c r="A13908" s="100" t="s">
        <v>14086</v>
      </c>
      <c r="B13908" s="101">
        <v>175.74</v>
      </c>
      <c r="C13908" s="102"/>
      <c r="D13908" s="100" t="s">
        <v>30782</v>
      </c>
      <c r="E13908" s="101">
        <v>188.46</v>
      </c>
      <c r="F13908" s="102"/>
    </row>
    <row r="13909" ht="12.75" customHeight="1">
      <c r="A13909" s="100" t="s">
        <v>30589</v>
      </c>
      <c r="B13909" s="101">
        <v>242.11</v>
      </c>
      <c r="C13909" s="102"/>
      <c r="D13909" s="100" t="s">
        <v>14465</v>
      </c>
      <c r="E13909" s="101">
        <v>167.9</v>
      </c>
      <c r="F13909" s="102"/>
    </row>
    <row r="13910" ht="12.75" customHeight="1">
      <c r="A13910" s="100" t="s">
        <v>14088</v>
      </c>
      <c r="B13910" s="101">
        <v>232.64</v>
      </c>
      <c r="C13910" s="102"/>
      <c r="D13910" s="100" t="s">
        <v>30783</v>
      </c>
      <c r="E13910" s="101">
        <v>45.58</v>
      </c>
      <c r="F13910" s="102"/>
    </row>
    <row r="13911" ht="12.75" customHeight="1">
      <c r="A13911" s="100" t="s">
        <v>30590</v>
      </c>
      <c r="B13911" s="101">
        <v>1155.66</v>
      </c>
      <c r="C13911" s="102"/>
      <c r="D13911" s="100" t="s">
        <v>14467</v>
      </c>
      <c r="E13911" s="101">
        <v>40.44</v>
      </c>
      <c r="F13911" s="102"/>
    </row>
    <row r="13912" ht="12.75" customHeight="1">
      <c r="A13912" s="100" t="s">
        <v>14090</v>
      </c>
      <c r="B13912" s="101">
        <v>1097.58</v>
      </c>
      <c r="C13912" s="102"/>
      <c r="D13912" s="100" t="s">
        <v>30784</v>
      </c>
      <c r="E13912" s="101">
        <v>123.49</v>
      </c>
      <c r="F13912" s="102"/>
    </row>
    <row r="13913" ht="12.75" customHeight="1">
      <c r="A13913" s="100" t="s">
        <v>30591</v>
      </c>
      <c r="B13913" s="101">
        <v>1424.68</v>
      </c>
      <c r="C13913" s="102"/>
      <c r="D13913" s="100" t="s">
        <v>14469</v>
      </c>
      <c r="E13913" s="101">
        <v>113.21</v>
      </c>
      <c r="F13913" s="102"/>
    </row>
    <row r="13914" ht="12.75" customHeight="1">
      <c r="A13914" s="100" t="s">
        <v>14092</v>
      </c>
      <c r="B13914" s="101">
        <v>1354.97</v>
      </c>
      <c r="C13914" s="102"/>
      <c r="D13914" s="100" t="s">
        <v>30785</v>
      </c>
      <c r="E13914" s="101">
        <v>148.92</v>
      </c>
      <c r="F13914" s="102"/>
    </row>
    <row r="13915" ht="12.75" customHeight="1">
      <c r="A13915" s="100" t="s">
        <v>30592</v>
      </c>
      <c r="B13915" s="101">
        <v>1574.16</v>
      </c>
      <c r="C13915" s="102"/>
      <c r="D13915" s="100" t="s">
        <v>14471</v>
      </c>
      <c r="E13915" s="101">
        <v>129.02</v>
      </c>
      <c r="F13915" s="102"/>
    </row>
    <row r="13916" ht="12.75" customHeight="1">
      <c r="A13916" s="100" t="s">
        <v>14094</v>
      </c>
      <c r="B13916" s="101">
        <v>1497.78</v>
      </c>
      <c r="C13916" s="102"/>
      <c r="D13916" s="100" t="s">
        <v>30786</v>
      </c>
      <c r="E13916" s="101">
        <v>24.1</v>
      </c>
      <c r="F13916" s="102"/>
    </row>
    <row r="13917" ht="12.75" customHeight="1">
      <c r="A13917" s="100" t="s">
        <v>30593</v>
      </c>
      <c r="B13917" s="101">
        <v>1672.74</v>
      </c>
      <c r="C13917" s="102"/>
      <c r="D13917" s="100" t="s">
        <v>14473</v>
      </c>
      <c r="E13917" s="101">
        <v>21.0</v>
      </c>
      <c r="F13917" s="102"/>
    </row>
    <row r="13918" ht="12.75" customHeight="1">
      <c r="A13918" s="100" t="s">
        <v>14096</v>
      </c>
      <c r="B13918" s="101">
        <v>1590.84</v>
      </c>
      <c r="C13918" s="102"/>
      <c r="D13918" s="100" t="s">
        <v>30787</v>
      </c>
      <c r="E13918" s="101">
        <v>32.14</v>
      </c>
      <c r="F13918" s="102"/>
    </row>
    <row r="13919" ht="12.75" customHeight="1">
      <c r="A13919" s="100" t="s">
        <v>30594</v>
      </c>
      <c r="B13919" s="101">
        <v>1729.33</v>
      </c>
      <c r="C13919" s="102"/>
      <c r="D13919" s="100" t="s">
        <v>14475</v>
      </c>
      <c r="E13919" s="101">
        <v>28.0</v>
      </c>
      <c r="F13919" s="102"/>
    </row>
    <row r="13920" ht="12.75" customHeight="1">
      <c r="A13920" s="100" t="s">
        <v>14098</v>
      </c>
      <c r="B13920" s="101">
        <v>1645.72</v>
      </c>
      <c r="C13920" s="102"/>
      <c r="D13920" s="100" t="s">
        <v>30788</v>
      </c>
      <c r="E13920" s="101">
        <v>33.73</v>
      </c>
      <c r="F13920" s="102"/>
    </row>
    <row r="13921" ht="12.75" customHeight="1">
      <c r="A13921" s="100" t="s">
        <v>30595</v>
      </c>
      <c r="B13921" s="101">
        <v>1859.52</v>
      </c>
      <c r="C13921" s="102"/>
      <c r="D13921" s="100" t="s">
        <v>14477</v>
      </c>
      <c r="E13921" s="101">
        <v>32.83</v>
      </c>
      <c r="F13921" s="102"/>
    </row>
    <row r="13922" ht="12.75" customHeight="1">
      <c r="A13922" s="100" t="s">
        <v>14100</v>
      </c>
      <c r="B13922" s="101">
        <v>1769.9</v>
      </c>
      <c r="C13922" s="102"/>
      <c r="D13922" s="100" t="s">
        <v>30789</v>
      </c>
      <c r="E13922" s="101">
        <v>38.11</v>
      </c>
      <c r="F13922" s="102"/>
    </row>
    <row r="13923" ht="12.75" customHeight="1">
      <c r="A13923" s="100" t="s">
        <v>30596</v>
      </c>
      <c r="B13923" s="101">
        <v>2050.7</v>
      </c>
      <c r="C13923" s="102"/>
      <c r="D13923" s="100" t="s">
        <v>14479</v>
      </c>
      <c r="E13923" s="101">
        <v>37.21</v>
      </c>
      <c r="F13923" s="102"/>
    </row>
    <row r="13924" ht="12.75" customHeight="1">
      <c r="A13924" s="100" t="s">
        <v>14102</v>
      </c>
      <c r="B13924" s="101">
        <v>1953.12</v>
      </c>
      <c r="C13924" s="102"/>
      <c r="D13924" s="100" t="s">
        <v>30790</v>
      </c>
      <c r="E13924" s="101">
        <v>23.42</v>
      </c>
      <c r="F13924" s="102"/>
    </row>
    <row r="13925" ht="12.75" customHeight="1">
      <c r="A13925" s="100" t="s">
        <v>30597</v>
      </c>
      <c r="B13925" s="101">
        <v>2371.18</v>
      </c>
      <c r="C13925" s="102"/>
      <c r="D13925" s="100" t="s">
        <v>14481</v>
      </c>
      <c r="E13925" s="101">
        <v>22.52</v>
      </c>
      <c r="F13925" s="102"/>
    </row>
    <row r="13926" ht="12.75" customHeight="1">
      <c r="A13926" s="100" t="s">
        <v>14104</v>
      </c>
      <c r="B13926" s="101">
        <v>2258.91</v>
      </c>
      <c r="C13926" s="102"/>
      <c r="D13926" s="100" t="s">
        <v>30791</v>
      </c>
      <c r="E13926" s="101">
        <v>29.75</v>
      </c>
      <c r="F13926" s="102"/>
    </row>
    <row r="13927" ht="12.75" customHeight="1">
      <c r="A13927" s="100" t="s">
        <v>30598</v>
      </c>
      <c r="B13927" s="101">
        <v>2537.17</v>
      </c>
      <c r="C13927" s="102"/>
      <c r="D13927" s="100" t="s">
        <v>14483</v>
      </c>
      <c r="E13927" s="101">
        <v>28.85</v>
      </c>
      <c r="F13927" s="102"/>
    </row>
    <row r="13928" ht="12.75" customHeight="1">
      <c r="A13928" s="100" t="s">
        <v>14106</v>
      </c>
      <c r="B13928" s="101">
        <v>2417.34</v>
      </c>
      <c r="C13928" s="102"/>
      <c r="D13928" s="100" t="s">
        <v>30792</v>
      </c>
      <c r="E13928" s="101">
        <v>29.91</v>
      </c>
      <c r="F13928" s="102"/>
    </row>
    <row r="13929" ht="12.75" customHeight="1">
      <c r="A13929" s="100" t="s">
        <v>30599</v>
      </c>
      <c r="B13929" s="101">
        <v>169.19</v>
      </c>
      <c r="C13929" s="102"/>
      <c r="D13929" s="100" t="s">
        <v>14485</v>
      </c>
      <c r="E13929" s="101">
        <v>29.0</v>
      </c>
      <c r="F13929" s="102"/>
    </row>
    <row r="13930" ht="12.75" customHeight="1">
      <c r="A13930" s="100" t="s">
        <v>14108</v>
      </c>
      <c r="B13930" s="101">
        <v>156.16</v>
      </c>
      <c r="C13930" s="102"/>
      <c r="D13930" s="100" t="s">
        <v>30793</v>
      </c>
      <c r="E13930" s="101">
        <v>38.06</v>
      </c>
      <c r="F13930" s="102"/>
    </row>
    <row r="13931" ht="12.75" customHeight="1">
      <c r="A13931" s="100" t="s">
        <v>30600</v>
      </c>
      <c r="B13931" s="101">
        <v>302.03</v>
      </c>
      <c r="C13931" s="102"/>
      <c r="D13931" s="100" t="s">
        <v>14487</v>
      </c>
      <c r="E13931" s="101">
        <v>36.98</v>
      </c>
      <c r="F13931" s="102"/>
    </row>
    <row r="13932" ht="12.75" customHeight="1">
      <c r="A13932" s="100" t="s">
        <v>14110</v>
      </c>
      <c r="B13932" s="101">
        <v>280.7</v>
      </c>
      <c r="C13932" s="102"/>
      <c r="D13932" s="100" t="s">
        <v>30794</v>
      </c>
      <c r="E13932" s="101">
        <v>47.35</v>
      </c>
      <c r="F13932" s="102"/>
    </row>
    <row r="13933" ht="12.75" customHeight="1">
      <c r="A13933" s="100" t="s">
        <v>30601</v>
      </c>
      <c r="B13933" s="101">
        <v>1024.49</v>
      </c>
      <c r="C13933" s="102"/>
      <c r="D13933" s="100" t="s">
        <v>14489</v>
      </c>
      <c r="E13933" s="101">
        <v>46.11</v>
      </c>
      <c r="F13933" s="102"/>
    </row>
    <row r="13934" ht="12.75" customHeight="1">
      <c r="A13934" s="100" t="s">
        <v>14112</v>
      </c>
      <c r="B13934" s="101">
        <v>946.07</v>
      </c>
      <c r="C13934" s="102"/>
      <c r="D13934" s="100" t="s">
        <v>30795</v>
      </c>
      <c r="E13934" s="101">
        <v>60.47</v>
      </c>
      <c r="F13934" s="102"/>
    </row>
    <row r="13935" ht="12.75" customHeight="1">
      <c r="A13935" s="100" t="s">
        <v>30602</v>
      </c>
      <c r="B13935" s="101">
        <v>1918.28</v>
      </c>
      <c r="C13935" s="102"/>
      <c r="D13935" s="100" t="s">
        <v>14492</v>
      </c>
      <c r="E13935" s="101">
        <v>59.07</v>
      </c>
      <c r="F13935" s="102"/>
    </row>
    <row r="13936" ht="12.75" customHeight="1">
      <c r="A13936" s="100" t="s">
        <v>14114</v>
      </c>
      <c r="B13936" s="101">
        <v>1771.92</v>
      </c>
      <c r="C13936" s="102"/>
      <c r="D13936" s="100" t="s">
        <v>30796</v>
      </c>
      <c r="E13936" s="101">
        <v>68.86</v>
      </c>
      <c r="F13936" s="102"/>
    </row>
    <row r="13937" ht="12.75" customHeight="1">
      <c r="A13937" s="100" t="s">
        <v>30603</v>
      </c>
      <c r="B13937" s="101">
        <v>188.84</v>
      </c>
      <c r="C13937" s="102"/>
      <c r="D13937" s="100" t="s">
        <v>14494</v>
      </c>
      <c r="E13937" s="101">
        <v>67.27</v>
      </c>
      <c r="F13937" s="102"/>
    </row>
    <row r="13938" ht="12.75" customHeight="1">
      <c r="A13938" s="100" t="s">
        <v>14116</v>
      </c>
      <c r="B13938" s="101">
        <v>181.27</v>
      </c>
      <c r="C13938" s="102"/>
      <c r="D13938" s="100" t="s">
        <v>30797</v>
      </c>
      <c r="E13938" s="101">
        <v>102.31</v>
      </c>
      <c r="F13938" s="102"/>
    </row>
    <row r="13939" ht="12.75" customHeight="1">
      <c r="A13939" s="100" t="s">
        <v>30604</v>
      </c>
      <c r="B13939" s="101">
        <v>140.85</v>
      </c>
      <c r="C13939" s="102"/>
      <c r="D13939" s="100" t="s">
        <v>14496</v>
      </c>
      <c r="E13939" s="101">
        <v>100.42</v>
      </c>
      <c r="F13939" s="102"/>
    </row>
    <row r="13940" ht="12.75" customHeight="1">
      <c r="A13940" s="100" t="s">
        <v>14118</v>
      </c>
      <c r="B13940" s="101">
        <v>135.07</v>
      </c>
      <c r="C13940" s="102"/>
      <c r="D13940" s="100" t="s">
        <v>30798</v>
      </c>
      <c r="E13940" s="101">
        <v>125.41</v>
      </c>
      <c r="F13940" s="102"/>
    </row>
    <row r="13941" ht="12.75" customHeight="1">
      <c r="A13941" s="100" t="s">
        <v>30605</v>
      </c>
      <c r="B13941" s="101">
        <v>105.6</v>
      </c>
      <c r="C13941" s="102"/>
      <c r="D13941" s="100" t="s">
        <v>14498</v>
      </c>
      <c r="E13941" s="101">
        <v>123.28</v>
      </c>
      <c r="F13941" s="102"/>
    </row>
    <row r="13942" ht="12.75" customHeight="1">
      <c r="A13942" s="100" t="s">
        <v>14120</v>
      </c>
      <c r="B13942" s="101">
        <v>101.81</v>
      </c>
      <c r="C13942" s="102"/>
      <c r="D13942" s="100" t="s">
        <v>30799</v>
      </c>
      <c r="E13942" s="101">
        <v>145.83</v>
      </c>
      <c r="F13942" s="102"/>
    </row>
    <row r="13943" ht="12.75" customHeight="1">
      <c r="A13943" s="100" t="s">
        <v>30606</v>
      </c>
      <c r="B13943" s="101">
        <v>1214.68</v>
      </c>
      <c r="C13943" s="102"/>
      <c r="D13943" s="100" t="s">
        <v>14500</v>
      </c>
      <c r="E13943" s="101">
        <v>143.56</v>
      </c>
      <c r="F13943" s="102"/>
    </row>
    <row r="13944" ht="12.75" customHeight="1">
      <c r="A13944" s="100" t="s">
        <v>14122</v>
      </c>
      <c r="B13944" s="101">
        <v>1143.37</v>
      </c>
      <c r="C13944" s="102"/>
      <c r="D13944" s="100" t="s">
        <v>30800</v>
      </c>
      <c r="E13944" s="101">
        <v>200.09</v>
      </c>
      <c r="F13944" s="102"/>
    </row>
    <row r="13945" ht="12.75" customHeight="1">
      <c r="A13945" s="100" t="s">
        <v>30607</v>
      </c>
      <c r="B13945" s="101">
        <v>185.22</v>
      </c>
      <c r="C13945" s="102"/>
      <c r="D13945" s="100" t="s">
        <v>14502</v>
      </c>
      <c r="E13945" s="101">
        <v>197.41</v>
      </c>
      <c r="F13945" s="102"/>
    </row>
    <row r="13946" ht="12.75" customHeight="1">
      <c r="A13946" s="100" t="s">
        <v>14124</v>
      </c>
      <c r="B13946" s="101">
        <v>175.74</v>
      </c>
      <c r="C13946" s="102"/>
      <c r="D13946" s="100" t="s">
        <v>30801</v>
      </c>
      <c r="E13946" s="101">
        <v>291.96</v>
      </c>
      <c r="F13946" s="102"/>
    </row>
    <row r="13947" ht="12.75" customHeight="1">
      <c r="A13947" s="100" t="s">
        <v>30608</v>
      </c>
      <c r="B13947" s="101">
        <v>242.25</v>
      </c>
      <c r="C13947" s="102"/>
      <c r="D13947" s="100" t="s">
        <v>14504</v>
      </c>
      <c r="E13947" s="101">
        <v>289.04</v>
      </c>
      <c r="F13947" s="102"/>
    </row>
    <row r="13948" ht="12.75" customHeight="1">
      <c r="A13948" s="100" t="s">
        <v>14126</v>
      </c>
      <c r="B13948" s="101">
        <v>232.78</v>
      </c>
      <c r="C13948" s="102"/>
      <c r="D13948" s="100" t="s">
        <v>30802</v>
      </c>
      <c r="E13948" s="101">
        <v>334.78</v>
      </c>
      <c r="F13948" s="102"/>
    </row>
    <row r="13949" ht="12.75" customHeight="1">
      <c r="A13949" s="100" t="s">
        <v>30609</v>
      </c>
      <c r="B13949" s="101">
        <v>3714.98</v>
      </c>
      <c r="C13949" s="102"/>
      <c r="D13949" s="100" t="s">
        <v>14506</v>
      </c>
      <c r="E13949" s="101">
        <v>331.6</v>
      </c>
      <c r="F13949" s="102"/>
    </row>
    <row r="13950" ht="12.75" customHeight="1">
      <c r="A13950" s="100" t="s">
        <v>14128</v>
      </c>
      <c r="B13950" s="101">
        <v>3648.17</v>
      </c>
      <c r="C13950" s="102"/>
      <c r="D13950" s="100" t="s">
        <v>30803</v>
      </c>
      <c r="E13950" s="101">
        <v>151.06</v>
      </c>
      <c r="F13950" s="102"/>
    </row>
    <row r="13951" ht="12.75" customHeight="1">
      <c r="A13951" s="100" t="s">
        <v>30610</v>
      </c>
      <c r="B13951" s="101">
        <v>5254.68</v>
      </c>
      <c r="C13951" s="102"/>
      <c r="D13951" s="100" t="s">
        <v>14508</v>
      </c>
      <c r="E13951" s="101">
        <v>140.78</v>
      </c>
      <c r="F13951" s="102"/>
    </row>
    <row r="13952" ht="12.75" customHeight="1">
      <c r="A13952" s="100" t="s">
        <v>14130</v>
      </c>
      <c r="B13952" s="101">
        <v>5154.23</v>
      </c>
      <c r="C13952" s="102"/>
      <c r="D13952" s="100" t="s">
        <v>30804</v>
      </c>
      <c r="E13952" s="101">
        <v>142.79</v>
      </c>
      <c r="F13952" s="102"/>
    </row>
    <row r="13953" ht="12.75" customHeight="1">
      <c r="A13953" s="100" t="s">
        <v>30611</v>
      </c>
      <c r="B13953" s="101">
        <v>5746.36</v>
      </c>
      <c r="C13953" s="102"/>
      <c r="D13953" s="100" t="s">
        <v>14510</v>
      </c>
      <c r="E13953" s="101">
        <v>132.51</v>
      </c>
      <c r="F13953" s="102"/>
    </row>
    <row r="13954" ht="12.75" customHeight="1">
      <c r="A13954" s="100" t="s">
        <v>14132</v>
      </c>
      <c r="B13954" s="101">
        <v>5643.5</v>
      </c>
      <c r="C13954" s="102"/>
      <c r="D13954" s="100" t="s">
        <v>30805</v>
      </c>
      <c r="E13954" s="101">
        <v>569.42</v>
      </c>
      <c r="F13954" s="102"/>
    </row>
    <row r="13955" ht="12.75" customHeight="1">
      <c r="A13955" s="100" t="s">
        <v>30612</v>
      </c>
      <c r="B13955" s="101">
        <v>5847.05</v>
      </c>
      <c r="C13955" s="102"/>
      <c r="D13955" s="100" t="s">
        <v>14512</v>
      </c>
      <c r="E13955" s="101">
        <v>537.86</v>
      </c>
      <c r="F13955" s="102"/>
    </row>
    <row r="13956" ht="12.75" customHeight="1">
      <c r="A13956" s="100" t="s">
        <v>14134</v>
      </c>
      <c r="B13956" s="101">
        <v>5724.18</v>
      </c>
      <c r="C13956" s="102"/>
      <c r="D13956" s="100" t="s">
        <v>30806</v>
      </c>
      <c r="E13956" s="101">
        <v>784.21</v>
      </c>
      <c r="F13956" s="102"/>
    </row>
    <row r="13957" ht="12.75" customHeight="1">
      <c r="A13957" s="100" t="s">
        <v>30613</v>
      </c>
      <c r="B13957" s="101">
        <v>6525.02</v>
      </c>
      <c r="C13957" s="102"/>
      <c r="D13957" s="100" t="s">
        <v>14514</v>
      </c>
      <c r="E13957" s="101">
        <v>745.09</v>
      </c>
      <c r="F13957" s="102"/>
    </row>
    <row r="13958" ht="12.75" customHeight="1">
      <c r="A13958" s="100" t="s">
        <v>14136</v>
      </c>
      <c r="B13958" s="101">
        <v>6407.53</v>
      </c>
      <c r="C13958" s="102"/>
      <c r="D13958" s="100" t="s">
        <v>30807</v>
      </c>
      <c r="E13958" s="101">
        <v>1567.8</v>
      </c>
      <c r="F13958" s="102"/>
    </row>
    <row r="13959" ht="12.75" customHeight="1">
      <c r="A13959" s="100" t="s">
        <v>30614</v>
      </c>
      <c r="B13959" s="101">
        <v>6090.19</v>
      </c>
      <c r="C13959" s="102"/>
      <c r="D13959" s="100" t="s">
        <v>14516</v>
      </c>
      <c r="E13959" s="101">
        <v>1498.18</v>
      </c>
      <c r="F13959" s="102"/>
    </row>
    <row r="13960" ht="12.75" customHeight="1">
      <c r="A13960" s="100" t="s">
        <v>14138</v>
      </c>
      <c r="B13960" s="101">
        <v>5974.25</v>
      </c>
      <c r="C13960" s="102"/>
      <c r="D13960" s="100" t="s">
        <v>30808</v>
      </c>
      <c r="E13960" s="101">
        <v>2235.18</v>
      </c>
      <c r="F13960" s="102"/>
    </row>
    <row r="13961" ht="12.75" customHeight="1">
      <c r="A13961" s="100" t="s">
        <v>30615</v>
      </c>
      <c r="B13961" s="101">
        <v>7462.98</v>
      </c>
      <c r="C13961" s="102"/>
      <c r="D13961" s="100" t="s">
        <v>14518</v>
      </c>
      <c r="E13961" s="101">
        <v>2155.61</v>
      </c>
      <c r="F13961" s="102"/>
    </row>
    <row r="13962" ht="12.75" customHeight="1">
      <c r="A13962" s="100" t="s">
        <v>14140</v>
      </c>
      <c r="B13962" s="101">
        <v>7295.25</v>
      </c>
      <c r="C13962" s="102"/>
      <c r="D13962" s="100" t="s">
        <v>30809</v>
      </c>
      <c r="E13962" s="101">
        <v>3285.14</v>
      </c>
      <c r="F13962" s="102"/>
    </row>
    <row r="13963" ht="12.75" customHeight="1">
      <c r="A13963" s="100" t="s">
        <v>30616</v>
      </c>
      <c r="B13963" s="101">
        <v>7338.71</v>
      </c>
      <c r="C13963" s="102"/>
      <c r="D13963" s="100" t="s">
        <v>14520</v>
      </c>
      <c r="E13963" s="101">
        <v>3189.8</v>
      </c>
      <c r="F13963" s="102"/>
    </row>
    <row r="13964" ht="12.75" customHeight="1">
      <c r="A13964" s="100" t="s">
        <v>14142</v>
      </c>
      <c r="B13964" s="101">
        <v>7191.33</v>
      </c>
      <c r="C13964" s="102"/>
      <c r="D13964" s="100" t="s">
        <v>30810</v>
      </c>
      <c r="E13964" s="101">
        <v>19.23</v>
      </c>
      <c r="F13964" s="102"/>
    </row>
    <row r="13965" ht="12.75" customHeight="1">
      <c r="A13965" s="100" t="s">
        <v>30617</v>
      </c>
      <c r="B13965" s="101">
        <v>7891.6</v>
      </c>
      <c r="C13965" s="102"/>
      <c r="D13965" s="100" t="s">
        <v>14522</v>
      </c>
      <c r="E13965" s="101">
        <v>17.26</v>
      </c>
      <c r="F13965" s="102"/>
    </row>
    <row r="13966" ht="12.75" customHeight="1">
      <c r="A13966" s="100" t="s">
        <v>14144</v>
      </c>
      <c r="B13966" s="101">
        <v>7736.4</v>
      </c>
      <c r="C13966" s="102"/>
      <c r="D13966" s="100" t="s">
        <v>30811</v>
      </c>
      <c r="E13966" s="101">
        <v>23.83</v>
      </c>
      <c r="F13966" s="102"/>
    </row>
    <row r="13967" ht="12.75" customHeight="1">
      <c r="A13967" s="100" t="s">
        <v>30618</v>
      </c>
      <c r="B13967" s="101">
        <v>8855.55</v>
      </c>
      <c r="C13967" s="102"/>
      <c r="D13967" s="100" t="s">
        <v>14524</v>
      </c>
      <c r="E13967" s="101">
        <v>21.6</v>
      </c>
      <c r="F13967" s="102"/>
    </row>
    <row r="13968" ht="12.75" customHeight="1">
      <c r="A13968" s="100" t="s">
        <v>14146</v>
      </c>
      <c r="B13968" s="101">
        <v>8631.76</v>
      </c>
      <c r="C13968" s="102"/>
      <c r="D13968" s="100" t="s">
        <v>30812</v>
      </c>
      <c r="E13968" s="101">
        <v>30.37</v>
      </c>
      <c r="F13968" s="102"/>
    </row>
    <row r="13969" ht="12.75" customHeight="1">
      <c r="A13969" s="100" t="s">
        <v>30619</v>
      </c>
      <c r="B13969" s="101">
        <v>8559.61</v>
      </c>
      <c r="C13969" s="102"/>
      <c r="D13969" s="100" t="s">
        <v>14526</v>
      </c>
      <c r="E13969" s="101">
        <v>27.88</v>
      </c>
      <c r="F13969" s="102"/>
    </row>
    <row r="13970" ht="12.75" customHeight="1">
      <c r="A13970" s="100" t="s">
        <v>14148</v>
      </c>
      <c r="B13970" s="101">
        <v>8367.71</v>
      </c>
      <c r="C13970" s="102"/>
      <c r="D13970" s="100" t="s">
        <v>30813</v>
      </c>
      <c r="E13970" s="101">
        <v>32.67</v>
      </c>
      <c r="F13970" s="102"/>
    </row>
    <row r="13971" ht="12.75" customHeight="1">
      <c r="A13971" s="100" t="s">
        <v>30620</v>
      </c>
      <c r="B13971" s="101">
        <v>8792.39</v>
      </c>
      <c r="C13971" s="102"/>
      <c r="D13971" s="100" t="s">
        <v>14528</v>
      </c>
      <c r="E13971" s="101">
        <v>29.93</v>
      </c>
      <c r="F13971" s="102"/>
    </row>
    <row r="13972" ht="12.75" customHeight="1">
      <c r="A13972" s="100" t="s">
        <v>14150</v>
      </c>
      <c r="B13972" s="101">
        <v>8617.54</v>
      </c>
      <c r="C13972" s="102"/>
      <c r="D13972" s="100" t="s">
        <v>30814</v>
      </c>
      <c r="E13972" s="101">
        <v>42.77</v>
      </c>
      <c r="F13972" s="102"/>
    </row>
    <row r="13973" ht="12.75" customHeight="1">
      <c r="A13973" s="100" t="s">
        <v>30621</v>
      </c>
      <c r="B13973" s="101">
        <v>9847.21</v>
      </c>
      <c r="C13973" s="102"/>
      <c r="D13973" s="100" t="s">
        <v>14530</v>
      </c>
      <c r="E13973" s="101">
        <v>39.66</v>
      </c>
      <c r="F13973" s="102"/>
    </row>
    <row r="13974" ht="12.75" customHeight="1">
      <c r="A13974" s="100" t="s">
        <v>14152</v>
      </c>
      <c r="B13974" s="101">
        <v>9610.79</v>
      </c>
      <c r="C13974" s="102"/>
      <c r="D13974" s="100" t="s">
        <v>30815</v>
      </c>
      <c r="E13974" s="101">
        <v>67.28</v>
      </c>
      <c r="F13974" s="102"/>
    </row>
    <row r="13975" ht="12.75" customHeight="1">
      <c r="A13975" s="100" t="s">
        <v>30622</v>
      </c>
      <c r="B13975" s="101">
        <v>9843.66</v>
      </c>
      <c r="C13975" s="102"/>
      <c r="D13975" s="100" t="s">
        <v>14532</v>
      </c>
      <c r="E13975" s="101">
        <v>63.8</v>
      </c>
      <c r="F13975" s="102"/>
    </row>
    <row r="13976" ht="12.75" customHeight="1">
      <c r="A13976" s="100" t="s">
        <v>14154</v>
      </c>
      <c r="B13976" s="101">
        <v>9629.56</v>
      </c>
      <c r="C13976" s="102"/>
      <c r="D13976" s="100" t="s">
        <v>30816</v>
      </c>
      <c r="E13976" s="101">
        <v>221.89</v>
      </c>
      <c r="F13976" s="102"/>
    </row>
    <row r="13977" ht="12.75" customHeight="1">
      <c r="A13977" s="100" t="s">
        <v>30623</v>
      </c>
      <c r="B13977" s="101">
        <v>11212.03</v>
      </c>
      <c r="C13977" s="102"/>
      <c r="D13977" s="100" t="s">
        <v>14534</v>
      </c>
      <c r="E13977" s="101">
        <v>198.76</v>
      </c>
      <c r="F13977" s="102"/>
    </row>
    <row r="13978" ht="12.75" customHeight="1">
      <c r="A13978" s="100" t="s">
        <v>14156</v>
      </c>
      <c r="B13978" s="101">
        <v>10931.07</v>
      </c>
      <c r="C13978" s="102"/>
      <c r="D13978" s="100" t="s">
        <v>30817</v>
      </c>
      <c r="E13978" s="101">
        <v>403.02</v>
      </c>
      <c r="F13978" s="102"/>
    </row>
    <row r="13979" ht="12.75" customHeight="1">
      <c r="A13979" s="100" t="s">
        <v>30624</v>
      </c>
      <c r="B13979" s="101">
        <v>11789.59</v>
      </c>
      <c r="C13979" s="102"/>
      <c r="D13979" s="100" t="s">
        <v>156</v>
      </c>
      <c r="E13979" s="101">
        <v>367.94</v>
      </c>
      <c r="F13979" s="102"/>
    </row>
    <row r="13980" ht="12.75" customHeight="1">
      <c r="A13980" s="100" t="s">
        <v>14158</v>
      </c>
      <c r="B13980" s="101">
        <v>11536.2</v>
      </c>
      <c r="C13980" s="102"/>
      <c r="D13980" s="100" t="s">
        <v>30818</v>
      </c>
      <c r="E13980" s="101">
        <v>173.01</v>
      </c>
      <c r="F13980" s="102"/>
    </row>
    <row r="13981" ht="12.75" customHeight="1">
      <c r="A13981" s="100" t="s">
        <v>30625</v>
      </c>
      <c r="B13981" s="101">
        <v>12574.97</v>
      </c>
      <c r="C13981" s="102"/>
      <c r="D13981" s="100" t="s">
        <v>14537</v>
      </c>
      <c r="E13981" s="101">
        <v>156.57</v>
      </c>
      <c r="F13981" s="102"/>
    </row>
    <row r="13982" ht="12.75" customHeight="1">
      <c r="A13982" s="100" t="s">
        <v>14160</v>
      </c>
      <c r="B13982" s="101">
        <v>12249.5</v>
      </c>
      <c r="C13982" s="102"/>
      <c r="D13982" s="100" t="s">
        <v>30819</v>
      </c>
      <c r="E13982" s="101">
        <v>162.96</v>
      </c>
      <c r="F13982" s="102"/>
    </row>
    <row r="13983" ht="12.75" customHeight="1">
      <c r="A13983" s="100" t="s">
        <v>30626</v>
      </c>
      <c r="B13983" s="101">
        <v>12917.93</v>
      </c>
      <c r="C13983" s="102"/>
      <c r="D13983" s="100" t="s">
        <v>14539</v>
      </c>
      <c r="E13983" s="101">
        <v>146.52</v>
      </c>
      <c r="F13983" s="102"/>
    </row>
    <row r="13984" ht="12.75" customHeight="1">
      <c r="A13984" s="100" t="s">
        <v>14162</v>
      </c>
      <c r="B13984" s="101">
        <v>12625.27</v>
      </c>
      <c r="C13984" s="102"/>
      <c r="D13984" s="100" t="s">
        <v>30820</v>
      </c>
      <c r="E13984" s="101">
        <v>329.15</v>
      </c>
      <c r="F13984" s="102"/>
    </row>
    <row r="13985" ht="12.75" customHeight="1">
      <c r="A13985" s="100" t="s">
        <v>30627</v>
      </c>
      <c r="B13985" s="101">
        <v>14044.74</v>
      </c>
      <c r="C13985" s="102"/>
      <c r="D13985" s="100" t="s">
        <v>14541</v>
      </c>
      <c r="E13985" s="101">
        <v>296.25</v>
      </c>
      <c r="F13985" s="102"/>
    </row>
    <row r="13986" ht="12.75" customHeight="1">
      <c r="A13986" s="100" t="s">
        <v>14164</v>
      </c>
      <c r="B13986" s="101">
        <v>13712.79</v>
      </c>
      <c r="C13986" s="102"/>
      <c r="D13986" s="100" t="s">
        <v>30821</v>
      </c>
      <c r="E13986" s="101">
        <v>285.03</v>
      </c>
      <c r="F13986" s="102"/>
    </row>
    <row r="13987" ht="12.75" customHeight="1">
      <c r="A13987" s="100" t="s">
        <v>30628</v>
      </c>
      <c r="B13987" s="101">
        <v>15902.54</v>
      </c>
      <c r="C13987" s="102"/>
      <c r="D13987" s="100" t="s">
        <v>14543</v>
      </c>
      <c r="E13987" s="101">
        <v>251.69</v>
      </c>
      <c r="F13987" s="102"/>
    </row>
    <row r="13988" ht="12.75" customHeight="1">
      <c r="A13988" s="100" t="s">
        <v>14166</v>
      </c>
      <c r="B13988" s="101">
        <v>15511.68</v>
      </c>
      <c r="C13988" s="102"/>
      <c r="D13988" s="100" t="s">
        <v>30822</v>
      </c>
      <c r="E13988" s="101">
        <v>283.77</v>
      </c>
      <c r="F13988" s="102"/>
    </row>
    <row r="13989" ht="12.75" customHeight="1">
      <c r="A13989" s="100" t="s">
        <v>30629</v>
      </c>
      <c r="B13989" s="101">
        <v>17162.71</v>
      </c>
      <c r="C13989" s="102"/>
      <c r="D13989" s="100" t="s">
        <v>14545</v>
      </c>
      <c r="E13989" s="101">
        <v>250.43</v>
      </c>
      <c r="F13989" s="102"/>
    </row>
    <row r="13990" ht="12.75" customHeight="1">
      <c r="A13990" s="100" t="s">
        <v>14168</v>
      </c>
      <c r="B13990" s="101">
        <v>16732.58</v>
      </c>
      <c r="C13990" s="102"/>
      <c r="D13990" s="100" t="s">
        <v>30823</v>
      </c>
      <c r="E13990" s="101">
        <v>149.43</v>
      </c>
      <c r="F13990" s="102"/>
    </row>
    <row r="13991" ht="12.75" customHeight="1">
      <c r="A13991" s="100" t="s">
        <v>30630</v>
      </c>
      <c r="B13991" s="101">
        <v>930.42</v>
      </c>
      <c r="C13991" s="102"/>
      <c r="D13991" s="100" t="s">
        <v>14547</v>
      </c>
      <c r="E13991" s="101">
        <v>131.44</v>
      </c>
      <c r="F13991" s="102"/>
    </row>
    <row r="13992" ht="12.75" customHeight="1">
      <c r="A13992" s="100" t="s">
        <v>14170</v>
      </c>
      <c r="B13992" s="101">
        <v>902.81</v>
      </c>
      <c r="C13992" s="102"/>
      <c r="D13992" s="100" t="s">
        <v>30824</v>
      </c>
      <c r="E13992" s="101">
        <v>253.31</v>
      </c>
      <c r="F13992" s="102"/>
    </row>
    <row r="13993" ht="12.75" customHeight="1">
      <c r="A13993" s="100" t="s">
        <v>30631</v>
      </c>
      <c r="B13993" s="101">
        <v>1145.71</v>
      </c>
      <c r="C13993" s="102"/>
      <c r="D13993" s="100" t="s">
        <v>14549</v>
      </c>
      <c r="E13993" s="101">
        <v>230.18</v>
      </c>
      <c r="F13993" s="102"/>
    </row>
    <row r="13994" ht="12.75" customHeight="1">
      <c r="A13994" s="100" t="s">
        <v>14172</v>
      </c>
      <c r="B13994" s="101">
        <v>1110.38</v>
      </c>
      <c r="C13994" s="102"/>
      <c r="D13994" s="100" t="s">
        <v>30825</v>
      </c>
      <c r="E13994" s="101">
        <v>332.52</v>
      </c>
      <c r="F13994" s="102"/>
    </row>
    <row r="13995" ht="12.75" customHeight="1">
      <c r="A13995" s="100" t="s">
        <v>30632</v>
      </c>
      <c r="B13995" s="101">
        <v>1336.49</v>
      </c>
      <c r="C13995" s="102"/>
      <c r="D13995" s="100" t="s">
        <v>14551</v>
      </c>
      <c r="E13995" s="101">
        <v>304.25</v>
      </c>
      <c r="F13995" s="102"/>
    </row>
    <row r="13996" ht="12.75" customHeight="1">
      <c r="A13996" s="100" t="s">
        <v>14174</v>
      </c>
      <c r="B13996" s="101">
        <v>1293.41</v>
      </c>
      <c r="C13996" s="102"/>
      <c r="D13996" s="100" t="s">
        <v>30826</v>
      </c>
      <c r="E13996" s="101">
        <v>324.97</v>
      </c>
      <c r="F13996" s="102"/>
    </row>
    <row r="13997" ht="12.75" customHeight="1">
      <c r="A13997" s="100" t="s">
        <v>30633</v>
      </c>
      <c r="B13997" s="101">
        <v>1654.06</v>
      </c>
      <c r="C13997" s="102"/>
      <c r="D13997" s="100" t="s">
        <v>106</v>
      </c>
      <c r="E13997" s="101">
        <v>296.7</v>
      </c>
      <c r="F13997" s="102"/>
    </row>
    <row r="13998" ht="12.75" customHeight="1">
      <c r="A13998" s="100" t="s">
        <v>14176</v>
      </c>
      <c r="B13998" s="101">
        <v>1603.52</v>
      </c>
      <c r="C13998" s="102"/>
      <c r="D13998" s="100" t="s">
        <v>30827</v>
      </c>
      <c r="E13998" s="101">
        <v>173.12</v>
      </c>
      <c r="F13998" s="102"/>
    </row>
    <row r="13999" ht="12.75" customHeight="1">
      <c r="A13999" s="100" t="s">
        <v>30634</v>
      </c>
      <c r="B13999" s="101">
        <v>1781.17</v>
      </c>
      <c r="C13999" s="102"/>
      <c r="D13999" s="100" t="s">
        <v>14554</v>
      </c>
      <c r="E13999" s="101">
        <v>153.76</v>
      </c>
      <c r="F13999" s="102"/>
    </row>
    <row r="14000" ht="12.75" customHeight="1">
      <c r="A14000" s="100" t="s">
        <v>14178</v>
      </c>
      <c r="B14000" s="101">
        <v>1722.62</v>
      </c>
      <c r="C14000" s="102"/>
      <c r="D14000" s="100" t="s">
        <v>30828</v>
      </c>
      <c r="E14000" s="101">
        <v>219.38</v>
      </c>
      <c r="F14000" s="102"/>
    </row>
    <row r="14001" ht="12.75" customHeight="1">
      <c r="A14001" s="100" t="s">
        <v>30635</v>
      </c>
      <c r="B14001" s="101">
        <v>1838.32</v>
      </c>
      <c r="C14001" s="102"/>
      <c r="D14001" s="100" t="s">
        <v>14556</v>
      </c>
      <c r="E14001" s="101">
        <v>195.17</v>
      </c>
      <c r="F14001" s="102"/>
    </row>
    <row r="14002" ht="12.75" customHeight="1">
      <c r="A14002" s="100" t="s">
        <v>14180</v>
      </c>
      <c r="B14002" s="101">
        <v>1779.32</v>
      </c>
      <c r="C14002" s="102"/>
      <c r="D14002" s="100" t="s">
        <v>30829</v>
      </c>
      <c r="E14002" s="101">
        <v>148.37</v>
      </c>
      <c r="F14002" s="102"/>
    </row>
    <row r="14003" ht="12.75" customHeight="1">
      <c r="A14003" s="100" t="s">
        <v>30636</v>
      </c>
      <c r="B14003" s="101">
        <v>2241.78</v>
      </c>
      <c r="C14003" s="102"/>
      <c r="D14003" s="100" t="s">
        <v>14558</v>
      </c>
      <c r="E14003" s="101">
        <v>130.38</v>
      </c>
      <c r="F14003" s="102"/>
    </row>
    <row r="14004" ht="12.75" customHeight="1">
      <c r="A14004" s="100" t="s">
        <v>14182</v>
      </c>
      <c r="B14004" s="101">
        <v>2160.05</v>
      </c>
      <c r="C14004" s="102"/>
      <c r="D14004" s="100" t="s">
        <v>30830</v>
      </c>
      <c r="E14004" s="101">
        <v>167.47</v>
      </c>
      <c r="F14004" s="102"/>
    </row>
    <row r="14005" ht="12.75" customHeight="1">
      <c r="A14005" s="100" t="s">
        <v>30637</v>
      </c>
      <c r="B14005" s="101">
        <v>2290.53</v>
      </c>
      <c r="C14005" s="102"/>
      <c r="D14005" s="100" t="s">
        <v>14560</v>
      </c>
      <c r="E14005" s="101">
        <v>148.23</v>
      </c>
      <c r="F14005" s="102"/>
    </row>
    <row r="14006" ht="12.75" customHeight="1">
      <c r="A14006" s="100" t="s">
        <v>14184</v>
      </c>
      <c r="B14006" s="101">
        <v>2214.66</v>
      </c>
      <c r="C14006" s="102"/>
      <c r="D14006" s="100" t="s">
        <v>30831</v>
      </c>
      <c r="E14006" s="101">
        <v>241.79</v>
      </c>
      <c r="F14006" s="102"/>
    </row>
    <row r="14007" ht="12.75" customHeight="1">
      <c r="A14007" s="100" t="s">
        <v>30638</v>
      </c>
      <c r="B14007" s="101">
        <v>3008.04</v>
      </c>
      <c r="C14007" s="102"/>
      <c r="D14007" s="100" t="s">
        <v>14562</v>
      </c>
      <c r="E14007" s="101">
        <v>216.51</v>
      </c>
      <c r="F14007" s="102"/>
    </row>
    <row r="14008" ht="12.75" customHeight="1">
      <c r="A14008" s="100" t="s">
        <v>14186</v>
      </c>
      <c r="B14008" s="101">
        <v>2941.42</v>
      </c>
      <c r="C14008" s="102"/>
      <c r="D14008" s="100" t="s">
        <v>30832</v>
      </c>
      <c r="E14008" s="101">
        <v>345.98</v>
      </c>
      <c r="F14008" s="102"/>
    </row>
    <row r="14009" ht="12.75" customHeight="1">
      <c r="A14009" s="100" t="s">
        <v>30639</v>
      </c>
      <c r="B14009" s="101">
        <v>2717.96</v>
      </c>
      <c r="C14009" s="102"/>
      <c r="D14009" s="100" t="s">
        <v>14564</v>
      </c>
      <c r="E14009" s="101">
        <v>312.56</v>
      </c>
      <c r="F14009" s="102"/>
    </row>
    <row r="14010" ht="12.75" customHeight="1">
      <c r="A14010" s="100" t="s">
        <v>14188</v>
      </c>
      <c r="B14010" s="101">
        <v>2620.84</v>
      </c>
      <c r="C14010" s="102"/>
      <c r="D14010" s="100" t="s">
        <v>30833</v>
      </c>
      <c r="E14010" s="101">
        <v>169.97</v>
      </c>
      <c r="F14010" s="102"/>
    </row>
    <row r="14011" ht="12.75" customHeight="1">
      <c r="A14011" s="100" t="s">
        <v>30640</v>
      </c>
      <c r="B14011" s="101">
        <v>2725.82</v>
      </c>
      <c r="C14011" s="102"/>
      <c r="D14011" s="100" t="s">
        <v>14566</v>
      </c>
      <c r="E14011" s="101">
        <v>150.73</v>
      </c>
      <c r="F14011" s="102"/>
    </row>
    <row r="14012" ht="12.75" customHeight="1">
      <c r="A14012" s="100" t="s">
        <v>14190</v>
      </c>
      <c r="B14012" s="101">
        <v>2633.06</v>
      </c>
      <c r="C14012" s="102"/>
      <c r="D14012" s="100" t="s">
        <v>30834</v>
      </c>
      <c r="E14012" s="101">
        <v>39.11</v>
      </c>
      <c r="F14012" s="102"/>
    </row>
    <row r="14013" ht="12.75" customHeight="1">
      <c r="A14013" s="100" t="s">
        <v>30641</v>
      </c>
      <c r="B14013" s="101">
        <v>3400.6</v>
      </c>
      <c r="C14013" s="102"/>
      <c r="D14013" s="100" t="s">
        <v>14568</v>
      </c>
      <c r="E14013" s="101">
        <v>37.31</v>
      </c>
      <c r="F14013" s="102"/>
    </row>
    <row r="14014" ht="12.75" customHeight="1">
      <c r="A14014" s="100" t="s">
        <v>14192</v>
      </c>
      <c r="B14014" s="101">
        <v>3322.58</v>
      </c>
      <c r="C14014" s="102"/>
      <c r="D14014" s="100" t="s">
        <v>30835</v>
      </c>
      <c r="E14014" s="101">
        <v>200.42</v>
      </c>
      <c r="F14014" s="102"/>
    </row>
    <row r="14015" ht="12.75" customHeight="1">
      <c r="A14015" s="100" t="s">
        <v>30642</v>
      </c>
      <c r="B14015" s="101">
        <v>3030.14</v>
      </c>
      <c r="C14015" s="102"/>
      <c r="D14015" s="100" t="s">
        <v>14570</v>
      </c>
      <c r="E14015" s="101">
        <v>176.04</v>
      </c>
      <c r="F14015" s="102"/>
    </row>
    <row r="14016" ht="12.75" customHeight="1">
      <c r="A14016" s="100" t="s">
        <v>14194</v>
      </c>
      <c r="B14016" s="101">
        <v>2917.48</v>
      </c>
      <c r="C14016" s="102"/>
      <c r="D14016" s="100" t="s">
        <v>30836</v>
      </c>
      <c r="E14016" s="101">
        <v>205.61</v>
      </c>
      <c r="F14016" s="102"/>
    </row>
    <row r="14017" ht="12.75" customHeight="1">
      <c r="A14017" s="100" t="s">
        <v>30643</v>
      </c>
      <c r="B14017" s="101">
        <v>3011.08</v>
      </c>
      <c r="C14017" s="102"/>
      <c r="D14017" s="100" t="s">
        <v>14572</v>
      </c>
      <c r="E14017" s="101">
        <v>186.37</v>
      </c>
      <c r="F14017" s="102"/>
    </row>
    <row r="14018" ht="12.75" customHeight="1">
      <c r="A14018" s="100" t="s">
        <v>14196</v>
      </c>
      <c r="B14018" s="101">
        <v>2909.87</v>
      </c>
      <c r="C14018" s="102"/>
      <c r="D14018" s="100" t="s">
        <v>30837</v>
      </c>
      <c r="E14018" s="101">
        <v>18.23</v>
      </c>
      <c r="F14018" s="102"/>
    </row>
    <row r="14019" ht="12.75" customHeight="1">
      <c r="A14019" s="100" t="s">
        <v>30644</v>
      </c>
      <c r="B14019" s="101">
        <v>4174.22</v>
      </c>
      <c r="C14019" s="102"/>
      <c r="D14019" s="100" t="s">
        <v>14574</v>
      </c>
      <c r="E14019" s="101">
        <v>16.73</v>
      </c>
      <c r="F14019" s="102"/>
    </row>
    <row r="14020" ht="12.75" customHeight="1">
      <c r="A14020" s="100" t="s">
        <v>14198</v>
      </c>
      <c r="B14020" s="101">
        <v>4073.77</v>
      </c>
      <c r="C14020" s="102"/>
      <c r="D14020" s="100" t="s">
        <v>30838</v>
      </c>
      <c r="E14020" s="101">
        <v>150.48</v>
      </c>
      <c r="F14020" s="102"/>
    </row>
    <row r="14021" ht="12.75" customHeight="1">
      <c r="A14021" s="100" t="s">
        <v>30645</v>
      </c>
      <c r="B14021" s="101">
        <v>4474.73</v>
      </c>
      <c r="C14021" s="102"/>
      <c r="D14021" s="100" t="s">
        <v>14576</v>
      </c>
      <c r="E14021" s="101">
        <v>132.49</v>
      </c>
      <c r="F14021" s="102"/>
    </row>
    <row r="14022" ht="12.75" customHeight="1">
      <c r="A14022" s="100" t="s">
        <v>14200</v>
      </c>
      <c r="B14022" s="101">
        <v>4386.72</v>
      </c>
      <c r="C14022" s="102"/>
      <c r="D14022" s="100" t="s">
        <v>30839</v>
      </c>
      <c r="E14022" s="101">
        <v>359.53</v>
      </c>
      <c r="F14022" s="102"/>
    </row>
    <row r="14023" ht="12.75" customHeight="1">
      <c r="A14023" s="100" t="s">
        <v>30646</v>
      </c>
      <c r="B14023" s="101">
        <v>4301.86</v>
      </c>
      <c r="C14023" s="102"/>
      <c r="D14023" s="100" t="s">
        <v>14578</v>
      </c>
      <c r="E14023" s="101">
        <v>323.62</v>
      </c>
      <c r="F14023" s="102"/>
    </row>
    <row r="14024" ht="12.75" customHeight="1">
      <c r="A14024" s="100" t="s">
        <v>14202</v>
      </c>
      <c r="B14024" s="101">
        <v>4150.51</v>
      </c>
      <c r="C14024" s="102"/>
      <c r="D14024" s="100" t="s">
        <v>30840</v>
      </c>
      <c r="E14024" s="101">
        <v>309.35</v>
      </c>
      <c r="F14024" s="102"/>
    </row>
    <row r="14025" ht="12.75" customHeight="1">
      <c r="A14025" s="100" t="s">
        <v>30647</v>
      </c>
      <c r="B14025" s="101">
        <v>4254.72</v>
      </c>
      <c r="C14025" s="102"/>
      <c r="D14025" s="100" t="s">
        <v>14580</v>
      </c>
      <c r="E14025" s="101">
        <v>276.01</v>
      </c>
      <c r="F14025" s="102"/>
    </row>
    <row r="14026" ht="12.75" customHeight="1">
      <c r="A14026" s="100" t="s">
        <v>14204</v>
      </c>
      <c r="B14026" s="101">
        <v>4119.75</v>
      </c>
      <c r="C14026" s="102"/>
      <c r="D14026" s="100" t="s">
        <v>30841</v>
      </c>
      <c r="E14026" s="101">
        <v>320.72</v>
      </c>
      <c r="F14026" s="102"/>
    </row>
    <row r="14027" ht="12.75" customHeight="1">
      <c r="A14027" s="100" t="s">
        <v>30648</v>
      </c>
      <c r="B14027" s="101">
        <v>4604.92</v>
      </c>
      <c r="C14027" s="102"/>
      <c r="D14027" s="100" t="s">
        <v>14582</v>
      </c>
      <c r="E14027" s="101">
        <v>287.38</v>
      </c>
      <c r="F14027" s="102"/>
    </row>
    <row r="14028" ht="12.75" customHeight="1">
      <c r="A14028" s="100" t="s">
        <v>14206</v>
      </c>
      <c r="B14028" s="101">
        <v>4493.26</v>
      </c>
      <c r="C14028" s="102"/>
      <c r="D14028" s="100" t="s">
        <v>30842</v>
      </c>
      <c r="E14028" s="101">
        <v>340.29</v>
      </c>
      <c r="F14028" s="102"/>
    </row>
    <row r="14029" ht="12.75" customHeight="1">
      <c r="A14029" s="100" t="s">
        <v>30649</v>
      </c>
      <c r="B14029" s="101">
        <v>4881.77</v>
      </c>
      <c r="C14029" s="102"/>
      <c r="D14029" s="100" t="s">
        <v>14584</v>
      </c>
      <c r="E14029" s="101">
        <v>306.95</v>
      </c>
      <c r="F14029" s="102"/>
    </row>
    <row r="14030" ht="12.75" customHeight="1">
      <c r="A14030" s="100" t="s">
        <v>14208</v>
      </c>
      <c r="B14030" s="101">
        <v>4778.91</v>
      </c>
      <c r="C14030" s="102"/>
      <c r="D14030" s="100" t="s">
        <v>30843</v>
      </c>
      <c r="E14030" s="101">
        <v>301.48</v>
      </c>
      <c r="F14030" s="102"/>
    </row>
    <row r="14031" ht="12.75" customHeight="1">
      <c r="A14031" s="100" t="s">
        <v>30650</v>
      </c>
      <c r="B14031" s="101">
        <v>4931.01</v>
      </c>
      <c r="C14031" s="102"/>
      <c r="D14031" s="100" t="s">
        <v>14586</v>
      </c>
      <c r="E14031" s="101">
        <v>270.71</v>
      </c>
      <c r="F14031" s="102"/>
    </row>
    <row r="14032" ht="12.75" customHeight="1">
      <c r="A14032" s="100" t="s">
        <v>14210</v>
      </c>
      <c r="B14032" s="101">
        <v>4808.14</v>
      </c>
      <c r="C14032" s="102"/>
      <c r="D14032" s="100" t="s">
        <v>30844</v>
      </c>
      <c r="E14032" s="101">
        <v>292.12</v>
      </c>
      <c r="F14032" s="102"/>
    </row>
    <row r="14033" ht="12.75" customHeight="1">
      <c r="A14033" s="100" t="s">
        <v>30651</v>
      </c>
      <c r="B14033" s="101">
        <v>5288.69</v>
      </c>
      <c r="C14033" s="102"/>
      <c r="D14033" s="100" t="s">
        <v>153</v>
      </c>
      <c r="E14033" s="101">
        <v>261.35</v>
      </c>
      <c r="F14033" s="102"/>
    </row>
    <row r="14034" ht="12.75" customHeight="1">
      <c r="A14034" s="100" t="s">
        <v>14212</v>
      </c>
      <c r="B14034" s="101">
        <v>5171.0</v>
      </c>
      <c r="C14034" s="102"/>
      <c r="D14034" s="100" t="s">
        <v>30845</v>
      </c>
      <c r="E14034" s="101">
        <v>315.84</v>
      </c>
      <c r="F14034" s="102"/>
    </row>
    <row r="14035" ht="12.75" customHeight="1">
      <c r="A14035" s="100" t="s">
        <v>30652</v>
      </c>
      <c r="B14035" s="101">
        <v>5356.65</v>
      </c>
      <c r="C14035" s="102"/>
      <c r="D14035" s="100" t="s">
        <v>14589</v>
      </c>
      <c r="E14035" s="101">
        <v>283.53</v>
      </c>
      <c r="F14035" s="102"/>
    </row>
    <row r="14036" ht="12.75" customHeight="1">
      <c r="A14036" s="100" t="s">
        <v>14214</v>
      </c>
      <c r="B14036" s="101">
        <v>5171.01</v>
      </c>
      <c r="C14036" s="102"/>
      <c r="D14036" s="100" t="s">
        <v>30846</v>
      </c>
      <c r="E14036" s="101">
        <v>288.86</v>
      </c>
      <c r="F14036" s="102"/>
    </row>
    <row r="14037" ht="12.75" customHeight="1">
      <c r="A14037" s="100" t="s">
        <v>30653</v>
      </c>
      <c r="B14037" s="101">
        <v>5312.77</v>
      </c>
      <c r="C14037" s="102"/>
      <c r="D14037" s="100" t="s">
        <v>14591</v>
      </c>
      <c r="E14037" s="101">
        <v>258.09</v>
      </c>
      <c r="F14037" s="102"/>
    </row>
    <row r="14038" ht="12.75" customHeight="1">
      <c r="A14038" s="100" t="s">
        <v>14216</v>
      </c>
      <c r="B14038" s="101">
        <v>5156.25</v>
      </c>
      <c r="C14038" s="102"/>
      <c r="D14038" s="100" t="s">
        <v>30847</v>
      </c>
      <c r="E14038" s="101">
        <v>279.5</v>
      </c>
      <c r="F14038" s="102"/>
    </row>
    <row r="14039" ht="12.75" customHeight="1">
      <c r="A14039" s="100" t="s">
        <v>30654</v>
      </c>
      <c r="B14039" s="101">
        <v>5694.02</v>
      </c>
      <c r="C14039" s="102"/>
      <c r="D14039" s="100" t="s">
        <v>14593</v>
      </c>
      <c r="E14039" s="101">
        <v>248.73</v>
      </c>
      <c r="F14039" s="102"/>
    </row>
    <row r="14040" ht="12.75" customHeight="1">
      <c r="A14040" s="100" t="s">
        <v>14218</v>
      </c>
      <c r="B14040" s="101">
        <v>5561.47</v>
      </c>
      <c r="C14040" s="102"/>
      <c r="D14040" s="100" t="s">
        <v>30848</v>
      </c>
      <c r="E14040" s="101">
        <v>304.3</v>
      </c>
      <c r="F14040" s="102"/>
    </row>
    <row r="14041" ht="12.75" customHeight="1">
      <c r="A14041" s="100" t="s">
        <v>30655</v>
      </c>
      <c r="B14041" s="101">
        <v>6568.4</v>
      </c>
      <c r="C14041" s="102"/>
      <c r="D14041" s="100" t="s">
        <v>14595</v>
      </c>
      <c r="E14041" s="101">
        <v>273.53</v>
      </c>
      <c r="F14041" s="102"/>
    </row>
    <row r="14042" ht="12.75" customHeight="1">
      <c r="A14042" s="100" t="s">
        <v>14220</v>
      </c>
      <c r="B14042" s="101">
        <v>6389.46</v>
      </c>
      <c r="C14042" s="102"/>
      <c r="D14042" s="100" t="s">
        <v>30849</v>
      </c>
      <c r="E14042" s="101">
        <v>269.62</v>
      </c>
      <c r="F14042" s="102"/>
    </row>
    <row r="14043" ht="12.75" customHeight="1">
      <c r="A14043" s="100" t="s">
        <v>30656</v>
      </c>
      <c r="B14043" s="101">
        <v>6504.39</v>
      </c>
      <c r="C14043" s="102"/>
      <c r="D14043" s="100" t="s">
        <v>14597</v>
      </c>
      <c r="E14043" s="101">
        <v>241.42</v>
      </c>
      <c r="F14043" s="102"/>
    </row>
    <row r="14044" ht="12.75" customHeight="1">
      <c r="A14044" s="100" t="s">
        <v>14222</v>
      </c>
      <c r="B14044" s="101">
        <v>6342.18</v>
      </c>
      <c r="C14044" s="102"/>
      <c r="D14044" s="100" t="s">
        <v>30850</v>
      </c>
      <c r="E14044" s="101">
        <v>260.26</v>
      </c>
      <c r="F14044" s="102"/>
    </row>
    <row r="14045" ht="12.75" customHeight="1">
      <c r="A14045" s="100" t="s">
        <v>30657</v>
      </c>
      <c r="B14045" s="101">
        <v>6891.6</v>
      </c>
      <c r="C14045" s="102"/>
      <c r="D14045" s="100" t="s">
        <v>14599</v>
      </c>
      <c r="E14045" s="101">
        <v>232.06</v>
      </c>
      <c r="F14045" s="102"/>
    </row>
    <row r="14046" ht="12.75" customHeight="1">
      <c r="A14046" s="100" t="s">
        <v>14224</v>
      </c>
      <c r="B14046" s="101">
        <v>6736.4</v>
      </c>
      <c r="C14046" s="102"/>
      <c r="D14046" s="100" t="s">
        <v>30851</v>
      </c>
      <c r="E14046" s="101">
        <v>236.88</v>
      </c>
      <c r="F14046" s="102"/>
    </row>
    <row r="14047" ht="12.75" customHeight="1">
      <c r="A14047" s="100" t="s">
        <v>30658</v>
      </c>
      <c r="B14047" s="101">
        <v>8531.88</v>
      </c>
      <c r="C14047" s="102"/>
      <c r="D14047" s="100" t="s">
        <v>14601</v>
      </c>
      <c r="E14047" s="101">
        <v>211.6</v>
      </c>
      <c r="F14047" s="102"/>
    </row>
    <row r="14048" ht="12.75" customHeight="1">
      <c r="A14048" s="100" t="s">
        <v>14226</v>
      </c>
      <c r="B14048" s="101">
        <v>8285.67</v>
      </c>
      <c r="C14048" s="102"/>
      <c r="D14048" s="100" t="s">
        <v>30852</v>
      </c>
      <c r="E14048" s="101">
        <v>201.99</v>
      </c>
      <c r="F14048" s="102"/>
    </row>
    <row r="14049" ht="12.75" customHeight="1">
      <c r="A14049" s="100" t="s">
        <v>30659</v>
      </c>
      <c r="B14049" s="101">
        <v>8137.42</v>
      </c>
      <c r="C14049" s="102"/>
      <c r="D14049" s="100" t="s">
        <v>14603</v>
      </c>
      <c r="E14049" s="101">
        <v>181.43</v>
      </c>
      <c r="F14049" s="102"/>
    </row>
    <row r="14050" ht="12.75" customHeight="1">
      <c r="A14050" s="100" t="s">
        <v>14228</v>
      </c>
      <c r="B14050" s="101">
        <v>7915.83</v>
      </c>
      <c r="C14050" s="102"/>
      <c r="D14050" s="100" t="s">
        <v>30853</v>
      </c>
      <c r="E14050" s="101">
        <v>142.7</v>
      </c>
      <c r="F14050" s="102"/>
    </row>
    <row r="14051" ht="12.75" customHeight="1">
      <c r="A14051" s="100" t="s">
        <v>30660</v>
      </c>
      <c r="B14051" s="101">
        <v>8843.66</v>
      </c>
      <c r="C14051" s="102"/>
      <c r="D14051" s="100" t="s">
        <v>14605</v>
      </c>
      <c r="E14051" s="101">
        <v>126.63</v>
      </c>
      <c r="F14051" s="102"/>
    </row>
    <row r="14052" ht="12.75" customHeight="1">
      <c r="A14052" s="100" t="s">
        <v>14230</v>
      </c>
      <c r="B14052" s="101">
        <v>8629.56</v>
      </c>
      <c r="C14052" s="102"/>
      <c r="D14052" s="100" t="s">
        <v>30854</v>
      </c>
      <c r="E14052" s="101">
        <v>187.51</v>
      </c>
      <c r="F14052" s="102"/>
    </row>
    <row r="14053" ht="12.75" customHeight="1">
      <c r="A14053" s="100" t="s">
        <v>30661</v>
      </c>
      <c r="B14053" s="101">
        <v>10221.87</v>
      </c>
      <c r="C14053" s="102"/>
      <c r="D14053" s="100" t="s">
        <v>14607</v>
      </c>
      <c r="E14053" s="101">
        <v>166.97</v>
      </c>
      <c r="F14053" s="102"/>
    </row>
    <row r="14054" ht="12.75" customHeight="1">
      <c r="A14054" s="100" t="s">
        <v>14232</v>
      </c>
      <c r="B14054" s="101">
        <v>9926.08</v>
      </c>
      <c r="C14054" s="102"/>
      <c r="D14054" s="100" t="s">
        <v>30855</v>
      </c>
      <c r="E14054" s="101">
        <v>52.71</v>
      </c>
      <c r="F14054" s="102"/>
    </row>
    <row r="14055" ht="12.75" customHeight="1">
      <c r="A14055" s="100" t="s">
        <v>30662</v>
      </c>
      <c r="B14055" s="101">
        <v>10568.84</v>
      </c>
      <c r="C14055" s="102"/>
      <c r="D14055" s="100" t="s">
        <v>14609</v>
      </c>
      <c r="E14055" s="101">
        <v>47.77</v>
      </c>
      <c r="F14055" s="102"/>
    </row>
    <row r="14056" ht="12.75" customHeight="1">
      <c r="A14056" s="100" t="s">
        <v>14234</v>
      </c>
      <c r="B14056" s="101">
        <v>10295.83</v>
      </c>
      <c r="C14056" s="102"/>
      <c r="D14056" s="100" t="s">
        <v>30856</v>
      </c>
      <c r="E14056" s="101">
        <v>195.98</v>
      </c>
      <c r="F14056" s="102"/>
    </row>
    <row r="14057" ht="12.75" customHeight="1">
      <c r="A14057" s="100" t="s">
        <v>30663</v>
      </c>
      <c r="B14057" s="101">
        <v>12039.84</v>
      </c>
      <c r="C14057" s="102"/>
      <c r="D14057" s="100" t="s">
        <v>14611</v>
      </c>
      <c r="E14057" s="101">
        <v>185.7</v>
      </c>
      <c r="F14057" s="102"/>
    </row>
    <row r="14058" ht="12.75" customHeight="1">
      <c r="A14058" s="100" t="s">
        <v>14236</v>
      </c>
      <c r="B14058" s="101">
        <v>11684.67</v>
      </c>
      <c r="C14058" s="102"/>
      <c r="D14058" s="100" t="s">
        <v>30857</v>
      </c>
      <c r="E14058" s="101">
        <v>117.35</v>
      </c>
      <c r="F14058" s="102"/>
    </row>
    <row r="14059" ht="12.75" customHeight="1">
      <c r="A14059" s="100" t="s">
        <v>30664</v>
      </c>
      <c r="B14059" s="101">
        <v>12260.77</v>
      </c>
      <c r="C14059" s="102"/>
      <c r="D14059" s="100" t="s">
        <v>14613</v>
      </c>
      <c r="E14059" s="101">
        <v>107.07</v>
      </c>
      <c r="F14059" s="102"/>
    </row>
    <row r="14060" ht="12.75" customHeight="1">
      <c r="A14060" s="100" t="s">
        <v>14238</v>
      </c>
      <c r="B14060" s="101">
        <v>11928.82</v>
      </c>
      <c r="C14060" s="102"/>
      <c r="D14060" s="100" t="s">
        <v>30858</v>
      </c>
      <c r="E14060" s="101">
        <v>115.82</v>
      </c>
      <c r="F14060" s="102"/>
    </row>
    <row r="14061" ht="12.75" customHeight="1">
      <c r="A14061" s="100" t="s">
        <v>30665</v>
      </c>
      <c r="B14061" s="101">
        <v>13952.55</v>
      </c>
      <c r="C14061" s="102"/>
      <c r="D14061" s="100" t="s">
        <v>14615</v>
      </c>
      <c r="E14061" s="101">
        <v>110.68</v>
      </c>
      <c r="F14061" s="102"/>
    </row>
    <row r="14062" ht="12.75" customHeight="1">
      <c r="A14062" s="100" t="s">
        <v>14240</v>
      </c>
      <c r="B14062" s="101">
        <v>13561.69</v>
      </c>
      <c r="C14062" s="102"/>
      <c r="D14062" s="100" t="s">
        <v>30859</v>
      </c>
      <c r="E14062" s="101">
        <v>71.25</v>
      </c>
      <c r="F14062" s="102"/>
    </row>
    <row r="14063" ht="12.75" customHeight="1">
      <c r="A14063" s="100" t="s">
        <v>30666</v>
      </c>
      <c r="B14063" s="101">
        <v>15760.69</v>
      </c>
      <c r="C14063" s="102"/>
      <c r="D14063" s="100" t="s">
        <v>14617</v>
      </c>
      <c r="E14063" s="101">
        <v>66.11</v>
      </c>
      <c r="F14063" s="102"/>
    </row>
    <row r="14064" ht="12.75" customHeight="1">
      <c r="A14064" s="100" t="s">
        <v>14242</v>
      </c>
      <c r="B14064" s="101">
        <v>15310.91</v>
      </c>
      <c r="C14064" s="102"/>
      <c r="D14064" s="100" t="s">
        <v>30860</v>
      </c>
      <c r="E14064" s="101">
        <v>45.39</v>
      </c>
      <c r="F14064" s="102"/>
    </row>
    <row r="14065" ht="12.75" customHeight="1">
      <c r="A14065" s="100" t="s">
        <v>30667</v>
      </c>
      <c r="B14065" s="101">
        <v>18717.16</v>
      </c>
      <c r="C14065" s="102"/>
      <c r="D14065" s="100" t="s">
        <v>14619</v>
      </c>
      <c r="E14065" s="101">
        <v>41.27</v>
      </c>
      <c r="F14065" s="102"/>
    </row>
    <row r="14066" ht="12.75" customHeight="1">
      <c r="A14066" s="100" t="s">
        <v>14244</v>
      </c>
      <c r="B14066" s="101">
        <v>18208.46</v>
      </c>
      <c r="C14066" s="102"/>
      <c r="D14066" s="100" t="s">
        <v>30861</v>
      </c>
      <c r="E14066" s="101">
        <v>158.64</v>
      </c>
      <c r="F14066" s="102"/>
    </row>
    <row r="14067" ht="12.75" customHeight="1">
      <c r="A14067" s="100" t="s">
        <v>30668</v>
      </c>
      <c r="B14067" s="101">
        <v>19543.06</v>
      </c>
      <c r="C14067" s="102"/>
      <c r="D14067" s="100" t="s">
        <v>14621</v>
      </c>
      <c r="E14067" s="101">
        <v>148.35</v>
      </c>
      <c r="F14067" s="102"/>
    </row>
    <row r="14068" ht="12.75" customHeight="1">
      <c r="A14068" s="100" t="s">
        <v>14246</v>
      </c>
      <c r="B14068" s="101">
        <v>18975.45</v>
      </c>
      <c r="C14068" s="102"/>
      <c r="D14068" s="100" t="s">
        <v>30862</v>
      </c>
      <c r="E14068" s="101">
        <v>91.93</v>
      </c>
      <c r="F14068" s="102"/>
    </row>
    <row r="14069" ht="12.75" customHeight="1">
      <c r="A14069" s="100" t="s">
        <v>30669</v>
      </c>
      <c r="B14069" s="101">
        <v>21435.1</v>
      </c>
      <c r="C14069" s="102"/>
      <c r="D14069" s="100" t="s">
        <v>14623</v>
      </c>
      <c r="E14069" s="101">
        <v>83.82</v>
      </c>
      <c r="F14069" s="102"/>
    </row>
    <row r="14070" ht="12.75" customHeight="1">
      <c r="A14070" s="100" t="s">
        <v>14248</v>
      </c>
      <c r="B14070" s="101">
        <v>20808.58</v>
      </c>
      <c r="C14070" s="102"/>
      <c r="D14070" s="100" t="s">
        <v>30863</v>
      </c>
      <c r="E14070" s="101">
        <v>56.5</v>
      </c>
      <c r="F14070" s="102"/>
    </row>
    <row r="14071" ht="12.75" customHeight="1">
      <c r="A14071" s="100" t="s">
        <v>30670</v>
      </c>
      <c r="B14071" s="101">
        <v>1269.14</v>
      </c>
      <c r="C14071" s="102"/>
      <c r="D14071" s="100" t="s">
        <v>14625</v>
      </c>
      <c r="E14071" s="101">
        <v>51.97</v>
      </c>
      <c r="F14071" s="102"/>
    </row>
    <row r="14072" ht="12.75" customHeight="1">
      <c r="A14072" s="100" t="s">
        <v>14250</v>
      </c>
      <c r="B14072" s="101">
        <v>1233.81</v>
      </c>
      <c r="C14072" s="102"/>
      <c r="D14072" s="100" t="s">
        <v>30864</v>
      </c>
      <c r="E14072" s="101">
        <v>28.3</v>
      </c>
      <c r="F14072" s="102"/>
    </row>
    <row r="14073" ht="12.75" customHeight="1">
      <c r="A14073" s="100" t="s">
        <v>30671</v>
      </c>
      <c r="B14073" s="101">
        <v>1938.72</v>
      </c>
      <c r="C14073" s="102"/>
      <c r="D14073" s="100" t="s">
        <v>14627</v>
      </c>
      <c r="E14073" s="101">
        <v>26.24</v>
      </c>
      <c r="F14073" s="102"/>
    </row>
    <row r="14074" ht="12.75" customHeight="1">
      <c r="A14074" s="100" t="s">
        <v>14252</v>
      </c>
      <c r="B14074" s="101">
        <v>1888.18</v>
      </c>
      <c r="C14074" s="102"/>
      <c r="D14074" s="100" t="s">
        <v>30865</v>
      </c>
      <c r="E14074" s="101">
        <v>22.7</v>
      </c>
      <c r="F14074" s="102"/>
    </row>
    <row r="14075" ht="12.75" customHeight="1">
      <c r="A14075" s="100" t="s">
        <v>30672</v>
      </c>
      <c r="B14075" s="101">
        <v>3167.4</v>
      </c>
      <c r="C14075" s="102"/>
      <c r="D14075" s="100" t="s">
        <v>14629</v>
      </c>
      <c r="E14075" s="101">
        <v>21.16</v>
      </c>
      <c r="F14075" s="102"/>
    </row>
    <row r="14076" ht="12.75" customHeight="1">
      <c r="A14076" s="100" t="s">
        <v>14254</v>
      </c>
      <c r="B14076" s="101">
        <v>3100.59</v>
      </c>
      <c r="C14076" s="102"/>
      <c r="D14076" s="100" t="s">
        <v>30866</v>
      </c>
      <c r="E14076" s="101">
        <v>175.15</v>
      </c>
      <c r="F14076" s="102"/>
    </row>
    <row r="14077" ht="12.75" customHeight="1">
      <c r="A14077" s="100" t="s">
        <v>30673</v>
      </c>
      <c r="B14077" s="101">
        <v>4852.82</v>
      </c>
      <c r="C14077" s="102"/>
      <c r="D14077" s="100" t="s">
        <v>14631</v>
      </c>
      <c r="E14077" s="101">
        <v>164.85</v>
      </c>
      <c r="F14077" s="102"/>
    </row>
    <row r="14078" ht="12.75" customHeight="1">
      <c r="A14078" s="100" t="s">
        <v>14256</v>
      </c>
      <c r="B14078" s="101">
        <v>4764.81</v>
      </c>
      <c r="C14078" s="102"/>
      <c r="D14078" s="100" t="s">
        <v>30867</v>
      </c>
      <c r="E14078" s="101">
        <v>108.52</v>
      </c>
      <c r="F14078" s="102"/>
    </row>
    <row r="14079" ht="12.75" customHeight="1">
      <c r="A14079" s="100" t="s">
        <v>30674</v>
      </c>
      <c r="B14079" s="101">
        <v>6637.19</v>
      </c>
      <c r="C14079" s="102"/>
      <c r="D14079" s="100" t="s">
        <v>14633</v>
      </c>
      <c r="E14079" s="101">
        <v>99.25</v>
      </c>
      <c r="F14079" s="102"/>
    </row>
    <row r="14080" ht="12.75" customHeight="1">
      <c r="A14080" s="100" t="s">
        <v>14258</v>
      </c>
      <c r="B14080" s="101">
        <v>6521.25</v>
      </c>
      <c r="C14080" s="102"/>
      <c r="D14080" s="100" t="s">
        <v>30868</v>
      </c>
      <c r="E14080" s="101">
        <v>57.62</v>
      </c>
      <c r="F14080" s="102"/>
    </row>
    <row r="14081" ht="12.75" customHeight="1">
      <c r="A14081" s="100" t="s">
        <v>30675</v>
      </c>
      <c r="B14081" s="101">
        <v>689.95</v>
      </c>
      <c r="C14081" s="102"/>
      <c r="D14081" s="100" t="s">
        <v>14635</v>
      </c>
      <c r="E14081" s="101">
        <v>53.08</v>
      </c>
      <c r="F14081" s="102"/>
    </row>
    <row r="14082" ht="12.75" customHeight="1">
      <c r="A14082" s="100" t="s">
        <v>14260</v>
      </c>
      <c r="B14082" s="101">
        <v>662.34</v>
      </c>
      <c r="C14082" s="102"/>
      <c r="D14082" s="100" t="s">
        <v>30869</v>
      </c>
      <c r="E14082" s="101">
        <v>273.3</v>
      </c>
      <c r="F14082" s="102"/>
    </row>
    <row r="14083" ht="12.75" customHeight="1">
      <c r="A14083" s="100" t="s">
        <v>30678</v>
      </c>
      <c r="B14083" s="101">
        <v>808.59</v>
      </c>
      <c r="C14083" s="102"/>
      <c r="D14083" s="100" t="s">
        <v>14637</v>
      </c>
      <c r="E14083" s="101">
        <v>250.59</v>
      </c>
      <c r="F14083" s="102"/>
    </row>
    <row r="14084" ht="12.75" customHeight="1">
      <c r="A14084" s="100" t="s">
        <v>14262</v>
      </c>
      <c r="B14084" s="101">
        <v>773.26</v>
      </c>
      <c r="C14084" s="102"/>
      <c r="D14084" s="100" t="s">
        <v>30870</v>
      </c>
      <c r="E14084" s="101">
        <v>357.9</v>
      </c>
      <c r="F14084" s="102"/>
    </row>
    <row r="14085" ht="12.75" customHeight="1">
      <c r="A14085" s="100" t="s">
        <v>30679</v>
      </c>
      <c r="B14085" s="101">
        <v>953.77</v>
      </c>
      <c r="C14085" s="102"/>
      <c r="D14085" s="100" t="s">
        <v>14639</v>
      </c>
      <c r="E14085" s="101">
        <v>324.91</v>
      </c>
      <c r="F14085" s="102"/>
    </row>
    <row r="14086" ht="12.75" customHeight="1">
      <c r="A14086" s="100" t="s">
        <v>14264</v>
      </c>
      <c r="B14086" s="101">
        <v>910.69</v>
      </c>
      <c r="C14086" s="102"/>
      <c r="D14086" s="100" t="s">
        <v>30871</v>
      </c>
      <c r="E14086" s="101">
        <v>307.04</v>
      </c>
      <c r="F14086" s="102"/>
    </row>
    <row r="14087" ht="12.75" customHeight="1">
      <c r="A14087" s="100" t="s">
        <v>30680</v>
      </c>
      <c r="B14087" s="101">
        <v>1227.44</v>
      </c>
      <c r="C14087" s="102"/>
      <c r="D14087" s="100" t="s">
        <v>14641</v>
      </c>
      <c r="E14087" s="101">
        <v>281.34</v>
      </c>
      <c r="F14087" s="102"/>
    </row>
    <row r="14088" ht="12.75" customHeight="1">
      <c r="A14088" s="100" t="s">
        <v>14266</v>
      </c>
      <c r="B14088" s="101">
        <v>1176.9</v>
      </c>
      <c r="C14088" s="102"/>
      <c r="D14088" s="100" t="s">
        <v>30872</v>
      </c>
      <c r="E14088" s="101">
        <v>5.46</v>
      </c>
      <c r="F14088" s="102"/>
    </row>
    <row r="14089" ht="12.75" customHeight="1">
      <c r="A14089" s="100" t="s">
        <v>30681</v>
      </c>
      <c r="B14089" s="101">
        <v>1244.2</v>
      </c>
      <c r="C14089" s="102"/>
      <c r="D14089" s="100" t="s">
        <v>14643</v>
      </c>
      <c r="E14089" s="101">
        <v>5.46</v>
      </c>
      <c r="F14089" s="102"/>
    </row>
    <row r="14090" ht="12.75" customHeight="1">
      <c r="A14090" s="100" t="s">
        <v>14268</v>
      </c>
      <c r="B14090" s="101">
        <v>1185.65</v>
      </c>
      <c r="C14090" s="102"/>
      <c r="D14090" s="100" t="s">
        <v>30873</v>
      </c>
      <c r="E14090" s="101">
        <v>2.61</v>
      </c>
      <c r="F14090" s="102"/>
    </row>
    <row r="14091" ht="12.75" customHeight="1">
      <c r="A14091" s="100" t="s">
        <v>30682</v>
      </c>
      <c r="B14091" s="101">
        <v>1407.04</v>
      </c>
      <c r="C14091" s="102"/>
      <c r="D14091" s="100" t="s">
        <v>14645</v>
      </c>
      <c r="E14091" s="101">
        <v>2.61</v>
      </c>
      <c r="F14091" s="102"/>
    </row>
    <row r="14092" ht="12.75" customHeight="1">
      <c r="A14092" s="100" t="s">
        <v>14270</v>
      </c>
      <c r="B14092" s="101">
        <v>1348.04</v>
      </c>
      <c r="C14092" s="102"/>
      <c r="D14092" s="100" t="s">
        <v>30874</v>
      </c>
      <c r="E14092" s="101">
        <v>9.9</v>
      </c>
      <c r="F14092" s="102"/>
    </row>
    <row r="14093" ht="12.75" customHeight="1">
      <c r="A14093" s="100" t="s">
        <v>30683</v>
      </c>
      <c r="B14093" s="101">
        <v>1682.09</v>
      </c>
      <c r="C14093" s="102"/>
      <c r="D14093" s="100" t="s">
        <v>14647</v>
      </c>
      <c r="E14093" s="101">
        <v>9.9</v>
      </c>
      <c r="F14093" s="102"/>
    </row>
    <row r="14094" ht="12.75" customHeight="1">
      <c r="A14094" s="100" t="s">
        <v>14272</v>
      </c>
      <c r="B14094" s="101">
        <v>1600.36</v>
      </c>
      <c r="C14094" s="102"/>
      <c r="D14094" s="100" t="s">
        <v>30875</v>
      </c>
      <c r="E14094" s="101">
        <v>3.59</v>
      </c>
      <c r="F14094" s="102"/>
    </row>
    <row r="14095" ht="12.75" customHeight="1">
      <c r="A14095" s="100" t="s">
        <v>30684</v>
      </c>
      <c r="B14095" s="101">
        <v>1761.35</v>
      </c>
      <c r="C14095" s="102"/>
      <c r="D14095" s="100" t="s">
        <v>14649</v>
      </c>
      <c r="E14095" s="101">
        <v>3.59</v>
      </c>
      <c r="F14095" s="102"/>
    </row>
    <row r="14096" ht="12.75" customHeight="1">
      <c r="A14096" s="100" t="s">
        <v>14274</v>
      </c>
      <c r="B14096" s="101">
        <v>1685.48</v>
      </c>
      <c r="C14096" s="102"/>
      <c r="D14096" s="100" t="s">
        <v>30876</v>
      </c>
      <c r="E14096" s="101">
        <v>5.63</v>
      </c>
      <c r="F14096" s="102"/>
    </row>
    <row r="14097" ht="12.75" customHeight="1">
      <c r="A14097" s="100" t="s">
        <v>30685</v>
      </c>
      <c r="B14097" s="101">
        <v>2399.09</v>
      </c>
      <c r="C14097" s="102"/>
      <c r="D14097" s="100" t="s">
        <v>14651</v>
      </c>
      <c r="E14097" s="101">
        <v>5.63</v>
      </c>
      <c r="F14097" s="102"/>
    </row>
    <row r="14098" ht="12.75" customHeight="1">
      <c r="A14098" s="100" t="s">
        <v>14276</v>
      </c>
      <c r="B14098" s="101">
        <v>2332.47</v>
      </c>
      <c r="C14098" s="102"/>
      <c r="D14098" s="100" t="s">
        <v>30877</v>
      </c>
      <c r="E14098" s="101">
        <v>21.72</v>
      </c>
      <c r="F14098" s="102"/>
    </row>
    <row r="14099" ht="12.75" customHeight="1">
      <c r="A14099" s="100" t="s">
        <v>30686</v>
      </c>
      <c r="B14099" s="101">
        <v>1972.55</v>
      </c>
      <c r="C14099" s="102"/>
      <c r="D14099" s="100" t="s">
        <v>14653</v>
      </c>
      <c r="E14099" s="101">
        <v>21.72</v>
      </c>
      <c r="F14099" s="102"/>
    </row>
    <row r="14100" ht="12.75" customHeight="1">
      <c r="A14100" s="100" t="s">
        <v>14278</v>
      </c>
      <c r="B14100" s="101">
        <v>1875.35</v>
      </c>
      <c r="C14100" s="102"/>
      <c r="D14100" s="100" t="s">
        <v>30878</v>
      </c>
      <c r="E14100" s="101">
        <v>17.76</v>
      </c>
      <c r="F14100" s="102"/>
    </row>
    <row r="14101" ht="12.75" customHeight="1">
      <c r="A14101" s="100" t="s">
        <v>30687</v>
      </c>
      <c r="B14101" s="101">
        <v>2118.97</v>
      </c>
      <c r="C14101" s="102"/>
      <c r="D14101" s="100" t="s">
        <v>14655</v>
      </c>
      <c r="E14101" s="101">
        <v>17.76</v>
      </c>
      <c r="F14101" s="102"/>
    </row>
    <row r="14102" ht="12.75" customHeight="1">
      <c r="A14102" s="100" t="s">
        <v>14280</v>
      </c>
      <c r="B14102" s="101">
        <v>2026.21</v>
      </c>
      <c r="C14102" s="102"/>
      <c r="D14102" s="100" t="s">
        <v>30879</v>
      </c>
      <c r="E14102" s="101">
        <v>14.69</v>
      </c>
      <c r="F14102" s="102"/>
    </row>
    <row r="14103" ht="12.75" customHeight="1">
      <c r="A14103" s="100" t="s">
        <v>30688</v>
      </c>
      <c r="B14103" s="101">
        <v>2492.43</v>
      </c>
      <c r="C14103" s="102"/>
      <c r="D14103" s="100" t="s">
        <v>14657</v>
      </c>
      <c r="E14103" s="101">
        <v>14.69</v>
      </c>
      <c r="F14103" s="102"/>
    </row>
    <row r="14104" ht="12.75" customHeight="1">
      <c r="A14104" s="100" t="s">
        <v>14282</v>
      </c>
      <c r="B14104" s="101">
        <v>2414.41</v>
      </c>
      <c r="C14104" s="102"/>
      <c r="D14104" s="100" t="s">
        <v>30880</v>
      </c>
      <c r="E14104" s="101">
        <v>107.22</v>
      </c>
      <c r="F14104" s="102"/>
    </row>
    <row r="14105" ht="12.75" customHeight="1">
      <c r="A14105" s="100" t="s">
        <v>30689</v>
      </c>
      <c r="B14105" s="101">
        <v>2265.34</v>
      </c>
      <c r="C14105" s="102"/>
      <c r="D14105" s="100" t="s">
        <v>14659</v>
      </c>
      <c r="E14105" s="101">
        <v>103.39</v>
      </c>
      <c r="F14105" s="102"/>
    </row>
    <row r="14106" ht="12.75" customHeight="1">
      <c r="A14106" s="100" t="s">
        <v>14284</v>
      </c>
      <c r="B14106" s="101">
        <v>2152.68</v>
      </c>
      <c r="C14106" s="102"/>
      <c r="D14106" s="100" t="s">
        <v>30881</v>
      </c>
      <c r="E14106" s="101">
        <v>148.03</v>
      </c>
      <c r="F14106" s="102"/>
    </row>
    <row r="14107" ht="12.75" customHeight="1">
      <c r="A14107" s="100" t="s">
        <v>30690</v>
      </c>
      <c r="B14107" s="101">
        <v>2298.56</v>
      </c>
      <c r="C14107" s="102"/>
      <c r="D14107" s="100" t="s">
        <v>14661</v>
      </c>
      <c r="E14107" s="101">
        <v>143.59</v>
      </c>
      <c r="F14107" s="102"/>
    </row>
    <row r="14108" ht="12.75" customHeight="1">
      <c r="A14108" s="100" t="s">
        <v>14286</v>
      </c>
      <c r="B14108" s="101">
        <v>2197.35</v>
      </c>
      <c r="C14108" s="102"/>
      <c r="D14108" s="100" t="s">
        <v>30882</v>
      </c>
      <c r="E14108" s="101">
        <v>64.55</v>
      </c>
      <c r="F14108" s="102"/>
    </row>
    <row r="14109" ht="12.75" customHeight="1">
      <c r="A14109" s="100" t="s">
        <v>30691</v>
      </c>
      <c r="B14109" s="101">
        <v>3147.76</v>
      </c>
      <c r="C14109" s="102"/>
      <c r="D14109" s="100" t="s">
        <v>14663</v>
      </c>
      <c r="E14109" s="101">
        <v>64.29</v>
      </c>
      <c r="F14109" s="102"/>
    </row>
    <row r="14110" ht="12.75" customHeight="1">
      <c r="A14110" s="100" t="s">
        <v>14288</v>
      </c>
      <c r="B14110" s="101">
        <v>3047.31</v>
      </c>
      <c r="C14110" s="102"/>
      <c r="D14110" s="100" t="s">
        <v>30883</v>
      </c>
      <c r="E14110" s="101">
        <v>102.12</v>
      </c>
      <c r="F14110" s="102"/>
    </row>
    <row r="14111" ht="12.75" customHeight="1">
      <c r="A14111" s="100" t="s">
        <v>30692</v>
      </c>
      <c r="B14111" s="101">
        <v>3320.18</v>
      </c>
      <c r="C14111" s="102"/>
      <c r="D14111" s="100" t="s">
        <v>14665</v>
      </c>
      <c r="E14111" s="101">
        <v>101.86</v>
      </c>
      <c r="F14111" s="102"/>
    </row>
    <row r="14112" ht="12.75" customHeight="1">
      <c r="A14112" s="100" t="s">
        <v>14290</v>
      </c>
      <c r="B14112" s="101">
        <v>3232.17</v>
      </c>
      <c r="C14112" s="102"/>
      <c r="D14112" s="100" t="s">
        <v>30884</v>
      </c>
      <c r="E14112" s="101">
        <v>29.92</v>
      </c>
      <c r="F14112" s="102"/>
    </row>
    <row r="14113" ht="12.75" customHeight="1">
      <c r="A14113" s="100" t="s">
        <v>30693</v>
      </c>
      <c r="B14113" s="101">
        <v>2991.55</v>
      </c>
      <c r="C14113" s="102"/>
      <c r="D14113" s="100" t="s">
        <v>14667</v>
      </c>
      <c r="E14113" s="101">
        <v>29.66</v>
      </c>
      <c r="F14113" s="102"/>
    </row>
    <row r="14114" ht="12.75" customHeight="1">
      <c r="A14114" s="100" t="s">
        <v>14292</v>
      </c>
      <c r="B14114" s="101">
        <v>2840.2</v>
      </c>
      <c r="C14114" s="102"/>
      <c r="D14114" s="100" t="s">
        <v>30885</v>
      </c>
      <c r="E14114" s="101">
        <v>3.52</v>
      </c>
      <c r="F14114" s="102"/>
    </row>
    <row r="14115" ht="12.75" customHeight="1">
      <c r="A14115" s="100" t="s">
        <v>30694</v>
      </c>
      <c r="B14115" s="101">
        <v>3010.52</v>
      </c>
      <c r="C14115" s="102"/>
      <c r="D14115" s="100" t="s">
        <v>14669</v>
      </c>
      <c r="E14115" s="101">
        <v>3.07</v>
      </c>
      <c r="F14115" s="102"/>
    </row>
    <row r="14116" ht="12.75" customHeight="1">
      <c r="A14116" s="100" t="s">
        <v>14294</v>
      </c>
      <c r="B14116" s="101">
        <v>2875.55</v>
      </c>
      <c r="C14116" s="102"/>
      <c r="D14116" s="100" t="s">
        <v>30886</v>
      </c>
      <c r="E14116" s="101">
        <v>4.65</v>
      </c>
      <c r="F14116" s="102"/>
    </row>
    <row r="14117" ht="12.75" customHeight="1">
      <c r="A14117" s="100" t="s">
        <v>30695</v>
      </c>
      <c r="B14117" s="101">
        <v>3453.64</v>
      </c>
      <c r="C14117" s="102"/>
      <c r="D14117" s="100" t="s">
        <v>14671</v>
      </c>
      <c r="E14117" s="101">
        <v>4.05</v>
      </c>
      <c r="F14117" s="102"/>
    </row>
    <row r="14118" ht="12.75" customHeight="1">
      <c r="A14118" s="100" t="s">
        <v>14296</v>
      </c>
      <c r="B14118" s="101">
        <v>3341.98</v>
      </c>
      <c r="C14118" s="102"/>
      <c r="D14118" s="100" t="s">
        <v>30887</v>
      </c>
      <c r="E14118" s="101">
        <v>6.98</v>
      </c>
      <c r="F14118" s="102"/>
    </row>
    <row r="14119" ht="12.75" customHeight="1">
      <c r="A14119" s="100" t="s">
        <v>30696</v>
      </c>
      <c r="B14119" s="101">
        <v>3697.49</v>
      </c>
      <c r="C14119" s="102"/>
      <c r="D14119" s="100" t="s">
        <v>14673</v>
      </c>
      <c r="E14119" s="101">
        <v>6.08</v>
      </c>
      <c r="F14119" s="102"/>
    </row>
    <row r="14120" ht="12.75" customHeight="1">
      <c r="A14120" s="100" t="s">
        <v>14298</v>
      </c>
      <c r="B14120" s="101">
        <v>3594.63</v>
      </c>
      <c r="C14120" s="102"/>
      <c r="D14120" s="100" t="s">
        <v>30888</v>
      </c>
      <c r="E14120" s="101">
        <v>9.24</v>
      </c>
      <c r="F14120" s="102"/>
    </row>
    <row r="14121" ht="12.75" customHeight="1">
      <c r="A14121" s="100" t="s">
        <v>30697</v>
      </c>
      <c r="B14121" s="101">
        <v>3757.94</v>
      </c>
      <c r="C14121" s="102"/>
      <c r="D14121" s="100" t="s">
        <v>14675</v>
      </c>
      <c r="E14121" s="101">
        <v>8.05</v>
      </c>
      <c r="F14121" s="102"/>
    </row>
    <row r="14122" ht="12.75" customHeight="1">
      <c r="A14122" s="100" t="s">
        <v>14300</v>
      </c>
      <c r="B14122" s="101">
        <v>3635.07</v>
      </c>
      <c r="C14122" s="102"/>
      <c r="D14122" s="100" t="s">
        <v>30889</v>
      </c>
      <c r="E14122" s="101">
        <v>18.18</v>
      </c>
      <c r="F14122" s="102"/>
    </row>
    <row r="14123" ht="12.75" customHeight="1">
      <c r="A14123" s="100" t="s">
        <v>30698</v>
      </c>
      <c r="B14123" s="101">
        <v>4077.8</v>
      </c>
      <c r="C14123" s="102"/>
      <c r="D14123" s="100" t="s">
        <v>14677</v>
      </c>
      <c r="E14123" s="101">
        <v>15.79</v>
      </c>
      <c r="F14123" s="102"/>
    </row>
    <row r="14124" ht="12.75" customHeight="1">
      <c r="A14124" s="100" t="s">
        <v>14302</v>
      </c>
      <c r="B14124" s="101">
        <v>3960.11</v>
      </c>
      <c r="C14124" s="102"/>
      <c r="D14124" s="100" t="s">
        <v>30890</v>
      </c>
      <c r="E14124" s="101">
        <v>306.82</v>
      </c>
      <c r="F14124" s="102"/>
    </row>
    <row r="14125" ht="12.75" customHeight="1">
      <c r="A14125" s="100" t="s">
        <v>30699</v>
      </c>
      <c r="B14125" s="101">
        <v>4080.08</v>
      </c>
      <c r="C14125" s="102"/>
      <c r="D14125" s="100" t="s">
        <v>14679</v>
      </c>
      <c r="E14125" s="101">
        <v>291.4</v>
      </c>
      <c r="F14125" s="102"/>
    </row>
    <row r="14126" ht="12.75" customHeight="1">
      <c r="A14126" s="100" t="s">
        <v>14304</v>
      </c>
      <c r="B14126" s="101">
        <v>3894.44</v>
      </c>
      <c r="C14126" s="102"/>
      <c r="D14126" s="100" t="s">
        <v>30891</v>
      </c>
      <c r="E14126" s="101">
        <v>480.57</v>
      </c>
      <c r="F14126" s="102"/>
    </row>
    <row r="14127" ht="12.75" customHeight="1">
      <c r="A14127" s="100" t="s">
        <v>30700</v>
      </c>
      <c r="B14127" s="101">
        <v>4672.46</v>
      </c>
      <c r="C14127" s="102"/>
      <c r="D14127" s="100" t="s">
        <v>14681</v>
      </c>
      <c r="E14127" s="101">
        <v>454.87</v>
      </c>
      <c r="F14127" s="102"/>
    </row>
    <row r="14128" ht="12.75" customHeight="1">
      <c r="A14128" s="100" t="s">
        <v>14306</v>
      </c>
      <c r="B14128" s="101">
        <v>4515.94</v>
      </c>
      <c r="C14128" s="102"/>
      <c r="D14128" s="100" t="s">
        <v>30892</v>
      </c>
      <c r="E14128" s="101">
        <v>268.18</v>
      </c>
      <c r="F14128" s="102"/>
    </row>
    <row r="14129" ht="12.75" customHeight="1">
      <c r="A14129" s="100" t="s">
        <v>30701</v>
      </c>
      <c r="B14129" s="101">
        <v>4458.23</v>
      </c>
      <c r="C14129" s="102"/>
      <c r="D14129" s="100" t="s">
        <v>14683</v>
      </c>
      <c r="E14129" s="101">
        <v>247.62</v>
      </c>
      <c r="F14129" s="102"/>
    </row>
    <row r="14130" ht="12.75" customHeight="1">
      <c r="A14130" s="100" t="s">
        <v>14308</v>
      </c>
      <c r="B14130" s="101">
        <v>4325.68</v>
      </c>
      <c r="C14130" s="102"/>
      <c r="D14130" s="100" t="s">
        <v>30893</v>
      </c>
      <c r="E14130" s="101">
        <v>301.12</v>
      </c>
      <c r="F14130" s="102"/>
    </row>
    <row r="14131" ht="12.75" customHeight="1">
      <c r="A14131" s="100" t="s">
        <v>30704</v>
      </c>
      <c r="B14131" s="101">
        <v>5281.09</v>
      </c>
      <c r="C14131" s="102"/>
      <c r="D14131" s="100" t="s">
        <v>14685</v>
      </c>
      <c r="E14131" s="101">
        <v>288.27</v>
      </c>
      <c r="F14131" s="102"/>
    </row>
    <row r="14132" ht="12.75" customHeight="1">
      <c r="A14132" s="100" t="s">
        <v>14310</v>
      </c>
      <c r="B14132" s="101">
        <v>5102.15</v>
      </c>
      <c r="C14132" s="102"/>
      <c r="D14132" s="100" t="s">
        <v>30894</v>
      </c>
      <c r="E14132" s="101">
        <v>339.21</v>
      </c>
      <c r="F14132" s="102"/>
    </row>
    <row r="14133" ht="12.75" customHeight="1">
      <c r="A14133" s="100" t="s">
        <v>30705</v>
      </c>
      <c r="B14133" s="101">
        <v>5214.12</v>
      </c>
      <c r="C14133" s="102"/>
      <c r="D14133" s="100" t="s">
        <v>14687</v>
      </c>
      <c r="E14133" s="101">
        <v>325.08</v>
      </c>
      <c r="F14133" s="102"/>
    </row>
    <row r="14134" ht="12.75" customHeight="1">
      <c r="A14134" s="100" t="s">
        <v>14312</v>
      </c>
      <c r="B14134" s="101">
        <v>5051.91</v>
      </c>
      <c r="C14134" s="102"/>
      <c r="D14134" s="100" t="s">
        <v>30895</v>
      </c>
      <c r="E14134" s="101">
        <v>319.46</v>
      </c>
      <c r="F14134" s="102"/>
    </row>
    <row r="14135" ht="12.75" customHeight="1">
      <c r="A14135" s="100" t="s">
        <v>30706</v>
      </c>
      <c r="B14135" s="101">
        <v>5825.05</v>
      </c>
      <c r="C14135" s="102"/>
      <c r="D14135" s="100" t="s">
        <v>14689</v>
      </c>
      <c r="E14135" s="101">
        <v>297.08</v>
      </c>
      <c r="F14135" s="102"/>
    </row>
    <row r="14136" ht="12.75" customHeight="1">
      <c r="A14136" s="100" t="s">
        <v>14314</v>
      </c>
      <c r="B14136" s="101">
        <v>5669.85</v>
      </c>
      <c r="C14136" s="102"/>
      <c r="D14136" s="100" t="s">
        <v>30896</v>
      </c>
      <c r="E14136" s="101">
        <v>309.2</v>
      </c>
      <c r="F14136" s="102"/>
    </row>
    <row r="14137" ht="12.75" customHeight="1">
      <c r="A14137" s="100" t="s">
        <v>30707</v>
      </c>
      <c r="B14137" s="101">
        <v>7108.53</v>
      </c>
      <c r="C14137" s="102"/>
      <c r="D14137" s="100" t="s">
        <v>14691</v>
      </c>
      <c r="E14137" s="101">
        <v>295.27</v>
      </c>
      <c r="F14137" s="102"/>
    </row>
    <row r="14138" ht="12.75" customHeight="1">
      <c r="A14138" s="100" t="s">
        <v>14316</v>
      </c>
      <c r="B14138" s="101">
        <v>6862.32</v>
      </c>
      <c r="C14138" s="102"/>
      <c r="D14138" s="100" t="s">
        <v>30897</v>
      </c>
      <c r="E14138" s="101">
        <v>80.33</v>
      </c>
      <c r="F14138" s="102"/>
    </row>
    <row r="14139" ht="12.75" customHeight="1">
      <c r="A14139" s="100" t="s">
        <v>30708</v>
      </c>
      <c r="B14139" s="101">
        <v>6729.32</v>
      </c>
      <c r="C14139" s="102"/>
      <c r="D14139" s="100" t="s">
        <v>14693</v>
      </c>
      <c r="E14139" s="101">
        <v>75.44</v>
      </c>
      <c r="F14139" s="102"/>
    </row>
    <row r="14140" ht="12.75" customHeight="1">
      <c r="A14140" s="100" t="s">
        <v>14318</v>
      </c>
      <c r="B14140" s="101">
        <v>6507.73</v>
      </c>
      <c r="C14140" s="102"/>
      <c r="D14140" s="100" t="s">
        <v>30898</v>
      </c>
      <c r="E14140" s="101">
        <v>114.32</v>
      </c>
      <c r="F14140" s="102"/>
    </row>
    <row r="14141" ht="12.75" customHeight="1">
      <c r="A14141" s="100" t="s">
        <v>30709</v>
      </c>
      <c r="B14141" s="101">
        <v>7396.18</v>
      </c>
      <c r="C14141" s="102"/>
      <c r="D14141" s="100" t="s">
        <v>14695</v>
      </c>
      <c r="E14141" s="101">
        <v>109.06</v>
      </c>
      <c r="F14141" s="102"/>
    </row>
    <row r="14142" ht="12.75" customHeight="1">
      <c r="A14142" s="100" t="s">
        <v>14320</v>
      </c>
      <c r="B14142" s="101">
        <v>7182.08</v>
      </c>
      <c r="C14142" s="102"/>
      <c r="D14142" s="100" t="s">
        <v>30899</v>
      </c>
      <c r="E14142" s="101">
        <v>143.51</v>
      </c>
      <c r="F14142" s="102"/>
    </row>
    <row r="14143" ht="12.75" customHeight="1">
      <c r="A14143" s="100" t="s">
        <v>30710</v>
      </c>
      <c r="B14143" s="101">
        <v>8629.49</v>
      </c>
      <c r="C14143" s="102"/>
      <c r="D14143" s="100" t="s">
        <v>14697</v>
      </c>
      <c r="E14143" s="101">
        <v>137.89</v>
      </c>
      <c r="F14143" s="102"/>
    </row>
    <row r="14144" ht="12.75" customHeight="1">
      <c r="A14144" s="100" t="s">
        <v>14322</v>
      </c>
      <c r="B14144" s="101">
        <v>8333.7</v>
      </c>
      <c r="C14144" s="102"/>
      <c r="D14144" s="100" t="s">
        <v>30900</v>
      </c>
      <c r="E14144" s="101">
        <v>187.26</v>
      </c>
      <c r="F14144" s="102"/>
    </row>
    <row r="14145" ht="12.75" customHeight="1">
      <c r="A14145" s="100" t="s">
        <v>30711</v>
      </c>
      <c r="B14145" s="101">
        <v>8969.0</v>
      </c>
      <c r="C14145" s="102"/>
      <c r="D14145" s="100" t="s">
        <v>14699</v>
      </c>
      <c r="E14145" s="101">
        <v>180.8</v>
      </c>
      <c r="F14145" s="102"/>
    </row>
    <row r="14146" ht="12.75" customHeight="1">
      <c r="A14146" s="100" t="s">
        <v>14324</v>
      </c>
      <c r="B14146" s="101">
        <v>8695.99</v>
      </c>
      <c r="C14146" s="102"/>
      <c r="D14146" s="100" t="s">
        <v>30901</v>
      </c>
      <c r="E14146" s="101">
        <v>269.88</v>
      </c>
      <c r="F14146" s="102"/>
    </row>
    <row r="14147" ht="12.75" customHeight="1">
      <c r="A14147" s="100" t="s">
        <v>30712</v>
      </c>
      <c r="B14147" s="101">
        <v>10163.43</v>
      </c>
      <c r="C14147" s="102"/>
      <c r="D14147" s="100" t="s">
        <v>14701</v>
      </c>
      <c r="E14147" s="101">
        <v>263.02</v>
      </c>
      <c r="F14147" s="102"/>
    </row>
    <row r="14148" ht="12.75" customHeight="1">
      <c r="A14148" s="100" t="s">
        <v>14326</v>
      </c>
      <c r="B14148" s="101">
        <v>9808.26</v>
      </c>
      <c r="C14148" s="102"/>
      <c r="D14148" s="100" t="s">
        <v>30902</v>
      </c>
      <c r="E14148" s="101">
        <v>441.04</v>
      </c>
      <c r="F14148" s="102"/>
    </row>
    <row r="14149" ht="12.75" customHeight="1">
      <c r="A14149" s="100" t="s">
        <v>30713</v>
      </c>
      <c r="B14149" s="101">
        <v>10545.13</v>
      </c>
      <c r="C14149" s="102"/>
      <c r="D14149" s="100" t="s">
        <v>14703</v>
      </c>
      <c r="E14149" s="101">
        <v>413.52</v>
      </c>
      <c r="F14149" s="102"/>
    </row>
    <row r="14150" ht="12.75" customHeight="1">
      <c r="A14150" s="100" t="s">
        <v>14328</v>
      </c>
      <c r="B14150" s="101">
        <v>10213.18</v>
      </c>
      <c r="C14150" s="102"/>
      <c r="D14150" s="100" t="s">
        <v>30903</v>
      </c>
      <c r="E14150" s="101">
        <v>483.92</v>
      </c>
      <c r="F14150" s="102"/>
    </row>
    <row r="14151" ht="12.75" customHeight="1">
      <c r="A14151" s="100" t="s">
        <v>30714</v>
      </c>
      <c r="B14151" s="101">
        <v>12117.95</v>
      </c>
      <c r="C14151" s="102"/>
      <c r="D14151" s="100" t="s">
        <v>14705</v>
      </c>
      <c r="E14151" s="101">
        <v>456.4</v>
      </c>
      <c r="F14151" s="102"/>
    </row>
    <row r="14152" ht="12.75" customHeight="1">
      <c r="A14152" s="100" t="s">
        <v>14330</v>
      </c>
      <c r="B14152" s="101">
        <v>11727.09</v>
      </c>
      <c r="C14152" s="102"/>
      <c r="D14152" s="100" t="s">
        <v>30904</v>
      </c>
      <c r="E14152" s="101">
        <v>920.34</v>
      </c>
      <c r="F14152" s="102"/>
    </row>
    <row r="14153" ht="12.75" customHeight="1">
      <c r="A14153" s="100" t="s">
        <v>30715</v>
      </c>
      <c r="B14153" s="101">
        <v>13692.37</v>
      </c>
      <c r="C14153" s="102"/>
      <c r="D14153" s="100" t="s">
        <v>14707</v>
      </c>
      <c r="E14153" s="101">
        <v>870.81</v>
      </c>
      <c r="F14153" s="102"/>
    </row>
    <row r="14154" ht="12.75" customHeight="1">
      <c r="A14154" s="100" t="s">
        <v>14332</v>
      </c>
      <c r="B14154" s="101">
        <v>13242.59</v>
      </c>
      <c r="C14154" s="102"/>
      <c r="D14154" s="100" t="s">
        <v>30905</v>
      </c>
      <c r="E14154" s="101">
        <v>1516.13</v>
      </c>
      <c r="F14154" s="102"/>
    </row>
    <row r="14155" ht="12.75" customHeight="1">
      <c r="A14155" s="100" t="s">
        <v>30716</v>
      </c>
      <c r="B14155" s="101">
        <v>15372.58</v>
      </c>
      <c r="C14155" s="102"/>
      <c r="D14155" s="100" t="s">
        <v>14709</v>
      </c>
      <c r="E14155" s="101">
        <v>1458.9</v>
      </c>
      <c r="F14155" s="102"/>
    </row>
    <row r="14156" ht="12.75" customHeight="1">
      <c r="A14156" s="100" t="s">
        <v>14334</v>
      </c>
      <c r="B14156" s="101">
        <v>14863.88</v>
      </c>
      <c r="C14156" s="102"/>
      <c r="D14156" s="100" t="s">
        <v>30906</v>
      </c>
      <c r="E14156" s="101">
        <v>993.96</v>
      </c>
      <c r="F14156" s="102"/>
    </row>
    <row r="14157" ht="12.75" customHeight="1">
      <c r="A14157" s="100" t="s">
        <v>30717</v>
      </c>
      <c r="B14157" s="101">
        <v>17132.17</v>
      </c>
      <c r="C14157" s="102"/>
      <c r="D14157" s="100" t="s">
        <v>14711</v>
      </c>
      <c r="E14157" s="101">
        <v>944.44</v>
      </c>
      <c r="F14157" s="102"/>
    </row>
    <row r="14158" ht="12.75" customHeight="1">
      <c r="A14158" s="100" t="s">
        <v>14336</v>
      </c>
      <c r="B14158" s="101">
        <v>16564.56</v>
      </c>
      <c r="C14158" s="102"/>
      <c r="D14158" s="100" t="s">
        <v>30907</v>
      </c>
      <c r="E14158" s="101">
        <v>1657.89</v>
      </c>
      <c r="F14158" s="102"/>
    </row>
    <row r="14159" ht="12.75" customHeight="1">
      <c r="A14159" s="100" t="s">
        <v>30718</v>
      </c>
      <c r="B14159" s="101">
        <v>18893.32</v>
      </c>
      <c r="C14159" s="102"/>
      <c r="D14159" s="100" t="s">
        <v>14713</v>
      </c>
      <c r="E14159" s="101">
        <v>1600.66</v>
      </c>
      <c r="F14159" s="102"/>
    </row>
    <row r="14160" ht="12.75" customHeight="1">
      <c r="A14160" s="100" t="s">
        <v>14338</v>
      </c>
      <c r="B14160" s="101">
        <v>18266.8</v>
      </c>
      <c r="C14160" s="102"/>
      <c r="D14160" s="100" t="s">
        <v>30908</v>
      </c>
      <c r="E14160" s="101">
        <v>1746.9</v>
      </c>
      <c r="F14160" s="102"/>
    </row>
    <row r="14161" ht="12.75" customHeight="1">
      <c r="A14161" s="100" t="s">
        <v>30719</v>
      </c>
      <c r="B14161" s="101">
        <v>36.21</v>
      </c>
      <c r="C14161" s="102"/>
      <c r="D14161" s="100" t="s">
        <v>14715</v>
      </c>
      <c r="E14161" s="101">
        <v>1665.95</v>
      </c>
      <c r="F14161" s="102"/>
    </row>
    <row r="14162" ht="12.75" customHeight="1">
      <c r="A14162" s="100" t="s">
        <v>14340</v>
      </c>
      <c r="B14162" s="101">
        <v>33.93</v>
      </c>
      <c r="C14162" s="102"/>
      <c r="D14162" s="100" t="s">
        <v>30909</v>
      </c>
      <c r="E14162" s="101">
        <v>2118.38</v>
      </c>
      <c r="F14162" s="102"/>
    </row>
    <row r="14163" ht="12.75" customHeight="1">
      <c r="A14163" s="100" t="s">
        <v>30720</v>
      </c>
      <c r="B14163" s="101">
        <v>50.45</v>
      </c>
      <c r="C14163" s="102"/>
      <c r="D14163" s="100" t="s">
        <v>14717</v>
      </c>
      <c r="E14163" s="101">
        <v>2037.44</v>
      </c>
      <c r="F14163" s="102"/>
    </row>
    <row r="14164" ht="12.75" customHeight="1">
      <c r="A14164" s="100" t="s">
        <v>14342</v>
      </c>
      <c r="B14164" s="101">
        <v>47.15</v>
      </c>
      <c r="C14164" s="102"/>
      <c r="D14164" s="100" t="s">
        <v>30910</v>
      </c>
      <c r="E14164" s="101">
        <v>2797.62</v>
      </c>
      <c r="F14164" s="102"/>
    </row>
    <row r="14165" ht="12.75" customHeight="1">
      <c r="A14165" s="100" t="s">
        <v>30721</v>
      </c>
      <c r="B14165" s="101">
        <v>67.13</v>
      </c>
      <c r="C14165" s="102"/>
      <c r="D14165" s="100" t="s">
        <v>14719</v>
      </c>
      <c r="E14165" s="101">
        <v>2706.59</v>
      </c>
      <c r="F14165" s="102"/>
    </row>
    <row r="14166" ht="12.75" customHeight="1">
      <c r="A14166" s="100" t="s">
        <v>14344</v>
      </c>
      <c r="B14166" s="101">
        <v>62.89</v>
      </c>
      <c r="C14166" s="102"/>
      <c r="D14166" s="100" t="s">
        <v>30911</v>
      </c>
      <c r="E14166" s="101">
        <v>2892.27</v>
      </c>
      <c r="F14166" s="102"/>
    </row>
    <row r="14167" ht="12.75" customHeight="1">
      <c r="A14167" s="100" t="s">
        <v>30722</v>
      </c>
      <c r="B14167" s="101">
        <v>75.64</v>
      </c>
      <c r="C14167" s="102"/>
      <c r="D14167" s="100" t="s">
        <v>14721</v>
      </c>
      <c r="E14167" s="101">
        <v>2801.24</v>
      </c>
      <c r="F14167" s="102"/>
    </row>
    <row r="14168" ht="12.75" customHeight="1">
      <c r="A14168" s="100" t="s">
        <v>14346</v>
      </c>
      <c r="B14168" s="101">
        <v>70.45</v>
      </c>
      <c r="C14168" s="102"/>
      <c r="D14168" s="100" t="s">
        <v>30912</v>
      </c>
      <c r="E14168" s="101">
        <v>37.48</v>
      </c>
      <c r="F14168" s="102"/>
    </row>
    <row r="14169" ht="12.75" customHeight="1">
      <c r="A14169" s="100" t="s">
        <v>30723</v>
      </c>
      <c r="B14169" s="101">
        <v>97.5</v>
      </c>
      <c r="C14169" s="102"/>
      <c r="D14169" s="100" t="s">
        <v>14723</v>
      </c>
      <c r="E14169" s="101">
        <v>34.5</v>
      </c>
      <c r="F14169" s="102"/>
    </row>
    <row r="14170" ht="12.75" customHeight="1">
      <c r="A14170" s="100" t="s">
        <v>14348</v>
      </c>
      <c r="B14170" s="101">
        <v>91.55</v>
      </c>
      <c r="C14170" s="102"/>
      <c r="D14170" s="100" t="s">
        <v>30913</v>
      </c>
      <c r="E14170" s="101">
        <v>163.87</v>
      </c>
      <c r="F14170" s="102"/>
    </row>
    <row r="14171" ht="12.75" customHeight="1">
      <c r="A14171" s="100" t="s">
        <v>30724</v>
      </c>
      <c r="B14171" s="101">
        <v>129.02</v>
      </c>
      <c r="C14171" s="102"/>
      <c r="D14171" s="100" t="s">
        <v>14725</v>
      </c>
      <c r="E14171" s="101">
        <v>153.57</v>
      </c>
      <c r="F14171" s="102"/>
    </row>
    <row r="14172" ht="12.75" customHeight="1">
      <c r="A14172" s="100" t="s">
        <v>14350</v>
      </c>
      <c r="B14172" s="101">
        <v>122.7</v>
      </c>
      <c r="C14172" s="102"/>
      <c r="D14172" s="100" t="s">
        <v>30914</v>
      </c>
      <c r="E14172" s="101">
        <v>228.67</v>
      </c>
      <c r="F14172" s="102"/>
    </row>
    <row r="14173" ht="12.75" customHeight="1">
      <c r="A14173" s="100" t="s">
        <v>30725</v>
      </c>
      <c r="B14173" s="101">
        <v>907.41</v>
      </c>
      <c r="C14173" s="102"/>
      <c r="D14173" s="100" t="s">
        <v>14727</v>
      </c>
      <c r="E14173" s="101">
        <v>218.37</v>
      </c>
      <c r="F14173" s="102"/>
    </row>
    <row r="14174" ht="12.75" customHeight="1">
      <c r="A14174" s="100" t="s">
        <v>14352</v>
      </c>
      <c r="B14174" s="101">
        <v>864.77</v>
      </c>
      <c r="C14174" s="102"/>
      <c r="D14174" s="100" t="s">
        <v>30915</v>
      </c>
      <c r="E14174" s="101">
        <v>37.84</v>
      </c>
      <c r="F14174" s="102"/>
    </row>
    <row r="14175" ht="12.75" customHeight="1">
      <c r="A14175" s="100" t="s">
        <v>30726</v>
      </c>
      <c r="B14175" s="101">
        <v>1117.29</v>
      </c>
      <c r="C14175" s="102"/>
      <c r="D14175" s="100" t="s">
        <v>14729</v>
      </c>
      <c r="E14175" s="101">
        <v>34.87</v>
      </c>
      <c r="F14175" s="102"/>
    </row>
    <row r="14176" ht="12.75" customHeight="1">
      <c r="A14176" s="100" t="s">
        <v>14354</v>
      </c>
      <c r="B14176" s="101">
        <v>1055.08</v>
      </c>
      <c r="C14176" s="102"/>
      <c r="D14176" s="100" t="s">
        <v>30916</v>
      </c>
      <c r="E14176" s="101">
        <v>25.08</v>
      </c>
      <c r="F14176" s="102"/>
    </row>
    <row r="14177" ht="12.75" customHeight="1">
      <c r="A14177" s="100" t="s">
        <v>30727</v>
      </c>
      <c r="B14177" s="101">
        <v>420.61</v>
      </c>
      <c r="C14177" s="102"/>
      <c r="D14177" s="100" t="s">
        <v>14731</v>
      </c>
      <c r="E14177" s="101">
        <v>22.7</v>
      </c>
      <c r="F14177" s="102"/>
    </row>
    <row r="14178" ht="12.75" customHeight="1">
      <c r="A14178" s="100" t="s">
        <v>14356</v>
      </c>
      <c r="B14178" s="101">
        <v>406.4</v>
      </c>
      <c r="C14178" s="102"/>
      <c r="D14178" s="100" t="s">
        <v>30917</v>
      </c>
      <c r="E14178" s="101">
        <v>38.34</v>
      </c>
      <c r="F14178" s="102"/>
    </row>
    <row r="14179" ht="12.75" customHeight="1">
      <c r="A14179" s="100" t="s">
        <v>30728</v>
      </c>
      <c r="B14179" s="101">
        <v>695.0</v>
      </c>
      <c r="C14179" s="102"/>
      <c r="D14179" s="100" t="s">
        <v>14733</v>
      </c>
      <c r="E14179" s="101">
        <v>35.36</v>
      </c>
      <c r="F14179" s="102"/>
    </row>
    <row r="14180" ht="12.75" customHeight="1">
      <c r="A14180" s="100" t="s">
        <v>14358</v>
      </c>
      <c r="B14180" s="101">
        <v>647.39</v>
      </c>
      <c r="C14180" s="102"/>
      <c r="D14180" s="100" t="s">
        <v>30918</v>
      </c>
      <c r="E14180" s="101">
        <v>1018.67</v>
      </c>
      <c r="F14180" s="102"/>
    </row>
    <row r="14181" ht="12.75" customHeight="1">
      <c r="A14181" s="100" t="s">
        <v>30729</v>
      </c>
      <c r="B14181" s="101">
        <v>18.66</v>
      </c>
      <c r="C14181" s="102"/>
      <c r="D14181" s="100" t="s">
        <v>14735</v>
      </c>
      <c r="E14181" s="101">
        <v>1012.5</v>
      </c>
      <c r="F14181" s="102"/>
    </row>
    <row r="14182" ht="12.75" customHeight="1">
      <c r="A14182" s="100" t="s">
        <v>14360</v>
      </c>
      <c r="B14182" s="101">
        <v>18.66</v>
      </c>
      <c r="C14182" s="102"/>
      <c r="D14182" s="100" t="s">
        <v>30919</v>
      </c>
      <c r="E14182" s="101">
        <v>1010.98</v>
      </c>
      <c r="F14182" s="102"/>
    </row>
    <row r="14183" ht="12.75" customHeight="1">
      <c r="A14183" s="100" t="s">
        <v>30731</v>
      </c>
      <c r="B14183" s="101">
        <v>21.22</v>
      </c>
      <c r="C14183" s="102"/>
      <c r="D14183" s="100" t="s">
        <v>14737</v>
      </c>
      <c r="E14183" s="101">
        <v>1005.84</v>
      </c>
      <c r="F14183" s="102"/>
    </row>
    <row r="14184" ht="12.75" customHeight="1">
      <c r="A14184" s="100" t="s">
        <v>14364</v>
      </c>
      <c r="B14184" s="101">
        <v>19.4</v>
      </c>
      <c r="C14184" s="102"/>
      <c r="D14184" s="100" t="s">
        <v>30920</v>
      </c>
      <c r="E14184" s="101">
        <v>192.46</v>
      </c>
      <c r="F14184" s="102"/>
    </row>
    <row r="14185" ht="12.75" customHeight="1">
      <c r="A14185" s="100" t="s">
        <v>30732</v>
      </c>
      <c r="B14185" s="101">
        <v>30.71</v>
      </c>
      <c r="C14185" s="102"/>
      <c r="D14185" s="100" t="s">
        <v>14739</v>
      </c>
      <c r="E14185" s="101">
        <v>191.86</v>
      </c>
      <c r="F14185" s="102"/>
    </row>
    <row r="14186" ht="12.75" customHeight="1">
      <c r="A14186" s="100" t="s">
        <v>14366</v>
      </c>
      <c r="B14186" s="101">
        <v>27.95</v>
      </c>
      <c r="C14186" s="102"/>
      <c r="D14186" s="100" t="s">
        <v>30921</v>
      </c>
      <c r="E14186" s="101">
        <v>383.81</v>
      </c>
      <c r="F14186" s="102"/>
    </row>
    <row r="14187" ht="12.75" customHeight="1">
      <c r="A14187" s="100" t="s">
        <v>30734</v>
      </c>
      <c r="B14187" s="101">
        <v>48.2</v>
      </c>
      <c r="C14187" s="102"/>
      <c r="D14187" s="100" t="s">
        <v>14741</v>
      </c>
      <c r="E14187" s="101">
        <v>382.76</v>
      </c>
      <c r="F14187" s="102"/>
    </row>
    <row r="14188" ht="12.75" customHeight="1">
      <c r="A14188" s="100" t="s">
        <v>14370</v>
      </c>
      <c r="B14188" s="101">
        <v>45.24</v>
      </c>
      <c r="C14188" s="102"/>
      <c r="D14188" s="100" t="s">
        <v>30922</v>
      </c>
      <c r="E14188" s="101">
        <v>5856.55</v>
      </c>
      <c r="F14188" s="102"/>
    </row>
    <row r="14189" ht="12.75" customHeight="1">
      <c r="A14189" s="100" t="s">
        <v>30735</v>
      </c>
      <c r="B14189" s="101">
        <v>31.0</v>
      </c>
      <c r="C14189" s="102"/>
      <c r="D14189" s="100" t="s">
        <v>14743</v>
      </c>
      <c r="E14189" s="101">
        <v>5811.13</v>
      </c>
      <c r="F14189" s="102"/>
    </row>
    <row r="14190" ht="12.75" customHeight="1">
      <c r="A14190" s="100" t="s">
        <v>14372</v>
      </c>
      <c r="B14190" s="101">
        <v>31.0</v>
      </c>
      <c r="C14190" s="102"/>
      <c r="D14190" s="100" t="s">
        <v>30923</v>
      </c>
      <c r="E14190" s="101">
        <v>848.55</v>
      </c>
      <c r="F14190" s="102"/>
    </row>
    <row r="14191" ht="12.75" customHeight="1">
      <c r="A14191" s="100" t="s">
        <v>30736</v>
      </c>
      <c r="B14191" s="101">
        <v>21.62</v>
      </c>
      <c r="C14191" s="102"/>
      <c r="D14191" s="100" t="s">
        <v>14745</v>
      </c>
      <c r="E14191" s="101">
        <v>803.13</v>
      </c>
      <c r="F14191" s="102"/>
    </row>
    <row r="14192" ht="12.75" customHeight="1">
      <c r="A14192" s="100" t="s">
        <v>14374</v>
      </c>
      <c r="B14192" s="101">
        <v>21.38</v>
      </c>
      <c r="C14192" s="102"/>
      <c r="D14192" s="100" t="s">
        <v>30924</v>
      </c>
      <c r="E14192" s="101">
        <v>1185.53</v>
      </c>
      <c r="F14192" s="102"/>
    </row>
    <row r="14193" ht="12.75" customHeight="1">
      <c r="A14193" s="100" t="s">
        <v>30737</v>
      </c>
      <c r="B14193" s="101">
        <v>303.2</v>
      </c>
      <c r="C14193" s="102"/>
      <c r="D14193" s="100" t="s">
        <v>14747</v>
      </c>
      <c r="E14193" s="101">
        <v>1118.63</v>
      </c>
      <c r="F14193" s="102"/>
    </row>
    <row r="14194" ht="12.75" customHeight="1">
      <c r="A14194" s="100" t="s">
        <v>253</v>
      </c>
      <c r="B14194" s="101">
        <v>296.1</v>
      </c>
      <c r="C14194" s="102"/>
      <c r="D14194" s="100" t="s">
        <v>30925</v>
      </c>
      <c r="E14194" s="101">
        <v>80.24</v>
      </c>
      <c r="F14194" s="102"/>
    </row>
    <row r="14195" ht="12.75" customHeight="1">
      <c r="A14195" s="100" t="s">
        <v>30738</v>
      </c>
      <c r="B14195" s="101">
        <v>226.67</v>
      </c>
      <c r="C14195" s="102"/>
      <c r="D14195" s="100" t="s">
        <v>14749</v>
      </c>
      <c r="E14195" s="101">
        <v>78.8</v>
      </c>
      <c r="F14195" s="102"/>
    </row>
    <row r="14196" ht="12.75" customHeight="1">
      <c r="A14196" s="100" t="s">
        <v>14377</v>
      </c>
      <c r="B14196" s="101">
        <v>219.56</v>
      </c>
      <c r="C14196" s="102"/>
      <c r="D14196" s="100" t="s">
        <v>30926</v>
      </c>
      <c r="E14196" s="101">
        <v>58.15</v>
      </c>
      <c r="F14196" s="102"/>
    </row>
    <row r="14197" ht="12.75" customHeight="1">
      <c r="A14197" s="100" t="s">
        <v>30739</v>
      </c>
      <c r="B14197" s="101">
        <v>126.0</v>
      </c>
      <c r="C14197" s="102"/>
      <c r="D14197" s="100" t="s">
        <v>14751</v>
      </c>
      <c r="E14197" s="101">
        <v>56.86</v>
      </c>
      <c r="F14197" s="102"/>
    </row>
    <row r="14198" ht="12.75" customHeight="1">
      <c r="A14198" s="100" t="s">
        <v>14379</v>
      </c>
      <c r="B14198" s="101">
        <v>118.9</v>
      </c>
      <c r="C14198" s="102"/>
      <c r="D14198" s="100" t="s">
        <v>30927</v>
      </c>
      <c r="E14198" s="101">
        <v>53.15</v>
      </c>
      <c r="F14198" s="102"/>
    </row>
    <row r="14199" ht="12.75" customHeight="1">
      <c r="A14199" s="100" t="s">
        <v>30740</v>
      </c>
      <c r="B14199" s="101">
        <v>113.77</v>
      </c>
      <c r="C14199" s="102"/>
      <c r="D14199" s="100" t="s">
        <v>14753</v>
      </c>
      <c r="E14199" s="101">
        <v>51.71</v>
      </c>
      <c r="F14199" s="102"/>
    </row>
    <row r="14200" ht="12.75" customHeight="1">
      <c r="A14200" s="100" t="s">
        <v>14381</v>
      </c>
      <c r="B14200" s="101">
        <v>106.9</v>
      </c>
      <c r="C14200" s="102"/>
      <c r="D14200" s="100" t="s">
        <v>30928</v>
      </c>
      <c r="E14200" s="101">
        <v>44.54</v>
      </c>
      <c r="F14200" s="102"/>
    </row>
    <row r="14201" ht="12.75" customHeight="1">
      <c r="A14201" s="100" t="s">
        <v>30741</v>
      </c>
      <c r="B14201" s="101">
        <v>99.52</v>
      </c>
      <c r="C14201" s="102"/>
      <c r="D14201" s="100" t="s">
        <v>14755</v>
      </c>
      <c r="E14201" s="101">
        <v>43.25</v>
      </c>
      <c r="F14201" s="102"/>
    </row>
    <row r="14202" ht="12.75" customHeight="1">
      <c r="A14202" s="100" t="s">
        <v>14383</v>
      </c>
      <c r="B14202" s="101">
        <v>92.65</v>
      </c>
      <c r="C14202" s="102"/>
      <c r="D14202" s="100" t="s">
        <v>30929</v>
      </c>
      <c r="E14202" s="101">
        <v>1198.13</v>
      </c>
      <c r="F14202" s="102"/>
    </row>
    <row r="14203" ht="12.75" customHeight="1">
      <c r="A14203" s="100" t="s">
        <v>30742</v>
      </c>
      <c r="B14203" s="101">
        <v>7.65</v>
      </c>
      <c r="C14203" s="102"/>
      <c r="D14203" s="100" t="s">
        <v>14757</v>
      </c>
      <c r="E14203" s="101">
        <v>1145.07</v>
      </c>
      <c r="F14203" s="102"/>
    </row>
    <row r="14204" ht="12.75" customHeight="1">
      <c r="A14204" s="100" t="s">
        <v>14385</v>
      </c>
      <c r="B14204" s="101">
        <v>7.13</v>
      </c>
      <c r="C14204" s="102"/>
      <c r="D14204" s="100" t="s">
        <v>30930</v>
      </c>
      <c r="E14204" s="101">
        <v>24.25</v>
      </c>
      <c r="F14204" s="102"/>
    </row>
    <row r="14205" ht="12.75" customHeight="1">
      <c r="A14205" s="100" t="s">
        <v>30743</v>
      </c>
      <c r="B14205" s="101">
        <v>9.27</v>
      </c>
      <c r="C14205" s="102"/>
      <c r="D14205" s="100" t="s">
        <v>14759</v>
      </c>
      <c r="E14205" s="101">
        <v>22.19</v>
      </c>
      <c r="F14205" s="102"/>
    </row>
    <row r="14206" ht="12.75" customHeight="1">
      <c r="A14206" s="100" t="s">
        <v>14387</v>
      </c>
      <c r="B14206" s="101">
        <v>8.65</v>
      </c>
      <c r="C14206" s="102"/>
      <c r="D14206" s="100" t="s">
        <v>30931</v>
      </c>
      <c r="E14206" s="101">
        <v>31.5</v>
      </c>
      <c r="F14206" s="102"/>
    </row>
    <row r="14207" ht="12.75" customHeight="1">
      <c r="A14207" s="100" t="s">
        <v>30744</v>
      </c>
      <c r="B14207" s="101">
        <v>12.13</v>
      </c>
      <c r="C14207" s="102"/>
      <c r="D14207" s="100" t="s">
        <v>14761</v>
      </c>
      <c r="E14207" s="101">
        <v>28.93</v>
      </c>
      <c r="F14207" s="102"/>
    </row>
    <row r="14208" ht="12.75" customHeight="1">
      <c r="A14208" s="100" t="s">
        <v>14389</v>
      </c>
      <c r="B14208" s="101">
        <v>11.37</v>
      </c>
      <c r="C14208" s="102"/>
      <c r="D14208" s="100" t="s">
        <v>30932</v>
      </c>
      <c r="E14208" s="101">
        <v>13.28</v>
      </c>
      <c r="F14208" s="102"/>
    </row>
    <row r="14209" ht="12.75" customHeight="1">
      <c r="A14209" s="100" t="s">
        <v>30745</v>
      </c>
      <c r="B14209" s="101">
        <v>14.71</v>
      </c>
      <c r="C14209" s="102"/>
      <c r="D14209" s="100" t="s">
        <v>14763</v>
      </c>
      <c r="E14209" s="101">
        <v>11.74</v>
      </c>
      <c r="F14209" s="102"/>
    </row>
    <row r="14210" ht="12.75" customHeight="1">
      <c r="A14210" s="100" t="s">
        <v>14391</v>
      </c>
      <c r="B14210" s="101">
        <v>13.86</v>
      </c>
      <c r="C14210" s="102"/>
      <c r="D14210" s="100" t="s">
        <v>30933</v>
      </c>
      <c r="E14210" s="101">
        <v>45988.92</v>
      </c>
      <c r="F14210" s="102"/>
    </row>
    <row r="14211" ht="12.75" customHeight="1">
      <c r="A14211" s="100" t="s">
        <v>30746</v>
      </c>
      <c r="B14211" s="101">
        <v>19.15</v>
      </c>
      <c r="C14211" s="102"/>
      <c r="D14211" s="100" t="s">
        <v>14765</v>
      </c>
      <c r="E14211" s="101">
        <v>45968.36</v>
      </c>
      <c r="F14211" s="102"/>
    </row>
    <row r="14212" ht="12.75" customHeight="1">
      <c r="A14212" s="100" t="s">
        <v>14393</v>
      </c>
      <c r="B14212" s="101">
        <v>18.2</v>
      </c>
      <c r="C14212" s="102"/>
      <c r="D14212" s="100" t="s">
        <v>30934</v>
      </c>
      <c r="E14212" s="101">
        <v>1500.7</v>
      </c>
      <c r="F14212" s="102"/>
    </row>
    <row r="14213" ht="12.75" customHeight="1">
      <c r="A14213" s="100" t="s">
        <v>30747</v>
      </c>
      <c r="B14213" s="101">
        <v>23.36</v>
      </c>
      <c r="C14213" s="102"/>
      <c r="D14213" s="100" t="s">
        <v>14767</v>
      </c>
      <c r="E14213" s="101">
        <v>1495.56</v>
      </c>
      <c r="F14213" s="102"/>
    </row>
    <row r="14214" ht="12.75" customHeight="1">
      <c r="A14214" s="100" t="s">
        <v>14395</v>
      </c>
      <c r="B14214" s="101">
        <v>22.22</v>
      </c>
      <c r="C14214" s="102"/>
      <c r="D14214" s="100" t="s">
        <v>30935</v>
      </c>
      <c r="E14214" s="101">
        <v>934.85</v>
      </c>
      <c r="F14214" s="102"/>
    </row>
    <row r="14215" ht="12.75" customHeight="1">
      <c r="A14215" s="100" t="s">
        <v>30748</v>
      </c>
      <c r="B14215" s="101">
        <v>28.64</v>
      </c>
      <c r="C14215" s="102"/>
      <c r="D14215" s="100" t="s">
        <v>14769</v>
      </c>
      <c r="E14215" s="101">
        <v>929.71</v>
      </c>
      <c r="F14215" s="102"/>
    </row>
    <row r="14216" ht="12.75" customHeight="1">
      <c r="A14216" s="100" t="s">
        <v>14397</v>
      </c>
      <c r="B14216" s="101">
        <v>27.22</v>
      </c>
      <c r="C14216" s="102"/>
      <c r="D14216" s="100" t="s">
        <v>30936</v>
      </c>
      <c r="E14216" s="101">
        <v>2726.48</v>
      </c>
      <c r="F14216" s="102"/>
    </row>
    <row r="14217" ht="12.75" customHeight="1">
      <c r="A14217" s="100" t="s">
        <v>30749</v>
      </c>
      <c r="B14217" s="101">
        <v>46.7</v>
      </c>
      <c r="C14217" s="102"/>
      <c r="D14217" s="100" t="s">
        <v>14771</v>
      </c>
      <c r="E14217" s="101">
        <v>2721.34</v>
      </c>
      <c r="F14217" s="102"/>
    </row>
    <row r="14218" ht="12.75" customHeight="1">
      <c r="A14218" s="100" t="s">
        <v>14399</v>
      </c>
      <c r="B14218" s="101">
        <v>45.14</v>
      </c>
      <c r="C14218" s="102"/>
      <c r="D14218" s="100" t="s">
        <v>30937</v>
      </c>
      <c r="E14218" s="101">
        <v>1864.52</v>
      </c>
      <c r="F14218" s="102"/>
    </row>
    <row r="14219" ht="12.75" customHeight="1">
      <c r="A14219" s="100" t="s">
        <v>30750</v>
      </c>
      <c r="B14219" s="101">
        <v>54.75</v>
      </c>
      <c r="C14219" s="102"/>
      <c r="D14219" s="100" t="s">
        <v>14773</v>
      </c>
      <c r="E14219" s="101">
        <v>1859.38</v>
      </c>
      <c r="F14219" s="102"/>
    </row>
    <row r="14220" ht="12.75" customHeight="1">
      <c r="A14220" s="100" t="s">
        <v>14401</v>
      </c>
      <c r="B14220" s="101">
        <v>52.86</v>
      </c>
      <c r="C14220" s="102"/>
      <c r="D14220" s="100" t="s">
        <v>30938</v>
      </c>
      <c r="E14220" s="101">
        <v>203.94</v>
      </c>
      <c r="F14220" s="102"/>
    </row>
    <row r="14221" ht="12.75" customHeight="1">
      <c r="A14221" s="100" t="s">
        <v>30751</v>
      </c>
      <c r="B14221" s="101">
        <v>11.18</v>
      </c>
      <c r="C14221" s="102"/>
      <c r="D14221" s="100" t="s">
        <v>14775</v>
      </c>
      <c r="E14221" s="101">
        <v>203.94</v>
      </c>
      <c r="F14221" s="102"/>
    </row>
    <row r="14222" ht="12.75" customHeight="1">
      <c r="A14222" s="100" t="s">
        <v>14403</v>
      </c>
      <c r="B14222" s="101">
        <v>10.02</v>
      </c>
      <c r="C14222" s="102"/>
      <c r="D14222" s="100" t="s">
        <v>30939</v>
      </c>
      <c r="E14222" s="101">
        <v>261.21</v>
      </c>
      <c r="F14222" s="102"/>
    </row>
    <row r="14223" ht="12.75" customHeight="1">
      <c r="A14223" s="100" t="s">
        <v>30752</v>
      </c>
      <c r="B14223" s="101">
        <v>17.57</v>
      </c>
      <c r="C14223" s="102"/>
      <c r="D14223" s="100" t="s">
        <v>14777</v>
      </c>
      <c r="E14223" s="101">
        <v>250.93</v>
      </c>
      <c r="F14223" s="102"/>
    </row>
    <row r="14224" ht="12.75" customHeight="1">
      <c r="A14224" s="100" t="s">
        <v>14405</v>
      </c>
      <c r="B14224" s="101">
        <v>15.74</v>
      </c>
      <c r="C14224" s="102"/>
      <c r="D14224" s="100" t="s">
        <v>30940</v>
      </c>
      <c r="E14224" s="101">
        <v>75.63</v>
      </c>
      <c r="F14224" s="102"/>
    </row>
    <row r="14225" ht="12.75" customHeight="1">
      <c r="A14225" s="100" t="s">
        <v>30753</v>
      </c>
      <c r="B14225" s="101">
        <v>19.17</v>
      </c>
      <c r="C14225" s="102"/>
      <c r="D14225" s="100" t="s">
        <v>14779</v>
      </c>
      <c r="E14225" s="101">
        <v>73.83</v>
      </c>
      <c r="F14225" s="102"/>
    </row>
    <row r="14226" ht="12.75" customHeight="1">
      <c r="A14226" s="100" t="s">
        <v>14407</v>
      </c>
      <c r="B14226" s="101">
        <v>17.18</v>
      </c>
      <c r="C14226" s="102"/>
      <c r="D14226" s="100" t="s">
        <v>30941</v>
      </c>
      <c r="E14226" s="101">
        <v>29.69</v>
      </c>
      <c r="F14226" s="102"/>
    </row>
    <row r="14227" ht="12.75" customHeight="1">
      <c r="A14227" s="100" t="s">
        <v>30754</v>
      </c>
      <c r="B14227" s="101">
        <v>28.75</v>
      </c>
      <c r="C14227" s="102"/>
      <c r="D14227" s="100" t="s">
        <v>14781</v>
      </c>
      <c r="E14227" s="101">
        <v>28.66</v>
      </c>
      <c r="F14227" s="102"/>
    </row>
    <row r="14228" ht="12.75" customHeight="1">
      <c r="A14228" s="100" t="s">
        <v>14409</v>
      </c>
      <c r="B14228" s="101">
        <v>25.77</v>
      </c>
      <c r="C14228" s="102"/>
      <c r="D14228" s="100" t="s">
        <v>30942</v>
      </c>
      <c r="E14228" s="101">
        <v>95.99</v>
      </c>
      <c r="F14228" s="102"/>
    </row>
    <row r="14229" ht="12.75" customHeight="1">
      <c r="A14229" s="100" t="s">
        <v>30755</v>
      </c>
      <c r="B14229" s="101">
        <v>31.95</v>
      </c>
      <c r="C14229" s="102"/>
      <c r="D14229" s="100" t="s">
        <v>14783</v>
      </c>
      <c r="E14229" s="101">
        <v>93.42</v>
      </c>
      <c r="F14229" s="102"/>
    </row>
    <row r="14230" ht="12.75" customHeight="1">
      <c r="A14230" s="100" t="s">
        <v>14411</v>
      </c>
      <c r="B14230" s="101">
        <v>28.63</v>
      </c>
      <c r="C14230" s="102"/>
      <c r="D14230" s="100" t="s">
        <v>30943</v>
      </c>
      <c r="E14230" s="101">
        <v>1075.84</v>
      </c>
      <c r="F14230" s="102"/>
    </row>
    <row r="14231" ht="12.75" customHeight="1">
      <c r="A14231" s="100" t="s">
        <v>30756</v>
      </c>
      <c r="B14231" s="101">
        <v>47.92</v>
      </c>
      <c r="C14231" s="102"/>
      <c r="D14231" s="100" t="s">
        <v>14785</v>
      </c>
      <c r="E14231" s="101">
        <v>1034.72</v>
      </c>
      <c r="F14231" s="102"/>
    </row>
    <row r="14232" ht="12.75" customHeight="1">
      <c r="A14232" s="100" t="s">
        <v>14413</v>
      </c>
      <c r="B14232" s="101">
        <v>42.95</v>
      </c>
      <c r="C14232" s="102"/>
      <c r="D14232" s="100" t="s">
        <v>30944</v>
      </c>
      <c r="E14232" s="101">
        <v>429.22</v>
      </c>
      <c r="F14232" s="102"/>
    </row>
    <row r="14233" ht="12.75" customHeight="1">
      <c r="A14233" s="100" t="s">
        <v>30757</v>
      </c>
      <c r="B14233" s="101">
        <v>38.71</v>
      </c>
      <c r="C14233" s="102"/>
      <c r="D14233" s="100" t="s">
        <v>14787</v>
      </c>
      <c r="E14233" s="101">
        <v>398.38</v>
      </c>
      <c r="F14233" s="102"/>
    </row>
    <row r="14234" ht="12.75" customHeight="1">
      <c r="A14234" s="100" t="s">
        <v>14415</v>
      </c>
      <c r="B14234" s="101">
        <v>34.68</v>
      </c>
      <c r="C14234" s="102"/>
      <c r="D14234" s="100" t="s">
        <v>30945</v>
      </c>
      <c r="E14234" s="101">
        <v>254.78</v>
      </c>
      <c r="F14234" s="102"/>
    </row>
    <row r="14235" ht="12.75" customHeight="1">
      <c r="A14235" s="100" t="s">
        <v>30758</v>
      </c>
      <c r="B14235" s="101">
        <v>58.06</v>
      </c>
      <c r="C14235" s="102"/>
      <c r="D14235" s="100" t="s">
        <v>14789</v>
      </c>
      <c r="E14235" s="101">
        <v>249.64</v>
      </c>
      <c r="F14235" s="102"/>
    </row>
    <row r="14236" ht="12.75" customHeight="1">
      <c r="A14236" s="100" t="s">
        <v>14417</v>
      </c>
      <c r="B14236" s="101">
        <v>52.02</v>
      </c>
      <c r="C14236" s="102"/>
      <c r="D14236" s="100" t="s">
        <v>30946</v>
      </c>
      <c r="E14236" s="101">
        <v>575.83</v>
      </c>
      <c r="F14236" s="102"/>
    </row>
    <row r="14237" ht="12.75" customHeight="1">
      <c r="A14237" s="100" t="s">
        <v>30759</v>
      </c>
      <c r="B14237" s="101">
        <v>51.57</v>
      </c>
      <c r="C14237" s="102"/>
      <c r="D14237" s="100" t="s">
        <v>14791</v>
      </c>
      <c r="E14237" s="101">
        <v>534.71</v>
      </c>
      <c r="F14237" s="102"/>
    </row>
    <row r="14238" ht="12.75" customHeight="1">
      <c r="A14238" s="100" t="s">
        <v>14419</v>
      </c>
      <c r="B14238" s="101">
        <v>46.83</v>
      </c>
      <c r="C14238" s="102"/>
      <c r="D14238" s="100" t="s">
        <v>30947</v>
      </c>
      <c r="E14238" s="101">
        <v>94.76</v>
      </c>
      <c r="F14238" s="102"/>
    </row>
    <row r="14239" ht="12.75" customHeight="1">
      <c r="A14239" s="100" t="s">
        <v>30760</v>
      </c>
      <c r="B14239" s="101">
        <v>85.09</v>
      </c>
      <c r="C14239" s="102"/>
      <c r="D14239" s="100" t="s">
        <v>14793</v>
      </c>
      <c r="E14239" s="101">
        <v>85.51</v>
      </c>
      <c r="F14239" s="102"/>
    </row>
    <row r="14240" ht="12.75" customHeight="1">
      <c r="A14240" s="100" t="s">
        <v>14421</v>
      </c>
      <c r="B14240" s="101">
        <v>77.28</v>
      </c>
      <c r="C14240" s="102"/>
      <c r="D14240" s="100" t="s">
        <v>30948</v>
      </c>
      <c r="E14240" s="101">
        <v>106.06</v>
      </c>
      <c r="F14240" s="102"/>
    </row>
    <row r="14241" ht="12.75" customHeight="1">
      <c r="A14241" s="100" t="s">
        <v>30761</v>
      </c>
      <c r="B14241" s="101">
        <v>66.36</v>
      </c>
      <c r="C14241" s="102"/>
      <c r="D14241" s="100" t="s">
        <v>14795</v>
      </c>
      <c r="E14241" s="101">
        <v>96.81</v>
      </c>
      <c r="F14241" s="102"/>
    </row>
    <row r="14242" ht="12.75" customHeight="1">
      <c r="A14242" s="100" t="s">
        <v>14423</v>
      </c>
      <c r="B14242" s="101">
        <v>58.11</v>
      </c>
      <c r="C14242" s="102"/>
      <c r="D14242" s="100" t="s">
        <v>30949</v>
      </c>
      <c r="E14242" s="101">
        <v>142.93</v>
      </c>
      <c r="F14242" s="102"/>
    </row>
    <row r="14243" ht="12.75" customHeight="1">
      <c r="A14243" s="100" t="s">
        <v>30762</v>
      </c>
      <c r="B14243" s="101">
        <v>97.21</v>
      </c>
      <c r="C14243" s="102"/>
      <c r="D14243" s="100" t="s">
        <v>14797</v>
      </c>
      <c r="E14243" s="101">
        <v>131.36</v>
      </c>
      <c r="F14243" s="102"/>
    </row>
    <row r="14244" ht="12.75" customHeight="1">
      <c r="A14244" s="100" t="s">
        <v>14425</v>
      </c>
      <c r="B14244" s="101">
        <v>84.83</v>
      </c>
      <c r="C14244" s="102"/>
      <c r="D14244" s="100" t="s">
        <v>30950</v>
      </c>
      <c r="E14244" s="101">
        <v>294.04</v>
      </c>
      <c r="F14244" s="102"/>
    </row>
    <row r="14245" ht="12.75" customHeight="1">
      <c r="A14245" s="100" t="s">
        <v>30763</v>
      </c>
      <c r="B14245" s="101">
        <v>24.9</v>
      </c>
      <c r="C14245" s="102"/>
      <c r="D14245" s="100" t="s">
        <v>14799</v>
      </c>
      <c r="E14245" s="101">
        <v>280.17</v>
      </c>
      <c r="F14245" s="102"/>
    </row>
    <row r="14246" ht="12.75" customHeight="1">
      <c r="A14246" s="100" t="s">
        <v>14427</v>
      </c>
      <c r="B14246" s="101">
        <v>22.15</v>
      </c>
      <c r="C14246" s="102"/>
      <c r="D14246" s="100" t="s">
        <v>30951</v>
      </c>
      <c r="E14246" s="101">
        <v>308.59</v>
      </c>
      <c r="F14246" s="102"/>
    </row>
    <row r="14247" ht="12.75" customHeight="1">
      <c r="A14247" s="100" t="s">
        <v>30764</v>
      </c>
      <c r="B14247" s="101">
        <v>9.85</v>
      </c>
      <c r="C14247" s="102"/>
      <c r="D14247" s="100" t="s">
        <v>14801</v>
      </c>
      <c r="E14247" s="101">
        <v>296.48</v>
      </c>
      <c r="F14247" s="102"/>
    </row>
    <row r="14248" ht="12.75" customHeight="1">
      <c r="A14248" s="100" t="s">
        <v>14429</v>
      </c>
      <c r="B14248" s="101">
        <v>8.9</v>
      </c>
      <c r="C14248" s="102"/>
      <c r="D14248" s="100" t="s">
        <v>30952</v>
      </c>
      <c r="E14248" s="101">
        <v>449.44</v>
      </c>
      <c r="F14248" s="102"/>
    </row>
    <row r="14249" ht="12.75" customHeight="1">
      <c r="A14249" s="100" t="s">
        <v>30765</v>
      </c>
      <c r="B14249" s="101">
        <v>10.74</v>
      </c>
      <c r="C14249" s="102"/>
      <c r="D14249" s="100" t="s">
        <v>14803</v>
      </c>
      <c r="E14249" s="101">
        <v>426.31</v>
      </c>
      <c r="F14249" s="102"/>
    </row>
    <row r="14250" ht="12.75" customHeight="1">
      <c r="A14250" s="100" t="s">
        <v>14431</v>
      </c>
      <c r="B14250" s="101">
        <v>9.79</v>
      </c>
      <c r="C14250" s="102"/>
      <c r="D14250" s="100" t="s">
        <v>30953</v>
      </c>
      <c r="E14250" s="101">
        <v>478.08</v>
      </c>
      <c r="F14250" s="102"/>
    </row>
    <row r="14251" ht="12.75" customHeight="1">
      <c r="A14251" s="100" t="s">
        <v>30766</v>
      </c>
      <c r="B14251" s="101">
        <v>10.79</v>
      </c>
      <c r="C14251" s="102"/>
      <c r="D14251" s="100" t="s">
        <v>14805</v>
      </c>
      <c r="E14251" s="101">
        <v>454.95</v>
      </c>
      <c r="F14251" s="102"/>
    </row>
    <row r="14252" ht="12.75" customHeight="1">
      <c r="A14252" s="100" t="s">
        <v>14433</v>
      </c>
      <c r="B14252" s="101">
        <v>9.85</v>
      </c>
      <c r="C14252" s="102"/>
      <c r="D14252" s="100" t="s">
        <v>30954</v>
      </c>
      <c r="E14252" s="101">
        <v>610.51</v>
      </c>
      <c r="F14252" s="102"/>
    </row>
    <row r="14253" ht="12.75" customHeight="1">
      <c r="A14253" s="100" t="s">
        <v>30767</v>
      </c>
      <c r="B14253" s="101">
        <v>11.69</v>
      </c>
      <c r="C14253" s="102"/>
      <c r="D14253" s="100" t="s">
        <v>14807</v>
      </c>
      <c r="E14253" s="101">
        <v>587.38</v>
      </c>
      <c r="F14253" s="102"/>
    </row>
    <row r="14254" ht="12.75" customHeight="1">
      <c r="A14254" s="100" t="s">
        <v>14435</v>
      </c>
      <c r="B14254" s="101">
        <v>10.75</v>
      </c>
      <c r="C14254" s="102"/>
      <c r="D14254" s="100" t="s">
        <v>30955</v>
      </c>
      <c r="E14254" s="101">
        <v>760.64</v>
      </c>
      <c r="F14254" s="102"/>
    </row>
    <row r="14255" ht="12.75" customHeight="1">
      <c r="A14255" s="100" t="s">
        <v>30768</v>
      </c>
      <c r="B14255" s="101">
        <v>54.76</v>
      </c>
      <c r="C14255" s="102"/>
      <c r="D14255" s="100" t="s">
        <v>14809</v>
      </c>
      <c r="E14255" s="101">
        <v>737.51</v>
      </c>
      <c r="F14255" s="102"/>
    </row>
    <row r="14256" ht="12.75" customHeight="1">
      <c r="A14256" s="100" t="s">
        <v>14437</v>
      </c>
      <c r="B14256" s="101">
        <v>49.26</v>
      </c>
      <c r="C14256" s="102"/>
      <c r="D14256" s="100" t="s">
        <v>30956</v>
      </c>
      <c r="E14256" s="101">
        <v>102.46</v>
      </c>
      <c r="F14256" s="102"/>
    </row>
    <row r="14257" ht="12.75" customHeight="1">
      <c r="A14257" s="100" t="s">
        <v>30769</v>
      </c>
      <c r="B14257" s="101">
        <v>41.26</v>
      </c>
      <c r="C14257" s="102"/>
      <c r="D14257" s="100" t="s">
        <v>14811</v>
      </c>
      <c r="E14257" s="101">
        <v>92.18</v>
      </c>
      <c r="F14257" s="102"/>
    </row>
    <row r="14258" ht="12.75" customHeight="1">
      <c r="A14258" s="100" t="s">
        <v>14439</v>
      </c>
      <c r="B14258" s="101">
        <v>35.76</v>
      </c>
      <c r="C14258" s="102"/>
      <c r="D14258" s="100" t="s">
        <v>30957</v>
      </c>
      <c r="E14258" s="101">
        <v>113.76</v>
      </c>
      <c r="F14258" s="102"/>
    </row>
    <row r="14259" ht="12.75" customHeight="1">
      <c r="A14259" s="100" t="s">
        <v>30770</v>
      </c>
      <c r="B14259" s="101">
        <v>20.69</v>
      </c>
      <c r="C14259" s="102"/>
      <c r="D14259" s="100" t="s">
        <v>14813</v>
      </c>
      <c r="E14259" s="101">
        <v>103.48</v>
      </c>
      <c r="F14259" s="102"/>
    </row>
    <row r="14260" ht="12.75" customHeight="1">
      <c r="A14260" s="100" t="s">
        <v>14441</v>
      </c>
      <c r="B14260" s="101">
        <v>17.94</v>
      </c>
      <c r="C14260" s="102"/>
      <c r="D14260" s="100" t="s">
        <v>30958</v>
      </c>
      <c r="E14260" s="101">
        <v>152.55</v>
      </c>
      <c r="F14260" s="102"/>
    </row>
    <row r="14261" ht="12.75" customHeight="1">
      <c r="A14261" s="100" t="s">
        <v>30771</v>
      </c>
      <c r="B14261" s="101">
        <v>33.98</v>
      </c>
      <c r="C14261" s="102"/>
      <c r="D14261" s="100" t="s">
        <v>14815</v>
      </c>
      <c r="E14261" s="101">
        <v>139.7</v>
      </c>
      <c r="F14261" s="102"/>
    </row>
    <row r="14262" ht="12.75" customHeight="1">
      <c r="A14262" s="100" t="s">
        <v>14443</v>
      </c>
      <c r="B14262" s="101">
        <v>31.23</v>
      </c>
      <c r="C14262" s="102"/>
      <c r="D14262" s="100" t="s">
        <v>30959</v>
      </c>
      <c r="E14262" s="101">
        <v>291.48</v>
      </c>
      <c r="F14262" s="102"/>
    </row>
    <row r="14263" ht="12.75" customHeight="1">
      <c r="A14263" s="100" t="s">
        <v>30772</v>
      </c>
      <c r="B14263" s="101">
        <v>22.69</v>
      </c>
      <c r="C14263" s="102"/>
      <c r="D14263" s="100" t="s">
        <v>14817</v>
      </c>
      <c r="E14263" s="101">
        <v>276.06</v>
      </c>
      <c r="F14263" s="102"/>
    </row>
    <row r="14264" ht="12.75" customHeight="1">
      <c r="A14264" s="100" t="s">
        <v>14445</v>
      </c>
      <c r="B14264" s="101">
        <v>19.94</v>
      </c>
      <c r="C14264" s="102"/>
      <c r="D14264" s="100" t="s">
        <v>30960</v>
      </c>
      <c r="E14264" s="101">
        <v>336.46</v>
      </c>
      <c r="F14264" s="102"/>
    </row>
    <row r="14265" ht="12.75" customHeight="1">
      <c r="A14265" s="100" t="s">
        <v>30773</v>
      </c>
      <c r="B14265" s="101">
        <v>5.96</v>
      </c>
      <c r="C14265" s="102"/>
      <c r="D14265" s="100" t="s">
        <v>14819</v>
      </c>
      <c r="E14265" s="101">
        <v>318.47</v>
      </c>
      <c r="F14265" s="102"/>
    </row>
    <row r="14266" ht="12.75" customHeight="1">
      <c r="A14266" s="100" t="s">
        <v>14447</v>
      </c>
      <c r="B14266" s="101">
        <v>5.3</v>
      </c>
      <c r="C14266" s="102"/>
      <c r="D14266" s="100" t="s">
        <v>30961</v>
      </c>
      <c r="E14266" s="101">
        <v>448.05</v>
      </c>
      <c r="F14266" s="102"/>
    </row>
    <row r="14267" ht="12.75" customHeight="1">
      <c r="A14267" s="100" t="s">
        <v>30774</v>
      </c>
      <c r="B14267" s="101">
        <v>6.25</v>
      </c>
      <c r="C14267" s="102"/>
      <c r="D14267" s="100" t="s">
        <v>14821</v>
      </c>
      <c r="E14267" s="101">
        <v>422.35</v>
      </c>
      <c r="F14267" s="102"/>
    </row>
    <row r="14268" ht="12.75" customHeight="1">
      <c r="A14268" s="100" t="s">
        <v>14449</v>
      </c>
      <c r="B14268" s="101">
        <v>5.59</v>
      </c>
      <c r="C14268" s="102"/>
      <c r="D14268" s="100" t="s">
        <v>30962</v>
      </c>
      <c r="E14268" s="101">
        <v>513.09</v>
      </c>
      <c r="F14268" s="102"/>
    </row>
    <row r="14269" ht="12.75" customHeight="1">
      <c r="A14269" s="100" t="s">
        <v>30775</v>
      </c>
      <c r="B14269" s="101">
        <v>6.29</v>
      </c>
      <c r="C14269" s="102"/>
      <c r="D14269" s="100" t="s">
        <v>14823</v>
      </c>
      <c r="E14269" s="101">
        <v>482.25</v>
      </c>
      <c r="F14269" s="102"/>
    </row>
    <row r="14270" ht="12.75" customHeight="1">
      <c r="A14270" s="100" t="s">
        <v>14451</v>
      </c>
      <c r="B14270" s="101">
        <v>5.63</v>
      </c>
      <c r="C14270" s="102"/>
      <c r="D14270" s="100" t="s">
        <v>30963</v>
      </c>
      <c r="E14270" s="101">
        <v>706.89</v>
      </c>
      <c r="F14270" s="102"/>
    </row>
    <row r="14271" ht="12.75" customHeight="1">
      <c r="A14271" s="100" t="s">
        <v>30776</v>
      </c>
      <c r="B14271" s="101">
        <v>6.77</v>
      </c>
      <c r="C14271" s="102"/>
      <c r="D14271" s="100" t="s">
        <v>14825</v>
      </c>
      <c r="E14271" s="101">
        <v>673.48</v>
      </c>
      <c r="F14271" s="102"/>
    </row>
    <row r="14272" ht="12.75" customHeight="1">
      <c r="A14272" s="100" t="s">
        <v>14453</v>
      </c>
      <c r="B14272" s="101">
        <v>6.06</v>
      </c>
      <c r="C14272" s="102"/>
      <c r="D14272" s="100" t="s">
        <v>30964</v>
      </c>
      <c r="E14272" s="101">
        <v>827.65</v>
      </c>
      <c r="F14272" s="102"/>
    </row>
    <row r="14273" ht="12.75" customHeight="1">
      <c r="A14273" s="100" t="s">
        <v>30777</v>
      </c>
      <c r="B14273" s="101">
        <v>6.8</v>
      </c>
      <c r="C14273" s="102"/>
      <c r="D14273" s="100" t="s">
        <v>14827</v>
      </c>
      <c r="E14273" s="101">
        <v>794.24</v>
      </c>
      <c r="F14273" s="102"/>
    </row>
    <row r="14274" ht="12.75" customHeight="1">
      <c r="A14274" s="100" t="s">
        <v>14455</v>
      </c>
      <c r="B14274" s="101">
        <v>6.09</v>
      </c>
      <c r="C14274" s="102"/>
      <c r="D14274" s="100" t="s">
        <v>30965</v>
      </c>
      <c r="E14274" s="101">
        <v>97.17</v>
      </c>
      <c r="F14274" s="102"/>
    </row>
    <row r="14275" ht="12.75" customHeight="1">
      <c r="A14275" s="100" t="s">
        <v>30778</v>
      </c>
      <c r="B14275" s="101">
        <v>7.41</v>
      </c>
      <c r="C14275" s="102"/>
      <c r="D14275" s="100" t="s">
        <v>14829</v>
      </c>
      <c r="E14275" s="101">
        <v>96.46</v>
      </c>
      <c r="F14275" s="102"/>
    </row>
    <row r="14276" ht="12.75" customHeight="1">
      <c r="A14276" s="100" t="s">
        <v>14457</v>
      </c>
      <c r="B14276" s="101">
        <v>6.64</v>
      </c>
      <c r="C14276" s="102"/>
      <c r="D14276" s="100" t="s">
        <v>30966</v>
      </c>
      <c r="E14276" s="101">
        <v>97.23</v>
      </c>
      <c r="F14276" s="102"/>
    </row>
    <row r="14277" ht="12.75" customHeight="1">
      <c r="A14277" s="100" t="s">
        <v>30779</v>
      </c>
      <c r="B14277" s="101">
        <v>7.95</v>
      </c>
      <c r="C14277" s="102"/>
      <c r="D14277" s="100" t="s">
        <v>14831</v>
      </c>
      <c r="E14277" s="101">
        <v>96.52</v>
      </c>
      <c r="F14277" s="102"/>
    </row>
    <row r="14278" ht="12.75" customHeight="1">
      <c r="A14278" s="100" t="s">
        <v>14459</v>
      </c>
      <c r="B14278" s="101">
        <v>7.18</v>
      </c>
      <c r="C14278" s="102"/>
      <c r="D14278" s="100" t="s">
        <v>30967</v>
      </c>
      <c r="E14278" s="101">
        <v>98.25</v>
      </c>
      <c r="F14278" s="102"/>
    </row>
    <row r="14279" ht="12.75" customHeight="1">
      <c r="A14279" s="100" t="s">
        <v>30780</v>
      </c>
      <c r="B14279" s="101">
        <v>8.48</v>
      </c>
      <c r="C14279" s="102"/>
      <c r="D14279" s="100" t="s">
        <v>14833</v>
      </c>
      <c r="E14279" s="101">
        <v>97.54</v>
      </c>
      <c r="F14279" s="102"/>
    </row>
    <row r="14280" ht="12.75" customHeight="1">
      <c r="A14280" s="100" t="s">
        <v>14461</v>
      </c>
      <c r="B14280" s="101">
        <v>7.66</v>
      </c>
      <c r="C14280" s="102"/>
      <c r="D14280" s="100" t="s">
        <v>30968</v>
      </c>
      <c r="E14280" s="101">
        <v>90.83</v>
      </c>
      <c r="F14280" s="102"/>
    </row>
    <row r="14281" ht="12.75" customHeight="1">
      <c r="A14281" s="100" t="s">
        <v>30781</v>
      </c>
      <c r="B14281" s="101">
        <v>8.8</v>
      </c>
      <c r="C14281" s="102"/>
      <c r="D14281" s="100" t="s">
        <v>14835</v>
      </c>
      <c r="E14281" s="101">
        <v>90.12</v>
      </c>
      <c r="F14281" s="102"/>
    </row>
    <row r="14282" ht="12.75" customHeight="1">
      <c r="A14282" s="100" t="s">
        <v>14463</v>
      </c>
      <c r="B14282" s="101">
        <v>7.98</v>
      </c>
      <c r="C14282" s="102"/>
      <c r="D14282" s="100" t="s">
        <v>30969</v>
      </c>
      <c r="E14282" s="101">
        <v>104.1</v>
      </c>
      <c r="F14282" s="102"/>
    </row>
    <row r="14283" ht="12.75" customHeight="1">
      <c r="A14283" s="100" t="s">
        <v>30782</v>
      </c>
      <c r="B14283" s="101">
        <v>175.79</v>
      </c>
      <c r="C14283" s="102"/>
      <c r="D14283" s="100" t="s">
        <v>14837</v>
      </c>
      <c r="E14283" s="101">
        <v>103.26</v>
      </c>
      <c r="F14283" s="102"/>
    </row>
    <row r="14284" ht="12.75" customHeight="1">
      <c r="A14284" s="100" t="s">
        <v>14465</v>
      </c>
      <c r="B14284" s="101">
        <v>156.83</v>
      </c>
      <c r="C14284" s="102"/>
      <c r="D14284" s="100" t="s">
        <v>30970</v>
      </c>
      <c r="E14284" s="101">
        <v>129.75</v>
      </c>
      <c r="F14284" s="102"/>
    </row>
    <row r="14285" ht="12.75" customHeight="1">
      <c r="A14285" s="100" t="s">
        <v>30783</v>
      </c>
      <c r="B14285" s="101">
        <v>40.65</v>
      </c>
      <c r="C14285" s="102"/>
      <c r="D14285" s="100" t="s">
        <v>14839</v>
      </c>
      <c r="E14285" s="101">
        <v>128.91</v>
      </c>
      <c r="F14285" s="102"/>
    </row>
    <row r="14286" ht="12.75" customHeight="1">
      <c r="A14286" s="100" t="s">
        <v>14467</v>
      </c>
      <c r="B14286" s="101">
        <v>35.91</v>
      </c>
      <c r="C14286" s="102"/>
      <c r="D14286" s="100" t="s">
        <v>30971</v>
      </c>
      <c r="E14286" s="101">
        <v>135.1</v>
      </c>
      <c r="F14286" s="102"/>
    </row>
    <row r="14287" ht="12.75" customHeight="1">
      <c r="A14287" s="100" t="s">
        <v>30784</v>
      </c>
      <c r="B14287" s="101">
        <v>120.41</v>
      </c>
      <c r="C14287" s="102"/>
      <c r="D14287" s="100" t="s">
        <v>14841</v>
      </c>
      <c r="E14287" s="101">
        <v>134.26</v>
      </c>
      <c r="F14287" s="102"/>
    </row>
    <row r="14288" ht="12.75" customHeight="1">
      <c r="A14288" s="100" t="s">
        <v>14469</v>
      </c>
      <c r="B14288" s="101">
        <v>110.93</v>
      </c>
      <c r="C14288" s="102"/>
      <c r="D14288" s="100" t="s">
        <v>30972</v>
      </c>
      <c r="E14288" s="101">
        <v>176.1</v>
      </c>
      <c r="F14288" s="102"/>
    </row>
    <row r="14289" ht="12.75" customHeight="1">
      <c r="A14289" s="100" t="s">
        <v>30785</v>
      </c>
      <c r="B14289" s="101">
        <v>137.27</v>
      </c>
      <c r="C14289" s="102"/>
      <c r="D14289" s="100" t="s">
        <v>14843</v>
      </c>
      <c r="E14289" s="101">
        <v>175.26</v>
      </c>
      <c r="F14289" s="102"/>
    </row>
    <row r="14290" ht="12.75" customHeight="1">
      <c r="A14290" s="100" t="s">
        <v>14471</v>
      </c>
      <c r="B14290" s="101">
        <v>118.93</v>
      </c>
      <c r="C14290" s="102"/>
      <c r="D14290" s="100" t="s">
        <v>30973</v>
      </c>
      <c r="E14290" s="101">
        <v>268.65</v>
      </c>
      <c r="F14290" s="102"/>
    </row>
    <row r="14291" ht="12.75" customHeight="1">
      <c r="A14291" s="100" t="s">
        <v>30786</v>
      </c>
      <c r="B14291" s="101">
        <v>22.06</v>
      </c>
      <c r="C14291" s="102"/>
      <c r="D14291" s="100" t="s">
        <v>14845</v>
      </c>
      <c r="E14291" s="101">
        <v>267.81</v>
      </c>
      <c r="F14291" s="102"/>
    </row>
    <row r="14292" ht="12.75" customHeight="1">
      <c r="A14292" s="100" t="s">
        <v>14473</v>
      </c>
      <c r="B14292" s="101">
        <v>19.2</v>
      </c>
      <c r="C14292" s="102"/>
      <c r="D14292" s="100" t="s">
        <v>30974</v>
      </c>
      <c r="E14292" s="101">
        <v>1151.1</v>
      </c>
      <c r="F14292" s="102"/>
    </row>
    <row r="14293" ht="12.75" customHeight="1">
      <c r="A14293" s="100" t="s">
        <v>30787</v>
      </c>
      <c r="B14293" s="101">
        <v>29.42</v>
      </c>
      <c r="C14293" s="102"/>
      <c r="D14293" s="100" t="s">
        <v>14847</v>
      </c>
      <c r="E14293" s="101">
        <v>1150.26</v>
      </c>
      <c r="F14293" s="102"/>
    </row>
    <row r="14294" ht="12.75" customHeight="1">
      <c r="A14294" s="100" t="s">
        <v>14475</v>
      </c>
      <c r="B14294" s="101">
        <v>25.6</v>
      </c>
      <c r="C14294" s="102"/>
      <c r="D14294" s="100" t="s">
        <v>30975</v>
      </c>
      <c r="E14294" s="101">
        <v>23.68</v>
      </c>
      <c r="F14294" s="102"/>
    </row>
    <row r="14295" ht="12.75" customHeight="1">
      <c r="A14295" s="100" t="s">
        <v>30788</v>
      </c>
      <c r="B14295" s="101">
        <v>65.06</v>
      </c>
      <c r="C14295" s="102"/>
      <c r="D14295" s="100" t="s">
        <v>14849</v>
      </c>
      <c r="E14295" s="101">
        <v>22.65</v>
      </c>
      <c r="F14295" s="102"/>
    </row>
    <row r="14296" ht="12.75" customHeight="1">
      <c r="A14296" s="100" t="s">
        <v>14477</v>
      </c>
      <c r="B14296" s="101">
        <v>62.21</v>
      </c>
      <c r="C14296" s="102"/>
      <c r="D14296" s="100" t="s">
        <v>30976</v>
      </c>
      <c r="E14296" s="101">
        <v>23.68</v>
      </c>
      <c r="F14296" s="102"/>
    </row>
    <row r="14297" ht="12.75" customHeight="1">
      <c r="A14297" s="100" t="s">
        <v>30789</v>
      </c>
      <c r="B14297" s="101">
        <v>104.0</v>
      </c>
      <c r="C14297" s="102"/>
      <c r="D14297" s="100" t="s">
        <v>14851</v>
      </c>
      <c r="E14297" s="101">
        <v>22.65</v>
      </c>
      <c r="F14297" s="102"/>
    </row>
    <row r="14298" ht="12.75" customHeight="1">
      <c r="A14298" s="100" t="s">
        <v>14479</v>
      </c>
      <c r="B14298" s="101">
        <v>100.21</v>
      </c>
      <c r="C14298" s="102"/>
      <c r="D14298" s="100" t="s">
        <v>30977</v>
      </c>
      <c r="E14298" s="101">
        <v>23.68</v>
      </c>
      <c r="F14298" s="102"/>
    </row>
    <row r="14299" ht="12.75" customHeight="1">
      <c r="A14299" s="100" t="s">
        <v>30790</v>
      </c>
      <c r="B14299" s="101">
        <v>75.25</v>
      </c>
      <c r="C14299" s="102"/>
      <c r="D14299" s="100" t="s">
        <v>14853</v>
      </c>
      <c r="E14299" s="101">
        <v>22.65</v>
      </c>
      <c r="F14299" s="102"/>
    </row>
    <row r="14300" ht="12.75" customHeight="1">
      <c r="A14300" s="100" t="s">
        <v>14481</v>
      </c>
      <c r="B14300" s="101">
        <v>72.88</v>
      </c>
      <c r="C14300" s="102"/>
      <c r="D14300" s="100" t="s">
        <v>30978</v>
      </c>
      <c r="E14300" s="101">
        <v>25.69</v>
      </c>
      <c r="F14300" s="102"/>
    </row>
    <row r="14301" ht="12.75" customHeight="1">
      <c r="A14301" s="100" t="s">
        <v>30791</v>
      </c>
      <c r="B14301" s="101">
        <v>43.32</v>
      </c>
      <c r="C14301" s="102"/>
      <c r="D14301" s="100" t="s">
        <v>14855</v>
      </c>
      <c r="E14301" s="101">
        <v>24.66</v>
      </c>
      <c r="F14301" s="102"/>
    </row>
    <row r="14302" ht="12.75" customHeight="1">
      <c r="A14302" s="100" t="s">
        <v>14483</v>
      </c>
      <c r="B14302" s="101">
        <v>41.42</v>
      </c>
      <c r="C14302" s="102"/>
      <c r="D14302" s="100" t="s">
        <v>30979</v>
      </c>
      <c r="E14302" s="101">
        <v>27.57</v>
      </c>
      <c r="F14302" s="102"/>
    </row>
    <row r="14303" ht="12.75" customHeight="1">
      <c r="A14303" s="100" t="s">
        <v>30798</v>
      </c>
      <c r="B14303" s="101">
        <v>70.54</v>
      </c>
      <c r="C14303" s="102"/>
      <c r="D14303" s="100" t="s">
        <v>14857</v>
      </c>
      <c r="E14303" s="101">
        <v>26.54</v>
      </c>
      <c r="F14303" s="102"/>
    </row>
    <row r="14304" ht="12.75" customHeight="1">
      <c r="A14304" s="100" t="s">
        <v>14498</v>
      </c>
      <c r="B14304" s="101">
        <v>69.94</v>
      </c>
      <c r="C14304" s="102"/>
      <c r="D14304" s="100" t="s">
        <v>30980</v>
      </c>
      <c r="E14304" s="101">
        <v>20.88</v>
      </c>
      <c r="F14304" s="102"/>
    </row>
    <row r="14305" ht="12.75" customHeight="1">
      <c r="A14305" s="100" t="s">
        <v>30799</v>
      </c>
      <c r="B14305" s="101">
        <v>81.7</v>
      </c>
      <c r="C14305" s="102"/>
      <c r="D14305" s="100" t="s">
        <v>14859</v>
      </c>
      <c r="E14305" s="101">
        <v>20.23</v>
      </c>
      <c r="F14305" s="102"/>
    </row>
    <row r="14306" ht="12.75" customHeight="1">
      <c r="A14306" s="100" t="s">
        <v>14500</v>
      </c>
      <c r="B14306" s="101">
        <v>81.0</v>
      </c>
      <c r="C14306" s="102"/>
      <c r="D14306" s="100" t="s">
        <v>30981</v>
      </c>
      <c r="E14306" s="101">
        <v>50.13</v>
      </c>
      <c r="F14306" s="102"/>
    </row>
    <row r="14307" ht="12.75" customHeight="1">
      <c r="A14307" s="100" t="s">
        <v>30803</v>
      </c>
      <c r="B14307" s="101">
        <v>125.73</v>
      </c>
      <c r="C14307" s="102"/>
      <c r="D14307" s="100" t="s">
        <v>14861</v>
      </c>
      <c r="E14307" s="101">
        <v>49.48</v>
      </c>
      <c r="F14307" s="102"/>
    </row>
    <row r="14308" ht="12.75" customHeight="1">
      <c r="A14308" s="100" t="s">
        <v>14508</v>
      </c>
      <c r="B14308" s="101">
        <v>116.26</v>
      </c>
      <c r="C14308" s="102"/>
      <c r="D14308" s="100" t="s">
        <v>30982</v>
      </c>
      <c r="E14308" s="101">
        <v>6.54</v>
      </c>
      <c r="F14308" s="102"/>
    </row>
    <row r="14309" ht="12.75" customHeight="1">
      <c r="A14309" s="100" t="s">
        <v>30804</v>
      </c>
      <c r="B14309" s="101">
        <v>116.91</v>
      </c>
      <c r="C14309" s="102"/>
      <c r="D14309" s="100" t="s">
        <v>14863</v>
      </c>
      <c r="E14309" s="101">
        <v>6.09</v>
      </c>
      <c r="F14309" s="102"/>
    </row>
    <row r="14310" ht="12.75" customHeight="1">
      <c r="A14310" s="100" t="s">
        <v>14510</v>
      </c>
      <c r="B14310" s="101">
        <v>107.44</v>
      </c>
      <c r="C14310" s="102"/>
      <c r="D14310" s="100" t="s">
        <v>30983</v>
      </c>
      <c r="E14310" s="101">
        <v>7.64</v>
      </c>
      <c r="F14310" s="102"/>
    </row>
    <row r="14311" ht="12.75" customHeight="1">
      <c r="A14311" s="100" t="s">
        <v>30805</v>
      </c>
      <c r="B14311" s="101">
        <v>488.05</v>
      </c>
      <c r="C14311" s="102"/>
      <c r="D14311" s="100" t="s">
        <v>14865</v>
      </c>
      <c r="E14311" s="101">
        <v>7.19</v>
      </c>
      <c r="F14311" s="102"/>
    </row>
    <row r="14312" ht="12.75" customHeight="1">
      <c r="A14312" s="100" t="s">
        <v>14512</v>
      </c>
      <c r="B14312" s="101">
        <v>458.94</v>
      </c>
      <c r="C14312" s="102"/>
      <c r="D14312" s="100" t="s">
        <v>30984</v>
      </c>
      <c r="E14312" s="101">
        <v>52.26</v>
      </c>
      <c r="F14312" s="102"/>
    </row>
    <row r="14313" ht="12.75" customHeight="1">
      <c r="A14313" s="100" t="s">
        <v>30806</v>
      </c>
      <c r="B14313" s="101">
        <v>685.4</v>
      </c>
      <c r="C14313" s="102"/>
      <c r="D14313" s="100" t="s">
        <v>14867</v>
      </c>
      <c r="E14313" s="101">
        <v>50.76</v>
      </c>
      <c r="F14313" s="102"/>
    </row>
    <row r="14314" ht="12.75" customHeight="1">
      <c r="A14314" s="100" t="s">
        <v>14514</v>
      </c>
      <c r="B14314" s="101">
        <v>649.33</v>
      </c>
      <c r="C14314" s="102"/>
      <c r="D14314" s="100" t="s">
        <v>30985</v>
      </c>
      <c r="E14314" s="101">
        <v>92.35</v>
      </c>
      <c r="F14314" s="102"/>
    </row>
    <row r="14315" ht="12.75" customHeight="1">
      <c r="A14315" s="100" t="s">
        <v>30807</v>
      </c>
      <c r="B14315" s="101">
        <v>1375.91</v>
      </c>
      <c r="C14315" s="102"/>
      <c r="D14315" s="100" t="s">
        <v>14869</v>
      </c>
      <c r="E14315" s="101">
        <v>90.86</v>
      </c>
      <c r="F14315" s="102"/>
    </row>
    <row r="14316" ht="12.75" customHeight="1">
      <c r="A14316" s="100" t="s">
        <v>14516</v>
      </c>
      <c r="B14316" s="101">
        <v>1311.72</v>
      </c>
      <c r="C14316" s="102"/>
      <c r="D14316" s="100" t="s">
        <v>30986</v>
      </c>
      <c r="E14316" s="101">
        <v>247.9</v>
      </c>
      <c r="F14316" s="102"/>
    </row>
    <row r="14317" ht="12.75" customHeight="1">
      <c r="A14317" s="100" t="s">
        <v>30808</v>
      </c>
      <c r="B14317" s="101">
        <v>1925.12</v>
      </c>
      <c r="C14317" s="102"/>
      <c r="D14317" s="100" t="s">
        <v>14871</v>
      </c>
      <c r="E14317" s="101">
        <v>246.41</v>
      </c>
      <c r="F14317" s="102"/>
    </row>
    <row r="14318" ht="12.75" customHeight="1">
      <c r="A14318" s="100" t="s">
        <v>14518</v>
      </c>
      <c r="B14318" s="101">
        <v>1851.75</v>
      </c>
      <c r="C14318" s="102"/>
      <c r="D14318" s="100" t="s">
        <v>30987</v>
      </c>
      <c r="E14318" s="101">
        <v>247.9</v>
      </c>
      <c r="F14318" s="102"/>
    </row>
    <row r="14319" ht="12.75" customHeight="1">
      <c r="A14319" s="100" t="s">
        <v>30809</v>
      </c>
      <c r="B14319" s="101">
        <v>2784.25</v>
      </c>
      <c r="C14319" s="102"/>
      <c r="D14319" s="100" t="s">
        <v>14873</v>
      </c>
      <c r="E14319" s="101">
        <v>246.41</v>
      </c>
      <c r="F14319" s="102"/>
    </row>
    <row r="14320" ht="12.75" customHeight="1">
      <c r="A14320" s="100" t="s">
        <v>14520</v>
      </c>
      <c r="B14320" s="101">
        <v>2696.33</v>
      </c>
      <c r="C14320" s="102"/>
      <c r="D14320" s="100" t="s">
        <v>30988</v>
      </c>
      <c r="E14320" s="101">
        <v>25.76</v>
      </c>
      <c r="F14320" s="102"/>
    </row>
    <row r="14321" ht="12.75" customHeight="1">
      <c r="A14321" s="100" t="s">
        <v>30810</v>
      </c>
      <c r="B14321" s="101">
        <v>16.84</v>
      </c>
      <c r="C14321" s="102"/>
      <c r="D14321" s="100" t="s">
        <v>14875</v>
      </c>
      <c r="E14321" s="101">
        <v>24.26</v>
      </c>
      <c r="F14321" s="102"/>
    </row>
    <row r="14322" ht="12.75" customHeight="1">
      <c r="A14322" s="100" t="s">
        <v>14522</v>
      </c>
      <c r="B14322" s="101">
        <v>15.02</v>
      </c>
      <c r="C14322" s="102"/>
      <c r="D14322" s="100" t="s">
        <v>30989</v>
      </c>
      <c r="E14322" s="101">
        <v>47.34</v>
      </c>
      <c r="F14322" s="102"/>
    </row>
    <row r="14323" ht="12.75" customHeight="1">
      <c r="A14323" s="100" t="s">
        <v>30811</v>
      </c>
      <c r="B14323" s="101">
        <v>21.47</v>
      </c>
      <c r="C14323" s="102"/>
      <c r="D14323" s="100" t="s">
        <v>14877</v>
      </c>
      <c r="E14323" s="101">
        <v>45.85</v>
      </c>
      <c r="F14323" s="102"/>
    </row>
    <row r="14324" ht="12.75" customHeight="1">
      <c r="A14324" s="100" t="s">
        <v>14524</v>
      </c>
      <c r="B14324" s="101">
        <v>19.41</v>
      </c>
      <c r="C14324" s="102"/>
      <c r="D14324" s="100" t="s">
        <v>30990</v>
      </c>
      <c r="E14324" s="101">
        <v>47.34</v>
      </c>
      <c r="F14324" s="102"/>
    </row>
    <row r="14325" ht="12.75" customHeight="1">
      <c r="A14325" s="100" t="s">
        <v>30812</v>
      </c>
      <c r="B14325" s="101">
        <v>26.08</v>
      </c>
      <c r="C14325" s="102"/>
      <c r="D14325" s="100" t="s">
        <v>14879</v>
      </c>
      <c r="E14325" s="101">
        <v>45.85</v>
      </c>
      <c r="F14325" s="102"/>
    </row>
    <row r="14326" ht="12.75" customHeight="1">
      <c r="A14326" s="100" t="s">
        <v>14526</v>
      </c>
      <c r="B14326" s="101">
        <v>23.78</v>
      </c>
      <c r="C14326" s="102"/>
      <c r="D14326" s="100" t="s">
        <v>30991</v>
      </c>
      <c r="E14326" s="101">
        <v>72.53</v>
      </c>
      <c r="F14326" s="102"/>
    </row>
    <row r="14327" ht="12.75" customHeight="1">
      <c r="A14327" s="100" t="s">
        <v>30813</v>
      </c>
      <c r="B14327" s="101">
        <v>28.24</v>
      </c>
      <c r="C14327" s="102"/>
      <c r="D14327" s="100" t="s">
        <v>14881</v>
      </c>
      <c r="E14327" s="101">
        <v>71.03</v>
      </c>
      <c r="F14327" s="102"/>
    </row>
    <row r="14328" ht="12.75" customHeight="1">
      <c r="A14328" s="100" t="s">
        <v>14528</v>
      </c>
      <c r="B14328" s="101">
        <v>25.71</v>
      </c>
      <c r="C14328" s="102"/>
      <c r="D14328" s="100" t="s">
        <v>30992</v>
      </c>
      <c r="E14328" s="101">
        <v>12.01</v>
      </c>
      <c r="F14328" s="102"/>
    </row>
    <row r="14329" ht="12.75" customHeight="1">
      <c r="A14329" s="100" t="s">
        <v>30814</v>
      </c>
      <c r="B14329" s="101">
        <v>38.14</v>
      </c>
      <c r="C14329" s="102"/>
      <c r="D14329" s="100" t="s">
        <v>14883</v>
      </c>
      <c r="E14329" s="101">
        <v>11.36</v>
      </c>
      <c r="F14329" s="102"/>
    </row>
    <row r="14330" ht="12.75" customHeight="1">
      <c r="A14330" s="100" t="s">
        <v>14530</v>
      </c>
      <c r="B14330" s="101">
        <v>35.28</v>
      </c>
      <c r="C14330" s="102"/>
      <c r="D14330" s="100" t="s">
        <v>30993</v>
      </c>
      <c r="E14330" s="101">
        <v>12.87</v>
      </c>
      <c r="F14330" s="102"/>
    </row>
    <row r="14331" ht="12.75" customHeight="1">
      <c r="A14331" s="100" t="s">
        <v>30815</v>
      </c>
      <c r="B14331" s="101">
        <v>53.48</v>
      </c>
      <c r="C14331" s="102"/>
      <c r="D14331" s="100" t="s">
        <v>14885</v>
      </c>
      <c r="E14331" s="101">
        <v>12.22</v>
      </c>
      <c r="F14331" s="102"/>
    </row>
    <row r="14332" ht="12.75" customHeight="1">
      <c r="A14332" s="100" t="s">
        <v>14532</v>
      </c>
      <c r="B14332" s="101">
        <v>50.28</v>
      </c>
      <c r="C14332" s="102"/>
      <c r="D14332" s="100" t="s">
        <v>30994</v>
      </c>
      <c r="E14332" s="101">
        <v>13.0</v>
      </c>
      <c r="F14332" s="102"/>
    </row>
    <row r="14333" ht="12.75" customHeight="1">
      <c r="A14333" s="100" t="s">
        <v>30816</v>
      </c>
      <c r="B14333" s="101">
        <v>198.84</v>
      </c>
      <c r="C14333" s="102"/>
      <c r="D14333" s="100" t="s">
        <v>14887</v>
      </c>
      <c r="E14333" s="101">
        <v>12.35</v>
      </c>
      <c r="F14333" s="102"/>
    </row>
    <row r="14334" ht="12.75" customHeight="1">
      <c r="A14334" s="100" t="s">
        <v>14534</v>
      </c>
      <c r="B14334" s="101">
        <v>177.52</v>
      </c>
      <c r="C14334" s="102"/>
      <c r="D14334" s="100" t="s">
        <v>30995</v>
      </c>
      <c r="E14334" s="101">
        <v>34.68</v>
      </c>
      <c r="F14334" s="102"/>
    </row>
    <row r="14335" ht="12.75" customHeight="1">
      <c r="A14335" s="100" t="s">
        <v>30817</v>
      </c>
      <c r="B14335" s="101">
        <v>334.31</v>
      </c>
      <c r="C14335" s="102"/>
      <c r="D14335" s="100" t="s">
        <v>14889</v>
      </c>
      <c r="E14335" s="101">
        <v>34.03</v>
      </c>
      <c r="F14335" s="102"/>
    </row>
    <row r="14336" ht="12.75" customHeight="1">
      <c r="A14336" s="100" t="s">
        <v>156</v>
      </c>
      <c r="B14336" s="101">
        <v>301.99</v>
      </c>
      <c r="C14336" s="102"/>
      <c r="D14336" s="100" t="s">
        <v>30996</v>
      </c>
      <c r="E14336" s="101">
        <v>30.84</v>
      </c>
      <c r="F14336" s="102"/>
    </row>
    <row r="14337" ht="12.75" customHeight="1">
      <c r="A14337" s="100" t="s">
        <v>30818</v>
      </c>
      <c r="B14337" s="101">
        <v>151.1</v>
      </c>
      <c r="C14337" s="102"/>
      <c r="D14337" s="100" t="s">
        <v>14891</v>
      </c>
      <c r="E14337" s="101">
        <v>30.13</v>
      </c>
      <c r="F14337" s="102"/>
    </row>
    <row r="14338" ht="12.75" customHeight="1">
      <c r="A14338" s="100" t="s">
        <v>14537</v>
      </c>
      <c r="B14338" s="101">
        <v>135.94</v>
      </c>
      <c r="C14338" s="102"/>
      <c r="D14338" s="100" t="s">
        <v>30997</v>
      </c>
      <c r="E14338" s="101">
        <v>33.46</v>
      </c>
      <c r="F14338" s="102"/>
    </row>
    <row r="14339" ht="12.75" customHeight="1">
      <c r="A14339" s="100" t="s">
        <v>30819</v>
      </c>
      <c r="B14339" s="101">
        <v>143.68</v>
      </c>
      <c r="C14339" s="102"/>
      <c r="D14339" s="100" t="s">
        <v>14893</v>
      </c>
      <c r="E14339" s="101">
        <v>32.75</v>
      </c>
      <c r="F14339" s="102"/>
    </row>
    <row r="14340" ht="12.75" customHeight="1">
      <c r="A14340" s="100" t="s">
        <v>14539</v>
      </c>
      <c r="B14340" s="101">
        <v>128.52</v>
      </c>
      <c r="C14340" s="102"/>
      <c r="D14340" s="100" t="s">
        <v>30998</v>
      </c>
      <c r="E14340" s="101">
        <v>45.46</v>
      </c>
      <c r="F14340" s="102"/>
    </row>
    <row r="14341" ht="12.75" customHeight="1">
      <c r="A14341" s="100" t="s">
        <v>30820</v>
      </c>
      <c r="B14341" s="101">
        <v>295.35</v>
      </c>
      <c r="C14341" s="102"/>
      <c r="D14341" s="100" t="s">
        <v>14895</v>
      </c>
      <c r="E14341" s="101">
        <v>44.75</v>
      </c>
      <c r="F14341" s="102"/>
    </row>
    <row r="14342" ht="12.75" customHeight="1">
      <c r="A14342" s="100" t="s">
        <v>14541</v>
      </c>
      <c r="B14342" s="101">
        <v>265.02</v>
      </c>
      <c r="C14342" s="102"/>
      <c r="D14342" s="100" t="s">
        <v>30999</v>
      </c>
      <c r="E14342" s="101">
        <v>84.6</v>
      </c>
      <c r="F14342" s="102"/>
    </row>
    <row r="14343" ht="12.75" customHeight="1">
      <c r="A14343" s="100" t="s">
        <v>30821</v>
      </c>
      <c r="B14343" s="101">
        <v>258.0</v>
      </c>
      <c r="C14343" s="102"/>
      <c r="D14343" s="100" t="s">
        <v>14897</v>
      </c>
      <c r="E14343" s="101">
        <v>83.89</v>
      </c>
      <c r="F14343" s="102"/>
    </row>
    <row r="14344" ht="12.75" customHeight="1">
      <c r="A14344" s="100" t="s">
        <v>14543</v>
      </c>
      <c r="B14344" s="101">
        <v>227.29</v>
      </c>
      <c r="C14344" s="102"/>
      <c r="D14344" s="100" t="s">
        <v>31000</v>
      </c>
      <c r="E14344" s="101">
        <v>42.44</v>
      </c>
      <c r="F14344" s="102"/>
    </row>
    <row r="14345" ht="12.75" customHeight="1">
      <c r="A14345" s="100" t="s">
        <v>30822</v>
      </c>
      <c r="B14345" s="101">
        <v>256.94</v>
      </c>
      <c r="C14345" s="102"/>
      <c r="D14345" s="100" t="s">
        <v>14899</v>
      </c>
      <c r="E14345" s="101">
        <v>41.67</v>
      </c>
      <c r="F14345" s="102"/>
    </row>
    <row r="14346" ht="12.75" customHeight="1">
      <c r="A14346" s="100" t="s">
        <v>14545</v>
      </c>
      <c r="B14346" s="101">
        <v>226.23</v>
      </c>
      <c r="C14346" s="102"/>
      <c r="D14346" s="100" t="s">
        <v>31001</v>
      </c>
      <c r="E14346" s="101">
        <v>51.1</v>
      </c>
      <c r="F14346" s="102"/>
    </row>
    <row r="14347" ht="12.75" customHeight="1">
      <c r="A14347" s="100" t="s">
        <v>30823</v>
      </c>
      <c r="B14347" s="101">
        <v>136.09</v>
      </c>
      <c r="C14347" s="102"/>
      <c r="D14347" s="100" t="s">
        <v>14901</v>
      </c>
      <c r="E14347" s="101">
        <v>50.33</v>
      </c>
      <c r="F14347" s="102"/>
    </row>
    <row r="14348" ht="12.75" customHeight="1">
      <c r="A14348" s="100" t="s">
        <v>14547</v>
      </c>
      <c r="B14348" s="101">
        <v>119.51</v>
      </c>
      <c r="C14348" s="102"/>
      <c r="D14348" s="100" t="s">
        <v>31002</v>
      </c>
      <c r="E14348" s="101">
        <v>54.18</v>
      </c>
      <c r="F14348" s="102"/>
    </row>
    <row r="14349" ht="12.75" customHeight="1">
      <c r="A14349" s="100" t="s">
        <v>30824</v>
      </c>
      <c r="B14349" s="101">
        <v>215.28</v>
      </c>
      <c r="C14349" s="102"/>
      <c r="D14349" s="100" t="s">
        <v>14903</v>
      </c>
      <c r="E14349" s="101">
        <v>53.41</v>
      </c>
      <c r="F14349" s="102"/>
    </row>
    <row r="14350" ht="12.75" customHeight="1">
      <c r="A14350" s="100" t="s">
        <v>14549</v>
      </c>
      <c r="B14350" s="101">
        <v>193.96</v>
      </c>
      <c r="C14350" s="102"/>
      <c r="D14350" s="100" t="s">
        <v>31003</v>
      </c>
      <c r="E14350" s="101">
        <v>116.61</v>
      </c>
      <c r="F14350" s="102"/>
    </row>
    <row r="14351" ht="12.75" customHeight="1">
      <c r="A14351" s="100" t="s">
        <v>30825</v>
      </c>
      <c r="B14351" s="101">
        <v>278.03</v>
      </c>
      <c r="C14351" s="102"/>
      <c r="D14351" s="100" t="s">
        <v>14905</v>
      </c>
      <c r="E14351" s="101">
        <v>115.84</v>
      </c>
      <c r="F14351" s="102"/>
    </row>
    <row r="14352" ht="12.75" customHeight="1">
      <c r="A14352" s="100" t="s">
        <v>14551</v>
      </c>
      <c r="B14352" s="101">
        <v>251.97</v>
      </c>
      <c r="C14352" s="102"/>
      <c r="D14352" s="100" t="s">
        <v>31004</v>
      </c>
      <c r="E14352" s="101">
        <v>307.88</v>
      </c>
      <c r="F14352" s="102"/>
    </row>
    <row r="14353" ht="12.75" customHeight="1">
      <c r="A14353" s="100" t="s">
        <v>30826</v>
      </c>
      <c r="B14353" s="101">
        <v>273.23</v>
      </c>
      <c r="C14353" s="102"/>
      <c r="D14353" s="100" t="s">
        <v>14907</v>
      </c>
      <c r="E14353" s="101">
        <v>307.11</v>
      </c>
      <c r="F14353" s="102"/>
    </row>
    <row r="14354" ht="12.75" customHeight="1">
      <c r="A14354" s="100" t="s">
        <v>106</v>
      </c>
      <c r="B14354" s="101">
        <v>247.17</v>
      </c>
      <c r="C14354" s="102"/>
      <c r="D14354" s="100" t="s">
        <v>31005</v>
      </c>
      <c r="E14354" s="101">
        <v>314.67</v>
      </c>
      <c r="F14354" s="102"/>
    </row>
    <row r="14355" ht="12.75" customHeight="1">
      <c r="A14355" s="100" t="s">
        <v>30827</v>
      </c>
      <c r="B14355" s="101">
        <v>157.74</v>
      </c>
      <c r="C14355" s="102"/>
      <c r="D14355" s="100" t="s">
        <v>14909</v>
      </c>
      <c r="E14355" s="101">
        <v>313.9</v>
      </c>
      <c r="F14355" s="102"/>
    </row>
    <row r="14356" ht="12.75" customHeight="1">
      <c r="A14356" s="100" t="s">
        <v>14554</v>
      </c>
      <c r="B14356" s="101">
        <v>139.89</v>
      </c>
      <c r="C14356" s="102"/>
      <c r="D14356" s="100" t="s">
        <v>31006</v>
      </c>
      <c r="E14356" s="101">
        <v>336.62</v>
      </c>
      <c r="F14356" s="102"/>
    </row>
    <row r="14357" ht="12.75" customHeight="1">
      <c r="A14357" s="100" t="s">
        <v>30828</v>
      </c>
      <c r="B14357" s="101">
        <v>199.4</v>
      </c>
      <c r="C14357" s="102"/>
      <c r="D14357" s="100" t="s">
        <v>14911</v>
      </c>
      <c r="E14357" s="101">
        <v>335.85</v>
      </c>
      <c r="F14357" s="102"/>
    </row>
    <row r="14358" ht="12.75" customHeight="1">
      <c r="A14358" s="100" t="s">
        <v>14556</v>
      </c>
      <c r="B14358" s="101">
        <v>177.09</v>
      </c>
      <c r="C14358" s="102"/>
      <c r="D14358" s="100" t="s">
        <v>31007</v>
      </c>
      <c r="E14358" s="101">
        <v>800.12</v>
      </c>
      <c r="F14358" s="102"/>
    </row>
    <row r="14359" ht="12.75" customHeight="1">
      <c r="A14359" s="100" t="s">
        <v>30829</v>
      </c>
      <c r="B14359" s="101">
        <v>135.41</v>
      </c>
      <c r="C14359" s="102"/>
      <c r="D14359" s="100" t="s">
        <v>14913</v>
      </c>
      <c r="E14359" s="101">
        <v>799.35</v>
      </c>
      <c r="F14359" s="102"/>
    </row>
    <row r="14360" ht="12.75" customHeight="1">
      <c r="A14360" s="100" t="s">
        <v>14558</v>
      </c>
      <c r="B14360" s="101">
        <v>118.83</v>
      </c>
      <c r="C14360" s="102"/>
      <c r="D14360" s="100" t="s">
        <v>31008</v>
      </c>
      <c r="E14360" s="101">
        <v>1414.72</v>
      </c>
      <c r="F14360" s="102"/>
    </row>
    <row r="14361" ht="12.75" customHeight="1">
      <c r="A14361" s="100" t="s">
        <v>30830</v>
      </c>
      <c r="B14361" s="101">
        <v>152.97</v>
      </c>
      <c r="C14361" s="102"/>
      <c r="D14361" s="100" t="s">
        <v>14915</v>
      </c>
      <c r="E14361" s="101">
        <v>1413.95</v>
      </c>
      <c r="F14361" s="102"/>
    </row>
    <row r="14362" ht="12.75" customHeight="1">
      <c r="A14362" s="100" t="s">
        <v>14560</v>
      </c>
      <c r="B14362" s="101">
        <v>135.24</v>
      </c>
      <c r="C14362" s="102"/>
      <c r="D14362" s="100" t="s">
        <v>31009</v>
      </c>
      <c r="E14362" s="101">
        <v>1628.27</v>
      </c>
      <c r="F14362" s="102"/>
    </row>
    <row r="14363" ht="12.75" customHeight="1">
      <c r="A14363" s="100" t="s">
        <v>30831</v>
      </c>
      <c r="B14363" s="101">
        <v>213.25</v>
      </c>
      <c r="C14363" s="102"/>
      <c r="D14363" s="100" t="s">
        <v>14917</v>
      </c>
      <c r="E14363" s="101">
        <v>1627.5</v>
      </c>
      <c r="F14363" s="102"/>
    </row>
    <row r="14364" ht="12.75" customHeight="1">
      <c r="A14364" s="100" t="s">
        <v>14562</v>
      </c>
      <c r="B14364" s="101">
        <v>189.94</v>
      </c>
      <c r="C14364" s="102"/>
      <c r="D14364" s="100" t="s">
        <v>31010</v>
      </c>
      <c r="E14364" s="101">
        <v>1973.1</v>
      </c>
      <c r="F14364" s="102"/>
    </row>
    <row r="14365" ht="12.75" customHeight="1">
      <c r="A14365" s="100" t="s">
        <v>30832</v>
      </c>
      <c r="B14365" s="101">
        <v>301.84</v>
      </c>
      <c r="C14365" s="102"/>
      <c r="D14365" s="100" t="s">
        <v>14919</v>
      </c>
      <c r="E14365" s="101">
        <v>1972.33</v>
      </c>
      <c r="F14365" s="102"/>
    </row>
    <row r="14366" ht="12.75" customHeight="1">
      <c r="A14366" s="100" t="s">
        <v>14564</v>
      </c>
      <c r="B14366" s="101">
        <v>271.05</v>
      </c>
      <c r="C14366" s="102"/>
      <c r="D14366" s="100" t="s">
        <v>31011</v>
      </c>
      <c r="E14366" s="101">
        <v>53.36</v>
      </c>
      <c r="F14366" s="102"/>
    </row>
    <row r="14367" ht="12.75" customHeight="1">
      <c r="A14367" s="100" t="s">
        <v>30833</v>
      </c>
      <c r="B14367" s="101">
        <v>153.29</v>
      </c>
      <c r="C14367" s="102"/>
      <c r="D14367" s="100" t="s">
        <v>14921</v>
      </c>
      <c r="E14367" s="101">
        <v>52.72</v>
      </c>
      <c r="F14367" s="102"/>
    </row>
    <row r="14368" ht="12.75" customHeight="1">
      <c r="A14368" s="100" t="s">
        <v>14566</v>
      </c>
      <c r="B14368" s="101">
        <v>135.56</v>
      </c>
      <c r="C14368" s="102"/>
      <c r="D14368" s="100" t="s">
        <v>31012</v>
      </c>
      <c r="E14368" s="101">
        <v>64.16</v>
      </c>
      <c r="F14368" s="102"/>
    </row>
    <row r="14369" ht="12.75" customHeight="1">
      <c r="A14369" s="100" t="s">
        <v>30834</v>
      </c>
      <c r="B14369" s="101">
        <v>30.49</v>
      </c>
      <c r="C14369" s="102"/>
      <c r="D14369" s="100" t="s">
        <v>14923</v>
      </c>
      <c r="E14369" s="101">
        <v>63.52</v>
      </c>
      <c r="F14369" s="102"/>
    </row>
    <row r="14370" ht="12.75" customHeight="1">
      <c r="A14370" s="100" t="s">
        <v>14568</v>
      </c>
      <c r="B14370" s="101">
        <v>28.84</v>
      </c>
      <c r="C14370" s="102"/>
      <c r="D14370" s="100" t="s">
        <v>31013</v>
      </c>
      <c r="E14370" s="101">
        <v>160.38</v>
      </c>
      <c r="F14370" s="102"/>
    </row>
    <row r="14371" ht="12.75" customHeight="1">
      <c r="A14371" s="100" t="s">
        <v>30835</v>
      </c>
      <c r="B14371" s="101">
        <v>183.05</v>
      </c>
      <c r="C14371" s="102"/>
      <c r="D14371" s="100" t="s">
        <v>14925</v>
      </c>
      <c r="E14371" s="101">
        <v>159.74</v>
      </c>
      <c r="F14371" s="102"/>
    </row>
    <row r="14372" ht="12.75" customHeight="1">
      <c r="A14372" s="100" t="s">
        <v>14570</v>
      </c>
      <c r="B14372" s="101">
        <v>160.58</v>
      </c>
      <c r="C14372" s="102"/>
      <c r="D14372" s="100" t="s">
        <v>31014</v>
      </c>
      <c r="E14372" s="101">
        <v>45.65</v>
      </c>
      <c r="F14372" s="102"/>
    </row>
    <row r="14373" ht="12.75" customHeight="1">
      <c r="A14373" s="100" t="s">
        <v>30836</v>
      </c>
      <c r="B14373" s="101">
        <v>183.59</v>
      </c>
      <c r="C14373" s="102"/>
      <c r="D14373" s="100" t="s">
        <v>14927</v>
      </c>
      <c r="E14373" s="101">
        <v>45.0</v>
      </c>
      <c r="F14373" s="102"/>
    </row>
    <row r="14374" ht="12.75" customHeight="1">
      <c r="A14374" s="100" t="s">
        <v>14572</v>
      </c>
      <c r="B14374" s="101">
        <v>165.86</v>
      </c>
      <c r="C14374" s="102"/>
      <c r="D14374" s="100" t="s">
        <v>31015</v>
      </c>
      <c r="E14374" s="101">
        <v>59.09</v>
      </c>
      <c r="F14374" s="102"/>
    </row>
    <row r="14375" ht="12.75" customHeight="1">
      <c r="A14375" s="100" t="s">
        <v>30837</v>
      </c>
      <c r="B14375" s="101">
        <v>16.57</v>
      </c>
      <c r="C14375" s="102"/>
      <c r="D14375" s="100" t="s">
        <v>14929</v>
      </c>
      <c r="E14375" s="101">
        <v>58.44</v>
      </c>
      <c r="F14375" s="102"/>
    </row>
    <row r="14376" ht="12.75" customHeight="1">
      <c r="A14376" s="100" t="s">
        <v>14574</v>
      </c>
      <c r="B14376" s="101">
        <v>15.19</v>
      </c>
      <c r="C14376" s="102"/>
      <c r="D14376" s="100" t="s">
        <v>31016</v>
      </c>
      <c r="E14376" s="101">
        <v>176.86</v>
      </c>
      <c r="F14376" s="102"/>
    </row>
    <row r="14377" ht="12.75" customHeight="1">
      <c r="A14377" s="100" t="s">
        <v>30838</v>
      </c>
      <c r="B14377" s="101">
        <v>137.18</v>
      </c>
      <c r="C14377" s="102"/>
      <c r="D14377" s="100" t="s">
        <v>14931</v>
      </c>
      <c r="E14377" s="101">
        <v>176.21</v>
      </c>
      <c r="F14377" s="102"/>
    </row>
    <row r="14378" ht="12.75" customHeight="1">
      <c r="A14378" s="100" t="s">
        <v>14576</v>
      </c>
      <c r="B14378" s="101">
        <v>120.6</v>
      </c>
      <c r="C14378" s="102"/>
      <c r="D14378" s="100" t="s">
        <v>31017</v>
      </c>
      <c r="E14378" s="101">
        <v>250.39</v>
      </c>
      <c r="F14378" s="102"/>
    </row>
    <row r="14379" ht="12.75" customHeight="1">
      <c r="A14379" s="100" t="s">
        <v>30839</v>
      </c>
      <c r="B14379" s="101">
        <v>318.49</v>
      </c>
      <c r="C14379" s="102"/>
      <c r="D14379" s="100" t="s">
        <v>14933</v>
      </c>
      <c r="E14379" s="101">
        <v>248.33</v>
      </c>
      <c r="F14379" s="102"/>
    </row>
    <row r="14380" ht="12.75" customHeight="1">
      <c r="A14380" s="100" t="s">
        <v>14578</v>
      </c>
      <c r="B14380" s="101">
        <v>285.4</v>
      </c>
      <c r="C14380" s="102"/>
      <c r="D14380" s="100" t="s">
        <v>31018</v>
      </c>
      <c r="E14380" s="101">
        <v>384.72</v>
      </c>
      <c r="F14380" s="102"/>
    </row>
    <row r="14381" ht="12.75" customHeight="1">
      <c r="A14381" s="100" t="s">
        <v>30840</v>
      </c>
      <c r="B14381" s="101">
        <v>273.99</v>
      </c>
      <c r="C14381" s="102"/>
      <c r="D14381" s="100" t="s">
        <v>14935</v>
      </c>
      <c r="E14381" s="101">
        <v>382.66</v>
      </c>
      <c r="F14381" s="102"/>
    </row>
    <row r="14382" ht="12.75" customHeight="1">
      <c r="A14382" s="100" t="s">
        <v>14580</v>
      </c>
      <c r="B14382" s="101">
        <v>243.28</v>
      </c>
      <c r="C14382" s="102"/>
      <c r="D14382" s="100" t="s">
        <v>31019</v>
      </c>
      <c r="E14382" s="101">
        <v>521.39</v>
      </c>
      <c r="F14382" s="102"/>
    </row>
    <row r="14383" ht="12.75" customHeight="1">
      <c r="A14383" s="100" t="s">
        <v>30841</v>
      </c>
      <c r="B14383" s="101">
        <v>283.23</v>
      </c>
      <c r="C14383" s="102"/>
      <c r="D14383" s="100" t="s">
        <v>14937</v>
      </c>
      <c r="E14383" s="101">
        <v>519.33</v>
      </c>
      <c r="F14383" s="102"/>
    </row>
    <row r="14384" ht="12.75" customHeight="1">
      <c r="A14384" s="100" t="s">
        <v>14582</v>
      </c>
      <c r="B14384" s="101">
        <v>252.52</v>
      </c>
      <c r="C14384" s="102"/>
      <c r="D14384" s="100" t="s">
        <v>31020</v>
      </c>
      <c r="E14384" s="101">
        <v>1568.39</v>
      </c>
      <c r="F14384" s="102"/>
    </row>
    <row r="14385" ht="12.75" customHeight="1">
      <c r="A14385" s="100" t="s">
        <v>30842</v>
      </c>
      <c r="B14385" s="101">
        <v>300.75</v>
      </c>
      <c r="C14385" s="102"/>
      <c r="D14385" s="100" t="s">
        <v>14939</v>
      </c>
      <c r="E14385" s="101">
        <v>1566.33</v>
      </c>
      <c r="F14385" s="102"/>
    </row>
    <row r="14386" ht="12.75" customHeight="1">
      <c r="A14386" s="100" t="s">
        <v>14584</v>
      </c>
      <c r="B14386" s="101">
        <v>270.03</v>
      </c>
      <c r="C14386" s="102"/>
      <c r="D14386" s="100" t="s">
        <v>31021</v>
      </c>
      <c r="E14386" s="101">
        <v>2085.39</v>
      </c>
      <c r="F14386" s="102"/>
    </row>
    <row r="14387" ht="12.75" customHeight="1">
      <c r="A14387" s="100" t="s">
        <v>30843</v>
      </c>
      <c r="B14387" s="101">
        <v>265.49</v>
      </c>
      <c r="C14387" s="102"/>
      <c r="D14387" s="100" t="s">
        <v>14941</v>
      </c>
      <c r="E14387" s="101">
        <v>2083.33</v>
      </c>
      <c r="F14387" s="102"/>
    </row>
    <row r="14388" ht="12.75" customHeight="1">
      <c r="A14388" s="100" t="s">
        <v>14586</v>
      </c>
      <c r="B14388" s="101">
        <v>237.15</v>
      </c>
      <c r="C14388" s="102"/>
      <c r="D14388" s="100" t="s">
        <v>31022</v>
      </c>
      <c r="E14388" s="101">
        <v>2890.39</v>
      </c>
      <c r="F14388" s="102"/>
    </row>
    <row r="14389" ht="12.75" customHeight="1">
      <c r="A14389" s="100" t="s">
        <v>30844</v>
      </c>
      <c r="B14389" s="101">
        <v>257.92</v>
      </c>
      <c r="C14389" s="102"/>
      <c r="D14389" s="100" t="s">
        <v>14943</v>
      </c>
      <c r="E14389" s="101">
        <v>2888.33</v>
      </c>
      <c r="F14389" s="102"/>
    </row>
    <row r="14390" ht="12.75" customHeight="1">
      <c r="A14390" s="100" t="s">
        <v>153</v>
      </c>
      <c r="B14390" s="101">
        <v>229.58</v>
      </c>
      <c r="C14390" s="102"/>
      <c r="D14390" s="100" t="s">
        <v>31023</v>
      </c>
      <c r="E14390" s="101">
        <v>210.8</v>
      </c>
      <c r="F14390" s="102"/>
    </row>
    <row r="14391" ht="12.75" customHeight="1">
      <c r="A14391" s="100" t="s">
        <v>30845</v>
      </c>
      <c r="B14391" s="101">
        <v>281.91</v>
      </c>
      <c r="C14391" s="102"/>
      <c r="D14391" s="100" t="s">
        <v>14945</v>
      </c>
      <c r="E14391" s="101">
        <v>205.66</v>
      </c>
      <c r="F14391" s="102"/>
    </row>
    <row r="14392" ht="12.75" customHeight="1">
      <c r="A14392" s="100" t="s">
        <v>14589</v>
      </c>
      <c r="B14392" s="101">
        <v>252.15</v>
      </c>
      <c r="C14392" s="102"/>
      <c r="D14392" s="100" t="s">
        <v>31024</v>
      </c>
      <c r="E14392" s="101">
        <v>290.45</v>
      </c>
      <c r="F14392" s="102"/>
    </row>
    <row r="14393" ht="12.75" customHeight="1">
      <c r="A14393" s="100" t="s">
        <v>30846</v>
      </c>
      <c r="B14393" s="101">
        <v>257.04</v>
      </c>
      <c r="C14393" s="102"/>
      <c r="D14393" s="100" t="s">
        <v>14947</v>
      </c>
      <c r="E14393" s="101">
        <v>285.31</v>
      </c>
      <c r="F14393" s="102"/>
    </row>
    <row r="14394" ht="12.75" customHeight="1">
      <c r="A14394" s="100" t="s">
        <v>14591</v>
      </c>
      <c r="B14394" s="101">
        <v>228.69</v>
      </c>
      <c r="C14394" s="102"/>
      <c r="D14394" s="100" t="s">
        <v>31025</v>
      </c>
      <c r="E14394" s="101">
        <v>304.63</v>
      </c>
      <c r="F14394" s="102"/>
    </row>
    <row r="14395" ht="12.75" customHeight="1">
      <c r="A14395" s="100" t="s">
        <v>30847</v>
      </c>
      <c r="B14395" s="101">
        <v>249.47</v>
      </c>
      <c r="C14395" s="102"/>
      <c r="D14395" s="100" t="s">
        <v>14949</v>
      </c>
      <c r="E14395" s="101">
        <v>299.49</v>
      </c>
      <c r="F14395" s="102"/>
    </row>
    <row r="14396" ht="12.75" customHeight="1">
      <c r="A14396" s="100" t="s">
        <v>14593</v>
      </c>
      <c r="B14396" s="101">
        <v>221.12</v>
      </c>
      <c r="C14396" s="102"/>
      <c r="D14396" s="100" t="s">
        <v>31026</v>
      </c>
      <c r="E14396" s="101">
        <v>105.23</v>
      </c>
      <c r="F14396" s="102"/>
    </row>
    <row r="14397" ht="12.75" customHeight="1">
      <c r="A14397" s="100" t="s">
        <v>30848</v>
      </c>
      <c r="B14397" s="101">
        <v>271.27</v>
      </c>
      <c r="C14397" s="102"/>
      <c r="D14397" s="100" t="s">
        <v>14951</v>
      </c>
      <c r="E14397" s="101">
        <v>94.95</v>
      </c>
      <c r="F14397" s="102"/>
    </row>
    <row r="14398" ht="12.75" customHeight="1">
      <c r="A14398" s="100" t="s">
        <v>14595</v>
      </c>
      <c r="B14398" s="101">
        <v>242.93</v>
      </c>
      <c r="C14398" s="102"/>
      <c r="D14398" s="100" t="s">
        <v>31027</v>
      </c>
      <c r="E14398" s="101">
        <v>110.21</v>
      </c>
      <c r="F14398" s="102"/>
    </row>
    <row r="14399" ht="12.75" customHeight="1">
      <c r="A14399" s="100" t="s">
        <v>30849</v>
      </c>
      <c r="B14399" s="101">
        <v>239.3</v>
      </c>
      <c r="C14399" s="102"/>
      <c r="D14399" s="100" t="s">
        <v>14953</v>
      </c>
      <c r="E14399" s="101">
        <v>102.5</v>
      </c>
      <c r="F14399" s="102"/>
    </row>
    <row r="14400" ht="12.75" customHeight="1">
      <c r="A14400" s="100" t="s">
        <v>14597</v>
      </c>
      <c r="B14400" s="101">
        <v>213.33</v>
      </c>
      <c r="C14400" s="102"/>
      <c r="D14400" s="100" t="s">
        <v>31028</v>
      </c>
      <c r="E14400" s="101">
        <v>158.3</v>
      </c>
      <c r="F14400" s="102"/>
    </row>
    <row r="14401" ht="12.75" customHeight="1">
      <c r="A14401" s="100" t="s">
        <v>30850</v>
      </c>
      <c r="B14401" s="101">
        <v>231.73</v>
      </c>
      <c r="C14401" s="102"/>
      <c r="D14401" s="100" t="s">
        <v>14955</v>
      </c>
      <c r="E14401" s="101">
        <v>149.05</v>
      </c>
      <c r="F14401" s="102"/>
    </row>
    <row r="14402" ht="12.75" customHeight="1">
      <c r="A14402" s="100" t="s">
        <v>14599</v>
      </c>
      <c r="B14402" s="101">
        <v>205.76</v>
      </c>
      <c r="C14402" s="102"/>
      <c r="D14402" s="100" t="s">
        <v>31029</v>
      </c>
      <c r="E14402" s="101">
        <v>178.43</v>
      </c>
      <c r="F14402" s="102"/>
    </row>
    <row r="14403" ht="12.75" customHeight="1">
      <c r="A14403" s="100" t="s">
        <v>30851</v>
      </c>
      <c r="B14403" s="101">
        <v>214.09</v>
      </c>
      <c r="C14403" s="102"/>
      <c r="D14403" s="100" t="s">
        <v>14957</v>
      </c>
      <c r="E14403" s="101">
        <v>168.15</v>
      </c>
      <c r="F14403" s="102"/>
    </row>
    <row r="14404" ht="12.75" customHeight="1">
      <c r="A14404" s="100" t="s">
        <v>14601</v>
      </c>
      <c r="B14404" s="101">
        <v>190.78</v>
      </c>
      <c r="C14404" s="102"/>
      <c r="D14404" s="100" t="s">
        <v>31030</v>
      </c>
      <c r="E14404" s="101">
        <v>1.96</v>
      </c>
      <c r="F14404" s="102"/>
    </row>
    <row r="14405" ht="12.75" customHeight="1">
      <c r="A14405" s="100" t="s">
        <v>30852</v>
      </c>
      <c r="B14405" s="101">
        <v>180.57</v>
      </c>
      <c r="C14405" s="102"/>
      <c r="D14405" s="100" t="s">
        <v>14959</v>
      </c>
      <c r="E14405" s="101">
        <v>1.81</v>
      </c>
      <c r="F14405" s="102"/>
    </row>
    <row r="14406" ht="12.75" customHeight="1">
      <c r="A14406" s="100" t="s">
        <v>14603</v>
      </c>
      <c r="B14406" s="101">
        <v>161.61</v>
      </c>
      <c r="C14406" s="102"/>
      <c r="D14406" s="100" t="s">
        <v>31031</v>
      </c>
      <c r="E14406" s="101">
        <v>2.66</v>
      </c>
      <c r="F14406" s="102"/>
    </row>
    <row r="14407" ht="12.75" customHeight="1">
      <c r="A14407" s="100" t="s">
        <v>30853</v>
      </c>
      <c r="B14407" s="101">
        <v>130.61</v>
      </c>
      <c r="C14407" s="102"/>
      <c r="D14407" s="100" t="s">
        <v>14961</v>
      </c>
      <c r="E14407" s="101">
        <v>2.45</v>
      </c>
      <c r="F14407" s="102"/>
    </row>
    <row r="14408" ht="12.75" customHeight="1">
      <c r="A14408" s="100" t="s">
        <v>14605</v>
      </c>
      <c r="B14408" s="101">
        <v>115.8</v>
      </c>
      <c r="C14408" s="102"/>
      <c r="D14408" s="100" t="s">
        <v>31032</v>
      </c>
      <c r="E14408" s="101">
        <v>3.6</v>
      </c>
      <c r="F14408" s="102"/>
    </row>
    <row r="14409" ht="12.75" customHeight="1">
      <c r="A14409" s="100" t="s">
        <v>30854</v>
      </c>
      <c r="B14409" s="101">
        <v>166.68</v>
      </c>
      <c r="C14409" s="102"/>
      <c r="D14409" s="100" t="s">
        <v>14963</v>
      </c>
      <c r="E14409" s="101">
        <v>3.34</v>
      </c>
      <c r="F14409" s="102"/>
    </row>
    <row r="14410" ht="12.75" customHeight="1">
      <c r="A14410" s="100" t="s">
        <v>14607</v>
      </c>
      <c r="B14410" s="101">
        <v>147.74</v>
      </c>
      <c r="C14410" s="102"/>
      <c r="D14410" s="100" t="s">
        <v>31033</v>
      </c>
      <c r="E14410" s="101">
        <v>5.02</v>
      </c>
      <c r="F14410" s="102"/>
    </row>
    <row r="14411" ht="12.75" customHeight="1">
      <c r="A14411" s="100" t="s">
        <v>30855</v>
      </c>
      <c r="B14411" s="101">
        <v>45.56</v>
      </c>
      <c r="C14411" s="102"/>
      <c r="D14411" s="100" t="s">
        <v>14965</v>
      </c>
      <c r="E14411" s="101">
        <v>4.71</v>
      </c>
      <c r="F14411" s="102"/>
    </row>
    <row r="14412" ht="12.75" customHeight="1">
      <c r="A14412" s="100" t="s">
        <v>14609</v>
      </c>
      <c r="B14412" s="101">
        <v>41.01</v>
      </c>
      <c r="C14412" s="102"/>
      <c r="D14412" s="100" t="s">
        <v>31034</v>
      </c>
      <c r="E14412" s="101">
        <v>6.89</v>
      </c>
      <c r="F14412" s="102"/>
    </row>
    <row r="14413" ht="12.75" customHeight="1">
      <c r="A14413" s="100" t="s">
        <v>30856</v>
      </c>
      <c r="B14413" s="101">
        <v>195.79</v>
      </c>
      <c r="C14413" s="102"/>
      <c r="D14413" s="100" t="s">
        <v>14967</v>
      </c>
      <c r="E14413" s="101">
        <v>6.53</v>
      </c>
      <c r="F14413" s="102"/>
    </row>
    <row r="14414" ht="12.75" customHeight="1">
      <c r="A14414" s="100" t="s">
        <v>14611</v>
      </c>
      <c r="B14414" s="101">
        <v>186.32</v>
      </c>
      <c r="C14414" s="102"/>
      <c r="D14414" s="100" t="s">
        <v>31035</v>
      </c>
      <c r="E14414" s="101">
        <v>10.13</v>
      </c>
      <c r="F14414" s="102"/>
    </row>
    <row r="14415" ht="12.75" customHeight="1">
      <c r="A14415" s="100" t="s">
        <v>30857</v>
      </c>
      <c r="B14415" s="101">
        <v>102.57</v>
      </c>
      <c r="C14415" s="102"/>
      <c r="D14415" s="100" t="s">
        <v>14969</v>
      </c>
      <c r="E14415" s="101">
        <v>9.72</v>
      </c>
      <c r="F14415" s="102"/>
    </row>
    <row r="14416" ht="12.75" customHeight="1">
      <c r="A14416" s="100" t="s">
        <v>14613</v>
      </c>
      <c r="B14416" s="101">
        <v>93.09</v>
      </c>
      <c r="C14416" s="102"/>
      <c r="D14416" s="100" t="s">
        <v>31036</v>
      </c>
      <c r="E14416" s="101">
        <v>2.51</v>
      </c>
      <c r="F14416" s="102"/>
    </row>
    <row r="14417" ht="12.75" customHeight="1">
      <c r="A14417" s="100" t="s">
        <v>30858</v>
      </c>
      <c r="B14417" s="101">
        <v>94.36</v>
      </c>
      <c r="C14417" s="102"/>
      <c r="D14417" s="100" t="s">
        <v>14971</v>
      </c>
      <c r="E14417" s="101">
        <v>2.3</v>
      </c>
      <c r="F14417" s="102"/>
    </row>
    <row r="14418" ht="12.75" customHeight="1">
      <c r="A14418" s="100" t="s">
        <v>14615</v>
      </c>
      <c r="B14418" s="101">
        <v>89.63</v>
      </c>
      <c r="C14418" s="102"/>
      <c r="D14418" s="100" t="s">
        <v>31037</v>
      </c>
      <c r="E14418" s="101">
        <v>3.46</v>
      </c>
      <c r="F14418" s="102"/>
    </row>
    <row r="14419" ht="12.75" customHeight="1">
      <c r="A14419" s="100" t="s">
        <v>30859</v>
      </c>
      <c r="B14419" s="101">
        <v>58.61</v>
      </c>
      <c r="C14419" s="102"/>
      <c r="D14419" s="100" t="s">
        <v>14973</v>
      </c>
      <c r="E14419" s="101">
        <v>3.2</v>
      </c>
      <c r="F14419" s="102"/>
    </row>
    <row r="14420" ht="12.75" customHeight="1">
      <c r="A14420" s="100" t="s">
        <v>14617</v>
      </c>
      <c r="B14420" s="101">
        <v>53.87</v>
      </c>
      <c r="C14420" s="102"/>
      <c r="D14420" s="100" t="s">
        <v>31038</v>
      </c>
      <c r="E14420" s="101">
        <v>4.9</v>
      </c>
      <c r="F14420" s="102"/>
    </row>
    <row r="14421" ht="12.75" customHeight="1">
      <c r="A14421" s="100" t="s">
        <v>30860</v>
      </c>
      <c r="B14421" s="101">
        <v>41.83</v>
      </c>
      <c r="C14421" s="102"/>
      <c r="D14421" s="100" t="s">
        <v>14975</v>
      </c>
      <c r="E14421" s="101">
        <v>4.59</v>
      </c>
      <c r="F14421" s="102"/>
    </row>
    <row r="14422" ht="12.75" customHeight="1">
      <c r="A14422" s="100" t="s">
        <v>14619</v>
      </c>
      <c r="B14422" s="101">
        <v>38.04</v>
      </c>
      <c r="C14422" s="102"/>
      <c r="D14422" s="100" t="s">
        <v>31039</v>
      </c>
      <c r="E14422" s="101">
        <v>6.47</v>
      </c>
      <c r="F14422" s="102"/>
    </row>
    <row r="14423" ht="12.75" customHeight="1">
      <c r="A14423" s="100" t="s">
        <v>30861</v>
      </c>
      <c r="B14423" s="101">
        <v>129.92</v>
      </c>
      <c r="C14423" s="102"/>
      <c r="D14423" s="100" t="s">
        <v>14977</v>
      </c>
      <c r="E14423" s="101">
        <v>6.11</v>
      </c>
      <c r="F14423" s="102"/>
    </row>
    <row r="14424" ht="12.75" customHeight="1">
      <c r="A14424" s="100" t="s">
        <v>14621</v>
      </c>
      <c r="B14424" s="101">
        <v>120.43</v>
      </c>
      <c r="C14424" s="102"/>
      <c r="D14424" s="100" t="s">
        <v>31040</v>
      </c>
      <c r="E14424" s="101">
        <v>9.46</v>
      </c>
      <c r="F14424" s="102"/>
    </row>
    <row r="14425" ht="12.75" customHeight="1">
      <c r="A14425" s="100" t="s">
        <v>30862</v>
      </c>
      <c r="B14425" s="101">
        <v>79.09</v>
      </c>
      <c r="C14425" s="102"/>
      <c r="D14425" s="100" t="s">
        <v>14979</v>
      </c>
      <c r="E14425" s="101">
        <v>9.05</v>
      </c>
      <c r="F14425" s="102"/>
    </row>
    <row r="14426" ht="12.75" customHeight="1">
      <c r="A14426" s="100" t="s">
        <v>14623</v>
      </c>
      <c r="B14426" s="101">
        <v>71.61</v>
      </c>
      <c r="C14426" s="102"/>
      <c r="D14426" s="100" t="s">
        <v>31041</v>
      </c>
      <c r="E14426" s="101">
        <v>13.45</v>
      </c>
      <c r="F14426" s="102"/>
    </row>
    <row r="14427" ht="12.75" customHeight="1">
      <c r="A14427" s="100" t="s">
        <v>30863</v>
      </c>
      <c r="B14427" s="101">
        <v>48.31</v>
      </c>
      <c r="C14427" s="102"/>
      <c r="D14427" s="100" t="s">
        <v>14981</v>
      </c>
      <c r="E14427" s="101">
        <v>12.98</v>
      </c>
      <c r="F14427" s="102"/>
    </row>
    <row r="14428" ht="12.75" customHeight="1">
      <c r="A14428" s="100" t="s">
        <v>14625</v>
      </c>
      <c r="B14428" s="101">
        <v>44.13</v>
      </c>
      <c r="C14428" s="102"/>
      <c r="D14428" s="100" t="s">
        <v>31042</v>
      </c>
      <c r="E14428" s="101">
        <v>19.58</v>
      </c>
      <c r="F14428" s="102"/>
    </row>
    <row r="14429" ht="12.75" customHeight="1">
      <c r="A14429" s="100" t="s">
        <v>30864</v>
      </c>
      <c r="B14429" s="101">
        <v>22.62</v>
      </c>
      <c r="C14429" s="102"/>
      <c r="D14429" s="100" t="s">
        <v>14983</v>
      </c>
      <c r="E14429" s="101">
        <v>19.06</v>
      </c>
      <c r="F14429" s="102"/>
    </row>
    <row r="14430" ht="12.75" customHeight="1">
      <c r="A14430" s="100" t="s">
        <v>14627</v>
      </c>
      <c r="B14430" s="101">
        <v>20.73</v>
      </c>
      <c r="C14430" s="102"/>
      <c r="D14430" s="100" t="s">
        <v>31043</v>
      </c>
      <c r="E14430" s="101">
        <v>27.36</v>
      </c>
      <c r="F14430" s="102"/>
    </row>
    <row r="14431" ht="12.75" customHeight="1">
      <c r="A14431" s="100" t="s">
        <v>30865</v>
      </c>
      <c r="B14431" s="101">
        <v>18.77</v>
      </c>
      <c r="C14431" s="102"/>
      <c r="D14431" s="100" t="s">
        <v>14985</v>
      </c>
      <c r="E14431" s="101">
        <v>26.59</v>
      </c>
      <c r="F14431" s="102"/>
    </row>
    <row r="14432" ht="12.75" customHeight="1">
      <c r="A14432" s="100" t="s">
        <v>14629</v>
      </c>
      <c r="B14432" s="101">
        <v>17.34</v>
      </c>
      <c r="C14432" s="102"/>
      <c r="D14432" s="100" t="s">
        <v>31044</v>
      </c>
      <c r="E14432" s="101">
        <v>41.89</v>
      </c>
      <c r="F14432" s="102"/>
    </row>
    <row r="14433" ht="12.75" customHeight="1">
      <c r="A14433" s="100" t="s">
        <v>30866</v>
      </c>
      <c r="B14433" s="101">
        <v>145.86</v>
      </c>
      <c r="C14433" s="102"/>
      <c r="D14433" s="100" t="s">
        <v>14987</v>
      </c>
      <c r="E14433" s="101">
        <v>40.86</v>
      </c>
      <c r="F14433" s="102"/>
    </row>
    <row r="14434" ht="12.75" customHeight="1">
      <c r="A14434" s="100" t="s">
        <v>14631</v>
      </c>
      <c r="B14434" s="101">
        <v>136.36</v>
      </c>
      <c r="C14434" s="102"/>
      <c r="D14434" s="100" t="s">
        <v>31045</v>
      </c>
      <c r="E14434" s="101">
        <v>58.72</v>
      </c>
      <c r="F14434" s="102"/>
    </row>
    <row r="14435" ht="12.75" customHeight="1">
      <c r="A14435" s="100" t="s">
        <v>30867</v>
      </c>
      <c r="B14435" s="101">
        <v>98.76</v>
      </c>
      <c r="C14435" s="102"/>
      <c r="D14435" s="100" t="s">
        <v>14989</v>
      </c>
      <c r="E14435" s="101">
        <v>57.44</v>
      </c>
      <c r="F14435" s="102"/>
    </row>
    <row r="14436" ht="12.75" customHeight="1">
      <c r="A14436" s="100" t="s">
        <v>14633</v>
      </c>
      <c r="B14436" s="101">
        <v>90.21</v>
      </c>
      <c r="C14436" s="102"/>
      <c r="D14436" s="100" t="s">
        <v>31046</v>
      </c>
      <c r="E14436" s="101">
        <v>75.1</v>
      </c>
      <c r="F14436" s="102"/>
    </row>
    <row r="14437" ht="12.75" customHeight="1">
      <c r="A14437" s="100" t="s">
        <v>30868</v>
      </c>
      <c r="B14437" s="101">
        <v>51.94</v>
      </c>
      <c r="C14437" s="102"/>
      <c r="D14437" s="100" t="s">
        <v>14991</v>
      </c>
      <c r="E14437" s="101">
        <v>73.55</v>
      </c>
      <c r="F14437" s="102"/>
    </row>
    <row r="14438" ht="12.75" customHeight="1">
      <c r="A14438" s="100" t="s">
        <v>14635</v>
      </c>
      <c r="B14438" s="101">
        <v>47.76</v>
      </c>
      <c r="C14438" s="102"/>
      <c r="D14438" s="100" t="s">
        <v>31047</v>
      </c>
      <c r="E14438" s="101">
        <v>94.84</v>
      </c>
      <c r="F14438" s="102"/>
    </row>
    <row r="14439" ht="12.75" customHeight="1">
      <c r="A14439" s="100" t="s">
        <v>30869</v>
      </c>
      <c r="B14439" s="101">
        <v>221.78</v>
      </c>
      <c r="C14439" s="102"/>
      <c r="D14439" s="100" t="s">
        <v>14993</v>
      </c>
      <c r="E14439" s="101">
        <v>93.04</v>
      </c>
      <c r="F14439" s="102"/>
    </row>
    <row r="14440" ht="12.75" customHeight="1">
      <c r="A14440" s="100" t="s">
        <v>14637</v>
      </c>
      <c r="B14440" s="101">
        <v>200.84</v>
      </c>
      <c r="C14440" s="102"/>
      <c r="D14440" s="100" t="s">
        <v>31048</v>
      </c>
      <c r="E14440" s="101">
        <v>114.77</v>
      </c>
      <c r="F14440" s="102"/>
    </row>
    <row r="14441" ht="12.75" customHeight="1">
      <c r="A14441" s="100" t="s">
        <v>30870</v>
      </c>
      <c r="B14441" s="101">
        <v>303.79</v>
      </c>
      <c r="C14441" s="102"/>
      <c r="D14441" s="100" t="s">
        <v>14995</v>
      </c>
      <c r="E14441" s="101">
        <v>112.72</v>
      </c>
      <c r="F14441" s="102"/>
    </row>
    <row r="14442" ht="12.75" customHeight="1">
      <c r="A14442" s="100" t="s">
        <v>14639</v>
      </c>
      <c r="B14442" s="101">
        <v>273.37</v>
      </c>
      <c r="C14442" s="102"/>
      <c r="D14442" s="100" t="s">
        <v>31049</v>
      </c>
      <c r="E14442" s="101">
        <v>138.98</v>
      </c>
      <c r="F14442" s="102"/>
    </row>
    <row r="14443" ht="12.75" customHeight="1">
      <c r="A14443" s="100" t="s">
        <v>30871</v>
      </c>
      <c r="B14443" s="101">
        <v>267.18</v>
      </c>
      <c r="C14443" s="102"/>
      <c r="D14443" s="100" t="s">
        <v>14997</v>
      </c>
      <c r="E14443" s="101">
        <v>136.66</v>
      </c>
      <c r="F14443" s="102"/>
    </row>
    <row r="14444" ht="12.75" customHeight="1">
      <c r="A14444" s="100" t="s">
        <v>14641</v>
      </c>
      <c r="B14444" s="101">
        <v>243.49</v>
      </c>
      <c r="C14444" s="102"/>
      <c r="D14444" s="100" t="s">
        <v>31050</v>
      </c>
      <c r="E14444" s="101">
        <v>179.74</v>
      </c>
      <c r="F14444" s="102"/>
    </row>
    <row r="14445" ht="12.75" customHeight="1">
      <c r="A14445" s="100" t="s">
        <v>30872</v>
      </c>
      <c r="B14445" s="101">
        <v>4.63</v>
      </c>
      <c r="C14445" s="102"/>
      <c r="D14445" s="100" t="s">
        <v>14999</v>
      </c>
      <c r="E14445" s="101">
        <v>177.17</v>
      </c>
      <c r="F14445" s="102"/>
    </row>
    <row r="14446" ht="12.75" customHeight="1">
      <c r="A14446" s="100" t="s">
        <v>14643</v>
      </c>
      <c r="B14446" s="101">
        <v>4.63</v>
      </c>
      <c r="C14446" s="102"/>
      <c r="D14446" s="100" t="s">
        <v>31051</v>
      </c>
      <c r="E14446" s="101">
        <v>186.79</v>
      </c>
      <c r="F14446" s="102"/>
    </row>
    <row r="14447" ht="12.75" customHeight="1">
      <c r="A14447" s="100" t="s">
        <v>30873</v>
      </c>
      <c r="B14447" s="101">
        <v>1.53</v>
      </c>
      <c r="C14447" s="102"/>
      <c r="D14447" s="100" t="s">
        <v>15001</v>
      </c>
      <c r="E14447" s="101">
        <v>183.97</v>
      </c>
      <c r="F14447" s="102"/>
    </row>
    <row r="14448" ht="12.75" customHeight="1">
      <c r="A14448" s="100" t="s">
        <v>14645</v>
      </c>
      <c r="B14448" s="101">
        <v>1.53</v>
      </c>
      <c r="C14448" s="102"/>
      <c r="D14448" s="100" t="s">
        <v>31052</v>
      </c>
      <c r="E14448" s="101">
        <v>5.65</v>
      </c>
      <c r="F14448" s="102"/>
    </row>
    <row r="14449" ht="12.75" customHeight="1">
      <c r="A14449" s="100" t="s">
        <v>30874</v>
      </c>
      <c r="B14449" s="101">
        <v>7.87</v>
      </c>
      <c r="C14449" s="102"/>
      <c r="D14449" s="100" t="s">
        <v>15003</v>
      </c>
      <c r="E14449" s="101">
        <v>5.39</v>
      </c>
      <c r="F14449" s="102"/>
    </row>
    <row r="14450" ht="12.75" customHeight="1">
      <c r="A14450" s="100" t="s">
        <v>14647</v>
      </c>
      <c r="B14450" s="101">
        <v>7.87</v>
      </c>
      <c r="C14450" s="102"/>
      <c r="D14450" s="100" t="s">
        <v>31053</v>
      </c>
      <c r="E14450" s="101">
        <v>7.35</v>
      </c>
      <c r="F14450" s="102"/>
    </row>
    <row r="14451" ht="12.75" customHeight="1">
      <c r="A14451" s="100" t="s">
        <v>30875</v>
      </c>
      <c r="B14451" s="101">
        <v>2.69</v>
      </c>
      <c r="C14451" s="102"/>
      <c r="D14451" s="100" t="s">
        <v>15005</v>
      </c>
      <c r="E14451" s="101">
        <v>7.09</v>
      </c>
      <c r="F14451" s="102"/>
    </row>
    <row r="14452" ht="12.75" customHeight="1">
      <c r="A14452" s="100" t="s">
        <v>14649</v>
      </c>
      <c r="B14452" s="101">
        <v>2.69</v>
      </c>
      <c r="C14452" s="102"/>
      <c r="D14452" s="100" t="s">
        <v>31054</v>
      </c>
      <c r="E14452" s="101">
        <v>9.23</v>
      </c>
      <c r="F14452" s="102"/>
    </row>
    <row r="14453" ht="12.75" customHeight="1">
      <c r="A14453" s="100" t="s">
        <v>30876</v>
      </c>
      <c r="B14453" s="101">
        <v>4.51</v>
      </c>
      <c r="C14453" s="102"/>
      <c r="D14453" s="100" t="s">
        <v>15007</v>
      </c>
      <c r="E14453" s="101">
        <v>8.92</v>
      </c>
      <c r="F14453" s="102"/>
    </row>
    <row r="14454" ht="12.75" customHeight="1">
      <c r="A14454" s="100" t="s">
        <v>14651</v>
      </c>
      <c r="B14454" s="101">
        <v>4.51</v>
      </c>
      <c r="C14454" s="102"/>
      <c r="D14454" s="100" t="s">
        <v>31055</v>
      </c>
      <c r="E14454" s="101">
        <v>12.17</v>
      </c>
      <c r="F14454" s="102"/>
    </row>
    <row r="14455" ht="12.75" customHeight="1">
      <c r="A14455" s="100" t="s">
        <v>30877</v>
      </c>
      <c r="B14455" s="101">
        <v>23.1</v>
      </c>
      <c r="C14455" s="102"/>
      <c r="D14455" s="100" t="s">
        <v>15009</v>
      </c>
      <c r="E14455" s="101">
        <v>11.86</v>
      </c>
      <c r="F14455" s="102"/>
    </row>
    <row r="14456" ht="12.75" customHeight="1">
      <c r="A14456" s="100" t="s">
        <v>14653</v>
      </c>
      <c r="B14456" s="101">
        <v>23.1</v>
      </c>
      <c r="C14456" s="102"/>
      <c r="D14456" s="100" t="s">
        <v>31056</v>
      </c>
      <c r="E14456" s="101">
        <v>19.3</v>
      </c>
      <c r="F14456" s="102"/>
    </row>
    <row r="14457" ht="12.75" customHeight="1">
      <c r="A14457" s="100" t="s">
        <v>30878</v>
      </c>
      <c r="B14457" s="101">
        <v>18.17</v>
      </c>
      <c r="C14457" s="102"/>
      <c r="D14457" s="100" t="s">
        <v>15011</v>
      </c>
      <c r="E14457" s="101">
        <v>18.94</v>
      </c>
      <c r="F14457" s="102"/>
    </row>
    <row r="14458" ht="12.75" customHeight="1">
      <c r="A14458" s="100" t="s">
        <v>14655</v>
      </c>
      <c r="B14458" s="101">
        <v>18.17</v>
      </c>
      <c r="C14458" s="102"/>
      <c r="D14458" s="100" t="s">
        <v>31057</v>
      </c>
      <c r="E14458" s="101">
        <v>28.12</v>
      </c>
      <c r="F14458" s="102"/>
    </row>
    <row r="14459" ht="12.75" customHeight="1">
      <c r="A14459" s="100" t="s">
        <v>30879</v>
      </c>
      <c r="B14459" s="101">
        <v>14.16</v>
      </c>
      <c r="C14459" s="102"/>
      <c r="D14459" s="100" t="s">
        <v>15013</v>
      </c>
      <c r="E14459" s="101">
        <v>27.76</v>
      </c>
      <c r="F14459" s="102"/>
    </row>
    <row r="14460" ht="12.75" customHeight="1">
      <c r="A14460" s="100" t="s">
        <v>14657</v>
      </c>
      <c r="B14460" s="101">
        <v>14.16</v>
      </c>
      <c r="C14460" s="102"/>
      <c r="D14460" s="100" t="s">
        <v>31058</v>
      </c>
      <c r="E14460" s="101">
        <v>44.89</v>
      </c>
      <c r="F14460" s="102"/>
    </row>
    <row r="14461" ht="12.75" customHeight="1">
      <c r="A14461" s="100" t="s">
        <v>30882</v>
      </c>
      <c r="B14461" s="101">
        <v>39.18</v>
      </c>
      <c r="C14461" s="102"/>
      <c r="D14461" s="100" t="s">
        <v>15015</v>
      </c>
      <c r="E14461" s="101">
        <v>44.48</v>
      </c>
      <c r="F14461" s="102"/>
    </row>
    <row r="14462" ht="12.75" customHeight="1">
      <c r="A14462" s="100" t="s">
        <v>14663</v>
      </c>
      <c r="B14462" s="101">
        <v>38.94</v>
      </c>
      <c r="C14462" s="102"/>
      <c r="D14462" s="100" t="s">
        <v>31059</v>
      </c>
      <c r="E14462" s="101">
        <v>65.49</v>
      </c>
      <c r="F14462" s="102"/>
    </row>
    <row r="14463" ht="12.75" customHeight="1">
      <c r="A14463" s="100" t="s">
        <v>30883</v>
      </c>
      <c r="B14463" s="101">
        <v>70.13</v>
      </c>
      <c r="C14463" s="102"/>
      <c r="D14463" s="100" t="s">
        <v>15017</v>
      </c>
      <c r="E14463" s="101">
        <v>65.08</v>
      </c>
      <c r="F14463" s="102"/>
    </row>
    <row r="14464" ht="12.75" customHeight="1">
      <c r="A14464" s="100" t="s">
        <v>14665</v>
      </c>
      <c r="B14464" s="101">
        <v>69.89</v>
      </c>
      <c r="C14464" s="102"/>
      <c r="D14464" s="100" t="s">
        <v>31060</v>
      </c>
      <c r="E14464" s="101">
        <v>2.98</v>
      </c>
      <c r="F14464" s="102"/>
    </row>
    <row r="14465" ht="12.75" customHeight="1">
      <c r="A14465" s="100" t="s">
        <v>30885</v>
      </c>
      <c r="B14465" s="101">
        <v>3.23</v>
      </c>
      <c r="C14465" s="102"/>
      <c r="D14465" s="100" t="s">
        <v>15019</v>
      </c>
      <c r="E14465" s="101">
        <v>2.78</v>
      </c>
      <c r="F14465" s="102"/>
    </row>
    <row r="14466" ht="12.75" customHeight="1">
      <c r="A14466" s="100" t="s">
        <v>14669</v>
      </c>
      <c r="B14466" s="101">
        <v>2.82</v>
      </c>
      <c r="C14466" s="102"/>
      <c r="D14466" s="100" t="s">
        <v>31061</v>
      </c>
      <c r="E14466" s="101">
        <v>4.12</v>
      </c>
      <c r="F14466" s="102"/>
    </row>
    <row r="14467" ht="12.75" customHeight="1">
      <c r="A14467" s="100" t="s">
        <v>30886</v>
      </c>
      <c r="B14467" s="101">
        <v>4.27</v>
      </c>
      <c r="C14467" s="102"/>
      <c r="D14467" s="100" t="s">
        <v>15021</v>
      </c>
      <c r="E14467" s="101">
        <v>3.86</v>
      </c>
      <c r="F14467" s="102"/>
    </row>
    <row r="14468" ht="12.75" customHeight="1">
      <c r="A14468" s="100" t="s">
        <v>14671</v>
      </c>
      <c r="B14468" s="101">
        <v>3.72</v>
      </c>
      <c r="C14468" s="102"/>
      <c r="D14468" s="100" t="s">
        <v>31062</v>
      </c>
      <c r="E14468" s="101">
        <v>5.46</v>
      </c>
      <c r="F14468" s="102"/>
    </row>
    <row r="14469" ht="12.75" customHeight="1">
      <c r="A14469" s="100" t="s">
        <v>30887</v>
      </c>
      <c r="B14469" s="101">
        <v>6.41</v>
      </c>
      <c r="C14469" s="102"/>
      <c r="D14469" s="100" t="s">
        <v>15023</v>
      </c>
      <c r="E14469" s="101">
        <v>5.15</v>
      </c>
      <c r="F14469" s="102"/>
    </row>
    <row r="14470" ht="12.75" customHeight="1">
      <c r="A14470" s="100" t="s">
        <v>14673</v>
      </c>
      <c r="B14470" s="101">
        <v>5.58</v>
      </c>
      <c r="C14470" s="102"/>
      <c r="D14470" s="100" t="s">
        <v>31063</v>
      </c>
      <c r="E14470" s="101">
        <v>7.4</v>
      </c>
      <c r="F14470" s="102"/>
    </row>
    <row r="14471" ht="12.75" customHeight="1">
      <c r="A14471" s="100" t="s">
        <v>30888</v>
      </c>
      <c r="B14471" s="101">
        <v>8.49</v>
      </c>
      <c r="C14471" s="102"/>
      <c r="D14471" s="100" t="s">
        <v>15025</v>
      </c>
      <c r="E14471" s="101">
        <v>7.04</v>
      </c>
      <c r="F14471" s="102"/>
    </row>
    <row r="14472" ht="12.75" customHeight="1">
      <c r="A14472" s="100" t="s">
        <v>14675</v>
      </c>
      <c r="B14472" s="101">
        <v>7.39</v>
      </c>
      <c r="C14472" s="102"/>
      <c r="D14472" s="100" t="s">
        <v>31064</v>
      </c>
      <c r="E14472" s="101">
        <v>9.61</v>
      </c>
      <c r="F14472" s="102"/>
    </row>
    <row r="14473" ht="12.75" customHeight="1">
      <c r="A14473" s="100" t="s">
        <v>30889</v>
      </c>
      <c r="B14473" s="101">
        <v>16.73</v>
      </c>
      <c r="C14473" s="102"/>
      <c r="D14473" s="100" t="s">
        <v>15027</v>
      </c>
      <c r="E14473" s="101">
        <v>9.2</v>
      </c>
      <c r="F14473" s="102"/>
    </row>
    <row r="14474" ht="12.75" customHeight="1">
      <c r="A14474" s="100" t="s">
        <v>14677</v>
      </c>
      <c r="B14474" s="101">
        <v>14.53</v>
      </c>
      <c r="C14474" s="102"/>
      <c r="D14474" s="100" t="s">
        <v>31065</v>
      </c>
      <c r="E14474" s="101">
        <v>14.11</v>
      </c>
      <c r="F14474" s="102"/>
    </row>
    <row r="14475" ht="12.75" customHeight="1">
      <c r="A14475" s="100" t="s">
        <v>30890</v>
      </c>
      <c r="B14475" s="101">
        <v>250.8</v>
      </c>
      <c r="C14475" s="102"/>
      <c r="D14475" s="100" t="s">
        <v>15029</v>
      </c>
      <c r="E14475" s="101">
        <v>13.65</v>
      </c>
      <c r="F14475" s="102"/>
    </row>
    <row r="14476" ht="12.75" customHeight="1">
      <c r="A14476" s="100" t="s">
        <v>14679</v>
      </c>
      <c r="B14476" s="101">
        <v>236.58</v>
      </c>
      <c r="C14476" s="102"/>
      <c r="D14476" s="100" t="s">
        <v>31066</v>
      </c>
      <c r="E14476" s="101">
        <v>20.52</v>
      </c>
      <c r="F14476" s="102"/>
    </row>
    <row r="14477" ht="12.75" customHeight="1">
      <c r="A14477" s="100" t="s">
        <v>30891</v>
      </c>
      <c r="B14477" s="101">
        <v>395.83</v>
      </c>
      <c r="C14477" s="102"/>
      <c r="D14477" s="100" t="s">
        <v>15031</v>
      </c>
      <c r="E14477" s="101">
        <v>20.01</v>
      </c>
      <c r="F14477" s="102"/>
    </row>
    <row r="14478" ht="12.75" customHeight="1">
      <c r="A14478" s="100" t="s">
        <v>14681</v>
      </c>
      <c r="B14478" s="101">
        <v>372.14</v>
      </c>
      <c r="C14478" s="102"/>
      <c r="D14478" s="100" t="s">
        <v>31067</v>
      </c>
      <c r="E14478" s="101">
        <v>28.81</v>
      </c>
      <c r="F14478" s="102"/>
    </row>
    <row r="14479" ht="12.75" customHeight="1">
      <c r="A14479" s="100" t="s">
        <v>30892</v>
      </c>
      <c r="B14479" s="101">
        <v>226.93</v>
      </c>
      <c r="C14479" s="102"/>
      <c r="D14479" s="100" t="s">
        <v>15033</v>
      </c>
      <c r="E14479" s="101">
        <v>28.04</v>
      </c>
      <c r="F14479" s="102"/>
    </row>
    <row r="14480" ht="12.75" customHeight="1">
      <c r="A14480" s="100" t="s">
        <v>14683</v>
      </c>
      <c r="B14480" s="101">
        <v>207.98</v>
      </c>
      <c r="C14480" s="102"/>
      <c r="D14480" s="100" t="s">
        <v>31068</v>
      </c>
      <c r="E14480" s="101">
        <v>40.4</v>
      </c>
      <c r="F14480" s="102"/>
    </row>
    <row r="14481" ht="12.75" customHeight="1">
      <c r="A14481" s="100" t="s">
        <v>30893</v>
      </c>
      <c r="B14481" s="101">
        <v>242.41</v>
      </c>
      <c r="C14481" s="102"/>
      <c r="D14481" s="100" t="s">
        <v>15035</v>
      </c>
      <c r="E14481" s="101">
        <v>39.37</v>
      </c>
      <c r="F14481" s="102"/>
    </row>
    <row r="14482" ht="12.75" customHeight="1">
      <c r="A14482" s="100" t="s">
        <v>14685</v>
      </c>
      <c r="B14482" s="101">
        <v>230.56</v>
      </c>
      <c r="C14482" s="102"/>
      <c r="D14482" s="100" t="s">
        <v>31069</v>
      </c>
      <c r="E14482" s="101">
        <v>55.29</v>
      </c>
      <c r="F14482" s="102"/>
    </row>
    <row r="14483" ht="12.75" customHeight="1">
      <c r="A14483" s="100" t="s">
        <v>30894</v>
      </c>
      <c r="B14483" s="101">
        <v>274.21</v>
      </c>
      <c r="C14483" s="102"/>
      <c r="D14483" s="100" t="s">
        <v>15037</v>
      </c>
      <c r="E14483" s="101">
        <v>54.01</v>
      </c>
      <c r="F14483" s="102"/>
    </row>
    <row r="14484" ht="12.75" customHeight="1">
      <c r="A14484" s="100" t="s">
        <v>14687</v>
      </c>
      <c r="B14484" s="101">
        <v>261.18</v>
      </c>
      <c r="C14484" s="102"/>
      <c r="D14484" s="100" t="s">
        <v>31070</v>
      </c>
      <c r="E14484" s="101">
        <v>72.25</v>
      </c>
      <c r="F14484" s="102"/>
    </row>
    <row r="14485" ht="12.75" customHeight="1">
      <c r="A14485" s="100" t="s">
        <v>30895</v>
      </c>
      <c r="B14485" s="101">
        <v>269.27</v>
      </c>
      <c r="C14485" s="102"/>
      <c r="D14485" s="100" t="s">
        <v>15039</v>
      </c>
      <c r="E14485" s="101">
        <v>70.71</v>
      </c>
      <c r="F14485" s="102"/>
    </row>
    <row r="14486" ht="12.75" customHeight="1">
      <c r="A14486" s="100" t="s">
        <v>14689</v>
      </c>
      <c r="B14486" s="101">
        <v>248.64</v>
      </c>
      <c r="C14486" s="102"/>
      <c r="D14486" s="100" t="s">
        <v>31071</v>
      </c>
      <c r="E14486" s="101">
        <v>93.82</v>
      </c>
      <c r="F14486" s="102"/>
    </row>
    <row r="14487" ht="12.75" customHeight="1">
      <c r="A14487" s="100" t="s">
        <v>30896</v>
      </c>
      <c r="B14487" s="101">
        <v>249.86</v>
      </c>
      <c r="C14487" s="102"/>
      <c r="D14487" s="100" t="s">
        <v>15041</v>
      </c>
      <c r="E14487" s="101">
        <v>92.02</v>
      </c>
      <c r="F14487" s="102"/>
    </row>
    <row r="14488" ht="12.75" customHeight="1">
      <c r="A14488" s="100" t="s">
        <v>14691</v>
      </c>
      <c r="B14488" s="101">
        <v>237.02</v>
      </c>
      <c r="C14488" s="102"/>
      <c r="D14488" s="100" t="s">
        <v>31072</v>
      </c>
      <c r="E14488" s="101">
        <v>114.23</v>
      </c>
      <c r="F14488" s="102"/>
    </row>
    <row r="14489" ht="12.75" customHeight="1">
      <c r="A14489" s="100" t="s">
        <v>30897</v>
      </c>
      <c r="B14489" s="101">
        <v>65.88</v>
      </c>
      <c r="C14489" s="102"/>
      <c r="D14489" s="100" t="s">
        <v>15043</v>
      </c>
      <c r="E14489" s="101">
        <v>112.18</v>
      </c>
      <c r="F14489" s="102"/>
    </row>
    <row r="14490" ht="12.75" customHeight="1">
      <c r="A14490" s="100" t="s">
        <v>14693</v>
      </c>
      <c r="B14490" s="101">
        <v>61.37</v>
      </c>
      <c r="C14490" s="102"/>
      <c r="D14490" s="100" t="s">
        <v>31073</v>
      </c>
      <c r="E14490" s="101">
        <v>136.75</v>
      </c>
      <c r="F14490" s="102"/>
    </row>
    <row r="14491" ht="12.75" customHeight="1">
      <c r="A14491" s="100" t="s">
        <v>30898</v>
      </c>
      <c r="B14491" s="101">
        <v>87.7</v>
      </c>
      <c r="C14491" s="102"/>
      <c r="D14491" s="100" t="s">
        <v>15045</v>
      </c>
      <c r="E14491" s="101">
        <v>134.44</v>
      </c>
      <c r="F14491" s="102"/>
    </row>
    <row r="14492" ht="12.75" customHeight="1">
      <c r="A14492" s="100" t="s">
        <v>14695</v>
      </c>
      <c r="B14492" s="101">
        <v>82.85</v>
      </c>
      <c r="C14492" s="102"/>
      <c r="D14492" s="100" t="s">
        <v>31074</v>
      </c>
      <c r="E14492" s="101">
        <v>180.49</v>
      </c>
      <c r="F14492" s="102"/>
    </row>
    <row r="14493" ht="12.75" customHeight="1">
      <c r="A14493" s="100" t="s">
        <v>30899</v>
      </c>
      <c r="B14493" s="101">
        <v>113.25</v>
      </c>
      <c r="C14493" s="102"/>
      <c r="D14493" s="100" t="s">
        <v>15047</v>
      </c>
      <c r="E14493" s="101">
        <v>177.92</v>
      </c>
      <c r="F14493" s="102"/>
    </row>
    <row r="14494" ht="12.75" customHeight="1">
      <c r="A14494" s="100" t="s">
        <v>14697</v>
      </c>
      <c r="B14494" s="101">
        <v>108.07</v>
      </c>
      <c r="C14494" s="102"/>
      <c r="D14494" s="100" t="s">
        <v>31075</v>
      </c>
      <c r="E14494" s="101">
        <v>2.93</v>
      </c>
      <c r="F14494" s="102"/>
    </row>
    <row r="14495" ht="12.75" customHeight="1">
      <c r="A14495" s="100" t="s">
        <v>30900</v>
      </c>
      <c r="B14495" s="101">
        <v>146.56</v>
      </c>
      <c r="C14495" s="102"/>
      <c r="D14495" s="100" t="s">
        <v>15049</v>
      </c>
      <c r="E14495" s="101">
        <v>2.73</v>
      </c>
      <c r="F14495" s="102"/>
    </row>
    <row r="14496" ht="12.75" customHeight="1">
      <c r="A14496" s="100" t="s">
        <v>14699</v>
      </c>
      <c r="B14496" s="101">
        <v>140.61</v>
      </c>
      <c r="C14496" s="102"/>
      <c r="D14496" s="100" t="s">
        <v>31076</v>
      </c>
      <c r="E14496" s="101">
        <v>4.01</v>
      </c>
      <c r="F14496" s="102"/>
    </row>
    <row r="14497" ht="12.75" customHeight="1">
      <c r="A14497" s="100" t="s">
        <v>30901</v>
      </c>
      <c r="B14497" s="101">
        <v>194.36</v>
      </c>
      <c r="C14497" s="102"/>
      <c r="D14497" s="100" t="s">
        <v>15051</v>
      </c>
      <c r="E14497" s="101">
        <v>3.76</v>
      </c>
      <c r="F14497" s="102"/>
    </row>
    <row r="14498" ht="12.75" customHeight="1">
      <c r="A14498" s="100" t="s">
        <v>14701</v>
      </c>
      <c r="B14498" s="101">
        <v>188.04</v>
      </c>
      <c r="C14498" s="102"/>
      <c r="D14498" s="100" t="s">
        <v>31077</v>
      </c>
      <c r="E14498" s="101">
        <v>5.36</v>
      </c>
      <c r="F14498" s="102"/>
    </row>
    <row r="14499" ht="12.75" customHeight="1">
      <c r="A14499" s="100" t="s">
        <v>30902</v>
      </c>
      <c r="B14499" s="101">
        <v>407.95</v>
      </c>
      <c r="C14499" s="102"/>
      <c r="D14499" s="100" t="s">
        <v>15053</v>
      </c>
      <c r="E14499" s="101">
        <v>5.05</v>
      </c>
      <c r="F14499" s="102"/>
    </row>
    <row r="14500" ht="12.75" customHeight="1">
      <c r="A14500" s="100" t="s">
        <v>14703</v>
      </c>
      <c r="B14500" s="101">
        <v>382.59</v>
      </c>
      <c r="C14500" s="102"/>
      <c r="D14500" s="100" t="s">
        <v>31078</v>
      </c>
      <c r="E14500" s="101">
        <v>6.96</v>
      </c>
      <c r="F14500" s="102"/>
    </row>
    <row r="14501" ht="12.75" customHeight="1">
      <c r="A14501" s="100" t="s">
        <v>30903</v>
      </c>
      <c r="B14501" s="101">
        <v>450.82</v>
      </c>
      <c r="C14501" s="102"/>
      <c r="D14501" s="100" t="s">
        <v>15055</v>
      </c>
      <c r="E14501" s="101">
        <v>6.6</v>
      </c>
      <c r="F14501" s="102"/>
    </row>
    <row r="14502" ht="12.75" customHeight="1">
      <c r="A14502" s="100" t="s">
        <v>14705</v>
      </c>
      <c r="B14502" s="101">
        <v>425.46</v>
      </c>
      <c r="C14502" s="102"/>
      <c r="D14502" s="100" t="s">
        <v>31079</v>
      </c>
      <c r="E14502" s="101">
        <v>9.8</v>
      </c>
      <c r="F14502" s="102"/>
    </row>
    <row r="14503" ht="12.75" customHeight="1">
      <c r="A14503" s="100" t="s">
        <v>30904</v>
      </c>
      <c r="B14503" s="101">
        <v>862.23</v>
      </c>
      <c r="C14503" s="102"/>
      <c r="D14503" s="100" t="s">
        <v>15057</v>
      </c>
      <c r="E14503" s="101">
        <v>9.39</v>
      </c>
      <c r="F14503" s="102"/>
    </row>
    <row r="14504" ht="12.75" customHeight="1">
      <c r="A14504" s="100" t="s">
        <v>14707</v>
      </c>
      <c r="B14504" s="101">
        <v>816.59</v>
      </c>
      <c r="C14504" s="102"/>
      <c r="D14504" s="100" t="s">
        <v>31080</v>
      </c>
      <c r="E14504" s="101">
        <v>13.81</v>
      </c>
      <c r="F14504" s="102"/>
    </row>
    <row r="14505" ht="12.75" customHeight="1">
      <c r="A14505" s="100" t="s">
        <v>30905</v>
      </c>
      <c r="B14505" s="101">
        <v>1426.93</v>
      </c>
      <c r="C14505" s="102"/>
      <c r="D14505" s="100" t="s">
        <v>15059</v>
      </c>
      <c r="E14505" s="101">
        <v>13.34</v>
      </c>
      <c r="F14505" s="102"/>
    </row>
    <row r="14506" ht="12.75" customHeight="1">
      <c r="A14506" s="100" t="s">
        <v>14709</v>
      </c>
      <c r="B14506" s="101">
        <v>1374.19</v>
      </c>
      <c r="C14506" s="102"/>
      <c r="D14506" s="100" t="s">
        <v>31081</v>
      </c>
      <c r="E14506" s="101">
        <v>20.08</v>
      </c>
      <c r="F14506" s="102"/>
    </row>
    <row r="14507" ht="12.75" customHeight="1">
      <c r="A14507" s="100" t="s">
        <v>30906</v>
      </c>
      <c r="B14507" s="101">
        <v>932.77</v>
      </c>
      <c r="C14507" s="102"/>
      <c r="D14507" s="100" t="s">
        <v>15061</v>
      </c>
      <c r="E14507" s="101">
        <v>19.56</v>
      </c>
      <c r="F14507" s="102"/>
    </row>
    <row r="14508" ht="12.75" customHeight="1">
      <c r="A14508" s="100" t="s">
        <v>14711</v>
      </c>
      <c r="B14508" s="101">
        <v>887.13</v>
      </c>
      <c r="C14508" s="102"/>
      <c r="D14508" s="100" t="s">
        <v>31082</v>
      </c>
      <c r="E14508" s="101">
        <v>28.23</v>
      </c>
      <c r="F14508" s="102"/>
    </row>
    <row r="14509" ht="12.75" customHeight="1">
      <c r="A14509" s="100" t="s">
        <v>30907</v>
      </c>
      <c r="B14509" s="101">
        <v>1537.24</v>
      </c>
      <c r="C14509" s="102"/>
      <c r="D14509" s="100" t="s">
        <v>15063</v>
      </c>
      <c r="E14509" s="101">
        <v>27.46</v>
      </c>
      <c r="F14509" s="102"/>
    </row>
    <row r="14510" ht="12.75" customHeight="1">
      <c r="A14510" s="100" t="s">
        <v>14713</v>
      </c>
      <c r="B14510" s="101">
        <v>1484.5</v>
      </c>
      <c r="C14510" s="102"/>
      <c r="D14510" s="100" t="s">
        <v>31083</v>
      </c>
      <c r="E14510" s="101">
        <v>39.6</v>
      </c>
      <c r="F14510" s="102"/>
    </row>
    <row r="14511" ht="12.75" customHeight="1">
      <c r="A14511" s="100" t="s">
        <v>30908</v>
      </c>
      <c r="B14511" s="101">
        <v>1654.83</v>
      </c>
      <c r="C14511" s="102"/>
      <c r="D14511" s="100" t="s">
        <v>15065</v>
      </c>
      <c r="E14511" s="101">
        <v>38.57</v>
      </c>
      <c r="F14511" s="102"/>
    </row>
    <row r="14512" ht="12.75" customHeight="1">
      <c r="A14512" s="100" t="s">
        <v>14715</v>
      </c>
      <c r="B14512" s="101">
        <v>1580.24</v>
      </c>
      <c r="C14512" s="102"/>
      <c r="D14512" s="100" t="s">
        <v>31084</v>
      </c>
      <c r="E14512" s="101">
        <v>55.36</v>
      </c>
      <c r="F14512" s="102"/>
    </row>
    <row r="14513" ht="12.75" customHeight="1">
      <c r="A14513" s="100" t="s">
        <v>30909</v>
      </c>
      <c r="B14513" s="101">
        <v>1753.08</v>
      </c>
      <c r="C14513" s="102"/>
      <c r="D14513" s="100" t="s">
        <v>15067</v>
      </c>
      <c r="E14513" s="101">
        <v>54.07</v>
      </c>
      <c r="F14513" s="102"/>
    </row>
    <row r="14514" ht="12.75" customHeight="1">
      <c r="A14514" s="100" t="s">
        <v>14717</v>
      </c>
      <c r="B14514" s="101">
        <v>1678.49</v>
      </c>
      <c r="C14514" s="102"/>
      <c r="D14514" s="100" t="s">
        <v>31085</v>
      </c>
      <c r="E14514" s="101">
        <v>71.77</v>
      </c>
      <c r="F14514" s="102"/>
    </row>
    <row r="14515" ht="12.75" customHeight="1">
      <c r="A14515" s="100" t="s">
        <v>30910</v>
      </c>
      <c r="B14515" s="101">
        <v>2291.28</v>
      </c>
      <c r="C14515" s="102"/>
      <c r="D14515" s="100" t="s">
        <v>15069</v>
      </c>
      <c r="E14515" s="101">
        <v>70.22</v>
      </c>
      <c r="F14515" s="102"/>
    </row>
    <row r="14516" ht="12.75" customHeight="1">
      <c r="A14516" s="100" t="s">
        <v>14719</v>
      </c>
      <c r="B14516" s="101">
        <v>2207.41</v>
      </c>
      <c r="C14516" s="102"/>
      <c r="D14516" s="100" t="s">
        <v>31086</v>
      </c>
      <c r="E14516" s="101">
        <v>89.06</v>
      </c>
      <c r="F14516" s="102"/>
    </row>
    <row r="14517" ht="12.75" customHeight="1">
      <c r="A14517" s="100" t="s">
        <v>30911</v>
      </c>
      <c r="B14517" s="101">
        <v>2364.38</v>
      </c>
      <c r="C14517" s="102"/>
      <c r="D14517" s="100" t="s">
        <v>15071</v>
      </c>
      <c r="E14517" s="101">
        <v>87.26</v>
      </c>
      <c r="F14517" s="102"/>
    </row>
    <row r="14518" ht="12.75" customHeight="1">
      <c r="A14518" s="100" t="s">
        <v>14721</v>
      </c>
      <c r="B14518" s="101">
        <v>2280.5</v>
      </c>
      <c r="C14518" s="102"/>
      <c r="D14518" s="100" t="s">
        <v>31087</v>
      </c>
      <c r="E14518" s="101">
        <v>110.42</v>
      </c>
      <c r="F14518" s="102"/>
    </row>
    <row r="14519" ht="12.75" customHeight="1">
      <c r="A14519" s="100" t="s">
        <v>30912</v>
      </c>
      <c r="B14519" s="101">
        <v>38.13</v>
      </c>
      <c r="C14519" s="102"/>
      <c r="D14519" s="100" t="s">
        <v>15073</v>
      </c>
      <c r="E14519" s="101">
        <v>108.36</v>
      </c>
      <c r="F14519" s="102"/>
    </row>
    <row r="14520" ht="12.75" customHeight="1">
      <c r="A14520" s="100" t="s">
        <v>14723</v>
      </c>
      <c r="B14520" s="101">
        <v>35.39</v>
      </c>
      <c r="C14520" s="102"/>
      <c r="D14520" s="100" t="s">
        <v>31088</v>
      </c>
      <c r="E14520" s="101">
        <v>129.04</v>
      </c>
      <c r="F14520" s="102"/>
    </row>
    <row r="14521" ht="12.75" customHeight="1">
      <c r="A14521" s="100" t="s">
        <v>30913</v>
      </c>
      <c r="B14521" s="101">
        <v>152.63</v>
      </c>
      <c r="C14521" s="102"/>
      <c r="D14521" s="100" t="s">
        <v>15075</v>
      </c>
      <c r="E14521" s="101">
        <v>126.73</v>
      </c>
      <c r="F14521" s="102"/>
    </row>
    <row r="14522" ht="12.75" customHeight="1">
      <c r="A14522" s="100" t="s">
        <v>14725</v>
      </c>
      <c r="B14522" s="101">
        <v>143.13</v>
      </c>
      <c r="C14522" s="102"/>
      <c r="D14522" s="100" t="s">
        <v>31089</v>
      </c>
      <c r="E14522" s="101">
        <v>170.68</v>
      </c>
      <c r="F14522" s="102"/>
    </row>
    <row r="14523" ht="12.75" customHeight="1">
      <c r="A14523" s="100" t="s">
        <v>30914</v>
      </c>
      <c r="B14523" s="101">
        <v>176.98</v>
      </c>
      <c r="C14523" s="102"/>
      <c r="D14523" s="100" t="s">
        <v>15077</v>
      </c>
      <c r="E14523" s="101">
        <v>168.11</v>
      </c>
      <c r="F14523" s="102"/>
    </row>
    <row r="14524" ht="12.75" customHeight="1">
      <c r="A14524" s="100" t="s">
        <v>14727</v>
      </c>
      <c r="B14524" s="101">
        <v>167.48</v>
      </c>
      <c r="C14524" s="102"/>
      <c r="D14524" s="100" t="s">
        <v>31090</v>
      </c>
      <c r="E14524" s="101">
        <v>214.77</v>
      </c>
      <c r="F14524" s="102"/>
    </row>
    <row r="14525" ht="12.75" customHeight="1">
      <c r="A14525" s="100" t="s">
        <v>30915</v>
      </c>
      <c r="B14525" s="101">
        <v>37.06</v>
      </c>
      <c r="C14525" s="102"/>
      <c r="D14525" s="100" t="s">
        <v>15079</v>
      </c>
      <c r="E14525" s="101">
        <v>211.94</v>
      </c>
      <c r="F14525" s="102"/>
    </row>
    <row r="14526" ht="12.75" customHeight="1">
      <c r="A14526" s="100" t="s">
        <v>14729</v>
      </c>
      <c r="B14526" s="101">
        <v>34.32</v>
      </c>
      <c r="C14526" s="102"/>
      <c r="D14526" s="100" t="s">
        <v>31091</v>
      </c>
      <c r="E14526" s="101">
        <v>4.17</v>
      </c>
      <c r="F14526" s="102"/>
    </row>
    <row r="14527" ht="12.75" customHeight="1">
      <c r="A14527" s="100" t="s">
        <v>30916</v>
      </c>
      <c r="B14527" s="101">
        <v>23.75</v>
      </c>
      <c r="C14527" s="102"/>
      <c r="D14527" s="100" t="s">
        <v>15081</v>
      </c>
      <c r="E14527" s="101">
        <v>3.92</v>
      </c>
      <c r="F14527" s="102"/>
    </row>
    <row r="14528" ht="12.75" customHeight="1">
      <c r="A14528" s="100" t="s">
        <v>14731</v>
      </c>
      <c r="B14528" s="101">
        <v>21.56</v>
      </c>
      <c r="C14528" s="102"/>
      <c r="D14528" s="100" t="s">
        <v>31092</v>
      </c>
      <c r="E14528" s="101">
        <v>5.91</v>
      </c>
      <c r="F14528" s="102"/>
    </row>
    <row r="14529" ht="12.75" customHeight="1">
      <c r="A14529" s="100" t="s">
        <v>30917</v>
      </c>
      <c r="B14529" s="101">
        <v>38.05</v>
      </c>
      <c r="C14529" s="102"/>
      <c r="D14529" s="100" t="s">
        <v>15083</v>
      </c>
      <c r="E14529" s="101">
        <v>5.6</v>
      </c>
      <c r="F14529" s="102"/>
    </row>
    <row r="14530" ht="12.75" customHeight="1">
      <c r="A14530" s="100" t="s">
        <v>14733</v>
      </c>
      <c r="B14530" s="101">
        <v>35.31</v>
      </c>
      <c r="C14530" s="102"/>
      <c r="D14530" s="100" t="s">
        <v>31093</v>
      </c>
      <c r="E14530" s="101">
        <v>9.06</v>
      </c>
      <c r="F14530" s="102"/>
    </row>
    <row r="14531" ht="12.75" customHeight="1">
      <c r="A14531" s="100" t="s">
        <v>30918</v>
      </c>
      <c r="B14531" s="101">
        <v>802.56</v>
      </c>
      <c r="C14531" s="102"/>
      <c r="D14531" s="100" t="s">
        <v>15085</v>
      </c>
      <c r="E14531" s="101">
        <v>8.6</v>
      </c>
      <c r="F14531" s="102"/>
    </row>
    <row r="14532" ht="12.75" customHeight="1">
      <c r="A14532" s="100" t="s">
        <v>14735</v>
      </c>
      <c r="B14532" s="101">
        <v>796.88</v>
      </c>
      <c r="C14532" s="102"/>
      <c r="D14532" s="100" t="s">
        <v>31094</v>
      </c>
      <c r="E14532" s="101">
        <v>3.37</v>
      </c>
      <c r="F14532" s="102"/>
    </row>
    <row r="14533" ht="12.75" customHeight="1">
      <c r="A14533" s="100" t="s">
        <v>30919</v>
      </c>
      <c r="B14533" s="101">
        <v>795.47</v>
      </c>
      <c r="C14533" s="102"/>
      <c r="D14533" s="100" t="s">
        <v>15087</v>
      </c>
      <c r="E14533" s="101">
        <v>3.11</v>
      </c>
      <c r="F14533" s="102"/>
    </row>
    <row r="14534" ht="12.75" customHeight="1">
      <c r="A14534" s="100" t="s">
        <v>14737</v>
      </c>
      <c r="B14534" s="101">
        <v>790.73</v>
      </c>
      <c r="C14534" s="102"/>
      <c r="D14534" s="100" t="s">
        <v>31095</v>
      </c>
      <c r="E14534" s="101">
        <v>3.89</v>
      </c>
      <c r="F14534" s="102"/>
    </row>
    <row r="14535" ht="12.75" customHeight="1">
      <c r="A14535" s="100" t="s">
        <v>30920</v>
      </c>
      <c r="B14535" s="101">
        <v>192.11</v>
      </c>
      <c r="C14535" s="102"/>
      <c r="D14535" s="100" t="s">
        <v>15089</v>
      </c>
      <c r="E14535" s="101">
        <v>3.63</v>
      </c>
      <c r="F14535" s="102"/>
    </row>
    <row r="14536" ht="12.75" customHeight="1">
      <c r="A14536" s="100" t="s">
        <v>14739</v>
      </c>
      <c r="B14536" s="101">
        <v>191.56</v>
      </c>
      <c r="C14536" s="102"/>
      <c r="D14536" s="100" t="s">
        <v>31096</v>
      </c>
      <c r="E14536" s="101">
        <v>39.09</v>
      </c>
      <c r="F14536" s="102"/>
    </row>
    <row r="14537" ht="12.75" customHeight="1">
      <c r="A14537" s="100" t="s">
        <v>30921</v>
      </c>
      <c r="B14537" s="101">
        <v>383.19</v>
      </c>
      <c r="C14537" s="102"/>
      <c r="D14537" s="100" t="s">
        <v>15091</v>
      </c>
      <c r="E14537" s="101">
        <v>38.58</v>
      </c>
      <c r="F14537" s="102"/>
    </row>
    <row r="14538" ht="12.75" customHeight="1">
      <c r="A14538" s="100" t="s">
        <v>14741</v>
      </c>
      <c r="B14538" s="101">
        <v>382.23</v>
      </c>
      <c r="C14538" s="102"/>
      <c r="D14538" s="100" t="s">
        <v>31097</v>
      </c>
      <c r="E14538" s="101">
        <v>49.32</v>
      </c>
      <c r="F14538" s="102"/>
    </row>
    <row r="14539" ht="12.75" customHeight="1">
      <c r="A14539" s="100" t="s">
        <v>30922</v>
      </c>
      <c r="B14539" s="101">
        <v>5876.73</v>
      </c>
      <c r="C14539" s="102"/>
      <c r="D14539" s="100" t="s">
        <v>15093</v>
      </c>
      <c r="E14539" s="101">
        <v>48.55</v>
      </c>
      <c r="F14539" s="102"/>
    </row>
    <row r="14540" ht="12.75" customHeight="1">
      <c r="A14540" s="100" t="s">
        <v>14743</v>
      </c>
      <c r="B14540" s="101">
        <v>5834.85</v>
      </c>
      <c r="C14540" s="102"/>
      <c r="D14540" s="100" t="s">
        <v>31098</v>
      </c>
      <c r="E14540" s="101">
        <v>63.83</v>
      </c>
      <c r="F14540" s="102"/>
    </row>
    <row r="14541" ht="12.75" customHeight="1">
      <c r="A14541" s="100" t="s">
        <v>30923</v>
      </c>
      <c r="B14541" s="101">
        <v>839.14</v>
      </c>
      <c r="C14541" s="102"/>
      <c r="D14541" s="100" t="s">
        <v>15095</v>
      </c>
      <c r="E14541" s="101">
        <v>62.8</v>
      </c>
      <c r="F14541" s="102"/>
    </row>
    <row r="14542" ht="12.75" customHeight="1">
      <c r="A14542" s="100" t="s">
        <v>14745</v>
      </c>
      <c r="B14542" s="101">
        <v>797.26</v>
      </c>
      <c r="C14542" s="102"/>
      <c r="D14542" s="100" t="s">
        <v>31099</v>
      </c>
      <c r="E14542" s="101">
        <v>84.52</v>
      </c>
      <c r="F14542" s="102"/>
    </row>
    <row r="14543" ht="12.75" customHeight="1">
      <c r="A14543" s="100" t="s">
        <v>30924</v>
      </c>
      <c r="B14543" s="101">
        <v>1098.32</v>
      </c>
      <c r="C14543" s="102"/>
      <c r="D14543" s="100" t="s">
        <v>15097</v>
      </c>
      <c r="E14543" s="101">
        <v>83.24</v>
      </c>
      <c r="F14543" s="102"/>
    </row>
    <row r="14544" ht="12.75" customHeight="1">
      <c r="A14544" s="100" t="s">
        <v>14747</v>
      </c>
      <c r="B14544" s="101">
        <v>1036.64</v>
      </c>
      <c r="C14544" s="102"/>
      <c r="D14544" s="100" t="s">
        <v>31100</v>
      </c>
      <c r="E14544" s="101">
        <v>23.7</v>
      </c>
      <c r="F14544" s="102"/>
    </row>
    <row r="14545" ht="12.75" customHeight="1">
      <c r="A14545" s="100" t="s">
        <v>30927</v>
      </c>
      <c r="B14545" s="101">
        <v>189.32</v>
      </c>
      <c r="C14545" s="102"/>
      <c r="D14545" s="100" t="s">
        <v>15099</v>
      </c>
      <c r="E14545" s="101">
        <v>22.4</v>
      </c>
      <c r="F14545" s="102"/>
    </row>
    <row r="14546" ht="12.75" customHeight="1">
      <c r="A14546" s="100" t="s">
        <v>14753</v>
      </c>
      <c r="B14546" s="101">
        <v>173.69</v>
      </c>
      <c r="C14546" s="102"/>
      <c r="D14546" s="100" t="s">
        <v>31101</v>
      </c>
      <c r="E14546" s="101">
        <v>29.78</v>
      </c>
      <c r="F14546" s="102"/>
    </row>
    <row r="14547" ht="12.75" customHeight="1">
      <c r="A14547" s="100" t="s">
        <v>30928</v>
      </c>
      <c r="B14547" s="101">
        <v>147.61</v>
      </c>
      <c r="C14547" s="102"/>
      <c r="D14547" s="100" t="s">
        <v>15101</v>
      </c>
      <c r="E14547" s="101">
        <v>28.22</v>
      </c>
      <c r="F14547" s="102"/>
    </row>
    <row r="14548" ht="12.75" customHeight="1">
      <c r="A14548" s="100" t="s">
        <v>14755</v>
      </c>
      <c r="B14548" s="101">
        <v>134.97</v>
      </c>
      <c r="C14548" s="102"/>
      <c r="D14548" s="100" t="s">
        <v>31102</v>
      </c>
      <c r="E14548" s="101">
        <v>35.93</v>
      </c>
      <c r="F14548" s="102"/>
    </row>
    <row r="14549" ht="12.75" customHeight="1">
      <c r="A14549" s="100" t="s">
        <v>30929</v>
      </c>
      <c r="B14549" s="101">
        <v>905.78</v>
      </c>
      <c r="C14549" s="102"/>
      <c r="D14549" s="100" t="s">
        <v>15103</v>
      </c>
      <c r="E14549" s="101">
        <v>34.38</v>
      </c>
      <c r="F14549" s="102"/>
    </row>
    <row r="14550" ht="12.75" customHeight="1">
      <c r="A14550" s="100" t="s">
        <v>14757</v>
      </c>
      <c r="B14550" s="101">
        <v>856.88</v>
      </c>
      <c r="C14550" s="102"/>
      <c r="D14550" s="100" t="s">
        <v>31103</v>
      </c>
      <c r="E14550" s="101">
        <v>42.77</v>
      </c>
      <c r="F14550" s="102"/>
    </row>
    <row r="14551" ht="12.75" customHeight="1">
      <c r="A14551" s="100" t="s">
        <v>30930</v>
      </c>
      <c r="B14551" s="101">
        <v>35.12</v>
      </c>
      <c r="C14551" s="102"/>
      <c r="D14551" s="100" t="s">
        <v>15105</v>
      </c>
      <c r="E14551" s="101">
        <v>41.21</v>
      </c>
      <c r="F14551" s="102"/>
    </row>
    <row r="14552" ht="12.75" customHeight="1">
      <c r="A14552" s="100" t="s">
        <v>14759</v>
      </c>
      <c r="B14552" s="101">
        <v>33.23</v>
      </c>
      <c r="C14552" s="102"/>
      <c r="D14552" s="100" t="s">
        <v>31104</v>
      </c>
      <c r="E14552" s="101">
        <v>0.99</v>
      </c>
      <c r="F14552" s="102"/>
    </row>
    <row r="14553" ht="12.75" customHeight="1">
      <c r="A14553" s="100" t="s">
        <v>30931</v>
      </c>
      <c r="B14553" s="101">
        <v>25.39</v>
      </c>
      <c r="C14553" s="102"/>
      <c r="D14553" s="100" t="s">
        <v>15107</v>
      </c>
      <c r="E14553" s="101">
        <v>0.95</v>
      </c>
      <c r="F14553" s="102"/>
    </row>
    <row r="14554" ht="12.75" customHeight="1">
      <c r="A14554" s="100" t="s">
        <v>14761</v>
      </c>
      <c r="B14554" s="101">
        <v>23.02</v>
      </c>
      <c r="C14554" s="102"/>
      <c r="D14554" s="100" t="s">
        <v>31105</v>
      </c>
      <c r="E14554" s="101">
        <v>1.42</v>
      </c>
      <c r="F14554" s="102"/>
    </row>
    <row r="14555" ht="12.75" customHeight="1">
      <c r="A14555" s="100" t="s">
        <v>30932</v>
      </c>
      <c r="B14555" s="101">
        <v>12.66</v>
      </c>
      <c r="C14555" s="102"/>
      <c r="D14555" s="100" t="s">
        <v>15109</v>
      </c>
      <c r="E14555" s="101">
        <v>1.37</v>
      </c>
      <c r="F14555" s="102"/>
    </row>
    <row r="14556" ht="12.75" customHeight="1">
      <c r="A14556" s="100" t="s">
        <v>14763</v>
      </c>
      <c r="B14556" s="101">
        <v>11.24</v>
      </c>
      <c r="C14556" s="102"/>
      <c r="D14556" s="100" t="s">
        <v>31106</v>
      </c>
      <c r="E14556" s="101">
        <v>2.15</v>
      </c>
      <c r="F14556" s="102"/>
    </row>
    <row r="14557" ht="12.75" customHeight="1">
      <c r="A14557" s="100" t="s">
        <v>30933</v>
      </c>
      <c r="B14557" s="101">
        <v>30280.89</v>
      </c>
      <c r="C14557" s="102"/>
      <c r="D14557" s="100" t="s">
        <v>15111</v>
      </c>
      <c r="E14557" s="101">
        <v>2.1</v>
      </c>
      <c r="F14557" s="102"/>
    </row>
    <row r="14558" ht="12.75" customHeight="1">
      <c r="A14558" s="100" t="s">
        <v>14765</v>
      </c>
      <c r="B14558" s="101">
        <v>30261.94</v>
      </c>
      <c r="C14558" s="102"/>
      <c r="D14558" s="100" t="s">
        <v>31107</v>
      </c>
      <c r="E14558" s="101">
        <v>3.26</v>
      </c>
      <c r="F14558" s="102"/>
    </row>
    <row r="14559" ht="12.75" customHeight="1">
      <c r="A14559" s="100" t="s">
        <v>31108</v>
      </c>
      <c r="B14559" s="101">
        <v>14603.92</v>
      </c>
      <c r="C14559" s="102"/>
      <c r="D14559" s="100" t="s">
        <v>15113</v>
      </c>
      <c r="E14559" s="101">
        <v>3.19</v>
      </c>
      <c r="F14559" s="102"/>
    </row>
    <row r="14560" ht="12.75" customHeight="1">
      <c r="A14560" s="100" t="s">
        <v>31109</v>
      </c>
      <c r="B14560" s="101">
        <v>14584.97</v>
      </c>
      <c r="C14560" s="102"/>
      <c r="D14560" s="100" t="s">
        <v>31110</v>
      </c>
      <c r="E14560" s="101">
        <v>4.99</v>
      </c>
      <c r="F14560" s="102"/>
    </row>
    <row r="14561" ht="12.75" customHeight="1">
      <c r="A14561" s="100" t="s">
        <v>31111</v>
      </c>
      <c r="B14561" s="101">
        <v>49196.79</v>
      </c>
      <c r="C14561" s="102"/>
      <c r="D14561" s="100" t="s">
        <v>15115</v>
      </c>
      <c r="E14561" s="101">
        <v>4.89</v>
      </c>
      <c r="F14561" s="102"/>
    </row>
    <row r="14562" ht="12.75" customHeight="1">
      <c r="A14562" s="100" t="s">
        <v>31112</v>
      </c>
      <c r="B14562" s="101">
        <v>49075.72</v>
      </c>
      <c r="C14562" s="102"/>
      <c r="D14562" s="100" t="s">
        <v>31113</v>
      </c>
      <c r="E14562" s="101">
        <v>7.76</v>
      </c>
      <c r="F14562" s="102"/>
    </row>
    <row r="14563" ht="12.75" customHeight="1">
      <c r="A14563" s="100" t="s">
        <v>30934</v>
      </c>
      <c r="B14563" s="101">
        <v>1415.7</v>
      </c>
      <c r="C14563" s="102"/>
      <c r="D14563" s="100" t="s">
        <v>15117</v>
      </c>
      <c r="E14563" s="101">
        <v>7.62</v>
      </c>
      <c r="F14563" s="102"/>
    </row>
    <row r="14564" ht="12.75" customHeight="1">
      <c r="A14564" s="100" t="s">
        <v>14767</v>
      </c>
      <c r="B14564" s="101">
        <v>1410.96</v>
      </c>
      <c r="C14564" s="102"/>
      <c r="D14564" s="100" t="s">
        <v>31114</v>
      </c>
      <c r="E14564" s="101">
        <v>12.45</v>
      </c>
      <c r="F14564" s="102"/>
    </row>
    <row r="14565" ht="12.75" customHeight="1">
      <c r="A14565" s="100" t="s">
        <v>30935</v>
      </c>
      <c r="B14565" s="101">
        <v>712.47</v>
      </c>
      <c r="C14565" s="102"/>
      <c r="D14565" s="100" t="s">
        <v>15119</v>
      </c>
      <c r="E14565" s="101">
        <v>12.24</v>
      </c>
      <c r="F14565" s="102"/>
    </row>
    <row r="14566" ht="12.75" customHeight="1">
      <c r="A14566" s="100" t="s">
        <v>14769</v>
      </c>
      <c r="B14566" s="101">
        <v>707.73</v>
      </c>
      <c r="C14566" s="102"/>
      <c r="D14566" s="100" t="s">
        <v>31115</v>
      </c>
      <c r="E14566" s="101">
        <v>20.16</v>
      </c>
      <c r="F14566" s="102"/>
    </row>
    <row r="14567" ht="12.75" customHeight="1">
      <c r="A14567" s="100" t="s">
        <v>30936</v>
      </c>
      <c r="B14567" s="101">
        <v>2628.72</v>
      </c>
      <c r="C14567" s="102"/>
      <c r="D14567" s="100" t="s">
        <v>15121</v>
      </c>
      <c r="E14567" s="101">
        <v>19.75</v>
      </c>
      <c r="F14567" s="102"/>
    </row>
    <row r="14568" ht="12.75" customHeight="1">
      <c r="A14568" s="100" t="s">
        <v>14771</v>
      </c>
      <c r="B14568" s="101">
        <v>2623.98</v>
      </c>
      <c r="C14568" s="102"/>
      <c r="D14568" s="100" t="s">
        <v>31116</v>
      </c>
      <c r="E14568" s="101">
        <v>26.99</v>
      </c>
      <c r="F14568" s="102"/>
    </row>
    <row r="14569" ht="12.75" customHeight="1">
      <c r="A14569" s="100" t="s">
        <v>30937</v>
      </c>
      <c r="B14569" s="101">
        <v>1363.47</v>
      </c>
      <c r="C14569" s="102"/>
      <c r="D14569" s="100" t="s">
        <v>15123</v>
      </c>
      <c r="E14569" s="101">
        <v>26.58</v>
      </c>
      <c r="F14569" s="102"/>
    </row>
    <row r="14570" ht="12.75" customHeight="1">
      <c r="A14570" s="100" t="s">
        <v>14773</v>
      </c>
      <c r="B14570" s="101">
        <v>1358.73</v>
      </c>
      <c r="C14570" s="102"/>
      <c r="D14570" s="100" t="s">
        <v>31117</v>
      </c>
      <c r="E14570" s="101">
        <v>38.12</v>
      </c>
      <c r="F14570" s="102"/>
    </row>
    <row r="14571" ht="12.75" customHeight="1">
      <c r="A14571" s="100" t="s">
        <v>30938</v>
      </c>
      <c r="B14571" s="101">
        <v>165.0</v>
      </c>
      <c r="C14571" s="102"/>
      <c r="D14571" s="100" t="s">
        <v>15125</v>
      </c>
      <c r="E14571" s="101">
        <v>37.6</v>
      </c>
      <c r="F14571" s="102"/>
    </row>
    <row r="14572" ht="12.75" customHeight="1">
      <c r="A14572" s="100" t="s">
        <v>14775</v>
      </c>
      <c r="B14572" s="101">
        <v>165.0</v>
      </c>
      <c r="C14572" s="102"/>
      <c r="D14572" s="100" t="s">
        <v>31118</v>
      </c>
      <c r="E14572" s="101">
        <v>50.34</v>
      </c>
      <c r="F14572" s="102"/>
    </row>
    <row r="14573" ht="12.75" customHeight="1">
      <c r="A14573" s="100" t="s">
        <v>30939</v>
      </c>
      <c r="B14573" s="101">
        <v>232.64</v>
      </c>
      <c r="C14573" s="102"/>
      <c r="D14573" s="100" t="s">
        <v>15127</v>
      </c>
      <c r="E14573" s="101">
        <v>49.77</v>
      </c>
      <c r="F14573" s="102"/>
    </row>
    <row r="14574" ht="12.75" customHeight="1">
      <c r="A14574" s="100" t="s">
        <v>14777</v>
      </c>
      <c r="B14574" s="101">
        <v>223.17</v>
      </c>
      <c r="C14574" s="102"/>
      <c r="D14574" s="100" t="s">
        <v>31119</v>
      </c>
      <c r="E14574" s="101">
        <v>68.7</v>
      </c>
      <c r="F14574" s="102"/>
    </row>
    <row r="14575" ht="12.75" customHeight="1">
      <c r="A14575" s="100" t="s">
        <v>30940</v>
      </c>
      <c r="B14575" s="101">
        <v>46.06</v>
      </c>
      <c r="C14575" s="102"/>
      <c r="D14575" s="100" t="s">
        <v>15129</v>
      </c>
      <c r="E14575" s="101">
        <v>68.09</v>
      </c>
      <c r="F14575" s="102"/>
    </row>
    <row r="14576" ht="12.75" customHeight="1">
      <c r="A14576" s="100" t="s">
        <v>14779</v>
      </c>
      <c r="B14576" s="101">
        <v>44.4</v>
      </c>
      <c r="C14576" s="102"/>
      <c r="D14576" s="100" t="s">
        <v>31120</v>
      </c>
      <c r="E14576" s="101">
        <v>1.24</v>
      </c>
      <c r="F14576" s="102"/>
    </row>
    <row r="14577" ht="12.75" customHeight="1">
      <c r="A14577" s="100" t="s">
        <v>30941</v>
      </c>
      <c r="B14577" s="101">
        <v>24.74</v>
      </c>
      <c r="C14577" s="102"/>
      <c r="D14577" s="100" t="s">
        <v>15131</v>
      </c>
      <c r="E14577" s="101">
        <v>1.11</v>
      </c>
      <c r="F14577" s="102"/>
    </row>
    <row r="14578" ht="12.75" customHeight="1">
      <c r="A14578" s="100" t="s">
        <v>14781</v>
      </c>
      <c r="B14578" s="101">
        <v>23.79</v>
      </c>
      <c r="C14578" s="102"/>
      <c r="D14578" s="100" t="s">
        <v>31121</v>
      </c>
      <c r="E14578" s="101">
        <v>2.32</v>
      </c>
      <c r="F14578" s="102"/>
    </row>
    <row r="14579" ht="12.75" customHeight="1">
      <c r="A14579" s="100" t="s">
        <v>30942</v>
      </c>
      <c r="B14579" s="101">
        <v>78.11</v>
      </c>
      <c r="C14579" s="102"/>
      <c r="D14579" s="100" t="s">
        <v>15133</v>
      </c>
      <c r="E14579" s="101">
        <v>2.12</v>
      </c>
      <c r="F14579" s="102"/>
    </row>
    <row r="14580" ht="12.75" customHeight="1">
      <c r="A14580" s="100" t="s">
        <v>14783</v>
      </c>
      <c r="B14580" s="101">
        <v>75.74</v>
      </c>
      <c r="C14580" s="102"/>
      <c r="D14580" s="100" t="s">
        <v>31122</v>
      </c>
      <c r="E14580" s="101">
        <v>9.33</v>
      </c>
      <c r="F14580" s="102"/>
    </row>
    <row r="14581" ht="12.75" customHeight="1">
      <c r="A14581" s="100" t="s">
        <v>30943</v>
      </c>
      <c r="B14581" s="101">
        <v>987.78</v>
      </c>
      <c r="C14581" s="102"/>
      <c r="D14581" s="100" t="s">
        <v>15135</v>
      </c>
      <c r="E14581" s="101">
        <v>9.03</v>
      </c>
      <c r="F14581" s="102"/>
    </row>
    <row r="14582" ht="12.75" customHeight="1">
      <c r="A14582" s="100" t="s">
        <v>14785</v>
      </c>
      <c r="B14582" s="101">
        <v>949.88</v>
      </c>
      <c r="C14582" s="102"/>
      <c r="D14582" s="100" t="s">
        <v>31123</v>
      </c>
      <c r="E14582" s="101">
        <v>14.23</v>
      </c>
      <c r="F14582" s="102"/>
    </row>
    <row r="14583" ht="12.75" customHeight="1">
      <c r="A14583" s="100" t="s">
        <v>30944</v>
      </c>
      <c r="B14583" s="101">
        <v>281.56</v>
      </c>
      <c r="C14583" s="102"/>
      <c r="D14583" s="100" t="s">
        <v>15137</v>
      </c>
      <c r="E14583" s="101">
        <v>13.87</v>
      </c>
      <c r="F14583" s="102"/>
    </row>
    <row r="14584" ht="12.75" customHeight="1">
      <c r="A14584" s="100" t="s">
        <v>14787</v>
      </c>
      <c r="B14584" s="101">
        <v>253.14</v>
      </c>
      <c r="C14584" s="102"/>
      <c r="D14584" s="100" t="s">
        <v>31124</v>
      </c>
      <c r="E14584" s="101">
        <v>19.67</v>
      </c>
      <c r="F14584" s="102"/>
    </row>
    <row r="14585" ht="12.75" customHeight="1">
      <c r="A14585" s="100" t="s">
        <v>30945</v>
      </c>
      <c r="B14585" s="101">
        <v>255.97</v>
      </c>
      <c r="C14585" s="102"/>
      <c r="D14585" s="100" t="s">
        <v>15139</v>
      </c>
      <c r="E14585" s="101">
        <v>19.26</v>
      </c>
      <c r="F14585" s="102"/>
    </row>
    <row r="14586" ht="12.75" customHeight="1">
      <c r="A14586" s="100" t="s">
        <v>14789</v>
      </c>
      <c r="B14586" s="101">
        <v>251.23</v>
      </c>
      <c r="C14586" s="102"/>
      <c r="D14586" s="100" t="s">
        <v>31125</v>
      </c>
      <c r="E14586" s="101">
        <v>35.69</v>
      </c>
      <c r="F14586" s="102"/>
    </row>
    <row r="14587" ht="12.75" customHeight="1">
      <c r="A14587" s="100" t="s">
        <v>30946</v>
      </c>
      <c r="B14587" s="101">
        <v>531.07</v>
      </c>
      <c r="C14587" s="102"/>
      <c r="D14587" s="100" t="s">
        <v>15141</v>
      </c>
      <c r="E14587" s="101">
        <v>34.15</v>
      </c>
      <c r="F14587" s="102"/>
    </row>
    <row r="14588" ht="12.75" customHeight="1">
      <c r="A14588" s="100" t="s">
        <v>14791</v>
      </c>
      <c r="B14588" s="101">
        <v>493.17</v>
      </c>
      <c r="C14588" s="102"/>
      <c r="D14588" s="100" t="s">
        <v>31126</v>
      </c>
      <c r="E14588" s="101">
        <v>58.0</v>
      </c>
      <c r="F14588" s="102"/>
    </row>
    <row r="14589" ht="12.75" customHeight="1">
      <c r="A14589" s="100" t="s">
        <v>30947</v>
      </c>
      <c r="B14589" s="101">
        <v>80.56</v>
      </c>
      <c r="C14589" s="102"/>
      <c r="D14589" s="100" t="s">
        <v>15143</v>
      </c>
      <c r="E14589" s="101">
        <v>54.92</v>
      </c>
      <c r="F14589" s="102"/>
    </row>
    <row r="14590" ht="12.75" customHeight="1">
      <c r="A14590" s="100" t="s">
        <v>14793</v>
      </c>
      <c r="B14590" s="101">
        <v>72.03</v>
      </c>
      <c r="C14590" s="102"/>
      <c r="D14590" s="100" t="s">
        <v>31127</v>
      </c>
      <c r="E14590" s="101">
        <v>6.37</v>
      </c>
      <c r="F14590" s="102"/>
    </row>
    <row r="14591" ht="12.75" customHeight="1">
      <c r="A14591" s="100" t="s">
        <v>30948</v>
      </c>
      <c r="B14591" s="101">
        <v>88.15</v>
      </c>
      <c r="C14591" s="102"/>
      <c r="D14591" s="100" t="s">
        <v>15145</v>
      </c>
      <c r="E14591" s="101">
        <v>6.06</v>
      </c>
      <c r="F14591" s="102"/>
    </row>
    <row r="14592" ht="12.75" customHeight="1">
      <c r="A14592" s="100" t="s">
        <v>14795</v>
      </c>
      <c r="B14592" s="101">
        <v>79.62</v>
      </c>
      <c r="C14592" s="102"/>
      <c r="D14592" s="100" t="s">
        <v>31128</v>
      </c>
      <c r="E14592" s="101">
        <v>10.24</v>
      </c>
      <c r="F14592" s="102"/>
    </row>
    <row r="14593" ht="12.75" customHeight="1">
      <c r="A14593" s="100" t="s">
        <v>30949</v>
      </c>
      <c r="B14593" s="101">
        <v>117.02</v>
      </c>
      <c r="C14593" s="102"/>
      <c r="D14593" s="100" t="s">
        <v>15147</v>
      </c>
      <c r="E14593" s="101">
        <v>9.88</v>
      </c>
      <c r="F14593" s="102"/>
    </row>
    <row r="14594" ht="12.75" customHeight="1">
      <c r="A14594" s="100" t="s">
        <v>14797</v>
      </c>
      <c r="B14594" s="101">
        <v>106.36</v>
      </c>
      <c r="C14594" s="102"/>
      <c r="D14594" s="100" t="s">
        <v>31129</v>
      </c>
      <c r="E14594" s="101">
        <v>17.35</v>
      </c>
      <c r="F14594" s="102"/>
    </row>
    <row r="14595" ht="12.75" customHeight="1">
      <c r="A14595" s="100" t="s">
        <v>30950</v>
      </c>
      <c r="B14595" s="101">
        <v>279.06</v>
      </c>
      <c r="C14595" s="102"/>
      <c r="D14595" s="100" t="s">
        <v>15149</v>
      </c>
      <c r="E14595" s="101">
        <v>16.94</v>
      </c>
      <c r="F14595" s="102"/>
    </row>
    <row r="14596" ht="12.75" customHeight="1">
      <c r="A14596" s="100" t="s">
        <v>14799</v>
      </c>
      <c r="B14596" s="101">
        <v>266.27</v>
      </c>
      <c r="C14596" s="102"/>
      <c r="D14596" s="100" t="s">
        <v>31130</v>
      </c>
      <c r="E14596" s="101">
        <v>29.2</v>
      </c>
      <c r="F14596" s="102"/>
    </row>
    <row r="14597" ht="12.75" customHeight="1">
      <c r="A14597" s="100" t="s">
        <v>30951</v>
      </c>
      <c r="B14597" s="101">
        <v>306.46</v>
      </c>
      <c r="C14597" s="102"/>
      <c r="D14597" s="100" t="s">
        <v>15151</v>
      </c>
      <c r="E14597" s="101">
        <v>28.69</v>
      </c>
      <c r="F14597" s="102"/>
    </row>
    <row r="14598" ht="12.75" customHeight="1">
      <c r="A14598" s="100" t="s">
        <v>14801</v>
      </c>
      <c r="B14598" s="101">
        <v>295.3</v>
      </c>
      <c r="C14598" s="102"/>
      <c r="D14598" s="100" t="s">
        <v>31131</v>
      </c>
      <c r="E14598" s="101">
        <v>52.27</v>
      </c>
      <c r="F14598" s="102"/>
    </row>
    <row r="14599" ht="12.75" customHeight="1">
      <c r="A14599" s="100" t="s">
        <v>30952</v>
      </c>
      <c r="B14599" s="101">
        <v>440.84</v>
      </c>
      <c r="C14599" s="102"/>
      <c r="D14599" s="100" t="s">
        <v>15153</v>
      </c>
      <c r="E14599" s="101">
        <v>51.55</v>
      </c>
      <c r="F14599" s="102"/>
    </row>
    <row r="14600" ht="12.75" customHeight="1">
      <c r="A14600" s="100" t="s">
        <v>14803</v>
      </c>
      <c r="B14600" s="101">
        <v>419.52</v>
      </c>
      <c r="C14600" s="102"/>
      <c r="D14600" s="100" t="s">
        <v>31132</v>
      </c>
      <c r="E14600" s="101">
        <v>62.13</v>
      </c>
      <c r="F14600" s="102"/>
    </row>
    <row r="14601" ht="12.75" customHeight="1">
      <c r="A14601" s="100" t="s">
        <v>30953</v>
      </c>
      <c r="B14601" s="101">
        <v>495.63</v>
      </c>
      <c r="C14601" s="102"/>
      <c r="D14601" s="100" t="s">
        <v>15155</v>
      </c>
      <c r="E14601" s="101">
        <v>61.1</v>
      </c>
      <c r="F14601" s="102"/>
    </row>
    <row r="14602" ht="12.75" customHeight="1">
      <c r="A14602" s="100" t="s">
        <v>14805</v>
      </c>
      <c r="B14602" s="101">
        <v>474.31</v>
      </c>
      <c r="C14602" s="102"/>
      <c r="D14602" s="100" t="s">
        <v>31133</v>
      </c>
      <c r="E14602" s="101">
        <v>141.31</v>
      </c>
      <c r="F14602" s="102"/>
    </row>
    <row r="14603" ht="12.75" customHeight="1">
      <c r="A14603" s="100" t="s">
        <v>30954</v>
      </c>
      <c r="B14603" s="101">
        <v>628.94</v>
      </c>
      <c r="C14603" s="102"/>
      <c r="D14603" s="100" t="s">
        <v>15157</v>
      </c>
      <c r="E14603" s="101">
        <v>132.06</v>
      </c>
      <c r="F14603" s="102"/>
    </row>
    <row r="14604" ht="12.75" customHeight="1">
      <c r="A14604" s="100" t="s">
        <v>14807</v>
      </c>
      <c r="B14604" s="101">
        <v>607.62</v>
      </c>
      <c r="C14604" s="102"/>
      <c r="D14604" s="100" t="s">
        <v>31134</v>
      </c>
      <c r="E14604" s="101">
        <v>187.72</v>
      </c>
      <c r="F14604" s="102"/>
    </row>
    <row r="14605" ht="12.75" customHeight="1">
      <c r="A14605" s="100" t="s">
        <v>30956</v>
      </c>
      <c r="B14605" s="101">
        <v>87.65</v>
      </c>
      <c r="C14605" s="102"/>
      <c r="D14605" s="100" t="s">
        <v>15159</v>
      </c>
      <c r="E14605" s="101">
        <v>175.38</v>
      </c>
      <c r="F14605" s="102"/>
    </row>
    <row r="14606" ht="12.75" customHeight="1">
      <c r="A14606" s="100" t="s">
        <v>14811</v>
      </c>
      <c r="B14606" s="101">
        <v>78.18</v>
      </c>
      <c r="C14606" s="102"/>
      <c r="D14606" s="100" t="s">
        <v>31135</v>
      </c>
      <c r="E14606" s="101">
        <v>2.76</v>
      </c>
      <c r="F14606" s="102"/>
    </row>
    <row r="14607" ht="12.75" customHeight="1">
      <c r="A14607" s="100" t="s">
        <v>30957</v>
      </c>
      <c r="B14607" s="101">
        <v>95.24</v>
      </c>
      <c r="C14607" s="102"/>
      <c r="D14607" s="100" t="s">
        <v>15161</v>
      </c>
      <c r="E14607" s="101">
        <v>2.66</v>
      </c>
      <c r="F14607" s="102"/>
    </row>
    <row r="14608" ht="12.75" customHeight="1">
      <c r="A14608" s="100" t="s">
        <v>14813</v>
      </c>
      <c r="B14608" s="101">
        <v>85.77</v>
      </c>
      <c r="C14608" s="102"/>
      <c r="D14608" s="100" t="s">
        <v>31136</v>
      </c>
      <c r="E14608" s="101">
        <v>3.84</v>
      </c>
      <c r="F14608" s="102"/>
    </row>
    <row r="14609" ht="12.75" customHeight="1">
      <c r="A14609" s="100" t="s">
        <v>30958</v>
      </c>
      <c r="B14609" s="101">
        <v>125.89</v>
      </c>
      <c r="C14609" s="102"/>
      <c r="D14609" s="100" t="s">
        <v>15163</v>
      </c>
      <c r="E14609" s="101">
        <v>3.69</v>
      </c>
      <c r="F14609" s="102"/>
    </row>
    <row r="14610" ht="12.75" customHeight="1">
      <c r="A14610" s="100" t="s">
        <v>14815</v>
      </c>
      <c r="B14610" s="101">
        <v>114.04</v>
      </c>
      <c r="C14610" s="102"/>
      <c r="D14610" s="100" t="s">
        <v>31137</v>
      </c>
      <c r="E14610" s="101">
        <v>5.12</v>
      </c>
      <c r="F14610" s="102"/>
    </row>
    <row r="14611" ht="12.75" customHeight="1">
      <c r="A14611" s="100" t="s">
        <v>30959</v>
      </c>
      <c r="B14611" s="101">
        <v>289.7</v>
      </c>
      <c r="C14611" s="102"/>
      <c r="D14611" s="100" t="s">
        <v>15165</v>
      </c>
      <c r="E14611" s="101">
        <v>4.86</v>
      </c>
      <c r="F14611" s="102"/>
    </row>
    <row r="14612" ht="12.75" customHeight="1">
      <c r="A14612" s="100" t="s">
        <v>14817</v>
      </c>
      <c r="B14612" s="101">
        <v>275.49</v>
      </c>
      <c r="C14612" s="102"/>
      <c r="D14612" s="100" t="s">
        <v>31138</v>
      </c>
      <c r="E14612" s="101">
        <v>5.45</v>
      </c>
      <c r="F14612" s="102"/>
    </row>
    <row r="14613" ht="12.75" customHeight="1">
      <c r="A14613" s="100" t="s">
        <v>30960</v>
      </c>
      <c r="B14613" s="101">
        <v>347.07</v>
      </c>
      <c r="C14613" s="102"/>
      <c r="D14613" s="100" t="s">
        <v>15167</v>
      </c>
      <c r="E14613" s="101">
        <v>5.19</v>
      </c>
      <c r="F14613" s="102"/>
    </row>
    <row r="14614" ht="12.75" customHeight="1">
      <c r="A14614" s="100" t="s">
        <v>14819</v>
      </c>
      <c r="B14614" s="101">
        <v>330.49</v>
      </c>
      <c r="C14614" s="102"/>
      <c r="D14614" s="100" t="s">
        <v>31139</v>
      </c>
      <c r="E14614" s="101">
        <v>3.53</v>
      </c>
      <c r="F14614" s="102"/>
    </row>
    <row r="14615" ht="12.75" customHeight="1">
      <c r="A14615" s="100" t="s">
        <v>30961</v>
      </c>
      <c r="B14615" s="101">
        <v>458.58</v>
      </c>
      <c r="C14615" s="102"/>
      <c r="D14615" s="100" t="s">
        <v>15169</v>
      </c>
      <c r="E14615" s="101">
        <v>3.43</v>
      </c>
      <c r="F14615" s="102"/>
    </row>
    <row r="14616" ht="12.75" customHeight="1">
      <c r="A14616" s="100" t="s">
        <v>14821</v>
      </c>
      <c r="B14616" s="101">
        <v>434.89</v>
      </c>
      <c r="C14616" s="102"/>
      <c r="D14616" s="100" t="s">
        <v>31140</v>
      </c>
      <c r="E14616" s="101">
        <v>5.23</v>
      </c>
      <c r="F14616" s="102"/>
    </row>
    <row r="14617" ht="12.75" customHeight="1">
      <c r="A14617" s="100" t="s">
        <v>30962</v>
      </c>
      <c r="B14617" s="101">
        <v>548.84</v>
      </c>
      <c r="C14617" s="102"/>
      <c r="D14617" s="100" t="s">
        <v>15171</v>
      </c>
      <c r="E14617" s="101">
        <v>5.08</v>
      </c>
      <c r="F14617" s="102"/>
    </row>
    <row r="14618" ht="12.75" customHeight="1">
      <c r="A14618" s="100" t="s">
        <v>14823</v>
      </c>
      <c r="B14618" s="101">
        <v>520.42</v>
      </c>
      <c r="C14618" s="102"/>
      <c r="D14618" s="100" t="s">
        <v>31141</v>
      </c>
      <c r="E14618" s="101">
        <v>6.83</v>
      </c>
      <c r="F14618" s="102"/>
    </row>
    <row r="14619" ht="12.75" customHeight="1">
      <c r="A14619" s="100" t="s">
        <v>30963</v>
      </c>
      <c r="B14619" s="101">
        <v>699.89</v>
      </c>
      <c r="C14619" s="102"/>
      <c r="D14619" s="100" t="s">
        <v>15173</v>
      </c>
      <c r="E14619" s="101">
        <v>6.57</v>
      </c>
      <c r="F14619" s="102"/>
    </row>
    <row r="14620" ht="12.75" customHeight="1">
      <c r="A14620" s="100" t="s">
        <v>14825</v>
      </c>
      <c r="B14620" s="101">
        <v>669.09</v>
      </c>
      <c r="C14620" s="102"/>
      <c r="D14620" s="100" t="s">
        <v>31142</v>
      </c>
      <c r="E14620" s="101">
        <v>7.4</v>
      </c>
      <c r="F14620" s="102"/>
    </row>
    <row r="14621" ht="12.75" customHeight="1">
      <c r="A14621" s="100" t="s">
        <v>30965</v>
      </c>
      <c r="B14621" s="101">
        <v>75.44</v>
      </c>
      <c r="C14621" s="102"/>
      <c r="D14621" s="100" t="s">
        <v>15175</v>
      </c>
      <c r="E14621" s="101">
        <v>7.14</v>
      </c>
      <c r="F14621" s="102"/>
    </row>
    <row r="14622" ht="12.75" customHeight="1">
      <c r="A14622" s="100" t="s">
        <v>14829</v>
      </c>
      <c r="B14622" s="101">
        <v>75.09</v>
      </c>
      <c r="C14622" s="102"/>
      <c r="D14622" s="100" t="s">
        <v>31143</v>
      </c>
      <c r="E14622" s="101">
        <v>1.17</v>
      </c>
      <c r="F14622" s="102"/>
    </row>
    <row r="14623" ht="12.75" customHeight="1">
      <c r="A14623" s="100" t="s">
        <v>30966</v>
      </c>
      <c r="B14623" s="101">
        <v>81.78</v>
      </c>
      <c r="C14623" s="102"/>
      <c r="D14623" s="100" t="s">
        <v>15177</v>
      </c>
      <c r="E14623" s="101">
        <v>1.07</v>
      </c>
      <c r="F14623" s="102"/>
    </row>
    <row r="14624" ht="12.75" customHeight="1">
      <c r="A14624" s="100" t="s">
        <v>14831</v>
      </c>
      <c r="B14624" s="101">
        <v>81.43</v>
      </c>
      <c r="C14624" s="102"/>
      <c r="D14624" s="100" t="s">
        <v>31144</v>
      </c>
      <c r="E14624" s="101">
        <v>2.12</v>
      </c>
      <c r="F14624" s="102"/>
    </row>
    <row r="14625" ht="12.75" customHeight="1">
      <c r="A14625" s="100" t="s">
        <v>30967</v>
      </c>
      <c r="B14625" s="101">
        <v>90.29</v>
      </c>
      <c r="C14625" s="102"/>
      <c r="D14625" s="100" t="s">
        <v>15179</v>
      </c>
      <c r="E14625" s="101">
        <v>1.97</v>
      </c>
      <c r="F14625" s="102"/>
    </row>
    <row r="14626" ht="12.75" customHeight="1">
      <c r="A14626" s="100" t="s">
        <v>14833</v>
      </c>
      <c r="B14626" s="101">
        <v>89.88</v>
      </c>
      <c r="C14626" s="102"/>
      <c r="D14626" s="100" t="s">
        <v>31145</v>
      </c>
      <c r="E14626" s="101">
        <v>3.28</v>
      </c>
      <c r="F14626" s="102"/>
    </row>
    <row r="14627" ht="12.75" customHeight="1">
      <c r="A14627" s="100" t="s">
        <v>30968</v>
      </c>
      <c r="B14627" s="101">
        <v>92.92</v>
      </c>
      <c r="C14627" s="102"/>
      <c r="D14627" s="100" t="s">
        <v>15181</v>
      </c>
      <c r="E14627" s="101">
        <v>3.02</v>
      </c>
      <c r="F14627" s="102"/>
    </row>
    <row r="14628" ht="12.75" customHeight="1">
      <c r="A14628" s="100" t="s">
        <v>14835</v>
      </c>
      <c r="B14628" s="101">
        <v>92.51</v>
      </c>
      <c r="C14628" s="102"/>
      <c r="D14628" s="100" t="s">
        <v>31146</v>
      </c>
      <c r="E14628" s="101">
        <v>3.6</v>
      </c>
      <c r="F14628" s="102"/>
    </row>
    <row r="14629" ht="12.75" customHeight="1">
      <c r="A14629" s="100" t="s">
        <v>30969</v>
      </c>
      <c r="B14629" s="101">
        <v>107.97</v>
      </c>
      <c r="C14629" s="102"/>
      <c r="D14629" s="100" t="s">
        <v>15183</v>
      </c>
      <c r="E14629" s="101">
        <v>3.34</v>
      </c>
      <c r="F14629" s="102"/>
    </row>
    <row r="14630" ht="12.75" customHeight="1">
      <c r="A14630" s="100" t="s">
        <v>14837</v>
      </c>
      <c r="B14630" s="101">
        <v>106.87</v>
      </c>
      <c r="C14630" s="102"/>
      <c r="D14630" s="100" t="s">
        <v>31147</v>
      </c>
      <c r="E14630" s="101">
        <v>69.91</v>
      </c>
      <c r="F14630" s="102"/>
    </row>
    <row r="14631" ht="12.75" customHeight="1">
      <c r="A14631" s="100" t="s">
        <v>30970</v>
      </c>
      <c r="B14631" s="101">
        <v>114.05</v>
      </c>
      <c r="C14631" s="102"/>
      <c r="D14631" s="100" t="s">
        <v>15185</v>
      </c>
      <c r="E14631" s="101">
        <v>60.66</v>
      </c>
      <c r="F14631" s="102"/>
    </row>
    <row r="14632" ht="12.75" customHeight="1">
      <c r="A14632" s="100" t="s">
        <v>14839</v>
      </c>
      <c r="B14632" s="101">
        <v>112.95</v>
      </c>
      <c r="C14632" s="102"/>
      <c r="D14632" s="100" t="s">
        <v>31148</v>
      </c>
      <c r="E14632" s="101">
        <v>116.36</v>
      </c>
      <c r="F14632" s="102"/>
    </row>
    <row r="14633" ht="12.75" customHeight="1">
      <c r="A14633" s="100" t="s">
        <v>30971</v>
      </c>
      <c r="B14633" s="101">
        <v>117.65</v>
      </c>
      <c r="C14633" s="102"/>
      <c r="D14633" s="100" t="s">
        <v>15187</v>
      </c>
      <c r="E14633" s="101">
        <v>100.94</v>
      </c>
      <c r="F14633" s="102"/>
    </row>
    <row r="14634" ht="12.75" customHeight="1">
      <c r="A14634" s="100" t="s">
        <v>14841</v>
      </c>
      <c r="B14634" s="101">
        <v>116.55</v>
      </c>
      <c r="C14634" s="102"/>
      <c r="D14634" s="100" t="s">
        <v>31149</v>
      </c>
      <c r="E14634" s="101">
        <v>1669.26</v>
      </c>
      <c r="F14634" s="102"/>
    </row>
    <row r="14635" ht="12.75" customHeight="1">
      <c r="A14635" s="100" t="s">
        <v>30972</v>
      </c>
      <c r="B14635" s="101">
        <v>165.88</v>
      </c>
      <c r="C14635" s="102"/>
      <c r="D14635" s="100" t="s">
        <v>15189</v>
      </c>
      <c r="E14635" s="101">
        <v>1558.75</v>
      </c>
      <c r="F14635" s="102"/>
    </row>
    <row r="14636" ht="12.75" customHeight="1">
      <c r="A14636" s="100" t="s">
        <v>14843</v>
      </c>
      <c r="B14636" s="101">
        <v>164.78</v>
      </c>
      <c r="C14636" s="102"/>
      <c r="D14636" s="100" t="s">
        <v>31150</v>
      </c>
      <c r="E14636" s="101">
        <v>1826.65</v>
      </c>
      <c r="F14636" s="102"/>
    </row>
    <row r="14637" ht="12.75" customHeight="1">
      <c r="A14637" s="100" t="s">
        <v>30973</v>
      </c>
      <c r="B14637" s="101">
        <v>197.44</v>
      </c>
      <c r="C14637" s="102"/>
      <c r="D14637" s="100" t="s">
        <v>15191</v>
      </c>
      <c r="E14637" s="101">
        <v>1703.56</v>
      </c>
      <c r="F14637" s="102"/>
    </row>
    <row r="14638" ht="12.75" customHeight="1">
      <c r="A14638" s="100" t="s">
        <v>14845</v>
      </c>
      <c r="B14638" s="101">
        <v>196.34</v>
      </c>
      <c r="C14638" s="102"/>
      <c r="D14638" s="100" t="s">
        <v>31151</v>
      </c>
      <c r="E14638" s="101">
        <v>2623.58</v>
      </c>
      <c r="F14638" s="102"/>
    </row>
    <row r="14639" ht="12.75" customHeight="1">
      <c r="A14639" s="100" t="s">
        <v>30974</v>
      </c>
      <c r="B14639" s="101">
        <v>1552.93</v>
      </c>
      <c r="C14639" s="102"/>
      <c r="D14639" s="100" t="s">
        <v>15193</v>
      </c>
      <c r="E14639" s="101">
        <v>2453.2</v>
      </c>
      <c r="F14639" s="102"/>
    </row>
    <row r="14640" ht="12.75" customHeight="1">
      <c r="A14640" s="100" t="s">
        <v>14847</v>
      </c>
      <c r="B14640" s="101">
        <v>1551.83</v>
      </c>
      <c r="C14640" s="102"/>
      <c r="D14640" s="100" t="s">
        <v>31152</v>
      </c>
      <c r="E14640" s="101">
        <v>4910.45</v>
      </c>
      <c r="F14640" s="102"/>
    </row>
    <row r="14641" ht="12.75" customHeight="1">
      <c r="A14641" s="100" t="s">
        <v>30975</v>
      </c>
      <c r="B14641" s="101">
        <v>16.66</v>
      </c>
      <c r="C14641" s="102"/>
      <c r="D14641" s="100" t="s">
        <v>15195</v>
      </c>
      <c r="E14641" s="101">
        <v>4703.28</v>
      </c>
      <c r="F14641" s="102"/>
    </row>
    <row r="14642" ht="12.75" customHeight="1">
      <c r="A14642" s="100" t="s">
        <v>14849</v>
      </c>
      <c r="B14642" s="101">
        <v>15.71</v>
      </c>
      <c r="C14642" s="102"/>
      <c r="D14642" s="100" t="s">
        <v>31153</v>
      </c>
      <c r="E14642" s="101">
        <v>1027.78</v>
      </c>
      <c r="F14642" s="102"/>
    </row>
    <row r="14643" ht="12.75" customHeight="1">
      <c r="A14643" s="100" t="s">
        <v>30976</v>
      </c>
      <c r="B14643" s="101">
        <v>16.66</v>
      </c>
      <c r="C14643" s="102"/>
      <c r="D14643" s="100" t="s">
        <v>15197</v>
      </c>
      <c r="E14643" s="101">
        <v>931.45</v>
      </c>
      <c r="F14643" s="102"/>
    </row>
    <row r="14644" ht="12.75" customHeight="1">
      <c r="A14644" s="100" t="s">
        <v>14851</v>
      </c>
      <c r="B14644" s="101">
        <v>15.71</v>
      </c>
      <c r="C14644" s="102"/>
      <c r="D14644" s="100" t="s">
        <v>31154</v>
      </c>
      <c r="E14644" s="101">
        <v>1290.43</v>
      </c>
      <c r="F14644" s="102"/>
    </row>
    <row r="14645" ht="12.75" customHeight="1">
      <c r="A14645" s="100" t="s">
        <v>30977</v>
      </c>
      <c r="B14645" s="101">
        <v>16.66</v>
      </c>
      <c r="C14645" s="102"/>
      <c r="D14645" s="100" t="s">
        <v>15199</v>
      </c>
      <c r="E14645" s="101">
        <v>1168.4</v>
      </c>
      <c r="F14645" s="102"/>
    </row>
    <row r="14646" ht="12.75" customHeight="1">
      <c r="A14646" s="100" t="s">
        <v>14853</v>
      </c>
      <c r="B14646" s="101">
        <v>15.71</v>
      </c>
      <c r="C14646" s="102"/>
      <c r="D14646" s="100" t="s">
        <v>31155</v>
      </c>
      <c r="E14646" s="101">
        <v>1372.6</v>
      </c>
      <c r="F14646" s="102"/>
    </row>
    <row r="14647" ht="12.75" customHeight="1">
      <c r="A14647" s="100" t="s">
        <v>30978</v>
      </c>
      <c r="B14647" s="101">
        <v>20.63</v>
      </c>
      <c r="C14647" s="102"/>
      <c r="D14647" s="100" t="s">
        <v>15201</v>
      </c>
      <c r="E14647" s="101">
        <v>1240.29</v>
      </c>
      <c r="F14647" s="102"/>
    </row>
    <row r="14648" ht="12.75" customHeight="1">
      <c r="A14648" s="100" t="s">
        <v>14855</v>
      </c>
      <c r="B14648" s="101">
        <v>19.68</v>
      </c>
      <c r="C14648" s="102"/>
      <c r="D14648" s="100" t="s">
        <v>31156</v>
      </c>
      <c r="E14648" s="101">
        <v>3045.57</v>
      </c>
      <c r="F14648" s="102"/>
    </row>
    <row r="14649" ht="12.75" customHeight="1">
      <c r="A14649" s="100" t="s">
        <v>30979</v>
      </c>
      <c r="B14649" s="101">
        <v>20.63</v>
      </c>
      <c r="C14649" s="102"/>
      <c r="D14649" s="100" t="s">
        <v>15203</v>
      </c>
      <c r="E14649" s="101">
        <v>2837.07</v>
      </c>
      <c r="F14649" s="102"/>
    </row>
    <row r="14650" ht="12.75" customHeight="1">
      <c r="A14650" s="100" t="s">
        <v>14857</v>
      </c>
      <c r="B14650" s="101">
        <v>19.68</v>
      </c>
      <c r="C14650" s="102"/>
      <c r="D14650" s="100" t="s">
        <v>31157</v>
      </c>
      <c r="E14650" s="101">
        <v>14589.23</v>
      </c>
      <c r="F14650" s="102"/>
    </row>
    <row r="14651" ht="12.75" customHeight="1">
      <c r="A14651" s="100" t="s">
        <v>31158</v>
      </c>
      <c r="B14651" s="101">
        <v>48.39</v>
      </c>
      <c r="C14651" s="102"/>
      <c r="D14651" s="100" t="s">
        <v>15205</v>
      </c>
      <c r="E14651" s="101">
        <v>14280.02</v>
      </c>
      <c r="F14651" s="102"/>
    </row>
    <row r="14652" ht="12.75" customHeight="1">
      <c r="A14652" s="100" t="s">
        <v>31159</v>
      </c>
      <c r="B14652" s="101">
        <v>47.44</v>
      </c>
      <c r="C14652" s="102"/>
      <c r="D14652" s="100" t="s">
        <v>31160</v>
      </c>
      <c r="E14652" s="101">
        <v>16500.24</v>
      </c>
      <c r="F14652" s="102"/>
    </row>
    <row r="14653" ht="12.75" customHeight="1">
      <c r="A14653" s="100" t="s">
        <v>30982</v>
      </c>
      <c r="B14653" s="101">
        <v>5.08</v>
      </c>
      <c r="C14653" s="102"/>
      <c r="D14653" s="100" t="s">
        <v>15207</v>
      </c>
      <c r="E14653" s="101">
        <v>16191.03</v>
      </c>
      <c r="F14653" s="102"/>
    </row>
    <row r="14654" ht="12.75" customHeight="1">
      <c r="A14654" s="100" t="s">
        <v>14863</v>
      </c>
      <c r="B14654" s="101">
        <v>4.67</v>
      </c>
      <c r="C14654" s="102"/>
      <c r="D14654" s="100" t="s">
        <v>31161</v>
      </c>
      <c r="E14654" s="101">
        <v>19006.21</v>
      </c>
      <c r="F14654" s="102"/>
    </row>
    <row r="14655" ht="12.75" customHeight="1">
      <c r="A14655" s="100" t="s">
        <v>30983</v>
      </c>
      <c r="B14655" s="101">
        <v>6.13</v>
      </c>
      <c r="C14655" s="102"/>
      <c r="D14655" s="100" t="s">
        <v>15209</v>
      </c>
      <c r="E14655" s="101">
        <v>18697.01</v>
      </c>
      <c r="F14655" s="102"/>
    </row>
    <row r="14656" ht="12.75" customHeight="1">
      <c r="A14656" s="100" t="s">
        <v>14865</v>
      </c>
      <c r="B14656" s="101">
        <v>5.72</v>
      </c>
      <c r="C14656" s="102"/>
      <c r="D14656" s="100" t="s">
        <v>31162</v>
      </c>
      <c r="E14656" s="101">
        <v>23684.33</v>
      </c>
      <c r="F14656" s="102"/>
    </row>
    <row r="14657" ht="12.75" customHeight="1">
      <c r="A14657" s="100" t="s">
        <v>30984</v>
      </c>
      <c r="B14657" s="101">
        <v>31.2</v>
      </c>
      <c r="C14657" s="102"/>
      <c r="D14657" s="100" t="s">
        <v>15211</v>
      </c>
      <c r="E14657" s="101">
        <v>23375.13</v>
      </c>
      <c r="F14657" s="102"/>
    </row>
    <row r="14658" ht="12.75" customHeight="1">
      <c r="A14658" s="100" t="s">
        <v>14867</v>
      </c>
      <c r="B14658" s="101">
        <v>29.82</v>
      </c>
      <c r="C14658" s="102"/>
      <c r="D14658" s="100" t="s">
        <v>31163</v>
      </c>
      <c r="E14658" s="101">
        <v>25618.03</v>
      </c>
      <c r="F14658" s="102"/>
    </row>
    <row r="14659" ht="12.75" customHeight="1">
      <c r="A14659" s="100" t="s">
        <v>30985</v>
      </c>
      <c r="B14659" s="101">
        <v>63.53</v>
      </c>
      <c r="C14659" s="102"/>
      <c r="D14659" s="100" t="s">
        <v>15213</v>
      </c>
      <c r="E14659" s="101">
        <v>25308.82</v>
      </c>
      <c r="F14659" s="102"/>
    </row>
    <row r="14660" ht="12.75" customHeight="1">
      <c r="A14660" s="100" t="s">
        <v>14869</v>
      </c>
      <c r="B14660" s="101">
        <v>62.15</v>
      </c>
      <c r="C14660" s="102"/>
      <c r="D14660" s="100" t="s">
        <v>31164</v>
      </c>
      <c r="E14660" s="101">
        <v>24732.65</v>
      </c>
      <c r="F14660" s="102"/>
    </row>
    <row r="14661" ht="12.75" customHeight="1">
      <c r="A14661" s="100" t="s">
        <v>30986</v>
      </c>
      <c r="B14661" s="101">
        <v>154.48</v>
      </c>
      <c r="C14661" s="102"/>
      <c r="D14661" s="100" t="s">
        <v>15215</v>
      </c>
      <c r="E14661" s="101">
        <v>24220.39</v>
      </c>
      <c r="F14661" s="102"/>
    </row>
    <row r="14662" ht="12.75" customHeight="1">
      <c r="A14662" s="100" t="s">
        <v>14871</v>
      </c>
      <c r="B14662" s="101">
        <v>153.1</v>
      </c>
      <c r="C14662" s="102"/>
      <c r="D14662" s="100" t="s">
        <v>31165</v>
      </c>
      <c r="E14662" s="101">
        <v>29018.14</v>
      </c>
      <c r="F14662" s="102"/>
    </row>
    <row r="14663" ht="12.75" customHeight="1">
      <c r="A14663" s="100" t="s">
        <v>30987</v>
      </c>
      <c r="B14663" s="101">
        <v>180.18</v>
      </c>
      <c r="C14663" s="102"/>
      <c r="D14663" s="100" t="s">
        <v>15217</v>
      </c>
      <c r="E14663" s="101">
        <v>28505.88</v>
      </c>
      <c r="F14663" s="102"/>
    </row>
    <row r="14664" ht="12.75" customHeight="1">
      <c r="A14664" s="100" t="s">
        <v>14873</v>
      </c>
      <c r="B14664" s="101">
        <v>178.8</v>
      </c>
      <c r="C14664" s="102"/>
      <c r="D14664" s="100" t="s">
        <v>31166</v>
      </c>
      <c r="E14664" s="101">
        <v>31132.63</v>
      </c>
      <c r="F14664" s="102"/>
    </row>
    <row r="14665" ht="12.75" customHeight="1">
      <c r="A14665" s="100" t="s">
        <v>30988</v>
      </c>
      <c r="B14665" s="101">
        <v>19.69</v>
      </c>
      <c r="C14665" s="102"/>
      <c r="D14665" s="100" t="s">
        <v>15219</v>
      </c>
      <c r="E14665" s="101">
        <v>30620.37</v>
      </c>
      <c r="F14665" s="102"/>
    </row>
    <row r="14666" ht="12.75" customHeight="1">
      <c r="A14666" s="100" t="s">
        <v>14875</v>
      </c>
      <c r="B14666" s="101">
        <v>18.31</v>
      </c>
      <c r="C14666" s="102"/>
      <c r="D14666" s="100" t="s">
        <v>31167</v>
      </c>
      <c r="E14666" s="101">
        <v>39765.53</v>
      </c>
      <c r="F14666" s="102"/>
    </row>
    <row r="14667" ht="12.75" customHeight="1">
      <c r="A14667" s="100" t="s">
        <v>30989</v>
      </c>
      <c r="B14667" s="101">
        <v>37.73</v>
      </c>
      <c r="C14667" s="102"/>
      <c r="D14667" s="100" t="s">
        <v>15221</v>
      </c>
      <c r="E14667" s="101">
        <v>39253.27</v>
      </c>
      <c r="F14667" s="102"/>
    </row>
    <row r="14668" ht="12.75" customHeight="1">
      <c r="A14668" s="100" t="s">
        <v>14877</v>
      </c>
      <c r="B14668" s="101">
        <v>36.35</v>
      </c>
      <c r="C14668" s="102"/>
      <c r="D14668" s="100" t="s">
        <v>31168</v>
      </c>
      <c r="E14668" s="101">
        <v>43604.23</v>
      </c>
      <c r="F14668" s="102"/>
    </row>
    <row r="14669" ht="12.75" customHeight="1">
      <c r="A14669" s="100" t="s">
        <v>30990</v>
      </c>
      <c r="B14669" s="101">
        <v>37.73</v>
      </c>
      <c r="C14669" s="102"/>
      <c r="D14669" s="100" t="s">
        <v>15223</v>
      </c>
      <c r="E14669" s="101">
        <v>43095.9</v>
      </c>
      <c r="F14669" s="102"/>
    </row>
    <row r="14670" ht="12.75" customHeight="1">
      <c r="A14670" s="100" t="s">
        <v>14879</v>
      </c>
      <c r="B14670" s="101">
        <v>36.35</v>
      </c>
      <c r="C14670" s="102"/>
      <c r="D14670" s="100" t="s">
        <v>31169</v>
      </c>
      <c r="E14670" s="101">
        <v>2475.31</v>
      </c>
      <c r="F14670" s="102"/>
    </row>
    <row r="14671" ht="12.75" customHeight="1">
      <c r="A14671" s="100" t="s">
        <v>30991</v>
      </c>
      <c r="B14671" s="101">
        <v>54.38</v>
      </c>
      <c r="C14671" s="102"/>
      <c r="D14671" s="100" t="s">
        <v>15225</v>
      </c>
      <c r="E14671" s="101">
        <v>2350.27</v>
      </c>
      <c r="F14671" s="102"/>
    </row>
    <row r="14672" ht="12.75" customHeight="1">
      <c r="A14672" s="100" t="s">
        <v>14881</v>
      </c>
      <c r="B14672" s="101">
        <v>53.0</v>
      </c>
      <c r="C14672" s="102"/>
      <c r="D14672" s="100" t="s">
        <v>31170</v>
      </c>
      <c r="E14672" s="101">
        <v>2694.47</v>
      </c>
      <c r="F14672" s="102"/>
    </row>
    <row r="14673" ht="12.75" customHeight="1">
      <c r="A14673" s="100" t="s">
        <v>30992</v>
      </c>
      <c r="B14673" s="101">
        <v>8.21</v>
      </c>
      <c r="C14673" s="102"/>
      <c r="D14673" s="100" t="s">
        <v>15227</v>
      </c>
      <c r="E14673" s="101">
        <v>2552.77</v>
      </c>
      <c r="F14673" s="102"/>
    </row>
    <row r="14674" ht="12.75" customHeight="1">
      <c r="A14674" s="100" t="s">
        <v>14883</v>
      </c>
      <c r="B14674" s="101">
        <v>7.86</v>
      </c>
      <c r="C14674" s="102"/>
      <c r="D14674" s="100" t="s">
        <v>31171</v>
      </c>
      <c r="E14674" s="101">
        <v>2774.5</v>
      </c>
      <c r="F14674" s="102"/>
    </row>
    <row r="14675" ht="12.75" customHeight="1">
      <c r="A14675" s="100" t="s">
        <v>30993</v>
      </c>
      <c r="B14675" s="101">
        <v>9.56</v>
      </c>
      <c r="C14675" s="102"/>
      <c r="D14675" s="100" t="s">
        <v>15229</v>
      </c>
      <c r="E14675" s="101">
        <v>2622.53</v>
      </c>
      <c r="F14675" s="102"/>
    </row>
    <row r="14676" ht="12.75" customHeight="1">
      <c r="A14676" s="100" t="s">
        <v>14885</v>
      </c>
      <c r="B14676" s="101">
        <v>9.21</v>
      </c>
      <c r="C14676" s="102"/>
      <c r="D14676" s="100" t="s">
        <v>31172</v>
      </c>
      <c r="E14676" s="101">
        <v>4269.5</v>
      </c>
      <c r="F14676" s="102"/>
    </row>
    <row r="14677" ht="12.75" customHeight="1">
      <c r="A14677" s="100" t="s">
        <v>30996</v>
      </c>
      <c r="B14677" s="101">
        <v>29.68</v>
      </c>
      <c r="C14677" s="102"/>
      <c r="D14677" s="100" t="s">
        <v>15231</v>
      </c>
      <c r="E14677" s="101">
        <v>4044.21</v>
      </c>
      <c r="F14677" s="102"/>
    </row>
    <row r="14678" ht="12.75" customHeight="1">
      <c r="A14678" s="100" t="s">
        <v>14891</v>
      </c>
      <c r="B14678" s="101">
        <v>29.27</v>
      </c>
      <c r="C14678" s="102"/>
      <c r="D14678" s="100" t="s">
        <v>31173</v>
      </c>
      <c r="E14678" s="101">
        <v>15990.77</v>
      </c>
      <c r="F14678" s="102"/>
    </row>
    <row r="14679" ht="12.75" customHeight="1">
      <c r="A14679" s="100" t="s">
        <v>31000</v>
      </c>
      <c r="B14679" s="101">
        <v>49.37</v>
      </c>
      <c r="C14679" s="102"/>
      <c r="D14679" s="100" t="s">
        <v>15233</v>
      </c>
      <c r="E14679" s="101">
        <v>15428.95</v>
      </c>
      <c r="F14679" s="102"/>
    </row>
    <row r="14680" ht="12.75" customHeight="1">
      <c r="A14680" s="100" t="s">
        <v>14899</v>
      </c>
      <c r="B14680" s="101">
        <v>47.48</v>
      </c>
      <c r="C14680" s="102"/>
      <c r="D14680" s="100" t="s">
        <v>31174</v>
      </c>
      <c r="E14680" s="101">
        <v>18243.73</v>
      </c>
      <c r="F14680" s="102"/>
    </row>
    <row r="14681" ht="12.75" customHeight="1">
      <c r="A14681" s="100" t="s">
        <v>31003</v>
      </c>
      <c r="B14681" s="101">
        <v>83.56</v>
      </c>
      <c r="C14681" s="102"/>
      <c r="D14681" s="100" t="s">
        <v>15235</v>
      </c>
      <c r="E14681" s="101">
        <v>17681.91</v>
      </c>
      <c r="F14681" s="102"/>
    </row>
    <row r="14682" ht="12.75" customHeight="1">
      <c r="A14682" s="100" t="s">
        <v>14905</v>
      </c>
      <c r="B14682" s="101">
        <v>81.67</v>
      </c>
      <c r="C14682" s="102"/>
      <c r="D14682" s="100" t="s">
        <v>31175</v>
      </c>
      <c r="E14682" s="101">
        <v>22877.65</v>
      </c>
      <c r="F14682" s="102"/>
    </row>
    <row r="14683" ht="12.75" customHeight="1">
      <c r="A14683" s="100" t="s">
        <v>31004</v>
      </c>
      <c r="B14683" s="101">
        <v>264.38</v>
      </c>
      <c r="C14683" s="102"/>
      <c r="D14683" s="100" t="s">
        <v>15237</v>
      </c>
      <c r="E14683" s="101">
        <v>22315.83</v>
      </c>
      <c r="F14683" s="102"/>
    </row>
    <row r="14684" ht="12.75" customHeight="1">
      <c r="A14684" s="100" t="s">
        <v>14907</v>
      </c>
      <c r="B14684" s="101">
        <v>262.49</v>
      </c>
      <c r="C14684" s="102"/>
      <c r="D14684" s="100" t="s">
        <v>31176</v>
      </c>
      <c r="E14684" s="101">
        <v>24330.11</v>
      </c>
      <c r="F14684" s="102"/>
    </row>
    <row r="14685" ht="12.75" customHeight="1">
      <c r="A14685" s="100" t="s">
        <v>31005</v>
      </c>
      <c r="B14685" s="101">
        <v>285.08</v>
      </c>
      <c r="C14685" s="102"/>
      <c r="D14685" s="100" t="s">
        <v>15239</v>
      </c>
      <c r="E14685" s="101">
        <v>23762.87</v>
      </c>
      <c r="F14685" s="102"/>
    </row>
    <row r="14686" ht="12.75" customHeight="1">
      <c r="A14686" s="100" t="s">
        <v>14909</v>
      </c>
      <c r="B14686" s="101">
        <v>283.19</v>
      </c>
      <c r="C14686" s="102"/>
      <c r="D14686" s="100" t="s">
        <v>31177</v>
      </c>
      <c r="E14686" s="101">
        <v>27707.31</v>
      </c>
      <c r="F14686" s="102"/>
    </row>
    <row r="14687" ht="12.75" customHeight="1">
      <c r="A14687" s="100" t="s">
        <v>31006</v>
      </c>
      <c r="B14687" s="101">
        <v>636.58</v>
      </c>
      <c r="C14687" s="102"/>
      <c r="D14687" s="100" t="s">
        <v>15241</v>
      </c>
      <c r="E14687" s="101">
        <v>27140.07</v>
      </c>
      <c r="F14687" s="102"/>
    </row>
    <row r="14688" ht="12.75" customHeight="1">
      <c r="A14688" s="100" t="s">
        <v>14911</v>
      </c>
      <c r="B14688" s="101">
        <v>634.69</v>
      </c>
      <c r="C14688" s="102"/>
      <c r="D14688" s="100" t="s">
        <v>31178</v>
      </c>
      <c r="E14688" s="101">
        <v>12396.13</v>
      </c>
      <c r="F14688" s="102"/>
    </row>
    <row r="14689" ht="12.75" customHeight="1">
      <c r="A14689" s="100" t="s">
        <v>31007</v>
      </c>
      <c r="B14689" s="101">
        <v>658.08</v>
      </c>
      <c r="C14689" s="102"/>
      <c r="D14689" s="100" t="s">
        <v>15243</v>
      </c>
      <c r="E14689" s="101">
        <v>12031.97</v>
      </c>
      <c r="F14689" s="102"/>
    </row>
    <row r="14690" ht="12.75" customHeight="1">
      <c r="A14690" s="100" t="s">
        <v>14913</v>
      </c>
      <c r="B14690" s="101">
        <v>656.19</v>
      </c>
      <c r="C14690" s="102"/>
      <c r="D14690" s="100" t="s">
        <v>31179</v>
      </c>
      <c r="E14690" s="101">
        <v>13288.42</v>
      </c>
      <c r="F14690" s="102"/>
    </row>
    <row r="14691" ht="12.75" customHeight="1">
      <c r="A14691" s="100" t="s">
        <v>31008</v>
      </c>
      <c r="B14691" s="101">
        <v>1532.4</v>
      </c>
      <c r="C14691" s="102"/>
      <c r="D14691" s="100" t="s">
        <v>15245</v>
      </c>
      <c r="E14691" s="101">
        <v>12924.26</v>
      </c>
      <c r="F14691" s="102"/>
    </row>
    <row r="14692" ht="12.75" customHeight="1">
      <c r="A14692" s="100" t="s">
        <v>14915</v>
      </c>
      <c r="B14692" s="101">
        <v>1530.51</v>
      </c>
      <c r="C14692" s="102"/>
      <c r="D14692" s="100" t="s">
        <v>31180</v>
      </c>
      <c r="E14692" s="101">
        <v>14905.35</v>
      </c>
      <c r="F14692" s="102"/>
    </row>
    <row r="14693" ht="12.75" customHeight="1">
      <c r="A14693" s="100" t="s">
        <v>31017</v>
      </c>
      <c r="B14693" s="101">
        <v>218.93</v>
      </c>
      <c r="C14693" s="102"/>
      <c r="D14693" s="100" t="s">
        <v>15247</v>
      </c>
      <c r="E14693" s="101">
        <v>14541.19</v>
      </c>
      <c r="F14693" s="102"/>
    </row>
    <row r="14694" ht="12.75" customHeight="1">
      <c r="A14694" s="100" t="s">
        <v>14933</v>
      </c>
      <c r="B14694" s="101">
        <v>217.04</v>
      </c>
      <c r="C14694" s="102"/>
      <c r="D14694" s="100" t="s">
        <v>31181</v>
      </c>
      <c r="E14694" s="101">
        <v>16901.27</v>
      </c>
      <c r="F14694" s="102"/>
    </row>
    <row r="14695" ht="12.75" customHeight="1">
      <c r="A14695" s="100" t="s">
        <v>31018</v>
      </c>
      <c r="B14695" s="101">
        <v>289.18</v>
      </c>
      <c r="C14695" s="102"/>
      <c r="D14695" s="100" t="s">
        <v>15249</v>
      </c>
      <c r="E14695" s="101">
        <v>16533.93</v>
      </c>
      <c r="F14695" s="102"/>
    </row>
    <row r="14696" ht="12.75" customHeight="1">
      <c r="A14696" s="100" t="s">
        <v>14935</v>
      </c>
      <c r="B14696" s="101">
        <v>287.29</v>
      </c>
      <c r="C14696" s="102"/>
      <c r="D14696" s="100" t="s">
        <v>31182</v>
      </c>
      <c r="E14696" s="101">
        <v>19304.68</v>
      </c>
      <c r="F14696" s="102"/>
    </row>
    <row r="14697" ht="12.75" customHeight="1">
      <c r="A14697" s="100" t="s">
        <v>31019</v>
      </c>
      <c r="B14697" s="101">
        <v>553.74</v>
      </c>
      <c r="C14697" s="102"/>
      <c r="D14697" s="100" t="s">
        <v>15251</v>
      </c>
      <c r="E14697" s="101">
        <v>18937.34</v>
      </c>
      <c r="F14697" s="102"/>
    </row>
    <row r="14698" ht="12.75" customHeight="1">
      <c r="A14698" s="100" t="s">
        <v>14937</v>
      </c>
      <c r="B14698" s="101">
        <v>551.85</v>
      </c>
      <c r="C14698" s="102"/>
      <c r="D14698" s="100" t="s">
        <v>31183</v>
      </c>
      <c r="E14698" s="101">
        <v>38420.45</v>
      </c>
      <c r="F14698" s="102"/>
    </row>
    <row r="14699" ht="12.75" customHeight="1">
      <c r="A14699" s="100" t="s">
        <v>31020</v>
      </c>
      <c r="B14699" s="101">
        <v>1402.39</v>
      </c>
      <c r="C14699" s="102"/>
      <c r="D14699" s="100" t="s">
        <v>15253</v>
      </c>
      <c r="E14699" s="101">
        <v>37846.57</v>
      </c>
      <c r="F14699" s="102"/>
    </row>
    <row r="14700" ht="12.75" customHeight="1">
      <c r="A14700" s="100" t="s">
        <v>14939</v>
      </c>
      <c r="B14700" s="101">
        <v>1400.5</v>
      </c>
      <c r="C14700" s="102"/>
      <c r="D14700" s="100" t="s">
        <v>31184</v>
      </c>
      <c r="E14700" s="101">
        <v>26096.52</v>
      </c>
      <c r="F14700" s="102"/>
    </row>
    <row r="14701" ht="12.75" customHeight="1">
      <c r="A14701" s="100" t="s">
        <v>31021</v>
      </c>
      <c r="B14701" s="101">
        <v>1742.9</v>
      </c>
      <c r="C14701" s="102"/>
      <c r="D14701" s="100" t="s">
        <v>15255</v>
      </c>
      <c r="E14701" s="101">
        <v>25722.54</v>
      </c>
      <c r="F14701" s="102"/>
    </row>
    <row r="14702" ht="12.75" customHeight="1">
      <c r="A14702" s="100" t="s">
        <v>14941</v>
      </c>
      <c r="B14702" s="101">
        <v>1741.01</v>
      </c>
      <c r="C14702" s="102"/>
      <c r="D14702" s="100" t="s">
        <v>31185</v>
      </c>
      <c r="E14702" s="101">
        <v>22.74</v>
      </c>
      <c r="F14702" s="102"/>
    </row>
    <row r="14703" ht="12.75" customHeight="1">
      <c r="A14703" s="100" t="s">
        <v>31022</v>
      </c>
      <c r="B14703" s="101">
        <v>2499.16</v>
      </c>
      <c r="C14703" s="102"/>
      <c r="D14703" s="100" t="s">
        <v>15257</v>
      </c>
      <c r="E14703" s="101">
        <v>21.75</v>
      </c>
      <c r="F14703" s="102"/>
    </row>
    <row r="14704" ht="12.75" customHeight="1">
      <c r="A14704" s="100" t="s">
        <v>14943</v>
      </c>
      <c r="B14704" s="101">
        <v>2497.27</v>
      </c>
      <c r="C14704" s="102"/>
      <c r="D14704" s="100" t="s">
        <v>31186</v>
      </c>
      <c r="E14704" s="101">
        <v>96.44</v>
      </c>
      <c r="F14704" s="102"/>
    </row>
    <row r="14705" ht="12.75" customHeight="1">
      <c r="A14705" s="100" t="s">
        <v>31023</v>
      </c>
      <c r="B14705" s="101">
        <v>172.05</v>
      </c>
      <c r="C14705" s="102"/>
      <c r="D14705" s="100" t="s">
        <v>15260</v>
      </c>
      <c r="E14705" s="101">
        <v>88.66</v>
      </c>
      <c r="F14705" s="102"/>
    </row>
    <row r="14706" ht="12.75" customHeight="1">
      <c r="A14706" s="100" t="s">
        <v>14945</v>
      </c>
      <c r="B14706" s="101">
        <v>167.31</v>
      </c>
      <c r="C14706" s="102"/>
      <c r="D14706" s="100" t="s">
        <v>31187</v>
      </c>
      <c r="E14706" s="101">
        <v>109.5</v>
      </c>
      <c r="F14706" s="102"/>
    </row>
    <row r="14707" ht="12.75" customHeight="1">
      <c r="A14707" s="100" t="s">
        <v>31024</v>
      </c>
      <c r="B14707" s="101">
        <v>180.47</v>
      </c>
      <c r="C14707" s="102"/>
      <c r="D14707" s="100" t="s">
        <v>15262</v>
      </c>
      <c r="E14707" s="101">
        <v>101.52</v>
      </c>
      <c r="F14707" s="102"/>
    </row>
    <row r="14708" ht="12.75" customHeight="1">
      <c r="A14708" s="100" t="s">
        <v>14947</v>
      </c>
      <c r="B14708" s="101">
        <v>175.73</v>
      </c>
      <c r="C14708" s="102"/>
      <c r="D14708" s="100" t="s">
        <v>31188</v>
      </c>
      <c r="E14708" s="101">
        <v>132.94</v>
      </c>
      <c r="F14708" s="102"/>
    </row>
    <row r="14709" ht="12.75" customHeight="1">
      <c r="A14709" s="100" t="s">
        <v>31025</v>
      </c>
      <c r="B14709" s="101">
        <v>225.47</v>
      </c>
      <c r="C14709" s="102"/>
      <c r="D14709" s="100" t="s">
        <v>15264</v>
      </c>
      <c r="E14709" s="101">
        <v>124.76</v>
      </c>
      <c r="F14709" s="102"/>
    </row>
    <row r="14710" ht="12.75" customHeight="1">
      <c r="A14710" s="100" t="s">
        <v>14949</v>
      </c>
      <c r="B14710" s="101">
        <v>220.73</v>
      </c>
      <c r="C14710" s="102"/>
      <c r="D14710" s="100" t="s">
        <v>31189</v>
      </c>
      <c r="E14710" s="101">
        <v>180.85</v>
      </c>
      <c r="F14710" s="102"/>
    </row>
    <row r="14711" ht="12.75" customHeight="1">
      <c r="A14711" s="100" t="s">
        <v>31026</v>
      </c>
      <c r="B14711" s="101">
        <v>100.61</v>
      </c>
      <c r="C14711" s="102"/>
      <c r="D14711" s="100" t="s">
        <v>15266</v>
      </c>
      <c r="E14711" s="101">
        <v>172.46</v>
      </c>
      <c r="F14711" s="102"/>
    </row>
    <row r="14712" ht="12.75" customHeight="1">
      <c r="A14712" s="100" t="s">
        <v>14951</v>
      </c>
      <c r="B14712" s="101">
        <v>91.14</v>
      </c>
      <c r="C14712" s="102"/>
      <c r="D14712" s="100" t="s">
        <v>31190</v>
      </c>
      <c r="E14712" s="101">
        <v>207.34</v>
      </c>
      <c r="F14712" s="102"/>
    </row>
    <row r="14713" ht="12.75" customHeight="1">
      <c r="A14713" s="100" t="s">
        <v>31027</v>
      </c>
      <c r="B14713" s="101">
        <v>100.27</v>
      </c>
      <c r="C14713" s="102"/>
      <c r="D14713" s="100" t="s">
        <v>15268</v>
      </c>
      <c r="E14713" s="101">
        <v>198.74</v>
      </c>
      <c r="F14713" s="102"/>
    </row>
    <row r="14714" ht="12.75" customHeight="1">
      <c r="A14714" s="100" t="s">
        <v>14953</v>
      </c>
      <c r="B14714" s="101">
        <v>93.17</v>
      </c>
      <c r="C14714" s="102"/>
      <c r="D14714" s="100" t="s">
        <v>31191</v>
      </c>
      <c r="E14714" s="101">
        <v>265.37</v>
      </c>
      <c r="F14714" s="102"/>
    </row>
    <row r="14715" ht="12.75" customHeight="1">
      <c r="A14715" s="100" t="s">
        <v>31028</v>
      </c>
      <c r="B14715" s="101">
        <v>146.81</v>
      </c>
      <c r="C14715" s="102"/>
      <c r="D14715" s="100" t="s">
        <v>15270</v>
      </c>
      <c r="E14715" s="101">
        <v>256.55</v>
      </c>
      <c r="F14715" s="102"/>
    </row>
    <row r="14716" ht="12.75" customHeight="1">
      <c r="A14716" s="100" t="s">
        <v>14955</v>
      </c>
      <c r="B14716" s="101">
        <v>138.28</v>
      </c>
      <c r="C14716" s="102"/>
      <c r="D14716" s="100" t="s">
        <v>31192</v>
      </c>
      <c r="E14716" s="101">
        <v>318.31</v>
      </c>
      <c r="F14716" s="102"/>
    </row>
    <row r="14717" ht="12.75" customHeight="1">
      <c r="A14717" s="100" t="s">
        <v>31029</v>
      </c>
      <c r="B14717" s="101">
        <v>160.32</v>
      </c>
      <c r="C14717" s="102"/>
      <c r="D14717" s="100" t="s">
        <v>15272</v>
      </c>
      <c r="E14717" s="101">
        <v>309.26</v>
      </c>
      <c r="F14717" s="102"/>
    </row>
    <row r="14718" ht="12.75" customHeight="1">
      <c r="A14718" s="100" t="s">
        <v>14957</v>
      </c>
      <c r="B14718" s="101">
        <v>150.85</v>
      </c>
      <c r="C14718" s="102"/>
      <c r="D14718" s="100" t="s">
        <v>31193</v>
      </c>
      <c r="E14718" s="101">
        <v>2303.28</v>
      </c>
      <c r="F14718" s="102"/>
    </row>
    <row r="14719" ht="12.75" customHeight="1">
      <c r="A14719" s="100" t="s">
        <v>31030</v>
      </c>
      <c r="B14719" s="101">
        <v>1.52</v>
      </c>
      <c r="C14719" s="102"/>
      <c r="D14719" s="100" t="s">
        <v>15274</v>
      </c>
      <c r="E14719" s="101">
        <v>2196.01</v>
      </c>
      <c r="F14719" s="102"/>
    </row>
    <row r="14720" ht="12.75" customHeight="1">
      <c r="A14720" s="100" t="s">
        <v>14959</v>
      </c>
      <c r="B14720" s="101">
        <v>1.38</v>
      </c>
      <c r="C14720" s="102"/>
      <c r="D14720" s="100" t="s">
        <v>31194</v>
      </c>
      <c r="E14720" s="101">
        <v>2670.99</v>
      </c>
      <c r="F14720" s="102"/>
    </row>
    <row r="14721" ht="12.75" customHeight="1">
      <c r="A14721" s="100" t="s">
        <v>31031</v>
      </c>
      <c r="B14721" s="101">
        <v>2.0</v>
      </c>
      <c r="C14721" s="102"/>
      <c r="D14721" s="100" t="s">
        <v>15276</v>
      </c>
      <c r="E14721" s="101">
        <v>2527.97</v>
      </c>
      <c r="F14721" s="102"/>
    </row>
    <row r="14722" ht="12.75" customHeight="1">
      <c r="A14722" s="100" t="s">
        <v>14961</v>
      </c>
      <c r="B14722" s="101">
        <v>1.81</v>
      </c>
      <c r="C14722" s="102"/>
      <c r="D14722" s="100" t="s">
        <v>31195</v>
      </c>
      <c r="E14722" s="101">
        <v>2770.99</v>
      </c>
      <c r="F14722" s="102"/>
    </row>
    <row r="14723" ht="12.75" customHeight="1">
      <c r="A14723" s="100" t="s">
        <v>31032</v>
      </c>
      <c r="B14723" s="101">
        <v>2.7</v>
      </c>
      <c r="C14723" s="102"/>
      <c r="D14723" s="100" t="s">
        <v>15278</v>
      </c>
      <c r="E14723" s="101">
        <v>2627.97</v>
      </c>
      <c r="F14723" s="102"/>
    </row>
    <row r="14724" ht="12.75" customHeight="1">
      <c r="A14724" s="100" t="s">
        <v>14963</v>
      </c>
      <c r="B14724" s="101">
        <v>2.46</v>
      </c>
      <c r="C14724" s="102"/>
      <c r="D14724" s="100" t="s">
        <v>31196</v>
      </c>
      <c r="E14724" s="101">
        <v>3138.63</v>
      </c>
      <c r="F14724" s="102"/>
    </row>
    <row r="14725" ht="12.75" customHeight="1">
      <c r="A14725" s="100" t="s">
        <v>31033</v>
      </c>
      <c r="B14725" s="101">
        <v>3.63</v>
      </c>
      <c r="C14725" s="102"/>
      <c r="D14725" s="100" t="s">
        <v>15280</v>
      </c>
      <c r="E14725" s="101">
        <v>2959.87</v>
      </c>
      <c r="F14725" s="102"/>
    </row>
    <row r="14726" ht="12.75" customHeight="1">
      <c r="A14726" s="100" t="s">
        <v>14965</v>
      </c>
      <c r="B14726" s="101">
        <v>3.34</v>
      </c>
      <c r="C14726" s="102"/>
      <c r="D14726" s="100" t="s">
        <v>31197</v>
      </c>
      <c r="E14726" s="101">
        <v>3238.63</v>
      </c>
      <c r="F14726" s="102"/>
    </row>
    <row r="14727" ht="12.75" customHeight="1">
      <c r="A14727" s="100" t="s">
        <v>31034</v>
      </c>
      <c r="B14727" s="101">
        <v>4.69</v>
      </c>
      <c r="C14727" s="102"/>
      <c r="D14727" s="100" t="s">
        <v>15282</v>
      </c>
      <c r="E14727" s="101">
        <v>3059.87</v>
      </c>
      <c r="F14727" s="102"/>
    </row>
    <row r="14728" ht="12.75" customHeight="1">
      <c r="A14728" s="100" t="s">
        <v>14967</v>
      </c>
      <c r="B14728" s="101">
        <v>4.36</v>
      </c>
      <c r="C14728" s="102"/>
      <c r="D14728" s="100" t="s">
        <v>31198</v>
      </c>
      <c r="E14728" s="101">
        <v>3706.41</v>
      </c>
      <c r="F14728" s="102"/>
    </row>
    <row r="14729" ht="12.75" customHeight="1">
      <c r="A14729" s="100" t="s">
        <v>31035</v>
      </c>
      <c r="B14729" s="101">
        <v>6.48</v>
      </c>
      <c r="C14729" s="102"/>
      <c r="D14729" s="100" t="s">
        <v>15284</v>
      </c>
      <c r="E14729" s="101">
        <v>3491.9</v>
      </c>
      <c r="F14729" s="102"/>
    </row>
    <row r="14730" ht="12.75" customHeight="1">
      <c r="A14730" s="100" t="s">
        <v>14969</v>
      </c>
      <c r="B14730" s="101">
        <v>6.1</v>
      </c>
      <c r="C14730" s="102"/>
      <c r="D14730" s="100" t="s">
        <v>31199</v>
      </c>
      <c r="E14730" s="101">
        <v>3906.74</v>
      </c>
      <c r="F14730" s="102"/>
    </row>
    <row r="14731" ht="12.75" customHeight="1">
      <c r="A14731" s="100" t="s">
        <v>31036</v>
      </c>
      <c r="B14731" s="101">
        <v>1.94</v>
      </c>
      <c r="C14731" s="102"/>
      <c r="D14731" s="100" t="s">
        <v>15286</v>
      </c>
      <c r="E14731" s="101">
        <v>3692.18</v>
      </c>
      <c r="F14731" s="102"/>
    </row>
    <row r="14732" ht="12.75" customHeight="1">
      <c r="A14732" s="100" t="s">
        <v>14971</v>
      </c>
      <c r="B14732" s="101">
        <v>1.75</v>
      </c>
      <c r="C14732" s="102"/>
      <c r="D14732" s="100" t="s">
        <v>31200</v>
      </c>
      <c r="E14732" s="101">
        <v>301.75</v>
      </c>
      <c r="F14732" s="102"/>
    </row>
    <row r="14733" ht="12.75" customHeight="1">
      <c r="A14733" s="100" t="s">
        <v>31037</v>
      </c>
      <c r="B14733" s="101">
        <v>2.51</v>
      </c>
      <c r="C14733" s="102"/>
      <c r="D14733" s="100" t="s">
        <v>15288</v>
      </c>
      <c r="E14733" s="101">
        <v>267.55</v>
      </c>
      <c r="F14733" s="102"/>
    </row>
    <row r="14734" ht="12.75" customHeight="1">
      <c r="A14734" s="100" t="s">
        <v>14973</v>
      </c>
      <c r="B14734" s="101">
        <v>2.27</v>
      </c>
      <c r="C14734" s="102"/>
      <c r="D14734" s="100" t="s">
        <v>31201</v>
      </c>
      <c r="E14734" s="101">
        <v>233.98</v>
      </c>
      <c r="F14734" s="102"/>
    </row>
    <row r="14735" ht="12.75" customHeight="1">
      <c r="A14735" s="100" t="s">
        <v>31038</v>
      </c>
      <c r="B14735" s="101">
        <v>3.42</v>
      </c>
      <c r="C14735" s="102"/>
      <c r="D14735" s="100" t="s">
        <v>15290</v>
      </c>
      <c r="E14735" s="101">
        <v>209.12</v>
      </c>
      <c r="F14735" s="102"/>
    </row>
    <row r="14736" ht="12.75" customHeight="1">
      <c r="A14736" s="100" t="s">
        <v>14975</v>
      </c>
      <c r="B14736" s="101">
        <v>3.13</v>
      </c>
      <c r="C14736" s="102"/>
      <c r="D14736" s="100" t="s">
        <v>31202</v>
      </c>
      <c r="E14736" s="101">
        <v>358.31</v>
      </c>
      <c r="F14736" s="102"/>
    </row>
    <row r="14737" ht="12.75" customHeight="1">
      <c r="A14737" s="100" t="s">
        <v>31039</v>
      </c>
      <c r="B14737" s="101">
        <v>4.32</v>
      </c>
      <c r="C14737" s="102"/>
      <c r="D14737" s="100" t="s">
        <v>15292</v>
      </c>
      <c r="E14737" s="101">
        <v>330.88</v>
      </c>
      <c r="F14737" s="102"/>
    </row>
    <row r="14738" ht="12.75" customHeight="1">
      <c r="A14738" s="100" t="s">
        <v>14977</v>
      </c>
      <c r="B14738" s="101">
        <v>3.99</v>
      </c>
      <c r="C14738" s="102"/>
      <c r="D14738" s="100" t="s">
        <v>31203</v>
      </c>
      <c r="E14738" s="101">
        <v>232.71</v>
      </c>
      <c r="F14738" s="102"/>
    </row>
    <row r="14739" ht="12.75" customHeight="1">
      <c r="A14739" s="100" t="s">
        <v>31040</v>
      </c>
      <c r="B14739" s="101">
        <v>5.97</v>
      </c>
      <c r="C14739" s="102"/>
      <c r="D14739" s="100" t="s">
        <v>15294</v>
      </c>
      <c r="E14739" s="101">
        <v>206.94</v>
      </c>
      <c r="F14739" s="102"/>
    </row>
    <row r="14740" ht="12.75" customHeight="1">
      <c r="A14740" s="100" t="s">
        <v>14979</v>
      </c>
      <c r="B14740" s="101">
        <v>5.59</v>
      </c>
      <c r="C14740" s="102"/>
      <c r="D14740" s="100" t="s">
        <v>31204</v>
      </c>
      <c r="E14740" s="101">
        <v>204.42</v>
      </c>
      <c r="F14740" s="102"/>
    </row>
    <row r="14741" ht="12.75" customHeight="1">
      <c r="A14741" s="100" t="s">
        <v>31041</v>
      </c>
      <c r="B14741" s="101">
        <v>8.55</v>
      </c>
      <c r="C14741" s="102"/>
      <c r="D14741" s="100" t="s">
        <v>15296</v>
      </c>
      <c r="E14741" s="101">
        <v>183.2</v>
      </c>
      <c r="F14741" s="102"/>
    </row>
    <row r="14742" ht="12.75" customHeight="1">
      <c r="A14742" s="100" t="s">
        <v>14981</v>
      </c>
      <c r="B14742" s="101">
        <v>8.13</v>
      </c>
      <c r="C14742" s="102"/>
      <c r="D14742" s="100" t="s">
        <v>31205</v>
      </c>
      <c r="E14742" s="101">
        <v>311.73</v>
      </c>
      <c r="F14742" s="102"/>
    </row>
    <row r="14743" ht="12.75" customHeight="1">
      <c r="A14743" s="100" t="s">
        <v>31042</v>
      </c>
      <c r="B14743" s="101">
        <v>11.93</v>
      </c>
      <c r="C14743" s="102"/>
      <c r="D14743" s="100" t="s">
        <v>15298</v>
      </c>
      <c r="E14743" s="101">
        <v>290.51</v>
      </c>
      <c r="F14743" s="102"/>
    </row>
    <row r="14744" ht="12.75" customHeight="1">
      <c r="A14744" s="100" t="s">
        <v>14983</v>
      </c>
      <c r="B14744" s="101">
        <v>11.45</v>
      </c>
      <c r="C14744" s="102"/>
      <c r="D14744" s="100" t="s">
        <v>31206</v>
      </c>
      <c r="E14744" s="101">
        <v>572.06</v>
      </c>
      <c r="F14744" s="102"/>
    </row>
    <row r="14745" ht="12.75" customHeight="1">
      <c r="A14745" s="100" t="s">
        <v>31043</v>
      </c>
      <c r="B14745" s="101">
        <v>16.67</v>
      </c>
      <c r="C14745" s="102"/>
      <c r="D14745" s="100" t="s">
        <v>15300</v>
      </c>
      <c r="E14745" s="101">
        <v>510.49</v>
      </c>
      <c r="F14745" s="102"/>
    </row>
    <row r="14746" ht="12.75" customHeight="1">
      <c r="A14746" s="100" t="s">
        <v>14985</v>
      </c>
      <c r="B14746" s="101">
        <v>15.96</v>
      </c>
      <c r="C14746" s="102"/>
      <c r="D14746" s="100" t="s">
        <v>31207</v>
      </c>
      <c r="E14746" s="101">
        <v>403.29</v>
      </c>
      <c r="F14746" s="102"/>
    </row>
    <row r="14747" ht="12.75" customHeight="1">
      <c r="A14747" s="100" t="s">
        <v>31044</v>
      </c>
      <c r="B14747" s="101">
        <v>25.69</v>
      </c>
      <c r="C14747" s="102"/>
      <c r="D14747" s="100" t="s">
        <v>15302</v>
      </c>
      <c r="E14747" s="101">
        <v>365.06</v>
      </c>
      <c r="F14747" s="102"/>
    </row>
    <row r="14748" ht="12.75" customHeight="1">
      <c r="A14748" s="100" t="s">
        <v>14987</v>
      </c>
      <c r="B14748" s="101">
        <v>24.74</v>
      </c>
      <c r="C14748" s="102"/>
      <c r="D14748" s="100" t="s">
        <v>31208</v>
      </c>
      <c r="E14748" s="101">
        <v>539.98</v>
      </c>
      <c r="F14748" s="102"/>
    </row>
    <row r="14749" ht="12.75" customHeight="1">
      <c r="A14749" s="100" t="s">
        <v>31045</v>
      </c>
      <c r="B14749" s="101">
        <v>35.36</v>
      </c>
      <c r="C14749" s="102"/>
      <c r="D14749" s="100" t="s">
        <v>15304</v>
      </c>
      <c r="E14749" s="101">
        <v>499.69</v>
      </c>
      <c r="F14749" s="102"/>
    </row>
    <row r="14750" ht="12.75" customHeight="1">
      <c r="A14750" s="100" t="s">
        <v>14989</v>
      </c>
      <c r="B14750" s="101">
        <v>34.18</v>
      </c>
      <c r="C14750" s="102"/>
      <c r="D14750" s="100" t="s">
        <v>31209</v>
      </c>
      <c r="E14750" s="101">
        <v>439.88</v>
      </c>
      <c r="F14750" s="102"/>
    </row>
    <row r="14751" ht="12.75" customHeight="1">
      <c r="A14751" s="100" t="s">
        <v>31046</v>
      </c>
      <c r="B14751" s="101">
        <v>45.78</v>
      </c>
      <c r="C14751" s="102"/>
      <c r="D14751" s="100" t="s">
        <v>15306</v>
      </c>
      <c r="E14751" s="101">
        <v>393.99</v>
      </c>
      <c r="F14751" s="102"/>
    </row>
    <row r="14752" ht="12.75" customHeight="1">
      <c r="A14752" s="100" t="s">
        <v>14991</v>
      </c>
      <c r="B14752" s="101">
        <v>44.36</v>
      </c>
      <c r="C14752" s="102"/>
      <c r="D14752" s="100" t="s">
        <v>31210</v>
      </c>
      <c r="E14752" s="101">
        <v>369.8</v>
      </c>
      <c r="F14752" s="102"/>
    </row>
    <row r="14753" ht="12.75" customHeight="1">
      <c r="A14753" s="100" t="s">
        <v>31047</v>
      </c>
      <c r="B14753" s="101">
        <v>57.28</v>
      </c>
      <c r="C14753" s="102"/>
      <c r="D14753" s="100" t="s">
        <v>15308</v>
      </c>
      <c r="E14753" s="101">
        <v>335.3</v>
      </c>
      <c r="F14753" s="102"/>
    </row>
    <row r="14754" ht="12.75" customHeight="1">
      <c r="A14754" s="100" t="s">
        <v>14993</v>
      </c>
      <c r="B14754" s="101">
        <v>55.62</v>
      </c>
      <c r="C14754" s="102"/>
      <c r="D14754" s="100" t="s">
        <v>31211</v>
      </c>
      <c r="E14754" s="101">
        <v>521.42</v>
      </c>
      <c r="F14754" s="102"/>
    </row>
    <row r="14755" ht="12.75" customHeight="1">
      <c r="A14755" s="100" t="s">
        <v>31048</v>
      </c>
      <c r="B14755" s="101">
        <v>70.25</v>
      </c>
      <c r="C14755" s="102"/>
      <c r="D14755" s="100" t="s">
        <v>15310</v>
      </c>
      <c r="E14755" s="101">
        <v>484.79</v>
      </c>
      <c r="F14755" s="102"/>
    </row>
    <row r="14756" ht="12.75" customHeight="1">
      <c r="A14756" s="100" t="s">
        <v>14995</v>
      </c>
      <c r="B14756" s="101">
        <v>68.36</v>
      </c>
      <c r="C14756" s="102"/>
      <c r="D14756" s="100" t="s">
        <v>31212</v>
      </c>
      <c r="E14756" s="101">
        <v>732.01</v>
      </c>
      <c r="F14756" s="102"/>
    </row>
    <row r="14757" ht="12.75" customHeight="1">
      <c r="A14757" s="100" t="s">
        <v>31049</v>
      </c>
      <c r="B14757" s="101">
        <v>83.81</v>
      </c>
      <c r="C14757" s="102"/>
      <c r="D14757" s="100" t="s">
        <v>15312</v>
      </c>
      <c r="E14757" s="101">
        <v>654.51</v>
      </c>
      <c r="F14757" s="102"/>
    </row>
    <row r="14758" ht="12.75" customHeight="1">
      <c r="A14758" s="100" t="s">
        <v>14997</v>
      </c>
      <c r="B14758" s="101">
        <v>81.68</v>
      </c>
      <c r="C14758" s="102"/>
      <c r="D14758" s="100" t="s">
        <v>31213</v>
      </c>
      <c r="E14758" s="101">
        <v>529.57</v>
      </c>
      <c r="F14758" s="102"/>
    </row>
    <row r="14759" ht="12.75" customHeight="1">
      <c r="A14759" s="100" t="s">
        <v>31050</v>
      </c>
      <c r="B14759" s="101">
        <v>108.14</v>
      </c>
      <c r="C14759" s="102"/>
      <c r="D14759" s="100" t="s">
        <v>15314</v>
      </c>
      <c r="E14759" s="101">
        <v>480.08</v>
      </c>
      <c r="F14759" s="102"/>
    </row>
    <row r="14760" ht="12.75" customHeight="1">
      <c r="A14760" s="100" t="s">
        <v>14999</v>
      </c>
      <c r="B14760" s="101">
        <v>105.77</v>
      </c>
      <c r="C14760" s="102"/>
      <c r="D14760" s="100" t="s">
        <v>31214</v>
      </c>
      <c r="E14760" s="101">
        <v>746.82</v>
      </c>
      <c r="F14760" s="102"/>
    </row>
    <row r="14761" ht="12.75" customHeight="1">
      <c r="A14761" s="100" t="s">
        <v>31051</v>
      </c>
      <c r="B14761" s="101">
        <v>111.61</v>
      </c>
      <c r="C14761" s="102"/>
      <c r="D14761" s="100" t="s">
        <v>15316</v>
      </c>
      <c r="E14761" s="101">
        <v>694.76</v>
      </c>
      <c r="F14761" s="102"/>
    </row>
    <row r="14762" ht="12.75" customHeight="1">
      <c r="A14762" s="100" t="s">
        <v>15001</v>
      </c>
      <c r="B14762" s="101">
        <v>109.0</v>
      </c>
      <c r="C14762" s="102"/>
      <c r="D14762" s="100" t="s">
        <v>31215</v>
      </c>
      <c r="E14762" s="101">
        <v>570.03</v>
      </c>
      <c r="F14762" s="102"/>
    </row>
    <row r="14763" ht="12.75" customHeight="1">
      <c r="A14763" s="100" t="s">
        <v>31052</v>
      </c>
      <c r="B14763" s="101">
        <v>3.74</v>
      </c>
      <c r="C14763" s="102"/>
      <c r="D14763" s="100" t="s">
        <v>15318</v>
      </c>
      <c r="E14763" s="101">
        <v>511.8</v>
      </c>
      <c r="F14763" s="102"/>
    </row>
    <row r="14764" ht="12.75" customHeight="1">
      <c r="A14764" s="100" t="s">
        <v>15003</v>
      </c>
      <c r="B14764" s="101">
        <v>3.5</v>
      </c>
      <c r="C14764" s="102"/>
      <c r="D14764" s="100" t="s">
        <v>31216</v>
      </c>
      <c r="E14764" s="101">
        <v>486.02</v>
      </c>
      <c r="F14764" s="102"/>
    </row>
    <row r="14765" ht="12.75" customHeight="1">
      <c r="A14765" s="100" t="s">
        <v>31053</v>
      </c>
      <c r="B14765" s="101">
        <v>4.77</v>
      </c>
      <c r="C14765" s="102"/>
      <c r="D14765" s="100" t="s">
        <v>15320</v>
      </c>
      <c r="E14765" s="101">
        <v>441.46</v>
      </c>
      <c r="F14765" s="102"/>
    </row>
    <row r="14766" ht="12.75" customHeight="1">
      <c r="A14766" s="100" t="s">
        <v>15005</v>
      </c>
      <c r="B14766" s="101">
        <v>4.53</v>
      </c>
      <c r="C14766" s="102"/>
      <c r="D14766" s="100" t="s">
        <v>31217</v>
      </c>
      <c r="E14766" s="101">
        <v>719.17</v>
      </c>
      <c r="F14766" s="102"/>
    </row>
    <row r="14767" ht="12.75" customHeight="1">
      <c r="A14767" s="100" t="s">
        <v>31054</v>
      </c>
      <c r="B14767" s="101">
        <v>6.35</v>
      </c>
      <c r="C14767" s="102"/>
      <c r="D14767" s="100" t="s">
        <v>15322</v>
      </c>
      <c r="E14767" s="101">
        <v>672.26</v>
      </c>
      <c r="F14767" s="102"/>
    </row>
    <row r="14768" ht="12.75" customHeight="1">
      <c r="A14768" s="100" t="s">
        <v>15007</v>
      </c>
      <c r="B14768" s="101">
        <v>6.06</v>
      </c>
      <c r="C14768" s="102"/>
      <c r="D14768" s="100" t="s">
        <v>31218</v>
      </c>
      <c r="E14768" s="101">
        <v>792.92</v>
      </c>
      <c r="F14768" s="102"/>
    </row>
    <row r="14769" ht="12.75" customHeight="1">
      <c r="A14769" s="100" t="s">
        <v>31055</v>
      </c>
      <c r="B14769" s="101">
        <v>8.04</v>
      </c>
      <c r="C14769" s="102"/>
      <c r="D14769" s="100" t="s">
        <v>15324</v>
      </c>
      <c r="E14769" s="101">
        <v>709.68</v>
      </c>
      <c r="F14769" s="102"/>
    </row>
    <row r="14770" ht="12.75" customHeight="1">
      <c r="A14770" s="100" t="s">
        <v>15009</v>
      </c>
      <c r="B14770" s="101">
        <v>7.76</v>
      </c>
      <c r="C14770" s="102"/>
      <c r="D14770" s="100" t="s">
        <v>31219</v>
      </c>
      <c r="E14770" s="101">
        <v>558.67</v>
      </c>
      <c r="F14770" s="102"/>
    </row>
    <row r="14771" ht="12.75" customHeight="1">
      <c r="A14771" s="100" t="s">
        <v>31056</v>
      </c>
      <c r="B14771" s="101">
        <v>11.75</v>
      </c>
      <c r="C14771" s="102"/>
      <c r="D14771" s="100" t="s">
        <v>15326</v>
      </c>
      <c r="E14771" s="101">
        <v>508.11</v>
      </c>
      <c r="F14771" s="102"/>
    </row>
    <row r="14772" ht="12.75" customHeight="1">
      <c r="A14772" s="100" t="s">
        <v>15011</v>
      </c>
      <c r="B14772" s="101">
        <v>11.42</v>
      </c>
      <c r="C14772" s="102"/>
      <c r="D14772" s="100" t="s">
        <v>31220</v>
      </c>
      <c r="E14772" s="101">
        <v>852.63</v>
      </c>
      <c r="F14772" s="102"/>
    </row>
    <row r="14773" ht="12.75" customHeight="1">
      <c r="A14773" s="100" t="s">
        <v>31057</v>
      </c>
      <c r="B14773" s="101">
        <v>16.46</v>
      </c>
      <c r="C14773" s="102"/>
      <c r="D14773" s="100" t="s">
        <v>15328</v>
      </c>
      <c r="E14773" s="101">
        <v>799.49</v>
      </c>
      <c r="F14773" s="102"/>
    </row>
    <row r="14774" ht="12.75" customHeight="1">
      <c r="A14774" s="100" t="s">
        <v>15013</v>
      </c>
      <c r="B14774" s="101">
        <v>16.12</v>
      </c>
      <c r="C14774" s="102"/>
      <c r="D14774" s="100" t="s">
        <v>31221</v>
      </c>
      <c r="E14774" s="101">
        <v>624.47</v>
      </c>
      <c r="F14774" s="102"/>
    </row>
    <row r="14775" ht="12.75" customHeight="1">
      <c r="A14775" s="100" t="s">
        <v>31058</v>
      </c>
      <c r="B14775" s="101">
        <v>25.72</v>
      </c>
      <c r="C14775" s="102"/>
      <c r="D14775" s="100" t="s">
        <v>15330</v>
      </c>
      <c r="E14775" s="101">
        <v>560.96</v>
      </c>
      <c r="F14775" s="102"/>
    </row>
    <row r="14776" ht="12.75" customHeight="1">
      <c r="A14776" s="100" t="s">
        <v>15015</v>
      </c>
      <c r="B14776" s="101">
        <v>25.34</v>
      </c>
      <c r="C14776" s="102"/>
      <c r="D14776" s="100" t="s">
        <v>31222</v>
      </c>
      <c r="E14776" s="101">
        <v>528.39</v>
      </c>
      <c r="F14776" s="102"/>
    </row>
    <row r="14777" ht="12.75" customHeight="1">
      <c r="A14777" s="100" t="s">
        <v>31059</v>
      </c>
      <c r="B14777" s="101">
        <v>33.59</v>
      </c>
      <c r="C14777" s="102"/>
      <c r="D14777" s="100" t="s">
        <v>15332</v>
      </c>
      <c r="E14777" s="101">
        <v>480.82</v>
      </c>
      <c r="F14777" s="102"/>
    </row>
    <row r="14778" ht="12.75" customHeight="1">
      <c r="A14778" s="100" t="s">
        <v>15017</v>
      </c>
      <c r="B14778" s="101">
        <v>33.21</v>
      </c>
      <c r="C14778" s="102"/>
      <c r="D14778" s="100" t="s">
        <v>31223</v>
      </c>
      <c r="E14778" s="101">
        <v>826.26</v>
      </c>
      <c r="F14778" s="102"/>
    </row>
    <row r="14779" ht="12.75" customHeight="1">
      <c r="A14779" s="100" t="s">
        <v>31060</v>
      </c>
      <c r="B14779" s="101">
        <v>2.25</v>
      </c>
      <c r="C14779" s="102"/>
      <c r="D14779" s="100" t="s">
        <v>15334</v>
      </c>
      <c r="E14779" s="101">
        <v>776.13</v>
      </c>
      <c r="F14779" s="102"/>
    </row>
    <row r="14780" ht="12.75" customHeight="1">
      <c r="A14780" s="100" t="s">
        <v>15019</v>
      </c>
      <c r="B14780" s="101">
        <v>2.06</v>
      </c>
      <c r="C14780" s="102"/>
      <c r="D14780" s="100" t="s">
        <v>31224</v>
      </c>
      <c r="E14780" s="101">
        <v>898.41</v>
      </c>
      <c r="F14780" s="102"/>
    </row>
    <row r="14781" ht="12.75" customHeight="1">
      <c r="A14781" s="100" t="s">
        <v>31061</v>
      </c>
      <c r="B14781" s="101">
        <v>2.94</v>
      </c>
      <c r="C14781" s="102"/>
      <c r="D14781" s="100" t="s">
        <v>15336</v>
      </c>
      <c r="E14781" s="101">
        <v>804.29</v>
      </c>
      <c r="F14781" s="102"/>
    </row>
    <row r="14782" ht="12.75" customHeight="1">
      <c r="A14782" s="100" t="s">
        <v>15021</v>
      </c>
      <c r="B14782" s="101">
        <v>2.7</v>
      </c>
      <c r="C14782" s="102"/>
      <c r="D14782" s="100" t="s">
        <v>31225</v>
      </c>
      <c r="E14782" s="101">
        <v>634.41</v>
      </c>
      <c r="F14782" s="102"/>
    </row>
    <row r="14783" ht="12.75" customHeight="1">
      <c r="A14783" s="100" t="s">
        <v>31062</v>
      </c>
      <c r="B14783" s="101">
        <v>3.79</v>
      </c>
      <c r="C14783" s="102"/>
      <c r="D14783" s="100" t="s">
        <v>15338</v>
      </c>
      <c r="E14783" s="101">
        <v>577.63</v>
      </c>
      <c r="F14783" s="102"/>
    </row>
    <row r="14784" ht="12.75" customHeight="1">
      <c r="A14784" s="100" t="s">
        <v>15023</v>
      </c>
      <c r="B14784" s="101">
        <v>3.5</v>
      </c>
      <c r="C14784" s="102"/>
      <c r="D14784" s="100" t="s">
        <v>31226</v>
      </c>
      <c r="E14784" s="101">
        <v>983.94</v>
      </c>
      <c r="F14784" s="102"/>
    </row>
    <row r="14785" ht="12.75" customHeight="1">
      <c r="A14785" s="100" t="s">
        <v>31063</v>
      </c>
      <c r="B14785" s="101">
        <v>5.12</v>
      </c>
      <c r="C14785" s="102"/>
      <c r="D14785" s="100" t="s">
        <v>15340</v>
      </c>
      <c r="E14785" s="101">
        <v>924.59</v>
      </c>
      <c r="F14785" s="102"/>
    </row>
    <row r="14786" ht="12.75" customHeight="1">
      <c r="A14786" s="100" t="s">
        <v>15025</v>
      </c>
      <c r="B14786" s="101">
        <v>4.79</v>
      </c>
      <c r="C14786" s="102"/>
      <c r="D14786" s="100" t="s">
        <v>31227</v>
      </c>
      <c r="E14786" s="101">
        <v>700.76</v>
      </c>
      <c r="F14786" s="102"/>
    </row>
    <row r="14787" ht="12.75" customHeight="1">
      <c r="A14787" s="100" t="s">
        <v>31064</v>
      </c>
      <c r="B14787" s="101">
        <v>6.79</v>
      </c>
      <c r="C14787" s="102"/>
      <c r="D14787" s="100" t="s">
        <v>15342</v>
      </c>
      <c r="E14787" s="101">
        <v>629.89</v>
      </c>
      <c r="F14787" s="102"/>
    </row>
    <row r="14788" ht="12.75" customHeight="1">
      <c r="A14788" s="100" t="s">
        <v>15027</v>
      </c>
      <c r="B14788" s="101">
        <v>6.41</v>
      </c>
      <c r="C14788" s="102"/>
      <c r="D14788" s="100" t="s">
        <v>31228</v>
      </c>
      <c r="E14788" s="101">
        <v>594.68</v>
      </c>
      <c r="F14788" s="102"/>
    </row>
    <row r="14789" ht="12.75" customHeight="1">
      <c r="A14789" s="100" t="s">
        <v>31065</v>
      </c>
      <c r="B14789" s="101">
        <v>9.18</v>
      </c>
      <c r="C14789" s="102"/>
      <c r="D14789" s="100" t="s">
        <v>15344</v>
      </c>
      <c r="E14789" s="101">
        <v>542.02</v>
      </c>
      <c r="F14789" s="102"/>
    </row>
    <row r="14790" ht="12.75" customHeight="1">
      <c r="A14790" s="100" t="s">
        <v>15029</v>
      </c>
      <c r="B14790" s="101">
        <v>8.75</v>
      </c>
      <c r="C14790" s="102"/>
      <c r="D14790" s="100" t="s">
        <v>31229</v>
      </c>
      <c r="E14790" s="101">
        <v>948.92</v>
      </c>
      <c r="F14790" s="102"/>
    </row>
    <row r="14791" ht="12.75" customHeight="1">
      <c r="A14791" s="100" t="s">
        <v>31066</v>
      </c>
      <c r="B14791" s="101">
        <v>12.85</v>
      </c>
      <c r="C14791" s="102"/>
      <c r="D14791" s="100" t="s">
        <v>15346</v>
      </c>
      <c r="E14791" s="101">
        <v>893.7</v>
      </c>
      <c r="F14791" s="102"/>
    </row>
    <row r="14792" ht="12.75" customHeight="1">
      <c r="A14792" s="100" t="s">
        <v>15031</v>
      </c>
      <c r="B14792" s="101">
        <v>12.38</v>
      </c>
      <c r="C14792" s="102"/>
      <c r="D14792" s="100" t="s">
        <v>31230</v>
      </c>
      <c r="E14792" s="101">
        <v>1032.81</v>
      </c>
      <c r="F14792" s="102"/>
    </row>
    <row r="14793" ht="12.75" customHeight="1">
      <c r="A14793" s="100" t="s">
        <v>31067</v>
      </c>
      <c r="B14793" s="101">
        <v>18.07</v>
      </c>
      <c r="C14793" s="102"/>
      <c r="D14793" s="100" t="s">
        <v>15348</v>
      </c>
      <c r="E14793" s="101">
        <v>924.18</v>
      </c>
      <c r="F14793" s="102"/>
    </row>
    <row r="14794" ht="12.75" customHeight="1">
      <c r="A14794" s="100" t="s">
        <v>15033</v>
      </c>
      <c r="B14794" s="101">
        <v>17.36</v>
      </c>
      <c r="C14794" s="102"/>
      <c r="D14794" s="100" t="s">
        <v>31231</v>
      </c>
      <c r="E14794" s="101">
        <v>735.15</v>
      </c>
      <c r="F14794" s="102"/>
    </row>
    <row r="14795" ht="12.75" customHeight="1">
      <c r="A14795" s="100" t="s">
        <v>31068</v>
      </c>
      <c r="B14795" s="101">
        <v>25.64</v>
      </c>
      <c r="C14795" s="102"/>
      <c r="D14795" s="100" t="s">
        <v>15350</v>
      </c>
      <c r="E14795" s="101">
        <v>668.53</v>
      </c>
      <c r="F14795" s="102"/>
    </row>
    <row r="14796" ht="12.75" customHeight="1">
      <c r="A14796" s="100" t="s">
        <v>15035</v>
      </c>
      <c r="B14796" s="101">
        <v>24.69</v>
      </c>
      <c r="C14796" s="102"/>
      <c r="D14796" s="100" t="s">
        <v>31232</v>
      </c>
      <c r="E14796" s="101">
        <v>1140.24</v>
      </c>
      <c r="F14796" s="102"/>
    </row>
    <row r="14797" ht="12.75" customHeight="1">
      <c r="A14797" s="100" t="s">
        <v>31069</v>
      </c>
      <c r="B14797" s="101">
        <v>34.26</v>
      </c>
      <c r="C14797" s="102"/>
      <c r="D14797" s="100" t="s">
        <v>15352</v>
      </c>
      <c r="E14797" s="101">
        <v>1071.05</v>
      </c>
      <c r="F14797" s="102"/>
    </row>
    <row r="14798" ht="12.75" customHeight="1">
      <c r="A14798" s="100" t="s">
        <v>15037</v>
      </c>
      <c r="B14798" s="101">
        <v>33.08</v>
      </c>
      <c r="C14798" s="102"/>
      <c r="D14798" s="100" t="s">
        <v>31233</v>
      </c>
      <c r="E14798" s="101">
        <v>810.12</v>
      </c>
      <c r="F14798" s="102"/>
    </row>
    <row r="14799" ht="12.75" customHeight="1">
      <c r="A14799" s="100" t="s">
        <v>31070</v>
      </c>
      <c r="B14799" s="101">
        <v>44.0</v>
      </c>
      <c r="C14799" s="102"/>
      <c r="D14799" s="100" t="s">
        <v>15354</v>
      </c>
      <c r="E14799" s="101">
        <v>727.72</v>
      </c>
      <c r="F14799" s="102"/>
    </row>
    <row r="14800" ht="12.75" customHeight="1">
      <c r="A14800" s="100" t="s">
        <v>15039</v>
      </c>
      <c r="B14800" s="101">
        <v>42.58</v>
      </c>
      <c r="C14800" s="102"/>
      <c r="D14800" s="100" t="s">
        <v>31234</v>
      </c>
      <c r="E14800" s="101">
        <v>690.11</v>
      </c>
      <c r="F14800" s="102"/>
    </row>
    <row r="14801" ht="12.75" customHeight="1">
      <c r="A14801" s="100" t="s">
        <v>31071</v>
      </c>
      <c r="B14801" s="101">
        <v>54.84</v>
      </c>
      <c r="C14801" s="102"/>
      <c r="D14801" s="100" t="s">
        <v>15356</v>
      </c>
      <c r="E14801" s="101">
        <v>628.2</v>
      </c>
      <c r="F14801" s="102"/>
    </row>
    <row r="14802" ht="12.75" customHeight="1">
      <c r="A14802" s="100" t="s">
        <v>15041</v>
      </c>
      <c r="B14802" s="101">
        <v>53.18</v>
      </c>
      <c r="C14802" s="102"/>
      <c r="D14802" s="100" t="s">
        <v>31235</v>
      </c>
      <c r="E14802" s="101">
        <v>1099.52</v>
      </c>
      <c r="F14802" s="102"/>
    </row>
    <row r="14803" ht="12.75" customHeight="1">
      <c r="A14803" s="100" t="s">
        <v>31072</v>
      </c>
      <c r="B14803" s="101">
        <v>67.88</v>
      </c>
      <c r="C14803" s="102"/>
      <c r="D14803" s="100" t="s">
        <v>15358</v>
      </c>
      <c r="E14803" s="101">
        <v>1035.04</v>
      </c>
      <c r="F14803" s="102"/>
    </row>
    <row r="14804" ht="12.75" customHeight="1">
      <c r="A14804" s="100" t="s">
        <v>15043</v>
      </c>
      <c r="B14804" s="101">
        <v>65.99</v>
      </c>
      <c r="C14804" s="102"/>
      <c r="D14804" s="100" t="s">
        <v>31236</v>
      </c>
      <c r="E14804" s="101">
        <v>1179.94</v>
      </c>
      <c r="F14804" s="102"/>
    </row>
    <row r="14805" ht="12.75" customHeight="1">
      <c r="A14805" s="100" t="s">
        <v>31073</v>
      </c>
      <c r="B14805" s="101">
        <v>82.05</v>
      </c>
      <c r="C14805" s="102"/>
      <c r="D14805" s="100" t="s">
        <v>15360</v>
      </c>
      <c r="E14805" s="101">
        <v>1058.31</v>
      </c>
      <c r="F14805" s="102"/>
    </row>
    <row r="14806" ht="12.75" customHeight="1">
      <c r="A14806" s="100" t="s">
        <v>15045</v>
      </c>
      <c r="B14806" s="101">
        <v>79.92</v>
      </c>
      <c r="C14806" s="102"/>
      <c r="D14806" s="100" t="s">
        <v>31237</v>
      </c>
      <c r="E14806" s="101">
        <v>855.86</v>
      </c>
      <c r="F14806" s="102"/>
    </row>
    <row r="14807" ht="12.75" customHeight="1">
      <c r="A14807" s="100" t="s">
        <v>31074</v>
      </c>
      <c r="B14807" s="101">
        <v>103.56</v>
      </c>
      <c r="C14807" s="102"/>
      <c r="D14807" s="100" t="s">
        <v>15362</v>
      </c>
      <c r="E14807" s="101">
        <v>779.59</v>
      </c>
      <c r="F14807" s="102"/>
    </row>
    <row r="14808" ht="12.75" customHeight="1">
      <c r="A14808" s="100" t="s">
        <v>15047</v>
      </c>
      <c r="B14808" s="101">
        <v>101.19</v>
      </c>
      <c r="C14808" s="102"/>
      <c r="D14808" s="100" t="s">
        <v>31238</v>
      </c>
      <c r="E14808" s="101">
        <v>1402.33</v>
      </c>
      <c r="F14808" s="102"/>
    </row>
    <row r="14809" ht="12.75" customHeight="1">
      <c r="A14809" s="100" t="s">
        <v>31075</v>
      </c>
      <c r="B14809" s="101">
        <v>2.21</v>
      </c>
      <c r="C14809" s="102"/>
      <c r="D14809" s="100" t="s">
        <v>15364</v>
      </c>
      <c r="E14809" s="101">
        <v>1323.5</v>
      </c>
      <c r="F14809" s="102"/>
    </row>
    <row r="14810" ht="12.75" customHeight="1">
      <c r="A14810" s="100" t="s">
        <v>15049</v>
      </c>
      <c r="B14810" s="101">
        <v>2.02</v>
      </c>
      <c r="C14810" s="102"/>
      <c r="D14810" s="100" t="s">
        <v>31239</v>
      </c>
      <c r="E14810" s="101">
        <v>470.3</v>
      </c>
      <c r="F14810" s="102"/>
    </row>
    <row r="14811" ht="12.75" customHeight="1">
      <c r="A14811" s="100" t="s">
        <v>31076</v>
      </c>
      <c r="B14811" s="101">
        <v>2.96</v>
      </c>
      <c r="C14811" s="102"/>
      <c r="D14811" s="100" t="s">
        <v>15366</v>
      </c>
      <c r="E14811" s="101">
        <v>416.02</v>
      </c>
      <c r="F14811" s="102"/>
    </row>
    <row r="14812" ht="12.75" customHeight="1">
      <c r="A14812" s="100" t="s">
        <v>15051</v>
      </c>
      <c r="B14812" s="101">
        <v>2.72</v>
      </c>
      <c r="C14812" s="102"/>
      <c r="D14812" s="100" t="s">
        <v>31240</v>
      </c>
      <c r="E14812" s="101">
        <v>369.31</v>
      </c>
      <c r="F14812" s="102"/>
    </row>
    <row r="14813" ht="12.75" customHeight="1">
      <c r="A14813" s="100" t="s">
        <v>31077</v>
      </c>
      <c r="B14813" s="101">
        <v>3.87</v>
      </c>
      <c r="C14813" s="102"/>
      <c r="D14813" s="100" t="s">
        <v>15368</v>
      </c>
      <c r="E14813" s="101">
        <v>329.02</v>
      </c>
      <c r="F14813" s="102"/>
    </row>
    <row r="14814" ht="12.75" customHeight="1">
      <c r="A14814" s="100" t="s">
        <v>15053</v>
      </c>
      <c r="B14814" s="101">
        <v>3.58</v>
      </c>
      <c r="C14814" s="102"/>
      <c r="D14814" s="100" t="s">
        <v>31241</v>
      </c>
      <c r="E14814" s="101">
        <v>612.63</v>
      </c>
      <c r="F14814" s="102"/>
    </row>
    <row r="14815" ht="12.75" customHeight="1">
      <c r="A14815" s="100" t="s">
        <v>31078</v>
      </c>
      <c r="B14815" s="101">
        <v>5.3</v>
      </c>
      <c r="C14815" s="102"/>
      <c r="D14815" s="100" t="s">
        <v>15370</v>
      </c>
      <c r="E14815" s="101">
        <v>569.78</v>
      </c>
      <c r="F14815" s="102"/>
    </row>
    <row r="14816" ht="12.75" customHeight="1">
      <c r="A14816" s="100" t="s">
        <v>15055</v>
      </c>
      <c r="B14816" s="101">
        <v>4.96</v>
      </c>
      <c r="C14816" s="102"/>
      <c r="D14816" s="100" t="s">
        <v>31242</v>
      </c>
      <c r="E14816" s="101">
        <v>407.92</v>
      </c>
      <c r="F14816" s="102"/>
    </row>
    <row r="14817" ht="12.75" customHeight="1">
      <c r="A14817" s="100" t="s">
        <v>31079</v>
      </c>
      <c r="B14817" s="101">
        <v>6.61</v>
      </c>
      <c r="C14817" s="102"/>
      <c r="D14817" s="100" t="s">
        <v>15372</v>
      </c>
      <c r="E14817" s="101">
        <v>360.8</v>
      </c>
      <c r="F14817" s="102"/>
    </row>
    <row r="14818" ht="12.75" customHeight="1">
      <c r="A14818" s="100" t="s">
        <v>15057</v>
      </c>
      <c r="B14818" s="101">
        <v>6.23</v>
      </c>
      <c r="C14818" s="102"/>
      <c r="D14818" s="100" t="s">
        <v>31243</v>
      </c>
      <c r="E14818" s="101">
        <v>366.14</v>
      </c>
      <c r="F14818" s="102"/>
    </row>
    <row r="14819" ht="12.75" customHeight="1">
      <c r="A14819" s="100" t="s">
        <v>31080</v>
      </c>
      <c r="B14819" s="101">
        <v>9.02</v>
      </c>
      <c r="C14819" s="102"/>
      <c r="D14819" s="100" t="s">
        <v>15374</v>
      </c>
      <c r="E14819" s="101">
        <v>325.85</v>
      </c>
      <c r="F14819" s="102"/>
    </row>
    <row r="14820" ht="12.75" customHeight="1">
      <c r="A14820" s="100" t="s">
        <v>15059</v>
      </c>
      <c r="B14820" s="101">
        <v>8.59</v>
      </c>
      <c r="C14820" s="102"/>
      <c r="D14820" s="100" t="s">
        <v>31244</v>
      </c>
      <c r="E14820" s="101">
        <v>611.42</v>
      </c>
      <c r="F14820" s="102"/>
    </row>
    <row r="14821" ht="12.75" customHeight="1">
      <c r="A14821" s="100" t="s">
        <v>31081</v>
      </c>
      <c r="B14821" s="101">
        <v>12.69</v>
      </c>
      <c r="C14821" s="102"/>
      <c r="D14821" s="100" t="s">
        <v>15376</v>
      </c>
      <c r="E14821" s="101">
        <v>568.57</v>
      </c>
      <c r="F14821" s="102"/>
    </row>
    <row r="14822" ht="12.75" customHeight="1">
      <c r="A14822" s="100" t="s">
        <v>15061</v>
      </c>
      <c r="B14822" s="101">
        <v>12.22</v>
      </c>
      <c r="C14822" s="102"/>
      <c r="D14822" s="100" t="s">
        <v>31245</v>
      </c>
      <c r="E14822" s="101">
        <v>614.48</v>
      </c>
      <c r="F14822" s="102"/>
    </row>
    <row r="14823" ht="12.75" customHeight="1">
      <c r="A14823" s="100" t="s">
        <v>31082</v>
      </c>
      <c r="B14823" s="101">
        <v>17.97</v>
      </c>
      <c r="C14823" s="102"/>
      <c r="D14823" s="100" t="s">
        <v>15378</v>
      </c>
      <c r="E14823" s="101">
        <v>545.72</v>
      </c>
      <c r="F14823" s="102"/>
    </row>
    <row r="14824" ht="12.75" customHeight="1">
      <c r="A14824" s="100" t="s">
        <v>15063</v>
      </c>
      <c r="B14824" s="101">
        <v>17.26</v>
      </c>
      <c r="C14824" s="102"/>
      <c r="D14824" s="100" t="s">
        <v>31246</v>
      </c>
      <c r="E14824" s="101">
        <v>446.15</v>
      </c>
      <c r="F14824" s="102"/>
    </row>
    <row r="14825" ht="12.75" customHeight="1">
      <c r="A14825" s="100" t="s">
        <v>31083</v>
      </c>
      <c r="B14825" s="101">
        <v>25.07</v>
      </c>
      <c r="C14825" s="102"/>
      <c r="D14825" s="100" t="s">
        <v>15380</v>
      </c>
      <c r="E14825" s="101">
        <v>400.73</v>
      </c>
      <c r="F14825" s="102"/>
    </row>
    <row r="14826" ht="12.75" customHeight="1">
      <c r="A14826" s="100" t="s">
        <v>15065</v>
      </c>
      <c r="B14826" s="101">
        <v>24.12</v>
      </c>
      <c r="C14826" s="102"/>
      <c r="D14826" s="100" t="s">
        <v>31247</v>
      </c>
      <c r="E14826" s="101">
        <v>754.58</v>
      </c>
      <c r="F14826" s="102"/>
    </row>
    <row r="14827" ht="12.75" customHeight="1">
      <c r="A14827" s="100" t="s">
        <v>31084</v>
      </c>
      <c r="B14827" s="101">
        <v>34.07</v>
      </c>
      <c r="C14827" s="102"/>
      <c r="D14827" s="100" t="s">
        <v>15382</v>
      </c>
      <c r="E14827" s="101">
        <v>706.59</v>
      </c>
      <c r="F14827" s="102"/>
    </row>
    <row r="14828" ht="12.75" customHeight="1">
      <c r="A14828" s="100" t="s">
        <v>15067</v>
      </c>
      <c r="B14828" s="101">
        <v>32.89</v>
      </c>
      <c r="C14828" s="102"/>
      <c r="D14828" s="100" t="s">
        <v>31248</v>
      </c>
      <c r="E14828" s="101">
        <v>510.61</v>
      </c>
      <c r="F14828" s="102"/>
    </row>
    <row r="14829" ht="12.75" customHeight="1">
      <c r="A14829" s="100" t="s">
        <v>31085</v>
      </c>
      <c r="B14829" s="101">
        <v>44.27</v>
      </c>
      <c r="C14829" s="102"/>
      <c r="D14829" s="100" t="s">
        <v>15384</v>
      </c>
      <c r="E14829" s="101">
        <v>453.8</v>
      </c>
      <c r="F14829" s="102"/>
    </row>
    <row r="14830" ht="12.75" customHeight="1">
      <c r="A14830" s="100" t="s">
        <v>15069</v>
      </c>
      <c r="B14830" s="101">
        <v>42.85</v>
      </c>
      <c r="C14830" s="102"/>
      <c r="D14830" s="100" t="s">
        <v>31249</v>
      </c>
      <c r="E14830" s="101">
        <v>440.97</v>
      </c>
      <c r="F14830" s="102"/>
    </row>
    <row r="14831" ht="12.75" customHeight="1">
      <c r="A14831" s="100" t="s">
        <v>31086</v>
      </c>
      <c r="B14831" s="101">
        <v>53.99</v>
      </c>
      <c r="C14831" s="102"/>
      <c r="D14831" s="100" t="s">
        <v>15386</v>
      </c>
      <c r="E14831" s="101">
        <v>395.55</v>
      </c>
      <c r="F14831" s="102"/>
    </row>
    <row r="14832" ht="12.75" customHeight="1">
      <c r="A14832" s="100" t="s">
        <v>15071</v>
      </c>
      <c r="B14832" s="101">
        <v>52.33</v>
      </c>
      <c r="C14832" s="102"/>
      <c r="D14832" s="100" t="s">
        <v>31250</v>
      </c>
      <c r="E14832" s="101">
        <v>756.85</v>
      </c>
      <c r="F14832" s="102"/>
    </row>
    <row r="14833" ht="12.75" customHeight="1">
      <c r="A14833" s="100" t="s">
        <v>31087</v>
      </c>
      <c r="B14833" s="101">
        <v>65.51</v>
      </c>
      <c r="C14833" s="102"/>
      <c r="D14833" s="100" t="s">
        <v>15388</v>
      </c>
      <c r="E14833" s="101">
        <v>708.86</v>
      </c>
      <c r="F14833" s="102"/>
    </row>
    <row r="14834" ht="12.75" customHeight="1">
      <c r="A14834" s="100" t="s">
        <v>15073</v>
      </c>
      <c r="B14834" s="101">
        <v>63.61</v>
      </c>
      <c r="C14834" s="102"/>
      <c r="D14834" s="100" t="s">
        <v>31251</v>
      </c>
      <c r="E14834" s="101">
        <v>628.25</v>
      </c>
      <c r="F14834" s="102"/>
    </row>
    <row r="14835" ht="12.75" customHeight="1">
      <c r="A14835" s="100" t="s">
        <v>31088</v>
      </c>
      <c r="B14835" s="101">
        <v>74.31</v>
      </c>
      <c r="C14835" s="102"/>
      <c r="D14835" s="100" t="s">
        <v>15390</v>
      </c>
      <c r="E14835" s="101">
        <v>562.12</v>
      </c>
      <c r="F14835" s="102"/>
    </row>
    <row r="14836" ht="12.75" customHeight="1">
      <c r="A14836" s="100" t="s">
        <v>15075</v>
      </c>
      <c r="B14836" s="101">
        <v>72.17</v>
      </c>
      <c r="C14836" s="102"/>
      <c r="D14836" s="100" t="s">
        <v>31252</v>
      </c>
      <c r="E14836" s="101">
        <v>426.26</v>
      </c>
      <c r="F14836" s="102"/>
    </row>
    <row r="14837" ht="12.75" customHeight="1">
      <c r="A14837" s="100" t="s">
        <v>31089</v>
      </c>
      <c r="B14837" s="101">
        <v>103.01</v>
      </c>
      <c r="C14837" s="102"/>
      <c r="D14837" s="100" t="s">
        <v>15392</v>
      </c>
      <c r="E14837" s="101">
        <v>388.13</v>
      </c>
      <c r="F14837" s="102"/>
    </row>
    <row r="14838" ht="12.75" customHeight="1">
      <c r="A14838" s="100" t="s">
        <v>15077</v>
      </c>
      <c r="B14838" s="101">
        <v>100.64</v>
      </c>
      <c r="C14838" s="102"/>
      <c r="D14838" s="100" t="s">
        <v>31253</v>
      </c>
      <c r="E14838" s="101">
        <v>802.5</v>
      </c>
      <c r="F14838" s="102"/>
    </row>
    <row r="14839" ht="12.75" customHeight="1">
      <c r="A14839" s="100" t="s">
        <v>31090</v>
      </c>
      <c r="B14839" s="101">
        <v>115.69</v>
      </c>
      <c r="C14839" s="102"/>
      <c r="D14839" s="100" t="s">
        <v>15394</v>
      </c>
      <c r="E14839" s="101">
        <v>761.63</v>
      </c>
      <c r="F14839" s="102"/>
    </row>
    <row r="14840" ht="12.75" customHeight="1">
      <c r="A14840" s="100" t="s">
        <v>15079</v>
      </c>
      <c r="B14840" s="101">
        <v>113.08</v>
      </c>
      <c r="C14840" s="102"/>
      <c r="D14840" s="100" t="s">
        <v>31254</v>
      </c>
      <c r="E14840" s="101">
        <v>474.23</v>
      </c>
      <c r="F14840" s="102"/>
    </row>
    <row r="14841" ht="12.75" customHeight="1">
      <c r="A14841" s="100" t="s">
        <v>31091</v>
      </c>
      <c r="B14841" s="101">
        <v>2.98</v>
      </c>
      <c r="C14841" s="102"/>
      <c r="D14841" s="100" t="s">
        <v>15396</v>
      </c>
      <c r="E14841" s="101">
        <v>426.29</v>
      </c>
      <c r="F14841" s="102"/>
    </row>
    <row r="14842" ht="12.75" customHeight="1">
      <c r="A14842" s="100" t="s">
        <v>15081</v>
      </c>
      <c r="B14842" s="101">
        <v>2.74</v>
      </c>
      <c r="C14842" s="102"/>
      <c r="D14842" s="100" t="s">
        <v>31255</v>
      </c>
      <c r="E14842" s="101">
        <v>390.67</v>
      </c>
      <c r="F14842" s="102"/>
    </row>
    <row r="14843" ht="12.75" customHeight="1">
      <c r="A14843" s="100" t="s">
        <v>31092</v>
      </c>
      <c r="B14843" s="101">
        <v>4.09</v>
      </c>
      <c r="C14843" s="102"/>
      <c r="D14843" s="100" t="s">
        <v>15398</v>
      </c>
      <c r="E14843" s="101">
        <v>356.39</v>
      </c>
      <c r="F14843" s="102"/>
    </row>
    <row r="14844" ht="12.75" customHeight="1">
      <c r="A14844" s="100" t="s">
        <v>15083</v>
      </c>
      <c r="B14844" s="101">
        <v>3.8</v>
      </c>
      <c r="C14844" s="102"/>
      <c r="D14844" s="100" t="s">
        <v>31256</v>
      </c>
      <c r="E14844" s="101">
        <v>760.23</v>
      </c>
      <c r="F14844" s="102"/>
    </row>
    <row r="14845" ht="12.75" customHeight="1">
      <c r="A14845" s="100" t="s">
        <v>31093</v>
      </c>
      <c r="B14845" s="101">
        <v>6.2</v>
      </c>
      <c r="C14845" s="102"/>
      <c r="D14845" s="100" t="s">
        <v>15400</v>
      </c>
      <c r="E14845" s="101">
        <v>723.39</v>
      </c>
      <c r="F14845" s="102"/>
    </row>
    <row r="14846" ht="12.75" customHeight="1">
      <c r="A14846" s="100" t="s">
        <v>15085</v>
      </c>
      <c r="B14846" s="101">
        <v>5.77</v>
      </c>
      <c r="C14846" s="102"/>
      <c r="D14846" s="100" t="s">
        <v>31257</v>
      </c>
      <c r="E14846" s="101">
        <v>722.35</v>
      </c>
      <c r="F14846" s="102"/>
    </row>
    <row r="14847" ht="12.75" customHeight="1">
      <c r="A14847" s="100" t="s">
        <v>31094</v>
      </c>
      <c r="B14847" s="101">
        <v>2.71</v>
      </c>
      <c r="C14847" s="102"/>
      <c r="D14847" s="100" t="s">
        <v>15402</v>
      </c>
      <c r="E14847" s="101">
        <v>646.4</v>
      </c>
      <c r="F14847" s="102"/>
    </row>
    <row r="14848" ht="12.75" customHeight="1">
      <c r="A14848" s="100" t="s">
        <v>15087</v>
      </c>
      <c r="B14848" s="101">
        <v>2.48</v>
      </c>
      <c r="C14848" s="102"/>
      <c r="D14848" s="100" t="s">
        <v>31258</v>
      </c>
      <c r="E14848" s="101">
        <v>486.69</v>
      </c>
      <c r="F14848" s="102"/>
    </row>
    <row r="14849" ht="12.75" customHeight="1">
      <c r="A14849" s="100" t="s">
        <v>31095</v>
      </c>
      <c r="B14849" s="101">
        <v>3.05</v>
      </c>
      <c r="C14849" s="102"/>
      <c r="D14849" s="100" t="s">
        <v>15404</v>
      </c>
      <c r="E14849" s="101">
        <v>443.42</v>
      </c>
      <c r="F14849" s="102"/>
    </row>
    <row r="14850" ht="12.75" customHeight="1">
      <c r="A14850" s="100" t="s">
        <v>15089</v>
      </c>
      <c r="B14850" s="101">
        <v>2.81</v>
      </c>
      <c r="C14850" s="102"/>
      <c r="D14850" s="100" t="s">
        <v>31259</v>
      </c>
      <c r="E14850" s="101">
        <v>993.32</v>
      </c>
      <c r="F14850" s="102"/>
    </row>
    <row r="14851" ht="12.75" customHeight="1">
      <c r="A14851" s="100" t="s">
        <v>31096</v>
      </c>
      <c r="B14851" s="101">
        <v>35.13</v>
      </c>
      <c r="C14851" s="102"/>
      <c r="D14851" s="100" t="s">
        <v>15406</v>
      </c>
      <c r="E14851" s="101">
        <v>947.48</v>
      </c>
      <c r="F14851" s="102"/>
    </row>
    <row r="14852" ht="12.75" customHeight="1">
      <c r="A14852" s="100" t="s">
        <v>15091</v>
      </c>
      <c r="B14852" s="101">
        <v>33.24</v>
      </c>
      <c r="C14852" s="102"/>
      <c r="D14852" s="100" t="s">
        <v>31260</v>
      </c>
      <c r="E14852" s="101">
        <v>549.38</v>
      </c>
      <c r="F14852" s="102"/>
    </row>
    <row r="14853" ht="12.75" customHeight="1">
      <c r="A14853" s="100" t="s">
        <v>31097</v>
      </c>
      <c r="B14853" s="101">
        <v>43.44</v>
      </c>
      <c r="C14853" s="102"/>
      <c r="D14853" s="100" t="s">
        <v>15408</v>
      </c>
      <c r="E14853" s="101">
        <v>493.77</v>
      </c>
      <c r="F14853" s="102"/>
    </row>
    <row r="14854" ht="12.75" customHeight="1">
      <c r="A14854" s="100" t="s">
        <v>15093</v>
      </c>
      <c r="B14854" s="101">
        <v>41.07</v>
      </c>
      <c r="C14854" s="102"/>
      <c r="D14854" s="100" t="s">
        <v>31261</v>
      </c>
      <c r="E14854" s="101">
        <v>451.89</v>
      </c>
      <c r="F14854" s="102"/>
    </row>
    <row r="14855" ht="12.75" customHeight="1">
      <c r="A14855" s="100" t="s">
        <v>31098</v>
      </c>
      <c r="B14855" s="101">
        <v>54.22</v>
      </c>
      <c r="C14855" s="102"/>
      <c r="D14855" s="100" t="s">
        <v>15410</v>
      </c>
      <c r="E14855" s="101">
        <v>412.22</v>
      </c>
      <c r="F14855" s="102"/>
    </row>
    <row r="14856" ht="12.75" customHeight="1">
      <c r="A14856" s="100" t="s">
        <v>15095</v>
      </c>
      <c r="B14856" s="101">
        <v>51.38</v>
      </c>
      <c r="C14856" s="102"/>
      <c r="D14856" s="100" t="s">
        <v>31262</v>
      </c>
      <c r="E14856" s="101">
        <v>877.82</v>
      </c>
      <c r="F14856" s="102"/>
    </row>
    <row r="14857" ht="12.75" customHeight="1">
      <c r="A14857" s="100" t="s">
        <v>31100</v>
      </c>
      <c r="B14857" s="101">
        <v>18.91</v>
      </c>
      <c r="C14857" s="102"/>
      <c r="D14857" s="100" t="s">
        <v>15412</v>
      </c>
      <c r="E14857" s="101">
        <v>835.58</v>
      </c>
      <c r="F14857" s="102"/>
    </row>
    <row r="14858" ht="12.75" customHeight="1">
      <c r="A14858" s="100" t="s">
        <v>15099</v>
      </c>
      <c r="B14858" s="101">
        <v>17.72</v>
      </c>
      <c r="C14858" s="102"/>
      <c r="D14858" s="100" t="s">
        <v>31263</v>
      </c>
      <c r="E14858" s="101">
        <v>839.22</v>
      </c>
      <c r="F14858" s="102"/>
    </row>
    <row r="14859" ht="12.75" customHeight="1">
      <c r="A14859" s="100" t="s">
        <v>31101</v>
      </c>
      <c r="B14859" s="101">
        <v>22.91</v>
      </c>
      <c r="C14859" s="102"/>
      <c r="D14859" s="100" t="s">
        <v>15414</v>
      </c>
      <c r="E14859" s="101">
        <v>750.9</v>
      </c>
      <c r="F14859" s="102"/>
    </row>
    <row r="14860" ht="12.75" customHeight="1">
      <c r="A14860" s="100" t="s">
        <v>15101</v>
      </c>
      <c r="B14860" s="101">
        <v>21.47</v>
      </c>
      <c r="C14860" s="102"/>
      <c r="D14860" s="100" t="s">
        <v>31264</v>
      </c>
      <c r="E14860" s="101">
        <v>569.89</v>
      </c>
      <c r="F14860" s="102"/>
    </row>
    <row r="14861" ht="12.75" customHeight="1">
      <c r="A14861" s="100" t="s">
        <v>31102</v>
      </c>
      <c r="B14861" s="101">
        <v>26.17</v>
      </c>
      <c r="C14861" s="102"/>
      <c r="D14861" s="100" t="s">
        <v>15416</v>
      </c>
      <c r="E14861" s="101">
        <v>518.91</v>
      </c>
      <c r="F14861" s="102"/>
    </row>
    <row r="14862" ht="12.75" customHeight="1">
      <c r="A14862" s="100" t="s">
        <v>15103</v>
      </c>
      <c r="B14862" s="101">
        <v>24.74</v>
      </c>
      <c r="C14862" s="102"/>
      <c r="D14862" s="100" t="s">
        <v>31265</v>
      </c>
      <c r="E14862" s="101">
        <v>984.09</v>
      </c>
      <c r="F14862" s="102"/>
    </row>
    <row r="14863" ht="12.75" customHeight="1">
      <c r="A14863" s="100" t="s">
        <v>31103</v>
      </c>
      <c r="B14863" s="101">
        <v>29.79</v>
      </c>
      <c r="C14863" s="102"/>
      <c r="D14863" s="100" t="s">
        <v>15418</v>
      </c>
      <c r="E14863" s="101">
        <v>930.54</v>
      </c>
      <c r="F14863" s="102"/>
    </row>
    <row r="14864" ht="12.75" customHeight="1">
      <c r="A14864" s="100" t="s">
        <v>15105</v>
      </c>
      <c r="B14864" s="101">
        <v>28.36</v>
      </c>
      <c r="C14864" s="102"/>
      <c r="D14864" s="100" t="s">
        <v>31266</v>
      </c>
      <c r="E14864" s="101">
        <v>633.98</v>
      </c>
      <c r="F14864" s="102"/>
    </row>
    <row r="14865" ht="12.75" customHeight="1">
      <c r="A14865" s="100" t="s">
        <v>31104</v>
      </c>
      <c r="B14865" s="101">
        <v>0.65</v>
      </c>
      <c r="C14865" s="102"/>
      <c r="D14865" s="100" t="s">
        <v>15420</v>
      </c>
      <c r="E14865" s="101">
        <v>569.92</v>
      </c>
      <c r="F14865" s="102"/>
    </row>
    <row r="14866" ht="12.75" customHeight="1">
      <c r="A14866" s="100" t="s">
        <v>15107</v>
      </c>
      <c r="B14866" s="101">
        <v>0.61</v>
      </c>
      <c r="C14866" s="102"/>
      <c r="D14866" s="100" t="s">
        <v>31267</v>
      </c>
      <c r="E14866" s="101">
        <v>522.56</v>
      </c>
      <c r="F14866" s="102"/>
    </row>
    <row r="14867" ht="12.75" customHeight="1">
      <c r="A14867" s="100" t="s">
        <v>31105</v>
      </c>
      <c r="B14867" s="101">
        <v>0.88</v>
      </c>
      <c r="C14867" s="102"/>
      <c r="D14867" s="100" t="s">
        <v>15422</v>
      </c>
      <c r="E14867" s="101">
        <v>476.72</v>
      </c>
      <c r="F14867" s="102"/>
    </row>
    <row r="14868" ht="12.75" customHeight="1">
      <c r="A14868" s="100" t="s">
        <v>15109</v>
      </c>
      <c r="B14868" s="101">
        <v>0.84</v>
      </c>
      <c r="C14868" s="102"/>
      <c r="D14868" s="100" t="s">
        <v>31268</v>
      </c>
      <c r="E14868" s="101">
        <v>1089.43</v>
      </c>
      <c r="F14868" s="102"/>
    </row>
    <row r="14869" ht="12.75" customHeight="1">
      <c r="A14869" s="100" t="s">
        <v>31106</v>
      </c>
      <c r="B14869" s="101">
        <v>1.29</v>
      </c>
      <c r="C14869" s="102"/>
      <c r="D14869" s="100" t="s">
        <v>15424</v>
      </c>
      <c r="E14869" s="101">
        <v>1041.02</v>
      </c>
      <c r="F14869" s="102"/>
    </row>
    <row r="14870" ht="12.75" customHeight="1">
      <c r="A14870" s="100" t="s">
        <v>15111</v>
      </c>
      <c r="B14870" s="101">
        <v>1.24</v>
      </c>
      <c r="C14870" s="102"/>
      <c r="D14870" s="100" t="s">
        <v>31269</v>
      </c>
      <c r="E14870" s="101">
        <v>937.17</v>
      </c>
      <c r="F14870" s="102"/>
    </row>
    <row r="14871" ht="12.75" customHeight="1">
      <c r="A14871" s="100" t="s">
        <v>31107</v>
      </c>
      <c r="B14871" s="101">
        <v>1.92</v>
      </c>
      <c r="C14871" s="102"/>
      <c r="D14871" s="100" t="s">
        <v>15426</v>
      </c>
      <c r="E14871" s="101">
        <v>839.04</v>
      </c>
      <c r="F14871" s="102"/>
    </row>
    <row r="14872" ht="12.75" customHeight="1">
      <c r="A14872" s="100" t="s">
        <v>15113</v>
      </c>
      <c r="B14872" s="101">
        <v>1.86</v>
      </c>
      <c r="C14872" s="102"/>
      <c r="D14872" s="100" t="s">
        <v>31270</v>
      </c>
      <c r="E14872" s="101">
        <v>634.18</v>
      </c>
      <c r="F14872" s="102"/>
    </row>
    <row r="14873" ht="12.75" customHeight="1">
      <c r="A14873" s="100" t="s">
        <v>31110</v>
      </c>
      <c r="B14873" s="101">
        <v>2.94</v>
      </c>
      <c r="C14873" s="102"/>
      <c r="D14873" s="100" t="s">
        <v>15428</v>
      </c>
      <c r="E14873" s="101">
        <v>578.06</v>
      </c>
      <c r="F14873" s="102"/>
    </row>
    <row r="14874" ht="12.75" customHeight="1">
      <c r="A14874" s="100" t="s">
        <v>15115</v>
      </c>
      <c r="B14874" s="101">
        <v>2.85</v>
      </c>
      <c r="C14874" s="102"/>
      <c r="D14874" s="100" t="s">
        <v>31271</v>
      </c>
      <c r="E14874" s="101">
        <v>1337.77</v>
      </c>
      <c r="F14874" s="102"/>
    </row>
    <row r="14875" ht="12.75" customHeight="1">
      <c r="A14875" s="100" t="s">
        <v>31113</v>
      </c>
      <c r="B14875" s="101">
        <v>4.5</v>
      </c>
      <c r="C14875" s="102"/>
      <c r="D14875" s="100" t="s">
        <v>15430</v>
      </c>
      <c r="E14875" s="101">
        <v>1279.08</v>
      </c>
      <c r="F14875" s="102"/>
    </row>
    <row r="14876" ht="12.75" customHeight="1">
      <c r="A14876" s="100" t="s">
        <v>15117</v>
      </c>
      <c r="B14876" s="101">
        <v>4.38</v>
      </c>
      <c r="C14876" s="102"/>
      <c r="D14876" s="100" t="s">
        <v>31272</v>
      </c>
      <c r="E14876" s="101">
        <v>392.84</v>
      </c>
      <c r="F14876" s="102"/>
    </row>
    <row r="14877" ht="12.75" customHeight="1">
      <c r="A14877" s="100" t="s">
        <v>31114</v>
      </c>
      <c r="B14877" s="101">
        <v>7.2</v>
      </c>
      <c r="C14877" s="102"/>
      <c r="D14877" s="100" t="s">
        <v>15432</v>
      </c>
      <c r="E14877" s="101">
        <v>346.58</v>
      </c>
      <c r="F14877" s="102"/>
    </row>
    <row r="14878" ht="12.75" customHeight="1">
      <c r="A14878" s="100" t="s">
        <v>15119</v>
      </c>
      <c r="B14878" s="101">
        <v>7.01</v>
      </c>
      <c r="C14878" s="102"/>
      <c r="D14878" s="100" t="s">
        <v>31273</v>
      </c>
      <c r="E14878" s="101">
        <v>453.22</v>
      </c>
      <c r="F14878" s="102"/>
    </row>
    <row r="14879" ht="12.75" customHeight="1">
      <c r="A14879" s="100" t="s">
        <v>31115</v>
      </c>
      <c r="B14879" s="101">
        <v>11.88</v>
      </c>
      <c r="C14879" s="102"/>
      <c r="D14879" s="100" t="s">
        <v>15434</v>
      </c>
      <c r="E14879" s="101">
        <v>401.82</v>
      </c>
      <c r="F14879" s="102"/>
    </row>
    <row r="14880" ht="12.75" customHeight="1">
      <c r="A14880" s="100" t="s">
        <v>15121</v>
      </c>
      <c r="B14880" s="101">
        <v>11.51</v>
      </c>
      <c r="C14880" s="102"/>
      <c r="D14880" s="100" t="s">
        <v>31274</v>
      </c>
      <c r="E14880" s="101">
        <v>530.18</v>
      </c>
      <c r="F14880" s="102"/>
    </row>
    <row r="14881" ht="12.75" customHeight="1">
      <c r="A14881" s="100" t="s">
        <v>31116</v>
      </c>
      <c r="B14881" s="101">
        <v>15.5</v>
      </c>
      <c r="C14881" s="102"/>
      <c r="D14881" s="100" t="s">
        <v>180</v>
      </c>
      <c r="E14881" s="101">
        <v>468.5</v>
      </c>
      <c r="F14881" s="102"/>
    </row>
    <row r="14882" ht="12.75" customHeight="1">
      <c r="A14882" s="100" t="s">
        <v>15123</v>
      </c>
      <c r="B14882" s="101">
        <v>15.12</v>
      </c>
      <c r="C14882" s="102"/>
      <c r="D14882" s="100" t="s">
        <v>31275</v>
      </c>
      <c r="E14882" s="101">
        <v>684.64</v>
      </c>
      <c r="F14882" s="102"/>
    </row>
    <row r="14883" ht="12.75" customHeight="1">
      <c r="A14883" s="100" t="s">
        <v>31117</v>
      </c>
      <c r="B14883" s="101">
        <v>21.7</v>
      </c>
      <c r="C14883" s="102"/>
      <c r="D14883" s="100" t="s">
        <v>15437</v>
      </c>
      <c r="E14883" s="101">
        <v>607.55</v>
      </c>
      <c r="F14883" s="102"/>
    </row>
    <row r="14884" ht="12.75" customHeight="1">
      <c r="A14884" s="100" t="s">
        <v>15125</v>
      </c>
      <c r="B14884" s="101">
        <v>21.23</v>
      </c>
      <c r="C14884" s="102"/>
      <c r="D14884" s="100" t="s">
        <v>31276</v>
      </c>
      <c r="E14884" s="101">
        <v>827.89</v>
      </c>
      <c r="F14884" s="102"/>
    </row>
    <row r="14885" ht="12.75" customHeight="1">
      <c r="A14885" s="100" t="s">
        <v>31118</v>
      </c>
      <c r="B14885" s="101">
        <v>28.33</v>
      </c>
      <c r="C14885" s="102"/>
      <c r="D14885" s="100" t="s">
        <v>15439</v>
      </c>
      <c r="E14885" s="101">
        <v>740.51</v>
      </c>
      <c r="F14885" s="102"/>
    </row>
    <row r="14886" ht="12.75" customHeight="1">
      <c r="A14886" s="100" t="s">
        <v>15127</v>
      </c>
      <c r="B14886" s="101">
        <v>27.81</v>
      </c>
      <c r="C14886" s="102"/>
      <c r="D14886" s="100" t="s">
        <v>31277</v>
      </c>
      <c r="E14886" s="101">
        <v>128.43</v>
      </c>
      <c r="F14886" s="102"/>
    </row>
    <row r="14887" ht="12.75" customHeight="1">
      <c r="A14887" s="100" t="s">
        <v>31119</v>
      </c>
      <c r="B14887" s="101">
        <v>38.21</v>
      </c>
      <c r="C14887" s="102"/>
      <c r="D14887" s="100" t="s">
        <v>15441</v>
      </c>
      <c r="E14887" s="101">
        <v>113.01</v>
      </c>
      <c r="F14887" s="102"/>
    </row>
    <row r="14888" ht="12.75" customHeight="1">
      <c r="A14888" s="100" t="s">
        <v>15129</v>
      </c>
      <c r="B14888" s="101">
        <v>37.64</v>
      </c>
      <c r="C14888" s="102"/>
      <c r="D14888" s="100" t="s">
        <v>31278</v>
      </c>
      <c r="E14888" s="101">
        <v>147.67</v>
      </c>
      <c r="F14888" s="102"/>
    </row>
    <row r="14889" ht="12.75" customHeight="1">
      <c r="A14889" s="100" t="s">
        <v>31120</v>
      </c>
      <c r="B14889" s="101">
        <v>1.18</v>
      </c>
      <c r="C14889" s="102"/>
      <c r="D14889" s="100" t="s">
        <v>15443</v>
      </c>
      <c r="E14889" s="101">
        <v>129.68</v>
      </c>
      <c r="F14889" s="102"/>
    </row>
    <row r="14890" ht="12.75" customHeight="1">
      <c r="A14890" s="100" t="s">
        <v>15131</v>
      </c>
      <c r="B14890" s="101">
        <v>1.06</v>
      </c>
      <c r="C14890" s="102"/>
      <c r="D14890" s="100" t="s">
        <v>31279</v>
      </c>
      <c r="E14890" s="101">
        <v>172.7</v>
      </c>
      <c r="F14890" s="102"/>
    </row>
    <row r="14891" ht="12.75" customHeight="1">
      <c r="A14891" s="100" t="s">
        <v>31121</v>
      </c>
      <c r="B14891" s="101">
        <v>1.94</v>
      </c>
      <c r="C14891" s="102"/>
      <c r="D14891" s="100" t="s">
        <v>31280</v>
      </c>
      <c r="E14891" s="101">
        <v>152.14</v>
      </c>
      <c r="F14891" s="102"/>
    </row>
    <row r="14892" ht="12.75" customHeight="1">
      <c r="A14892" s="100" t="s">
        <v>15133</v>
      </c>
      <c r="B14892" s="101">
        <v>1.75</v>
      </c>
      <c r="C14892" s="102"/>
      <c r="D14892" s="100" t="s">
        <v>31281</v>
      </c>
      <c r="E14892" s="101">
        <v>216.97</v>
      </c>
      <c r="F14892" s="102"/>
    </row>
    <row r="14893" ht="12.75" customHeight="1">
      <c r="A14893" s="100" t="s">
        <v>31122</v>
      </c>
      <c r="B14893" s="101">
        <v>6.58</v>
      </c>
      <c r="C14893" s="102"/>
      <c r="D14893" s="100" t="s">
        <v>15446</v>
      </c>
      <c r="E14893" s="101">
        <v>191.27</v>
      </c>
      <c r="F14893" s="102"/>
    </row>
    <row r="14894" ht="12.75" customHeight="1">
      <c r="A14894" s="100" t="s">
        <v>15135</v>
      </c>
      <c r="B14894" s="101">
        <v>6.3</v>
      </c>
      <c r="C14894" s="102"/>
      <c r="D14894" s="100" t="s">
        <v>31282</v>
      </c>
      <c r="E14894" s="101">
        <v>261.24</v>
      </c>
      <c r="F14894" s="102"/>
    </row>
    <row r="14895" ht="12.75" customHeight="1">
      <c r="A14895" s="100" t="s">
        <v>31123</v>
      </c>
      <c r="B14895" s="101">
        <v>9.81</v>
      </c>
      <c r="C14895" s="102"/>
      <c r="D14895" s="100" t="s">
        <v>15448</v>
      </c>
      <c r="E14895" s="101">
        <v>230.4</v>
      </c>
      <c r="F14895" s="102"/>
    </row>
    <row r="14896" ht="12.75" customHeight="1">
      <c r="A14896" s="100" t="s">
        <v>15137</v>
      </c>
      <c r="B14896" s="101">
        <v>9.48</v>
      </c>
      <c r="C14896" s="102"/>
      <c r="D14896" s="100" t="s">
        <v>31283</v>
      </c>
      <c r="E14896" s="101">
        <v>305.51</v>
      </c>
      <c r="F14896" s="102"/>
    </row>
    <row r="14897" ht="12.75" customHeight="1">
      <c r="A14897" s="100" t="s">
        <v>31124</v>
      </c>
      <c r="B14897" s="101">
        <v>12.83</v>
      </c>
      <c r="C14897" s="102"/>
      <c r="D14897" s="100" t="s">
        <v>15450</v>
      </c>
      <c r="E14897" s="101">
        <v>269.54</v>
      </c>
      <c r="F14897" s="102"/>
    </row>
    <row r="14898" ht="12.75" customHeight="1">
      <c r="A14898" s="100" t="s">
        <v>15139</v>
      </c>
      <c r="B14898" s="101">
        <v>12.45</v>
      </c>
      <c r="C14898" s="102"/>
      <c r="D14898" s="100" t="s">
        <v>31284</v>
      </c>
      <c r="E14898" s="101">
        <v>261.24</v>
      </c>
      <c r="F14898" s="102"/>
    </row>
    <row r="14899" ht="12.75" customHeight="1">
      <c r="A14899" s="100" t="s">
        <v>31125</v>
      </c>
      <c r="B14899" s="101">
        <v>27.13</v>
      </c>
      <c r="C14899" s="102"/>
      <c r="D14899" s="100" t="s">
        <v>15452</v>
      </c>
      <c r="E14899" s="101">
        <v>230.4</v>
      </c>
      <c r="F14899" s="102"/>
    </row>
    <row r="14900" ht="12.75" customHeight="1">
      <c r="A14900" s="100" t="s">
        <v>15141</v>
      </c>
      <c r="B14900" s="101">
        <v>25.71</v>
      </c>
      <c r="C14900" s="102"/>
      <c r="D14900" s="100" t="s">
        <v>31285</v>
      </c>
      <c r="E14900" s="101">
        <v>216.97</v>
      </c>
      <c r="F14900" s="102"/>
    </row>
    <row r="14901" ht="12.75" customHeight="1">
      <c r="A14901" s="100" t="s">
        <v>31126</v>
      </c>
      <c r="B14901" s="101">
        <v>52.28</v>
      </c>
      <c r="C14901" s="102"/>
      <c r="D14901" s="100" t="s">
        <v>15454</v>
      </c>
      <c r="E14901" s="101">
        <v>191.27</v>
      </c>
      <c r="F14901" s="102"/>
    </row>
    <row r="14902" ht="12.75" customHeight="1">
      <c r="A14902" s="100" t="s">
        <v>15143</v>
      </c>
      <c r="B14902" s="101">
        <v>49.44</v>
      </c>
      <c r="C14902" s="102"/>
      <c r="D14902" s="100" t="s">
        <v>31286</v>
      </c>
      <c r="E14902" s="101">
        <v>172.7</v>
      </c>
      <c r="F14902" s="102"/>
    </row>
    <row r="14903" ht="12.75" customHeight="1">
      <c r="A14903" s="100" t="s">
        <v>31127</v>
      </c>
      <c r="B14903" s="101">
        <v>4.39</v>
      </c>
      <c r="C14903" s="102"/>
      <c r="D14903" s="100" t="s">
        <v>15456</v>
      </c>
      <c r="E14903" s="101">
        <v>152.14</v>
      </c>
      <c r="F14903" s="102"/>
    </row>
    <row r="14904" ht="12.75" customHeight="1">
      <c r="A14904" s="100" t="s">
        <v>15145</v>
      </c>
      <c r="B14904" s="101">
        <v>4.11</v>
      </c>
      <c r="C14904" s="102"/>
      <c r="D14904" s="100" t="s">
        <v>31287</v>
      </c>
      <c r="E14904" s="101">
        <v>193.11</v>
      </c>
      <c r="F14904" s="102"/>
    </row>
    <row r="14905" ht="12.75" customHeight="1">
      <c r="A14905" s="100" t="s">
        <v>31128</v>
      </c>
      <c r="B14905" s="101">
        <v>6.94</v>
      </c>
      <c r="C14905" s="102"/>
      <c r="D14905" s="100" t="s">
        <v>15458</v>
      </c>
      <c r="E14905" s="101">
        <v>172.55</v>
      </c>
      <c r="F14905" s="102"/>
    </row>
    <row r="14906" ht="12.75" customHeight="1">
      <c r="A14906" s="100" t="s">
        <v>15147</v>
      </c>
      <c r="B14906" s="101">
        <v>6.61</v>
      </c>
      <c r="C14906" s="102"/>
      <c r="D14906" s="100" t="s">
        <v>31288</v>
      </c>
      <c r="E14906" s="101">
        <v>347.58</v>
      </c>
      <c r="F14906" s="102"/>
    </row>
    <row r="14907" ht="12.75" customHeight="1">
      <c r="A14907" s="100" t="s">
        <v>31129</v>
      </c>
      <c r="B14907" s="101">
        <v>11.65</v>
      </c>
      <c r="C14907" s="102"/>
      <c r="D14907" s="100" t="s">
        <v>15460</v>
      </c>
      <c r="E14907" s="101">
        <v>321.88</v>
      </c>
      <c r="F14907" s="102"/>
    </row>
    <row r="14908" ht="12.75" customHeight="1">
      <c r="A14908" s="100" t="s">
        <v>15149</v>
      </c>
      <c r="B14908" s="101">
        <v>11.27</v>
      </c>
      <c r="C14908" s="102"/>
      <c r="D14908" s="100" t="s">
        <v>31289</v>
      </c>
      <c r="E14908" s="101">
        <v>163.73</v>
      </c>
      <c r="F14908" s="102"/>
    </row>
    <row r="14909" ht="12.75" customHeight="1">
      <c r="A14909" s="100" t="s">
        <v>31130</v>
      </c>
      <c r="B14909" s="101">
        <v>18.55</v>
      </c>
      <c r="C14909" s="102"/>
      <c r="D14909" s="100" t="s">
        <v>15462</v>
      </c>
      <c r="E14909" s="101">
        <v>158.59</v>
      </c>
      <c r="F14909" s="102"/>
    </row>
    <row r="14910" ht="12.75" customHeight="1">
      <c r="A14910" s="100" t="s">
        <v>15151</v>
      </c>
      <c r="B14910" s="101">
        <v>18.08</v>
      </c>
      <c r="C14910" s="102"/>
      <c r="D14910" s="100" t="s">
        <v>31290</v>
      </c>
      <c r="E14910" s="101">
        <v>267.04</v>
      </c>
      <c r="F14910" s="102"/>
    </row>
    <row r="14911" ht="12.75" customHeight="1">
      <c r="A14911" s="100" t="s">
        <v>31131</v>
      </c>
      <c r="B14911" s="101">
        <v>34.89</v>
      </c>
      <c r="C14911" s="102"/>
      <c r="D14911" s="100" t="s">
        <v>15464</v>
      </c>
      <c r="E14911" s="101">
        <v>236.82</v>
      </c>
      <c r="F14911" s="102"/>
    </row>
    <row r="14912" ht="12.75" customHeight="1">
      <c r="A14912" s="100" t="s">
        <v>15153</v>
      </c>
      <c r="B14912" s="101">
        <v>34.22</v>
      </c>
      <c r="C14912" s="102"/>
      <c r="D14912" s="100" t="s">
        <v>31291</v>
      </c>
      <c r="E14912" s="101">
        <v>199.71</v>
      </c>
      <c r="F14912" s="102"/>
    </row>
    <row r="14913" ht="12.75" customHeight="1">
      <c r="A14913" s="100" t="s">
        <v>31132</v>
      </c>
      <c r="B14913" s="101">
        <v>34.59</v>
      </c>
      <c r="C14913" s="102"/>
      <c r="D14913" s="100" t="s">
        <v>15466</v>
      </c>
      <c r="E14913" s="101">
        <v>178.82</v>
      </c>
      <c r="F14913" s="102"/>
    </row>
    <row r="14914" ht="12.75" customHeight="1">
      <c r="A14914" s="100" t="s">
        <v>15155</v>
      </c>
      <c r="B14914" s="101">
        <v>33.64</v>
      </c>
      <c r="C14914" s="102"/>
      <c r="D14914" s="100" t="s">
        <v>31292</v>
      </c>
      <c r="E14914" s="101">
        <v>344.76</v>
      </c>
      <c r="F14914" s="102"/>
    </row>
    <row r="14915" ht="12.75" customHeight="1">
      <c r="A14915" s="100" t="s">
        <v>31133</v>
      </c>
      <c r="B14915" s="101">
        <v>103.19</v>
      </c>
      <c r="C14915" s="102"/>
      <c r="D14915" s="100" t="s">
        <v>15468</v>
      </c>
      <c r="E14915" s="101">
        <v>321.3</v>
      </c>
      <c r="F14915" s="102"/>
    </row>
    <row r="14916" ht="12.75" customHeight="1">
      <c r="A14916" s="100" t="s">
        <v>15157</v>
      </c>
      <c r="B14916" s="101">
        <v>94.66</v>
      </c>
      <c r="C14916" s="102"/>
      <c r="D14916" s="100" t="s">
        <v>31293</v>
      </c>
      <c r="E14916" s="101">
        <v>359.66</v>
      </c>
      <c r="F14916" s="102"/>
    </row>
    <row r="14917" ht="12.75" customHeight="1">
      <c r="A14917" s="100" t="s">
        <v>31134</v>
      </c>
      <c r="B14917" s="101">
        <v>140.0</v>
      </c>
      <c r="C14917" s="102"/>
      <c r="D14917" s="100" t="s">
        <v>15470</v>
      </c>
      <c r="E14917" s="101">
        <v>321.19</v>
      </c>
      <c r="F14917" s="102"/>
    </row>
    <row r="14918" ht="12.75" customHeight="1">
      <c r="A14918" s="100" t="s">
        <v>15159</v>
      </c>
      <c r="B14918" s="101">
        <v>128.63</v>
      </c>
      <c r="C14918" s="102"/>
      <c r="D14918" s="100" t="s">
        <v>31294</v>
      </c>
      <c r="E14918" s="101">
        <v>269.88</v>
      </c>
      <c r="F14918" s="102"/>
    </row>
    <row r="14919" ht="12.75" customHeight="1">
      <c r="A14919" s="100" t="s">
        <v>31135</v>
      </c>
      <c r="B14919" s="101">
        <v>1.88</v>
      </c>
      <c r="C14919" s="102"/>
      <c r="D14919" s="100" t="s">
        <v>15472</v>
      </c>
      <c r="E14919" s="101">
        <v>243.86</v>
      </c>
      <c r="F14919" s="102"/>
    </row>
    <row r="14920" ht="12.75" customHeight="1">
      <c r="A14920" s="100" t="s">
        <v>15161</v>
      </c>
      <c r="B14920" s="101">
        <v>1.78</v>
      </c>
      <c r="C14920" s="102"/>
      <c r="D14920" s="100" t="s">
        <v>31295</v>
      </c>
      <c r="E14920" s="101">
        <v>457.22</v>
      </c>
      <c r="F14920" s="102"/>
    </row>
    <row r="14921" ht="12.75" customHeight="1">
      <c r="A14921" s="100" t="s">
        <v>31136</v>
      </c>
      <c r="B14921" s="101">
        <v>2.71</v>
      </c>
      <c r="C14921" s="102"/>
      <c r="D14921" s="100" t="s">
        <v>15474</v>
      </c>
      <c r="E14921" s="101">
        <v>428.63</v>
      </c>
      <c r="F14921" s="102"/>
    </row>
    <row r="14922" ht="12.75" customHeight="1">
      <c r="A14922" s="100" t="s">
        <v>15163</v>
      </c>
      <c r="B14922" s="101">
        <v>2.57</v>
      </c>
      <c r="C14922" s="102"/>
      <c r="D14922" s="100" t="s">
        <v>31296</v>
      </c>
      <c r="E14922" s="101">
        <v>416.49</v>
      </c>
      <c r="F14922" s="102"/>
    </row>
    <row r="14923" ht="12.75" customHeight="1">
      <c r="A14923" s="100" t="s">
        <v>31137</v>
      </c>
      <c r="B14923" s="101">
        <v>4.07</v>
      </c>
      <c r="C14923" s="102"/>
      <c r="D14923" s="100" t="s">
        <v>15476</v>
      </c>
      <c r="E14923" s="101">
        <v>372.34</v>
      </c>
      <c r="F14923" s="102"/>
    </row>
    <row r="14924" ht="12.75" customHeight="1">
      <c r="A14924" s="100" t="s">
        <v>15165</v>
      </c>
      <c r="B14924" s="101">
        <v>3.83</v>
      </c>
      <c r="C14924" s="102"/>
      <c r="D14924" s="100" t="s">
        <v>31297</v>
      </c>
      <c r="E14924" s="101">
        <v>304.27</v>
      </c>
      <c r="F14924" s="102"/>
    </row>
    <row r="14925" ht="12.75" customHeight="1">
      <c r="A14925" s="100" t="s">
        <v>31138</v>
      </c>
      <c r="B14925" s="101">
        <v>4.39</v>
      </c>
      <c r="C14925" s="102"/>
      <c r="D14925" s="100" t="s">
        <v>15478</v>
      </c>
      <c r="E14925" s="101">
        <v>275.68</v>
      </c>
      <c r="F14925" s="102"/>
    </row>
    <row r="14926" ht="12.75" customHeight="1">
      <c r="A14926" s="100" t="s">
        <v>15167</v>
      </c>
      <c r="B14926" s="101">
        <v>4.15</v>
      </c>
      <c r="C14926" s="102"/>
      <c r="D14926" s="100" t="s">
        <v>31298</v>
      </c>
      <c r="E14926" s="101">
        <v>576.18</v>
      </c>
      <c r="F14926" s="102"/>
    </row>
    <row r="14927" ht="12.75" customHeight="1">
      <c r="A14927" s="100" t="s">
        <v>31139</v>
      </c>
      <c r="B14927" s="101">
        <v>2.3</v>
      </c>
      <c r="C14927" s="102"/>
      <c r="D14927" s="100" t="s">
        <v>15480</v>
      </c>
      <c r="E14927" s="101">
        <v>545.01</v>
      </c>
      <c r="F14927" s="102"/>
    </row>
    <row r="14928" ht="12.75" customHeight="1">
      <c r="A14928" s="100" t="s">
        <v>15169</v>
      </c>
      <c r="B14928" s="101">
        <v>2.21</v>
      </c>
      <c r="C14928" s="102"/>
      <c r="D14928" s="100" t="s">
        <v>31299</v>
      </c>
      <c r="E14928" s="101">
        <v>294.44</v>
      </c>
      <c r="F14928" s="102"/>
    </row>
    <row r="14929" ht="12.75" customHeight="1">
      <c r="A14929" s="100" t="s">
        <v>31140</v>
      </c>
      <c r="B14929" s="101">
        <v>3.42</v>
      </c>
      <c r="C14929" s="102"/>
      <c r="D14929" s="100" t="s">
        <v>15482</v>
      </c>
      <c r="E14929" s="101">
        <v>262.81</v>
      </c>
      <c r="F14929" s="102"/>
    </row>
    <row r="14930" ht="12.75" customHeight="1">
      <c r="A14930" s="100" t="s">
        <v>15171</v>
      </c>
      <c r="B14930" s="101">
        <v>3.28</v>
      </c>
      <c r="C14930" s="102"/>
      <c r="D14930" s="100" t="s">
        <v>31300</v>
      </c>
      <c r="E14930" s="101">
        <v>224.0</v>
      </c>
      <c r="F14930" s="102"/>
    </row>
    <row r="14931" ht="12.75" customHeight="1">
      <c r="A14931" s="100" t="s">
        <v>31141</v>
      </c>
      <c r="B14931" s="101">
        <v>4.62</v>
      </c>
      <c r="C14931" s="102"/>
      <c r="D14931" s="100" t="s">
        <v>15484</v>
      </c>
      <c r="E14931" s="101">
        <v>201.71</v>
      </c>
      <c r="F14931" s="102"/>
    </row>
    <row r="14932" ht="12.75" customHeight="1">
      <c r="A14932" s="100" t="s">
        <v>15173</v>
      </c>
      <c r="B14932" s="101">
        <v>4.38</v>
      </c>
      <c r="C14932" s="102"/>
      <c r="D14932" s="100" t="s">
        <v>31301</v>
      </c>
      <c r="E14932" s="101">
        <v>295.41</v>
      </c>
      <c r="F14932" s="102"/>
    </row>
    <row r="14933" ht="12.75" customHeight="1">
      <c r="A14933" s="100" t="s">
        <v>31142</v>
      </c>
      <c r="B14933" s="101">
        <v>4.94</v>
      </c>
      <c r="C14933" s="102"/>
      <c r="D14933" s="100" t="s">
        <v>15486</v>
      </c>
      <c r="E14933" s="101">
        <v>263.78</v>
      </c>
      <c r="F14933" s="102"/>
    </row>
    <row r="14934" ht="12.75" customHeight="1">
      <c r="A14934" s="100" t="s">
        <v>15175</v>
      </c>
      <c r="B14934" s="101">
        <v>4.7</v>
      </c>
      <c r="C14934" s="102"/>
      <c r="D14934" s="100" t="s">
        <v>31302</v>
      </c>
      <c r="E14934" s="101">
        <v>225.85</v>
      </c>
      <c r="F14934" s="102"/>
    </row>
    <row r="14935" ht="12.75" customHeight="1">
      <c r="A14935" s="100" t="s">
        <v>31143</v>
      </c>
      <c r="B14935" s="101">
        <v>1.17</v>
      </c>
      <c r="C14935" s="102"/>
      <c r="D14935" s="100" t="s">
        <v>15488</v>
      </c>
      <c r="E14935" s="101">
        <v>203.56</v>
      </c>
      <c r="F14935" s="102"/>
    </row>
    <row r="14936" ht="12.75" customHeight="1">
      <c r="A14936" s="100" t="s">
        <v>15177</v>
      </c>
      <c r="B14936" s="101">
        <v>1.08</v>
      </c>
      <c r="C14936" s="102"/>
      <c r="D14936" s="100" t="s">
        <v>31303</v>
      </c>
      <c r="E14936" s="101">
        <v>379.08</v>
      </c>
      <c r="F14936" s="102"/>
    </row>
    <row r="14937" ht="12.75" customHeight="1">
      <c r="A14937" s="100" t="s">
        <v>31144</v>
      </c>
      <c r="B14937" s="101">
        <v>1.91</v>
      </c>
      <c r="C14937" s="102"/>
      <c r="D14937" s="100" t="s">
        <v>15490</v>
      </c>
      <c r="E14937" s="101">
        <v>354.22</v>
      </c>
      <c r="F14937" s="102"/>
    </row>
    <row r="14938" ht="12.75" customHeight="1">
      <c r="A14938" s="100" t="s">
        <v>15179</v>
      </c>
      <c r="B14938" s="101">
        <v>1.77</v>
      </c>
      <c r="C14938" s="102"/>
      <c r="D14938" s="100" t="s">
        <v>31304</v>
      </c>
      <c r="E14938" s="101">
        <v>380.93</v>
      </c>
      <c r="F14938" s="102"/>
    </row>
    <row r="14939" ht="12.75" customHeight="1">
      <c r="A14939" s="100" t="s">
        <v>31145</v>
      </c>
      <c r="B14939" s="101">
        <v>3.15</v>
      </c>
      <c r="C14939" s="102"/>
      <c r="D14939" s="100" t="s">
        <v>15492</v>
      </c>
      <c r="E14939" s="101">
        <v>356.07</v>
      </c>
      <c r="F14939" s="102"/>
    </row>
    <row r="14940" ht="12.75" customHeight="1">
      <c r="A14940" s="100" t="s">
        <v>15181</v>
      </c>
      <c r="B14940" s="101">
        <v>2.91</v>
      </c>
      <c r="C14940" s="102"/>
      <c r="D14940" s="100" t="s">
        <v>31305</v>
      </c>
      <c r="E14940" s="101">
        <v>233.48</v>
      </c>
      <c r="F14940" s="102"/>
    </row>
    <row r="14941" ht="12.75" customHeight="1">
      <c r="A14941" s="100" t="s">
        <v>31146</v>
      </c>
      <c r="B14941" s="101">
        <v>2.93</v>
      </c>
      <c r="C14941" s="102"/>
      <c r="D14941" s="100" t="s">
        <v>15494</v>
      </c>
      <c r="E14941" s="101">
        <v>209.2</v>
      </c>
      <c r="F14941" s="102"/>
    </row>
    <row r="14942" ht="12.75" customHeight="1">
      <c r="A14942" s="100" t="s">
        <v>15183</v>
      </c>
      <c r="B14942" s="101">
        <v>2.69</v>
      </c>
      <c r="C14942" s="102"/>
      <c r="D14942" s="100" t="s">
        <v>31306</v>
      </c>
      <c r="E14942" s="101">
        <v>202.52</v>
      </c>
      <c r="F14942" s="102"/>
    </row>
    <row r="14943" ht="12.75" customHeight="1">
      <c r="A14943" s="100" t="s">
        <v>31147</v>
      </c>
      <c r="B14943" s="101">
        <v>64.3</v>
      </c>
      <c r="C14943" s="102"/>
      <c r="D14943" s="100" t="s">
        <v>15496</v>
      </c>
      <c r="E14943" s="101">
        <v>182.8</v>
      </c>
      <c r="F14943" s="102"/>
    </row>
    <row r="14944" ht="12.75" customHeight="1">
      <c r="A14944" s="100" t="s">
        <v>15185</v>
      </c>
      <c r="B14944" s="101">
        <v>55.77</v>
      </c>
      <c r="C14944" s="102"/>
      <c r="D14944" s="100" t="s">
        <v>31307</v>
      </c>
      <c r="E14944" s="101">
        <v>234.45</v>
      </c>
      <c r="F14944" s="102"/>
    </row>
    <row r="14945" ht="12.75" customHeight="1">
      <c r="A14945" s="100" t="s">
        <v>31148</v>
      </c>
      <c r="B14945" s="101">
        <v>107.2</v>
      </c>
      <c r="C14945" s="102"/>
      <c r="D14945" s="100" t="s">
        <v>15498</v>
      </c>
      <c r="E14945" s="101">
        <v>210.17</v>
      </c>
      <c r="F14945" s="102"/>
    </row>
    <row r="14946" ht="12.75" customHeight="1">
      <c r="A14946" s="100" t="s">
        <v>15187</v>
      </c>
      <c r="B14946" s="101">
        <v>92.98</v>
      </c>
      <c r="C14946" s="102"/>
      <c r="D14946" s="100" t="s">
        <v>31308</v>
      </c>
      <c r="E14946" s="101">
        <v>204.37</v>
      </c>
      <c r="F14946" s="102"/>
    </row>
    <row r="14947" ht="12.75" customHeight="1">
      <c r="A14947" s="100" t="s">
        <v>31149</v>
      </c>
      <c r="B14947" s="101">
        <v>1368.66</v>
      </c>
      <c r="C14947" s="102"/>
      <c r="D14947" s="100" t="s">
        <v>15500</v>
      </c>
      <c r="E14947" s="101">
        <v>184.65</v>
      </c>
      <c r="F14947" s="102"/>
    </row>
    <row r="14948" ht="12.75" customHeight="1">
      <c r="A14948" s="100" t="s">
        <v>15189</v>
      </c>
      <c r="B14948" s="101">
        <v>1266.77</v>
      </c>
      <c r="C14948" s="102"/>
      <c r="D14948" s="100" t="s">
        <v>31309</v>
      </c>
      <c r="E14948" s="101">
        <v>339.1</v>
      </c>
      <c r="F14948" s="102"/>
    </row>
    <row r="14949" ht="12.75" customHeight="1">
      <c r="A14949" s="100" t="s">
        <v>31150</v>
      </c>
      <c r="B14949" s="101">
        <v>1525.62</v>
      </c>
      <c r="C14949" s="102"/>
      <c r="D14949" s="100" t="s">
        <v>15502</v>
      </c>
      <c r="E14949" s="101">
        <v>316.81</v>
      </c>
      <c r="F14949" s="102"/>
    </row>
    <row r="14950" ht="12.75" customHeight="1">
      <c r="A14950" s="100" t="s">
        <v>15191</v>
      </c>
      <c r="B14950" s="101">
        <v>1412.13</v>
      </c>
      <c r="C14950" s="102"/>
      <c r="D14950" s="100" t="s">
        <v>31310</v>
      </c>
      <c r="E14950" s="101">
        <v>340.95</v>
      </c>
      <c r="F14950" s="102"/>
    </row>
    <row r="14951" ht="12.75" customHeight="1">
      <c r="A14951" s="100" t="s">
        <v>31151</v>
      </c>
      <c r="B14951" s="101">
        <v>2133.94</v>
      </c>
      <c r="C14951" s="102"/>
      <c r="D14951" s="100" t="s">
        <v>15504</v>
      </c>
      <c r="E14951" s="101">
        <v>318.66</v>
      </c>
      <c r="F14951" s="102"/>
    </row>
    <row r="14952" ht="12.75" customHeight="1">
      <c r="A14952" s="100" t="s">
        <v>15193</v>
      </c>
      <c r="B14952" s="101">
        <v>1979.81</v>
      </c>
      <c r="C14952" s="102"/>
      <c r="D14952" s="100" t="s">
        <v>31311</v>
      </c>
      <c r="E14952" s="101">
        <v>394.72</v>
      </c>
      <c r="F14952" s="102"/>
    </row>
    <row r="14953" ht="12.75" customHeight="1">
      <c r="A14953" s="100" t="s">
        <v>31152</v>
      </c>
      <c r="B14953" s="101">
        <v>4192.68</v>
      </c>
      <c r="C14953" s="102"/>
      <c r="D14953" s="100" t="s">
        <v>15506</v>
      </c>
      <c r="E14953" s="101">
        <v>353.67</v>
      </c>
      <c r="F14953" s="102"/>
    </row>
    <row r="14954" ht="12.75" customHeight="1">
      <c r="A14954" s="100" t="s">
        <v>15195</v>
      </c>
      <c r="B14954" s="101">
        <v>4001.68</v>
      </c>
      <c r="C14954" s="102"/>
      <c r="D14954" s="100" t="s">
        <v>31312</v>
      </c>
      <c r="E14954" s="101">
        <v>290.43</v>
      </c>
      <c r="F14954" s="102"/>
    </row>
    <row r="14955" ht="12.75" customHeight="1">
      <c r="A14955" s="100" t="s">
        <v>31153</v>
      </c>
      <c r="B14955" s="101">
        <v>908.94</v>
      </c>
      <c r="C14955" s="102"/>
      <c r="D14955" s="100" t="s">
        <v>15508</v>
      </c>
      <c r="E14955" s="101">
        <v>262.99</v>
      </c>
      <c r="F14955" s="102"/>
    </row>
    <row r="14956" ht="12.75" customHeight="1">
      <c r="A14956" s="100" t="s">
        <v>15197</v>
      </c>
      <c r="B14956" s="101">
        <v>820.14</v>
      </c>
      <c r="C14956" s="102"/>
      <c r="D14956" s="100" t="s">
        <v>31313</v>
      </c>
      <c r="E14956" s="101">
        <v>399.59</v>
      </c>
      <c r="F14956" s="102"/>
    </row>
    <row r="14957" ht="12.75" customHeight="1">
      <c r="A14957" s="100" t="s">
        <v>31154</v>
      </c>
      <c r="B14957" s="101">
        <v>1164.03</v>
      </c>
      <c r="C14957" s="102"/>
      <c r="D14957" s="100" t="s">
        <v>15510</v>
      </c>
      <c r="E14957" s="101">
        <v>358.15</v>
      </c>
      <c r="F14957" s="102"/>
    </row>
    <row r="14958" ht="12.75" customHeight="1">
      <c r="A14958" s="100" t="s">
        <v>15199</v>
      </c>
      <c r="B14958" s="101">
        <v>1051.54</v>
      </c>
      <c r="C14958" s="102"/>
      <c r="D14958" s="100" t="s">
        <v>31314</v>
      </c>
      <c r="E14958" s="101">
        <v>294.13</v>
      </c>
      <c r="F14958" s="102"/>
    </row>
    <row r="14959" ht="12.75" customHeight="1">
      <c r="A14959" s="100" t="s">
        <v>31155</v>
      </c>
      <c r="B14959" s="101">
        <v>1238.39</v>
      </c>
      <c r="C14959" s="102"/>
      <c r="D14959" s="100" t="s">
        <v>15512</v>
      </c>
      <c r="E14959" s="101">
        <v>266.69</v>
      </c>
      <c r="F14959" s="102"/>
    </row>
    <row r="14960" ht="12.75" customHeight="1">
      <c r="A14960" s="100" t="s">
        <v>15201</v>
      </c>
      <c r="B14960" s="101">
        <v>1116.42</v>
      </c>
      <c r="C14960" s="102"/>
      <c r="D14960" s="100" t="s">
        <v>31315</v>
      </c>
      <c r="E14960" s="101">
        <v>487.79</v>
      </c>
      <c r="F14960" s="102"/>
    </row>
    <row r="14961" ht="12.75" customHeight="1">
      <c r="A14961" s="100" t="s">
        <v>31156</v>
      </c>
      <c r="B14961" s="101">
        <v>2712.21</v>
      </c>
      <c r="C14961" s="102"/>
      <c r="D14961" s="100" t="s">
        <v>15514</v>
      </c>
      <c r="E14961" s="101">
        <v>457.79</v>
      </c>
      <c r="F14961" s="102"/>
    </row>
    <row r="14962" ht="12.75" customHeight="1">
      <c r="A14962" s="100" t="s">
        <v>15203</v>
      </c>
      <c r="B14962" s="101">
        <v>2520.03</v>
      </c>
      <c r="C14962" s="102"/>
      <c r="D14962" s="100" t="s">
        <v>31316</v>
      </c>
      <c r="E14962" s="101">
        <v>491.49</v>
      </c>
      <c r="F14962" s="102"/>
    </row>
    <row r="14963" ht="12.75" customHeight="1">
      <c r="A14963" s="100" t="s">
        <v>31157</v>
      </c>
      <c r="B14963" s="101">
        <v>11399.57</v>
      </c>
      <c r="C14963" s="102"/>
      <c r="D14963" s="100" t="s">
        <v>15516</v>
      </c>
      <c r="E14963" s="101">
        <v>461.49</v>
      </c>
      <c r="F14963" s="102"/>
    </row>
    <row r="14964" ht="12.75" customHeight="1">
      <c r="A14964" s="100" t="s">
        <v>15205</v>
      </c>
      <c r="B14964" s="101">
        <v>11114.44</v>
      </c>
      <c r="C14964" s="102"/>
      <c r="D14964" s="100" t="s">
        <v>31317</v>
      </c>
      <c r="E14964" s="101">
        <v>319.6</v>
      </c>
      <c r="F14964" s="102"/>
    </row>
    <row r="14965" ht="12.75" customHeight="1">
      <c r="A14965" s="100" t="s">
        <v>31160</v>
      </c>
      <c r="B14965" s="101">
        <v>13108.3</v>
      </c>
      <c r="C14965" s="102"/>
      <c r="D14965" s="100" t="s">
        <v>15518</v>
      </c>
      <c r="E14965" s="101">
        <v>287.9</v>
      </c>
      <c r="F14965" s="102"/>
    </row>
    <row r="14966" ht="12.75" customHeight="1">
      <c r="A14966" s="100" t="s">
        <v>15207</v>
      </c>
      <c r="B14966" s="101">
        <v>12823.18</v>
      </c>
      <c r="C14966" s="102"/>
      <c r="D14966" s="100" t="s">
        <v>31318</v>
      </c>
      <c r="E14966" s="101">
        <v>271.6</v>
      </c>
      <c r="F14966" s="102"/>
    </row>
    <row r="14967" ht="12.75" customHeight="1">
      <c r="A14967" s="100" t="s">
        <v>31161</v>
      </c>
      <c r="B14967" s="101">
        <v>14361.38</v>
      </c>
      <c r="C14967" s="102"/>
      <c r="D14967" s="100" t="s">
        <v>15520</v>
      </c>
      <c r="E14967" s="101">
        <v>246.73</v>
      </c>
      <c r="F14967" s="102"/>
    </row>
    <row r="14968" ht="12.75" customHeight="1">
      <c r="A14968" s="100" t="s">
        <v>15209</v>
      </c>
      <c r="B14968" s="101">
        <v>14076.25</v>
      </c>
      <c r="C14968" s="102"/>
      <c r="D14968" s="100" t="s">
        <v>31319</v>
      </c>
      <c r="E14968" s="101">
        <v>321.54</v>
      </c>
      <c r="F14968" s="102"/>
    </row>
    <row r="14969" ht="12.75" customHeight="1">
      <c r="A14969" s="100" t="s">
        <v>31162</v>
      </c>
      <c r="B14969" s="101">
        <v>17778.85</v>
      </c>
      <c r="C14969" s="102"/>
      <c r="D14969" s="100" t="s">
        <v>15522</v>
      </c>
      <c r="E14969" s="101">
        <v>289.84</v>
      </c>
      <c r="F14969" s="102"/>
    </row>
    <row r="14970" ht="12.75" customHeight="1">
      <c r="A14970" s="100" t="s">
        <v>15211</v>
      </c>
      <c r="B14970" s="101">
        <v>17493.72</v>
      </c>
      <c r="C14970" s="102"/>
      <c r="D14970" s="100" t="s">
        <v>31320</v>
      </c>
      <c r="E14970" s="101">
        <v>275.3</v>
      </c>
      <c r="F14970" s="102"/>
    </row>
    <row r="14971" ht="12.75" customHeight="1">
      <c r="A14971" s="100" t="s">
        <v>31163</v>
      </c>
      <c r="B14971" s="101">
        <v>21196.32</v>
      </c>
      <c r="C14971" s="102"/>
      <c r="D14971" s="100" t="s">
        <v>15524</v>
      </c>
      <c r="E14971" s="101">
        <v>250.43</v>
      </c>
      <c r="F14971" s="102"/>
    </row>
    <row r="14972" ht="12.75" customHeight="1">
      <c r="A14972" s="100" t="s">
        <v>15213</v>
      </c>
      <c r="B14972" s="101">
        <v>20911.2</v>
      </c>
      <c r="C14972" s="102"/>
      <c r="D14972" s="100" t="s">
        <v>31321</v>
      </c>
      <c r="E14972" s="101">
        <v>450.46</v>
      </c>
      <c r="F14972" s="102"/>
    </row>
    <row r="14973" ht="12.75" customHeight="1">
      <c r="A14973" s="100" t="s">
        <v>31164</v>
      </c>
      <c r="B14973" s="101">
        <v>18991.42</v>
      </c>
      <c r="C14973" s="102"/>
      <c r="D14973" s="100" t="s">
        <v>15526</v>
      </c>
      <c r="E14973" s="101">
        <v>423.03</v>
      </c>
      <c r="F14973" s="102"/>
    </row>
    <row r="14974" ht="12.75" customHeight="1">
      <c r="A14974" s="100" t="s">
        <v>15215</v>
      </c>
      <c r="B14974" s="101">
        <v>18519.22</v>
      </c>
      <c r="C14974" s="102"/>
      <c r="D14974" s="100" t="s">
        <v>31322</v>
      </c>
      <c r="E14974" s="101">
        <v>454.16</v>
      </c>
      <c r="F14974" s="102"/>
    </row>
    <row r="14975" ht="12.75" customHeight="1">
      <c r="A14975" s="100" t="s">
        <v>31165</v>
      </c>
      <c r="B14975" s="101">
        <v>22094.69</v>
      </c>
      <c r="C14975" s="102"/>
      <c r="D14975" s="100" t="s">
        <v>15528</v>
      </c>
      <c r="E14975" s="101">
        <v>426.73</v>
      </c>
      <c r="F14975" s="102"/>
    </row>
    <row r="14976" ht="12.75" customHeight="1">
      <c r="A14976" s="100" t="s">
        <v>15217</v>
      </c>
      <c r="B14976" s="101">
        <v>21622.48</v>
      </c>
      <c r="C14976" s="102"/>
      <c r="D14976" s="100" t="s">
        <v>31323</v>
      </c>
      <c r="E14976" s="101">
        <v>510.08</v>
      </c>
      <c r="F14976" s="102"/>
    </row>
    <row r="14977" ht="12.75" customHeight="1">
      <c r="A14977" s="100" t="s">
        <v>31166</v>
      </c>
      <c r="B14977" s="101">
        <v>23240.36</v>
      </c>
      <c r="C14977" s="102"/>
      <c r="D14977" s="100" t="s">
        <v>15530</v>
      </c>
      <c r="E14977" s="101">
        <v>458.83</v>
      </c>
      <c r="F14977" s="102"/>
    </row>
    <row r="14978" ht="12.75" customHeight="1">
      <c r="A14978" s="100" t="s">
        <v>15219</v>
      </c>
      <c r="B14978" s="101">
        <v>22768.15</v>
      </c>
      <c r="C14978" s="102"/>
      <c r="D14978" s="100" t="s">
        <v>31324</v>
      </c>
      <c r="E14978" s="101">
        <v>366.09</v>
      </c>
      <c r="F14978" s="102"/>
    </row>
    <row r="14979" ht="12.75" customHeight="1">
      <c r="A14979" s="100" t="s">
        <v>31167</v>
      </c>
      <c r="B14979" s="101">
        <v>28931.35</v>
      </c>
      <c r="C14979" s="102"/>
      <c r="D14979" s="100" t="s">
        <v>15532</v>
      </c>
      <c r="E14979" s="101">
        <v>333.51</v>
      </c>
      <c r="F14979" s="102"/>
    </row>
    <row r="14980" ht="12.75" customHeight="1">
      <c r="A14980" s="100" t="s">
        <v>15221</v>
      </c>
      <c r="B14980" s="101">
        <v>28459.14</v>
      </c>
      <c r="C14980" s="102"/>
      <c r="D14980" s="100" t="s">
        <v>31325</v>
      </c>
      <c r="E14980" s="101">
        <v>512.99</v>
      </c>
      <c r="F14980" s="102"/>
    </row>
    <row r="14981" ht="12.75" customHeight="1">
      <c r="A14981" s="100" t="s">
        <v>31168</v>
      </c>
      <c r="B14981" s="101">
        <v>33141.4</v>
      </c>
      <c r="C14981" s="102"/>
      <c r="D14981" s="100" t="s">
        <v>15534</v>
      </c>
      <c r="E14981" s="101">
        <v>461.74</v>
      </c>
      <c r="F14981" s="102"/>
    </row>
    <row r="14982" ht="12.75" customHeight="1">
      <c r="A14982" s="100" t="s">
        <v>15223</v>
      </c>
      <c r="B14982" s="101">
        <v>32672.81</v>
      </c>
      <c r="C14982" s="102"/>
      <c r="D14982" s="100" t="s">
        <v>31326</v>
      </c>
      <c r="E14982" s="101">
        <v>371.64</v>
      </c>
      <c r="F14982" s="102"/>
    </row>
    <row r="14983" ht="12.75" customHeight="1">
      <c r="A14983" s="100" t="s">
        <v>31169</v>
      </c>
      <c r="B14983" s="101">
        <v>2153.43</v>
      </c>
      <c r="C14983" s="102"/>
      <c r="D14983" s="100" t="s">
        <v>15536</v>
      </c>
      <c r="E14983" s="101">
        <v>339.06</v>
      </c>
      <c r="F14983" s="102"/>
    </row>
    <row r="14984" ht="12.75" customHeight="1">
      <c r="A14984" s="100" t="s">
        <v>15225</v>
      </c>
      <c r="B14984" s="101">
        <v>2038.17</v>
      </c>
      <c r="C14984" s="102"/>
      <c r="D14984" s="100" t="s">
        <v>31327</v>
      </c>
      <c r="E14984" s="101">
        <v>648.02</v>
      </c>
      <c r="F14984" s="102"/>
    </row>
    <row r="14985" ht="12.75" customHeight="1">
      <c r="A14985" s="100" t="s">
        <v>31170</v>
      </c>
      <c r="B14985" s="101">
        <v>2371.44</v>
      </c>
      <c r="C14985" s="102"/>
      <c r="D14985" s="100" t="s">
        <v>15538</v>
      </c>
      <c r="E14985" s="101">
        <v>612.88</v>
      </c>
      <c r="F14985" s="102"/>
    </row>
    <row r="14986" ht="12.75" customHeight="1">
      <c r="A14986" s="100" t="s">
        <v>15227</v>
      </c>
      <c r="B14986" s="101">
        <v>2240.83</v>
      </c>
      <c r="C14986" s="102"/>
      <c r="D14986" s="100" t="s">
        <v>31328</v>
      </c>
      <c r="E14986" s="101">
        <v>653.57</v>
      </c>
      <c r="F14986" s="102"/>
    </row>
    <row r="14987" ht="12.75" customHeight="1">
      <c r="A14987" s="100" t="s">
        <v>31171</v>
      </c>
      <c r="B14987" s="101">
        <v>2444.01</v>
      </c>
      <c r="C14987" s="102"/>
      <c r="D14987" s="100" t="s">
        <v>15540</v>
      </c>
      <c r="E14987" s="101">
        <v>618.43</v>
      </c>
      <c r="F14987" s="102"/>
    </row>
    <row r="14988" ht="12.75" customHeight="1">
      <c r="A14988" s="100" t="s">
        <v>15229</v>
      </c>
      <c r="B14988" s="101">
        <v>2303.93</v>
      </c>
      <c r="C14988" s="102"/>
      <c r="D14988" s="100" t="s">
        <v>31329</v>
      </c>
      <c r="E14988" s="101">
        <v>407.38</v>
      </c>
      <c r="F14988" s="102"/>
    </row>
    <row r="14989" ht="12.75" customHeight="1">
      <c r="A14989" s="100" t="s">
        <v>31172</v>
      </c>
      <c r="B14989" s="101">
        <v>3687.57</v>
      </c>
      <c r="C14989" s="102"/>
      <c r="D14989" s="100" t="s">
        <v>15542</v>
      </c>
      <c r="E14989" s="101">
        <v>368.27</v>
      </c>
      <c r="F14989" s="102"/>
    </row>
    <row r="14990" ht="12.75" customHeight="1">
      <c r="A14990" s="100" t="s">
        <v>15231</v>
      </c>
      <c r="B14990" s="101">
        <v>3479.91</v>
      </c>
      <c r="C14990" s="102"/>
      <c r="D14990" s="100" t="s">
        <v>31330</v>
      </c>
      <c r="E14990" s="101">
        <v>342.34</v>
      </c>
      <c r="F14990" s="102"/>
    </row>
    <row r="14991" ht="12.75" customHeight="1">
      <c r="A14991" s="100" t="s">
        <v>31173</v>
      </c>
      <c r="B14991" s="101">
        <v>12444.2</v>
      </c>
      <c r="C14991" s="102"/>
      <c r="D14991" s="100" t="s">
        <v>15544</v>
      </c>
      <c r="E14991" s="101">
        <v>312.34</v>
      </c>
      <c r="F14991" s="102"/>
    </row>
    <row r="14992" ht="12.75" customHeight="1">
      <c r="A14992" s="100" t="s">
        <v>15233</v>
      </c>
      <c r="B14992" s="101">
        <v>11926.27</v>
      </c>
      <c r="C14992" s="102"/>
      <c r="D14992" s="100" t="s">
        <v>31331</v>
      </c>
      <c r="E14992" s="101">
        <v>410.29</v>
      </c>
      <c r="F14992" s="102"/>
    </row>
    <row r="14993" ht="12.75" customHeight="1">
      <c r="A14993" s="100" t="s">
        <v>31174</v>
      </c>
      <c r="B14993" s="101">
        <v>14643.42</v>
      </c>
      <c r="C14993" s="102"/>
      <c r="D14993" s="100" t="s">
        <v>15546</v>
      </c>
      <c r="E14993" s="101">
        <v>371.18</v>
      </c>
      <c r="F14993" s="102"/>
    </row>
    <row r="14994" ht="12.75" customHeight="1">
      <c r="A14994" s="100" t="s">
        <v>15235</v>
      </c>
      <c r="B14994" s="101">
        <v>14125.5</v>
      </c>
      <c r="C14994" s="102"/>
      <c r="D14994" s="100" t="s">
        <v>31332</v>
      </c>
      <c r="E14994" s="101">
        <v>347.89</v>
      </c>
      <c r="F14994" s="102"/>
    </row>
    <row r="14995" ht="12.75" customHeight="1">
      <c r="A14995" s="100" t="s">
        <v>31175</v>
      </c>
      <c r="B14995" s="101">
        <v>17850.84</v>
      </c>
      <c r="C14995" s="102"/>
      <c r="D14995" s="100" t="s">
        <v>15548</v>
      </c>
      <c r="E14995" s="101">
        <v>317.89</v>
      </c>
      <c r="F14995" s="102"/>
    </row>
    <row r="14996" ht="12.75" customHeight="1">
      <c r="A14996" s="100" t="s">
        <v>15237</v>
      </c>
      <c r="B14996" s="101">
        <v>17332.91</v>
      </c>
      <c r="C14996" s="102"/>
      <c r="D14996" s="100" t="s">
        <v>31333</v>
      </c>
      <c r="E14996" s="101">
        <v>605.78</v>
      </c>
      <c r="F14996" s="102"/>
    </row>
    <row r="14997" ht="12.75" customHeight="1">
      <c r="A14997" s="100" t="s">
        <v>31176</v>
      </c>
      <c r="B14997" s="101">
        <v>18821.26</v>
      </c>
      <c r="C14997" s="102"/>
      <c r="D14997" s="100" t="s">
        <v>15550</v>
      </c>
      <c r="E14997" s="101">
        <v>573.21</v>
      </c>
      <c r="F14997" s="102"/>
    </row>
    <row r="14998" ht="12.75" customHeight="1">
      <c r="A14998" s="100" t="s">
        <v>15239</v>
      </c>
      <c r="B14998" s="101">
        <v>18298.34</v>
      </c>
      <c r="C14998" s="102"/>
      <c r="D14998" s="100" t="s">
        <v>31334</v>
      </c>
      <c r="E14998" s="101">
        <v>611.33</v>
      </c>
      <c r="F14998" s="102"/>
    </row>
    <row r="14999" ht="12.75" customHeight="1">
      <c r="A14999" s="100" t="s">
        <v>31177</v>
      </c>
      <c r="B14999" s="101">
        <v>20551.98</v>
      </c>
      <c r="C14999" s="102"/>
      <c r="D14999" s="100" t="s">
        <v>15552</v>
      </c>
      <c r="E14999" s="101">
        <v>578.76</v>
      </c>
      <c r="F14999" s="102"/>
    </row>
    <row r="15000" ht="12.75" customHeight="1">
      <c r="A15000" s="100" t="s">
        <v>15241</v>
      </c>
      <c r="B15000" s="101">
        <v>20029.07</v>
      </c>
      <c r="C15000" s="102"/>
      <c r="D15000" s="100" t="s">
        <v>31335</v>
      </c>
      <c r="E15000" s="101">
        <v>615.39</v>
      </c>
      <c r="F15000" s="102"/>
    </row>
    <row r="15001" ht="12.75" customHeight="1">
      <c r="A15001" s="100" t="s">
        <v>31178</v>
      </c>
      <c r="B15001" s="101">
        <v>9427.65</v>
      </c>
      <c r="C15001" s="102"/>
      <c r="D15001" s="100" t="s">
        <v>15554</v>
      </c>
      <c r="E15001" s="101">
        <v>554.34</v>
      </c>
      <c r="F15001" s="102"/>
    </row>
    <row r="15002" ht="12.75" customHeight="1">
      <c r="A15002" s="100" t="s">
        <v>15243</v>
      </c>
      <c r="B15002" s="101">
        <v>9091.84</v>
      </c>
      <c r="C15002" s="102"/>
      <c r="D15002" s="100" t="s">
        <v>31336</v>
      </c>
      <c r="E15002" s="101">
        <v>434.62</v>
      </c>
      <c r="F15002" s="102"/>
    </row>
    <row r="15003" ht="12.75" customHeight="1">
      <c r="A15003" s="100" t="s">
        <v>31179</v>
      </c>
      <c r="B15003" s="101">
        <v>10582.74</v>
      </c>
      <c r="C15003" s="102"/>
      <c r="D15003" s="100" t="s">
        <v>15556</v>
      </c>
      <c r="E15003" s="101">
        <v>396.91</v>
      </c>
      <c r="F15003" s="102"/>
    </row>
    <row r="15004" ht="12.75" customHeight="1">
      <c r="A15004" s="100" t="s">
        <v>15245</v>
      </c>
      <c r="B15004" s="101">
        <v>10246.92</v>
      </c>
      <c r="C15004" s="102"/>
      <c r="D15004" s="100" t="s">
        <v>31337</v>
      </c>
      <c r="E15004" s="101">
        <v>603.11</v>
      </c>
      <c r="F15004" s="102"/>
    </row>
    <row r="15005" ht="12.75" customHeight="1">
      <c r="A15005" s="100" t="s">
        <v>31180</v>
      </c>
      <c r="B15005" s="101">
        <v>11525.53</v>
      </c>
      <c r="C15005" s="102"/>
      <c r="D15005" s="100" t="s">
        <v>15558</v>
      </c>
      <c r="E15005" s="101">
        <v>544.21</v>
      </c>
      <c r="F15005" s="102"/>
    </row>
    <row r="15006" ht="12.75" customHeight="1">
      <c r="A15006" s="100" t="s">
        <v>15247</v>
      </c>
      <c r="B15006" s="101">
        <v>11189.72</v>
      </c>
      <c r="C15006" s="102"/>
      <c r="D15006" s="100" t="s">
        <v>31338</v>
      </c>
      <c r="E15006" s="101">
        <v>442.02</v>
      </c>
      <c r="F15006" s="102"/>
    </row>
    <row r="15007" ht="12.75" customHeight="1">
      <c r="A15007" s="100" t="s">
        <v>31181</v>
      </c>
      <c r="B15007" s="101">
        <v>13310.71</v>
      </c>
      <c r="C15007" s="102"/>
      <c r="D15007" s="100" t="s">
        <v>15560</v>
      </c>
      <c r="E15007" s="101">
        <v>404.31</v>
      </c>
      <c r="F15007" s="102"/>
    </row>
    <row r="15008" ht="12.75" customHeight="1">
      <c r="A15008" s="100" t="s">
        <v>15249</v>
      </c>
      <c r="B15008" s="101">
        <v>12971.97</v>
      </c>
      <c r="C15008" s="102"/>
      <c r="D15008" s="100" t="s">
        <v>31339</v>
      </c>
      <c r="E15008" s="101">
        <v>801.13</v>
      </c>
      <c r="F15008" s="102"/>
    </row>
    <row r="15009" ht="12.75" customHeight="1">
      <c r="A15009" s="100" t="s">
        <v>31182</v>
      </c>
      <c r="B15009" s="101">
        <v>14471.68</v>
      </c>
      <c r="C15009" s="102"/>
      <c r="D15009" s="100" t="s">
        <v>15562</v>
      </c>
      <c r="E15009" s="101">
        <v>760.84</v>
      </c>
      <c r="F15009" s="102"/>
    </row>
    <row r="15010" ht="12.75" customHeight="1">
      <c r="A15010" s="100" t="s">
        <v>15251</v>
      </c>
      <c r="B15010" s="101">
        <v>14132.93</v>
      </c>
      <c r="C15010" s="102"/>
      <c r="D15010" s="100" t="s">
        <v>31340</v>
      </c>
      <c r="E15010" s="101">
        <v>808.53</v>
      </c>
      <c r="F15010" s="102"/>
    </row>
    <row r="15011" ht="12.75" customHeight="1">
      <c r="A15011" s="100" t="s">
        <v>31183</v>
      </c>
      <c r="B15011" s="101">
        <v>27765.19</v>
      </c>
      <c r="C15011" s="102"/>
      <c r="D15011" s="100" t="s">
        <v>15564</v>
      </c>
      <c r="E15011" s="101">
        <v>768.24</v>
      </c>
      <c r="F15011" s="102"/>
    </row>
    <row r="15012" ht="12.75" customHeight="1">
      <c r="A15012" s="100" t="s">
        <v>15253</v>
      </c>
      <c r="B15012" s="101">
        <v>27236.14</v>
      </c>
      <c r="C15012" s="102"/>
      <c r="D15012" s="100" t="s">
        <v>31341</v>
      </c>
      <c r="E15012" s="101">
        <v>491.82</v>
      </c>
      <c r="F15012" s="102"/>
    </row>
    <row r="15013" ht="12.75" customHeight="1">
      <c r="A15013" s="100" t="s">
        <v>31184</v>
      </c>
      <c r="B15013" s="101">
        <v>19414.42</v>
      </c>
      <c r="C15013" s="102"/>
      <c r="D15013" s="100" t="s">
        <v>15566</v>
      </c>
      <c r="E15013" s="101">
        <v>445.29</v>
      </c>
      <c r="F15013" s="102"/>
    </row>
    <row r="15014" ht="12.75" customHeight="1">
      <c r="A15014" s="100" t="s">
        <v>15255</v>
      </c>
      <c r="B15014" s="101">
        <v>19069.54</v>
      </c>
      <c r="C15014" s="102"/>
      <c r="D15014" s="100" t="s">
        <v>31342</v>
      </c>
      <c r="E15014" s="101">
        <v>409.75</v>
      </c>
      <c r="F15014" s="102"/>
    </row>
    <row r="15015" ht="12.75" customHeight="1">
      <c r="A15015" s="100" t="s">
        <v>31185</v>
      </c>
      <c r="B15015" s="101">
        <v>16.36</v>
      </c>
      <c r="C15015" s="102"/>
      <c r="D15015" s="100" t="s">
        <v>15568</v>
      </c>
      <c r="E15015" s="101">
        <v>374.61</v>
      </c>
      <c r="F15015" s="102"/>
    </row>
    <row r="15016" ht="12.75" customHeight="1">
      <c r="A15016" s="100" t="s">
        <v>15257</v>
      </c>
      <c r="B15016" s="101">
        <v>15.45</v>
      </c>
      <c r="C15016" s="102"/>
      <c r="D15016" s="100" t="s">
        <v>31343</v>
      </c>
      <c r="E15016" s="101">
        <v>495.7</v>
      </c>
      <c r="F15016" s="102"/>
    </row>
    <row r="15017" ht="12.75" customHeight="1">
      <c r="A15017" s="100" t="s">
        <v>31186</v>
      </c>
      <c r="B15017" s="101">
        <v>80.69</v>
      </c>
      <c r="C15017" s="102"/>
      <c r="D15017" s="100" t="s">
        <v>15570</v>
      </c>
      <c r="E15017" s="101">
        <v>449.17</v>
      </c>
      <c r="F15017" s="102"/>
    </row>
    <row r="15018" ht="12.75" customHeight="1">
      <c r="A15018" s="100" t="s">
        <v>15260</v>
      </c>
      <c r="B15018" s="101">
        <v>73.52</v>
      </c>
      <c r="C15018" s="102"/>
      <c r="D15018" s="100" t="s">
        <v>31344</v>
      </c>
      <c r="E15018" s="101">
        <v>417.15</v>
      </c>
      <c r="F15018" s="102"/>
    </row>
    <row r="15019" ht="12.75" customHeight="1">
      <c r="A15019" s="100" t="s">
        <v>31187</v>
      </c>
      <c r="B15019" s="101">
        <v>94.4</v>
      </c>
      <c r="C15019" s="102"/>
      <c r="D15019" s="100" t="s">
        <v>15572</v>
      </c>
      <c r="E15019" s="101">
        <v>382.01</v>
      </c>
      <c r="F15019" s="102"/>
    </row>
    <row r="15020" ht="12.75" customHeight="1">
      <c r="A15020" s="100" t="s">
        <v>15262</v>
      </c>
      <c r="B15020" s="101">
        <v>87.05</v>
      </c>
      <c r="C15020" s="102"/>
      <c r="D15020" s="100" t="s">
        <v>31345</v>
      </c>
      <c r="E15020" s="101">
        <v>757.75</v>
      </c>
      <c r="F15020" s="102"/>
    </row>
    <row r="15021" ht="12.75" customHeight="1">
      <c r="A15021" s="100" t="s">
        <v>31188</v>
      </c>
      <c r="B15021" s="101">
        <v>105.83</v>
      </c>
      <c r="C15021" s="102"/>
      <c r="D15021" s="100" t="s">
        <v>15574</v>
      </c>
      <c r="E15021" s="101">
        <v>720.04</v>
      </c>
      <c r="F15021" s="102"/>
    </row>
    <row r="15022" ht="12.75" customHeight="1">
      <c r="A15022" s="100" t="s">
        <v>15264</v>
      </c>
      <c r="B15022" s="101">
        <v>98.29</v>
      </c>
      <c r="C15022" s="102"/>
      <c r="D15022" s="100" t="s">
        <v>31346</v>
      </c>
      <c r="E15022" s="101">
        <v>765.15</v>
      </c>
      <c r="F15022" s="102"/>
    </row>
    <row r="15023" ht="12.75" customHeight="1">
      <c r="A15023" s="100" t="s">
        <v>31189</v>
      </c>
      <c r="B15023" s="101">
        <v>141.63</v>
      </c>
      <c r="C15023" s="102"/>
      <c r="D15023" s="100" t="s">
        <v>15576</v>
      </c>
      <c r="E15023" s="101">
        <v>727.44</v>
      </c>
      <c r="F15023" s="102"/>
    </row>
    <row r="15024" ht="12.75" customHeight="1">
      <c r="A15024" s="100" t="s">
        <v>15266</v>
      </c>
      <c r="B15024" s="101">
        <v>133.9</v>
      </c>
      <c r="C15024" s="102"/>
      <c r="D15024" s="100" t="s">
        <v>31347</v>
      </c>
      <c r="E15024" s="101">
        <v>191.52</v>
      </c>
      <c r="F15024" s="102"/>
    </row>
    <row r="15025" ht="12.75" customHeight="1">
      <c r="A15025" s="100" t="s">
        <v>31190</v>
      </c>
      <c r="B15025" s="101">
        <v>160.43</v>
      </c>
      <c r="C15025" s="102"/>
      <c r="D15025" s="100" t="s">
        <v>15578</v>
      </c>
      <c r="E15025" s="101">
        <v>169.25</v>
      </c>
      <c r="F15025" s="102"/>
    </row>
    <row r="15026" ht="12.75" customHeight="1">
      <c r="A15026" s="100" t="s">
        <v>15268</v>
      </c>
      <c r="B15026" s="101">
        <v>152.49</v>
      </c>
      <c r="C15026" s="102"/>
      <c r="D15026" s="100" t="s">
        <v>31348</v>
      </c>
      <c r="E15026" s="101">
        <v>292.31</v>
      </c>
      <c r="F15026" s="102"/>
    </row>
    <row r="15027" ht="12.75" customHeight="1">
      <c r="A15027" s="100" t="s">
        <v>31191</v>
      </c>
      <c r="B15027" s="101">
        <v>188.97</v>
      </c>
      <c r="C15027" s="102"/>
      <c r="D15027" s="100" t="s">
        <v>15580</v>
      </c>
      <c r="E15027" s="101">
        <v>264.46</v>
      </c>
      <c r="F15027" s="102"/>
    </row>
    <row r="15028" ht="12.75" customHeight="1">
      <c r="A15028" s="100" t="s">
        <v>15270</v>
      </c>
      <c r="B15028" s="101">
        <v>180.84</v>
      </c>
      <c r="C15028" s="102"/>
      <c r="D15028" s="100" t="s">
        <v>31349</v>
      </c>
      <c r="E15028" s="101">
        <v>273.01</v>
      </c>
      <c r="F15028" s="102"/>
    </row>
    <row r="15029" ht="12.75" customHeight="1">
      <c r="A15029" s="100" t="s">
        <v>31192</v>
      </c>
      <c r="B15029" s="101">
        <v>245.46</v>
      </c>
      <c r="C15029" s="102"/>
      <c r="D15029" s="100" t="s">
        <v>15582</v>
      </c>
      <c r="E15029" s="101">
        <v>246.65</v>
      </c>
      <c r="F15029" s="102"/>
    </row>
    <row r="15030" ht="12.75" customHeight="1">
      <c r="A15030" s="100" t="s">
        <v>15272</v>
      </c>
      <c r="B15030" s="101">
        <v>237.12</v>
      </c>
      <c r="C15030" s="102"/>
      <c r="D15030" s="100" t="s">
        <v>31350</v>
      </c>
      <c r="E15030" s="101">
        <v>547.98</v>
      </c>
      <c r="F15030" s="102"/>
    </row>
    <row r="15031" ht="12.75" customHeight="1">
      <c r="A15031" s="100" t="s">
        <v>31193</v>
      </c>
      <c r="B15031" s="101">
        <v>2419.33</v>
      </c>
      <c r="C15031" s="102"/>
      <c r="D15031" s="100" t="s">
        <v>15584</v>
      </c>
      <c r="E15031" s="101">
        <v>501.07</v>
      </c>
      <c r="F15031" s="102"/>
    </row>
    <row r="15032" ht="12.75" customHeight="1">
      <c r="A15032" s="100" t="s">
        <v>15274</v>
      </c>
      <c r="B15032" s="101">
        <v>2320.51</v>
      </c>
      <c r="C15032" s="102"/>
      <c r="D15032" s="100" t="s">
        <v>31351</v>
      </c>
      <c r="E15032" s="101">
        <v>703.58</v>
      </c>
      <c r="F15032" s="102"/>
    </row>
    <row r="15033" ht="12.75" customHeight="1">
      <c r="A15033" s="100" t="s">
        <v>31194</v>
      </c>
      <c r="B15033" s="101">
        <v>2687.14</v>
      </c>
      <c r="C15033" s="102"/>
      <c r="D15033" s="100" t="s">
        <v>15586</v>
      </c>
      <c r="E15033" s="101">
        <v>644.89</v>
      </c>
      <c r="F15033" s="102"/>
    </row>
    <row r="15034" ht="12.75" customHeight="1">
      <c r="A15034" s="100" t="s">
        <v>15276</v>
      </c>
      <c r="B15034" s="101">
        <v>2555.38</v>
      </c>
      <c r="C15034" s="102"/>
      <c r="D15034" s="100" t="s">
        <v>31352</v>
      </c>
      <c r="E15034" s="101">
        <v>755.21</v>
      </c>
      <c r="F15034" s="102"/>
    </row>
    <row r="15035" ht="12.75" customHeight="1">
      <c r="A15035" s="100" t="s">
        <v>31195</v>
      </c>
      <c r="B15035" s="101">
        <v>2657.14</v>
      </c>
      <c r="C15035" s="102"/>
      <c r="D15035" s="100" t="s">
        <v>15588</v>
      </c>
      <c r="E15035" s="101">
        <v>692.57</v>
      </c>
      <c r="F15035" s="102"/>
    </row>
    <row r="15036" ht="12.75" customHeight="1">
      <c r="A15036" s="100" t="s">
        <v>15278</v>
      </c>
      <c r="B15036" s="101">
        <v>2525.38</v>
      </c>
      <c r="C15036" s="102"/>
      <c r="D15036" s="100" t="s">
        <v>31353</v>
      </c>
      <c r="E15036" s="101">
        <v>886.87</v>
      </c>
      <c r="F15036" s="102"/>
    </row>
    <row r="15037" ht="12.75" customHeight="1">
      <c r="A15037" s="100" t="s">
        <v>31196</v>
      </c>
      <c r="B15037" s="101">
        <v>2987.39</v>
      </c>
      <c r="C15037" s="102"/>
      <c r="D15037" s="100" t="s">
        <v>15590</v>
      </c>
      <c r="E15037" s="101">
        <v>812.5</v>
      </c>
      <c r="F15037" s="102"/>
    </row>
    <row r="15038" ht="12.75" customHeight="1">
      <c r="A15038" s="100" t="s">
        <v>15280</v>
      </c>
      <c r="B15038" s="101">
        <v>2822.7</v>
      </c>
      <c r="C15038" s="102"/>
      <c r="D15038" s="100" t="s">
        <v>31354</v>
      </c>
      <c r="E15038" s="101">
        <v>1003.58</v>
      </c>
      <c r="F15038" s="102"/>
    </row>
    <row r="15039" ht="12.75" customHeight="1">
      <c r="A15039" s="100" t="s">
        <v>31197</v>
      </c>
      <c r="B15039" s="101">
        <v>2987.39</v>
      </c>
      <c r="C15039" s="102"/>
      <c r="D15039" s="100" t="s">
        <v>15592</v>
      </c>
      <c r="E15039" s="101">
        <v>919.19</v>
      </c>
      <c r="F15039" s="102"/>
    </row>
    <row r="15040" ht="12.75" customHeight="1">
      <c r="A15040" s="100" t="s">
        <v>15282</v>
      </c>
      <c r="B15040" s="101">
        <v>2822.7</v>
      </c>
      <c r="C15040" s="102"/>
      <c r="D15040" s="100" t="s">
        <v>31355</v>
      </c>
      <c r="E15040" s="101">
        <v>1156.09</v>
      </c>
      <c r="F15040" s="102"/>
    </row>
    <row r="15041" ht="12.75" customHeight="1">
      <c r="A15041" s="100" t="s">
        <v>31198</v>
      </c>
      <c r="B15041" s="101">
        <v>3288.83</v>
      </c>
      <c r="C15041" s="102"/>
      <c r="D15041" s="100" t="s">
        <v>15594</v>
      </c>
      <c r="E15041" s="101">
        <v>1059.27</v>
      </c>
      <c r="F15041" s="102"/>
    </row>
    <row r="15042" ht="12.75" customHeight="1">
      <c r="A15042" s="100" t="s">
        <v>15284</v>
      </c>
      <c r="B15042" s="101">
        <v>3091.19</v>
      </c>
      <c r="C15042" s="102"/>
      <c r="D15042" s="100" t="s">
        <v>31356</v>
      </c>
      <c r="E15042" s="101">
        <v>400.5</v>
      </c>
      <c r="F15042" s="102"/>
    </row>
    <row r="15043" ht="12.75" customHeight="1">
      <c r="A15043" s="100" t="s">
        <v>31199</v>
      </c>
      <c r="B15043" s="101">
        <v>3342.68</v>
      </c>
      <c r="C15043" s="102"/>
      <c r="D15043" s="100" t="s">
        <v>15596</v>
      </c>
      <c r="E15043" s="101">
        <v>362.36</v>
      </c>
      <c r="F15043" s="102"/>
    </row>
    <row r="15044" ht="12.75" customHeight="1">
      <c r="A15044" s="100" t="s">
        <v>15286</v>
      </c>
      <c r="B15044" s="101">
        <v>3145.0</v>
      </c>
      <c r="C15044" s="102"/>
      <c r="D15044" s="100" t="s">
        <v>31357</v>
      </c>
      <c r="E15044" s="101">
        <v>508.68</v>
      </c>
      <c r="F15044" s="102"/>
    </row>
    <row r="15045" ht="12.75" customHeight="1">
      <c r="A15045" s="100" t="s">
        <v>31200</v>
      </c>
      <c r="B15045" s="101">
        <v>268.27</v>
      </c>
      <c r="C15045" s="102"/>
      <c r="D15045" s="100" t="s">
        <v>15598</v>
      </c>
      <c r="E15045" s="101">
        <v>465.41</v>
      </c>
      <c r="F15045" s="102"/>
    </row>
    <row r="15046" ht="12.75" customHeight="1">
      <c r="A15046" s="100" t="s">
        <v>15288</v>
      </c>
      <c r="B15046" s="101">
        <v>236.74</v>
      </c>
      <c r="C15046" s="102"/>
      <c r="D15046" s="100" t="s">
        <v>31358</v>
      </c>
      <c r="E15046" s="101">
        <v>592.55</v>
      </c>
      <c r="F15046" s="102"/>
    </row>
    <row r="15047" ht="12.75" customHeight="1">
      <c r="A15047" s="100" t="s">
        <v>31201</v>
      </c>
      <c r="B15047" s="101">
        <v>207.81</v>
      </c>
      <c r="C15047" s="102"/>
      <c r="D15047" s="100" t="s">
        <v>15600</v>
      </c>
      <c r="E15047" s="101">
        <v>543.98</v>
      </c>
      <c r="F15047" s="102"/>
    </row>
    <row r="15048" ht="12.75" customHeight="1">
      <c r="A15048" s="100" t="s">
        <v>15290</v>
      </c>
      <c r="B15048" s="101">
        <v>184.88</v>
      </c>
      <c r="C15048" s="102"/>
      <c r="D15048" s="100" t="s">
        <v>31359</v>
      </c>
      <c r="E15048" s="101">
        <v>691.54</v>
      </c>
      <c r="F15048" s="102"/>
    </row>
    <row r="15049" ht="12.75" customHeight="1">
      <c r="A15049" s="100" t="s">
        <v>31202</v>
      </c>
      <c r="B15049" s="101">
        <v>295.05</v>
      </c>
      <c r="C15049" s="102"/>
      <c r="D15049" s="100" t="s">
        <v>15602</v>
      </c>
      <c r="E15049" s="101">
        <v>634.52</v>
      </c>
      <c r="F15049" s="102"/>
    </row>
    <row r="15050" ht="12.75" customHeight="1">
      <c r="A15050" s="100" t="s">
        <v>15292</v>
      </c>
      <c r="B15050" s="101">
        <v>269.75</v>
      </c>
      <c r="C15050" s="102"/>
      <c r="D15050" s="100" t="s">
        <v>31360</v>
      </c>
      <c r="E15050" s="101">
        <v>956.96</v>
      </c>
      <c r="F15050" s="102"/>
    </row>
    <row r="15051" ht="12.75" customHeight="1">
      <c r="A15051" s="100" t="s">
        <v>31203</v>
      </c>
      <c r="B15051" s="101">
        <v>204.78</v>
      </c>
      <c r="C15051" s="102"/>
      <c r="D15051" s="100" t="s">
        <v>15604</v>
      </c>
      <c r="E15051" s="101">
        <v>891.0</v>
      </c>
      <c r="F15051" s="102"/>
    </row>
    <row r="15052" ht="12.75" customHeight="1">
      <c r="A15052" s="100" t="s">
        <v>15294</v>
      </c>
      <c r="B15052" s="101">
        <v>181.02</v>
      </c>
      <c r="C15052" s="102"/>
      <c r="D15052" s="100" t="s">
        <v>31361</v>
      </c>
      <c r="E15052" s="101">
        <v>1088.01</v>
      </c>
      <c r="F15052" s="102"/>
    </row>
    <row r="15053" ht="12.75" customHeight="1">
      <c r="A15053" s="100" t="s">
        <v>31204</v>
      </c>
      <c r="B15053" s="101">
        <v>178.91</v>
      </c>
      <c r="C15053" s="102"/>
      <c r="D15053" s="100" t="s">
        <v>15606</v>
      </c>
      <c r="E15053" s="101">
        <v>1012.08</v>
      </c>
      <c r="F15053" s="102"/>
    </row>
    <row r="15054" ht="12.75" customHeight="1">
      <c r="A15054" s="100" t="s">
        <v>15296</v>
      </c>
      <c r="B15054" s="101">
        <v>159.35</v>
      </c>
      <c r="C15054" s="102"/>
      <c r="D15054" s="100" t="s">
        <v>31362</v>
      </c>
      <c r="E15054" s="101">
        <v>476.17</v>
      </c>
      <c r="F15054" s="102"/>
    </row>
    <row r="15055" ht="12.75" customHeight="1">
      <c r="A15055" s="100" t="s">
        <v>31205</v>
      </c>
      <c r="B15055" s="101">
        <v>250.67</v>
      </c>
      <c r="C15055" s="102"/>
      <c r="D15055" s="100" t="s">
        <v>15608</v>
      </c>
      <c r="E15055" s="101">
        <v>424.77</v>
      </c>
      <c r="F15055" s="102"/>
    </row>
    <row r="15056" ht="12.75" customHeight="1">
      <c r="A15056" s="100" t="s">
        <v>15298</v>
      </c>
      <c r="B15056" s="101">
        <v>231.11</v>
      </c>
      <c r="C15056" s="102"/>
      <c r="D15056" s="100" t="s">
        <v>31363</v>
      </c>
      <c r="E15056" s="101">
        <v>538.04</v>
      </c>
      <c r="F15056" s="102"/>
    </row>
    <row r="15057" ht="12.75" customHeight="1">
      <c r="A15057" s="100" t="s">
        <v>31206</v>
      </c>
      <c r="B15057" s="101">
        <v>501.7</v>
      </c>
      <c r="C15057" s="102"/>
      <c r="D15057" s="100" t="s">
        <v>15610</v>
      </c>
      <c r="E15057" s="101">
        <v>481.5</v>
      </c>
      <c r="F15057" s="102"/>
    </row>
    <row r="15058" ht="12.75" customHeight="1">
      <c r="A15058" s="100" t="s">
        <v>15300</v>
      </c>
      <c r="B15058" s="101">
        <v>444.96</v>
      </c>
      <c r="C15058" s="102"/>
      <c r="D15058" s="100" t="s">
        <v>31364</v>
      </c>
      <c r="E15058" s="101">
        <v>615.0</v>
      </c>
      <c r="F15058" s="102"/>
    </row>
    <row r="15059" ht="12.75" customHeight="1">
      <c r="A15059" s="100" t="s">
        <v>31207</v>
      </c>
      <c r="B15059" s="101">
        <v>349.85</v>
      </c>
      <c r="C15059" s="102"/>
      <c r="D15059" s="100" t="s">
        <v>15612</v>
      </c>
      <c r="E15059" s="101">
        <v>548.18</v>
      </c>
      <c r="F15059" s="102"/>
    </row>
    <row r="15060" ht="12.75" customHeight="1">
      <c r="A15060" s="100" t="s">
        <v>15302</v>
      </c>
      <c r="B15060" s="101">
        <v>314.6</v>
      </c>
      <c r="C15060" s="102"/>
      <c r="D15060" s="100" t="s">
        <v>31365</v>
      </c>
      <c r="E15060" s="101">
        <v>770.0</v>
      </c>
      <c r="F15060" s="102"/>
    </row>
    <row r="15061" ht="12.75" customHeight="1">
      <c r="A15061" s="100" t="s">
        <v>31208</v>
      </c>
      <c r="B15061" s="101">
        <v>440.04</v>
      </c>
      <c r="C15061" s="102"/>
      <c r="D15061" s="100" t="s">
        <v>15614</v>
      </c>
      <c r="E15061" s="101">
        <v>687.77</v>
      </c>
      <c r="F15061" s="102"/>
    </row>
    <row r="15062" ht="12.75" customHeight="1">
      <c r="A15062" s="100" t="s">
        <v>15304</v>
      </c>
      <c r="B15062" s="101">
        <v>402.9</v>
      </c>
      <c r="C15062" s="102"/>
      <c r="D15062" s="100" t="s">
        <v>31366</v>
      </c>
      <c r="E15062" s="101">
        <v>933.64</v>
      </c>
      <c r="F15062" s="102"/>
    </row>
    <row r="15063" ht="12.75" customHeight="1">
      <c r="A15063" s="100" t="s">
        <v>31209</v>
      </c>
      <c r="B15063" s="101">
        <v>380.34</v>
      </c>
      <c r="C15063" s="102"/>
      <c r="D15063" s="100" t="s">
        <v>15616</v>
      </c>
      <c r="E15063" s="101">
        <v>841.13</v>
      </c>
      <c r="F15063" s="102"/>
    </row>
    <row r="15064" ht="12.75" customHeight="1">
      <c r="A15064" s="100" t="s">
        <v>15306</v>
      </c>
      <c r="B15064" s="101">
        <v>338.04</v>
      </c>
      <c r="C15064" s="102"/>
      <c r="D15064" s="100" t="s">
        <v>31367</v>
      </c>
      <c r="E15064" s="101">
        <v>278.62</v>
      </c>
      <c r="F15064" s="102"/>
    </row>
    <row r="15065" ht="12.75" customHeight="1">
      <c r="A15065" s="100" t="s">
        <v>31210</v>
      </c>
      <c r="B15065" s="101">
        <v>314.95</v>
      </c>
      <c r="C15065" s="102"/>
      <c r="D15065" s="100" t="s">
        <v>15618</v>
      </c>
      <c r="E15065" s="101">
        <v>253.34</v>
      </c>
      <c r="F15065" s="102"/>
    </row>
    <row r="15066" ht="12.75" customHeight="1">
      <c r="A15066" s="100" t="s">
        <v>15308</v>
      </c>
      <c r="B15066" s="101">
        <v>283.14</v>
      </c>
      <c r="C15066" s="102"/>
      <c r="D15066" s="100" t="s">
        <v>31368</v>
      </c>
      <c r="E15066" s="101">
        <v>362.9</v>
      </c>
      <c r="F15066" s="102"/>
    </row>
    <row r="15067" ht="12.75" customHeight="1">
      <c r="A15067" s="100" t="s">
        <v>31211</v>
      </c>
      <c r="B15067" s="101">
        <v>420.23</v>
      </c>
      <c r="C15067" s="102"/>
      <c r="D15067" s="100" t="s">
        <v>15620</v>
      </c>
      <c r="E15067" s="101">
        <v>332.47</v>
      </c>
      <c r="F15067" s="102"/>
    </row>
    <row r="15068" ht="12.75" customHeight="1">
      <c r="A15068" s="100" t="s">
        <v>15310</v>
      </c>
      <c r="B15068" s="101">
        <v>386.45</v>
      </c>
      <c r="C15068" s="102"/>
      <c r="D15068" s="100" t="s">
        <v>31369</v>
      </c>
      <c r="E15068" s="101">
        <v>448.84</v>
      </c>
      <c r="F15068" s="102"/>
    </row>
    <row r="15069" ht="12.75" customHeight="1">
      <c r="A15069" s="100" t="s">
        <v>31212</v>
      </c>
      <c r="B15069" s="101">
        <v>637.83</v>
      </c>
      <c r="C15069" s="102"/>
      <c r="D15069" s="100" t="s">
        <v>15622</v>
      </c>
      <c r="E15069" s="101">
        <v>413.28</v>
      </c>
      <c r="F15069" s="102"/>
    </row>
    <row r="15070" ht="12.75" customHeight="1">
      <c r="A15070" s="100" t="s">
        <v>15312</v>
      </c>
      <c r="B15070" s="101">
        <v>566.42</v>
      </c>
      <c r="C15070" s="102"/>
      <c r="D15070" s="100" t="s">
        <v>31370</v>
      </c>
      <c r="E15070" s="101">
        <v>531.44</v>
      </c>
      <c r="F15070" s="102"/>
    </row>
    <row r="15071" ht="12.75" customHeight="1">
      <c r="A15071" s="100" t="s">
        <v>31213</v>
      </c>
      <c r="B15071" s="101">
        <v>455.51</v>
      </c>
      <c r="C15071" s="102"/>
      <c r="D15071" s="100" t="s">
        <v>15624</v>
      </c>
      <c r="E15071" s="101">
        <v>490.74</v>
      </c>
      <c r="F15071" s="102"/>
    </row>
    <row r="15072" ht="12.75" customHeight="1">
      <c r="A15072" s="100" t="s">
        <v>15314</v>
      </c>
      <c r="B15072" s="101">
        <v>409.89</v>
      </c>
      <c r="C15072" s="102"/>
      <c r="D15072" s="100" t="s">
        <v>31371</v>
      </c>
      <c r="E15072" s="101">
        <v>13.4</v>
      </c>
      <c r="F15072" s="102"/>
    </row>
    <row r="15073" ht="12.75" customHeight="1">
      <c r="A15073" s="100" t="s">
        <v>31214</v>
      </c>
      <c r="B15073" s="101">
        <v>600.74</v>
      </c>
      <c r="C15073" s="102"/>
      <c r="D15073" s="100" t="s">
        <v>15626</v>
      </c>
      <c r="E15073" s="101">
        <v>12.11</v>
      </c>
      <c r="F15073" s="102"/>
    </row>
    <row r="15074" ht="12.75" customHeight="1">
      <c r="A15074" s="100" t="s">
        <v>15316</v>
      </c>
      <c r="B15074" s="101">
        <v>552.74</v>
      </c>
      <c r="C15074" s="102"/>
      <c r="D15074" s="100" t="s">
        <v>31372</v>
      </c>
      <c r="E15074" s="101">
        <v>14.24</v>
      </c>
      <c r="F15074" s="102"/>
    </row>
    <row r="15075" ht="12.75" customHeight="1">
      <c r="A15075" s="100" t="s">
        <v>31215</v>
      </c>
      <c r="B15075" s="101">
        <v>489.1</v>
      </c>
      <c r="C15075" s="102"/>
      <c r="D15075" s="100" t="s">
        <v>15628</v>
      </c>
      <c r="E15075" s="101">
        <v>12.8</v>
      </c>
      <c r="F15075" s="102"/>
    </row>
    <row r="15076" ht="12.75" customHeight="1">
      <c r="A15076" s="100" t="s">
        <v>15318</v>
      </c>
      <c r="B15076" s="101">
        <v>435.43</v>
      </c>
      <c r="C15076" s="102"/>
      <c r="D15076" s="100" t="s">
        <v>31373</v>
      </c>
      <c r="E15076" s="101">
        <v>16.86</v>
      </c>
      <c r="F15076" s="102"/>
    </row>
    <row r="15077" ht="12.75" customHeight="1">
      <c r="A15077" s="100" t="s">
        <v>31216</v>
      </c>
      <c r="B15077" s="101">
        <v>410.54</v>
      </c>
      <c r="C15077" s="102"/>
      <c r="D15077" s="100" t="s">
        <v>15630</v>
      </c>
      <c r="E15077" s="101">
        <v>15.27</v>
      </c>
      <c r="F15077" s="102"/>
    </row>
    <row r="15078" ht="12.75" customHeight="1">
      <c r="A15078" s="100" t="s">
        <v>15320</v>
      </c>
      <c r="B15078" s="101">
        <v>369.46</v>
      </c>
      <c r="C15078" s="102"/>
      <c r="D15078" s="100" t="s">
        <v>31374</v>
      </c>
      <c r="E15078" s="101">
        <v>20.54</v>
      </c>
      <c r="F15078" s="102"/>
    </row>
    <row r="15079" ht="12.75" customHeight="1">
      <c r="A15079" s="100" t="s">
        <v>31217</v>
      </c>
      <c r="B15079" s="101">
        <v>572.03</v>
      </c>
      <c r="C15079" s="102"/>
      <c r="D15079" s="100" t="s">
        <v>15632</v>
      </c>
      <c r="E15079" s="101">
        <v>18.79</v>
      </c>
      <c r="F15079" s="102"/>
    </row>
    <row r="15080" ht="12.75" customHeight="1">
      <c r="A15080" s="100" t="s">
        <v>15322</v>
      </c>
      <c r="B15080" s="101">
        <v>528.78</v>
      </c>
      <c r="C15080" s="102"/>
      <c r="D15080" s="100" t="s">
        <v>31375</v>
      </c>
      <c r="E15080" s="101">
        <v>27.36</v>
      </c>
      <c r="F15080" s="102"/>
    </row>
    <row r="15081" ht="12.75" customHeight="1">
      <c r="A15081" s="100" t="s">
        <v>31218</v>
      </c>
      <c r="B15081" s="101">
        <v>691.66</v>
      </c>
      <c r="C15081" s="102"/>
      <c r="D15081" s="100" t="s">
        <v>15634</v>
      </c>
      <c r="E15081" s="101">
        <v>25.46</v>
      </c>
      <c r="F15081" s="102"/>
    </row>
    <row r="15082" ht="12.75" customHeight="1">
      <c r="A15082" s="100" t="s">
        <v>15324</v>
      </c>
      <c r="B15082" s="101">
        <v>614.95</v>
      </c>
      <c r="C15082" s="102"/>
      <c r="D15082" s="100" t="s">
        <v>31376</v>
      </c>
      <c r="E15082" s="101">
        <v>32.3</v>
      </c>
      <c r="F15082" s="102"/>
    </row>
    <row r="15083" ht="12.75" customHeight="1">
      <c r="A15083" s="100" t="s">
        <v>31219</v>
      </c>
      <c r="B15083" s="101">
        <v>481.07</v>
      </c>
      <c r="C15083" s="102"/>
      <c r="D15083" s="100" t="s">
        <v>15636</v>
      </c>
      <c r="E15083" s="101">
        <v>30.24</v>
      </c>
      <c r="F15083" s="102"/>
    </row>
    <row r="15084" ht="12.75" customHeight="1">
      <c r="A15084" s="100" t="s">
        <v>15326</v>
      </c>
      <c r="B15084" s="101">
        <v>434.45</v>
      </c>
      <c r="C15084" s="102"/>
      <c r="D15084" s="100" t="s">
        <v>31377</v>
      </c>
      <c r="E15084" s="101">
        <v>42.58</v>
      </c>
      <c r="F15084" s="102"/>
    </row>
    <row r="15085" ht="12.75" customHeight="1">
      <c r="A15085" s="100" t="s">
        <v>31220</v>
      </c>
      <c r="B15085" s="101">
        <v>677.77</v>
      </c>
      <c r="C15085" s="102"/>
      <c r="D15085" s="100" t="s">
        <v>15638</v>
      </c>
      <c r="E15085" s="101">
        <v>40.37</v>
      </c>
      <c r="F15085" s="102"/>
    </row>
    <row r="15086" ht="12.75" customHeight="1">
      <c r="A15086" s="100" t="s">
        <v>15328</v>
      </c>
      <c r="B15086" s="101">
        <v>628.78</v>
      </c>
      <c r="C15086" s="102"/>
      <c r="D15086" s="100" t="s">
        <v>31378</v>
      </c>
      <c r="E15086" s="101">
        <v>49.27</v>
      </c>
      <c r="F15086" s="102"/>
    </row>
    <row r="15087" ht="12.75" customHeight="1">
      <c r="A15087" s="100" t="s">
        <v>31221</v>
      </c>
      <c r="B15087" s="101">
        <v>537.05</v>
      </c>
      <c r="C15087" s="102"/>
      <c r="D15087" s="100" t="s">
        <v>15640</v>
      </c>
      <c r="E15087" s="101">
        <v>46.86</v>
      </c>
      <c r="F15087" s="102"/>
    </row>
    <row r="15088" ht="12.75" customHeight="1">
      <c r="A15088" s="100" t="s">
        <v>15330</v>
      </c>
      <c r="B15088" s="101">
        <v>478.52</v>
      </c>
      <c r="C15088" s="102"/>
      <c r="D15088" s="100" t="s">
        <v>31379</v>
      </c>
      <c r="E15088" s="101">
        <v>60.76</v>
      </c>
      <c r="F15088" s="102"/>
    </row>
    <row r="15089" ht="12.75" customHeight="1">
      <c r="A15089" s="100" t="s">
        <v>31222</v>
      </c>
      <c r="B15089" s="101">
        <v>447.51</v>
      </c>
      <c r="C15089" s="102"/>
      <c r="D15089" s="100" t="s">
        <v>15642</v>
      </c>
      <c r="E15089" s="101">
        <v>57.58</v>
      </c>
      <c r="F15089" s="102"/>
    </row>
    <row r="15090" ht="12.75" customHeight="1">
      <c r="A15090" s="100" t="s">
        <v>15332</v>
      </c>
      <c r="B15090" s="101">
        <v>403.66</v>
      </c>
      <c r="C15090" s="102"/>
      <c r="D15090" s="100" t="s">
        <v>31380</v>
      </c>
      <c r="E15090" s="101">
        <v>63.24</v>
      </c>
      <c r="F15090" s="102"/>
    </row>
    <row r="15091" ht="12.75" customHeight="1">
      <c r="A15091" s="100" t="s">
        <v>31223</v>
      </c>
      <c r="B15091" s="101">
        <v>651.49</v>
      </c>
      <c r="C15091" s="102"/>
      <c r="D15091" s="100" t="s">
        <v>15644</v>
      </c>
      <c r="E15091" s="101">
        <v>59.75</v>
      </c>
      <c r="F15091" s="102"/>
    </row>
    <row r="15092" ht="12.75" customHeight="1">
      <c r="A15092" s="100" t="s">
        <v>15334</v>
      </c>
      <c r="B15092" s="101">
        <v>605.27</v>
      </c>
      <c r="C15092" s="102"/>
      <c r="D15092" s="100" t="s">
        <v>31381</v>
      </c>
      <c r="E15092" s="101">
        <v>78.34</v>
      </c>
      <c r="F15092" s="102"/>
    </row>
    <row r="15093" ht="12.75" customHeight="1">
      <c r="A15093" s="100" t="s">
        <v>31224</v>
      </c>
      <c r="B15093" s="101">
        <v>784.93</v>
      </c>
      <c r="C15093" s="102"/>
      <c r="D15093" s="100" t="s">
        <v>15646</v>
      </c>
      <c r="E15093" s="101">
        <v>74.54</v>
      </c>
      <c r="F15093" s="102"/>
    </row>
    <row r="15094" ht="12.75" customHeight="1">
      <c r="A15094" s="100" t="s">
        <v>15336</v>
      </c>
      <c r="B15094" s="101">
        <v>698.2</v>
      </c>
      <c r="C15094" s="102"/>
      <c r="D15094" s="100" t="s">
        <v>31382</v>
      </c>
      <c r="E15094" s="101">
        <v>99.79</v>
      </c>
      <c r="F15094" s="102"/>
    </row>
    <row r="15095" ht="12.75" customHeight="1">
      <c r="A15095" s="100" t="s">
        <v>31225</v>
      </c>
      <c r="B15095" s="101">
        <v>552.98</v>
      </c>
      <c r="C15095" s="102"/>
      <c r="D15095" s="100" t="s">
        <v>15648</v>
      </c>
      <c r="E15095" s="101">
        <v>95.68</v>
      </c>
      <c r="F15095" s="102"/>
    </row>
    <row r="15096" ht="12.75" customHeight="1">
      <c r="A15096" s="100" t="s">
        <v>15338</v>
      </c>
      <c r="B15096" s="101">
        <v>500.63</v>
      </c>
      <c r="C15096" s="102"/>
      <c r="D15096" s="100" t="s">
        <v>31383</v>
      </c>
      <c r="E15096" s="101">
        <v>125.79</v>
      </c>
      <c r="F15096" s="102"/>
    </row>
    <row r="15097" ht="12.75" customHeight="1">
      <c r="A15097" s="100" t="s">
        <v>31226</v>
      </c>
      <c r="B15097" s="101">
        <v>786.62</v>
      </c>
      <c r="C15097" s="102"/>
      <c r="D15097" s="100" t="s">
        <v>15650</v>
      </c>
      <c r="E15097" s="101">
        <v>121.37</v>
      </c>
      <c r="F15097" s="102"/>
    </row>
    <row r="15098" ht="12.75" customHeight="1">
      <c r="A15098" s="100" t="s">
        <v>15340</v>
      </c>
      <c r="B15098" s="101">
        <v>731.91</v>
      </c>
      <c r="C15098" s="102"/>
      <c r="D15098" s="100" t="s">
        <v>31384</v>
      </c>
      <c r="E15098" s="101">
        <v>184.84</v>
      </c>
      <c r="F15098" s="102"/>
    </row>
    <row r="15099" ht="12.75" customHeight="1">
      <c r="A15099" s="100" t="s">
        <v>31227</v>
      </c>
      <c r="B15099" s="101">
        <v>603.51</v>
      </c>
      <c r="C15099" s="102"/>
      <c r="D15099" s="100" t="s">
        <v>15652</v>
      </c>
      <c r="E15099" s="101">
        <v>180.01</v>
      </c>
      <c r="F15099" s="102"/>
    </row>
    <row r="15100" ht="12.75" customHeight="1">
      <c r="A15100" s="100" t="s">
        <v>15342</v>
      </c>
      <c r="B15100" s="101">
        <v>538.19</v>
      </c>
      <c r="C15100" s="102"/>
      <c r="D15100" s="100" t="s">
        <v>31385</v>
      </c>
      <c r="E15100" s="101">
        <v>31.3</v>
      </c>
      <c r="F15100" s="102"/>
    </row>
    <row r="15101" ht="12.75" customHeight="1">
      <c r="A15101" s="100" t="s">
        <v>31228</v>
      </c>
      <c r="B15101" s="101">
        <v>509.91</v>
      </c>
      <c r="C15101" s="102"/>
      <c r="D15101" s="100" t="s">
        <v>15654</v>
      </c>
      <c r="E15101" s="101">
        <v>30.01</v>
      </c>
      <c r="F15101" s="102"/>
    </row>
    <row r="15102" ht="12.75" customHeight="1">
      <c r="A15102" s="100" t="s">
        <v>15344</v>
      </c>
      <c r="B15102" s="101">
        <v>461.36</v>
      </c>
      <c r="C15102" s="102"/>
      <c r="D15102" s="100" t="s">
        <v>31386</v>
      </c>
      <c r="E15102" s="101">
        <v>53.26</v>
      </c>
      <c r="F15102" s="102"/>
    </row>
    <row r="15103" ht="12.75" customHeight="1">
      <c r="A15103" s="100" t="s">
        <v>31229</v>
      </c>
      <c r="B15103" s="101">
        <v>752.11</v>
      </c>
      <c r="C15103" s="102"/>
      <c r="D15103" s="100" t="s">
        <v>15656</v>
      </c>
      <c r="E15103" s="101">
        <v>51.82</v>
      </c>
      <c r="F15103" s="102"/>
    </row>
    <row r="15104" ht="12.75" customHeight="1">
      <c r="A15104" s="100" t="s">
        <v>15346</v>
      </c>
      <c r="B15104" s="101">
        <v>701.2</v>
      </c>
      <c r="C15104" s="102"/>
      <c r="D15104" s="100" t="s">
        <v>31387</v>
      </c>
      <c r="E15104" s="101">
        <v>135.55</v>
      </c>
      <c r="F15104" s="102"/>
    </row>
    <row r="15105" ht="12.75" customHeight="1">
      <c r="A15105" s="100" t="s">
        <v>31230</v>
      </c>
      <c r="B15105" s="101">
        <v>902.42</v>
      </c>
      <c r="C15105" s="102"/>
      <c r="D15105" s="100" t="s">
        <v>15658</v>
      </c>
      <c r="E15105" s="101">
        <v>133.8</v>
      </c>
      <c r="F15105" s="102"/>
    </row>
    <row r="15106" ht="12.75" customHeight="1">
      <c r="A15106" s="100" t="s">
        <v>15348</v>
      </c>
      <c r="B15106" s="101">
        <v>802.32</v>
      </c>
      <c r="C15106" s="102"/>
      <c r="D15106" s="100" t="s">
        <v>31388</v>
      </c>
      <c r="E15106" s="101">
        <v>10.13</v>
      </c>
      <c r="F15106" s="102"/>
    </row>
    <row r="15107" ht="12.75" customHeight="1">
      <c r="A15107" s="100" t="s">
        <v>31231</v>
      </c>
      <c r="B15107" s="101">
        <v>640.0</v>
      </c>
      <c r="C15107" s="102"/>
      <c r="D15107" s="100" t="s">
        <v>15660</v>
      </c>
      <c r="E15107" s="101">
        <v>8.84</v>
      </c>
      <c r="F15107" s="102"/>
    </row>
    <row r="15108" ht="12.75" customHeight="1">
      <c r="A15108" s="100" t="s">
        <v>15350</v>
      </c>
      <c r="B15108" s="101">
        <v>578.59</v>
      </c>
      <c r="C15108" s="102"/>
      <c r="D15108" s="100" t="s">
        <v>31389</v>
      </c>
      <c r="E15108" s="101">
        <v>10.14</v>
      </c>
      <c r="F15108" s="102"/>
    </row>
    <row r="15109" ht="12.75" customHeight="1">
      <c r="A15109" s="100" t="s">
        <v>31232</v>
      </c>
      <c r="B15109" s="101">
        <v>910.58</v>
      </c>
      <c r="C15109" s="102"/>
      <c r="D15109" s="100" t="s">
        <v>15662</v>
      </c>
      <c r="E15109" s="101">
        <v>8.85</v>
      </c>
      <c r="F15109" s="102"/>
    </row>
    <row r="15110" ht="12.75" customHeight="1">
      <c r="A15110" s="100" t="s">
        <v>15352</v>
      </c>
      <c r="B15110" s="101">
        <v>846.8</v>
      </c>
      <c r="C15110" s="102"/>
      <c r="D15110" s="100" t="s">
        <v>31390</v>
      </c>
      <c r="E15110" s="101">
        <v>10.66</v>
      </c>
      <c r="F15110" s="102"/>
    </row>
    <row r="15111" ht="12.75" customHeight="1">
      <c r="A15111" s="100" t="s">
        <v>31233</v>
      </c>
      <c r="B15111" s="101">
        <v>698.02</v>
      </c>
      <c r="C15111" s="102"/>
      <c r="D15111" s="100" t="s">
        <v>15664</v>
      </c>
      <c r="E15111" s="101">
        <v>9.37</v>
      </c>
      <c r="F15111" s="102"/>
    </row>
    <row r="15112" ht="12.75" customHeight="1">
      <c r="A15112" s="100" t="s">
        <v>15354</v>
      </c>
      <c r="B15112" s="101">
        <v>622.08</v>
      </c>
      <c r="C15112" s="102"/>
      <c r="D15112" s="100" t="s">
        <v>31391</v>
      </c>
      <c r="E15112" s="101">
        <v>10.49</v>
      </c>
      <c r="F15112" s="102"/>
    </row>
    <row r="15113" ht="12.75" customHeight="1">
      <c r="A15113" s="100" t="s">
        <v>31234</v>
      </c>
      <c r="B15113" s="101">
        <v>591.25</v>
      </c>
      <c r="C15113" s="102"/>
      <c r="D15113" s="100" t="s">
        <v>15666</v>
      </c>
      <c r="E15113" s="101">
        <v>9.2</v>
      </c>
      <c r="F15113" s="102"/>
    </row>
    <row r="15114" ht="12.75" customHeight="1">
      <c r="A15114" s="100" t="s">
        <v>15356</v>
      </c>
      <c r="B15114" s="101">
        <v>534.18</v>
      </c>
      <c r="C15114" s="102"/>
      <c r="D15114" s="100" t="s">
        <v>31392</v>
      </c>
      <c r="E15114" s="101">
        <v>10.2</v>
      </c>
      <c r="F15114" s="102"/>
    </row>
    <row r="15115" ht="12.75" customHeight="1">
      <c r="A15115" s="100" t="s">
        <v>31235</v>
      </c>
      <c r="B15115" s="101">
        <v>870.69</v>
      </c>
      <c r="C15115" s="102"/>
      <c r="D15115" s="100" t="s">
        <v>15668</v>
      </c>
      <c r="E15115" s="101">
        <v>8.91</v>
      </c>
      <c r="F15115" s="102"/>
    </row>
    <row r="15116" ht="12.75" customHeight="1">
      <c r="A15116" s="100" t="s">
        <v>15358</v>
      </c>
      <c r="B15116" s="101">
        <v>811.25</v>
      </c>
      <c r="C15116" s="102"/>
      <c r="D15116" s="100" t="s">
        <v>31393</v>
      </c>
      <c r="E15116" s="101">
        <v>12.12</v>
      </c>
      <c r="F15116" s="102"/>
    </row>
    <row r="15117" ht="12.75" customHeight="1">
      <c r="A15117" s="100" t="s">
        <v>31236</v>
      </c>
      <c r="B15117" s="101">
        <v>1025.37</v>
      </c>
      <c r="C15117" s="102"/>
      <c r="D15117" s="100" t="s">
        <v>15670</v>
      </c>
      <c r="E15117" s="101">
        <v>10.68</v>
      </c>
      <c r="F15117" s="102"/>
    </row>
    <row r="15118" ht="12.75" customHeight="1">
      <c r="A15118" s="100" t="s">
        <v>15360</v>
      </c>
      <c r="B15118" s="101">
        <v>913.28</v>
      </c>
      <c r="C15118" s="102"/>
      <c r="D15118" s="100" t="s">
        <v>31394</v>
      </c>
      <c r="E15118" s="101">
        <v>11.95</v>
      </c>
      <c r="F15118" s="102"/>
    </row>
    <row r="15119" ht="12.75" customHeight="1">
      <c r="A15119" s="100" t="s">
        <v>31237</v>
      </c>
      <c r="B15119" s="101">
        <v>735.03</v>
      </c>
      <c r="C15119" s="102"/>
      <c r="D15119" s="100" t="s">
        <v>15672</v>
      </c>
      <c r="E15119" s="101">
        <v>10.51</v>
      </c>
      <c r="F15119" s="102"/>
    </row>
    <row r="15120" ht="12.75" customHeight="1">
      <c r="A15120" s="100" t="s">
        <v>15362</v>
      </c>
      <c r="B15120" s="101">
        <v>664.72</v>
      </c>
      <c r="C15120" s="102"/>
      <c r="D15120" s="100" t="s">
        <v>31395</v>
      </c>
      <c r="E15120" s="101">
        <v>13.21</v>
      </c>
      <c r="F15120" s="102"/>
    </row>
    <row r="15121" ht="12.75" customHeight="1">
      <c r="A15121" s="100" t="s">
        <v>31238</v>
      </c>
      <c r="B15121" s="101">
        <v>1101.98</v>
      </c>
      <c r="C15121" s="102"/>
      <c r="D15121" s="100" t="s">
        <v>15674</v>
      </c>
      <c r="E15121" s="101">
        <v>11.62</v>
      </c>
      <c r="F15121" s="102"/>
    </row>
    <row r="15122" ht="12.75" customHeight="1">
      <c r="A15122" s="100" t="s">
        <v>15364</v>
      </c>
      <c r="B15122" s="101">
        <v>1029.31</v>
      </c>
      <c r="C15122" s="102"/>
      <c r="D15122" s="100" t="s">
        <v>31396</v>
      </c>
      <c r="E15122" s="101">
        <v>16.67</v>
      </c>
      <c r="F15122" s="102"/>
    </row>
    <row r="15123" ht="12.75" customHeight="1">
      <c r="A15123" s="100" t="s">
        <v>31239</v>
      </c>
      <c r="B15123" s="101">
        <v>418.53</v>
      </c>
      <c r="C15123" s="102"/>
      <c r="D15123" s="100" t="s">
        <v>15676</v>
      </c>
      <c r="E15123" s="101">
        <v>14.92</v>
      </c>
      <c r="F15123" s="102"/>
    </row>
    <row r="15124" ht="12.75" customHeight="1">
      <c r="A15124" s="100" t="s">
        <v>15366</v>
      </c>
      <c r="B15124" s="101">
        <v>368.49</v>
      </c>
      <c r="C15124" s="102"/>
      <c r="D15124" s="100" t="s">
        <v>31397</v>
      </c>
      <c r="E15124" s="101">
        <v>17.42</v>
      </c>
      <c r="F15124" s="102"/>
    </row>
    <row r="15125" ht="12.75" customHeight="1">
      <c r="A15125" s="100" t="s">
        <v>31240</v>
      </c>
      <c r="B15125" s="101">
        <v>327.13</v>
      </c>
      <c r="C15125" s="102"/>
      <c r="D15125" s="100" t="s">
        <v>15678</v>
      </c>
      <c r="E15125" s="101">
        <v>15.67</v>
      </c>
      <c r="F15125" s="102"/>
    </row>
    <row r="15126" ht="12.75" customHeight="1">
      <c r="A15126" s="100" t="s">
        <v>15368</v>
      </c>
      <c r="B15126" s="101">
        <v>289.99</v>
      </c>
      <c r="C15126" s="102"/>
      <c r="D15126" s="100" t="s">
        <v>31398</v>
      </c>
      <c r="E15126" s="101">
        <v>18.04</v>
      </c>
      <c r="F15126" s="102"/>
    </row>
    <row r="15127" ht="12.75" customHeight="1">
      <c r="A15127" s="100" t="s">
        <v>31241</v>
      </c>
      <c r="B15127" s="101">
        <v>494.93</v>
      </c>
      <c r="C15127" s="102"/>
      <c r="D15127" s="100" t="s">
        <v>15680</v>
      </c>
      <c r="E15127" s="101">
        <v>16.14</v>
      </c>
      <c r="F15127" s="102"/>
    </row>
    <row r="15128" ht="12.75" customHeight="1">
      <c r="A15128" s="100" t="s">
        <v>15370</v>
      </c>
      <c r="B15128" s="101">
        <v>455.42</v>
      </c>
      <c r="C15128" s="102"/>
      <c r="D15128" s="100" t="s">
        <v>31399</v>
      </c>
      <c r="E15128" s="101">
        <v>23.0</v>
      </c>
      <c r="F15128" s="102"/>
    </row>
    <row r="15129" ht="12.75" customHeight="1">
      <c r="A15129" s="100" t="s">
        <v>31242</v>
      </c>
      <c r="B15129" s="101">
        <v>361.35</v>
      </c>
      <c r="C15129" s="102"/>
      <c r="D15129" s="100" t="s">
        <v>15682</v>
      </c>
      <c r="E15129" s="101">
        <v>20.94</v>
      </c>
      <c r="F15129" s="102"/>
    </row>
    <row r="15130" ht="12.75" customHeight="1">
      <c r="A15130" s="100" t="s">
        <v>15372</v>
      </c>
      <c r="B15130" s="101">
        <v>317.92</v>
      </c>
      <c r="C15130" s="102"/>
      <c r="D15130" s="100" t="s">
        <v>31400</v>
      </c>
      <c r="E15130" s="101">
        <v>25.93</v>
      </c>
      <c r="F15130" s="102"/>
    </row>
    <row r="15131" ht="12.75" customHeight="1">
      <c r="A15131" s="100" t="s">
        <v>31243</v>
      </c>
      <c r="B15131" s="101">
        <v>321.84</v>
      </c>
      <c r="C15131" s="102"/>
      <c r="D15131" s="100" t="s">
        <v>15684</v>
      </c>
      <c r="E15131" s="101">
        <v>23.87</v>
      </c>
      <c r="F15131" s="102"/>
    </row>
    <row r="15132" ht="12.75" customHeight="1">
      <c r="A15132" s="100" t="s">
        <v>15374</v>
      </c>
      <c r="B15132" s="101">
        <v>284.7</v>
      </c>
      <c r="C15132" s="102"/>
      <c r="D15132" s="100" t="s">
        <v>31401</v>
      </c>
      <c r="E15132" s="101">
        <v>28.75</v>
      </c>
      <c r="F15132" s="102"/>
    </row>
    <row r="15133" ht="12.75" customHeight="1">
      <c r="A15133" s="100" t="s">
        <v>31244</v>
      </c>
      <c r="B15133" s="101">
        <v>492.5</v>
      </c>
      <c r="C15133" s="102"/>
      <c r="D15133" s="100" t="s">
        <v>15686</v>
      </c>
      <c r="E15133" s="101">
        <v>26.69</v>
      </c>
      <c r="F15133" s="102"/>
    </row>
    <row r="15134" ht="12.75" customHeight="1">
      <c r="A15134" s="100" t="s">
        <v>15376</v>
      </c>
      <c r="B15134" s="101">
        <v>452.99</v>
      </c>
      <c r="C15134" s="102"/>
      <c r="D15134" s="100" t="s">
        <v>31402</v>
      </c>
      <c r="E15134" s="101">
        <v>37.13</v>
      </c>
      <c r="F15134" s="102"/>
    </row>
    <row r="15135" ht="12.75" customHeight="1">
      <c r="A15135" s="100" t="s">
        <v>31245</v>
      </c>
      <c r="B15135" s="101">
        <v>543.41</v>
      </c>
      <c r="C15135" s="102"/>
      <c r="D15135" s="100" t="s">
        <v>15688</v>
      </c>
      <c r="E15135" s="101">
        <v>34.92</v>
      </c>
      <c r="F15135" s="102"/>
    </row>
    <row r="15136" ht="12.75" customHeight="1">
      <c r="A15136" s="100" t="s">
        <v>15378</v>
      </c>
      <c r="B15136" s="101">
        <v>480.04</v>
      </c>
      <c r="C15136" s="102"/>
      <c r="D15136" s="100" t="s">
        <v>31403</v>
      </c>
      <c r="E15136" s="101">
        <v>56.17</v>
      </c>
      <c r="F15136" s="102"/>
    </row>
    <row r="15137" ht="12.75" customHeight="1">
      <c r="A15137" s="100" t="s">
        <v>31246</v>
      </c>
      <c r="B15137" s="101">
        <v>391.09</v>
      </c>
      <c r="C15137" s="102"/>
      <c r="D15137" s="100" t="s">
        <v>15690</v>
      </c>
      <c r="E15137" s="101">
        <v>53.76</v>
      </c>
      <c r="F15137" s="102"/>
    </row>
    <row r="15138" ht="12.75" customHeight="1">
      <c r="A15138" s="100" t="s">
        <v>15380</v>
      </c>
      <c r="B15138" s="101">
        <v>349.21</v>
      </c>
      <c r="C15138" s="102"/>
      <c r="D15138" s="100" t="s">
        <v>31404</v>
      </c>
      <c r="E15138" s="101">
        <v>12.67</v>
      </c>
      <c r="F15138" s="102"/>
    </row>
    <row r="15139" ht="12.75" customHeight="1">
      <c r="A15139" s="100" t="s">
        <v>31247</v>
      </c>
      <c r="B15139" s="101">
        <v>599.88</v>
      </c>
      <c r="C15139" s="102"/>
      <c r="D15139" s="100" t="s">
        <v>15692</v>
      </c>
      <c r="E15139" s="101">
        <v>11.38</v>
      </c>
      <c r="F15139" s="102"/>
    </row>
    <row r="15140" ht="12.75" customHeight="1">
      <c r="A15140" s="100" t="s">
        <v>15382</v>
      </c>
      <c r="B15140" s="101">
        <v>555.63</v>
      </c>
      <c r="C15140" s="102"/>
      <c r="D15140" s="100" t="s">
        <v>31405</v>
      </c>
      <c r="E15140" s="101">
        <v>14.63</v>
      </c>
      <c r="F15140" s="102"/>
    </row>
    <row r="15141" ht="12.75" customHeight="1">
      <c r="A15141" s="100" t="s">
        <v>31248</v>
      </c>
      <c r="B15141" s="101">
        <v>448.22</v>
      </c>
      <c r="C15141" s="102"/>
      <c r="D15141" s="100" t="s">
        <v>15694</v>
      </c>
      <c r="E15141" s="101">
        <v>13.19</v>
      </c>
      <c r="F15141" s="102"/>
    </row>
    <row r="15142" ht="12.75" customHeight="1">
      <c r="A15142" s="100" t="s">
        <v>15384</v>
      </c>
      <c r="B15142" s="101">
        <v>395.86</v>
      </c>
      <c r="C15142" s="102"/>
      <c r="D15142" s="100" t="s">
        <v>31406</v>
      </c>
      <c r="E15142" s="101">
        <v>16.02</v>
      </c>
      <c r="F15142" s="102"/>
    </row>
    <row r="15143" ht="12.75" customHeight="1">
      <c r="A15143" s="100" t="s">
        <v>31249</v>
      </c>
      <c r="B15143" s="101">
        <v>382.37</v>
      </c>
      <c r="C15143" s="102"/>
      <c r="D15143" s="100" t="s">
        <v>15696</v>
      </c>
      <c r="E15143" s="101">
        <v>14.53</v>
      </c>
      <c r="F15143" s="102"/>
    </row>
    <row r="15144" ht="12.75" customHeight="1">
      <c r="A15144" s="100" t="s">
        <v>15386</v>
      </c>
      <c r="B15144" s="101">
        <v>340.49</v>
      </c>
      <c r="C15144" s="102"/>
      <c r="D15144" s="100" t="s">
        <v>31407</v>
      </c>
      <c r="E15144" s="101">
        <v>17.52</v>
      </c>
      <c r="F15144" s="102"/>
    </row>
    <row r="15145" ht="12.75" customHeight="1">
      <c r="A15145" s="100" t="s">
        <v>31250</v>
      </c>
      <c r="B15145" s="101">
        <v>600.69</v>
      </c>
      <c r="C15145" s="102"/>
      <c r="D15145" s="100" t="s">
        <v>15698</v>
      </c>
      <c r="E15145" s="101">
        <v>15.98</v>
      </c>
      <c r="F15145" s="102"/>
    </row>
    <row r="15146" ht="12.75" customHeight="1">
      <c r="A15146" s="100" t="s">
        <v>15388</v>
      </c>
      <c r="B15146" s="101">
        <v>556.44</v>
      </c>
      <c r="C15146" s="102"/>
      <c r="D15146" s="100" t="s">
        <v>31408</v>
      </c>
      <c r="E15146" s="101">
        <v>19.71</v>
      </c>
      <c r="F15146" s="102"/>
    </row>
    <row r="15147" ht="12.75" customHeight="1">
      <c r="A15147" s="100" t="s">
        <v>31251</v>
      </c>
      <c r="B15147" s="101">
        <v>549.3</v>
      </c>
      <c r="C15147" s="102"/>
      <c r="D15147" s="100" t="s">
        <v>15700</v>
      </c>
      <c r="E15147" s="101">
        <v>18.12</v>
      </c>
      <c r="F15147" s="102"/>
    </row>
    <row r="15148" ht="12.75" customHeight="1">
      <c r="A15148" s="100" t="s">
        <v>15390</v>
      </c>
      <c r="B15148" s="101">
        <v>488.36</v>
      </c>
      <c r="C15148" s="102"/>
      <c r="D15148" s="100" t="s">
        <v>31409</v>
      </c>
      <c r="E15148" s="101">
        <v>28.17</v>
      </c>
      <c r="F15148" s="102"/>
    </row>
    <row r="15149" ht="12.75" customHeight="1">
      <c r="A15149" s="100" t="s">
        <v>31252</v>
      </c>
      <c r="B15149" s="101">
        <v>366.51</v>
      </c>
      <c r="C15149" s="102"/>
      <c r="D15149" s="100" t="s">
        <v>15702</v>
      </c>
      <c r="E15149" s="101">
        <v>26.52</v>
      </c>
      <c r="F15149" s="102"/>
    </row>
    <row r="15150" ht="12.75" customHeight="1">
      <c r="A15150" s="100" t="s">
        <v>15392</v>
      </c>
      <c r="B15150" s="101">
        <v>331.36</v>
      </c>
      <c r="C15150" s="102"/>
      <c r="D15150" s="100" t="s">
        <v>31410</v>
      </c>
      <c r="E15150" s="101">
        <v>33.29</v>
      </c>
      <c r="F15150" s="102"/>
    </row>
    <row r="15151" ht="12.75" customHeight="1">
      <c r="A15151" s="100" t="s">
        <v>31253</v>
      </c>
      <c r="B15151" s="101">
        <v>621.79</v>
      </c>
      <c r="C15151" s="102"/>
      <c r="D15151" s="100" t="s">
        <v>15704</v>
      </c>
      <c r="E15151" s="101">
        <v>31.6</v>
      </c>
      <c r="F15151" s="102"/>
    </row>
    <row r="15152" ht="12.75" customHeight="1">
      <c r="A15152" s="100" t="s">
        <v>15394</v>
      </c>
      <c r="B15152" s="101">
        <v>584.11</v>
      </c>
      <c r="C15152" s="102"/>
      <c r="D15152" s="100" t="s">
        <v>31411</v>
      </c>
      <c r="E15152" s="101">
        <v>37.57</v>
      </c>
      <c r="F15152" s="102"/>
    </row>
    <row r="15153" ht="12.75" customHeight="1">
      <c r="A15153" s="100" t="s">
        <v>31254</v>
      </c>
      <c r="B15153" s="101">
        <v>407.94</v>
      </c>
      <c r="C15153" s="102"/>
      <c r="D15153" s="100" t="s">
        <v>15706</v>
      </c>
      <c r="E15153" s="101">
        <v>35.82</v>
      </c>
      <c r="F15153" s="102"/>
    </row>
    <row r="15154" ht="12.75" customHeight="1">
      <c r="A15154" s="100" t="s">
        <v>15396</v>
      </c>
      <c r="B15154" s="101">
        <v>363.76</v>
      </c>
      <c r="C15154" s="102"/>
      <c r="D15154" s="100" t="s">
        <v>31412</v>
      </c>
      <c r="E15154" s="101">
        <v>46.93</v>
      </c>
      <c r="F15154" s="102"/>
    </row>
    <row r="15155" ht="12.75" customHeight="1">
      <c r="A15155" s="100" t="s">
        <v>31255</v>
      </c>
      <c r="B15155" s="101">
        <v>328.92</v>
      </c>
      <c r="C15155" s="102"/>
      <c r="D15155" s="100" t="s">
        <v>15708</v>
      </c>
      <c r="E15155" s="101">
        <v>45.08</v>
      </c>
      <c r="F15155" s="102"/>
    </row>
    <row r="15156" ht="12.75" customHeight="1">
      <c r="A15156" s="100" t="s">
        <v>15398</v>
      </c>
      <c r="B15156" s="101">
        <v>297.32</v>
      </c>
      <c r="C15156" s="102"/>
      <c r="D15156" s="100" t="s">
        <v>31413</v>
      </c>
      <c r="E15156" s="101">
        <v>56.26</v>
      </c>
      <c r="F15156" s="102"/>
    </row>
    <row r="15157" ht="12.75" customHeight="1">
      <c r="A15157" s="100" t="s">
        <v>31256</v>
      </c>
      <c r="B15157" s="101">
        <v>582.9</v>
      </c>
      <c r="C15157" s="102"/>
      <c r="D15157" s="100" t="s">
        <v>15710</v>
      </c>
      <c r="E15157" s="101">
        <v>54.36</v>
      </c>
      <c r="F15157" s="102"/>
    </row>
    <row r="15158" ht="12.75" customHeight="1">
      <c r="A15158" s="100" t="s">
        <v>15400</v>
      </c>
      <c r="B15158" s="101">
        <v>548.93</v>
      </c>
      <c r="C15158" s="102"/>
      <c r="D15158" s="100" t="s">
        <v>31414</v>
      </c>
      <c r="E15158" s="101">
        <v>68.95</v>
      </c>
      <c r="F15158" s="102"/>
    </row>
    <row r="15159" ht="12.75" customHeight="1">
      <c r="A15159" s="100" t="s">
        <v>31257</v>
      </c>
      <c r="B15159" s="101">
        <v>632.18</v>
      </c>
      <c r="C15159" s="102"/>
      <c r="D15159" s="100" t="s">
        <v>15712</v>
      </c>
      <c r="E15159" s="101">
        <v>66.89</v>
      </c>
      <c r="F15159" s="102"/>
    </row>
    <row r="15160" ht="12.75" customHeight="1">
      <c r="A15160" s="100" t="s">
        <v>15402</v>
      </c>
      <c r="B15160" s="101">
        <v>562.2</v>
      </c>
      <c r="C15160" s="102"/>
      <c r="D15160" s="100" t="s">
        <v>31415</v>
      </c>
      <c r="E15160" s="101">
        <v>14.29</v>
      </c>
      <c r="F15160" s="102"/>
    </row>
    <row r="15161" ht="12.75" customHeight="1">
      <c r="A15161" s="100" t="s">
        <v>31258</v>
      </c>
      <c r="B15161" s="101">
        <v>418.93</v>
      </c>
      <c r="C15161" s="102"/>
      <c r="D15161" s="100" t="s">
        <v>15714</v>
      </c>
      <c r="E15161" s="101">
        <v>13.69</v>
      </c>
      <c r="F15161" s="102"/>
    </row>
    <row r="15162" ht="12.75" customHeight="1">
      <c r="A15162" s="100" t="s">
        <v>15404</v>
      </c>
      <c r="B15162" s="101">
        <v>379.04</v>
      </c>
      <c r="C15162" s="102"/>
      <c r="D15162" s="100" t="s">
        <v>31416</v>
      </c>
      <c r="E15162" s="101">
        <v>15.56</v>
      </c>
      <c r="F15162" s="102"/>
    </row>
    <row r="15163" ht="12.75" customHeight="1">
      <c r="A15163" s="100" t="s">
        <v>31259</v>
      </c>
      <c r="B15163" s="101">
        <v>762.3</v>
      </c>
      <c r="C15163" s="102"/>
      <c r="D15163" s="100" t="s">
        <v>15716</v>
      </c>
      <c r="E15163" s="101">
        <v>14.81</v>
      </c>
      <c r="F15163" s="102"/>
    </row>
    <row r="15164" ht="12.75" customHeight="1">
      <c r="A15164" s="100" t="s">
        <v>15406</v>
      </c>
      <c r="B15164" s="101">
        <v>720.04</v>
      </c>
      <c r="C15164" s="102"/>
      <c r="D15164" s="100" t="s">
        <v>31417</v>
      </c>
      <c r="E15164" s="101">
        <v>19.47</v>
      </c>
      <c r="F15164" s="102"/>
    </row>
    <row r="15165" ht="12.75" customHeight="1">
      <c r="A15165" s="100" t="s">
        <v>31260</v>
      </c>
      <c r="B15165" s="101">
        <v>473.45</v>
      </c>
      <c r="C15165" s="102"/>
      <c r="D15165" s="100" t="s">
        <v>15718</v>
      </c>
      <c r="E15165" s="101">
        <v>18.57</v>
      </c>
      <c r="F15165" s="102"/>
    </row>
    <row r="15166" ht="12.75" customHeight="1">
      <c r="A15166" s="100" t="s">
        <v>15408</v>
      </c>
      <c r="B15166" s="101">
        <v>422.2</v>
      </c>
      <c r="C15166" s="102"/>
      <c r="D15166" s="100" t="s">
        <v>31418</v>
      </c>
      <c r="E15166" s="101">
        <v>13.45</v>
      </c>
      <c r="F15166" s="102"/>
    </row>
    <row r="15167" ht="12.75" customHeight="1">
      <c r="A15167" s="100" t="s">
        <v>31261</v>
      </c>
      <c r="B15167" s="101">
        <v>381.26</v>
      </c>
      <c r="C15167" s="102"/>
      <c r="D15167" s="100" t="s">
        <v>15720</v>
      </c>
      <c r="E15167" s="101">
        <v>12.85</v>
      </c>
      <c r="F15167" s="102"/>
    </row>
    <row r="15168" ht="12.75" customHeight="1">
      <c r="A15168" s="100" t="s">
        <v>15410</v>
      </c>
      <c r="B15168" s="101">
        <v>344.68</v>
      </c>
      <c r="C15168" s="102"/>
      <c r="D15168" s="100" t="s">
        <v>31419</v>
      </c>
      <c r="E15168" s="101">
        <v>15.16</v>
      </c>
      <c r="F15168" s="102"/>
    </row>
    <row r="15169" ht="12.75" customHeight="1">
      <c r="A15169" s="100" t="s">
        <v>31262</v>
      </c>
      <c r="B15169" s="101">
        <v>673.46</v>
      </c>
      <c r="C15169" s="102"/>
      <c r="D15169" s="100" t="s">
        <v>15722</v>
      </c>
      <c r="E15169" s="101">
        <v>14.41</v>
      </c>
      <c r="F15169" s="102"/>
    </row>
    <row r="15170" ht="12.75" customHeight="1">
      <c r="A15170" s="100" t="s">
        <v>15412</v>
      </c>
      <c r="B15170" s="101">
        <v>634.51</v>
      </c>
      <c r="C15170" s="102"/>
      <c r="D15170" s="100" t="s">
        <v>31420</v>
      </c>
      <c r="E15170" s="101">
        <v>18.57</v>
      </c>
      <c r="F15170" s="102"/>
    </row>
    <row r="15171" ht="12.75" customHeight="1">
      <c r="A15171" s="100" t="s">
        <v>31263</v>
      </c>
      <c r="B15171" s="101">
        <v>734.14</v>
      </c>
      <c r="C15171" s="102"/>
      <c r="D15171" s="100" t="s">
        <v>15724</v>
      </c>
      <c r="E15171" s="101">
        <v>17.67</v>
      </c>
      <c r="F15171" s="102"/>
    </row>
    <row r="15172" ht="12.75" customHeight="1">
      <c r="A15172" s="100" t="s">
        <v>15414</v>
      </c>
      <c r="B15172" s="101">
        <v>652.75</v>
      </c>
      <c r="C15172" s="102"/>
      <c r="D15172" s="100" t="s">
        <v>31421</v>
      </c>
      <c r="E15172" s="101">
        <v>13.01</v>
      </c>
      <c r="F15172" s="102"/>
    </row>
    <row r="15173" ht="12.75" customHeight="1">
      <c r="A15173" s="100" t="s">
        <v>31264</v>
      </c>
      <c r="B15173" s="101">
        <v>490.42</v>
      </c>
      <c r="C15173" s="102"/>
      <c r="D15173" s="100" t="s">
        <v>15726</v>
      </c>
      <c r="E15173" s="101">
        <v>12.41</v>
      </c>
      <c r="F15173" s="102"/>
    </row>
    <row r="15174" ht="12.75" customHeight="1">
      <c r="A15174" s="100" t="s">
        <v>15416</v>
      </c>
      <c r="B15174" s="101">
        <v>443.42</v>
      </c>
      <c r="C15174" s="102"/>
      <c r="D15174" s="100" t="s">
        <v>31422</v>
      </c>
      <c r="E15174" s="101">
        <v>14.15</v>
      </c>
      <c r="F15174" s="102"/>
    </row>
    <row r="15175" ht="12.75" customHeight="1">
      <c r="A15175" s="100" t="s">
        <v>31265</v>
      </c>
      <c r="B15175" s="101">
        <v>768.95</v>
      </c>
      <c r="C15175" s="102"/>
      <c r="D15175" s="100" t="s">
        <v>15728</v>
      </c>
      <c r="E15175" s="101">
        <v>13.4</v>
      </c>
      <c r="F15175" s="102"/>
    </row>
    <row r="15176" ht="12.75" customHeight="1">
      <c r="A15176" s="100" t="s">
        <v>15418</v>
      </c>
      <c r="B15176" s="101">
        <v>719.58</v>
      </c>
      <c r="C15176" s="102"/>
      <c r="D15176" s="100" t="s">
        <v>31423</v>
      </c>
      <c r="E15176" s="101">
        <v>18.24</v>
      </c>
      <c r="F15176" s="102"/>
    </row>
    <row r="15177" ht="12.75" customHeight="1">
      <c r="A15177" s="100" t="s">
        <v>31266</v>
      </c>
      <c r="B15177" s="101">
        <v>545.77</v>
      </c>
      <c r="C15177" s="102"/>
      <c r="D15177" s="100" t="s">
        <v>15730</v>
      </c>
      <c r="E15177" s="101">
        <v>17.34</v>
      </c>
      <c r="F15177" s="102"/>
    </row>
    <row r="15178" ht="12.75" customHeight="1">
      <c r="A15178" s="100" t="s">
        <v>15420</v>
      </c>
      <c r="B15178" s="101">
        <v>486.73</v>
      </c>
      <c r="C15178" s="102"/>
      <c r="D15178" s="100" t="s">
        <v>31424</v>
      </c>
      <c r="E15178" s="101">
        <v>13.45</v>
      </c>
      <c r="F15178" s="102"/>
    </row>
    <row r="15179" ht="12.75" customHeight="1">
      <c r="A15179" s="100" t="s">
        <v>31267</v>
      </c>
      <c r="B15179" s="101">
        <v>440.4</v>
      </c>
      <c r="C15179" s="102"/>
      <c r="D15179" s="100" t="s">
        <v>15732</v>
      </c>
      <c r="E15179" s="101">
        <v>12.85</v>
      </c>
      <c r="F15179" s="102"/>
    </row>
    <row r="15180" ht="12.75" customHeight="1">
      <c r="A15180" s="100" t="s">
        <v>15422</v>
      </c>
      <c r="B15180" s="101">
        <v>398.14</v>
      </c>
      <c r="C15180" s="102"/>
      <c r="D15180" s="100" t="s">
        <v>31425</v>
      </c>
      <c r="E15180" s="101">
        <v>15.16</v>
      </c>
      <c r="F15180" s="102"/>
    </row>
    <row r="15181" ht="12.75" customHeight="1">
      <c r="A15181" s="100" t="s">
        <v>31268</v>
      </c>
      <c r="B15181" s="101">
        <v>828.98</v>
      </c>
      <c r="C15181" s="102"/>
      <c r="D15181" s="100" t="s">
        <v>15734</v>
      </c>
      <c r="E15181" s="101">
        <v>14.41</v>
      </c>
      <c r="F15181" s="102"/>
    </row>
    <row r="15182" ht="12.75" customHeight="1">
      <c r="A15182" s="100" t="s">
        <v>15424</v>
      </c>
      <c r="B15182" s="101">
        <v>784.35</v>
      </c>
      <c r="C15182" s="102"/>
      <c r="D15182" s="100" t="s">
        <v>31426</v>
      </c>
      <c r="E15182" s="101">
        <v>16.35</v>
      </c>
      <c r="F15182" s="102"/>
    </row>
    <row r="15183" ht="12.75" customHeight="1">
      <c r="A15183" s="100" t="s">
        <v>31269</v>
      </c>
      <c r="B15183" s="101">
        <v>821.5</v>
      </c>
      <c r="C15183" s="102"/>
      <c r="D15183" s="100" t="s">
        <v>15736</v>
      </c>
      <c r="E15183" s="101">
        <v>15.45</v>
      </c>
      <c r="F15183" s="102"/>
    </row>
    <row r="15184" ht="12.75" customHeight="1">
      <c r="A15184" s="100" t="s">
        <v>15426</v>
      </c>
      <c r="B15184" s="101">
        <v>731.08</v>
      </c>
      <c r="C15184" s="102"/>
      <c r="D15184" s="100" t="s">
        <v>31427</v>
      </c>
      <c r="E15184" s="101">
        <v>48.6</v>
      </c>
      <c r="F15184" s="102"/>
    </row>
    <row r="15185" ht="12.75" customHeight="1">
      <c r="A15185" s="100" t="s">
        <v>31270</v>
      </c>
      <c r="B15185" s="101">
        <v>547.31</v>
      </c>
      <c r="C15185" s="102"/>
      <c r="D15185" s="100" t="s">
        <v>15738</v>
      </c>
      <c r="E15185" s="101">
        <v>47.55</v>
      </c>
      <c r="F15185" s="102"/>
    </row>
    <row r="15186" ht="12.75" customHeight="1">
      <c r="A15186" s="100" t="s">
        <v>15428</v>
      </c>
      <c r="B15186" s="101">
        <v>495.58</v>
      </c>
      <c r="C15186" s="102"/>
      <c r="D15186" s="100" t="s">
        <v>31428</v>
      </c>
      <c r="E15186" s="101">
        <v>13.45</v>
      </c>
      <c r="F15186" s="102"/>
    </row>
    <row r="15187" ht="12.75" customHeight="1">
      <c r="A15187" s="100" t="s">
        <v>31271</v>
      </c>
      <c r="B15187" s="101">
        <v>1024.0</v>
      </c>
      <c r="C15187" s="102"/>
      <c r="D15187" s="100" t="s">
        <v>15740</v>
      </c>
      <c r="E15187" s="101">
        <v>12.85</v>
      </c>
      <c r="F15187" s="102"/>
    </row>
    <row r="15188" ht="12.75" customHeight="1">
      <c r="A15188" s="100" t="s">
        <v>15430</v>
      </c>
      <c r="B15188" s="101">
        <v>969.89</v>
      </c>
      <c r="C15188" s="102"/>
      <c r="D15188" s="100" t="s">
        <v>31429</v>
      </c>
      <c r="E15188" s="101">
        <v>13.13</v>
      </c>
      <c r="F15188" s="102"/>
    </row>
    <row r="15189" ht="12.75" customHeight="1">
      <c r="A15189" s="100" t="s">
        <v>31272</v>
      </c>
      <c r="B15189" s="101">
        <v>347.91</v>
      </c>
      <c r="C15189" s="102"/>
      <c r="D15189" s="100" t="s">
        <v>15742</v>
      </c>
      <c r="E15189" s="101">
        <v>12.38</v>
      </c>
      <c r="F15189" s="102"/>
    </row>
    <row r="15190" ht="12.75" customHeight="1">
      <c r="A15190" s="100" t="s">
        <v>15432</v>
      </c>
      <c r="B15190" s="101">
        <v>305.27</v>
      </c>
      <c r="C15190" s="102"/>
      <c r="D15190" s="100" t="s">
        <v>31430</v>
      </c>
      <c r="E15190" s="101">
        <v>16.35</v>
      </c>
      <c r="F15190" s="102"/>
    </row>
    <row r="15191" ht="12.75" customHeight="1">
      <c r="A15191" s="100" t="s">
        <v>31273</v>
      </c>
      <c r="B15191" s="101">
        <v>396.07</v>
      </c>
      <c r="C15191" s="102"/>
      <c r="D15191" s="100" t="s">
        <v>15744</v>
      </c>
      <c r="E15191" s="101">
        <v>15.45</v>
      </c>
      <c r="F15191" s="102"/>
    </row>
    <row r="15192" ht="12.75" customHeight="1">
      <c r="A15192" s="100" t="s">
        <v>15434</v>
      </c>
      <c r="B15192" s="101">
        <v>348.69</v>
      </c>
      <c r="C15192" s="102"/>
      <c r="D15192" s="100" t="s">
        <v>31431</v>
      </c>
      <c r="E15192" s="101">
        <v>15.25</v>
      </c>
      <c r="F15192" s="102"/>
    </row>
    <row r="15193" ht="12.75" customHeight="1">
      <c r="A15193" s="100" t="s">
        <v>31274</v>
      </c>
      <c r="B15193" s="101">
        <v>467.01</v>
      </c>
      <c r="C15193" s="102"/>
      <c r="D15193" s="100" t="s">
        <v>15746</v>
      </c>
      <c r="E15193" s="101">
        <v>14.65</v>
      </c>
      <c r="F15193" s="102"/>
    </row>
    <row r="15194" ht="12.75" customHeight="1">
      <c r="A15194" s="100" t="s">
        <v>180</v>
      </c>
      <c r="B15194" s="101">
        <v>410.16</v>
      </c>
      <c r="C15194" s="102"/>
      <c r="D15194" s="100" t="s">
        <v>31432</v>
      </c>
      <c r="E15194" s="101">
        <v>16.65</v>
      </c>
      <c r="F15194" s="102"/>
    </row>
    <row r="15195" ht="12.75" customHeight="1">
      <c r="A15195" s="100" t="s">
        <v>31275</v>
      </c>
      <c r="B15195" s="101">
        <v>595.95</v>
      </c>
      <c r="C15195" s="102"/>
      <c r="D15195" s="100" t="s">
        <v>15748</v>
      </c>
      <c r="E15195" s="101">
        <v>15.9</v>
      </c>
      <c r="F15195" s="102"/>
    </row>
    <row r="15196" ht="12.75" customHeight="1">
      <c r="A15196" s="100" t="s">
        <v>15437</v>
      </c>
      <c r="B15196" s="101">
        <v>524.88</v>
      </c>
      <c r="C15196" s="102"/>
      <c r="D15196" s="100" t="s">
        <v>31433</v>
      </c>
      <c r="E15196" s="101">
        <v>22.43</v>
      </c>
      <c r="F15196" s="102"/>
    </row>
    <row r="15197" ht="12.75" customHeight="1">
      <c r="A15197" s="100" t="s">
        <v>31276</v>
      </c>
      <c r="B15197" s="101">
        <v>708.82</v>
      </c>
      <c r="C15197" s="102"/>
      <c r="D15197" s="100" t="s">
        <v>15750</v>
      </c>
      <c r="E15197" s="101">
        <v>21.53</v>
      </c>
      <c r="F15197" s="102"/>
    </row>
    <row r="15198" ht="12.75" customHeight="1">
      <c r="A15198" s="100" t="s">
        <v>15439</v>
      </c>
      <c r="B15198" s="101">
        <v>628.28</v>
      </c>
      <c r="C15198" s="102"/>
      <c r="D15198" s="100" t="s">
        <v>31434</v>
      </c>
      <c r="E15198" s="101">
        <v>20.9</v>
      </c>
      <c r="F15198" s="102"/>
    </row>
    <row r="15199" ht="12.75" customHeight="1">
      <c r="A15199" s="100" t="s">
        <v>31283</v>
      </c>
      <c r="B15199" s="101">
        <v>335.8</v>
      </c>
      <c r="C15199" s="102"/>
      <c r="D15199" s="100" t="s">
        <v>15752</v>
      </c>
      <c r="E15199" s="101">
        <v>20.0</v>
      </c>
      <c r="F15199" s="102"/>
    </row>
    <row r="15200" ht="12.75" customHeight="1">
      <c r="A15200" s="100" t="s">
        <v>15450</v>
      </c>
      <c r="B15200" s="101">
        <v>295.53</v>
      </c>
      <c r="C15200" s="102"/>
      <c r="D15200" s="100" t="s">
        <v>31435</v>
      </c>
      <c r="E15200" s="101">
        <v>43.02</v>
      </c>
      <c r="F15200" s="102"/>
    </row>
    <row r="15201" ht="12.75" customHeight="1">
      <c r="A15201" s="100" t="s">
        <v>31286</v>
      </c>
      <c r="B15201" s="101">
        <v>313.51</v>
      </c>
      <c r="C15201" s="102"/>
      <c r="D15201" s="100" t="s">
        <v>15754</v>
      </c>
      <c r="E15201" s="101">
        <v>41.83</v>
      </c>
      <c r="F15201" s="102"/>
    </row>
    <row r="15202" ht="12.75" customHeight="1">
      <c r="A15202" s="100" t="s">
        <v>15456</v>
      </c>
      <c r="B15202" s="101">
        <v>275.61</v>
      </c>
      <c r="C15202" s="102"/>
      <c r="D15202" s="100" t="s">
        <v>31436</v>
      </c>
      <c r="E15202" s="101">
        <v>14.3</v>
      </c>
      <c r="F15202" s="102"/>
    </row>
    <row r="15203" ht="12.75" customHeight="1">
      <c r="A15203" s="100" t="s">
        <v>31437</v>
      </c>
      <c r="B15203" s="101">
        <v>278.04</v>
      </c>
      <c r="C15203" s="102"/>
      <c r="D15203" s="100" t="s">
        <v>15756</v>
      </c>
      <c r="E15203" s="101">
        <v>13.7</v>
      </c>
      <c r="F15203" s="102"/>
    </row>
    <row r="15204" ht="12.75" customHeight="1">
      <c r="A15204" s="100" t="s">
        <v>31438</v>
      </c>
      <c r="B15204" s="101">
        <v>244.87</v>
      </c>
      <c r="C15204" s="102"/>
      <c r="D15204" s="100" t="s">
        <v>31439</v>
      </c>
      <c r="E15204" s="101">
        <v>13.7</v>
      </c>
      <c r="F15204" s="102"/>
    </row>
    <row r="15205" ht="12.75" customHeight="1">
      <c r="A15205" s="100" t="s">
        <v>31287</v>
      </c>
      <c r="B15205" s="101">
        <v>170.91</v>
      </c>
      <c r="C15205" s="102"/>
      <c r="D15205" s="100" t="s">
        <v>15758</v>
      </c>
      <c r="E15205" s="101">
        <v>12.95</v>
      </c>
      <c r="F15205" s="102"/>
    </row>
    <row r="15206" ht="12.75" customHeight="1">
      <c r="A15206" s="100" t="s">
        <v>15458</v>
      </c>
      <c r="B15206" s="101">
        <v>151.95</v>
      </c>
      <c r="C15206" s="102"/>
      <c r="D15206" s="100" t="s">
        <v>31440</v>
      </c>
      <c r="E15206" s="101">
        <v>20.02</v>
      </c>
      <c r="F15206" s="102"/>
    </row>
    <row r="15207" ht="12.75" customHeight="1">
      <c r="A15207" s="100" t="s">
        <v>31288</v>
      </c>
      <c r="B15207" s="101">
        <v>299.4</v>
      </c>
      <c r="C15207" s="102"/>
      <c r="D15207" s="100" t="s">
        <v>15760</v>
      </c>
      <c r="E15207" s="101">
        <v>19.12</v>
      </c>
      <c r="F15207" s="102"/>
    </row>
    <row r="15208" ht="12.75" customHeight="1">
      <c r="A15208" s="100" t="s">
        <v>15460</v>
      </c>
      <c r="B15208" s="101">
        <v>275.71</v>
      </c>
      <c r="C15208" s="102"/>
      <c r="D15208" s="100" t="s">
        <v>31441</v>
      </c>
      <c r="E15208" s="101">
        <v>9.67</v>
      </c>
      <c r="F15208" s="102"/>
    </row>
    <row r="15209" ht="12.75" customHeight="1">
      <c r="A15209" s="100" t="s">
        <v>31289</v>
      </c>
      <c r="B15209" s="101">
        <v>354.55</v>
      </c>
      <c r="C15209" s="102"/>
      <c r="D15209" s="100" t="s">
        <v>15762</v>
      </c>
      <c r="E15209" s="101">
        <v>9.07</v>
      </c>
      <c r="F15209" s="102"/>
    </row>
    <row r="15210" ht="12.75" customHeight="1">
      <c r="A15210" s="100" t="s">
        <v>15462</v>
      </c>
      <c r="B15210" s="101">
        <v>349.81</v>
      </c>
      <c r="C15210" s="102"/>
      <c r="D15210" s="100" t="s">
        <v>31442</v>
      </c>
      <c r="E15210" s="101">
        <v>10.78</v>
      </c>
      <c r="F15210" s="102"/>
    </row>
    <row r="15211" ht="12.75" customHeight="1">
      <c r="A15211" s="100" t="s">
        <v>31290</v>
      </c>
      <c r="B15211" s="101">
        <v>236.97</v>
      </c>
      <c r="C15211" s="102"/>
      <c r="D15211" s="100" t="s">
        <v>15764</v>
      </c>
      <c r="E15211" s="101">
        <v>10.03</v>
      </c>
      <c r="F15211" s="102"/>
    </row>
    <row r="15212" ht="12.75" customHeight="1">
      <c r="A15212" s="100" t="s">
        <v>15464</v>
      </c>
      <c r="B15212" s="101">
        <v>209.12</v>
      </c>
      <c r="C15212" s="102"/>
      <c r="D15212" s="100" t="s">
        <v>31443</v>
      </c>
      <c r="E15212" s="101">
        <v>11.9</v>
      </c>
      <c r="F15212" s="102"/>
    </row>
    <row r="15213" ht="12.75" customHeight="1">
      <c r="A15213" s="100" t="s">
        <v>31291</v>
      </c>
      <c r="B15213" s="101">
        <v>176.04</v>
      </c>
      <c r="C15213" s="102"/>
      <c r="D15213" s="100" t="s">
        <v>15766</v>
      </c>
      <c r="E15213" s="101">
        <v>11.0</v>
      </c>
      <c r="F15213" s="102"/>
    </row>
    <row r="15214" ht="12.75" customHeight="1">
      <c r="A15214" s="100" t="s">
        <v>15466</v>
      </c>
      <c r="B15214" s="101">
        <v>156.79</v>
      </c>
      <c r="C15214" s="102"/>
      <c r="D15214" s="100" t="s">
        <v>31444</v>
      </c>
      <c r="E15214" s="101">
        <v>6.91</v>
      </c>
      <c r="F15214" s="102"/>
    </row>
    <row r="15215" ht="12.75" customHeight="1">
      <c r="A15215" s="100" t="s">
        <v>31292</v>
      </c>
      <c r="B15215" s="101">
        <v>281.72</v>
      </c>
      <c r="C15215" s="102"/>
      <c r="D15215" s="100" t="s">
        <v>15768</v>
      </c>
      <c r="E15215" s="101">
        <v>6.3</v>
      </c>
      <c r="F15215" s="102"/>
    </row>
    <row r="15216" ht="12.75" customHeight="1">
      <c r="A15216" s="100" t="s">
        <v>15468</v>
      </c>
      <c r="B15216" s="101">
        <v>260.1</v>
      </c>
      <c r="C15216" s="102"/>
      <c r="D15216" s="100" t="s">
        <v>31445</v>
      </c>
      <c r="E15216" s="101">
        <v>7.0</v>
      </c>
      <c r="F15216" s="102"/>
    </row>
    <row r="15217" ht="12.75" customHeight="1">
      <c r="A15217" s="100" t="s">
        <v>31293</v>
      </c>
      <c r="B15217" s="101">
        <v>313.79</v>
      </c>
      <c r="C15217" s="102"/>
      <c r="D15217" s="100" t="s">
        <v>15770</v>
      </c>
      <c r="E15217" s="101">
        <v>6.39</v>
      </c>
      <c r="F15217" s="102"/>
    </row>
    <row r="15218" ht="12.75" customHeight="1">
      <c r="A15218" s="100" t="s">
        <v>15470</v>
      </c>
      <c r="B15218" s="101">
        <v>278.33</v>
      </c>
      <c r="C15218" s="102"/>
      <c r="D15218" s="100" t="s">
        <v>31446</v>
      </c>
      <c r="E15218" s="101">
        <v>7.61</v>
      </c>
      <c r="F15218" s="102"/>
    </row>
    <row r="15219" ht="12.75" customHeight="1">
      <c r="A15219" s="100" t="s">
        <v>31294</v>
      </c>
      <c r="B15219" s="101">
        <v>232.55</v>
      </c>
      <c r="C15219" s="102"/>
      <c r="D15219" s="100" t="s">
        <v>15772</v>
      </c>
      <c r="E15219" s="101">
        <v>7.0</v>
      </c>
      <c r="F15219" s="102"/>
    </row>
    <row r="15220" ht="12.75" customHeight="1">
      <c r="A15220" s="100" t="s">
        <v>15472</v>
      </c>
      <c r="B15220" s="101">
        <v>208.55</v>
      </c>
      <c r="C15220" s="102"/>
      <c r="D15220" s="100" t="s">
        <v>31447</v>
      </c>
      <c r="E15220" s="101">
        <v>33.09</v>
      </c>
      <c r="F15220" s="102"/>
    </row>
    <row r="15221" ht="12.75" customHeight="1">
      <c r="A15221" s="100" t="s">
        <v>31295</v>
      </c>
      <c r="B15221" s="101">
        <v>367.31</v>
      </c>
      <c r="C15221" s="102"/>
      <c r="D15221" s="100" t="s">
        <v>15774</v>
      </c>
      <c r="E15221" s="101">
        <v>29.49</v>
      </c>
      <c r="F15221" s="102"/>
    </row>
    <row r="15222" ht="12.75" customHeight="1">
      <c r="A15222" s="100" t="s">
        <v>15474</v>
      </c>
      <c r="B15222" s="101">
        <v>340.94</v>
      </c>
      <c r="C15222" s="102"/>
      <c r="D15222" s="100" t="s">
        <v>31448</v>
      </c>
      <c r="E15222" s="101">
        <v>17.14</v>
      </c>
      <c r="F15222" s="102"/>
    </row>
    <row r="15223" ht="12.75" customHeight="1">
      <c r="A15223" s="100" t="s">
        <v>31296</v>
      </c>
      <c r="B15223" s="101">
        <v>362.5</v>
      </c>
      <c r="C15223" s="102"/>
      <c r="D15223" s="100" t="s">
        <v>15776</v>
      </c>
      <c r="E15223" s="101">
        <v>15.05</v>
      </c>
      <c r="F15223" s="102"/>
    </row>
    <row r="15224" ht="12.75" customHeight="1">
      <c r="A15224" s="100" t="s">
        <v>15476</v>
      </c>
      <c r="B15224" s="101">
        <v>321.81</v>
      </c>
      <c r="C15224" s="102"/>
      <c r="D15224" s="100" t="s">
        <v>31449</v>
      </c>
      <c r="E15224" s="101">
        <v>53.06</v>
      </c>
      <c r="F15224" s="102"/>
    </row>
    <row r="15225" ht="12.75" customHeight="1">
      <c r="A15225" s="100" t="s">
        <v>31297</v>
      </c>
      <c r="B15225" s="101">
        <v>260.95</v>
      </c>
      <c r="C15225" s="102"/>
      <c r="D15225" s="100" t="s">
        <v>15778</v>
      </c>
      <c r="E15225" s="101">
        <v>50.97</v>
      </c>
      <c r="F15225" s="102"/>
    </row>
    <row r="15226" ht="12.75" customHeight="1">
      <c r="A15226" s="100" t="s">
        <v>15478</v>
      </c>
      <c r="B15226" s="101">
        <v>234.58</v>
      </c>
      <c r="C15226" s="102"/>
      <c r="D15226" s="100" t="s">
        <v>31450</v>
      </c>
      <c r="E15226" s="101">
        <v>103.47</v>
      </c>
      <c r="F15226" s="102"/>
    </row>
    <row r="15227" ht="12.75" customHeight="1">
      <c r="A15227" s="100" t="s">
        <v>31298</v>
      </c>
      <c r="B15227" s="101">
        <v>453.87</v>
      </c>
      <c r="C15227" s="102"/>
      <c r="D15227" s="100" t="s">
        <v>15780</v>
      </c>
      <c r="E15227" s="101">
        <v>101.22</v>
      </c>
      <c r="F15227" s="102"/>
    </row>
    <row r="15228" ht="12.75" customHeight="1">
      <c r="A15228" s="100" t="s">
        <v>15480</v>
      </c>
      <c r="B15228" s="101">
        <v>425.14</v>
      </c>
      <c r="C15228" s="102"/>
      <c r="D15228" s="100" t="s">
        <v>31451</v>
      </c>
      <c r="E15228" s="101">
        <v>162.64</v>
      </c>
      <c r="F15228" s="102"/>
    </row>
    <row r="15229" ht="12.75" customHeight="1">
      <c r="A15229" s="100" t="s">
        <v>31299</v>
      </c>
      <c r="B15229" s="101">
        <v>256.75</v>
      </c>
      <c r="C15229" s="102"/>
      <c r="D15229" s="100" t="s">
        <v>15782</v>
      </c>
      <c r="E15229" s="101">
        <v>160.25</v>
      </c>
      <c r="F15229" s="102"/>
    </row>
    <row r="15230" ht="12.75" customHeight="1">
      <c r="A15230" s="100" t="s">
        <v>15482</v>
      </c>
      <c r="B15230" s="101">
        <v>227.6</v>
      </c>
      <c r="C15230" s="102"/>
      <c r="D15230" s="100" t="s">
        <v>31452</v>
      </c>
      <c r="E15230" s="101">
        <v>284.68</v>
      </c>
      <c r="F15230" s="102"/>
    </row>
    <row r="15231" ht="12.75" customHeight="1">
      <c r="A15231" s="100" t="s">
        <v>31300</v>
      </c>
      <c r="B15231" s="101">
        <v>196.31</v>
      </c>
      <c r="C15231" s="102"/>
      <c r="D15231" s="100" t="s">
        <v>15784</v>
      </c>
      <c r="E15231" s="101">
        <v>282.14</v>
      </c>
      <c r="F15231" s="102"/>
    </row>
    <row r="15232" ht="12.75" customHeight="1">
      <c r="A15232" s="100" t="s">
        <v>15484</v>
      </c>
      <c r="B15232" s="101">
        <v>175.76</v>
      </c>
      <c r="C15232" s="102"/>
      <c r="D15232" s="100" t="s">
        <v>31453</v>
      </c>
      <c r="E15232" s="101">
        <v>536.56</v>
      </c>
      <c r="F15232" s="102"/>
    </row>
    <row r="15233" ht="12.75" customHeight="1">
      <c r="A15233" s="100" t="s">
        <v>31301</v>
      </c>
      <c r="B15233" s="101">
        <v>257.98</v>
      </c>
      <c r="C15233" s="102"/>
      <c r="D15233" s="100" t="s">
        <v>15786</v>
      </c>
      <c r="E15233" s="101">
        <v>533.87</v>
      </c>
      <c r="F15233" s="102"/>
    </row>
    <row r="15234" ht="12.75" customHeight="1">
      <c r="A15234" s="100" t="s">
        <v>15486</v>
      </c>
      <c r="B15234" s="101">
        <v>228.83</v>
      </c>
      <c r="C15234" s="102"/>
      <c r="D15234" s="100" t="s">
        <v>31454</v>
      </c>
      <c r="E15234" s="101">
        <v>734.67</v>
      </c>
      <c r="F15234" s="102"/>
    </row>
    <row r="15235" ht="12.75" customHeight="1">
      <c r="A15235" s="100" t="s">
        <v>31302</v>
      </c>
      <c r="B15235" s="101">
        <v>198.42</v>
      </c>
      <c r="C15235" s="102"/>
      <c r="D15235" s="100" t="s">
        <v>15788</v>
      </c>
      <c r="E15235" s="101">
        <v>731.68</v>
      </c>
      <c r="F15235" s="102"/>
    </row>
    <row r="15236" ht="12.75" customHeight="1">
      <c r="A15236" s="100" t="s">
        <v>15488</v>
      </c>
      <c r="B15236" s="101">
        <v>177.87</v>
      </c>
      <c r="C15236" s="102"/>
      <c r="D15236" s="100" t="s">
        <v>31455</v>
      </c>
      <c r="E15236" s="101">
        <v>2268.47</v>
      </c>
      <c r="F15236" s="102"/>
    </row>
    <row r="15237" ht="12.75" customHeight="1">
      <c r="A15237" s="100" t="s">
        <v>31303</v>
      </c>
      <c r="B15237" s="101">
        <v>307.52</v>
      </c>
      <c r="C15237" s="102"/>
      <c r="D15237" s="100" t="s">
        <v>15790</v>
      </c>
      <c r="E15237" s="101">
        <v>2265.18</v>
      </c>
      <c r="F15237" s="102"/>
    </row>
    <row r="15238" ht="12.75" customHeight="1">
      <c r="A15238" s="100" t="s">
        <v>15490</v>
      </c>
      <c r="B15238" s="101">
        <v>284.59</v>
      </c>
      <c r="C15238" s="102"/>
      <c r="D15238" s="100" t="s">
        <v>31456</v>
      </c>
      <c r="E15238" s="101">
        <v>62.73</v>
      </c>
      <c r="F15238" s="102"/>
    </row>
    <row r="15239" ht="12.75" customHeight="1">
      <c r="A15239" s="100" t="s">
        <v>31304</v>
      </c>
      <c r="B15239" s="101">
        <v>309.63</v>
      </c>
      <c r="C15239" s="102"/>
      <c r="D15239" s="100" t="s">
        <v>15792</v>
      </c>
      <c r="E15239" s="101">
        <v>57.59</v>
      </c>
      <c r="F15239" s="102"/>
    </row>
    <row r="15240" ht="12.75" customHeight="1">
      <c r="A15240" s="100" t="s">
        <v>15492</v>
      </c>
      <c r="B15240" s="101">
        <v>286.7</v>
      </c>
      <c r="C15240" s="102"/>
      <c r="D15240" s="100" t="s">
        <v>31457</v>
      </c>
      <c r="E15240" s="101">
        <v>38.23</v>
      </c>
      <c r="F15240" s="102"/>
    </row>
    <row r="15241" ht="12.75" customHeight="1">
      <c r="A15241" s="100" t="s">
        <v>31305</v>
      </c>
      <c r="B15241" s="101">
        <v>200.72</v>
      </c>
      <c r="C15241" s="102"/>
      <c r="D15241" s="100" t="s">
        <v>15794</v>
      </c>
      <c r="E15241" s="101">
        <v>35.92</v>
      </c>
      <c r="F15241" s="102"/>
    </row>
    <row r="15242" ht="12.75" customHeight="1">
      <c r="A15242" s="100" t="s">
        <v>15494</v>
      </c>
      <c r="B15242" s="101">
        <v>178.34</v>
      </c>
      <c r="C15242" s="102"/>
      <c r="D15242" s="100" t="s">
        <v>31458</v>
      </c>
      <c r="E15242" s="101">
        <v>24.99</v>
      </c>
      <c r="F15242" s="102"/>
    </row>
    <row r="15243" ht="12.75" customHeight="1">
      <c r="A15243" s="100" t="s">
        <v>31306</v>
      </c>
      <c r="B15243" s="101">
        <v>174.87</v>
      </c>
      <c r="C15243" s="102"/>
      <c r="D15243" s="100" t="s">
        <v>15796</v>
      </c>
      <c r="E15243" s="101">
        <v>22.42</v>
      </c>
      <c r="F15243" s="102"/>
    </row>
    <row r="15244" ht="12.75" customHeight="1">
      <c r="A15244" s="100" t="s">
        <v>15496</v>
      </c>
      <c r="B15244" s="101">
        <v>156.68</v>
      </c>
      <c r="C15244" s="102"/>
      <c r="D15244" s="100" t="s">
        <v>31459</v>
      </c>
      <c r="E15244" s="101">
        <v>27.08</v>
      </c>
      <c r="F15244" s="102"/>
    </row>
    <row r="15245" ht="12.75" customHeight="1">
      <c r="A15245" s="100" t="s">
        <v>31307</v>
      </c>
      <c r="B15245" s="101">
        <v>201.95</v>
      </c>
      <c r="C15245" s="102"/>
      <c r="D15245" s="100" t="s">
        <v>15798</v>
      </c>
      <c r="E15245" s="101">
        <v>24.51</v>
      </c>
      <c r="F15245" s="102"/>
    </row>
    <row r="15246" ht="12.75" customHeight="1">
      <c r="A15246" s="100" t="s">
        <v>15498</v>
      </c>
      <c r="B15246" s="101">
        <v>179.57</v>
      </c>
      <c r="C15246" s="102"/>
      <c r="D15246" s="100" t="s">
        <v>31460</v>
      </c>
      <c r="E15246" s="101">
        <v>33.92</v>
      </c>
      <c r="F15246" s="102"/>
    </row>
    <row r="15247" ht="12.75" customHeight="1">
      <c r="A15247" s="100" t="s">
        <v>31308</v>
      </c>
      <c r="B15247" s="101">
        <v>176.98</v>
      </c>
      <c r="C15247" s="102"/>
      <c r="D15247" s="100" t="s">
        <v>15800</v>
      </c>
      <c r="E15247" s="101">
        <v>31.2</v>
      </c>
      <c r="F15247" s="102"/>
    </row>
    <row r="15248" ht="12.75" customHeight="1">
      <c r="A15248" s="100" t="s">
        <v>15500</v>
      </c>
      <c r="B15248" s="101">
        <v>158.79</v>
      </c>
      <c r="C15248" s="102"/>
      <c r="D15248" s="100" t="s">
        <v>31461</v>
      </c>
      <c r="E15248" s="101">
        <v>34.99</v>
      </c>
      <c r="F15248" s="102"/>
    </row>
    <row r="15249" ht="12.75" customHeight="1">
      <c r="A15249" s="100" t="s">
        <v>31309</v>
      </c>
      <c r="B15249" s="101">
        <v>269.89</v>
      </c>
      <c r="C15249" s="102"/>
      <c r="D15249" s="100" t="s">
        <v>15802</v>
      </c>
      <c r="E15249" s="101">
        <v>32.27</v>
      </c>
      <c r="F15249" s="102"/>
    </row>
    <row r="15250" ht="12.75" customHeight="1">
      <c r="A15250" s="100" t="s">
        <v>15502</v>
      </c>
      <c r="B15250" s="101">
        <v>249.33</v>
      </c>
      <c r="C15250" s="102"/>
      <c r="D15250" s="100" t="s">
        <v>31462</v>
      </c>
      <c r="E15250" s="101">
        <v>51.96</v>
      </c>
      <c r="F15250" s="102"/>
    </row>
    <row r="15251" ht="12.75" customHeight="1">
      <c r="A15251" s="100" t="s">
        <v>31310</v>
      </c>
      <c r="B15251" s="101">
        <v>272.0</v>
      </c>
      <c r="C15251" s="102"/>
      <c r="D15251" s="100" t="s">
        <v>15804</v>
      </c>
      <c r="E15251" s="101">
        <v>49.24</v>
      </c>
      <c r="F15251" s="102"/>
    </row>
    <row r="15252" ht="12.75" customHeight="1">
      <c r="A15252" s="100" t="s">
        <v>15504</v>
      </c>
      <c r="B15252" s="101">
        <v>251.44</v>
      </c>
      <c r="C15252" s="102"/>
      <c r="D15252" s="100" t="s">
        <v>31463</v>
      </c>
      <c r="E15252" s="101">
        <v>70.76</v>
      </c>
      <c r="F15252" s="102"/>
    </row>
    <row r="15253" ht="12.75" customHeight="1">
      <c r="A15253" s="100" t="s">
        <v>31311</v>
      </c>
      <c r="B15253" s="101">
        <v>341.11</v>
      </c>
      <c r="C15253" s="102"/>
      <c r="D15253" s="100" t="s">
        <v>15806</v>
      </c>
      <c r="E15253" s="101">
        <v>67.93</v>
      </c>
      <c r="F15253" s="102"/>
    </row>
    <row r="15254" ht="12.75" customHeight="1">
      <c r="A15254" s="100" t="s">
        <v>15506</v>
      </c>
      <c r="B15254" s="101">
        <v>303.28</v>
      </c>
      <c r="C15254" s="102"/>
      <c r="D15254" s="100" t="s">
        <v>31464</v>
      </c>
      <c r="E15254" s="101">
        <v>107.66</v>
      </c>
      <c r="F15254" s="102"/>
    </row>
    <row r="15255" ht="12.75" customHeight="1">
      <c r="A15255" s="100" t="s">
        <v>31312</v>
      </c>
      <c r="B15255" s="101">
        <v>253.39</v>
      </c>
      <c r="C15255" s="102"/>
      <c r="D15255" s="100" t="s">
        <v>15808</v>
      </c>
      <c r="E15255" s="101">
        <v>104.83</v>
      </c>
      <c r="F15255" s="102"/>
    </row>
    <row r="15256" ht="12.75" customHeight="1">
      <c r="A15256" s="100" t="s">
        <v>15508</v>
      </c>
      <c r="B15256" s="101">
        <v>228.09</v>
      </c>
      <c r="C15256" s="102"/>
      <c r="D15256" s="100" t="s">
        <v>31465</v>
      </c>
      <c r="E15256" s="101">
        <v>36.05</v>
      </c>
      <c r="F15256" s="102"/>
    </row>
    <row r="15257" ht="12.75" customHeight="1">
      <c r="A15257" s="100" t="s">
        <v>31313</v>
      </c>
      <c r="B15257" s="101">
        <v>346.26</v>
      </c>
      <c r="C15257" s="102"/>
      <c r="D15257" s="100" t="s">
        <v>15810</v>
      </c>
      <c r="E15257" s="101">
        <v>31.9</v>
      </c>
      <c r="F15257" s="102"/>
    </row>
    <row r="15258" ht="12.75" customHeight="1">
      <c r="A15258" s="100" t="s">
        <v>15510</v>
      </c>
      <c r="B15258" s="101">
        <v>308.07</v>
      </c>
      <c r="C15258" s="102"/>
      <c r="D15258" s="100" t="s">
        <v>31466</v>
      </c>
      <c r="E15258" s="101">
        <v>38.92</v>
      </c>
      <c r="F15258" s="102"/>
    </row>
    <row r="15259" ht="12.75" customHeight="1">
      <c r="A15259" s="100" t="s">
        <v>31314</v>
      </c>
      <c r="B15259" s="101">
        <v>257.61</v>
      </c>
      <c r="C15259" s="102"/>
      <c r="D15259" s="100" t="s">
        <v>15812</v>
      </c>
      <c r="E15259" s="101">
        <v>34.76</v>
      </c>
      <c r="F15259" s="102"/>
    </row>
    <row r="15260" ht="12.75" customHeight="1">
      <c r="A15260" s="100" t="s">
        <v>15512</v>
      </c>
      <c r="B15260" s="101">
        <v>232.31</v>
      </c>
      <c r="C15260" s="102"/>
      <c r="D15260" s="100" t="s">
        <v>31467</v>
      </c>
      <c r="E15260" s="101">
        <v>45.66</v>
      </c>
      <c r="F15260" s="102"/>
    </row>
    <row r="15261" ht="12.75" customHeight="1">
      <c r="A15261" s="100" t="s">
        <v>31315</v>
      </c>
      <c r="B15261" s="101">
        <v>393.67</v>
      </c>
      <c r="C15261" s="102"/>
      <c r="D15261" s="100" t="s">
        <v>15814</v>
      </c>
      <c r="E15261" s="101">
        <v>41.05</v>
      </c>
      <c r="F15261" s="102"/>
    </row>
    <row r="15262" ht="12.75" customHeight="1">
      <c r="A15262" s="100" t="s">
        <v>15514</v>
      </c>
      <c r="B15262" s="101">
        <v>366.01</v>
      </c>
      <c r="C15262" s="102"/>
      <c r="D15262" s="100" t="s">
        <v>31468</v>
      </c>
      <c r="E15262" s="101">
        <v>50.36</v>
      </c>
      <c r="F15262" s="102"/>
    </row>
    <row r="15263" ht="12.75" customHeight="1">
      <c r="A15263" s="100" t="s">
        <v>31316</v>
      </c>
      <c r="B15263" s="101">
        <v>397.89</v>
      </c>
      <c r="C15263" s="102"/>
      <c r="D15263" s="100" t="s">
        <v>15816</v>
      </c>
      <c r="E15263" s="101">
        <v>45.72</v>
      </c>
      <c r="F15263" s="102"/>
    </row>
    <row r="15264" ht="12.75" customHeight="1">
      <c r="A15264" s="100" t="s">
        <v>15516</v>
      </c>
      <c r="B15264" s="101">
        <v>370.23</v>
      </c>
      <c r="C15264" s="102"/>
      <c r="D15264" s="100" t="s">
        <v>31469</v>
      </c>
      <c r="E15264" s="101">
        <v>59.35</v>
      </c>
      <c r="F15264" s="102"/>
    </row>
    <row r="15265" ht="12.75" customHeight="1">
      <c r="A15265" s="100" t="s">
        <v>31317</v>
      </c>
      <c r="B15265" s="101">
        <v>272.02</v>
      </c>
      <c r="C15265" s="102"/>
      <c r="D15265" s="100" t="s">
        <v>15818</v>
      </c>
      <c r="E15265" s="101">
        <v>54.68</v>
      </c>
      <c r="F15265" s="102"/>
    </row>
    <row r="15266" ht="12.75" customHeight="1">
      <c r="A15266" s="100" t="s">
        <v>15518</v>
      </c>
      <c r="B15266" s="101">
        <v>242.8</v>
      </c>
      <c r="C15266" s="102"/>
      <c r="D15266" s="100" t="s">
        <v>31470</v>
      </c>
      <c r="E15266" s="101">
        <v>83.49</v>
      </c>
      <c r="F15266" s="102"/>
    </row>
    <row r="15267" ht="12.75" customHeight="1">
      <c r="A15267" s="100" t="s">
        <v>31318</v>
      </c>
      <c r="B15267" s="101">
        <v>233.48</v>
      </c>
      <c r="C15267" s="102"/>
      <c r="D15267" s="100" t="s">
        <v>15820</v>
      </c>
      <c r="E15267" s="101">
        <v>78.28</v>
      </c>
      <c r="F15267" s="102"/>
    </row>
    <row r="15268" ht="12.75" customHeight="1">
      <c r="A15268" s="100" t="s">
        <v>15520</v>
      </c>
      <c r="B15268" s="101">
        <v>210.56</v>
      </c>
      <c r="C15268" s="102"/>
      <c r="D15268" s="100" t="s">
        <v>31471</v>
      </c>
      <c r="E15268" s="101">
        <v>96.97</v>
      </c>
      <c r="F15268" s="102"/>
    </row>
    <row r="15269" ht="12.75" customHeight="1">
      <c r="A15269" s="100" t="s">
        <v>31319</v>
      </c>
      <c r="B15269" s="101">
        <v>274.48</v>
      </c>
      <c r="C15269" s="102"/>
      <c r="D15269" s="100" t="s">
        <v>15822</v>
      </c>
      <c r="E15269" s="101">
        <v>91.67</v>
      </c>
      <c r="F15269" s="102"/>
    </row>
    <row r="15270" ht="12.75" customHeight="1">
      <c r="A15270" s="100" t="s">
        <v>15522</v>
      </c>
      <c r="B15270" s="101">
        <v>245.26</v>
      </c>
      <c r="C15270" s="102"/>
      <c r="D15270" s="100" t="s">
        <v>31472</v>
      </c>
      <c r="E15270" s="101">
        <v>85.18</v>
      </c>
      <c r="F15270" s="102"/>
    </row>
    <row r="15271" ht="12.75" customHeight="1">
      <c r="A15271" s="100" t="s">
        <v>31320</v>
      </c>
      <c r="B15271" s="101">
        <v>237.7</v>
      </c>
      <c r="C15271" s="102"/>
      <c r="D15271" s="100" t="s">
        <v>15824</v>
      </c>
      <c r="E15271" s="101">
        <v>80.04</v>
      </c>
      <c r="F15271" s="102"/>
    </row>
    <row r="15272" ht="12.75" customHeight="1">
      <c r="A15272" s="100" t="s">
        <v>15524</v>
      </c>
      <c r="B15272" s="101">
        <v>214.78</v>
      </c>
      <c r="C15272" s="102"/>
      <c r="D15272" s="100" t="s">
        <v>31473</v>
      </c>
      <c r="E15272" s="101">
        <v>87.81</v>
      </c>
      <c r="F15272" s="102"/>
    </row>
    <row r="15273" ht="12.75" customHeight="1">
      <c r="A15273" s="100" t="s">
        <v>31321</v>
      </c>
      <c r="B15273" s="101">
        <v>357.59</v>
      </c>
      <c r="C15273" s="102"/>
      <c r="D15273" s="100" t="s">
        <v>15826</v>
      </c>
      <c r="E15273" s="101">
        <v>82.67</v>
      </c>
      <c r="F15273" s="102"/>
    </row>
    <row r="15274" ht="12.75" customHeight="1">
      <c r="A15274" s="100" t="s">
        <v>15526</v>
      </c>
      <c r="B15274" s="101">
        <v>332.29</v>
      </c>
      <c r="C15274" s="102"/>
      <c r="D15274" s="100" t="s">
        <v>31474</v>
      </c>
      <c r="E15274" s="101">
        <v>116.25</v>
      </c>
      <c r="F15274" s="102"/>
    </row>
    <row r="15275" ht="12.75" customHeight="1">
      <c r="A15275" s="100" t="s">
        <v>31322</v>
      </c>
      <c r="B15275" s="101">
        <v>361.81</v>
      </c>
      <c r="C15275" s="102"/>
      <c r="D15275" s="100" t="s">
        <v>15828</v>
      </c>
      <c r="E15275" s="101">
        <v>111.11</v>
      </c>
      <c r="F15275" s="102"/>
    </row>
    <row r="15276" ht="12.75" customHeight="1">
      <c r="A15276" s="100" t="s">
        <v>15528</v>
      </c>
      <c r="B15276" s="101">
        <v>336.51</v>
      </c>
      <c r="C15276" s="102"/>
      <c r="D15276" s="100" t="s">
        <v>31475</v>
      </c>
      <c r="E15276" s="101">
        <v>104.66</v>
      </c>
      <c r="F15276" s="102"/>
    </row>
    <row r="15277" ht="12.75" customHeight="1">
      <c r="A15277" s="100" t="s">
        <v>31323</v>
      </c>
      <c r="B15277" s="101">
        <v>438.56</v>
      </c>
      <c r="C15277" s="102"/>
      <c r="D15277" s="100" t="s">
        <v>15830</v>
      </c>
      <c r="E15277" s="101">
        <v>99.52</v>
      </c>
      <c r="F15277" s="102"/>
    </row>
    <row r="15278" ht="12.75" customHeight="1">
      <c r="A15278" s="100" t="s">
        <v>15530</v>
      </c>
      <c r="B15278" s="101">
        <v>391.33</v>
      </c>
      <c r="C15278" s="102"/>
      <c r="D15278" s="100" t="s">
        <v>31476</v>
      </c>
      <c r="E15278" s="101">
        <v>62.1</v>
      </c>
      <c r="F15278" s="102"/>
    </row>
    <row r="15279" ht="12.75" customHeight="1">
      <c r="A15279" s="100" t="s">
        <v>31324</v>
      </c>
      <c r="B15279" s="101">
        <v>318.17</v>
      </c>
      <c r="C15279" s="102"/>
      <c r="D15279" s="100" t="s">
        <v>15832</v>
      </c>
      <c r="E15279" s="101">
        <v>56.96</v>
      </c>
      <c r="F15279" s="102"/>
    </row>
    <row r="15280" ht="12.75" customHeight="1">
      <c r="A15280" s="100" t="s">
        <v>15532</v>
      </c>
      <c r="B15280" s="101">
        <v>288.13</v>
      </c>
      <c r="C15280" s="102"/>
      <c r="D15280" s="100" t="s">
        <v>31477</v>
      </c>
      <c r="E15280" s="101">
        <v>67.03</v>
      </c>
      <c r="F15280" s="102"/>
    </row>
    <row r="15281" ht="12.75" customHeight="1">
      <c r="A15281" s="100" t="s">
        <v>31325</v>
      </c>
      <c r="B15281" s="101">
        <v>442.25</v>
      </c>
      <c r="C15281" s="102"/>
      <c r="D15281" s="100" t="s">
        <v>15834</v>
      </c>
      <c r="E15281" s="101">
        <v>61.89</v>
      </c>
      <c r="F15281" s="102"/>
    </row>
    <row r="15282" ht="12.75" customHeight="1">
      <c r="A15282" s="100" t="s">
        <v>15534</v>
      </c>
      <c r="B15282" s="101">
        <v>395.02</v>
      </c>
      <c r="C15282" s="102"/>
      <c r="D15282" s="100" t="s">
        <v>31478</v>
      </c>
      <c r="E15282" s="101">
        <v>68.39</v>
      </c>
      <c r="F15282" s="102"/>
    </row>
    <row r="15283" ht="12.75" customHeight="1">
      <c r="A15283" s="100" t="s">
        <v>31326</v>
      </c>
      <c r="B15283" s="101">
        <v>324.5</v>
      </c>
      <c r="C15283" s="102"/>
      <c r="D15283" s="100" t="s">
        <v>15836</v>
      </c>
      <c r="E15283" s="101">
        <v>63.25</v>
      </c>
      <c r="F15283" s="102"/>
    </row>
    <row r="15284" ht="12.75" customHeight="1">
      <c r="A15284" s="100" t="s">
        <v>15536</v>
      </c>
      <c r="B15284" s="101">
        <v>294.46</v>
      </c>
      <c r="C15284" s="102"/>
      <c r="D15284" s="100" t="s">
        <v>31479</v>
      </c>
      <c r="E15284" s="101">
        <v>76.09</v>
      </c>
      <c r="F15284" s="102"/>
    </row>
    <row r="15285" ht="12.75" customHeight="1">
      <c r="A15285" s="100" t="s">
        <v>31327</v>
      </c>
      <c r="B15285" s="101">
        <v>516.61</v>
      </c>
      <c r="C15285" s="102"/>
      <c r="D15285" s="100" t="s">
        <v>15838</v>
      </c>
      <c r="E15285" s="101">
        <v>70.95</v>
      </c>
      <c r="F15285" s="102"/>
    </row>
    <row r="15286" ht="12.75" customHeight="1">
      <c r="A15286" s="100" t="s">
        <v>15538</v>
      </c>
      <c r="B15286" s="101">
        <v>484.21</v>
      </c>
      <c r="C15286" s="102"/>
      <c r="D15286" s="100" t="s">
        <v>31480</v>
      </c>
      <c r="E15286" s="101">
        <v>84.84</v>
      </c>
      <c r="F15286" s="102"/>
    </row>
    <row r="15287" ht="12.75" customHeight="1">
      <c r="A15287" s="100" t="s">
        <v>31328</v>
      </c>
      <c r="B15287" s="101">
        <v>522.94</v>
      </c>
      <c r="C15287" s="102"/>
      <c r="D15287" s="100" t="s">
        <v>15840</v>
      </c>
      <c r="E15287" s="101">
        <v>79.7</v>
      </c>
      <c r="F15287" s="102"/>
    </row>
    <row r="15288" ht="12.75" customHeight="1">
      <c r="A15288" s="100" t="s">
        <v>15540</v>
      </c>
      <c r="B15288" s="101">
        <v>490.54</v>
      </c>
      <c r="C15288" s="102"/>
      <c r="D15288" s="100" t="s">
        <v>31481</v>
      </c>
      <c r="E15288" s="101">
        <v>108.27</v>
      </c>
      <c r="F15288" s="102"/>
    </row>
    <row r="15289" ht="12.75" customHeight="1">
      <c r="A15289" s="100" t="s">
        <v>31329</v>
      </c>
      <c r="B15289" s="101">
        <v>344.23</v>
      </c>
      <c r="C15289" s="102"/>
      <c r="D15289" s="100" t="s">
        <v>15842</v>
      </c>
      <c r="E15289" s="101">
        <v>103.13</v>
      </c>
      <c r="F15289" s="102"/>
    </row>
    <row r="15290" ht="12.75" customHeight="1">
      <c r="A15290" s="100" t="s">
        <v>15542</v>
      </c>
      <c r="B15290" s="101">
        <v>308.18</v>
      </c>
      <c r="C15290" s="102"/>
      <c r="D15290" s="100" t="s">
        <v>31482</v>
      </c>
      <c r="E15290" s="101">
        <v>70.53</v>
      </c>
      <c r="F15290" s="102"/>
    </row>
    <row r="15291" ht="12.75" customHeight="1">
      <c r="A15291" s="100" t="s">
        <v>31330</v>
      </c>
      <c r="B15291" s="101">
        <v>293.02</v>
      </c>
      <c r="C15291" s="102"/>
      <c r="D15291" s="100" t="s">
        <v>15844</v>
      </c>
      <c r="E15291" s="101">
        <v>65.39</v>
      </c>
      <c r="F15291" s="102"/>
    </row>
    <row r="15292" ht="12.75" customHeight="1">
      <c r="A15292" s="100" t="s">
        <v>15544</v>
      </c>
      <c r="B15292" s="101">
        <v>265.35</v>
      </c>
      <c r="C15292" s="102"/>
      <c r="D15292" s="100" t="s">
        <v>31483</v>
      </c>
      <c r="E15292" s="101">
        <v>78.49</v>
      </c>
      <c r="F15292" s="102"/>
    </row>
    <row r="15293" ht="12.75" customHeight="1">
      <c r="A15293" s="100" t="s">
        <v>31331</v>
      </c>
      <c r="B15293" s="101">
        <v>347.92</v>
      </c>
      <c r="C15293" s="102"/>
      <c r="D15293" s="100" t="s">
        <v>15846</v>
      </c>
      <c r="E15293" s="101">
        <v>73.35</v>
      </c>
      <c r="F15293" s="102"/>
    </row>
    <row r="15294" ht="12.75" customHeight="1">
      <c r="A15294" s="100" t="s">
        <v>15546</v>
      </c>
      <c r="B15294" s="101">
        <v>311.87</v>
      </c>
      <c r="C15294" s="102"/>
      <c r="D15294" s="100" t="s">
        <v>31484</v>
      </c>
      <c r="E15294" s="101">
        <v>83.33</v>
      </c>
      <c r="F15294" s="102"/>
    </row>
    <row r="15295" ht="12.75" customHeight="1">
      <c r="A15295" s="100" t="s">
        <v>31332</v>
      </c>
      <c r="B15295" s="101">
        <v>299.35</v>
      </c>
      <c r="C15295" s="102"/>
      <c r="D15295" s="100" t="s">
        <v>15848</v>
      </c>
      <c r="E15295" s="101">
        <v>78.19</v>
      </c>
      <c r="F15295" s="102"/>
    </row>
    <row r="15296" ht="12.75" customHeight="1">
      <c r="A15296" s="100" t="s">
        <v>15548</v>
      </c>
      <c r="B15296" s="101">
        <v>271.68</v>
      </c>
      <c r="C15296" s="102"/>
      <c r="D15296" s="100" t="s">
        <v>31485</v>
      </c>
      <c r="E15296" s="101">
        <v>101.97</v>
      </c>
      <c r="F15296" s="102"/>
    </row>
    <row r="15297" ht="12.75" customHeight="1">
      <c r="A15297" s="100" t="s">
        <v>31333</v>
      </c>
      <c r="B15297" s="101">
        <v>475.28</v>
      </c>
      <c r="C15297" s="102"/>
      <c r="D15297" s="100" t="s">
        <v>15850</v>
      </c>
      <c r="E15297" s="101">
        <v>96.83</v>
      </c>
      <c r="F15297" s="102"/>
    </row>
    <row r="15298" ht="12.75" customHeight="1">
      <c r="A15298" s="100" t="s">
        <v>15550</v>
      </c>
      <c r="B15298" s="101">
        <v>445.25</v>
      </c>
      <c r="C15298" s="102"/>
      <c r="D15298" s="100" t="s">
        <v>31486</v>
      </c>
      <c r="E15298" s="101">
        <v>133.22</v>
      </c>
      <c r="F15298" s="102"/>
    </row>
    <row r="15299" ht="12.75" customHeight="1">
      <c r="A15299" s="100" t="s">
        <v>31334</v>
      </c>
      <c r="B15299" s="101">
        <v>481.61</v>
      </c>
      <c r="C15299" s="102"/>
      <c r="D15299" s="100" t="s">
        <v>15852</v>
      </c>
      <c r="E15299" s="101">
        <v>128.08</v>
      </c>
      <c r="F15299" s="102"/>
    </row>
    <row r="15300" ht="12.75" customHeight="1">
      <c r="A15300" s="100" t="s">
        <v>15552</v>
      </c>
      <c r="B15300" s="101">
        <v>451.58</v>
      </c>
      <c r="C15300" s="102"/>
      <c r="D15300" s="100" t="s">
        <v>31487</v>
      </c>
      <c r="E15300" s="101">
        <v>69.98</v>
      </c>
      <c r="F15300" s="102"/>
    </row>
    <row r="15301" ht="12.75" customHeight="1">
      <c r="A15301" s="100" t="s">
        <v>31335</v>
      </c>
      <c r="B15301" s="101">
        <v>528.08</v>
      </c>
      <c r="C15301" s="102"/>
      <c r="D15301" s="100" t="s">
        <v>15854</v>
      </c>
      <c r="E15301" s="101">
        <v>64.84</v>
      </c>
      <c r="F15301" s="102"/>
    </row>
    <row r="15302" ht="12.75" customHeight="1">
      <c r="A15302" s="100" t="s">
        <v>15554</v>
      </c>
      <c r="B15302" s="101">
        <v>471.81</v>
      </c>
      <c r="C15302" s="102"/>
      <c r="D15302" s="100" t="s">
        <v>31488</v>
      </c>
      <c r="E15302" s="101">
        <v>80.97</v>
      </c>
      <c r="F15302" s="102"/>
    </row>
    <row r="15303" ht="12.75" customHeight="1">
      <c r="A15303" s="100" t="s">
        <v>31336</v>
      </c>
      <c r="B15303" s="101">
        <v>377.71</v>
      </c>
      <c r="C15303" s="102"/>
      <c r="D15303" s="100" t="s">
        <v>15856</v>
      </c>
      <c r="E15303" s="101">
        <v>75.83</v>
      </c>
      <c r="F15303" s="102"/>
    </row>
    <row r="15304" ht="12.75" customHeight="1">
      <c r="A15304" s="100" t="s">
        <v>15556</v>
      </c>
      <c r="B15304" s="101">
        <v>342.94</v>
      </c>
      <c r="C15304" s="102"/>
      <c r="D15304" s="100" t="s">
        <v>31489</v>
      </c>
      <c r="E15304" s="101">
        <v>86.53</v>
      </c>
      <c r="F15304" s="102"/>
    </row>
    <row r="15305" ht="12.75" customHeight="1">
      <c r="A15305" s="100" t="s">
        <v>31337</v>
      </c>
      <c r="B15305" s="101">
        <v>518.09</v>
      </c>
      <c r="C15305" s="102"/>
      <c r="D15305" s="100" t="s">
        <v>15858</v>
      </c>
      <c r="E15305" s="101">
        <v>81.39</v>
      </c>
      <c r="F15305" s="102"/>
    </row>
    <row r="15306" ht="12.75" customHeight="1">
      <c r="A15306" s="100" t="s">
        <v>15558</v>
      </c>
      <c r="B15306" s="101">
        <v>463.82</v>
      </c>
      <c r="C15306" s="102"/>
      <c r="D15306" s="100" t="s">
        <v>31490</v>
      </c>
      <c r="E15306" s="101">
        <v>94.06</v>
      </c>
      <c r="F15306" s="102"/>
    </row>
    <row r="15307" ht="12.75" customHeight="1">
      <c r="A15307" s="100" t="s">
        <v>31338</v>
      </c>
      <c r="B15307" s="101">
        <v>386.15</v>
      </c>
      <c r="C15307" s="102"/>
      <c r="D15307" s="100" t="s">
        <v>15860</v>
      </c>
      <c r="E15307" s="101">
        <v>88.92</v>
      </c>
      <c r="F15307" s="102"/>
    </row>
    <row r="15308" ht="12.75" customHeight="1">
      <c r="A15308" s="100" t="s">
        <v>15560</v>
      </c>
      <c r="B15308" s="101">
        <v>351.38</v>
      </c>
      <c r="C15308" s="102"/>
      <c r="D15308" s="100" t="s">
        <v>31491</v>
      </c>
      <c r="E15308" s="101">
        <v>122.48</v>
      </c>
      <c r="F15308" s="102"/>
    </row>
    <row r="15309" ht="12.75" customHeight="1">
      <c r="A15309" s="100" t="s">
        <v>31339</v>
      </c>
      <c r="B15309" s="101">
        <v>634.31</v>
      </c>
      <c r="C15309" s="102"/>
      <c r="D15309" s="100" t="s">
        <v>15862</v>
      </c>
      <c r="E15309" s="101">
        <v>117.34</v>
      </c>
      <c r="F15309" s="102"/>
    </row>
    <row r="15310" ht="12.75" customHeight="1">
      <c r="A15310" s="100" t="s">
        <v>15562</v>
      </c>
      <c r="B15310" s="101">
        <v>597.17</v>
      </c>
      <c r="C15310" s="102"/>
      <c r="D15310" s="100" t="s">
        <v>31492</v>
      </c>
      <c r="E15310" s="101">
        <v>48.06</v>
      </c>
      <c r="F15310" s="102"/>
    </row>
    <row r="15311" ht="12.75" customHeight="1">
      <c r="A15311" s="100" t="s">
        <v>31340</v>
      </c>
      <c r="B15311" s="101">
        <v>642.75</v>
      </c>
      <c r="C15311" s="102"/>
      <c r="D15311" s="100" t="s">
        <v>15864</v>
      </c>
      <c r="E15311" s="101">
        <v>42.92</v>
      </c>
      <c r="F15311" s="102"/>
    </row>
    <row r="15312" ht="12.75" customHeight="1">
      <c r="A15312" s="100" t="s">
        <v>15564</v>
      </c>
      <c r="B15312" s="101">
        <v>605.61</v>
      </c>
      <c r="C15312" s="102"/>
      <c r="D15312" s="100" t="s">
        <v>31493</v>
      </c>
      <c r="E15312" s="101">
        <v>51.9</v>
      </c>
      <c r="F15312" s="102"/>
    </row>
    <row r="15313" ht="12.75" customHeight="1">
      <c r="A15313" s="100" t="s">
        <v>31341</v>
      </c>
      <c r="B15313" s="101">
        <v>414.61</v>
      </c>
      <c r="C15313" s="102"/>
      <c r="D15313" s="100" t="s">
        <v>15866</v>
      </c>
      <c r="E15313" s="101">
        <v>46.76</v>
      </c>
      <c r="F15313" s="102"/>
    </row>
    <row r="15314" ht="12.75" customHeight="1">
      <c r="A15314" s="100" t="s">
        <v>15566</v>
      </c>
      <c r="B15314" s="101">
        <v>371.72</v>
      </c>
      <c r="C15314" s="102"/>
      <c r="D15314" s="100" t="s">
        <v>31494</v>
      </c>
      <c r="E15314" s="101">
        <v>52.8</v>
      </c>
      <c r="F15314" s="102"/>
    </row>
    <row r="15315" ht="12.75" customHeight="1">
      <c r="A15315" s="100" t="s">
        <v>31342</v>
      </c>
      <c r="B15315" s="101">
        <v>350.72</v>
      </c>
      <c r="C15315" s="102"/>
      <c r="D15315" s="100" t="s">
        <v>15868</v>
      </c>
      <c r="E15315" s="101">
        <v>47.66</v>
      </c>
      <c r="F15315" s="102"/>
    </row>
    <row r="15316" ht="12.75" customHeight="1">
      <c r="A15316" s="100" t="s">
        <v>15568</v>
      </c>
      <c r="B15316" s="101">
        <v>318.31</v>
      </c>
      <c r="C15316" s="102"/>
      <c r="D15316" s="100" t="s">
        <v>31495</v>
      </c>
      <c r="E15316" s="101">
        <v>58.85</v>
      </c>
      <c r="F15316" s="102"/>
    </row>
    <row r="15317" ht="12.75" customHeight="1">
      <c r="A15317" s="100" t="s">
        <v>31343</v>
      </c>
      <c r="B15317" s="101">
        <v>419.53</v>
      </c>
      <c r="C15317" s="102"/>
      <c r="D15317" s="100" t="s">
        <v>15870</v>
      </c>
      <c r="E15317" s="101">
        <v>53.71</v>
      </c>
      <c r="F15317" s="102"/>
    </row>
    <row r="15318" ht="12.75" customHeight="1">
      <c r="A15318" s="100" t="s">
        <v>15570</v>
      </c>
      <c r="B15318" s="101">
        <v>376.64</v>
      </c>
      <c r="C15318" s="102"/>
      <c r="D15318" s="100" t="s">
        <v>31496</v>
      </c>
      <c r="E15318" s="101">
        <v>65.65</v>
      </c>
      <c r="F15318" s="102"/>
    </row>
    <row r="15319" ht="12.75" customHeight="1">
      <c r="A15319" s="100" t="s">
        <v>31344</v>
      </c>
      <c r="B15319" s="101">
        <v>359.16</v>
      </c>
      <c r="C15319" s="102"/>
      <c r="D15319" s="100" t="s">
        <v>15872</v>
      </c>
      <c r="E15319" s="101">
        <v>60.51</v>
      </c>
      <c r="F15319" s="102"/>
    </row>
    <row r="15320" ht="12.75" customHeight="1">
      <c r="A15320" s="100" t="s">
        <v>15572</v>
      </c>
      <c r="B15320" s="101">
        <v>326.75</v>
      </c>
      <c r="C15320" s="102"/>
      <c r="D15320" s="100" t="s">
        <v>31497</v>
      </c>
      <c r="E15320" s="101">
        <v>84.69</v>
      </c>
      <c r="F15320" s="102"/>
    </row>
    <row r="15321" ht="12.75" customHeight="1">
      <c r="A15321" s="100" t="s">
        <v>31345</v>
      </c>
      <c r="B15321" s="101">
        <v>591.14</v>
      </c>
      <c r="C15321" s="102"/>
      <c r="D15321" s="100" t="s">
        <v>15874</v>
      </c>
      <c r="E15321" s="101">
        <v>79.55</v>
      </c>
      <c r="F15321" s="102"/>
    </row>
    <row r="15322" ht="12.75" customHeight="1">
      <c r="A15322" s="100" t="s">
        <v>15574</v>
      </c>
      <c r="B15322" s="101">
        <v>556.37</v>
      </c>
      <c r="C15322" s="102"/>
      <c r="D15322" s="100" t="s">
        <v>31498</v>
      </c>
      <c r="E15322" s="101">
        <v>54.59</v>
      </c>
      <c r="F15322" s="102"/>
    </row>
    <row r="15323" ht="12.75" customHeight="1">
      <c r="A15323" s="100" t="s">
        <v>31346</v>
      </c>
      <c r="B15323" s="101">
        <v>599.58</v>
      </c>
      <c r="C15323" s="102"/>
      <c r="D15323" s="100" t="s">
        <v>15876</v>
      </c>
      <c r="E15323" s="101">
        <v>49.45</v>
      </c>
      <c r="F15323" s="102"/>
    </row>
    <row r="15324" ht="12.75" customHeight="1">
      <c r="A15324" s="100" t="s">
        <v>15576</v>
      </c>
      <c r="B15324" s="101">
        <v>564.81</v>
      </c>
      <c r="C15324" s="102"/>
      <c r="D15324" s="100" t="s">
        <v>31499</v>
      </c>
      <c r="E15324" s="101">
        <v>60.81</v>
      </c>
      <c r="F15324" s="102"/>
    </row>
    <row r="15325" ht="12.75" customHeight="1">
      <c r="A15325" s="100" t="s">
        <v>31347</v>
      </c>
      <c r="B15325" s="101">
        <v>176.9</v>
      </c>
      <c r="C15325" s="102"/>
      <c r="D15325" s="100" t="s">
        <v>15878</v>
      </c>
      <c r="E15325" s="101">
        <v>55.67</v>
      </c>
      <c r="F15325" s="102"/>
    </row>
    <row r="15326" ht="12.75" customHeight="1">
      <c r="A15326" s="100" t="s">
        <v>15578</v>
      </c>
      <c r="B15326" s="101">
        <v>156.37</v>
      </c>
      <c r="C15326" s="102"/>
      <c r="D15326" s="100" t="s">
        <v>31500</v>
      </c>
      <c r="E15326" s="101">
        <v>64.53</v>
      </c>
      <c r="F15326" s="102"/>
    </row>
    <row r="15327" ht="12.75" customHeight="1">
      <c r="A15327" s="100" t="s">
        <v>31348</v>
      </c>
      <c r="B15327" s="101">
        <v>248.16</v>
      </c>
      <c r="C15327" s="102"/>
      <c r="D15327" s="100" t="s">
        <v>15880</v>
      </c>
      <c r="E15327" s="101">
        <v>59.39</v>
      </c>
      <c r="F15327" s="102"/>
    </row>
    <row r="15328" ht="12.75" customHeight="1">
      <c r="A15328" s="100" t="s">
        <v>15580</v>
      </c>
      <c r="B15328" s="101">
        <v>222.48</v>
      </c>
      <c r="C15328" s="102"/>
      <c r="D15328" s="100" t="s">
        <v>31501</v>
      </c>
      <c r="E15328" s="101">
        <v>79.69</v>
      </c>
      <c r="F15328" s="102"/>
    </row>
    <row r="15329" ht="12.75" customHeight="1">
      <c r="A15329" s="100" t="s">
        <v>31349</v>
      </c>
      <c r="B15329" s="101">
        <v>226.8</v>
      </c>
      <c r="C15329" s="102"/>
      <c r="D15329" s="100" t="s">
        <v>15882</v>
      </c>
      <c r="E15329" s="101">
        <v>74.55</v>
      </c>
      <c r="F15329" s="102"/>
    </row>
    <row r="15330" ht="12.75" customHeight="1">
      <c r="A15330" s="100" t="s">
        <v>15582</v>
      </c>
      <c r="B15330" s="101">
        <v>202.5</v>
      </c>
      <c r="C15330" s="102"/>
      <c r="D15330" s="100" t="s">
        <v>31502</v>
      </c>
      <c r="E15330" s="101">
        <v>105.15</v>
      </c>
      <c r="F15330" s="102"/>
    </row>
    <row r="15331" ht="12.75" customHeight="1">
      <c r="A15331" s="100" t="s">
        <v>31350</v>
      </c>
      <c r="B15331" s="101">
        <v>449.39</v>
      </c>
      <c r="C15331" s="102"/>
      <c r="D15331" s="100" t="s">
        <v>15884</v>
      </c>
      <c r="E15331" s="101">
        <v>100.02</v>
      </c>
      <c r="F15331" s="102"/>
    </row>
    <row r="15332" ht="12.75" customHeight="1">
      <c r="A15332" s="100" t="s">
        <v>15584</v>
      </c>
      <c r="B15332" s="101">
        <v>406.14</v>
      </c>
      <c r="C15332" s="102"/>
      <c r="D15332" s="100" t="s">
        <v>31503</v>
      </c>
      <c r="E15332" s="101">
        <v>54.31</v>
      </c>
      <c r="F15332" s="102"/>
    </row>
    <row r="15333" ht="12.75" customHeight="1">
      <c r="A15333" s="100" t="s">
        <v>31351</v>
      </c>
      <c r="B15333" s="101">
        <v>581.24</v>
      </c>
      <c r="C15333" s="102"/>
      <c r="D15333" s="100" t="s">
        <v>15886</v>
      </c>
      <c r="E15333" s="101">
        <v>49.17</v>
      </c>
      <c r="F15333" s="102"/>
    </row>
    <row r="15334" ht="12.75" customHeight="1">
      <c r="A15334" s="100" t="s">
        <v>15586</v>
      </c>
      <c r="B15334" s="101">
        <v>527.13</v>
      </c>
      <c r="C15334" s="102"/>
      <c r="D15334" s="100" t="s">
        <v>31504</v>
      </c>
      <c r="E15334" s="101">
        <v>63.46</v>
      </c>
      <c r="F15334" s="102"/>
    </row>
    <row r="15335" ht="12.75" customHeight="1">
      <c r="A15335" s="100" t="s">
        <v>31352</v>
      </c>
      <c r="B15335" s="101">
        <v>615.28</v>
      </c>
      <c r="C15335" s="102"/>
      <c r="D15335" s="100" t="s">
        <v>15888</v>
      </c>
      <c r="E15335" s="101">
        <v>58.32</v>
      </c>
      <c r="F15335" s="102"/>
    </row>
    <row r="15336" ht="12.75" customHeight="1">
      <c r="A15336" s="100" t="s">
        <v>15588</v>
      </c>
      <c r="B15336" s="101">
        <v>557.54</v>
      </c>
      <c r="C15336" s="102"/>
      <c r="D15336" s="100" t="s">
        <v>31505</v>
      </c>
      <c r="E15336" s="101">
        <v>67.04</v>
      </c>
      <c r="F15336" s="102"/>
    </row>
    <row r="15337" ht="12.75" customHeight="1">
      <c r="A15337" s="100" t="s">
        <v>31353</v>
      </c>
      <c r="B15337" s="101">
        <v>732.1</v>
      </c>
      <c r="C15337" s="102"/>
      <c r="D15337" s="100" t="s">
        <v>15890</v>
      </c>
      <c r="E15337" s="101">
        <v>61.9</v>
      </c>
      <c r="F15337" s="102"/>
    </row>
    <row r="15338" ht="12.75" customHeight="1">
      <c r="A15338" s="100" t="s">
        <v>15590</v>
      </c>
      <c r="B15338" s="101">
        <v>663.53</v>
      </c>
      <c r="C15338" s="102"/>
      <c r="D15338" s="100" t="s">
        <v>31506</v>
      </c>
      <c r="E15338" s="101">
        <v>72.84</v>
      </c>
      <c r="F15338" s="102"/>
    </row>
    <row r="15339" ht="12.75" customHeight="1">
      <c r="A15339" s="100" t="s">
        <v>31354</v>
      </c>
      <c r="B15339" s="101">
        <v>827.2</v>
      </c>
      <c r="C15339" s="102"/>
      <c r="D15339" s="100" t="s">
        <v>15892</v>
      </c>
      <c r="E15339" s="101">
        <v>67.7</v>
      </c>
      <c r="F15339" s="102"/>
    </row>
    <row r="15340" ht="12.75" customHeight="1">
      <c r="A15340" s="100" t="s">
        <v>15592</v>
      </c>
      <c r="B15340" s="101">
        <v>749.4</v>
      </c>
      <c r="C15340" s="102"/>
      <c r="D15340" s="100" t="s">
        <v>31507</v>
      </c>
      <c r="E15340" s="101">
        <v>96.24</v>
      </c>
      <c r="F15340" s="102"/>
    </row>
    <row r="15341" ht="12.75" customHeight="1">
      <c r="A15341" s="100" t="s">
        <v>31355</v>
      </c>
      <c r="B15341" s="101">
        <v>944.99</v>
      </c>
      <c r="C15341" s="102"/>
      <c r="D15341" s="100" t="s">
        <v>15894</v>
      </c>
      <c r="E15341" s="101">
        <v>91.1</v>
      </c>
      <c r="F15341" s="102"/>
    </row>
    <row r="15342" ht="12.75" customHeight="1">
      <c r="A15342" s="100" t="s">
        <v>15594</v>
      </c>
      <c r="B15342" s="101">
        <v>855.74</v>
      </c>
      <c r="C15342" s="102"/>
      <c r="D15342" s="100" t="s">
        <v>31508</v>
      </c>
      <c r="E15342" s="101">
        <v>68.05</v>
      </c>
      <c r="F15342" s="102"/>
    </row>
    <row r="15343" ht="12.75" customHeight="1">
      <c r="A15343" s="100" t="s">
        <v>31356</v>
      </c>
      <c r="B15343" s="101">
        <v>335.6</v>
      </c>
      <c r="C15343" s="102"/>
      <c r="D15343" s="100" t="s">
        <v>15896</v>
      </c>
      <c r="E15343" s="101">
        <v>62.91</v>
      </c>
      <c r="F15343" s="102"/>
    </row>
    <row r="15344" ht="12.75" customHeight="1">
      <c r="A15344" s="100" t="s">
        <v>15596</v>
      </c>
      <c r="B15344" s="101">
        <v>300.44</v>
      </c>
      <c r="C15344" s="102"/>
      <c r="D15344" s="100" t="s">
        <v>31509</v>
      </c>
      <c r="E15344" s="101">
        <v>76.94</v>
      </c>
      <c r="F15344" s="102"/>
    </row>
    <row r="15345" ht="12.75" customHeight="1">
      <c r="A15345" s="100" t="s">
        <v>31357</v>
      </c>
      <c r="B15345" s="101">
        <v>414.99</v>
      </c>
      <c r="C15345" s="102"/>
      <c r="D15345" s="100" t="s">
        <v>15898</v>
      </c>
      <c r="E15345" s="101">
        <v>71.8</v>
      </c>
      <c r="F15345" s="102"/>
    </row>
    <row r="15346" ht="12.75" customHeight="1">
      <c r="A15346" s="100" t="s">
        <v>15598</v>
      </c>
      <c r="B15346" s="101">
        <v>375.1</v>
      </c>
      <c r="C15346" s="102"/>
      <c r="D15346" s="100" t="s">
        <v>31510</v>
      </c>
      <c r="E15346" s="101">
        <v>82.25</v>
      </c>
      <c r="F15346" s="102"/>
    </row>
    <row r="15347" ht="12.75" customHeight="1">
      <c r="A15347" s="100" t="s">
        <v>31358</v>
      </c>
      <c r="B15347" s="101">
        <v>479.23</v>
      </c>
      <c r="C15347" s="102"/>
      <c r="D15347" s="100" t="s">
        <v>15900</v>
      </c>
      <c r="E15347" s="101">
        <v>77.11</v>
      </c>
      <c r="F15347" s="102"/>
    </row>
    <row r="15348" ht="12.75" customHeight="1">
      <c r="A15348" s="100" t="s">
        <v>15600</v>
      </c>
      <c r="B15348" s="101">
        <v>434.45</v>
      </c>
      <c r="C15348" s="102"/>
      <c r="D15348" s="100" t="s">
        <v>31511</v>
      </c>
      <c r="E15348" s="101">
        <v>93.92</v>
      </c>
      <c r="F15348" s="102"/>
    </row>
    <row r="15349" ht="12.75" customHeight="1">
      <c r="A15349" s="100" t="s">
        <v>31359</v>
      </c>
      <c r="B15349" s="101">
        <v>560.51</v>
      </c>
      <c r="C15349" s="102"/>
      <c r="D15349" s="100" t="s">
        <v>15902</v>
      </c>
      <c r="E15349" s="101">
        <v>88.78</v>
      </c>
      <c r="F15349" s="102"/>
    </row>
    <row r="15350" ht="12.75" customHeight="1">
      <c r="A15350" s="100" t="s">
        <v>15602</v>
      </c>
      <c r="B15350" s="101">
        <v>507.95</v>
      </c>
      <c r="C15350" s="102"/>
      <c r="D15350" s="100" t="s">
        <v>31512</v>
      </c>
      <c r="E15350" s="101">
        <v>112.66</v>
      </c>
      <c r="F15350" s="102"/>
    </row>
    <row r="15351" ht="12.75" customHeight="1">
      <c r="A15351" s="100" t="s">
        <v>31360</v>
      </c>
      <c r="B15351" s="101">
        <v>771.39</v>
      </c>
      <c r="C15351" s="102"/>
      <c r="D15351" s="100" t="s">
        <v>15904</v>
      </c>
      <c r="E15351" s="101">
        <v>107.52</v>
      </c>
      <c r="F15351" s="102"/>
    </row>
    <row r="15352" ht="12.75" customHeight="1">
      <c r="A15352" s="100" t="s">
        <v>15604</v>
      </c>
      <c r="B15352" s="101">
        <v>710.57</v>
      </c>
      <c r="C15352" s="102"/>
      <c r="D15352" s="100" t="s">
        <v>31513</v>
      </c>
      <c r="E15352" s="101">
        <v>144.66</v>
      </c>
      <c r="F15352" s="102"/>
    </row>
    <row r="15353" ht="12.75" customHeight="1">
      <c r="A15353" s="100" t="s">
        <v>31361</v>
      </c>
      <c r="B15353" s="101">
        <v>880.52</v>
      </c>
      <c r="C15353" s="102"/>
      <c r="D15353" s="100" t="s">
        <v>15906</v>
      </c>
      <c r="E15353" s="101">
        <v>139.52</v>
      </c>
      <c r="F15353" s="102"/>
    </row>
    <row r="15354" ht="12.75" customHeight="1">
      <c r="A15354" s="100" t="s">
        <v>15606</v>
      </c>
      <c r="B15354" s="101">
        <v>810.53</v>
      </c>
      <c r="C15354" s="102"/>
      <c r="D15354" s="100" t="s">
        <v>31514</v>
      </c>
      <c r="E15354" s="101">
        <v>80.45</v>
      </c>
      <c r="F15354" s="102"/>
    </row>
    <row r="15355" ht="12.75" customHeight="1">
      <c r="A15355" s="100" t="s">
        <v>31362</v>
      </c>
      <c r="B15355" s="101">
        <v>405.84</v>
      </c>
      <c r="C15355" s="102"/>
      <c r="D15355" s="100" t="s">
        <v>15908</v>
      </c>
      <c r="E15355" s="101">
        <v>75.31</v>
      </c>
      <c r="F15355" s="102"/>
    </row>
    <row r="15356" ht="12.75" customHeight="1">
      <c r="A15356" s="100" t="s">
        <v>15608</v>
      </c>
      <c r="B15356" s="101">
        <v>358.46</v>
      </c>
      <c r="C15356" s="102"/>
      <c r="D15356" s="100" t="s">
        <v>31515</v>
      </c>
      <c r="E15356" s="101">
        <v>92.41</v>
      </c>
      <c r="F15356" s="102"/>
    </row>
    <row r="15357" ht="12.75" customHeight="1">
      <c r="A15357" s="100" t="s">
        <v>31363</v>
      </c>
      <c r="B15357" s="101">
        <v>462.22</v>
      </c>
      <c r="C15357" s="102"/>
      <c r="D15357" s="100" t="s">
        <v>15910</v>
      </c>
      <c r="E15357" s="101">
        <v>87.27</v>
      </c>
      <c r="F15357" s="102"/>
    </row>
    <row r="15358" ht="12.75" customHeight="1">
      <c r="A15358" s="100" t="s">
        <v>15610</v>
      </c>
      <c r="B15358" s="101">
        <v>410.1</v>
      </c>
      <c r="C15358" s="102"/>
      <c r="D15358" s="100" t="s">
        <v>31516</v>
      </c>
      <c r="E15358" s="101">
        <v>101.16</v>
      </c>
      <c r="F15358" s="102"/>
    </row>
    <row r="15359" ht="12.75" customHeight="1">
      <c r="A15359" s="100" t="s">
        <v>31364</v>
      </c>
      <c r="B15359" s="101">
        <v>533.17</v>
      </c>
      <c r="C15359" s="102"/>
      <c r="D15359" s="100" t="s">
        <v>15912</v>
      </c>
      <c r="E15359" s="101">
        <v>96.02</v>
      </c>
      <c r="F15359" s="102"/>
    </row>
    <row r="15360" ht="12.75" customHeight="1">
      <c r="A15360" s="100" t="s">
        <v>15612</v>
      </c>
      <c r="B15360" s="101">
        <v>471.57</v>
      </c>
      <c r="C15360" s="102"/>
      <c r="D15360" s="100" t="s">
        <v>31517</v>
      </c>
      <c r="E15360" s="101">
        <v>129.8</v>
      </c>
      <c r="F15360" s="102"/>
    </row>
    <row r="15361" ht="12.75" customHeight="1">
      <c r="A15361" s="100" t="s">
        <v>31365</v>
      </c>
      <c r="B15361" s="101">
        <v>665.19</v>
      </c>
      <c r="C15361" s="102"/>
      <c r="D15361" s="100" t="s">
        <v>15914</v>
      </c>
      <c r="E15361" s="101">
        <v>124.66</v>
      </c>
      <c r="F15361" s="102"/>
    </row>
    <row r="15362" ht="12.75" customHeight="1">
      <c r="A15362" s="100" t="s">
        <v>15614</v>
      </c>
      <c r="B15362" s="101">
        <v>589.38</v>
      </c>
      <c r="C15362" s="102"/>
      <c r="D15362" s="100" t="s">
        <v>31518</v>
      </c>
      <c r="E15362" s="101">
        <v>169.61</v>
      </c>
      <c r="F15362" s="102"/>
    </row>
    <row r="15363" ht="12.75" customHeight="1">
      <c r="A15363" s="100" t="s">
        <v>31366</v>
      </c>
      <c r="B15363" s="101">
        <v>802.05</v>
      </c>
      <c r="C15363" s="102"/>
      <c r="D15363" s="100" t="s">
        <v>15916</v>
      </c>
      <c r="E15363" s="101">
        <v>164.47</v>
      </c>
      <c r="F15363" s="102"/>
    </row>
    <row r="15364" ht="12.75" customHeight="1">
      <c r="A15364" s="100" t="s">
        <v>15616</v>
      </c>
      <c r="B15364" s="101">
        <v>716.76</v>
      </c>
      <c r="C15364" s="102"/>
      <c r="D15364" s="100" t="s">
        <v>31519</v>
      </c>
      <c r="E15364" s="101">
        <v>79.9</v>
      </c>
      <c r="F15364" s="102"/>
    </row>
    <row r="15365" ht="12.75" customHeight="1">
      <c r="A15365" s="100" t="s">
        <v>31367</v>
      </c>
      <c r="B15365" s="101">
        <v>237.91</v>
      </c>
      <c r="C15365" s="102"/>
      <c r="D15365" s="100" t="s">
        <v>15918</v>
      </c>
      <c r="E15365" s="101">
        <v>74.76</v>
      </c>
      <c r="F15365" s="102"/>
    </row>
    <row r="15366" ht="12.75" customHeight="1">
      <c r="A15366" s="100" t="s">
        <v>15618</v>
      </c>
      <c r="B15366" s="101">
        <v>214.6</v>
      </c>
      <c r="C15366" s="102"/>
      <c r="D15366" s="100" t="s">
        <v>31520</v>
      </c>
      <c r="E15366" s="101">
        <v>94.83</v>
      </c>
      <c r="F15366" s="102"/>
    </row>
    <row r="15367" ht="12.75" customHeight="1">
      <c r="A15367" s="100" t="s">
        <v>31368</v>
      </c>
      <c r="B15367" s="101">
        <v>306.94</v>
      </c>
      <c r="C15367" s="102"/>
      <c r="D15367" s="100" t="s">
        <v>15920</v>
      </c>
      <c r="E15367" s="101">
        <v>89.69</v>
      </c>
      <c r="F15367" s="102"/>
    </row>
    <row r="15368" ht="12.75" customHeight="1">
      <c r="A15368" s="100" t="s">
        <v>15620</v>
      </c>
      <c r="B15368" s="101">
        <v>278.89</v>
      </c>
      <c r="C15368" s="102"/>
      <c r="D15368" s="100" t="s">
        <v>31521</v>
      </c>
      <c r="E15368" s="101">
        <v>104.36</v>
      </c>
      <c r="F15368" s="102"/>
    </row>
    <row r="15369" ht="12.75" customHeight="1">
      <c r="A15369" s="100" t="s">
        <v>31369</v>
      </c>
      <c r="B15369" s="101">
        <v>376.88</v>
      </c>
      <c r="C15369" s="102"/>
      <c r="D15369" s="100" t="s">
        <v>15922</v>
      </c>
      <c r="E15369" s="101">
        <v>99.22</v>
      </c>
      <c r="F15369" s="102"/>
    </row>
    <row r="15370" ht="12.75" customHeight="1">
      <c r="A15370" s="100" t="s">
        <v>15622</v>
      </c>
      <c r="B15370" s="101">
        <v>344.1</v>
      </c>
      <c r="C15370" s="102"/>
      <c r="D15370" s="100" t="s">
        <v>31522</v>
      </c>
      <c r="E15370" s="101">
        <v>121.88</v>
      </c>
      <c r="F15370" s="102"/>
    </row>
    <row r="15371" ht="12.75" customHeight="1">
      <c r="A15371" s="100" t="s">
        <v>31370</v>
      </c>
      <c r="B15371" s="101">
        <v>444.99</v>
      </c>
      <c r="C15371" s="102"/>
      <c r="D15371" s="100" t="s">
        <v>15924</v>
      </c>
      <c r="E15371" s="101">
        <v>116.74</v>
      </c>
      <c r="F15371" s="102"/>
    </row>
    <row r="15372" ht="12.75" customHeight="1">
      <c r="A15372" s="100" t="s">
        <v>15624</v>
      </c>
      <c r="B15372" s="101">
        <v>407.46</v>
      </c>
      <c r="C15372" s="102"/>
      <c r="D15372" s="100" t="s">
        <v>31523</v>
      </c>
      <c r="E15372" s="101">
        <v>158.87</v>
      </c>
      <c r="F15372" s="102"/>
    </row>
    <row r="15373" ht="12.75" customHeight="1">
      <c r="A15373" s="100" t="s">
        <v>31371</v>
      </c>
      <c r="B15373" s="101">
        <v>12.54</v>
      </c>
      <c r="C15373" s="102"/>
      <c r="D15373" s="100" t="s">
        <v>15926</v>
      </c>
      <c r="E15373" s="101">
        <v>153.73</v>
      </c>
      <c r="F15373" s="102"/>
    </row>
    <row r="15374" ht="12.75" customHeight="1">
      <c r="A15374" s="100" t="s">
        <v>15626</v>
      </c>
      <c r="B15374" s="101">
        <v>11.36</v>
      </c>
      <c r="C15374" s="102"/>
      <c r="D15374" s="100" t="s">
        <v>31524</v>
      </c>
      <c r="E15374" s="101">
        <v>53.02</v>
      </c>
      <c r="F15374" s="102"/>
    </row>
    <row r="15375" ht="12.75" customHeight="1">
      <c r="A15375" s="100" t="s">
        <v>31372</v>
      </c>
      <c r="B15375" s="101">
        <v>13.61</v>
      </c>
      <c r="C15375" s="102"/>
      <c r="D15375" s="100" t="s">
        <v>15928</v>
      </c>
      <c r="E15375" s="101">
        <v>47.88</v>
      </c>
      <c r="F15375" s="102"/>
    </row>
    <row r="15376" ht="12.75" customHeight="1">
      <c r="A15376" s="100" t="s">
        <v>15628</v>
      </c>
      <c r="B15376" s="101">
        <v>12.28</v>
      </c>
      <c r="C15376" s="102"/>
      <c r="D15376" s="100" t="s">
        <v>31525</v>
      </c>
      <c r="E15376" s="101">
        <v>60.17</v>
      </c>
      <c r="F15376" s="102"/>
    </row>
    <row r="15377" ht="12.75" customHeight="1">
      <c r="A15377" s="100" t="s">
        <v>31373</v>
      </c>
      <c r="B15377" s="101">
        <v>15.14</v>
      </c>
      <c r="C15377" s="102"/>
      <c r="D15377" s="100" t="s">
        <v>15930</v>
      </c>
      <c r="E15377" s="101">
        <v>55.03</v>
      </c>
      <c r="F15377" s="102"/>
    </row>
    <row r="15378" ht="12.75" customHeight="1">
      <c r="A15378" s="100" t="s">
        <v>15630</v>
      </c>
      <c r="B15378" s="101">
        <v>13.67</v>
      </c>
      <c r="C15378" s="102"/>
      <c r="D15378" s="100" t="s">
        <v>31526</v>
      </c>
      <c r="E15378" s="101">
        <v>64.35</v>
      </c>
      <c r="F15378" s="102"/>
    </row>
    <row r="15379" ht="12.75" customHeight="1">
      <c r="A15379" s="100" t="s">
        <v>31374</v>
      </c>
      <c r="B15379" s="101">
        <v>18.05</v>
      </c>
      <c r="C15379" s="102"/>
      <c r="D15379" s="100" t="s">
        <v>15932</v>
      </c>
      <c r="E15379" s="101">
        <v>59.21</v>
      </c>
      <c r="F15379" s="102"/>
    </row>
    <row r="15380" ht="12.75" customHeight="1">
      <c r="A15380" s="100" t="s">
        <v>15632</v>
      </c>
      <c r="B15380" s="101">
        <v>16.43</v>
      </c>
      <c r="C15380" s="102"/>
      <c r="D15380" s="100" t="s">
        <v>31527</v>
      </c>
      <c r="E15380" s="101">
        <v>73.71</v>
      </c>
      <c r="F15380" s="102"/>
    </row>
    <row r="15381" ht="12.75" customHeight="1">
      <c r="A15381" s="100" t="s">
        <v>31375</v>
      </c>
      <c r="B15381" s="101">
        <v>24.36</v>
      </c>
      <c r="C15381" s="102"/>
      <c r="D15381" s="100" t="s">
        <v>15934</v>
      </c>
      <c r="E15381" s="101">
        <v>68.57</v>
      </c>
      <c r="F15381" s="102"/>
    </row>
    <row r="15382" ht="12.75" customHeight="1">
      <c r="A15382" s="100" t="s">
        <v>15634</v>
      </c>
      <c r="B15382" s="101">
        <v>22.61</v>
      </c>
      <c r="C15382" s="102"/>
      <c r="D15382" s="100" t="s">
        <v>31528</v>
      </c>
      <c r="E15382" s="101">
        <v>88.84</v>
      </c>
      <c r="F15382" s="102"/>
    </row>
    <row r="15383" ht="12.75" customHeight="1">
      <c r="A15383" s="100" t="s">
        <v>31376</v>
      </c>
      <c r="B15383" s="101">
        <v>31.72</v>
      </c>
      <c r="C15383" s="102"/>
      <c r="D15383" s="100" t="s">
        <v>15936</v>
      </c>
      <c r="E15383" s="101">
        <v>83.7</v>
      </c>
      <c r="F15383" s="102"/>
    </row>
    <row r="15384" ht="12.75" customHeight="1">
      <c r="A15384" s="100" t="s">
        <v>15636</v>
      </c>
      <c r="B15384" s="101">
        <v>29.83</v>
      </c>
      <c r="C15384" s="102"/>
      <c r="D15384" s="100" t="s">
        <v>31529</v>
      </c>
      <c r="E15384" s="101">
        <v>115.01</v>
      </c>
      <c r="F15384" s="102"/>
    </row>
    <row r="15385" ht="12.75" customHeight="1">
      <c r="A15385" s="100" t="s">
        <v>31377</v>
      </c>
      <c r="B15385" s="101">
        <v>37.09</v>
      </c>
      <c r="C15385" s="102"/>
      <c r="D15385" s="100" t="s">
        <v>15938</v>
      </c>
      <c r="E15385" s="101">
        <v>109.87</v>
      </c>
      <c r="F15385" s="102"/>
    </row>
    <row r="15386" ht="12.75" customHeight="1">
      <c r="A15386" s="100" t="s">
        <v>15638</v>
      </c>
      <c r="B15386" s="101">
        <v>35.05</v>
      </c>
      <c r="C15386" s="102"/>
      <c r="D15386" s="100" t="s">
        <v>31530</v>
      </c>
      <c r="E15386" s="101">
        <v>62.85</v>
      </c>
      <c r="F15386" s="102"/>
    </row>
    <row r="15387" ht="12.75" customHeight="1">
      <c r="A15387" s="100" t="s">
        <v>31378</v>
      </c>
      <c r="B15387" s="101">
        <v>42.19</v>
      </c>
      <c r="C15387" s="102"/>
      <c r="D15387" s="100" t="s">
        <v>15940</v>
      </c>
      <c r="E15387" s="101">
        <v>57.71</v>
      </c>
      <c r="F15387" s="102"/>
    </row>
    <row r="15388" ht="12.75" customHeight="1">
      <c r="A15388" s="100" t="s">
        <v>15640</v>
      </c>
      <c r="B15388" s="101">
        <v>39.96</v>
      </c>
      <c r="C15388" s="102"/>
      <c r="D15388" s="100" t="s">
        <v>31531</v>
      </c>
      <c r="E15388" s="101">
        <v>72.36</v>
      </c>
      <c r="F15388" s="102"/>
    </row>
    <row r="15389" ht="12.75" customHeight="1">
      <c r="A15389" s="100" t="s">
        <v>31379</v>
      </c>
      <c r="B15389" s="101">
        <v>54.54</v>
      </c>
      <c r="C15389" s="102"/>
      <c r="D15389" s="100" t="s">
        <v>15942</v>
      </c>
      <c r="E15389" s="101">
        <v>67.22</v>
      </c>
      <c r="F15389" s="102"/>
    </row>
    <row r="15390" ht="12.75" customHeight="1">
      <c r="A15390" s="100" t="s">
        <v>15642</v>
      </c>
      <c r="B15390" s="101">
        <v>51.6</v>
      </c>
      <c r="C15390" s="102"/>
      <c r="D15390" s="100" t="s">
        <v>31532</v>
      </c>
      <c r="E15390" s="101">
        <v>79.39</v>
      </c>
      <c r="F15390" s="102"/>
    </row>
    <row r="15391" ht="12.75" customHeight="1">
      <c r="A15391" s="100" t="s">
        <v>31380</v>
      </c>
      <c r="B15391" s="101">
        <v>61.92</v>
      </c>
      <c r="C15391" s="102"/>
      <c r="D15391" s="100" t="s">
        <v>15944</v>
      </c>
      <c r="E15391" s="101">
        <v>74.25</v>
      </c>
      <c r="F15391" s="102"/>
    </row>
    <row r="15392" ht="12.75" customHeight="1">
      <c r="A15392" s="100" t="s">
        <v>15644</v>
      </c>
      <c r="B15392" s="101">
        <v>58.69</v>
      </c>
      <c r="C15392" s="102"/>
      <c r="D15392" s="100" t="s">
        <v>31533</v>
      </c>
      <c r="E15392" s="101">
        <v>102.87</v>
      </c>
      <c r="F15392" s="102"/>
    </row>
    <row r="15393" ht="12.75" customHeight="1">
      <c r="A15393" s="100" t="s">
        <v>31381</v>
      </c>
      <c r="B15393" s="101">
        <v>76.12</v>
      </c>
      <c r="C15393" s="102"/>
      <c r="D15393" s="100" t="s">
        <v>15946</v>
      </c>
      <c r="E15393" s="101">
        <v>97.74</v>
      </c>
      <c r="F15393" s="102"/>
    </row>
    <row r="15394" ht="12.75" customHeight="1">
      <c r="A15394" s="100" t="s">
        <v>15646</v>
      </c>
      <c r="B15394" s="101">
        <v>72.61</v>
      </c>
      <c r="C15394" s="102"/>
      <c r="D15394" s="100" t="s">
        <v>31534</v>
      </c>
      <c r="E15394" s="101">
        <v>135.48</v>
      </c>
      <c r="F15394" s="102"/>
    </row>
    <row r="15395" ht="12.75" customHeight="1">
      <c r="A15395" s="100" t="s">
        <v>31382</v>
      </c>
      <c r="B15395" s="101">
        <v>98.72</v>
      </c>
      <c r="C15395" s="102"/>
      <c r="D15395" s="100" t="s">
        <v>15948</v>
      </c>
      <c r="E15395" s="101">
        <v>130.34</v>
      </c>
      <c r="F15395" s="102"/>
    </row>
    <row r="15396" ht="12.75" customHeight="1">
      <c r="A15396" s="100" t="s">
        <v>15648</v>
      </c>
      <c r="B15396" s="101">
        <v>94.93</v>
      </c>
      <c r="C15396" s="102"/>
      <c r="D15396" s="100" t="s">
        <v>31535</v>
      </c>
      <c r="E15396" s="101">
        <v>62.57</v>
      </c>
      <c r="F15396" s="102"/>
    </row>
    <row r="15397" ht="12.75" customHeight="1">
      <c r="A15397" s="100" t="s">
        <v>31383</v>
      </c>
      <c r="B15397" s="101">
        <v>125.0</v>
      </c>
      <c r="C15397" s="102"/>
      <c r="D15397" s="100" t="s">
        <v>15950</v>
      </c>
      <c r="E15397" s="101">
        <v>57.43</v>
      </c>
      <c r="F15397" s="102"/>
    </row>
    <row r="15398" ht="12.75" customHeight="1">
      <c r="A15398" s="100" t="s">
        <v>15650</v>
      </c>
      <c r="B15398" s="101">
        <v>120.93</v>
      </c>
      <c r="C15398" s="102"/>
      <c r="D15398" s="100" t="s">
        <v>31536</v>
      </c>
      <c r="E15398" s="101">
        <v>75.01</v>
      </c>
      <c r="F15398" s="102"/>
    </row>
    <row r="15399" ht="12.75" customHeight="1">
      <c r="A15399" s="100" t="s">
        <v>31384</v>
      </c>
      <c r="B15399" s="101">
        <v>182.01</v>
      </c>
      <c r="C15399" s="102"/>
      <c r="D15399" s="100" t="s">
        <v>15952</v>
      </c>
      <c r="E15399" s="101">
        <v>69.87</v>
      </c>
      <c r="F15399" s="102"/>
    </row>
    <row r="15400" ht="12.75" customHeight="1">
      <c r="A15400" s="100" t="s">
        <v>15652</v>
      </c>
      <c r="B15400" s="101">
        <v>177.56</v>
      </c>
      <c r="C15400" s="102"/>
      <c r="D15400" s="100" t="s">
        <v>31537</v>
      </c>
      <c r="E15400" s="101">
        <v>81.9</v>
      </c>
      <c r="F15400" s="102"/>
    </row>
    <row r="15401" ht="12.75" customHeight="1">
      <c r="A15401" s="100" t="s">
        <v>31385</v>
      </c>
      <c r="B15401" s="101">
        <v>24.76</v>
      </c>
      <c r="C15401" s="102"/>
      <c r="D15401" s="100" t="s">
        <v>15954</v>
      </c>
      <c r="E15401" s="101">
        <v>76.76</v>
      </c>
      <c r="F15401" s="102"/>
    </row>
    <row r="15402" ht="12.75" customHeight="1">
      <c r="A15402" s="100" t="s">
        <v>15654</v>
      </c>
      <c r="B15402" s="101">
        <v>23.58</v>
      </c>
      <c r="C15402" s="102"/>
      <c r="D15402" s="100" t="s">
        <v>31538</v>
      </c>
      <c r="E15402" s="101">
        <v>96.03</v>
      </c>
      <c r="F15402" s="102"/>
    </row>
    <row r="15403" ht="12.75" customHeight="1">
      <c r="A15403" s="100" t="s">
        <v>31386</v>
      </c>
      <c r="B15403" s="101">
        <v>40.53</v>
      </c>
      <c r="C15403" s="102"/>
      <c r="D15403" s="100" t="s">
        <v>15956</v>
      </c>
      <c r="E15403" s="101">
        <v>90.89</v>
      </c>
      <c r="F15403" s="102"/>
    </row>
    <row r="15404" ht="12.75" customHeight="1">
      <c r="A15404" s="100" t="s">
        <v>15656</v>
      </c>
      <c r="B15404" s="101">
        <v>39.2</v>
      </c>
      <c r="C15404" s="102"/>
      <c r="D15404" s="100" t="s">
        <v>31539</v>
      </c>
      <c r="E15404" s="101">
        <v>126.57</v>
      </c>
      <c r="F15404" s="102"/>
    </row>
    <row r="15405" ht="12.75" customHeight="1">
      <c r="A15405" s="100" t="s">
        <v>31387</v>
      </c>
      <c r="B15405" s="101">
        <v>93.76</v>
      </c>
      <c r="C15405" s="102"/>
      <c r="D15405" s="100" t="s">
        <v>15958</v>
      </c>
      <c r="E15405" s="101">
        <v>121.43</v>
      </c>
      <c r="F15405" s="102"/>
    </row>
    <row r="15406" ht="12.75" customHeight="1">
      <c r="A15406" s="100" t="s">
        <v>15658</v>
      </c>
      <c r="B15406" s="101">
        <v>92.14</v>
      </c>
      <c r="C15406" s="102"/>
      <c r="D15406" s="100" t="s">
        <v>31540</v>
      </c>
      <c r="E15406" s="101">
        <v>68.05</v>
      </c>
      <c r="F15406" s="102"/>
    </row>
    <row r="15407" ht="12.75" customHeight="1">
      <c r="A15407" s="100" t="s">
        <v>31388</v>
      </c>
      <c r="B15407" s="101">
        <v>9.23</v>
      </c>
      <c r="C15407" s="102"/>
      <c r="D15407" s="100" t="s">
        <v>15960</v>
      </c>
      <c r="E15407" s="101">
        <v>62.91</v>
      </c>
      <c r="F15407" s="102"/>
    </row>
    <row r="15408" ht="12.75" customHeight="1">
      <c r="A15408" s="100" t="s">
        <v>15660</v>
      </c>
      <c r="B15408" s="101">
        <v>8.05</v>
      </c>
      <c r="C15408" s="102"/>
      <c r="D15408" s="100" t="s">
        <v>31541</v>
      </c>
      <c r="E15408" s="101">
        <v>76.15</v>
      </c>
      <c r="F15408" s="102"/>
    </row>
    <row r="15409" ht="12.75" customHeight="1">
      <c r="A15409" s="100" t="s">
        <v>31389</v>
      </c>
      <c r="B15409" s="101">
        <v>9.39</v>
      </c>
      <c r="C15409" s="102"/>
      <c r="D15409" s="100" t="s">
        <v>15962</v>
      </c>
      <c r="E15409" s="101">
        <v>71.02</v>
      </c>
      <c r="F15409" s="102"/>
    </row>
    <row r="15410" ht="12.75" customHeight="1">
      <c r="A15410" s="100" t="s">
        <v>15662</v>
      </c>
      <c r="B15410" s="101">
        <v>8.21</v>
      </c>
      <c r="C15410" s="102"/>
      <c r="D15410" s="100" t="s">
        <v>31542</v>
      </c>
      <c r="E15410" s="101">
        <v>87.39</v>
      </c>
      <c r="F15410" s="102"/>
    </row>
    <row r="15411" ht="12.75" customHeight="1">
      <c r="A15411" s="100" t="s">
        <v>31390</v>
      </c>
      <c r="B15411" s="101">
        <v>9.51</v>
      </c>
      <c r="C15411" s="102"/>
      <c r="D15411" s="100" t="s">
        <v>15964</v>
      </c>
      <c r="E15411" s="101">
        <v>82.25</v>
      </c>
      <c r="F15411" s="102"/>
    </row>
    <row r="15412" ht="12.75" customHeight="1">
      <c r="A15412" s="100" t="s">
        <v>15664</v>
      </c>
      <c r="B15412" s="101">
        <v>8.33</v>
      </c>
      <c r="C15412" s="102"/>
      <c r="D15412" s="100" t="s">
        <v>31543</v>
      </c>
      <c r="E15412" s="101">
        <v>93.92</v>
      </c>
      <c r="F15412" s="102"/>
    </row>
    <row r="15413" ht="12.75" customHeight="1">
      <c r="A15413" s="100" t="s">
        <v>31391</v>
      </c>
      <c r="B15413" s="101">
        <v>9.39</v>
      </c>
      <c r="C15413" s="102"/>
      <c r="D15413" s="100" t="s">
        <v>15966</v>
      </c>
      <c r="E15413" s="101">
        <v>88.78</v>
      </c>
      <c r="F15413" s="102"/>
    </row>
    <row r="15414" ht="12.75" customHeight="1">
      <c r="A15414" s="100" t="s">
        <v>15666</v>
      </c>
      <c r="B15414" s="101">
        <v>8.21</v>
      </c>
      <c r="C15414" s="102"/>
      <c r="D15414" s="100" t="s">
        <v>31544</v>
      </c>
      <c r="E15414" s="101">
        <v>112.66</v>
      </c>
      <c r="F15414" s="102"/>
    </row>
    <row r="15415" ht="12.75" customHeight="1">
      <c r="A15415" s="100" t="s">
        <v>31392</v>
      </c>
      <c r="B15415" s="101">
        <v>9.47</v>
      </c>
      <c r="C15415" s="102"/>
      <c r="D15415" s="100" t="s">
        <v>15968</v>
      </c>
      <c r="E15415" s="101">
        <v>107.52</v>
      </c>
      <c r="F15415" s="102"/>
    </row>
    <row r="15416" ht="12.75" customHeight="1">
      <c r="A15416" s="100" t="s">
        <v>15668</v>
      </c>
      <c r="B15416" s="101">
        <v>8.29</v>
      </c>
      <c r="C15416" s="102"/>
      <c r="D15416" s="100" t="s">
        <v>31545</v>
      </c>
      <c r="E15416" s="101">
        <v>144.66</v>
      </c>
      <c r="F15416" s="102"/>
    </row>
    <row r="15417" ht="12.75" customHeight="1">
      <c r="A15417" s="100" t="s">
        <v>31393</v>
      </c>
      <c r="B15417" s="101">
        <v>10.78</v>
      </c>
      <c r="C15417" s="102"/>
      <c r="D15417" s="100" t="s">
        <v>15970</v>
      </c>
      <c r="E15417" s="101">
        <v>139.52</v>
      </c>
      <c r="F15417" s="102"/>
    </row>
    <row r="15418" ht="12.75" customHeight="1">
      <c r="A15418" s="100" t="s">
        <v>15670</v>
      </c>
      <c r="B15418" s="101">
        <v>9.45</v>
      </c>
      <c r="C15418" s="102"/>
      <c r="D15418" s="100" t="s">
        <v>31546</v>
      </c>
      <c r="E15418" s="101">
        <v>83.45</v>
      </c>
      <c r="F15418" s="102"/>
    </row>
    <row r="15419" ht="12.75" customHeight="1">
      <c r="A15419" s="100" t="s">
        <v>31394</v>
      </c>
      <c r="B15419" s="101">
        <v>10.98</v>
      </c>
      <c r="C15419" s="102"/>
      <c r="D15419" s="100" t="s">
        <v>15972</v>
      </c>
      <c r="E15419" s="101">
        <v>78.31</v>
      </c>
      <c r="F15419" s="102"/>
    </row>
    <row r="15420" ht="12.75" customHeight="1">
      <c r="A15420" s="100" t="s">
        <v>15672</v>
      </c>
      <c r="B15420" s="101">
        <v>9.65</v>
      </c>
      <c r="C15420" s="102"/>
      <c r="D15420" s="100" t="s">
        <v>31547</v>
      </c>
      <c r="E15420" s="101">
        <v>92.41</v>
      </c>
      <c r="F15420" s="102"/>
    </row>
    <row r="15421" ht="12.75" customHeight="1">
      <c r="A15421" s="100" t="s">
        <v>31395</v>
      </c>
      <c r="B15421" s="101">
        <v>12.17</v>
      </c>
      <c r="C15421" s="102"/>
      <c r="D15421" s="100" t="s">
        <v>15974</v>
      </c>
      <c r="E15421" s="101">
        <v>87.27</v>
      </c>
      <c r="F15421" s="102"/>
    </row>
    <row r="15422" ht="12.75" customHeight="1">
      <c r="A15422" s="100" t="s">
        <v>15674</v>
      </c>
      <c r="B15422" s="101">
        <v>10.7</v>
      </c>
      <c r="C15422" s="102"/>
      <c r="D15422" s="100" t="s">
        <v>31548</v>
      </c>
      <c r="E15422" s="101">
        <v>101.17</v>
      </c>
      <c r="F15422" s="102"/>
    </row>
    <row r="15423" ht="12.75" customHeight="1">
      <c r="A15423" s="100" t="s">
        <v>31396</v>
      </c>
      <c r="B15423" s="101">
        <v>14.75</v>
      </c>
      <c r="C15423" s="102"/>
      <c r="D15423" s="100" t="s">
        <v>15976</v>
      </c>
      <c r="E15423" s="101">
        <v>96.03</v>
      </c>
      <c r="F15423" s="102"/>
    </row>
    <row r="15424" ht="12.75" customHeight="1">
      <c r="A15424" s="100" t="s">
        <v>15676</v>
      </c>
      <c r="B15424" s="101">
        <v>13.13</v>
      </c>
      <c r="C15424" s="102"/>
      <c r="D15424" s="100" t="s">
        <v>31549</v>
      </c>
      <c r="E15424" s="101">
        <v>129.8</v>
      </c>
      <c r="F15424" s="102"/>
    </row>
    <row r="15425" ht="12.75" customHeight="1">
      <c r="A15425" s="100" t="s">
        <v>31397</v>
      </c>
      <c r="B15425" s="101">
        <v>15.2</v>
      </c>
      <c r="C15425" s="102"/>
      <c r="D15425" s="100" t="s">
        <v>15978</v>
      </c>
      <c r="E15425" s="101">
        <v>124.66</v>
      </c>
      <c r="F15425" s="102"/>
    </row>
    <row r="15426" ht="12.75" customHeight="1">
      <c r="A15426" s="100" t="s">
        <v>15678</v>
      </c>
      <c r="B15426" s="101">
        <v>13.58</v>
      </c>
      <c r="C15426" s="102"/>
      <c r="D15426" s="100" t="s">
        <v>31550</v>
      </c>
      <c r="E15426" s="101">
        <v>169.57</v>
      </c>
      <c r="F15426" s="102"/>
    </row>
    <row r="15427" ht="12.75" customHeight="1">
      <c r="A15427" s="100" t="s">
        <v>31398</v>
      </c>
      <c r="B15427" s="101">
        <v>17.01</v>
      </c>
      <c r="C15427" s="102"/>
      <c r="D15427" s="100" t="s">
        <v>15980</v>
      </c>
      <c r="E15427" s="101">
        <v>164.43</v>
      </c>
      <c r="F15427" s="102"/>
    </row>
    <row r="15428" ht="12.75" customHeight="1">
      <c r="A15428" s="100" t="s">
        <v>15680</v>
      </c>
      <c r="B15428" s="101">
        <v>15.26</v>
      </c>
      <c r="C15428" s="102"/>
      <c r="D15428" s="100" t="s">
        <v>31551</v>
      </c>
      <c r="E15428" s="101">
        <v>83.89</v>
      </c>
      <c r="F15428" s="102"/>
    </row>
    <row r="15429" ht="12.75" customHeight="1">
      <c r="A15429" s="100" t="s">
        <v>31399</v>
      </c>
      <c r="B15429" s="101">
        <v>21.36</v>
      </c>
      <c r="C15429" s="102"/>
      <c r="D15429" s="100" t="s">
        <v>15982</v>
      </c>
      <c r="E15429" s="101">
        <v>78.75</v>
      </c>
      <c r="F15429" s="102"/>
    </row>
    <row r="15430" ht="12.75" customHeight="1">
      <c r="A15430" s="100" t="s">
        <v>15682</v>
      </c>
      <c r="B15430" s="101">
        <v>19.47</v>
      </c>
      <c r="C15430" s="102"/>
      <c r="D15430" s="100" t="s">
        <v>31552</v>
      </c>
      <c r="E15430" s="101">
        <v>96.08</v>
      </c>
      <c r="F15430" s="102"/>
    </row>
    <row r="15431" ht="12.75" customHeight="1">
      <c r="A15431" s="100" t="s">
        <v>31400</v>
      </c>
      <c r="B15431" s="101">
        <v>22.54</v>
      </c>
      <c r="C15431" s="102"/>
      <c r="D15431" s="100" t="s">
        <v>15984</v>
      </c>
      <c r="E15431" s="101">
        <v>90.94</v>
      </c>
      <c r="F15431" s="102"/>
    </row>
    <row r="15432" ht="12.75" customHeight="1">
      <c r="A15432" s="100" t="s">
        <v>15684</v>
      </c>
      <c r="B15432" s="101">
        <v>20.65</v>
      </c>
      <c r="C15432" s="102"/>
      <c r="D15432" s="100" t="s">
        <v>31553</v>
      </c>
      <c r="E15432" s="101">
        <v>102.69</v>
      </c>
      <c r="F15432" s="102"/>
    </row>
    <row r="15433" ht="12.75" customHeight="1">
      <c r="A15433" s="100" t="s">
        <v>31401</v>
      </c>
      <c r="B15433" s="101">
        <v>23.9</v>
      </c>
      <c r="C15433" s="102"/>
      <c r="D15433" s="100" t="s">
        <v>15986</v>
      </c>
      <c r="E15433" s="101">
        <v>97.55</v>
      </c>
      <c r="F15433" s="102"/>
    </row>
    <row r="15434" ht="12.75" customHeight="1">
      <c r="A15434" s="100" t="s">
        <v>15686</v>
      </c>
      <c r="B15434" s="101">
        <v>22.01</v>
      </c>
      <c r="C15434" s="102"/>
      <c r="D15434" s="100" t="s">
        <v>31554</v>
      </c>
      <c r="E15434" s="101">
        <v>129.06</v>
      </c>
      <c r="F15434" s="102"/>
    </row>
    <row r="15435" ht="12.75" customHeight="1">
      <c r="A15435" s="100" t="s">
        <v>31402</v>
      </c>
      <c r="B15435" s="101">
        <v>31.99</v>
      </c>
      <c r="C15435" s="102"/>
      <c r="D15435" s="100" t="s">
        <v>15988</v>
      </c>
      <c r="E15435" s="101">
        <v>123.92</v>
      </c>
      <c r="F15435" s="102"/>
    </row>
    <row r="15436" ht="12.75" customHeight="1">
      <c r="A15436" s="100" t="s">
        <v>15688</v>
      </c>
      <c r="B15436" s="101">
        <v>29.95</v>
      </c>
      <c r="C15436" s="102"/>
      <c r="D15436" s="100" t="s">
        <v>31555</v>
      </c>
      <c r="E15436" s="101">
        <v>158.87</v>
      </c>
      <c r="F15436" s="102"/>
    </row>
    <row r="15437" ht="12.75" customHeight="1">
      <c r="A15437" s="100" t="s">
        <v>31403</v>
      </c>
      <c r="B15437" s="101">
        <v>43.02</v>
      </c>
      <c r="C15437" s="102"/>
      <c r="D15437" s="100" t="s">
        <v>15990</v>
      </c>
      <c r="E15437" s="101">
        <v>153.73</v>
      </c>
      <c r="F15437" s="102"/>
    </row>
    <row r="15438" ht="12.75" customHeight="1">
      <c r="A15438" s="100" t="s">
        <v>15690</v>
      </c>
      <c r="B15438" s="101">
        <v>40.79</v>
      </c>
      <c r="C15438" s="102"/>
      <c r="D15438" s="100" t="s">
        <v>31556</v>
      </c>
      <c r="E15438" s="101">
        <v>53.02</v>
      </c>
      <c r="F15438" s="102"/>
    </row>
    <row r="15439" ht="12.75" customHeight="1">
      <c r="A15439" s="100" t="s">
        <v>31404</v>
      </c>
      <c r="B15439" s="101">
        <v>12.11</v>
      </c>
      <c r="C15439" s="102"/>
      <c r="D15439" s="100" t="s">
        <v>15992</v>
      </c>
      <c r="E15439" s="101">
        <v>47.88</v>
      </c>
      <c r="F15439" s="102"/>
    </row>
    <row r="15440" ht="12.75" customHeight="1">
      <c r="A15440" s="100" t="s">
        <v>15692</v>
      </c>
      <c r="B15440" s="101">
        <v>10.93</v>
      </c>
      <c r="C15440" s="102"/>
      <c r="D15440" s="100" t="s">
        <v>31557</v>
      </c>
      <c r="E15440" s="101">
        <v>59.51</v>
      </c>
      <c r="F15440" s="102"/>
    </row>
    <row r="15441" ht="12.75" customHeight="1">
      <c r="A15441" s="100" t="s">
        <v>31405</v>
      </c>
      <c r="B15441" s="101">
        <v>13.97</v>
      </c>
      <c r="C15441" s="102"/>
      <c r="D15441" s="100" t="s">
        <v>15994</v>
      </c>
      <c r="E15441" s="101">
        <v>54.37</v>
      </c>
      <c r="F15441" s="102"/>
    </row>
    <row r="15442" ht="12.75" customHeight="1">
      <c r="A15442" s="100" t="s">
        <v>15694</v>
      </c>
      <c r="B15442" s="101">
        <v>12.64</v>
      </c>
      <c r="C15442" s="102"/>
      <c r="D15442" s="100" t="s">
        <v>31558</v>
      </c>
      <c r="E15442" s="101">
        <v>68.64</v>
      </c>
      <c r="F15442" s="102"/>
    </row>
    <row r="15443" ht="12.75" customHeight="1">
      <c r="A15443" s="100" t="s">
        <v>31406</v>
      </c>
      <c r="B15443" s="101">
        <v>15.32</v>
      </c>
      <c r="C15443" s="102"/>
      <c r="D15443" s="100" t="s">
        <v>15996</v>
      </c>
      <c r="E15443" s="101">
        <v>63.5</v>
      </c>
      <c r="F15443" s="102"/>
    </row>
    <row r="15444" ht="12.75" customHeight="1">
      <c r="A15444" s="100" t="s">
        <v>15696</v>
      </c>
      <c r="B15444" s="101">
        <v>13.95</v>
      </c>
      <c r="C15444" s="102"/>
      <c r="D15444" s="100" t="s">
        <v>31559</v>
      </c>
      <c r="E15444" s="101">
        <v>73.71</v>
      </c>
      <c r="F15444" s="102"/>
    </row>
    <row r="15445" ht="12.75" customHeight="1">
      <c r="A15445" s="100" t="s">
        <v>31407</v>
      </c>
      <c r="B15445" s="101">
        <v>16.2</v>
      </c>
      <c r="C15445" s="102"/>
      <c r="D15445" s="100" t="s">
        <v>15998</v>
      </c>
      <c r="E15445" s="101">
        <v>68.57</v>
      </c>
      <c r="F15445" s="102"/>
    </row>
    <row r="15446" ht="12.75" customHeight="1">
      <c r="A15446" s="100" t="s">
        <v>15698</v>
      </c>
      <c r="B15446" s="101">
        <v>14.78</v>
      </c>
      <c r="C15446" s="102"/>
      <c r="D15446" s="100" t="s">
        <v>31560</v>
      </c>
      <c r="E15446" s="101">
        <v>88.84</v>
      </c>
      <c r="F15446" s="102"/>
    </row>
    <row r="15447" ht="12.75" customHeight="1">
      <c r="A15447" s="100" t="s">
        <v>31408</v>
      </c>
      <c r="B15447" s="101">
        <v>17.62</v>
      </c>
      <c r="C15447" s="102"/>
      <c r="D15447" s="100" t="s">
        <v>16000</v>
      </c>
      <c r="E15447" s="101">
        <v>83.7</v>
      </c>
      <c r="F15447" s="102"/>
    </row>
    <row r="15448" ht="12.75" customHeight="1">
      <c r="A15448" s="100" t="s">
        <v>15700</v>
      </c>
      <c r="B15448" s="101">
        <v>16.15</v>
      </c>
      <c r="C15448" s="102"/>
      <c r="D15448" s="100" t="s">
        <v>31561</v>
      </c>
      <c r="E15448" s="101">
        <v>115.01</v>
      </c>
      <c r="F15448" s="102"/>
    </row>
    <row r="15449" ht="12.75" customHeight="1">
      <c r="A15449" s="100" t="s">
        <v>31409</v>
      </c>
      <c r="B15449" s="101">
        <v>21.85</v>
      </c>
      <c r="C15449" s="102"/>
      <c r="D15449" s="100" t="s">
        <v>16002</v>
      </c>
      <c r="E15449" s="101">
        <v>109.87</v>
      </c>
      <c r="F15449" s="102"/>
    </row>
    <row r="15450" ht="12.75" customHeight="1">
      <c r="A15450" s="100" t="s">
        <v>15702</v>
      </c>
      <c r="B15450" s="101">
        <v>20.33</v>
      </c>
      <c r="C15450" s="102"/>
      <c r="D15450" s="100" t="s">
        <v>31562</v>
      </c>
      <c r="E15450" s="101">
        <v>65.35</v>
      </c>
      <c r="F15450" s="102"/>
    </row>
    <row r="15451" ht="12.75" customHeight="1">
      <c r="A15451" s="100" t="s">
        <v>31410</v>
      </c>
      <c r="B15451" s="101">
        <v>27.65</v>
      </c>
      <c r="C15451" s="102"/>
      <c r="D15451" s="100" t="s">
        <v>16004</v>
      </c>
      <c r="E15451" s="101">
        <v>60.21</v>
      </c>
      <c r="F15451" s="102"/>
    </row>
    <row r="15452" ht="12.75" customHeight="1">
      <c r="A15452" s="100" t="s">
        <v>15704</v>
      </c>
      <c r="B15452" s="101">
        <v>26.09</v>
      </c>
      <c r="C15452" s="102"/>
      <c r="D15452" s="100" t="s">
        <v>31563</v>
      </c>
      <c r="E15452" s="101">
        <v>72.36</v>
      </c>
      <c r="F15452" s="102"/>
    </row>
    <row r="15453" ht="12.75" customHeight="1">
      <c r="A15453" s="100" t="s">
        <v>31411</v>
      </c>
      <c r="B15453" s="101">
        <v>28.31</v>
      </c>
      <c r="C15453" s="102"/>
      <c r="D15453" s="100" t="s">
        <v>16006</v>
      </c>
      <c r="E15453" s="101">
        <v>67.22</v>
      </c>
      <c r="F15453" s="102"/>
    </row>
    <row r="15454" ht="12.75" customHeight="1">
      <c r="A15454" s="100" t="s">
        <v>15706</v>
      </c>
      <c r="B15454" s="101">
        <v>26.69</v>
      </c>
      <c r="C15454" s="102"/>
      <c r="D15454" s="100" t="s">
        <v>31564</v>
      </c>
      <c r="E15454" s="101">
        <v>79.4</v>
      </c>
      <c r="F15454" s="102"/>
    </row>
    <row r="15455" ht="12.75" customHeight="1">
      <c r="A15455" s="100" t="s">
        <v>31412</v>
      </c>
      <c r="B15455" s="101">
        <v>33.72</v>
      </c>
      <c r="C15455" s="102"/>
      <c r="D15455" s="100" t="s">
        <v>16008</v>
      </c>
      <c r="E15455" s="101">
        <v>74.26</v>
      </c>
      <c r="F15455" s="102"/>
    </row>
    <row r="15456" ht="12.75" customHeight="1">
      <c r="A15456" s="100" t="s">
        <v>15708</v>
      </c>
      <c r="B15456" s="101">
        <v>32.01</v>
      </c>
      <c r="C15456" s="102"/>
      <c r="D15456" s="100" t="s">
        <v>31565</v>
      </c>
      <c r="E15456" s="101">
        <v>102.87</v>
      </c>
      <c r="F15456" s="102"/>
    </row>
    <row r="15457" ht="12.75" customHeight="1">
      <c r="A15457" s="100" t="s">
        <v>31413</v>
      </c>
      <c r="B15457" s="101">
        <v>40.69</v>
      </c>
      <c r="C15457" s="102"/>
      <c r="D15457" s="100" t="s">
        <v>16010</v>
      </c>
      <c r="E15457" s="101">
        <v>97.74</v>
      </c>
      <c r="F15457" s="102"/>
    </row>
    <row r="15458" ht="12.75" customHeight="1">
      <c r="A15458" s="100" t="s">
        <v>15710</v>
      </c>
      <c r="B15458" s="101">
        <v>38.94</v>
      </c>
      <c r="C15458" s="102"/>
      <c r="D15458" s="100" t="s">
        <v>31566</v>
      </c>
      <c r="E15458" s="101">
        <v>135.45</v>
      </c>
      <c r="F15458" s="102"/>
    </row>
    <row r="15459" ht="12.75" customHeight="1">
      <c r="A15459" s="100" t="s">
        <v>31414</v>
      </c>
      <c r="B15459" s="101">
        <v>50.71</v>
      </c>
      <c r="C15459" s="102"/>
      <c r="D15459" s="100" t="s">
        <v>16012</v>
      </c>
      <c r="E15459" s="101">
        <v>130.31</v>
      </c>
      <c r="F15459" s="102"/>
    </row>
    <row r="15460" ht="12.75" customHeight="1">
      <c r="A15460" s="100" t="s">
        <v>15712</v>
      </c>
      <c r="B15460" s="101">
        <v>48.82</v>
      </c>
      <c r="C15460" s="102"/>
      <c r="D15460" s="100" t="s">
        <v>31567</v>
      </c>
      <c r="E15460" s="101">
        <v>65.89</v>
      </c>
      <c r="F15460" s="102"/>
    </row>
    <row r="15461" ht="12.75" customHeight="1">
      <c r="A15461" s="100" t="s">
        <v>31415</v>
      </c>
      <c r="B15461" s="101">
        <v>12.56</v>
      </c>
      <c r="C15461" s="102"/>
      <c r="D15461" s="100" t="s">
        <v>16014</v>
      </c>
      <c r="E15461" s="101">
        <v>60.75</v>
      </c>
      <c r="F15461" s="102"/>
    </row>
    <row r="15462" ht="12.75" customHeight="1">
      <c r="A15462" s="100" t="s">
        <v>15714</v>
      </c>
      <c r="B15462" s="101">
        <v>12.01</v>
      </c>
      <c r="C15462" s="102"/>
      <c r="D15462" s="100" t="s">
        <v>31568</v>
      </c>
      <c r="E15462" s="101">
        <v>76.09</v>
      </c>
      <c r="F15462" s="102"/>
    </row>
    <row r="15463" ht="12.75" customHeight="1">
      <c r="A15463" s="100" t="s">
        <v>31416</v>
      </c>
      <c r="B15463" s="101">
        <v>13.67</v>
      </c>
      <c r="C15463" s="102"/>
      <c r="D15463" s="100" t="s">
        <v>16016</v>
      </c>
      <c r="E15463" s="101">
        <v>70.95</v>
      </c>
      <c r="F15463" s="102"/>
    </row>
    <row r="15464" ht="12.75" customHeight="1">
      <c r="A15464" s="100" t="s">
        <v>15716</v>
      </c>
      <c r="B15464" s="101">
        <v>12.98</v>
      </c>
      <c r="C15464" s="102"/>
      <c r="D15464" s="100" t="s">
        <v>31569</v>
      </c>
      <c r="E15464" s="101">
        <v>80.51</v>
      </c>
      <c r="F15464" s="102"/>
    </row>
    <row r="15465" ht="12.75" customHeight="1">
      <c r="A15465" s="100" t="s">
        <v>31417</v>
      </c>
      <c r="B15465" s="101">
        <v>18.23</v>
      </c>
      <c r="C15465" s="102"/>
      <c r="D15465" s="100" t="s">
        <v>16018</v>
      </c>
      <c r="E15465" s="101">
        <v>75.37</v>
      </c>
      <c r="F15465" s="102"/>
    </row>
    <row r="15466" ht="12.75" customHeight="1">
      <c r="A15466" s="100" t="s">
        <v>15718</v>
      </c>
      <c r="B15466" s="101">
        <v>17.4</v>
      </c>
      <c r="C15466" s="102"/>
      <c r="D15466" s="100" t="s">
        <v>31570</v>
      </c>
      <c r="E15466" s="101">
        <v>102.01</v>
      </c>
      <c r="F15466" s="102"/>
    </row>
    <row r="15467" ht="12.75" customHeight="1">
      <c r="A15467" s="100" t="s">
        <v>31418</v>
      </c>
      <c r="B15467" s="101">
        <v>12.41</v>
      </c>
      <c r="C15467" s="102"/>
      <c r="D15467" s="100" t="s">
        <v>16020</v>
      </c>
      <c r="E15467" s="101">
        <v>96.87</v>
      </c>
      <c r="F15467" s="102"/>
    </row>
    <row r="15468" ht="12.75" customHeight="1">
      <c r="A15468" s="100" t="s">
        <v>15720</v>
      </c>
      <c r="B15468" s="101">
        <v>11.86</v>
      </c>
      <c r="C15468" s="102"/>
      <c r="D15468" s="100" t="s">
        <v>31571</v>
      </c>
      <c r="E15468" s="101">
        <v>126.57</v>
      </c>
      <c r="F15468" s="102"/>
    </row>
    <row r="15469" ht="12.75" customHeight="1">
      <c r="A15469" s="100" t="s">
        <v>31419</v>
      </c>
      <c r="B15469" s="101">
        <v>13.59</v>
      </c>
      <c r="C15469" s="102"/>
      <c r="D15469" s="100" t="s">
        <v>16022</v>
      </c>
      <c r="E15469" s="101">
        <v>121.43</v>
      </c>
      <c r="F15469" s="102"/>
    </row>
    <row r="15470" ht="12.75" customHeight="1">
      <c r="A15470" s="100" t="s">
        <v>15722</v>
      </c>
      <c r="B15470" s="101">
        <v>12.9</v>
      </c>
      <c r="C15470" s="102"/>
      <c r="D15470" s="100" t="s">
        <v>31572</v>
      </c>
      <c r="E15470" s="101">
        <v>23.3</v>
      </c>
      <c r="F15470" s="102"/>
    </row>
    <row r="15471" ht="12.75" customHeight="1">
      <c r="A15471" s="100" t="s">
        <v>31420</v>
      </c>
      <c r="B15471" s="101">
        <v>18.65</v>
      </c>
      <c r="C15471" s="102"/>
      <c r="D15471" s="100" t="s">
        <v>16024</v>
      </c>
      <c r="E15471" s="101">
        <v>20.73</v>
      </c>
      <c r="F15471" s="102"/>
    </row>
    <row r="15472" ht="12.75" customHeight="1">
      <c r="A15472" s="100" t="s">
        <v>15724</v>
      </c>
      <c r="B15472" s="101">
        <v>17.82</v>
      </c>
      <c r="C15472" s="102"/>
      <c r="D15472" s="100" t="s">
        <v>31573</v>
      </c>
      <c r="E15472" s="101">
        <v>25.05</v>
      </c>
      <c r="F15472" s="102"/>
    </row>
    <row r="15473" ht="12.75" customHeight="1">
      <c r="A15473" s="100" t="s">
        <v>31421</v>
      </c>
      <c r="B15473" s="101">
        <v>12.56</v>
      </c>
      <c r="C15473" s="102"/>
      <c r="D15473" s="100" t="s">
        <v>16026</v>
      </c>
      <c r="E15473" s="101">
        <v>22.48</v>
      </c>
      <c r="F15473" s="102"/>
    </row>
    <row r="15474" ht="12.75" customHeight="1">
      <c r="A15474" s="100" t="s">
        <v>15726</v>
      </c>
      <c r="B15474" s="101">
        <v>12.01</v>
      </c>
      <c r="C15474" s="102"/>
      <c r="D15474" s="100" t="s">
        <v>31574</v>
      </c>
      <c r="E15474" s="101">
        <v>28.72</v>
      </c>
      <c r="F15474" s="102"/>
    </row>
    <row r="15475" ht="12.75" customHeight="1">
      <c r="A15475" s="100" t="s">
        <v>31422</v>
      </c>
      <c r="B15475" s="101">
        <v>13.22</v>
      </c>
      <c r="C15475" s="102"/>
      <c r="D15475" s="100" t="s">
        <v>16028</v>
      </c>
      <c r="E15475" s="101">
        <v>26.15</v>
      </c>
      <c r="F15475" s="102"/>
    </row>
    <row r="15476" ht="12.75" customHeight="1">
      <c r="A15476" s="100" t="s">
        <v>15728</v>
      </c>
      <c r="B15476" s="101">
        <v>12.53</v>
      </c>
      <c r="C15476" s="102"/>
      <c r="D15476" s="100" t="s">
        <v>31575</v>
      </c>
      <c r="E15476" s="101">
        <v>31.81</v>
      </c>
      <c r="F15476" s="102"/>
    </row>
    <row r="15477" ht="12.75" customHeight="1">
      <c r="A15477" s="100" t="s">
        <v>31423</v>
      </c>
      <c r="B15477" s="101">
        <v>18.84</v>
      </c>
      <c r="C15477" s="102"/>
      <c r="D15477" s="100" t="s">
        <v>16030</v>
      </c>
      <c r="E15477" s="101">
        <v>29.24</v>
      </c>
      <c r="F15477" s="102"/>
    </row>
    <row r="15478" ht="12.75" customHeight="1">
      <c r="A15478" s="100" t="s">
        <v>15730</v>
      </c>
      <c r="B15478" s="101">
        <v>18.01</v>
      </c>
      <c r="C15478" s="102"/>
      <c r="D15478" s="100" t="s">
        <v>31576</v>
      </c>
      <c r="E15478" s="101">
        <v>41.3</v>
      </c>
      <c r="F15478" s="102"/>
    </row>
    <row r="15479" ht="12.75" customHeight="1">
      <c r="A15479" s="100" t="s">
        <v>31424</v>
      </c>
      <c r="B15479" s="101">
        <v>12.56</v>
      </c>
      <c r="C15479" s="102"/>
      <c r="D15479" s="100" t="s">
        <v>16032</v>
      </c>
      <c r="E15479" s="101">
        <v>38.73</v>
      </c>
      <c r="F15479" s="102"/>
    </row>
    <row r="15480" ht="12.75" customHeight="1">
      <c r="A15480" s="100" t="s">
        <v>15732</v>
      </c>
      <c r="B15480" s="101">
        <v>12.01</v>
      </c>
      <c r="C15480" s="102"/>
      <c r="D15480" s="100" t="s">
        <v>31577</v>
      </c>
      <c r="E15480" s="101">
        <v>48.29</v>
      </c>
      <c r="F15480" s="102"/>
    </row>
    <row r="15481" ht="12.75" customHeight="1">
      <c r="A15481" s="100" t="s">
        <v>31425</v>
      </c>
      <c r="B15481" s="101">
        <v>13.77</v>
      </c>
      <c r="C15481" s="102"/>
      <c r="D15481" s="100" t="s">
        <v>16034</v>
      </c>
      <c r="E15481" s="101">
        <v>45.72</v>
      </c>
      <c r="F15481" s="102"/>
    </row>
    <row r="15482" ht="12.75" customHeight="1">
      <c r="A15482" s="100" t="s">
        <v>15734</v>
      </c>
      <c r="B15482" s="101">
        <v>13.08</v>
      </c>
      <c r="C15482" s="102"/>
      <c r="D15482" s="100" t="s">
        <v>31578</v>
      </c>
      <c r="E15482" s="101">
        <v>26.9</v>
      </c>
      <c r="F15482" s="102"/>
    </row>
    <row r="15483" ht="12.75" customHeight="1">
      <c r="A15483" s="100" t="s">
        <v>31426</v>
      </c>
      <c r="B15483" s="101">
        <v>15.54</v>
      </c>
      <c r="C15483" s="102"/>
      <c r="D15483" s="100" t="s">
        <v>16036</v>
      </c>
      <c r="E15483" s="101">
        <v>24.33</v>
      </c>
      <c r="F15483" s="102"/>
    </row>
    <row r="15484" ht="12.75" customHeight="1">
      <c r="A15484" s="100" t="s">
        <v>15736</v>
      </c>
      <c r="B15484" s="101">
        <v>14.71</v>
      </c>
      <c r="C15484" s="102"/>
      <c r="D15484" s="100" t="s">
        <v>31579</v>
      </c>
      <c r="E15484" s="101">
        <v>31.14</v>
      </c>
      <c r="F15484" s="102"/>
    </row>
    <row r="15485" ht="12.75" customHeight="1">
      <c r="A15485" s="100" t="s">
        <v>31428</v>
      </c>
      <c r="B15485" s="101">
        <v>12.56</v>
      </c>
      <c r="C15485" s="102"/>
      <c r="D15485" s="100" t="s">
        <v>16038</v>
      </c>
      <c r="E15485" s="101">
        <v>28.57</v>
      </c>
      <c r="F15485" s="102"/>
    </row>
    <row r="15486" ht="12.75" customHeight="1">
      <c r="A15486" s="100" t="s">
        <v>15740</v>
      </c>
      <c r="B15486" s="101">
        <v>12.01</v>
      </c>
      <c r="C15486" s="102"/>
      <c r="D15486" s="100" t="s">
        <v>31580</v>
      </c>
      <c r="E15486" s="101">
        <v>32.97</v>
      </c>
      <c r="F15486" s="102"/>
    </row>
    <row r="15487" ht="12.75" customHeight="1">
      <c r="A15487" s="100" t="s">
        <v>31429</v>
      </c>
      <c r="B15487" s="101">
        <v>13.59</v>
      </c>
      <c r="C15487" s="102"/>
      <c r="D15487" s="100" t="s">
        <v>16040</v>
      </c>
      <c r="E15487" s="101">
        <v>30.4</v>
      </c>
      <c r="F15487" s="102"/>
    </row>
    <row r="15488" ht="12.75" customHeight="1">
      <c r="A15488" s="100" t="s">
        <v>15742</v>
      </c>
      <c r="B15488" s="101">
        <v>12.9</v>
      </c>
      <c r="C15488" s="102"/>
      <c r="D15488" s="100" t="s">
        <v>31581</v>
      </c>
      <c r="E15488" s="101">
        <v>45.12</v>
      </c>
      <c r="F15488" s="102"/>
    </row>
    <row r="15489" ht="12.75" customHeight="1">
      <c r="A15489" s="100" t="s">
        <v>31430</v>
      </c>
      <c r="B15489" s="101">
        <v>15.54</v>
      </c>
      <c r="C15489" s="102"/>
      <c r="D15489" s="100" t="s">
        <v>16042</v>
      </c>
      <c r="E15489" s="101">
        <v>42.55</v>
      </c>
      <c r="F15489" s="102"/>
    </row>
    <row r="15490" ht="12.75" customHeight="1">
      <c r="A15490" s="100" t="s">
        <v>15744</v>
      </c>
      <c r="B15490" s="101">
        <v>14.71</v>
      </c>
      <c r="C15490" s="102"/>
      <c r="D15490" s="100" t="s">
        <v>31582</v>
      </c>
      <c r="E15490" s="101">
        <v>51.2</v>
      </c>
      <c r="F15490" s="102"/>
    </row>
    <row r="15491" ht="12.75" customHeight="1">
      <c r="A15491" s="100" t="s">
        <v>31431</v>
      </c>
      <c r="B15491" s="101">
        <v>14.54</v>
      </c>
      <c r="C15491" s="102"/>
      <c r="D15491" s="100" t="s">
        <v>16044</v>
      </c>
      <c r="E15491" s="101">
        <v>48.63</v>
      </c>
      <c r="F15491" s="102"/>
    </row>
    <row r="15492" ht="12.75" customHeight="1">
      <c r="A15492" s="100" t="s">
        <v>15746</v>
      </c>
      <c r="B15492" s="101">
        <v>13.99</v>
      </c>
      <c r="C15492" s="102"/>
      <c r="D15492" s="100" t="s">
        <v>31583</v>
      </c>
      <c r="E15492" s="101">
        <v>27.94</v>
      </c>
      <c r="F15492" s="102"/>
    </row>
    <row r="15493" ht="12.75" customHeight="1">
      <c r="A15493" s="100" t="s">
        <v>31432</v>
      </c>
      <c r="B15493" s="101">
        <v>17.12</v>
      </c>
      <c r="C15493" s="102"/>
      <c r="D15493" s="100" t="s">
        <v>16046</v>
      </c>
      <c r="E15493" s="101">
        <v>25.37</v>
      </c>
      <c r="F15493" s="102"/>
    </row>
    <row r="15494" ht="12.75" customHeight="1">
      <c r="A15494" s="100" t="s">
        <v>15748</v>
      </c>
      <c r="B15494" s="101">
        <v>16.43</v>
      </c>
      <c r="C15494" s="102"/>
      <c r="D15494" s="100" t="s">
        <v>31584</v>
      </c>
      <c r="E15494" s="101">
        <v>32.58</v>
      </c>
      <c r="F15494" s="102"/>
    </row>
    <row r="15495" ht="12.75" customHeight="1">
      <c r="A15495" s="100" t="s">
        <v>31433</v>
      </c>
      <c r="B15495" s="101">
        <v>21.02</v>
      </c>
      <c r="C15495" s="102"/>
      <c r="D15495" s="100" t="s">
        <v>16048</v>
      </c>
      <c r="E15495" s="101">
        <v>30.01</v>
      </c>
      <c r="F15495" s="102"/>
    </row>
    <row r="15496" ht="12.75" customHeight="1">
      <c r="A15496" s="100" t="s">
        <v>15750</v>
      </c>
      <c r="B15496" s="101">
        <v>20.19</v>
      </c>
      <c r="C15496" s="102"/>
      <c r="D15496" s="100" t="s">
        <v>31585</v>
      </c>
      <c r="E15496" s="101">
        <v>35.88</v>
      </c>
      <c r="F15496" s="102"/>
    </row>
    <row r="15497" ht="12.75" customHeight="1">
      <c r="A15497" s="100" t="s">
        <v>31436</v>
      </c>
      <c r="B15497" s="101">
        <v>13.44</v>
      </c>
      <c r="C15497" s="102"/>
      <c r="D15497" s="100" t="s">
        <v>16050</v>
      </c>
      <c r="E15497" s="101">
        <v>33.31</v>
      </c>
      <c r="F15497" s="102"/>
    </row>
    <row r="15498" ht="12.75" customHeight="1">
      <c r="A15498" s="100" t="s">
        <v>15756</v>
      </c>
      <c r="B15498" s="101">
        <v>12.89</v>
      </c>
      <c r="C15498" s="102"/>
      <c r="D15498" s="100" t="s">
        <v>31586</v>
      </c>
      <c r="E15498" s="101">
        <v>44.94</v>
      </c>
      <c r="F15498" s="102"/>
    </row>
    <row r="15499" ht="12.75" customHeight="1">
      <c r="A15499" s="100" t="s">
        <v>31439</v>
      </c>
      <c r="B15499" s="101">
        <v>13.59</v>
      </c>
      <c r="C15499" s="102"/>
      <c r="D15499" s="100" t="s">
        <v>16052</v>
      </c>
      <c r="E15499" s="101">
        <v>42.37</v>
      </c>
      <c r="F15499" s="102"/>
    </row>
    <row r="15500" ht="12.75" customHeight="1">
      <c r="A15500" s="100" t="s">
        <v>15758</v>
      </c>
      <c r="B15500" s="101">
        <v>12.9</v>
      </c>
      <c r="C15500" s="102"/>
      <c r="D15500" s="100" t="s">
        <v>31587</v>
      </c>
      <c r="E15500" s="101">
        <v>56.27</v>
      </c>
      <c r="F15500" s="102"/>
    </row>
    <row r="15501" ht="12.75" customHeight="1">
      <c r="A15501" s="100" t="s">
        <v>31440</v>
      </c>
      <c r="B15501" s="101">
        <v>21.02</v>
      </c>
      <c r="C15501" s="102"/>
      <c r="D15501" s="100" t="s">
        <v>16054</v>
      </c>
      <c r="E15501" s="101">
        <v>53.7</v>
      </c>
      <c r="F15501" s="102"/>
    </row>
    <row r="15502" ht="12.75" customHeight="1">
      <c r="A15502" s="100" t="s">
        <v>15760</v>
      </c>
      <c r="B15502" s="101">
        <v>20.19</v>
      </c>
      <c r="C15502" s="102"/>
      <c r="D15502" s="100" t="s">
        <v>31588</v>
      </c>
      <c r="E15502" s="101">
        <v>26.4</v>
      </c>
      <c r="F15502" s="102"/>
    </row>
    <row r="15503" ht="12.75" customHeight="1">
      <c r="A15503" s="100" t="s">
        <v>31441</v>
      </c>
      <c r="B15503" s="101">
        <v>9.21</v>
      </c>
      <c r="C15503" s="102"/>
      <c r="D15503" s="100" t="s">
        <v>16056</v>
      </c>
      <c r="E15503" s="101">
        <v>23.83</v>
      </c>
      <c r="F15503" s="102"/>
    </row>
    <row r="15504" ht="12.75" customHeight="1">
      <c r="A15504" s="100" t="s">
        <v>15762</v>
      </c>
      <c r="B15504" s="101">
        <v>8.66</v>
      </c>
      <c r="C15504" s="102"/>
      <c r="D15504" s="100" t="s">
        <v>31589</v>
      </c>
      <c r="E15504" s="101">
        <v>29.68</v>
      </c>
      <c r="F15504" s="102"/>
    </row>
    <row r="15505" ht="12.75" customHeight="1">
      <c r="A15505" s="100" t="s">
        <v>31442</v>
      </c>
      <c r="B15505" s="101">
        <v>10.24</v>
      </c>
      <c r="C15505" s="102"/>
      <c r="D15505" s="100" t="s">
        <v>16058</v>
      </c>
      <c r="E15505" s="101">
        <v>27.11</v>
      </c>
      <c r="F15505" s="102"/>
    </row>
    <row r="15506" ht="12.75" customHeight="1">
      <c r="A15506" s="100" t="s">
        <v>15764</v>
      </c>
      <c r="B15506" s="101">
        <v>9.55</v>
      </c>
      <c r="C15506" s="102"/>
      <c r="D15506" s="100" t="s">
        <v>31590</v>
      </c>
      <c r="E15506" s="101">
        <v>36.25</v>
      </c>
      <c r="F15506" s="102"/>
    </row>
    <row r="15507" ht="12.75" customHeight="1">
      <c r="A15507" s="100" t="s">
        <v>31443</v>
      </c>
      <c r="B15507" s="101">
        <v>11.27</v>
      </c>
      <c r="C15507" s="102"/>
      <c r="D15507" s="100" t="s">
        <v>16060</v>
      </c>
      <c r="E15507" s="101">
        <v>33.68</v>
      </c>
      <c r="F15507" s="102"/>
    </row>
    <row r="15508" ht="12.75" customHeight="1">
      <c r="A15508" s="100" t="s">
        <v>15766</v>
      </c>
      <c r="B15508" s="101">
        <v>10.44</v>
      </c>
      <c r="C15508" s="102"/>
      <c r="D15508" s="100" t="s">
        <v>31591</v>
      </c>
      <c r="E15508" s="101">
        <v>41.47</v>
      </c>
      <c r="F15508" s="102"/>
    </row>
    <row r="15509" ht="12.75" customHeight="1">
      <c r="A15509" s="100" t="s">
        <v>31444</v>
      </c>
      <c r="B15509" s="101">
        <v>6.22</v>
      </c>
      <c r="C15509" s="102"/>
      <c r="D15509" s="100" t="s">
        <v>16062</v>
      </c>
      <c r="E15509" s="101">
        <v>38.9</v>
      </c>
      <c r="F15509" s="102"/>
    </row>
    <row r="15510" ht="12.75" customHeight="1">
      <c r="A15510" s="100" t="s">
        <v>15768</v>
      </c>
      <c r="B15510" s="101">
        <v>5.65</v>
      </c>
      <c r="C15510" s="102"/>
      <c r="D15510" s="100" t="s">
        <v>31592</v>
      </c>
      <c r="E15510" s="101">
        <v>53.64</v>
      </c>
      <c r="F15510" s="102"/>
    </row>
    <row r="15511" ht="12.75" customHeight="1">
      <c r="A15511" s="100" t="s">
        <v>31445</v>
      </c>
      <c r="B15511" s="101">
        <v>6.59</v>
      </c>
      <c r="C15511" s="102"/>
      <c r="D15511" s="100" t="s">
        <v>16064</v>
      </c>
      <c r="E15511" s="101">
        <v>51.07</v>
      </c>
      <c r="F15511" s="102"/>
    </row>
    <row r="15512" ht="12.75" customHeight="1">
      <c r="A15512" s="100" t="s">
        <v>15770</v>
      </c>
      <c r="B15512" s="101">
        <v>6.02</v>
      </c>
      <c r="C15512" s="102"/>
      <c r="D15512" s="100" t="s">
        <v>31593</v>
      </c>
      <c r="E15512" s="101">
        <v>65.59</v>
      </c>
      <c r="F15512" s="102"/>
    </row>
    <row r="15513" ht="12.75" customHeight="1">
      <c r="A15513" s="100" t="s">
        <v>31446</v>
      </c>
      <c r="B15513" s="101">
        <v>7.22</v>
      </c>
      <c r="C15513" s="102"/>
      <c r="D15513" s="100" t="s">
        <v>16066</v>
      </c>
      <c r="E15513" s="101">
        <v>63.02</v>
      </c>
      <c r="F15513" s="102"/>
    </row>
    <row r="15514" ht="12.75" customHeight="1">
      <c r="A15514" s="100" t="s">
        <v>15772</v>
      </c>
      <c r="B15514" s="101">
        <v>6.65</v>
      </c>
      <c r="C15514" s="102"/>
      <c r="D15514" s="100" t="s">
        <v>31594</v>
      </c>
      <c r="E15514" s="101">
        <v>32.54</v>
      </c>
      <c r="F15514" s="102"/>
    </row>
    <row r="15515" ht="12.75" customHeight="1">
      <c r="A15515" s="100" t="s">
        <v>31447</v>
      </c>
      <c r="B15515" s="101">
        <v>88.43</v>
      </c>
      <c r="C15515" s="102"/>
      <c r="D15515" s="100" t="s">
        <v>16068</v>
      </c>
      <c r="E15515" s="101">
        <v>29.97</v>
      </c>
      <c r="F15515" s="102"/>
    </row>
    <row r="15516" ht="12.75" customHeight="1">
      <c r="A15516" s="100" t="s">
        <v>15774</v>
      </c>
      <c r="B15516" s="101">
        <v>85.11</v>
      </c>
      <c r="C15516" s="102"/>
      <c r="D15516" s="100" t="s">
        <v>31595</v>
      </c>
      <c r="E15516" s="101">
        <v>40.4</v>
      </c>
      <c r="F15516" s="102"/>
    </row>
    <row r="15517" ht="12.75" customHeight="1">
      <c r="A15517" s="100" t="s">
        <v>31448</v>
      </c>
      <c r="B15517" s="101">
        <v>15.94</v>
      </c>
      <c r="C15517" s="102"/>
      <c r="D15517" s="100" t="s">
        <v>16070</v>
      </c>
      <c r="E15517" s="101">
        <v>37.83</v>
      </c>
      <c r="F15517" s="102"/>
    </row>
    <row r="15518" ht="12.75" customHeight="1">
      <c r="A15518" s="100" t="s">
        <v>15776</v>
      </c>
      <c r="B15518" s="101">
        <v>14.02</v>
      </c>
      <c r="C15518" s="102"/>
      <c r="D15518" s="100" t="s">
        <v>31596</v>
      </c>
      <c r="E15518" s="101">
        <v>46.25</v>
      </c>
      <c r="F15518" s="102"/>
    </row>
    <row r="15519" ht="12.75" customHeight="1">
      <c r="A15519" s="100" t="s">
        <v>31449</v>
      </c>
      <c r="B15519" s="101">
        <v>40.97</v>
      </c>
      <c r="C15519" s="102"/>
      <c r="D15519" s="100" t="s">
        <v>16072</v>
      </c>
      <c r="E15519" s="101">
        <v>43.69</v>
      </c>
      <c r="F15519" s="102"/>
    </row>
    <row r="15520" ht="12.75" customHeight="1">
      <c r="A15520" s="100" t="s">
        <v>15778</v>
      </c>
      <c r="B15520" s="101">
        <v>39.05</v>
      </c>
      <c r="C15520" s="102"/>
      <c r="D15520" s="100" t="s">
        <v>31597</v>
      </c>
      <c r="E15520" s="101">
        <v>60.31</v>
      </c>
      <c r="F15520" s="102"/>
    </row>
    <row r="15521" ht="12.75" customHeight="1">
      <c r="A15521" s="100" t="s">
        <v>31450</v>
      </c>
      <c r="B15521" s="101">
        <v>100.46</v>
      </c>
      <c r="C15521" s="102"/>
      <c r="D15521" s="100" t="s">
        <v>16074</v>
      </c>
      <c r="E15521" s="101">
        <v>57.74</v>
      </c>
      <c r="F15521" s="102"/>
    </row>
    <row r="15522" ht="12.75" customHeight="1">
      <c r="A15522" s="100" t="s">
        <v>15780</v>
      </c>
      <c r="B15522" s="101">
        <v>98.4</v>
      </c>
      <c r="C15522" s="102"/>
      <c r="D15522" s="100" t="s">
        <v>31598</v>
      </c>
      <c r="E15522" s="101">
        <v>86.52</v>
      </c>
      <c r="F15522" s="102"/>
    </row>
    <row r="15523" ht="12.75" customHeight="1">
      <c r="A15523" s="100" t="s">
        <v>31451</v>
      </c>
      <c r="B15523" s="101">
        <v>136.08</v>
      </c>
      <c r="C15523" s="102"/>
      <c r="D15523" s="100" t="s">
        <v>16076</v>
      </c>
      <c r="E15523" s="101">
        <v>83.95</v>
      </c>
      <c r="F15523" s="102"/>
    </row>
    <row r="15524" ht="12.75" customHeight="1">
      <c r="A15524" s="100" t="s">
        <v>15782</v>
      </c>
      <c r="B15524" s="101">
        <v>133.88</v>
      </c>
      <c r="C15524" s="102"/>
      <c r="D15524" s="100" t="s">
        <v>31599</v>
      </c>
      <c r="E15524" s="101">
        <v>34.34</v>
      </c>
      <c r="F15524" s="102"/>
    </row>
    <row r="15525" ht="12.75" customHeight="1">
      <c r="A15525" s="100" t="s">
        <v>31452</v>
      </c>
      <c r="B15525" s="101">
        <v>245.07</v>
      </c>
      <c r="C15525" s="102"/>
      <c r="D15525" s="100" t="s">
        <v>16078</v>
      </c>
      <c r="E15525" s="101">
        <v>31.77</v>
      </c>
      <c r="F15525" s="102"/>
    </row>
    <row r="15526" ht="12.75" customHeight="1">
      <c r="A15526" s="100" t="s">
        <v>15784</v>
      </c>
      <c r="B15526" s="101">
        <v>242.73</v>
      </c>
      <c r="C15526" s="102"/>
      <c r="D15526" s="100" t="s">
        <v>31600</v>
      </c>
      <c r="E15526" s="101">
        <v>43.03</v>
      </c>
      <c r="F15526" s="102"/>
    </row>
    <row r="15527" ht="12.75" customHeight="1">
      <c r="A15527" s="100" t="s">
        <v>31453</v>
      </c>
      <c r="B15527" s="101">
        <v>539.75</v>
      </c>
      <c r="C15527" s="102"/>
      <c r="D15527" s="100" t="s">
        <v>16080</v>
      </c>
      <c r="E15527" s="101">
        <v>40.46</v>
      </c>
      <c r="F15527" s="102"/>
    </row>
    <row r="15528" ht="12.75" customHeight="1">
      <c r="A15528" s="100" t="s">
        <v>15786</v>
      </c>
      <c r="B15528" s="101">
        <v>537.27</v>
      </c>
      <c r="C15528" s="102"/>
      <c r="D15528" s="100" t="s">
        <v>31601</v>
      </c>
      <c r="E15528" s="101">
        <v>48.82</v>
      </c>
      <c r="F15528" s="102"/>
    </row>
    <row r="15529" ht="12.75" customHeight="1">
      <c r="A15529" s="100" t="s">
        <v>31454</v>
      </c>
      <c r="B15529" s="101">
        <v>777.87</v>
      </c>
      <c r="C15529" s="102"/>
      <c r="D15529" s="100" t="s">
        <v>16082</v>
      </c>
      <c r="E15529" s="101">
        <v>46.25</v>
      </c>
      <c r="F15529" s="102"/>
    </row>
    <row r="15530" ht="12.75" customHeight="1">
      <c r="A15530" s="100" t="s">
        <v>15788</v>
      </c>
      <c r="B15530" s="101">
        <v>775.12</v>
      </c>
      <c r="C15530" s="102"/>
      <c r="D15530" s="100" t="s">
        <v>31602</v>
      </c>
      <c r="E15530" s="101">
        <v>63.14</v>
      </c>
      <c r="F15530" s="102"/>
    </row>
    <row r="15531" ht="12.75" customHeight="1">
      <c r="A15531" s="100" t="s">
        <v>31455</v>
      </c>
      <c r="B15531" s="101">
        <v>1804.2</v>
      </c>
      <c r="C15531" s="102"/>
      <c r="D15531" s="100" t="s">
        <v>16084</v>
      </c>
      <c r="E15531" s="101">
        <v>60.57</v>
      </c>
      <c r="F15531" s="102"/>
    </row>
    <row r="15532" ht="12.75" customHeight="1">
      <c r="A15532" s="100" t="s">
        <v>15790</v>
      </c>
      <c r="B15532" s="101">
        <v>1801.18</v>
      </c>
      <c r="C15532" s="102"/>
      <c r="D15532" s="100" t="s">
        <v>31603</v>
      </c>
      <c r="E15532" s="101">
        <v>80.99</v>
      </c>
      <c r="F15532" s="102"/>
    </row>
    <row r="15533" ht="12.75" customHeight="1">
      <c r="A15533" s="100" t="s">
        <v>31456</v>
      </c>
      <c r="B15533" s="101">
        <v>52.44</v>
      </c>
      <c r="C15533" s="102"/>
      <c r="D15533" s="100" t="s">
        <v>16086</v>
      </c>
      <c r="E15533" s="101">
        <v>78.42</v>
      </c>
      <c r="F15533" s="102"/>
    </row>
    <row r="15534" ht="12.75" customHeight="1">
      <c r="A15534" s="100" t="s">
        <v>15792</v>
      </c>
      <c r="B15534" s="101">
        <v>47.7</v>
      </c>
      <c r="C15534" s="102"/>
      <c r="D15534" s="100" t="s">
        <v>31604</v>
      </c>
      <c r="E15534" s="101">
        <v>23.27</v>
      </c>
      <c r="F15534" s="102"/>
    </row>
    <row r="15535" ht="12.75" customHeight="1">
      <c r="A15535" s="100" t="s">
        <v>31457</v>
      </c>
      <c r="B15535" s="101">
        <v>30.18</v>
      </c>
      <c r="C15535" s="102"/>
      <c r="D15535" s="100" t="s">
        <v>16088</v>
      </c>
      <c r="E15535" s="101">
        <v>20.7</v>
      </c>
      <c r="F15535" s="102"/>
    </row>
    <row r="15536" ht="12.75" customHeight="1">
      <c r="A15536" s="100" t="s">
        <v>15794</v>
      </c>
      <c r="B15536" s="101">
        <v>28.05</v>
      </c>
      <c r="C15536" s="102"/>
      <c r="D15536" s="100" t="s">
        <v>31605</v>
      </c>
      <c r="E15536" s="101">
        <v>24.69</v>
      </c>
      <c r="F15536" s="102"/>
    </row>
    <row r="15537" ht="12.75" customHeight="1">
      <c r="A15537" s="100" t="s">
        <v>31458</v>
      </c>
      <c r="B15537" s="101">
        <v>23.69</v>
      </c>
      <c r="C15537" s="102"/>
      <c r="D15537" s="100" t="s">
        <v>16090</v>
      </c>
      <c r="E15537" s="101">
        <v>22.12</v>
      </c>
      <c r="F15537" s="102"/>
    </row>
    <row r="15538" ht="12.75" customHeight="1">
      <c r="A15538" s="100" t="s">
        <v>15796</v>
      </c>
      <c r="B15538" s="101">
        <v>21.32</v>
      </c>
      <c r="C15538" s="102"/>
      <c r="D15538" s="100" t="s">
        <v>31606</v>
      </c>
      <c r="E15538" s="101">
        <v>27.32</v>
      </c>
      <c r="F15538" s="102"/>
    </row>
    <row r="15539" ht="12.75" customHeight="1">
      <c r="A15539" s="100" t="s">
        <v>31459</v>
      </c>
      <c r="B15539" s="101">
        <v>28.59</v>
      </c>
      <c r="C15539" s="102"/>
      <c r="D15539" s="100" t="s">
        <v>16092</v>
      </c>
      <c r="E15539" s="101">
        <v>24.75</v>
      </c>
      <c r="F15539" s="102"/>
    </row>
    <row r="15540" ht="12.75" customHeight="1">
      <c r="A15540" s="100" t="s">
        <v>15798</v>
      </c>
      <c r="B15540" s="101">
        <v>25.75</v>
      </c>
      <c r="C15540" s="102"/>
      <c r="D15540" s="100" t="s">
        <v>31607</v>
      </c>
      <c r="E15540" s="101">
        <v>28.91</v>
      </c>
      <c r="F15540" s="102"/>
    </row>
    <row r="15541" ht="12.75" customHeight="1">
      <c r="A15541" s="100" t="s">
        <v>31460</v>
      </c>
      <c r="B15541" s="101">
        <v>42.94</v>
      </c>
      <c r="C15541" s="102"/>
      <c r="D15541" s="100" t="s">
        <v>16094</v>
      </c>
      <c r="E15541" s="101">
        <v>26.34</v>
      </c>
      <c r="F15541" s="102"/>
    </row>
    <row r="15542" ht="12.75" customHeight="1">
      <c r="A15542" s="100" t="s">
        <v>15800</v>
      </c>
      <c r="B15542" s="101">
        <v>38.68</v>
      </c>
      <c r="C15542" s="102"/>
      <c r="D15542" s="100" t="s">
        <v>31608</v>
      </c>
      <c r="E15542" s="101">
        <v>31.98</v>
      </c>
      <c r="F15542" s="102"/>
    </row>
    <row r="15543" ht="12.75" customHeight="1">
      <c r="A15543" s="100" t="s">
        <v>31461</v>
      </c>
      <c r="B15543" s="101">
        <v>50.07</v>
      </c>
      <c r="C15543" s="102"/>
      <c r="D15543" s="100" t="s">
        <v>16096</v>
      </c>
      <c r="E15543" s="101">
        <v>29.41</v>
      </c>
      <c r="F15543" s="102"/>
    </row>
    <row r="15544" ht="12.75" customHeight="1">
      <c r="A15544" s="100" t="s">
        <v>15802</v>
      </c>
      <c r="B15544" s="101">
        <v>45.33</v>
      </c>
      <c r="C15544" s="102"/>
      <c r="D15544" s="100" t="s">
        <v>31609</v>
      </c>
      <c r="E15544" s="101">
        <v>35.06</v>
      </c>
      <c r="F15544" s="102"/>
    </row>
    <row r="15545" ht="12.75" customHeight="1">
      <c r="A15545" s="100" t="s">
        <v>31462</v>
      </c>
      <c r="B15545" s="101">
        <v>71.65</v>
      </c>
      <c r="C15545" s="102"/>
      <c r="D15545" s="100" t="s">
        <v>16098</v>
      </c>
      <c r="E15545" s="101">
        <v>32.49</v>
      </c>
      <c r="F15545" s="102"/>
    </row>
    <row r="15546" ht="12.75" customHeight="1">
      <c r="A15546" s="100" t="s">
        <v>15804</v>
      </c>
      <c r="B15546" s="101">
        <v>65.97</v>
      </c>
      <c r="C15546" s="102"/>
      <c r="D15546" s="100" t="s">
        <v>31610</v>
      </c>
      <c r="E15546" s="101">
        <v>27.46</v>
      </c>
      <c r="F15546" s="102"/>
    </row>
    <row r="15547" ht="12.75" customHeight="1">
      <c r="A15547" s="100" t="s">
        <v>31463</v>
      </c>
      <c r="B15547" s="101">
        <v>104.74</v>
      </c>
      <c r="C15547" s="102"/>
      <c r="D15547" s="100" t="s">
        <v>16100</v>
      </c>
      <c r="E15547" s="101">
        <v>24.89</v>
      </c>
      <c r="F15547" s="102"/>
    </row>
    <row r="15548" ht="12.75" customHeight="1">
      <c r="A15548" s="100" t="s">
        <v>15806</v>
      </c>
      <c r="B15548" s="101">
        <v>97.64</v>
      </c>
      <c r="C15548" s="102"/>
      <c r="D15548" s="100" t="s">
        <v>31611</v>
      </c>
      <c r="E15548" s="101">
        <v>29.31</v>
      </c>
      <c r="F15548" s="102"/>
    </row>
    <row r="15549" ht="12.75" customHeight="1">
      <c r="A15549" s="100" t="s">
        <v>31464</v>
      </c>
      <c r="B15549" s="101">
        <v>136.06</v>
      </c>
      <c r="C15549" s="102"/>
      <c r="D15549" s="100" t="s">
        <v>16102</v>
      </c>
      <c r="E15549" s="101">
        <v>26.74</v>
      </c>
      <c r="F15549" s="102"/>
    </row>
    <row r="15550" ht="12.75" customHeight="1">
      <c r="A15550" s="100" t="s">
        <v>15808</v>
      </c>
      <c r="B15550" s="101">
        <v>127.06</v>
      </c>
      <c r="C15550" s="102"/>
      <c r="D15550" s="100" t="s">
        <v>31612</v>
      </c>
      <c r="E15550" s="101">
        <v>31.12</v>
      </c>
      <c r="F15550" s="102"/>
    </row>
    <row r="15551" ht="12.75" customHeight="1">
      <c r="A15551" s="100" t="s">
        <v>31472</v>
      </c>
      <c r="B15551" s="101">
        <v>77.14</v>
      </c>
      <c r="C15551" s="102"/>
      <c r="D15551" s="100" t="s">
        <v>16104</v>
      </c>
      <c r="E15551" s="101">
        <v>28.55</v>
      </c>
      <c r="F15551" s="102"/>
    </row>
    <row r="15552" ht="12.75" customHeight="1">
      <c r="A15552" s="100" t="s">
        <v>15824</v>
      </c>
      <c r="B15552" s="101">
        <v>72.4</v>
      </c>
      <c r="C15552" s="102"/>
      <c r="D15552" s="100" t="s">
        <v>31613</v>
      </c>
      <c r="E15552" s="101">
        <v>33.97</v>
      </c>
      <c r="F15552" s="102"/>
    </row>
    <row r="15553" ht="12.75" customHeight="1">
      <c r="A15553" s="100" t="s">
        <v>31473</v>
      </c>
      <c r="B15553" s="101">
        <v>78.19</v>
      </c>
      <c r="C15553" s="102"/>
      <c r="D15553" s="100" t="s">
        <v>16106</v>
      </c>
      <c r="E15553" s="101">
        <v>31.4</v>
      </c>
      <c r="F15553" s="102"/>
    </row>
    <row r="15554" ht="12.75" customHeight="1">
      <c r="A15554" s="100" t="s">
        <v>15826</v>
      </c>
      <c r="B15554" s="101">
        <v>73.45</v>
      </c>
      <c r="C15554" s="102"/>
      <c r="D15554" s="100" t="s">
        <v>31614</v>
      </c>
      <c r="E15554" s="101">
        <v>37.04</v>
      </c>
      <c r="F15554" s="102"/>
    </row>
    <row r="15555" ht="12.75" customHeight="1">
      <c r="A15555" s="100" t="s">
        <v>31474</v>
      </c>
      <c r="B15555" s="101">
        <v>98.7</v>
      </c>
      <c r="C15555" s="102"/>
      <c r="D15555" s="100" t="s">
        <v>16108</v>
      </c>
      <c r="E15555" s="101">
        <v>34.47</v>
      </c>
      <c r="F15555" s="102"/>
    </row>
    <row r="15556" ht="12.75" customHeight="1">
      <c r="A15556" s="100" t="s">
        <v>15828</v>
      </c>
      <c r="B15556" s="101">
        <v>93.96</v>
      </c>
      <c r="C15556" s="102"/>
      <c r="D15556" s="100" t="s">
        <v>31615</v>
      </c>
      <c r="E15556" s="101">
        <v>28.31</v>
      </c>
      <c r="F15556" s="102"/>
    </row>
    <row r="15557" ht="12.75" customHeight="1">
      <c r="A15557" s="100" t="s">
        <v>31475</v>
      </c>
      <c r="B15557" s="101">
        <v>103.35</v>
      </c>
      <c r="C15557" s="102"/>
      <c r="D15557" s="100" t="s">
        <v>16110</v>
      </c>
      <c r="E15557" s="101">
        <v>25.74</v>
      </c>
      <c r="F15557" s="102"/>
    </row>
    <row r="15558" ht="12.75" customHeight="1">
      <c r="A15558" s="100" t="s">
        <v>15830</v>
      </c>
      <c r="B15558" s="101">
        <v>98.61</v>
      </c>
      <c r="C15558" s="102"/>
      <c r="D15558" s="100" t="s">
        <v>31616</v>
      </c>
      <c r="E15558" s="101">
        <v>31.74</v>
      </c>
      <c r="F15558" s="102"/>
    </row>
    <row r="15559" ht="12.75" customHeight="1">
      <c r="A15559" s="100" t="s">
        <v>31476</v>
      </c>
      <c r="B15559" s="101">
        <v>57.12</v>
      </c>
      <c r="C15559" s="102"/>
      <c r="D15559" s="100" t="s">
        <v>16112</v>
      </c>
      <c r="E15559" s="101">
        <v>29.17</v>
      </c>
      <c r="F15559" s="102"/>
    </row>
    <row r="15560" ht="12.75" customHeight="1">
      <c r="A15560" s="100" t="s">
        <v>15832</v>
      </c>
      <c r="B15560" s="101">
        <v>52.39</v>
      </c>
      <c r="C15560" s="102"/>
      <c r="D15560" s="100" t="s">
        <v>31617</v>
      </c>
      <c r="E15560" s="101">
        <v>33.55</v>
      </c>
      <c r="F15560" s="102"/>
    </row>
    <row r="15561" ht="12.75" customHeight="1">
      <c r="A15561" s="100" t="s">
        <v>31477</v>
      </c>
      <c r="B15561" s="101">
        <v>61.32</v>
      </c>
      <c r="C15561" s="102"/>
      <c r="D15561" s="100" t="s">
        <v>16114</v>
      </c>
      <c r="E15561" s="101">
        <v>30.98</v>
      </c>
      <c r="F15561" s="102"/>
    </row>
    <row r="15562" ht="12.75" customHeight="1">
      <c r="A15562" s="100" t="s">
        <v>15834</v>
      </c>
      <c r="B15562" s="101">
        <v>56.58</v>
      </c>
      <c r="C15562" s="102"/>
      <c r="D15562" s="100" t="s">
        <v>31618</v>
      </c>
      <c r="E15562" s="101">
        <v>37.56</v>
      </c>
      <c r="F15562" s="102"/>
    </row>
    <row r="15563" ht="12.75" customHeight="1">
      <c r="A15563" s="100" t="s">
        <v>31478</v>
      </c>
      <c r="B15563" s="101">
        <v>65.51</v>
      </c>
      <c r="C15563" s="102"/>
      <c r="D15563" s="100" t="s">
        <v>16116</v>
      </c>
      <c r="E15563" s="101">
        <v>34.99</v>
      </c>
      <c r="F15563" s="102"/>
    </row>
    <row r="15564" ht="12.75" customHeight="1">
      <c r="A15564" s="100" t="s">
        <v>15836</v>
      </c>
      <c r="B15564" s="101">
        <v>60.78</v>
      </c>
      <c r="C15564" s="102"/>
      <c r="D15564" s="100" t="s">
        <v>31619</v>
      </c>
      <c r="E15564" s="101">
        <v>39.24</v>
      </c>
      <c r="F15564" s="102"/>
    </row>
    <row r="15565" ht="12.75" customHeight="1">
      <c r="A15565" s="100" t="s">
        <v>31479</v>
      </c>
      <c r="B15565" s="101">
        <v>69.88</v>
      </c>
      <c r="C15565" s="102"/>
      <c r="D15565" s="100" t="s">
        <v>16118</v>
      </c>
      <c r="E15565" s="101">
        <v>36.67</v>
      </c>
      <c r="F15565" s="102"/>
    </row>
    <row r="15566" ht="12.75" customHeight="1">
      <c r="A15566" s="100" t="s">
        <v>15838</v>
      </c>
      <c r="B15566" s="101">
        <v>65.14</v>
      </c>
      <c r="C15566" s="102"/>
      <c r="D15566" s="100" t="s">
        <v>31620</v>
      </c>
      <c r="E15566" s="101">
        <v>23.11</v>
      </c>
      <c r="F15566" s="102"/>
    </row>
    <row r="15567" ht="12.75" customHeight="1">
      <c r="A15567" s="100" t="s">
        <v>31480</v>
      </c>
      <c r="B15567" s="101">
        <v>85.4</v>
      </c>
      <c r="C15567" s="102"/>
      <c r="D15567" s="100" t="s">
        <v>16120</v>
      </c>
      <c r="E15567" s="101">
        <v>20.54</v>
      </c>
      <c r="F15567" s="102"/>
    </row>
    <row r="15568" ht="12.75" customHeight="1">
      <c r="A15568" s="100" t="s">
        <v>15840</v>
      </c>
      <c r="B15568" s="101">
        <v>80.66</v>
      </c>
      <c r="C15568" s="102"/>
      <c r="D15568" s="100" t="s">
        <v>31621</v>
      </c>
      <c r="E15568" s="101">
        <v>24.47</v>
      </c>
      <c r="F15568" s="102"/>
    </row>
    <row r="15569" ht="12.75" customHeight="1">
      <c r="A15569" s="100" t="s">
        <v>31481</v>
      </c>
      <c r="B15569" s="101">
        <v>96.74</v>
      </c>
      <c r="C15569" s="102"/>
      <c r="D15569" s="100" t="s">
        <v>16122</v>
      </c>
      <c r="E15569" s="101">
        <v>21.9</v>
      </c>
      <c r="F15569" s="102"/>
    </row>
    <row r="15570" ht="12.75" customHeight="1">
      <c r="A15570" s="100" t="s">
        <v>15842</v>
      </c>
      <c r="B15570" s="101">
        <v>92.0</v>
      </c>
      <c r="C15570" s="102"/>
      <c r="D15570" s="100" t="s">
        <v>31622</v>
      </c>
      <c r="E15570" s="101">
        <v>26.99</v>
      </c>
      <c r="F15570" s="102"/>
    </row>
    <row r="15571" ht="12.75" customHeight="1">
      <c r="A15571" s="100" t="s">
        <v>31482</v>
      </c>
      <c r="B15571" s="101">
        <v>61.44</v>
      </c>
      <c r="C15571" s="102"/>
      <c r="D15571" s="100" t="s">
        <v>16124</v>
      </c>
      <c r="E15571" s="101">
        <v>24.42</v>
      </c>
      <c r="F15571" s="102"/>
    </row>
    <row r="15572" ht="12.75" customHeight="1">
      <c r="A15572" s="100" t="s">
        <v>15844</v>
      </c>
      <c r="B15572" s="101">
        <v>56.71</v>
      </c>
      <c r="C15572" s="102"/>
      <c r="D15572" s="100" t="s">
        <v>31623</v>
      </c>
      <c r="E15572" s="101">
        <v>28.52</v>
      </c>
      <c r="F15572" s="102"/>
    </row>
    <row r="15573" ht="12.75" customHeight="1">
      <c r="A15573" s="100" t="s">
        <v>31483</v>
      </c>
      <c r="B15573" s="101">
        <v>69.84</v>
      </c>
      <c r="C15573" s="102"/>
      <c r="D15573" s="100" t="s">
        <v>16126</v>
      </c>
      <c r="E15573" s="101">
        <v>25.95</v>
      </c>
      <c r="F15573" s="102"/>
    </row>
    <row r="15574" ht="12.75" customHeight="1">
      <c r="A15574" s="100" t="s">
        <v>15846</v>
      </c>
      <c r="B15574" s="101">
        <v>65.1</v>
      </c>
      <c r="C15574" s="102"/>
      <c r="D15574" s="100" t="s">
        <v>31624</v>
      </c>
      <c r="E15574" s="101">
        <v>31.46</v>
      </c>
      <c r="F15574" s="102"/>
    </row>
    <row r="15575" ht="12.75" customHeight="1">
      <c r="A15575" s="100" t="s">
        <v>31484</v>
      </c>
      <c r="B15575" s="101">
        <v>74.08</v>
      </c>
      <c r="C15575" s="102"/>
      <c r="D15575" s="100" t="s">
        <v>16128</v>
      </c>
      <c r="E15575" s="101">
        <v>28.89</v>
      </c>
      <c r="F15575" s="102"/>
    </row>
    <row r="15576" ht="12.75" customHeight="1">
      <c r="A15576" s="100" t="s">
        <v>15848</v>
      </c>
      <c r="B15576" s="101">
        <v>69.35</v>
      </c>
      <c r="C15576" s="102"/>
      <c r="D15576" s="100" t="s">
        <v>31625</v>
      </c>
      <c r="E15576" s="101">
        <v>34.41</v>
      </c>
      <c r="F15576" s="102"/>
    </row>
    <row r="15577" ht="12.75" customHeight="1">
      <c r="A15577" s="100" t="s">
        <v>31485</v>
      </c>
      <c r="B15577" s="101">
        <v>90.32</v>
      </c>
      <c r="C15577" s="102"/>
      <c r="D15577" s="100" t="s">
        <v>16130</v>
      </c>
      <c r="E15577" s="101">
        <v>31.84</v>
      </c>
      <c r="F15577" s="102"/>
    </row>
    <row r="15578" ht="12.75" customHeight="1">
      <c r="A15578" s="100" t="s">
        <v>15850</v>
      </c>
      <c r="B15578" s="101">
        <v>85.58</v>
      </c>
      <c r="C15578" s="102"/>
      <c r="D15578" s="100" t="s">
        <v>31626</v>
      </c>
      <c r="E15578" s="101">
        <v>27.46</v>
      </c>
      <c r="F15578" s="102"/>
    </row>
    <row r="15579" ht="12.75" customHeight="1">
      <c r="A15579" s="100" t="s">
        <v>31486</v>
      </c>
      <c r="B15579" s="101">
        <v>120.87</v>
      </c>
      <c r="C15579" s="102"/>
      <c r="D15579" s="100" t="s">
        <v>16132</v>
      </c>
      <c r="E15579" s="101">
        <v>24.89</v>
      </c>
      <c r="F15579" s="102"/>
    </row>
    <row r="15580" ht="12.75" customHeight="1">
      <c r="A15580" s="100" t="s">
        <v>15852</v>
      </c>
      <c r="B15580" s="101">
        <v>116.13</v>
      </c>
      <c r="C15580" s="102"/>
      <c r="D15580" s="100" t="s">
        <v>31627</v>
      </c>
      <c r="E15580" s="101">
        <v>29.31</v>
      </c>
      <c r="F15580" s="102"/>
    </row>
    <row r="15581" ht="12.75" customHeight="1">
      <c r="A15581" s="100" t="s">
        <v>31487</v>
      </c>
      <c r="B15581" s="101">
        <v>63.95</v>
      </c>
      <c r="C15581" s="102"/>
      <c r="D15581" s="100" t="s">
        <v>16134</v>
      </c>
      <c r="E15581" s="101">
        <v>26.74</v>
      </c>
      <c r="F15581" s="102"/>
    </row>
    <row r="15582" ht="12.75" customHeight="1">
      <c r="A15582" s="100" t="s">
        <v>15854</v>
      </c>
      <c r="B15582" s="101">
        <v>59.21</v>
      </c>
      <c r="C15582" s="102"/>
      <c r="D15582" s="100" t="s">
        <v>31628</v>
      </c>
      <c r="E15582" s="101">
        <v>31.12</v>
      </c>
      <c r="F15582" s="102"/>
    </row>
    <row r="15583" ht="12.75" customHeight="1">
      <c r="A15583" s="100" t="s">
        <v>31488</v>
      </c>
      <c r="B15583" s="101">
        <v>72.44</v>
      </c>
      <c r="C15583" s="102"/>
      <c r="D15583" s="100" t="s">
        <v>16136</v>
      </c>
      <c r="E15583" s="101">
        <v>28.55</v>
      </c>
      <c r="F15583" s="102"/>
    </row>
    <row r="15584" ht="12.75" customHeight="1">
      <c r="A15584" s="100" t="s">
        <v>15856</v>
      </c>
      <c r="B15584" s="101">
        <v>67.7</v>
      </c>
      <c r="C15584" s="102"/>
      <c r="D15584" s="100" t="s">
        <v>31629</v>
      </c>
      <c r="E15584" s="101">
        <v>33.97</v>
      </c>
      <c r="F15584" s="102"/>
    </row>
    <row r="15585" ht="12.75" customHeight="1">
      <c r="A15585" s="100" t="s">
        <v>31489</v>
      </c>
      <c r="B15585" s="101">
        <v>74.18</v>
      </c>
      <c r="C15585" s="102"/>
      <c r="D15585" s="100" t="s">
        <v>16138</v>
      </c>
      <c r="E15585" s="101">
        <v>31.4</v>
      </c>
      <c r="F15585" s="102"/>
    </row>
    <row r="15586" ht="12.75" customHeight="1">
      <c r="A15586" s="100" t="s">
        <v>15858</v>
      </c>
      <c r="B15586" s="101">
        <v>69.44</v>
      </c>
      <c r="C15586" s="102"/>
      <c r="D15586" s="100" t="s">
        <v>31630</v>
      </c>
      <c r="E15586" s="101">
        <v>37.04</v>
      </c>
      <c r="F15586" s="102"/>
    </row>
    <row r="15587" ht="12.75" customHeight="1">
      <c r="A15587" s="100" t="s">
        <v>31490</v>
      </c>
      <c r="B15587" s="101">
        <v>82.6</v>
      </c>
      <c r="C15587" s="102"/>
      <c r="D15587" s="100" t="s">
        <v>16140</v>
      </c>
      <c r="E15587" s="101">
        <v>34.47</v>
      </c>
      <c r="F15587" s="102"/>
    </row>
    <row r="15588" ht="12.75" customHeight="1">
      <c r="A15588" s="100" t="s">
        <v>15860</v>
      </c>
      <c r="B15588" s="101">
        <v>77.86</v>
      </c>
      <c r="C15588" s="102"/>
      <c r="D15588" s="100" t="s">
        <v>31631</v>
      </c>
      <c r="E15588" s="101">
        <v>27.94</v>
      </c>
      <c r="F15588" s="102"/>
    </row>
    <row r="15589" ht="12.75" customHeight="1">
      <c r="A15589" s="100" t="s">
        <v>31491</v>
      </c>
      <c r="B15589" s="101">
        <v>106.75</v>
      </c>
      <c r="C15589" s="102"/>
      <c r="D15589" s="100" t="s">
        <v>16142</v>
      </c>
      <c r="E15589" s="101">
        <v>25.37</v>
      </c>
      <c r="F15589" s="102"/>
    </row>
    <row r="15590" ht="12.75" customHeight="1">
      <c r="A15590" s="100" t="s">
        <v>15862</v>
      </c>
      <c r="B15590" s="101">
        <v>102.01</v>
      </c>
      <c r="C15590" s="102"/>
      <c r="D15590" s="100" t="s">
        <v>31632</v>
      </c>
      <c r="E15590" s="101">
        <v>31.23</v>
      </c>
      <c r="F15590" s="102"/>
    </row>
    <row r="15591" ht="12.75" customHeight="1">
      <c r="A15591" s="100" t="s">
        <v>31492</v>
      </c>
      <c r="B15591" s="101">
        <v>45.14</v>
      </c>
      <c r="C15591" s="102"/>
      <c r="D15591" s="100" t="s">
        <v>16144</v>
      </c>
      <c r="E15591" s="101">
        <v>28.66</v>
      </c>
      <c r="F15591" s="102"/>
    </row>
    <row r="15592" ht="12.75" customHeight="1">
      <c r="A15592" s="100" t="s">
        <v>15864</v>
      </c>
      <c r="B15592" s="101">
        <v>40.41</v>
      </c>
      <c r="C15592" s="102"/>
      <c r="D15592" s="100" t="s">
        <v>31633</v>
      </c>
      <c r="E15592" s="101">
        <v>32.97</v>
      </c>
      <c r="F15592" s="102"/>
    </row>
    <row r="15593" ht="12.75" customHeight="1">
      <c r="A15593" s="100" t="s">
        <v>31493</v>
      </c>
      <c r="B15593" s="101">
        <v>48.36</v>
      </c>
      <c r="C15593" s="102"/>
      <c r="D15593" s="100" t="s">
        <v>16146</v>
      </c>
      <c r="E15593" s="101">
        <v>30.4</v>
      </c>
      <c r="F15593" s="102"/>
    </row>
    <row r="15594" ht="12.75" customHeight="1">
      <c r="A15594" s="100" t="s">
        <v>15866</v>
      </c>
      <c r="B15594" s="101">
        <v>43.62</v>
      </c>
      <c r="C15594" s="102"/>
      <c r="D15594" s="100" t="s">
        <v>31634</v>
      </c>
      <c r="E15594" s="101">
        <v>36.81</v>
      </c>
      <c r="F15594" s="102"/>
    </row>
    <row r="15595" ht="12.75" customHeight="1">
      <c r="A15595" s="100" t="s">
        <v>31494</v>
      </c>
      <c r="B15595" s="101">
        <v>51.58</v>
      </c>
      <c r="C15595" s="102"/>
      <c r="D15595" s="100" t="s">
        <v>16148</v>
      </c>
      <c r="E15595" s="101">
        <v>34.24</v>
      </c>
      <c r="F15595" s="102"/>
    </row>
    <row r="15596" ht="12.75" customHeight="1">
      <c r="A15596" s="100" t="s">
        <v>15868</v>
      </c>
      <c r="B15596" s="101">
        <v>46.84</v>
      </c>
      <c r="C15596" s="102"/>
      <c r="D15596" s="100" t="s">
        <v>31635</v>
      </c>
      <c r="E15596" s="101">
        <v>38.42</v>
      </c>
      <c r="F15596" s="102"/>
    </row>
    <row r="15597" ht="12.75" customHeight="1">
      <c r="A15597" s="100" t="s">
        <v>31495</v>
      </c>
      <c r="B15597" s="101">
        <v>54.8</v>
      </c>
      <c r="C15597" s="102"/>
      <c r="D15597" s="100" t="s">
        <v>16150</v>
      </c>
      <c r="E15597" s="101">
        <v>35.85</v>
      </c>
      <c r="F15597" s="102"/>
    </row>
    <row r="15598" ht="12.75" customHeight="1">
      <c r="A15598" s="100" t="s">
        <v>15870</v>
      </c>
      <c r="B15598" s="101">
        <v>50.06</v>
      </c>
      <c r="C15598" s="102"/>
      <c r="D15598" s="100" t="s">
        <v>31636</v>
      </c>
      <c r="E15598" s="101">
        <v>28.23</v>
      </c>
      <c r="F15598" s="102"/>
    </row>
    <row r="15599" ht="12.75" customHeight="1">
      <c r="A15599" s="100" t="s">
        <v>31496</v>
      </c>
      <c r="B15599" s="101">
        <v>67.17</v>
      </c>
      <c r="C15599" s="102"/>
      <c r="D15599" s="100" t="s">
        <v>16152</v>
      </c>
      <c r="E15599" s="101">
        <v>25.66</v>
      </c>
      <c r="F15599" s="102"/>
    </row>
    <row r="15600" ht="12.75" customHeight="1">
      <c r="A15600" s="100" t="s">
        <v>15872</v>
      </c>
      <c r="B15600" s="101">
        <v>62.43</v>
      </c>
      <c r="C15600" s="102"/>
      <c r="D15600" s="100" t="s">
        <v>31637</v>
      </c>
      <c r="E15600" s="101">
        <v>31.02</v>
      </c>
      <c r="F15600" s="102"/>
    </row>
    <row r="15601" ht="12.75" customHeight="1">
      <c r="A15601" s="100" t="s">
        <v>31497</v>
      </c>
      <c r="B15601" s="101">
        <v>75.09</v>
      </c>
      <c r="C15601" s="102"/>
      <c r="D15601" s="100" t="s">
        <v>16154</v>
      </c>
      <c r="E15601" s="101">
        <v>28.45</v>
      </c>
      <c r="F15601" s="102"/>
    </row>
    <row r="15602" ht="12.75" customHeight="1">
      <c r="A15602" s="100" t="s">
        <v>15874</v>
      </c>
      <c r="B15602" s="101">
        <v>70.35</v>
      </c>
      <c r="C15602" s="102"/>
      <c r="D15602" s="100" t="s">
        <v>31638</v>
      </c>
      <c r="E15602" s="101">
        <v>32.77</v>
      </c>
      <c r="F15602" s="102"/>
    </row>
    <row r="15603" ht="12.75" customHeight="1">
      <c r="A15603" s="100" t="s">
        <v>31498</v>
      </c>
      <c r="B15603" s="101">
        <v>48.55</v>
      </c>
      <c r="C15603" s="102"/>
      <c r="D15603" s="100" t="s">
        <v>16156</v>
      </c>
      <c r="E15603" s="101">
        <v>30.2</v>
      </c>
      <c r="F15603" s="102"/>
    </row>
    <row r="15604" ht="12.75" customHeight="1">
      <c r="A15604" s="100" t="s">
        <v>15876</v>
      </c>
      <c r="B15604" s="101">
        <v>43.81</v>
      </c>
      <c r="C15604" s="102"/>
      <c r="D15604" s="100" t="s">
        <v>31639</v>
      </c>
      <c r="E15604" s="101">
        <v>35.1</v>
      </c>
      <c r="F15604" s="102"/>
    </row>
    <row r="15605" ht="12.75" customHeight="1">
      <c r="A15605" s="100" t="s">
        <v>31499</v>
      </c>
      <c r="B15605" s="101">
        <v>54.8</v>
      </c>
      <c r="C15605" s="102"/>
      <c r="D15605" s="100" t="s">
        <v>16158</v>
      </c>
      <c r="E15605" s="101">
        <v>32.53</v>
      </c>
      <c r="F15605" s="102"/>
    </row>
    <row r="15606" ht="12.75" customHeight="1">
      <c r="A15606" s="100" t="s">
        <v>15878</v>
      </c>
      <c r="B15606" s="101">
        <v>50.06</v>
      </c>
      <c r="C15606" s="102"/>
      <c r="D15606" s="100" t="s">
        <v>31640</v>
      </c>
      <c r="E15606" s="101">
        <v>48.65</v>
      </c>
      <c r="F15606" s="102"/>
    </row>
    <row r="15607" ht="12.75" customHeight="1">
      <c r="A15607" s="100" t="s">
        <v>31500</v>
      </c>
      <c r="B15607" s="101">
        <v>58.02</v>
      </c>
      <c r="C15607" s="102"/>
      <c r="D15607" s="100" t="s">
        <v>16160</v>
      </c>
      <c r="E15607" s="101">
        <v>46.08</v>
      </c>
      <c r="F15607" s="102"/>
    </row>
    <row r="15608" ht="12.75" customHeight="1">
      <c r="A15608" s="100" t="s">
        <v>15880</v>
      </c>
      <c r="B15608" s="101">
        <v>53.28</v>
      </c>
      <c r="C15608" s="102"/>
      <c r="D15608" s="100" t="s">
        <v>31641</v>
      </c>
      <c r="E15608" s="101">
        <v>51.58</v>
      </c>
      <c r="F15608" s="102"/>
    </row>
    <row r="15609" ht="12.75" customHeight="1">
      <c r="A15609" s="100" t="s">
        <v>31501</v>
      </c>
      <c r="B15609" s="101">
        <v>71.12</v>
      </c>
      <c r="C15609" s="102"/>
      <c r="D15609" s="100" t="s">
        <v>16162</v>
      </c>
      <c r="E15609" s="101">
        <v>49.01</v>
      </c>
      <c r="F15609" s="102"/>
    </row>
    <row r="15610" ht="12.75" customHeight="1">
      <c r="A15610" s="100" t="s">
        <v>15882</v>
      </c>
      <c r="B15610" s="101">
        <v>66.39</v>
      </c>
      <c r="C15610" s="102"/>
      <c r="D15610" s="100" t="s">
        <v>31642</v>
      </c>
      <c r="E15610" s="101">
        <v>33.21</v>
      </c>
      <c r="F15610" s="102"/>
    </row>
    <row r="15611" ht="12.75" customHeight="1">
      <c r="A15611" s="100" t="s">
        <v>31502</v>
      </c>
      <c r="B15611" s="101">
        <v>94.9</v>
      </c>
      <c r="C15611" s="102"/>
      <c r="D15611" s="100" t="s">
        <v>16164</v>
      </c>
      <c r="E15611" s="101">
        <v>30.64</v>
      </c>
      <c r="F15611" s="102"/>
    </row>
    <row r="15612" ht="12.75" customHeight="1">
      <c r="A15612" s="100" t="s">
        <v>15884</v>
      </c>
      <c r="B15612" s="101">
        <v>90.17</v>
      </c>
      <c r="C15612" s="102"/>
      <c r="D15612" s="100" t="s">
        <v>31643</v>
      </c>
      <c r="E15612" s="101">
        <v>37.58</v>
      </c>
      <c r="F15612" s="102"/>
    </row>
    <row r="15613" ht="12.75" customHeight="1">
      <c r="A15613" s="100" t="s">
        <v>31503</v>
      </c>
      <c r="B15613" s="101">
        <v>50.94</v>
      </c>
      <c r="C15613" s="102"/>
      <c r="D15613" s="100" t="s">
        <v>16166</v>
      </c>
      <c r="E15613" s="101">
        <v>35.01</v>
      </c>
      <c r="F15613" s="102"/>
    </row>
    <row r="15614" ht="12.75" customHeight="1">
      <c r="A15614" s="100" t="s">
        <v>15886</v>
      </c>
      <c r="B15614" s="101">
        <v>46.2</v>
      </c>
      <c r="C15614" s="102"/>
      <c r="D15614" s="100" t="s">
        <v>31644</v>
      </c>
      <c r="E15614" s="101">
        <v>40.01</v>
      </c>
      <c r="F15614" s="102"/>
    </row>
    <row r="15615" ht="12.75" customHeight="1">
      <c r="A15615" s="100" t="s">
        <v>31504</v>
      </c>
      <c r="B15615" s="101">
        <v>58.02</v>
      </c>
      <c r="C15615" s="102"/>
      <c r="D15615" s="100" t="s">
        <v>16168</v>
      </c>
      <c r="E15615" s="101">
        <v>37.44</v>
      </c>
      <c r="F15615" s="102"/>
    </row>
    <row r="15616" ht="12.75" customHeight="1">
      <c r="A15616" s="100" t="s">
        <v>15888</v>
      </c>
      <c r="B15616" s="101">
        <v>53.28</v>
      </c>
      <c r="C15616" s="102"/>
      <c r="D15616" s="100" t="s">
        <v>31645</v>
      </c>
      <c r="E15616" s="101">
        <v>54.4</v>
      </c>
      <c r="F15616" s="102"/>
    </row>
    <row r="15617" ht="12.75" customHeight="1">
      <c r="A15617" s="100" t="s">
        <v>31505</v>
      </c>
      <c r="B15617" s="101">
        <v>58.44</v>
      </c>
      <c r="C15617" s="102"/>
      <c r="D15617" s="100" t="s">
        <v>16170</v>
      </c>
      <c r="E15617" s="101">
        <v>51.83</v>
      </c>
      <c r="F15617" s="102"/>
    </row>
    <row r="15618" ht="12.75" customHeight="1">
      <c r="A15618" s="100" t="s">
        <v>15890</v>
      </c>
      <c r="B15618" s="101">
        <v>53.7</v>
      </c>
      <c r="C15618" s="102"/>
      <c r="D15618" s="100" t="s">
        <v>31646</v>
      </c>
      <c r="E15618" s="101">
        <v>57.26</v>
      </c>
      <c r="F15618" s="102"/>
    </row>
    <row r="15619" ht="12.75" customHeight="1">
      <c r="A15619" s="100" t="s">
        <v>31506</v>
      </c>
      <c r="B15619" s="101">
        <v>64.3</v>
      </c>
      <c r="C15619" s="102"/>
      <c r="D15619" s="100" t="s">
        <v>16172</v>
      </c>
      <c r="E15619" s="101">
        <v>54.69</v>
      </c>
      <c r="F15619" s="102"/>
    </row>
    <row r="15620" ht="12.75" customHeight="1">
      <c r="A15620" s="100" t="s">
        <v>15892</v>
      </c>
      <c r="B15620" s="101">
        <v>59.56</v>
      </c>
      <c r="C15620" s="102"/>
      <c r="D15620" s="100" t="s">
        <v>31647</v>
      </c>
      <c r="E15620" s="101">
        <v>37.02</v>
      </c>
      <c r="F15620" s="102"/>
    </row>
    <row r="15621" ht="12.75" customHeight="1">
      <c r="A15621" s="100" t="s">
        <v>31507</v>
      </c>
      <c r="B15621" s="101">
        <v>83.01</v>
      </c>
      <c r="C15621" s="102"/>
      <c r="D15621" s="100" t="s">
        <v>16174</v>
      </c>
      <c r="E15621" s="101">
        <v>34.45</v>
      </c>
      <c r="F15621" s="102"/>
    </row>
    <row r="15622" ht="12.75" customHeight="1">
      <c r="A15622" s="100" t="s">
        <v>15894</v>
      </c>
      <c r="B15622" s="101">
        <v>78.27</v>
      </c>
      <c r="C15622" s="102"/>
      <c r="D15622" s="100" t="s">
        <v>31648</v>
      </c>
      <c r="E15622" s="101">
        <v>41.47</v>
      </c>
      <c r="F15622" s="102"/>
    </row>
    <row r="15623" ht="12.75" customHeight="1">
      <c r="A15623" s="100" t="s">
        <v>31508</v>
      </c>
      <c r="B15623" s="101">
        <v>62.65</v>
      </c>
      <c r="C15623" s="102"/>
      <c r="D15623" s="100" t="s">
        <v>16176</v>
      </c>
      <c r="E15623" s="101">
        <v>38.9</v>
      </c>
      <c r="F15623" s="102"/>
    </row>
    <row r="15624" ht="12.75" customHeight="1">
      <c r="A15624" s="100" t="s">
        <v>15896</v>
      </c>
      <c r="B15624" s="101">
        <v>57.91</v>
      </c>
      <c r="C15624" s="102"/>
      <c r="D15624" s="100" t="s">
        <v>31649</v>
      </c>
      <c r="E15624" s="101">
        <v>43.79</v>
      </c>
      <c r="F15624" s="102"/>
    </row>
    <row r="15625" ht="12.75" customHeight="1">
      <c r="A15625" s="100" t="s">
        <v>31509</v>
      </c>
      <c r="B15625" s="101">
        <v>70.54</v>
      </c>
      <c r="C15625" s="102"/>
      <c r="D15625" s="100" t="s">
        <v>16178</v>
      </c>
      <c r="E15625" s="101">
        <v>41.22</v>
      </c>
      <c r="F15625" s="102"/>
    </row>
    <row r="15626" ht="12.75" customHeight="1">
      <c r="A15626" s="100" t="s">
        <v>15898</v>
      </c>
      <c r="B15626" s="101">
        <v>65.8</v>
      </c>
      <c r="C15626" s="102"/>
      <c r="D15626" s="100" t="s">
        <v>31650</v>
      </c>
      <c r="E15626" s="101">
        <v>49.67</v>
      </c>
      <c r="F15626" s="102"/>
    </row>
    <row r="15627" ht="12.75" customHeight="1">
      <c r="A15627" s="100" t="s">
        <v>31510</v>
      </c>
      <c r="B15627" s="101">
        <v>78.4</v>
      </c>
      <c r="C15627" s="102"/>
      <c r="D15627" s="100" t="s">
        <v>16180</v>
      </c>
      <c r="E15627" s="101">
        <v>47.1</v>
      </c>
      <c r="F15627" s="102"/>
    </row>
    <row r="15628" ht="12.75" customHeight="1">
      <c r="A15628" s="100" t="s">
        <v>15900</v>
      </c>
      <c r="B15628" s="101">
        <v>73.66</v>
      </c>
      <c r="C15628" s="102"/>
      <c r="D15628" s="100" t="s">
        <v>31651</v>
      </c>
      <c r="E15628" s="101">
        <v>60.19</v>
      </c>
      <c r="F15628" s="102"/>
    </row>
    <row r="15629" ht="12.75" customHeight="1">
      <c r="A15629" s="100" t="s">
        <v>31511</v>
      </c>
      <c r="B15629" s="101">
        <v>86.46</v>
      </c>
      <c r="C15629" s="102"/>
      <c r="D15629" s="100" t="s">
        <v>16182</v>
      </c>
      <c r="E15629" s="101">
        <v>57.62</v>
      </c>
      <c r="F15629" s="102"/>
    </row>
    <row r="15630" ht="12.75" customHeight="1">
      <c r="A15630" s="100" t="s">
        <v>15902</v>
      </c>
      <c r="B15630" s="101">
        <v>81.72</v>
      </c>
      <c r="C15630" s="102"/>
      <c r="D15630" s="100" t="s">
        <v>31652</v>
      </c>
      <c r="E15630" s="101">
        <v>26.11</v>
      </c>
      <c r="F15630" s="102"/>
    </row>
    <row r="15631" ht="12.75" customHeight="1">
      <c r="A15631" s="100" t="s">
        <v>31512</v>
      </c>
      <c r="B15631" s="101">
        <v>110.51</v>
      </c>
      <c r="C15631" s="102"/>
      <c r="D15631" s="100" t="s">
        <v>16184</v>
      </c>
      <c r="E15631" s="101">
        <v>23.54</v>
      </c>
      <c r="F15631" s="102"/>
    </row>
    <row r="15632" ht="12.75" customHeight="1">
      <c r="A15632" s="100" t="s">
        <v>15904</v>
      </c>
      <c r="B15632" s="101">
        <v>105.78</v>
      </c>
      <c r="C15632" s="102"/>
      <c r="D15632" s="100" t="s">
        <v>31653</v>
      </c>
      <c r="E15632" s="101">
        <v>27.47</v>
      </c>
      <c r="F15632" s="102"/>
    </row>
    <row r="15633" ht="12.75" customHeight="1">
      <c r="A15633" s="100" t="s">
        <v>31513</v>
      </c>
      <c r="B15633" s="101">
        <v>129.59</v>
      </c>
      <c r="C15633" s="102"/>
      <c r="D15633" s="100" t="s">
        <v>16186</v>
      </c>
      <c r="E15633" s="101">
        <v>24.9</v>
      </c>
      <c r="F15633" s="102"/>
    </row>
    <row r="15634" ht="12.75" customHeight="1">
      <c r="A15634" s="100" t="s">
        <v>15906</v>
      </c>
      <c r="B15634" s="101">
        <v>124.85</v>
      </c>
      <c r="C15634" s="102"/>
      <c r="D15634" s="100" t="s">
        <v>31654</v>
      </c>
      <c r="E15634" s="101">
        <v>35.21</v>
      </c>
      <c r="F15634" s="102"/>
    </row>
    <row r="15635" ht="12.75" customHeight="1">
      <c r="A15635" s="100" t="s">
        <v>31514</v>
      </c>
      <c r="B15635" s="101">
        <v>70.66</v>
      </c>
      <c r="C15635" s="102"/>
      <c r="D15635" s="100" t="s">
        <v>16188</v>
      </c>
      <c r="E15635" s="101">
        <v>32.64</v>
      </c>
      <c r="F15635" s="102"/>
    </row>
    <row r="15636" ht="12.75" customHeight="1">
      <c r="A15636" s="100" t="s">
        <v>15908</v>
      </c>
      <c r="B15636" s="101">
        <v>65.92</v>
      </c>
      <c r="C15636" s="102"/>
      <c r="D15636" s="100" t="s">
        <v>31655</v>
      </c>
      <c r="E15636" s="101">
        <v>38.81</v>
      </c>
      <c r="F15636" s="102"/>
    </row>
    <row r="15637" ht="12.75" customHeight="1">
      <c r="A15637" s="100" t="s">
        <v>31515</v>
      </c>
      <c r="B15637" s="101">
        <v>82.77</v>
      </c>
      <c r="C15637" s="102"/>
      <c r="D15637" s="100" t="s">
        <v>16190</v>
      </c>
      <c r="E15637" s="101">
        <v>36.24</v>
      </c>
      <c r="F15637" s="102"/>
    </row>
    <row r="15638" ht="12.75" customHeight="1">
      <c r="A15638" s="100" t="s">
        <v>15910</v>
      </c>
      <c r="B15638" s="101">
        <v>78.03</v>
      </c>
      <c r="C15638" s="102"/>
      <c r="D15638" s="100" t="s">
        <v>31656</v>
      </c>
      <c r="E15638" s="101">
        <v>43.45</v>
      </c>
      <c r="F15638" s="102"/>
    </row>
    <row r="15639" ht="12.75" customHeight="1">
      <c r="A15639" s="100" t="s">
        <v>31516</v>
      </c>
      <c r="B15639" s="101">
        <v>90.66</v>
      </c>
      <c r="C15639" s="102"/>
      <c r="D15639" s="100" t="s">
        <v>16192</v>
      </c>
      <c r="E15639" s="101">
        <v>40.88</v>
      </c>
      <c r="F15639" s="102"/>
    </row>
    <row r="15640" ht="12.75" customHeight="1">
      <c r="A15640" s="100" t="s">
        <v>15912</v>
      </c>
      <c r="B15640" s="101">
        <v>85.92</v>
      </c>
      <c r="C15640" s="102"/>
      <c r="D15640" s="100" t="s">
        <v>31657</v>
      </c>
      <c r="E15640" s="101">
        <v>50.09</v>
      </c>
      <c r="F15640" s="102"/>
    </row>
    <row r="15641" ht="12.75" customHeight="1">
      <c r="A15641" s="100" t="s">
        <v>31517</v>
      </c>
      <c r="B15641" s="101">
        <v>115.43</v>
      </c>
      <c r="C15641" s="102"/>
      <c r="D15641" s="100" t="s">
        <v>16194</v>
      </c>
      <c r="E15641" s="101">
        <v>47.52</v>
      </c>
      <c r="F15641" s="102"/>
    </row>
    <row r="15642" ht="12.75" customHeight="1">
      <c r="A15642" s="100" t="s">
        <v>15914</v>
      </c>
      <c r="B15642" s="101">
        <v>110.69</v>
      </c>
      <c r="C15642" s="102"/>
      <c r="D15642" s="100" t="s">
        <v>31658</v>
      </c>
      <c r="E15642" s="101">
        <v>34.1</v>
      </c>
      <c r="F15642" s="102"/>
    </row>
    <row r="15643" ht="12.75" customHeight="1">
      <c r="A15643" s="100" t="s">
        <v>31518</v>
      </c>
      <c r="B15643" s="101">
        <v>153.71</v>
      </c>
      <c r="C15643" s="102"/>
      <c r="D15643" s="100" t="s">
        <v>16196</v>
      </c>
      <c r="E15643" s="101">
        <v>31.53</v>
      </c>
      <c r="F15643" s="102"/>
    </row>
    <row r="15644" ht="12.75" customHeight="1">
      <c r="A15644" s="100" t="s">
        <v>15916</v>
      </c>
      <c r="B15644" s="101">
        <v>148.97</v>
      </c>
      <c r="C15644" s="102"/>
      <c r="D15644" s="100" t="s">
        <v>31659</v>
      </c>
      <c r="E15644" s="101">
        <v>32.68</v>
      </c>
      <c r="F15644" s="102"/>
    </row>
    <row r="15645" ht="12.75" customHeight="1">
      <c r="A15645" s="100" t="s">
        <v>31519</v>
      </c>
      <c r="B15645" s="101">
        <v>73.17</v>
      </c>
      <c r="C15645" s="102"/>
      <c r="D15645" s="100" t="s">
        <v>16198</v>
      </c>
      <c r="E15645" s="101">
        <v>30.11</v>
      </c>
      <c r="F15645" s="102"/>
    </row>
    <row r="15646" ht="12.75" customHeight="1">
      <c r="A15646" s="100" t="s">
        <v>15918</v>
      </c>
      <c r="B15646" s="101">
        <v>68.43</v>
      </c>
      <c r="C15646" s="102"/>
      <c r="D15646" s="100" t="s">
        <v>31660</v>
      </c>
      <c r="E15646" s="101">
        <v>45.05</v>
      </c>
      <c r="F15646" s="102"/>
    </row>
    <row r="15647" ht="12.75" customHeight="1">
      <c r="A15647" s="100" t="s">
        <v>31520</v>
      </c>
      <c r="B15647" s="101">
        <v>85.32</v>
      </c>
      <c r="C15647" s="102"/>
      <c r="D15647" s="100" t="s">
        <v>16200</v>
      </c>
      <c r="E15647" s="101">
        <v>42.48</v>
      </c>
      <c r="F15647" s="102"/>
    </row>
    <row r="15648" ht="12.75" customHeight="1">
      <c r="A15648" s="100" t="s">
        <v>15920</v>
      </c>
      <c r="B15648" s="101">
        <v>80.58</v>
      </c>
      <c r="C15648" s="102"/>
      <c r="D15648" s="100" t="s">
        <v>31661</v>
      </c>
      <c r="E15648" s="101">
        <v>40.67</v>
      </c>
      <c r="F15648" s="102"/>
    </row>
    <row r="15649" ht="12.75" customHeight="1">
      <c r="A15649" s="100" t="s">
        <v>31521</v>
      </c>
      <c r="B15649" s="101">
        <v>90.76</v>
      </c>
      <c r="C15649" s="102"/>
      <c r="D15649" s="100" t="s">
        <v>16202</v>
      </c>
      <c r="E15649" s="101">
        <v>38.1</v>
      </c>
      <c r="F15649" s="102"/>
    </row>
    <row r="15650" ht="12.75" customHeight="1">
      <c r="A15650" s="100" t="s">
        <v>15922</v>
      </c>
      <c r="B15650" s="101">
        <v>86.02</v>
      </c>
      <c r="C15650" s="102"/>
      <c r="D15650" s="100" t="s">
        <v>31662</v>
      </c>
      <c r="E15650" s="101">
        <v>45.96</v>
      </c>
      <c r="F15650" s="102"/>
    </row>
    <row r="15651" ht="12.75" customHeight="1">
      <c r="A15651" s="100" t="s">
        <v>31522</v>
      </c>
      <c r="B15651" s="101">
        <v>107.71</v>
      </c>
      <c r="C15651" s="102"/>
      <c r="D15651" s="100" t="s">
        <v>16204</v>
      </c>
      <c r="E15651" s="101">
        <v>43.39</v>
      </c>
      <c r="F15651" s="102"/>
    </row>
    <row r="15652" ht="12.75" customHeight="1">
      <c r="A15652" s="100" t="s">
        <v>15924</v>
      </c>
      <c r="B15652" s="101">
        <v>102.97</v>
      </c>
      <c r="C15652" s="102"/>
      <c r="D15652" s="100" t="s">
        <v>31663</v>
      </c>
      <c r="E15652" s="101">
        <v>33.61</v>
      </c>
      <c r="F15652" s="102"/>
    </row>
    <row r="15653" ht="12.75" customHeight="1">
      <c r="A15653" s="100" t="s">
        <v>31523</v>
      </c>
      <c r="B15653" s="101">
        <v>139.59</v>
      </c>
      <c r="C15653" s="102"/>
      <c r="D15653" s="100" t="s">
        <v>16206</v>
      </c>
      <c r="E15653" s="101">
        <v>31.04</v>
      </c>
      <c r="F15653" s="102"/>
    </row>
    <row r="15654" ht="12.75" customHeight="1">
      <c r="A15654" s="100" t="s">
        <v>15926</v>
      </c>
      <c r="B15654" s="101">
        <v>134.86</v>
      </c>
      <c r="C15654" s="102"/>
      <c r="D15654" s="100" t="s">
        <v>31664</v>
      </c>
      <c r="E15654" s="101">
        <v>39.79</v>
      </c>
      <c r="F15654" s="102"/>
    </row>
    <row r="15655" ht="12.75" customHeight="1">
      <c r="A15655" s="100" t="s">
        <v>31524</v>
      </c>
      <c r="B15655" s="101">
        <v>49.75</v>
      </c>
      <c r="C15655" s="102"/>
      <c r="D15655" s="100" t="s">
        <v>16208</v>
      </c>
      <c r="E15655" s="101">
        <v>37.22</v>
      </c>
      <c r="F15655" s="102"/>
    </row>
    <row r="15656" ht="12.75" customHeight="1">
      <c r="A15656" s="100" t="s">
        <v>15928</v>
      </c>
      <c r="B15656" s="101">
        <v>45.01</v>
      </c>
      <c r="C15656" s="102"/>
      <c r="D15656" s="100" t="s">
        <v>31665</v>
      </c>
      <c r="E15656" s="101">
        <v>43.45</v>
      </c>
      <c r="F15656" s="102"/>
    </row>
    <row r="15657" ht="12.75" customHeight="1">
      <c r="A15657" s="100" t="s">
        <v>31525</v>
      </c>
      <c r="B15657" s="101">
        <v>56.04</v>
      </c>
      <c r="C15657" s="102"/>
      <c r="D15657" s="100" t="s">
        <v>16210</v>
      </c>
      <c r="E15657" s="101">
        <v>40.88</v>
      </c>
      <c r="F15657" s="102"/>
    </row>
    <row r="15658" ht="12.75" customHeight="1">
      <c r="A15658" s="100" t="s">
        <v>15930</v>
      </c>
      <c r="B15658" s="101">
        <v>51.3</v>
      </c>
      <c r="C15658" s="102"/>
      <c r="D15658" s="100" t="s">
        <v>31666</v>
      </c>
      <c r="E15658" s="101">
        <v>40.08</v>
      </c>
      <c r="F15658" s="102"/>
    </row>
    <row r="15659" ht="12.75" customHeight="1">
      <c r="A15659" s="100" t="s">
        <v>31526</v>
      </c>
      <c r="B15659" s="101">
        <v>62.31</v>
      </c>
      <c r="C15659" s="102"/>
      <c r="D15659" s="100" t="s">
        <v>16212</v>
      </c>
      <c r="E15659" s="101">
        <v>37.51</v>
      </c>
      <c r="F15659" s="102"/>
    </row>
    <row r="15660" ht="12.75" customHeight="1">
      <c r="A15660" s="100" t="s">
        <v>15932</v>
      </c>
      <c r="B15660" s="101">
        <v>57.58</v>
      </c>
      <c r="C15660" s="102"/>
      <c r="D15660" s="100" t="s">
        <v>31667</v>
      </c>
      <c r="E15660" s="101">
        <v>49.82</v>
      </c>
      <c r="F15660" s="102"/>
    </row>
    <row r="15661" ht="12.75" customHeight="1">
      <c r="A15661" s="100" t="s">
        <v>31527</v>
      </c>
      <c r="B15661" s="101">
        <v>68.61</v>
      </c>
      <c r="C15661" s="102"/>
      <c r="D15661" s="100" t="s">
        <v>16214</v>
      </c>
      <c r="E15661" s="101">
        <v>47.25</v>
      </c>
      <c r="F15661" s="102"/>
    </row>
    <row r="15662" ht="12.75" customHeight="1">
      <c r="A15662" s="100" t="s">
        <v>15934</v>
      </c>
      <c r="B15662" s="101">
        <v>63.87</v>
      </c>
      <c r="C15662" s="102"/>
      <c r="D15662" s="100" t="s">
        <v>31668</v>
      </c>
      <c r="E15662" s="101">
        <v>29.68</v>
      </c>
      <c r="F15662" s="102"/>
    </row>
    <row r="15663" ht="12.75" customHeight="1">
      <c r="A15663" s="100" t="s">
        <v>31528</v>
      </c>
      <c r="B15663" s="101">
        <v>88.1</v>
      </c>
      <c r="C15663" s="102"/>
      <c r="D15663" s="100" t="s">
        <v>16216</v>
      </c>
      <c r="E15663" s="101">
        <v>27.11</v>
      </c>
      <c r="F15663" s="102"/>
    </row>
    <row r="15664" ht="12.75" customHeight="1">
      <c r="A15664" s="100" t="s">
        <v>15936</v>
      </c>
      <c r="B15664" s="101">
        <v>83.36</v>
      </c>
      <c r="C15664" s="102"/>
      <c r="D15664" s="100" t="s">
        <v>31669</v>
      </c>
      <c r="E15664" s="101">
        <v>32.93</v>
      </c>
      <c r="F15664" s="102"/>
    </row>
    <row r="15665" ht="12.75" customHeight="1">
      <c r="A15665" s="100" t="s">
        <v>31529</v>
      </c>
      <c r="B15665" s="101">
        <v>102.46</v>
      </c>
      <c r="C15665" s="102"/>
      <c r="D15665" s="100" t="s">
        <v>16218</v>
      </c>
      <c r="E15665" s="101">
        <v>30.36</v>
      </c>
      <c r="F15665" s="102"/>
    </row>
    <row r="15666" ht="12.75" customHeight="1">
      <c r="A15666" s="100" t="s">
        <v>15938</v>
      </c>
      <c r="B15666" s="101">
        <v>97.72</v>
      </c>
      <c r="C15666" s="102"/>
      <c r="D15666" s="100" t="s">
        <v>31670</v>
      </c>
      <c r="E15666" s="101">
        <v>39.74</v>
      </c>
      <c r="F15666" s="102"/>
    </row>
    <row r="15667" ht="12.75" customHeight="1">
      <c r="A15667" s="100" t="s">
        <v>31530</v>
      </c>
      <c r="B15667" s="101">
        <v>56.23</v>
      </c>
      <c r="C15667" s="102"/>
      <c r="D15667" s="100" t="s">
        <v>16220</v>
      </c>
      <c r="E15667" s="101">
        <v>37.17</v>
      </c>
      <c r="F15667" s="102"/>
    </row>
    <row r="15668" ht="12.75" customHeight="1">
      <c r="A15668" s="100" t="s">
        <v>15940</v>
      </c>
      <c r="B15668" s="101">
        <v>51.49</v>
      </c>
      <c r="C15668" s="102"/>
      <c r="D15668" s="100" t="s">
        <v>31671</v>
      </c>
      <c r="E15668" s="101">
        <v>43.99</v>
      </c>
      <c r="F15668" s="102"/>
    </row>
    <row r="15669" ht="12.75" customHeight="1">
      <c r="A15669" s="100" t="s">
        <v>31531</v>
      </c>
      <c r="B15669" s="101">
        <v>65.53</v>
      </c>
      <c r="C15669" s="102"/>
      <c r="D15669" s="100" t="s">
        <v>16222</v>
      </c>
      <c r="E15669" s="101">
        <v>41.42</v>
      </c>
      <c r="F15669" s="102"/>
    </row>
    <row r="15670" ht="12.75" customHeight="1">
      <c r="A15670" s="100" t="s">
        <v>15942</v>
      </c>
      <c r="B15670" s="101">
        <v>60.8</v>
      </c>
      <c r="C15670" s="102"/>
      <c r="D15670" s="100" t="s">
        <v>31672</v>
      </c>
      <c r="E15670" s="101">
        <v>45.72</v>
      </c>
      <c r="F15670" s="102"/>
    </row>
    <row r="15671" ht="12.75" customHeight="1">
      <c r="A15671" s="100" t="s">
        <v>31532</v>
      </c>
      <c r="B15671" s="101">
        <v>71.83</v>
      </c>
      <c r="C15671" s="102"/>
      <c r="D15671" s="100" t="s">
        <v>16224</v>
      </c>
      <c r="E15671" s="101">
        <v>43.15</v>
      </c>
      <c r="F15671" s="102"/>
    </row>
    <row r="15672" ht="12.75" customHeight="1">
      <c r="A15672" s="100" t="s">
        <v>15944</v>
      </c>
      <c r="B15672" s="101">
        <v>67.09</v>
      </c>
      <c r="C15672" s="102"/>
      <c r="D15672" s="100" t="s">
        <v>31673</v>
      </c>
      <c r="E15672" s="101">
        <v>57.1</v>
      </c>
      <c r="F15672" s="102"/>
    </row>
    <row r="15673" ht="12.75" customHeight="1">
      <c r="A15673" s="100" t="s">
        <v>31533</v>
      </c>
      <c r="B15673" s="101">
        <v>92.05</v>
      </c>
      <c r="C15673" s="102"/>
      <c r="D15673" s="100" t="s">
        <v>16226</v>
      </c>
      <c r="E15673" s="101">
        <v>54.53</v>
      </c>
      <c r="F15673" s="102"/>
    </row>
    <row r="15674" ht="12.75" customHeight="1">
      <c r="A15674" s="100" t="s">
        <v>15946</v>
      </c>
      <c r="B15674" s="101">
        <v>87.32</v>
      </c>
      <c r="C15674" s="102"/>
      <c r="D15674" s="100" t="s">
        <v>31674</v>
      </c>
      <c r="E15674" s="101">
        <v>39.83</v>
      </c>
      <c r="F15674" s="102"/>
    </row>
    <row r="15675" ht="12.75" customHeight="1">
      <c r="A15675" s="100" t="s">
        <v>31534</v>
      </c>
      <c r="B15675" s="101">
        <v>122.27</v>
      </c>
      <c r="C15675" s="102"/>
      <c r="D15675" s="100" t="s">
        <v>16228</v>
      </c>
      <c r="E15675" s="101">
        <v>37.26</v>
      </c>
      <c r="F15675" s="102"/>
    </row>
    <row r="15676" ht="12.75" customHeight="1">
      <c r="A15676" s="100" t="s">
        <v>15948</v>
      </c>
      <c r="B15676" s="101">
        <v>117.54</v>
      </c>
      <c r="C15676" s="102"/>
      <c r="D15676" s="100" t="s">
        <v>31675</v>
      </c>
      <c r="E15676" s="101">
        <v>40.61</v>
      </c>
      <c r="F15676" s="102"/>
    </row>
    <row r="15677" ht="12.75" customHeight="1">
      <c r="A15677" s="100" t="s">
        <v>31535</v>
      </c>
      <c r="B15677" s="101">
        <v>58.62</v>
      </c>
      <c r="C15677" s="102"/>
      <c r="D15677" s="100" t="s">
        <v>16230</v>
      </c>
      <c r="E15677" s="101">
        <v>38.04</v>
      </c>
      <c r="F15677" s="102"/>
    </row>
    <row r="15678" ht="12.75" customHeight="1">
      <c r="A15678" s="100" t="s">
        <v>15950</v>
      </c>
      <c r="B15678" s="101">
        <v>53.89</v>
      </c>
      <c r="C15678" s="102"/>
      <c r="D15678" s="100" t="s">
        <v>31676</v>
      </c>
      <c r="E15678" s="101">
        <v>51.48</v>
      </c>
      <c r="F15678" s="102"/>
    </row>
    <row r="15679" ht="12.75" customHeight="1">
      <c r="A15679" s="100" t="s">
        <v>31536</v>
      </c>
      <c r="B15679" s="101">
        <v>68.76</v>
      </c>
      <c r="C15679" s="102"/>
      <c r="D15679" s="100" t="s">
        <v>16232</v>
      </c>
      <c r="E15679" s="101">
        <v>48.91</v>
      </c>
      <c r="F15679" s="102"/>
    </row>
    <row r="15680" ht="12.75" customHeight="1">
      <c r="A15680" s="100" t="s">
        <v>15952</v>
      </c>
      <c r="B15680" s="101">
        <v>64.02</v>
      </c>
      <c r="C15680" s="102"/>
      <c r="D15680" s="100" t="s">
        <v>31677</v>
      </c>
      <c r="E15680" s="101">
        <v>61.37</v>
      </c>
      <c r="F15680" s="102"/>
    </row>
    <row r="15681" ht="12.75" customHeight="1">
      <c r="A15681" s="100" t="s">
        <v>31537</v>
      </c>
      <c r="B15681" s="101">
        <v>72.25</v>
      </c>
      <c r="C15681" s="102"/>
      <c r="D15681" s="100" t="s">
        <v>16234</v>
      </c>
      <c r="E15681" s="101">
        <v>58.8</v>
      </c>
      <c r="F15681" s="102"/>
    </row>
    <row r="15682" ht="12.75" customHeight="1">
      <c r="A15682" s="100" t="s">
        <v>15954</v>
      </c>
      <c r="B15682" s="101">
        <v>67.52</v>
      </c>
      <c r="C15682" s="102"/>
      <c r="D15682" s="100" t="s">
        <v>31678</v>
      </c>
      <c r="E15682" s="101">
        <v>65.69</v>
      </c>
      <c r="F15682" s="102"/>
    </row>
    <row r="15683" ht="12.75" customHeight="1">
      <c r="A15683" s="100" t="s">
        <v>31538</v>
      </c>
      <c r="B15683" s="101">
        <v>85.23</v>
      </c>
      <c r="C15683" s="102"/>
      <c r="D15683" s="100" t="s">
        <v>16236</v>
      </c>
      <c r="E15683" s="101">
        <v>63.12</v>
      </c>
      <c r="F15683" s="102"/>
    </row>
    <row r="15684" ht="12.75" customHeight="1">
      <c r="A15684" s="100" t="s">
        <v>15956</v>
      </c>
      <c r="B15684" s="101">
        <v>80.49</v>
      </c>
      <c r="C15684" s="102"/>
      <c r="D15684" s="100" t="s">
        <v>31679</v>
      </c>
      <c r="E15684" s="101">
        <v>38.96</v>
      </c>
      <c r="F15684" s="102"/>
    </row>
    <row r="15685" ht="12.75" customHeight="1">
      <c r="A15685" s="100" t="s">
        <v>31539</v>
      </c>
      <c r="B15685" s="101">
        <v>110.38</v>
      </c>
      <c r="C15685" s="102"/>
      <c r="D15685" s="100" t="s">
        <v>16238</v>
      </c>
      <c r="E15685" s="101">
        <v>36.39</v>
      </c>
      <c r="F15685" s="102"/>
    </row>
    <row r="15686" ht="12.75" customHeight="1">
      <c r="A15686" s="100" t="s">
        <v>15958</v>
      </c>
      <c r="B15686" s="101">
        <v>105.64</v>
      </c>
      <c r="C15686" s="102"/>
      <c r="D15686" s="100" t="s">
        <v>31680</v>
      </c>
      <c r="E15686" s="101">
        <v>45.15</v>
      </c>
      <c r="F15686" s="102"/>
    </row>
    <row r="15687" ht="12.75" customHeight="1">
      <c r="A15687" s="100" t="s">
        <v>31540</v>
      </c>
      <c r="B15687" s="101">
        <v>62.65</v>
      </c>
      <c r="C15687" s="102"/>
      <c r="D15687" s="100" t="s">
        <v>16240</v>
      </c>
      <c r="E15687" s="101">
        <v>42.58</v>
      </c>
      <c r="F15687" s="102"/>
    </row>
    <row r="15688" ht="12.75" customHeight="1">
      <c r="A15688" s="100" t="s">
        <v>15960</v>
      </c>
      <c r="B15688" s="101">
        <v>57.91</v>
      </c>
      <c r="C15688" s="102"/>
      <c r="D15688" s="100" t="s">
        <v>31681</v>
      </c>
      <c r="E15688" s="101">
        <v>56.84</v>
      </c>
      <c r="F15688" s="102"/>
    </row>
    <row r="15689" ht="12.75" customHeight="1">
      <c r="A15689" s="100" t="s">
        <v>31541</v>
      </c>
      <c r="B15689" s="101">
        <v>70.54</v>
      </c>
      <c r="C15689" s="102"/>
      <c r="D15689" s="100" t="s">
        <v>16242</v>
      </c>
      <c r="E15689" s="101">
        <v>54.27</v>
      </c>
      <c r="F15689" s="102"/>
    </row>
    <row r="15690" ht="12.75" customHeight="1">
      <c r="A15690" s="100" t="s">
        <v>15962</v>
      </c>
      <c r="B15690" s="101">
        <v>65.8</v>
      </c>
      <c r="C15690" s="102"/>
      <c r="D15690" s="100" t="s">
        <v>31682</v>
      </c>
      <c r="E15690" s="101">
        <v>65.59</v>
      </c>
      <c r="F15690" s="102"/>
    </row>
    <row r="15691" ht="12.75" customHeight="1">
      <c r="A15691" s="100" t="s">
        <v>31542</v>
      </c>
      <c r="B15691" s="101">
        <v>78.4</v>
      </c>
      <c r="C15691" s="102"/>
      <c r="D15691" s="100" t="s">
        <v>16244</v>
      </c>
      <c r="E15691" s="101">
        <v>63.02</v>
      </c>
      <c r="F15691" s="102"/>
    </row>
    <row r="15692" ht="12.75" customHeight="1">
      <c r="A15692" s="100" t="s">
        <v>15964</v>
      </c>
      <c r="B15692" s="101">
        <v>73.66</v>
      </c>
      <c r="C15692" s="102"/>
      <c r="D15692" s="100" t="s">
        <v>31683</v>
      </c>
      <c r="E15692" s="101">
        <v>71.02</v>
      </c>
      <c r="F15692" s="102"/>
    </row>
    <row r="15693" ht="12.75" customHeight="1">
      <c r="A15693" s="100" t="s">
        <v>31543</v>
      </c>
      <c r="B15693" s="101">
        <v>86.46</v>
      </c>
      <c r="C15693" s="102"/>
      <c r="D15693" s="100" t="s">
        <v>16246</v>
      </c>
      <c r="E15693" s="101">
        <v>68.45</v>
      </c>
      <c r="F15693" s="102"/>
    </row>
    <row r="15694" ht="12.75" customHeight="1">
      <c r="A15694" s="100" t="s">
        <v>15966</v>
      </c>
      <c r="B15694" s="101">
        <v>81.72</v>
      </c>
      <c r="C15694" s="102"/>
      <c r="D15694" s="100" t="s">
        <v>31684</v>
      </c>
      <c r="E15694" s="101">
        <v>32.58</v>
      </c>
      <c r="F15694" s="102"/>
    </row>
    <row r="15695" ht="12.75" customHeight="1">
      <c r="A15695" s="100" t="s">
        <v>31544</v>
      </c>
      <c r="B15695" s="101">
        <v>110.52</v>
      </c>
      <c r="C15695" s="102"/>
      <c r="D15695" s="100" t="s">
        <v>16248</v>
      </c>
      <c r="E15695" s="101">
        <v>30.01</v>
      </c>
      <c r="F15695" s="102"/>
    </row>
    <row r="15696" ht="12.75" customHeight="1">
      <c r="A15696" s="100" t="s">
        <v>15968</v>
      </c>
      <c r="B15696" s="101">
        <v>105.78</v>
      </c>
      <c r="C15696" s="102"/>
      <c r="D15696" s="100" t="s">
        <v>31685</v>
      </c>
      <c r="E15696" s="101">
        <v>36.7</v>
      </c>
      <c r="F15696" s="102"/>
    </row>
    <row r="15697" ht="12.75" customHeight="1">
      <c r="A15697" s="100" t="s">
        <v>31545</v>
      </c>
      <c r="B15697" s="101">
        <v>129.58</v>
      </c>
      <c r="C15697" s="102"/>
      <c r="D15697" s="100" t="s">
        <v>16250</v>
      </c>
      <c r="E15697" s="101">
        <v>34.13</v>
      </c>
      <c r="F15697" s="102"/>
    </row>
    <row r="15698" ht="12.75" customHeight="1">
      <c r="A15698" s="100" t="s">
        <v>15970</v>
      </c>
      <c r="B15698" s="101">
        <v>124.84</v>
      </c>
      <c r="C15698" s="102"/>
      <c r="D15698" s="100" t="s">
        <v>31686</v>
      </c>
      <c r="E15698" s="101">
        <v>39.42</v>
      </c>
      <c r="F15698" s="102"/>
    </row>
    <row r="15699" ht="12.75" customHeight="1">
      <c r="A15699" s="100" t="s">
        <v>31546</v>
      </c>
      <c r="B15699" s="101">
        <v>74.29</v>
      </c>
      <c r="C15699" s="102"/>
      <c r="D15699" s="100" t="s">
        <v>16252</v>
      </c>
      <c r="E15699" s="101">
        <v>36.85</v>
      </c>
      <c r="F15699" s="102"/>
    </row>
    <row r="15700" ht="12.75" customHeight="1">
      <c r="A15700" s="100" t="s">
        <v>15972</v>
      </c>
      <c r="B15700" s="101">
        <v>69.56</v>
      </c>
      <c r="C15700" s="102"/>
      <c r="D15700" s="100" t="s">
        <v>31687</v>
      </c>
      <c r="E15700" s="101">
        <v>45.34</v>
      </c>
      <c r="F15700" s="102"/>
    </row>
    <row r="15701" ht="12.75" customHeight="1">
      <c r="A15701" s="100" t="s">
        <v>31547</v>
      </c>
      <c r="B15701" s="101">
        <v>82.77</v>
      </c>
      <c r="C15701" s="102"/>
      <c r="D15701" s="100" t="s">
        <v>16254</v>
      </c>
      <c r="E15701" s="101">
        <v>42.77</v>
      </c>
      <c r="F15701" s="102"/>
    </row>
    <row r="15702" ht="12.75" customHeight="1">
      <c r="A15702" s="100" t="s">
        <v>15974</v>
      </c>
      <c r="B15702" s="101">
        <v>78.03</v>
      </c>
      <c r="C15702" s="102"/>
      <c r="D15702" s="100" t="s">
        <v>31688</v>
      </c>
      <c r="E15702" s="101">
        <v>56.66</v>
      </c>
      <c r="F15702" s="102"/>
    </row>
    <row r="15703" ht="12.75" customHeight="1">
      <c r="A15703" s="100" t="s">
        <v>31548</v>
      </c>
      <c r="B15703" s="101">
        <v>90.66</v>
      </c>
      <c r="C15703" s="102"/>
      <c r="D15703" s="100" t="s">
        <v>16256</v>
      </c>
      <c r="E15703" s="101">
        <v>54.09</v>
      </c>
      <c r="F15703" s="102"/>
    </row>
    <row r="15704" ht="12.75" customHeight="1">
      <c r="A15704" s="100" t="s">
        <v>15976</v>
      </c>
      <c r="B15704" s="101">
        <v>85.93</v>
      </c>
      <c r="C15704" s="102"/>
      <c r="D15704" s="100" t="s">
        <v>31689</v>
      </c>
      <c r="E15704" s="101">
        <v>65.59</v>
      </c>
      <c r="F15704" s="102"/>
    </row>
    <row r="15705" ht="12.75" customHeight="1">
      <c r="A15705" s="100" t="s">
        <v>31549</v>
      </c>
      <c r="B15705" s="101">
        <v>115.42</v>
      </c>
      <c r="C15705" s="102"/>
      <c r="D15705" s="100" t="s">
        <v>16258</v>
      </c>
      <c r="E15705" s="101">
        <v>63.02</v>
      </c>
      <c r="F15705" s="102"/>
    </row>
    <row r="15706" ht="12.75" customHeight="1">
      <c r="A15706" s="100" t="s">
        <v>15978</v>
      </c>
      <c r="B15706" s="101">
        <v>110.68</v>
      </c>
      <c r="C15706" s="102"/>
      <c r="D15706" s="100" t="s">
        <v>31690</v>
      </c>
      <c r="E15706" s="101">
        <v>36.26</v>
      </c>
      <c r="F15706" s="102"/>
    </row>
    <row r="15707" ht="12.75" customHeight="1">
      <c r="A15707" s="100" t="s">
        <v>31550</v>
      </c>
      <c r="B15707" s="101">
        <v>153.67</v>
      </c>
      <c r="C15707" s="102"/>
      <c r="D15707" s="100" t="s">
        <v>16260</v>
      </c>
      <c r="E15707" s="101">
        <v>33.69</v>
      </c>
      <c r="F15707" s="102"/>
    </row>
    <row r="15708" ht="12.75" customHeight="1">
      <c r="A15708" s="100" t="s">
        <v>15980</v>
      </c>
      <c r="B15708" s="101">
        <v>148.93</v>
      </c>
      <c r="C15708" s="102"/>
      <c r="D15708" s="100" t="s">
        <v>31691</v>
      </c>
      <c r="E15708" s="101">
        <v>43.84</v>
      </c>
      <c r="F15708" s="102"/>
    </row>
    <row r="15709" ht="12.75" customHeight="1">
      <c r="A15709" s="100" t="s">
        <v>31551</v>
      </c>
      <c r="B15709" s="101">
        <v>77.79</v>
      </c>
      <c r="C15709" s="102"/>
      <c r="D15709" s="100" t="s">
        <v>16262</v>
      </c>
      <c r="E15709" s="101">
        <v>41.27</v>
      </c>
      <c r="F15709" s="102"/>
    </row>
    <row r="15710" ht="12.75" customHeight="1">
      <c r="A15710" s="100" t="s">
        <v>15982</v>
      </c>
      <c r="B15710" s="101">
        <v>73.05</v>
      </c>
      <c r="C15710" s="102"/>
      <c r="D15710" s="100" t="s">
        <v>31692</v>
      </c>
      <c r="E15710" s="101">
        <v>50.01</v>
      </c>
      <c r="F15710" s="102"/>
    </row>
    <row r="15711" ht="12.75" customHeight="1">
      <c r="A15711" s="100" t="s">
        <v>31552</v>
      </c>
      <c r="B15711" s="101">
        <v>85.31</v>
      </c>
      <c r="C15711" s="102"/>
      <c r="D15711" s="100" t="s">
        <v>16264</v>
      </c>
      <c r="E15711" s="101">
        <v>47.44</v>
      </c>
      <c r="F15711" s="102"/>
    </row>
    <row r="15712" ht="12.75" customHeight="1">
      <c r="A15712" s="100" t="s">
        <v>15984</v>
      </c>
      <c r="B15712" s="101">
        <v>80.57</v>
      </c>
      <c r="C15712" s="102"/>
      <c r="D15712" s="100" t="s">
        <v>31693</v>
      </c>
      <c r="E15712" s="101">
        <v>64.39</v>
      </c>
      <c r="F15712" s="102"/>
    </row>
    <row r="15713" ht="12.75" customHeight="1">
      <c r="A15713" s="100" t="s">
        <v>31553</v>
      </c>
      <c r="B15713" s="101">
        <v>94.13</v>
      </c>
      <c r="C15713" s="102"/>
      <c r="D15713" s="100" t="s">
        <v>16266</v>
      </c>
      <c r="E15713" s="101">
        <v>61.82</v>
      </c>
      <c r="F15713" s="102"/>
    </row>
    <row r="15714" ht="12.75" customHeight="1">
      <c r="A15714" s="100" t="s">
        <v>15986</v>
      </c>
      <c r="B15714" s="101">
        <v>89.39</v>
      </c>
      <c r="C15714" s="102"/>
      <c r="D15714" s="100" t="s">
        <v>31694</v>
      </c>
      <c r="E15714" s="101">
        <v>80.75</v>
      </c>
      <c r="F15714" s="102"/>
    </row>
    <row r="15715" ht="12.75" customHeight="1">
      <c r="A15715" s="100" t="s">
        <v>31554</v>
      </c>
      <c r="B15715" s="101">
        <v>120.67</v>
      </c>
      <c r="C15715" s="102"/>
      <c r="D15715" s="100" t="s">
        <v>16268</v>
      </c>
      <c r="E15715" s="101">
        <v>78.18</v>
      </c>
      <c r="F15715" s="102"/>
    </row>
    <row r="15716" ht="12.75" customHeight="1">
      <c r="A15716" s="100" t="s">
        <v>15988</v>
      </c>
      <c r="B15716" s="101">
        <v>115.94</v>
      </c>
      <c r="C15716" s="102"/>
      <c r="D15716" s="100" t="s">
        <v>31695</v>
      </c>
      <c r="E15716" s="101">
        <v>43.91</v>
      </c>
      <c r="F15716" s="102"/>
    </row>
    <row r="15717" ht="12.75" customHeight="1">
      <c r="A15717" s="100" t="s">
        <v>31555</v>
      </c>
      <c r="B15717" s="101">
        <v>139.61</v>
      </c>
      <c r="C15717" s="102"/>
      <c r="D15717" s="100" t="s">
        <v>16270</v>
      </c>
      <c r="E15717" s="101">
        <v>41.34</v>
      </c>
      <c r="F15717" s="102"/>
    </row>
    <row r="15718" ht="12.75" customHeight="1">
      <c r="A15718" s="100" t="s">
        <v>15990</v>
      </c>
      <c r="B15718" s="101">
        <v>134.87</v>
      </c>
      <c r="C15718" s="102"/>
      <c r="D15718" s="100" t="s">
        <v>31696</v>
      </c>
      <c r="E15718" s="101">
        <v>48.42</v>
      </c>
      <c r="F15718" s="102"/>
    </row>
    <row r="15719" ht="12.75" customHeight="1">
      <c r="A15719" s="100" t="s">
        <v>31556</v>
      </c>
      <c r="B15719" s="101">
        <v>49.75</v>
      </c>
      <c r="C15719" s="102"/>
      <c r="D15719" s="100" t="s">
        <v>16272</v>
      </c>
      <c r="E15719" s="101">
        <v>45.85</v>
      </c>
      <c r="F15719" s="102"/>
    </row>
    <row r="15720" ht="12.75" customHeight="1">
      <c r="A15720" s="100" t="s">
        <v>15992</v>
      </c>
      <c r="B15720" s="101">
        <v>45.01</v>
      </c>
      <c r="C15720" s="102"/>
      <c r="D15720" s="100" t="s">
        <v>31697</v>
      </c>
      <c r="E15720" s="101">
        <v>56.39</v>
      </c>
      <c r="F15720" s="102"/>
    </row>
    <row r="15721" ht="12.75" customHeight="1">
      <c r="A15721" s="100" t="s">
        <v>31557</v>
      </c>
      <c r="B15721" s="101">
        <v>56.04</v>
      </c>
      <c r="C15721" s="102"/>
      <c r="D15721" s="100" t="s">
        <v>16274</v>
      </c>
      <c r="E15721" s="101">
        <v>53.82</v>
      </c>
      <c r="F15721" s="102"/>
    </row>
    <row r="15722" ht="12.75" customHeight="1">
      <c r="A15722" s="100" t="s">
        <v>15994</v>
      </c>
      <c r="B15722" s="101">
        <v>51.3</v>
      </c>
      <c r="C15722" s="102"/>
      <c r="D15722" s="100" t="s">
        <v>31698</v>
      </c>
      <c r="E15722" s="101">
        <v>65.59</v>
      </c>
      <c r="F15722" s="102"/>
    </row>
    <row r="15723" ht="12.75" customHeight="1">
      <c r="A15723" s="100" t="s">
        <v>31558</v>
      </c>
      <c r="B15723" s="101">
        <v>62.31</v>
      </c>
      <c r="C15723" s="102"/>
      <c r="D15723" s="100" t="s">
        <v>16276</v>
      </c>
      <c r="E15723" s="101">
        <v>63.02</v>
      </c>
      <c r="F15723" s="102"/>
    </row>
    <row r="15724" ht="12.75" customHeight="1">
      <c r="A15724" s="100" t="s">
        <v>15996</v>
      </c>
      <c r="B15724" s="101">
        <v>57.58</v>
      </c>
      <c r="C15724" s="102"/>
      <c r="D15724" s="100" t="s">
        <v>31699</v>
      </c>
      <c r="E15724" s="101">
        <v>80.99</v>
      </c>
      <c r="F15724" s="102"/>
    </row>
    <row r="15725" ht="12.75" customHeight="1">
      <c r="A15725" s="100" t="s">
        <v>31559</v>
      </c>
      <c r="B15725" s="101">
        <v>68.61</v>
      </c>
      <c r="C15725" s="102"/>
      <c r="D15725" s="100" t="s">
        <v>16278</v>
      </c>
      <c r="E15725" s="101">
        <v>78.42</v>
      </c>
      <c r="F15725" s="102"/>
    </row>
    <row r="15726" ht="12.75" customHeight="1">
      <c r="A15726" s="100" t="s">
        <v>15998</v>
      </c>
      <c r="B15726" s="101">
        <v>63.87</v>
      </c>
      <c r="C15726" s="102"/>
      <c r="D15726" s="100" t="s">
        <v>31700</v>
      </c>
      <c r="E15726" s="101">
        <v>33.16</v>
      </c>
      <c r="F15726" s="102"/>
    </row>
    <row r="15727" ht="12.75" customHeight="1">
      <c r="A15727" s="100" t="s">
        <v>31560</v>
      </c>
      <c r="B15727" s="101">
        <v>88.1</v>
      </c>
      <c r="C15727" s="102"/>
      <c r="D15727" s="100" t="s">
        <v>16280</v>
      </c>
      <c r="E15727" s="101">
        <v>30.59</v>
      </c>
      <c r="F15727" s="102"/>
    </row>
    <row r="15728" ht="12.75" customHeight="1">
      <c r="A15728" s="100" t="s">
        <v>16000</v>
      </c>
      <c r="B15728" s="101">
        <v>83.37</v>
      </c>
      <c r="C15728" s="102"/>
      <c r="D15728" s="100" t="s">
        <v>31701</v>
      </c>
      <c r="E15728" s="101">
        <v>41.87</v>
      </c>
      <c r="F15728" s="102"/>
    </row>
    <row r="15729" ht="12.75" customHeight="1">
      <c r="A15729" s="100" t="s">
        <v>31561</v>
      </c>
      <c r="B15729" s="101">
        <v>102.45</v>
      </c>
      <c r="C15729" s="102"/>
      <c r="D15729" s="100" t="s">
        <v>16282</v>
      </c>
      <c r="E15729" s="101">
        <v>39.3</v>
      </c>
      <c r="F15729" s="102"/>
    </row>
    <row r="15730" ht="12.75" customHeight="1">
      <c r="A15730" s="100" t="s">
        <v>16002</v>
      </c>
      <c r="B15730" s="101">
        <v>97.71</v>
      </c>
      <c r="C15730" s="102"/>
      <c r="D15730" s="100" t="s">
        <v>31702</v>
      </c>
      <c r="E15730" s="101">
        <v>49.11</v>
      </c>
      <c r="F15730" s="102"/>
    </row>
    <row r="15731" ht="12.75" customHeight="1">
      <c r="A15731" s="100" t="s">
        <v>31562</v>
      </c>
      <c r="B15731" s="101">
        <v>59.26</v>
      </c>
      <c r="C15731" s="102"/>
      <c r="D15731" s="100" t="s">
        <v>16284</v>
      </c>
      <c r="E15731" s="101">
        <v>46.54</v>
      </c>
      <c r="F15731" s="102"/>
    </row>
    <row r="15732" ht="12.75" customHeight="1">
      <c r="A15732" s="100" t="s">
        <v>16004</v>
      </c>
      <c r="B15732" s="101">
        <v>54.52</v>
      </c>
      <c r="C15732" s="102"/>
      <c r="D15732" s="100" t="s">
        <v>31703</v>
      </c>
      <c r="E15732" s="101">
        <v>54.78</v>
      </c>
      <c r="F15732" s="102"/>
    </row>
    <row r="15733" ht="12.75" customHeight="1">
      <c r="A15733" s="100" t="s">
        <v>31563</v>
      </c>
      <c r="B15733" s="101">
        <v>65.53</v>
      </c>
      <c r="C15733" s="102"/>
      <c r="D15733" s="100" t="s">
        <v>16286</v>
      </c>
      <c r="E15733" s="101">
        <v>52.21</v>
      </c>
      <c r="F15733" s="102"/>
    </row>
    <row r="15734" ht="12.75" customHeight="1">
      <c r="A15734" s="100" t="s">
        <v>16006</v>
      </c>
      <c r="B15734" s="101">
        <v>60.8</v>
      </c>
      <c r="C15734" s="102"/>
      <c r="D15734" s="100" t="s">
        <v>31704</v>
      </c>
      <c r="E15734" s="101">
        <v>69.66</v>
      </c>
      <c r="F15734" s="102"/>
    </row>
    <row r="15735" ht="12.75" customHeight="1">
      <c r="A15735" s="100" t="s">
        <v>31564</v>
      </c>
      <c r="B15735" s="101">
        <v>71.83</v>
      </c>
      <c r="C15735" s="102"/>
      <c r="D15735" s="100" t="s">
        <v>16288</v>
      </c>
      <c r="E15735" s="101">
        <v>67.09</v>
      </c>
      <c r="F15735" s="102"/>
    </row>
    <row r="15736" ht="12.75" customHeight="1">
      <c r="A15736" s="100" t="s">
        <v>16008</v>
      </c>
      <c r="B15736" s="101">
        <v>67.1</v>
      </c>
      <c r="C15736" s="102"/>
      <c r="D15736" s="100" t="s">
        <v>31705</v>
      </c>
      <c r="E15736" s="101">
        <v>77.9</v>
      </c>
      <c r="F15736" s="102"/>
    </row>
    <row r="15737" ht="12.75" customHeight="1">
      <c r="A15737" s="100" t="s">
        <v>31565</v>
      </c>
      <c r="B15737" s="101">
        <v>92.05</v>
      </c>
      <c r="C15737" s="102"/>
      <c r="D15737" s="100" t="s">
        <v>16290</v>
      </c>
      <c r="E15737" s="101">
        <v>75.33</v>
      </c>
      <c r="F15737" s="102"/>
    </row>
    <row r="15738" ht="12.75" customHeight="1">
      <c r="A15738" s="100" t="s">
        <v>16010</v>
      </c>
      <c r="B15738" s="101">
        <v>87.31</v>
      </c>
      <c r="C15738" s="102"/>
      <c r="D15738" s="100" t="s">
        <v>31706</v>
      </c>
      <c r="E15738" s="101">
        <v>48.79</v>
      </c>
      <c r="F15738" s="102"/>
    </row>
    <row r="15739" ht="12.75" customHeight="1">
      <c r="A15739" s="100" t="s">
        <v>31566</v>
      </c>
      <c r="B15739" s="101">
        <v>122.24</v>
      </c>
      <c r="C15739" s="102"/>
      <c r="D15739" s="100" t="s">
        <v>16292</v>
      </c>
      <c r="E15739" s="101">
        <v>46.22</v>
      </c>
      <c r="F15739" s="102"/>
    </row>
    <row r="15740" ht="12.75" customHeight="1">
      <c r="A15740" s="100" t="s">
        <v>16012</v>
      </c>
      <c r="B15740" s="101">
        <v>117.5</v>
      </c>
      <c r="C15740" s="102"/>
      <c r="D15740" s="100" t="s">
        <v>31707</v>
      </c>
      <c r="E15740" s="101">
        <v>59.03</v>
      </c>
      <c r="F15740" s="102"/>
    </row>
    <row r="15741" ht="12.75" customHeight="1">
      <c r="A15741" s="100" t="s">
        <v>31567</v>
      </c>
      <c r="B15741" s="101">
        <v>62.48</v>
      </c>
      <c r="C15741" s="102"/>
      <c r="D15741" s="100" t="s">
        <v>16294</v>
      </c>
      <c r="E15741" s="101">
        <v>56.46</v>
      </c>
      <c r="F15741" s="102"/>
    </row>
    <row r="15742" ht="12.75" customHeight="1">
      <c r="A15742" s="100" t="s">
        <v>16014</v>
      </c>
      <c r="B15742" s="101">
        <v>57.74</v>
      </c>
      <c r="C15742" s="102"/>
      <c r="D15742" s="100" t="s">
        <v>31708</v>
      </c>
      <c r="E15742" s="101">
        <v>64.18</v>
      </c>
      <c r="F15742" s="102"/>
    </row>
    <row r="15743" ht="12.75" customHeight="1">
      <c r="A15743" s="100" t="s">
        <v>31568</v>
      </c>
      <c r="B15743" s="101">
        <v>68.76</v>
      </c>
      <c r="C15743" s="102"/>
      <c r="D15743" s="100" t="s">
        <v>16296</v>
      </c>
      <c r="E15743" s="101">
        <v>61.61</v>
      </c>
      <c r="F15743" s="102"/>
    </row>
    <row r="15744" ht="12.75" customHeight="1">
      <c r="A15744" s="100" t="s">
        <v>16016</v>
      </c>
      <c r="B15744" s="101">
        <v>64.02</v>
      </c>
      <c r="C15744" s="102"/>
      <c r="D15744" s="100" t="s">
        <v>31709</v>
      </c>
      <c r="E15744" s="101">
        <v>89.94</v>
      </c>
      <c r="F15744" s="102"/>
    </row>
    <row r="15745" ht="12.75" customHeight="1">
      <c r="A15745" s="100" t="s">
        <v>31569</v>
      </c>
      <c r="B15745" s="101">
        <v>75.06</v>
      </c>
      <c r="C15745" s="102"/>
      <c r="D15745" s="100" t="s">
        <v>16298</v>
      </c>
      <c r="E15745" s="101">
        <v>87.37</v>
      </c>
      <c r="F15745" s="102"/>
    </row>
    <row r="15746" ht="12.75" customHeight="1">
      <c r="A15746" s="100" t="s">
        <v>16018</v>
      </c>
      <c r="B15746" s="101">
        <v>70.32</v>
      </c>
      <c r="C15746" s="102"/>
      <c r="D15746" s="100" t="s">
        <v>31710</v>
      </c>
      <c r="E15746" s="101">
        <v>111.1</v>
      </c>
      <c r="F15746" s="102"/>
    </row>
    <row r="15747" ht="12.75" customHeight="1">
      <c r="A15747" s="100" t="s">
        <v>31570</v>
      </c>
      <c r="B15747" s="101">
        <v>96.03</v>
      </c>
      <c r="C15747" s="102"/>
      <c r="D15747" s="100" t="s">
        <v>16300</v>
      </c>
      <c r="E15747" s="101">
        <v>108.53</v>
      </c>
      <c r="F15747" s="102"/>
    </row>
    <row r="15748" ht="12.75" customHeight="1">
      <c r="A15748" s="100" t="s">
        <v>16020</v>
      </c>
      <c r="B15748" s="101">
        <v>91.29</v>
      </c>
      <c r="C15748" s="102"/>
      <c r="D15748" s="100" t="s">
        <v>31711</v>
      </c>
      <c r="E15748" s="101">
        <v>45.3</v>
      </c>
      <c r="F15748" s="102"/>
    </row>
    <row r="15749" ht="12.75" customHeight="1">
      <c r="A15749" s="100" t="s">
        <v>31571</v>
      </c>
      <c r="B15749" s="101">
        <v>110.39</v>
      </c>
      <c r="C15749" s="102"/>
      <c r="D15749" s="100" t="s">
        <v>16302</v>
      </c>
      <c r="E15749" s="101">
        <v>42.73</v>
      </c>
      <c r="F15749" s="102"/>
    </row>
    <row r="15750" ht="12.75" customHeight="1">
      <c r="A15750" s="100" t="s">
        <v>16022</v>
      </c>
      <c r="B15750" s="101">
        <v>105.65</v>
      </c>
      <c r="C15750" s="102"/>
      <c r="D15750" s="100" t="s">
        <v>31712</v>
      </c>
      <c r="E15750" s="101">
        <v>51.79</v>
      </c>
      <c r="F15750" s="102"/>
    </row>
    <row r="15751" ht="12.75" customHeight="1">
      <c r="A15751" s="100" t="s">
        <v>31572</v>
      </c>
      <c r="B15751" s="101">
        <v>22.98</v>
      </c>
      <c r="C15751" s="102"/>
      <c r="D15751" s="100" t="s">
        <v>16304</v>
      </c>
      <c r="E15751" s="101">
        <v>49.22</v>
      </c>
      <c r="F15751" s="102"/>
    </row>
    <row r="15752" ht="12.75" customHeight="1">
      <c r="A15752" s="100" t="s">
        <v>16024</v>
      </c>
      <c r="B15752" s="101">
        <v>20.61</v>
      </c>
      <c r="C15752" s="102"/>
      <c r="D15752" s="100" t="s">
        <v>31713</v>
      </c>
      <c r="E15752" s="101">
        <v>65.54</v>
      </c>
      <c r="F15752" s="102"/>
    </row>
    <row r="15753" ht="12.75" customHeight="1">
      <c r="A15753" s="100" t="s">
        <v>31573</v>
      </c>
      <c r="B15753" s="101">
        <v>25.69</v>
      </c>
      <c r="C15753" s="102"/>
      <c r="D15753" s="100" t="s">
        <v>16306</v>
      </c>
      <c r="E15753" s="101">
        <v>62.97</v>
      </c>
      <c r="F15753" s="102"/>
    </row>
    <row r="15754" ht="12.75" customHeight="1">
      <c r="A15754" s="100" t="s">
        <v>16026</v>
      </c>
      <c r="B15754" s="101">
        <v>23.32</v>
      </c>
      <c r="C15754" s="102"/>
      <c r="D15754" s="100" t="s">
        <v>31714</v>
      </c>
      <c r="E15754" s="101">
        <v>77.9</v>
      </c>
      <c r="F15754" s="102"/>
    </row>
    <row r="15755" ht="12.75" customHeight="1">
      <c r="A15755" s="100" t="s">
        <v>31574</v>
      </c>
      <c r="B15755" s="101">
        <v>27.82</v>
      </c>
      <c r="C15755" s="102"/>
      <c r="D15755" s="100" t="s">
        <v>16308</v>
      </c>
      <c r="E15755" s="101">
        <v>75.33</v>
      </c>
      <c r="F15755" s="102"/>
    </row>
    <row r="15756" ht="12.75" customHeight="1">
      <c r="A15756" s="100" t="s">
        <v>16028</v>
      </c>
      <c r="B15756" s="101">
        <v>25.45</v>
      </c>
      <c r="C15756" s="102"/>
      <c r="D15756" s="100" t="s">
        <v>31715</v>
      </c>
      <c r="E15756" s="101">
        <v>91.29</v>
      </c>
      <c r="F15756" s="102"/>
    </row>
    <row r="15757" ht="12.75" customHeight="1">
      <c r="A15757" s="100" t="s">
        <v>31575</v>
      </c>
      <c r="B15757" s="101">
        <v>31.11</v>
      </c>
      <c r="C15757" s="102"/>
      <c r="D15757" s="100" t="s">
        <v>16310</v>
      </c>
      <c r="E15757" s="101">
        <v>88.72</v>
      </c>
      <c r="F15757" s="102"/>
    </row>
    <row r="15758" ht="12.75" customHeight="1">
      <c r="A15758" s="100" t="s">
        <v>16030</v>
      </c>
      <c r="B15758" s="101">
        <v>28.74</v>
      </c>
      <c r="C15758" s="102"/>
      <c r="D15758" s="100" t="s">
        <v>31716</v>
      </c>
      <c r="E15758" s="101">
        <v>37.78</v>
      </c>
      <c r="F15758" s="102"/>
    </row>
    <row r="15759" ht="12.75" customHeight="1">
      <c r="A15759" s="100" t="s">
        <v>31576</v>
      </c>
      <c r="B15759" s="101">
        <v>39.42</v>
      </c>
      <c r="C15759" s="102"/>
      <c r="D15759" s="100" t="s">
        <v>16312</v>
      </c>
      <c r="E15759" s="101">
        <v>35.21</v>
      </c>
      <c r="F15759" s="102"/>
    </row>
    <row r="15760" ht="12.75" customHeight="1">
      <c r="A15760" s="100" t="s">
        <v>16032</v>
      </c>
      <c r="B15760" s="101">
        <v>37.05</v>
      </c>
      <c r="C15760" s="102"/>
      <c r="D15760" s="100" t="s">
        <v>31717</v>
      </c>
      <c r="E15760" s="101">
        <v>43.63</v>
      </c>
      <c r="F15760" s="102"/>
    </row>
    <row r="15761" ht="12.75" customHeight="1">
      <c r="A15761" s="100" t="s">
        <v>31577</v>
      </c>
      <c r="B15761" s="101">
        <v>48.63</v>
      </c>
      <c r="C15761" s="102"/>
      <c r="D15761" s="100" t="s">
        <v>16314</v>
      </c>
      <c r="E15761" s="101">
        <v>41.06</v>
      </c>
      <c r="F15761" s="102"/>
    </row>
    <row r="15762" ht="12.75" customHeight="1">
      <c r="A15762" s="100" t="s">
        <v>16034</v>
      </c>
      <c r="B15762" s="101">
        <v>46.26</v>
      </c>
      <c r="C15762" s="102"/>
      <c r="D15762" s="100" t="s">
        <v>31718</v>
      </c>
      <c r="E15762" s="101">
        <v>57.32</v>
      </c>
      <c r="F15762" s="102"/>
    </row>
    <row r="15763" ht="12.75" customHeight="1">
      <c r="A15763" s="100" t="s">
        <v>31578</v>
      </c>
      <c r="B15763" s="101">
        <v>27.01</v>
      </c>
      <c r="C15763" s="102"/>
      <c r="D15763" s="100" t="s">
        <v>16316</v>
      </c>
      <c r="E15763" s="101">
        <v>54.75</v>
      </c>
      <c r="F15763" s="102"/>
    </row>
    <row r="15764" ht="12.75" customHeight="1">
      <c r="A15764" s="100" t="s">
        <v>16036</v>
      </c>
      <c r="B15764" s="101">
        <v>24.64</v>
      </c>
      <c r="C15764" s="102"/>
      <c r="D15764" s="100" t="s">
        <v>31719</v>
      </c>
      <c r="E15764" s="101">
        <v>66.0</v>
      </c>
      <c r="F15764" s="102"/>
    </row>
    <row r="15765" ht="12.75" customHeight="1">
      <c r="A15765" s="100" t="s">
        <v>31579</v>
      </c>
      <c r="B15765" s="101">
        <v>29.87</v>
      </c>
      <c r="C15765" s="102"/>
      <c r="D15765" s="100" t="s">
        <v>16318</v>
      </c>
      <c r="E15765" s="101">
        <v>63.43</v>
      </c>
      <c r="F15765" s="102"/>
    </row>
    <row r="15766" ht="12.75" customHeight="1">
      <c r="A15766" s="100" t="s">
        <v>16038</v>
      </c>
      <c r="B15766" s="101">
        <v>27.5</v>
      </c>
      <c r="C15766" s="102"/>
      <c r="D15766" s="100" t="s">
        <v>31720</v>
      </c>
      <c r="E15766" s="101">
        <v>81.72</v>
      </c>
      <c r="F15766" s="102"/>
    </row>
    <row r="15767" ht="12.75" customHeight="1">
      <c r="A15767" s="100" t="s">
        <v>31580</v>
      </c>
      <c r="B15767" s="101">
        <v>31.74</v>
      </c>
      <c r="C15767" s="102"/>
      <c r="D15767" s="100" t="s">
        <v>16320</v>
      </c>
      <c r="E15767" s="101">
        <v>79.15</v>
      </c>
      <c r="F15767" s="102"/>
    </row>
    <row r="15768" ht="12.75" customHeight="1">
      <c r="A15768" s="100" t="s">
        <v>16040</v>
      </c>
      <c r="B15768" s="101">
        <v>29.37</v>
      </c>
      <c r="C15768" s="102"/>
      <c r="D15768" s="100" t="s">
        <v>31721</v>
      </c>
      <c r="E15768" s="101">
        <v>122.95</v>
      </c>
      <c r="F15768" s="102"/>
    </row>
    <row r="15769" ht="12.75" customHeight="1">
      <c r="A15769" s="100" t="s">
        <v>31581</v>
      </c>
      <c r="B15769" s="101">
        <v>42.13</v>
      </c>
      <c r="C15769" s="102"/>
      <c r="D15769" s="100" t="s">
        <v>16322</v>
      </c>
      <c r="E15769" s="101">
        <v>120.39</v>
      </c>
      <c r="F15769" s="102"/>
    </row>
    <row r="15770" ht="12.75" customHeight="1">
      <c r="A15770" s="100" t="s">
        <v>16042</v>
      </c>
      <c r="B15770" s="101">
        <v>39.76</v>
      </c>
      <c r="C15770" s="102"/>
      <c r="D15770" s="100" t="s">
        <v>31722</v>
      </c>
      <c r="E15770" s="101">
        <v>48.95</v>
      </c>
      <c r="F15770" s="102"/>
    </row>
    <row r="15771" ht="12.75" customHeight="1">
      <c r="A15771" s="100" t="s">
        <v>31582</v>
      </c>
      <c r="B15771" s="101">
        <v>50.35</v>
      </c>
      <c r="C15771" s="102"/>
      <c r="D15771" s="100" t="s">
        <v>16324</v>
      </c>
      <c r="E15771" s="101">
        <v>46.38</v>
      </c>
      <c r="F15771" s="102"/>
    </row>
    <row r="15772" ht="12.75" customHeight="1">
      <c r="A15772" s="100" t="s">
        <v>16044</v>
      </c>
      <c r="B15772" s="101">
        <v>47.98</v>
      </c>
      <c r="C15772" s="102"/>
      <c r="D15772" s="100" t="s">
        <v>31723</v>
      </c>
      <c r="E15772" s="101">
        <v>62.38</v>
      </c>
      <c r="F15772" s="102"/>
    </row>
    <row r="15773" ht="12.75" customHeight="1">
      <c r="A15773" s="100" t="s">
        <v>31583</v>
      </c>
      <c r="B15773" s="101">
        <v>28.85</v>
      </c>
      <c r="C15773" s="102"/>
      <c r="D15773" s="100" t="s">
        <v>16326</v>
      </c>
      <c r="E15773" s="101">
        <v>59.81</v>
      </c>
      <c r="F15773" s="102"/>
    </row>
    <row r="15774" ht="12.75" customHeight="1">
      <c r="A15774" s="100" t="s">
        <v>16046</v>
      </c>
      <c r="B15774" s="101">
        <v>26.48</v>
      </c>
      <c r="C15774" s="102"/>
      <c r="D15774" s="100" t="s">
        <v>31724</v>
      </c>
      <c r="E15774" s="101">
        <v>71.47</v>
      </c>
      <c r="F15774" s="102"/>
    </row>
    <row r="15775" ht="12.75" customHeight="1">
      <c r="A15775" s="100" t="s">
        <v>31584</v>
      </c>
      <c r="B15775" s="101">
        <v>31.93</v>
      </c>
      <c r="C15775" s="102"/>
      <c r="D15775" s="100" t="s">
        <v>16328</v>
      </c>
      <c r="E15775" s="101">
        <v>68.9</v>
      </c>
      <c r="F15775" s="102"/>
    </row>
    <row r="15776" ht="12.75" customHeight="1">
      <c r="A15776" s="100" t="s">
        <v>16048</v>
      </c>
      <c r="B15776" s="101">
        <v>29.56</v>
      </c>
      <c r="C15776" s="102"/>
      <c r="D15776" s="100" t="s">
        <v>31725</v>
      </c>
      <c r="E15776" s="101">
        <v>110.51</v>
      </c>
      <c r="F15776" s="102"/>
    </row>
    <row r="15777" ht="12.75" customHeight="1">
      <c r="A15777" s="100" t="s">
        <v>31585</v>
      </c>
      <c r="B15777" s="101">
        <v>35.42</v>
      </c>
      <c r="C15777" s="102"/>
      <c r="D15777" s="100" t="s">
        <v>16330</v>
      </c>
      <c r="E15777" s="101">
        <v>107.94</v>
      </c>
      <c r="F15777" s="102"/>
    </row>
    <row r="15778" ht="12.75" customHeight="1">
      <c r="A15778" s="100" t="s">
        <v>16050</v>
      </c>
      <c r="B15778" s="101">
        <v>33.05</v>
      </c>
      <c r="C15778" s="102"/>
      <c r="D15778" s="100" t="s">
        <v>31726</v>
      </c>
      <c r="E15778" s="101">
        <v>131.17</v>
      </c>
      <c r="F15778" s="102"/>
    </row>
    <row r="15779" ht="12.75" customHeight="1">
      <c r="A15779" s="100" t="s">
        <v>31586</v>
      </c>
      <c r="B15779" s="101">
        <v>49.59</v>
      </c>
      <c r="C15779" s="102"/>
      <c r="D15779" s="100" t="s">
        <v>16332</v>
      </c>
      <c r="E15779" s="101">
        <v>128.6</v>
      </c>
      <c r="F15779" s="102"/>
    </row>
    <row r="15780" ht="12.75" customHeight="1">
      <c r="A15780" s="100" t="s">
        <v>16052</v>
      </c>
      <c r="B15780" s="101">
        <v>47.22</v>
      </c>
      <c r="C15780" s="102"/>
      <c r="D15780" s="100" t="s">
        <v>31727</v>
      </c>
      <c r="E15780" s="101">
        <v>47.1</v>
      </c>
      <c r="F15780" s="102"/>
    </row>
    <row r="15781" ht="12.75" customHeight="1">
      <c r="A15781" s="100" t="s">
        <v>31587</v>
      </c>
      <c r="B15781" s="101">
        <v>59.29</v>
      </c>
      <c r="C15781" s="102"/>
      <c r="D15781" s="100" t="s">
        <v>16334</v>
      </c>
      <c r="E15781" s="101">
        <v>44.53</v>
      </c>
      <c r="F15781" s="102"/>
    </row>
    <row r="15782" ht="12.75" customHeight="1">
      <c r="A15782" s="100" t="s">
        <v>16054</v>
      </c>
      <c r="B15782" s="101">
        <v>56.92</v>
      </c>
      <c r="C15782" s="102"/>
      <c r="D15782" s="100" t="s">
        <v>31728</v>
      </c>
      <c r="E15782" s="101">
        <v>67.61</v>
      </c>
      <c r="F15782" s="102"/>
    </row>
    <row r="15783" ht="12.75" customHeight="1">
      <c r="A15783" s="100" t="s">
        <v>31588</v>
      </c>
      <c r="B15783" s="101">
        <v>26.57</v>
      </c>
      <c r="C15783" s="102"/>
      <c r="D15783" s="100" t="s">
        <v>16336</v>
      </c>
      <c r="E15783" s="101">
        <v>65.04</v>
      </c>
      <c r="F15783" s="102"/>
    </row>
    <row r="15784" ht="12.75" customHeight="1">
      <c r="A15784" s="100" t="s">
        <v>16056</v>
      </c>
      <c r="B15784" s="101">
        <v>24.2</v>
      </c>
      <c r="C15784" s="102"/>
      <c r="D15784" s="100" t="s">
        <v>31729</v>
      </c>
      <c r="E15784" s="101">
        <v>74.55</v>
      </c>
      <c r="F15784" s="102"/>
    </row>
    <row r="15785" ht="12.75" customHeight="1">
      <c r="A15785" s="100" t="s">
        <v>31589</v>
      </c>
      <c r="B15785" s="101">
        <v>28.27</v>
      </c>
      <c r="C15785" s="102"/>
      <c r="D15785" s="100" t="s">
        <v>16338</v>
      </c>
      <c r="E15785" s="101">
        <v>71.98</v>
      </c>
      <c r="F15785" s="102"/>
    </row>
    <row r="15786" ht="12.75" customHeight="1">
      <c r="A15786" s="100" t="s">
        <v>16058</v>
      </c>
      <c r="B15786" s="101">
        <v>25.9</v>
      </c>
      <c r="C15786" s="102"/>
      <c r="D15786" s="100" t="s">
        <v>31730</v>
      </c>
      <c r="E15786" s="101">
        <v>61.76</v>
      </c>
      <c r="F15786" s="102"/>
    </row>
    <row r="15787" ht="12.75" customHeight="1">
      <c r="A15787" s="100" t="s">
        <v>31590</v>
      </c>
      <c r="B15787" s="101">
        <v>32.21</v>
      </c>
      <c r="C15787" s="102"/>
      <c r="D15787" s="100" t="s">
        <v>16340</v>
      </c>
      <c r="E15787" s="101">
        <v>59.19</v>
      </c>
      <c r="F15787" s="102"/>
    </row>
    <row r="15788" ht="12.75" customHeight="1">
      <c r="A15788" s="100" t="s">
        <v>16060</v>
      </c>
      <c r="B15788" s="101">
        <v>29.84</v>
      </c>
      <c r="C15788" s="102"/>
      <c r="D15788" s="100" t="s">
        <v>31731</v>
      </c>
      <c r="E15788" s="101">
        <v>139.44</v>
      </c>
      <c r="F15788" s="102"/>
    </row>
    <row r="15789" ht="12.75" customHeight="1">
      <c r="A15789" s="100" t="s">
        <v>31591</v>
      </c>
      <c r="B15789" s="101">
        <v>39.49</v>
      </c>
      <c r="C15789" s="102"/>
      <c r="D15789" s="100" t="s">
        <v>16342</v>
      </c>
      <c r="E15789" s="101">
        <v>136.87</v>
      </c>
      <c r="F15789" s="102"/>
    </row>
    <row r="15790" ht="12.75" customHeight="1">
      <c r="A15790" s="100" t="s">
        <v>16062</v>
      </c>
      <c r="B15790" s="101">
        <v>37.12</v>
      </c>
      <c r="C15790" s="102"/>
      <c r="D15790" s="100" t="s">
        <v>31732</v>
      </c>
      <c r="E15790" s="101">
        <v>37.58</v>
      </c>
      <c r="F15790" s="102"/>
    </row>
    <row r="15791" ht="12.75" customHeight="1">
      <c r="A15791" s="100" t="s">
        <v>31592</v>
      </c>
      <c r="B15791" s="101">
        <v>61.29</v>
      </c>
      <c r="C15791" s="102"/>
      <c r="D15791" s="100" t="s">
        <v>16344</v>
      </c>
      <c r="E15791" s="101">
        <v>35.01</v>
      </c>
      <c r="F15791" s="102"/>
    </row>
    <row r="15792" ht="12.75" customHeight="1">
      <c r="A15792" s="100" t="s">
        <v>16064</v>
      </c>
      <c r="B15792" s="101">
        <v>58.92</v>
      </c>
      <c r="C15792" s="102"/>
      <c r="D15792" s="100" t="s">
        <v>31733</v>
      </c>
      <c r="E15792" s="101">
        <v>59.55</v>
      </c>
      <c r="F15792" s="102"/>
    </row>
    <row r="15793" ht="12.75" customHeight="1">
      <c r="A15793" s="100" t="s">
        <v>31593</v>
      </c>
      <c r="B15793" s="101">
        <v>80.15</v>
      </c>
      <c r="C15793" s="102"/>
      <c r="D15793" s="100" t="s">
        <v>16346</v>
      </c>
      <c r="E15793" s="101">
        <v>56.98</v>
      </c>
      <c r="F15793" s="102"/>
    </row>
    <row r="15794" ht="12.75" customHeight="1">
      <c r="A15794" s="100" t="s">
        <v>16066</v>
      </c>
      <c r="B15794" s="101">
        <v>77.78</v>
      </c>
      <c r="C15794" s="102"/>
      <c r="D15794" s="100" t="s">
        <v>31734</v>
      </c>
      <c r="E15794" s="101">
        <v>66.62</v>
      </c>
      <c r="F15794" s="102"/>
    </row>
    <row r="15795" ht="12.75" customHeight="1">
      <c r="A15795" s="100" t="s">
        <v>31594</v>
      </c>
      <c r="B15795" s="101">
        <v>30.88</v>
      </c>
      <c r="C15795" s="102"/>
      <c r="D15795" s="100" t="s">
        <v>16348</v>
      </c>
      <c r="E15795" s="101">
        <v>64.05</v>
      </c>
      <c r="F15795" s="102"/>
    </row>
    <row r="15796" ht="12.75" customHeight="1">
      <c r="A15796" s="100" t="s">
        <v>16068</v>
      </c>
      <c r="B15796" s="101">
        <v>28.51</v>
      </c>
      <c r="C15796" s="102"/>
      <c r="D15796" s="100" t="s">
        <v>31735</v>
      </c>
      <c r="E15796" s="101">
        <v>74.47</v>
      </c>
      <c r="F15796" s="102"/>
    </row>
    <row r="15797" ht="12.75" customHeight="1">
      <c r="A15797" s="100" t="s">
        <v>31595</v>
      </c>
      <c r="B15797" s="101">
        <v>35.01</v>
      </c>
      <c r="C15797" s="102"/>
      <c r="D15797" s="100" t="s">
        <v>16350</v>
      </c>
      <c r="E15797" s="101">
        <v>71.9</v>
      </c>
      <c r="F15797" s="102"/>
    </row>
    <row r="15798" ht="12.75" customHeight="1">
      <c r="A15798" s="100" t="s">
        <v>16070</v>
      </c>
      <c r="B15798" s="101">
        <v>32.64</v>
      </c>
      <c r="C15798" s="102"/>
      <c r="D15798" s="100" t="s">
        <v>31736</v>
      </c>
      <c r="E15798" s="101">
        <v>95.06</v>
      </c>
      <c r="F15798" s="102"/>
    </row>
    <row r="15799" ht="12.75" customHeight="1">
      <c r="A15799" s="100" t="s">
        <v>31596</v>
      </c>
      <c r="B15799" s="101">
        <v>39.78</v>
      </c>
      <c r="C15799" s="102"/>
      <c r="D15799" s="100" t="s">
        <v>16352</v>
      </c>
      <c r="E15799" s="101">
        <v>92.49</v>
      </c>
      <c r="F15799" s="102"/>
    </row>
    <row r="15800" ht="12.75" customHeight="1">
      <c r="A15800" s="100" t="s">
        <v>16072</v>
      </c>
      <c r="B15800" s="101">
        <v>37.41</v>
      </c>
      <c r="C15800" s="102"/>
      <c r="D15800" s="100" t="s">
        <v>31737</v>
      </c>
      <c r="E15800" s="101">
        <v>130.81</v>
      </c>
      <c r="F15800" s="102"/>
    </row>
    <row r="15801" ht="12.75" customHeight="1">
      <c r="A15801" s="100" t="s">
        <v>31597</v>
      </c>
      <c r="B15801" s="101">
        <v>66.79</v>
      </c>
      <c r="C15801" s="102"/>
      <c r="D15801" s="100" t="s">
        <v>16354</v>
      </c>
      <c r="E15801" s="101">
        <v>128.24</v>
      </c>
      <c r="F15801" s="102"/>
    </row>
    <row r="15802" ht="12.75" customHeight="1">
      <c r="A15802" s="100" t="s">
        <v>16074</v>
      </c>
      <c r="B15802" s="101">
        <v>64.42</v>
      </c>
      <c r="C15802" s="102"/>
      <c r="D15802" s="100" t="s">
        <v>31738</v>
      </c>
      <c r="E15802" s="101">
        <v>59.55</v>
      </c>
      <c r="F15802" s="102"/>
    </row>
    <row r="15803" ht="12.75" customHeight="1">
      <c r="A15803" s="100" t="s">
        <v>31598</v>
      </c>
      <c r="B15803" s="101">
        <v>86.38</v>
      </c>
      <c r="C15803" s="102"/>
      <c r="D15803" s="100" t="s">
        <v>16356</v>
      </c>
      <c r="E15803" s="101">
        <v>56.98</v>
      </c>
      <c r="F15803" s="102"/>
    </row>
    <row r="15804" ht="12.75" customHeight="1">
      <c r="A15804" s="100" t="s">
        <v>16076</v>
      </c>
      <c r="B15804" s="101">
        <v>84.01</v>
      </c>
      <c r="C15804" s="102"/>
      <c r="D15804" s="100" t="s">
        <v>31739</v>
      </c>
      <c r="E15804" s="101">
        <v>71.87</v>
      </c>
      <c r="F15804" s="102"/>
    </row>
    <row r="15805" ht="12.75" customHeight="1">
      <c r="A15805" s="100" t="s">
        <v>31599</v>
      </c>
      <c r="B15805" s="101">
        <v>34.92</v>
      </c>
      <c r="C15805" s="102"/>
      <c r="D15805" s="100" t="s">
        <v>16358</v>
      </c>
      <c r="E15805" s="101">
        <v>69.3</v>
      </c>
      <c r="F15805" s="102"/>
    </row>
    <row r="15806" ht="12.75" customHeight="1">
      <c r="A15806" s="100" t="s">
        <v>16078</v>
      </c>
      <c r="B15806" s="101">
        <v>32.55</v>
      </c>
      <c r="C15806" s="102"/>
      <c r="D15806" s="100" t="s">
        <v>31740</v>
      </c>
      <c r="E15806" s="101">
        <v>68.93</v>
      </c>
      <c r="F15806" s="102"/>
    </row>
    <row r="15807" ht="12.75" customHeight="1">
      <c r="A15807" s="100" t="s">
        <v>31600</v>
      </c>
      <c r="B15807" s="101">
        <v>37.96</v>
      </c>
      <c r="C15807" s="102"/>
      <c r="D15807" s="100" t="s">
        <v>16360</v>
      </c>
      <c r="E15807" s="101">
        <v>66.36</v>
      </c>
      <c r="F15807" s="102"/>
    </row>
    <row r="15808" ht="12.75" customHeight="1">
      <c r="A15808" s="100" t="s">
        <v>16080</v>
      </c>
      <c r="B15808" s="101">
        <v>35.59</v>
      </c>
      <c r="C15808" s="102"/>
      <c r="D15808" s="100" t="s">
        <v>31741</v>
      </c>
      <c r="E15808" s="101">
        <v>119.65</v>
      </c>
      <c r="F15808" s="102"/>
    </row>
    <row r="15809" ht="12.75" customHeight="1">
      <c r="A15809" s="100" t="s">
        <v>31601</v>
      </c>
      <c r="B15809" s="101">
        <v>42.9</v>
      </c>
      <c r="C15809" s="102"/>
      <c r="D15809" s="100" t="s">
        <v>16362</v>
      </c>
      <c r="E15809" s="101">
        <v>117.08</v>
      </c>
      <c r="F15809" s="102"/>
    </row>
    <row r="15810" ht="12.75" customHeight="1">
      <c r="A15810" s="100" t="s">
        <v>16082</v>
      </c>
      <c r="B15810" s="101">
        <v>40.53</v>
      </c>
      <c r="C15810" s="102"/>
      <c r="D15810" s="100" t="s">
        <v>31742</v>
      </c>
      <c r="E15810" s="101">
        <v>136.93</v>
      </c>
      <c r="F15810" s="102"/>
    </row>
    <row r="15811" ht="12.75" customHeight="1">
      <c r="A15811" s="100" t="s">
        <v>31602</v>
      </c>
      <c r="B15811" s="101">
        <v>72.28</v>
      </c>
      <c r="C15811" s="102"/>
      <c r="D15811" s="100" t="s">
        <v>16364</v>
      </c>
      <c r="E15811" s="101">
        <v>134.36</v>
      </c>
      <c r="F15811" s="102"/>
    </row>
    <row r="15812" ht="12.75" customHeight="1">
      <c r="A15812" s="100" t="s">
        <v>16084</v>
      </c>
      <c r="B15812" s="101">
        <v>69.91</v>
      </c>
      <c r="C15812" s="102"/>
      <c r="D15812" s="100" t="s">
        <v>31743</v>
      </c>
      <c r="E15812" s="101">
        <v>64.18</v>
      </c>
      <c r="F15812" s="102"/>
    </row>
    <row r="15813" ht="12.75" customHeight="1">
      <c r="A15813" s="100" t="s">
        <v>31603</v>
      </c>
      <c r="B15813" s="101">
        <v>92.6</v>
      </c>
      <c r="C15813" s="102"/>
      <c r="D15813" s="100" t="s">
        <v>16366</v>
      </c>
      <c r="E15813" s="101">
        <v>61.61</v>
      </c>
      <c r="F15813" s="102"/>
    </row>
    <row r="15814" ht="12.75" customHeight="1">
      <c r="A15814" s="100" t="s">
        <v>16086</v>
      </c>
      <c r="B15814" s="101">
        <v>90.23</v>
      </c>
      <c r="C15814" s="102"/>
      <c r="D15814" s="100" t="s">
        <v>31744</v>
      </c>
      <c r="E15814" s="101">
        <v>76.91</v>
      </c>
      <c r="F15814" s="102"/>
    </row>
    <row r="15815" ht="12.75" customHeight="1">
      <c r="A15815" s="100" t="s">
        <v>31604</v>
      </c>
      <c r="B15815" s="101">
        <v>22.66</v>
      </c>
      <c r="C15815" s="102"/>
      <c r="D15815" s="100" t="s">
        <v>16368</v>
      </c>
      <c r="E15815" s="101">
        <v>74.34</v>
      </c>
      <c r="F15815" s="102"/>
    </row>
    <row r="15816" ht="12.75" customHeight="1">
      <c r="A15816" s="100" t="s">
        <v>16088</v>
      </c>
      <c r="B15816" s="101">
        <v>20.29</v>
      </c>
      <c r="C15816" s="102"/>
      <c r="D15816" s="100" t="s">
        <v>31745</v>
      </c>
      <c r="E15816" s="101">
        <v>84.77</v>
      </c>
      <c r="F15816" s="102"/>
    </row>
    <row r="15817" ht="12.75" customHeight="1">
      <c r="A15817" s="100" t="s">
        <v>31605</v>
      </c>
      <c r="B15817" s="101">
        <v>25.13</v>
      </c>
      <c r="C15817" s="102"/>
      <c r="D15817" s="100" t="s">
        <v>16370</v>
      </c>
      <c r="E15817" s="101">
        <v>82.2</v>
      </c>
      <c r="F15817" s="102"/>
    </row>
    <row r="15818" ht="12.75" customHeight="1">
      <c r="A15818" s="100" t="s">
        <v>16090</v>
      </c>
      <c r="B15818" s="101">
        <v>22.76</v>
      </c>
      <c r="C15818" s="102"/>
      <c r="D15818" s="100" t="s">
        <v>31746</v>
      </c>
      <c r="E15818" s="101">
        <v>126.24</v>
      </c>
      <c r="F15818" s="102"/>
    </row>
    <row r="15819" ht="12.75" customHeight="1">
      <c r="A15819" s="100" t="s">
        <v>31606</v>
      </c>
      <c r="B15819" s="101">
        <v>25.96</v>
      </c>
      <c r="C15819" s="102"/>
      <c r="D15819" s="100" t="s">
        <v>16372</v>
      </c>
      <c r="E15819" s="101">
        <v>123.67</v>
      </c>
      <c r="F15819" s="102"/>
    </row>
    <row r="15820" ht="12.75" customHeight="1">
      <c r="A15820" s="100" t="s">
        <v>16092</v>
      </c>
      <c r="B15820" s="101">
        <v>23.59</v>
      </c>
      <c r="C15820" s="102"/>
      <c r="D15820" s="100" t="s">
        <v>31747</v>
      </c>
      <c r="E15820" s="101">
        <v>143.03</v>
      </c>
      <c r="F15820" s="102"/>
    </row>
    <row r="15821" ht="12.75" customHeight="1">
      <c r="A15821" s="100" t="s">
        <v>31607</v>
      </c>
      <c r="B15821" s="101">
        <v>27.6</v>
      </c>
      <c r="C15821" s="102"/>
      <c r="D15821" s="100" t="s">
        <v>16374</v>
      </c>
      <c r="E15821" s="101">
        <v>140.46</v>
      </c>
      <c r="F15821" s="102"/>
    </row>
    <row r="15822" ht="12.75" customHeight="1">
      <c r="A15822" s="100" t="s">
        <v>16094</v>
      </c>
      <c r="B15822" s="101">
        <v>25.23</v>
      </c>
      <c r="C15822" s="102"/>
      <c r="D15822" s="100" t="s">
        <v>31748</v>
      </c>
      <c r="E15822" s="101">
        <v>25.05</v>
      </c>
      <c r="F15822" s="102"/>
    </row>
    <row r="15823" ht="12.75" customHeight="1">
      <c r="A15823" s="100" t="s">
        <v>31608</v>
      </c>
      <c r="B15823" s="101">
        <v>30.73</v>
      </c>
      <c r="C15823" s="102"/>
      <c r="D15823" s="100" t="s">
        <v>16376</v>
      </c>
      <c r="E15823" s="101">
        <v>22.48</v>
      </c>
      <c r="F15823" s="102"/>
    </row>
    <row r="15824" ht="12.75" customHeight="1">
      <c r="A15824" s="100" t="s">
        <v>16096</v>
      </c>
      <c r="B15824" s="101">
        <v>28.36</v>
      </c>
      <c r="C15824" s="102"/>
      <c r="D15824" s="100" t="s">
        <v>31749</v>
      </c>
      <c r="E15824" s="101">
        <v>27.94</v>
      </c>
      <c r="F15824" s="102"/>
    </row>
    <row r="15825" ht="12.75" customHeight="1">
      <c r="A15825" s="100" t="s">
        <v>31609</v>
      </c>
      <c r="B15825" s="101">
        <v>33.86</v>
      </c>
      <c r="C15825" s="102"/>
      <c r="D15825" s="100" t="s">
        <v>16378</v>
      </c>
      <c r="E15825" s="101">
        <v>25.37</v>
      </c>
      <c r="F15825" s="102"/>
    </row>
    <row r="15826" ht="12.75" customHeight="1">
      <c r="A15826" s="100" t="s">
        <v>16098</v>
      </c>
      <c r="B15826" s="101">
        <v>31.49</v>
      </c>
      <c r="C15826" s="102"/>
      <c r="D15826" s="100" t="s">
        <v>31750</v>
      </c>
      <c r="E15826" s="101">
        <v>33.36</v>
      </c>
      <c r="F15826" s="102"/>
    </row>
    <row r="15827" ht="12.75" customHeight="1">
      <c r="A15827" s="100" t="s">
        <v>31610</v>
      </c>
      <c r="B15827" s="101">
        <v>26.47</v>
      </c>
      <c r="C15827" s="102"/>
      <c r="D15827" s="100" t="s">
        <v>16380</v>
      </c>
      <c r="E15827" s="101">
        <v>30.79</v>
      </c>
      <c r="F15827" s="102"/>
    </row>
    <row r="15828" ht="12.75" customHeight="1">
      <c r="A15828" s="100" t="s">
        <v>16100</v>
      </c>
      <c r="B15828" s="101">
        <v>24.1</v>
      </c>
      <c r="C15828" s="102"/>
      <c r="D15828" s="100" t="s">
        <v>31751</v>
      </c>
      <c r="E15828" s="101">
        <v>38.17</v>
      </c>
      <c r="F15828" s="102"/>
    </row>
    <row r="15829" ht="12.75" customHeight="1">
      <c r="A15829" s="100" t="s">
        <v>31611</v>
      </c>
      <c r="B15829" s="101">
        <v>28.01</v>
      </c>
      <c r="C15829" s="102"/>
      <c r="D15829" s="100" t="s">
        <v>16382</v>
      </c>
      <c r="E15829" s="101">
        <v>35.6</v>
      </c>
      <c r="F15829" s="102"/>
    </row>
    <row r="15830" ht="12.75" customHeight="1">
      <c r="A15830" s="100" t="s">
        <v>16102</v>
      </c>
      <c r="B15830" s="101">
        <v>25.64</v>
      </c>
      <c r="C15830" s="102"/>
      <c r="D15830" s="100" t="s">
        <v>31752</v>
      </c>
      <c r="E15830" s="101">
        <v>45.76</v>
      </c>
      <c r="F15830" s="102"/>
    </row>
    <row r="15831" ht="12.75" customHeight="1">
      <c r="A15831" s="100" t="s">
        <v>31612</v>
      </c>
      <c r="B15831" s="101">
        <v>29.86</v>
      </c>
      <c r="C15831" s="102"/>
      <c r="D15831" s="100" t="s">
        <v>16384</v>
      </c>
      <c r="E15831" s="101">
        <v>43.19</v>
      </c>
      <c r="F15831" s="102"/>
    </row>
    <row r="15832" ht="12.75" customHeight="1">
      <c r="A15832" s="100" t="s">
        <v>16104</v>
      </c>
      <c r="B15832" s="101">
        <v>27.49</v>
      </c>
      <c r="C15832" s="102"/>
      <c r="D15832" s="100" t="s">
        <v>31753</v>
      </c>
      <c r="E15832" s="101">
        <v>65.59</v>
      </c>
      <c r="F15832" s="102"/>
    </row>
    <row r="15833" ht="12.75" customHeight="1">
      <c r="A15833" s="100" t="s">
        <v>31613</v>
      </c>
      <c r="B15833" s="101">
        <v>32.76</v>
      </c>
      <c r="C15833" s="102"/>
      <c r="D15833" s="100" t="s">
        <v>16386</v>
      </c>
      <c r="E15833" s="101">
        <v>63.02</v>
      </c>
      <c r="F15833" s="102"/>
    </row>
    <row r="15834" ht="12.75" customHeight="1">
      <c r="A15834" s="100" t="s">
        <v>16106</v>
      </c>
      <c r="B15834" s="101">
        <v>30.39</v>
      </c>
      <c r="C15834" s="102"/>
      <c r="D15834" s="100" t="s">
        <v>31754</v>
      </c>
      <c r="E15834" s="101">
        <v>28.58</v>
      </c>
      <c r="F15834" s="102"/>
    </row>
    <row r="15835" ht="12.75" customHeight="1">
      <c r="A15835" s="100" t="s">
        <v>31614</v>
      </c>
      <c r="B15835" s="101">
        <v>35.89</v>
      </c>
      <c r="C15835" s="102"/>
      <c r="D15835" s="100" t="s">
        <v>16388</v>
      </c>
      <c r="E15835" s="101">
        <v>26.01</v>
      </c>
      <c r="F15835" s="102"/>
    </row>
    <row r="15836" ht="12.75" customHeight="1">
      <c r="A15836" s="100" t="s">
        <v>16108</v>
      </c>
      <c r="B15836" s="101">
        <v>33.52</v>
      </c>
      <c r="C15836" s="102"/>
      <c r="D15836" s="100" t="s">
        <v>31755</v>
      </c>
      <c r="E15836" s="101">
        <v>33.96</v>
      </c>
      <c r="F15836" s="102"/>
    </row>
    <row r="15837" ht="12.75" customHeight="1">
      <c r="A15837" s="100" t="s">
        <v>31615</v>
      </c>
      <c r="B15837" s="101">
        <v>28.65</v>
      </c>
      <c r="C15837" s="102"/>
      <c r="D15837" s="100" t="s">
        <v>16390</v>
      </c>
      <c r="E15837" s="101">
        <v>31.39</v>
      </c>
      <c r="F15837" s="102"/>
    </row>
    <row r="15838" ht="12.75" customHeight="1">
      <c r="A15838" s="100" t="s">
        <v>16110</v>
      </c>
      <c r="B15838" s="101">
        <v>26.28</v>
      </c>
      <c r="C15838" s="102"/>
      <c r="D15838" s="100" t="s">
        <v>31756</v>
      </c>
      <c r="E15838" s="101">
        <v>42.03</v>
      </c>
      <c r="F15838" s="102"/>
    </row>
    <row r="15839" ht="12.75" customHeight="1">
      <c r="A15839" s="100" t="s">
        <v>31616</v>
      </c>
      <c r="B15839" s="101">
        <v>30.49</v>
      </c>
      <c r="C15839" s="102"/>
      <c r="D15839" s="100" t="s">
        <v>16392</v>
      </c>
      <c r="E15839" s="101">
        <v>39.46</v>
      </c>
      <c r="F15839" s="102"/>
    </row>
    <row r="15840" ht="12.75" customHeight="1">
      <c r="A15840" s="100" t="s">
        <v>16112</v>
      </c>
      <c r="B15840" s="101">
        <v>28.12</v>
      </c>
      <c r="C15840" s="102"/>
      <c r="D15840" s="100" t="s">
        <v>31757</v>
      </c>
      <c r="E15840" s="101">
        <v>64.86</v>
      </c>
      <c r="F15840" s="102"/>
    </row>
    <row r="15841" ht="12.75" customHeight="1">
      <c r="A15841" s="100" t="s">
        <v>31617</v>
      </c>
      <c r="B15841" s="101">
        <v>32.33</v>
      </c>
      <c r="C15841" s="102"/>
      <c r="D15841" s="100" t="s">
        <v>16394</v>
      </c>
      <c r="E15841" s="101">
        <v>62.29</v>
      </c>
      <c r="F15841" s="102"/>
    </row>
    <row r="15842" ht="12.75" customHeight="1">
      <c r="A15842" s="100" t="s">
        <v>16114</v>
      </c>
      <c r="B15842" s="101">
        <v>29.96</v>
      </c>
      <c r="C15842" s="102"/>
      <c r="D15842" s="100" t="s">
        <v>31758</v>
      </c>
      <c r="E15842" s="101">
        <v>74.51</v>
      </c>
      <c r="F15842" s="102"/>
    </row>
    <row r="15843" ht="12.75" customHeight="1">
      <c r="A15843" s="100" t="s">
        <v>31618</v>
      </c>
      <c r="B15843" s="101">
        <v>35.0</v>
      </c>
      <c r="C15843" s="102"/>
      <c r="D15843" s="100" t="s">
        <v>16396</v>
      </c>
      <c r="E15843" s="101">
        <v>71.94</v>
      </c>
      <c r="F15843" s="102"/>
    </row>
    <row r="15844" ht="12.75" customHeight="1">
      <c r="A15844" s="100" t="s">
        <v>16116</v>
      </c>
      <c r="B15844" s="101">
        <v>32.63</v>
      </c>
      <c r="C15844" s="102"/>
      <c r="D15844" s="100" t="s">
        <v>31759</v>
      </c>
      <c r="E15844" s="101">
        <v>32.41</v>
      </c>
      <c r="F15844" s="102"/>
    </row>
    <row r="15845" ht="12.75" customHeight="1">
      <c r="A15845" s="100" t="s">
        <v>31619</v>
      </c>
      <c r="B15845" s="101">
        <v>38.14</v>
      </c>
      <c r="C15845" s="102"/>
      <c r="D15845" s="100" t="s">
        <v>16398</v>
      </c>
      <c r="E15845" s="101">
        <v>29.84</v>
      </c>
      <c r="F15845" s="102"/>
    </row>
    <row r="15846" ht="12.75" customHeight="1">
      <c r="A15846" s="100" t="s">
        <v>16118</v>
      </c>
      <c r="B15846" s="101">
        <v>35.77</v>
      </c>
      <c r="C15846" s="102"/>
      <c r="D15846" s="100" t="s">
        <v>31760</v>
      </c>
      <c r="E15846" s="101">
        <v>38.57</v>
      </c>
      <c r="F15846" s="102"/>
    </row>
    <row r="15847" ht="12.75" customHeight="1">
      <c r="A15847" s="100" t="s">
        <v>31620</v>
      </c>
      <c r="B15847" s="101">
        <v>22.66</v>
      </c>
      <c r="C15847" s="102"/>
      <c r="D15847" s="100" t="s">
        <v>16400</v>
      </c>
      <c r="E15847" s="101">
        <v>36.0</v>
      </c>
      <c r="F15847" s="102"/>
    </row>
    <row r="15848" ht="12.75" customHeight="1">
      <c r="A15848" s="100" t="s">
        <v>16120</v>
      </c>
      <c r="B15848" s="101">
        <v>20.29</v>
      </c>
      <c r="C15848" s="102"/>
      <c r="D15848" s="100" t="s">
        <v>31761</v>
      </c>
      <c r="E15848" s="101">
        <v>43.99</v>
      </c>
      <c r="F15848" s="102"/>
    </row>
    <row r="15849" ht="12.75" customHeight="1">
      <c r="A15849" s="100" t="s">
        <v>31621</v>
      </c>
      <c r="B15849" s="101">
        <v>25.13</v>
      </c>
      <c r="C15849" s="102"/>
      <c r="D15849" s="100" t="s">
        <v>16402</v>
      </c>
      <c r="E15849" s="101">
        <v>41.42</v>
      </c>
      <c r="F15849" s="102"/>
    </row>
    <row r="15850" ht="12.75" customHeight="1">
      <c r="A15850" s="100" t="s">
        <v>16122</v>
      </c>
      <c r="B15850" s="101">
        <v>22.76</v>
      </c>
      <c r="C15850" s="102"/>
      <c r="D15850" s="100" t="s">
        <v>31762</v>
      </c>
      <c r="E15850" s="101">
        <v>65.59</v>
      </c>
      <c r="F15850" s="102"/>
    </row>
    <row r="15851" ht="12.75" customHeight="1">
      <c r="A15851" s="100" t="s">
        <v>31622</v>
      </c>
      <c r="B15851" s="101">
        <v>25.96</v>
      </c>
      <c r="C15851" s="102"/>
      <c r="D15851" s="100" t="s">
        <v>16404</v>
      </c>
      <c r="E15851" s="101">
        <v>63.02</v>
      </c>
      <c r="F15851" s="102"/>
    </row>
    <row r="15852" ht="12.75" customHeight="1">
      <c r="A15852" s="100" t="s">
        <v>16124</v>
      </c>
      <c r="B15852" s="101">
        <v>23.59</v>
      </c>
      <c r="C15852" s="102"/>
      <c r="D15852" s="100" t="s">
        <v>31763</v>
      </c>
      <c r="E15852" s="101">
        <v>80.99</v>
      </c>
      <c r="F15852" s="102"/>
    </row>
    <row r="15853" ht="12.75" customHeight="1">
      <c r="A15853" s="100" t="s">
        <v>31623</v>
      </c>
      <c r="B15853" s="101">
        <v>27.6</v>
      </c>
      <c r="C15853" s="102"/>
      <c r="D15853" s="100" t="s">
        <v>16406</v>
      </c>
      <c r="E15853" s="101">
        <v>78.42</v>
      </c>
      <c r="F15853" s="102"/>
    </row>
    <row r="15854" ht="12.75" customHeight="1">
      <c r="A15854" s="100" t="s">
        <v>16126</v>
      </c>
      <c r="B15854" s="101">
        <v>25.23</v>
      </c>
      <c r="C15854" s="102"/>
      <c r="D15854" s="100" t="s">
        <v>31764</v>
      </c>
      <c r="E15854" s="101">
        <v>27.11</v>
      </c>
      <c r="F15854" s="102"/>
    </row>
    <row r="15855" ht="12.75" customHeight="1">
      <c r="A15855" s="100" t="s">
        <v>31624</v>
      </c>
      <c r="B15855" s="101">
        <v>30.73</v>
      </c>
      <c r="C15855" s="102"/>
      <c r="D15855" s="100" t="s">
        <v>16408</v>
      </c>
      <c r="E15855" s="101">
        <v>24.54</v>
      </c>
      <c r="F15855" s="102"/>
    </row>
    <row r="15856" ht="12.75" customHeight="1">
      <c r="A15856" s="100" t="s">
        <v>16128</v>
      </c>
      <c r="B15856" s="101">
        <v>28.36</v>
      </c>
      <c r="C15856" s="102"/>
      <c r="D15856" s="100" t="s">
        <v>31765</v>
      </c>
      <c r="E15856" s="101">
        <v>30.83</v>
      </c>
      <c r="F15856" s="102"/>
    </row>
    <row r="15857" ht="12.75" customHeight="1">
      <c r="A15857" s="100" t="s">
        <v>31625</v>
      </c>
      <c r="B15857" s="101">
        <v>33.86</v>
      </c>
      <c r="C15857" s="102"/>
      <c r="D15857" s="100" t="s">
        <v>16410</v>
      </c>
      <c r="E15857" s="101">
        <v>28.26</v>
      </c>
      <c r="F15857" s="102"/>
    </row>
    <row r="15858" ht="12.75" customHeight="1">
      <c r="A15858" s="100" t="s">
        <v>16130</v>
      </c>
      <c r="B15858" s="101">
        <v>31.49</v>
      </c>
      <c r="C15858" s="102"/>
      <c r="D15858" s="100" t="s">
        <v>31766</v>
      </c>
      <c r="E15858" s="101">
        <v>37.39</v>
      </c>
      <c r="F15858" s="102"/>
    </row>
    <row r="15859" ht="12.75" customHeight="1">
      <c r="A15859" s="100" t="s">
        <v>31626</v>
      </c>
      <c r="B15859" s="101">
        <v>26.47</v>
      </c>
      <c r="C15859" s="102"/>
      <c r="D15859" s="100" t="s">
        <v>16412</v>
      </c>
      <c r="E15859" s="101">
        <v>34.82</v>
      </c>
      <c r="F15859" s="102"/>
    </row>
    <row r="15860" ht="12.75" customHeight="1">
      <c r="A15860" s="100" t="s">
        <v>16132</v>
      </c>
      <c r="B15860" s="101">
        <v>24.1</v>
      </c>
      <c r="C15860" s="102"/>
      <c r="D15860" s="100" t="s">
        <v>31767</v>
      </c>
      <c r="E15860" s="101">
        <v>42.41</v>
      </c>
      <c r="F15860" s="102"/>
    </row>
    <row r="15861" ht="12.75" customHeight="1">
      <c r="A15861" s="100" t="s">
        <v>31627</v>
      </c>
      <c r="B15861" s="101">
        <v>28.01</v>
      </c>
      <c r="C15861" s="102"/>
      <c r="D15861" s="100" t="s">
        <v>16414</v>
      </c>
      <c r="E15861" s="101">
        <v>39.84</v>
      </c>
      <c r="F15861" s="102"/>
    </row>
    <row r="15862" ht="12.75" customHeight="1">
      <c r="A15862" s="100" t="s">
        <v>16134</v>
      </c>
      <c r="B15862" s="101">
        <v>25.64</v>
      </c>
      <c r="C15862" s="102"/>
      <c r="D15862" s="100" t="s">
        <v>31768</v>
      </c>
      <c r="E15862" s="101">
        <v>61.01</v>
      </c>
      <c r="F15862" s="102"/>
    </row>
    <row r="15863" ht="12.75" customHeight="1">
      <c r="A15863" s="100" t="s">
        <v>31628</v>
      </c>
      <c r="B15863" s="101">
        <v>29.86</v>
      </c>
      <c r="C15863" s="102"/>
      <c r="D15863" s="100" t="s">
        <v>16416</v>
      </c>
      <c r="E15863" s="101">
        <v>58.44</v>
      </c>
      <c r="F15863" s="102"/>
    </row>
    <row r="15864" ht="12.75" customHeight="1">
      <c r="A15864" s="100" t="s">
        <v>16136</v>
      </c>
      <c r="B15864" s="101">
        <v>27.49</v>
      </c>
      <c r="C15864" s="102"/>
      <c r="D15864" s="100" t="s">
        <v>31769</v>
      </c>
      <c r="E15864" s="101">
        <v>77.9</v>
      </c>
      <c r="F15864" s="102"/>
    </row>
    <row r="15865" ht="12.75" customHeight="1">
      <c r="A15865" s="100" t="s">
        <v>31629</v>
      </c>
      <c r="B15865" s="101">
        <v>32.76</v>
      </c>
      <c r="C15865" s="102"/>
      <c r="D15865" s="100" t="s">
        <v>16418</v>
      </c>
      <c r="E15865" s="101">
        <v>75.33</v>
      </c>
      <c r="F15865" s="102"/>
    </row>
    <row r="15866" ht="12.75" customHeight="1">
      <c r="A15866" s="100" t="s">
        <v>16138</v>
      </c>
      <c r="B15866" s="101">
        <v>30.39</v>
      </c>
      <c r="C15866" s="102"/>
      <c r="D15866" s="100" t="s">
        <v>31770</v>
      </c>
      <c r="E15866" s="101">
        <v>33.64</v>
      </c>
      <c r="F15866" s="102"/>
    </row>
    <row r="15867" ht="12.75" customHeight="1">
      <c r="A15867" s="100" t="s">
        <v>31630</v>
      </c>
      <c r="B15867" s="101">
        <v>35.89</v>
      </c>
      <c r="C15867" s="102"/>
      <c r="D15867" s="100" t="s">
        <v>16420</v>
      </c>
      <c r="E15867" s="101">
        <v>31.07</v>
      </c>
      <c r="F15867" s="102"/>
    </row>
    <row r="15868" ht="12.75" customHeight="1">
      <c r="A15868" s="100" t="s">
        <v>16140</v>
      </c>
      <c r="B15868" s="101">
        <v>33.52</v>
      </c>
      <c r="C15868" s="102"/>
      <c r="D15868" s="100" t="s">
        <v>31771</v>
      </c>
      <c r="E15868" s="101">
        <v>40.99</v>
      </c>
      <c r="F15868" s="102"/>
    </row>
    <row r="15869" ht="12.75" customHeight="1">
      <c r="A15869" s="100" t="s">
        <v>31631</v>
      </c>
      <c r="B15869" s="101">
        <v>28.65</v>
      </c>
      <c r="C15869" s="102"/>
      <c r="D15869" s="100" t="s">
        <v>16422</v>
      </c>
      <c r="E15869" s="101">
        <v>38.42</v>
      </c>
      <c r="F15869" s="102"/>
    </row>
    <row r="15870" ht="12.75" customHeight="1">
      <c r="A15870" s="100" t="s">
        <v>16142</v>
      </c>
      <c r="B15870" s="101">
        <v>26.28</v>
      </c>
      <c r="C15870" s="102"/>
      <c r="D15870" s="100" t="s">
        <v>31772</v>
      </c>
      <c r="E15870" s="101">
        <v>46.63</v>
      </c>
      <c r="F15870" s="102"/>
    </row>
    <row r="15871" ht="12.75" customHeight="1">
      <c r="A15871" s="100" t="s">
        <v>31632</v>
      </c>
      <c r="B15871" s="101">
        <v>30.49</v>
      </c>
      <c r="C15871" s="102"/>
      <c r="D15871" s="100" t="s">
        <v>16424</v>
      </c>
      <c r="E15871" s="101">
        <v>44.06</v>
      </c>
      <c r="F15871" s="102"/>
    </row>
    <row r="15872" ht="12.75" customHeight="1">
      <c r="A15872" s="100" t="s">
        <v>16144</v>
      </c>
      <c r="B15872" s="101">
        <v>28.12</v>
      </c>
      <c r="C15872" s="102"/>
      <c r="D15872" s="100" t="s">
        <v>31773</v>
      </c>
      <c r="E15872" s="101">
        <v>62.4</v>
      </c>
      <c r="F15872" s="102"/>
    </row>
    <row r="15873" ht="12.75" customHeight="1">
      <c r="A15873" s="100" t="s">
        <v>31633</v>
      </c>
      <c r="B15873" s="101">
        <v>32.33</v>
      </c>
      <c r="C15873" s="102"/>
      <c r="D15873" s="100" t="s">
        <v>16426</v>
      </c>
      <c r="E15873" s="101">
        <v>59.83</v>
      </c>
      <c r="F15873" s="102"/>
    </row>
    <row r="15874" ht="12.75" customHeight="1">
      <c r="A15874" s="100" t="s">
        <v>16146</v>
      </c>
      <c r="B15874" s="101">
        <v>29.96</v>
      </c>
      <c r="C15874" s="102"/>
      <c r="D15874" s="100" t="s">
        <v>31774</v>
      </c>
      <c r="E15874" s="101">
        <v>81.27</v>
      </c>
      <c r="F15874" s="102"/>
    </row>
    <row r="15875" ht="12.75" customHeight="1">
      <c r="A15875" s="100" t="s">
        <v>31634</v>
      </c>
      <c r="B15875" s="101">
        <v>35.0</v>
      </c>
      <c r="C15875" s="102"/>
      <c r="D15875" s="100" t="s">
        <v>16428</v>
      </c>
      <c r="E15875" s="101">
        <v>78.7</v>
      </c>
      <c r="F15875" s="102"/>
    </row>
    <row r="15876" ht="12.75" customHeight="1">
      <c r="A15876" s="100" t="s">
        <v>16148</v>
      </c>
      <c r="B15876" s="101">
        <v>32.63</v>
      </c>
      <c r="C15876" s="102"/>
      <c r="D15876" s="100" t="s">
        <v>31775</v>
      </c>
      <c r="E15876" s="101">
        <v>35.16</v>
      </c>
      <c r="F15876" s="102"/>
    </row>
    <row r="15877" ht="12.75" customHeight="1">
      <c r="A15877" s="100" t="s">
        <v>31635</v>
      </c>
      <c r="B15877" s="101">
        <v>38.14</v>
      </c>
      <c r="C15877" s="102"/>
      <c r="D15877" s="100" t="s">
        <v>16430</v>
      </c>
      <c r="E15877" s="101">
        <v>32.59</v>
      </c>
      <c r="F15877" s="102"/>
    </row>
    <row r="15878" ht="12.75" customHeight="1">
      <c r="A15878" s="100" t="s">
        <v>16150</v>
      </c>
      <c r="B15878" s="101">
        <v>35.77</v>
      </c>
      <c r="C15878" s="102"/>
      <c r="D15878" s="100" t="s">
        <v>31776</v>
      </c>
      <c r="E15878" s="101">
        <v>42.8</v>
      </c>
      <c r="F15878" s="102"/>
    </row>
    <row r="15879" ht="12.75" customHeight="1">
      <c r="A15879" s="100" t="s">
        <v>31636</v>
      </c>
      <c r="B15879" s="101">
        <v>25.69</v>
      </c>
      <c r="C15879" s="102"/>
      <c r="D15879" s="100" t="s">
        <v>16432</v>
      </c>
      <c r="E15879" s="101">
        <v>40.23</v>
      </c>
      <c r="F15879" s="102"/>
    </row>
    <row r="15880" ht="12.75" customHeight="1">
      <c r="A15880" s="100" t="s">
        <v>16152</v>
      </c>
      <c r="B15880" s="101">
        <v>23.32</v>
      </c>
      <c r="C15880" s="102"/>
      <c r="D15880" s="100" t="s">
        <v>31777</v>
      </c>
      <c r="E15880" s="101">
        <v>48.4</v>
      </c>
      <c r="F15880" s="102"/>
    </row>
    <row r="15881" ht="12.75" customHeight="1">
      <c r="A15881" s="100" t="s">
        <v>31637</v>
      </c>
      <c r="B15881" s="101">
        <v>28.04</v>
      </c>
      <c r="C15881" s="102"/>
      <c r="D15881" s="100" t="s">
        <v>16434</v>
      </c>
      <c r="E15881" s="101">
        <v>45.83</v>
      </c>
      <c r="F15881" s="102"/>
    </row>
    <row r="15882" ht="12.75" customHeight="1">
      <c r="A15882" s="100" t="s">
        <v>16154</v>
      </c>
      <c r="B15882" s="101">
        <v>25.67</v>
      </c>
      <c r="C15882" s="102"/>
      <c r="D15882" s="100" t="s">
        <v>31778</v>
      </c>
      <c r="E15882" s="101">
        <v>68.68</v>
      </c>
      <c r="F15882" s="102"/>
    </row>
    <row r="15883" ht="12.75" customHeight="1">
      <c r="A15883" s="100" t="s">
        <v>31638</v>
      </c>
      <c r="B15883" s="101">
        <v>30.39</v>
      </c>
      <c r="C15883" s="102"/>
      <c r="D15883" s="100" t="s">
        <v>16436</v>
      </c>
      <c r="E15883" s="101">
        <v>66.11</v>
      </c>
      <c r="F15883" s="102"/>
    </row>
    <row r="15884" ht="12.75" customHeight="1">
      <c r="A15884" s="100" t="s">
        <v>16156</v>
      </c>
      <c r="B15884" s="101">
        <v>28.02</v>
      </c>
      <c r="C15884" s="102"/>
      <c r="D15884" s="100" t="s">
        <v>31779</v>
      </c>
      <c r="E15884" s="101">
        <v>88.01</v>
      </c>
      <c r="F15884" s="102"/>
    </row>
    <row r="15885" ht="12.75" customHeight="1">
      <c r="A15885" s="100" t="s">
        <v>31639</v>
      </c>
      <c r="B15885" s="101">
        <v>32.58</v>
      </c>
      <c r="C15885" s="102"/>
      <c r="D15885" s="100" t="s">
        <v>16438</v>
      </c>
      <c r="E15885" s="101">
        <v>85.44</v>
      </c>
      <c r="F15885" s="102"/>
    </row>
    <row r="15886" ht="12.75" customHeight="1">
      <c r="A15886" s="100" t="s">
        <v>16158</v>
      </c>
      <c r="B15886" s="101">
        <v>30.21</v>
      </c>
      <c r="C15886" s="102"/>
      <c r="D15886" s="100" t="s">
        <v>31780</v>
      </c>
      <c r="E15886" s="101">
        <v>33.03</v>
      </c>
      <c r="F15886" s="102"/>
    </row>
    <row r="15887" ht="12.75" customHeight="1">
      <c r="A15887" s="100" t="s">
        <v>31640</v>
      </c>
      <c r="B15887" s="101">
        <v>40.87</v>
      </c>
      <c r="C15887" s="102"/>
      <c r="D15887" s="100" t="s">
        <v>16440</v>
      </c>
      <c r="E15887" s="101">
        <v>30.46</v>
      </c>
      <c r="F15887" s="102"/>
    </row>
    <row r="15888" ht="12.75" customHeight="1">
      <c r="A15888" s="100" t="s">
        <v>16160</v>
      </c>
      <c r="B15888" s="101">
        <v>38.5</v>
      </c>
      <c r="C15888" s="102"/>
      <c r="D15888" s="100" t="s">
        <v>31781</v>
      </c>
      <c r="E15888" s="101">
        <v>36.78</v>
      </c>
      <c r="F15888" s="102"/>
    </row>
    <row r="15889" ht="12.75" customHeight="1">
      <c r="A15889" s="100" t="s">
        <v>31641</v>
      </c>
      <c r="B15889" s="101">
        <v>45.27</v>
      </c>
      <c r="C15889" s="102"/>
      <c r="D15889" s="100" t="s">
        <v>16442</v>
      </c>
      <c r="E15889" s="101">
        <v>34.21</v>
      </c>
      <c r="F15889" s="102"/>
    </row>
    <row r="15890" ht="12.75" customHeight="1">
      <c r="A15890" s="100" t="s">
        <v>16162</v>
      </c>
      <c r="B15890" s="101">
        <v>42.9</v>
      </c>
      <c r="C15890" s="102"/>
      <c r="D15890" s="100" t="s">
        <v>31782</v>
      </c>
      <c r="E15890" s="101">
        <v>43.84</v>
      </c>
      <c r="F15890" s="102"/>
    </row>
    <row r="15891" ht="12.75" customHeight="1">
      <c r="A15891" s="100" t="s">
        <v>31642</v>
      </c>
      <c r="B15891" s="101">
        <v>30.56</v>
      </c>
      <c r="C15891" s="102"/>
      <c r="D15891" s="100" t="s">
        <v>16444</v>
      </c>
      <c r="E15891" s="101">
        <v>41.27</v>
      </c>
      <c r="F15891" s="102"/>
    </row>
    <row r="15892" ht="12.75" customHeight="1">
      <c r="A15892" s="100" t="s">
        <v>16164</v>
      </c>
      <c r="B15892" s="101">
        <v>28.19</v>
      </c>
      <c r="C15892" s="102"/>
      <c r="D15892" s="100" t="s">
        <v>31783</v>
      </c>
      <c r="E15892" s="101">
        <v>49.67</v>
      </c>
      <c r="F15892" s="102"/>
    </row>
    <row r="15893" ht="12.75" customHeight="1">
      <c r="A15893" s="100" t="s">
        <v>31643</v>
      </c>
      <c r="B15893" s="101">
        <v>32.7</v>
      </c>
      <c r="C15893" s="102"/>
      <c r="D15893" s="100" t="s">
        <v>16446</v>
      </c>
      <c r="E15893" s="101">
        <v>47.1</v>
      </c>
      <c r="F15893" s="102"/>
    </row>
    <row r="15894" ht="12.75" customHeight="1">
      <c r="A15894" s="100" t="s">
        <v>16166</v>
      </c>
      <c r="B15894" s="101">
        <v>30.33</v>
      </c>
      <c r="C15894" s="102"/>
      <c r="D15894" s="100" t="s">
        <v>31784</v>
      </c>
      <c r="E15894" s="101">
        <v>75.56</v>
      </c>
      <c r="F15894" s="102"/>
    </row>
    <row r="15895" ht="12.75" customHeight="1">
      <c r="A15895" s="100" t="s">
        <v>31644</v>
      </c>
      <c r="B15895" s="101">
        <v>34.67</v>
      </c>
      <c r="C15895" s="102"/>
      <c r="D15895" s="100" t="s">
        <v>16448</v>
      </c>
      <c r="E15895" s="101">
        <v>72.99</v>
      </c>
      <c r="F15895" s="102"/>
    </row>
    <row r="15896" ht="12.75" customHeight="1">
      <c r="A15896" s="100" t="s">
        <v>16168</v>
      </c>
      <c r="B15896" s="101">
        <v>32.3</v>
      </c>
      <c r="C15896" s="102"/>
      <c r="D15896" s="100" t="s">
        <v>31785</v>
      </c>
      <c r="E15896" s="101">
        <v>90.99</v>
      </c>
      <c r="F15896" s="102"/>
    </row>
    <row r="15897" ht="12.75" customHeight="1">
      <c r="A15897" s="100" t="s">
        <v>31645</v>
      </c>
      <c r="B15897" s="101">
        <v>44.24</v>
      </c>
      <c r="C15897" s="102"/>
      <c r="D15897" s="100" t="s">
        <v>16450</v>
      </c>
      <c r="E15897" s="101">
        <v>88.42</v>
      </c>
      <c r="F15897" s="102"/>
    </row>
    <row r="15898" ht="12.75" customHeight="1">
      <c r="A15898" s="100" t="s">
        <v>16170</v>
      </c>
      <c r="B15898" s="101">
        <v>41.87</v>
      </c>
      <c r="C15898" s="102"/>
      <c r="D15898" s="100" t="s">
        <v>31786</v>
      </c>
      <c r="E15898" s="101">
        <v>39.47</v>
      </c>
      <c r="F15898" s="102"/>
    </row>
    <row r="15899" ht="12.75" customHeight="1">
      <c r="A15899" s="100" t="s">
        <v>31646</v>
      </c>
      <c r="B15899" s="101">
        <v>48.77</v>
      </c>
      <c r="C15899" s="102"/>
      <c r="D15899" s="100" t="s">
        <v>16452</v>
      </c>
      <c r="E15899" s="101">
        <v>36.9</v>
      </c>
      <c r="F15899" s="102"/>
    </row>
    <row r="15900" ht="12.75" customHeight="1">
      <c r="A15900" s="100" t="s">
        <v>16172</v>
      </c>
      <c r="B15900" s="101">
        <v>46.4</v>
      </c>
      <c r="C15900" s="102"/>
      <c r="D15900" s="100" t="s">
        <v>31787</v>
      </c>
      <c r="E15900" s="101">
        <v>57.27</v>
      </c>
      <c r="F15900" s="102"/>
    </row>
    <row r="15901" ht="12.75" customHeight="1">
      <c r="A15901" s="100" t="s">
        <v>31647</v>
      </c>
      <c r="B15901" s="101">
        <v>34.51</v>
      </c>
      <c r="C15901" s="102"/>
      <c r="D15901" s="100" t="s">
        <v>16454</v>
      </c>
      <c r="E15901" s="101">
        <v>54.7</v>
      </c>
      <c r="F15901" s="102"/>
    </row>
    <row r="15902" ht="12.75" customHeight="1">
      <c r="A15902" s="100" t="s">
        <v>16174</v>
      </c>
      <c r="B15902" s="101">
        <v>32.14</v>
      </c>
      <c r="C15902" s="102"/>
      <c r="D15902" s="100" t="s">
        <v>31788</v>
      </c>
      <c r="E15902" s="101">
        <v>52.7</v>
      </c>
      <c r="F15902" s="102"/>
    </row>
    <row r="15903" ht="12.75" customHeight="1">
      <c r="A15903" s="100" t="s">
        <v>31648</v>
      </c>
      <c r="B15903" s="101">
        <v>38.53</v>
      </c>
      <c r="C15903" s="102"/>
      <c r="D15903" s="100" t="s">
        <v>16456</v>
      </c>
      <c r="E15903" s="101">
        <v>50.13</v>
      </c>
      <c r="F15903" s="102"/>
    </row>
    <row r="15904" ht="12.75" customHeight="1">
      <c r="A15904" s="100" t="s">
        <v>16176</v>
      </c>
      <c r="B15904" s="101">
        <v>36.16</v>
      </c>
      <c r="C15904" s="102"/>
      <c r="D15904" s="100" t="s">
        <v>31789</v>
      </c>
      <c r="E15904" s="101">
        <v>79.45</v>
      </c>
      <c r="F15904" s="102"/>
    </row>
    <row r="15905" ht="12.75" customHeight="1">
      <c r="A15905" s="100" t="s">
        <v>31649</v>
      </c>
      <c r="B15905" s="101">
        <v>38.61</v>
      </c>
      <c r="C15905" s="102"/>
      <c r="D15905" s="100" t="s">
        <v>16458</v>
      </c>
      <c r="E15905" s="101">
        <v>76.88</v>
      </c>
      <c r="F15905" s="102"/>
    </row>
    <row r="15906" ht="12.75" customHeight="1">
      <c r="A15906" s="100" t="s">
        <v>16178</v>
      </c>
      <c r="B15906" s="101">
        <v>36.24</v>
      </c>
      <c r="C15906" s="102"/>
      <c r="D15906" s="100" t="s">
        <v>31790</v>
      </c>
      <c r="E15906" s="101">
        <v>95.22</v>
      </c>
      <c r="F15906" s="102"/>
    </row>
    <row r="15907" ht="12.75" customHeight="1">
      <c r="A15907" s="100" t="s">
        <v>31650</v>
      </c>
      <c r="B15907" s="101">
        <v>48.05</v>
      </c>
      <c r="C15907" s="102"/>
      <c r="D15907" s="100" t="s">
        <v>16460</v>
      </c>
      <c r="E15907" s="101">
        <v>92.65</v>
      </c>
      <c r="F15907" s="102"/>
    </row>
    <row r="15908" ht="12.75" customHeight="1">
      <c r="A15908" s="100" t="s">
        <v>16180</v>
      </c>
      <c r="B15908" s="101">
        <v>45.68</v>
      </c>
      <c r="C15908" s="102"/>
      <c r="D15908" s="100" t="s">
        <v>31791</v>
      </c>
      <c r="E15908" s="101">
        <v>42.17</v>
      </c>
      <c r="F15908" s="102"/>
    </row>
    <row r="15909" ht="12.75" customHeight="1">
      <c r="A15909" s="100" t="s">
        <v>31651</v>
      </c>
      <c r="B15909" s="101">
        <v>52.58</v>
      </c>
      <c r="C15909" s="102"/>
      <c r="D15909" s="100" t="s">
        <v>16462</v>
      </c>
      <c r="E15909" s="101">
        <v>39.6</v>
      </c>
      <c r="F15909" s="102"/>
    </row>
    <row r="15910" ht="12.75" customHeight="1">
      <c r="A15910" s="100" t="s">
        <v>16182</v>
      </c>
      <c r="B15910" s="101">
        <v>50.21</v>
      </c>
      <c r="C15910" s="102"/>
      <c r="D15910" s="100" t="s">
        <v>31792</v>
      </c>
      <c r="E15910" s="101">
        <v>49.87</v>
      </c>
      <c r="F15910" s="102"/>
    </row>
    <row r="15911" ht="12.75" customHeight="1">
      <c r="A15911" s="100" t="s">
        <v>31652</v>
      </c>
      <c r="B15911" s="101">
        <v>25.45</v>
      </c>
      <c r="C15911" s="102"/>
      <c r="D15911" s="100" t="s">
        <v>16464</v>
      </c>
      <c r="E15911" s="101">
        <v>47.3</v>
      </c>
      <c r="F15911" s="102"/>
    </row>
    <row r="15912" ht="12.75" customHeight="1">
      <c r="A15912" s="100" t="s">
        <v>16184</v>
      </c>
      <c r="B15912" s="101">
        <v>23.08</v>
      </c>
      <c r="C15912" s="102"/>
      <c r="D15912" s="100" t="s">
        <v>31793</v>
      </c>
      <c r="E15912" s="101">
        <v>55.72</v>
      </c>
      <c r="F15912" s="102"/>
    </row>
    <row r="15913" ht="12.75" customHeight="1">
      <c r="A15913" s="100" t="s">
        <v>31653</v>
      </c>
      <c r="B15913" s="101">
        <v>29.95</v>
      </c>
      <c r="C15913" s="102"/>
      <c r="D15913" s="100" t="s">
        <v>16466</v>
      </c>
      <c r="E15913" s="101">
        <v>53.15</v>
      </c>
      <c r="F15913" s="102"/>
    </row>
    <row r="15914" ht="12.75" customHeight="1">
      <c r="A15914" s="100" t="s">
        <v>16186</v>
      </c>
      <c r="B15914" s="101">
        <v>27.58</v>
      </c>
      <c r="C15914" s="102"/>
      <c r="D15914" s="100" t="s">
        <v>31794</v>
      </c>
      <c r="E15914" s="101">
        <v>83.31</v>
      </c>
      <c r="F15914" s="102"/>
    </row>
    <row r="15915" ht="12.75" customHeight="1">
      <c r="A15915" s="100" t="s">
        <v>31654</v>
      </c>
      <c r="B15915" s="101">
        <v>32.04</v>
      </c>
      <c r="C15915" s="102"/>
      <c r="D15915" s="100" t="s">
        <v>16468</v>
      </c>
      <c r="E15915" s="101">
        <v>80.74</v>
      </c>
      <c r="F15915" s="102"/>
    </row>
    <row r="15916" ht="12.75" customHeight="1">
      <c r="A15916" s="100" t="s">
        <v>16188</v>
      </c>
      <c r="B15916" s="101">
        <v>29.67</v>
      </c>
      <c r="C15916" s="102"/>
      <c r="D15916" s="100" t="s">
        <v>31795</v>
      </c>
      <c r="E15916" s="101">
        <v>98.19</v>
      </c>
      <c r="F15916" s="102"/>
    </row>
    <row r="15917" ht="12.75" customHeight="1">
      <c r="A15917" s="100" t="s">
        <v>31655</v>
      </c>
      <c r="B15917" s="101">
        <v>35.83</v>
      </c>
      <c r="C15917" s="102"/>
      <c r="D15917" s="100" t="s">
        <v>16470</v>
      </c>
      <c r="E15917" s="101">
        <v>95.62</v>
      </c>
      <c r="F15917" s="102"/>
    </row>
    <row r="15918" ht="12.75" customHeight="1">
      <c r="A15918" s="100" t="s">
        <v>16190</v>
      </c>
      <c r="B15918" s="101">
        <v>33.46</v>
      </c>
      <c r="C15918" s="102"/>
      <c r="D15918" s="100" t="s">
        <v>31796</v>
      </c>
      <c r="E15918" s="101">
        <v>27.94</v>
      </c>
      <c r="F15918" s="102"/>
    </row>
    <row r="15919" ht="12.75" customHeight="1">
      <c r="A15919" s="100" t="s">
        <v>31656</v>
      </c>
      <c r="B15919" s="101">
        <v>28.23</v>
      </c>
      <c r="C15919" s="102"/>
      <c r="D15919" s="100" t="s">
        <v>16472</v>
      </c>
      <c r="E15919" s="101">
        <v>25.37</v>
      </c>
      <c r="F15919" s="102"/>
    </row>
    <row r="15920" ht="12.75" customHeight="1">
      <c r="A15920" s="100" t="s">
        <v>16192</v>
      </c>
      <c r="B15920" s="101">
        <v>25.86</v>
      </c>
      <c r="C15920" s="102"/>
      <c r="D15920" s="100" t="s">
        <v>31797</v>
      </c>
      <c r="E15920" s="101">
        <v>37.22</v>
      </c>
      <c r="F15920" s="102"/>
    </row>
    <row r="15921" ht="12.75" customHeight="1">
      <c r="A15921" s="100" t="s">
        <v>31657</v>
      </c>
      <c r="B15921" s="101">
        <v>51.41</v>
      </c>
      <c r="C15921" s="102"/>
      <c r="D15921" s="100" t="s">
        <v>16474</v>
      </c>
      <c r="E15921" s="101">
        <v>34.65</v>
      </c>
      <c r="F15921" s="102"/>
    </row>
    <row r="15922" ht="12.75" customHeight="1">
      <c r="A15922" s="100" t="s">
        <v>16194</v>
      </c>
      <c r="B15922" s="101">
        <v>49.04</v>
      </c>
      <c r="C15922" s="102"/>
      <c r="D15922" s="100" t="s">
        <v>31798</v>
      </c>
      <c r="E15922" s="101">
        <v>31.98</v>
      </c>
      <c r="F15922" s="102"/>
    </row>
    <row r="15923" ht="12.75" customHeight="1">
      <c r="A15923" s="100" t="s">
        <v>31658</v>
      </c>
      <c r="B15923" s="101">
        <v>31.39</v>
      </c>
      <c r="C15923" s="102"/>
      <c r="D15923" s="100" t="s">
        <v>16476</v>
      </c>
      <c r="E15923" s="101">
        <v>29.41</v>
      </c>
      <c r="F15923" s="102"/>
    </row>
    <row r="15924" ht="12.75" customHeight="1">
      <c r="A15924" s="100" t="s">
        <v>16196</v>
      </c>
      <c r="B15924" s="101">
        <v>29.02</v>
      </c>
      <c r="C15924" s="102"/>
      <c r="D15924" s="100" t="s">
        <v>31799</v>
      </c>
      <c r="E15924" s="101">
        <v>38.59</v>
      </c>
      <c r="F15924" s="102"/>
    </row>
    <row r="15925" ht="12.75" customHeight="1">
      <c r="A15925" s="100" t="s">
        <v>31659</v>
      </c>
      <c r="B15925" s="101">
        <v>29.79</v>
      </c>
      <c r="C15925" s="102"/>
      <c r="D15925" s="100" t="s">
        <v>16478</v>
      </c>
      <c r="E15925" s="101">
        <v>36.02</v>
      </c>
      <c r="F15925" s="102"/>
    </row>
    <row r="15926" ht="12.75" customHeight="1">
      <c r="A15926" s="100" t="s">
        <v>16198</v>
      </c>
      <c r="B15926" s="101">
        <v>27.42</v>
      </c>
      <c r="C15926" s="102"/>
      <c r="D15926" s="100" t="s">
        <v>31800</v>
      </c>
      <c r="E15926" s="101">
        <v>37.8</v>
      </c>
      <c r="F15926" s="102"/>
    </row>
    <row r="15927" ht="12.75" customHeight="1">
      <c r="A15927" s="100" t="s">
        <v>31660</v>
      </c>
      <c r="B15927" s="101">
        <v>38.78</v>
      </c>
      <c r="C15927" s="102"/>
      <c r="D15927" s="100" t="s">
        <v>16480</v>
      </c>
      <c r="E15927" s="101">
        <v>35.23</v>
      </c>
      <c r="F15927" s="102"/>
    </row>
    <row r="15928" ht="12.75" customHeight="1">
      <c r="A15928" s="100" t="s">
        <v>16200</v>
      </c>
      <c r="B15928" s="101">
        <v>36.41</v>
      </c>
      <c r="C15928" s="102"/>
      <c r="D15928" s="100" t="s">
        <v>31801</v>
      </c>
      <c r="E15928" s="101">
        <v>34.7</v>
      </c>
      <c r="F15928" s="102"/>
    </row>
    <row r="15929" ht="12.75" customHeight="1">
      <c r="A15929" s="100" t="s">
        <v>31661</v>
      </c>
      <c r="B15929" s="101">
        <v>39.55</v>
      </c>
      <c r="C15929" s="102"/>
      <c r="D15929" s="100" t="s">
        <v>16482</v>
      </c>
      <c r="E15929" s="101">
        <v>32.13</v>
      </c>
      <c r="F15929" s="102"/>
    </row>
    <row r="15930" ht="12.75" customHeight="1">
      <c r="A15930" s="100" t="s">
        <v>16202</v>
      </c>
      <c r="B15930" s="101">
        <v>37.18</v>
      </c>
      <c r="C15930" s="102"/>
      <c r="D15930" s="100" t="s">
        <v>31802</v>
      </c>
      <c r="E15930" s="101">
        <v>61.18</v>
      </c>
      <c r="F15930" s="102"/>
    </row>
    <row r="15931" ht="12.75" customHeight="1">
      <c r="A15931" s="100" t="s">
        <v>31662</v>
      </c>
      <c r="B15931" s="101">
        <v>44.99</v>
      </c>
      <c r="C15931" s="102"/>
      <c r="D15931" s="100" t="s">
        <v>16484</v>
      </c>
      <c r="E15931" s="101">
        <v>58.61</v>
      </c>
      <c r="F15931" s="102"/>
    </row>
    <row r="15932" ht="12.75" customHeight="1">
      <c r="A15932" s="100" t="s">
        <v>16204</v>
      </c>
      <c r="B15932" s="101">
        <v>42.62</v>
      </c>
      <c r="C15932" s="102"/>
      <c r="D15932" s="100" t="s">
        <v>31803</v>
      </c>
      <c r="E15932" s="101">
        <v>61.18</v>
      </c>
      <c r="F15932" s="102"/>
    </row>
    <row r="15933" ht="12.75" customHeight="1">
      <c r="A15933" s="100" t="s">
        <v>31663</v>
      </c>
      <c r="B15933" s="101">
        <v>34.18</v>
      </c>
      <c r="C15933" s="102"/>
      <c r="D15933" s="100" t="s">
        <v>16486</v>
      </c>
      <c r="E15933" s="101">
        <v>58.61</v>
      </c>
      <c r="F15933" s="102"/>
    </row>
    <row r="15934" ht="12.75" customHeight="1">
      <c r="A15934" s="100" t="s">
        <v>16206</v>
      </c>
      <c r="B15934" s="101">
        <v>31.81</v>
      </c>
      <c r="C15934" s="102"/>
      <c r="D15934" s="100" t="s">
        <v>31804</v>
      </c>
      <c r="E15934" s="101">
        <v>59.46</v>
      </c>
      <c r="F15934" s="102"/>
    </row>
    <row r="15935" ht="12.75" customHeight="1">
      <c r="A15935" s="100" t="s">
        <v>31664</v>
      </c>
      <c r="B15935" s="101">
        <v>37.79</v>
      </c>
      <c r="C15935" s="102"/>
      <c r="D15935" s="100" t="s">
        <v>16488</v>
      </c>
      <c r="E15935" s="101">
        <v>56.89</v>
      </c>
      <c r="F15935" s="102"/>
    </row>
    <row r="15936" ht="12.75" customHeight="1">
      <c r="A15936" s="100" t="s">
        <v>16208</v>
      </c>
      <c r="B15936" s="101">
        <v>35.42</v>
      </c>
      <c r="C15936" s="102"/>
      <c r="D15936" s="100" t="s">
        <v>31805</v>
      </c>
      <c r="E15936" s="101">
        <v>39.77</v>
      </c>
      <c r="F15936" s="102"/>
    </row>
    <row r="15937" ht="12.75" customHeight="1">
      <c r="A15937" s="100" t="s">
        <v>31665</v>
      </c>
      <c r="B15937" s="101">
        <v>41.92</v>
      </c>
      <c r="C15937" s="102"/>
      <c r="D15937" s="100" t="s">
        <v>16490</v>
      </c>
      <c r="E15937" s="101">
        <v>37.2</v>
      </c>
      <c r="F15937" s="102"/>
    </row>
    <row r="15938" ht="12.75" customHeight="1">
      <c r="A15938" s="100" t="s">
        <v>16210</v>
      </c>
      <c r="B15938" s="101">
        <v>39.55</v>
      </c>
      <c r="C15938" s="102"/>
      <c r="D15938" s="100" t="s">
        <v>31806</v>
      </c>
      <c r="E15938" s="101">
        <v>72.52</v>
      </c>
      <c r="F15938" s="102"/>
    </row>
    <row r="15939" ht="12.75" customHeight="1">
      <c r="A15939" s="100" t="s">
        <v>31666</v>
      </c>
      <c r="B15939" s="101">
        <v>33.55</v>
      </c>
      <c r="C15939" s="102"/>
      <c r="D15939" s="100" t="s">
        <v>16492</v>
      </c>
      <c r="E15939" s="101">
        <v>69.95</v>
      </c>
      <c r="F15939" s="102"/>
    </row>
    <row r="15940" ht="12.75" customHeight="1">
      <c r="A15940" s="100" t="s">
        <v>16212</v>
      </c>
      <c r="B15940" s="101">
        <v>31.18</v>
      </c>
      <c r="C15940" s="102"/>
      <c r="D15940" s="100" t="s">
        <v>31807</v>
      </c>
      <c r="E15940" s="101">
        <v>72.52</v>
      </c>
      <c r="F15940" s="102"/>
    </row>
    <row r="15941" ht="12.75" customHeight="1">
      <c r="A15941" s="100" t="s">
        <v>31667</v>
      </c>
      <c r="B15941" s="101">
        <v>50.27</v>
      </c>
      <c r="C15941" s="102"/>
      <c r="D15941" s="100" t="s">
        <v>16494</v>
      </c>
      <c r="E15941" s="101">
        <v>69.95</v>
      </c>
      <c r="F15941" s="102"/>
    </row>
    <row r="15942" ht="12.75" customHeight="1">
      <c r="A15942" s="100" t="s">
        <v>16214</v>
      </c>
      <c r="B15942" s="101">
        <v>47.9</v>
      </c>
      <c r="C15942" s="102"/>
      <c r="D15942" s="100" t="s">
        <v>31808</v>
      </c>
      <c r="E15942" s="101">
        <v>82.95</v>
      </c>
      <c r="F15942" s="102"/>
    </row>
    <row r="15943" ht="12.75" customHeight="1">
      <c r="A15943" s="100" t="s">
        <v>31668</v>
      </c>
      <c r="B15943" s="101">
        <v>28.27</v>
      </c>
      <c r="C15943" s="102"/>
      <c r="D15943" s="100" t="s">
        <v>16496</v>
      </c>
      <c r="E15943" s="101">
        <v>80.38</v>
      </c>
      <c r="F15943" s="102"/>
    </row>
    <row r="15944" ht="12.75" customHeight="1">
      <c r="A15944" s="100" t="s">
        <v>16216</v>
      </c>
      <c r="B15944" s="101">
        <v>25.9</v>
      </c>
      <c r="C15944" s="102"/>
      <c r="D15944" s="100" t="s">
        <v>31809</v>
      </c>
      <c r="E15944" s="101">
        <v>70.34</v>
      </c>
      <c r="F15944" s="102"/>
    </row>
    <row r="15945" ht="12.75" customHeight="1">
      <c r="A15945" s="100" t="s">
        <v>31669</v>
      </c>
      <c r="B15945" s="101">
        <v>31.72</v>
      </c>
      <c r="C15945" s="102"/>
      <c r="D15945" s="100" t="s">
        <v>16498</v>
      </c>
      <c r="E15945" s="101">
        <v>67.77</v>
      </c>
      <c r="F15945" s="102"/>
    </row>
    <row r="15946" ht="12.75" customHeight="1">
      <c r="A15946" s="100" t="s">
        <v>16218</v>
      </c>
      <c r="B15946" s="101">
        <v>29.35</v>
      </c>
      <c r="C15946" s="102"/>
      <c r="D15946" s="100" t="s">
        <v>31810</v>
      </c>
      <c r="E15946" s="101">
        <v>60.39</v>
      </c>
      <c r="F15946" s="102"/>
    </row>
    <row r="15947" ht="12.75" customHeight="1">
      <c r="A15947" s="100" t="s">
        <v>31670</v>
      </c>
      <c r="B15947" s="101">
        <v>35.18</v>
      </c>
      <c r="C15947" s="102"/>
      <c r="D15947" s="100" t="s">
        <v>16500</v>
      </c>
      <c r="E15947" s="101">
        <v>57.82</v>
      </c>
      <c r="F15947" s="102"/>
    </row>
    <row r="15948" ht="12.75" customHeight="1">
      <c r="A15948" s="100" t="s">
        <v>16220</v>
      </c>
      <c r="B15948" s="101">
        <v>32.81</v>
      </c>
      <c r="C15948" s="102"/>
      <c r="D15948" s="100" t="s">
        <v>31811</v>
      </c>
      <c r="E15948" s="101">
        <v>34.22</v>
      </c>
      <c r="F15948" s="102"/>
    </row>
    <row r="15949" ht="12.75" customHeight="1">
      <c r="A15949" s="100" t="s">
        <v>31671</v>
      </c>
      <c r="B15949" s="101">
        <v>38.78</v>
      </c>
      <c r="C15949" s="102"/>
      <c r="D15949" s="100" t="s">
        <v>16502</v>
      </c>
      <c r="E15949" s="101">
        <v>31.65</v>
      </c>
      <c r="F15949" s="102"/>
    </row>
    <row r="15950" ht="12.75" customHeight="1">
      <c r="A15950" s="100" t="s">
        <v>16222</v>
      </c>
      <c r="B15950" s="101">
        <v>36.41</v>
      </c>
      <c r="C15950" s="102"/>
      <c r="D15950" s="100" t="s">
        <v>31812</v>
      </c>
      <c r="E15950" s="101">
        <v>37.88</v>
      </c>
      <c r="F15950" s="102"/>
    </row>
    <row r="15951" ht="12.75" customHeight="1">
      <c r="A15951" s="100" t="s">
        <v>31672</v>
      </c>
      <c r="B15951" s="101">
        <v>44.24</v>
      </c>
      <c r="C15951" s="102"/>
      <c r="D15951" s="100" t="s">
        <v>16504</v>
      </c>
      <c r="E15951" s="101">
        <v>35.31</v>
      </c>
      <c r="F15951" s="102"/>
    </row>
    <row r="15952" ht="12.75" customHeight="1">
      <c r="A15952" s="100" t="s">
        <v>16224</v>
      </c>
      <c r="B15952" s="101">
        <v>41.87</v>
      </c>
      <c r="C15952" s="102"/>
      <c r="D15952" s="100" t="s">
        <v>31813</v>
      </c>
      <c r="E15952" s="101">
        <v>44.35</v>
      </c>
      <c r="F15952" s="102"/>
    </row>
    <row r="15953" ht="12.75" customHeight="1">
      <c r="A15953" s="100" t="s">
        <v>31673</v>
      </c>
      <c r="B15953" s="101">
        <v>49.96</v>
      </c>
      <c r="C15953" s="102"/>
      <c r="D15953" s="100" t="s">
        <v>16506</v>
      </c>
      <c r="E15953" s="101">
        <v>41.78</v>
      </c>
      <c r="F15953" s="102"/>
    </row>
    <row r="15954" ht="12.75" customHeight="1">
      <c r="A15954" s="100" t="s">
        <v>16226</v>
      </c>
      <c r="B15954" s="101">
        <v>47.59</v>
      </c>
      <c r="C15954" s="102"/>
      <c r="D15954" s="100" t="s">
        <v>31814</v>
      </c>
      <c r="E15954" s="101">
        <v>48.45</v>
      </c>
      <c r="F15954" s="102"/>
    </row>
    <row r="15955" ht="12.75" customHeight="1">
      <c r="A15955" s="100" t="s">
        <v>31674</v>
      </c>
      <c r="B15955" s="101">
        <v>36.65</v>
      </c>
      <c r="C15955" s="102"/>
      <c r="D15955" s="100" t="s">
        <v>16508</v>
      </c>
      <c r="E15955" s="101">
        <v>45.88</v>
      </c>
      <c r="F15955" s="102"/>
    </row>
    <row r="15956" ht="12.75" customHeight="1">
      <c r="A15956" s="100" t="s">
        <v>16228</v>
      </c>
      <c r="B15956" s="101">
        <v>34.28</v>
      </c>
      <c r="C15956" s="102"/>
      <c r="D15956" s="100" t="s">
        <v>31815</v>
      </c>
      <c r="E15956" s="101">
        <v>67.12</v>
      </c>
      <c r="F15956" s="102"/>
    </row>
    <row r="15957" ht="12.75" customHeight="1">
      <c r="A15957" s="100" t="s">
        <v>31675</v>
      </c>
      <c r="B15957" s="101">
        <v>42.38</v>
      </c>
      <c r="C15957" s="102"/>
      <c r="D15957" s="100" t="s">
        <v>16510</v>
      </c>
      <c r="E15957" s="101">
        <v>64.55</v>
      </c>
      <c r="F15957" s="102"/>
    </row>
    <row r="15958" ht="12.75" customHeight="1">
      <c r="A15958" s="100" t="s">
        <v>16230</v>
      </c>
      <c r="B15958" s="101">
        <v>40.01</v>
      </c>
      <c r="C15958" s="102"/>
      <c r="D15958" s="100" t="s">
        <v>31816</v>
      </c>
      <c r="E15958" s="101">
        <v>82.39</v>
      </c>
      <c r="F15958" s="102"/>
    </row>
    <row r="15959" ht="12.75" customHeight="1">
      <c r="A15959" s="100" t="s">
        <v>31676</v>
      </c>
      <c r="B15959" s="101">
        <v>39.78</v>
      </c>
      <c r="C15959" s="102"/>
      <c r="D15959" s="100" t="s">
        <v>16512</v>
      </c>
      <c r="E15959" s="101">
        <v>79.82</v>
      </c>
      <c r="F15959" s="102"/>
    </row>
    <row r="15960" ht="12.75" customHeight="1">
      <c r="A15960" s="100" t="s">
        <v>16232</v>
      </c>
      <c r="B15960" s="101">
        <v>37.41</v>
      </c>
      <c r="C15960" s="102"/>
      <c r="D15960" s="100" t="s">
        <v>31817</v>
      </c>
      <c r="E15960" s="101">
        <v>47.36</v>
      </c>
      <c r="F15960" s="102"/>
    </row>
    <row r="15961" ht="12.75" customHeight="1">
      <c r="A15961" s="100" t="s">
        <v>31677</v>
      </c>
      <c r="B15961" s="101">
        <v>49.51</v>
      </c>
      <c r="C15961" s="102"/>
      <c r="D15961" s="100" t="s">
        <v>16514</v>
      </c>
      <c r="E15961" s="101">
        <v>44.79</v>
      </c>
      <c r="F15961" s="102"/>
    </row>
    <row r="15962" ht="12.75" customHeight="1">
      <c r="A15962" s="100" t="s">
        <v>16234</v>
      </c>
      <c r="B15962" s="101">
        <v>47.14</v>
      </c>
      <c r="C15962" s="102"/>
      <c r="D15962" s="100" t="s">
        <v>31818</v>
      </c>
      <c r="E15962" s="101">
        <v>48.41</v>
      </c>
      <c r="F15962" s="102"/>
    </row>
    <row r="15963" ht="12.75" customHeight="1">
      <c r="A15963" s="100" t="s">
        <v>31678</v>
      </c>
      <c r="B15963" s="101">
        <v>55.65</v>
      </c>
      <c r="C15963" s="102"/>
      <c r="D15963" s="100" t="s">
        <v>16516</v>
      </c>
      <c r="E15963" s="101">
        <v>45.84</v>
      </c>
      <c r="F15963" s="102"/>
    </row>
    <row r="15964" ht="12.75" customHeight="1">
      <c r="A15964" s="100" t="s">
        <v>16236</v>
      </c>
      <c r="B15964" s="101">
        <v>53.28</v>
      </c>
      <c r="C15964" s="102"/>
      <c r="D15964" s="100" t="s">
        <v>31819</v>
      </c>
      <c r="E15964" s="101">
        <v>59.06</v>
      </c>
      <c r="F15964" s="102"/>
    </row>
    <row r="15965" ht="12.75" customHeight="1">
      <c r="A15965" s="100" t="s">
        <v>31679</v>
      </c>
      <c r="B15965" s="101">
        <v>41.92</v>
      </c>
      <c r="C15965" s="102"/>
      <c r="D15965" s="100" t="s">
        <v>16518</v>
      </c>
      <c r="E15965" s="101">
        <v>56.49</v>
      </c>
      <c r="F15965" s="102"/>
    </row>
    <row r="15966" ht="12.75" customHeight="1">
      <c r="A15966" s="100" t="s">
        <v>16238</v>
      </c>
      <c r="B15966" s="101">
        <v>39.55</v>
      </c>
      <c r="C15966" s="102"/>
      <c r="D15966" s="100" t="s">
        <v>31820</v>
      </c>
      <c r="E15966" s="101">
        <v>73.82</v>
      </c>
      <c r="F15966" s="102"/>
    </row>
    <row r="15967" ht="12.75" customHeight="1">
      <c r="A15967" s="100" t="s">
        <v>31680</v>
      </c>
      <c r="B15967" s="101">
        <v>39.78</v>
      </c>
      <c r="C15967" s="102"/>
      <c r="D15967" s="100" t="s">
        <v>16520</v>
      </c>
      <c r="E15967" s="101">
        <v>71.25</v>
      </c>
      <c r="F15967" s="102"/>
    </row>
    <row r="15968" ht="12.75" customHeight="1">
      <c r="A15968" s="100" t="s">
        <v>16240</v>
      </c>
      <c r="B15968" s="101">
        <v>37.41</v>
      </c>
      <c r="C15968" s="102"/>
      <c r="D15968" s="100" t="s">
        <v>31821</v>
      </c>
      <c r="E15968" s="101">
        <v>81.26</v>
      </c>
      <c r="F15968" s="102"/>
    </row>
    <row r="15969" ht="12.75" customHeight="1">
      <c r="A15969" s="100" t="s">
        <v>31681</v>
      </c>
      <c r="B15969" s="101">
        <v>53.21</v>
      </c>
      <c r="C15969" s="102"/>
      <c r="D15969" s="100" t="s">
        <v>16522</v>
      </c>
      <c r="E15969" s="101">
        <v>78.69</v>
      </c>
      <c r="F15969" s="102"/>
    </row>
    <row r="15970" ht="12.75" customHeight="1">
      <c r="A15970" s="100" t="s">
        <v>16242</v>
      </c>
      <c r="B15970" s="101">
        <v>50.84</v>
      </c>
      <c r="C15970" s="102"/>
      <c r="D15970" s="100" t="s">
        <v>31822</v>
      </c>
      <c r="E15970" s="101">
        <v>42.81</v>
      </c>
      <c r="F15970" s="102"/>
    </row>
    <row r="15971" ht="12.75" customHeight="1">
      <c r="A15971" s="100" t="s">
        <v>31682</v>
      </c>
      <c r="B15971" s="101">
        <v>54.92</v>
      </c>
      <c r="C15971" s="102"/>
      <c r="D15971" s="100" t="s">
        <v>16524</v>
      </c>
      <c r="E15971" s="101">
        <v>40.24</v>
      </c>
      <c r="F15971" s="102"/>
    </row>
    <row r="15972" ht="12.75" customHeight="1">
      <c r="A15972" s="100" t="s">
        <v>16244</v>
      </c>
      <c r="B15972" s="101">
        <v>52.55</v>
      </c>
      <c r="C15972" s="102"/>
      <c r="D15972" s="100" t="s">
        <v>31823</v>
      </c>
      <c r="E15972" s="101">
        <v>50.27</v>
      </c>
      <c r="F15972" s="102"/>
    </row>
    <row r="15973" ht="12.75" customHeight="1">
      <c r="A15973" s="100" t="s">
        <v>31683</v>
      </c>
      <c r="B15973" s="101">
        <v>61.8</v>
      </c>
      <c r="C15973" s="102"/>
      <c r="D15973" s="100" t="s">
        <v>16526</v>
      </c>
      <c r="E15973" s="101">
        <v>47.7</v>
      </c>
      <c r="F15973" s="102"/>
    </row>
    <row r="15974" ht="12.75" customHeight="1">
      <c r="A15974" s="100" t="s">
        <v>16246</v>
      </c>
      <c r="B15974" s="101">
        <v>59.43</v>
      </c>
      <c r="C15974" s="102"/>
      <c r="D15974" s="100" t="s">
        <v>31824</v>
      </c>
      <c r="E15974" s="101">
        <v>54.75</v>
      </c>
      <c r="F15974" s="102"/>
    </row>
    <row r="15975" ht="12.75" customHeight="1">
      <c r="A15975" s="100" t="s">
        <v>31684</v>
      </c>
      <c r="B15975" s="101">
        <v>26.71</v>
      </c>
      <c r="C15975" s="102"/>
      <c r="D15975" s="100" t="s">
        <v>16528</v>
      </c>
      <c r="E15975" s="101">
        <v>52.18</v>
      </c>
      <c r="F15975" s="102"/>
    </row>
    <row r="15976" ht="12.75" customHeight="1">
      <c r="A15976" s="100" t="s">
        <v>16248</v>
      </c>
      <c r="B15976" s="101">
        <v>24.34</v>
      </c>
      <c r="C15976" s="102"/>
      <c r="D15976" s="100" t="s">
        <v>31825</v>
      </c>
      <c r="E15976" s="101">
        <v>61.99</v>
      </c>
      <c r="F15976" s="102"/>
    </row>
    <row r="15977" ht="12.75" customHeight="1">
      <c r="A15977" s="100" t="s">
        <v>31685</v>
      </c>
      <c r="B15977" s="101">
        <v>30.5</v>
      </c>
      <c r="C15977" s="102"/>
      <c r="D15977" s="100" t="s">
        <v>16530</v>
      </c>
      <c r="E15977" s="101">
        <v>59.42</v>
      </c>
      <c r="F15977" s="102"/>
    </row>
    <row r="15978" ht="12.75" customHeight="1">
      <c r="A15978" s="100" t="s">
        <v>16250</v>
      </c>
      <c r="B15978" s="101">
        <v>28.13</v>
      </c>
      <c r="C15978" s="102"/>
      <c r="D15978" s="100" t="s">
        <v>31826</v>
      </c>
      <c r="E15978" s="101">
        <v>82.39</v>
      </c>
      <c r="F15978" s="102"/>
    </row>
    <row r="15979" ht="12.75" customHeight="1">
      <c r="A15979" s="100" t="s">
        <v>31686</v>
      </c>
      <c r="B15979" s="101">
        <v>34.91</v>
      </c>
      <c r="C15979" s="102"/>
      <c r="D15979" s="100" t="s">
        <v>16532</v>
      </c>
      <c r="E15979" s="101">
        <v>79.82</v>
      </c>
      <c r="F15979" s="102"/>
    </row>
    <row r="15980" ht="12.75" customHeight="1">
      <c r="A15980" s="100" t="s">
        <v>16252</v>
      </c>
      <c r="B15980" s="101">
        <v>32.54</v>
      </c>
      <c r="C15980" s="102"/>
      <c r="D15980" s="100" t="s">
        <v>31827</v>
      </c>
      <c r="E15980" s="101">
        <v>38.3</v>
      </c>
      <c r="F15980" s="102"/>
    </row>
    <row r="15981" ht="12.75" customHeight="1">
      <c r="A15981" s="100" t="s">
        <v>31687</v>
      </c>
      <c r="B15981" s="101">
        <v>39.94</v>
      </c>
      <c r="C15981" s="102"/>
      <c r="D15981" s="100" t="s">
        <v>16534</v>
      </c>
      <c r="E15981" s="101">
        <v>35.73</v>
      </c>
      <c r="F15981" s="102"/>
    </row>
    <row r="15982" ht="12.75" customHeight="1">
      <c r="A15982" s="100" t="s">
        <v>16254</v>
      </c>
      <c r="B15982" s="101">
        <v>37.57</v>
      </c>
      <c r="C15982" s="102"/>
      <c r="D15982" s="100" t="s">
        <v>31828</v>
      </c>
      <c r="E15982" s="101">
        <v>45.29</v>
      </c>
      <c r="F15982" s="102"/>
    </row>
    <row r="15983" ht="12.75" customHeight="1">
      <c r="A15983" s="100" t="s">
        <v>31688</v>
      </c>
      <c r="B15983" s="101">
        <v>55.37</v>
      </c>
      <c r="C15983" s="102"/>
      <c r="D15983" s="100" t="s">
        <v>16536</v>
      </c>
      <c r="E15983" s="101">
        <v>42.72</v>
      </c>
      <c r="F15983" s="102"/>
    </row>
    <row r="15984" ht="12.75" customHeight="1">
      <c r="A15984" s="100" t="s">
        <v>16256</v>
      </c>
      <c r="B15984" s="101">
        <v>53.0</v>
      </c>
      <c r="C15984" s="102"/>
      <c r="D15984" s="100" t="s">
        <v>31829</v>
      </c>
      <c r="E15984" s="101">
        <v>54.78</v>
      </c>
      <c r="F15984" s="102"/>
    </row>
    <row r="15985" ht="12.75" customHeight="1">
      <c r="A15985" s="100" t="s">
        <v>31689</v>
      </c>
      <c r="B15985" s="101">
        <v>63.12</v>
      </c>
      <c r="C15985" s="102"/>
      <c r="D15985" s="100" t="s">
        <v>16538</v>
      </c>
      <c r="E15985" s="101">
        <v>52.21</v>
      </c>
      <c r="F15985" s="102"/>
    </row>
    <row r="15986" ht="12.75" customHeight="1">
      <c r="A15986" s="100" t="s">
        <v>16258</v>
      </c>
      <c r="B15986" s="101">
        <v>60.75</v>
      </c>
      <c r="C15986" s="102"/>
      <c r="D15986" s="100" t="s">
        <v>31830</v>
      </c>
      <c r="E15986" s="101">
        <v>60.39</v>
      </c>
      <c r="F15986" s="102"/>
    </row>
    <row r="15987" ht="12.75" customHeight="1">
      <c r="A15987" s="100" t="s">
        <v>31690</v>
      </c>
      <c r="B15987" s="101">
        <v>33.37</v>
      </c>
      <c r="C15987" s="102"/>
      <c r="D15987" s="100" t="s">
        <v>16540</v>
      </c>
      <c r="E15987" s="101">
        <v>57.82</v>
      </c>
      <c r="F15987" s="102"/>
    </row>
    <row r="15988" ht="12.75" customHeight="1">
      <c r="A15988" s="100" t="s">
        <v>16260</v>
      </c>
      <c r="B15988" s="101">
        <v>31.0</v>
      </c>
      <c r="C15988" s="102"/>
      <c r="D15988" s="100" t="s">
        <v>31831</v>
      </c>
      <c r="E15988" s="101">
        <v>74.95</v>
      </c>
      <c r="F15988" s="102"/>
    </row>
    <row r="15989" ht="12.75" customHeight="1">
      <c r="A15989" s="100" t="s">
        <v>31691</v>
      </c>
      <c r="B15989" s="101">
        <v>37.79</v>
      </c>
      <c r="C15989" s="102"/>
      <c r="D15989" s="100" t="s">
        <v>16542</v>
      </c>
      <c r="E15989" s="101">
        <v>72.38</v>
      </c>
      <c r="F15989" s="102"/>
    </row>
    <row r="15990" ht="12.75" customHeight="1">
      <c r="A15990" s="100" t="s">
        <v>16262</v>
      </c>
      <c r="B15990" s="101">
        <v>35.42</v>
      </c>
      <c r="C15990" s="102"/>
      <c r="D15990" s="100" t="s">
        <v>31832</v>
      </c>
      <c r="E15990" s="101">
        <v>83.91</v>
      </c>
      <c r="F15990" s="102"/>
    </row>
    <row r="15991" ht="12.75" customHeight="1">
      <c r="A15991" s="100" t="s">
        <v>31692</v>
      </c>
      <c r="B15991" s="101">
        <v>42.84</v>
      </c>
      <c r="C15991" s="102"/>
      <c r="D15991" s="100" t="s">
        <v>16544</v>
      </c>
      <c r="E15991" s="101">
        <v>81.34</v>
      </c>
      <c r="F15991" s="102"/>
    </row>
    <row r="15992" ht="12.75" customHeight="1">
      <c r="A15992" s="100" t="s">
        <v>16264</v>
      </c>
      <c r="B15992" s="101">
        <v>40.47</v>
      </c>
      <c r="C15992" s="102"/>
      <c r="D15992" s="100" t="s">
        <v>31833</v>
      </c>
      <c r="E15992" s="101">
        <v>54.31</v>
      </c>
      <c r="F15992" s="102"/>
    </row>
    <row r="15993" ht="12.75" customHeight="1">
      <c r="A15993" s="100" t="s">
        <v>31693</v>
      </c>
      <c r="B15993" s="101">
        <v>59.91</v>
      </c>
      <c r="C15993" s="102"/>
      <c r="D15993" s="100" t="s">
        <v>16546</v>
      </c>
      <c r="E15993" s="101">
        <v>51.74</v>
      </c>
      <c r="F15993" s="102"/>
    </row>
    <row r="15994" ht="12.75" customHeight="1">
      <c r="A15994" s="100" t="s">
        <v>16266</v>
      </c>
      <c r="B15994" s="101">
        <v>57.54</v>
      </c>
      <c r="C15994" s="102"/>
      <c r="D15994" s="100" t="s">
        <v>31834</v>
      </c>
      <c r="E15994" s="101">
        <v>66.24</v>
      </c>
      <c r="F15994" s="102"/>
    </row>
    <row r="15995" ht="12.75" customHeight="1">
      <c r="A15995" s="100" t="s">
        <v>31694</v>
      </c>
      <c r="B15995" s="101">
        <v>67.94</v>
      </c>
      <c r="C15995" s="102"/>
      <c r="D15995" s="100" t="s">
        <v>16548</v>
      </c>
      <c r="E15995" s="101">
        <v>63.67</v>
      </c>
      <c r="F15995" s="102"/>
    </row>
    <row r="15996" ht="12.75" customHeight="1">
      <c r="A15996" s="100" t="s">
        <v>16268</v>
      </c>
      <c r="B15996" s="101">
        <v>65.57</v>
      </c>
      <c r="C15996" s="102"/>
      <c r="D15996" s="100" t="s">
        <v>31835</v>
      </c>
      <c r="E15996" s="101">
        <v>61.89</v>
      </c>
      <c r="F15996" s="102"/>
    </row>
    <row r="15997" ht="12.75" customHeight="1">
      <c r="A15997" s="100" t="s">
        <v>31695</v>
      </c>
      <c r="B15997" s="101">
        <v>36.58</v>
      </c>
      <c r="C15997" s="102"/>
      <c r="D15997" s="100" t="s">
        <v>16550</v>
      </c>
      <c r="E15997" s="101">
        <v>59.32</v>
      </c>
      <c r="F15997" s="102"/>
    </row>
    <row r="15998" ht="12.75" customHeight="1">
      <c r="A15998" s="100" t="s">
        <v>16270</v>
      </c>
      <c r="B15998" s="101">
        <v>34.21</v>
      </c>
      <c r="C15998" s="102"/>
      <c r="D15998" s="100" t="s">
        <v>31836</v>
      </c>
      <c r="E15998" s="101">
        <v>77.48</v>
      </c>
      <c r="F15998" s="102"/>
    </row>
    <row r="15999" ht="12.75" customHeight="1">
      <c r="A15999" s="100" t="s">
        <v>31696</v>
      </c>
      <c r="B15999" s="101">
        <v>42.57</v>
      </c>
      <c r="C15999" s="102"/>
      <c r="D15999" s="100" t="s">
        <v>16552</v>
      </c>
      <c r="E15999" s="101">
        <v>74.91</v>
      </c>
      <c r="F15999" s="102"/>
    </row>
    <row r="16000" ht="12.75" customHeight="1">
      <c r="A16000" s="100" t="s">
        <v>16272</v>
      </c>
      <c r="B16000" s="101">
        <v>40.2</v>
      </c>
      <c r="C16000" s="102"/>
      <c r="D16000" s="100" t="s">
        <v>31837</v>
      </c>
      <c r="E16000" s="101">
        <v>86.67</v>
      </c>
      <c r="F16000" s="102"/>
    </row>
    <row r="16001" ht="12.75" customHeight="1">
      <c r="A16001" s="100" t="s">
        <v>31697</v>
      </c>
      <c r="B16001" s="101">
        <v>43.54</v>
      </c>
      <c r="C16001" s="102"/>
      <c r="D16001" s="100" t="s">
        <v>16554</v>
      </c>
      <c r="E16001" s="101">
        <v>84.11</v>
      </c>
      <c r="F16001" s="102"/>
    </row>
    <row r="16002" ht="12.75" customHeight="1">
      <c r="A16002" s="100" t="s">
        <v>16274</v>
      </c>
      <c r="B16002" s="101">
        <v>41.17</v>
      </c>
      <c r="C16002" s="102"/>
      <c r="D16002" s="100" t="s">
        <v>31838</v>
      </c>
      <c r="E16002" s="101">
        <v>49.27</v>
      </c>
      <c r="F16002" s="102"/>
    </row>
    <row r="16003" ht="12.75" customHeight="1">
      <c r="A16003" s="100" t="s">
        <v>31698</v>
      </c>
      <c r="B16003" s="101">
        <v>64.73</v>
      </c>
      <c r="C16003" s="102"/>
      <c r="D16003" s="100" t="s">
        <v>16556</v>
      </c>
      <c r="E16003" s="101">
        <v>46.7</v>
      </c>
      <c r="F16003" s="102"/>
    </row>
    <row r="16004" ht="12.75" customHeight="1">
      <c r="A16004" s="100" t="s">
        <v>16276</v>
      </c>
      <c r="B16004" s="101">
        <v>62.36</v>
      </c>
      <c r="C16004" s="102"/>
      <c r="D16004" s="100" t="s">
        <v>31839</v>
      </c>
      <c r="E16004" s="101">
        <v>61.42</v>
      </c>
      <c r="F16004" s="102"/>
    </row>
    <row r="16005" ht="12.75" customHeight="1">
      <c r="A16005" s="100" t="s">
        <v>31699</v>
      </c>
      <c r="B16005" s="101">
        <v>73.23</v>
      </c>
      <c r="C16005" s="102"/>
      <c r="D16005" s="100" t="s">
        <v>16558</v>
      </c>
      <c r="E16005" s="101">
        <v>58.85</v>
      </c>
      <c r="F16005" s="102"/>
    </row>
    <row r="16006" ht="12.75" customHeight="1">
      <c r="A16006" s="100" t="s">
        <v>16278</v>
      </c>
      <c r="B16006" s="101">
        <v>70.86</v>
      </c>
      <c r="C16006" s="102"/>
      <c r="D16006" s="100" t="s">
        <v>31840</v>
      </c>
      <c r="E16006" s="101">
        <v>69.71</v>
      </c>
      <c r="F16006" s="102"/>
    </row>
    <row r="16007" ht="12.75" customHeight="1">
      <c r="A16007" s="100" t="s">
        <v>31700</v>
      </c>
      <c r="B16007" s="101">
        <v>36.39</v>
      </c>
      <c r="C16007" s="102"/>
      <c r="D16007" s="100" t="s">
        <v>16560</v>
      </c>
      <c r="E16007" s="101">
        <v>67.14</v>
      </c>
      <c r="F16007" s="102"/>
    </row>
    <row r="16008" ht="12.75" customHeight="1">
      <c r="A16008" s="100" t="s">
        <v>16280</v>
      </c>
      <c r="B16008" s="101">
        <v>34.02</v>
      </c>
      <c r="C16008" s="102"/>
      <c r="D16008" s="100" t="s">
        <v>31841</v>
      </c>
      <c r="E16008" s="101">
        <v>73.04</v>
      </c>
      <c r="F16008" s="102"/>
    </row>
    <row r="16009" ht="12.75" customHeight="1">
      <c r="A16009" s="100" t="s">
        <v>31701</v>
      </c>
      <c r="B16009" s="101">
        <v>40.76</v>
      </c>
      <c r="C16009" s="102"/>
      <c r="D16009" s="100" t="s">
        <v>16562</v>
      </c>
      <c r="E16009" s="101">
        <v>70.47</v>
      </c>
      <c r="F16009" s="102"/>
    </row>
    <row r="16010" ht="12.75" customHeight="1">
      <c r="A16010" s="100" t="s">
        <v>16282</v>
      </c>
      <c r="B16010" s="101">
        <v>38.39</v>
      </c>
      <c r="C16010" s="102"/>
      <c r="D16010" s="100" t="s">
        <v>31842</v>
      </c>
      <c r="E16010" s="101">
        <v>93.91</v>
      </c>
      <c r="F16010" s="102"/>
    </row>
    <row r="16011" ht="12.75" customHeight="1">
      <c r="A16011" s="100" t="s">
        <v>31702</v>
      </c>
      <c r="B16011" s="101">
        <v>45.86</v>
      </c>
      <c r="C16011" s="102"/>
      <c r="D16011" s="100" t="s">
        <v>16564</v>
      </c>
      <c r="E16011" s="101">
        <v>91.34</v>
      </c>
      <c r="F16011" s="102"/>
    </row>
    <row r="16012" ht="12.75" customHeight="1">
      <c r="A16012" s="100" t="s">
        <v>16284</v>
      </c>
      <c r="B16012" s="101">
        <v>43.49</v>
      </c>
      <c r="C16012" s="102"/>
      <c r="D16012" s="100" t="s">
        <v>31843</v>
      </c>
      <c r="E16012" s="101">
        <v>9.35</v>
      </c>
      <c r="F16012" s="102"/>
    </row>
    <row r="16013" ht="12.75" customHeight="1">
      <c r="A16013" s="100" t="s">
        <v>31703</v>
      </c>
      <c r="B16013" s="101">
        <v>51.62</v>
      </c>
      <c r="C16013" s="102"/>
      <c r="D16013" s="100" t="s">
        <v>16566</v>
      </c>
      <c r="E16013" s="101">
        <v>8.32</v>
      </c>
      <c r="F16013" s="102"/>
    </row>
    <row r="16014" ht="12.75" customHeight="1">
      <c r="A16014" s="100" t="s">
        <v>16286</v>
      </c>
      <c r="B16014" s="101">
        <v>49.25</v>
      </c>
      <c r="C16014" s="102"/>
      <c r="D16014" s="100" t="s">
        <v>31844</v>
      </c>
      <c r="E16014" s="101">
        <v>9.5</v>
      </c>
      <c r="F16014" s="102"/>
    </row>
    <row r="16015" ht="12.75" customHeight="1">
      <c r="A16015" s="100" t="s">
        <v>31704</v>
      </c>
      <c r="B16015" s="101">
        <v>67.94</v>
      </c>
      <c r="C16015" s="102"/>
      <c r="D16015" s="100" t="s">
        <v>16568</v>
      </c>
      <c r="E16015" s="101">
        <v>8.47</v>
      </c>
      <c r="F16015" s="102"/>
    </row>
    <row r="16016" ht="12.75" customHeight="1">
      <c r="A16016" s="100" t="s">
        <v>16288</v>
      </c>
      <c r="B16016" s="101">
        <v>65.57</v>
      </c>
      <c r="C16016" s="102"/>
      <c r="D16016" s="100" t="s">
        <v>31845</v>
      </c>
      <c r="E16016" s="101">
        <v>10.04</v>
      </c>
      <c r="F16016" s="102"/>
    </row>
    <row r="16017" ht="12.75" customHeight="1">
      <c r="A16017" s="100" t="s">
        <v>31705</v>
      </c>
      <c r="B16017" s="101">
        <v>86.56</v>
      </c>
      <c r="C16017" s="102"/>
      <c r="D16017" s="100" t="s">
        <v>16570</v>
      </c>
      <c r="E16017" s="101">
        <v>9.01</v>
      </c>
      <c r="F16017" s="102"/>
    </row>
    <row r="16018" ht="12.75" customHeight="1">
      <c r="A16018" s="100" t="s">
        <v>16290</v>
      </c>
      <c r="B16018" s="101">
        <v>84.19</v>
      </c>
      <c r="C16018" s="102"/>
      <c r="D16018" s="100" t="s">
        <v>31846</v>
      </c>
      <c r="E16018" s="101">
        <v>10.78</v>
      </c>
      <c r="F16018" s="102"/>
    </row>
    <row r="16019" ht="12.75" customHeight="1">
      <c r="A16019" s="100" t="s">
        <v>31706</v>
      </c>
      <c r="B16019" s="101">
        <v>44.87</v>
      </c>
      <c r="C16019" s="102"/>
      <c r="D16019" s="100" t="s">
        <v>16572</v>
      </c>
      <c r="E16019" s="101">
        <v>9.75</v>
      </c>
      <c r="F16019" s="102"/>
    </row>
    <row r="16020" ht="12.75" customHeight="1">
      <c r="A16020" s="100" t="s">
        <v>16292</v>
      </c>
      <c r="B16020" s="101">
        <v>42.5</v>
      </c>
      <c r="C16020" s="102"/>
      <c r="D16020" s="100" t="s">
        <v>31847</v>
      </c>
      <c r="E16020" s="101">
        <v>11.45</v>
      </c>
      <c r="F16020" s="102"/>
    </row>
    <row r="16021" ht="12.75" customHeight="1">
      <c r="A16021" s="100" t="s">
        <v>31707</v>
      </c>
      <c r="B16021" s="101">
        <v>50.21</v>
      </c>
      <c r="C16021" s="102"/>
      <c r="D16021" s="100" t="s">
        <v>16574</v>
      </c>
      <c r="E16021" s="101">
        <v>10.42</v>
      </c>
      <c r="F16021" s="102"/>
    </row>
    <row r="16022" ht="12.75" customHeight="1">
      <c r="A16022" s="100" t="s">
        <v>16294</v>
      </c>
      <c r="B16022" s="101">
        <v>47.84</v>
      </c>
      <c r="C16022" s="102"/>
      <c r="D16022" s="100" t="s">
        <v>31848</v>
      </c>
      <c r="E16022" s="101">
        <v>11.92</v>
      </c>
      <c r="F16022" s="102"/>
    </row>
    <row r="16023" ht="12.75" customHeight="1">
      <c r="A16023" s="100" t="s">
        <v>31708</v>
      </c>
      <c r="B16023" s="101">
        <v>54.41</v>
      </c>
      <c r="C16023" s="102"/>
      <c r="D16023" s="100" t="s">
        <v>16576</v>
      </c>
      <c r="E16023" s="101">
        <v>10.89</v>
      </c>
      <c r="F16023" s="102"/>
    </row>
    <row r="16024" ht="12.75" customHeight="1">
      <c r="A16024" s="100" t="s">
        <v>16296</v>
      </c>
      <c r="B16024" s="101">
        <v>52.04</v>
      </c>
      <c r="C16024" s="102"/>
      <c r="D16024" s="100" t="s">
        <v>31849</v>
      </c>
      <c r="E16024" s="101">
        <v>10.04</v>
      </c>
      <c r="F16024" s="102"/>
    </row>
    <row r="16025" ht="12.75" customHeight="1">
      <c r="A16025" s="100" t="s">
        <v>31709</v>
      </c>
      <c r="B16025" s="101">
        <v>82.23</v>
      </c>
      <c r="C16025" s="102"/>
      <c r="D16025" s="100" t="s">
        <v>16578</v>
      </c>
      <c r="E16025" s="101">
        <v>9.01</v>
      </c>
      <c r="F16025" s="102"/>
    </row>
    <row r="16026" ht="12.75" customHeight="1">
      <c r="A16026" s="100" t="s">
        <v>16298</v>
      </c>
      <c r="B16026" s="101">
        <v>79.86</v>
      </c>
      <c r="C16026" s="102"/>
      <c r="D16026" s="100" t="s">
        <v>31850</v>
      </c>
      <c r="E16026" s="101">
        <v>10.66</v>
      </c>
      <c r="F16026" s="102"/>
    </row>
    <row r="16027" ht="12.75" customHeight="1">
      <c r="A16027" s="100" t="s">
        <v>31710</v>
      </c>
      <c r="B16027" s="101">
        <v>92.71</v>
      </c>
      <c r="C16027" s="102"/>
      <c r="D16027" s="100" t="s">
        <v>16580</v>
      </c>
      <c r="E16027" s="101">
        <v>9.64</v>
      </c>
      <c r="F16027" s="102"/>
    </row>
    <row r="16028" ht="12.75" customHeight="1">
      <c r="A16028" s="100" t="s">
        <v>16300</v>
      </c>
      <c r="B16028" s="101">
        <v>90.34</v>
      </c>
      <c r="C16028" s="102"/>
      <c r="D16028" s="100" t="s">
        <v>31851</v>
      </c>
      <c r="E16028" s="101">
        <v>11.06</v>
      </c>
      <c r="F16028" s="102"/>
    </row>
    <row r="16029" ht="12.75" customHeight="1">
      <c r="A16029" s="100" t="s">
        <v>31711</v>
      </c>
      <c r="B16029" s="101">
        <v>48.98</v>
      </c>
      <c r="C16029" s="102"/>
      <c r="D16029" s="100" t="s">
        <v>16582</v>
      </c>
      <c r="E16029" s="101">
        <v>10.03</v>
      </c>
      <c r="F16029" s="102"/>
    </row>
    <row r="16030" ht="12.75" customHeight="1">
      <c r="A16030" s="100" t="s">
        <v>16302</v>
      </c>
      <c r="B16030" s="101">
        <v>46.61</v>
      </c>
      <c r="C16030" s="102"/>
      <c r="D16030" s="100" t="s">
        <v>31852</v>
      </c>
      <c r="E16030" s="101">
        <v>12.52</v>
      </c>
      <c r="F16030" s="102"/>
    </row>
    <row r="16031" ht="12.75" customHeight="1">
      <c r="A16031" s="100" t="s">
        <v>31712</v>
      </c>
      <c r="B16031" s="101">
        <v>46.07</v>
      </c>
      <c r="C16031" s="102"/>
      <c r="D16031" s="100" t="s">
        <v>16584</v>
      </c>
      <c r="E16031" s="101">
        <v>11.49</v>
      </c>
      <c r="F16031" s="102"/>
    </row>
    <row r="16032" ht="12.75" customHeight="1">
      <c r="A16032" s="100" t="s">
        <v>16304</v>
      </c>
      <c r="B16032" s="101">
        <v>43.7</v>
      </c>
      <c r="C16032" s="102"/>
      <c r="D16032" s="100" t="s">
        <v>31853</v>
      </c>
      <c r="E16032" s="101">
        <v>13.21</v>
      </c>
      <c r="F16032" s="102"/>
    </row>
    <row r="16033" ht="12.75" customHeight="1">
      <c r="A16033" s="100" t="s">
        <v>31713</v>
      </c>
      <c r="B16033" s="101">
        <v>58.85</v>
      </c>
      <c r="C16033" s="102"/>
      <c r="D16033" s="100" t="s">
        <v>16586</v>
      </c>
      <c r="E16033" s="101">
        <v>12.18</v>
      </c>
      <c r="F16033" s="102"/>
    </row>
    <row r="16034" ht="12.75" customHeight="1">
      <c r="A16034" s="100" t="s">
        <v>16306</v>
      </c>
      <c r="B16034" s="101">
        <v>56.48</v>
      </c>
      <c r="C16034" s="102"/>
      <c r="D16034" s="100" t="s">
        <v>31854</v>
      </c>
      <c r="E16034" s="101">
        <v>10.62</v>
      </c>
      <c r="F16034" s="102"/>
    </row>
    <row r="16035" ht="12.75" customHeight="1">
      <c r="A16035" s="100" t="s">
        <v>31714</v>
      </c>
      <c r="B16035" s="101">
        <v>79.51</v>
      </c>
      <c r="C16035" s="102"/>
      <c r="D16035" s="100" t="s">
        <v>16588</v>
      </c>
      <c r="E16035" s="101">
        <v>9.59</v>
      </c>
      <c r="F16035" s="102"/>
    </row>
    <row r="16036" ht="12.75" customHeight="1">
      <c r="A16036" s="100" t="s">
        <v>16308</v>
      </c>
      <c r="B16036" s="101">
        <v>77.14</v>
      </c>
      <c r="C16036" s="102"/>
      <c r="D16036" s="100" t="s">
        <v>31855</v>
      </c>
      <c r="E16036" s="101">
        <v>10.68</v>
      </c>
      <c r="F16036" s="102"/>
    </row>
    <row r="16037" ht="12.75" customHeight="1">
      <c r="A16037" s="100" t="s">
        <v>31715</v>
      </c>
      <c r="B16037" s="101">
        <v>98.86</v>
      </c>
      <c r="C16037" s="102"/>
      <c r="D16037" s="100" t="s">
        <v>16590</v>
      </c>
      <c r="E16037" s="101">
        <v>9.65</v>
      </c>
      <c r="F16037" s="102"/>
    </row>
    <row r="16038" ht="12.75" customHeight="1">
      <c r="A16038" s="100" t="s">
        <v>16310</v>
      </c>
      <c r="B16038" s="101">
        <v>96.49</v>
      </c>
      <c r="C16038" s="102"/>
      <c r="D16038" s="100" t="s">
        <v>31856</v>
      </c>
      <c r="E16038" s="101">
        <v>11.51</v>
      </c>
      <c r="F16038" s="102"/>
    </row>
    <row r="16039" ht="12.75" customHeight="1">
      <c r="A16039" s="100" t="s">
        <v>31716</v>
      </c>
      <c r="B16039" s="101">
        <v>36.65</v>
      </c>
      <c r="C16039" s="102"/>
      <c r="D16039" s="100" t="s">
        <v>16592</v>
      </c>
      <c r="E16039" s="101">
        <v>10.48</v>
      </c>
      <c r="F16039" s="102"/>
    </row>
    <row r="16040" ht="12.75" customHeight="1">
      <c r="A16040" s="100" t="s">
        <v>16312</v>
      </c>
      <c r="B16040" s="101">
        <v>34.28</v>
      </c>
      <c r="C16040" s="102"/>
      <c r="D16040" s="100" t="s">
        <v>31857</v>
      </c>
      <c r="E16040" s="101">
        <v>12.84</v>
      </c>
      <c r="F16040" s="102"/>
    </row>
    <row r="16041" ht="12.75" customHeight="1">
      <c r="A16041" s="100" t="s">
        <v>31717</v>
      </c>
      <c r="B16041" s="101">
        <v>45.5</v>
      </c>
      <c r="C16041" s="102"/>
      <c r="D16041" s="100" t="s">
        <v>16594</v>
      </c>
      <c r="E16041" s="101">
        <v>11.81</v>
      </c>
      <c r="F16041" s="102"/>
    </row>
    <row r="16042" ht="12.75" customHeight="1">
      <c r="A16042" s="100" t="s">
        <v>16314</v>
      </c>
      <c r="B16042" s="101">
        <v>43.13</v>
      </c>
      <c r="C16042" s="102"/>
      <c r="D16042" s="100" t="s">
        <v>31858</v>
      </c>
      <c r="E16042" s="101">
        <v>14.06</v>
      </c>
      <c r="F16042" s="102"/>
    </row>
    <row r="16043" ht="12.75" customHeight="1">
      <c r="A16043" s="100" t="s">
        <v>31718</v>
      </c>
      <c r="B16043" s="101">
        <v>48.81</v>
      </c>
      <c r="C16043" s="102"/>
      <c r="D16043" s="100" t="s">
        <v>16596</v>
      </c>
      <c r="E16043" s="101">
        <v>13.03</v>
      </c>
      <c r="F16043" s="102"/>
    </row>
    <row r="16044" ht="12.75" customHeight="1">
      <c r="A16044" s="100" t="s">
        <v>16316</v>
      </c>
      <c r="B16044" s="101">
        <v>46.44</v>
      </c>
      <c r="C16044" s="102"/>
      <c r="D16044" s="100" t="s">
        <v>31859</v>
      </c>
      <c r="E16044" s="101">
        <v>10.15</v>
      </c>
      <c r="F16044" s="102"/>
    </row>
    <row r="16045" ht="12.75" customHeight="1">
      <c r="A16045" s="100" t="s">
        <v>31719</v>
      </c>
      <c r="B16045" s="101">
        <v>55.89</v>
      </c>
      <c r="C16045" s="102"/>
      <c r="D16045" s="100" t="s">
        <v>16598</v>
      </c>
      <c r="E16045" s="101">
        <v>9.12</v>
      </c>
      <c r="F16045" s="102"/>
    </row>
    <row r="16046" ht="12.75" customHeight="1">
      <c r="A16046" s="100" t="s">
        <v>16318</v>
      </c>
      <c r="B16046" s="101">
        <v>53.52</v>
      </c>
      <c r="C16046" s="102"/>
      <c r="D16046" s="100" t="s">
        <v>31860</v>
      </c>
      <c r="E16046" s="101">
        <v>10.51</v>
      </c>
      <c r="F16046" s="102"/>
    </row>
    <row r="16047" ht="12.75" customHeight="1">
      <c r="A16047" s="100" t="s">
        <v>31720</v>
      </c>
      <c r="B16047" s="101">
        <v>80.55</v>
      </c>
      <c r="C16047" s="102"/>
      <c r="D16047" s="100" t="s">
        <v>16600</v>
      </c>
      <c r="E16047" s="101">
        <v>9.48</v>
      </c>
      <c r="F16047" s="102"/>
    </row>
    <row r="16048" ht="12.75" customHeight="1">
      <c r="A16048" s="100" t="s">
        <v>16320</v>
      </c>
      <c r="B16048" s="101">
        <v>78.18</v>
      </c>
      <c r="C16048" s="102"/>
      <c r="D16048" s="100" t="s">
        <v>31861</v>
      </c>
      <c r="E16048" s="101">
        <v>11.27</v>
      </c>
      <c r="F16048" s="102"/>
    </row>
    <row r="16049" ht="12.75" customHeight="1">
      <c r="A16049" s="100" t="s">
        <v>31721</v>
      </c>
      <c r="B16049" s="101">
        <v>102.39</v>
      </c>
      <c r="C16049" s="102"/>
      <c r="D16049" s="100" t="s">
        <v>16602</v>
      </c>
      <c r="E16049" s="101">
        <v>10.24</v>
      </c>
      <c r="F16049" s="102"/>
    </row>
    <row r="16050" ht="12.75" customHeight="1">
      <c r="A16050" s="100" t="s">
        <v>16322</v>
      </c>
      <c r="B16050" s="101">
        <v>100.02</v>
      </c>
      <c r="C16050" s="102"/>
      <c r="D16050" s="100" t="s">
        <v>31862</v>
      </c>
      <c r="E16050" s="101">
        <v>12.43</v>
      </c>
      <c r="F16050" s="102"/>
    </row>
    <row r="16051" ht="12.75" customHeight="1">
      <c r="A16051" s="100" t="s">
        <v>31722</v>
      </c>
      <c r="B16051" s="101">
        <v>45.82</v>
      </c>
      <c r="C16051" s="102"/>
      <c r="D16051" s="100" t="s">
        <v>16604</v>
      </c>
      <c r="E16051" s="101">
        <v>11.4</v>
      </c>
      <c r="F16051" s="102"/>
    </row>
    <row r="16052" ht="12.75" customHeight="1">
      <c r="A16052" s="100" t="s">
        <v>16324</v>
      </c>
      <c r="B16052" s="101">
        <v>43.45</v>
      </c>
      <c r="C16052" s="102"/>
      <c r="D16052" s="100" t="s">
        <v>31863</v>
      </c>
      <c r="E16052" s="101">
        <v>13.46</v>
      </c>
      <c r="F16052" s="102"/>
    </row>
    <row r="16053" ht="12.75" customHeight="1">
      <c r="A16053" s="100" t="s">
        <v>31723</v>
      </c>
      <c r="B16053" s="101">
        <v>52.94</v>
      </c>
      <c r="C16053" s="102"/>
      <c r="D16053" s="100" t="s">
        <v>16606</v>
      </c>
      <c r="E16053" s="101">
        <v>12.43</v>
      </c>
      <c r="F16053" s="102"/>
    </row>
    <row r="16054" ht="12.75" customHeight="1">
      <c r="A16054" s="100" t="s">
        <v>16326</v>
      </c>
      <c r="B16054" s="101">
        <v>50.57</v>
      </c>
      <c r="C16054" s="102"/>
      <c r="D16054" s="100" t="s">
        <v>31864</v>
      </c>
      <c r="E16054" s="101">
        <v>14.87</v>
      </c>
      <c r="F16054" s="102"/>
    </row>
    <row r="16055" ht="12.75" customHeight="1">
      <c r="A16055" s="100" t="s">
        <v>31724</v>
      </c>
      <c r="B16055" s="101">
        <v>60.34</v>
      </c>
      <c r="C16055" s="102"/>
      <c r="D16055" s="100" t="s">
        <v>16608</v>
      </c>
      <c r="E16055" s="101">
        <v>13.84</v>
      </c>
      <c r="F16055" s="102"/>
    </row>
    <row r="16056" ht="12.75" customHeight="1">
      <c r="A16056" s="100" t="s">
        <v>16328</v>
      </c>
      <c r="B16056" s="101">
        <v>57.97</v>
      </c>
      <c r="C16056" s="102"/>
      <c r="D16056" s="100" t="s">
        <v>31865</v>
      </c>
      <c r="E16056" s="101">
        <v>10.82</v>
      </c>
      <c r="F16056" s="102"/>
    </row>
    <row r="16057" ht="12.75" customHeight="1">
      <c r="A16057" s="100" t="s">
        <v>31725</v>
      </c>
      <c r="B16057" s="101">
        <v>86.56</v>
      </c>
      <c r="C16057" s="102"/>
      <c r="D16057" s="100" t="s">
        <v>16610</v>
      </c>
      <c r="E16057" s="101">
        <v>9.79</v>
      </c>
      <c r="F16057" s="102"/>
    </row>
    <row r="16058" ht="12.75" customHeight="1">
      <c r="A16058" s="100" t="s">
        <v>16330</v>
      </c>
      <c r="B16058" s="101">
        <v>84.19</v>
      </c>
      <c r="C16058" s="102"/>
      <c r="D16058" s="100" t="s">
        <v>31866</v>
      </c>
      <c r="E16058" s="101">
        <v>11.66</v>
      </c>
      <c r="F16058" s="102"/>
    </row>
    <row r="16059" ht="12.75" customHeight="1">
      <c r="A16059" s="100" t="s">
        <v>31726</v>
      </c>
      <c r="B16059" s="101">
        <v>109.1</v>
      </c>
      <c r="C16059" s="102"/>
      <c r="D16059" s="100" t="s">
        <v>16612</v>
      </c>
      <c r="E16059" s="101">
        <v>10.64</v>
      </c>
      <c r="F16059" s="102"/>
    </row>
    <row r="16060" ht="12.75" customHeight="1">
      <c r="A16060" s="100" t="s">
        <v>16332</v>
      </c>
      <c r="B16060" s="101">
        <v>106.73</v>
      </c>
      <c r="C16060" s="102"/>
      <c r="D16060" s="100" t="s">
        <v>31867</v>
      </c>
      <c r="E16060" s="101">
        <v>12.57</v>
      </c>
      <c r="F16060" s="102"/>
    </row>
    <row r="16061" ht="12.75" customHeight="1">
      <c r="A16061" s="100" t="s">
        <v>31727</v>
      </c>
      <c r="B16061" s="101">
        <v>43.34</v>
      </c>
      <c r="C16061" s="102"/>
      <c r="D16061" s="100" t="s">
        <v>16614</v>
      </c>
      <c r="E16061" s="101">
        <v>11.54</v>
      </c>
      <c r="F16061" s="102"/>
    </row>
    <row r="16062" ht="12.75" customHeight="1">
      <c r="A16062" s="100" t="s">
        <v>16334</v>
      </c>
      <c r="B16062" s="101">
        <v>40.97</v>
      </c>
      <c r="C16062" s="102"/>
      <c r="D16062" s="100" t="s">
        <v>31868</v>
      </c>
      <c r="E16062" s="101">
        <v>14.05</v>
      </c>
      <c r="F16062" s="102"/>
    </row>
    <row r="16063" ht="12.75" customHeight="1">
      <c r="A16063" s="100" t="s">
        <v>31728</v>
      </c>
      <c r="B16063" s="101">
        <v>57.2</v>
      </c>
      <c r="C16063" s="102"/>
      <c r="D16063" s="100" t="s">
        <v>16616</v>
      </c>
      <c r="E16063" s="101">
        <v>13.02</v>
      </c>
      <c r="F16063" s="102"/>
    </row>
    <row r="16064" ht="12.75" customHeight="1">
      <c r="A16064" s="100" t="s">
        <v>16336</v>
      </c>
      <c r="B16064" s="101">
        <v>54.83</v>
      </c>
      <c r="C16064" s="102"/>
      <c r="D16064" s="100" t="s">
        <v>31869</v>
      </c>
      <c r="E16064" s="101">
        <v>15.74</v>
      </c>
      <c r="F16064" s="102"/>
    </row>
    <row r="16065" ht="12.75" customHeight="1">
      <c r="A16065" s="100" t="s">
        <v>31729</v>
      </c>
      <c r="B16065" s="101">
        <v>62.19</v>
      </c>
      <c r="C16065" s="102"/>
      <c r="D16065" s="100" t="s">
        <v>16618</v>
      </c>
      <c r="E16065" s="101">
        <v>14.71</v>
      </c>
      <c r="F16065" s="102"/>
    </row>
    <row r="16066" ht="12.75" customHeight="1">
      <c r="A16066" s="100" t="s">
        <v>16338</v>
      </c>
      <c r="B16066" s="101">
        <v>59.82</v>
      </c>
      <c r="C16066" s="102"/>
      <c r="D16066" s="100" t="s">
        <v>31870</v>
      </c>
      <c r="E16066" s="101">
        <v>12.13</v>
      </c>
      <c r="F16066" s="102"/>
    </row>
    <row r="16067" ht="12.75" customHeight="1">
      <c r="A16067" s="100" t="s">
        <v>31730</v>
      </c>
      <c r="B16067" s="101">
        <v>62.5</v>
      </c>
      <c r="C16067" s="102"/>
      <c r="D16067" s="100" t="s">
        <v>16620</v>
      </c>
      <c r="E16067" s="101">
        <v>11.11</v>
      </c>
      <c r="F16067" s="102"/>
    </row>
    <row r="16068" ht="12.75" customHeight="1">
      <c r="A16068" s="100" t="s">
        <v>16340</v>
      </c>
      <c r="B16068" s="101">
        <v>60.13</v>
      </c>
      <c r="C16068" s="102"/>
      <c r="D16068" s="100" t="s">
        <v>31871</v>
      </c>
      <c r="E16068" s="101">
        <v>12.84</v>
      </c>
      <c r="F16068" s="102"/>
    </row>
    <row r="16069" ht="12.75" customHeight="1">
      <c r="A16069" s="100" t="s">
        <v>31731</v>
      </c>
      <c r="B16069" s="101">
        <v>115.84</v>
      </c>
      <c r="C16069" s="102"/>
      <c r="D16069" s="100" t="s">
        <v>16622</v>
      </c>
      <c r="E16069" s="101">
        <v>11.81</v>
      </c>
      <c r="F16069" s="102"/>
    </row>
    <row r="16070" ht="12.75" customHeight="1">
      <c r="A16070" s="100" t="s">
        <v>16342</v>
      </c>
      <c r="B16070" s="101">
        <v>113.47</v>
      </c>
      <c r="C16070" s="102"/>
      <c r="D16070" s="100" t="s">
        <v>31872</v>
      </c>
      <c r="E16070" s="101">
        <v>13.53</v>
      </c>
      <c r="F16070" s="102"/>
    </row>
    <row r="16071" ht="12.75" customHeight="1">
      <c r="A16071" s="100" t="s">
        <v>31732</v>
      </c>
      <c r="B16071" s="101">
        <v>45.36</v>
      </c>
      <c r="C16071" s="102"/>
      <c r="D16071" s="100" t="s">
        <v>16624</v>
      </c>
      <c r="E16071" s="101">
        <v>12.5</v>
      </c>
      <c r="F16071" s="102"/>
    </row>
    <row r="16072" ht="12.75" customHeight="1">
      <c r="A16072" s="100" t="s">
        <v>16344</v>
      </c>
      <c r="B16072" s="101">
        <v>42.99</v>
      </c>
      <c r="C16072" s="102"/>
      <c r="D16072" s="100" t="s">
        <v>31873</v>
      </c>
      <c r="E16072" s="101">
        <v>16.01</v>
      </c>
      <c r="F16072" s="102"/>
    </row>
    <row r="16073" ht="12.75" customHeight="1">
      <c r="A16073" s="100" t="s">
        <v>31733</v>
      </c>
      <c r="B16073" s="101">
        <v>54.76</v>
      </c>
      <c r="C16073" s="102"/>
      <c r="D16073" s="100" t="s">
        <v>16626</v>
      </c>
      <c r="E16073" s="101">
        <v>14.99</v>
      </c>
      <c r="F16073" s="102"/>
    </row>
    <row r="16074" ht="12.75" customHeight="1">
      <c r="A16074" s="100" t="s">
        <v>16346</v>
      </c>
      <c r="B16074" s="101">
        <v>52.39</v>
      </c>
      <c r="C16074" s="102"/>
      <c r="D16074" s="100" t="s">
        <v>31874</v>
      </c>
      <c r="E16074" s="101">
        <v>17.4</v>
      </c>
      <c r="F16074" s="102"/>
    </row>
    <row r="16075" ht="12.75" customHeight="1">
      <c r="A16075" s="100" t="s">
        <v>31734</v>
      </c>
      <c r="B16075" s="101">
        <v>56.4</v>
      </c>
      <c r="C16075" s="102"/>
      <c r="D16075" s="100" t="s">
        <v>16628</v>
      </c>
      <c r="E16075" s="101">
        <v>16.37</v>
      </c>
      <c r="F16075" s="102"/>
    </row>
    <row r="16076" ht="12.75" customHeight="1">
      <c r="A16076" s="100" t="s">
        <v>16348</v>
      </c>
      <c r="B16076" s="101">
        <v>54.03</v>
      </c>
      <c r="C16076" s="102"/>
      <c r="D16076" s="100" t="s">
        <v>31875</v>
      </c>
      <c r="E16076" s="101">
        <v>10.27</v>
      </c>
      <c r="F16076" s="102"/>
    </row>
    <row r="16077" ht="12.75" customHeight="1">
      <c r="A16077" s="100" t="s">
        <v>31735</v>
      </c>
      <c r="B16077" s="101">
        <v>62.8</v>
      </c>
      <c r="C16077" s="102"/>
      <c r="D16077" s="100" t="s">
        <v>16630</v>
      </c>
      <c r="E16077" s="101">
        <v>9.24</v>
      </c>
      <c r="F16077" s="102"/>
    </row>
    <row r="16078" ht="12.75" customHeight="1">
      <c r="A16078" s="100" t="s">
        <v>16350</v>
      </c>
      <c r="B16078" s="101">
        <v>60.43</v>
      </c>
      <c r="C16078" s="102"/>
      <c r="D16078" s="100" t="s">
        <v>31876</v>
      </c>
      <c r="E16078" s="101">
        <v>11.1</v>
      </c>
      <c r="F16078" s="102"/>
    </row>
    <row r="16079" ht="12.75" customHeight="1">
      <c r="A16079" s="100" t="s">
        <v>31736</v>
      </c>
      <c r="B16079" s="101">
        <v>88.47</v>
      </c>
      <c r="C16079" s="102"/>
      <c r="D16079" s="100" t="s">
        <v>16632</v>
      </c>
      <c r="E16079" s="101">
        <v>10.07</v>
      </c>
      <c r="F16079" s="102"/>
    </row>
    <row r="16080" ht="12.75" customHeight="1">
      <c r="A16080" s="100" t="s">
        <v>16352</v>
      </c>
      <c r="B16080" s="101">
        <v>86.1</v>
      </c>
      <c r="C16080" s="102"/>
      <c r="D16080" s="100" t="s">
        <v>31877</v>
      </c>
      <c r="E16080" s="101">
        <v>11.71</v>
      </c>
      <c r="F16080" s="102"/>
    </row>
    <row r="16081" ht="12.75" customHeight="1">
      <c r="A16081" s="100" t="s">
        <v>31737</v>
      </c>
      <c r="B16081" s="101">
        <v>108.81</v>
      </c>
      <c r="C16081" s="102"/>
      <c r="D16081" s="100" t="s">
        <v>16634</v>
      </c>
      <c r="E16081" s="101">
        <v>10.68</v>
      </c>
      <c r="F16081" s="102"/>
    </row>
    <row r="16082" ht="12.75" customHeight="1">
      <c r="A16082" s="100" t="s">
        <v>16354</v>
      </c>
      <c r="B16082" s="101">
        <v>106.44</v>
      </c>
      <c r="C16082" s="102"/>
      <c r="D16082" s="100" t="s">
        <v>31878</v>
      </c>
      <c r="E16082" s="101">
        <v>12.39</v>
      </c>
      <c r="F16082" s="102"/>
    </row>
    <row r="16083" ht="12.75" customHeight="1">
      <c r="A16083" s="100" t="s">
        <v>31738</v>
      </c>
      <c r="B16083" s="101">
        <v>54.76</v>
      </c>
      <c r="C16083" s="102"/>
      <c r="D16083" s="100" t="s">
        <v>16636</v>
      </c>
      <c r="E16083" s="101">
        <v>11.36</v>
      </c>
      <c r="F16083" s="102"/>
    </row>
    <row r="16084" ht="12.75" customHeight="1">
      <c r="A16084" s="100" t="s">
        <v>16356</v>
      </c>
      <c r="B16084" s="101">
        <v>52.39</v>
      </c>
      <c r="C16084" s="102"/>
      <c r="D16084" s="100" t="s">
        <v>31879</v>
      </c>
      <c r="E16084" s="101">
        <v>13.85</v>
      </c>
      <c r="F16084" s="102"/>
    </row>
    <row r="16085" ht="12.75" customHeight="1">
      <c r="A16085" s="100" t="s">
        <v>31739</v>
      </c>
      <c r="B16085" s="101">
        <v>60.66</v>
      </c>
      <c r="C16085" s="102"/>
      <c r="D16085" s="100" t="s">
        <v>16638</v>
      </c>
      <c r="E16085" s="101">
        <v>12.82</v>
      </c>
      <c r="F16085" s="102"/>
    </row>
    <row r="16086" ht="12.75" customHeight="1">
      <c r="A16086" s="100" t="s">
        <v>16358</v>
      </c>
      <c r="B16086" s="101">
        <v>58.29</v>
      </c>
      <c r="C16086" s="102"/>
      <c r="D16086" s="100" t="s">
        <v>31880</v>
      </c>
      <c r="E16086" s="101">
        <v>15.32</v>
      </c>
      <c r="F16086" s="102"/>
    </row>
    <row r="16087" ht="12.75" customHeight="1">
      <c r="A16087" s="100" t="s">
        <v>31740</v>
      </c>
      <c r="B16087" s="101">
        <v>76.01</v>
      </c>
      <c r="C16087" s="102"/>
      <c r="D16087" s="100" t="s">
        <v>16640</v>
      </c>
      <c r="E16087" s="101">
        <v>14.29</v>
      </c>
      <c r="F16087" s="102"/>
    </row>
    <row r="16088" ht="12.75" customHeight="1">
      <c r="A16088" s="100" t="s">
        <v>16360</v>
      </c>
      <c r="B16088" s="101">
        <v>73.64</v>
      </c>
      <c r="C16088" s="102"/>
      <c r="D16088" s="100" t="s">
        <v>31881</v>
      </c>
      <c r="E16088" s="101">
        <v>12.72</v>
      </c>
      <c r="F16088" s="102"/>
    </row>
    <row r="16089" ht="12.75" customHeight="1">
      <c r="A16089" s="100" t="s">
        <v>31741</v>
      </c>
      <c r="B16089" s="101">
        <v>93.43</v>
      </c>
      <c r="C16089" s="102"/>
      <c r="D16089" s="100" t="s">
        <v>16642</v>
      </c>
      <c r="E16089" s="101">
        <v>11.69</v>
      </c>
      <c r="F16089" s="102"/>
    </row>
    <row r="16090" ht="12.75" customHeight="1">
      <c r="A16090" s="100" t="s">
        <v>16362</v>
      </c>
      <c r="B16090" s="101">
        <v>91.06</v>
      </c>
      <c r="C16090" s="102"/>
      <c r="D16090" s="100" t="s">
        <v>31882</v>
      </c>
      <c r="E16090" s="101">
        <v>13.95</v>
      </c>
      <c r="F16090" s="102"/>
    </row>
    <row r="16091" ht="12.75" customHeight="1">
      <c r="A16091" s="100" t="s">
        <v>31742</v>
      </c>
      <c r="B16091" s="101">
        <v>113.79</v>
      </c>
      <c r="C16091" s="102"/>
      <c r="D16091" s="100" t="s">
        <v>16644</v>
      </c>
      <c r="E16091" s="101">
        <v>12.92</v>
      </c>
      <c r="F16091" s="102"/>
    </row>
    <row r="16092" ht="12.75" customHeight="1">
      <c r="A16092" s="100" t="s">
        <v>16364</v>
      </c>
      <c r="B16092" s="101">
        <v>111.42</v>
      </c>
      <c r="C16092" s="102"/>
      <c r="D16092" s="100" t="s">
        <v>31883</v>
      </c>
      <c r="E16092" s="101">
        <v>14.97</v>
      </c>
      <c r="F16092" s="102"/>
    </row>
    <row r="16093" ht="12.75" customHeight="1">
      <c r="A16093" s="100" t="s">
        <v>31743</v>
      </c>
      <c r="B16093" s="101">
        <v>59.01</v>
      </c>
      <c r="C16093" s="102"/>
      <c r="D16093" s="100" t="s">
        <v>16646</v>
      </c>
      <c r="E16093" s="101">
        <v>13.94</v>
      </c>
      <c r="F16093" s="102"/>
    </row>
    <row r="16094" ht="12.75" customHeight="1">
      <c r="A16094" s="100" t="s">
        <v>16366</v>
      </c>
      <c r="B16094" s="101">
        <v>56.64</v>
      </c>
      <c r="C16094" s="102"/>
      <c r="D16094" s="100" t="s">
        <v>31884</v>
      </c>
      <c r="E16094" s="101">
        <v>16.83</v>
      </c>
      <c r="F16094" s="102"/>
    </row>
    <row r="16095" ht="12.75" customHeight="1">
      <c r="A16095" s="100" t="s">
        <v>31744</v>
      </c>
      <c r="B16095" s="101">
        <v>64.78</v>
      </c>
      <c r="C16095" s="102"/>
      <c r="D16095" s="100" t="s">
        <v>16648</v>
      </c>
      <c r="E16095" s="101">
        <v>15.8</v>
      </c>
      <c r="F16095" s="102"/>
    </row>
    <row r="16096" ht="12.75" customHeight="1">
      <c r="A16096" s="100" t="s">
        <v>16368</v>
      </c>
      <c r="B16096" s="101">
        <v>62.41</v>
      </c>
      <c r="C16096" s="102"/>
      <c r="D16096" s="100" t="s">
        <v>31885</v>
      </c>
      <c r="E16096" s="101">
        <v>18.67</v>
      </c>
      <c r="F16096" s="102"/>
    </row>
    <row r="16097" ht="12.75" customHeight="1">
      <c r="A16097" s="100" t="s">
        <v>31745</v>
      </c>
      <c r="B16097" s="101">
        <v>71.2</v>
      </c>
      <c r="C16097" s="102"/>
      <c r="D16097" s="100" t="s">
        <v>16650</v>
      </c>
      <c r="E16097" s="101">
        <v>17.64</v>
      </c>
      <c r="F16097" s="102"/>
    </row>
    <row r="16098" ht="12.75" customHeight="1">
      <c r="A16098" s="100" t="s">
        <v>16370</v>
      </c>
      <c r="B16098" s="101">
        <v>68.83</v>
      </c>
      <c r="C16098" s="102"/>
      <c r="D16098" s="100" t="s">
        <v>31886</v>
      </c>
      <c r="E16098" s="101">
        <v>14.84</v>
      </c>
      <c r="F16098" s="102"/>
    </row>
    <row r="16099" ht="12.75" customHeight="1">
      <c r="A16099" s="100" t="s">
        <v>31746</v>
      </c>
      <c r="B16099" s="101">
        <v>98.42</v>
      </c>
      <c r="C16099" s="102"/>
      <c r="D16099" s="100" t="s">
        <v>16652</v>
      </c>
      <c r="E16099" s="101">
        <v>13.81</v>
      </c>
      <c r="F16099" s="102"/>
    </row>
    <row r="16100" ht="12.75" customHeight="1">
      <c r="A16100" s="100" t="s">
        <v>16372</v>
      </c>
      <c r="B16100" s="101">
        <v>96.05</v>
      </c>
      <c r="C16100" s="102"/>
      <c r="D16100" s="100" t="s">
        <v>31887</v>
      </c>
      <c r="E16100" s="101">
        <v>13.61</v>
      </c>
      <c r="F16100" s="102"/>
    </row>
    <row r="16101" ht="12.75" customHeight="1">
      <c r="A16101" s="100" t="s">
        <v>31747</v>
      </c>
      <c r="B16101" s="101">
        <v>118.78</v>
      </c>
      <c r="C16101" s="102"/>
      <c r="D16101" s="100" t="s">
        <v>16654</v>
      </c>
      <c r="E16101" s="101">
        <v>12.58</v>
      </c>
      <c r="F16101" s="102"/>
    </row>
    <row r="16102" ht="12.75" customHeight="1">
      <c r="A16102" s="100" t="s">
        <v>16374</v>
      </c>
      <c r="B16102" s="101">
        <v>116.41</v>
      </c>
      <c r="C16102" s="102"/>
      <c r="D16102" s="100" t="s">
        <v>31888</v>
      </c>
      <c r="E16102" s="101">
        <v>15.83</v>
      </c>
      <c r="F16102" s="102"/>
    </row>
    <row r="16103" ht="12.75" customHeight="1">
      <c r="A16103" s="100" t="s">
        <v>31748</v>
      </c>
      <c r="B16103" s="101">
        <v>23.65</v>
      </c>
      <c r="C16103" s="102"/>
      <c r="D16103" s="100" t="s">
        <v>16656</v>
      </c>
      <c r="E16103" s="101">
        <v>14.8</v>
      </c>
      <c r="F16103" s="102"/>
    </row>
    <row r="16104" ht="12.75" customHeight="1">
      <c r="A16104" s="100" t="s">
        <v>16376</v>
      </c>
      <c r="B16104" s="101">
        <v>21.28</v>
      </c>
      <c r="C16104" s="102"/>
      <c r="D16104" s="100" t="s">
        <v>31889</v>
      </c>
      <c r="E16104" s="101">
        <v>16.91</v>
      </c>
      <c r="F16104" s="102"/>
    </row>
    <row r="16105" ht="12.75" customHeight="1">
      <c r="A16105" s="100" t="s">
        <v>31749</v>
      </c>
      <c r="B16105" s="101">
        <v>26.46</v>
      </c>
      <c r="C16105" s="102"/>
      <c r="D16105" s="100" t="s">
        <v>16658</v>
      </c>
      <c r="E16105" s="101">
        <v>15.88</v>
      </c>
      <c r="F16105" s="102"/>
    </row>
    <row r="16106" ht="12.75" customHeight="1">
      <c r="A16106" s="100" t="s">
        <v>16378</v>
      </c>
      <c r="B16106" s="101">
        <v>24.09</v>
      </c>
      <c r="C16106" s="102"/>
      <c r="D16106" s="100" t="s">
        <v>31890</v>
      </c>
      <c r="E16106" s="101">
        <v>20.0</v>
      </c>
      <c r="F16106" s="102"/>
    </row>
    <row r="16107" ht="12.75" customHeight="1">
      <c r="A16107" s="100" t="s">
        <v>31750</v>
      </c>
      <c r="B16107" s="101">
        <v>29.75</v>
      </c>
      <c r="C16107" s="102"/>
      <c r="D16107" s="100" t="s">
        <v>16660</v>
      </c>
      <c r="E16107" s="101">
        <v>18.97</v>
      </c>
      <c r="F16107" s="102"/>
    </row>
    <row r="16108" ht="12.75" customHeight="1">
      <c r="A16108" s="100" t="s">
        <v>16380</v>
      </c>
      <c r="B16108" s="101">
        <v>27.38</v>
      </c>
      <c r="C16108" s="102"/>
      <c r="D16108" s="100" t="s">
        <v>31891</v>
      </c>
      <c r="E16108" s="101">
        <v>10.15</v>
      </c>
      <c r="F16108" s="102"/>
    </row>
    <row r="16109" ht="12.75" customHeight="1">
      <c r="A16109" s="100" t="s">
        <v>31751</v>
      </c>
      <c r="B16109" s="101">
        <v>33.84</v>
      </c>
      <c r="C16109" s="102"/>
      <c r="D16109" s="100" t="s">
        <v>16662</v>
      </c>
      <c r="E16109" s="101">
        <v>9.12</v>
      </c>
      <c r="F16109" s="102"/>
    </row>
    <row r="16110" ht="12.75" customHeight="1">
      <c r="A16110" s="100" t="s">
        <v>16382</v>
      </c>
      <c r="B16110" s="101">
        <v>31.47</v>
      </c>
      <c r="C16110" s="102"/>
      <c r="D16110" s="100" t="s">
        <v>31892</v>
      </c>
      <c r="E16110" s="101">
        <v>9.94</v>
      </c>
      <c r="F16110" s="102"/>
    </row>
    <row r="16111" ht="12.75" customHeight="1">
      <c r="A16111" s="100" t="s">
        <v>31752</v>
      </c>
      <c r="B16111" s="101">
        <v>48.48</v>
      </c>
      <c r="C16111" s="102"/>
      <c r="D16111" s="100" t="s">
        <v>16664</v>
      </c>
      <c r="E16111" s="101">
        <v>8.92</v>
      </c>
      <c r="F16111" s="102"/>
    </row>
    <row r="16112" ht="12.75" customHeight="1">
      <c r="A16112" s="100" t="s">
        <v>16384</v>
      </c>
      <c r="B16112" s="101">
        <v>46.11</v>
      </c>
      <c r="C16112" s="102"/>
      <c r="D16112" s="100" t="s">
        <v>31893</v>
      </c>
      <c r="E16112" s="101">
        <v>12.53</v>
      </c>
      <c r="F16112" s="102"/>
    </row>
    <row r="16113" ht="12.75" customHeight="1">
      <c r="A16113" s="100" t="s">
        <v>31753</v>
      </c>
      <c r="B16113" s="101">
        <v>63.12</v>
      </c>
      <c r="C16113" s="102"/>
      <c r="D16113" s="100" t="s">
        <v>16666</v>
      </c>
      <c r="E16113" s="101">
        <v>11.5</v>
      </c>
      <c r="F16113" s="102"/>
    </row>
    <row r="16114" ht="12.75" customHeight="1">
      <c r="A16114" s="100" t="s">
        <v>16386</v>
      </c>
      <c r="B16114" s="101">
        <v>60.75</v>
      </c>
      <c r="C16114" s="102"/>
      <c r="D16114" s="100" t="s">
        <v>31894</v>
      </c>
      <c r="E16114" s="101">
        <v>13.61</v>
      </c>
      <c r="F16114" s="102"/>
    </row>
    <row r="16115" ht="12.75" customHeight="1">
      <c r="A16115" s="100" t="s">
        <v>31754</v>
      </c>
      <c r="B16115" s="101">
        <v>26.12</v>
      </c>
      <c r="C16115" s="102"/>
      <c r="D16115" s="100" t="s">
        <v>16668</v>
      </c>
      <c r="E16115" s="101">
        <v>12.59</v>
      </c>
      <c r="F16115" s="102"/>
    </row>
    <row r="16116" ht="12.75" customHeight="1">
      <c r="A16116" s="100" t="s">
        <v>16388</v>
      </c>
      <c r="B16116" s="101">
        <v>23.75</v>
      </c>
      <c r="C16116" s="102"/>
      <c r="D16116" s="100" t="s">
        <v>31895</v>
      </c>
      <c r="E16116" s="101">
        <v>17.55</v>
      </c>
      <c r="F16116" s="102"/>
    </row>
    <row r="16117" ht="12.75" customHeight="1">
      <c r="A16117" s="100" t="s">
        <v>31755</v>
      </c>
      <c r="B16117" s="101">
        <v>30.95</v>
      </c>
      <c r="C16117" s="102"/>
      <c r="D16117" s="100" t="s">
        <v>16670</v>
      </c>
      <c r="E16117" s="101">
        <v>16.52</v>
      </c>
      <c r="F16117" s="102"/>
    </row>
    <row r="16118" ht="12.75" customHeight="1">
      <c r="A16118" s="100" t="s">
        <v>16390</v>
      </c>
      <c r="B16118" s="101">
        <v>28.58</v>
      </c>
      <c r="C16118" s="102"/>
      <c r="D16118" s="100" t="s">
        <v>31896</v>
      </c>
      <c r="E16118" s="101">
        <v>20.33</v>
      </c>
      <c r="F16118" s="102"/>
    </row>
    <row r="16119" ht="12.75" customHeight="1">
      <c r="A16119" s="100" t="s">
        <v>31756</v>
      </c>
      <c r="B16119" s="101">
        <v>36.32</v>
      </c>
      <c r="C16119" s="102"/>
      <c r="D16119" s="100" t="s">
        <v>16672</v>
      </c>
      <c r="E16119" s="101">
        <v>19.3</v>
      </c>
      <c r="F16119" s="102"/>
    </row>
    <row r="16120" ht="12.75" customHeight="1">
      <c r="A16120" s="100" t="s">
        <v>16392</v>
      </c>
      <c r="B16120" s="101">
        <v>33.95</v>
      </c>
      <c r="C16120" s="102"/>
      <c r="D16120" s="100" t="s">
        <v>31897</v>
      </c>
      <c r="E16120" s="101">
        <v>11.87</v>
      </c>
      <c r="F16120" s="102"/>
    </row>
    <row r="16121" ht="12.75" customHeight="1">
      <c r="A16121" s="100" t="s">
        <v>31757</v>
      </c>
      <c r="B16121" s="101">
        <v>52.14</v>
      </c>
      <c r="C16121" s="102"/>
      <c r="D16121" s="100" t="s">
        <v>16674</v>
      </c>
      <c r="E16121" s="101">
        <v>10.84</v>
      </c>
      <c r="F16121" s="102"/>
    </row>
    <row r="16122" ht="12.75" customHeight="1">
      <c r="A16122" s="100" t="s">
        <v>16394</v>
      </c>
      <c r="B16122" s="101">
        <v>49.77</v>
      </c>
      <c r="C16122" s="102"/>
      <c r="D16122" s="100" t="s">
        <v>31898</v>
      </c>
      <c r="E16122" s="101">
        <v>13.11</v>
      </c>
      <c r="F16122" s="102"/>
    </row>
    <row r="16123" ht="12.75" customHeight="1">
      <c r="A16123" s="100" t="s">
        <v>31758</v>
      </c>
      <c r="B16123" s="101">
        <v>71.85</v>
      </c>
      <c r="C16123" s="102"/>
      <c r="D16123" s="100" t="s">
        <v>16676</v>
      </c>
      <c r="E16123" s="101">
        <v>12.09</v>
      </c>
      <c r="F16123" s="102"/>
    </row>
    <row r="16124" ht="12.75" customHeight="1">
      <c r="A16124" s="100" t="s">
        <v>16396</v>
      </c>
      <c r="B16124" s="101">
        <v>69.48</v>
      </c>
      <c r="C16124" s="102"/>
      <c r="D16124" s="100" t="s">
        <v>31899</v>
      </c>
      <c r="E16124" s="101">
        <v>15.53</v>
      </c>
      <c r="F16124" s="102"/>
    </row>
    <row r="16125" ht="12.75" customHeight="1">
      <c r="A16125" s="100" t="s">
        <v>31759</v>
      </c>
      <c r="B16125" s="101">
        <v>30.06</v>
      </c>
      <c r="C16125" s="102"/>
      <c r="D16125" s="100" t="s">
        <v>16678</v>
      </c>
      <c r="E16125" s="101">
        <v>14.51</v>
      </c>
      <c r="F16125" s="102"/>
    </row>
    <row r="16126" ht="12.75" customHeight="1">
      <c r="A16126" s="100" t="s">
        <v>16398</v>
      </c>
      <c r="B16126" s="101">
        <v>27.69</v>
      </c>
      <c r="C16126" s="102"/>
      <c r="D16126" s="100" t="s">
        <v>31900</v>
      </c>
      <c r="E16126" s="101">
        <v>18.37</v>
      </c>
      <c r="F16126" s="102"/>
    </row>
    <row r="16127" ht="12.75" customHeight="1">
      <c r="A16127" s="100" t="s">
        <v>31760</v>
      </c>
      <c r="B16127" s="101">
        <v>34.18</v>
      </c>
      <c r="C16127" s="102"/>
      <c r="D16127" s="100" t="s">
        <v>16680</v>
      </c>
      <c r="E16127" s="101">
        <v>17.34</v>
      </c>
      <c r="F16127" s="102"/>
    </row>
    <row r="16128" ht="12.75" customHeight="1">
      <c r="A16128" s="100" t="s">
        <v>16400</v>
      </c>
      <c r="B16128" s="101">
        <v>31.81</v>
      </c>
      <c r="C16128" s="102"/>
      <c r="D16128" s="100" t="s">
        <v>31901</v>
      </c>
      <c r="E16128" s="101">
        <v>21.16</v>
      </c>
      <c r="F16128" s="102"/>
    </row>
    <row r="16129" ht="12.75" customHeight="1">
      <c r="A16129" s="100" t="s">
        <v>31761</v>
      </c>
      <c r="B16129" s="101">
        <v>38.78</v>
      </c>
      <c r="C16129" s="102"/>
      <c r="D16129" s="100" t="s">
        <v>16682</v>
      </c>
      <c r="E16129" s="101">
        <v>20.14</v>
      </c>
      <c r="F16129" s="102"/>
    </row>
    <row r="16130" ht="12.75" customHeight="1">
      <c r="A16130" s="100" t="s">
        <v>16402</v>
      </c>
      <c r="B16130" s="101">
        <v>36.41</v>
      </c>
      <c r="C16130" s="102"/>
      <c r="D16130" s="100" t="s">
        <v>31902</v>
      </c>
      <c r="E16130" s="101">
        <v>12.29</v>
      </c>
      <c r="F16130" s="102"/>
    </row>
    <row r="16131" ht="12.75" customHeight="1">
      <c r="A16131" s="100" t="s">
        <v>31762</v>
      </c>
      <c r="B16131" s="101">
        <v>55.8</v>
      </c>
      <c r="C16131" s="102"/>
      <c r="D16131" s="100" t="s">
        <v>16684</v>
      </c>
      <c r="E16131" s="101">
        <v>11.26</v>
      </c>
      <c r="F16131" s="102"/>
    </row>
    <row r="16132" ht="12.75" customHeight="1">
      <c r="A16132" s="100" t="s">
        <v>16404</v>
      </c>
      <c r="B16132" s="101">
        <v>53.43</v>
      </c>
      <c r="C16132" s="102"/>
      <c r="D16132" s="100" t="s">
        <v>31903</v>
      </c>
      <c r="E16132" s="101">
        <v>14.75</v>
      </c>
      <c r="F16132" s="102"/>
    </row>
    <row r="16133" ht="12.75" customHeight="1">
      <c r="A16133" s="100" t="s">
        <v>31763</v>
      </c>
      <c r="B16133" s="101">
        <v>92.6</v>
      </c>
      <c r="C16133" s="102"/>
      <c r="D16133" s="100" t="s">
        <v>16686</v>
      </c>
      <c r="E16133" s="101">
        <v>13.72</v>
      </c>
      <c r="F16133" s="102"/>
    </row>
    <row r="16134" ht="12.75" customHeight="1">
      <c r="A16134" s="100" t="s">
        <v>16406</v>
      </c>
      <c r="B16134" s="101">
        <v>90.23</v>
      </c>
      <c r="C16134" s="102"/>
      <c r="D16134" s="100" t="s">
        <v>31904</v>
      </c>
      <c r="E16134" s="101">
        <v>14.42</v>
      </c>
      <c r="F16134" s="102"/>
    </row>
    <row r="16135" ht="12.75" customHeight="1">
      <c r="A16135" s="100" t="s">
        <v>31764</v>
      </c>
      <c r="B16135" s="101">
        <v>26.46</v>
      </c>
      <c r="C16135" s="102"/>
      <c r="D16135" s="100" t="s">
        <v>16688</v>
      </c>
      <c r="E16135" s="101">
        <v>13.39</v>
      </c>
      <c r="F16135" s="102"/>
    </row>
    <row r="16136" ht="12.75" customHeight="1">
      <c r="A16136" s="100" t="s">
        <v>16408</v>
      </c>
      <c r="B16136" s="101">
        <v>24.09</v>
      </c>
      <c r="C16136" s="102"/>
      <c r="D16136" s="100" t="s">
        <v>31905</v>
      </c>
      <c r="E16136" s="101">
        <v>16.71</v>
      </c>
      <c r="F16136" s="102"/>
    </row>
    <row r="16137" ht="12.75" customHeight="1">
      <c r="A16137" s="100" t="s">
        <v>31765</v>
      </c>
      <c r="B16137" s="101">
        <v>29.57</v>
      </c>
      <c r="C16137" s="102"/>
      <c r="D16137" s="100" t="s">
        <v>16690</v>
      </c>
      <c r="E16137" s="101">
        <v>15.68</v>
      </c>
      <c r="F16137" s="102"/>
    </row>
    <row r="16138" ht="12.75" customHeight="1">
      <c r="A16138" s="100" t="s">
        <v>16410</v>
      </c>
      <c r="B16138" s="101">
        <v>27.2</v>
      </c>
      <c r="C16138" s="102"/>
      <c r="D16138" s="100" t="s">
        <v>31906</v>
      </c>
      <c r="E16138" s="101">
        <v>21.83</v>
      </c>
      <c r="F16138" s="102"/>
    </row>
    <row r="16139" ht="12.75" customHeight="1">
      <c r="A16139" s="100" t="s">
        <v>31766</v>
      </c>
      <c r="B16139" s="101">
        <v>33.2</v>
      </c>
      <c r="C16139" s="102"/>
      <c r="D16139" s="100" t="s">
        <v>16692</v>
      </c>
      <c r="E16139" s="101">
        <v>20.8</v>
      </c>
      <c r="F16139" s="102"/>
    </row>
    <row r="16140" ht="12.75" customHeight="1">
      <c r="A16140" s="100" t="s">
        <v>16412</v>
      </c>
      <c r="B16140" s="101">
        <v>30.83</v>
      </c>
      <c r="C16140" s="102"/>
      <c r="D16140" s="100" t="s">
        <v>31907</v>
      </c>
      <c r="E16140" s="101">
        <v>38.61</v>
      </c>
      <c r="F16140" s="102"/>
    </row>
    <row r="16141" ht="12.75" customHeight="1">
      <c r="A16141" s="100" t="s">
        <v>31767</v>
      </c>
      <c r="B16141" s="101">
        <v>37.47</v>
      </c>
      <c r="C16141" s="102"/>
      <c r="D16141" s="100" t="s">
        <v>16694</v>
      </c>
      <c r="E16141" s="101">
        <v>37.11</v>
      </c>
      <c r="F16141" s="102"/>
    </row>
    <row r="16142" ht="12.75" customHeight="1">
      <c r="A16142" s="100" t="s">
        <v>16414</v>
      </c>
      <c r="B16142" s="101">
        <v>35.1</v>
      </c>
      <c r="C16142" s="102"/>
      <c r="D16142" s="100" t="s">
        <v>31908</v>
      </c>
      <c r="E16142" s="101">
        <v>62.74</v>
      </c>
      <c r="F16142" s="102"/>
    </row>
    <row r="16143" ht="12.75" customHeight="1">
      <c r="A16143" s="100" t="s">
        <v>31768</v>
      </c>
      <c r="B16143" s="101">
        <v>53.6</v>
      </c>
      <c r="C16143" s="102"/>
      <c r="D16143" s="100" t="s">
        <v>16696</v>
      </c>
      <c r="E16143" s="101">
        <v>61.1</v>
      </c>
      <c r="F16143" s="102"/>
    </row>
    <row r="16144" ht="12.75" customHeight="1">
      <c r="A16144" s="100" t="s">
        <v>16416</v>
      </c>
      <c r="B16144" s="101">
        <v>51.23</v>
      </c>
      <c r="C16144" s="102"/>
      <c r="D16144" s="100" t="s">
        <v>31909</v>
      </c>
      <c r="E16144" s="101">
        <v>7.94</v>
      </c>
      <c r="F16144" s="102"/>
    </row>
    <row r="16145" ht="12.75" customHeight="1">
      <c r="A16145" s="100" t="s">
        <v>31769</v>
      </c>
      <c r="B16145" s="101">
        <v>68.98</v>
      </c>
      <c r="C16145" s="102"/>
      <c r="D16145" s="100" t="s">
        <v>16698</v>
      </c>
      <c r="E16145" s="101">
        <v>7.34</v>
      </c>
      <c r="F16145" s="102"/>
    </row>
    <row r="16146" ht="12.75" customHeight="1">
      <c r="A16146" s="100" t="s">
        <v>16418</v>
      </c>
      <c r="B16146" s="101">
        <v>66.61</v>
      </c>
      <c r="C16146" s="102"/>
      <c r="D16146" s="100" t="s">
        <v>31910</v>
      </c>
      <c r="E16146" s="101">
        <v>14.64</v>
      </c>
      <c r="F16146" s="102"/>
    </row>
    <row r="16147" ht="12.75" customHeight="1">
      <c r="A16147" s="100" t="s">
        <v>31770</v>
      </c>
      <c r="B16147" s="101">
        <v>31.72</v>
      </c>
      <c r="C16147" s="102"/>
      <c r="D16147" s="100" t="s">
        <v>16700</v>
      </c>
      <c r="E16147" s="101">
        <v>13.89</v>
      </c>
      <c r="F16147" s="102"/>
    </row>
    <row r="16148" ht="12.75" customHeight="1">
      <c r="A16148" s="100" t="s">
        <v>16420</v>
      </c>
      <c r="B16148" s="101">
        <v>29.35</v>
      </c>
      <c r="C16148" s="102"/>
      <c r="D16148" s="100" t="s">
        <v>31911</v>
      </c>
      <c r="E16148" s="101">
        <v>17.2</v>
      </c>
      <c r="F16148" s="102"/>
    </row>
    <row r="16149" ht="12.75" customHeight="1">
      <c r="A16149" s="100" t="s">
        <v>31771</v>
      </c>
      <c r="B16149" s="101">
        <v>35.49</v>
      </c>
      <c r="C16149" s="102"/>
      <c r="D16149" s="100" t="s">
        <v>16702</v>
      </c>
      <c r="E16149" s="101">
        <v>16.3</v>
      </c>
      <c r="F16149" s="102"/>
    </row>
    <row r="16150" ht="12.75" customHeight="1">
      <c r="A16150" s="100" t="s">
        <v>16422</v>
      </c>
      <c r="B16150" s="101">
        <v>33.12</v>
      </c>
      <c r="C16150" s="102"/>
      <c r="D16150" s="100" t="s">
        <v>31912</v>
      </c>
      <c r="E16150" s="101">
        <v>15.24</v>
      </c>
      <c r="F16150" s="102"/>
    </row>
    <row r="16151" ht="12.75" customHeight="1">
      <c r="A16151" s="100" t="s">
        <v>31772</v>
      </c>
      <c r="B16151" s="101">
        <v>44.08</v>
      </c>
      <c r="C16151" s="102"/>
      <c r="D16151" s="100" t="s">
        <v>16704</v>
      </c>
      <c r="E16151" s="101">
        <v>14.34</v>
      </c>
      <c r="F16151" s="102"/>
    </row>
    <row r="16152" ht="12.75" customHeight="1">
      <c r="A16152" s="100" t="s">
        <v>16424</v>
      </c>
      <c r="B16152" s="101">
        <v>41.71</v>
      </c>
      <c r="C16152" s="102"/>
      <c r="D16152" s="100" t="s">
        <v>31913</v>
      </c>
      <c r="E16152" s="101">
        <v>17.78</v>
      </c>
      <c r="F16152" s="102"/>
    </row>
    <row r="16153" ht="12.75" customHeight="1">
      <c r="A16153" s="100" t="s">
        <v>31773</v>
      </c>
      <c r="B16153" s="101">
        <v>56.97</v>
      </c>
      <c r="C16153" s="102"/>
      <c r="D16153" s="100" t="s">
        <v>16706</v>
      </c>
      <c r="E16153" s="101">
        <v>16.59</v>
      </c>
      <c r="F16153" s="102"/>
    </row>
    <row r="16154" ht="12.75" customHeight="1">
      <c r="A16154" s="100" t="s">
        <v>16426</v>
      </c>
      <c r="B16154" s="101">
        <v>54.6</v>
      </c>
      <c r="C16154" s="102"/>
      <c r="D16154" s="100" t="s">
        <v>31914</v>
      </c>
      <c r="E16154" s="101">
        <v>19.84</v>
      </c>
      <c r="F16154" s="102"/>
    </row>
    <row r="16155" ht="12.75" customHeight="1">
      <c r="A16155" s="100" t="s">
        <v>31774</v>
      </c>
      <c r="B16155" s="101">
        <v>68.41</v>
      </c>
      <c r="C16155" s="102"/>
      <c r="D16155" s="100" t="s">
        <v>16708</v>
      </c>
      <c r="E16155" s="101">
        <v>18.65</v>
      </c>
      <c r="F16155" s="102"/>
    </row>
    <row r="16156" ht="12.75" customHeight="1">
      <c r="A16156" s="100" t="s">
        <v>16428</v>
      </c>
      <c r="B16156" s="101">
        <v>66.04</v>
      </c>
      <c r="C16156" s="102"/>
      <c r="D16156" s="100" t="s">
        <v>31915</v>
      </c>
      <c r="E16156" s="101">
        <v>11.36</v>
      </c>
      <c r="F16156" s="102"/>
    </row>
    <row r="16157" ht="12.75" customHeight="1">
      <c r="A16157" s="100" t="s">
        <v>31775</v>
      </c>
      <c r="B16157" s="101">
        <v>33.84</v>
      </c>
      <c r="C16157" s="102"/>
      <c r="D16157" s="100" t="s">
        <v>16710</v>
      </c>
      <c r="E16157" s="101">
        <v>10.76</v>
      </c>
      <c r="F16157" s="102"/>
    </row>
    <row r="16158" ht="12.75" customHeight="1">
      <c r="A16158" s="100" t="s">
        <v>16430</v>
      </c>
      <c r="B16158" s="101">
        <v>31.47</v>
      </c>
      <c r="C16158" s="102"/>
      <c r="D16158" s="100" t="s">
        <v>31916</v>
      </c>
      <c r="E16158" s="101">
        <v>12.33</v>
      </c>
      <c r="F16158" s="102"/>
    </row>
    <row r="16159" ht="12.75" customHeight="1">
      <c r="A16159" s="100" t="s">
        <v>31776</v>
      </c>
      <c r="B16159" s="101">
        <v>37.79</v>
      </c>
      <c r="C16159" s="102"/>
      <c r="D16159" s="100" t="s">
        <v>16712</v>
      </c>
      <c r="E16159" s="101">
        <v>11.73</v>
      </c>
      <c r="F16159" s="102"/>
    </row>
    <row r="16160" ht="12.75" customHeight="1">
      <c r="A16160" s="100" t="s">
        <v>16432</v>
      </c>
      <c r="B16160" s="101">
        <v>35.42</v>
      </c>
      <c r="C16160" s="102"/>
      <c r="D16160" s="100" t="s">
        <v>31917</v>
      </c>
      <c r="E16160" s="101">
        <v>8.25</v>
      </c>
      <c r="F16160" s="102"/>
    </row>
    <row r="16161" ht="12.75" customHeight="1">
      <c r="A16161" s="100" t="s">
        <v>31777</v>
      </c>
      <c r="B16161" s="101">
        <v>42.57</v>
      </c>
      <c r="C16161" s="102"/>
      <c r="D16161" s="100" t="s">
        <v>16714</v>
      </c>
      <c r="E16161" s="101">
        <v>7.65</v>
      </c>
      <c r="F16161" s="102"/>
    </row>
    <row r="16162" ht="12.75" customHeight="1">
      <c r="A16162" s="100" t="s">
        <v>16434</v>
      </c>
      <c r="B16162" s="101">
        <v>40.2</v>
      </c>
      <c r="C16162" s="102"/>
      <c r="D16162" s="100" t="s">
        <v>31918</v>
      </c>
      <c r="E16162" s="101">
        <v>10.1</v>
      </c>
      <c r="F16162" s="102"/>
    </row>
    <row r="16163" ht="12.75" customHeight="1">
      <c r="A16163" s="100" t="s">
        <v>31778</v>
      </c>
      <c r="B16163" s="101">
        <v>60.2</v>
      </c>
      <c r="C16163" s="102"/>
      <c r="D16163" s="100" t="s">
        <v>16716</v>
      </c>
      <c r="E16163" s="101">
        <v>9.5</v>
      </c>
      <c r="F16163" s="102"/>
    </row>
    <row r="16164" ht="12.75" customHeight="1">
      <c r="A16164" s="100" t="s">
        <v>16436</v>
      </c>
      <c r="B16164" s="101">
        <v>57.83</v>
      </c>
      <c r="C16164" s="102"/>
      <c r="D16164" s="100" t="s">
        <v>31919</v>
      </c>
      <c r="E16164" s="101">
        <v>30.96</v>
      </c>
      <c r="F16164" s="102"/>
    </row>
    <row r="16165" ht="12.75" customHeight="1">
      <c r="A16165" s="100" t="s">
        <v>31779</v>
      </c>
      <c r="B16165" s="101">
        <v>76.3</v>
      </c>
      <c r="C16165" s="102"/>
      <c r="D16165" s="100" t="s">
        <v>16718</v>
      </c>
      <c r="E16165" s="101">
        <v>27.97</v>
      </c>
      <c r="F16165" s="102"/>
    </row>
    <row r="16166" ht="12.75" customHeight="1">
      <c r="A16166" s="100" t="s">
        <v>16438</v>
      </c>
      <c r="B16166" s="101">
        <v>73.93</v>
      </c>
      <c r="C16166" s="102"/>
      <c r="D16166" s="100" t="s">
        <v>31920</v>
      </c>
      <c r="E16166" s="101">
        <v>83.15</v>
      </c>
      <c r="F16166" s="102"/>
    </row>
    <row r="16167" ht="12.75" customHeight="1">
      <c r="A16167" s="100" t="s">
        <v>31780</v>
      </c>
      <c r="B16167" s="101">
        <v>30.39</v>
      </c>
      <c r="C16167" s="102"/>
      <c r="D16167" s="100" t="s">
        <v>16720</v>
      </c>
      <c r="E16167" s="101">
        <v>78.01</v>
      </c>
      <c r="F16167" s="102"/>
    </row>
    <row r="16168" ht="12.75" customHeight="1">
      <c r="A16168" s="100" t="s">
        <v>16440</v>
      </c>
      <c r="B16168" s="101">
        <v>28.02</v>
      </c>
      <c r="C16168" s="102"/>
      <c r="D16168" s="100" t="s">
        <v>31921</v>
      </c>
      <c r="E16168" s="101">
        <v>8.46</v>
      </c>
      <c r="F16168" s="102"/>
    </row>
    <row r="16169" ht="12.75" customHeight="1">
      <c r="A16169" s="100" t="s">
        <v>31781</v>
      </c>
      <c r="B16169" s="101">
        <v>35.88</v>
      </c>
      <c r="C16169" s="102"/>
      <c r="D16169" s="100" t="s">
        <v>16722</v>
      </c>
      <c r="E16169" s="101">
        <v>7.86</v>
      </c>
      <c r="F16169" s="102"/>
    </row>
    <row r="16170" ht="12.75" customHeight="1">
      <c r="A16170" s="100" t="s">
        <v>16442</v>
      </c>
      <c r="B16170" s="101">
        <v>33.51</v>
      </c>
      <c r="C16170" s="102"/>
      <c r="D16170" s="100" t="s">
        <v>31922</v>
      </c>
      <c r="E16170" s="101">
        <v>8.07</v>
      </c>
      <c r="F16170" s="102"/>
    </row>
    <row r="16171" ht="12.75" customHeight="1">
      <c r="A16171" s="100" t="s">
        <v>31782</v>
      </c>
      <c r="B16171" s="101">
        <v>37.79</v>
      </c>
      <c r="C16171" s="102"/>
      <c r="D16171" s="100" t="s">
        <v>16724</v>
      </c>
      <c r="E16171" s="101">
        <v>7.47</v>
      </c>
      <c r="F16171" s="102"/>
    </row>
    <row r="16172" ht="12.75" customHeight="1">
      <c r="A16172" s="100" t="s">
        <v>16444</v>
      </c>
      <c r="B16172" s="101">
        <v>35.42</v>
      </c>
      <c r="C16172" s="102"/>
      <c r="D16172" s="100" t="s">
        <v>31923</v>
      </c>
      <c r="E16172" s="101">
        <v>1.84</v>
      </c>
      <c r="F16172" s="102"/>
    </row>
    <row r="16173" ht="12.75" customHeight="1">
      <c r="A16173" s="100" t="s">
        <v>31783</v>
      </c>
      <c r="B16173" s="101">
        <v>42.57</v>
      </c>
      <c r="C16173" s="102"/>
      <c r="D16173" s="100" t="s">
        <v>16726</v>
      </c>
      <c r="E16173" s="101">
        <v>1.75</v>
      </c>
      <c r="F16173" s="102"/>
    </row>
    <row r="16174" ht="12.75" customHeight="1">
      <c r="A16174" s="100" t="s">
        <v>16446</v>
      </c>
      <c r="B16174" s="101">
        <v>40.2</v>
      </c>
      <c r="C16174" s="102"/>
      <c r="D16174" s="100" t="s">
        <v>31924</v>
      </c>
      <c r="E16174" s="101">
        <v>11.78</v>
      </c>
      <c r="F16174" s="102"/>
    </row>
    <row r="16175" ht="12.75" customHeight="1">
      <c r="A16175" s="100" t="s">
        <v>31784</v>
      </c>
      <c r="B16175" s="101">
        <v>60.2</v>
      </c>
      <c r="C16175" s="102"/>
      <c r="D16175" s="100" t="s">
        <v>16728</v>
      </c>
      <c r="E16175" s="101">
        <v>11.18</v>
      </c>
      <c r="F16175" s="102"/>
    </row>
    <row r="16176" ht="12.75" customHeight="1">
      <c r="A16176" s="100" t="s">
        <v>16448</v>
      </c>
      <c r="B16176" s="101">
        <v>57.83</v>
      </c>
      <c r="C16176" s="102"/>
      <c r="D16176" s="100" t="s">
        <v>31925</v>
      </c>
      <c r="E16176" s="101">
        <v>14.47</v>
      </c>
      <c r="F16176" s="102"/>
    </row>
    <row r="16177" ht="12.75" customHeight="1">
      <c r="A16177" s="100" t="s">
        <v>31785</v>
      </c>
      <c r="B16177" s="101">
        <v>76.3</v>
      </c>
      <c r="C16177" s="102"/>
      <c r="D16177" s="100" t="s">
        <v>16730</v>
      </c>
      <c r="E16177" s="101">
        <v>13.87</v>
      </c>
      <c r="F16177" s="102"/>
    </row>
    <row r="16178" ht="12.75" customHeight="1">
      <c r="A16178" s="100" t="s">
        <v>16450</v>
      </c>
      <c r="B16178" s="101">
        <v>73.93</v>
      </c>
      <c r="C16178" s="102"/>
      <c r="D16178" s="100" t="s">
        <v>31926</v>
      </c>
      <c r="E16178" s="101">
        <v>23.26</v>
      </c>
      <c r="F16178" s="102"/>
    </row>
    <row r="16179" ht="12.75" customHeight="1">
      <c r="A16179" s="100" t="s">
        <v>31786</v>
      </c>
      <c r="B16179" s="101">
        <v>36.32</v>
      </c>
      <c r="C16179" s="102"/>
      <c r="D16179" s="100" t="s">
        <v>16732</v>
      </c>
      <c r="E16179" s="101">
        <v>22.66</v>
      </c>
      <c r="F16179" s="102"/>
    </row>
    <row r="16180" ht="12.75" customHeight="1">
      <c r="A16180" s="100" t="s">
        <v>16452</v>
      </c>
      <c r="B16180" s="101">
        <v>33.95</v>
      </c>
      <c r="C16180" s="102"/>
      <c r="D16180" s="100" t="s">
        <v>31927</v>
      </c>
      <c r="E16180" s="101">
        <v>24.96</v>
      </c>
      <c r="F16180" s="102"/>
    </row>
    <row r="16181" ht="12.75" customHeight="1">
      <c r="A16181" s="100" t="s">
        <v>31787</v>
      </c>
      <c r="B16181" s="101">
        <v>44.77</v>
      </c>
      <c r="C16181" s="102"/>
      <c r="D16181" s="100" t="s">
        <v>16734</v>
      </c>
      <c r="E16181" s="101">
        <v>24.36</v>
      </c>
      <c r="F16181" s="102"/>
    </row>
    <row r="16182" ht="12.75" customHeight="1">
      <c r="A16182" s="100" t="s">
        <v>16454</v>
      </c>
      <c r="B16182" s="101">
        <v>42.4</v>
      </c>
      <c r="C16182" s="102"/>
      <c r="D16182" s="100" t="s">
        <v>31928</v>
      </c>
      <c r="E16182" s="101">
        <v>15.86</v>
      </c>
      <c r="F16182" s="102"/>
    </row>
    <row r="16183" ht="12.75" customHeight="1">
      <c r="A16183" s="100" t="s">
        <v>31788</v>
      </c>
      <c r="B16183" s="101">
        <v>50.49</v>
      </c>
      <c r="C16183" s="102"/>
      <c r="D16183" s="100" t="s">
        <v>16736</v>
      </c>
      <c r="E16183" s="101">
        <v>15.26</v>
      </c>
      <c r="F16183" s="102"/>
    </row>
    <row r="16184" ht="12.75" customHeight="1">
      <c r="A16184" s="100" t="s">
        <v>16456</v>
      </c>
      <c r="B16184" s="101">
        <v>48.12</v>
      </c>
      <c r="C16184" s="102"/>
      <c r="D16184" s="100" t="s">
        <v>31929</v>
      </c>
      <c r="E16184" s="101">
        <v>14.37</v>
      </c>
      <c r="F16184" s="102"/>
    </row>
    <row r="16185" ht="12.75" customHeight="1">
      <c r="A16185" s="100" t="s">
        <v>31789</v>
      </c>
      <c r="B16185" s="101">
        <v>63.12</v>
      </c>
      <c r="C16185" s="102"/>
      <c r="D16185" s="100" t="s">
        <v>16738</v>
      </c>
      <c r="E16185" s="101">
        <v>13.77</v>
      </c>
      <c r="F16185" s="102"/>
    </row>
    <row r="16186" ht="12.75" customHeight="1">
      <c r="A16186" s="100" t="s">
        <v>16458</v>
      </c>
      <c r="B16186" s="101">
        <v>60.75</v>
      </c>
      <c r="C16186" s="102"/>
      <c r="D16186" s="100" t="s">
        <v>31930</v>
      </c>
      <c r="E16186" s="101">
        <v>5.02</v>
      </c>
      <c r="F16186" s="102"/>
    </row>
    <row r="16187" ht="12.75" customHeight="1">
      <c r="A16187" s="100" t="s">
        <v>31790</v>
      </c>
      <c r="B16187" s="101">
        <v>79.24</v>
      </c>
      <c r="C16187" s="102"/>
      <c r="D16187" s="100" t="s">
        <v>16740</v>
      </c>
      <c r="E16187" s="101">
        <v>4.57</v>
      </c>
      <c r="F16187" s="102"/>
    </row>
    <row r="16188" ht="12.75" customHeight="1">
      <c r="A16188" s="100" t="s">
        <v>16460</v>
      </c>
      <c r="B16188" s="101">
        <v>76.87</v>
      </c>
      <c r="C16188" s="102"/>
      <c r="D16188" s="100" t="s">
        <v>31931</v>
      </c>
      <c r="E16188" s="101">
        <v>7.13</v>
      </c>
      <c r="F16188" s="102"/>
    </row>
    <row r="16189" ht="12.75" customHeight="1">
      <c r="A16189" s="100" t="s">
        <v>31791</v>
      </c>
      <c r="B16189" s="101">
        <v>38.78</v>
      </c>
      <c r="C16189" s="102"/>
      <c r="D16189" s="100" t="s">
        <v>16742</v>
      </c>
      <c r="E16189" s="101">
        <v>6.98</v>
      </c>
      <c r="F16189" s="102"/>
    </row>
    <row r="16190" ht="12.75" customHeight="1">
      <c r="A16190" s="100" t="s">
        <v>16462</v>
      </c>
      <c r="B16190" s="101">
        <v>36.41</v>
      </c>
      <c r="C16190" s="102"/>
      <c r="D16190" s="100" t="s">
        <v>31932</v>
      </c>
      <c r="E16190" s="101">
        <v>3.14</v>
      </c>
      <c r="F16190" s="102"/>
    </row>
    <row r="16191" ht="12.75" customHeight="1">
      <c r="A16191" s="100" t="s">
        <v>31792</v>
      </c>
      <c r="B16191" s="101">
        <v>42.74</v>
      </c>
      <c r="C16191" s="102"/>
      <c r="D16191" s="100" t="s">
        <v>16744</v>
      </c>
      <c r="E16191" s="101">
        <v>2.99</v>
      </c>
      <c r="F16191" s="102"/>
    </row>
    <row r="16192" ht="12.75" customHeight="1">
      <c r="A16192" s="100" t="s">
        <v>16464</v>
      </c>
      <c r="B16192" s="101">
        <v>40.37</v>
      </c>
      <c r="C16192" s="102"/>
      <c r="D16192" s="100" t="s">
        <v>31933</v>
      </c>
      <c r="E16192" s="101">
        <v>8.4</v>
      </c>
      <c r="F16192" s="102"/>
    </row>
    <row r="16193" ht="12.75" customHeight="1">
      <c r="A16193" s="100" t="s">
        <v>31793</v>
      </c>
      <c r="B16193" s="101">
        <v>47.5</v>
      </c>
      <c r="C16193" s="102"/>
      <c r="D16193" s="100" t="s">
        <v>16746</v>
      </c>
      <c r="E16193" s="101">
        <v>8.1</v>
      </c>
      <c r="F16193" s="102"/>
    </row>
    <row r="16194" ht="12.75" customHeight="1">
      <c r="A16194" s="100" t="s">
        <v>16466</v>
      </c>
      <c r="B16194" s="101">
        <v>45.13</v>
      </c>
      <c r="C16194" s="102"/>
      <c r="D16194" s="100" t="s">
        <v>31934</v>
      </c>
      <c r="E16194" s="101">
        <v>11.86</v>
      </c>
      <c r="F16194" s="102"/>
    </row>
    <row r="16195" ht="12.75" customHeight="1">
      <c r="A16195" s="100" t="s">
        <v>31794</v>
      </c>
      <c r="B16195" s="101">
        <v>66.07</v>
      </c>
      <c r="C16195" s="102"/>
      <c r="D16195" s="100" t="s">
        <v>16748</v>
      </c>
      <c r="E16195" s="101">
        <v>11.56</v>
      </c>
      <c r="F16195" s="102"/>
    </row>
    <row r="16196" ht="12.75" customHeight="1">
      <c r="A16196" s="100" t="s">
        <v>16468</v>
      </c>
      <c r="B16196" s="101">
        <v>63.7</v>
      </c>
      <c r="C16196" s="102"/>
      <c r="D16196" s="100" t="s">
        <v>31935</v>
      </c>
      <c r="E16196" s="101">
        <v>8.38</v>
      </c>
      <c r="F16196" s="102"/>
    </row>
    <row r="16197" ht="12.75" customHeight="1">
      <c r="A16197" s="100" t="s">
        <v>31795</v>
      </c>
      <c r="B16197" s="101">
        <v>82.17</v>
      </c>
      <c r="C16197" s="102"/>
      <c r="D16197" s="100" t="s">
        <v>16750</v>
      </c>
      <c r="E16197" s="101">
        <v>8.08</v>
      </c>
      <c r="F16197" s="102"/>
    </row>
    <row r="16198" ht="12.75" customHeight="1">
      <c r="A16198" s="100" t="s">
        <v>16470</v>
      </c>
      <c r="B16198" s="101">
        <v>79.8</v>
      </c>
      <c r="C16198" s="102"/>
      <c r="D16198" s="100" t="s">
        <v>31936</v>
      </c>
      <c r="E16198" s="101">
        <v>16.64</v>
      </c>
      <c r="F16198" s="102"/>
    </row>
    <row r="16199" ht="12.75" customHeight="1">
      <c r="A16199" s="100" t="s">
        <v>31796</v>
      </c>
      <c r="B16199" s="101">
        <v>25.57</v>
      </c>
      <c r="C16199" s="102"/>
      <c r="D16199" s="100" t="s">
        <v>16752</v>
      </c>
      <c r="E16199" s="101">
        <v>16.34</v>
      </c>
      <c r="F16199" s="102"/>
    </row>
    <row r="16200" ht="12.75" customHeight="1">
      <c r="A16200" s="100" t="s">
        <v>16472</v>
      </c>
      <c r="B16200" s="101">
        <v>23.2</v>
      </c>
      <c r="C16200" s="102"/>
      <c r="D16200" s="100" t="s">
        <v>31937</v>
      </c>
      <c r="E16200" s="101">
        <v>9.69</v>
      </c>
      <c r="F16200" s="102"/>
    </row>
    <row r="16201" ht="12.75" customHeight="1">
      <c r="A16201" s="100" t="s">
        <v>31797</v>
      </c>
      <c r="B16201" s="101">
        <v>35.75</v>
      </c>
      <c r="C16201" s="102"/>
      <c r="D16201" s="100" t="s">
        <v>16754</v>
      </c>
      <c r="E16201" s="101">
        <v>9.4</v>
      </c>
      <c r="F16201" s="102"/>
    </row>
    <row r="16202" ht="12.75" customHeight="1">
      <c r="A16202" s="100" t="s">
        <v>16474</v>
      </c>
      <c r="B16202" s="101">
        <v>33.38</v>
      </c>
      <c r="C16202" s="102"/>
      <c r="D16202" s="100" t="s">
        <v>31938</v>
      </c>
      <c r="E16202" s="101">
        <v>35.69</v>
      </c>
      <c r="F16202" s="102"/>
    </row>
    <row r="16203" ht="12.75" customHeight="1">
      <c r="A16203" s="100" t="s">
        <v>31798</v>
      </c>
      <c r="B16203" s="101">
        <v>30.63</v>
      </c>
      <c r="C16203" s="102"/>
      <c r="D16203" s="100" t="s">
        <v>16756</v>
      </c>
      <c r="E16203" s="101">
        <v>35.39</v>
      </c>
      <c r="F16203" s="102"/>
    </row>
    <row r="16204" ht="12.75" customHeight="1">
      <c r="A16204" s="100" t="s">
        <v>16476</v>
      </c>
      <c r="B16204" s="101">
        <v>28.26</v>
      </c>
      <c r="C16204" s="102"/>
      <c r="D16204" s="100" t="s">
        <v>31939</v>
      </c>
      <c r="E16204" s="101">
        <v>19.38</v>
      </c>
      <c r="F16204" s="102"/>
    </row>
    <row r="16205" ht="12.75" customHeight="1">
      <c r="A16205" s="100" t="s">
        <v>31799</v>
      </c>
      <c r="B16205" s="101">
        <v>38.39</v>
      </c>
      <c r="C16205" s="102"/>
      <c r="D16205" s="100" t="s">
        <v>16758</v>
      </c>
      <c r="E16205" s="101">
        <v>19.08</v>
      </c>
      <c r="F16205" s="102"/>
    </row>
    <row r="16206" ht="12.75" customHeight="1">
      <c r="A16206" s="100" t="s">
        <v>16478</v>
      </c>
      <c r="B16206" s="101">
        <v>36.02</v>
      </c>
      <c r="C16206" s="102"/>
      <c r="D16206" s="100" t="s">
        <v>31940</v>
      </c>
      <c r="E16206" s="101">
        <v>22.33</v>
      </c>
      <c r="F16206" s="102"/>
    </row>
    <row r="16207" ht="12.75" customHeight="1">
      <c r="A16207" s="100" t="s">
        <v>31800</v>
      </c>
      <c r="B16207" s="101">
        <v>36.24</v>
      </c>
      <c r="C16207" s="102"/>
      <c r="D16207" s="100" t="s">
        <v>16760</v>
      </c>
      <c r="E16207" s="101">
        <v>22.03</v>
      </c>
      <c r="F16207" s="102"/>
    </row>
    <row r="16208" ht="12.75" customHeight="1">
      <c r="A16208" s="100" t="s">
        <v>16480</v>
      </c>
      <c r="B16208" s="101">
        <v>33.87</v>
      </c>
      <c r="C16208" s="102"/>
      <c r="D16208" s="100" t="s">
        <v>31941</v>
      </c>
      <c r="E16208" s="101">
        <v>22.22</v>
      </c>
      <c r="F16208" s="102"/>
    </row>
    <row r="16209" ht="12.75" customHeight="1">
      <c r="A16209" s="100" t="s">
        <v>31801</v>
      </c>
      <c r="B16209" s="101">
        <v>30.88</v>
      </c>
      <c r="C16209" s="102"/>
      <c r="D16209" s="100" t="s">
        <v>16762</v>
      </c>
      <c r="E16209" s="101">
        <v>21.92</v>
      </c>
      <c r="F16209" s="102"/>
    </row>
    <row r="16210" ht="12.75" customHeight="1">
      <c r="A16210" s="100" t="s">
        <v>16482</v>
      </c>
      <c r="B16210" s="101">
        <v>28.51</v>
      </c>
      <c r="C16210" s="102"/>
      <c r="D16210" s="100" t="s">
        <v>31942</v>
      </c>
      <c r="E16210" s="101">
        <v>15.43</v>
      </c>
      <c r="F16210" s="102"/>
    </row>
    <row r="16211" ht="12.75" customHeight="1">
      <c r="A16211" s="100" t="s">
        <v>31802</v>
      </c>
      <c r="B16211" s="101">
        <v>43.51</v>
      </c>
      <c r="C16211" s="102"/>
      <c r="D16211" s="100" t="s">
        <v>16764</v>
      </c>
      <c r="E16211" s="101">
        <v>14.83</v>
      </c>
      <c r="F16211" s="102"/>
    </row>
    <row r="16212" ht="12.75" customHeight="1">
      <c r="A16212" s="100" t="s">
        <v>16484</v>
      </c>
      <c r="B16212" s="101">
        <v>41.14</v>
      </c>
      <c r="C16212" s="102"/>
      <c r="D16212" s="100" t="s">
        <v>31943</v>
      </c>
      <c r="E16212" s="101">
        <v>14.66</v>
      </c>
      <c r="F16212" s="102"/>
    </row>
    <row r="16213" ht="12.75" customHeight="1">
      <c r="A16213" s="100" t="s">
        <v>31803</v>
      </c>
      <c r="B16213" s="101">
        <v>43.51</v>
      </c>
      <c r="C16213" s="102"/>
      <c r="D16213" s="100" t="s">
        <v>16766</v>
      </c>
      <c r="E16213" s="101">
        <v>14.06</v>
      </c>
      <c r="F16213" s="102"/>
    </row>
    <row r="16214" ht="12.75" customHeight="1">
      <c r="A16214" s="100" t="s">
        <v>16486</v>
      </c>
      <c r="B16214" s="101">
        <v>41.14</v>
      </c>
      <c r="C16214" s="102"/>
      <c r="D16214" s="100" t="s">
        <v>31944</v>
      </c>
      <c r="E16214" s="101">
        <v>17.43</v>
      </c>
      <c r="F16214" s="102"/>
    </row>
    <row r="16215" ht="12.75" customHeight="1">
      <c r="A16215" s="100" t="s">
        <v>31804</v>
      </c>
      <c r="B16215" s="101">
        <v>49.36</v>
      </c>
      <c r="C16215" s="102"/>
      <c r="D16215" s="100" t="s">
        <v>16768</v>
      </c>
      <c r="E16215" s="101">
        <v>16.98</v>
      </c>
      <c r="F16215" s="102"/>
    </row>
    <row r="16216" ht="12.75" customHeight="1">
      <c r="A16216" s="100" t="s">
        <v>16488</v>
      </c>
      <c r="B16216" s="101">
        <v>46.99</v>
      </c>
      <c r="C16216" s="102"/>
      <c r="D16216" s="100" t="s">
        <v>31945</v>
      </c>
      <c r="E16216" s="101">
        <v>18.86</v>
      </c>
      <c r="F16216" s="102"/>
    </row>
    <row r="16217" ht="12.75" customHeight="1">
      <c r="A16217" s="100" t="s">
        <v>31805</v>
      </c>
      <c r="B16217" s="101">
        <v>38.39</v>
      </c>
      <c r="C16217" s="102"/>
      <c r="D16217" s="100" t="s">
        <v>16770</v>
      </c>
      <c r="E16217" s="101">
        <v>18.41</v>
      </c>
      <c r="F16217" s="102"/>
    </row>
    <row r="16218" ht="12.75" customHeight="1">
      <c r="A16218" s="100" t="s">
        <v>16490</v>
      </c>
      <c r="B16218" s="101">
        <v>36.02</v>
      </c>
      <c r="C16218" s="102"/>
      <c r="D16218" s="100" t="s">
        <v>31946</v>
      </c>
      <c r="E16218" s="101">
        <v>35.92</v>
      </c>
      <c r="F16218" s="102"/>
    </row>
    <row r="16219" ht="12.75" customHeight="1">
      <c r="A16219" s="100" t="s">
        <v>31806</v>
      </c>
      <c r="B16219" s="101">
        <v>67.75</v>
      </c>
      <c r="C16219" s="102"/>
      <c r="D16219" s="100" t="s">
        <v>16772</v>
      </c>
      <c r="E16219" s="101">
        <v>35.32</v>
      </c>
      <c r="F16219" s="102"/>
    </row>
    <row r="16220" ht="12.75" customHeight="1">
      <c r="A16220" s="100" t="s">
        <v>16492</v>
      </c>
      <c r="B16220" s="101">
        <v>65.38</v>
      </c>
      <c r="C16220" s="102"/>
      <c r="D16220" s="100" t="s">
        <v>31947</v>
      </c>
      <c r="E16220" s="101">
        <v>56.24</v>
      </c>
      <c r="F16220" s="102"/>
    </row>
    <row r="16221" ht="12.75" customHeight="1">
      <c r="A16221" s="100" t="s">
        <v>31807</v>
      </c>
      <c r="B16221" s="101">
        <v>67.75</v>
      </c>
      <c r="C16221" s="102"/>
      <c r="D16221" s="100" t="s">
        <v>16774</v>
      </c>
      <c r="E16221" s="101">
        <v>55.64</v>
      </c>
      <c r="F16221" s="102"/>
    </row>
    <row r="16222" ht="12.75" customHeight="1">
      <c r="A16222" s="100" t="s">
        <v>16494</v>
      </c>
      <c r="B16222" s="101">
        <v>65.38</v>
      </c>
      <c r="C16222" s="102"/>
      <c r="D16222" s="100" t="s">
        <v>31948</v>
      </c>
      <c r="E16222" s="101">
        <v>19.61</v>
      </c>
      <c r="F16222" s="102"/>
    </row>
    <row r="16223" ht="12.75" customHeight="1">
      <c r="A16223" s="100" t="s">
        <v>31808</v>
      </c>
      <c r="B16223" s="101">
        <v>93.45</v>
      </c>
      <c r="C16223" s="102"/>
      <c r="D16223" s="100" t="s">
        <v>16776</v>
      </c>
      <c r="E16223" s="101">
        <v>19.16</v>
      </c>
      <c r="F16223" s="102"/>
    </row>
    <row r="16224" ht="12.75" customHeight="1">
      <c r="A16224" s="100" t="s">
        <v>16496</v>
      </c>
      <c r="B16224" s="101">
        <v>91.08</v>
      </c>
      <c r="C16224" s="102"/>
      <c r="D16224" s="100" t="s">
        <v>31949</v>
      </c>
      <c r="E16224" s="101">
        <v>34.49</v>
      </c>
      <c r="F16224" s="102"/>
    </row>
    <row r="16225" ht="12.75" customHeight="1">
      <c r="A16225" s="100" t="s">
        <v>31809</v>
      </c>
      <c r="B16225" s="101">
        <v>67.75</v>
      </c>
      <c r="C16225" s="102"/>
      <c r="D16225" s="100" t="s">
        <v>16778</v>
      </c>
      <c r="E16225" s="101">
        <v>34.04</v>
      </c>
      <c r="F16225" s="102"/>
    </row>
    <row r="16226" ht="12.75" customHeight="1">
      <c r="A16226" s="100" t="s">
        <v>16498</v>
      </c>
      <c r="B16226" s="101">
        <v>65.38</v>
      </c>
      <c r="C16226" s="102"/>
      <c r="D16226" s="100" t="s">
        <v>31950</v>
      </c>
      <c r="E16226" s="101">
        <v>45.09</v>
      </c>
      <c r="F16226" s="102"/>
    </row>
    <row r="16227" ht="12.75" customHeight="1">
      <c r="A16227" s="100" t="s">
        <v>31810</v>
      </c>
      <c r="B16227" s="101">
        <v>54.06</v>
      </c>
      <c r="C16227" s="102"/>
      <c r="D16227" s="100" t="s">
        <v>16780</v>
      </c>
      <c r="E16227" s="101">
        <v>44.64</v>
      </c>
      <c r="F16227" s="102"/>
    </row>
    <row r="16228" ht="12.75" customHeight="1">
      <c r="A16228" s="100" t="s">
        <v>16500</v>
      </c>
      <c r="B16228" s="101">
        <v>51.69</v>
      </c>
      <c r="C16228" s="102"/>
      <c r="D16228" s="100" t="s">
        <v>31951</v>
      </c>
      <c r="E16228" s="101">
        <v>25.78</v>
      </c>
      <c r="F16228" s="102"/>
    </row>
    <row r="16229" ht="12.75" customHeight="1">
      <c r="A16229" s="100" t="s">
        <v>31811</v>
      </c>
      <c r="B16229" s="101">
        <v>32.09</v>
      </c>
      <c r="C16229" s="102"/>
      <c r="D16229" s="100" t="s">
        <v>16782</v>
      </c>
      <c r="E16229" s="101">
        <v>25.18</v>
      </c>
      <c r="F16229" s="102"/>
    </row>
    <row r="16230" ht="12.75" customHeight="1">
      <c r="A16230" s="100" t="s">
        <v>16502</v>
      </c>
      <c r="B16230" s="101">
        <v>29.72</v>
      </c>
      <c r="C16230" s="102"/>
      <c r="D16230" s="100" t="s">
        <v>31952</v>
      </c>
      <c r="E16230" s="101">
        <v>23.46</v>
      </c>
      <c r="F16230" s="102"/>
    </row>
    <row r="16231" ht="12.75" customHeight="1">
      <c r="A16231" s="100" t="s">
        <v>31812</v>
      </c>
      <c r="B16231" s="101">
        <v>37.81</v>
      </c>
      <c r="C16231" s="102"/>
      <c r="D16231" s="100" t="s">
        <v>16784</v>
      </c>
      <c r="E16231" s="101">
        <v>22.86</v>
      </c>
      <c r="F16231" s="102"/>
    </row>
    <row r="16232" ht="12.75" customHeight="1">
      <c r="A16232" s="100" t="s">
        <v>16504</v>
      </c>
      <c r="B16232" s="101">
        <v>35.44</v>
      </c>
      <c r="C16232" s="102"/>
      <c r="D16232" s="100" t="s">
        <v>31953</v>
      </c>
      <c r="E16232" s="101">
        <v>26.46</v>
      </c>
      <c r="F16232" s="102"/>
    </row>
    <row r="16233" ht="12.75" customHeight="1">
      <c r="A16233" s="100" t="s">
        <v>31813</v>
      </c>
      <c r="B16233" s="101">
        <v>39.1</v>
      </c>
      <c r="C16233" s="102"/>
      <c r="D16233" s="100" t="s">
        <v>16786</v>
      </c>
      <c r="E16233" s="101">
        <v>25.86</v>
      </c>
      <c r="F16233" s="102"/>
    </row>
    <row r="16234" ht="12.75" customHeight="1">
      <c r="A16234" s="100" t="s">
        <v>16506</v>
      </c>
      <c r="B16234" s="101">
        <v>36.73</v>
      </c>
      <c r="C16234" s="102"/>
      <c r="D16234" s="100" t="s">
        <v>31954</v>
      </c>
      <c r="E16234" s="101">
        <v>31.06</v>
      </c>
      <c r="F16234" s="102"/>
    </row>
    <row r="16235" ht="12.75" customHeight="1">
      <c r="A16235" s="100" t="s">
        <v>31814</v>
      </c>
      <c r="B16235" s="101">
        <v>42.58</v>
      </c>
      <c r="C16235" s="102"/>
      <c r="D16235" s="100" t="s">
        <v>16788</v>
      </c>
      <c r="E16235" s="101">
        <v>30.46</v>
      </c>
      <c r="F16235" s="102"/>
    </row>
    <row r="16236" ht="12.75" customHeight="1">
      <c r="A16236" s="100" t="s">
        <v>16508</v>
      </c>
      <c r="B16236" s="101">
        <v>40.21</v>
      </c>
      <c r="C16236" s="102"/>
      <c r="D16236" s="100" t="s">
        <v>31955</v>
      </c>
      <c r="E16236" s="101">
        <v>42.38</v>
      </c>
      <c r="F16236" s="102"/>
    </row>
    <row r="16237" ht="12.75" customHeight="1">
      <c r="A16237" s="100" t="s">
        <v>31815</v>
      </c>
      <c r="B16237" s="101">
        <v>55.37</v>
      </c>
      <c r="C16237" s="102"/>
      <c r="D16237" s="100" t="s">
        <v>16790</v>
      </c>
      <c r="E16237" s="101">
        <v>41.78</v>
      </c>
      <c r="F16237" s="102"/>
    </row>
    <row r="16238" ht="12.75" customHeight="1">
      <c r="A16238" s="100" t="s">
        <v>16510</v>
      </c>
      <c r="B16238" s="101">
        <v>53.0</v>
      </c>
      <c r="C16238" s="102"/>
      <c r="D16238" s="100" t="s">
        <v>31956</v>
      </c>
      <c r="E16238" s="101">
        <v>57.92</v>
      </c>
      <c r="F16238" s="102"/>
    </row>
    <row r="16239" ht="12.75" customHeight="1">
      <c r="A16239" s="100" t="s">
        <v>31816</v>
      </c>
      <c r="B16239" s="101">
        <v>70.6</v>
      </c>
      <c r="C16239" s="102"/>
      <c r="D16239" s="100" t="s">
        <v>16792</v>
      </c>
      <c r="E16239" s="101">
        <v>57.32</v>
      </c>
      <c r="F16239" s="102"/>
    </row>
    <row r="16240" ht="12.75" customHeight="1">
      <c r="A16240" s="100" t="s">
        <v>16512</v>
      </c>
      <c r="B16240" s="101">
        <v>68.23</v>
      </c>
      <c r="C16240" s="102"/>
      <c r="D16240" s="100" t="s">
        <v>31957</v>
      </c>
      <c r="E16240" s="101">
        <v>64.1</v>
      </c>
      <c r="F16240" s="102"/>
    </row>
    <row r="16241" ht="12.75" customHeight="1">
      <c r="A16241" s="100" t="s">
        <v>31817</v>
      </c>
      <c r="B16241" s="101">
        <v>41.59</v>
      </c>
      <c r="C16241" s="102"/>
      <c r="D16241" s="100" t="s">
        <v>16794</v>
      </c>
      <c r="E16241" s="101">
        <v>63.5</v>
      </c>
      <c r="F16241" s="102"/>
    </row>
    <row r="16242" ht="12.75" customHeight="1">
      <c r="A16242" s="100" t="s">
        <v>16514</v>
      </c>
      <c r="B16242" s="101">
        <v>39.22</v>
      </c>
      <c r="C16242" s="102"/>
      <c r="D16242" s="100" t="s">
        <v>31958</v>
      </c>
      <c r="E16242" s="101">
        <v>301.1</v>
      </c>
      <c r="F16242" s="102"/>
    </row>
    <row r="16243" ht="12.75" customHeight="1">
      <c r="A16243" s="100" t="s">
        <v>31818</v>
      </c>
      <c r="B16243" s="101">
        <v>41.54</v>
      </c>
      <c r="C16243" s="102"/>
      <c r="D16243" s="100" t="s">
        <v>16796</v>
      </c>
      <c r="E16243" s="101">
        <v>300.5</v>
      </c>
      <c r="F16243" s="102"/>
    </row>
    <row r="16244" ht="12.75" customHeight="1">
      <c r="A16244" s="100" t="s">
        <v>16516</v>
      </c>
      <c r="B16244" s="101">
        <v>39.17</v>
      </c>
      <c r="C16244" s="102"/>
      <c r="D16244" s="100" t="s">
        <v>31959</v>
      </c>
      <c r="E16244" s="101">
        <v>6.25</v>
      </c>
      <c r="F16244" s="102"/>
    </row>
    <row r="16245" ht="12.75" customHeight="1">
      <c r="A16245" s="100" t="s">
        <v>31819</v>
      </c>
      <c r="B16245" s="101">
        <v>50.23</v>
      </c>
      <c r="C16245" s="102"/>
      <c r="D16245" s="100" t="s">
        <v>16798</v>
      </c>
      <c r="E16245" s="101">
        <v>6.1</v>
      </c>
      <c r="F16245" s="102"/>
    </row>
    <row r="16246" ht="12.75" customHeight="1">
      <c r="A16246" s="100" t="s">
        <v>16518</v>
      </c>
      <c r="B16246" s="101">
        <v>47.86</v>
      </c>
      <c r="C16246" s="102"/>
      <c r="D16246" s="100" t="s">
        <v>31960</v>
      </c>
      <c r="E16246" s="101">
        <v>8.31</v>
      </c>
      <c r="F16246" s="102"/>
    </row>
    <row r="16247" ht="12.75" customHeight="1">
      <c r="A16247" s="100" t="s">
        <v>31820</v>
      </c>
      <c r="B16247" s="101">
        <v>58.89</v>
      </c>
      <c r="C16247" s="102"/>
      <c r="D16247" s="100" t="s">
        <v>16800</v>
      </c>
      <c r="E16247" s="101">
        <v>8.16</v>
      </c>
      <c r="F16247" s="102"/>
    </row>
    <row r="16248" ht="12.75" customHeight="1">
      <c r="A16248" s="100" t="s">
        <v>16520</v>
      </c>
      <c r="B16248" s="101">
        <v>56.52</v>
      </c>
      <c r="C16248" s="102"/>
      <c r="D16248" s="100" t="s">
        <v>31961</v>
      </c>
      <c r="E16248" s="101">
        <v>9.0</v>
      </c>
      <c r="F16248" s="102"/>
    </row>
    <row r="16249" ht="12.75" customHeight="1">
      <c r="A16249" s="100" t="s">
        <v>31821</v>
      </c>
      <c r="B16249" s="101">
        <v>67.53</v>
      </c>
      <c r="C16249" s="102"/>
      <c r="D16249" s="100" t="s">
        <v>16802</v>
      </c>
      <c r="E16249" s="101">
        <v>8.85</v>
      </c>
      <c r="F16249" s="102"/>
    </row>
    <row r="16250" ht="12.75" customHeight="1">
      <c r="A16250" s="100" t="s">
        <v>16522</v>
      </c>
      <c r="B16250" s="101">
        <v>65.16</v>
      </c>
      <c r="C16250" s="102"/>
      <c r="D16250" s="100" t="s">
        <v>31962</v>
      </c>
      <c r="E16250" s="101">
        <v>9.3</v>
      </c>
      <c r="F16250" s="102"/>
    </row>
    <row r="16251" ht="12.75" customHeight="1">
      <c r="A16251" s="100" t="s">
        <v>31822</v>
      </c>
      <c r="B16251" s="101">
        <v>40.31</v>
      </c>
      <c r="C16251" s="102"/>
      <c r="D16251" s="100" t="s">
        <v>16804</v>
      </c>
      <c r="E16251" s="101">
        <v>9.15</v>
      </c>
      <c r="F16251" s="102"/>
    </row>
    <row r="16252" ht="12.75" customHeight="1">
      <c r="A16252" s="100" t="s">
        <v>16524</v>
      </c>
      <c r="B16252" s="101">
        <v>37.94</v>
      </c>
      <c r="C16252" s="102"/>
      <c r="D16252" s="100" t="s">
        <v>31963</v>
      </c>
      <c r="E16252" s="101">
        <v>13.12</v>
      </c>
      <c r="F16252" s="102"/>
    </row>
    <row r="16253" ht="12.75" customHeight="1">
      <c r="A16253" s="100" t="s">
        <v>31823</v>
      </c>
      <c r="B16253" s="101">
        <v>44.12</v>
      </c>
      <c r="C16253" s="102"/>
      <c r="D16253" s="100" t="s">
        <v>16806</v>
      </c>
      <c r="E16253" s="101">
        <v>12.97</v>
      </c>
      <c r="F16253" s="102"/>
    </row>
    <row r="16254" ht="12.75" customHeight="1">
      <c r="A16254" s="100" t="s">
        <v>16526</v>
      </c>
      <c r="B16254" s="101">
        <v>41.75</v>
      </c>
      <c r="C16254" s="102"/>
      <c r="D16254" s="100" t="s">
        <v>31964</v>
      </c>
      <c r="E16254" s="101">
        <v>20.78</v>
      </c>
      <c r="F16254" s="102"/>
    </row>
    <row r="16255" ht="12.75" customHeight="1">
      <c r="A16255" s="100" t="s">
        <v>31824</v>
      </c>
      <c r="B16255" s="101">
        <v>47.94</v>
      </c>
      <c r="C16255" s="102"/>
      <c r="D16255" s="100" t="s">
        <v>16808</v>
      </c>
      <c r="E16255" s="101">
        <v>20.63</v>
      </c>
      <c r="F16255" s="102"/>
    </row>
    <row r="16256" ht="12.75" customHeight="1">
      <c r="A16256" s="100" t="s">
        <v>16528</v>
      </c>
      <c r="B16256" s="101">
        <v>45.57</v>
      </c>
      <c r="C16256" s="102"/>
      <c r="D16256" s="100" t="s">
        <v>31965</v>
      </c>
      <c r="E16256" s="101">
        <v>50.47</v>
      </c>
      <c r="F16256" s="102"/>
    </row>
    <row r="16257" ht="12.75" customHeight="1">
      <c r="A16257" s="100" t="s">
        <v>31825</v>
      </c>
      <c r="B16257" s="101">
        <v>62.55</v>
      </c>
      <c r="C16257" s="102"/>
      <c r="D16257" s="100" t="s">
        <v>16810</v>
      </c>
      <c r="E16257" s="101">
        <v>50.32</v>
      </c>
      <c r="F16257" s="102"/>
    </row>
    <row r="16258" ht="12.75" customHeight="1">
      <c r="A16258" s="100" t="s">
        <v>16530</v>
      </c>
      <c r="B16258" s="101">
        <v>60.18</v>
      </c>
      <c r="C16258" s="102"/>
      <c r="D16258" s="100" t="s">
        <v>31966</v>
      </c>
      <c r="E16258" s="101">
        <v>40.24</v>
      </c>
      <c r="F16258" s="102"/>
    </row>
    <row r="16259" ht="12.75" customHeight="1">
      <c r="A16259" s="100" t="s">
        <v>31826</v>
      </c>
      <c r="B16259" s="101">
        <v>71.48</v>
      </c>
      <c r="C16259" s="102"/>
      <c r="D16259" s="100" t="s">
        <v>16812</v>
      </c>
      <c r="E16259" s="101">
        <v>40.09</v>
      </c>
      <c r="F16259" s="102"/>
    </row>
    <row r="16260" ht="12.75" customHeight="1">
      <c r="A16260" s="100" t="s">
        <v>16532</v>
      </c>
      <c r="B16260" s="101">
        <v>69.11</v>
      </c>
      <c r="C16260" s="102"/>
      <c r="D16260" s="100" t="s">
        <v>31967</v>
      </c>
      <c r="E16260" s="101">
        <v>38.77</v>
      </c>
      <c r="F16260" s="102"/>
    </row>
    <row r="16261" ht="12.75" customHeight="1">
      <c r="A16261" s="100" t="s">
        <v>31827</v>
      </c>
      <c r="B16261" s="101">
        <v>43.54</v>
      </c>
      <c r="C16261" s="102"/>
      <c r="D16261" s="100" t="s">
        <v>16814</v>
      </c>
      <c r="E16261" s="101">
        <v>38.62</v>
      </c>
      <c r="F16261" s="102"/>
    </row>
    <row r="16262" ht="12.75" customHeight="1">
      <c r="A16262" s="100" t="s">
        <v>16534</v>
      </c>
      <c r="B16262" s="101">
        <v>41.17</v>
      </c>
      <c r="C16262" s="102"/>
      <c r="D16262" s="100" t="s">
        <v>31968</v>
      </c>
      <c r="E16262" s="101">
        <v>19.15</v>
      </c>
      <c r="F16262" s="102"/>
    </row>
    <row r="16263" ht="12.75" customHeight="1">
      <c r="A16263" s="100" t="s">
        <v>31828</v>
      </c>
      <c r="B16263" s="101">
        <v>51.6</v>
      </c>
      <c r="C16263" s="102"/>
      <c r="D16263" s="100" t="s">
        <v>16816</v>
      </c>
      <c r="E16263" s="101">
        <v>19.0</v>
      </c>
      <c r="F16263" s="102"/>
    </row>
    <row r="16264" ht="12.75" customHeight="1">
      <c r="A16264" s="100" t="s">
        <v>16536</v>
      </c>
      <c r="B16264" s="101">
        <v>49.23</v>
      </c>
      <c r="C16264" s="102"/>
      <c r="D16264" s="100" t="s">
        <v>31969</v>
      </c>
      <c r="E16264" s="101">
        <v>26.76</v>
      </c>
      <c r="F16264" s="102"/>
    </row>
    <row r="16265" ht="12.75" customHeight="1">
      <c r="A16265" s="100" t="s">
        <v>31829</v>
      </c>
      <c r="B16265" s="101">
        <v>52.1</v>
      </c>
      <c r="C16265" s="102"/>
      <c r="D16265" s="100" t="s">
        <v>16818</v>
      </c>
      <c r="E16265" s="101">
        <v>26.61</v>
      </c>
      <c r="F16265" s="102"/>
    </row>
    <row r="16266" ht="12.75" customHeight="1">
      <c r="A16266" s="100" t="s">
        <v>16538</v>
      </c>
      <c r="B16266" s="101">
        <v>49.73</v>
      </c>
      <c r="C16266" s="102"/>
      <c r="D16266" s="100" t="s">
        <v>31970</v>
      </c>
      <c r="E16266" s="101">
        <v>146.83</v>
      </c>
      <c r="F16266" s="102"/>
    </row>
    <row r="16267" ht="12.75" customHeight="1">
      <c r="A16267" s="100" t="s">
        <v>31830</v>
      </c>
      <c r="B16267" s="101">
        <v>56.23</v>
      </c>
      <c r="C16267" s="102"/>
      <c r="D16267" s="100" t="s">
        <v>16820</v>
      </c>
      <c r="E16267" s="101">
        <v>146.68</v>
      </c>
      <c r="F16267" s="102"/>
    </row>
    <row r="16268" ht="12.75" customHeight="1">
      <c r="A16268" s="100" t="s">
        <v>16540</v>
      </c>
      <c r="B16268" s="101">
        <v>53.86</v>
      </c>
      <c r="C16268" s="102"/>
      <c r="D16268" s="100" t="s">
        <v>31971</v>
      </c>
      <c r="E16268" s="101">
        <v>13.18</v>
      </c>
      <c r="F16268" s="102"/>
    </row>
    <row r="16269" ht="12.75" customHeight="1">
      <c r="A16269" s="100" t="s">
        <v>31831</v>
      </c>
      <c r="B16269" s="101">
        <v>61.53</v>
      </c>
      <c r="C16269" s="102"/>
      <c r="D16269" s="100" t="s">
        <v>16822</v>
      </c>
      <c r="E16269" s="101">
        <v>13.03</v>
      </c>
      <c r="F16269" s="102"/>
    </row>
    <row r="16270" ht="12.75" customHeight="1">
      <c r="A16270" s="100" t="s">
        <v>16542</v>
      </c>
      <c r="B16270" s="101">
        <v>59.16</v>
      </c>
      <c r="C16270" s="102"/>
      <c r="D16270" s="100" t="s">
        <v>31972</v>
      </c>
      <c r="E16270" s="101">
        <v>13.37</v>
      </c>
      <c r="F16270" s="102"/>
    </row>
    <row r="16271" ht="12.75" customHeight="1">
      <c r="A16271" s="100" t="s">
        <v>31832</v>
      </c>
      <c r="B16271" s="101">
        <v>71.48</v>
      </c>
      <c r="C16271" s="102"/>
      <c r="D16271" s="100" t="s">
        <v>16824</v>
      </c>
      <c r="E16271" s="101">
        <v>13.22</v>
      </c>
      <c r="F16271" s="102"/>
    </row>
    <row r="16272" ht="12.75" customHeight="1">
      <c r="A16272" s="100" t="s">
        <v>16544</v>
      </c>
      <c r="B16272" s="101">
        <v>69.11</v>
      </c>
      <c r="C16272" s="102"/>
      <c r="D16272" s="100" t="s">
        <v>31973</v>
      </c>
      <c r="E16272" s="101">
        <v>15.51</v>
      </c>
      <c r="F16272" s="102"/>
    </row>
    <row r="16273" ht="12.75" customHeight="1">
      <c r="A16273" s="100" t="s">
        <v>31833</v>
      </c>
      <c r="B16273" s="101">
        <v>51.78</v>
      </c>
      <c r="C16273" s="102"/>
      <c r="D16273" s="100" t="s">
        <v>16826</v>
      </c>
      <c r="E16273" s="101">
        <v>15.36</v>
      </c>
      <c r="F16273" s="102"/>
    </row>
    <row r="16274" ht="12.75" customHeight="1">
      <c r="A16274" s="100" t="s">
        <v>16546</v>
      </c>
      <c r="B16274" s="101">
        <v>49.41</v>
      </c>
      <c r="C16274" s="102"/>
      <c r="D16274" s="100" t="s">
        <v>31974</v>
      </c>
      <c r="E16274" s="101">
        <v>23.27</v>
      </c>
      <c r="F16274" s="102"/>
    </row>
    <row r="16275" ht="12.75" customHeight="1">
      <c r="A16275" s="100" t="s">
        <v>31834</v>
      </c>
      <c r="B16275" s="101">
        <v>56.06</v>
      </c>
      <c r="C16275" s="102"/>
      <c r="D16275" s="100" t="s">
        <v>16828</v>
      </c>
      <c r="E16275" s="101">
        <v>23.12</v>
      </c>
      <c r="F16275" s="102"/>
    </row>
    <row r="16276" ht="12.75" customHeight="1">
      <c r="A16276" s="100" t="s">
        <v>16548</v>
      </c>
      <c r="B16276" s="101">
        <v>53.69</v>
      </c>
      <c r="C16276" s="102"/>
      <c r="D16276" s="100" t="s">
        <v>31975</v>
      </c>
      <c r="E16276" s="101">
        <v>35.0</v>
      </c>
      <c r="F16276" s="102"/>
    </row>
    <row r="16277" ht="12.75" customHeight="1">
      <c r="A16277" s="100" t="s">
        <v>31835</v>
      </c>
      <c r="B16277" s="101">
        <v>56.24</v>
      </c>
      <c r="C16277" s="102"/>
      <c r="D16277" s="100" t="s">
        <v>16830</v>
      </c>
      <c r="E16277" s="101">
        <v>34.85</v>
      </c>
      <c r="F16277" s="102"/>
    </row>
    <row r="16278" ht="12.75" customHeight="1">
      <c r="A16278" s="100" t="s">
        <v>16550</v>
      </c>
      <c r="B16278" s="101">
        <v>53.87</v>
      </c>
      <c r="C16278" s="102"/>
      <c r="D16278" s="100" t="s">
        <v>31976</v>
      </c>
      <c r="E16278" s="101">
        <v>53.02</v>
      </c>
      <c r="F16278" s="102"/>
    </row>
    <row r="16279" ht="12.75" customHeight="1">
      <c r="A16279" s="100" t="s">
        <v>31836</v>
      </c>
      <c r="B16279" s="101">
        <v>73.45</v>
      </c>
      <c r="C16279" s="102"/>
      <c r="D16279" s="100" t="s">
        <v>16832</v>
      </c>
      <c r="E16279" s="101">
        <v>52.87</v>
      </c>
      <c r="F16279" s="102"/>
    </row>
    <row r="16280" ht="12.75" customHeight="1">
      <c r="A16280" s="100" t="s">
        <v>16552</v>
      </c>
      <c r="B16280" s="101">
        <v>71.08</v>
      </c>
      <c r="C16280" s="102"/>
      <c r="D16280" s="100" t="s">
        <v>31977</v>
      </c>
      <c r="E16280" s="101">
        <v>480.44</v>
      </c>
      <c r="F16280" s="102"/>
    </row>
    <row r="16281" ht="12.75" customHeight="1">
      <c r="A16281" s="100" t="s">
        <v>31837</v>
      </c>
      <c r="B16281" s="101">
        <v>76.17</v>
      </c>
      <c r="C16281" s="102"/>
      <c r="D16281" s="100" t="s">
        <v>16834</v>
      </c>
      <c r="E16281" s="101">
        <v>425.06</v>
      </c>
      <c r="F16281" s="102"/>
    </row>
    <row r="16282" ht="12.75" customHeight="1">
      <c r="A16282" s="100" t="s">
        <v>16554</v>
      </c>
      <c r="B16282" s="101">
        <v>73.8</v>
      </c>
      <c r="C16282" s="102"/>
      <c r="D16282" s="100" t="s">
        <v>31978</v>
      </c>
      <c r="E16282" s="101">
        <v>501.17</v>
      </c>
      <c r="F16282" s="102"/>
    </row>
    <row r="16283" ht="12.75" customHeight="1">
      <c r="A16283" s="100" t="s">
        <v>31838</v>
      </c>
      <c r="B16283" s="101">
        <v>56.06</v>
      </c>
      <c r="C16283" s="102"/>
      <c r="D16283" s="100" t="s">
        <v>16836</v>
      </c>
      <c r="E16283" s="101">
        <v>443.22</v>
      </c>
      <c r="F16283" s="102"/>
    </row>
    <row r="16284" ht="12.75" customHeight="1">
      <c r="A16284" s="100" t="s">
        <v>16556</v>
      </c>
      <c r="B16284" s="101">
        <v>53.69</v>
      </c>
      <c r="C16284" s="102"/>
      <c r="D16284" s="100" t="s">
        <v>31979</v>
      </c>
      <c r="E16284" s="101">
        <v>525.22</v>
      </c>
      <c r="F16284" s="102"/>
    </row>
    <row r="16285" ht="12.75" customHeight="1">
      <c r="A16285" s="100" t="s">
        <v>31839</v>
      </c>
      <c r="B16285" s="101">
        <v>60.34</v>
      </c>
      <c r="C16285" s="102"/>
      <c r="D16285" s="100" t="s">
        <v>16838</v>
      </c>
      <c r="E16285" s="101">
        <v>464.69</v>
      </c>
      <c r="F16285" s="102"/>
    </row>
    <row r="16286" ht="12.75" customHeight="1">
      <c r="A16286" s="100" t="s">
        <v>16558</v>
      </c>
      <c r="B16286" s="101">
        <v>57.97</v>
      </c>
      <c r="C16286" s="102"/>
      <c r="D16286" s="100" t="s">
        <v>31980</v>
      </c>
      <c r="E16286" s="101">
        <v>591.27</v>
      </c>
      <c r="F16286" s="102"/>
    </row>
    <row r="16287" ht="12.75" customHeight="1">
      <c r="A16287" s="100" t="s">
        <v>31840</v>
      </c>
      <c r="B16287" s="101">
        <v>64.45</v>
      </c>
      <c r="C16287" s="102"/>
      <c r="D16287" s="100" t="s">
        <v>16840</v>
      </c>
      <c r="E16287" s="101">
        <v>525.6</v>
      </c>
      <c r="F16287" s="102"/>
    </row>
    <row r="16288" ht="12.75" customHeight="1">
      <c r="A16288" s="100" t="s">
        <v>16560</v>
      </c>
      <c r="B16288" s="101">
        <v>62.08</v>
      </c>
      <c r="C16288" s="102"/>
      <c r="D16288" s="100" t="s">
        <v>31981</v>
      </c>
      <c r="E16288" s="101">
        <v>616.47</v>
      </c>
      <c r="F16288" s="102"/>
    </row>
    <row r="16289" ht="12.75" customHeight="1">
      <c r="A16289" s="100" t="s">
        <v>31841</v>
      </c>
      <c r="B16289" s="101">
        <v>71.32</v>
      </c>
      <c r="C16289" s="102"/>
      <c r="D16289" s="100" t="s">
        <v>16842</v>
      </c>
      <c r="E16289" s="101">
        <v>548.23</v>
      </c>
      <c r="F16289" s="102"/>
    </row>
    <row r="16290" ht="12.75" customHeight="1">
      <c r="A16290" s="100" t="s">
        <v>16562</v>
      </c>
      <c r="B16290" s="101">
        <v>68.95</v>
      </c>
      <c r="C16290" s="102"/>
      <c r="D16290" s="100" t="s">
        <v>31982</v>
      </c>
      <c r="E16290" s="101">
        <v>640.18</v>
      </c>
      <c r="F16290" s="102"/>
    </row>
    <row r="16291" ht="12.75" customHeight="1">
      <c r="A16291" s="100" t="s">
        <v>31842</v>
      </c>
      <c r="B16291" s="101">
        <v>81.29</v>
      </c>
      <c r="C16291" s="102"/>
      <c r="D16291" s="100" t="s">
        <v>16844</v>
      </c>
      <c r="E16291" s="101">
        <v>569.37</v>
      </c>
      <c r="F16291" s="102"/>
    </row>
    <row r="16292" ht="12.75" customHeight="1">
      <c r="A16292" s="100" t="s">
        <v>16564</v>
      </c>
      <c r="B16292" s="101">
        <v>78.92</v>
      </c>
      <c r="C16292" s="102"/>
      <c r="D16292" s="100" t="s">
        <v>31983</v>
      </c>
      <c r="E16292" s="101">
        <v>681.74</v>
      </c>
      <c r="F16292" s="102"/>
    </row>
    <row r="16293" ht="12.75" customHeight="1">
      <c r="A16293" s="100" t="s">
        <v>31843</v>
      </c>
      <c r="B16293" s="101">
        <v>8.63</v>
      </c>
      <c r="C16293" s="102"/>
      <c r="D16293" s="100" t="s">
        <v>16846</v>
      </c>
      <c r="E16293" s="101">
        <v>605.38</v>
      </c>
      <c r="F16293" s="102"/>
    </row>
    <row r="16294" ht="12.75" customHeight="1">
      <c r="A16294" s="100" t="s">
        <v>16566</v>
      </c>
      <c r="B16294" s="101">
        <v>7.68</v>
      </c>
      <c r="C16294" s="102"/>
      <c r="D16294" s="100" t="s">
        <v>31984</v>
      </c>
      <c r="E16294" s="101">
        <v>702.47</v>
      </c>
      <c r="F16294" s="102"/>
    </row>
    <row r="16295" ht="12.75" customHeight="1">
      <c r="A16295" s="100" t="s">
        <v>31844</v>
      </c>
      <c r="B16295" s="101">
        <v>8.76</v>
      </c>
      <c r="C16295" s="102"/>
      <c r="D16295" s="100" t="s">
        <v>16848</v>
      </c>
      <c r="E16295" s="101">
        <v>623.54</v>
      </c>
      <c r="F16295" s="102"/>
    </row>
    <row r="16296" ht="12.75" customHeight="1">
      <c r="A16296" s="100" t="s">
        <v>16568</v>
      </c>
      <c r="B16296" s="101">
        <v>7.81</v>
      </c>
      <c r="C16296" s="102"/>
      <c r="D16296" s="100" t="s">
        <v>31985</v>
      </c>
      <c r="E16296" s="101">
        <v>778.17</v>
      </c>
      <c r="F16296" s="102"/>
    </row>
    <row r="16297" ht="12.75" customHeight="1">
      <c r="A16297" s="100" t="s">
        <v>31845</v>
      </c>
      <c r="B16297" s="101">
        <v>9.28</v>
      </c>
      <c r="C16297" s="102"/>
      <c r="D16297" s="100" t="s">
        <v>16850</v>
      </c>
      <c r="E16297" s="101">
        <v>691.11</v>
      </c>
      <c r="F16297" s="102"/>
    </row>
    <row r="16298" ht="12.75" customHeight="1">
      <c r="A16298" s="100" t="s">
        <v>16570</v>
      </c>
      <c r="B16298" s="101">
        <v>8.33</v>
      </c>
      <c r="C16298" s="102"/>
      <c r="D16298" s="100" t="s">
        <v>31986</v>
      </c>
      <c r="E16298" s="101">
        <v>43.33</v>
      </c>
      <c r="F16298" s="102"/>
    </row>
    <row r="16299" ht="12.75" customHeight="1">
      <c r="A16299" s="100" t="s">
        <v>31846</v>
      </c>
      <c r="B16299" s="101">
        <v>10.72</v>
      </c>
      <c r="C16299" s="102"/>
      <c r="D16299" s="100" t="s">
        <v>16852</v>
      </c>
      <c r="E16299" s="101">
        <v>40.25</v>
      </c>
      <c r="F16299" s="102"/>
    </row>
    <row r="16300" ht="12.75" customHeight="1">
      <c r="A16300" s="100" t="s">
        <v>16572</v>
      </c>
      <c r="B16300" s="101">
        <v>9.77</v>
      </c>
      <c r="C16300" s="102"/>
      <c r="D16300" s="100" t="s">
        <v>31987</v>
      </c>
      <c r="E16300" s="101">
        <v>45.64</v>
      </c>
      <c r="F16300" s="102"/>
    </row>
    <row r="16301" ht="12.75" customHeight="1">
      <c r="A16301" s="100" t="s">
        <v>31847</v>
      </c>
      <c r="B16301" s="101">
        <v>10.58</v>
      </c>
      <c r="C16301" s="102"/>
      <c r="D16301" s="100" t="s">
        <v>16854</v>
      </c>
      <c r="E16301" s="101">
        <v>42.56</v>
      </c>
      <c r="F16301" s="102"/>
    </row>
    <row r="16302" ht="12.75" customHeight="1">
      <c r="A16302" s="100" t="s">
        <v>16574</v>
      </c>
      <c r="B16302" s="101">
        <v>9.63</v>
      </c>
      <c r="C16302" s="102"/>
      <c r="D16302" s="100" t="s">
        <v>31988</v>
      </c>
      <c r="E16302" s="101">
        <v>58.54</v>
      </c>
      <c r="F16302" s="102"/>
    </row>
    <row r="16303" ht="12.75" customHeight="1">
      <c r="A16303" s="100" t="s">
        <v>31848</v>
      </c>
      <c r="B16303" s="101">
        <v>11.02</v>
      </c>
      <c r="C16303" s="102"/>
      <c r="D16303" s="100" t="s">
        <v>16856</v>
      </c>
      <c r="E16303" s="101">
        <v>55.46</v>
      </c>
      <c r="F16303" s="102"/>
    </row>
    <row r="16304" ht="12.75" customHeight="1">
      <c r="A16304" s="100" t="s">
        <v>16576</v>
      </c>
      <c r="B16304" s="101">
        <v>10.07</v>
      </c>
      <c r="C16304" s="102"/>
      <c r="D16304" s="100" t="s">
        <v>31989</v>
      </c>
      <c r="E16304" s="101">
        <v>66.28</v>
      </c>
      <c r="F16304" s="102"/>
    </row>
    <row r="16305" ht="12.75" customHeight="1">
      <c r="A16305" s="100" t="s">
        <v>31849</v>
      </c>
      <c r="B16305" s="101">
        <v>9.18</v>
      </c>
      <c r="C16305" s="102"/>
      <c r="D16305" s="100" t="s">
        <v>16858</v>
      </c>
      <c r="E16305" s="101">
        <v>63.2</v>
      </c>
      <c r="F16305" s="102"/>
    </row>
    <row r="16306" ht="12.75" customHeight="1">
      <c r="A16306" s="100" t="s">
        <v>16578</v>
      </c>
      <c r="B16306" s="101">
        <v>8.23</v>
      </c>
      <c r="C16306" s="102"/>
      <c r="D16306" s="100" t="s">
        <v>31990</v>
      </c>
      <c r="E16306" s="101">
        <v>82.2</v>
      </c>
      <c r="F16306" s="102"/>
    </row>
    <row r="16307" ht="12.75" customHeight="1">
      <c r="A16307" s="100" t="s">
        <v>31850</v>
      </c>
      <c r="B16307" s="101">
        <v>9.74</v>
      </c>
      <c r="C16307" s="102"/>
      <c r="D16307" s="100" t="s">
        <v>16860</v>
      </c>
      <c r="E16307" s="101">
        <v>78.6</v>
      </c>
      <c r="F16307" s="102"/>
    </row>
    <row r="16308" ht="12.75" customHeight="1">
      <c r="A16308" s="100" t="s">
        <v>16580</v>
      </c>
      <c r="B16308" s="101">
        <v>8.79</v>
      </c>
      <c r="C16308" s="102"/>
      <c r="D16308" s="100" t="s">
        <v>31991</v>
      </c>
      <c r="E16308" s="101">
        <v>126.07</v>
      </c>
      <c r="F16308" s="102"/>
    </row>
    <row r="16309" ht="12.75" customHeight="1">
      <c r="A16309" s="100" t="s">
        <v>31851</v>
      </c>
      <c r="B16309" s="101">
        <v>10.1</v>
      </c>
      <c r="C16309" s="102"/>
      <c r="D16309" s="100" t="s">
        <v>16862</v>
      </c>
      <c r="E16309" s="101">
        <v>122.47</v>
      </c>
      <c r="F16309" s="102"/>
    </row>
    <row r="16310" ht="12.75" customHeight="1">
      <c r="A16310" s="100" t="s">
        <v>16582</v>
      </c>
      <c r="B16310" s="101">
        <v>9.15</v>
      </c>
      <c r="C16310" s="102"/>
      <c r="D16310" s="100" t="s">
        <v>31992</v>
      </c>
      <c r="E16310" s="101">
        <v>225.17</v>
      </c>
      <c r="F16310" s="102"/>
    </row>
    <row r="16311" ht="12.75" customHeight="1">
      <c r="A16311" s="100" t="s">
        <v>31852</v>
      </c>
      <c r="B16311" s="101">
        <v>11.39</v>
      </c>
      <c r="C16311" s="102"/>
      <c r="D16311" s="100" t="s">
        <v>16864</v>
      </c>
      <c r="E16311" s="101">
        <v>221.06</v>
      </c>
      <c r="F16311" s="102"/>
    </row>
    <row r="16312" ht="12.75" customHeight="1">
      <c r="A16312" s="100" t="s">
        <v>16584</v>
      </c>
      <c r="B16312" s="101">
        <v>10.44</v>
      </c>
      <c r="C16312" s="102"/>
      <c r="D16312" s="100" t="s">
        <v>31993</v>
      </c>
      <c r="E16312" s="101">
        <v>342.75</v>
      </c>
      <c r="F16312" s="102"/>
    </row>
    <row r="16313" ht="12.75" customHeight="1">
      <c r="A16313" s="100" t="s">
        <v>31853</v>
      </c>
      <c r="B16313" s="101">
        <v>12.01</v>
      </c>
      <c r="C16313" s="102"/>
      <c r="D16313" s="100" t="s">
        <v>16866</v>
      </c>
      <c r="E16313" s="101">
        <v>338.64</v>
      </c>
      <c r="F16313" s="102"/>
    </row>
    <row r="16314" ht="12.75" customHeight="1">
      <c r="A16314" s="100" t="s">
        <v>16586</v>
      </c>
      <c r="B16314" s="101">
        <v>11.06</v>
      </c>
      <c r="C16314" s="102"/>
      <c r="D16314" s="100" t="s">
        <v>31994</v>
      </c>
      <c r="E16314" s="101">
        <v>556.04</v>
      </c>
      <c r="F16314" s="102"/>
    </row>
    <row r="16315" ht="12.75" customHeight="1">
      <c r="A16315" s="100" t="s">
        <v>31854</v>
      </c>
      <c r="B16315" s="101">
        <v>9.81</v>
      </c>
      <c r="C16315" s="102"/>
      <c r="D16315" s="100" t="s">
        <v>16868</v>
      </c>
      <c r="E16315" s="101">
        <v>550.9</v>
      </c>
      <c r="F16315" s="102"/>
    </row>
    <row r="16316" ht="12.75" customHeight="1">
      <c r="A16316" s="100" t="s">
        <v>16588</v>
      </c>
      <c r="B16316" s="101">
        <v>8.86</v>
      </c>
      <c r="C16316" s="102"/>
      <c r="D16316" s="100" t="s">
        <v>31995</v>
      </c>
      <c r="E16316" s="101">
        <v>39.46</v>
      </c>
      <c r="F16316" s="102"/>
    </row>
    <row r="16317" ht="12.75" customHeight="1">
      <c r="A16317" s="100" t="s">
        <v>31855</v>
      </c>
      <c r="B16317" s="101">
        <v>10.26</v>
      </c>
      <c r="C16317" s="102"/>
      <c r="D16317" s="100" t="s">
        <v>16870</v>
      </c>
      <c r="E16317" s="101">
        <v>36.38</v>
      </c>
      <c r="F16317" s="102"/>
    </row>
    <row r="16318" ht="12.75" customHeight="1">
      <c r="A16318" s="100" t="s">
        <v>16590</v>
      </c>
      <c r="B16318" s="101">
        <v>9.31</v>
      </c>
      <c r="C16318" s="102"/>
      <c r="D16318" s="100" t="s">
        <v>31996</v>
      </c>
      <c r="E16318" s="101">
        <v>41.11</v>
      </c>
      <c r="F16318" s="102"/>
    </row>
    <row r="16319" ht="12.75" customHeight="1">
      <c r="A16319" s="100" t="s">
        <v>31856</v>
      </c>
      <c r="B16319" s="101">
        <v>10.64</v>
      </c>
      <c r="C16319" s="102"/>
      <c r="D16319" s="100" t="s">
        <v>16872</v>
      </c>
      <c r="E16319" s="101">
        <v>38.03</v>
      </c>
      <c r="F16319" s="102"/>
    </row>
    <row r="16320" ht="12.75" customHeight="1">
      <c r="A16320" s="100" t="s">
        <v>16592</v>
      </c>
      <c r="B16320" s="101">
        <v>9.69</v>
      </c>
      <c r="C16320" s="102"/>
      <c r="D16320" s="100" t="s">
        <v>31997</v>
      </c>
      <c r="E16320" s="101">
        <v>61.19</v>
      </c>
      <c r="F16320" s="102"/>
    </row>
    <row r="16321" ht="12.75" customHeight="1">
      <c r="A16321" s="100" t="s">
        <v>31857</v>
      </c>
      <c r="B16321" s="101">
        <v>12.16</v>
      </c>
      <c r="C16321" s="102"/>
      <c r="D16321" s="100" t="s">
        <v>16874</v>
      </c>
      <c r="E16321" s="101">
        <v>58.11</v>
      </c>
      <c r="F16321" s="102"/>
    </row>
    <row r="16322" ht="12.75" customHeight="1">
      <c r="A16322" s="100" t="s">
        <v>16594</v>
      </c>
      <c r="B16322" s="101">
        <v>11.21</v>
      </c>
      <c r="C16322" s="102"/>
      <c r="D16322" s="100" t="s">
        <v>31998</v>
      </c>
      <c r="E16322" s="101">
        <v>63.25</v>
      </c>
      <c r="F16322" s="102"/>
    </row>
    <row r="16323" ht="12.75" customHeight="1">
      <c r="A16323" s="100" t="s">
        <v>31858</v>
      </c>
      <c r="B16323" s="101">
        <v>13.02</v>
      </c>
      <c r="C16323" s="102"/>
      <c r="D16323" s="100" t="s">
        <v>16876</v>
      </c>
      <c r="E16323" s="101">
        <v>60.17</v>
      </c>
      <c r="F16323" s="102"/>
    </row>
    <row r="16324" ht="12.75" customHeight="1">
      <c r="A16324" s="100" t="s">
        <v>16596</v>
      </c>
      <c r="B16324" s="101">
        <v>12.07</v>
      </c>
      <c r="C16324" s="102"/>
      <c r="D16324" s="100" t="s">
        <v>31999</v>
      </c>
      <c r="E16324" s="101">
        <v>75.24</v>
      </c>
      <c r="F16324" s="102"/>
    </row>
    <row r="16325" ht="12.75" customHeight="1">
      <c r="A16325" s="100" t="s">
        <v>31859</v>
      </c>
      <c r="B16325" s="101">
        <v>9.29</v>
      </c>
      <c r="C16325" s="102"/>
      <c r="D16325" s="100" t="s">
        <v>16878</v>
      </c>
      <c r="E16325" s="101">
        <v>71.64</v>
      </c>
      <c r="F16325" s="102"/>
    </row>
    <row r="16326" ht="12.75" customHeight="1">
      <c r="A16326" s="100" t="s">
        <v>16598</v>
      </c>
      <c r="B16326" s="101">
        <v>8.34</v>
      </c>
      <c r="C16326" s="102"/>
      <c r="D16326" s="100" t="s">
        <v>32000</v>
      </c>
      <c r="E16326" s="101">
        <v>150.43</v>
      </c>
      <c r="F16326" s="102"/>
    </row>
    <row r="16327" ht="12.75" customHeight="1">
      <c r="A16327" s="100" t="s">
        <v>31860</v>
      </c>
      <c r="B16327" s="101">
        <v>9.61</v>
      </c>
      <c r="C16327" s="102"/>
      <c r="D16327" s="100" t="s">
        <v>16880</v>
      </c>
      <c r="E16327" s="101">
        <v>146.83</v>
      </c>
      <c r="F16327" s="102"/>
    </row>
    <row r="16328" ht="12.75" customHeight="1">
      <c r="A16328" s="100" t="s">
        <v>16600</v>
      </c>
      <c r="B16328" s="101">
        <v>8.66</v>
      </c>
      <c r="C16328" s="102"/>
      <c r="D16328" s="100" t="s">
        <v>32001</v>
      </c>
      <c r="E16328" s="101">
        <v>51.9</v>
      </c>
      <c r="F16328" s="102"/>
    </row>
    <row r="16329" ht="12.75" customHeight="1">
      <c r="A16329" s="100" t="s">
        <v>31861</v>
      </c>
      <c r="B16329" s="101">
        <v>10.29</v>
      </c>
      <c r="C16329" s="102"/>
      <c r="D16329" s="100" t="s">
        <v>16882</v>
      </c>
      <c r="E16329" s="101">
        <v>48.82</v>
      </c>
      <c r="F16329" s="102"/>
    </row>
    <row r="16330" ht="12.75" customHeight="1">
      <c r="A16330" s="100" t="s">
        <v>16602</v>
      </c>
      <c r="B16330" s="101">
        <v>9.34</v>
      </c>
      <c r="C16330" s="102"/>
      <c r="D16330" s="100" t="s">
        <v>32002</v>
      </c>
      <c r="E16330" s="101">
        <v>54.01</v>
      </c>
      <c r="F16330" s="102"/>
    </row>
    <row r="16331" ht="12.75" customHeight="1">
      <c r="A16331" s="100" t="s">
        <v>31862</v>
      </c>
      <c r="B16331" s="101">
        <v>10.26</v>
      </c>
      <c r="C16331" s="102"/>
      <c r="D16331" s="100" t="s">
        <v>16884</v>
      </c>
      <c r="E16331" s="101">
        <v>50.93</v>
      </c>
      <c r="F16331" s="102"/>
    </row>
    <row r="16332" ht="12.75" customHeight="1">
      <c r="A16332" s="100" t="s">
        <v>16604</v>
      </c>
      <c r="B16332" s="101">
        <v>9.31</v>
      </c>
      <c r="C16332" s="102"/>
      <c r="D16332" s="100" t="s">
        <v>32003</v>
      </c>
      <c r="E16332" s="101">
        <v>89.08</v>
      </c>
      <c r="F16332" s="102"/>
    </row>
    <row r="16333" ht="12.75" customHeight="1">
      <c r="A16333" s="100" t="s">
        <v>31863</v>
      </c>
      <c r="B16333" s="101">
        <v>12.22</v>
      </c>
      <c r="C16333" s="102"/>
      <c r="D16333" s="100" t="s">
        <v>16886</v>
      </c>
      <c r="E16333" s="101">
        <v>86.0</v>
      </c>
      <c r="F16333" s="102"/>
    </row>
    <row r="16334" ht="12.75" customHeight="1">
      <c r="A16334" s="100" t="s">
        <v>16606</v>
      </c>
      <c r="B16334" s="101">
        <v>11.27</v>
      </c>
      <c r="C16334" s="102"/>
      <c r="D16334" s="100" t="s">
        <v>32004</v>
      </c>
      <c r="E16334" s="101">
        <v>94.96</v>
      </c>
      <c r="F16334" s="102"/>
    </row>
    <row r="16335" ht="12.75" customHeight="1">
      <c r="A16335" s="100" t="s">
        <v>31864</v>
      </c>
      <c r="B16335" s="101">
        <v>12.28</v>
      </c>
      <c r="C16335" s="102"/>
      <c r="D16335" s="100" t="s">
        <v>16888</v>
      </c>
      <c r="E16335" s="101">
        <v>91.36</v>
      </c>
      <c r="F16335" s="102"/>
    </row>
    <row r="16336" ht="12.75" customHeight="1">
      <c r="A16336" s="100" t="s">
        <v>16608</v>
      </c>
      <c r="B16336" s="101">
        <v>11.33</v>
      </c>
      <c r="C16336" s="102"/>
      <c r="D16336" s="100" t="s">
        <v>32005</v>
      </c>
      <c r="E16336" s="101">
        <v>129.84</v>
      </c>
      <c r="F16336" s="102"/>
    </row>
    <row r="16337" ht="12.75" customHeight="1">
      <c r="A16337" s="100" t="s">
        <v>31865</v>
      </c>
      <c r="B16337" s="101">
        <v>9.76</v>
      </c>
      <c r="C16337" s="102"/>
      <c r="D16337" s="100" t="s">
        <v>16890</v>
      </c>
      <c r="E16337" s="101">
        <v>126.24</v>
      </c>
      <c r="F16337" s="102"/>
    </row>
    <row r="16338" ht="12.75" customHeight="1">
      <c r="A16338" s="100" t="s">
        <v>16610</v>
      </c>
      <c r="B16338" s="101">
        <v>8.81</v>
      </c>
      <c r="C16338" s="102"/>
      <c r="D16338" s="100" t="s">
        <v>32006</v>
      </c>
      <c r="E16338" s="101">
        <v>246.71</v>
      </c>
      <c r="F16338" s="102"/>
    </row>
    <row r="16339" ht="12.75" customHeight="1">
      <c r="A16339" s="100" t="s">
        <v>31866</v>
      </c>
      <c r="B16339" s="101">
        <v>10.63</v>
      </c>
      <c r="C16339" s="102"/>
      <c r="D16339" s="100" t="s">
        <v>16892</v>
      </c>
      <c r="E16339" s="101">
        <v>242.6</v>
      </c>
      <c r="F16339" s="102"/>
    </row>
    <row r="16340" ht="12.75" customHeight="1">
      <c r="A16340" s="100" t="s">
        <v>16612</v>
      </c>
      <c r="B16340" s="101">
        <v>9.68</v>
      </c>
      <c r="C16340" s="102"/>
      <c r="D16340" s="100" t="s">
        <v>32007</v>
      </c>
      <c r="E16340" s="101">
        <v>331.89</v>
      </c>
      <c r="F16340" s="102"/>
    </row>
    <row r="16341" ht="12.75" customHeight="1">
      <c r="A16341" s="100" t="s">
        <v>31867</v>
      </c>
      <c r="B16341" s="101">
        <v>11.44</v>
      </c>
      <c r="C16341" s="102"/>
      <c r="D16341" s="100" t="s">
        <v>16894</v>
      </c>
      <c r="E16341" s="101">
        <v>327.78</v>
      </c>
      <c r="F16341" s="102"/>
    </row>
    <row r="16342" ht="12.75" customHeight="1">
      <c r="A16342" s="100" t="s">
        <v>16614</v>
      </c>
      <c r="B16342" s="101">
        <v>10.49</v>
      </c>
      <c r="C16342" s="102"/>
      <c r="D16342" s="100" t="s">
        <v>32008</v>
      </c>
      <c r="E16342" s="101">
        <v>508.12</v>
      </c>
      <c r="F16342" s="102"/>
    </row>
    <row r="16343" ht="12.75" customHeight="1">
      <c r="A16343" s="100" t="s">
        <v>31868</v>
      </c>
      <c r="B16343" s="101">
        <v>12.76</v>
      </c>
      <c r="C16343" s="102"/>
      <c r="D16343" s="100" t="s">
        <v>16896</v>
      </c>
      <c r="E16343" s="101">
        <v>502.98</v>
      </c>
      <c r="F16343" s="102"/>
    </row>
    <row r="16344" ht="12.75" customHeight="1">
      <c r="A16344" s="100" t="s">
        <v>16616</v>
      </c>
      <c r="B16344" s="101">
        <v>11.81</v>
      </c>
      <c r="C16344" s="102"/>
      <c r="D16344" s="100" t="s">
        <v>32009</v>
      </c>
      <c r="E16344" s="101">
        <v>48.02</v>
      </c>
      <c r="F16344" s="102"/>
    </row>
    <row r="16345" ht="12.75" customHeight="1">
      <c r="A16345" s="100" t="s">
        <v>31869</v>
      </c>
      <c r="B16345" s="101">
        <v>14.28</v>
      </c>
      <c r="C16345" s="102"/>
      <c r="D16345" s="100" t="s">
        <v>16898</v>
      </c>
      <c r="E16345" s="101">
        <v>44.94</v>
      </c>
      <c r="F16345" s="102"/>
    </row>
    <row r="16346" ht="12.75" customHeight="1">
      <c r="A16346" s="100" t="s">
        <v>16618</v>
      </c>
      <c r="B16346" s="101">
        <v>13.33</v>
      </c>
      <c r="C16346" s="102"/>
      <c r="D16346" s="100" t="s">
        <v>32010</v>
      </c>
      <c r="E16346" s="101">
        <v>62.26</v>
      </c>
      <c r="F16346" s="102"/>
    </row>
    <row r="16347" ht="12.75" customHeight="1">
      <c r="A16347" s="100" t="s">
        <v>31870</v>
      </c>
      <c r="B16347" s="101">
        <v>11.05</v>
      </c>
      <c r="C16347" s="102"/>
      <c r="D16347" s="100" t="s">
        <v>16900</v>
      </c>
      <c r="E16347" s="101">
        <v>59.18</v>
      </c>
      <c r="F16347" s="102"/>
    </row>
    <row r="16348" ht="12.75" customHeight="1">
      <c r="A16348" s="100" t="s">
        <v>16620</v>
      </c>
      <c r="B16348" s="101">
        <v>10.1</v>
      </c>
      <c r="C16348" s="102"/>
      <c r="D16348" s="100" t="s">
        <v>32011</v>
      </c>
      <c r="E16348" s="101">
        <v>84.45</v>
      </c>
      <c r="F16348" s="102"/>
    </row>
    <row r="16349" ht="12.75" customHeight="1">
      <c r="A16349" s="100" t="s">
        <v>31871</v>
      </c>
      <c r="B16349" s="101">
        <v>11.68</v>
      </c>
      <c r="C16349" s="102"/>
      <c r="D16349" s="100" t="s">
        <v>16902</v>
      </c>
      <c r="E16349" s="101">
        <v>81.37</v>
      </c>
      <c r="F16349" s="102"/>
    </row>
    <row r="16350" ht="12.75" customHeight="1">
      <c r="A16350" s="100" t="s">
        <v>16622</v>
      </c>
      <c r="B16350" s="101">
        <v>10.73</v>
      </c>
      <c r="C16350" s="102"/>
      <c r="D16350" s="100" t="s">
        <v>32012</v>
      </c>
      <c r="E16350" s="101">
        <v>85.37</v>
      </c>
      <c r="F16350" s="102"/>
    </row>
    <row r="16351" ht="12.75" customHeight="1">
      <c r="A16351" s="100" t="s">
        <v>31872</v>
      </c>
      <c r="B16351" s="101">
        <v>12.29</v>
      </c>
      <c r="C16351" s="102"/>
      <c r="D16351" s="100" t="s">
        <v>16904</v>
      </c>
      <c r="E16351" s="101">
        <v>81.77</v>
      </c>
      <c r="F16351" s="102"/>
    </row>
    <row r="16352" ht="12.75" customHeight="1">
      <c r="A16352" s="100" t="s">
        <v>16624</v>
      </c>
      <c r="B16352" s="101">
        <v>11.34</v>
      </c>
      <c r="C16352" s="102"/>
      <c r="D16352" s="100" t="s">
        <v>32013</v>
      </c>
      <c r="E16352" s="101">
        <v>124.56</v>
      </c>
      <c r="F16352" s="102"/>
    </row>
    <row r="16353" ht="12.75" customHeight="1">
      <c r="A16353" s="100" t="s">
        <v>31873</v>
      </c>
      <c r="B16353" s="101">
        <v>14.5</v>
      </c>
      <c r="C16353" s="102"/>
      <c r="D16353" s="100" t="s">
        <v>16906</v>
      </c>
      <c r="E16353" s="101">
        <v>120.96</v>
      </c>
      <c r="F16353" s="102"/>
    </row>
    <row r="16354" ht="12.75" customHeight="1">
      <c r="A16354" s="100" t="s">
        <v>16626</v>
      </c>
      <c r="B16354" s="101">
        <v>13.55</v>
      </c>
      <c r="C16354" s="102"/>
      <c r="D16354" s="100" t="s">
        <v>32014</v>
      </c>
      <c r="E16354" s="101">
        <v>161.33</v>
      </c>
      <c r="F16354" s="102"/>
    </row>
    <row r="16355" ht="12.75" customHeight="1">
      <c r="A16355" s="100" t="s">
        <v>31874</v>
      </c>
      <c r="B16355" s="101">
        <v>15.75</v>
      </c>
      <c r="C16355" s="102"/>
      <c r="D16355" s="100" t="s">
        <v>16908</v>
      </c>
      <c r="E16355" s="101">
        <v>157.22</v>
      </c>
      <c r="F16355" s="102"/>
    </row>
    <row r="16356" ht="12.75" customHeight="1">
      <c r="A16356" s="100" t="s">
        <v>16628</v>
      </c>
      <c r="B16356" s="101">
        <v>14.8</v>
      </c>
      <c r="C16356" s="102"/>
      <c r="D16356" s="100" t="s">
        <v>32015</v>
      </c>
      <c r="E16356" s="101">
        <v>299.6</v>
      </c>
      <c r="F16356" s="102"/>
    </row>
    <row r="16357" ht="12.75" customHeight="1">
      <c r="A16357" s="100" t="s">
        <v>31875</v>
      </c>
      <c r="B16357" s="101">
        <v>9.51</v>
      </c>
      <c r="C16357" s="102"/>
      <c r="D16357" s="100" t="s">
        <v>16910</v>
      </c>
      <c r="E16357" s="101">
        <v>295.49</v>
      </c>
      <c r="F16357" s="102"/>
    </row>
    <row r="16358" ht="12.75" customHeight="1">
      <c r="A16358" s="100" t="s">
        <v>16630</v>
      </c>
      <c r="B16358" s="101">
        <v>8.56</v>
      </c>
      <c r="C16358" s="102"/>
      <c r="D16358" s="100" t="s">
        <v>32016</v>
      </c>
      <c r="E16358" s="101">
        <v>483.23</v>
      </c>
      <c r="F16358" s="102"/>
    </row>
    <row r="16359" ht="12.75" customHeight="1">
      <c r="A16359" s="100" t="s">
        <v>31876</v>
      </c>
      <c r="B16359" s="101">
        <v>10.26</v>
      </c>
      <c r="C16359" s="102"/>
      <c r="D16359" s="100" t="s">
        <v>16912</v>
      </c>
      <c r="E16359" s="101">
        <v>478.09</v>
      </c>
      <c r="F16359" s="102"/>
    </row>
    <row r="16360" ht="12.75" customHeight="1">
      <c r="A16360" s="100" t="s">
        <v>16632</v>
      </c>
      <c r="B16360" s="101">
        <v>9.31</v>
      </c>
      <c r="C16360" s="102"/>
      <c r="D16360" s="100" t="s">
        <v>32017</v>
      </c>
      <c r="E16360" s="101">
        <v>64.94</v>
      </c>
      <c r="F16360" s="102"/>
    </row>
    <row r="16361" ht="12.75" customHeight="1">
      <c r="A16361" s="100" t="s">
        <v>31877</v>
      </c>
      <c r="B16361" s="101">
        <v>11.43</v>
      </c>
      <c r="C16361" s="102"/>
      <c r="D16361" s="100" t="s">
        <v>16914</v>
      </c>
      <c r="E16361" s="101">
        <v>61.86</v>
      </c>
      <c r="F16361" s="102"/>
    </row>
    <row r="16362" ht="12.75" customHeight="1">
      <c r="A16362" s="100" t="s">
        <v>16634</v>
      </c>
      <c r="B16362" s="101">
        <v>10.48</v>
      </c>
      <c r="C16362" s="102"/>
      <c r="D16362" s="100" t="s">
        <v>32018</v>
      </c>
      <c r="E16362" s="101">
        <v>73.23</v>
      </c>
      <c r="F16362" s="102"/>
    </row>
    <row r="16363" ht="12.75" customHeight="1">
      <c r="A16363" s="100" t="s">
        <v>31878</v>
      </c>
      <c r="B16363" s="101">
        <v>11.46</v>
      </c>
      <c r="C16363" s="102"/>
      <c r="D16363" s="100" t="s">
        <v>16916</v>
      </c>
      <c r="E16363" s="101">
        <v>70.15</v>
      </c>
      <c r="F16363" s="102"/>
    </row>
    <row r="16364" ht="12.75" customHeight="1">
      <c r="A16364" s="100" t="s">
        <v>16636</v>
      </c>
      <c r="B16364" s="101">
        <v>10.51</v>
      </c>
      <c r="C16364" s="102"/>
      <c r="D16364" s="100" t="s">
        <v>32019</v>
      </c>
      <c r="E16364" s="101">
        <v>99.4</v>
      </c>
      <c r="F16364" s="102"/>
    </row>
    <row r="16365" ht="12.75" customHeight="1">
      <c r="A16365" s="100" t="s">
        <v>31879</v>
      </c>
      <c r="B16365" s="101">
        <v>12.82</v>
      </c>
      <c r="C16365" s="102"/>
      <c r="D16365" s="100" t="s">
        <v>16918</v>
      </c>
      <c r="E16365" s="101">
        <v>96.32</v>
      </c>
      <c r="F16365" s="102"/>
    </row>
    <row r="16366" ht="12.75" customHeight="1">
      <c r="A16366" s="100" t="s">
        <v>16638</v>
      </c>
      <c r="B16366" s="101">
        <v>11.87</v>
      </c>
      <c r="C16366" s="102"/>
      <c r="D16366" s="100" t="s">
        <v>32020</v>
      </c>
      <c r="E16366" s="101">
        <v>131.96</v>
      </c>
      <c r="F16366" s="102"/>
    </row>
    <row r="16367" ht="12.75" customHeight="1">
      <c r="A16367" s="100" t="s">
        <v>31880</v>
      </c>
      <c r="B16367" s="101">
        <v>14.18</v>
      </c>
      <c r="C16367" s="102"/>
      <c r="D16367" s="100" t="s">
        <v>16920</v>
      </c>
      <c r="E16367" s="101">
        <v>128.36</v>
      </c>
      <c r="F16367" s="102"/>
    </row>
    <row r="16368" ht="12.75" customHeight="1">
      <c r="A16368" s="100" t="s">
        <v>16640</v>
      </c>
      <c r="B16368" s="101">
        <v>13.23</v>
      </c>
      <c r="C16368" s="102"/>
      <c r="D16368" s="100" t="s">
        <v>32021</v>
      </c>
      <c r="E16368" s="101">
        <v>187.85</v>
      </c>
      <c r="F16368" s="102"/>
    </row>
    <row r="16369" ht="12.75" customHeight="1">
      <c r="A16369" s="100" t="s">
        <v>31881</v>
      </c>
      <c r="B16369" s="101">
        <v>11.3</v>
      </c>
      <c r="C16369" s="102"/>
      <c r="D16369" s="100" t="s">
        <v>16922</v>
      </c>
      <c r="E16369" s="101">
        <v>184.25</v>
      </c>
      <c r="F16369" s="102"/>
    </row>
    <row r="16370" ht="12.75" customHeight="1">
      <c r="A16370" s="100" t="s">
        <v>16642</v>
      </c>
      <c r="B16370" s="101">
        <v>10.35</v>
      </c>
      <c r="C16370" s="102"/>
      <c r="D16370" s="100" t="s">
        <v>32022</v>
      </c>
      <c r="E16370" s="101">
        <v>293.12</v>
      </c>
      <c r="F16370" s="102"/>
    </row>
    <row r="16371" ht="12.75" customHeight="1">
      <c r="A16371" s="100" t="s">
        <v>31882</v>
      </c>
      <c r="B16371" s="101">
        <v>12.66</v>
      </c>
      <c r="C16371" s="102"/>
      <c r="D16371" s="100" t="s">
        <v>16924</v>
      </c>
      <c r="E16371" s="101">
        <v>289.01</v>
      </c>
      <c r="F16371" s="102"/>
    </row>
    <row r="16372" ht="12.75" customHeight="1">
      <c r="A16372" s="100" t="s">
        <v>16644</v>
      </c>
      <c r="B16372" s="101">
        <v>11.71</v>
      </c>
      <c r="C16372" s="102"/>
      <c r="D16372" s="100" t="s">
        <v>32023</v>
      </c>
      <c r="E16372" s="101">
        <v>421.67</v>
      </c>
      <c r="F16372" s="102"/>
    </row>
    <row r="16373" ht="12.75" customHeight="1">
      <c r="A16373" s="100" t="s">
        <v>31883</v>
      </c>
      <c r="B16373" s="101">
        <v>13.58</v>
      </c>
      <c r="C16373" s="102"/>
      <c r="D16373" s="100" t="s">
        <v>16926</v>
      </c>
      <c r="E16373" s="101">
        <v>417.56</v>
      </c>
      <c r="F16373" s="102"/>
    </row>
    <row r="16374" ht="12.75" customHeight="1">
      <c r="A16374" s="100" t="s">
        <v>16646</v>
      </c>
      <c r="B16374" s="101">
        <v>12.63</v>
      </c>
      <c r="C16374" s="102"/>
      <c r="D16374" s="100" t="s">
        <v>32024</v>
      </c>
      <c r="E16374" s="101">
        <v>775.16</v>
      </c>
      <c r="F16374" s="102"/>
    </row>
    <row r="16375" ht="12.75" customHeight="1">
      <c r="A16375" s="100" t="s">
        <v>31884</v>
      </c>
      <c r="B16375" s="101">
        <v>15.23</v>
      </c>
      <c r="C16375" s="102"/>
      <c r="D16375" s="100" t="s">
        <v>16928</v>
      </c>
      <c r="E16375" s="101">
        <v>770.02</v>
      </c>
      <c r="F16375" s="102"/>
    </row>
    <row r="16376" ht="12.75" customHeight="1">
      <c r="A16376" s="100" t="s">
        <v>16648</v>
      </c>
      <c r="B16376" s="101">
        <v>14.28</v>
      </c>
      <c r="C16376" s="102"/>
      <c r="D16376" s="100" t="s">
        <v>32025</v>
      </c>
      <c r="E16376" s="101">
        <v>29.16</v>
      </c>
      <c r="F16376" s="102"/>
    </row>
    <row r="16377" ht="12.75" customHeight="1">
      <c r="A16377" s="100" t="s">
        <v>31885</v>
      </c>
      <c r="B16377" s="101">
        <v>16.89</v>
      </c>
      <c r="C16377" s="102"/>
      <c r="D16377" s="100" t="s">
        <v>16930</v>
      </c>
      <c r="E16377" s="101">
        <v>26.08</v>
      </c>
      <c r="F16377" s="102"/>
    </row>
    <row r="16378" ht="12.75" customHeight="1">
      <c r="A16378" s="100" t="s">
        <v>16650</v>
      </c>
      <c r="B16378" s="101">
        <v>15.94</v>
      </c>
      <c r="C16378" s="102"/>
      <c r="D16378" s="100" t="s">
        <v>32026</v>
      </c>
      <c r="E16378" s="101">
        <v>30.75</v>
      </c>
      <c r="F16378" s="102"/>
    </row>
    <row r="16379" ht="12.75" customHeight="1">
      <c r="A16379" s="100" t="s">
        <v>31886</v>
      </c>
      <c r="B16379" s="101">
        <v>12.11</v>
      </c>
      <c r="C16379" s="102"/>
      <c r="D16379" s="100" t="s">
        <v>171</v>
      </c>
      <c r="E16379" s="101">
        <v>27.67</v>
      </c>
      <c r="F16379" s="102"/>
    </row>
    <row r="16380" ht="12.75" customHeight="1">
      <c r="A16380" s="100" t="s">
        <v>16652</v>
      </c>
      <c r="B16380" s="101">
        <v>11.16</v>
      </c>
      <c r="C16380" s="102"/>
      <c r="D16380" s="100" t="s">
        <v>32027</v>
      </c>
      <c r="E16380" s="101">
        <v>40.28</v>
      </c>
      <c r="F16380" s="102"/>
    </row>
    <row r="16381" ht="12.75" customHeight="1">
      <c r="A16381" s="100" t="s">
        <v>31887</v>
      </c>
      <c r="B16381" s="101">
        <v>14.78</v>
      </c>
      <c r="C16381" s="102"/>
      <c r="D16381" s="100" t="s">
        <v>16933</v>
      </c>
      <c r="E16381" s="101">
        <v>37.2</v>
      </c>
      <c r="F16381" s="102"/>
    </row>
    <row r="16382" ht="12.75" customHeight="1">
      <c r="A16382" s="100" t="s">
        <v>16654</v>
      </c>
      <c r="B16382" s="101">
        <v>13.83</v>
      </c>
      <c r="C16382" s="102"/>
      <c r="D16382" s="100" t="s">
        <v>32028</v>
      </c>
      <c r="E16382" s="101">
        <v>48.24</v>
      </c>
      <c r="F16382" s="102"/>
    </row>
    <row r="16383" ht="12.75" customHeight="1">
      <c r="A16383" s="100" t="s">
        <v>31888</v>
      </c>
      <c r="B16383" s="101">
        <v>13.77</v>
      </c>
      <c r="C16383" s="102"/>
      <c r="D16383" s="100" t="s">
        <v>16935</v>
      </c>
      <c r="E16383" s="101">
        <v>44.64</v>
      </c>
      <c r="F16383" s="102"/>
    </row>
    <row r="16384" ht="12.75" customHeight="1">
      <c r="A16384" s="100" t="s">
        <v>16656</v>
      </c>
      <c r="B16384" s="101">
        <v>12.82</v>
      </c>
      <c r="C16384" s="102"/>
      <c r="D16384" s="100" t="s">
        <v>32029</v>
      </c>
      <c r="E16384" s="101">
        <v>50.86</v>
      </c>
      <c r="F16384" s="102"/>
    </row>
    <row r="16385" ht="12.75" customHeight="1">
      <c r="A16385" s="100" t="s">
        <v>31889</v>
      </c>
      <c r="B16385" s="101">
        <v>17.95</v>
      </c>
      <c r="C16385" s="102"/>
      <c r="D16385" s="100" t="s">
        <v>16937</v>
      </c>
      <c r="E16385" s="101">
        <v>47.26</v>
      </c>
      <c r="F16385" s="102"/>
    </row>
    <row r="16386" ht="12.75" customHeight="1">
      <c r="A16386" s="100" t="s">
        <v>16658</v>
      </c>
      <c r="B16386" s="101">
        <v>17.0</v>
      </c>
      <c r="C16386" s="102"/>
      <c r="D16386" s="100" t="s">
        <v>32030</v>
      </c>
      <c r="E16386" s="101">
        <v>69.88</v>
      </c>
      <c r="F16386" s="102"/>
    </row>
    <row r="16387" ht="12.75" customHeight="1">
      <c r="A16387" s="100" t="s">
        <v>31890</v>
      </c>
      <c r="B16387" s="101">
        <v>23.07</v>
      </c>
      <c r="C16387" s="102"/>
      <c r="D16387" s="100" t="s">
        <v>16939</v>
      </c>
      <c r="E16387" s="101">
        <v>66.28</v>
      </c>
      <c r="F16387" s="102"/>
    </row>
    <row r="16388" ht="12.75" customHeight="1">
      <c r="A16388" s="100" t="s">
        <v>16660</v>
      </c>
      <c r="B16388" s="101">
        <v>22.12</v>
      </c>
      <c r="C16388" s="102"/>
      <c r="D16388" s="100" t="s">
        <v>32031</v>
      </c>
      <c r="E16388" s="101">
        <v>47.95</v>
      </c>
      <c r="F16388" s="102"/>
    </row>
    <row r="16389" ht="12.75" customHeight="1">
      <c r="A16389" s="100" t="s">
        <v>31891</v>
      </c>
      <c r="B16389" s="101">
        <v>9.29</v>
      </c>
      <c r="C16389" s="102"/>
      <c r="D16389" s="100" t="s">
        <v>16941</v>
      </c>
      <c r="E16389" s="101">
        <v>44.87</v>
      </c>
      <c r="F16389" s="102"/>
    </row>
    <row r="16390" ht="12.75" customHeight="1">
      <c r="A16390" s="100" t="s">
        <v>16662</v>
      </c>
      <c r="B16390" s="101">
        <v>8.34</v>
      </c>
      <c r="C16390" s="102"/>
      <c r="D16390" s="100" t="s">
        <v>32032</v>
      </c>
      <c r="E16390" s="101">
        <v>52.95</v>
      </c>
      <c r="F16390" s="102"/>
    </row>
    <row r="16391" ht="12.75" customHeight="1">
      <c r="A16391" s="100" t="s">
        <v>31892</v>
      </c>
      <c r="B16391" s="101">
        <v>10.1</v>
      </c>
      <c r="C16391" s="102"/>
      <c r="D16391" s="100" t="s">
        <v>16943</v>
      </c>
      <c r="E16391" s="101">
        <v>49.87</v>
      </c>
      <c r="F16391" s="102"/>
    </row>
    <row r="16392" ht="12.75" customHeight="1">
      <c r="A16392" s="100" t="s">
        <v>16664</v>
      </c>
      <c r="B16392" s="101">
        <v>9.15</v>
      </c>
      <c r="C16392" s="102"/>
      <c r="D16392" s="100" t="s">
        <v>32033</v>
      </c>
      <c r="E16392" s="101">
        <v>83.07</v>
      </c>
      <c r="F16392" s="102"/>
    </row>
    <row r="16393" ht="12.75" customHeight="1">
      <c r="A16393" s="100" t="s">
        <v>31893</v>
      </c>
      <c r="B16393" s="101">
        <v>11.4</v>
      </c>
      <c r="C16393" s="102"/>
      <c r="D16393" s="100" t="s">
        <v>16945</v>
      </c>
      <c r="E16393" s="101">
        <v>79.47</v>
      </c>
      <c r="F16393" s="102"/>
    </row>
    <row r="16394" ht="12.75" customHeight="1">
      <c r="A16394" s="100" t="s">
        <v>16666</v>
      </c>
      <c r="B16394" s="101">
        <v>10.45</v>
      </c>
      <c r="C16394" s="102"/>
      <c r="D16394" s="100" t="s">
        <v>32034</v>
      </c>
      <c r="E16394" s="101">
        <v>86.77</v>
      </c>
      <c r="F16394" s="102"/>
    </row>
    <row r="16395" ht="12.75" customHeight="1">
      <c r="A16395" s="100" t="s">
        <v>31894</v>
      </c>
      <c r="B16395" s="101">
        <v>12.36</v>
      </c>
      <c r="C16395" s="102"/>
      <c r="D16395" s="100" t="s">
        <v>16947</v>
      </c>
      <c r="E16395" s="101">
        <v>83.17</v>
      </c>
      <c r="F16395" s="102"/>
    </row>
    <row r="16396" ht="12.75" customHeight="1">
      <c r="A16396" s="100" t="s">
        <v>16668</v>
      </c>
      <c r="B16396" s="101">
        <v>11.41</v>
      </c>
      <c r="C16396" s="102"/>
      <c r="D16396" s="100" t="s">
        <v>32035</v>
      </c>
      <c r="E16396" s="101">
        <v>110.23</v>
      </c>
      <c r="F16396" s="102"/>
    </row>
    <row r="16397" ht="12.75" customHeight="1">
      <c r="A16397" s="100" t="s">
        <v>31895</v>
      </c>
      <c r="B16397" s="101">
        <v>15.87</v>
      </c>
      <c r="C16397" s="102"/>
      <c r="D16397" s="100" t="s">
        <v>16949</v>
      </c>
      <c r="E16397" s="101">
        <v>106.64</v>
      </c>
      <c r="F16397" s="102"/>
    </row>
    <row r="16398" ht="12.75" customHeight="1">
      <c r="A16398" s="100" t="s">
        <v>16670</v>
      </c>
      <c r="B16398" s="101">
        <v>14.92</v>
      </c>
      <c r="C16398" s="102"/>
      <c r="D16398" s="100" t="s">
        <v>32036</v>
      </c>
      <c r="E16398" s="101">
        <v>47.95</v>
      </c>
      <c r="F16398" s="102"/>
    </row>
    <row r="16399" ht="12.75" customHeight="1">
      <c r="A16399" s="100" t="s">
        <v>31896</v>
      </c>
      <c r="B16399" s="101">
        <v>18.36</v>
      </c>
      <c r="C16399" s="102"/>
      <c r="D16399" s="100" t="s">
        <v>16951</v>
      </c>
      <c r="E16399" s="101">
        <v>44.87</v>
      </c>
      <c r="F16399" s="102"/>
    </row>
    <row r="16400" ht="12.75" customHeight="1">
      <c r="A16400" s="100" t="s">
        <v>16672</v>
      </c>
      <c r="B16400" s="101">
        <v>17.41</v>
      </c>
      <c r="C16400" s="102"/>
      <c r="D16400" s="100" t="s">
        <v>32037</v>
      </c>
      <c r="E16400" s="101">
        <v>65.78</v>
      </c>
      <c r="F16400" s="102"/>
    </row>
    <row r="16401" ht="12.75" customHeight="1">
      <c r="A16401" s="100" t="s">
        <v>31897</v>
      </c>
      <c r="B16401" s="101">
        <v>10.82</v>
      </c>
      <c r="C16401" s="102"/>
      <c r="D16401" s="100" t="s">
        <v>16953</v>
      </c>
      <c r="E16401" s="101">
        <v>62.69</v>
      </c>
      <c r="F16401" s="102"/>
    </row>
    <row r="16402" ht="12.75" customHeight="1">
      <c r="A16402" s="100" t="s">
        <v>16674</v>
      </c>
      <c r="B16402" s="101">
        <v>9.87</v>
      </c>
      <c r="C16402" s="102"/>
      <c r="D16402" s="100" t="s">
        <v>32038</v>
      </c>
      <c r="E16402" s="101">
        <v>73.04</v>
      </c>
      <c r="F16402" s="102"/>
    </row>
    <row r="16403" ht="12.75" customHeight="1">
      <c r="A16403" s="100" t="s">
        <v>31898</v>
      </c>
      <c r="B16403" s="101">
        <v>11.92</v>
      </c>
      <c r="C16403" s="102"/>
      <c r="D16403" s="100" t="s">
        <v>16955</v>
      </c>
      <c r="E16403" s="101">
        <v>69.44</v>
      </c>
      <c r="F16403" s="102"/>
    </row>
    <row r="16404" ht="12.75" customHeight="1">
      <c r="A16404" s="100" t="s">
        <v>16676</v>
      </c>
      <c r="B16404" s="101">
        <v>10.97</v>
      </c>
      <c r="C16404" s="102"/>
      <c r="D16404" s="100" t="s">
        <v>32039</v>
      </c>
      <c r="E16404" s="101">
        <v>76.06</v>
      </c>
      <c r="F16404" s="102"/>
    </row>
    <row r="16405" ht="12.75" customHeight="1">
      <c r="A16405" s="100" t="s">
        <v>31899</v>
      </c>
      <c r="B16405" s="101">
        <v>14.09</v>
      </c>
      <c r="C16405" s="102"/>
      <c r="D16405" s="100" t="s">
        <v>16957</v>
      </c>
      <c r="E16405" s="101">
        <v>72.46</v>
      </c>
      <c r="F16405" s="102"/>
    </row>
    <row r="16406" ht="12.75" customHeight="1">
      <c r="A16406" s="100" t="s">
        <v>16678</v>
      </c>
      <c r="B16406" s="101">
        <v>13.14</v>
      </c>
      <c r="C16406" s="102"/>
      <c r="D16406" s="100" t="s">
        <v>32040</v>
      </c>
      <c r="E16406" s="101">
        <v>124.72</v>
      </c>
      <c r="F16406" s="102"/>
    </row>
    <row r="16407" ht="12.75" customHeight="1">
      <c r="A16407" s="100" t="s">
        <v>31900</v>
      </c>
      <c r="B16407" s="101">
        <v>16.62</v>
      </c>
      <c r="C16407" s="102"/>
      <c r="D16407" s="100" t="s">
        <v>16959</v>
      </c>
      <c r="E16407" s="101">
        <v>121.12</v>
      </c>
      <c r="F16407" s="102"/>
    </row>
    <row r="16408" ht="12.75" customHeight="1">
      <c r="A16408" s="100" t="s">
        <v>16680</v>
      </c>
      <c r="B16408" s="101">
        <v>15.67</v>
      </c>
      <c r="C16408" s="102"/>
      <c r="D16408" s="100" t="s">
        <v>32041</v>
      </c>
      <c r="E16408" s="101">
        <v>47.95</v>
      </c>
      <c r="F16408" s="102"/>
    </row>
    <row r="16409" ht="12.75" customHeight="1">
      <c r="A16409" s="100" t="s">
        <v>31901</v>
      </c>
      <c r="B16409" s="101">
        <v>19.1</v>
      </c>
      <c r="C16409" s="102"/>
      <c r="D16409" s="100" t="s">
        <v>16961</v>
      </c>
      <c r="E16409" s="101">
        <v>44.87</v>
      </c>
      <c r="F16409" s="102"/>
    </row>
    <row r="16410" ht="12.75" customHeight="1">
      <c r="A16410" s="100" t="s">
        <v>16682</v>
      </c>
      <c r="B16410" s="101">
        <v>18.15</v>
      </c>
      <c r="C16410" s="102"/>
      <c r="D16410" s="100" t="s">
        <v>32042</v>
      </c>
      <c r="E16410" s="101">
        <v>65.78</v>
      </c>
      <c r="F16410" s="102"/>
    </row>
    <row r="16411" ht="12.75" customHeight="1">
      <c r="A16411" s="100" t="s">
        <v>31902</v>
      </c>
      <c r="B16411" s="101">
        <v>11.19</v>
      </c>
      <c r="C16411" s="102"/>
      <c r="D16411" s="100" t="s">
        <v>16963</v>
      </c>
      <c r="E16411" s="101">
        <v>62.69</v>
      </c>
      <c r="F16411" s="102"/>
    </row>
    <row r="16412" ht="12.75" customHeight="1">
      <c r="A16412" s="100" t="s">
        <v>16684</v>
      </c>
      <c r="B16412" s="101">
        <v>10.24</v>
      </c>
      <c r="C16412" s="102"/>
      <c r="D16412" s="100" t="s">
        <v>32043</v>
      </c>
      <c r="E16412" s="101">
        <v>73.04</v>
      </c>
      <c r="F16412" s="102"/>
    </row>
    <row r="16413" ht="12.75" customHeight="1">
      <c r="A16413" s="100" t="s">
        <v>31903</v>
      </c>
      <c r="B16413" s="101">
        <v>13.39</v>
      </c>
      <c r="C16413" s="102"/>
      <c r="D16413" s="100" t="s">
        <v>16965</v>
      </c>
      <c r="E16413" s="101">
        <v>69.44</v>
      </c>
      <c r="F16413" s="102"/>
    </row>
    <row r="16414" ht="12.75" customHeight="1">
      <c r="A16414" s="100" t="s">
        <v>16686</v>
      </c>
      <c r="B16414" s="101">
        <v>12.44</v>
      </c>
      <c r="C16414" s="102"/>
      <c r="D16414" s="100" t="s">
        <v>32044</v>
      </c>
      <c r="E16414" s="101">
        <v>76.06</v>
      </c>
      <c r="F16414" s="102"/>
    </row>
    <row r="16415" ht="12.75" customHeight="1">
      <c r="A16415" s="100" t="s">
        <v>31904</v>
      </c>
      <c r="B16415" s="101">
        <v>13.09</v>
      </c>
      <c r="C16415" s="102"/>
      <c r="D16415" s="100" t="s">
        <v>16967</v>
      </c>
      <c r="E16415" s="101">
        <v>72.46</v>
      </c>
      <c r="F16415" s="102"/>
    </row>
    <row r="16416" ht="12.75" customHeight="1">
      <c r="A16416" s="100" t="s">
        <v>16688</v>
      </c>
      <c r="B16416" s="101">
        <v>12.14</v>
      </c>
      <c r="C16416" s="102"/>
      <c r="D16416" s="100" t="s">
        <v>32045</v>
      </c>
      <c r="E16416" s="101">
        <v>124.72</v>
      </c>
      <c r="F16416" s="102"/>
    </row>
    <row r="16417" ht="12.75" customHeight="1">
      <c r="A16417" s="100" t="s">
        <v>31905</v>
      </c>
      <c r="B16417" s="101">
        <v>15.13</v>
      </c>
      <c r="C16417" s="102"/>
      <c r="D16417" s="100" t="s">
        <v>16969</v>
      </c>
      <c r="E16417" s="101">
        <v>121.12</v>
      </c>
      <c r="F16417" s="102"/>
    </row>
    <row r="16418" ht="12.75" customHeight="1">
      <c r="A16418" s="100" t="s">
        <v>16690</v>
      </c>
      <c r="B16418" s="101">
        <v>14.18</v>
      </c>
      <c r="C16418" s="102"/>
      <c r="D16418" s="100" t="s">
        <v>32046</v>
      </c>
      <c r="E16418" s="101">
        <v>17.4</v>
      </c>
      <c r="F16418" s="102"/>
    </row>
    <row r="16419" ht="12.75" customHeight="1">
      <c r="A16419" s="100" t="s">
        <v>31906</v>
      </c>
      <c r="B16419" s="101">
        <v>19.68</v>
      </c>
      <c r="C16419" s="102"/>
      <c r="D16419" s="100" t="s">
        <v>16971</v>
      </c>
      <c r="E16419" s="101">
        <v>16.81</v>
      </c>
      <c r="F16419" s="102"/>
    </row>
    <row r="16420" ht="12.75" customHeight="1">
      <c r="A16420" s="100" t="s">
        <v>16692</v>
      </c>
      <c r="B16420" s="101">
        <v>18.73</v>
      </c>
      <c r="C16420" s="102"/>
      <c r="D16420" s="100" t="s">
        <v>32047</v>
      </c>
      <c r="E16420" s="101">
        <v>22.75</v>
      </c>
      <c r="F16420" s="102"/>
    </row>
    <row r="16421" ht="12.75" customHeight="1">
      <c r="A16421" s="100" t="s">
        <v>31907</v>
      </c>
      <c r="B16421" s="101">
        <v>37.73</v>
      </c>
      <c r="C16421" s="102"/>
      <c r="D16421" s="100" t="s">
        <v>16973</v>
      </c>
      <c r="E16421" s="101">
        <v>22.03</v>
      </c>
      <c r="F16421" s="102"/>
    </row>
    <row r="16422" ht="12.75" customHeight="1">
      <c r="A16422" s="100" t="s">
        <v>16694</v>
      </c>
      <c r="B16422" s="101">
        <v>36.35</v>
      </c>
      <c r="C16422" s="102"/>
      <c r="D16422" s="100" t="s">
        <v>32048</v>
      </c>
      <c r="E16422" s="101">
        <v>28.56</v>
      </c>
      <c r="F16422" s="102"/>
    </row>
    <row r="16423" ht="12.75" customHeight="1">
      <c r="A16423" s="100" t="s">
        <v>31908</v>
      </c>
      <c r="B16423" s="101">
        <v>61.78</v>
      </c>
      <c r="C16423" s="102"/>
      <c r="D16423" s="100" t="s">
        <v>16975</v>
      </c>
      <c r="E16423" s="101">
        <v>27.74</v>
      </c>
      <c r="F16423" s="102"/>
    </row>
    <row r="16424" ht="12.75" customHeight="1">
      <c r="A16424" s="100" t="s">
        <v>16696</v>
      </c>
      <c r="B16424" s="101">
        <v>60.27</v>
      </c>
      <c r="C16424" s="102"/>
      <c r="D16424" s="100" t="s">
        <v>32049</v>
      </c>
      <c r="E16424" s="101">
        <v>37.03</v>
      </c>
      <c r="F16424" s="102"/>
    </row>
    <row r="16425" ht="12.75" customHeight="1">
      <c r="A16425" s="100" t="s">
        <v>31909</v>
      </c>
      <c r="B16425" s="101">
        <v>6.74</v>
      </c>
      <c r="C16425" s="102"/>
      <c r="D16425" s="100" t="s">
        <v>16977</v>
      </c>
      <c r="E16425" s="101">
        <v>36.1</v>
      </c>
      <c r="F16425" s="102"/>
    </row>
    <row r="16426" ht="12.75" customHeight="1">
      <c r="A16426" s="100" t="s">
        <v>16698</v>
      </c>
      <c r="B16426" s="101">
        <v>6.19</v>
      </c>
      <c r="C16426" s="102"/>
      <c r="D16426" s="100" t="s">
        <v>32050</v>
      </c>
      <c r="E16426" s="101">
        <v>42.33</v>
      </c>
      <c r="F16426" s="102"/>
    </row>
    <row r="16427" ht="12.75" customHeight="1">
      <c r="A16427" s="100" t="s">
        <v>31910</v>
      </c>
      <c r="B16427" s="101">
        <v>11.34</v>
      </c>
      <c r="C16427" s="102"/>
      <c r="D16427" s="100" t="s">
        <v>16979</v>
      </c>
      <c r="E16427" s="101">
        <v>41.25</v>
      </c>
      <c r="F16427" s="102"/>
    </row>
    <row r="16428" ht="12.75" customHeight="1">
      <c r="A16428" s="100" t="s">
        <v>16700</v>
      </c>
      <c r="B16428" s="101">
        <v>10.65</v>
      </c>
      <c r="C16428" s="102"/>
      <c r="D16428" s="100" t="s">
        <v>32051</v>
      </c>
      <c r="E16428" s="101">
        <v>60.99</v>
      </c>
      <c r="F16428" s="102"/>
    </row>
    <row r="16429" ht="12.75" customHeight="1">
      <c r="A16429" s="100" t="s">
        <v>31911</v>
      </c>
      <c r="B16429" s="101">
        <v>14.89</v>
      </c>
      <c r="C16429" s="102"/>
      <c r="D16429" s="100" t="s">
        <v>16981</v>
      </c>
      <c r="E16429" s="101">
        <v>59.71</v>
      </c>
      <c r="F16429" s="102"/>
    </row>
    <row r="16430" ht="12.75" customHeight="1">
      <c r="A16430" s="100" t="s">
        <v>16702</v>
      </c>
      <c r="B16430" s="101">
        <v>14.06</v>
      </c>
      <c r="C16430" s="102"/>
      <c r="D16430" s="100" t="s">
        <v>32052</v>
      </c>
      <c r="E16430" s="101">
        <v>75.48</v>
      </c>
      <c r="F16430" s="102"/>
    </row>
    <row r="16431" ht="12.75" customHeight="1">
      <c r="A16431" s="100" t="s">
        <v>31912</v>
      </c>
      <c r="B16431" s="101">
        <v>11.0</v>
      </c>
      <c r="C16431" s="102"/>
      <c r="D16431" s="100" t="s">
        <v>16983</v>
      </c>
      <c r="E16431" s="101">
        <v>74.04</v>
      </c>
      <c r="F16431" s="102"/>
    </row>
    <row r="16432" ht="12.75" customHeight="1">
      <c r="A16432" s="100" t="s">
        <v>16704</v>
      </c>
      <c r="B16432" s="101">
        <v>10.17</v>
      </c>
      <c r="C16432" s="102"/>
      <c r="D16432" s="100" t="s">
        <v>32053</v>
      </c>
      <c r="E16432" s="101">
        <v>86.89</v>
      </c>
      <c r="F16432" s="102"/>
    </row>
    <row r="16433" ht="12.75" customHeight="1">
      <c r="A16433" s="100" t="s">
        <v>31913</v>
      </c>
      <c r="B16433" s="101">
        <v>14.21</v>
      </c>
      <c r="C16433" s="102"/>
      <c r="D16433" s="100" t="s">
        <v>16985</v>
      </c>
      <c r="E16433" s="101">
        <v>85.35</v>
      </c>
      <c r="F16433" s="102"/>
    </row>
    <row r="16434" ht="12.75" customHeight="1">
      <c r="A16434" s="100" t="s">
        <v>16706</v>
      </c>
      <c r="B16434" s="101">
        <v>13.11</v>
      </c>
      <c r="C16434" s="102"/>
      <c r="D16434" s="100" t="s">
        <v>32054</v>
      </c>
      <c r="E16434" s="101">
        <v>123.6</v>
      </c>
      <c r="F16434" s="102"/>
    </row>
    <row r="16435" ht="12.75" customHeight="1">
      <c r="A16435" s="100" t="s">
        <v>31914</v>
      </c>
      <c r="B16435" s="101">
        <v>17.57</v>
      </c>
      <c r="C16435" s="102"/>
      <c r="D16435" s="100" t="s">
        <v>16987</v>
      </c>
      <c r="E16435" s="101">
        <v>121.8</v>
      </c>
      <c r="F16435" s="102"/>
    </row>
    <row r="16436" ht="12.75" customHeight="1">
      <c r="A16436" s="100" t="s">
        <v>16708</v>
      </c>
      <c r="B16436" s="101">
        <v>16.47</v>
      </c>
      <c r="C16436" s="102"/>
      <c r="D16436" s="100" t="s">
        <v>32055</v>
      </c>
      <c r="E16436" s="101">
        <v>18.7</v>
      </c>
      <c r="F16436" s="102"/>
    </row>
    <row r="16437" ht="12.75" customHeight="1">
      <c r="A16437" s="100" t="s">
        <v>31915</v>
      </c>
      <c r="B16437" s="101">
        <v>8.99</v>
      </c>
      <c r="C16437" s="102"/>
      <c r="D16437" s="100" t="s">
        <v>16989</v>
      </c>
      <c r="E16437" s="101">
        <v>18.11</v>
      </c>
      <c r="F16437" s="102"/>
    </row>
    <row r="16438" ht="12.75" customHeight="1">
      <c r="A16438" s="100" t="s">
        <v>16710</v>
      </c>
      <c r="B16438" s="101">
        <v>8.44</v>
      </c>
      <c r="C16438" s="102"/>
      <c r="D16438" s="100" t="s">
        <v>32056</v>
      </c>
      <c r="E16438" s="101">
        <v>24.49</v>
      </c>
      <c r="F16438" s="102"/>
    </row>
    <row r="16439" ht="12.75" customHeight="1">
      <c r="A16439" s="100" t="s">
        <v>31916</v>
      </c>
      <c r="B16439" s="101">
        <v>10.22</v>
      </c>
      <c r="C16439" s="102"/>
      <c r="D16439" s="100" t="s">
        <v>16991</v>
      </c>
      <c r="E16439" s="101">
        <v>23.77</v>
      </c>
      <c r="F16439" s="102"/>
    </row>
    <row r="16440" ht="12.75" customHeight="1">
      <c r="A16440" s="100" t="s">
        <v>16712</v>
      </c>
      <c r="B16440" s="101">
        <v>9.67</v>
      </c>
      <c r="C16440" s="102"/>
      <c r="D16440" s="100" t="s">
        <v>32057</v>
      </c>
      <c r="E16440" s="101">
        <v>30.8</v>
      </c>
      <c r="F16440" s="102"/>
    </row>
    <row r="16441" ht="12.75" customHeight="1">
      <c r="A16441" s="100" t="s">
        <v>31917</v>
      </c>
      <c r="B16441" s="101">
        <v>9.48</v>
      </c>
      <c r="C16441" s="102"/>
      <c r="D16441" s="100" t="s">
        <v>16993</v>
      </c>
      <c r="E16441" s="101">
        <v>29.98</v>
      </c>
      <c r="F16441" s="102"/>
    </row>
    <row r="16442" ht="12.75" customHeight="1">
      <c r="A16442" s="100" t="s">
        <v>16714</v>
      </c>
      <c r="B16442" s="101">
        <v>8.93</v>
      </c>
      <c r="C16442" s="102"/>
      <c r="D16442" s="100" t="s">
        <v>32058</v>
      </c>
      <c r="E16442" s="101">
        <v>40.04</v>
      </c>
      <c r="F16442" s="102"/>
    </row>
    <row r="16443" ht="12.75" customHeight="1">
      <c r="A16443" s="100" t="s">
        <v>31918</v>
      </c>
      <c r="B16443" s="101">
        <v>11.59</v>
      </c>
      <c r="C16443" s="102"/>
      <c r="D16443" s="100" t="s">
        <v>16995</v>
      </c>
      <c r="E16443" s="101">
        <v>39.11</v>
      </c>
      <c r="F16443" s="102"/>
    </row>
    <row r="16444" ht="12.75" customHeight="1">
      <c r="A16444" s="100" t="s">
        <v>16716</v>
      </c>
      <c r="B16444" s="101">
        <v>11.04</v>
      </c>
      <c r="C16444" s="102"/>
      <c r="D16444" s="100" t="s">
        <v>32059</v>
      </c>
      <c r="E16444" s="101">
        <v>45.75</v>
      </c>
      <c r="F16444" s="102"/>
    </row>
    <row r="16445" ht="12.75" customHeight="1">
      <c r="A16445" s="100" t="s">
        <v>31919</v>
      </c>
      <c r="B16445" s="101">
        <v>39.2</v>
      </c>
      <c r="C16445" s="102"/>
      <c r="D16445" s="100" t="s">
        <v>16997</v>
      </c>
      <c r="E16445" s="101">
        <v>44.67</v>
      </c>
      <c r="F16445" s="102"/>
    </row>
    <row r="16446" ht="12.75" customHeight="1">
      <c r="A16446" s="100" t="s">
        <v>16718</v>
      </c>
      <c r="B16446" s="101">
        <v>36.45</v>
      </c>
      <c r="C16446" s="102"/>
      <c r="D16446" s="100" t="s">
        <v>32060</v>
      </c>
      <c r="E16446" s="101">
        <v>66.13</v>
      </c>
      <c r="F16446" s="102"/>
    </row>
    <row r="16447" ht="12.75" customHeight="1">
      <c r="A16447" s="100" t="s">
        <v>31920</v>
      </c>
      <c r="B16447" s="101">
        <v>69.66</v>
      </c>
      <c r="C16447" s="102"/>
      <c r="D16447" s="100" t="s">
        <v>16999</v>
      </c>
      <c r="E16447" s="101">
        <v>64.84</v>
      </c>
      <c r="F16447" s="102"/>
    </row>
    <row r="16448" ht="12.75" customHeight="1">
      <c r="A16448" s="100" t="s">
        <v>16720</v>
      </c>
      <c r="B16448" s="101">
        <v>64.92</v>
      </c>
      <c r="C16448" s="102"/>
      <c r="D16448" s="100" t="s">
        <v>32061</v>
      </c>
      <c r="E16448" s="101">
        <v>81.95</v>
      </c>
      <c r="F16448" s="102"/>
    </row>
    <row r="16449" ht="12.75" customHeight="1">
      <c r="A16449" s="100" t="s">
        <v>31921</v>
      </c>
      <c r="B16449" s="101">
        <v>7.61</v>
      </c>
      <c r="C16449" s="102"/>
      <c r="D16449" s="100" t="s">
        <v>17001</v>
      </c>
      <c r="E16449" s="101">
        <v>80.51</v>
      </c>
      <c r="F16449" s="102"/>
    </row>
    <row r="16450" ht="12.75" customHeight="1">
      <c r="A16450" s="100" t="s">
        <v>16722</v>
      </c>
      <c r="B16450" s="101">
        <v>7.06</v>
      </c>
      <c r="C16450" s="102"/>
      <c r="D16450" s="100" t="s">
        <v>32062</v>
      </c>
      <c r="E16450" s="101">
        <v>94.42</v>
      </c>
      <c r="F16450" s="102"/>
    </row>
    <row r="16451" ht="12.75" customHeight="1">
      <c r="A16451" s="100" t="s">
        <v>31922</v>
      </c>
      <c r="B16451" s="101">
        <v>7.78</v>
      </c>
      <c r="C16451" s="102"/>
      <c r="D16451" s="100" t="s">
        <v>17003</v>
      </c>
      <c r="E16451" s="101">
        <v>92.88</v>
      </c>
      <c r="F16451" s="102"/>
    </row>
    <row r="16452" ht="12.75" customHeight="1">
      <c r="A16452" s="100" t="s">
        <v>16724</v>
      </c>
      <c r="B16452" s="101">
        <v>7.23</v>
      </c>
      <c r="C16452" s="102"/>
      <c r="D16452" s="100" t="s">
        <v>32063</v>
      </c>
      <c r="E16452" s="101">
        <v>134.61</v>
      </c>
      <c r="F16452" s="102"/>
    </row>
    <row r="16453" ht="12.75" customHeight="1">
      <c r="A16453" s="100" t="s">
        <v>31923</v>
      </c>
      <c r="B16453" s="101">
        <v>1.46</v>
      </c>
      <c r="C16453" s="102"/>
      <c r="D16453" s="100" t="s">
        <v>17005</v>
      </c>
      <c r="E16453" s="101">
        <v>132.81</v>
      </c>
      <c r="F16453" s="102"/>
    </row>
    <row r="16454" ht="12.75" customHeight="1">
      <c r="A16454" s="100" t="s">
        <v>16726</v>
      </c>
      <c r="B16454" s="101">
        <v>1.38</v>
      </c>
      <c r="C16454" s="102"/>
      <c r="D16454" s="100" t="s">
        <v>32064</v>
      </c>
      <c r="E16454" s="101">
        <v>212.61</v>
      </c>
      <c r="F16454" s="102"/>
    </row>
    <row r="16455" ht="12.75" customHeight="1">
      <c r="A16455" s="100" t="s">
        <v>31924</v>
      </c>
      <c r="B16455" s="101">
        <v>11.36</v>
      </c>
      <c r="C16455" s="102"/>
      <c r="D16455" s="100" t="s">
        <v>17007</v>
      </c>
      <c r="E16455" s="101">
        <v>210.66</v>
      </c>
      <c r="F16455" s="102"/>
    </row>
    <row r="16456" ht="12.75" customHeight="1">
      <c r="A16456" s="100" t="s">
        <v>16728</v>
      </c>
      <c r="B16456" s="101">
        <v>10.81</v>
      </c>
      <c r="C16456" s="102"/>
      <c r="D16456" s="100" t="s">
        <v>32065</v>
      </c>
      <c r="E16456" s="101">
        <v>240.76</v>
      </c>
      <c r="F16456" s="102"/>
    </row>
    <row r="16457" ht="12.75" customHeight="1">
      <c r="A16457" s="100" t="s">
        <v>31925</v>
      </c>
      <c r="B16457" s="101">
        <v>13.56</v>
      </c>
      <c r="C16457" s="102"/>
      <c r="D16457" s="100" t="s">
        <v>17009</v>
      </c>
      <c r="E16457" s="101">
        <v>238.71</v>
      </c>
      <c r="F16457" s="102"/>
    </row>
    <row r="16458" ht="12.75" customHeight="1">
      <c r="A16458" s="100" t="s">
        <v>16730</v>
      </c>
      <c r="B16458" s="101">
        <v>13.01</v>
      </c>
      <c r="C16458" s="102"/>
      <c r="D16458" s="100" t="s">
        <v>32066</v>
      </c>
      <c r="E16458" s="101">
        <v>194.61</v>
      </c>
      <c r="F16458" s="102"/>
    </row>
    <row r="16459" ht="12.75" customHeight="1">
      <c r="A16459" s="100" t="s">
        <v>31926</v>
      </c>
      <c r="B16459" s="101">
        <v>23.88</v>
      </c>
      <c r="C16459" s="102"/>
      <c r="D16459" s="100" t="s">
        <v>17011</v>
      </c>
      <c r="E16459" s="101">
        <v>192.66</v>
      </c>
      <c r="F16459" s="102"/>
    </row>
    <row r="16460" ht="12.75" customHeight="1">
      <c r="A16460" s="100" t="s">
        <v>16732</v>
      </c>
      <c r="B16460" s="101">
        <v>23.33</v>
      </c>
      <c r="C16460" s="102"/>
      <c r="D16460" s="100" t="s">
        <v>32067</v>
      </c>
      <c r="E16460" s="101">
        <v>220.27</v>
      </c>
      <c r="F16460" s="102"/>
    </row>
    <row r="16461" ht="12.75" customHeight="1">
      <c r="A16461" s="100" t="s">
        <v>31927</v>
      </c>
      <c r="B16461" s="101">
        <v>30.85</v>
      </c>
      <c r="C16461" s="102"/>
      <c r="D16461" s="100" t="s">
        <v>17013</v>
      </c>
      <c r="E16461" s="101">
        <v>218.22</v>
      </c>
      <c r="F16461" s="102"/>
    </row>
    <row r="16462" ht="12.75" customHeight="1">
      <c r="A16462" s="100" t="s">
        <v>16734</v>
      </c>
      <c r="B16462" s="101">
        <v>30.3</v>
      </c>
      <c r="C16462" s="102"/>
      <c r="D16462" s="100" t="s">
        <v>32068</v>
      </c>
      <c r="E16462" s="101">
        <v>13.94</v>
      </c>
      <c r="F16462" s="102"/>
    </row>
    <row r="16463" ht="12.75" customHeight="1">
      <c r="A16463" s="100" t="s">
        <v>31928</v>
      </c>
      <c r="B16463" s="101">
        <v>13.88</v>
      </c>
      <c r="C16463" s="102"/>
      <c r="D16463" s="100" t="s">
        <v>17015</v>
      </c>
      <c r="E16463" s="101">
        <v>13.22</v>
      </c>
      <c r="F16463" s="102"/>
    </row>
    <row r="16464" ht="12.75" customHeight="1">
      <c r="A16464" s="100" t="s">
        <v>16736</v>
      </c>
      <c r="B16464" s="101">
        <v>13.33</v>
      </c>
      <c r="C16464" s="102"/>
      <c r="D16464" s="100" t="s">
        <v>32069</v>
      </c>
      <c r="E16464" s="101">
        <v>15.39</v>
      </c>
      <c r="F16464" s="102"/>
    </row>
    <row r="16465" ht="12.75" customHeight="1">
      <c r="A16465" s="100" t="s">
        <v>31929</v>
      </c>
      <c r="B16465" s="101">
        <v>14.21</v>
      </c>
      <c r="C16465" s="102"/>
      <c r="D16465" s="100" t="s">
        <v>17017</v>
      </c>
      <c r="E16465" s="101">
        <v>14.57</v>
      </c>
      <c r="F16465" s="102"/>
    </row>
    <row r="16466" ht="12.75" customHeight="1">
      <c r="A16466" s="100" t="s">
        <v>16738</v>
      </c>
      <c r="B16466" s="101">
        <v>13.66</v>
      </c>
      <c r="C16466" s="102"/>
      <c r="D16466" s="100" t="s">
        <v>32070</v>
      </c>
      <c r="E16466" s="101">
        <v>18.58</v>
      </c>
      <c r="F16466" s="102"/>
    </row>
    <row r="16467" ht="12.75" customHeight="1">
      <c r="A16467" s="100" t="s">
        <v>31930</v>
      </c>
      <c r="B16467" s="101">
        <v>5.28</v>
      </c>
      <c r="C16467" s="102"/>
      <c r="D16467" s="100" t="s">
        <v>17019</v>
      </c>
      <c r="E16467" s="101">
        <v>17.66</v>
      </c>
      <c r="F16467" s="102"/>
    </row>
    <row r="16468" ht="12.75" customHeight="1">
      <c r="A16468" s="100" t="s">
        <v>16740</v>
      </c>
      <c r="B16468" s="101">
        <v>4.87</v>
      </c>
      <c r="C16468" s="102"/>
      <c r="D16468" s="100" t="s">
        <v>32071</v>
      </c>
      <c r="E16468" s="101">
        <v>21.66</v>
      </c>
      <c r="F16468" s="102"/>
    </row>
    <row r="16469" ht="12.75" customHeight="1">
      <c r="A16469" s="100" t="s">
        <v>31931</v>
      </c>
      <c r="B16469" s="101">
        <v>4.62</v>
      </c>
      <c r="C16469" s="102"/>
      <c r="D16469" s="100" t="s">
        <v>17021</v>
      </c>
      <c r="E16469" s="101">
        <v>20.58</v>
      </c>
      <c r="F16469" s="102"/>
    </row>
    <row r="16470" ht="12.75" customHeight="1">
      <c r="A16470" s="100" t="s">
        <v>16742</v>
      </c>
      <c r="B16470" s="101">
        <v>4.49</v>
      </c>
      <c r="C16470" s="102"/>
      <c r="D16470" s="100" t="s">
        <v>32072</v>
      </c>
      <c r="E16470" s="101">
        <v>26.81</v>
      </c>
      <c r="F16470" s="102"/>
    </row>
    <row r="16471" ht="12.75" customHeight="1">
      <c r="A16471" s="100" t="s">
        <v>31932</v>
      </c>
      <c r="B16471" s="101">
        <v>3.09</v>
      </c>
      <c r="C16471" s="102"/>
      <c r="D16471" s="100" t="s">
        <v>17023</v>
      </c>
      <c r="E16471" s="101">
        <v>25.53</v>
      </c>
      <c r="F16471" s="102"/>
    </row>
    <row r="16472" ht="12.75" customHeight="1">
      <c r="A16472" s="100" t="s">
        <v>16744</v>
      </c>
      <c r="B16472" s="101">
        <v>2.96</v>
      </c>
      <c r="C16472" s="102"/>
      <c r="D16472" s="100" t="s">
        <v>32073</v>
      </c>
      <c r="E16472" s="101">
        <v>50.66</v>
      </c>
      <c r="F16472" s="102"/>
    </row>
    <row r="16473" ht="12.75" customHeight="1">
      <c r="A16473" s="100" t="s">
        <v>31933</v>
      </c>
      <c r="B16473" s="101">
        <v>7.1</v>
      </c>
      <c r="C16473" s="102"/>
      <c r="D16473" s="100" t="s">
        <v>17025</v>
      </c>
      <c r="E16473" s="101">
        <v>49.22</v>
      </c>
      <c r="F16473" s="102"/>
    </row>
    <row r="16474" ht="12.75" customHeight="1">
      <c r="A16474" s="100" t="s">
        <v>16746</v>
      </c>
      <c r="B16474" s="101">
        <v>6.83</v>
      </c>
      <c r="C16474" s="102"/>
      <c r="D16474" s="100" t="s">
        <v>32074</v>
      </c>
      <c r="E16474" s="101">
        <v>53.3</v>
      </c>
      <c r="F16474" s="102"/>
    </row>
    <row r="16475" ht="12.75" customHeight="1">
      <c r="A16475" s="100" t="s">
        <v>31934</v>
      </c>
      <c r="B16475" s="101">
        <v>10.64</v>
      </c>
      <c r="C16475" s="102"/>
      <c r="D16475" s="100" t="s">
        <v>17027</v>
      </c>
      <c r="E16475" s="101">
        <v>51.76</v>
      </c>
      <c r="F16475" s="102"/>
    </row>
    <row r="16476" ht="12.75" customHeight="1">
      <c r="A16476" s="100" t="s">
        <v>16748</v>
      </c>
      <c r="B16476" s="101">
        <v>10.37</v>
      </c>
      <c r="C16476" s="102"/>
      <c r="D16476" s="100" t="s">
        <v>32075</v>
      </c>
      <c r="E16476" s="101">
        <v>69.66</v>
      </c>
      <c r="F16476" s="102"/>
    </row>
    <row r="16477" ht="12.75" customHeight="1">
      <c r="A16477" s="100" t="s">
        <v>32076</v>
      </c>
      <c r="B16477" s="101">
        <v>7.37</v>
      </c>
      <c r="C16477" s="102"/>
      <c r="D16477" s="100" t="s">
        <v>17029</v>
      </c>
      <c r="E16477" s="101">
        <v>67.86</v>
      </c>
      <c r="F16477" s="102"/>
    </row>
    <row r="16478" ht="12.75" customHeight="1">
      <c r="A16478" s="100" t="s">
        <v>32077</v>
      </c>
      <c r="B16478" s="101">
        <v>7.1</v>
      </c>
      <c r="C16478" s="102"/>
      <c r="D16478" s="100" t="s">
        <v>32078</v>
      </c>
      <c r="E16478" s="101">
        <v>14.79</v>
      </c>
      <c r="F16478" s="102"/>
    </row>
    <row r="16479" ht="12.75" customHeight="1">
      <c r="A16479" s="100" t="s">
        <v>31935</v>
      </c>
      <c r="B16479" s="101">
        <v>7.1</v>
      </c>
      <c r="C16479" s="102"/>
      <c r="D16479" s="100" t="s">
        <v>17031</v>
      </c>
      <c r="E16479" s="101">
        <v>14.07</v>
      </c>
      <c r="F16479" s="102"/>
    </row>
    <row r="16480" ht="12.75" customHeight="1">
      <c r="A16480" s="100" t="s">
        <v>16750</v>
      </c>
      <c r="B16480" s="101">
        <v>6.83</v>
      </c>
      <c r="C16480" s="102"/>
      <c r="D16480" s="100" t="s">
        <v>32079</v>
      </c>
      <c r="E16480" s="101">
        <v>16.31</v>
      </c>
      <c r="F16480" s="102"/>
    </row>
    <row r="16481" ht="12.75" customHeight="1">
      <c r="A16481" s="100" t="s">
        <v>31936</v>
      </c>
      <c r="B16481" s="101">
        <v>10.76</v>
      </c>
      <c r="C16481" s="102"/>
      <c r="D16481" s="100" t="s">
        <v>17033</v>
      </c>
      <c r="E16481" s="101">
        <v>15.49</v>
      </c>
      <c r="F16481" s="102"/>
    </row>
    <row r="16482" ht="12.75" customHeight="1">
      <c r="A16482" s="100" t="s">
        <v>16752</v>
      </c>
      <c r="B16482" s="101">
        <v>10.49</v>
      </c>
      <c r="C16482" s="102"/>
      <c r="D16482" s="100" t="s">
        <v>32080</v>
      </c>
      <c r="E16482" s="101">
        <v>19.75</v>
      </c>
      <c r="F16482" s="102"/>
    </row>
    <row r="16483" ht="12.75" customHeight="1">
      <c r="A16483" s="100" t="s">
        <v>31937</v>
      </c>
      <c r="B16483" s="101">
        <v>7.26</v>
      </c>
      <c r="C16483" s="102"/>
      <c r="D16483" s="100" t="s">
        <v>17035</v>
      </c>
      <c r="E16483" s="101">
        <v>18.82</v>
      </c>
      <c r="F16483" s="102"/>
    </row>
    <row r="16484" ht="12.75" customHeight="1">
      <c r="A16484" s="100" t="s">
        <v>16754</v>
      </c>
      <c r="B16484" s="101">
        <v>6.99</v>
      </c>
      <c r="C16484" s="102"/>
      <c r="D16484" s="100" t="s">
        <v>32081</v>
      </c>
      <c r="E16484" s="101">
        <v>23.01</v>
      </c>
      <c r="F16484" s="102"/>
    </row>
    <row r="16485" ht="12.75" customHeight="1">
      <c r="A16485" s="100" t="s">
        <v>31938</v>
      </c>
      <c r="B16485" s="101">
        <v>38.8</v>
      </c>
      <c r="C16485" s="102"/>
      <c r="D16485" s="100" t="s">
        <v>17037</v>
      </c>
      <c r="E16485" s="101">
        <v>21.93</v>
      </c>
      <c r="F16485" s="102"/>
    </row>
    <row r="16486" ht="12.75" customHeight="1">
      <c r="A16486" s="100" t="s">
        <v>16756</v>
      </c>
      <c r="B16486" s="101">
        <v>38.53</v>
      </c>
      <c r="C16486" s="102"/>
      <c r="D16486" s="100" t="s">
        <v>32082</v>
      </c>
      <c r="E16486" s="101">
        <v>28.53</v>
      </c>
      <c r="F16486" s="102"/>
    </row>
    <row r="16487" ht="12.75" customHeight="1">
      <c r="A16487" s="100" t="s">
        <v>31939</v>
      </c>
      <c r="B16487" s="101">
        <v>17.31</v>
      </c>
      <c r="C16487" s="102"/>
      <c r="D16487" s="100" t="s">
        <v>17039</v>
      </c>
      <c r="E16487" s="101">
        <v>27.25</v>
      </c>
      <c r="F16487" s="102"/>
    </row>
    <row r="16488" ht="12.75" customHeight="1">
      <c r="A16488" s="100" t="s">
        <v>16758</v>
      </c>
      <c r="B16488" s="101">
        <v>17.04</v>
      </c>
      <c r="C16488" s="102"/>
      <c r="D16488" s="100" t="s">
        <v>32083</v>
      </c>
      <c r="E16488" s="101">
        <v>54.65</v>
      </c>
      <c r="F16488" s="102"/>
    </row>
    <row r="16489" ht="12.75" customHeight="1">
      <c r="A16489" s="100" t="s">
        <v>31940</v>
      </c>
      <c r="B16489" s="101">
        <v>16.13</v>
      </c>
      <c r="C16489" s="102"/>
      <c r="D16489" s="100" t="s">
        <v>17041</v>
      </c>
      <c r="E16489" s="101">
        <v>53.21</v>
      </c>
      <c r="F16489" s="102"/>
    </row>
    <row r="16490" ht="12.75" customHeight="1">
      <c r="A16490" s="100" t="s">
        <v>16760</v>
      </c>
      <c r="B16490" s="101">
        <v>15.86</v>
      </c>
      <c r="C16490" s="102"/>
      <c r="D16490" s="100" t="s">
        <v>32084</v>
      </c>
      <c r="E16490" s="101">
        <v>57.48</v>
      </c>
      <c r="F16490" s="102"/>
    </row>
    <row r="16491" ht="12.75" customHeight="1">
      <c r="A16491" s="100" t="s">
        <v>31941</v>
      </c>
      <c r="B16491" s="101">
        <v>16.54</v>
      </c>
      <c r="C16491" s="102"/>
      <c r="D16491" s="100" t="s">
        <v>17043</v>
      </c>
      <c r="E16491" s="101">
        <v>55.94</v>
      </c>
      <c r="F16491" s="102"/>
    </row>
    <row r="16492" ht="12.75" customHeight="1">
      <c r="A16492" s="100" t="s">
        <v>16762</v>
      </c>
      <c r="B16492" s="101">
        <v>16.27</v>
      </c>
      <c r="C16492" s="102"/>
      <c r="D16492" s="100" t="s">
        <v>32085</v>
      </c>
      <c r="E16492" s="101">
        <v>75.28</v>
      </c>
      <c r="F16492" s="102"/>
    </row>
    <row r="16493" ht="12.75" customHeight="1">
      <c r="A16493" s="100" t="s">
        <v>31943</v>
      </c>
      <c r="B16493" s="101">
        <v>5.32</v>
      </c>
      <c r="C16493" s="102"/>
      <c r="D16493" s="100" t="s">
        <v>17045</v>
      </c>
      <c r="E16493" s="101">
        <v>73.48</v>
      </c>
      <c r="F16493" s="102"/>
    </row>
    <row r="16494" ht="12.75" customHeight="1">
      <c r="A16494" s="100" t="s">
        <v>16766</v>
      </c>
      <c r="B16494" s="101">
        <v>5.32</v>
      </c>
      <c r="C16494" s="102"/>
      <c r="D16494" s="100" t="s">
        <v>32086</v>
      </c>
      <c r="E16494" s="101">
        <v>14.09</v>
      </c>
      <c r="F16494" s="102"/>
    </row>
    <row r="16495" ht="12.75" customHeight="1">
      <c r="A16495" s="100" t="s">
        <v>31944</v>
      </c>
      <c r="B16495" s="101">
        <v>17.74</v>
      </c>
      <c r="C16495" s="102"/>
      <c r="D16495" s="100" t="s">
        <v>17047</v>
      </c>
      <c r="E16495" s="101">
        <v>13.5</v>
      </c>
      <c r="F16495" s="102"/>
    </row>
    <row r="16496" ht="12.75" customHeight="1">
      <c r="A16496" s="100" t="s">
        <v>16768</v>
      </c>
      <c r="B16496" s="101">
        <v>17.33</v>
      </c>
      <c r="C16496" s="102"/>
      <c r="D16496" s="100" t="s">
        <v>32087</v>
      </c>
      <c r="E16496" s="101">
        <v>20.86</v>
      </c>
      <c r="F16496" s="102"/>
    </row>
    <row r="16497" ht="12.75" customHeight="1">
      <c r="A16497" s="100" t="s">
        <v>31945</v>
      </c>
      <c r="B16497" s="101">
        <v>14.74</v>
      </c>
      <c r="C16497" s="102"/>
      <c r="D16497" s="100" t="s">
        <v>17049</v>
      </c>
      <c r="E16497" s="101">
        <v>20.14</v>
      </c>
      <c r="F16497" s="102"/>
    </row>
    <row r="16498" ht="12.75" customHeight="1">
      <c r="A16498" s="100" t="s">
        <v>16770</v>
      </c>
      <c r="B16498" s="101">
        <v>14.33</v>
      </c>
      <c r="C16498" s="102"/>
      <c r="D16498" s="100" t="s">
        <v>32088</v>
      </c>
      <c r="E16498" s="101">
        <v>36.61</v>
      </c>
      <c r="F16498" s="102"/>
    </row>
    <row r="16499" ht="12.75" customHeight="1">
      <c r="A16499" s="100" t="s">
        <v>31946</v>
      </c>
      <c r="B16499" s="101">
        <v>33.02</v>
      </c>
      <c r="C16499" s="102"/>
      <c r="D16499" s="100" t="s">
        <v>17051</v>
      </c>
      <c r="E16499" s="101">
        <v>35.79</v>
      </c>
      <c r="F16499" s="102"/>
    </row>
    <row r="16500" ht="12.75" customHeight="1">
      <c r="A16500" s="100" t="s">
        <v>16772</v>
      </c>
      <c r="B16500" s="101">
        <v>32.47</v>
      </c>
      <c r="C16500" s="102"/>
      <c r="D16500" s="100" t="s">
        <v>32089</v>
      </c>
      <c r="E16500" s="101">
        <v>46.86</v>
      </c>
      <c r="F16500" s="102"/>
    </row>
    <row r="16501" ht="12.75" customHeight="1">
      <c r="A16501" s="100" t="s">
        <v>31947</v>
      </c>
      <c r="B16501" s="101">
        <v>40.24</v>
      </c>
      <c r="C16501" s="102"/>
      <c r="D16501" s="100" t="s">
        <v>17053</v>
      </c>
      <c r="E16501" s="101">
        <v>45.94</v>
      </c>
      <c r="F16501" s="102"/>
    </row>
    <row r="16502" ht="12.75" customHeight="1">
      <c r="A16502" s="100" t="s">
        <v>16774</v>
      </c>
      <c r="B16502" s="101">
        <v>39.69</v>
      </c>
      <c r="C16502" s="102"/>
      <c r="D16502" s="100" t="s">
        <v>32090</v>
      </c>
      <c r="E16502" s="101">
        <v>62.8</v>
      </c>
      <c r="F16502" s="102"/>
    </row>
    <row r="16503" ht="12.75" customHeight="1">
      <c r="A16503" s="100" t="s">
        <v>31948</v>
      </c>
      <c r="B16503" s="101">
        <v>17.25</v>
      </c>
      <c r="C16503" s="102"/>
      <c r="D16503" s="100" t="s">
        <v>17055</v>
      </c>
      <c r="E16503" s="101">
        <v>61.72</v>
      </c>
      <c r="F16503" s="102"/>
    </row>
    <row r="16504" ht="12.75" customHeight="1">
      <c r="A16504" s="100" t="s">
        <v>16776</v>
      </c>
      <c r="B16504" s="101">
        <v>16.84</v>
      </c>
      <c r="C16504" s="102"/>
      <c r="D16504" s="100" t="s">
        <v>32091</v>
      </c>
      <c r="E16504" s="101">
        <v>69.82</v>
      </c>
      <c r="F16504" s="102"/>
    </row>
    <row r="16505" ht="12.75" customHeight="1">
      <c r="A16505" s="100" t="s">
        <v>31949</v>
      </c>
      <c r="B16505" s="101">
        <v>24.08</v>
      </c>
      <c r="C16505" s="102"/>
      <c r="D16505" s="100" t="s">
        <v>17057</v>
      </c>
      <c r="E16505" s="101">
        <v>68.53</v>
      </c>
      <c r="F16505" s="102"/>
    </row>
    <row r="16506" ht="12.75" customHeight="1">
      <c r="A16506" s="100" t="s">
        <v>16778</v>
      </c>
      <c r="B16506" s="101">
        <v>23.67</v>
      </c>
      <c r="C16506" s="102"/>
      <c r="D16506" s="100" t="s">
        <v>32092</v>
      </c>
      <c r="E16506" s="101">
        <v>112.12</v>
      </c>
      <c r="F16506" s="102"/>
    </row>
    <row r="16507" ht="12.75" customHeight="1">
      <c r="A16507" s="100" t="s">
        <v>31950</v>
      </c>
      <c r="B16507" s="101">
        <v>39.3</v>
      </c>
      <c r="C16507" s="102"/>
      <c r="D16507" s="100" t="s">
        <v>17059</v>
      </c>
      <c r="E16507" s="101">
        <v>110.73</v>
      </c>
      <c r="F16507" s="102"/>
    </row>
    <row r="16508" ht="12.75" customHeight="1">
      <c r="A16508" s="100" t="s">
        <v>16780</v>
      </c>
      <c r="B16508" s="101">
        <v>38.89</v>
      </c>
      <c r="C16508" s="102"/>
      <c r="D16508" s="100" t="s">
        <v>32093</v>
      </c>
      <c r="E16508" s="101">
        <v>129.6</v>
      </c>
      <c r="F16508" s="102"/>
    </row>
    <row r="16509" ht="12.75" customHeight="1">
      <c r="A16509" s="100" t="s">
        <v>31951</v>
      </c>
      <c r="B16509" s="101">
        <v>22.11</v>
      </c>
      <c r="C16509" s="102"/>
      <c r="D16509" s="100" t="s">
        <v>17061</v>
      </c>
      <c r="E16509" s="101">
        <v>128.06</v>
      </c>
      <c r="F16509" s="102"/>
    </row>
    <row r="16510" ht="12.75" customHeight="1">
      <c r="A16510" s="100" t="s">
        <v>16782</v>
      </c>
      <c r="B16510" s="101">
        <v>21.56</v>
      </c>
      <c r="C16510" s="102"/>
      <c r="D16510" s="100" t="s">
        <v>32094</v>
      </c>
      <c r="E16510" s="101">
        <v>15.06</v>
      </c>
      <c r="F16510" s="102"/>
    </row>
    <row r="16511" ht="12.75" customHeight="1">
      <c r="A16511" s="100" t="s">
        <v>31952</v>
      </c>
      <c r="B16511" s="101">
        <v>24.4</v>
      </c>
      <c r="C16511" s="102"/>
      <c r="D16511" s="100" t="s">
        <v>17063</v>
      </c>
      <c r="E16511" s="101">
        <v>14.47</v>
      </c>
      <c r="F16511" s="102"/>
    </row>
    <row r="16512" ht="12.75" customHeight="1">
      <c r="A16512" s="100" t="s">
        <v>16784</v>
      </c>
      <c r="B16512" s="101">
        <v>23.85</v>
      </c>
      <c r="C16512" s="102"/>
      <c r="D16512" s="100" t="s">
        <v>32095</v>
      </c>
      <c r="E16512" s="101">
        <v>22.41</v>
      </c>
      <c r="F16512" s="102"/>
    </row>
    <row r="16513" ht="12.75" customHeight="1">
      <c r="A16513" s="100" t="s">
        <v>31953</v>
      </c>
      <c r="B16513" s="101">
        <v>27.71</v>
      </c>
      <c r="C16513" s="102"/>
      <c r="D16513" s="100" t="s">
        <v>17065</v>
      </c>
      <c r="E16513" s="101">
        <v>21.69</v>
      </c>
      <c r="F16513" s="102"/>
    </row>
    <row r="16514" ht="12.75" customHeight="1">
      <c r="A16514" s="100" t="s">
        <v>16786</v>
      </c>
      <c r="B16514" s="101">
        <v>27.16</v>
      </c>
      <c r="C16514" s="102"/>
      <c r="D16514" s="100" t="s">
        <v>32096</v>
      </c>
      <c r="E16514" s="101">
        <v>39.66</v>
      </c>
      <c r="F16514" s="102"/>
    </row>
    <row r="16515" ht="12.75" customHeight="1">
      <c r="A16515" s="100" t="s">
        <v>31954</v>
      </c>
      <c r="B16515" s="101">
        <v>32.56</v>
      </c>
      <c r="C16515" s="102"/>
      <c r="D16515" s="100" t="s">
        <v>17067</v>
      </c>
      <c r="E16515" s="101">
        <v>38.84</v>
      </c>
      <c r="F16515" s="102"/>
    </row>
    <row r="16516" ht="12.75" customHeight="1">
      <c r="A16516" s="100" t="s">
        <v>16788</v>
      </c>
      <c r="B16516" s="101">
        <v>32.01</v>
      </c>
      <c r="C16516" s="102"/>
      <c r="D16516" s="100" t="s">
        <v>32097</v>
      </c>
      <c r="E16516" s="101">
        <v>50.86</v>
      </c>
      <c r="F16516" s="102"/>
    </row>
    <row r="16517" ht="12.75" customHeight="1">
      <c r="A16517" s="100" t="s">
        <v>31955</v>
      </c>
      <c r="B16517" s="101">
        <v>35.92</v>
      </c>
      <c r="C16517" s="102"/>
      <c r="D16517" s="100" t="s">
        <v>17069</v>
      </c>
      <c r="E16517" s="101">
        <v>49.93</v>
      </c>
      <c r="F16517" s="102"/>
    </row>
    <row r="16518" ht="12.75" customHeight="1">
      <c r="A16518" s="100" t="s">
        <v>16790</v>
      </c>
      <c r="B16518" s="101">
        <v>35.37</v>
      </c>
      <c r="C16518" s="102"/>
      <c r="D16518" s="100" t="s">
        <v>32098</v>
      </c>
      <c r="E16518" s="101">
        <v>68.27</v>
      </c>
      <c r="F16518" s="102"/>
    </row>
    <row r="16519" ht="12.75" customHeight="1">
      <c r="A16519" s="100" t="s">
        <v>31956</v>
      </c>
      <c r="B16519" s="101">
        <v>44.18</v>
      </c>
      <c r="C16519" s="102"/>
      <c r="D16519" s="100" t="s">
        <v>17071</v>
      </c>
      <c r="E16519" s="101">
        <v>67.19</v>
      </c>
      <c r="F16519" s="102"/>
    </row>
    <row r="16520" ht="12.75" customHeight="1">
      <c r="A16520" s="100" t="s">
        <v>16792</v>
      </c>
      <c r="B16520" s="101">
        <v>43.63</v>
      </c>
      <c r="C16520" s="102"/>
      <c r="D16520" s="100" t="s">
        <v>32099</v>
      </c>
      <c r="E16520" s="101">
        <v>75.84</v>
      </c>
      <c r="F16520" s="102"/>
    </row>
    <row r="16521" ht="12.75" customHeight="1">
      <c r="A16521" s="100" t="s">
        <v>31957</v>
      </c>
      <c r="B16521" s="101">
        <v>47.54</v>
      </c>
      <c r="C16521" s="102"/>
      <c r="D16521" s="100" t="s">
        <v>17073</v>
      </c>
      <c r="E16521" s="101">
        <v>74.55</v>
      </c>
      <c r="F16521" s="102"/>
    </row>
    <row r="16522" ht="12.75" customHeight="1">
      <c r="A16522" s="100" t="s">
        <v>16794</v>
      </c>
      <c r="B16522" s="101">
        <v>46.99</v>
      </c>
      <c r="C16522" s="102"/>
      <c r="D16522" s="100" t="s">
        <v>32100</v>
      </c>
      <c r="E16522" s="101">
        <v>122.29</v>
      </c>
      <c r="F16522" s="102"/>
    </row>
    <row r="16523" ht="12.75" customHeight="1">
      <c r="A16523" s="100" t="s">
        <v>31958</v>
      </c>
      <c r="B16523" s="101">
        <v>332.88</v>
      </c>
      <c r="C16523" s="102"/>
      <c r="D16523" s="100" t="s">
        <v>17075</v>
      </c>
      <c r="E16523" s="101">
        <v>120.9</v>
      </c>
      <c r="F16523" s="102"/>
    </row>
    <row r="16524" ht="12.75" customHeight="1">
      <c r="A16524" s="100" t="s">
        <v>16796</v>
      </c>
      <c r="B16524" s="101">
        <v>332.33</v>
      </c>
      <c r="C16524" s="102"/>
      <c r="D16524" s="100" t="s">
        <v>32101</v>
      </c>
      <c r="E16524" s="101">
        <v>141.41</v>
      </c>
      <c r="F16524" s="102"/>
    </row>
    <row r="16525" ht="12.75" customHeight="1">
      <c r="A16525" s="100" t="s">
        <v>31959</v>
      </c>
      <c r="B16525" s="101">
        <v>6.74</v>
      </c>
      <c r="C16525" s="102"/>
      <c r="D16525" s="100" t="s">
        <v>17077</v>
      </c>
      <c r="E16525" s="101">
        <v>139.87</v>
      </c>
      <c r="F16525" s="102"/>
    </row>
    <row r="16526" ht="12.75" customHeight="1">
      <c r="A16526" s="100" t="s">
        <v>16798</v>
      </c>
      <c r="B16526" s="101">
        <v>6.61</v>
      </c>
      <c r="C16526" s="102"/>
      <c r="D16526" s="100" t="s">
        <v>32102</v>
      </c>
      <c r="E16526" s="101">
        <v>15.97</v>
      </c>
      <c r="F16526" s="102"/>
    </row>
    <row r="16527" ht="12.75" customHeight="1">
      <c r="A16527" s="100" t="s">
        <v>31960</v>
      </c>
      <c r="B16527" s="101">
        <v>7.29</v>
      </c>
      <c r="C16527" s="102"/>
      <c r="D16527" s="100" t="s">
        <v>17079</v>
      </c>
      <c r="E16527" s="101">
        <v>15.25</v>
      </c>
      <c r="F16527" s="102"/>
    </row>
    <row r="16528" ht="12.75" customHeight="1">
      <c r="A16528" s="100" t="s">
        <v>16800</v>
      </c>
      <c r="B16528" s="101">
        <v>7.16</v>
      </c>
      <c r="C16528" s="102"/>
      <c r="D16528" s="100" t="s">
        <v>32103</v>
      </c>
      <c r="E16528" s="101">
        <v>20.31</v>
      </c>
      <c r="F16528" s="102"/>
    </row>
    <row r="16529" ht="12.75" customHeight="1">
      <c r="A16529" s="100" t="s">
        <v>31961</v>
      </c>
      <c r="B16529" s="101">
        <v>10.13</v>
      </c>
      <c r="C16529" s="102"/>
      <c r="D16529" s="100" t="s">
        <v>17081</v>
      </c>
      <c r="E16529" s="101">
        <v>19.54</v>
      </c>
      <c r="F16529" s="102"/>
    </row>
    <row r="16530" ht="12.75" customHeight="1">
      <c r="A16530" s="100" t="s">
        <v>16802</v>
      </c>
      <c r="B16530" s="101">
        <v>10.0</v>
      </c>
      <c r="C16530" s="102"/>
      <c r="D16530" s="100" t="s">
        <v>32104</v>
      </c>
      <c r="E16530" s="101">
        <v>30.88</v>
      </c>
      <c r="F16530" s="102"/>
    </row>
    <row r="16531" ht="12.75" customHeight="1">
      <c r="A16531" s="100" t="s">
        <v>31963</v>
      </c>
      <c r="B16531" s="101">
        <v>14.38</v>
      </c>
      <c r="C16531" s="102"/>
      <c r="D16531" s="100" t="s">
        <v>17083</v>
      </c>
      <c r="E16531" s="101">
        <v>30.06</v>
      </c>
      <c r="F16531" s="102"/>
    </row>
    <row r="16532" ht="12.75" customHeight="1">
      <c r="A16532" s="100" t="s">
        <v>16806</v>
      </c>
      <c r="B16532" s="101">
        <v>14.25</v>
      </c>
      <c r="C16532" s="102"/>
      <c r="D16532" s="100" t="s">
        <v>32105</v>
      </c>
      <c r="E16532" s="101">
        <v>10.19</v>
      </c>
      <c r="F16532" s="102"/>
    </row>
    <row r="16533" ht="12.75" customHeight="1">
      <c r="A16533" s="100" t="s">
        <v>31964</v>
      </c>
      <c r="B16533" s="101">
        <v>21.39</v>
      </c>
      <c r="C16533" s="102"/>
      <c r="D16533" s="100" t="s">
        <v>17085</v>
      </c>
      <c r="E16533" s="101">
        <v>9.67</v>
      </c>
      <c r="F16533" s="102"/>
    </row>
    <row r="16534" ht="12.75" customHeight="1">
      <c r="A16534" s="100" t="s">
        <v>16808</v>
      </c>
      <c r="B16534" s="101">
        <v>21.26</v>
      </c>
      <c r="C16534" s="102"/>
      <c r="D16534" s="100" t="s">
        <v>32106</v>
      </c>
      <c r="E16534" s="101">
        <v>12.12</v>
      </c>
      <c r="F16534" s="102"/>
    </row>
    <row r="16535" ht="12.75" customHeight="1">
      <c r="A16535" s="100" t="s">
        <v>31965</v>
      </c>
      <c r="B16535" s="101">
        <v>45.21</v>
      </c>
      <c r="C16535" s="102"/>
      <c r="D16535" s="100" t="s">
        <v>17087</v>
      </c>
      <c r="E16535" s="101">
        <v>11.5</v>
      </c>
      <c r="F16535" s="102"/>
    </row>
    <row r="16536" ht="12.75" customHeight="1">
      <c r="A16536" s="100" t="s">
        <v>16810</v>
      </c>
      <c r="B16536" s="101">
        <v>45.08</v>
      </c>
      <c r="C16536" s="102"/>
      <c r="D16536" s="100" t="s">
        <v>32107</v>
      </c>
      <c r="E16536" s="101">
        <v>19.33</v>
      </c>
      <c r="F16536" s="102"/>
    </row>
    <row r="16537" ht="12.75" customHeight="1">
      <c r="A16537" s="100" t="s">
        <v>31966</v>
      </c>
      <c r="B16537" s="101">
        <v>25.51</v>
      </c>
      <c r="C16537" s="102"/>
      <c r="D16537" s="100" t="s">
        <v>17089</v>
      </c>
      <c r="E16537" s="101">
        <v>18.61</v>
      </c>
      <c r="F16537" s="102"/>
    </row>
    <row r="16538" ht="12.75" customHeight="1">
      <c r="A16538" s="100" t="s">
        <v>16812</v>
      </c>
      <c r="B16538" s="101">
        <v>25.38</v>
      </c>
      <c r="C16538" s="102"/>
      <c r="D16538" s="100" t="s">
        <v>32108</v>
      </c>
      <c r="E16538" s="101">
        <v>29.91</v>
      </c>
      <c r="F16538" s="102"/>
    </row>
    <row r="16539" ht="12.75" customHeight="1">
      <c r="A16539" s="100" t="s">
        <v>31967</v>
      </c>
      <c r="B16539" s="101">
        <v>36.82</v>
      </c>
      <c r="C16539" s="102"/>
      <c r="D16539" s="100" t="s">
        <v>17091</v>
      </c>
      <c r="E16539" s="101">
        <v>28.99</v>
      </c>
      <c r="F16539" s="102"/>
    </row>
    <row r="16540" ht="12.75" customHeight="1">
      <c r="A16540" s="100" t="s">
        <v>16814</v>
      </c>
      <c r="B16540" s="101">
        <v>36.69</v>
      </c>
      <c r="C16540" s="102"/>
      <c r="D16540" s="100" t="s">
        <v>32109</v>
      </c>
      <c r="E16540" s="101">
        <v>44.26</v>
      </c>
      <c r="F16540" s="102"/>
    </row>
    <row r="16541" ht="12.75" customHeight="1">
      <c r="A16541" s="100" t="s">
        <v>31968</v>
      </c>
      <c r="B16541" s="101">
        <v>16.84</v>
      </c>
      <c r="C16541" s="102"/>
      <c r="D16541" s="100" t="s">
        <v>17093</v>
      </c>
      <c r="E16541" s="101">
        <v>43.13</v>
      </c>
      <c r="F16541" s="102"/>
    </row>
    <row r="16542" ht="12.75" customHeight="1">
      <c r="A16542" s="100" t="s">
        <v>16816</v>
      </c>
      <c r="B16542" s="101">
        <v>16.71</v>
      </c>
      <c r="C16542" s="102"/>
      <c r="D16542" s="100" t="s">
        <v>32110</v>
      </c>
      <c r="E16542" s="101">
        <v>54.06</v>
      </c>
      <c r="F16542" s="102"/>
    </row>
    <row r="16543" ht="12.75" customHeight="1">
      <c r="A16543" s="100" t="s">
        <v>31969</v>
      </c>
      <c r="B16543" s="101">
        <v>25.83</v>
      </c>
      <c r="C16543" s="102"/>
      <c r="D16543" s="100" t="s">
        <v>17095</v>
      </c>
      <c r="E16543" s="101">
        <v>52.72</v>
      </c>
      <c r="F16543" s="102"/>
    </row>
    <row r="16544" ht="12.75" customHeight="1">
      <c r="A16544" s="100" t="s">
        <v>16818</v>
      </c>
      <c r="B16544" s="101">
        <v>25.7</v>
      </c>
      <c r="C16544" s="102"/>
      <c r="D16544" s="100" t="s">
        <v>32111</v>
      </c>
      <c r="E16544" s="101">
        <v>71.77</v>
      </c>
      <c r="F16544" s="102"/>
    </row>
    <row r="16545" ht="12.75" customHeight="1">
      <c r="A16545" s="100" t="s">
        <v>31971</v>
      </c>
      <c r="B16545" s="101">
        <v>14.19</v>
      </c>
      <c r="C16545" s="102"/>
      <c r="D16545" s="100" t="s">
        <v>17097</v>
      </c>
      <c r="E16545" s="101">
        <v>70.23</v>
      </c>
      <c r="F16545" s="102"/>
    </row>
    <row r="16546" ht="12.75" customHeight="1">
      <c r="A16546" s="100" t="s">
        <v>16822</v>
      </c>
      <c r="B16546" s="101">
        <v>14.06</v>
      </c>
      <c r="C16546" s="102"/>
      <c r="D16546" s="100" t="s">
        <v>32112</v>
      </c>
      <c r="E16546" s="101">
        <v>93.57</v>
      </c>
      <c r="F16546" s="102"/>
    </row>
    <row r="16547" ht="12.75" customHeight="1">
      <c r="A16547" s="100" t="s">
        <v>31977</v>
      </c>
      <c r="B16547" s="101">
        <v>436.98</v>
      </c>
      <c r="C16547" s="102"/>
      <c r="D16547" s="100" t="s">
        <v>17099</v>
      </c>
      <c r="E16547" s="101">
        <v>91.77</v>
      </c>
      <c r="F16547" s="102"/>
    </row>
    <row r="16548" ht="12.75" customHeight="1">
      <c r="A16548" s="100" t="s">
        <v>16834</v>
      </c>
      <c r="B16548" s="101">
        <v>385.93</v>
      </c>
      <c r="C16548" s="102"/>
      <c r="D16548" s="100" t="s">
        <v>32113</v>
      </c>
      <c r="E16548" s="101">
        <v>10.82</v>
      </c>
      <c r="F16548" s="102"/>
    </row>
    <row r="16549" ht="12.75" customHeight="1">
      <c r="A16549" s="100" t="s">
        <v>31978</v>
      </c>
      <c r="B16549" s="101">
        <v>455.91</v>
      </c>
      <c r="C16549" s="102"/>
      <c r="D16549" s="100" t="s">
        <v>17101</v>
      </c>
      <c r="E16549" s="101">
        <v>10.31</v>
      </c>
      <c r="F16549" s="102"/>
    </row>
    <row r="16550" ht="12.75" customHeight="1">
      <c r="A16550" s="100" t="s">
        <v>16836</v>
      </c>
      <c r="B16550" s="101">
        <v>402.49</v>
      </c>
      <c r="C16550" s="102"/>
      <c r="D16550" s="100" t="s">
        <v>32114</v>
      </c>
      <c r="E16550" s="101">
        <v>12.87</v>
      </c>
      <c r="F16550" s="102"/>
    </row>
    <row r="16551" ht="12.75" customHeight="1">
      <c r="A16551" s="100" t="s">
        <v>31979</v>
      </c>
      <c r="B16551" s="101">
        <v>478.79</v>
      </c>
      <c r="C16551" s="102"/>
      <c r="D16551" s="100" t="s">
        <v>17103</v>
      </c>
      <c r="E16551" s="101">
        <v>12.25</v>
      </c>
      <c r="F16551" s="102"/>
    </row>
    <row r="16552" ht="12.75" customHeight="1">
      <c r="A16552" s="100" t="s">
        <v>16838</v>
      </c>
      <c r="B16552" s="101">
        <v>423.0</v>
      </c>
      <c r="C16552" s="102"/>
      <c r="D16552" s="100" t="s">
        <v>32115</v>
      </c>
      <c r="E16552" s="101">
        <v>20.72</v>
      </c>
      <c r="F16552" s="102"/>
    </row>
    <row r="16553" ht="12.75" customHeight="1">
      <c r="A16553" s="100" t="s">
        <v>31980</v>
      </c>
      <c r="B16553" s="101">
        <v>530.39</v>
      </c>
      <c r="C16553" s="102"/>
      <c r="D16553" s="100" t="s">
        <v>17105</v>
      </c>
      <c r="E16553" s="101">
        <v>20.0</v>
      </c>
      <c r="F16553" s="102"/>
    </row>
    <row r="16554" ht="12.75" customHeight="1">
      <c r="A16554" s="100" t="s">
        <v>16840</v>
      </c>
      <c r="B16554" s="101">
        <v>469.86</v>
      </c>
      <c r="C16554" s="102"/>
      <c r="D16554" s="100" t="s">
        <v>32116</v>
      </c>
      <c r="E16554" s="101">
        <v>27.68</v>
      </c>
      <c r="F16554" s="102"/>
    </row>
    <row r="16555" ht="12.75" customHeight="1">
      <c r="A16555" s="100" t="s">
        <v>31981</v>
      </c>
      <c r="B16555" s="101">
        <v>552.88</v>
      </c>
      <c r="C16555" s="102"/>
      <c r="D16555" s="100" t="s">
        <v>17107</v>
      </c>
      <c r="E16555" s="101">
        <v>26.86</v>
      </c>
      <c r="F16555" s="102"/>
    </row>
    <row r="16556" ht="12.75" customHeight="1">
      <c r="A16556" s="100" t="s">
        <v>16842</v>
      </c>
      <c r="B16556" s="101">
        <v>489.99</v>
      </c>
      <c r="C16556" s="102"/>
      <c r="D16556" s="100" t="s">
        <v>32117</v>
      </c>
      <c r="E16556" s="101">
        <v>32.21</v>
      </c>
      <c r="F16556" s="102"/>
    </row>
    <row r="16557" ht="12.75" customHeight="1">
      <c r="A16557" s="100" t="s">
        <v>31982</v>
      </c>
      <c r="B16557" s="101">
        <v>574.19</v>
      </c>
      <c r="C16557" s="102"/>
      <c r="D16557" s="100" t="s">
        <v>17109</v>
      </c>
      <c r="E16557" s="101">
        <v>31.29</v>
      </c>
      <c r="F16557" s="102"/>
    </row>
    <row r="16558" ht="12.75" customHeight="1">
      <c r="A16558" s="100" t="s">
        <v>16844</v>
      </c>
      <c r="B16558" s="101">
        <v>508.92</v>
      </c>
      <c r="C16558" s="102"/>
      <c r="D16558" s="100" t="s">
        <v>32118</v>
      </c>
      <c r="E16558" s="101">
        <v>47.84</v>
      </c>
      <c r="F16558" s="102"/>
    </row>
    <row r="16559" ht="12.75" customHeight="1">
      <c r="A16559" s="100" t="s">
        <v>31983</v>
      </c>
      <c r="B16559" s="101">
        <v>612.5</v>
      </c>
      <c r="C16559" s="102"/>
      <c r="D16559" s="100" t="s">
        <v>17111</v>
      </c>
      <c r="E16559" s="101">
        <v>46.71</v>
      </c>
      <c r="F16559" s="102"/>
    </row>
    <row r="16560" ht="12.75" customHeight="1">
      <c r="A16560" s="100" t="s">
        <v>16846</v>
      </c>
      <c r="B16560" s="101">
        <v>542.11</v>
      </c>
      <c r="C16560" s="102"/>
      <c r="D16560" s="100" t="s">
        <v>32119</v>
      </c>
      <c r="E16560" s="101">
        <v>58.47</v>
      </c>
      <c r="F16560" s="102"/>
    </row>
    <row r="16561" ht="12.75" customHeight="1">
      <c r="A16561" s="100" t="s">
        <v>31984</v>
      </c>
      <c r="B16561" s="101">
        <v>631.42</v>
      </c>
      <c r="C16561" s="102"/>
      <c r="D16561" s="100" t="s">
        <v>17113</v>
      </c>
      <c r="E16561" s="101">
        <v>57.13</v>
      </c>
      <c r="F16561" s="102"/>
    </row>
    <row r="16562" ht="12.75" customHeight="1">
      <c r="A16562" s="100" t="s">
        <v>16848</v>
      </c>
      <c r="B16562" s="101">
        <v>558.67</v>
      </c>
      <c r="C16562" s="102"/>
      <c r="D16562" s="100" t="s">
        <v>32120</v>
      </c>
      <c r="E16562" s="101">
        <v>77.79</v>
      </c>
      <c r="F16562" s="102"/>
    </row>
    <row r="16563" ht="12.75" customHeight="1">
      <c r="A16563" s="100" t="s">
        <v>31985</v>
      </c>
      <c r="B16563" s="101">
        <v>699.37</v>
      </c>
      <c r="C16563" s="102"/>
      <c r="D16563" s="100" t="s">
        <v>17115</v>
      </c>
      <c r="E16563" s="101">
        <v>76.25</v>
      </c>
      <c r="F16563" s="102"/>
    </row>
    <row r="16564" ht="12.75" customHeight="1">
      <c r="A16564" s="100" t="s">
        <v>16850</v>
      </c>
      <c r="B16564" s="101">
        <v>619.12</v>
      </c>
      <c r="C16564" s="102"/>
      <c r="D16564" s="100" t="s">
        <v>32121</v>
      </c>
      <c r="E16564" s="101">
        <v>101.58</v>
      </c>
      <c r="F16564" s="102"/>
    </row>
    <row r="16565" ht="12.75" customHeight="1">
      <c r="A16565" s="100" t="s">
        <v>31986</v>
      </c>
      <c r="B16565" s="101">
        <v>36.93</v>
      </c>
      <c r="C16565" s="102"/>
      <c r="D16565" s="100" t="s">
        <v>17117</v>
      </c>
      <c r="E16565" s="101">
        <v>99.78</v>
      </c>
      <c r="F16565" s="102"/>
    </row>
    <row r="16566" ht="12.75" customHeight="1">
      <c r="A16566" s="100" t="s">
        <v>16852</v>
      </c>
      <c r="B16566" s="101">
        <v>34.09</v>
      </c>
      <c r="C16566" s="102"/>
      <c r="D16566" s="100" t="s">
        <v>32122</v>
      </c>
      <c r="E16566" s="101">
        <v>7.94</v>
      </c>
      <c r="F16566" s="102"/>
    </row>
    <row r="16567" ht="12.75" customHeight="1">
      <c r="A16567" s="100" t="s">
        <v>31987</v>
      </c>
      <c r="B16567" s="101">
        <v>43.18</v>
      </c>
      <c r="C16567" s="102"/>
      <c r="D16567" s="100" t="s">
        <v>17119</v>
      </c>
      <c r="E16567" s="101">
        <v>7.22</v>
      </c>
      <c r="F16567" s="102"/>
    </row>
    <row r="16568" ht="12.75" customHeight="1">
      <c r="A16568" s="100" t="s">
        <v>16854</v>
      </c>
      <c r="B16568" s="101">
        <v>40.34</v>
      </c>
      <c r="C16568" s="102"/>
      <c r="D16568" s="100" t="s">
        <v>32123</v>
      </c>
      <c r="E16568" s="101">
        <v>8.7</v>
      </c>
      <c r="F16568" s="102"/>
    </row>
    <row r="16569" ht="12.75" customHeight="1">
      <c r="A16569" s="100" t="s">
        <v>31988</v>
      </c>
      <c r="B16569" s="101">
        <v>53.08</v>
      </c>
      <c r="C16569" s="102"/>
      <c r="D16569" s="100" t="s">
        <v>17121</v>
      </c>
      <c r="E16569" s="101">
        <v>7.93</v>
      </c>
      <c r="F16569" s="102"/>
    </row>
    <row r="16570" ht="12.75" customHeight="1">
      <c r="A16570" s="100" t="s">
        <v>16856</v>
      </c>
      <c r="B16570" s="101">
        <v>50.24</v>
      </c>
      <c r="C16570" s="102"/>
      <c r="D16570" s="100" t="s">
        <v>32124</v>
      </c>
      <c r="E16570" s="101">
        <v>12.09</v>
      </c>
      <c r="F16570" s="102"/>
    </row>
    <row r="16571" ht="12.75" customHeight="1">
      <c r="A16571" s="100" t="s">
        <v>31989</v>
      </c>
      <c r="B16571" s="101">
        <v>64.48</v>
      </c>
      <c r="C16571" s="102"/>
      <c r="D16571" s="100" t="s">
        <v>17123</v>
      </c>
      <c r="E16571" s="101">
        <v>11.27</v>
      </c>
      <c r="F16571" s="102"/>
    </row>
    <row r="16572" ht="12.75" customHeight="1">
      <c r="A16572" s="100" t="s">
        <v>16858</v>
      </c>
      <c r="B16572" s="101">
        <v>61.64</v>
      </c>
      <c r="C16572" s="102"/>
      <c r="D16572" s="100" t="s">
        <v>32125</v>
      </c>
      <c r="E16572" s="101">
        <v>17.07</v>
      </c>
      <c r="F16572" s="102"/>
    </row>
    <row r="16573" ht="12.75" customHeight="1">
      <c r="A16573" s="100" t="s">
        <v>31990</v>
      </c>
      <c r="B16573" s="101">
        <v>75.38</v>
      </c>
      <c r="C16573" s="102"/>
      <c r="D16573" s="100" t="s">
        <v>17125</v>
      </c>
      <c r="E16573" s="101">
        <v>16.14</v>
      </c>
      <c r="F16573" s="102"/>
    </row>
    <row r="16574" ht="12.75" customHeight="1">
      <c r="A16574" s="100" t="s">
        <v>16860</v>
      </c>
      <c r="B16574" s="101">
        <v>72.06</v>
      </c>
      <c r="C16574" s="102"/>
      <c r="D16574" s="100" t="s">
        <v>32126</v>
      </c>
      <c r="E16574" s="101">
        <v>18.85</v>
      </c>
      <c r="F16574" s="102"/>
    </row>
    <row r="16575" ht="12.75" customHeight="1">
      <c r="A16575" s="100" t="s">
        <v>31991</v>
      </c>
      <c r="B16575" s="101">
        <v>119.04</v>
      </c>
      <c r="C16575" s="102"/>
      <c r="D16575" s="100" t="s">
        <v>17127</v>
      </c>
      <c r="E16575" s="101">
        <v>17.72</v>
      </c>
      <c r="F16575" s="102"/>
    </row>
    <row r="16576" ht="12.75" customHeight="1">
      <c r="A16576" s="100" t="s">
        <v>16862</v>
      </c>
      <c r="B16576" s="101">
        <v>115.72</v>
      </c>
      <c r="C16576" s="102"/>
      <c r="D16576" s="100" t="s">
        <v>32127</v>
      </c>
      <c r="E16576" s="101">
        <v>26.16</v>
      </c>
      <c r="F16576" s="102"/>
    </row>
    <row r="16577" ht="12.75" customHeight="1">
      <c r="A16577" s="100" t="s">
        <v>31992</v>
      </c>
      <c r="B16577" s="101">
        <v>222.76</v>
      </c>
      <c r="C16577" s="102"/>
      <c r="D16577" s="100" t="s">
        <v>17129</v>
      </c>
      <c r="E16577" s="101">
        <v>24.82</v>
      </c>
      <c r="F16577" s="102"/>
    </row>
    <row r="16578" ht="12.75" customHeight="1">
      <c r="A16578" s="100" t="s">
        <v>16864</v>
      </c>
      <c r="B16578" s="101">
        <v>218.97</v>
      </c>
      <c r="C16578" s="102"/>
      <c r="D16578" s="100" t="s">
        <v>32128</v>
      </c>
      <c r="E16578" s="101">
        <v>45.91</v>
      </c>
      <c r="F16578" s="102"/>
    </row>
    <row r="16579" ht="12.75" customHeight="1">
      <c r="A16579" s="100" t="s">
        <v>31993</v>
      </c>
      <c r="B16579" s="101">
        <v>325.86</v>
      </c>
      <c r="C16579" s="102"/>
      <c r="D16579" s="100" t="s">
        <v>17131</v>
      </c>
      <c r="E16579" s="101">
        <v>44.36</v>
      </c>
      <c r="F16579" s="102"/>
    </row>
    <row r="16580" ht="12.75" customHeight="1">
      <c r="A16580" s="100" t="s">
        <v>16866</v>
      </c>
      <c r="B16580" s="101">
        <v>322.07</v>
      </c>
      <c r="C16580" s="102"/>
      <c r="D16580" s="100" t="s">
        <v>32129</v>
      </c>
      <c r="E16580" s="101">
        <v>53.94</v>
      </c>
      <c r="F16580" s="102"/>
    </row>
    <row r="16581" ht="12.75" customHeight="1">
      <c r="A16581" s="100" t="s">
        <v>31994</v>
      </c>
      <c r="B16581" s="101">
        <v>529.04</v>
      </c>
      <c r="C16581" s="102"/>
      <c r="D16581" s="100" t="s">
        <v>17133</v>
      </c>
      <c r="E16581" s="101">
        <v>52.14</v>
      </c>
      <c r="F16581" s="102"/>
    </row>
    <row r="16582" ht="12.75" customHeight="1">
      <c r="A16582" s="100" t="s">
        <v>16868</v>
      </c>
      <c r="B16582" s="101">
        <v>524.3</v>
      </c>
      <c r="C16582" s="102"/>
      <c r="D16582" s="100" t="s">
        <v>32130</v>
      </c>
      <c r="E16582" s="101">
        <v>70.83</v>
      </c>
      <c r="F16582" s="102"/>
    </row>
    <row r="16583" ht="12.75" customHeight="1">
      <c r="A16583" s="100" t="s">
        <v>31995</v>
      </c>
      <c r="B16583" s="101">
        <v>37.75</v>
      </c>
      <c r="C16583" s="102"/>
      <c r="D16583" s="100" t="s">
        <v>17135</v>
      </c>
      <c r="E16583" s="101">
        <v>68.77</v>
      </c>
      <c r="F16583" s="102"/>
    </row>
    <row r="16584" ht="12.75" customHeight="1">
      <c r="A16584" s="100" t="s">
        <v>16870</v>
      </c>
      <c r="B16584" s="101">
        <v>34.91</v>
      </c>
      <c r="C16584" s="102"/>
      <c r="D16584" s="100" t="s">
        <v>32131</v>
      </c>
      <c r="E16584" s="101">
        <v>8.2</v>
      </c>
      <c r="F16584" s="102"/>
    </row>
    <row r="16585" ht="12.75" customHeight="1">
      <c r="A16585" s="100" t="s">
        <v>31996</v>
      </c>
      <c r="B16585" s="101">
        <v>42.81</v>
      </c>
      <c r="C16585" s="102"/>
      <c r="D16585" s="100" t="s">
        <v>17137</v>
      </c>
      <c r="E16585" s="101">
        <v>7.48</v>
      </c>
      <c r="F16585" s="102"/>
    </row>
    <row r="16586" ht="12.75" customHeight="1">
      <c r="A16586" s="100" t="s">
        <v>16872</v>
      </c>
      <c r="B16586" s="101">
        <v>39.97</v>
      </c>
      <c r="C16586" s="102"/>
      <c r="D16586" s="100" t="s">
        <v>32132</v>
      </c>
      <c r="E16586" s="101">
        <v>9.0</v>
      </c>
      <c r="F16586" s="102"/>
    </row>
    <row r="16587" ht="12.75" customHeight="1">
      <c r="A16587" s="100" t="s">
        <v>31997</v>
      </c>
      <c r="B16587" s="101">
        <v>56.2</v>
      </c>
      <c r="C16587" s="102"/>
      <c r="D16587" s="100" t="s">
        <v>17139</v>
      </c>
      <c r="E16587" s="101">
        <v>8.22</v>
      </c>
      <c r="F16587" s="102"/>
    </row>
    <row r="16588" ht="12.75" customHeight="1">
      <c r="A16588" s="100" t="s">
        <v>16874</v>
      </c>
      <c r="B16588" s="101">
        <v>53.36</v>
      </c>
      <c r="C16588" s="102"/>
      <c r="D16588" s="100" t="s">
        <v>32133</v>
      </c>
      <c r="E16588" s="101">
        <v>12.68</v>
      </c>
      <c r="F16588" s="102"/>
    </row>
    <row r="16589" ht="12.75" customHeight="1">
      <c r="A16589" s="100" t="s">
        <v>31998</v>
      </c>
      <c r="B16589" s="101">
        <v>62.23</v>
      </c>
      <c r="C16589" s="102"/>
      <c r="D16589" s="100" t="s">
        <v>17141</v>
      </c>
      <c r="E16589" s="101">
        <v>11.86</v>
      </c>
      <c r="F16589" s="102"/>
    </row>
    <row r="16590" ht="12.75" customHeight="1">
      <c r="A16590" s="100" t="s">
        <v>16876</v>
      </c>
      <c r="B16590" s="101">
        <v>59.39</v>
      </c>
      <c r="C16590" s="102"/>
      <c r="D16590" s="100" t="s">
        <v>32134</v>
      </c>
      <c r="E16590" s="101">
        <v>18.08</v>
      </c>
      <c r="F16590" s="102"/>
    </row>
    <row r="16591" ht="12.75" customHeight="1">
      <c r="A16591" s="100" t="s">
        <v>31999</v>
      </c>
      <c r="B16591" s="101">
        <v>75.23</v>
      </c>
      <c r="C16591" s="102"/>
      <c r="D16591" s="100" t="s">
        <v>17143</v>
      </c>
      <c r="E16591" s="101">
        <v>17.16</v>
      </c>
      <c r="F16591" s="102"/>
    </row>
    <row r="16592" ht="12.75" customHeight="1">
      <c r="A16592" s="100" t="s">
        <v>16878</v>
      </c>
      <c r="B16592" s="101">
        <v>71.91</v>
      </c>
      <c r="C16592" s="102"/>
      <c r="D16592" s="100" t="s">
        <v>32135</v>
      </c>
      <c r="E16592" s="101">
        <v>19.89</v>
      </c>
      <c r="F16592" s="102"/>
    </row>
    <row r="16593" ht="12.75" customHeight="1">
      <c r="A16593" s="100" t="s">
        <v>32000</v>
      </c>
      <c r="B16593" s="101">
        <v>125.67</v>
      </c>
      <c r="C16593" s="102"/>
      <c r="D16593" s="100" t="s">
        <v>17145</v>
      </c>
      <c r="E16593" s="101">
        <v>18.76</v>
      </c>
      <c r="F16593" s="102"/>
    </row>
    <row r="16594" ht="12.75" customHeight="1">
      <c r="A16594" s="100" t="s">
        <v>16880</v>
      </c>
      <c r="B16594" s="101">
        <v>122.35</v>
      </c>
      <c r="C16594" s="102"/>
      <c r="D16594" s="100" t="s">
        <v>32136</v>
      </c>
      <c r="E16594" s="101">
        <v>27.78</v>
      </c>
      <c r="F16594" s="102"/>
    </row>
    <row r="16595" ht="12.75" customHeight="1">
      <c r="A16595" s="100" t="s">
        <v>32001</v>
      </c>
      <c r="B16595" s="101">
        <v>48.2</v>
      </c>
      <c r="C16595" s="102"/>
      <c r="D16595" s="100" t="s">
        <v>17147</v>
      </c>
      <c r="E16595" s="101">
        <v>26.44</v>
      </c>
      <c r="F16595" s="102"/>
    </row>
    <row r="16596" ht="12.75" customHeight="1">
      <c r="A16596" s="100" t="s">
        <v>16882</v>
      </c>
      <c r="B16596" s="101">
        <v>45.36</v>
      </c>
      <c r="C16596" s="102"/>
      <c r="D16596" s="100" t="s">
        <v>32137</v>
      </c>
      <c r="E16596" s="101">
        <v>49.34</v>
      </c>
      <c r="F16596" s="102"/>
    </row>
    <row r="16597" ht="12.75" customHeight="1">
      <c r="A16597" s="100" t="s">
        <v>32002</v>
      </c>
      <c r="B16597" s="101">
        <v>52.21</v>
      </c>
      <c r="C16597" s="102"/>
      <c r="D16597" s="100" t="s">
        <v>17149</v>
      </c>
      <c r="E16597" s="101">
        <v>47.8</v>
      </c>
      <c r="F16597" s="102"/>
    </row>
    <row r="16598" ht="12.75" customHeight="1">
      <c r="A16598" s="100" t="s">
        <v>16884</v>
      </c>
      <c r="B16598" s="101">
        <v>49.37</v>
      </c>
      <c r="C16598" s="102"/>
      <c r="D16598" s="100" t="s">
        <v>32138</v>
      </c>
      <c r="E16598" s="101">
        <v>57.98</v>
      </c>
      <c r="F16598" s="102"/>
    </row>
    <row r="16599" ht="12.75" customHeight="1">
      <c r="A16599" s="100" t="s">
        <v>32003</v>
      </c>
      <c r="B16599" s="101">
        <v>87.28</v>
      </c>
      <c r="C16599" s="102"/>
      <c r="D16599" s="100" t="s">
        <v>17151</v>
      </c>
      <c r="E16599" s="101">
        <v>56.18</v>
      </c>
      <c r="F16599" s="102"/>
    </row>
    <row r="16600" ht="12.75" customHeight="1">
      <c r="A16600" s="100" t="s">
        <v>16886</v>
      </c>
      <c r="B16600" s="101">
        <v>84.44</v>
      </c>
      <c r="C16600" s="102"/>
      <c r="D16600" s="100" t="s">
        <v>32139</v>
      </c>
      <c r="E16600" s="101">
        <v>76.37</v>
      </c>
      <c r="F16600" s="102"/>
    </row>
    <row r="16601" ht="12.75" customHeight="1">
      <c r="A16601" s="100" t="s">
        <v>32004</v>
      </c>
      <c r="B16601" s="101">
        <v>92.86</v>
      </c>
      <c r="C16601" s="102"/>
      <c r="D16601" s="100" t="s">
        <v>17153</v>
      </c>
      <c r="E16601" s="101">
        <v>74.32</v>
      </c>
      <c r="F16601" s="102"/>
    </row>
    <row r="16602" ht="12.75" customHeight="1">
      <c r="A16602" s="100" t="s">
        <v>16888</v>
      </c>
      <c r="B16602" s="101">
        <v>89.54</v>
      </c>
      <c r="C16602" s="102"/>
      <c r="D16602" s="100" t="s">
        <v>32140</v>
      </c>
      <c r="E16602" s="101">
        <v>11.26</v>
      </c>
      <c r="F16602" s="102"/>
    </row>
    <row r="16603" ht="12.75" customHeight="1">
      <c r="A16603" s="100" t="s">
        <v>32005</v>
      </c>
      <c r="B16603" s="101">
        <v>127.74</v>
      </c>
      <c r="C16603" s="102"/>
      <c r="D16603" s="100" t="s">
        <v>17155</v>
      </c>
      <c r="E16603" s="101">
        <v>10.34</v>
      </c>
      <c r="F16603" s="102"/>
    </row>
    <row r="16604" ht="12.75" customHeight="1">
      <c r="A16604" s="100" t="s">
        <v>16890</v>
      </c>
      <c r="B16604" s="101">
        <v>124.42</v>
      </c>
      <c r="C16604" s="102"/>
      <c r="D16604" s="100" t="s">
        <v>32141</v>
      </c>
      <c r="E16604" s="101">
        <v>17.17</v>
      </c>
      <c r="F16604" s="102"/>
    </row>
    <row r="16605" ht="12.75" customHeight="1">
      <c r="A16605" s="100" t="s">
        <v>32006</v>
      </c>
      <c r="B16605" s="101">
        <v>222.32</v>
      </c>
      <c r="C16605" s="102"/>
      <c r="D16605" s="100" t="s">
        <v>17157</v>
      </c>
      <c r="E16605" s="101">
        <v>16.04</v>
      </c>
      <c r="F16605" s="102"/>
    </row>
    <row r="16606" ht="12.75" customHeight="1">
      <c r="A16606" s="100" t="s">
        <v>16892</v>
      </c>
      <c r="B16606" s="101">
        <v>218.53</v>
      </c>
      <c r="C16606" s="102"/>
      <c r="D16606" s="100" t="s">
        <v>32142</v>
      </c>
      <c r="E16606" s="101">
        <v>22.64</v>
      </c>
      <c r="F16606" s="102"/>
    </row>
    <row r="16607" ht="12.75" customHeight="1">
      <c r="A16607" s="100" t="s">
        <v>32007</v>
      </c>
      <c r="B16607" s="101">
        <v>321.62</v>
      </c>
      <c r="C16607" s="102"/>
      <c r="D16607" s="100" t="s">
        <v>17159</v>
      </c>
      <c r="E16607" s="101">
        <v>21.1</v>
      </c>
      <c r="F16607" s="102"/>
    </row>
    <row r="16608" ht="12.75" customHeight="1">
      <c r="A16608" s="100" t="s">
        <v>16894</v>
      </c>
      <c r="B16608" s="101">
        <v>317.83</v>
      </c>
      <c r="C16608" s="102"/>
      <c r="D16608" s="100" t="s">
        <v>32143</v>
      </c>
      <c r="E16608" s="101">
        <v>26.35</v>
      </c>
      <c r="F16608" s="102"/>
    </row>
    <row r="16609" ht="12.75" customHeight="1">
      <c r="A16609" s="100" t="s">
        <v>32008</v>
      </c>
      <c r="B16609" s="101">
        <v>495.17</v>
      </c>
      <c r="C16609" s="102"/>
      <c r="D16609" s="100" t="s">
        <v>17161</v>
      </c>
      <c r="E16609" s="101">
        <v>24.55</v>
      </c>
      <c r="F16609" s="102"/>
    </row>
    <row r="16610" ht="12.75" customHeight="1">
      <c r="A16610" s="100" t="s">
        <v>16896</v>
      </c>
      <c r="B16610" s="101">
        <v>490.43</v>
      </c>
      <c r="C16610" s="102"/>
      <c r="D16610" s="100" t="s">
        <v>32144</v>
      </c>
      <c r="E16610" s="101">
        <v>11.69</v>
      </c>
      <c r="F16610" s="102"/>
    </row>
    <row r="16611" ht="12.75" customHeight="1">
      <c r="A16611" s="100" t="s">
        <v>32009</v>
      </c>
      <c r="B16611" s="101">
        <v>46.22</v>
      </c>
      <c r="C16611" s="102"/>
      <c r="D16611" s="100" t="s">
        <v>17163</v>
      </c>
      <c r="E16611" s="101">
        <v>10.77</v>
      </c>
      <c r="F16611" s="102"/>
    </row>
    <row r="16612" ht="12.75" customHeight="1">
      <c r="A16612" s="100" t="s">
        <v>16898</v>
      </c>
      <c r="B16612" s="101">
        <v>43.38</v>
      </c>
      <c r="C16612" s="102"/>
      <c r="D16612" s="100" t="s">
        <v>32145</v>
      </c>
      <c r="E16612" s="101">
        <v>18.04</v>
      </c>
      <c r="F16612" s="102"/>
    </row>
    <row r="16613" ht="12.75" customHeight="1">
      <c r="A16613" s="100" t="s">
        <v>32010</v>
      </c>
      <c r="B16613" s="101">
        <v>53.63</v>
      </c>
      <c r="C16613" s="102"/>
      <c r="D16613" s="100" t="s">
        <v>17164</v>
      </c>
      <c r="E16613" s="101">
        <v>16.91</v>
      </c>
      <c r="F16613" s="102"/>
    </row>
    <row r="16614" ht="12.75" customHeight="1">
      <c r="A16614" s="100" t="s">
        <v>16900</v>
      </c>
      <c r="B16614" s="101">
        <v>50.79</v>
      </c>
      <c r="C16614" s="102"/>
      <c r="D16614" s="100" t="s">
        <v>32146</v>
      </c>
      <c r="E16614" s="101">
        <v>23.75</v>
      </c>
      <c r="F16614" s="102"/>
    </row>
    <row r="16615" ht="12.75" customHeight="1">
      <c r="A16615" s="100" t="s">
        <v>32011</v>
      </c>
      <c r="B16615" s="101">
        <v>69.81</v>
      </c>
      <c r="C16615" s="102"/>
      <c r="D16615" s="100" t="s">
        <v>17165</v>
      </c>
      <c r="E16615" s="101">
        <v>22.21</v>
      </c>
      <c r="F16615" s="102"/>
    </row>
    <row r="16616" ht="12.75" customHeight="1">
      <c r="A16616" s="100" t="s">
        <v>16902</v>
      </c>
      <c r="B16616" s="101">
        <v>66.97</v>
      </c>
      <c r="C16616" s="102"/>
      <c r="D16616" s="100" t="s">
        <v>32147</v>
      </c>
      <c r="E16616" s="101">
        <v>27.64</v>
      </c>
      <c r="F16616" s="102"/>
    </row>
    <row r="16617" ht="12.75" customHeight="1">
      <c r="A16617" s="100" t="s">
        <v>32012</v>
      </c>
      <c r="B16617" s="101">
        <v>91.48</v>
      </c>
      <c r="C16617" s="102"/>
      <c r="D16617" s="100" t="s">
        <v>17166</v>
      </c>
      <c r="E16617" s="101">
        <v>25.84</v>
      </c>
      <c r="F16617" s="102"/>
    </row>
    <row r="16618" ht="12.75" customHeight="1">
      <c r="A16618" s="100" t="s">
        <v>16904</v>
      </c>
      <c r="B16618" s="101">
        <v>88.16</v>
      </c>
      <c r="C16618" s="102"/>
      <c r="D16618" s="100" t="s">
        <v>32148</v>
      </c>
      <c r="E16618" s="101">
        <v>51.95</v>
      </c>
      <c r="F16618" s="102"/>
    </row>
    <row r="16619" ht="12.75" customHeight="1">
      <c r="A16619" s="100" t="s">
        <v>32013</v>
      </c>
      <c r="B16619" s="101">
        <v>122.07</v>
      </c>
      <c r="C16619" s="102"/>
      <c r="D16619" s="100" t="s">
        <v>17168</v>
      </c>
      <c r="E16619" s="101">
        <v>49.74</v>
      </c>
      <c r="F16619" s="102"/>
    </row>
    <row r="16620" ht="12.75" customHeight="1">
      <c r="A16620" s="100" t="s">
        <v>16906</v>
      </c>
      <c r="B16620" s="101">
        <v>118.75</v>
      </c>
      <c r="C16620" s="102"/>
      <c r="D16620" s="100" t="s">
        <v>32149</v>
      </c>
      <c r="E16620" s="101">
        <v>5.47</v>
      </c>
      <c r="F16620" s="102"/>
    </row>
    <row r="16621" ht="12.75" customHeight="1">
      <c r="A16621" s="100" t="s">
        <v>32014</v>
      </c>
      <c r="B16621" s="101">
        <v>158.92</v>
      </c>
      <c r="C16621" s="102"/>
      <c r="D16621" s="100" t="s">
        <v>17170</v>
      </c>
      <c r="E16621" s="101">
        <v>4.96</v>
      </c>
      <c r="F16621" s="102"/>
    </row>
    <row r="16622" ht="12.75" customHeight="1">
      <c r="A16622" s="100" t="s">
        <v>16908</v>
      </c>
      <c r="B16622" s="101">
        <v>155.13</v>
      </c>
      <c r="C16622" s="102"/>
      <c r="D16622" s="100" t="s">
        <v>32150</v>
      </c>
      <c r="E16622" s="101">
        <v>6.49</v>
      </c>
      <c r="F16622" s="102"/>
    </row>
    <row r="16623" ht="12.75" customHeight="1">
      <c r="A16623" s="100" t="s">
        <v>32015</v>
      </c>
      <c r="B16623" s="101">
        <v>297.19</v>
      </c>
      <c r="C16623" s="102"/>
      <c r="D16623" s="100" t="s">
        <v>17172</v>
      </c>
      <c r="E16623" s="101">
        <v>5.87</v>
      </c>
      <c r="F16623" s="102"/>
    </row>
    <row r="16624" ht="12.75" customHeight="1">
      <c r="A16624" s="100" t="s">
        <v>16910</v>
      </c>
      <c r="B16624" s="101">
        <v>293.4</v>
      </c>
      <c r="C16624" s="102"/>
      <c r="D16624" s="100" t="s">
        <v>32151</v>
      </c>
      <c r="E16624" s="101">
        <v>8.16</v>
      </c>
      <c r="F16624" s="102"/>
    </row>
    <row r="16625" ht="12.75" customHeight="1">
      <c r="A16625" s="100" t="s">
        <v>32016</v>
      </c>
      <c r="B16625" s="101">
        <v>480.22</v>
      </c>
      <c r="C16625" s="102"/>
      <c r="D16625" s="100" t="s">
        <v>17174</v>
      </c>
      <c r="E16625" s="101">
        <v>7.44</v>
      </c>
      <c r="F16625" s="102"/>
    </row>
    <row r="16626" ht="12.75" customHeight="1">
      <c r="A16626" s="100" t="s">
        <v>16912</v>
      </c>
      <c r="B16626" s="101">
        <v>475.48</v>
      </c>
      <c r="C16626" s="102"/>
      <c r="D16626" s="100" t="s">
        <v>32152</v>
      </c>
      <c r="E16626" s="101">
        <v>9.59</v>
      </c>
      <c r="F16626" s="102"/>
    </row>
    <row r="16627" ht="12.75" customHeight="1">
      <c r="A16627" s="100" t="s">
        <v>32017</v>
      </c>
      <c r="B16627" s="101">
        <v>62.14</v>
      </c>
      <c r="C16627" s="102"/>
      <c r="D16627" s="100" t="s">
        <v>17176</v>
      </c>
      <c r="E16627" s="101">
        <v>8.76</v>
      </c>
      <c r="F16627" s="102"/>
    </row>
    <row r="16628" ht="12.75" customHeight="1">
      <c r="A16628" s="100" t="s">
        <v>16914</v>
      </c>
      <c r="B16628" s="101">
        <v>59.3</v>
      </c>
      <c r="C16628" s="102"/>
      <c r="D16628" s="100" t="s">
        <v>32153</v>
      </c>
      <c r="E16628" s="101">
        <v>10.49</v>
      </c>
      <c r="F16628" s="102"/>
    </row>
    <row r="16629" ht="12.75" customHeight="1">
      <c r="A16629" s="100" t="s">
        <v>32018</v>
      </c>
      <c r="B16629" s="101">
        <v>63.38</v>
      </c>
      <c r="C16629" s="102"/>
      <c r="D16629" s="100" t="s">
        <v>17178</v>
      </c>
      <c r="E16629" s="101">
        <v>9.56</v>
      </c>
      <c r="F16629" s="102"/>
    </row>
    <row r="16630" ht="12.75" customHeight="1">
      <c r="A16630" s="100" t="s">
        <v>16916</v>
      </c>
      <c r="B16630" s="101">
        <v>60.54</v>
      </c>
      <c r="C16630" s="102"/>
      <c r="D16630" s="100" t="s">
        <v>32154</v>
      </c>
      <c r="E16630" s="101">
        <v>14.8</v>
      </c>
      <c r="F16630" s="102"/>
    </row>
    <row r="16631" ht="12.75" customHeight="1">
      <c r="A16631" s="100" t="s">
        <v>32019</v>
      </c>
      <c r="B16631" s="101">
        <v>97.46</v>
      </c>
      <c r="C16631" s="102"/>
      <c r="D16631" s="100" t="s">
        <v>17180</v>
      </c>
      <c r="E16631" s="101">
        <v>13.66</v>
      </c>
      <c r="F16631" s="102"/>
    </row>
    <row r="16632" ht="12.75" customHeight="1">
      <c r="A16632" s="100" t="s">
        <v>16918</v>
      </c>
      <c r="B16632" s="101">
        <v>94.62</v>
      </c>
      <c r="C16632" s="102"/>
      <c r="D16632" s="100" t="s">
        <v>32155</v>
      </c>
      <c r="E16632" s="101">
        <v>18.59</v>
      </c>
      <c r="F16632" s="102"/>
    </row>
    <row r="16633" ht="12.75" customHeight="1">
      <c r="A16633" s="100" t="s">
        <v>32020</v>
      </c>
      <c r="B16633" s="101">
        <v>129.86</v>
      </c>
      <c r="C16633" s="102"/>
      <c r="D16633" s="100" t="s">
        <v>17182</v>
      </c>
      <c r="E16633" s="101">
        <v>17.25</v>
      </c>
      <c r="F16633" s="102"/>
    </row>
    <row r="16634" ht="12.75" customHeight="1">
      <c r="A16634" s="100" t="s">
        <v>16920</v>
      </c>
      <c r="B16634" s="101">
        <v>126.54</v>
      </c>
      <c r="C16634" s="102"/>
      <c r="D16634" s="100" t="s">
        <v>32156</v>
      </c>
      <c r="E16634" s="101">
        <v>25.52</v>
      </c>
      <c r="F16634" s="102"/>
    </row>
    <row r="16635" ht="12.75" customHeight="1">
      <c r="A16635" s="100" t="s">
        <v>32021</v>
      </c>
      <c r="B16635" s="101">
        <v>185.45</v>
      </c>
      <c r="C16635" s="102"/>
      <c r="D16635" s="100" t="s">
        <v>17184</v>
      </c>
      <c r="E16635" s="101">
        <v>23.98</v>
      </c>
      <c r="F16635" s="102"/>
    </row>
    <row r="16636" ht="12.75" customHeight="1">
      <c r="A16636" s="100" t="s">
        <v>16922</v>
      </c>
      <c r="B16636" s="101">
        <v>182.13</v>
      </c>
      <c r="C16636" s="102"/>
      <c r="D16636" s="100" t="s">
        <v>32157</v>
      </c>
      <c r="E16636" s="101">
        <v>28.04</v>
      </c>
      <c r="F16636" s="102"/>
    </row>
    <row r="16637" ht="12.75" customHeight="1">
      <c r="A16637" s="100" t="s">
        <v>32022</v>
      </c>
      <c r="B16637" s="101">
        <v>290.71</v>
      </c>
      <c r="C16637" s="102"/>
      <c r="D16637" s="100" t="s">
        <v>17186</v>
      </c>
      <c r="E16637" s="101">
        <v>26.24</v>
      </c>
      <c r="F16637" s="102"/>
    </row>
    <row r="16638" ht="12.75" customHeight="1">
      <c r="A16638" s="100" t="s">
        <v>16924</v>
      </c>
      <c r="B16638" s="101">
        <v>286.92</v>
      </c>
      <c r="C16638" s="102"/>
      <c r="D16638" s="100" t="s">
        <v>32158</v>
      </c>
      <c r="E16638" s="101">
        <v>5.64</v>
      </c>
      <c r="F16638" s="102"/>
    </row>
    <row r="16639" ht="12.75" customHeight="1">
      <c r="A16639" s="100" t="s">
        <v>32023</v>
      </c>
      <c r="B16639" s="101">
        <v>397.93</v>
      </c>
      <c r="C16639" s="102"/>
      <c r="D16639" s="100" t="s">
        <v>17188</v>
      </c>
      <c r="E16639" s="101">
        <v>5.12</v>
      </c>
      <c r="F16639" s="102"/>
    </row>
    <row r="16640" ht="12.75" customHeight="1">
      <c r="A16640" s="100" t="s">
        <v>16926</v>
      </c>
      <c r="B16640" s="101">
        <v>394.14</v>
      </c>
      <c r="C16640" s="102"/>
      <c r="D16640" s="100" t="s">
        <v>32159</v>
      </c>
      <c r="E16640" s="101">
        <v>6.68</v>
      </c>
      <c r="F16640" s="102"/>
    </row>
    <row r="16641" ht="12.75" customHeight="1">
      <c r="A16641" s="100" t="s">
        <v>32024</v>
      </c>
      <c r="B16641" s="101">
        <v>715.17</v>
      </c>
      <c r="C16641" s="102"/>
      <c r="D16641" s="100" t="s">
        <v>17190</v>
      </c>
      <c r="E16641" s="101">
        <v>6.06</v>
      </c>
      <c r="F16641" s="102"/>
    </row>
    <row r="16642" ht="12.75" customHeight="1">
      <c r="A16642" s="100" t="s">
        <v>16928</v>
      </c>
      <c r="B16642" s="101">
        <v>710.43</v>
      </c>
      <c r="C16642" s="102"/>
      <c r="D16642" s="100" t="s">
        <v>32160</v>
      </c>
      <c r="E16642" s="101">
        <v>8.44</v>
      </c>
      <c r="F16642" s="102"/>
    </row>
    <row r="16643" ht="12.75" customHeight="1">
      <c r="A16643" s="100" t="s">
        <v>32025</v>
      </c>
      <c r="B16643" s="101">
        <v>25.91</v>
      </c>
      <c r="C16643" s="102"/>
      <c r="D16643" s="100" t="s">
        <v>17192</v>
      </c>
      <c r="E16643" s="101">
        <v>7.72</v>
      </c>
      <c r="F16643" s="102"/>
    </row>
    <row r="16644" ht="12.75" customHeight="1">
      <c r="A16644" s="100" t="s">
        <v>16930</v>
      </c>
      <c r="B16644" s="101">
        <v>23.07</v>
      </c>
      <c r="C16644" s="102"/>
      <c r="D16644" s="100" t="s">
        <v>32161</v>
      </c>
      <c r="E16644" s="101">
        <v>9.93</v>
      </c>
      <c r="F16644" s="102"/>
    </row>
    <row r="16645" ht="12.75" customHeight="1">
      <c r="A16645" s="100" t="s">
        <v>32026</v>
      </c>
      <c r="B16645" s="101">
        <v>27.72</v>
      </c>
      <c r="C16645" s="102"/>
      <c r="D16645" s="100" t="s">
        <v>17194</v>
      </c>
      <c r="E16645" s="101">
        <v>9.11</v>
      </c>
      <c r="F16645" s="102"/>
    </row>
    <row r="16646" ht="12.75" customHeight="1">
      <c r="A16646" s="100" t="s">
        <v>171</v>
      </c>
      <c r="B16646" s="101">
        <v>24.88</v>
      </c>
      <c r="C16646" s="102"/>
      <c r="D16646" s="100" t="s">
        <v>32162</v>
      </c>
      <c r="E16646" s="101">
        <v>10.84</v>
      </c>
      <c r="F16646" s="102"/>
    </row>
    <row r="16647" ht="12.75" customHeight="1">
      <c r="A16647" s="100" t="s">
        <v>32027</v>
      </c>
      <c r="B16647" s="101">
        <v>38.42</v>
      </c>
      <c r="C16647" s="102"/>
      <c r="D16647" s="100" t="s">
        <v>17196</v>
      </c>
      <c r="E16647" s="101">
        <v>9.92</v>
      </c>
      <c r="F16647" s="102"/>
    </row>
    <row r="16648" ht="12.75" customHeight="1">
      <c r="A16648" s="100" t="s">
        <v>16933</v>
      </c>
      <c r="B16648" s="101">
        <v>35.58</v>
      </c>
      <c r="C16648" s="102"/>
      <c r="D16648" s="100" t="s">
        <v>32163</v>
      </c>
      <c r="E16648" s="101">
        <v>15.43</v>
      </c>
      <c r="F16648" s="102"/>
    </row>
    <row r="16649" ht="12.75" customHeight="1">
      <c r="A16649" s="100" t="s">
        <v>32028</v>
      </c>
      <c r="B16649" s="101">
        <v>44.26</v>
      </c>
      <c r="C16649" s="102"/>
      <c r="D16649" s="100" t="s">
        <v>17198</v>
      </c>
      <c r="E16649" s="101">
        <v>14.3</v>
      </c>
      <c r="F16649" s="102"/>
    </row>
    <row r="16650" ht="12.75" customHeight="1">
      <c r="A16650" s="100" t="s">
        <v>16935</v>
      </c>
      <c r="B16650" s="101">
        <v>40.94</v>
      </c>
      <c r="C16650" s="102"/>
      <c r="D16650" s="100" t="s">
        <v>32164</v>
      </c>
      <c r="E16650" s="101">
        <v>19.44</v>
      </c>
      <c r="F16650" s="102"/>
    </row>
    <row r="16651" ht="12.75" customHeight="1">
      <c r="A16651" s="100" t="s">
        <v>32029</v>
      </c>
      <c r="B16651" s="101">
        <v>47.39</v>
      </c>
      <c r="C16651" s="102"/>
      <c r="D16651" s="100" t="s">
        <v>17200</v>
      </c>
      <c r="E16651" s="101">
        <v>18.11</v>
      </c>
      <c r="F16651" s="102"/>
    </row>
    <row r="16652" ht="12.75" customHeight="1">
      <c r="A16652" s="100" t="s">
        <v>16937</v>
      </c>
      <c r="B16652" s="101">
        <v>44.07</v>
      </c>
      <c r="C16652" s="102"/>
      <c r="D16652" s="100" t="s">
        <v>32165</v>
      </c>
      <c r="E16652" s="101">
        <v>26.92</v>
      </c>
      <c r="F16652" s="102"/>
    </row>
    <row r="16653" ht="12.75" customHeight="1">
      <c r="A16653" s="100" t="s">
        <v>32030</v>
      </c>
      <c r="B16653" s="101">
        <v>68.62</v>
      </c>
      <c r="C16653" s="102"/>
      <c r="D16653" s="100" t="s">
        <v>17202</v>
      </c>
      <c r="E16653" s="101">
        <v>25.38</v>
      </c>
      <c r="F16653" s="102"/>
    </row>
    <row r="16654" ht="12.75" customHeight="1">
      <c r="A16654" s="100" t="s">
        <v>16939</v>
      </c>
      <c r="B16654" s="101">
        <v>65.3</v>
      </c>
      <c r="C16654" s="102"/>
      <c r="D16654" s="100" t="s">
        <v>32166</v>
      </c>
      <c r="E16654" s="101">
        <v>29.5</v>
      </c>
      <c r="F16654" s="102"/>
    </row>
    <row r="16655" ht="12.75" customHeight="1">
      <c r="A16655" s="100" t="s">
        <v>32031</v>
      </c>
      <c r="B16655" s="101">
        <v>36.56</v>
      </c>
      <c r="C16655" s="102"/>
      <c r="D16655" s="100" t="s">
        <v>17204</v>
      </c>
      <c r="E16655" s="101">
        <v>27.7</v>
      </c>
      <c r="F16655" s="102"/>
    </row>
    <row r="16656" ht="12.75" customHeight="1">
      <c r="A16656" s="100" t="s">
        <v>16941</v>
      </c>
      <c r="B16656" s="101">
        <v>33.72</v>
      </c>
      <c r="C16656" s="102"/>
      <c r="D16656" s="100" t="s">
        <v>32167</v>
      </c>
      <c r="E16656" s="101">
        <v>4.63</v>
      </c>
      <c r="F16656" s="102"/>
    </row>
    <row r="16657" ht="12.75" customHeight="1">
      <c r="A16657" s="100" t="s">
        <v>32032</v>
      </c>
      <c r="B16657" s="101">
        <v>41.55</v>
      </c>
      <c r="C16657" s="102"/>
      <c r="D16657" s="100" t="s">
        <v>17206</v>
      </c>
      <c r="E16657" s="101">
        <v>4.22</v>
      </c>
      <c r="F16657" s="102"/>
    </row>
    <row r="16658" ht="12.75" customHeight="1">
      <c r="A16658" s="100" t="s">
        <v>16943</v>
      </c>
      <c r="B16658" s="101">
        <v>38.71</v>
      </c>
      <c r="C16658" s="102"/>
      <c r="D16658" s="100" t="s">
        <v>32168</v>
      </c>
      <c r="E16658" s="101">
        <v>5.68</v>
      </c>
      <c r="F16658" s="102"/>
    </row>
    <row r="16659" ht="12.75" customHeight="1">
      <c r="A16659" s="100" t="s">
        <v>32033</v>
      </c>
      <c r="B16659" s="101">
        <v>55.28</v>
      </c>
      <c r="C16659" s="102"/>
      <c r="D16659" s="100" t="s">
        <v>17208</v>
      </c>
      <c r="E16659" s="101">
        <v>5.17</v>
      </c>
      <c r="F16659" s="102"/>
    </row>
    <row r="16660" ht="12.75" customHeight="1">
      <c r="A16660" s="100" t="s">
        <v>16945</v>
      </c>
      <c r="B16660" s="101">
        <v>51.96</v>
      </c>
      <c r="C16660" s="102"/>
      <c r="D16660" s="100" t="s">
        <v>32169</v>
      </c>
      <c r="E16660" s="101">
        <v>17.96</v>
      </c>
      <c r="F16660" s="102"/>
    </row>
    <row r="16661" ht="12.75" customHeight="1">
      <c r="A16661" s="100" t="s">
        <v>32034</v>
      </c>
      <c r="B16661" s="101">
        <v>65.47</v>
      </c>
      <c r="C16661" s="102"/>
      <c r="D16661" s="100" t="s">
        <v>17210</v>
      </c>
      <c r="E16661" s="101">
        <v>17.19</v>
      </c>
      <c r="F16661" s="102"/>
    </row>
    <row r="16662" ht="12.75" customHeight="1">
      <c r="A16662" s="100" t="s">
        <v>16947</v>
      </c>
      <c r="B16662" s="101">
        <v>62.15</v>
      </c>
      <c r="C16662" s="102"/>
      <c r="D16662" s="100" t="s">
        <v>32170</v>
      </c>
      <c r="E16662" s="101">
        <v>27.6</v>
      </c>
      <c r="F16662" s="102"/>
    </row>
    <row r="16663" ht="12.75" customHeight="1">
      <c r="A16663" s="100" t="s">
        <v>32035</v>
      </c>
      <c r="B16663" s="101">
        <v>88.73</v>
      </c>
      <c r="C16663" s="102"/>
      <c r="D16663" s="100" t="s">
        <v>17212</v>
      </c>
      <c r="E16663" s="101">
        <v>26.67</v>
      </c>
      <c r="F16663" s="102"/>
    </row>
    <row r="16664" ht="12.75" customHeight="1">
      <c r="A16664" s="100" t="s">
        <v>16949</v>
      </c>
      <c r="B16664" s="101">
        <v>85.41</v>
      </c>
      <c r="C16664" s="102"/>
      <c r="D16664" s="100" t="s">
        <v>32171</v>
      </c>
      <c r="E16664" s="101">
        <v>55.31</v>
      </c>
      <c r="F16664" s="102"/>
    </row>
    <row r="16665" ht="12.75" customHeight="1">
      <c r="A16665" s="100" t="s">
        <v>32036</v>
      </c>
      <c r="B16665" s="101">
        <v>37.47</v>
      </c>
      <c r="C16665" s="102"/>
      <c r="D16665" s="100" t="s">
        <v>17214</v>
      </c>
      <c r="E16665" s="101">
        <v>54.38</v>
      </c>
      <c r="F16665" s="102"/>
    </row>
    <row r="16666" ht="12.75" customHeight="1">
      <c r="A16666" s="100" t="s">
        <v>16951</v>
      </c>
      <c r="B16666" s="101">
        <v>34.63</v>
      </c>
      <c r="C16666" s="102"/>
      <c r="D16666" s="100" t="s">
        <v>32172</v>
      </c>
      <c r="E16666" s="101">
        <v>19.18</v>
      </c>
      <c r="F16666" s="102"/>
    </row>
    <row r="16667" ht="12.75" customHeight="1">
      <c r="A16667" s="100" t="s">
        <v>32037</v>
      </c>
      <c r="B16667" s="101">
        <v>49.76</v>
      </c>
      <c r="C16667" s="102"/>
      <c r="D16667" s="100" t="s">
        <v>17216</v>
      </c>
      <c r="E16667" s="101">
        <v>18.41</v>
      </c>
      <c r="F16667" s="102"/>
    </row>
    <row r="16668" ht="12.75" customHeight="1">
      <c r="A16668" s="100" t="s">
        <v>16953</v>
      </c>
      <c r="B16668" s="101">
        <v>46.92</v>
      </c>
      <c r="C16668" s="102"/>
      <c r="D16668" s="100" t="s">
        <v>32173</v>
      </c>
      <c r="E16668" s="101">
        <v>29.67</v>
      </c>
      <c r="F16668" s="102"/>
    </row>
    <row r="16669" ht="12.75" customHeight="1">
      <c r="A16669" s="100" t="s">
        <v>32038</v>
      </c>
      <c r="B16669" s="101">
        <v>55.28</v>
      </c>
      <c r="C16669" s="102"/>
      <c r="D16669" s="100" t="s">
        <v>17218</v>
      </c>
      <c r="E16669" s="101">
        <v>28.74</v>
      </c>
      <c r="F16669" s="102"/>
    </row>
    <row r="16670" ht="12.75" customHeight="1">
      <c r="A16670" s="100" t="s">
        <v>16955</v>
      </c>
      <c r="B16670" s="101">
        <v>51.96</v>
      </c>
      <c r="C16670" s="102"/>
      <c r="D16670" s="100" t="s">
        <v>32174</v>
      </c>
      <c r="E16670" s="101">
        <v>60.15</v>
      </c>
      <c r="F16670" s="102"/>
    </row>
    <row r="16671" ht="12.75" customHeight="1">
      <c r="A16671" s="100" t="s">
        <v>32039</v>
      </c>
      <c r="B16671" s="101">
        <v>62.04</v>
      </c>
      <c r="C16671" s="102"/>
      <c r="D16671" s="100" t="s">
        <v>17220</v>
      </c>
      <c r="E16671" s="101">
        <v>59.22</v>
      </c>
      <c r="F16671" s="102"/>
    </row>
    <row r="16672" ht="12.75" customHeight="1">
      <c r="A16672" s="100" t="s">
        <v>16957</v>
      </c>
      <c r="B16672" s="101">
        <v>58.72</v>
      </c>
      <c r="C16672" s="102"/>
      <c r="D16672" s="100" t="s">
        <v>32175</v>
      </c>
      <c r="E16672" s="101">
        <v>87.23</v>
      </c>
      <c r="F16672" s="102"/>
    </row>
    <row r="16673" ht="12.75" customHeight="1">
      <c r="A16673" s="100" t="s">
        <v>32040</v>
      </c>
      <c r="B16673" s="101">
        <v>73.68</v>
      </c>
      <c r="C16673" s="102"/>
      <c r="D16673" s="100" t="s">
        <v>17222</v>
      </c>
      <c r="E16673" s="101">
        <v>86.3</v>
      </c>
      <c r="F16673" s="102"/>
    </row>
    <row r="16674" ht="12.75" customHeight="1">
      <c r="A16674" s="100" t="s">
        <v>16959</v>
      </c>
      <c r="B16674" s="101">
        <v>70.36</v>
      </c>
      <c r="C16674" s="102"/>
      <c r="D16674" s="100" t="s">
        <v>32176</v>
      </c>
      <c r="E16674" s="101">
        <v>37.88</v>
      </c>
      <c r="F16674" s="102"/>
    </row>
    <row r="16675" ht="12.75" customHeight="1">
      <c r="A16675" s="100" t="s">
        <v>32041</v>
      </c>
      <c r="B16675" s="101">
        <v>37.47</v>
      </c>
      <c r="C16675" s="102"/>
      <c r="D16675" s="100" t="s">
        <v>17224</v>
      </c>
      <c r="E16675" s="101">
        <v>35.72</v>
      </c>
      <c r="F16675" s="102"/>
    </row>
    <row r="16676" ht="12.75" customHeight="1">
      <c r="A16676" s="100" t="s">
        <v>16961</v>
      </c>
      <c r="B16676" s="101">
        <v>34.63</v>
      </c>
      <c r="C16676" s="102"/>
      <c r="D16676" s="100" t="s">
        <v>32177</v>
      </c>
      <c r="E16676" s="101">
        <v>76.0</v>
      </c>
      <c r="F16676" s="102"/>
    </row>
    <row r="16677" ht="12.75" customHeight="1">
      <c r="A16677" s="100" t="s">
        <v>32042</v>
      </c>
      <c r="B16677" s="101">
        <v>49.76</v>
      </c>
      <c r="C16677" s="102"/>
      <c r="D16677" s="100" t="s">
        <v>17226</v>
      </c>
      <c r="E16677" s="101">
        <v>71.64</v>
      </c>
      <c r="F16677" s="102"/>
    </row>
    <row r="16678" ht="12.75" customHeight="1">
      <c r="A16678" s="100" t="s">
        <v>16963</v>
      </c>
      <c r="B16678" s="101">
        <v>46.92</v>
      </c>
      <c r="C16678" s="102"/>
      <c r="D16678" s="100" t="s">
        <v>32178</v>
      </c>
      <c r="E16678" s="101">
        <v>113.66</v>
      </c>
      <c r="F16678" s="102"/>
    </row>
    <row r="16679" ht="12.75" customHeight="1">
      <c r="A16679" s="100" t="s">
        <v>32043</v>
      </c>
      <c r="B16679" s="101">
        <v>55.28</v>
      </c>
      <c r="C16679" s="102"/>
      <c r="D16679" s="100" t="s">
        <v>17228</v>
      </c>
      <c r="E16679" s="101">
        <v>107.17</v>
      </c>
      <c r="F16679" s="102"/>
    </row>
    <row r="16680" ht="12.75" customHeight="1">
      <c r="A16680" s="100" t="s">
        <v>16965</v>
      </c>
      <c r="B16680" s="101">
        <v>51.96</v>
      </c>
      <c r="C16680" s="102"/>
      <c r="D16680" s="100" t="s">
        <v>32179</v>
      </c>
      <c r="E16680" s="101">
        <v>41.93</v>
      </c>
      <c r="F16680" s="102"/>
    </row>
    <row r="16681" ht="12.75" customHeight="1">
      <c r="A16681" s="100" t="s">
        <v>32044</v>
      </c>
      <c r="B16681" s="101">
        <v>62.04</v>
      </c>
      <c r="C16681" s="102"/>
      <c r="D16681" s="100" t="s">
        <v>17230</v>
      </c>
      <c r="E16681" s="101">
        <v>41.11</v>
      </c>
      <c r="F16681" s="102"/>
    </row>
    <row r="16682" ht="12.75" customHeight="1">
      <c r="A16682" s="100" t="s">
        <v>16967</v>
      </c>
      <c r="B16682" s="101">
        <v>58.72</v>
      </c>
      <c r="C16682" s="102"/>
      <c r="D16682" s="100" t="s">
        <v>32180</v>
      </c>
      <c r="E16682" s="101">
        <v>30.68</v>
      </c>
      <c r="F16682" s="102"/>
    </row>
    <row r="16683" ht="12.75" customHeight="1">
      <c r="A16683" s="100" t="s">
        <v>32045</v>
      </c>
      <c r="B16683" s="101">
        <v>73.68</v>
      </c>
      <c r="C16683" s="102"/>
      <c r="D16683" s="100" t="s">
        <v>17232</v>
      </c>
      <c r="E16683" s="101">
        <v>29.85</v>
      </c>
      <c r="F16683" s="102"/>
    </row>
    <row r="16684" ht="12.75" customHeight="1">
      <c r="A16684" s="100" t="s">
        <v>16969</v>
      </c>
      <c r="B16684" s="101">
        <v>70.36</v>
      </c>
      <c r="C16684" s="102"/>
      <c r="D16684" s="100" t="s">
        <v>32181</v>
      </c>
      <c r="E16684" s="101">
        <v>2.57</v>
      </c>
      <c r="F16684" s="102"/>
    </row>
    <row r="16685" ht="12.75" customHeight="1">
      <c r="A16685" s="100" t="s">
        <v>32046</v>
      </c>
      <c r="B16685" s="101">
        <v>16.93</v>
      </c>
      <c r="C16685" s="102"/>
      <c r="D16685" s="100" t="s">
        <v>17234</v>
      </c>
      <c r="E16685" s="101">
        <v>2.41</v>
      </c>
      <c r="F16685" s="102"/>
    </row>
    <row r="16686" ht="12.75" customHeight="1">
      <c r="A16686" s="100" t="s">
        <v>16971</v>
      </c>
      <c r="B16686" s="101">
        <v>16.38</v>
      </c>
      <c r="C16686" s="102"/>
      <c r="D16686" s="100" t="s">
        <v>32182</v>
      </c>
      <c r="E16686" s="101">
        <v>2.82</v>
      </c>
      <c r="F16686" s="102"/>
    </row>
    <row r="16687" ht="12.75" customHeight="1">
      <c r="A16687" s="100" t="s">
        <v>32047</v>
      </c>
      <c r="B16687" s="101">
        <v>21.53</v>
      </c>
      <c r="C16687" s="102"/>
      <c r="D16687" s="100" t="s">
        <v>17236</v>
      </c>
      <c r="E16687" s="101">
        <v>2.66</v>
      </c>
      <c r="F16687" s="102"/>
    </row>
    <row r="16688" ht="12.75" customHeight="1">
      <c r="A16688" s="100" t="s">
        <v>16973</v>
      </c>
      <c r="B16688" s="101">
        <v>20.87</v>
      </c>
      <c r="C16688" s="102"/>
      <c r="D16688" s="100" t="s">
        <v>32183</v>
      </c>
      <c r="E16688" s="101">
        <v>3.86</v>
      </c>
      <c r="F16688" s="102"/>
    </row>
    <row r="16689" ht="12.75" customHeight="1">
      <c r="A16689" s="100" t="s">
        <v>32048</v>
      </c>
      <c r="B16689" s="101">
        <v>29.89</v>
      </c>
      <c r="C16689" s="102"/>
      <c r="D16689" s="100" t="s">
        <v>17238</v>
      </c>
      <c r="E16689" s="101">
        <v>3.71</v>
      </c>
      <c r="F16689" s="102"/>
    </row>
    <row r="16690" ht="12.75" customHeight="1">
      <c r="A16690" s="100" t="s">
        <v>16975</v>
      </c>
      <c r="B16690" s="101">
        <v>29.14</v>
      </c>
      <c r="C16690" s="102"/>
      <c r="D16690" s="100" t="s">
        <v>32184</v>
      </c>
      <c r="E16690" s="101">
        <v>5.02</v>
      </c>
      <c r="F16690" s="102"/>
    </row>
    <row r="16691" ht="12.75" customHeight="1">
      <c r="A16691" s="100" t="s">
        <v>32049</v>
      </c>
      <c r="B16691" s="101">
        <v>36.48</v>
      </c>
      <c r="C16691" s="102"/>
      <c r="D16691" s="100" t="s">
        <v>17240</v>
      </c>
      <c r="E16691" s="101">
        <v>4.76</v>
      </c>
      <c r="F16691" s="102"/>
    </row>
    <row r="16692" ht="12.75" customHeight="1">
      <c r="A16692" s="100" t="s">
        <v>16977</v>
      </c>
      <c r="B16692" s="101">
        <v>35.63</v>
      </c>
      <c r="C16692" s="102"/>
      <c r="D16692" s="100" t="s">
        <v>32185</v>
      </c>
      <c r="E16692" s="101">
        <v>6.45</v>
      </c>
      <c r="F16692" s="102"/>
    </row>
    <row r="16693" ht="12.75" customHeight="1">
      <c r="A16693" s="100" t="s">
        <v>32050</v>
      </c>
      <c r="B16693" s="101">
        <v>41.7</v>
      </c>
      <c r="C16693" s="102"/>
      <c r="D16693" s="100" t="s">
        <v>17242</v>
      </c>
      <c r="E16693" s="101">
        <v>6.14</v>
      </c>
      <c r="F16693" s="102"/>
    </row>
    <row r="16694" ht="12.75" customHeight="1">
      <c r="A16694" s="100" t="s">
        <v>16979</v>
      </c>
      <c r="B16694" s="101">
        <v>40.7</v>
      </c>
      <c r="C16694" s="102"/>
      <c r="D16694" s="100" t="s">
        <v>32186</v>
      </c>
      <c r="E16694" s="101">
        <v>8.04</v>
      </c>
      <c r="F16694" s="102"/>
    </row>
    <row r="16695" ht="12.75" customHeight="1">
      <c r="A16695" s="100" t="s">
        <v>32051</v>
      </c>
      <c r="B16695" s="101">
        <v>57.89</v>
      </c>
      <c r="C16695" s="102"/>
      <c r="D16695" s="100" t="s">
        <v>17244</v>
      </c>
      <c r="E16695" s="101">
        <v>7.68</v>
      </c>
      <c r="F16695" s="102"/>
    </row>
    <row r="16696" ht="12.75" customHeight="1">
      <c r="A16696" s="100" t="s">
        <v>16981</v>
      </c>
      <c r="B16696" s="101">
        <v>56.7</v>
      </c>
      <c r="C16696" s="102"/>
      <c r="D16696" s="100" t="s">
        <v>32187</v>
      </c>
      <c r="E16696" s="101">
        <v>10.21</v>
      </c>
      <c r="F16696" s="102"/>
    </row>
    <row r="16697" ht="12.75" customHeight="1">
      <c r="A16697" s="100" t="s">
        <v>32052</v>
      </c>
      <c r="B16697" s="101">
        <v>74.64</v>
      </c>
      <c r="C16697" s="102"/>
      <c r="D16697" s="100" t="s">
        <v>17246</v>
      </c>
      <c r="E16697" s="101">
        <v>9.8</v>
      </c>
      <c r="F16697" s="102"/>
    </row>
    <row r="16698" ht="12.75" customHeight="1">
      <c r="A16698" s="100" t="s">
        <v>16983</v>
      </c>
      <c r="B16698" s="101">
        <v>73.31</v>
      </c>
      <c r="C16698" s="102"/>
      <c r="D16698" s="100" t="s">
        <v>32188</v>
      </c>
      <c r="E16698" s="101">
        <v>12.49</v>
      </c>
      <c r="F16698" s="102"/>
    </row>
    <row r="16699" ht="12.75" customHeight="1">
      <c r="A16699" s="100" t="s">
        <v>32053</v>
      </c>
      <c r="B16699" s="101">
        <v>85.62</v>
      </c>
      <c r="C16699" s="102"/>
      <c r="D16699" s="100" t="s">
        <v>17248</v>
      </c>
      <c r="E16699" s="101">
        <v>12.03</v>
      </c>
      <c r="F16699" s="102"/>
    </row>
    <row r="16700" ht="12.75" customHeight="1">
      <c r="A16700" s="100" t="s">
        <v>16985</v>
      </c>
      <c r="B16700" s="101">
        <v>84.2</v>
      </c>
      <c r="C16700" s="102"/>
      <c r="D16700" s="100" t="s">
        <v>32189</v>
      </c>
      <c r="E16700" s="101">
        <v>17.62</v>
      </c>
      <c r="F16700" s="102"/>
    </row>
    <row r="16701" ht="12.75" customHeight="1">
      <c r="A16701" s="100" t="s">
        <v>32054</v>
      </c>
      <c r="B16701" s="101">
        <v>122.55</v>
      </c>
      <c r="C16701" s="102"/>
      <c r="D16701" s="100" t="s">
        <v>17250</v>
      </c>
      <c r="E16701" s="101">
        <v>17.05</v>
      </c>
      <c r="F16701" s="102"/>
    </row>
    <row r="16702" ht="12.75" customHeight="1">
      <c r="A16702" s="100" t="s">
        <v>16987</v>
      </c>
      <c r="B16702" s="101">
        <v>120.89</v>
      </c>
      <c r="C16702" s="102"/>
      <c r="D16702" s="100" t="s">
        <v>32190</v>
      </c>
      <c r="E16702" s="101">
        <v>29.07</v>
      </c>
      <c r="F16702" s="102"/>
    </row>
    <row r="16703" ht="12.75" customHeight="1">
      <c r="A16703" s="100" t="s">
        <v>32055</v>
      </c>
      <c r="B16703" s="101">
        <v>18.21</v>
      </c>
      <c r="C16703" s="102"/>
      <c r="D16703" s="100" t="s">
        <v>17252</v>
      </c>
      <c r="E16703" s="101">
        <v>28.41</v>
      </c>
      <c r="F16703" s="102"/>
    </row>
    <row r="16704" ht="12.75" customHeight="1">
      <c r="A16704" s="100" t="s">
        <v>16989</v>
      </c>
      <c r="B16704" s="101">
        <v>17.67</v>
      </c>
      <c r="C16704" s="102"/>
      <c r="D16704" s="100" t="s">
        <v>32191</v>
      </c>
      <c r="E16704" s="101">
        <v>35.6</v>
      </c>
      <c r="F16704" s="102"/>
    </row>
    <row r="16705" ht="12.75" customHeight="1">
      <c r="A16705" s="100" t="s">
        <v>32056</v>
      </c>
      <c r="B16705" s="101">
        <v>23.19</v>
      </c>
      <c r="C16705" s="102"/>
      <c r="D16705" s="100" t="s">
        <v>17254</v>
      </c>
      <c r="E16705" s="101">
        <v>34.83</v>
      </c>
      <c r="F16705" s="102"/>
    </row>
    <row r="16706" ht="12.75" customHeight="1">
      <c r="A16706" s="100" t="s">
        <v>16991</v>
      </c>
      <c r="B16706" s="101">
        <v>22.52</v>
      </c>
      <c r="C16706" s="102"/>
      <c r="D16706" s="100" t="s">
        <v>32192</v>
      </c>
      <c r="E16706" s="101">
        <v>8.26</v>
      </c>
      <c r="F16706" s="102"/>
    </row>
    <row r="16707" ht="12.75" customHeight="1">
      <c r="A16707" s="100" t="s">
        <v>32057</v>
      </c>
      <c r="B16707" s="101">
        <v>32.32</v>
      </c>
      <c r="C16707" s="102"/>
      <c r="D16707" s="100" t="s">
        <v>17256</v>
      </c>
      <c r="E16707" s="101">
        <v>8.26</v>
      </c>
      <c r="F16707" s="102"/>
    </row>
    <row r="16708" ht="12.75" customHeight="1">
      <c r="A16708" s="100" t="s">
        <v>16993</v>
      </c>
      <c r="B16708" s="101">
        <v>31.56</v>
      </c>
      <c r="C16708" s="102"/>
      <c r="D16708" s="100" t="s">
        <v>32193</v>
      </c>
      <c r="E16708" s="101">
        <v>11.32</v>
      </c>
      <c r="F16708" s="102"/>
    </row>
    <row r="16709" ht="12.75" customHeight="1">
      <c r="A16709" s="100" t="s">
        <v>32058</v>
      </c>
      <c r="B16709" s="101">
        <v>39.49</v>
      </c>
      <c r="C16709" s="102"/>
      <c r="D16709" s="100" t="s">
        <v>17258</v>
      </c>
      <c r="E16709" s="101">
        <v>11.32</v>
      </c>
      <c r="F16709" s="102"/>
    </row>
    <row r="16710" ht="12.75" customHeight="1">
      <c r="A16710" s="100" t="s">
        <v>16995</v>
      </c>
      <c r="B16710" s="101">
        <v>38.64</v>
      </c>
      <c r="C16710" s="102"/>
      <c r="D16710" s="100" t="s">
        <v>32194</v>
      </c>
      <c r="E16710" s="101">
        <v>16.29</v>
      </c>
      <c r="F16710" s="102"/>
    </row>
    <row r="16711" ht="12.75" customHeight="1">
      <c r="A16711" s="100" t="s">
        <v>32059</v>
      </c>
      <c r="B16711" s="101">
        <v>45.12</v>
      </c>
      <c r="C16711" s="102"/>
      <c r="D16711" s="100" t="s">
        <v>17260</v>
      </c>
      <c r="E16711" s="101">
        <v>16.29</v>
      </c>
      <c r="F16711" s="102"/>
    </row>
    <row r="16712" ht="12.75" customHeight="1">
      <c r="A16712" s="100" t="s">
        <v>16997</v>
      </c>
      <c r="B16712" s="101">
        <v>44.13</v>
      </c>
      <c r="C16712" s="102"/>
      <c r="D16712" s="100" t="s">
        <v>32195</v>
      </c>
      <c r="E16712" s="101">
        <v>21.51</v>
      </c>
      <c r="F16712" s="102"/>
    </row>
    <row r="16713" ht="12.75" customHeight="1">
      <c r="A16713" s="100" t="s">
        <v>32060</v>
      </c>
      <c r="B16713" s="101">
        <v>62.79</v>
      </c>
      <c r="C16713" s="102"/>
      <c r="D16713" s="100" t="s">
        <v>17262</v>
      </c>
      <c r="E16713" s="101">
        <v>21.51</v>
      </c>
      <c r="F16713" s="102"/>
    </row>
    <row r="16714" ht="12.75" customHeight="1">
      <c r="A16714" s="100" t="s">
        <v>16999</v>
      </c>
      <c r="B16714" s="101">
        <v>61.61</v>
      </c>
      <c r="C16714" s="102"/>
      <c r="D16714" s="100" t="s">
        <v>32196</v>
      </c>
      <c r="E16714" s="101">
        <v>25.72</v>
      </c>
      <c r="F16714" s="102"/>
    </row>
    <row r="16715" ht="12.75" customHeight="1">
      <c r="A16715" s="100" t="s">
        <v>32061</v>
      </c>
      <c r="B16715" s="101">
        <v>81.11</v>
      </c>
      <c r="C16715" s="102"/>
      <c r="D16715" s="100" t="s">
        <v>17264</v>
      </c>
      <c r="E16715" s="101">
        <v>25.72</v>
      </c>
      <c r="F16715" s="102"/>
    </row>
    <row r="16716" ht="12.75" customHeight="1">
      <c r="A16716" s="100" t="s">
        <v>17001</v>
      </c>
      <c r="B16716" s="101">
        <v>79.78</v>
      </c>
      <c r="C16716" s="102"/>
      <c r="D16716" s="100" t="s">
        <v>32197</v>
      </c>
      <c r="E16716" s="101">
        <v>31.22</v>
      </c>
      <c r="F16716" s="102"/>
    </row>
    <row r="16717" ht="12.75" customHeight="1">
      <c r="A16717" s="100" t="s">
        <v>32062</v>
      </c>
      <c r="B16717" s="101">
        <v>93.12</v>
      </c>
      <c r="C16717" s="102"/>
      <c r="D16717" s="100" t="s">
        <v>17266</v>
      </c>
      <c r="E16717" s="101">
        <v>31.22</v>
      </c>
      <c r="F16717" s="102"/>
    </row>
    <row r="16718" ht="12.75" customHeight="1">
      <c r="A16718" s="100" t="s">
        <v>17003</v>
      </c>
      <c r="B16718" s="101">
        <v>91.69</v>
      </c>
      <c r="C16718" s="102"/>
      <c r="D16718" s="100" t="s">
        <v>32198</v>
      </c>
      <c r="E16718" s="101">
        <v>0.62</v>
      </c>
      <c r="F16718" s="102"/>
    </row>
    <row r="16719" ht="12.75" customHeight="1">
      <c r="A16719" s="100" t="s">
        <v>32063</v>
      </c>
      <c r="B16719" s="101">
        <v>133.56</v>
      </c>
      <c r="C16719" s="102"/>
      <c r="D16719" s="100" t="s">
        <v>17268</v>
      </c>
      <c r="E16719" s="101">
        <v>0.62</v>
      </c>
      <c r="F16719" s="102"/>
    </row>
    <row r="16720" ht="12.75" customHeight="1">
      <c r="A16720" s="100" t="s">
        <v>17005</v>
      </c>
      <c r="B16720" s="101">
        <v>131.9</v>
      </c>
      <c r="C16720" s="102"/>
      <c r="D16720" s="100" t="s">
        <v>32199</v>
      </c>
      <c r="E16720" s="101">
        <v>2.86</v>
      </c>
      <c r="F16720" s="102"/>
    </row>
    <row r="16721" ht="12.75" customHeight="1">
      <c r="A16721" s="100" t="s">
        <v>32068</v>
      </c>
      <c r="B16721" s="101">
        <v>10.37</v>
      </c>
      <c r="C16721" s="102"/>
      <c r="D16721" s="100" t="s">
        <v>17270</v>
      </c>
      <c r="E16721" s="101">
        <v>2.86</v>
      </c>
      <c r="F16721" s="102"/>
    </row>
    <row r="16722" ht="12.75" customHeight="1">
      <c r="A16722" s="100" t="s">
        <v>17015</v>
      </c>
      <c r="B16722" s="101">
        <v>9.71</v>
      </c>
      <c r="C16722" s="102"/>
      <c r="D16722" s="100" t="s">
        <v>32200</v>
      </c>
      <c r="E16722" s="101">
        <v>2.88</v>
      </c>
      <c r="F16722" s="102"/>
    </row>
    <row r="16723" ht="12.75" customHeight="1">
      <c r="A16723" s="100" t="s">
        <v>32069</v>
      </c>
      <c r="B16723" s="101">
        <v>12.42</v>
      </c>
      <c r="C16723" s="102"/>
      <c r="D16723" s="100" t="s">
        <v>17272</v>
      </c>
      <c r="E16723" s="101">
        <v>2.88</v>
      </c>
      <c r="F16723" s="102"/>
    </row>
    <row r="16724" ht="12.75" customHeight="1">
      <c r="A16724" s="100" t="s">
        <v>17017</v>
      </c>
      <c r="B16724" s="101">
        <v>11.66</v>
      </c>
      <c r="C16724" s="102"/>
      <c r="D16724" s="100" t="s">
        <v>32201</v>
      </c>
      <c r="E16724" s="101">
        <v>5.53</v>
      </c>
      <c r="F16724" s="102"/>
    </row>
    <row r="16725" ht="12.75" customHeight="1">
      <c r="A16725" s="100" t="s">
        <v>32070</v>
      </c>
      <c r="B16725" s="101">
        <v>15.49</v>
      </c>
      <c r="C16725" s="102"/>
      <c r="D16725" s="100" t="s">
        <v>17274</v>
      </c>
      <c r="E16725" s="101">
        <v>5.53</v>
      </c>
      <c r="F16725" s="102"/>
    </row>
    <row r="16726" ht="12.75" customHeight="1">
      <c r="A16726" s="100" t="s">
        <v>17019</v>
      </c>
      <c r="B16726" s="101">
        <v>14.64</v>
      </c>
      <c r="C16726" s="102"/>
      <c r="D16726" s="100" t="s">
        <v>32202</v>
      </c>
      <c r="E16726" s="101">
        <v>5.58</v>
      </c>
      <c r="F16726" s="102"/>
    </row>
    <row r="16727" ht="12.75" customHeight="1">
      <c r="A16727" s="100" t="s">
        <v>32071</v>
      </c>
      <c r="B16727" s="101">
        <v>19.73</v>
      </c>
      <c r="C16727" s="102"/>
      <c r="D16727" s="100" t="s">
        <v>17276</v>
      </c>
      <c r="E16727" s="101">
        <v>5.58</v>
      </c>
      <c r="F16727" s="102"/>
    </row>
    <row r="16728" ht="12.75" customHeight="1">
      <c r="A16728" s="100" t="s">
        <v>17021</v>
      </c>
      <c r="B16728" s="101">
        <v>18.73</v>
      </c>
      <c r="C16728" s="102"/>
      <c r="D16728" s="100" t="s">
        <v>32203</v>
      </c>
      <c r="E16728" s="101">
        <v>6.76</v>
      </c>
      <c r="F16728" s="102"/>
    </row>
    <row r="16729" ht="12.75" customHeight="1">
      <c r="A16729" s="100" t="s">
        <v>32072</v>
      </c>
      <c r="B16729" s="101">
        <v>24.84</v>
      </c>
      <c r="C16729" s="102"/>
      <c r="D16729" s="100" t="s">
        <v>17278</v>
      </c>
      <c r="E16729" s="101">
        <v>6.76</v>
      </c>
      <c r="F16729" s="102"/>
    </row>
    <row r="16730" ht="12.75" customHeight="1">
      <c r="A16730" s="100" t="s">
        <v>17023</v>
      </c>
      <c r="B16730" s="101">
        <v>23.65</v>
      </c>
      <c r="C16730" s="102"/>
      <c r="D16730" s="100" t="s">
        <v>32204</v>
      </c>
      <c r="E16730" s="101">
        <v>7.28</v>
      </c>
      <c r="F16730" s="102"/>
    </row>
    <row r="16731" ht="12.75" customHeight="1">
      <c r="A16731" s="100" t="s">
        <v>32073</v>
      </c>
      <c r="B16731" s="101">
        <v>40.17</v>
      </c>
      <c r="C16731" s="102"/>
      <c r="D16731" s="100" t="s">
        <v>17280</v>
      </c>
      <c r="E16731" s="101">
        <v>7.28</v>
      </c>
      <c r="F16731" s="102"/>
    </row>
    <row r="16732" ht="12.75" customHeight="1">
      <c r="A16732" s="100" t="s">
        <v>17025</v>
      </c>
      <c r="B16732" s="101">
        <v>38.84</v>
      </c>
      <c r="C16732" s="102"/>
      <c r="D16732" s="100" t="s">
        <v>32205</v>
      </c>
      <c r="E16732" s="101">
        <v>7.73</v>
      </c>
      <c r="F16732" s="102"/>
    </row>
    <row r="16733" ht="12.75" customHeight="1">
      <c r="A16733" s="100" t="s">
        <v>32074</v>
      </c>
      <c r="B16733" s="101">
        <v>49.57</v>
      </c>
      <c r="C16733" s="102"/>
      <c r="D16733" s="100" t="s">
        <v>17282</v>
      </c>
      <c r="E16733" s="101">
        <v>7.73</v>
      </c>
      <c r="F16733" s="102"/>
    </row>
    <row r="16734" ht="12.75" customHeight="1">
      <c r="A16734" s="100" t="s">
        <v>17027</v>
      </c>
      <c r="B16734" s="101">
        <v>48.15</v>
      </c>
      <c r="C16734" s="102"/>
      <c r="D16734" s="100" t="s">
        <v>32206</v>
      </c>
      <c r="E16734" s="101">
        <v>16.58</v>
      </c>
      <c r="F16734" s="102"/>
    </row>
    <row r="16735" ht="12.75" customHeight="1">
      <c r="A16735" s="100" t="s">
        <v>32075</v>
      </c>
      <c r="B16735" s="101">
        <v>64.02</v>
      </c>
      <c r="C16735" s="102"/>
      <c r="D16735" s="100" t="s">
        <v>17284</v>
      </c>
      <c r="E16735" s="101">
        <v>16.58</v>
      </c>
      <c r="F16735" s="102"/>
    </row>
    <row r="16736" ht="12.75" customHeight="1">
      <c r="A16736" s="100" t="s">
        <v>17029</v>
      </c>
      <c r="B16736" s="101">
        <v>62.36</v>
      </c>
      <c r="C16736" s="102"/>
      <c r="D16736" s="100" t="s">
        <v>32207</v>
      </c>
      <c r="E16736" s="101">
        <v>17.34</v>
      </c>
      <c r="F16736" s="102"/>
    </row>
    <row r="16737" ht="12.75" customHeight="1">
      <c r="A16737" s="100" t="s">
        <v>32078</v>
      </c>
      <c r="B16737" s="101">
        <v>10.91</v>
      </c>
      <c r="C16737" s="102"/>
      <c r="D16737" s="100" t="s">
        <v>17286</v>
      </c>
      <c r="E16737" s="101">
        <v>17.34</v>
      </c>
      <c r="F16737" s="102"/>
    </row>
    <row r="16738" ht="12.75" customHeight="1">
      <c r="A16738" s="100" t="s">
        <v>17031</v>
      </c>
      <c r="B16738" s="101">
        <v>10.25</v>
      </c>
      <c r="C16738" s="102"/>
      <c r="D16738" s="100" t="s">
        <v>32208</v>
      </c>
      <c r="E16738" s="101">
        <v>18.56</v>
      </c>
      <c r="F16738" s="102"/>
    </row>
    <row r="16739" ht="12.75" customHeight="1">
      <c r="A16739" s="100" t="s">
        <v>32079</v>
      </c>
      <c r="B16739" s="101">
        <v>13.1</v>
      </c>
      <c r="C16739" s="102"/>
      <c r="D16739" s="100" t="s">
        <v>17288</v>
      </c>
      <c r="E16739" s="101">
        <v>18.56</v>
      </c>
      <c r="F16739" s="102"/>
    </row>
    <row r="16740" ht="12.75" customHeight="1">
      <c r="A16740" s="100" t="s">
        <v>17033</v>
      </c>
      <c r="B16740" s="101">
        <v>12.34</v>
      </c>
      <c r="C16740" s="102"/>
      <c r="D16740" s="100" t="s">
        <v>32209</v>
      </c>
      <c r="E16740" s="101">
        <v>0.89</v>
      </c>
      <c r="F16740" s="102"/>
    </row>
    <row r="16741" ht="12.75" customHeight="1">
      <c r="A16741" s="100" t="s">
        <v>32080</v>
      </c>
      <c r="B16741" s="101">
        <v>16.41</v>
      </c>
      <c r="C16741" s="102"/>
      <c r="D16741" s="100" t="s">
        <v>17290</v>
      </c>
      <c r="E16741" s="101">
        <v>0.89</v>
      </c>
      <c r="F16741" s="102"/>
    </row>
    <row r="16742" ht="12.75" customHeight="1">
      <c r="A16742" s="100" t="s">
        <v>17035</v>
      </c>
      <c r="B16742" s="101">
        <v>15.55</v>
      </c>
      <c r="C16742" s="102"/>
      <c r="D16742" s="100" t="s">
        <v>32210</v>
      </c>
      <c r="E16742" s="101">
        <v>1.47</v>
      </c>
      <c r="F16742" s="102"/>
    </row>
    <row r="16743" ht="12.75" customHeight="1">
      <c r="A16743" s="100" t="s">
        <v>32081</v>
      </c>
      <c r="B16743" s="101">
        <v>20.95</v>
      </c>
      <c r="C16743" s="102"/>
      <c r="D16743" s="100" t="s">
        <v>17292</v>
      </c>
      <c r="E16743" s="101">
        <v>1.47</v>
      </c>
      <c r="F16743" s="102"/>
    </row>
    <row r="16744" ht="12.75" customHeight="1">
      <c r="A16744" s="100" t="s">
        <v>17037</v>
      </c>
      <c r="B16744" s="101">
        <v>19.96</v>
      </c>
      <c r="C16744" s="102"/>
      <c r="D16744" s="100" t="s">
        <v>32211</v>
      </c>
      <c r="E16744" s="101">
        <v>2.51</v>
      </c>
      <c r="F16744" s="102"/>
    </row>
    <row r="16745" ht="12.75" customHeight="1">
      <c r="A16745" s="100" t="s">
        <v>32082</v>
      </c>
      <c r="B16745" s="101">
        <v>26.43</v>
      </c>
      <c r="C16745" s="102"/>
      <c r="D16745" s="100" t="s">
        <v>17294</v>
      </c>
      <c r="E16745" s="101">
        <v>2.51</v>
      </c>
      <c r="F16745" s="102"/>
    </row>
    <row r="16746" ht="12.75" customHeight="1">
      <c r="A16746" s="100" t="s">
        <v>17039</v>
      </c>
      <c r="B16746" s="101">
        <v>25.25</v>
      </c>
      <c r="C16746" s="102"/>
      <c r="D16746" s="100" t="s">
        <v>32212</v>
      </c>
      <c r="E16746" s="101">
        <v>7.54</v>
      </c>
      <c r="F16746" s="102"/>
    </row>
    <row r="16747" ht="12.75" customHeight="1">
      <c r="A16747" s="100" t="s">
        <v>32083</v>
      </c>
      <c r="B16747" s="101">
        <v>43.19</v>
      </c>
      <c r="C16747" s="102"/>
      <c r="D16747" s="100" t="s">
        <v>17296</v>
      </c>
      <c r="E16747" s="101">
        <v>7.54</v>
      </c>
      <c r="F16747" s="102"/>
    </row>
    <row r="16748" ht="12.75" customHeight="1">
      <c r="A16748" s="100" t="s">
        <v>17041</v>
      </c>
      <c r="B16748" s="101">
        <v>41.86</v>
      </c>
      <c r="C16748" s="102"/>
      <c r="D16748" s="100" t="s">
        <v>32213</v>
      </c>
      <c r="E16748" s="101">
        <v>9.05</v>
      </c>
      <c r="F16748" s="102"/>
    </row>
    <row r="16749" ht="12.75" customHeight="1">
      <c r="A16749" s="100" t="s">
        <v>32084</v>
      </c>
      <c r="B16749" s="101">
        <v>53.47</v>
      </c>
      <c r="C16749" s="102"/>
      <c r="D16749" s="100" t="s">
        <v>17298</v>
      </c>
      <c r="E16749" s="101">
        <v>9.05</v>
      </c>
      <c r="F16749" s="102"/>
    </row>
    <row r="16750" ht="12.75" customHeight="1">
      <c r="A16750" s="100" t="s">
        <v>17043</v>
      </c>
      <c r="B16750" s="101">
        <v>52.05</v>
      </c>
      <c r="C16750" s="102"/>
      <c r="D16750" s="100" t="s">
        <v>32214</v>
      </c>
      <c r="E16750" s="101">
        <v>20.86</v>
      </c>
      <c r="F16750" s="102"/>
    </row>
    <row r="16751" ht="12.75" customHeight="1">
      <c r="A16751" s="100" t="s">
        <v>32085</v>
      </c>
      <c r="B16751" s="101">
        <v>69.18</v>
      </c>
      <c r="C16751" s="102"/>
      <c r="D16751" s="100" t="s">
        <v>17300</v>
      </c>
      <c r="E16751" s="101">
        <v>20.86</v>
      </c>
      <c r="F16751" s="102"/>
    </row>
    <row r="16752" ht="12.75" customHeight="1">
      <c r="A16752" s="100" t="s">
        <v>17045</v>
      </c>
      <c r="B16752" s="101">
        <v>67.52</v>
      </c>
      <c r="C16752" s="102"/>
      <c r="D16752" s="100" t="s">
        <v>32215</v>
      </c>
      <c r="E16752" s="101">
        <v>27.25</v>
      </c>
      <c r="F16752" s="102"/>
    </row>
    <row r="16753" ht="12.75" customHeight="1">
      <c r="A16753" s="100" t="s">
        <v>32086</v>
      </c>
      <c r="B16753" s="101">
        <v>13.83</v>
      </c>
      <c r="C16753" s="102"/>
      <c r="D16753" s="100" t="s">
        <v>17302</v>
      </c>
      <c r="E16753" s="101">
        <v>27.25</v>
      </c>
      <c r="F16753" s="102"/>
    </row>
    <row r="16754" ht="12.75" customHeight="1">
      <c r="A16754" s="100" t="s">
        <v>17047</v>
      </c>
      <c r="B16754" s="101">
        <v>13.28</v>
      </c>
      <c r="C16754" s="102"/>
      <c r="D16754" s="100" t="s">
        <v>32216</v>
      </c>
      <c r="E16754" s="101">
        <v>78.18</v>
      </c>
      <c r="F16754" s="102"/>
    </row>
    <row r="16755" ht="12.75" customHeight="1">
      <c r="A16755" s="100" t="s">
        <v>32087</v>
      </c>
      <c r="B16755" s="101">
        <v>15.8</v>
      </c>
      <c r="C16755" s="102"/>
      <c r="D16755" s="100" t="s">
        <v>17304</v>
      </c>
      <c r="E16755" s="101">
        <v>78.18</v>
      </c>
      <c r="F16755" s="102"/>
    </row>
    <row r="16756" ht="12.75" customHeight="1">
      <c r="A16756" s="100" t="s">
        <v>17049</v>
      </c>
      <c r="B16756" s="101">
        <v>15.13</v>
      </c>
      <c r="C16756" s="102"/>
      <c r="D16756" s="100" t="s">
        <v>32217</v>
      </c>
      <c r="E16756" s="101">
        <v>3.09</v>
      </c>
      <c r="F16756" s="102"/>
    </row>
    <row r="16757" ht="12.75" customHeight="1">
      <c r="A16757" s="100" t="s">
        <v>32088</v>
      </c>
      <c r="B16757" s="101">
        <v>24.25</v>
      </c>
      <c r="C16757" s="102"/>
      <c r="D16757" s="100" t="s">
        <v>17306</v>
      </c>
      <c r="E16757" s="101">
        <v>3.09</v>
      </c>
      <c r="F16757" s="102"/>
    </row>
    <row r="16758" ht="12.75" customHeight="1">
      <c r="A16758" s="100" t="s">
        <v>17051</v>
      </c>
      <c r="B16758" s="101">
        <v>23.49</v>
      </c>
      <c r="C16758" s="102"/>
      <c r="D16758" s="100" t="s">
        <v>32218</v>
      </c>
      <c r="E16758" s="101">
        <v>3.3</v>
      </c>
      <c r="F16758" s="102"/>
    </row>
    <row r="16759" ht="12.75" customHeight="1">
      <c r="A16759" s="100" t="s">
        <v>32089</v>
      </c>
      <c r="B16759" s="101">
        <v>29.89</v>
      </c>
      <c r="C16759" s="102"/>
      <c r="D16759" s="100" t="s">
        <v>17308</v>
      </c>
      <c r="E16759" s="101">
        <v>3.3</v>
      </c>
      <c r="F16759" s="102"/>
    </row>
    <row r="16760" ht="12.75" customHeight="1">
      <c r="A16760" s="100" t="s">
        <v>17053</v>
      </c>
      <c r="B16760" s="101">
        <v>29.04</v>
      </c>
      <c r="C16760" s="102"/>
      <c r="D16760" s="100" t="s">
        <v>32219</v>
      </c>
      <c r="E16760" s="101">
        <v>6.12</v>
      </c>
      <c r="F16760" s="102"/>
    </row>
    <row r="16761" ht="12.75" customHeight="1">
      <c r="A16761" s="100" t="s">
        <v>32090</v>
      </c>
      <c r="B16761" s="101">
        <v>37.25</v>
      </c>
      <c r="C16761" s="102"/>
      <c r="D16761" s="100" t="s">
        <v>17310</v>
      </c>
      <c r="E16761" s="101">
        <v>6.12</v>
      </c>
      <c r="F16761" s="102"/>
    </row>
    <row r="16762" ht="12.75" customHeight="1">
      <c r="A16762" s="100" t="s">
        <v>17055</v>
      </c>
      <c r="B16762" s="101">
        <v>36.25</v>
      </c>
      <c r="C16762" s="102"/>
      <c r="D16762" s="100" t="s">
        <v>32220</v>
      </c>
      <c r="E16762" s="101">
        <v>14.89</v>
      </c>
      <c r="F16762" s="102"/>
    </row>
    <row r="16763" ht="12.75" customHeight="1">
      <c r="A16763" s="100" t="s">
        <v>32091</v>
      </c>
      <c r="B16763" s="101">
        <v>43.17</v>
      </c>
      <c r="C16763" s="102"/>
      <c r="D16763" s="100" t="s">
        <v>17312</v>
      </c>
      <c r="E16763" s="101">
        <v>14.89</v>
      </c>
      <c r="F16763" s="102"/>
    </row>
    <row r="16764" ht="12.75" customHeight="1">
      <c r="A16764" s="100" t="s">
        <v>17057</v>
      </c>
      <c r="B16764" s="101">
        <v>41.98</v>
      </c>
      <c r="C16764" s="102"/>
      <c r="D16764" s="100" t="s">
        <v>32221</v>
      </c>
      <c r="E16764" s="101">
        <v>19.69</v>
      </c>
      <c r="F16764" s="102"/>
    </row>
    <row r="16765" ht="12.75" customHeight="1">
      <c r="A16765" s="100" t="s">
        <v>32092</v>
      </c>
      <c r="B16765" s="101">
        <v>67.32</v>
      </c>
      <c r="C16765" s="102"/>
      <c r="D16765" s="100" t="s">
        <v>17314</v>
      </c>
      <c r="E16765" s="101">
        <v>19.69</v>
      </c>
      <c r="F16765" s="102"/>
    </row>
    <row r="16766" ht="12.75" customHeight="1">
      <c r="A16766" s="100" t="s">
        <v>17059</v>
      </c>
      <c r="B16766" s="101">
        <v>66.04</v>
      </c>
      <c r="C16766" s="102"/>
      <c r="D16766" s="100" t="s">
        <v>32222</v>
      </c>
      <c r="E16766" s="101">
        <v>28.11</v>
      </c>
      <c r="F16766" s="102"/>
    </row>
    <row r="16767" ht="12.75" customHeight="1">
      <c r="A16767" s="100" t="s">
        <v>32093</v>
      </c>
      <c r="B16767" s="101">
        <v>75.82</v>
      </c>
      <c r="C16767" s="102"/>
      <c r="D16767" s="100" t="s">
        <v>17316</v>
      </c>
      <c r="E16767" s="101">
        <v>28.11</v>
      </c>
      <c r="F16767" s="102"/>
    </row>
    <row r="16768" ht="12.75" customHeight="1">
      <c r="A16768" s="100" t="s">
        <v>17061</v>
      </c>
      <c r="B16768" s="101">
        <v>74.4</v>
      </c>
      <c r="C16768" s="102"/>
      <c r="D16768" s="100" t="s">
        <v>32223</v>
      </c>
      <c r="E16768" s="101">
        <v>3.89</v>
      </c>
      <c r="F16768" s="102"/>
    </row>
    <row r="16769" ht="12.75" customHeight="1">
      <c r="A16769" s="100" t="s">
        <v>32094</v>
      </c>
      <c r="B16769" s="101">
        <v>14.8</v>
      </c>
      <c r="C16769" s="102"/>
      <c r="D16769" s="100" t="s">
        <v>17318</v>
      </c>
      <c r="E16769" s="101">
        <v>3.89</v>
      </c>
      <c r="F16769" s="102"/>
    </row>
    <row r="16770" ht="12.75" customHeight="1">
      <c r="A16770" s="100" t="s">
        <v>17063</v>
      </c>
      <c r="B16770" s="101">
        <v>14.26</v>
      </c>
      <c r="C16770" s="102"/>
      <c r="D16770" s="100" t="s">
        <v>32224</v>
      </c>
      <c r="E16770" s="101">
        <v>5.62</v>
      </c>
      <c r="F16770" s="102"/>
    </row>
    <row r="16771" ht="12.75" customHeight="1">
      <c r="A16771" s="100" t="s">
        <v>32095</v>
      </c>
      <c r="B16771" s="101">
        <v>16.88</v>
      </c>
      <c r="C16771" s="102"/>
      <c r="D16771" s="100" t="s">
        <v>17320</v>
      </c>
      <c r="E16771" s="101">
        <v>5.62</v>
      </c>
      <c r="F16771" s="102"/>
    </row>
    <row r="16772" ht="12.75" customHeight="1">
      <c r="A16772" s="100" t="s">
        <v>17065</v>
      </c>
      <c r="B16772" s="101">
        <v>16.22</v>
      </c>
      <c r="C16772" s="102"/>
      <c r="D16772" s="100" t="s">
        <v>32225</v>
      </c>
      <c r="E16772" s="101">
        <v>6.45</v>
      </c>
      <c r="F16772" s="102"/>
    </row>
    <row r="16773" ht="12.75" customHeight="1">
      <c r="A16773" s="100" t="s">
        <v>32096</v>
      </c>
      <c r="B16773" s="101">
        <v>26.1</v>
      </c>
      <c r="C16773" s="102"/>
      <c r="D16773" s="100" t="s">
        <v>17322</v>
      </c>
      <c r="E16773" s="101">
        <v>6.45</v>
      </c>
      <c r="F16773" s="102"/>
    </row>
    <row r="16774" ht="12.75" customHeight="1">
      <c r="A16774" s="100" t="s">
        <v>17067</v>
      </c>
      <c r="B16774" s="101">
        <v>25.34</v>
      </c>
      <c r="C16774" s="102"/>
      <c r="D16774" s="100" t="s">
        <v>32226</v>
      </c>
      <c r="E16774" s="101">
        <v>6.62</v>
      </c>
      <c r="F16774" s="102"/>
    </row>
    <row r="16775" ht="12.75" customHeight="1">
      <c r="A16775" s="100" t="s">
        <v>32097</v>
      </c>
      <c r="B16775" s="101">
        <v>32.24</v>
      </c>
      <c r="C16775" s="102"/>
      <c r="D16775" s="100" t="s">
        <v>17324</v>
      </c>
      <c r="E16775" s="101">
        <v>6.62</v>
      </c>
      <c r="F16775" s="102"/>
    </row>
    <row r="16776" ht="12.75" customHeight="1">
      <c r="A16776" s="100" t="s">
        <v>17069</v>
      </c>
      <c r="B16776" s="101">
        <v>31.39</v>
      </c>
      <c r="C16776" s="102"/>
      <c r="D16776" s="100" t="s">
        <v>32227</v>
      </c>
      <c r="E16776" s="101">
        <v>12.95</v>
      </c>
      <c r="F16776" s="102"/>
    </row>
    <row r="16777" ht="12.75" customHeight="1">
      <c r="A16777" s="100" t="s">
        <v>32098</v>
      </c>
      <c r="B16777" s="101">
        <v>40.23</v>
      </c>
      <c r="C16777" s="102"/>
      <c r="D16777" s="100" t="s">
        <v>17326</v>
      </c>
      <c r="E16777" s="101">
        <v>12.95</v>
      </c>
      <c r="F16777" s="102"/>
    </row>
    <row r="16778" ht="12.75" customHeight="1">
      <c r="A16778" s="100" t="s">
        <v>17071</v>
      </c>
      <c r="B16778" s="101">
        <v>39.23</v>
      </c>
      <c r="C16778" s="102"/>
      <c r="D16778" s="100" t="s">
        <v>32228</v>
      </c>
      <c r="E16778" s="101">
        <v>13.87</v>
      </c>
      <c r="F16778" s="102"/>
    </row>
    <row r="16779" ht="12.75" customHeight="1">
      <c r="A16779" s="100" t="s">
        <v>32099</v>
      </c>
      <c r="B16779" s="101">
        <v>46.6</v>
      </c>
      <c r="C16779" s="102"/>
      <c r="D16779" s="100" t="s">
        <v>17328</v>
      </c>
      <c r="E16779" s="101">
        <v>13.87</v>
      </c>
      <c r="F16779" s="102"/>
    </row>
    <row r="16780" ht="12.75" customHeight="1">
      <c r="A16780" s="100" t="s">
        <v>17073</v>
      </c>
      <c r="B16780" s="101">
        <v>45.41</v>
      </c>
      <c r="C16780" s="102"/>
      <c r="D16780" s="100" t="s">
        <v>32229</v>
      </c>
      <c r="E16780" s="101">
        <v>95.97</v>
      </c>
      <c r="F16780" s="102"/>
    </row>
    <row r="16781" ht="12.75" customHeight="1">
      <c r="A16781" s="100" t="s">
        <v>32100</v>
      </c>
      <c r="B16781" s="101">
        <v>73.1</v>
      </c>
      <c r="C16781" s="102"/>
      <c r="D16781" s="100" t="s">
        <v>17330</v>
      </c>
      <c r="E16781" s="101">
        <v>95.97</v>
      </c>
      <c r="F16781" s="102"/>
    </row>
    <row r="16782" ht="12.75" customHeight="1">
      <c r="A16782" s="100" t="s">
        <v>17075</v>
      </c>
      <c r="B16782" s="101">
        <v>71.82</v>
      </c>
      <c r="C16782" s="102"/>
      <c r="D16782" s="100" t="s">
        <v>32230</v>
      </c>
      <c r="E16782" s="101">
        <v>108.52</v>
      </c>
      <c r="F16782" s="102"/>
    </row>
    <row r="16783" ht="12.75" customHeight="1">
      <c r="A16783" s="100" t="s">
        <v>32101</v>
      </c>
      <c r="B16783" s="101">
        <v>82.34</v>
      </c>
      <c r="C16783" s="102"/>
      <c r="D16783" s="100" t="s">
        <v>17332</v>
      </c>
      <c r="E16783" s="101">
        <v>108.52</v>
      </c>
      <c r="F16783" s="102"/>
    </row>
    <row r="16784" ht="12.75" customHeight="1">
      <c r="A16784" s="100" t="s">
        <v>17077</v>
      </c>
      <c r="B16784" s="101">
        <v>80.92</v>
      </c>
      <c r="C16784" s="102"/>
      <c r="D16784" s="100" t="s">
        <v>32231</v>
      </c>
      <c r="E16784" s="101">
        <v>279.23</v>
      </c>
      <c r="F16784" s="102"/>
    </row>
    <row r="16785" ht="12.75" customHeight="1">
      <c r="A16785" s="100" t="s">
        <v>32102</v>
      </c>
      <c r="B16785" s="101">
        <v>9.96</v>
      </c>
      <c r="C16785" s="102"/>
      <c r="D16785" s="100" t="s">
        <v>17334</v>
      </c>
      <c r="E16785" s="101">
        <v>279.23</v>
      </c>
      <c r="F16785" s="102"/>
    </row>
    <row r="16786" ht="12.75" customHeight="1">
      <c r="A16786" s="100" t="s">
        <v>17079</v>
      </c>
      <c r="B16786" s="101">
        <v>9.3</v>
      </c>
      <c r="C16786" s="102"/>
      <c r="D16786" s="100" t="s">
        <v>32232</v>
      </c>
      <c r="E16786" s="101">
        <v>3.9</v>
      </c>
      <c r="F16786" s="102"/>
    </row>
    <row r="16787" ht="12.75" customHeight="1">
      <c r="A16787" s="100" t="s">
        <v>32103</v>
      </c>
      <c r="B16787" s="101">
        <v>14.2</v>
      </c>
      <c r="C16787" s="102"/>
      <c r="D16787" s="100" t="s">
        <v>17336</v>
      </c>
      <c r="E16787" s="101">
        <v>3.9</v>
      </c>
      <c r="F16787" s="102"/>
    </row>
    <row r="16788" ht="12.75" customHeight="1">
      <c r="A16788" s="100" t="s">
        <v>17081</v>
      </c>
      <c r="B16788" s="101">
        <v>13.49</v>
      </c>
      <c r="C16788" s="102"/>
      <c r="D16788" s="100" t="s">
        <v>32233</v>
      </c>
      <c r="E16788" s="101">
        <v>5.03</v>
      </c>
      <c r="F16788" s="102"/>
    </row>
    <row r="16789" ht="12.75" customHeight="1">
      <c r="A16789" s="100" t="s">
        <v>32104</v>
      </c>
      <c r="B16789" s="101">
        <v>20.81</v>
      </c>
      <c r="C16789" s="102"/>
      <c r="D16789" s="100" t="s">
        <v>17338</v>
      </c>
      <c r="E16789" s="101">
        <v>5.03</v>
      </c>
      <c r="F16789" s="102"/>
    </row>
    <row r="16790" ht="12.75" customHeight="1">
      <c r="A16790" s="100" t="s">
        <v>17083</v>
      </c>
      <c r="B16790" s="101">
        <v>20.05</v>
      </c>
      <c r="C16790" s="102"/>
      <c r="D16790" s="100" t="s">
        <v>32234</v>
      </c>
      <c r="E16790" s="101">
        <v>12.62</v>
      </c>
      <c r="F16790" s="102"/>
    </row>
    <row r="16791" ht="12.75" customHeight="1">
      <c r="A16791" s="100" t="s">
        <v>32105</v>
      </c>
      <c r="B16791" s="101">
        <v>8.44</v>
      </c>
      <c r="C16791" s="102"/>
      <c r="D16791" s="100" t="s">
        <v>17340</v>
      </c>
      <c r="E16791" s="101">
        <v>12.62</v>
      </c>
      <c r="F16791" s="102"/>
    </row>
    <row r="16792" ht="12.75" customHeight="1">
      <c r="A16792" s="100" t="s">
        <v>17085</v>
      </c>
      <c r="B16792" s="101">
        <v>7.96</v>
      </c>
      <c r="C16792" s="102"/>
      <c r="D16792" s="100" t="s">
        <v>32235</v>
      </c>
      <c r="E16792" s="101">
        <v>15.14</v>
      </c>
      <c r="F16792" s="102"/>
    </row>
    <row r="16793" ht="12.75" customHeight="1">
      <c r="A16793" s="100" t="s">
        <v>32106</v>
      </c>
      <c r="B16793" s="101">
        <v>11.47</v>
      </c>
      <c r="C16793" s="102"/>
      <c r="D16793" s="100" t="s">
        <v>17342</v>
      </c>
      <c r="E16793" s="101">
        <v>15.14</v>
      </c>
      <c r="F16793" s="102"/>
    </row>
    <row r="16794" ht="12.75" customHeight="1">
      <c r="A16794" s="100" t="s">
        <v>17087</v>
      </c>
      <c r="B16794" s="101">
        <v>10.9</v>
      </c>
      <c r="C16794" s="102"/>
      <c r="D16794" s="100" t="s">
        <v>32236</v>
      </c>
      <c r="E16794" s="101">
        <v>21.32</v>
      </c>
      <c r="F16794" s="102"/>
    </row>
    <row r="16795" ht="12.75" customHeight="1">
      <c r="A16795" s="100" t="s">
        <v>32107</v>
      </c>
      <c r="B16795" s="101">
        <v>18.66</v>
      </c>
      <c r="C16795" s="102"/>
      <c r="D16795" s="100" t="s">
        <v>17344</v>
      </c>
      <c r="E16795" s="101">
        <v>21.32</v>
      </c>
      <c r="F16795" s="102"/>
    </row>
    <row r="16796" ht="12.75" customHeight="1">
      <c r="A16796" s="100" t="s">
        <v>17089</v>
      </c>
      <c r="B16796" s="101">
        <v>18.0</v>
      </c>
      <c r="C16796" s="102"/>
      <c r="D16796" s="100" t="s">
        <v>32237</v>
      </c>
      <c r="E16796" s="101">
        <v>35.88</v>
      </c>
      <c r="F16796" s="102"/>
    </row>
    <row r="16797" ht="12.75" customHeight="1">
      <c r="A16797" s="100" t="s">
        <v>32108</v>
      </c>
      <c r="B16797" s="101">
        <v>31.81</v>
      </c>
      <c r="C16797" s="102"/>
      <c r="D16797" s="100" t="s">
        <v>17346</v>
      </c>
      <c r="E16797" s="101">
        <v>35.88</v>
      </c>
      <c r="F16797" s="102"/>
    </row>
    <row r="16798" ht="12.75" customHeight="1">
      <c r="A16798" s="100" t="s">
        <v>17091</v>
      </c>
      <c r="B16798" s="101">
        <v>30.96</v>
      </c>
      <c r="C16798" s="102"/>
      <c r="D16798" s="100" t="s">
        <v>32238</v>
      </c>
      <c r="E16798" s="101">
        <v>1.48</v>
      </c>
      <c r="F16798" s="102"/>
    </row>
    <row r="16799" ht="12.75" customHeight="1">
      <c r="A16799" s="100" t="s">
        <v>32109</v>
      </c>
      <c r="B16799" s="101">
        <v>42.05</v>
      </c>
      <c r="C16799" s="102"/>
      <c r="D16799" s="100" t="s">
        <v>17348</v>
      </c>
      <c r="E16799" s="101">
        <v>1.48</v>
      </c>
      <c r="F16799" s="102"/>
    </row>
    <row r="16800" ht="12.75" customHeight="1">
      <c r="A16800" s="100" t="s">
        <v>17093</v>
      </c>
      <c r="B16800" s="101">
        <v>41.0</v>
      </c>
      <c r="C16800" s="102"/>
      <c r="D16800" s="100" t="s">
        <v>32239</v>
      </c>
      <c r="E16800" s="101">
        <v>2.17</v>
      </c>
      <c r="F16800" s="102"/>
    </row>
    <row r="16801" ht="12.75" customHeight="1">
      <c r="A16801" s="100" t="s">
        <v>32110</v>
      </c>
      <c r="B16801" s="101">
        <v>66.42</v>
      </c>
      <c r="C16801" s="102"/>
      <c r="D16801" s="100" t="s">
        <v>17350</v>
      </c>
      <c r="E16801" s="101">
        <v>2.17</v>
      </c>
      <c r="F16801" s="102"/>
    </row>
    <row r="16802" ht="12.75" customHeight="1">
      <c r="A16802" s="100" t="s">
        <v>17095</v>
      </c>
      <c r="B16802" s="101">
        <v>65.19</v>
      </c>
      <c r="C16802" s="102"/>
      <c r="D16802" s="100" t="s">
        <v>32240</v>
      </c>
      <c r="E16802" s="101">
        <v>3.86</v>
      </c>
      <c r="F16802" s="102"/>
    </row>
    <row r="16803" ht="12.75" customHeight="1">
      <c r="A16803" s="100" t="s">
        <v>32111</v>
      </c>
      <c r="B16803" s="101">
        <v>103.16</v>
      </c>
      <c r="C16803" s="102"/>
      <c r="D16803" s="100" t="s">
        <v>17352</v>
      </c>
      <c r="E16803" s="101">
        <v>3.86</v>
      </c>
      <c r="F16803" s="102"/>
    </row>
    <row r="16804" ht="12.75" customHeight="1">
      <c r="A16804" s="100" t="s">
        <v>17097</v>
      </c>
      <c r="B16804" s="101">
        <v>101.73</v>
      </c>
      <c r="C16804" s="102"/>
      <c r="D16804" s="100" t="s">
        <v>32241</v>
      </c>
      <c r="E16804" s="101">
        <v>8.21</v>
      </c>
      <c r="F16804" s="102"/>
    </row>
    <row r="16805" ht="12.75" customHeight="1">
      <c r="A16805" s="100" t="s">
        <v>32112</v>
      </c>
      <c r="B16805" s="101">
        <v>119.27</v>
      </c>
      <c r="C16805" s="102"/>
      <c r="D16805" s="100" t="s">
        <v>17354</v>
      </c>
      <c r="E16805" s="101">
        <v>8.21</v>
      </c>
      <c r="F16805" s="102"/>
    </row>
    <row r="16806" ht="12.75" customHeight="1">
      <c r="A16806" s="100" t="s">
        <v>17099</v>
      </c>
      <c r="B16806" s="101">
        <v>117.61</v>
      </c>
      <c r="C16806" s="102"/>
      <c r="D16806" s="100" t="s">
        <v>32242</v>
      </c>
      <c r="E16806" s="101">
        <v>9.02</v>
      </c>
      <c r="F16806" s="102"/>
    </row>
    <row r="16807" ht="12.75" customHeight="1">
      <c r="A16807" s="100" t="s">
        <v>32113</v>
      </c>
      <c r="B16807" s="101">
        <v>8.92</v>
      </c>
      <c r="C16807" s="102"/>
      <c r="D16807" s="100" t="s">
        <v>17356</v>
      </c>
      <c r="E16807" s="101">
        <v>9.02</v>
      </c>
      <c r="F16807" s="102"/>
    </row>
    <row r="16808" ht="12.75" customHeight="1">
      <c r="A16808" s="100" t="s">
        <v>17101</v>
      </c>
      <c r="B16808" s="101">
        <v>8.45</v>
      </c>
      <c r="C16808" s="102"/>
      <c r="D16808" s="100" t="s">
        <v>32243</v>
      </c>
      <c r="E16808" s="101">
        <v>18.01</v>
      </c>
      <c r="F16808" s="102"/>
    </row>
    <row r="16809" ht="12.75" customHeight="1">
      <c r="A16809" s="100" t="s">
        <v>32114</v>
      </c>
      <c r="B16809" s="101">
        <v>12.19</v>
      </c>
      <c r="C16809" s="102"/>
      <c r="D16809" s="100" t="s">
        <v>17358</v>
      </c>
      <c r="E16809" s="101">
        <v>18.01</v>
      </c>
      <c r="F16809" s="102"/>
    </row>
    <row r="16810" ht="12.75" customHeight="1">
      <c r="A16810" s="100" t="s">
        <v>17103</v>
      </c>
      <c r="B16810" s="101">
        <v>11.63</v>
      </c>
      <c r="C16810" s="102"/>
      <c r="D16810" s="100" t="s">
        <v>32244</v>
      </c>
      <c r="E16810" s="101">
        <v>3.32</v>
      </c>
      <c r="F16810" s="102"/>
    </row>
    <row r="16811" ht="12.75" customHeight="1">
      <c r="A16811" s="100" t="s">
        <v>32115</v>
      </c>
      <c r="B16811" s="101">
        <v>20.03</v>
      </c>
      <c r="C16811" s="102"/>
      <c r="D16811" s="100" t="s">
        <v>17360</v>
      </c>
      <c r="E16811" s="101">
        <v>3.32</v>
      </c>
      <c r="F16811" s="102"/>
    </row>
    <row r="16812" ht="12.75" customHeight="1">
      <c r="A16812" s="100" t="s">
        <v>17105</v>
      </c>
      <c r="B16812" s="101">
        <v>19.36</v>
      </c>
      <c r="C16812" s="102"/>
      <c r="D16812" s="100" t="s">
        <v>32245</v>
      </c>
      <c r="E16812" s="101">
        <v>5.28</v>
      </c>
      <c r="F16812" s="102"/>
    </row>
    <row r="16813" ht="12.75" customHeight="1">
      <c r="A16813" s="100" t="s">
        <v>32116</v>
      </c>
      <c r="B16813" s="101">
        <v>27.95</v>
      </c>
      <c r="C16813" s="102"/>
      <c r="D16813" s="100" t="s">
        <v>17362</v>
      </c>
      <c r="E16813" s="101">
        <v>5.28</v>
      </c>
      <c r="F16813" s="102"/>
    </row>
    <row r="16814" ht="12.75" customHeight="1">
      <c r="A16814" s="100" t="s">
        <v>17107</v>
      </c>
      <c r="B16814" s="101">
        <v>27.19</v>
      </c>
      <c r="C16814" s="102"/>
      <c r="D16814" s="100" t="s">
        <v>32246</v>
      </c>
      <c r="E16814" s="101">
        <v>2.88</v>
      </c>
      <c r="F16814" s="102"/>
    </row>
    <row r="16815" ht="12.75" customHeight="1">
      <c r="A16815" s="100" t="s">
        <v>32117</v>
      </c>
      <c r="B16815" s="101">
        <v>34.36</v>
      </c>
      <c r="C16815" s="102"/>
      <c r="D16815" s="100" t="s">
        <v>17364</v>
      </c>
      <c r="E16815" s="101">
        <v>2.88</v>
      </c>
      <c r="F16815" s="102"/>
    </row>
    <row r="16816" ht="12.75" customHeight="1">
      <c r="A16816" s="100" t="s">
        <v>17109</v>
      </c>
      <c r="B16816" s="101">
        <v>33.5</v>
      </c>
      <c r="C16816" s="102"/>
      <c r="D16816" s="100" t="s">
        <v>32247</v>
      </c>
      <c r="E16816" s="101">
        <v>4.52</v>
      </c>
      <c r="F16816" s="102"/>
    </row>
    <row r="16817" ht="12.75" customHeight="1">
      <c r="A16817" s="100" t="s">
        <v>32118</v>
      </c>
      <c r="B16817" s="101">
        <v>45.47</v>
      </c>
      <c r="C16817" s="102"/>
      <c r="D16817" s="100" t="s">
        <v>17366</v>
      </c>
      <c r="E16817" s="101">
        <v>4.52</v>
      </c>
      <c r="F16817" s="102"/>
    </row>
    <row r="16818" ht="12.75" customHeight="1">
      <c r="A16818" s="100" t="s">
        <v>17111</v>
      </c>
      <c r="B16818" s="101">
        <v>44.43</v>
      </c>
      <c r="C16818" s="102"/>
      <c r="D16818" s="100" t="s">
        <v>32248</v>
      </c>
      <c r="E16818" s="101">
        <v>7.02</v>
      </c>
      <c r="F16818" s="102"/>
    </row>
    <row r="16819" ht="12.75" customHeight="1">
      <c r="A16819" s="100" t="s">
        <v>32119</v>
      </c>
      <c r="B16819" s="101">
        <v>72.14</v>
      </c>
      <c r="C16819" s="102"/>
      <c r="D16819" s="100" t="s">
        <v>17368</v>
      </c>
      <c r="E16819" s="101">
        <v>7.02</v>
      </c>
      <c r="F16819" s="102"/>
    </row>
    <row r="16820" ht="12.75" customHeight="1">
      <c r="A16820" s="100" t="s">
        <v>17113</v>
      </c>
      <c r="B16820" s="101">
        <v>70.91</v>
      </c>
      <c r="C16820" s="102"/>
      <c r="D16820" s="100" t="s">
        <v>32249</v>
      </c>
      <c r="E16820" s="101">
        <v>8.92</v>
      </c>
      <c r="F16820" s="102"/>
    </row>
    <row r="16821" ht="12.75" customHeight="1">
      <c r="A16821" s="100" t="s">
        <v>32120</v>
      </c>
      <c r="B16821" s="101">
        <v>112.41</v>
      </c>
      <c r="C16821" s="102"/>
      <c r="D16821" s="100" t="s">
        <v>17370</v>
      </c>
      <c r="E16821" s="101">
        <v>8.92</v>
      </c>
      <c r="F16821" s="102"/>
    </row>
    <row r="16822" ht="12.75" customHeight="1">
      <c r="A16822" s="100" t="s">
        <v>17115</v>
      </c>
      <c r="B16822" s="101">
        <v>110.99</v>
      </c>
      <c r="C16822" s="102"/>
      <c r="D16822" s="100" t="s">
        <v>32250</v>
      </c>
      <c r="E16822" s="101">
        <v>10.72</v>
      </c>
      <c r="F16822" s="102"/>
    </row>
    <row r="16823" ht="12.75" customHeight="1">
      <c r="A16823" s="100" t="s">
        <v>32121</v>
      </c>
      <c r="B16823" s="101">
        <v>129.95</v>
      </c>
      <c r="C16823" s="102"/>
      <c r="D16823" s="100" t="s">
        <v>17372</v>
      </c>
      <c r="E16823" s="101">
        <v>10.72</v>
      </c>
      <c r="F16823" s="102"/>
    </row>
    <row r="16824" ht="12.75" customHeight="1">
      <c r="A16824" s="100" t="s">
        <v>17117</v>
      </c>
      <c r="B16824" s="101">
        <v>128.3</v>
      </c>
      <c r="C16824" s="102"/>
      <c r="D16824" s="100" t="s">
        <v>32251</v>
      </c>
      <c r="E16824" s="101">
        <v>11.22</v>
      </c>
      <c r="F16824" s="102"/>
    </row>
    <row r="16825" ht="12.75" customHeight="1">
      <c r="A16825" s="100" t="s">
        <v>32122</v>
      </c>
      <c r="B16825" s="101">
        <v>6.97</v>
      </c>
      <c r="C16825" s="102"/>
      <c r="D16825" s="100" t="s">
        <v>17374</v>
      </c>
      <c r="E16825" s="101">
        <v>11.22</v>
      </c>
      <c r="F16825" s="102"/>
    </row>
    <row r="16826" ht="12.75" customHeight="1">
      <c r="A16826" s="100" t="s">
        <v>17119</v>
      </c>
      <c r="B16826" s="101">
        <v>6.31</v>
      </c>
      <c r="C16826" s="102"/>
      <c r="D16826" s="100" t="s">
        <v>32252</v>
      </c>
      <c r="E16826" s="101">
        <v>0.84</v>
      </c>
      <c r="F16826" s="102"/>
    </row>
    <row r="16827" ht="12.75" customHeight="1">
      <c r="A16827" s="100" t="s">
        <v>32123</v>
      </c>
      <c r="B16827" s="101">
        <v>7.61</v>
      </c>
      <c r="C16827" s="102"/>
      <c r="D16827" s="100" t="s">
        <v>17376</v>
      </c>
      <c r="E16827" s="101">
        <v>0.84</v>
      </c>
      <c r="F16827" s="102"/>
    </row>
    <row r="16828" ht="12.75" customHeight="1">
      <c r="A16828" s="100" t="s">
        <v>17121</v>
      </c>
      <c r="B16828" s="101">
        <v>6.9</v>
      </c>
      <c r="C16828" s="102"/>
      <c r="D16828" s="100" t="s">
        <v>32253</v>
      </c>
      <c r="E16828" s="101">
        <v>1.39</v>
      </c>
      <c r="F16828" s="102"/>
    </row>
    <row r="16829" ht="12.75" customHeight="1">
      <c r="A16829" s="100" t="s">
        <v>32124</v>
      </c>
      <c r="B16829" s="101">
        <v>10.87</v>
      </c>
      <c r="C16829" s="102"/>
      <c r="D16829" s="100" t="s">
        <v>17378</v>
      </c>
      <c r="E16829" s="101">
        <v>1.39</v>
      </c>
      <c r="F16829" s="102"/>
    </row>
    <row r="16830" ht="12.75" customHeight="1">
      <c r="A16830" s="100" t="s">
        <v>17123</v>
      </c>
      <c r="B16830" s="101">
        <v>10.11</v>
      </c>
      <c r="C16830" s="102"/>
      <c r="D16830" s="100" t="s">
        <v>32254</v>
      </c>
      <c r="E16830" s="101">
        <v>2.85</v>
      </c>
      <c r="F16830" s="102"/>
    </row>
    <row r="16831" ht="12.75" customHeight="1">
      <c r="A16831" s="100" t="s">
        <v>32125</v>
      </c>
      <c r="B16831" s="101">
        <v>14.22</v>
      </c>
      <c r="C16831" s="102"/>
      <c r="D16831" s="100" t="s">
        <v>17380</v>
      </c>
      <c r="E16831" s="101">
        <v>2.85</v>
      </c>
      <c r="F16831" s="102"/>
    </row>
    <row r="16832" ht="12.75" customHeight="1">
      <c r="A16832" s="100" t="s">
        <v>17125</v>
      </c>
      <c r="B16832" s="101">
        <v>13.36</v>
      </c>
      <c r="C16832" s="102"/>
      <c r="D16832" s="100" t="s">
        <v>32255</v>
      </c>
      <c r="E16832" s="101">
        <v>4.94</v>
      </c>
      <c r="F16832" s="102"/>
    </row>
    <row r="16833" ht="12.75" customHeight="1">
      <c r="A16833" s="100" t="s">
        <v>32126</v>
      </c>
      <c r="B16833" s="101">
        <v>15.84</v>
      </c>
      <c r="C16833" s="102"/>
      <c r="D16833" s="100" t="s">
        <v>17382</v>
      </c>
      <c r="E16833" s="101">
        <v>4.94</v>
      </c>
      <c r="F16833" s="102"/>
    </row>
    <row r="16834" ht="12.75" customHeight="1">
      <c r="A16834" s="100" t="s">
        <v>17127</v>
      </c>
      <c r="B16834" s="101">
        <v>14.79</v>
      </c>
      <c r="C16834" s="102"/>
      <c r="D16834" s="100" t="s">
        <v>32256</v>
      </c>
      <c r="E16834" s="101">
        <v>5.4</v>
      </c>
      <c r="F16834" s="102"/>
    </row>
    <row r="16835" ht="12.75" customHeight="1">
      <c r="A16835" s="100" t="s">
        <v>32127</v>
      </c>
      <c r="B16835" s="101">
        <v>22.54</v>
      </c>
      <c r="C16835" s="102"/>
      <c r="D16835" s="100" t="s">
        <v>17384</v>
      </c>
      <c r="E16835" s="101">
        <v>5.4</v>
      </c>
      <c r="F16835" s="102"/>
    </row>
    <row r="16836" ht="12.75" customHeight="1">
      <c r="A16836" s="100" t="s">
        <v>17129</v>
      </c>
      <c r="B16836" s="101">
        <v>21.31</v>
      </c>
      <c r="C16836" s="102"/>
      <c r="D16836" s="100" t="s">
        <v>32257</v>
      </c>
      <c r="E16836" s="101">
        <v>10.92</v>
      </c>
      <c r="F16836" s="102"/>
    </row>
    <row r="16837" ht="12.75" customHeight="1">
      <c r="A16837" s="100" t="s">
        <v>32128</v>
      </c>
      <c r="B16837" s="101">
        <v>34.56</v>
      </c>
      <c r="C16837" s="102"/>
      <c r="D16837" s="100" t="s">
        <v>17386</v>
      </c>
      <c r="E16837" s="101">
        <v>10.92</v>
      </c>
      <c r="F16837" s="102"/>
    </row>
    <row r="16838" ht="12.75" customHeight="1">
      <c r="A16838" s="100" t="s">
        <v>17131</v>
      </c>
      <c r="B16838" s="101">
        <v>33.14</v>
      </c>
      <c r="C16838" s="102"/>
      <c r="D16838" s="100" t="s">
        <v>32258</v>
      </c>
      <c r="E16838" s="101">
        <v>17.13</v>
      </c>
      <c r="F16838" s="102"/>
    </row>
    <row r="16839" ht="12.75" customHeight="1">
      <c r="A16839" s="100" t="s">
        <v>32129</v>
      </c>
      <c r="B16839" s="101">
        <v>42.38</v>
      </c>
      <c r="C16839" s="102"/>
      <c r="D16839" s="100" t="s">
        <v>17388</v>
      </c>
      <c r="E16839" s="101">
        <v>17.13</v>
      </c>
      <c r="F16839" s="102"/>
    </row>
    <row r="16840" ht="12.75" customHeight="1">
      <c r="A16840" s="100" t="s">
        <v>17133</v>
      </c>
      <c r="B16840" s="101">
        <v>40.72</v>
      </c>
      <c r="C16840" s="102"/>
      <c r="D16840" s="100" t="s">
        <v>32259</v>
      </c>
      <c r="E16840" s="101">
        <v>26.03</v>
      </c>
      <c r="F16840" s="102"/>
    </row>
    <row r="16841" ht="12.75" customHeight="1">
      <c r="A16841" s="100" t="s">
        <v>32130</v>
      </c>
      <c r="B16841" s="101">
        <v>56.86</v>
      </c>
      <c r="C16841" s="102"/>
      <c r="D16841" s="100" t="s">
        <v>17390</v>
      </c>
      <c r="E16841" s="101">
        <v>26.03</v>
      </c>
      <c r="F16841" s="102"/>
    </row>
    <row r="16842" ht="12.75" customHeight="1">
      <c r="A16842" s="100" t="s">
        <v>17135</v>
      </c>
      <c r="B16842" s="101">
        <v>54.97</v>
      </c>
      <c r="C16842" s="102"/>
      <c r="D16842" s="100" t="s">
        <v>32260</v>
      </c>
      <c r="E16842" s="101">
        <v>35.33</v>
      </c>
      <c r="F16842" s="102"/>
    </row>
    <row r="16843" ht="12.75" customHeight="1">
      <c r="A16843" s="100" t="s">
        <v>32131</v>
      </c>
      <c r="B16843" s="101">
        <v>7.17</v>
      </c>
      <c r="C16843" s="102"/>
      <c r="D16843" s="100" t="s">
        <v>17392</v>
      </c>
      <c r="E16843" s="101">
        <v>35.33</v>
      </c>
      <c r="F16843" s="102"/>
    </row>
    <row r="16844" ht="12.75" customHeight="1">
      <c r="A16844" s="100" t="s">
        <v>17137</v>
      </c>
      <c r="B16844" s="101">
        <v>6.51</v>
      </c>
      <c r="C16844" s="102"/>
      <c r="D16844" s="100" t="s">
        <v>32261</v>
      </c>
      <c r="E16844" s="101">
        <v>3.28</v>
      </c>
      <c r="F16844" s="102"/>
    </row>
    <row r="16845" ht="12.75" customHeight="1">
      <c r="A16845" s="100" t="s">
        <v>32132</v>
      </c>
      <c r="B16845" s="101">
        <v>7.84</v>
      </c>
      <c r="C16845" s="102"/>
      <c r="D16845" s="100" t="s">
        <v>17394</v>
      </c>
      <c r="E16845" s="101">
        <v>3.28</v>
      </c>
      <c r="F16845" s="102"/>
    </row>
    <row r="16846" ht="12.75" customHeight="1">
      <c r="A16846" s="100" t="s">
        <v>17139</v>
      </c>
      <c r="B16846" s="101">
        <v>7.13</v>
      </c>
      <c r="C16846" s="102"/>
      <c r="D16846" s="100" t="s">
        <v>32262</v>
      </c>
      <c r="E16846" s="101">
        <v>3.95</v>
      </c>
      <c r="F16846" s="102"/>
    </row>
    <row r="16847" ht="12.75" customHeight="1">
      <c r="A16847" s="100" t="s">
        <v>32133</v>
      </c>
      <c r="B16847" s="101">
        <v>11.39</v>
      </c>
      <c r="C16847" s="102"/>
      <c r="D16847" s="100" t="s">
        <v>17396</v>
      </c>
      <c r="E16847" s="101">
        <v>3.95</v>
      </c>
      <c r="F16847" s="102"/>
    </row>
    <row r="16848" ht="12.75" customHeight="1">
      <c r="A16848" s="100" t="s">
        <v>17141</v>
      </c>
      <c r="B16848" s="101">
        <v>10.63</v>
      </c>
      <c r="C16848" s="102"/>
      <c r="D16848" s="100" t="s">
        <v>32263</v>
      </c>
      <c r="E16848" s="101">
        <v>6.7</v>
      </c>
      <c r="F16848" s="102"/>
    </row>
    <row r="16849" ht="12.75" customHeight="1">
      <c r="A16849" s="100" t="s">
        <v>32134</v>
      </c>
      <c r="B16849" s="101">
        <v>15.0</v>
      </c>
      <c r="C16849" s="102"/>
      <c r="D16849" s="100" t="s">
        <v>17398</v>
      </c>
      <c r="E16849" s="101">
        <v>6.7</v>
      </c>
      <c r="F16849" s="102"/>
    </row>
    <row r="16850" ht="12.75" customHeight="1">
      <c r="A16850" s="100" t="s">
        <v>17143</v>
      </c>
      <c r="B16850" s="101">
        <v>14.15</v>
      </c>
      <c r="C16850" s="102"/>
      <c r="D16850" s="100" t="s">
        <v>32264</v>
      </c>
      <c r="E16850" s="101">
        <v>8.68</v>
      </c>
      <c r="F16850" s="102"/>
    </row>
    <row r="16851" ht="12.75" customHeight="1">
      <c r="A16851" s="100" t="s">
        <v>32135</v>
      </c>
      <c r="B16851" s="101">
        <v>16.64</v>
      </c>
      <c r="C16851" s="102"/>
      <c r="D16851" s="100" t="s">
        <v>17400</v>
      </c>
      <c r="E16851" s="101">
        <v>8.68</v>
      </c>
      <c r="F16851" s="102"/>
    </row>
    <row r="16852" ht="12.75" customHeight="1">
      <c r="A16852" s="100" t="s">
        <v>17145</v>
      </c>
      <c r="B16852" s="101">
        <v>15.6</v>
      </c>
      <c r="C16852" s="102"/>
      <c r="D16852" s="100" t="s">
        <v>32265</v>
      </c>
      <c r="E16852" s="101">
        <v>23.54</v>
      </c>
      <c r="F16852" s="102"/>
    </row>
    <row r="16853" ht="12.75" customHeight="1">
      <c r="A16853" s="100" t="s">
        <v>32136</v>
      </c>
      <c r="B16853" s="101">
        <v>23.87</v>
      </c>
      <c r="C16853" s="102"/>
      <c r="D16853" s="100" t="s">
        <v>17402</v>
      </c>
      <c r="E16853" s="101">
        <v>23.54</v>
      </c>
      <c r="F16853" s="102"/>
    </row>
    <row r="16854" ht="12.75" customHeight="1">
      <c r="A16854" s="100" t="s">
        <v>17147</v>
      </c>
      <c r="B16854" s="101">
        <v>22.64</v>
      </c>
      <c r="C16854" s="102"/>
      <c r="D16854" s="100" t="s">
        <v>32266</v>
      </c>
      <c r="E16854" s="101">
        <v>0.53</v>
      </c>
      <c r="F16854" s="102"/>
    </row>
    <row r="16855" ht="12.75" customHeight="1">
      <c r="A16855" s="100" t="s">
        <v>32137</v>
      </c>
      <c r="B16855" s="101">
        <v>36.96</v>
      </c>
      <c r="C16855" s="102"/>
      <c r="D16855" s="100" t="s">
        <v>17404</v>
      </c>
      <c r="E16855" s="101">
        <v>0.53</v>
      </c>
      <c r="F16855" s="102"/>
    </row>
    <row r="16856" ht="12.75" customHeight="1">
      <c r="A16856" s="100" t="s">
        <v>17149</v>
      </c>
      <c r="B16856" s="101">
        <v>35.54</v>
      </c>
      <c r="C16856" s="102"/>
      <c r="D16856" s="100" t="s">
        <v>32267</v>
      </c>
      <c r="E16856" s="101">
        <v>0.73</v>
      </c>
      <c r="F16856" s="102"/>
    </row>
    <row r="16857" ht="12.75" customHeight="1">
      <c r="A16857" s="100" t="s">
        <v>32138</v>
      </c>
      <c r="B16857" s="101">
        <v>45.38</v>
      </c>
      <c r="C16857" s="102"/>
      <c r="D16857" s="100" t="s">
        <v>17406</v>
      </c>
      <c r="E16857" s="101">
        <v>0.73</v>
      </c>
      <c r="F16857" s="102"/>
    </row>
    <row r="16858" ht="12.75" customHeight="1">
      <c r="A16858" s="100" t="s">
        <v>17151</v>
      </c>
      <c r="B16858" s="101">
        <v>43.72</v>
      </c>
      <c r="C16858" s="102"/>
      <c r="D16858" s="100" t="s">
        <v>32268</v>
      </c>
      <c r="E16858" s="101">
        <v>2.28</v>
      </c>
      <c r="F16858" s="102"/>
    </row>
    <row r="16859" ht="12.75" customHeight="1">
      <c r="A16859" s="100" t="s">
        <v>32139</v>
      </c>
      <c r="B16859" s="101">
        <v>61.13</v>
      </c>
      <c r="C16859" s="102"/>
      <c r="D16859" s="100" t="s">
        <v>17408</v>
      </c>
      <c r="E16859" s="101">
        <v>2.28</v>
      </c>
      <c r="F16859" s="102"/>
    </row>
    <row r="16860" ht="12.75" customHeight="1">
      <c r="A16860" s="100" t="s">
        <v>17153</v>
      </c>
      <c r="B16860" s="101">
        <v>59.24</v>
      </c>
      <c r="C16860" s="102"/>
      <c r="D16860" s="100" t="s">
        <v>32269</v>
      </c>
      <c r="E16860" s="101">
        <v>4.45</v>
      </c>
      <c r="F16860" s="102"/>
    </row>
    <row r="16861" ht="12.75" customHeight="1">
      <c r="A16861" s="100" t="s">
        <v>32140</v>
      </c>
      <c r="B16861" s="101">
        <v>9.76</v>
      </c>
      <c r="C16861" s="102"/>
      <c r="D16861" s="100" t="s">
        <v>17410</v>
      </c>
      <c r="E16861" s="101">
        <v>4.45</v>
      </c>
      <c r="F16861" s="102"/>
    </row>
    <row r="16862" ht="12.75" customHeight="1">
      <c r="A16862" s="100" t="s">
        <v>17155</v>
      </c>
      <c r="B16862" s="101">
        <v>8.91</v>
      </c>
      <c r="C16862" s="102"/>
      <c r="D16862" s="100" t="s">
        <v>32270</v>
      </c>
      <c r="E16862" s="101">
        <v>6.77</v>
      </c>
      <c r="F16862" s="102"/>
    </row>
    <row r="16863" ht="12.75" customHeight="1">
      <c r="A16863" s="100" t="s">
        <v>32141</v>
      </c>
      <c r="B16863" s="101">
        <v>13.46</v>
      </c>
      <c r="C16863" s="102"/>
      <c r="D16863" s="100" t="s">
        <v>17412</v>
      </c>
      <c r="E16863" s="101">
        <v>6.77</v>
      </c>
      <c r="F16863" s="102"/>
    </row>
    <row r="16864" ht="12.75" customHeight="1">
      <c r="A16864" s="100" t="s">
        <v>17157</v>
      </c>
      <c r="B16864" s="101">
        <v>12.42</v>
      </c>
      <c r="C16864" s="102"/>
      <c r="D16864" s="100" t="s">
        <v>32271</v>
      </c>
      <c r="E16864" s="101">
        <v>9.62</v>
      </c>
      <c r="F16864" s="102"/>
    </row>
    <row r="16865" ht="12.75" customHeight="1">
      <c r="A16865" s="100" t="s">
        <v>32142</v>
      </c>
      <c r="B16865" s="101">
        <v>18.84</v>
      </c>
      <c r="C16865" s="102"/>
      <c r="D16865" s="100" t="s">
        <v>17414</v>
      </c>
      <c r="E16865" s="101">
        <v>9.62</v>
      </c>
      <c r="F16865" s="102"/>
    </row>
    <row r="16866" ht="12.75" customHeight="1">
      <c r="A16866" s="100" t="s">
        <v>17159</v>
      </c>
      <c r="B16866" s="101">
        <v>17.42</v>
      </c>
      <c r="C16866" s="102"/>
      <c r="D16866" s="100" t="s">
        <v>32272</v>
      </c>
      <c r="E16866" s="101">
        <v>0.36</v>
      </c>
      <c r="F16866" s="102"/>
    </row>
    <row r="16867" ht="12.75" customHeight="1">
      <c r="A16867" s="100" t="s">
        <v>32143</v>
      </c>
      <c r="B16867" s="101">
        <v>21.06</v>
      </c>
      <c r="C16867" s="102"/>
      <c r="D16867" s="100" t="s">
        <v>17416</v>
      </c>
      <c r="E16867" s="101">
        <v>0.36</v>
      </c>
      <c r="F16867" s="102"/>
    </row>
    <row r="16868" ht="12.75" customHeight="1">
      <c r="A16868" s="100" t="s">
        <v>17161</v>
      </c>
      <c r="B16868" s="101">
        <v>19.4</v>
      </c>
      <c r="C16868" s="102"/>
      <c r="D16868" s="100" t="s">
        <v>32273</v>
      </c>
      <c r="E16868" s="101">
        <v>0.55</v>
      </c>
      <c r="F16868" s="102"/>
    </row>
    <row r="16869" ht="12.75" customHeight="1">
      <c r="A16869" s="100" t="s">
        <v>32144</v>
      </c>
      <c r="B16869" s="101">
        <v>10.1</v>
      </c>
      <c r="C16869" s="102"/>
      <c r="D16869" s="100" t="s">
        <v>17418</v>
      </c>
      <c r="E16869" s="101">
        <v>0.55</v>
      </c>
      <c r="F16869" s="102"/>
    </row>
    <row r="16870" ht="12.75" customHeight="1">
      <c r="A16870" s="100" t="s">
        <v>17163</v>
      </c>
      <c r="B16870" s="101">
        <v>9.24</v>
      </c>
      <c r="C16870" s="102"/>
      <c r="D16870" s="100" t="s">
        <v>32274</v>
      </c>
      <c r="E16870" s="101">
        <v>1.66</v>
      </c>
      <c r="F16870" s="102"/>
    </row>
    <row r="16871" ht="12.75" customHeight="1">
      <c r="A16871" s="100" t="s">
        <v>32145</v>
      </c>
      <c r="B16871" s="101">
        <v>14.03</v>
      </c>
      <c r="C16871" s="102"/>
      <c r="D16871" s="100" t="s">
        <v>17420</v>
      </c>
      <c r="E16871" s="101">
        <v>1.66</v>
      </c>
      <c r="F16871" s="102"/>
    </row>
    <row r="16872" ht="12.75" customHeight="1">
      <c r="A16872" s="100" t="s">
        <v>17164</v>
      </c>
      <c r="B16872" s="101">
        <v>12.99</v>
      </c>
      <c r="C16872" s="102"/>
      <c r="D16872" s="100" t="s">
        <v>32275</v>
      </c>
      <c r="E16872" s="101">
        <v>1.9</v>
      </c>
      <c r="F16872" s="102"/>
    </row>
    <row r="16873" ht="12.75" customHeight="1">
      <c r="A16873" s="100" t="s">
        <v>32146</v>
      </c>
      <c r="B16873" s="101">
        <v>19.67</v>
      </c>
      <c r="C16873" s="102"/>
      <c r="D16873" s="100" t="s">
        <v>17422</v>
      </c>
      <c r="E16873" s="101">
        <v>1.9</v>
      </c>
      <c r="F16873" s="102"/>
    </row>
    <row r="16874" ht="12.75" customHeight="1">
      <c r="A16874" s="100" t="s">
        <v>17165</v>
      </c>
      <c r="B16874" s="101">
        <v>18.24</v>
      </c>
      <c r="C16874" s="102"/>
      <c r="D16874" s="100" t="s">
        <v>32276</v>
      </c>
      <c r="E16874" s="101">
        <v>4.3</v>
      </c>
      <c r="F16874" s="102"/>
    </row>
    <row r="16875" ht="12.75" customHeight="1">
      <c r="A16875" s="100" t="s">
        <v>32147</v>
      </c>
      <c r="B16875" s="101">
        <v>21.93</v>
      </c>
      <c r="C16875" s="102"/>
      <c r="D16875" s="100" t="s">
        <v>17424</v>
      </c>
      <c r="E16875" s="101">
        <v>4.3</v>
      </c>
      <c r="F16875" s="102"/>
    </row>
    <row r="16876" ht="12.75" customHeight="1">
      <c r="A16876" s="100" t="s">
        <v>17166</v>
      </c>
      <c r="B16876" s="101">
        <v>20.27</v>
      </c>
      <c r="C16876" s="102"/>
      <c r="D16876" s="100" t="s">
        <v>32277</v>
      </c>
      <c r="E16876" s="101">
        <v>5.9</v>
      </c>
      <c r="F16876" s="102"/>
    </row>
    <row r="16877" ht="12.75" customHeight="1">
      <c r="A16877" s="100" t="s">
        <v>32148</v>
      </c>
      <c r="B16877" s="101">
        <v>42.58</v>
      </c>
      <c r="C16877" s="102"/>
      <c r="D16877" s="100" t="s">
        <v>17426</v>
      </c>
      <c r="E16877" s="101">
        <v>5.9</v>
      </c>
      <c r="F16877" s="102"/>
    </row>
    <row r="16878" ht="12.75" customHeight="1">
      <c r="A16878" s="100" t="s">
        <v>17168</v>
      </c>
      <c r="B16878" s="101">
        <v>40.54</v>
      </c>
      <c r="C16878" s="102"/>
      <c r="D16878" s="100" t="s">
        <v>32278</v>
      </c>
      <c r="E16878" s="101">
        <v>1.51</v>
      </c>
      <c r="F16878" s="102"/>
    </row>
    <row r="16879" ht="12.75" customHeight="1">
      <c r="A16879" s="100" t="s">
        <v>32149</v>
      </c>
      <c r="B16879" s="101">
        <v>4.75</v>
      </c>
      <c r="C16879" s="102"/>
      <c r="D16879" s="100" t="s">
        <v>17428</v>
      </c>
      <c r="E16879" s="101">
        <v>1.51</v>
      </c>
      <c r="F16879" s="102"/>
    </row>
    <row r="16880" ht="12.75" customHeight="1">
      <c r="A16880" s="100" t="s">
        <v>17170</v>
      </c>
      <c r="B16880" s="101">
        <v>4.27</v>
      </c>
      <c r="C16880" s="102"/>
      <c r="D16880" s="100" t="s">
        <v>32279</v>
      </c>
      <c r="E16880" s="101">
        <v>2.48</v>
      </c>
      <c r="F16880" s="102"/>
    </row>
    <row r="16881" ht="12.75" customHeight="1">
      <c r="A16881" s="100" t="s">
        <v>32150</v>
      </c>
      <c r="B16881" s="101">
        <v>5.7</v>
      </c>
      <c r="C16881" s="102"/>
      <c r="D16881" s="100" t="s">
        <v>17430</v>
      </c>
      <c r="E16881" s="101">
        <v>2.48</v>
      </c>
      <c r="F16881" s="102"/>
    </row>
    <row r="16882" ht="12.75" customHeight="1">
      <c r="A16882" s="100" t="s">
        <v>17172</v>
      </c>
      <c r="B16882" s="101">
        <v>5.13</v>
      </c>
      <c r="C16882" s="102"/>
      <c r="D16882" s="100" t="s">
        <v>32280</v>
      </c>
      <c r="E16882" s="101">
        <v>12.19</v>
      </c>
      <c r="F16882" s="102"/>
    </row>
    <row r="16883" ht="12.75" customHeight="1">
      <c r="A16883" s="100" t="s">
        <v>32151</v>
      </c>
      <c r="B16883" s="101">
        <v>7.23</v>
      </c>
      <c r="C16883" s="102"/>
      <c r="D16883" s="100" t="s">
        <v>17432</v>
      </c>
      <c r="E16883" s="101">
        <v>12.19</v>
      </c>
      <c r="F16883" s="102"/>
    </row>
    <row r="16884" ht="12.75" customHeight="1">
      <c r="A16884" s="100" t="s">
        <v>17174</v>
      </c>
      <c r="B16884" s="101">
        <v>6.56</v>
      </c>
      <c r="C16884" s="102"/>
      <c r="D16884" s="100" t="s">
        <v>32281</v>
      </c>
      <c r="E16884" s="101">
        <v>14.13</v>
      </c>
      <c r="F16884" s="102"/>
    </row>
    <row r="16885" ht="12.75" customHeight="1">
      <c r="A16885" s="100" t="s">
        <v>32152</v>
      </c>
      <c r="B16885" s="101">
        <v>8.55</v>
      </c>
      <c r="C16885" s="102"/>
      <c r="D16885" s="100" t="s">
        <v>17434</v>
      </c>
      <c r="E16885" s="101">
        <v>14.13</v>
      </c>
      <c r="F16885" s="102"/>
    </row>
    <row r="16886" ht="12.75" customHeight="1">
      <c r="A16886" s="100" t="s">
        <v>17176</v>
      </c>
      <c r="B16886" s="101">
        <v>7.79</v>
      </c>
      <c r="C16886" s="102"/>
      <c r="D16886" s="100" t="s">
        <v>32282</v>
      </c>
      <c r="E16886" s="101">
        <v>20.72</v>
      </c>
      <c r="F16886" s="102"/>
    </row>
    <row r="16887" ht="12.75" customHeight="1">
      <c r="A16887" s="100" t="s">
        <v>32153</v>
      </c>
      <c r="B16887" s="101">
        <v>10.02</v>
      </c>
      <c r="C16887" s="102"/>
      <c r="D16887" s="100" t="s">
        <v>17436</v>
      </c>
      <c r="E16887" s="101">
        <v>20.72</v>
      </c>
      <c r="F16887" s="102"/>
    </row>
    <row r="16888" ht="12.75" customHeight="1">
      <c r="A16888" s="100" t="s">
        <v>17178</v>
      </c>
      <c r="B16888" s="101">
        <v>9.16</v>
      </c>
      <c r="C16888" s="102"/>
      <c r="D16888" s="100" t="s">
        <v>32283</v>
      </c>
      <c r="E16888" s="101">
        <v>39.45</v>
      </c>
      <c r="F16888" s="102"/>
    </row>
    <row r="16889" ht="12.75" customHeight="1">
      <c r="A16889" s="100" t="s">
        <v>32154</v>
      </c>
      <c r="B16889" s="101">
        <v>12.72</v>
      </c>
      <c r="C16889" s="102"/>
      <c r="D16889" s="100" t="s">
        <v>17438</v>
      </c>
      <c r="E16889" s="101">
        <v>39.45</v>
      </c>
      <c r="F16889" s="102"/>
    </row>
    <row r="16890" ht="12.75" customHeight="1">
      <c r="A16890" s="100" t="s">
        <v>17180</v>
      </c>
      <c r="B16890" s="101">
        <v>11.68</v>
      </c>
      <c r="C16890" s="102"/>
      <c r="D16890" s="100" t="s">
        <v>32284</v>
      </c>
      <c r="E16890" s="101">
        <v>9.04</v>
      </c>
      <c r="F16890" s="102"/>
    </row>
    <row r="16891" ht="12.75" customHeight="1">
      <c r="A16891" s="100" t="s">
        <v>32155</v>
      </c>
      <c r="B16891" s="101">
        <v>16.94</v>
      </c>
      <c r="C16891" s="102"/>
      <c r="D16891" s="100" t="s">
        <v>17440</v>
      </c>
      <c r="E16891" s="101">
        <v>9.04</v>
      </c>
      <c r="F16891" s="102"/>
    </row>
    <row r="16892" ht="12.75" customHeight="1">
      <c r="A16892" s="100" t="s">
        <v>17182</v>
      </c>
      <c r="B16892" s="101">
        <v>15.7</v>
      </c>
      <c r="C16892" s="102"/>
      <c r="D16892" s="100" t="s">
        <v>32285</v>
      </c>
      <c r="E16892" s="101">
        <v>11.17</v>
      </c>
      <c r="F16892" s="102"/>
    </row>
    <row r="16893" ht="12.75" customHeight="1">
      <c r="A16893" s="100" t="s">
        <v>32156</v>
      </c>
      <c r="B16893" s="101">
        <v>23.59</v>
      </c>
      <c r="C16893" s="102"/>
      <c r="D16893" s="100" t="s">
        <v>17442</v>
      </c>
      <c r="E16893" s="101">
        <v>11.17</v>
      </c>
      <c r="F16893" s="102"/>
    </row>
    <row r="16894" ht="12.75" customHeight="1">
      <c r="A16894" s="100" t="s">
        <v>17184</v>
      </c>
      <c r="B16894" s="101">
        <v>22.17</v>
      </c>
      <c r="C16894" s="102"/>
      <c r="D16894" s="100" t="s">
        <v>32286</v>
      </c>
      <c r="E16894" s="101">
        <v>21.78</v>
      </c>
      <c r="F16894" s="102"/>
    </row>
    <row r="16895" ht="12.75" customHeight="1">
      <c r="A16895" s="100" t="s">
        <v>32157</v>
      </c>
      <c r="B16895" s="101">
        <v>25.51</v>
      </c>
      <c r="C16895" s="102"/>
      <c r="D16895" s="100" t="s">
        <v>17444</v>
      </c>
      <c r="E16895" s="101">
        <v>21.78</v>
      </c>
      <c r="F16895" s="102"/>
    </row>
    <row r="16896" ht="12.75" customHeight="1">
      <c r="A16896" s="100" t="s">
        <v>17186</v>
      </c>
      <c r="B16896" s="101">
        <v>23.85</v>
      </c>
      <c r="C16896" s="102"/>
      <c r="D16896" s="100" t="s">
        <v>32287</v>
      </c>
      <c r="E16896" s="101">
        <v>8.54</v>
      </c>
      <c r="F16896" s="102"/>
    </row>
    <row r="16897" ht="12.75" customHeight="1">
      <c r="A16897" s="100" t="s">
        <v>32158</v>
      </c>
      <c r="B16897" s="101">
        <v>4.87</v>
      </c>
      <c r="C16897" s="102"/>
      <c r="D16897" s="100" t="s">
        <v>17446</v>
      </c>
      <c r="E16897" s="101">
        <v>8.54</v>
      </c>
      <c r="F16897" s="102"/>
    </row>
    <row r="16898" ht="12.75" customHeight="1">
      <c r="A16898" s="100" t="s">
        <v>17188</v>
      </c>
      <c r="B16898" s="101">
        <v>4.39</v>
      </c>
      <c r="C16898" s="102"/>
      <c r="D16898" s="100" t="s">
        <v>32288</v>
      </c>
      <c r="E16898" s="101">
        <v>15.37</v>
      </c>
      <c r="F16898" s="102"/>
    </row>
    <row r="16899" ht="12.75" customHeight="1">
      <c r="A16899" s="100" t="s">
        <v>32159</v>
      </c>
      <c r="B16899" s="101">
        <v>5.85</v>
      </c>
      <c r="C16899" s="102"/>
      <c r="D16899" s="100" t="s">
        <v>17448</v>
      </c>
      <c r="E16899" s="101">
        <v>15.37</v>
      </c>
      <c r="F16899" s="102"/>
    </row>
    <row r="16900" ht="12.75" customHeight="1">
      <c r="A16900" s="100" t="s">
        <v>17190</v>
      </c>
      <c r="B16900" s="101">
        <v>5.28</v>
      </c>
      <c r="C16900" s="102"/>
      <c r="D16900" s="100" t="s">
        <v>32289</v>
      </c>
      <c r="E16900" s="101">
        <v>3.94</v>
      </c>
      <c r="F16900" s="102"/>
    </row>
    <row r="16901" ht="12.75" customHeight="1">
      <c r="A16901" s="100" t="s">
        <v>32160</v>
      </c>
      <c r="B16901" s="101">
        <v>7.45</v>
      </c>
      <c r="C16901" s="102"/>
      <c r="D16901" s="100" t="s">
        <v>17450</v>
      </c>
      <c r="E16901" s="101">
        <v>3.94</v>
      </c>
      <c r="F16901" s="102"/>
    </row>
    <row r="16902" ht="12.75" customHeight="1">
      <c r="A16902" s="100" t="s">
        <v>17192</v>
      </c>
      <c r="B16902" s="101">
        <v>6.79</v>
      </c>
      <c r="C16902" s="102"/>
      <c r="D16902" s="100" t="s">
        <v>32290</v>
      </c>
      <c r="E16902" s="101">
        <v>4.32</v>
      </c>
      <c r="F16902" s="102"/>
    </row>
    <row r="16903" ht="12.75" customHeight="1">
      <c r="A16903" s="100" t="s">
        <v>32161</v>
      </c>
      <c r="B16903" s="101">
        <v>8.84</v>
      </c>
      <c r="C16903" s="102"/>
      <c r="D16903" s="100" t="s">
        <v>17452</v>
      </c>
      <c r="E16903" s="101">
        <v>4.32</v>
      </c>
      <c r="F16903" s="102"/>
    </row>
    <row r="16904" ht="12.75" customHeight="1">
      <c r="A16904" s="100" t="s">
        <v>17194</v>
      </c>
      <c r="B16904" s="101">
        <v>8.08</v>
      </c>
      <c r="C16904" s="102"/>
      <c r="D16904" s="100" t="s">
        <v>32291</v>
      </c>
      <c r="E16904" s="101">
        <v>12.91</v>
      </c>
      <c r="F16904" s="102"/>
    </row>
    <row r="16905" ht="12.75" customHeight="1">
      <c r="A16905" s="100" t="s">
        <v>32162</v>
      </c>
      <c r="B16905" s="101">
        <v>10.38</v>
      </c>
      <c r="C16905" s="102"/>
      <c r="D16905" s="100" t="s">
        <v>17454</v>
      </c>
      <c r="E16905" s="101">
        <v>12.91</v>
      </c>
      <c r="F16905" s="102"/>
    </row>
    <row r="16906" ht="12.75" customHeight="1">
      <c r="A16906" s="100" t="s">
        <v>17196</v>
      </c>
      <c r="B16906" s="101">
        <v>9.53</v>
      </c>
      <c r="C16906" s="102"/>
      <c r="D16906" s="100" t="s">
        <v>32292</v>
      </c>
      <c r="E16906" s="101">
        <v>14.91</v>
      </c>
      <c r="F16906" s="102"/>
    </row>
    <row r="16907" ht="12.75" customHeight="1">
      <c r="A16907" s="100" t="s">
        <v>32163</v>
      </c>
      <c r="B16907" s="101">
        <v>13.22</v>
      </c>
      <c r="C16907" s="102"/>
      <c r="D16907" s="100" t="s">
        <v>17456</v>
      </c>
      <c r="E16907" s="101">
        <v>14.91</v>
      </c>
      <c r="F16907" s="102"/>
    </row>
    <row r="16908" ht="12.75" customHeight="1">
      <c r="A16908" s="100" t="s">
        <v>17198</v>
      </c>
      <c r="B16908" s="101">
        <v>12.17</v>
      </c>
      <c r="C16908" s="102"/>
      <c r="D16908" s="100" t="s">
        <v>32293</v>
      </c>
      <c r="E16908" s="101">
        <v>28.11</v>
      </c>
      <c r="F16908" s="102"/>
    </row>
    <row r="16909" ht="12.75" customHeight="1">
      <c r="A16909" s="100" t="s">
        <v>32164</v>
      </c>
      <c r="B16909" s="101">
        <v>17.71</v>
      </c>
      <c r="C16909" s="102"/>
      <c r="D16909" s="100" t="s">
        <v>17458</v>
      </c>
      <c r="E16909" s="101">
        <v>28.11</v>
      </c>
      <c r="F16909" s="102"/>
    </row>
    <row r="16910" ht="12.75" customHeight="1">
      <c r="A16910" s="100" t="s">
        <v>17200</v>
      </c>
      <c r="B16910" s="101">
        <v>16.48</v>
      </c>
      <c r="C16910" s="102"/>
      <c r="D16910" s="100" t="s">
        <v>32294</v>
      </c>
      <c r="E16910" s="101">
        <v>34.31</v>
      </c>
      <c r="F16910" s="102"/>
    </row>
    <row r="16911" ht="12.75" customHeight="1">
      <c r="A16911" s="100" t="s">
        <v>32165</v>
      </c>
      <c r="B16911" s="101">
        <v>24.88</v>
      </c>
      <c r="C16911" s="102"/>
      <c r="D16911" s="100" t="s">
        <v>17460</v>
      </c>
      <c r="E16911" s="101">
        <v>34.31</v>
      </c>
      <c r="F16911" s="102"/>
    </row>
    <row r="16912" ht="12.75" customHeight="1">
      <c r="A16912" s="100" t="s">
        <v>17202</v>
      </c>
      <c r="B16912" s="101">
        <v>23.46</v>
      </c>
      <c r="C16912" s="102"/>
      <c r="D16912" s="100" t="s">
        <v>32295</v>
      </c>
      <c r="E16912" s="101">
        <v>153.93</v>
      </c>
      <c r="F16912" s="102"/>
    </row>
    <row r="16913" ht="12.75" customHeight="1">
      <c r="A16913" s="100" t="s">
        <v>32166</v>
      </c>
      <c r="B16913" s="101">
        <v>26.82</v>
      </c>
      <c r="C16913" s="102"/>
      <c r="D16913" s="100" t="s">
        <v>17462</v>
      </c>
      <c r="E16913" s="101">
        <v>153.93</v>
      </c>
      <c r="F16913" s="102"/>
    </row>
    <row r="16914" ht="12.75" customHeight="1">
      <c r="A16914" s="100" t="s">
        <v>17204</v>
      </c>
      <c r="B16914" s="101">
        <v>25.16</v>
      </c>
      <c r="C16914" s="102"/>
      <c r="D16914" s="100" t="s">
        <v>32296</v>
      </c>
      <c r="E16914" s="101">
        <v>196.1</v>
      </c>
      <c r="F16914" s="102"/>
    </row>
    <row r="16915" ht="12.75" customHeight="1">
      <c r="A16915" s="100" t="s">
        <v>32297</v>
      </c>
      <c r="B16915" s="101">
        <v>2.92</v>
      </c>
      <c r="C16915" s="102"/>
      <c r="D16915" s="100" t="s">
        <v>17464</v>
      </c>
      <c r="E16915" s="101">
        <v>196.1</v>
      </c>
      <c r="F16915" s="102"/>
    </row>
    <row r="16916" ht="12.75" customHeight="1">
      <c r="A16916" s="100" t="s">
        <v>32298</v>
      </c>
      <c r="B16916" s="101">
        <v>2.64</v>
      </c>
      <c r="C16916" s="102"/>
      <c r="D16916" s="100" t="s">
        <v>32299</v>
      </c>
      <c r="E16916" s="101">
        <v>333.52</v>
      </c>
      <c r="F16916" s="102"/>
    </row>
    <row r="16917" ht="12.75" customHeight="1">
      <c r="A16917" s="100" t="s">
        <v>32167</v>
      </c>
      <c r="B16917" s="101">
        <v>3.75</v>
      </c>
      <c r="C16917" s="102"/>
      <c r="D16917" s="100" t="s">
        <v>17466</v>
      </c>
      <c r="E16917" s="101">
        <v>333.52</v>
      </c>
      <c r="F16917" s="102"/>
    </row>
    <row r="16918" ht="12.75" customHeight="1">
      <c r="A16918" s="100" t="s">
        <v>17206</v>
      </c>
      <c r="B16918" s="101">
        <v>3.37</v>
      </c>
      <c r="C16918" s="102"/>
      <c r="D16918" s="100" t="s">
        <v>32300</v>
      </c>
      <c r="E16918" s="101">
        <v>11.3</v>
      </c>
      <c r="F16918" s="102"/>
    </row>
    <row r="16919" ht="12.75" customHeight="1">
      <c r="A16919" s="100" t="s">
        <v>32168</v>
      </c>
      <c r="B16919" s="101">
        <v>4.66</v>
      </c>
      <c r="C16919" s="102"/>
      <c r="D16919" s="100" t="s">
        <v>17468</v>
      </c>
      <c r="E16919" s="101">
        <v>11.3</v>
      </c>
      <c r="F16919" s="102"/>
    </row>
    <row r="16920" ht="12.75" customHeight="1">
      <c r="A16920" s="100" t="s">
        <v>17208</v>
      </c>
      <c r="B16920" s="101">
        <v>4.19</v>
      </c>
      <c r="C16920" s="102"/>
      <c r="D16920" s="100" t="s">
        <v>32301</v>
      </c>
      <c r="E16920" s="101">
        <v>16.16</v>
      </c>
      <c r="F16920" s="102"/>
    </row>
    <row r="16921" ht="12.75" customHeight="1">
      <c r="A16921" s="100" t="s">
        <v>32169</v>
      </c>
      <c r="B16921" s="101">
        <v>17.32</v>
      </c>
      <c r="C16921" s="102"/>
      <c r="D16921" s="100" t="s">
        <v>17470</v>
      </c>
      <c r="E16921" s="101">
        <v>16.16</v>
      </c>
      <c r="F16921" s="102"/>
    </row>
    <row r="16922" ht="12.75" customHeight="1">
      <c r="A16922" s="100" t="s">
        <v>17210</v>
      </c>
      <c r="B16922" s="101">
        <v>16.61</v>
      </c>
      <c r="C16922" s="102"/>
      <c r="D16922" s="100" t="s">
        <v>32302</v>
      </c>
      <c r="E16922" s="101">
        <v>16.68</v>
      </c>
      <c r="F16922" s="102"/>
    </row>
    <row r="16923" ht="12.75" customHeight="1">
      <c r="A16923" s="100" t="s">
        <v>32170</v>
      </c>
      <c r="B16923" s="101">
        <v>26.66</v>
      </c>
      <c r="C16923" s="102"/>
      <c r="D16923" s="100" t="s">
        <v>17472</v>
      </c>
      <c r="E16923" s="101">
        <v>16.68</v>
      </c>
      <c r="F16923" s="102"/>
    </row>
    <row r="16924" ht="12.75" customHeight="1">
      <c r="A16924" s="100" t="s">
        <v>17212</v>
      </c>
      <c r="B16924" s="101">
        <v>25.81</v>
      </c>
      <c r="C16924" s="102"/>
      <c r="D16924" s="100" t="s">
        <v>32303</v>
      </c>
      <c r="E16924" s="101">
        <v>0.6</v>
      </c>
      <c r="F16924" s="102"/>
    </row>
    <row r="16925" ht="12.75" customHeight="1">
      <c r="A16925" s="100" t="s">
        <v>32171</v>
      </c>
      <c r="B16925" s="101">
        <v>46.61</v>
      </c>
      <c r="C16925" s="102"/>
      <c r="D16925" s="100" t="s">
        <v>17474</v>
      </c>
      <c r="E16925" s="101">
        <v>0.6</v>
      </c>
      <c r="F16925" s="102"/>
    </row>
    <row r="16926" ht="12.75" customHeight="1">
      <c r="A16926" s="100" t="s">
        <v>17214</v>
      </c>
      <c r="B16926" s="101">
        <v>45.75</v>
      </c>
      <c r="C16926" s="102"/>
      <c r="D16926" s="100" t="s">
        <v>32304</v>
      </c>
      <c r="E16926" s="101">
        <v>0.75</v>
      </c>
      <c r="F16926" s="102"/>
    </row>
    <row r="16927" ht="12.75" customHeight="1">
      <c r="A16927" s="100" t="s">
        <v>32172</v>
      </c>
      <c r="B16927" s="101">
        <v>18.52</v>
      </c>
      <c r="C16927" s="102"/>
      <c r="D16927" s="100" t="s">
        <v>17476</v>
      </c>
      <c r="E16927" s="101">
        <v>0.75</v>
      </c>
      <c r="F16927" s="102"/>
    </row>
    <row r="16928" ht="12.75" customHeight="1">
      <c r="A16928" s="100" t="s">
        <v>17216</v>
      </c>
      <c r="B16928" s="101">
        <v>17.81</v>
      </c>
      <c r="C16928" s="102"/>
      <c r="D16928" s="100" t="s">
        <v>32305</v>
      </c>
      <c r="E16928" s="101">
        <v>1.46</v>
      </c>
      <c r="F16928" s="102"/>
    </row>
    <row r="16929" ht="12.75" customHeight="1">
      <c r="A16929" s="100" t="s">
        <v>32173</v>
      </c>
      <c r="B16929" s="101">
        <v>28.69</v>
      </c>
      <c r="C16929" s="102"/>
      <c r="D16929" s="100" t="s">
        <v>17478</v>
      </c>
      <c r="E16929" s="101">
        <v>1.46</v>
      </c>
      <c r="F16929" s="102"/>
    </row>
    <row r="16930" ht="12.75" customHeight="1">
      <c r="A16930" s="100" t="s">
        <v>17218</v>
      </c>
      <c r="B16930" s="101">
        <v>27.84</v>
      </c>
      <c r="C16930" s="102"/>
      <c r="D16930" s="100" t="s">
        <v>32306</v>
      </c>
      <c r="E16930" s="101">
        <v>2.79</v>
      </c>
      <c r="F16930" s="102"/>
    </row>
    <row r="16931" ht="12.75" customHeight="1">
      <c r="A16931" s="100" t="s">
        <v>32174</v>
      </c>
      <c r="B16931" s="101">
        <v>50.63</v>
      </c>
      <c r="C16931" s="102"/>
      <c r="D16931" s="100" t="s">
        <v>17480</v>
      </c>
      <c r="E16931" s="101">
        <v>2.79</v>
      </c>
      <c r="F16931" s="102"/>
    </row>
    <row r="16932" ht="12.75" customHeight="1">
      <c r="A16932" s="100" t="s">
        <v>17220</v>
      </c>
      <c r="B16932" s="101">
        <v>49.78</v>
      </c>
      <c r="C16932" s="102"/>
      <c r="D16932" s="100" t="s">
        <v>32307</v>
      </c>
      <c r="E16932" s="101">
        <v>5.67</v>
      </c>
      <c r="F16932" s="102"/>
    </row>
    <row r="16933" ht="12.75" customHeight="1">
      <c r="A16933" s="100" t="s">
        <v>32175</v>
      </c>
      <c r="B16933" s="101">
        <v>58.11</v>
      </c>
      <c r="C16933" s="102"/>
      <c r="D16933" s="100" t="s">
        <v>17482</v>
      </c>
      <c r="E16933" s="101">
        <v>5.67</v>
      </c>
      <c r="F16933" s="102"/>
    </row>
    <row r="16934" ht="12.75" customHeight="1">
      <c r="A16934" s="100" t="s">
        <v>17222</v>
      </c>
      <c r="B16934" s="101">
        <v>57.25</v>
      </c>
      <c r="C16934" s="102"/>
      <c r="D16934" s="100" t="s">
        <v>32308</v>
      </c>
      <c r="E16934" s="101">
        <v>6.54</v>
      </c>
      <c r="F16934" s="102"/>
    </row>
    <row r="16935" ht="12.75" customHeight="1">
      <c r="A16935" s="100" t="s">
        <v>32176</v>
      </c>
      <c r="B16935" s="101">
        <v>35.88</v>
      </c>
      <c r="C16935" s="102"/>
      <c r="D16935" s="100" t="s">
        <v>17484</v>
      </c>
      <c r="E16935" s="101">
        <v>6.54</v>
      </c>
      <c r="F16935" s="102"/>
    </row>
    <row r="16936" ht="12.75" customHeight="1">
      <c r="A16936" s="100" t="s">
        <v>17224</v>
      </c>
      <c r="B16936" s="101">
        <v>33.88</v>
      </c>
      <c r="C16936" s="102"/>
      <c r="D16936" s="100" t="s">
        <v>32309</v>
      </c>
      <c r="E16936" s="101">
        <v>3.55</v>
      </c>
      <c r="F16936" s="102"/>
    </row>
    <row r="16937" ht="12.75" customHeight="1">
      <c r="A16937" s="100" t="s">
        <v>32177</v>
      </c>
      <c r="B16937" s="101">
        <v>71.97</v>
      </c>
      <c r="C16937" s="102"/>
      <c r="D16937" s="100" t="s">
        <v>17486</v>
      </c>
      <c r="E16937" s="101">
        <v>3.55</v>
      </c>
      <c r="F16937" s="102"/>
    </row>
    <row r="16938" ht="12.75" customHeight="1">
      <c r="A16938" s="100" t="s">
        <v>17226</v>
      </c>
      <c r="B16938" s="101">
        <v>67.95</v>
      </c>
      <c r="C16938" s="102"/>
      <c r="D16938" s="100" t="s">
        <v>32310</v>
      </c>
      <c r="E16938" s="101">
        <v>9.66</v>
      </c>
      <c r="F16938" s="102"/>
    </row>
    <row r="16939" ht="12.75" customHeight="1">
      <c r="A16939" s="100" t="s">
        <v>32178</v>
      </c>
      <c r="B16939" s="101">
        <v>107.64</v>
      </c>
      <c r="C16939" s="102"/>
      <c r="D16939" s="100" t="s">
        <v>17488</v>
      </c>
      <c r="E16939" s="101">
        <v>9.66</v>
      </c>
      <c r="F16939" s="102"/>
    </row>
    <row r="16940" ht="12.75" customHeight="1">
      <c r="A16940" s="100" t="s">
        <v>17228</v>
      </c>
      <c r="B16940" s="101">
        <v>101.65</v>
      </c>
      <c r="C16940" s="102"/>
      <c r="D16940" s="100" t="s">
        <v>32311</v>
      </c>
      <c r="E16940" s="101">
        <v>14.06</v>
      </c>
      <c r="F16940" s="102"/>
    </row>
    <row r="16941" ht="12.75" customHeight="1">
      <c r="A16941" s="100" t="s">
        <v>32179</v>
      </c>
      <c r="B16941" s="101">
        <v>36.32</v>
      </c>
      <c r="C16941" s="102"/>
      <c r="D16941" s="100" t="s">
        <v>17490</v>
      </c>
      <c r="E16941" s="101">
        <v>14.06</v>
      </c>
      <c r="F16941" s="102"/>
    </row>
    <row r="16942" ht="12.75" customHeight="1">
      <c r="A16942" s="100" t="s">
        <v>17230</v>
      </c>
      <c r="B16942" s="101">
        <v>35.56</v>
      </c>
      <c r="C16942" s="102"/>
      <c r="D16942" s="100" t="s">
        <v>32312</v>
      </c>
      <c r="E16942" s="101">
        <v>23.08</v>
      </c>
      <c r="F16942" s="102"/>
    </row>
    <row r="16943" ht="12.75" customHeight="1">
      <c r="A16943" s="100" t="s">
        <v>32180</v>
      </c>
      <c r="B16943" s="101">
        <v>26.95</v>
      </c>
      <c r="C16943" s="102"/>
      <c r="D16943" s="100" t="s">
        <v>17492</v>
      </c>
      <c r="E16943" s="101">
        <v>23.08</v>
      </c>
      <c r="F16943" s="102"/>
    </row>
    <row r="16944" ht="12.75" customHeight="1">
      <c r="A16944" s="100" t="s">
        <v>17232</v>
      </c>
      <c r="B16944" s="101">
        <v>26.19</v>
      </c>
      <c r="C16944" s="102"/>
      <c r="D16944" s="100" t="s">
        <v>32313</v>
      </c>
      <c r="E16944" s="101">
        <v>36.75</v>
      </c>
      <c r="F16944" s="102"/>
    </row>
    <row r="16945" ht="12.75" customHeight="1">
      <c r="A16945" s="100" t="s">
        <v>32181</v>
      </c>
      <c r="B16945" s="101">
        <v>1.89</v>
      </c>
      <c r="C16945" s="102"/>
      <c r="D16945" s="100" t="s">
        <v>17494</v>
      </c>
      <c r="E16945" s="101">
        <v>36.75</v>
      </c>
      <c r="F16945" s="102"/>
    </row>
    <row r="16946" ht="12.75" customHeight="1">
      <c r="A16946" s="100" t="s">
        <v>17234</v>
      </c>
      <c r="B16946" s="101">
        <v>1.75</v>
      </c>
      <c r="C16946" s="102"/>
      <c r="D16946" s="100" t="s">
        <v>32314</v>
      </c>
      <c r="E16946" s="101">
        <v>8.44</v>
      </c>
      <c r="F16946" s="102"/>
    </row>
    <row r="16947" ht="12.75" customHeight="1">
      <c r="A16947" s="100" t="s">
        <v>32182</v>
      </c>
      <c r="B16947" s="101">
        <v>2.08</v>
      </c>
      <c r="C16947" s="102"/>
      <c r="D16947" s="100" t="s">
        <v>17496</v>
      </c>
      <c r="E16947" s="101">
        <v>8.44</v>
      </c>
      <c r="F16947" s="102"/>
    </row>
    <row r="16948" ht="12.75" customHeight="1">
      <c r="A16948" s="100" t="s">
        <v>17236</v>
      </c>
      <c r="B16948" s="101">
        <v>1.94</v>
      </c>
      <c r="C16948" s="102"/>
      <c r="D16948" s="100" t="s">
        <v>32315</v>
      </c>
      <c r="E16948" s="101">
        <v>12.89</v>
      </c>
      <c r="F16948" s="102"/>
    </row>
    <row r="16949" ht="12.75" customHeight="1">
      <c r="A16949" s="100" t="s">
        <v>32183</v>
      </c>
      <c r="B16949" s="101">
        <v>2.81</v>
      </c>
      <c r="C16949" s="102"/>
      <c r="D16949" s="100" t="s">
        <v>17498</v>
      </c>
      <c r="E16949" s="101">
        <v>12.89</v>
      </c>
      <c r="F16949" s="102"/>
    </row>
    <row r="16950" ht="12.75" customHeight="1">
      <c r="A16950" s="100" t="s">
        <v>17238</v>
      </c>
      <c r="B16950" s="101">
        <v>2.67</v>
      </c>
      <c r="C16950" s="102"/>
      <c r="D16950" s="100" t="s">
        <v>32316</v>
      </c>
      <c r="E16950" s="101">
        <v>18.67</v>
      </c>
      <c r="F16950" s="102"/>
    </row>
    <row r="16951" ht="12.75" customHeight="1">
      <c r="A16951" s="100" t="s">
        <v>32184</v>
      </c>
      <c r="B16951" s="101">
        <v>4.79</v>
      </c>
      <c r="C16951" s="102"/>
      <c r="D16951" s="100" t="s">
        <v>17500</v>
      </c>
      <c r="E16951" s="101">
        <v>18.67</v>
      </c>
      <c r="F16951" s="102"/>
    </row>
    <row r="16952" ht="12.75" customHeight="1">
      <c r="A16952" s="100" t="s">
        <v>17240</v>
      </c>
      <c r="B16952" s="101">
        <v>4.56</v>
      </c>
      <c r="C16952" s="102"/>
      <c r="D16952" s="100" t="s">
        <v>32317</v>
      </c>
      <c r="E16952" s="101">
        <v>20.45</v>
      </c>
      <c r="F16952" s="102"/>
    </row>
    <row r="16953" ht="12.75" customHeight="1">
      <c r="A16953" s="100" t="s">
        <v>32185</v>
      </c>
      <c r="B16953" s="101">
        <v>5.39</v>
      </c>
      <c r="C16953" s="102"/>
      <c r="D16953" s="100" t="s">
        <v>17502</v>
      </c>
      <c r="E16953" s="101">
        <v>20.45</v>
      </c>
      <c r="F16953" s="102"/>
    </row>
    <row r="16954" ht="12.75" customHeight="1">
      <c r="A16954" s="100" t="s">
        <v>17242</v>
      </c>
      <c r="B16954" s="101">
        <v>5.1</v>
      </c>
      <c r="C16954" s="102"/>
      <c r="D16954" s="100" t="s">
        <v>32318</v>
      </c>
      <c r="E16954" s="101">
        <v>33.19</v>
      </c>
      <c r="F16954" s="102"/>
    </row>
    <row r="16955" ht="12.75" customHeight="1">
      <c r="A16955" s="100" t="s">
        <v>32186</v>
      </c>
      <c r="B16955" s="101">
        <v>6.75</v>
      </c>
      <c r="C16955" s="102"/>
      <c r="D16955" s="100" t="s">
        <v>17504</v>
      </c>
      <c r="E16955" s="101">
        <v>33.19</v>
      </c>
      <c r="F16955" s="102"/>
    </row>
    <row r="16956" ht="12.75" customHeight="1">
      <c r="A16956" s="100" t="s">
        <v>17244</v>
      </c>
      <c r="B16956" s="101">
        <v>6.42</v>
      </c>
      <c r="C16956" s="102"/>
      <c r="D16956" s="100" t="s">
        <v>32319</v>
      </c>
      <c r="E16956" s="101">
        <v>140.77</v>
      </c>
      <c r="F16956" s="102"/>
    </row>
    <row r="16957" ht="12.75" customHeight="1">
      <c r="A16957" s="100" t="s">
        <v>32187</v>
      </c>
      <c r="B16957" s="101">
        <v>10.39</v>
      </c>
      <c r="C16957" s="102"/>
      <c r="D16957" s="100" t="s">
        <v>17506</v>
      </c>
      <c r="E16957" s="101">
        <v>140.77</v>
      </c>
      <c r="F16957" s="102"/>
    </row>
    <row r="16958" ht="12.75" customHeight="1">
      <c r="A16958" s="100" t="s">
        <v>17246</v>
      </c>
      <c r="B16958" s="101">
        <v>10.01</v>
      </c>
      <c r="C16958" s="102"/>
      <c r="D16958" s="100" t="s">
        <v>32320</v>
      </c>
      <c r="E16958" s="101">
        <v>196.53</v>
      </c>
      <c r="F16958" s="102"/>
    </row>
    <row r="16959" ht="12.75" customHeight="1">
      <c r="A16959" s="100" t="s">
        <v>32188</v>
      </c>
      <c r="B16959" s="101">
        <v>13.35</v>
      </c>
      <c r="C16959" s="102"/>
      <c r="D16959" s="100" t="s">
        <v>17508</v>
      </c>
      <c r="E16959" s="101">
        <v>196.53</v>
      </c>
      <c r="F16959" s="102"/>
    </row>
    <row r="16960" ht="12.75" customHeight="1">
      <c r="A16960" s="100" t="s">
        <v>17248</v>
      </c>
      <c r="B16960" s="101">
        <v>12.93</v>
      </c>
      <c r="C16960" s="102"/>
      <c r="D16960" s="100" t="s">
        <v>32321</v>
      </c>
      <c r="E16960" s="101">
        <v>275.55</v>
      </c>
      <c r="F16960" s="102"/>
    </row>
    <row r="16961" ht="12.75" customHeight="1">
      <c r="A16961" s="100" t="s">
        <v>32189</v>
      </c>
      <c r="B16961" s="101">
        <v>15.05</v>
      </c>
      <c r="C16961" s="102"/>
      <c r="D16961" s="100" t="s">
        <v>17510</v>
      </c>
      <c r="E16961" s="101">
        <v>275.55</v>
      </c>
      <c r="F16961" s="102"/>
    </row>
    <row r="16962" ht="12.75" customHeight="1">
      <c r="A16962" s="100" t="s">
        <v>17250</v>
      </c>
      <c r="B16962" s="101">
        <v>14.53</v>
      </c>
      <c r="C16962" s="102"/>
      <c r="D16962" s="100" t="s">
        <v>32322</v>
      </c>
      <c r="E16962" s="101">
        <v>14.19</v>
      </c>
      <c r="F16962" s="102"/>
    </row>
    <row r="16963" ht="12.75" customHeight="1">
      <c r="A16963" s="100" t="s">
        <v>32190</v>
      </c>
      <c r="B16963" s="101">
        <v>28.42</v>
      </c>
      <c r="C16963" s="102"/>
      <c r="D16963" s="100" t="s">
        <v>17512</v>
      </c>
      <c r="E16963" s="101">
        <v>14.19</v>
      </c>
      <c r="F16963" s="102"/>
    </row>
    <row r="16964" ht="12.75" customHeight="1">
      <c r="A16964" s="100" t="s">
        <v>17252</v>
      </c>
      <c r="B16964" s="101">
        <v>27.8</v>
      </c>
      <c r="C16964" s="102"/>
      <c r="D16964" s="100" t="s">
        <v>32323</v>
      </c>
      <c r="E16964" s="101">
        <v>15.83</v>
      </c>
      <c r="F16964" s="102"/>
    </row>
    <row r="16965" ht="12.75" customHeight="1">
      <c r="A16965" s="100" t="s">
        <v>32191</v>
      </c>
      <c r="B16965" s="101">
        <v>46.34</v>
      </c>
      <c r="C16965" s="102"/>
      <c r="D16965" s="100" t="s">
        <v>17514</v>
      </c>
      <c r="E16965" s="101">
        <v>15.83</v>
      </c>
      <c r="F16965" s="102"/>
    </row>
    <row r="16966" ht="12.75" customHeight="1">
      <c r="A16966" s="100" t="s">
        <v>17254</v>
      </c>
      <c r="B16966" s="101">
        <v>45.63</v>
      </c>
      <c r="C16966" s="102"/>
      <c r="D16966" s="100" t="s">
        <v>32324</v>
      </c>
      <c r="E16966" s="101">
        <v>23.42</v>
      </c>
      <c r="F16966" s="102"/>
    </row>
    <row r="16967" ht="12.75" customHeight="1">
      <c r="A16967" s="100" t="s">
        <v>32192</v>
      </c>
      <c r="B16967" s="101">
        <v>6.89</v>
      </c>
      <c r="C16967" s="102"/>
      <c r="D16967" s="100" t="s">
        <v>17516</v>
      </c>
      <c r="E16967" s="101">
        <v>23.42</v>
      </c>
      <c r="F16967" s="102"/>
    </row>
    <row r="16968" ht="12.75" customHeight="1">
      <c r="A16968" s="100" t="s">
        <v>17256</v>
      </c>
      <c r="B16968" s="101">
        <v>6.89</v>
      </c>
      <c r="C16968" s="102"/>
      <c r="D16968" s="100" t="s">
        <v>32325</v>
      </c>
      <c r="E16968" s="101">
        <v>22.08</v>
      </c>
      <c r="F16968" s="102"/>
    </row>
    <row r="16969" ht="12.75" customHeight="1">
      <c r="A16969" s="100" t="s">
        <v>32193</v>
      </c>
      <c r="B16969" s="101">
        <v>9.45</v>
      </c>
      <c r="C16969" s="102"/>
      <c r="D16969" s="100" t="s">
        <v>17518</v>
      </c>
      <c r="E16969" s="101">
        <v>22.08</v>
      </c>
      <c r="F16969" s="102"/>
    </row>
    <row r="16970" ht="12.75" customHeight="1">
      <c r="A16970" s="100" t="s">
        <v>17258</v>
      </c>
      <c r="B16970" s="101">
        <v>9.45</v>
      </c>
      <c r="C16970" s="102"/>
      <c r="D16970" s="100" t="s">
        <v>32326</v>
      </c>
      <c r="E16970" s="101">
        <v>37.76</v>
      </c>
      <c r="F16970" s="102"/>
    </row>
    <row r="16971" ht="12.75" customHeight="1">
      <c r="A16971" s="100" t="s">
        <v>32194</v>
      </c>
      <c r="B16971" s="101">
        <v>12.66</v>
      </c>
      <c r="C16971" s="102"/>
      <c r="D16971" s="100" t="s">
        <v>17520</v>
      </c>
      <c r="E16971" s="101">
        <v>37.76</v>
      </c>
      <c r="F16971" s="102"/>
    </row>
    <row r="16972" ht="12.75" customHeight="1">
      <c r="A16972" s="100" t="s">
        <v>17260</v>
      </c>
      <c r="B16972" s="101">
        <v>12.66</v>
      </c>
      <c r="C16972" s="102"/>
      <c r="D16972" s="100" t="s">
        <v>32327</v>
      </c>
      <c r="E16972" s="101">
        <v>178.14</v>
      </c>
      <c r="F16972" s="102"/>
    </row>
    <row r="16973" ht="12.75" customHeight="1">
      <c r="A16973" s="100" t="s">
        <v>32195</v>
      </c>
      <c r="B16973" s="101">
        <v>17.94</v>
      </c>
      <c r="C16973" s="102"/>
      <c r="D16973" s="100" t="s">
        <v>17522</v>
      </c>
      <c r="E16973" s="101">
        <v>178.14</v>
      </c>
      <c r="F16973" s="102"/>
    </row>
    <row r="16974" ht="12.75" customHeight="1">
      <c r="A16974" s="100" t="s">
        <v>17262</v>
      </c>
      <c r="B16974" s="101">
        <v>17.94</v>
      </c>
      <c r="C16974" s="102"/>
      <c r="D16974" s="100" t="s">
        <v>32328</v>
      </c>
      <c r="E16974" s="101">
        <v>208.56</v>
      </c>
      <c r="F16974" s="102"/>
    </row>
    <row r="16975" ht="12.75" customHeight="1">
      <c r="A16975" s="100" t="s">
        <v>32196</v>
      </c>
      <c r="B16975" s="101">
        <v>21.45</v>
      </c>
      <c r="C16975" s="102"/>
      <c r="D16975" s="100" t="s">
        <v>17524</v>
      </c>
      <c r="E16975" s="101">
        <v>208.56</v>
      </c>
      <c r="F16975" s="102"/>
    </row>
    <row r="16976" ht="12.75" customHeight="1">
      <c r="A16976" s="100" t="s">
        <v>17264</v>
      </c>
      <c r="B16976" s="101">
        <v>21.45</v>
      </c>
      <c r="C16976" s="102"/>
      <c r="D16976" s="100" t="s">
        <v>32329</v>
      </c>
      <c r="E16976" s="101">
        <v>298.56</v>
      </c>
      <c r="F16976" s="102"/>
    </row>
    <row r="16977" ht="12.75" customHeight="1">
      <c r="A16977" s="100" t="s">
        <v>32197</v>
      </c>
      <c r="B16977" s="101">
        <v>26.04</v>
      </c>
      <c r="C16977" s="102"/>
      <c r="D16977" s="100" t="s">
        <v>17526</v>
      </c>
      <c r="E16977" s="101">
        <v>298.56</v>
      </c>
      <c r="F16977" s="102"/>
    </row>
    <row r="16978" ht="12.75" customHeight="1">
      <c r="A16978" s="100" t="s">
        <v>17266</v>
      </c>
      <c r="B16978" s="101">
        <v>26.04</v>
      </c>
      <c r="C16978" s="102"/>
      <c r="D16978" s="100" t="s">
        <v>32330</v>
      </c>
      <c r="E16978" s="101">
        <v>6.52</v>
      </c>
      <c r="F16978" s="102"/>
    </row>
    <row r="16979" ht="12.75" customHeight="1">
      <c r="A16979" s="100" t="s">
        <v>32198</v>
      </c>
      <c r="B16979" s="101">
        <v>0.44</v>
      </c>
      <c r="C16979" s="102"/>
      <c r="D16979" s="100" t="s">
        <v>17528</v>
      </c>
      <c r="E16979" s="101">
        <v>6.52</v>
      </c>
      <c r="F16979" s="102"/>
    </row>
    <row r="16980" ht="12.75" customHeight="1">
      <c r="A16980" s="100" t="s">
        <v>17268</v>
      </c>
      <c r="B16980" s="101">
        <v>0.44</v>
      </c>
      <c r="C16980" s="102"/>
      <c r="D16980" s="100" t="s">
        <v>32331</v>
      </c>
      <c r="E16980" s="101">
        <v>13.77</v>
      </c>
      <c r="F16980" s="102"/>
    </row>
    <row r="16981" ht="12.75" customHeight="1">
      <c r="A16981" s="100" t="s">
        <v>32199</v>
      </c>
      <c r="B16981" s="101">
        <v>2.25</v>
      </c>
      <c r="C16981" s="102"/>
      <c r="D16981" s="100" t="s">
        <v>17530</v>
      </c>
      <c r="E16981" s="101">
        <v>13.77</v>
      </c>
      <c r="F16981" s="102"/>
    </row>
    <row r="16982" ht="12.75" customHeight="1">
      <c r="A16982" s="100" t="s">
        <v>17270</v>
      </c>
      <c r="B16982" s="101">
        <v>2.25</v>
      </c>
      <c r="C16982" s="102"/>
      <c r="D16982" s="100" t="s">
        <v>32332</v>
      </c>
      <c r="E16982" s="101">
        <v>20.46</v>
      </c>
      <c r="F16982" s="102"/>
    </row>
    <row r="16983" ht="12.75" customHeight="1">
      <c r="A16983" s="100" t="s">
        <v>32200</v>
      </c>
      <c r="B16983" s="101">
        <v>2.28</v>
      </c>
      <c r="C16983" s="102"/>
      <c r="D16983" s="100" t="s">
        <v>17532</v>
      </c>
      <c r="E16983" s="101">
        <v>20.46</v>
      </c>
      <c r="F16983" s="102"/>
    </row>
    <row r="16984" ht="12.75" customHeight="1">
      <c r="A16984" s="100" t="s">
        <v>17272</v>
      </c>
      <c r="B16984" s="101">
        <v>2.28</v>
      </c>
      <c r="C16984" s="102"/>
      <c r="D16984" s="100" t="s">
        <v>32333</v>
      </c>
      <c r="E16984" s="101">
        <v>30.3</v>
      </c>
      <c r="F16984" s="102"/>
    </row>
    <row r="16985" ht="12.75" customHeight="1">
      <c r="A16985" s="100" t="s">
        <v>32201</v>
      </c>
      <c r="B16985" s="101">
        <v>3.49</v>
      </c>
      <c r="C16985" s="102"/>
      <c r="D16985" s="100" t="s">
        <v>17534</v>
      </c>
      <c r="E16985" s="101">
        <v>30.3</v>
      </c>
      <c r="F16985" s="102"/>
    </row>
    <row r="16986" ht="12.75" customHeight="1">
      <c r="A16986" s="100" t="s">
        <v>17274</v>
      </c>
      <c r="B16986" s="101">
        <v>3.49</v>
      </c>
      <c r="C16986" s="102"/>
      <c r="D16986" s="100" t="s">
        <v>32334</v>
      </c>
      <c r="E16986" s="101">
        <v>31.1</v>
      </c>
      <c r="F16986" s="102"/>
    </row>
    <row r="16987" ht="12.75" customHeight="1">
      <c r="A16987" s="100" t="s">
        <v>32202</v>
      </c>
      <c r="B16987" s="101">
        <v>3.6</v>
      </c>
      <c r="C16987" s="102"/>
      <c r="D16987" s="100" t="s">
        <v>17536</v>
      </c>
      <c r="E16987" s="101">
        <v>31.1</v>
      </c>
      <c r="F16987" s="102"/>
    </row>
    <row r="16988" ht="12.75" customHeight="1">
      <c r="A16988" s="100" t="s">
        <v>17276</v>
      </c>
      <c r="B16988" s="101">
        <v>3.6</v>
      </c>
      <c r="C16988" s="102"/>
      <c r="D16988" s="100" t="s">
        <v>32335</v>
      </c>
      <c r="E16988" s="101">
        <v>50.27</v>
      </c>
      <c r="F16988" s="102"/>
    </row>
    <row r="16989" ht="12.75" customHeight="1">
      <c r="A16989" s="100" t="s">
        <v>32203</v>
      </c>
      <c r="B16989" s="101">
        <v>4.57</v>
      </c>
      <c r="C16989" s="102"/>
      <c r="D16989" s="100" t="s">
        <v>17538</v>
      </c>
      <c r="E16989" s="101">
        <v>50.27</v>
      </c>
      <c r="F16989" s="102"/>
    </row>
    <row r="16990" ht="12.75" customHeight="1">
      <c r="A16990" s="100" t="s">
        <v>17278</v>
      </c>
      <c r="B16990" s="101">
        <v>4.57</v>
      </c>
      <c r="C16990" s="102"/>
      <c r="D16990" s="100" t="s">
        <v>32336</v>
      </c>
      <c r="E16990" s="101">
        <v>0.36</v>
      </c>
      <c r="F16990" s="102"/>
    </row>
    <row r="16991" ht="12.75" customHeight="1">
      <c r="A16991" s="100" t="s">
        <v>32204</v>
      </c>
      <c r="B16991" s="101">
        <v>4.84</v>
      </c>
      <c r="C16991" s="102"/>
      <c r="D16991" s="100" t="s">
        <v>17540</v>
      </c>
      <c r="E16991" s="101">
        <v>0.36</v>
      </c>
      <c r="F16991" s="102"/>
    </row>
    <row r="16992" ht="12.75" customHeight="1">
      <c r="A16992" s="100" t="s">
        <v>17280</v>
      </c>
      <c r="B16992" s="101">
        <v>4.84</v>
      </c>
      <c r="C16992" s="102"/>
      <c r="D16992" s="100" t="s">
        <v>32337</v>
      </c>
      <c r="E16992" s="101">
        <v>0.77</v>
      </c>
      <c r="F16992" s="102"/>
    </row>
    <row r="16993" ht="12.75" customHeight="1">
      <c r="A16993" s="100" t="s">
        <v>32205</v>
      </c>
      <c r="B16993" s="101">
        <v>4.59</v>
      </c>
      <c r="C16993" s="102"/>
      <c r="D16993" s="100" t="s">
        <v>17542</v>
      </c>
      <c r="E16993" s="101">
        <v>0.77</v>
      </c>
      <c r="F16993" s="102"/>
    </row>
    <row r="16994" ht="12.75" customHeight="1">
      <c r="A16994" s="100" t="s">
        <v>17282</v>
      </c>
      <c r="B16994" s="101">
        <v>4.59</v>
      </c>
      <c r="C16994" s="102"/>
      <c r="D16994" s="100" t="s">
        <v>32338</v>
      </c>
      <c r="E16994" s="101">
        <v>1.58</v>
      </c>
      <c r="F16994" s="102"/>
    </row>
    <row r="16995" ht="12.75" customHeight="1">
      <c r="A16995" s="100" t="s">
        <v>32206</v>
      </c>
      <c r="B16995" s="101">
        <v>9.5</v>
      </c>
      <c r="C16995" s="102"/>
      <c r="D16995" s="100" t="s">
        <v>17544</v>
      </c>
      <c r="E16995" s="101">
        <v>1.58</v>
      </c>
      <c r="F16995" s="102"/>
    </row>
    <row r="16996" ht="12.75" customHeight="1">
      <c r="A16996" s="100" t="s">
        <v>17284</v>
      </c>
      <c r="B16996" s="101">
        <v>9.5</v>
      </c>
      <c r="C16996" s="102"/>
      <c r="D16996" s="100" t="s">
        <v>32339</v>
      </c>
      <c r="E16996" s="101">
        <v>2.59</v>
      </c>
      <c r="F16996" s="102"/>
    </row>
    <row r="16997" ht="12.75" customHeight="1">
      <c r="A16997" s="100" t="s">
        <v>32207</v>
      </c>
      <c r="B16997" s="101">
        <v>11.94</v>
      </c>
      <c r="C16997" s="102"/>
      <c r="D16997" s="100" t="s">
        <v>17546</v>
      </c>
      <c r="E16997" s="101">
        <v>2.59</v>
      </c>
      <c r="F16997" s="102"/>
    </row>
    <row r="16998" ht="12.75" customHeight="1">
      <c r="A16998" s="100" t="s">
        <v>17286</v>
      </c>
      <c r="B16998" s="101">
        <v>11.94</v>
      </c>
      <c r="C16998" s="102"/>
      <c r="D16998" s="100" t="s">
        <v>32340</v>
      </c>
      <c r="E16998" s="101">
        <v>4.36</v>
      </c>
      <c r="F16998" s="102"/>
    </row>
    <row r="16999" ht="12.75" customHeight="1">
      <c r="A16999" s="100" t="s">
        <v>32208</v>
      </c>
      <c r="B16999" s="101">
        <v>11.25</v>
      </c>
      <c r="C16999" s="102"/>
      <c r="D16999" s="100" t="s">
        <v>17548</v>
      </c>
      <c r="E16999" s="101">
        <v>4.36</v>
      </c>
      <c r="F16999" s="102"/>
    </row>
    <row r="17000" ht="12.75" customHeight="1">
      <c r="A17000" s="100" t="s">
        <v>17288</v>
      </c>
      <c r="B17000" s="101">
        <v>11.25</v>
      </c>
      <c r="C17000" s="102"/>
      <c r="D17000" s="100" t="s">
        <v>32341</v>
      </c>
      <c r="E17000" s="101">
        <v>4.36</v>
      </c>
      <c r="F17000" s="102"/>
    </row>
    <row r="17001" ht="12.75" customHeight="1">
      <c r="A17001" s="100" t="s">
        <v>32209</v>
      </c>
      <c r="B17001" s="101">
        <v>0.75</v>
      </c>
      <c r="C17001" s="102"/>
      <c r="D17001" s="100" t="s">
        <v>17550</v>
      </c>
      <c r="E17001" s="101">
        <v>4.36</v>
      </c>
      <c r="F17001" s="102"/>
    </row>
    <row r="17002" ht="12.75" customHeight="1">
      <c r="A17002" s="100" t="s">
        <v>17290</v>
      </c>
      <c r="B17002" s="101">
        <v>0.75</v>
      </c>
      <c r="C17002" s="102"/>
      <c r="D17002" s="100" t="s">
        <v>32342</v>
      </c>
      <c r="E17002" s="101">
        <v>16.43</v>
      </c>
      <c r="F17002" s="102"/>
    </row>
    <row r="17003" ht="12.75" customHeight="1">
      <c r="A17003" s="100" t="s">
        <v>32210</v>
      </c>
      <c r="B17003" s="101">
        <v>1.36</v>
      </c>
      <c r="C17003" s="102"/>
      <c r="D17003" s="100" t="s">
        <v>17552</v>
      </c>
      <c r="E17003" s="101">
        <v>16.43</v>
      </c>
      <c r="F17003" s="102"/>
    </row>
    <row r="17004" ht="12.75" customHeight="1">
      <c r="A17004" s="100" t="s">
        <v>17292</v>
      </c>
      <c r="B17004" s="101">
        <v>1.36</v>
      </c>
      <c r="C17004" s="102"/>
      <c r="D17004" s="100" t="s">
        <v>32343</v>
      </c>
      <c r="E17004" s="101">
        <v>60.16</v>
      </c>
      <c r="F17004" s="102"/>
    </row>
    <row r="17005" ht="12.75" customHeight="1">
      <c r="A17005" s="100" t="s">
        <v>32211</v>
      </c>
      <c r="B17005" s="101">
        <v>1.98</v>
      </c>
      <c r="C17005" s="102"/>
      <c r="D17005" s="100" t="s">
        <v>17554</v>
      </c>
      <c r="E17005" s="101">
        <v>60.16</v>
      </c>
      <c r="F17005" s="102"/>
    </row>
    <row r="17006" ht="12.75" customHeight="1">
      <c r="A17006" s="100" t="s">
        <v>17294</v>
      </c>
      <c r="B17006" s="101">
        <v>1.98</v>
      </c>
      <c r="C17006" s="102"/>
      <c r="D17006" s="100" t="s">
        <v>32344</v>
      </c>
      <c r="E17006" s="101">
        <v>1.97</v>
      </c>
      <c r="F17006" s="102"/>
    </row>
    <row r="17007" ht="12.75" customHeight="1">
      <c r="A17007" s="100" t="s">
        <v>32212</v>
      </c>
      <c r="B17007" s="101">
        <v>5.83</v>
      </c>
      <c r="C17007" s="102"/>
      <c r="D17007" s="100" t="s">
        <v>17556</v>
      </c>
      <c r="E17007" s="101">
        <v>1.97</v>
      </c>
      <c r="F17007" s="102"/>
    </row>
    <row r="17008" ht="12.75" customHeight="1">
      <c r="A17008" s="100" t="s">
        <v>17296</v>
      </c>
      <c r="B17008" s="101">
        <v>5.83</v>
      </c>
      <c r="C17008" s="102"/>
      <c r="D17008" s="100" t="s">
        <v>32345</v>
      </c>
      <c r="E17008" s="101">
        <v>2.32</v>
      </c>
      <c r="F17008" s="102"/>
    </row>
    <row r="17009" ht="12.75" customHeight="1">
      <c r="A17009" s="100" t="s">
        <v>32213</v>
      </c>
      <c r="B17009" s="101">
        <v>7.56</v>
      </c>
      <c r="C17009" s="102"/>
      <c r="D17009" s="100" t="s">
        <v>17558</v>
      </c>
      <c r="E17009" s="101">
        <v>2.32</v>
      </c>
      <c r="F17009" s="102"/>
    </row>
    <row r="17010" ht="12.75" customHeight="1">
      <c r="A17010" s="100" t="s">
        <v>17298</v>
      </c>
      <c r="B17010" s="101">
        <v>7.56</v>
      </c>
      <c r="C17010" s="102"/>
      <c r="D17010" s="100" t="s">
        <v>32346</v>
      </c>
      <c r="E17010" s="101">
        <v>3.05</v>
      </c>
      <c r="F17010" s="102"/>
    </row>
    <row r="17011" ht="12.75" customHeight="1">
      <c r="A17011" s="100" t="s">
        <v>32214</v>
      </c>
      <c r="B17011" s="101">
        <v>14.64</v>
      </c>
      <c r="C17011" s="102"/>
      <c r="D17011" s="100" t="s">
        <v>17560</v>
      </c>
      <c r="E17011" s="101">
        <v>3.05</v>
      </c>
      <c r="F17011" s="102"/>
    </row>
    <row r="17012" ht="12.75" customHeight="1">
      <c r="A17012" s="100" t="s">
        <v>17300</v>
      </c>
      <c r="B17012" s="101">
        <v>14.64</v>
      </c>
      <c r="C17012" s="102"/>
      <c r="D17012" s="100" t="s">
        <v>32347</v>
      </c>
      <c r="E17012" s="101">
        <v>3.79</v>
      </c>
      <c r="F17012" s="102"/>
    </row>
    <row r="17013" ht="12.75" customHeight="1">
      <c r="A17013" s="100" t="s">
        <v>32215</v>
      </c>
      <c r="B17013" s="101">
        <v>19.13</v>
      </c>
      <c r="C17013" s="102"/>
      <c r="D17013" s="100" t="s">
        <v>17562</v>
      </c>
      <c r="E17013" s="101">
        <v>3.79</v>
      </c>
      <c r="F17013" s="102"/>
    </row>
    <row r="17014" ht="12.75" customHeight="1">
      <c r="A17014" s="100" t="s">
        <v>17302</v>
      </c>
      <c r="B17014" s="101">
        <v>19.13</v>
      </c>
      <c r="C17014" s="102"/>
      <c r="D17014" s="100" t="s">
        <v>32348</v>
      </c>
      <c r="E17014" s="101">
        <v>2.8</v>
      </c>
      <c r="F17014" s="102"/>
    </row>
    <row r="17015" ht="12.75" customHeight="1">
      <c r="A17015" s="100" t="s">
        <v>32216</v>
      </c>
      <c r="B17015" s="101">
        <v>52.67</v>
      </c>
      <c r="C17015" s="102"/>
      <c r="D17015" s="100" t="s">
        <v>17564</v>
      </c>
      <c r="E17015" s="101">
        <v>2.8</v>
      </c>
      <c r="F17015" s="102"/>
    </row>
    <row r="17016" ht="12.75" customHeight="1">
      <c r="A17016" s="100" t="s">
        <v>17304</v>
      </c>
      <c r="B17016" s="101">
        <v>52.67</v>
      </c>
      <c r="C17016" s="102"/>
      <c r="D17016" s="100" t="s">
        <v>32349</v>
      </c>
      <c r="E17016" s="101">
        <v>3.34</v>
      </c>
      <c r="F17016" s="102"/>
    </row>
    <row r="17017" ht="12.75" customHeight="1">
      <c r="A17017" s="100" t="s">
        <v>32217</v>
      </c>
      <c r="B17017" s="101">
        <v>2.34</v>
      </c>
      <c r="C17017" s="102"/>
      <c r="D17017" s="100" t="s">
        <v>17566</v>
      </c>
      <c r="E17017" s="101">
        <v>3.34</v>
      </c>
      <c r="F17017" s="102"/>
    </row>
    <row r="17018" ht="12.75" customHeight="1">
      <c r="A17018" s="100" t="s">
        <v>17306</v>
      </c>
      <c r="B17018" s="101">
        <v>2.34</v>
      </c>
      <c r="C17018" s="102"/>
      <c r="D17018" s="100" t="s">
        <v>32350</v>
      </c>
      <c r="E17018" s="101">
        <v>6.05</v>
      </c>
      <c r="F17018" s="102"/>
    </row>
    <row r="17019" ht="12.75" customHeight="1">
      <c r="A17019" s="100" t="s">
        <v>32218</v>
      </c>
      <c r="B17019" s="101">
        <v>2.79</v>
      </c>
      <c r="C17019" s="102"/>
      <c r="D17019" s="100" t="s">
        <v>17568</v>
      </c>
      <c r="E17019" s="101">
        <v>6.05</v>
      </c>
      <c r="F17019" s="102"/>
    </row>
    <row r="17020" ht="12.75" customHeight="1">
      <c r="A17020" s="100" t="s">
        <v>17308</v>
      </c>
      <c r="B17020" s="101">
        <v>2.79</v>
      </c>
      <c r="C17020" s="102"/>
      <c r="D17020" s="100" t="s">
        <v>32351</v>
      </c>
      <c r="E17020" s="101">
        <v>7.32</v>
      </c>
      <c r="F17020" s="102"/>
    </row>
    <row r="17021" ht="12.75" customHeight="1">
      <c r="A17021" s="100" t="s">
        <v>32219</v>
      </c>
      <c r="B17021" s="101">
        <v>4.95</v>
      </c>
      <c r="C17021" s="102"/>
      <c r="D17021" s="100" t="s">
        <v>17570</v>
      </c>
      <c r="E17021" s="101">
        <v>7.32</v>
      </c>
      <c r="F17021" s="102"/>
    </row>
    <row r="17022" ht="12.75" customHeight="1">
      <c r="A17022" s="100" t="s">
        <v>17310</v>
      </c>
      <c r="B17022" s="101">
        <v>4.95</v>
      </c>
      <c r="C17022" s="102"/>
      <c r="D17022" s="100" t="s">
        <v>32352</v>
      </c>
      <c r="E17022" s="101">
        <v>10.5</v>
      </c>
      <c r="F17022" s="102"/>
    </row>
    <row r="17023" ht="12.75" customHeight="1">
      <c r="A17023" s="100" t="s">
        <v>32220</v>
      </c>
      <c r="B17023" s="101">
        <v>12.41</v>
      </c>
      <c r="C17023" s="102"/>
      <c r="D17023" s="100" t="s">
        <v>17572</v>
      </c>
      <c r="E17023" s="101">
        <v>10.5</v>
      </c>
      <c r="F17023" s="102"/>
    </row>
    <row r="17024" ht="12.75" customHeight="1">
      <c r="A17024" s="100" t="s">
        <v>17312</v>
      </c>
      <c r="B17024" s="101">
        <v>12.41</v>
      </c>
      <c r="C17024" s="102"/>
      <c r="D17024" s="100" t="s">
        <v>32353</v>
      </c>
      <c r="E17024" s="101">
        <v>11.54</v>
      </c>
      <c r="F17024" s="102"/>
    </row>
    <row r="17025" ht="12.75" customHeight="1">
      <c r="A17025" s="100" t="s">
        <v>32221</v>
      </c>
      <c r="B17025" s="101">
        <v>15.68</v>
      </c>
      <c r="C17025" s="102"/>
      <c r="D17025" s="100" t="s">
        <v>17574</v>
      </c>
      <c r="E17025" s="101">
        <v>11.54</v>
      </c>
      <c r="F17025" s="102"/>
    </row>
    <row r="17026" ht="12.75" customHeight="1">
      <c r="A17026" s="100" t="s">
        <v>17314</v>
      </c>
      <c r="B17026" s="101">
        <v>15.68</v>
      </c>
      <c r="C17026" s="102"/>
      <c r="D17026" s="100" t="s">
        <v>32354</v>
      </c>
      <c r="E17026" s="101">
        <v>13.49</v>
      </c>
      <c r="F17026" s="102"/>
    </row>
    <row r="17027" ht="12.75" customHeight="1">
      <c r="A17027" s="100" t="s">
        <v>32222</v>
      </c>
      <c r="B17027" s="101">
        <v>23.45</v>
      </c>
      <c r="C17027" s="102"/>
      <c r="D17027" s="100" t="s">
        <v>17576</v>
      </c>
      <c r="E17027" s="101">
        <v>13.49</v>
      </c>
      <c r="F17027" s="102"/>
    </row>
    <row r="17028" ht="12.75" customHeight="1">
      <c r="A17028" s="100" t="s">
        <v>17316</v>
      </c>
      <c r="B17028" s="101">
        <v>23.45</v>
      </c>
      <c r="C17028" s="102"/>
      <c r="D17028" s="100" t="s">
        <v>32355</v>
      </c>
      <c r="E17028" s="101">
        <v>16.04</v>
      </c>
      <c r="F17028" s="102"/>
    </row>
    <row r="17029" ht="12.75" customHeight="1">
      <c r="A17029" s="100" t="s">
        <v>32223</v>
      </c>
      <c r="B17029" s="101">
        <v>3.26</v>
      </c>
      <c r="C17029" s="102"/>
      <c r="D17029" s="100" t="s">
        <v>17578</v>
      </c>
      <c r="E17029" s="101">
        <v>16.04</v>
      </c>
      <c r="F17029" s="102"/>
    </row>
    <row r="17030" ht="12.75" customHeight="1">
      <c r="A17030" s="100" t="s">
        <v>17318</v>
      </c>
      <c r="B17030" s="101">
        <v>3.26</v>
      </c>
      <c r="C17030" s="102"/>
      <c r="D17030" s="100" t="s">
        <v>32356</v>
      </c>
      <c r="E17030" s="101">
        <v>22.4</v>
      </c>
      <c r="F17030" s="102"/>
    </row>
    <row r="17031" ht="12.75" customHeight="1">
      <c r="A17031" s="100" t="s">
        <v>32224</v>
      </c>
      <c r="B17031" s="101">
        <v>5.26</v>
      </c>
      <c r="C17031" s="102"/>
      <c r="D17031" s="100" t="s">
        <v>17580</v>
      </c>
      <c r="E17031" s="101">
        <v>22.4</v>
      </c>
      <c r="F17031" s="102"/>
    </row>
    <row r="17032" ht="12.75" customHeight="1">
      <c r="A17032" s="100" t="s">
        <v>17320</v>
      </c>
      <c r="B17032" s="101">
        <v>5.26</v>
      </c>
      <c r="C17032" s="102"/>
      <c r="D17032" s="100" t="s">
        <v>32357</v>
      </c>
      <c r="E17032" s="101">
        <v>23.47</v>
      </c>
      <c r="F17032" s="102"/>
    </row>
    <row r="17033" ht="12.75" customHeight="1">
      <c r="A17033" s="100" t="s">
        <v>32225</v>
      </c>
      <c r="B17033" s="101">
        <v>6.11</v>
      </c>
      <c r="C17033" s="102"/>
      <c r="D17033" s="100" t="s">
        <v>17582</v>
      </c>
      <c r="E17033" s="101">
        <v>23.47</v>
      </c>
      <c r="F17033" s="102"/>
    </row>
    <row r="17034" ht="12.75" customHeight="1">
      <c r="A17034" s="100" t="s">
        <v>17322</v>
      </c>
      <c r="B17034" s="101">
        <v>6.11</v>
      </c>
      <c r="C17034" s="102"/>
      <c r="D17034" s="100" t="s">
        <v>32358</v>
      </c>
      <c r="E17034" s="101">
        <v>0.72</v>
      </c>
      <c r="F17034" s="102"/>
    </row>
    <row r="17035" ht="12.75" customHeight="1">
      <c r="A17035" s="100" t="s">
        <v>32226</v>
      </c>
      <c r="B17035" s="101">
        <v>6.9</v>
      </c>
      <c r="C17035" s="102"/>
      <c r="D17035" s="100" t="s">
        <v>17584</v>
      </c>
      <c r="E17035" s="101">
        <v>0.72</v>
      </c>
      <c r="F17035" s="102"/>
    </row>
    <row r="17036" ht="12.75" customHeight="1">
      <c r="A17036" s="100" t="s">
        <v>17324</v>
      </c>
      <c r="B17036" s="101">
        <v>6.9</v>
      </c>
      <c r="C17036" s="102"/>
      <c r="D17036" s="100" t="s">
        <v>32359</v>
      </c>
      <c r="E17036" s="101">
        <v>0.83</v>
      </c>
      <c r="F17036" s="102"/>
    </row>
    <row r="17037" ht="12.75" customHeight="1">
      <c r="A17037" s="100" t="s">
        <v>32227</v>
      </c>
      <c r="B17037" s="101">
        <v>9.01</v>
      </c>
      <c r="C17037" s="102"/>
      <c r="D17037" s="100" t="s">
        <v>17586</v>
      </c>
      <c r="E17037" s="101">
        <v>0.83</v>
      </c>
      <c r="F17037" s="102"/>
    </row>
    <row r="17038" ht="12.75" customHeight="1">
      <c r="A17038" s="100" t="s">
        <v>17326</v>
      </c>
      <c r="B17038" s="101">
        <v>9.01</v>
      </c>
      <c r="C17038" s="102"/>
      <c r="D17038" s="100" t="s">
        <v>32360</v>
      </c>
      <c r="E17038" s="101">
        <v>1.54</v>
      </c>
      <c r="F17038" s="102"/>
    </row>
    <row r="17039" ht="12.75" customHeight="1">
      <c r="A17039" s="100" t="s">
        <v>32228</v>
      </c>
      <c r="B17039" s="101">
        <v>11.57</v>
      </c>
      <c r="C17039" s="102"/>
      <c r="D17039" s="100" t="s">
        <v>17588</v>
      </c>
      <c r="E17039" s="101">
        <v>1.54</v>
      </c>
      <c r="F17039" s="102"/>
    </row>
    <row r="17040" ht="12.75" customHeight="1">
      <c r="A17040" s="100" t="s">
        <v>17328</v>
      </c>
      <c r="B17040" s="101">
        <v>11.57</v>
      </c>
      <c r="C17040" s="102"/>
      <c r="D17040" s="100" t="s">
        <v>32361</v>
      </c>
      <c r="E17040" s="101">
        <v>2.78</v>
      </c>
      <c r="F17040" s="102"/>
    </row>
    <row r="17041" ht="12.75" customHeight="1">
      <c r="A17041" s="100" t="s">
        <v>32229</v>
      </c>
      <c r="B17041" s="101">
        <v>67.34</v>
      </c>
      <c r="C17041" s="102"/>
      <c r="D17041" s="100" t="s">
        <v>17590</v>
      </c>
      <c r="E17041" s="101">
        <v>2.78</v>
      </c>
      <c r="F17041" s="102"/>
    </row>
    <row r="17042" ht="12.75" customHeight="1">
      <c r="A17042" s="100" t="s">
        <v>17330</v>
      </c>
      <c r="B17042" s="101">
        <v>67.34</v>
      </c>
      <c r="C17042" s="102"/>
      <c r="D17042" s="100" t="s">
        <v>32362</v>
      </c>
      <c r="E17042" s="101">
        <v>5.25</v>
      </c>
      <c r="F17042" s="102"/>
    </row>
    <row r="17043" ht="12.75" customHeight="1">
      <c r="A17043" s="100" t="s">
        <v>32230</v>
      </c>
      <c r="B17043" s="101">
        <v>76.14</v>
      </c>
      <c r="C17043" s="102"/>
      <c r="D17043" s="100" t="s">
        <v>17592</v>
      </c>
      <c r="E17043" s="101">
        <v>5.25</v>
      </c>
      <c r="F17043" s="102"/>
    </row>
    <row r="17044" ht="12.75" customHeight="1">
      <c r="A17044" s="100" t="s">
        <v>17332</v>
      </c>
      <c r="B17044" s="101">
        <v>76.14</v>
      </c>
      <c r="C17044" s="102"/>
      <c r="D17044" s="100" t="s">
        <v>32363</v>
      </c>
      <c r="E17044" s="101">
        <v>7.91</v>
      </c>
      <c r="F17044" s="102"/>
    </row>
    <row r="17045" ht="12.75" customHeight="1">
      <c r="A17045" s="100" t="s">
        <v>32231</v>
      </c>
      <c r="B17045" s="101">
        <v>155.66</v>
      </c>
      <c r="C17045" s="102"/>
      <c r="D17045" s="100" t="s">
        <v>17594</v>
      </c>
      <c r="E17045" s="101">
        <v>7.91</v>
      </c>
      <c r="F17045" s="102"/>
    </row>
    <row r="17046" ht="12.75" customHeight="1">
      <c r="A17046" s="100" t="s">
        <v>17334</v>
      </c>
      <c r="B17046" s="101">
        <v>155.66</v>
      </c>
      <c r="C17046" s="102"/>
      <c r="D17046" s="100" t="s">
        <v>32364</v>
      </c>
      <c r="E17046" s="101">
        <v>15.35</v>
      </c>
      <c r="F17046" s="102"/>
    </row>
    <row r="17047" ht="12.75" customHeight="1">
      <c r="A17047" s="100" t="s">
        <v>32232</v>
      </c>
      <c r="B17047" s="101">
        <v>2.42</v>
      </c>
      <c r="C17047" s="102"/>
      <c r="D17047" s="100" t="s">
        <v>17596</v>
      </c>
      <c r="E17047" s="101">
        <v>15.35</v>
      </c>
      <c r="F17047" s="102"/>
    </row>
    <row r="17048" ht="12.75" customHeight="1">
      <c r="A17048" s="100" t="s">
        <v>17336</v>
      </c>
      <c r="B17048" s="101">
        <v>2.42</v>
      </c>
      <c r="C17048" s="102"/>
      <c r="D17048" s="100" t="s">
        <v>32365</v>
      </c>
      <c r="E17048" s="101">
        <v>36.43</v>
      </c>
      <c r="F17048" s="102"/>
    </row>
    <row r="17049" ht="12.75" customHeight="1">
      <c r="A17049" s="100" t="s">
        <v>32233</v>
      </c>
      <c r="B17049" s="101">
        <v>3.02</v>
      </c>
      <c r="C17049" s="102"/>
      <c r="D17049" s="100" t="s">
        <v>17598</v>
      </c>
      <c r="E17049" s="101">
        <v>36.43</v>
      </c>
      <c r="F17049" s="102"/>
    </row>
    <row r="17050" ht="12.75" customHeight="1">
      <c r="A17050" s="100" t="s">
        <v>17338</v>
      </c>
      <c r="B17050" s="101">
        <v>3.02</v>
      </c>
      <c r="C17050" s="102"/>
      <c r="D17050" s="100" t="s">
        <v>32366</v>
      </c>
      <c r="E17050" s="101">
        <v>54.77</v>
      </c>
      <c r="F17050" s="102"/>
    </row>
    <row r="17051" ht="12.75" customHeight="1">
      <c r="A17051" s="100" t="s">
        <v>32234</v>
      </c>
      <c r="B17051" s="101">
        <v>7.95</v>
      </c>
      <c r="C17051" s="102"/>
      <c r="D17051" s="100" t="s">
        <v>17600</v>
      </c>
      <c r="E17051" s="101">
        <v>54.77</v>
      </c>
      <c r="F17051" s="102"/>
    </row>
    <row r="17052" ht="12.75" customHeight="1">
      <c r="A17052" s="100" t="s">
        <v>17340</v>
      </c>
      <c r="B17052" s="101">
        <v>7.95</v>
      </c>
      <c r="C17052" s="102"/>
      <c r="D17052" s="100" t="s">
        <v>32367</v>
      </c>
      <c r="E17052" s="101">
        <v>1.29</v>
      </c>
      <c r="F17052" s="102"/>
    </row>
    <row r="17053" ht="12.75" customHeight="1">
      <c r="A17053" s="100" t="s">
        <v>32235</v>
      </c>
      <c r="B17053" s="101">
        <v>9.55</v>
      </c>
      <c r="C17053" s="102"/>
      <c r="D17053" s="100" t="s">
        <v>17602</v>
      </c>
      <c r="E17053" s="101">
        <v>1.29</v>
      </c>
      <c r="F17053" s="102"/>
    </row>
    <row r="17054" ht="12.75" customHeight="1">
      <c r="A17054" s="100" t="s">
        <v>17342</v>
      </c>
      <c r="B17054" s="101">
        <v>9.55</v>
      </c>
      <c r="C17054" s="102"/>
      <c r="D17054" s="100" t="s">
        <v>32368</v>
      </c>
      <c r="E17054" s="101">
        <v>1.69</v>
      </c>
      <c r="F17054" s="102"/>
    </row>
    <row r="17055" ht="12.75" customHeight="1">
      <c r="A17055" s="100" t="s">
        <v>32236</v>
      </c>
      <c r="B17055" s="101">
        <v>13.46</v>
      </c>
      <c r="C17055" s="102"/>
      <c r="D17055" s="100" t="s">
        <v>17604</v>
      </c>
      <c r="E17055" s="101">
        <v>1.69</v>
      </c>
      <c r="F17055" s="102"/>
    </row>
    <row r="17056" ht="12.75" customHeight="1">
      <c r="A17056" s="100" t="s">
        <v>17344</v>
      </c>
      <c r="B17056" s="101">
        <v>13.46</v>
      </c>
      <c r="C17056" s="102"/>
      <c r="D17056" s="100" t="s">
        <v>32369</v>
      </c>
      <c r="E17056" s="101">
        <v>2.05</v>
      </c>
      <c r="F17056" s="102"/>
    </row>
    <row r="17057" ht="12.75" customHeight="1">
      <c r="A17057" s="100" t="s">
        <v>32237</v>
      </c>
      <c r="B17057" s="101">
        <v>23.92</v>
      </c>
      <c r="C17057" s="102"/>
      <c r="D17057" s="100" t="s">
        <v>17606</v>
      </c>
      <c r="E17057" s="101">
        <v>2.05</v>
      </c>
      <c r="F17057" s="102"/>
    </row>
    <row r="17058" ht="12.75" customHeight="1">
      <c r="A17058" s="100" t="s">
        <v>17346</v>
      </c>
      <c r="B17058" s="101">
        <v>23.92</v>
      </c>
      <c r="C17058" s="102"/>
      <c r="D17058" s="100" t="s">
        <v>32370</v>
      </c>
      <c r="E17058" s="101">
        <v>4.56</v>
      </c>
      <c r="F17058" s="102"/>
    </row>
    <row r="17059" ht="12.75" customHeight="1">
      <c r="A17059" s="100" t="s">
        <v>32238</v>
      </c>
      <c r="B17059" s="101">
        <v>1.5</v>
      </c>
      <c r="C17059" s="102"/>
      <c r="D17059" s="100" t="s">
        <v>17608</v>
      </c>
      <c r="E17059" s="101">
        <v>4.56</v>
      </c>
      <c r="F17059" s="102"/>
    </row>
    <row r="17060" ht="12.75" customHeight="1">
      <c r="A17060" s="100" t="s">
        <v>17348</v>
      </c>
      <c r="B17060" s="101">
        <v>1.5</v>
      </c>
      <c r="C17060" s="102"/>
      <c r="D17060" s="100" t="s">
        <v>32371</v>
      </c>
      <c r="E17060" s="101">
        <v>8.28</v>
      </c>
      <c r="F17060" s="102"/>
    </row>
    <row r="17061" ht="12.75" customHeight="1">
      <c r="A17061" s="100" t="s">
        <v>32239</v>
      </c>
      <c r="B17061" s="101">
        <v>2.29</v>
      </c>
      <c r="C17061" s="102"/>
      <c r="D17061" s="100" t="s">
        <v>17610</v>
      </c>
      <c r="E17061" s="101">
        <v>8.28</v>
      </c>
      <c r="F17061" s="102"/>
    </row>
    <row r="17062" ht="12.75" customHeight="1">
      <c r="A17062" s="100" t="s">
        <v>17350</v>
      </c>
      <c r="B17062" s="101">
        <v>2.29</v>
      </c>
      <c r="C17062" s="102"/>
      <c r="D17062" s="100" t="s">
        <v>32372</v>
      </c>
      <c r="E17062" s="101">
        <v>13.38</v>
      </c>
      <c r="F17062" s="102"/>
    </row>
    <row r="17063" ht="12.75" customHeight="1">
      <c r="A17063" s="100" t="s">
        <v>32240</v>
      </c>
      <c r="B17063" s="101">
        <v>3.83</v>
      </c>
      <c r="C17063" s="102"/>
      <c r="D17063" s="100" t="s">
        <v>17612</v>
      </c>
      <c r="E17063" s="101">
        <v>13.38</v>
      </c>
      <c r="F17063" s="102"/>
    </row>
    <row r="17064" ht="12.75" customHeight="1">
      <c r="A17064" s="100" t="s">
        <v>17352</v>
      </c>
      <c r="B17064" s="101">
        <v>3.83</v>
      </c>
      <c r="C17064" s="102"/>
      <c r="D17064" s="100" t="s">
        <v>32373</v>
      </c>
      <c r="E17064" s="101">
        <v>22.65</v>
      </c>
      <c r="F17064" s="102"/>
    </row>
    <row r="17065" ht="12.75" customHeight="1">
      <c r="A17065" s="100" t="s">
        <v>32241</v>
      </c>
      <c r="B17065" s="101">
        <v>6.91</v>
      </c>
      <c r="C17065" s="102"/>
      <c r="D17065" s="100" t="s">
        <v>17614</v>
      </c>
      <c r="E17065" s="101">
        <v>22.65</v>
      </c>
      <c r="F17065" s="102"/>
    </row>
    <row r="17066" ht="12.75" customHeight="1">
      <c r="A17066" s="100" t="s">
        <v>17354</v>
      </c>
      <c r="B17066" s="101">
        <v>6.91</v>
      </c>
      <c r="C17066" s="102"/>
      <c r="D17066" s="100" t="s">
        <v>32374</v>
      </c>
      <c r="E17066" s="101">
        <v>35.08</v>
      </c>
      <c r="F17066" s="102"/>
    </row>
    <row r="17067" ht="12.75" customHeight="1">
      <c r="A17067" s="100" t="s">
        <v>32242</v>
      </c>
      <c r="B17067" s="101">
        <v>7.39</v>
      </c>
      <c r="C17067" s="102"/>
      <c r="D17067" s="100" t="s">
        <v>17616</v>
      </c>
      <c r="E17067" s="101">
        <v>35.08</v>
      </c>
      <c r="F17067" s="102"/>
    </row>
    <row r="17068" ht="12.75" customHeight="1">
      <c r="A17068" s="100" t="s">
        <v>17356</v>
      </c>
      <c r="B17068" s="101">
        <v>7.39</v>
      </c>
      <c r="C17068" s="102"/>
      <c r="D17068" s="100" t="s">
        <v>32375</v>
      </c>
      <c r="E17068" s="101">
        <v>87.55</v>
      </c>
      <c r="F17068" s="102"/>
    </row>
    <row r="17069" ht="12.75" customHeight="1">
      <c r="A17069" s="100" t="s">
        <v>32243</v>
      </c>
      <c r="B17069" s="101">
        <v>15.16</v>
      </c>
      <c r="C17069" s="102"/>
      <c r="D17069" s="100" t="s">
        <v>17618</v>
      </c>
      <c r="E17069" s="101">
        <v>87.55</v>
      </c>
      <c r="F17069" s="102"/>
    </row>
    <row r="17070" ht="12.75" customHeight="1">
      <c r="A17070" s="100" t="s">
        <v>17358</v>
      </c>
      <c r="B17070" s="101">
        <v>15.16</v>
      </c>
      <c r="C17070" s="102"/>
      <c r="D17070" s="100" t="s">
        <v>32376</v>
      </c>
      <c r="E17070" s="101">
        <v>1.86</v>
      </c>
      <c r="F17070" s="102"/>
    </row>
    <row r="17071" ht="12.75" customHeight="1">
      <c r="A17071" s="100" t="s">
        <v>32244</v>
      </c>
      <c r="B17071" s="101">
        <v>2.42</v>
      </c>
      <c r="C17071" s="102"/>
      <c r="D17071" s="100" t="s">
        <v>17620</v>
      </c>
      <c r="E17071" s="101">
        <v>1.86</v>
      </c>
      <c r="F17071" s="102"/>
    </row>
    <row r="17072" ht="12.75" customHeight="1">
      <c r="A17072" s="100" t="s">
        <v>17360</v>
      </c>
      <c r="B17072" s="101">
        <v>2.42</v>
      </c>
      <c r="C17072" s="102"/>
      <c r="D17072" s="100" t="s">
        <v>32377</v>
      </c>
      <c r="E17072" s="101">
        <v>2.62</v>
      </c>
      <c r="F17072" s="102"/>
    </row>
    <row r="17073" ht="12.75" customHeight="1">
      <c r="A17073" s="100" t="s">
        <v>32245</v>
      </c>
      <c r="B17073" s="101">
        <v>3.91</v>
      </c>
      <c r="C17073" s="102"/>
      <c r="D17073" s="100" t="s">
        <v>17622</v>
      </c>
      <c r="E17073" s="101">
        <v>2.62</v>
      </c>
      <c r="F17073" s="102"/>
    </row>
    <row r="17074" ht="12.75" customHeight="1">
      <c r="A17074" s="100" t="s">
        <v>17362</v>
      </c>
      <c r="B17074" s="101">
        <v>3.91</v>
      </c>
      <c r="C17074" s="102"/>
      <c r="D17074" s="100" t="s">
        <v>32378</v>
      </c>
      <c r="E17074" s="101">
        <v>4.69</v>
      </c>
      <c r="F17074" s="102"/>
    </row>
    <row r="17075" ht="12.75" customHeight="1">
      <c r="A17075" s="100" t="s">
        <v>32246</v>
      </c>
      <c r="B17075" s="101">
        <v>2.86</v>
      </c>
      <c r="C17075" s="102"/>
      <c r="D17075" s="100" t="s">
        <v>17624</v>
      </c>
      <c r="E17075" s="101">
        <v>4.69</v>
      </c>
      <c r="F17075" s="102"/>
    </row>
    <row r="17076" ht="12.75" customHeight="1">
      <c r="A17076" s="100" t="s">
        <v>17364</v>
      </c>
      <c r="B17076" s="101">
        <v>2.86</v>
      </c>
      <c r="C17076" s="102"/>
      <c r="D17076" s="100" t="s">
        <v>32379</v>
      </c>
      <c r="E17076" s="101">
        <v>8.35</v>
      </c>
      <c r="F17076" s="102"/>
    </row>
    <row r="17077" ht="12.75" customHeight="1">
      <c r="A17077" s="100" t="s">
        <v>32247</v>
      </c>
      <c r="B17077" s="101">
        <v>3.55</v>
      </c>
      <c r="C17077" s="102"/>
      <c r="D17077" s="100" t="s">
        <v>17626</v>
      </c>
      <c r="E17077" s="101">
        <v>8.35</v>
      </c>
      <c r="F17077" s="102"/>
    </row>
    <row r="17078" ht="12.75" customHeight="1">
      <c r="A17078" s="100" t="s">
        <v>17366</v>
      </c>
      <c r="B17078" s="101">
        <v>3.55</v>
      </c>
      <c r="C17078" s="102"/>
      <c r="D17078" s="100" t="s">
        <v>32380</v>
      </c>
      <c r="E17078" s="101">
        <v>11.51</v>
      </c>
      <c r="F17078" s="102"/>
    </row>
    <row r="17079" ht="12.75" customHeight="1">
      <c r="A17079" s="100" t="s">
        <v>32248</v>
      </c>
      <c r="B17079" s="101">
        <v>7.18</v>
      </c>
      <c r="C17079" s="102"/>
      <c r="D17079" s="100" t="s">
        <v>17628</v>
      </c>
      <c r="E17079" s="101">
        <v>11.51</v>
      </c>
      <c r="F17079" s="102"/>
    </row>
    <row r="17080" ht="12.75" customHeight="1">
      <c r="A17080" s="100" t="s">
        <v>17368</v>
      </c>
      <c r="B17080" s="101">
        <v>7.18</v>
      </c>
      <c r="C17080" s="102"/>
      <c r="D17080" s="100" t="s">
        <v>32381</v>
      </c>
      <c r="E17080" s="101">
        <v>25.15</v>
      </c>
      <c r="F17080" s="102"/>
    </row>
    <row r="17081" ht="12.75" customHeight="1">
      <c r="A17081" s="100" t="s">
        <v>32249</v>
      </c>
      <c r="B17081" s="101">
        <v>8.92</v>
      </c>
      <c r="C17081" s="102"/>
      <c r="D17081" s="100" t="s">
        <v>17630</v>
      </c>
      <c r="E17081" s="101">
        <v>25.15</v>
      </c>
      <c r="F17081" s="102"/>
    </row>
    <row r="17082" ht="12.75" customHeight="1">
      <c r="A17082" s="100" t="s">
        <v>17370</v>
      </c>
      <c r="B17082" s="101">
        <v>8.92</v>
      </c>
      <c r="C17082" s="102"/>
      <c r="D17082" s="100" t="s">
        <v>32382</v>
      </c>
      <c r="E17082" s="101">
        <v>38.17</v>
      </c>
      <c r="F17082" s="102"/>
    </row>
    <row r="17083" ht="12.75" customHeight="1">
      <c r="A17083" s="100" t="s">
        <v>32250</v>
      </c>
      <c r="B17083" s="101">
        <v>9.05</v>
      </c>
      <c r="C17083" s="102"/>
      <c r="D17083" s="100" t="s">
        <v>17632</v>
      </c>
      <c r="E17083" s="101">
        <v>38.17</v>
      </c>
      <c r="F17083" s="102"/>
    </row>
    <row r="17084" ht="12.75" customHeight="1">
      <c r="A17084" s="100" t="s">
        <v>17372</v>
      </c>
      <c r="B17084" s="101">
        <v>9.05</v>
      </c>
      <c r="C17084" s="102"/>
      <c r="D17084" s="100" t="s">
        <v>32383</v>
      </c>
      <c r="E17084" s="101">
        <v>54.85</v>
      </c>
      <c r="F17084" s="102"/>
    </row>
    <row r="17085" ht="12.75" customHeight="1">
      <c r="A17085" s="100" t="s">
        <v>32251</v>
      </c>
      <c r="B17085" s="101">
        <v>9.5</v>
      </c>
      <c r="C17085" s="102"/>
      <c r="D17085" s="100" t="s">
        <v>17634</v>
      </c>
      <c r="E17085" s="101">
        <v>54.85</v>
      </c>
      <c r="F17085" s="102"/>
    </row>
    <row r="17086" ht="12.75" customHeight="1">
      <c r="A17086" s="100" t="s">
        <v>17374</v>
      </c>
      <c r="B17086" s="101">
        <v>9.5</v>
      </c>
      <c r="C17086" s="102"/>
      <c r="D17086" s="100" t="s">
        <v>32384</v>
      </c>
      <c r="E17086" s="101">
        <v>129.49</v>
      </c>
      <c r="F17086" s="102"/>
    </row>
    <row r="17087" ht="12.75" customHeight="1">
      <c r="A17087" s="100" t="s">
        <v>32252</v>
      </c>
      <c r="B17087" s="101">
        <v>0.87</v>
      </c>
      <c r="C17087" s="102"/>
      <c r="D17087" s="100" t="s">
        <v>17636</v>
      </c>
      <c r="E17087" s="101">
        <v>129.49</v>
      </c>
      <c r="F17087" s="102"/>
    </row>
    <row r="17088" ht="12.75" customHeight="1">
      <c r="A17088" s="100" t="s">
        <v>17376</v>
      </c>
      <c r="B17088" s="101">
        <v>0.87</v>
      </c>
      <c r="C17088" s="102"/>
      <c r="D17088" s="100" t="s">
        <v>32385</v>
      </c>
      <c r="E17088" s="101">
        <v>0.94</v>
      </c>
      <c r="F17088" s="102"/>
    </row>
    <row r="17089" ht="12.75" customHeight="1">
      <c r="A17089" s="100" t="s">
        <v>32253</v>
      </c>
      <c r="B17089" s="101">
        <v>1.39</v>
      </c>
      <c r="C17089" s="102"/>
      <c r="D17089" s="100" t="s">
        <v>17638</v>
      </c>
      <c r="E17089" s="101">
        <v>0.94</v>
      </c>
      <c r="F17089" s="102"/>
    </row>
    <row r="17090" ht="12.75" customHeight="1">
      <c r="A17090" s="100" t="s">
        <v>17378</v>
      </c>
      <c r="B17090" s="101">
        <v>1.39</v>
      </c>
      <c r="C17090" s="102"/>
      <c r="D17090" s="100" t="s">
        <v>32386</v>
      </c>
      <c r="E17090" s="101">
        <v>1.55</v>
      </c>
      <c r="F17090" s="102"/>
    </row>
    <row r="17091" ht="12.75" customHeight="1">
      <c r="A17091" s="100" t="s">
        <v>32254</v>
      </c>
      <c r="B17091" s="101">
        <v>2.27</v>
      </c>
      <c r="C17091" s="102"/>
      <c r="D17091" s="100" t="s">
        <v>17640</v>
      </c>
      <c r="E17091" s="101">
        <v>1.55</v>
      </c>
      <c r="F17091" s="102"/>
    </row>
    <row r="17092" ht="12.75" customHeight="1">
      <c r="A17092" s="100" t="s">
        <v>17380</v>
      </c>
      <c r="B17092" s="101">
        <v>2.27</v>
      </c>
      <c r="C17092" s="102"/>
      <c r="D17092" s="100" t="s">
        <v>32387</v>
      </c>
      <c r="E17092" s="101">
        <v>3.66</v>
      </c>
      <c r="F17092" s="102"/>
    </row>
    <row r="17093" ht="12.75" customHeight="1">
      <c r="A17093" s="100" t="s">
        <v>32255</v>
      </c>
      <c r="B17093" s="101">
        <v>4.13</v>
      </c>
      <c r="C17093" s="102"/>
      <c r="D17093" s="100" t="s">
        <v>17642</v>
      </c>
      <c r="E17093" s="101">
        <v>3.66</v>
      </c>
      <c r="F17093" s="102"/>
    </row>
    <row r="17094" ht="12.75" customHeight="1">
      <c r="A17094" s="100" t="s">
        <v>17382</v>
      </c>
      <c r="B17094" s="101">
        <v>4.13</v>
      </c>
      <c r="C17094" s="102"/>
      <c r="D17094" s="100" t="s">
        <v>32388</v>
      </c>
      <c r="E17094" s="101">
        <v>5.31</v>
      </c>
      <c r="F17094" s="102"/>
    </row>
    <row r="17095" ht="12.75" customHeight="1">
      <c r="A17095" s="100" t="s">
        <v>32256</v>
      </c>
      <c r="B17095" s="101">
        <v>4.51</v>
      </c>
      <c r="C17095" s="102"/>
      <c r="D17095" s="100" t="s">
        <v>17644</v>
      </c>
      <c r="E17095" s="101">
        <v>5.31</v>
      </c>
      <c r="F17095" s="102"/>
    </row>
    <row r="17096" ht="12.75" customHeight="1">
      <c r="A17096" s="100" t="s">
        <v>17384</v>
      </c>
      <c r="B17096" s="101">
        <v>4.51</v>
      </c>
      <c r="C17096" s="102"/>
      <c r="D17096" s="100" t="s">
        <v>32389</v>
      </c>
      <c r="E17096" s="101">
        <v>6.68</v>
      </c>
      <c r="F17096" s="102"/>
    </row>
    <row r="17097" ht="12.75" customHeight="1">
      <c r="A17097" s="100" t="s">
        <v>32257</v>
      </c>
      <c r="B17097" s="101">
        <v>9.11</v>
      </c>
      <c r="C17097" s="102"/>
      <c r="D17097" s="100" t="s">
        <v>17646</v>
      </c>
      <c r="E17097" s="101">
        <v>6.68</v>
      </c>
      <c r="F17097" s="102"/>
    </row>
    <row r="17098" ht="12.75" customHeight="1">
      <c r="A17098" s="100" t="s">
        <v>17386</v>
      </c>
      <c r="B17098" s="101">
        <v>9.11</v>
      </c>
      <c r="C17098" s="102"/>
      <c r="D17098" s="100" t="s">
        <v>32390</v>
      </c>
      <c r="E17098" s="101">
        <v>14.38</v>
      </c>
      <c r="F17098" s="102"/>
    </row>
    <row r="17099" ht="12.75" customHeight="1">
      <c r="A17099" s="100" t="s">
        <v>32258</v>
      </c>
      <c r="B17099" s="101">
        <v>14.3</v>
      </c>
      <c r="C17099" s="102"/>
      <c r="D17099" s="100" t="s">
        <v>17648</v>
      </c>
      <c r="E17099" s="101">
        <v>14.38</v>
      </c>
      <c r="F17099" s="102"/>
    </row>
    <row r="17100" ht="12.75" customHeight="1">
      <c r="A17100" s="100" t="s">
        <v>17388</v>
      </c>
      <c r="B17100" s="101">
        <v>14.3</v>
      </c>
      <c r="C17100" s="102"/>
      <c r="D17100" s="100" t="s">
        <v>32391</v>
      </c>
      <c r="E17100" s="101">
        <v>61.48</v>
      </c>
      <c r="F17100" s="102"/>
    </row>
    <row r="17101" ht="12.75" customHeight="1">
      <c r="A17101" s="100" t="s">
        <v>32259</v>
      </c>
      <c r="B17101" s="101">
        <v>20.56</v>
      </c>
      <c r="C17101" s="102"/>
      <c r="D17101" s="100" t="s">
        <v>17650</v>
      </c>
      <c r="E17101" s="101">
        <v>61.48</v>
      </c>
      <c r="F17101" s="102"/>
    </row>
    <row r="17102" ht="12.75" customHeight="1">
      <c r="A17102" s="100" t="s">
        <v>17390</v>
      </c>
      <c r="B17102" s="101">
        <v>20.56</v>
      </c>
      <c r="C17102" s="102"/>
      <c r="D17102" s="100" t="s">
        <v>32392</v>
      </c>
      <c r="E17102" s="101">
        <v>70.33</v>
      </c>
      <c r="F17102" s="102"/>
    </row>
    <row r="17103" ht="12.75" customHeight="1">
      <c r="A17103" s="100" t="s">
        <v>32260</v>
      </c>
      <c r="B17103" s="101">
        <v>36.64</v>
      </c>
      <c r="C17103" s="102"/>
      <c r="D17103" s="100" t="s">
        <v>17652</v>
      </c>
      <c r="E17103" s="101">
        <v>70.33</v>
      </c>
      <c r="F17103" s="102"/>
    </row>
    <row r="17104" ht="12.75" customHeight="1">
      <c r="A17104" s="100" t="s">
        <v>17392</v>
      </c>
      <c r="B17104" s="101">
        <v>36.64</v>
      </c>
      <c r="C17104" s="102"/>
      <c r="D17104" s="100" t="s">
        <v>32393</v>
      </c>
      <c r="E17104" s="101">
        <v>217.96</v>
      </c>
      <c r="F17104" s="102"/>
    </row>
    <row r="17105" ht="12.75" customHeight="1">
      <c r="A17105" s="100" t="s">
        <v>32261</v>
      </c>
      <c r="B17105" s="101">
        <v>2.11</v>
      </c>
      <c r="C17105" s="102"/>
      <c r="D17105" s="100" t="s">
        <v>17654</v>
      </c>
      <c r="E17105" s="101">
        <v>217.96</v>
      </c>
      <c r="F17105" s="102"/>
    </row>
    <row r="17106" ht="12.75" customHeight="1">
      <c r="A17106" s="100" t="s">
        <v>17394</v>
      </c>
      <c r="B17106" s="101">
        <v>2.11</v>
      </c>
      <c r="C17106" s="102"/>
      <c r="D17106" s="100" t="s">
        <v>32394</v>
      </c>
      <c r="E17106" s="101">
        <v>0.37</v>
      </c>
      <c r="F17106" s="102"/>
    </row>
    <row r="17107" ht="12.75" customHeight="1">
      <c r="A17107" s="100" t="s">
        <v>32262</v>
      </c>
      <c r="B17107" s="101">
        <v>2.72</v>
      </c>
      <c r="C17107" s="102"/>
      <c r="D17107" s="100" t="s">
        <v>17656</v>
      </c>
      <c r="E17107" s="101">
        <v>0.37</v>
      </c>
      <c r="F17107" s="102"/>
    </row>
    <row r="17108" ht="12.75" customHeight="1">
      <c r="A17108" s="100" t="s">
        <v>17396</v>
      </c>
      <c r="B17108" s="101">
        <v>2.72</v>
      </c>
      <c r="C17108" s="102"/>
      <c r="D17108" s="100" t="s">
        <v>32395</v>
      </c>
      <c r="E17108" s="101">
        <v>0.53</v>
      </c>
      <c r="F17108" s="102"/>
    </row>
    <row r="17109" ht="12.75" customHeight="1">
      <c r="A17109" s="100" t="s">
        <v>32263</v>
      </c>
      <c r="B17109" s="101">
        <v>8.64</v>
      </c>
      <c r="C17109" s="102"/>
      <c r="D17109" s="100" t="s">
        <v>17658</v>
      </c>
      <c r="E17109" s="101">
        <v>0.53</v>
      </c>
      <c r="F17109" s="102"/>
    </row>
    <row r="17110" ht="12.75" customHeight="1">
      <c r="A17110" s="100" t="s">
        <v>17398</v>
      </c>
      <c r="B17110" s="101">
        <v>8.64</v>
      </c>
      <c r="C17110" s="102"/>
      <c r="D17110" s="100" t="s">
        <v>32396</v>
      </c>
      <c r="E17110" s="101">
        <v>1.47</v>
      </c>
      <c r="F17110" s="102"/>
    </row>
    <row r="17111" ht="12.75" customHeight="1">
      <c r="A17111" s="100" t="s">
        <v>32264</v>
      </c>
      <c r="B17111" s="101">
        <v>8.56</v>
      </c>
      <c r="C17111" s="102"/>
      <c r="D17111" s="100" t="s">
        <v>17660</v>
      </c>
      <c r="E17111" s="101">
        <v>1.47</v>
      </c>
      <c r="F17111" s="102"/>
    </row>
    <row r="17112" ht="12.75" customHeight="1">
      <c r="A17112" s="100" t="s">
        <v>17400</v>
      </c>
      <c r="B17112" s="101">
        <v>8.56</v>
      </c>
      <c r="C17112" s="102"/>
      <c r="D17112" s="100" t="s">
        <v>32397</v>
      </c>
      <c r="E17112" s="101">
        <v>3.48</v>
      </c>
      <c r="F17112" s="102"/>
    </row>
    <row r="17113" ht="12.75" customHeight="1">
      <c r="A17113" s="100" t="s">
        <v>32265</v>
      </c>
      <c r="B17113" s="101">
        <v>23.93</v>
      </c>
      <c r="C17113" s="102"/>
      <c r="D17113" s="100" t="s">
        <v>17662</v>
      </c>
      <c r="E17113" s="101">
        <v>3.48</v>
      </c>
      <c r="F17113" s="102"/>
    </row>
    <row r="17114" ht="12.75" customHeight="1">
      <c r="A17114" s="100" t="s">
        <v>17402</v>
      </c>
      <c r="B17114" s="101">
        <v>23.93</v>
      </c>
      <c r="C17114" s="102"/>
      <c r="D17114" s="100" t="s">
        <v>32398</v>
      </c>
      <c r="E17114" s="101">
        <v>3.77</v>
      </c>
      <c r="F17114" s="102"/>
    </row>
    <row r="17115" ht="12.75" customHeight="1">
      <c r="A17115" s="100" t="s">
        <v>32266</v>
      </c>
      <c r="B17115" s="101">
        <v>0.61</v>
      </c>
      <c r="C17115" s="102"/>
      <c r="D17115" s="100" t="s">
        <v>17664</v>
      </c>
      <c r="E17115" s="101">
        <v>3.77</v>
      </c>
      <c r="F17115" s="102"/>
    </row>
    <row r="17116" ht="12.75" customHeight="1">
      <c r="A17116" s="100" t="s">
        <v>17404</v>
      </c>
      <c r="B17116" s="101">
        <v>0.61</v>
      </c>
      <c r="C17116" s="102"/>
      <c r="D17116" s="100" t="s">
        <v>32399</v>
      </c>
      <c r="E17116" s="101">
        <v>9.99</v>
      </c>
      <c r="F17116" s="102"/>
    </row>
    <row r="17117" ht="12.75" customHeight="1">
      <c r="A17117" s="100" t="s">
        <v>32267</v>
      </c>
      <c r="B17117" s="101">
        <v>0.86</v>
      </c>
      <c r="C17117" s="102"/>
      <c r="D17117" s="100" t="s">
        <v>17666</v>
      </c>
      <c r="E17117" s="101">
        <v>9.99</v>
      </c>
      <c r="F17117" s="102"/>
    </row>
    <row r="17118" ht="12.75" customHeight="1">
      <c r="A17118" s="100" t="s">
        <v>17406</v>
      </c>
      <c r="B17118" s="101">
        <v>0.86</v>
      </c>
      <c r="C17118" s="102"/>
      <c r="D17118" s="100" t="s">
        <v>32400</v>
      </c>
      <c r="E17118" s="101">
        <v>11.93</v>
      </c>
      <c r="F17118" s="102"/>
    </row>
    <row r="17119" ht="12.75" customHeight="1">
      <c r="A17119" s="100" t="s">
        <v>32268</v>
      </c>
      <c r="B17119" s="101">
        <v>1.79</v>
      </c>
      <c r="C17119" s="102"/>
      <c r="D17119" s="100" t="s">
        <v>17668</v>
      </c>
      <c r="E17119" s="101">
        <v>11.93</v>
      </c>
      <c r="F17119" s="102"/>
    </row>
    <row r="17120" ht="12.75" customHeight="1">
      <c r="A17120" s="100" t="s">
        <v>17408</v>
      </c>
      <c r="B17120" s="101">
        <v>1.79</v>
      </c>
      <c r="C17120" s="102"/>
      <c r="D17120" s="100" t="s">
        <v>32401</v>
      </c>
      <c r="E17120" s="101">
        <v>25.21</v>
      </c>
      <c r="F17120" s="102"/>
    </row>
    <row r="17121" ht="12.75" customHeight="1">
      <c r="A17121" s="100" t="s">
        <v>32269</v>
      </c>
      <c r="B17121" s="101">
        <v>3.72</v>
      </c>
      <c r="C17121" s="102"/>
      <c r="D17121" s="100" t="s">
        <v>17670</v>
      </c>
      <c r="E17121" s="101">
        <v>25.21</v>
      </c>
      <c r="F17121" s="102"/>
    </row>
    <row r="17122" ht="12.75" customHeight="1">
      <c r="A17122" s="100" t="s">
        <v>17410</v>
      </c>
      <c r="B17122" s="101">
        <v>3.72</v>
      </c>
      <c r="C17122" s="102"/>
      <c r="D17122" s="100" t="s">
        <v>32402</v>
      </c>
      <c r="E17122" s="101">
        <v>49.79</v>
      </c>
      <c r="F17122" s="102"/>
    </row>
    <row r="17123" ht="12.75" customHeight="1">
      <c r="A17123" s="100" t="s">
        <v>32270</v>
      </c>
      <c r="B17123" s="101">
        <v>5.65</v>
      </c>
      <c r="C17123" s="102"/>
      <c r="D17123" s="100" t="s">
        <v>17672</v>
      </c>
      <c r="E17123" s="101">
        <v>49.79</v>
      </c>
      <c r="F17123" s="102"/>
    </row>
    <row r="17124" ht="12.75" customHeight="1">
      <c r="A17124" s="100" t="s">
        <v>17412</v>
      </c>
      <c r="B17124" s="101">
        <v>5.65</v>
      </c>
      <c r="C17124" s="102"/>
      <c r="D17124" s="100" t="s">
        <v>32403</v>
      </c>
      <c r="E17124" s="101">
        <v>2.84</v>
      </c>
      <c r="F17124" s="102"/>
    </row>
    <row r="17125" ht="12.75" customHeight="1">
      <c r="A17125" s="100" t="s">
        <v>32271</v>
      </c>
      <c r="B17125" s="101">
        <v>8.03</v>
      </c>
      <c r="C17125" s="102"/>
      <c r="D17125" s="100" t="s">
        <v>17674</v>
      </c>
      <c r="E17125" s="101">
        <v>2.84</v>
      </c>
      <c r="F17125" s="102"/>
    </row>
    <row r="17126" ht="12.75" customHeight="1">
      <c r="A17126" s="100" t="s">
        <v>17414</v>
      </c>
      <c r="B17126" s="101">
        <v>8.03</v>
      </c>
      <c r="C17126" s="102"/>
      <c r="D17126" s="100" t="s">
        <v>32404</v>
      </c>
      <c r="E17126" s="101">
        <v>5.41</v>
      </c>
      <c r="F17126" s="102"/>
    </row>
    <row r="17127" ht="12.75" customHeight="1">
      <c r="A17127" s="100" t="s">
        <v>32272</v>
      </c>
      <c r="B17127" s="101">
        <v>0.33</v>
      </c>
      <c r="C17127" s="102"/>
      <c r="D17127" s="100" t="s">
        <v>17676</v>
      </c>
      <c r="E17127" s="101">
        <v>5.41</v>
      </c>
      <c r="F17127" s="102"/>
    </row>
    <row r="17128" ht="12.75" customHeight="1">
      <c r="A17128" s="100" t="s">
        <v>17416</v>
      </c>
      <c r="B17128" s="101">
        <v>0.33</v>
      </c>
      <c r="C17128" s="102"/>
      <c r="D17128" s="100" t="s">
        <v>32405</v>
      </c>
      <c r="E17128" s="101">
        <v>0.74</v>
      </c>
      <c r="F17128" s="102"/>
    </row>
    <row r="17129" ht="12.75" customHeight="1">
      <c r="A17129" s="100" t="s">
        <v>32273</v>
      </c>
      <c r="B17129" s="101">
        <v>0.51</v>
      </c>
      <c r="C17129" s="102"/>
      <c r="D17129" s="100" t="s">
        <v>17678</v>
      </c>
      <c r="E17129" s="101">
        <v>0.74</v>
      </c>
      <c r="F17129" s="102"/>
    </row>
    <row r="17130" ht="12.75" customHeight="1">
      <c r="A17130" s="100" t="s">
        <v>17418</v>
      </c>
      <c r="B17130" s="101">
        <v>0.51</v>
      </c>
      <c r="C17130" s="102"/>
      <c r="D17130" s="100" t="s">
        <v>32406</v>
      </c>
      <c r="E17130" s="101">
        <v>0.91</v>
      </c>
      <c r="F17130" s="102"/>
    </row>
    <row r="17131" ht="12.75" customHeight="1">
      <c r="A17131" s="100" t="s">
        <v>32274</v>
      </c>
      <c r="B17131" s="101">
        <v>1.42</v>
      </c>
      <c r="C17131" s="102"/>
      <c r="D17131" s="100" t="s">
        <v>162</v>
      </c>
      <c r="E17131" s="101">
        <v>0.91</v>
      </c>
      <c r="F17131" s="102"/>
    </row>
    <row r="17132" ht="12.75" customHeight="1">
      <c r="A17132" s="100" t="s">
        <v>17420</v>
      </c>
      <c r="B17132" s="101">
        <v>1.42</v>
      </c>
      <c r="C17132" s="102"/>
      <c r="D17132" s="100" t="s">
        <v>32407</v>
      </c>
      <c r="E17132" s="101">
        <v>1.78</v>
      </c>
      <c r="F17132" s="102"/>
    </row>
    <row r="17133" ht="12.75" customHeight="1">
      <c r="A17133" s="100" t="s">
        <v>32275</v>
      </c>
      <c r="B17133" s="101">
        <v>1.57</v>
      </c>
      <c r="C17133" s="102"/>
      <c r="D17133" s="100" t="s">
        <v>17681</v>
      </c>
      <c r="E17133" s="101">
        <v>1.78</v>
      </c>
      <c r="F17133" s="102"/>
    </row>
    <row r="17134" ht="12.75" customHeight="1">
      <c r="A17134" s="100" t="s">
        <v>17422</v>
      </c>
      <c r="B17134" s="101">
        <v>1.57</v>
      </c>
      <c r="C17134" s="102"/>
      <c r="D17134" s="100" t="s">
        <v>32408</v>
      </c>
      <c r="E17134" s="101">
        <v>3.8</v>
      </c>
      <c r="F17134" s="102"/>
    </row>
    <row r="17135" ht="12.75" customHeight="1">
      <c r="A17135" s="100" t="s">
        <v>32276</v>
      </c>
      <c r="B17135" s="101">
        <v>3.96</v>
      </c>
      <c r="C17135" s="102"/>
      <c r="D17135" s="100" t="s">
        <v>17683</v>
      </c>
      <c r="E17135" s="101">
        <v>3.8</v>
      </c>
      <c r="F17135" s="102"/>
    </row>
    <row r="17136" ht="12.75" customHeight="1">
      <c r="A17136" s="100" t="s">
        <v>17424</v>
      </c>
      <c r="B17136" s="101">
        <v>3.96</v>
      </c>
      <c r="C17136" s="102"/>
      <c r="D17136" s="100" t="s">
        <v>32409</v>
      </c>
      <c r="E17136" s="101">
        <v>3.88</v>
      </c>
      <c r="F17136" s="102"/>
    </row>
    <row r="17137" ht="12.75" customHeight="1">
      <c r="A17137" s="100" t="s">
        <v>32277</v>
      </c>
      <c r="B17137" s="101">
        <v>5.97</v>
      </c>
      <c r="C17137" s="102"/>
      <c r="D17137" s="100" t="s">
        <v>17685</v>
      </c>
      <c r="E17137" s="101">
        <v>3.88</v>
      </c>
      <c r="F17137" s="102"/>
    </row>
    <row r="17138" ht="12.75" customHeight="1">
      <c r="A17138" s="100" t="s">
        <v>17426</v>
      </c>
      <c r="B17138" s="101">
        <v>5.97</v>
      </c>
      <c r="C17138" s="102"/>
      <c r="D17138" s="100" t="s">
        <v>32410</v>
      </c>
      <c r="E17138" s="101">
        <v>8.06</v>
      </c>
      <c r="F17138" s="102"/>
    </row>
    <row r="17139" ht="12.75" customHeight="1">
      <c r="A17139" s="100" t="s">
        <v>32278</v>
      </c>
      <c r="B17139" s="101">
        <v>1.79</v>
      </c>
      <c r="C17139" s="102"/>
      <c r="D17139" s="100" t="s">
        <v>17687</v>
      </c>
      <c r="E17139" s="101">
        <v>8.06</v>
      </c>
      <c r="F17139" s="102"/>
    </row>
    <row r="17140" ht="12.75" customHeight="1">
      <c r="A17140" s="100" t="s">
        <v>17428</v>
      </c>
      <c r="B17140" s="101">
        <v>1.79</v>
      </c>
      <c r="C17140" s="102"/>
      <c r="D17140" s="100" t="s">
        <v>32411</v>
      </c>
      <c r="E17140" s="101">
        <v>14.96</v>
      </c>
      <c r="F17140" s="102"/>
    </row>
    <row r="17141" ht="12.75" customHeight="1">
      <c r="A17141" s="100" t="s">
        <v>32279</v>
      </c>
      <c r="B17141" s="101">
        <v>2.41</v>
      </c>
      <c r="C17141" s="102"/>
      <c r="D17141" s="100" t="s">
        <v>17689</v>
      </c>
      <c r="E17141" s="101">
        <v>14.96</v>
      </c>
      <c r="F17141" s="102"/>
    </row>
    <row r="17142" ht="12.75" customHeight="1">
      <c r="A17142" s="100" t="s">
        <v>17430</v>
      </c>
      <c r="B17142" s="101">
        <v>2.41</v>
      </c>
      <c r="C17142" s="102"/>
      <c r="D17142" s="100" t="s">
        <v>32412</v>
      </c>
      <c r="E17142" s="101">
        <v>31.76</v>
      </c>
      <c r="F17142" s="102"/>
    </row>
    <row r="17143" ht="12.75" customHeight="1">
      <c r="A17143" s="100" t="s">
        <v>32280</v>
      </c>
      <c r="B17143" s="101">
        <v>6.81</v>
      </c>
      <c r="C17143" s="102"/>
      <c r="D17143" s="100" t="s">
        <v>17691</v>
      </c>
      <c r="E17143" s="101">
        <v>31.76</v>
      </c>
      <c r="F17143" s="102"/>
    </row>
    <row r="17144" ht="12.75" customHeight="1">
      <c r="A17144" s="100" t="s">
        <v>17432</v>
      </c>
      <c r="B17144" s="101">
        <v>6.81</v>
      </c>
      <c r="C17144" s="102"/>
      <c r="D17144" s="100" t="s">
        <v>32413</v>
      </c>
      <c r="E17144" s="101">
        <v>75.68</v>
      </c>
      <c r="F17144" s="102"/>
    </row>
    <row r="17145" ht="12.75" customHeight="1">
      <c r="A17145" s="100" t="s">
        <v>32281</v>
      </c>
      <c r="B17145" s="101">
        <v>14.25</v>
      </c>
      <c r="C17145" s="102"/>
      <c r="D17145" s="100" t="s">
        <v>17693</v>
      </c>
      <c r="E17145" s="101">
        <v>75.68</v>
      </c>
      <c r="F17145" s="102"/>
    </row>
    <row r="17146" ht="12.75" customHeight="1">
      <c r="A17146" s="100" t="s">
        <v>17434</v>
      </c>
      <c r="B17146" s="101">
        <v>14.25</v>
      </c>
      <c r="C17146" s="102"/>
      <c r="D17146" s="100" t="s">
        <v>32414</v>
      </c>
      <c r="E17146" s="101">
        <v>1.22</v>
      </c>
      <c r="F17146" s="102"/>
    </row>
    <row r="17147" ht="12.75" customHeight="1">
      <c r="A17147" s="100" t="s">
        <v>32282</v>
      </c>
      <c r="B17147" s="101">
        <v>12.44</v>
      </c>
      <c r="C17147" s="102"/>
      <c r="D17147" s="100" t="s">
        <v>17695</v>
      </c>
      <c r="E17147" s="101">
        <v>1.22</v>
      </c>
      <c r="F17147" s="102"/>
    </row>
    <row r="17148" ht="12.75" customHeight="1">
      <c r="A17148" s="100" t="s">
        <v>17436</v>
      </c>
      <c r="B17148" s="101">
        <v>12.44</v>
      </c>
      <c r="C17148" s="102"/>
      <c r="D17148" s="100" t="s">
        <v>32415</v>
      </c>
      <c r="E17148" s="101">
        <v>2.9</v>
      </c>
      <c r="F17148" s="102"/>
    </row>
    <row r="17149" ht="12.75" customHeight="1">
      <c r="A17149" s="100" t="s">
        <v>32283</v>
      </c>
      <c r="B17149" s="101">
        <v>30.35</v>
      </c>
      <c r="C17149" s="102"/>
      <c r="D17149" s="100" t="s">
        <v>17697</v>
      </c>
      <c r="E17149" s="101">
        <v>2.9</v>
      </c>
      <c r="F17149" s="102"/>
    </row>
    <row r="17150" ht="12.75" customHeight="1">
      <c r="A17150" s="100" t="s">
        <v>17438</v>
      </c>
      <c r="B17150" s="101">
        <v>30.35</v>
      </c>
      <c r="C17150" s="102"/>
      <c r="D17150" s="100" t="s">
        <v>32416</v>
      </c>
      <c r="E17150" s="101">
        <v>4.42</v>
      </c>
      <c r="F17150" s="102"/>
    </row>
    <row r="17151" ht="12.75" customHeight="1">
      <c r="A17151" s="100" t="s">
        <v>32284</v>
      </c>
      <c r="B17151" s="101">
        <v>4.05</v>
      </c>
      <c r="C17151" s="102"/>
      <c r="D17151" s="100" t="s">
        <v>17699</v>
      </c>
      <c r="E17151" s="101">
        <v>4.42</v>
      </c>
      <c r="F17151" s="102"/>
    </row>
    <row r="17152" ht="12.75" customHeight="1">
      <c r="A17152" s="100" t="s">
        <v>17440</v>
      </c>
      <c r="B17152" s="101">
        <v>4.05</v>
      </c>
      <c r="C17152" s="102"/>
      <c r="D17152" s="100" t="s">
        <v>32417</v>
      </c>
      <c r="E17152" s="101">
        <v>11.64</v>
      </c>
      <c r="F17152" s="102"/>
    </row>
    <row r="17153" ht="12.75" customHeight="1">
      <c r="A17153" s="100" t="s">
        <v>32285</v>
      </c>
      <c r="B17153" s="101">
        <v>7.28</v>
      </c>
      <c r="C17153" s="102"/>
      <c r="D17153" s="100" t="s">
        <v>17701</v>
      </c>
      <c r="E17153" s="101">
        <v>11.64</v>
      </c>
      <c r="F17153" s="102"/>
    </row>
    <row r="17154" ht="12.75" customHeight="1">
      <c r="A17154" s="100" t="s">
        <v>17442</v>
      </c>
      <c r="B17154" s="101">
        <v>7.28</v>
      </c>
      <c r="C17154" s="102"/>
      <c r="D17154" s="100" t="s">
        <v>32418</v>
      </c>
      <c r="E17154" s="101">
        <v>6.4</v>
      </c>
      <c r="F17154" s="102"/>
    </row>
    <row r="17155" ht="12.75" customHeight="1">
      <c r="A17155" s="100" t="s">
        <v>32286</v>
      </c>
      <c r="B17155" s="101">
        <v>13.59</v>
      </c>
      <c r="C17155" s="102"/>
      <c r="D17155" s="100" t="s">
        <v>17703</v>
      </c>
      <c r="E17155" s="101">
        <v>6.4</v>
      </c>
      <c r="F17155" s="102"/>
    </row>
    <row r="17156" ht="12.75" customHeight="1">
      <c r="A17156" s="100" t="s">
        <v>17444</v>
      </c>
      <c r="B17156" s="101">
        <v>13.59</v>
      </c>
      <c r="C17156" s="102"/>
      <c r="D17156" s="100" t="s">
        <v>32419</v>
      </c>
      <c r="E17156" s="101">
        <v>10.91</v>
      </c>
      <c r="F17156" s="102"/>
    </row>
    <row r="17157" ht="12.75" customHeight="1">
      <c r="A17157" s="100" t="s">
        <v>32287</v>
      </c>
      <c r="B17157" s="101">
        <v>7.23</v>
      </c>
      <c r="C17157" s="102"/>
      <c r="D17157" s="100" t="s">
        <v>17705</v>
      </c>
      <c r="E17157" s="101">
        <v>10.91</v>
      </c>
      <c r="F17157" s="102"/>
    </row>
    <row r="17158" ht="12.75" customHeight="1">
      <c r="A17158" s="100" t="s">
        <v>17446</v>
      </c>
      <c r="B17158" s="101">
        <v>7.23</v>
      </c>
      <c r="C17158" s="102"/>
      <c r="D17158" s="100" t="s">
        <v>32420</v>
      </c>
      <c r="E17158" s="101">
        <v>22.29</v>
      </c>
      <c r="F17158" s="102"/>
    </row>
    <row r="17159" ht="12.75" customHeight="1">
      <c r="A17159" s="100" t="s">
        <v>32288</v>
      </c>
      <c r="B17159" s="101">
        <v>14.01</v>
      </c>
      <c r="C17159" s="102"/>
      <c r="D17159" s="100" t="s">
        <v>17707</v>
      </c>
      <c r="E17159" s="101">
        <v>22.29</v>
      </c>
      <c r="F17159" s="102"/>
    </row>
    <row r="17160" ht="12.75" customHeight="1">
      <c r="A17160" s="100" t="s">
        <v>17448</v>
      </c>
      <c r="B17160" s="101">
        <v>14.01</v>
      </c>
      <c r="C17160" s="102"/>
      <c r="D17160" s="100" t="s">
        <v>32421</v>
      </c>
      <c r="E17160" s="101">
        <v>0.64</v>
      </c>
      <c r="F17160" s="102"/>
    </row>
    <row r="17161" ht="12.75" customHeight="1">
      <c r="A17161" s="100" t="s">
        <v>32289</v>
      </c>
      <c r="B17161" s="101">
        <v>3.89</v>
      </c>
      <c r="C17161" s="102"/>
      <c r="D17161" s="100" t="s">
        <v>17709</v>
      </c>
      <c r="E17161" s="101">
        <v>0.64</v>
      </c>
      <c r="F17161" s="102"/>
    </row>
    <row r="17162" ht="12.75" customHeight="1">
      <c r="A17162" s="100" t="s">
        <v>17450</v>
      </c>
      <c r="B17162" s="101">
        <v>3.89</v>
      </c>
      <c r="C17162" s="102"/>
      <c r="D17162" s="100" t="s">
        <v>32422</v>
      </c>
      <c r="E17162" s="101">
        <v>0.76</v>
      </c>
      <c r="F17162" s="102"/>
    </row>
    <row r="17163" ht="12.75" customHeight="1">
      <c r="A17163" s="100" t="s">
        <v>32290</v>
      </c>
      <c r="B17163" s="101">
        <v>7.0</v>
      </c>
      <c r="C17163" s="102"/>
      <c r="D17163" s="100" t="s">
        <v>17711</v>
      </c>
      <c r="E17163" s="101">
        <v>0.76</v>
      </c>
      <c r="F17163" s="102"/>
    </row>
    <row r="17164" ht="12.75" customHeight="1">
      <c r="A17164" s="100" t="s">
        <v>17452</v>
      </c>
      <c r="B17164" s="101">
        <v>7.0</v>
      </c>
      <c r="C17164" s="102"/>
      <c r="D17164" s="100" t="s">
        <v>32423</v>
      </c>
      <c r="E17164" s="101">
        <v>3.24</v>
      </c>
      <c r="F17164" s="102"/>
    </row>
    <row r="17165" ht="12.75" customHeight="1">
      <c r="A17165" s="100" t="s">
        <v>32291</v>
      </c>
      <c r="B17165" s="101">
        <v>12.5</v>
      </c>
      <c r="C17165" s="102"/>
      <c r="D17165" s="100" t="s">
        <v>17713</v>
      </c>
      <c r="E17165" s="101">
        <v>3.24</v>
      </c>
      <c r="F17165" s="102"/>
    </row>
    <row r="17166" ht="12.75" customHeight="1">
      <c r="A17166" s="100" t="s">
        <v>17454</v>
      </c>
      <c r="B17166" s="101">
        <v>12.5</v>
      </c>
      <c r="C17166" s="102"/>
      <c r="D17166" s="100" t="s">
        <v>32424</v>
      </c>
      <c r="E17166" s="101">
        <v>8.74</v>
      </c>
      <c r="F17166" s="102"/>
    </row>
    <row r="17167" ht="12.75" customHeight="1">
      <c r="A17167" s="100" t="s">
        <v>32292</v>
      </c>
      <c r="B17167" s="101">
        <v>14.63</v>
      </c>
      <c r="C17167" s="102"/>
      <c r="D17167" s="100" t="s">
        <v>17715</v>
      </c>
      <c r="E17167" s="101">
        <v>8.74</v>
      </c>
      <c r="F17167" s="102"/>
    </row>
    <row r="17168" ht="12.75" customHeight="1">
      <c r="A17168" s="100" t="s">
        <v>17456</v>
      </c>
      <c r="B17168" s="101">
        <v>14.63</v>
      </c>
      <c r="C17168" s="102"/>
      <c r="D17168" s="100" t="s">
        <v>32425</v>
      </c>
      <c r="E17168" s="101">
        <v>7.67</v>
      </c>
      <c r="F17168" s="102"/>
    </row>
    <row r="17169" ht="12.75" customHeight="1">
      <c r="A17169" s="100" t="s">
        <v>32293</v>
      </c>
      <c r="B17169" s="101">
        <v>23.45</v>
      </c>
      <c r="C17169" s="102"/>
      <c r="D17169" s="100" t="s">
        <v>17717</v>
      </c>
      <c r="E17169" s="101">
        <v>7.67</v>
      </c>
      <c r="F17169" s="102"/>
    </row>
    <row r="17170" ht="12.75" customHeight="1">
      <c r="A17170" s="100" t="s">
        <v>17458</v>
      </c>
      <c r="B17170" s="101">
        <v>23.45</v>
      </c>
      <c r="C17170" s="102"/>
      <c r="D17170" s="100" t="s">
        <v>32426</v>
      </c>
      <c r="E17170" s="101">
        <v>22.18</v>
      </c>
      <c r="F17170" s="102"/>
    </row>
    <row r="17171" ht="12.75" customHeight="1">
      <c r="A17171" s="100" t="s">
        <v>32294</v>
      </c>
      <c r="B17171" s="101">
        <v>53.4</v>
      </c>
      <c r="C17171" s="102"/>
      <c r="D17171" s="100" t="s">
        <v>17719</v>
      </c>
      <c r="E17171" s="101">
        <v>22.18</v>
      </c>
      <c r="F17171" s="102"/>
    </row>
    <row r="17172" ht="12.75" customHeight="1">
      <c r="A17172" s="100" t="s">
        <v>17460</v>
      </c>
      <c r="B17172" s="101">
        <v>53.4</v>
      </c>
      <c r="C17172" s="102"/>
      <c r="D17172" s="100" t="s">
        <v>32427</v>
      </c>
      <c r="E17172" s="101">
        <v>40.53</v>
      </c>
      <c r="F17172" s="102"/>
    </row>
    <row r="17173" ht="12.75" customHeight="1">
      <c r="A17173" s="100" t="s">
        <v>32295</v>
      </c>
      <c r="B17173" s="101">
        <v>97.93</v>
      </c>
      <c r="C17173" s="102"/>
      <c r="D17173" s="100" t="s">
        <v>17721</v>
      </c>
      <c r="E17173" s="101">
        <v>40.53</v>
      </c>
      <c r="F17173" s="102"/>
    </row>
    <row r="17174" ht="12.75" customHeight="1">
      <c r="A17174" s="100" t="s">
        <v>17462</v>
      </c>
      <c r="B17174" s="101">
        <v>97.93</v>
      </c>
      <c r="C17174" s="102"/>
      <c r="D17174" s="100" t="s">
        <v>32428</v>
      </c>
      <c r="E17174" s="101">
        <v>81.73</v>
      </c>
      <c r="F17174" s="102"/>
    </row>
    <row r="17175" ht="12.75" customHeight="1">
      <c r="A17175" s="100" t="s">
        <v>32296</v>
      </c>
      <c r="B17175" s="101">
        <v>137.6</v>
      </c>
      <c r="C17175" s="102"/>
      <c r="D17175" s="100" t="s">
        <v>17723</v>
      </c>
      <c r="E17175" s="101">
        <v>81.73</v>
      </c>
      <c r="F17175" s="102"/>
    </row>
    <row r="17176" ht="12.75" customHeight="1">
      <c r="A17176" s="100" t="s">
        <v>17464</v>
      </c>
      <c r="B17176" s="101">
        <v>137.6</v>
      </c>
      <c r="C17176" s="102"/>
      <c r="D17176" s="100" t="s">
        <v>32429</v>
      </c>
      <c r="E17176" s="101">
        <v>174.57</v>
      </c>
      <c r="F17176" s="102"/>
    </row>
    <row r="17177" ht="12.75" customHeight="1">
      <c r="A17177" s="100" t="s">
        <v>32299</v>
      </c>
      <c r="B17177" s="101">
        <v>286.86</v>
      </c>
      <c r="C17177" s="102"/>
      <c r="D17177" s="100" t="s">
        <v>17725</v>
      </c>
      <c r="E17177" s="101">
        <v>174.57</v>
      </c>
      <c r="F17177" s="102"/>
    </row>
    <row r="17178" ht="12.75" customHeight="1">
      <c r="A17178" s="100" t="s">
        <v>17466</v>
      </c>
      <c r="B17178" s="101">
        <v>286.86</v>
      </c>
      <c r="C17178" s="102"/>
      <c r="D17178" s="100" t="s">
        <v>32430</v>
      </c>
      <c r="E17178" s="101">
        <v>3.27</v>
      </c>
      <c r="F17178" s="102"/>
    </row>
    <row r="17179" ht="12.75" customHeight="1">
      <c r="A17179" s="100" t="s">
        <v>32300</v>
      </c>
      <c r="B17179" s="101">
        <v>7.65</v>
      </c>
      <c r="C17179" s="102"/>
      <c r="D17179" s="100" t="s">
        <v>17727</v>
      </c>
      <c r="E17179" s="101">
        <v>3.27</v>
      </c>
      <c r="F17179" s="102"/>
    </row>
    <row r="17180" ht="12.75" customHeight="1">
      <c r="A17180" s="100" t="s">
        <v>17468</v>
      </c>
      <c r="B17180" s="101">
        <v>7.65</v>
      </c>
      <c r="C17180" s="102"/>
      <c r="D17180" s="100" t="s">
        <v>32431</v>
      </c>
      <c r="E17180" s="101">
        <v>4.39</v>
      </c>
      <c r="F17180" s="102"/>
    </row>
    <row r="17181" ht="12.75" customHeight="1">
      <c r="A17181" s="100" t="s">
        <v>32301</v>
      </c>
      <c r="B17181" s="101">
        <v>11.69</v>
      </c>
      <c r="C17181" s="102"/>
      <c r="D17181" s="100" t="s">
        <v>17729</v>
      </c>
      <c r="E17181" s="101">
        <v>4.39</v>
      </c>
      <c r="F17181" s="102"/>
    </row>
    <row r="17182" ht="12.75" customHeight="1">
      <c r="A17182" s="100" t="s">
        <v>17470</v>
      </c>
      <c r="B17182" s="101">
        <v>11.69</v>
      </c>
      <c r="C17182" s="102"/>
      <c r="D17182" s="100" t="s">
        <v>32432</v>
      </c>
      <c r="E17182" s="101">
        <v>6.03</v>
      </c>
      <c r="F17182" s="102"/>
    </row>
    <row r="17183" ht="12.75" customHeight="1">
      <c r="A17183" s="100" t="s">
        <v>32302</v>
      </c>
      <c r="B17183" s="101">
        <v>12.07</v>
      </c>
      <c r="C17183" s="102"/>
      <c r="D17183" s="100" t="s">
        <v>17731</v>
      </c>
      <c r="E17183" s="101">
        <v>6.03</v>
      </c>
      <c r="F17183" s="102"/>
    </row>
    <row r="17184" ht="12.75" customHeight="1">
      <c r="A17184" s="100" t="s">
        <v>17472</v>
      </c>
      <c r="B17184" s="101">
        <v>12.07</v>
      </c>
      <c r="C17184" s="102"/>
      <c r="D17184" s="100" t="s">
        <v>32433</v>
      </c>
      <c r="E17184" s="101">
        <v>9.01</v>
      </c>
      <c r="F17184" s="102"/>
    </row>
    <row r="17185" ht="12.75" customHeight="1">
      <c r="A17185" s="100" t="s">
        <v>32303</v>
      </c>
      <c r="B17185" s="101">
        <v>0.44</v>
      </c>
      <c r="C17185" s="102"/>
      <c r="D17185" s="100" t="s">
        <v>17733</v>
      </c>
      <c r="E17185" s="101">
        <v>9.01</v>
      </c>
      <c r="F17185" s="102"/>
    </row>
    <row r="17186" ht="12.75" customHeight="1">
      <c r="A17186" s="100" t="s">
        <v>17474</v>
      </c>
      <c r="B17186" s="101">
        <v>0.44</v>
      </c>
      <c r="C17186" s="102"/>
      <c r="D17186" s="100" t="s">
        <v>32434</v>
      </c>
      <c r="E17186" s="101">
        <v>8.71</v>
      </c>
      <c r="F17186" s="102"/>
    </row>
    <row r="17187" ht="12.75" customHeight="1">
      <c r="A17187" s="100" t="s">
        <v>32304</v>
      </c>
      <c r="B17187" s="101">
        <v>0.49</v>
      </c>
      <c r="C17187" s="102"/>
      <c r="D17187" s="100" t="s">
        <v>17735</v>
      </c>
      <c r="E17187" s="101">
        <v>8.71</v>
      </c>
      <c r="F17187" s="102"/>
    </row>
    <row r="17188" ht="12.75" customHeight="1">
      <c r="A17188" s="100" t="s">
        <v>17476</v>
      </c>
      <c r="B17188" s="101">
        <v>0.49</v>
      </c>
      <c r="C17188" s="102"/>
      <c r="D17188" s="100" t="s">
        <v>32435</v>
      </c>
      <c r="E17188" s="101">
        <v>13.13</v>
      </c>
      <c r="F17188" s="102"/>
    </row>
    <row r="17189" ht="12.75" customHeight="1">
      <c r="A17189" s="100" t="s">
        <v>32305</v>
      </c>
      <c r="B17189" s="101">
        <v>1.09</v>
      </c>
      <c r="C17189" s="102"/>
      <c r="D17189" s="100" t="s">
        <v>17737</v>
      </c>
      <c r="E17189" s="101">
        <v>13.13</v>
      </c>
      <c r="F17189" s="102"/>
    </row>
    <row r="17190" ht="12.75" customHeight="1">
      <c r="A17190" s="100" t="s">
        <v>17478</v>
      </c>
      <c r="B17190" s="101">
        <v>1.09</v>
      </c>
      <c r="C17190" s="102"/>
      <c r="D17190" s="100" t="s">
        <v>32436</v>
      </c>
      <c r="E17190" s="101">
        <v>14.83</v>
      </c>
      <c r="F17190" s="102"/>
    </row>
    <row r="17191" ht="12.75" customHeight="1">
      <c r="A17191" s="100" t="s">
        <v>32306</v>
      </c>
      <c r="B17191" s="101">
        <v>2.14</v>
      </c>
      <c r="C17191" s="102"/>
      <c r="D17191" s="100" t="s">
        <v>17739</v>
      </c>
      <c r="E17191" s="101">
        <v>14.83</v>
      </c>
      <c r="F17191" s="102"/>
    </row>
    <row r="17192" ht="12.75" customHeight="1">
      <c r="A17192" s="100" t="s">
        <v>17480</v>
      </c>
      <c r="B17192" s="101">
        <v>2.14</v>
      </c>
      <c r="C17192" s="102"/>
      <c r="D17192" s="100" t="s">
        <v>32437</v>
      </c>
      <c r="E17192" s="101">
        <v>49.97</v>
      </c>
      <c r="F17192" s="102"/>
    </row>
    <row r="17193" ht="12.75" customHeight="1">
      <c r="A17193" s="100" t="s">
        <v>32307</v>
      </c>
      <c r="B17193" s="101">
        <v>4.32</v>
      </c>
      <c r="C17193" s="102"/>
      <c r="D17193" s="100" t="s">
        <v>17741</v>
      </c>
      <c r="E17193" s="101">
        <v>49.97</v>
      </c>
      <c r="F17193" s="102"/>
    </row>
    <row r="17194" ht="12.75" customHeight="1">
      <c r="A17194" s="100" t="s">
        <v>17482</v>
      </c>
      <c r="B17194" s="101">
        <v>4.32</v>
      </c>
      <c r="C17194" s="102"/>
      <c r="D17194" s="100" t="s">
        <v>32438</v>
      </c>
      <c r="E17194" s="101">
        <v>100.45</v>
      </c>
      <c r="F17194" s="102"/>
    </row>
    <row r="17195" ht="12.75" customHeight="1">
      <c r="A17195" s="100" t="s">
        <v>32308</v>
      </c>
      <c r="B17195" s="101">
        <v>4.95</v>
      </c>
      <c r="C17195" s="102"/>
      <c r="D17195" s="100" t="s">
        <v>17743</v>
      </c>
      <c r="E17195" s="101">
        <v>100.45</v>
      </c>
      <c r="F17195" s="102"/>
    </row>
    <row r="17196" ht="12.75" customHeight="1">
      <c r="A17196" s="100" t="s">
        <v>17484</v>
      </c>
      <c r="B17196" s="101">
        <v>4.95</v>
      </c>
      <c r="C17196" s="102"/>
      <c r="D17196" s="100" t="s">
        <v>32439</v>
      </c>
      <c r="E17196" s="101">
        <v>159.47</v>
      </c>
      <c r="F17196" s="102"/>
    </row>
    <row r="17197" ht="12.75" customHeight="1">
      <c r="A17197" s="100" t="s">
        <v>32309</v>
      </c>
      <c r="B17197" s="101">
        <v>2.56</v>
      </c>
      <c r="C17197" s="102"/>
      <c r="D17197" s="100" t="s">
        <v>17745</v>
      </c>
      <c r="E17197" s="101">
        <v>159.47</v>
      </c>
      <c r="F17197" s="102"/>
    </row>
    <row r="17198" ht="12.75" customHeight="1">
      <c r="A17198" s="100" t="s">
        <v>17486</v>
      </c>
      <c r="B17198" s="101">
        <v>2.56</v>
      </c>
      <c r="C17198" s="102"/>
      <c r="D17198" s="100" t="s">
        <v>32440</v>
      </c>
      <c r="E17198" s="101">
        <v>4.66</v>
      </c>
      <c r="F17198" s="102"/>
    </row>
    <row r="17199" ht="12.75" customHeight="1">
      <c r="A17199" s="100" t="s">
        <v>32310</v>
      </c>
      <c r="B17199" s="101">
        <v>7.06</v>
      </c>
      <c r="C17199" s="102"/>
      <c r="D17199" s="100" t="s">
        <v>17747</v>
      </c>
      <c r="E17199" s="101">
        <v>4.66</v>
      </c>
      <c r="F17199" s="102"/>
    </row>
    <row r="17200" ht="12.75" customHeight="1">
      <c r="A17200" s="100" t="s">
        <v>17488</v>
      </c>
      <c r="B17200" s="101">
        <v>7.06</v>
      </c>
      <c r="C17200" s="102"/>
      <c r="D17200" s="100" t="s">
        <v>32441</v>
      </c>
      <c r="E17200" s="101">
        <v>16.62</v>
      </c>
      <c r="F17200" s="102"/>
    </row>
    <row r="17201" ht="12.75" customHeight="1">
      <c r="A17201" s="100" t="s">
        <v>32311</v>
      </c>
      <c r="B17201" s="101">
        <v>10.75</v>
      </c>
      <c r="C17201" s="102"/>
      <c r="D17201" s="100" t="s">
        <v>17749</v>
      </c>
      <c r="E17201" s="101">
        <v>16.62</v>
      </c>
      <c r="F17201" s="102"/>
    </row>
    <row r="17202" ht="12.75" customHeight="1">
      <c r="A17202" s="100" t="s">
        <v>17490</v>
      </c>
      <c r="B17202" s="101">
        <v>10.75</v>
      </c>
      <c r="C17202" s="102"/>
      <c r="D17202" s="100" t="s">
        <v>32442</v>
      </c>
      <c r="E17202" s="101">
        <v>4.99</v>
      </c>
      <c r="F17202" s="102"/>
    </row>
    <row r="17203" ht="12.75" customHeight="1">
      <c r="A17203" s="100" t="s">
        <v>32312</v>
      </c>
      <c r="B17203" s="101">
        <v>17.66</v>
      </c>
      <c r="C17203" s="102"/>
      <c r="D17203" s="100" t="s">
        <v>17751</v>
      </c>
      <c r="E17203" s="101">
        <v>4.99</v>
      </c>
      <c r="F17203" s="102"/>
    </row>
    <row r="17204" ht="12.75" customHeight="1">
      <c r="A17204" s="100" t="s">
        <v>17492</v>
      </c>
      <c r="B17204" s="101">
        <v>17.66</v>
      </c>
      <c r="C17204" s="102"/>
      <c r="D17204" s="100" t="s">
        <v>32443</v>
      </c>
      <c r="E17204" s="101">
        <v>5.99</v>
      </c>
      <c r="F17204" s="102"/>
    </row>
    <row r="17205" ht="12.75" customHeight="1">
      <c r="A17205" s="100" t="s">
        <v>32313</v>
      </c>
      <c r="B17205" s="101">
        <v>28.11</v>
      </c>
      <c r="C17205" s="102"/>
      <c r="D17205" s="100" t="s">
        <v>17753</v>
      </c>
      <c r="E17205" s="101">
        <v>5.99</v>
      </c>
      <c r="F17205" s="102"/>
    </row>
    <row r="17206" ht="12.75" customHeight="1">
      <c r="A17206" s="100" t="s">
        <v>17494</v>
      </c>
      <c r="B17206" s="101">
        <v>28.11</v>
      </c>
      <c r="C17206" s="102"/>
      <c r="D17206" s="100" t="s">
        <v>32444</v>
      </c>
      <c r="E17206" s="101">
        <v>9.94</v>
      </c>
      <c r="F17206" s="102"/>
    </row>
    <row r="17207" ht="12.75" customHeight="1">
      <c r="A17207" s="100" t="s">
        <v>32314</v>
      </c>
      <c r="B17207" s="101">
        <v>5.43</v>
      </c>
      <c r="C17207" s="102"/>
      <c r="D17207" s="100" t="s">
        <v>17755</v>
      </c>
      <c r="E17207" s="101">
        <v>9.94</v>
      </c>
      <c r="F17207" s="102"/>
    </row>
    <row r="17208" ht="12.75" customHeight="1">
      <c r="A17208" s="100" t="s">
        <v>17496</v>
      </c>
      <c r="B17208" s="101">
        <v>5.43</v>
      </c>
      <c r="C17208" s="102"/>
      <c r="D17208" s="100" t="s">
        <v>32445</v>
      </c>
      <c r="E17208" s="101">
        <v>19.51</v>
      </c>
      <c r="F17208" s="102"/>
    </row>
    <row r="17209" ht="12.75" customHeight="1">
      <c r="A17209" s="100" t="s">
        <v>32315</v>
      </c>
      <c r="B17209" s="101">
        <v>8.85</v>
      </c>
      <c r="C17209" s="102"/>
      <c r="D17209" s="100" t="s">
        <v>17757</v>
      </c>
      <c r="E17209" s="101">
        <v>19.51</v>
      </c>
      <c r="F17209" s="102"/>
    </row>
    <row r="17210" ht="12.75" customHeight="1">
      <c r="A17210" s="100" t="s">
        <v>17498</v>
      </c>
      <c r="B17210" s="101">
        <v>8.85</v>
      </c>
      <c r="C17210" s="102"/>
      <c r="D17210" s="100" t="s">
        <v>32446</v>
      </c>
      <c r="E17210" s="101">
        <v>20.89</v>
      </c>
      <c r="F17210" s="102"/>
    </row>
    <row r="17211" ht="12.75" customHeight="1">
      <c r="A17211" s="100" t="s">
        <v>32316</v>
      </c>
      <c r="B17211" s="101">
        <v>9.96</v>
      </c>
      <c r="C17211" s="102"/>
      <c r="D17211" s="100" t="s">
        <v>17759</v>
      </c>
      <c r="E17211" s="101">
        <v>20.89</v>
      </c>
      <c r="F17211" s="102"/>
    </row>
    <row r="17212" ht="12.75" customHeight="1">
      <c r="A17212" s="100" t="s">
        <v>17500</v>
      </c>
      <c r="B17212" s="101">
        <v>9.96</v>
      </c>
      <c r="C17212" s="102"/>
      <c r="D17212" s="100" t="s">
        <v>32447</v>
      </c>
      <c r="E17212" s="101">
        <v>52.22</v>
      </c>
      <c r="F17212" s="102"/>
    </row>
    <row r="17213" ht="12.75" customHeight="1">
      <c r="A17213" s="100" t="s">
        <v>32317</v>
      </c>
      <c r="B17213" s="101">
        <v>10.91</v>
      </c>
      <c r="C17213" s="102"/>
      <c r="D17213" s="100" t="s">
        <v>17761</v>
      </c>
      <c r="E17213" s="101">
        <v>52.22</v>
      </c>
      <c r="F17213" s="102"/>
    </row>
    <row r="17214" ht="12.75" customHeight="1">
      <c r="A17214" s="100" t="s">
        <v>17502</v>
      </c>
      <c r="B17214" s="101">
        <v>10.91</v>
      </c>
      <c r="C17214" s="102"/>
      <c r="D17214" s="100" t="s">
        <v>32448</v>
      </c>
      <c r="E17214" s="101">
        <v>112.44</v>
      </c>
      <c r="F17214" s="102"/>
    </row>
    <row r="17215" ht="12.75" customHeight="1">
      <c r="A17215" s="100" t="s">
        <v>32318</v>
      </c>
      <c r="B17215" s="101">
        <v>17.72</v>
      </c>
      <c r="C17215" s="102"/>
      <c r="D17215" s="100" t="s">
        <v>17763</v>
      </c>
      <c r="E17215" s="101">
        <v>112.44</v>
      </c>
      <c r="F17215" s="102"/>
    </row>
    <row r="17216" ht="12.75" customHeight="1">
      <c r="A17216" s="100" t="s">
        <v>17504</v>
      </c>
      <c r="B17216" s="101">
        <v>17.72</v>
      </c>
      <c r="C17216" s="102"/>
      <c r="D17216" s="100" t="s">
        <v>32449</v>
      </c>
      <c r="E17216" s="101">
        <v>172.89</v>
      </c>
      <c r="F17216" s="102"/>
    </row>
    <row r="17217" ht="12.75" customHeight="1">
      <c r="A17217" s="100" t="s">
        <v>32319</v>
      </c>
      <c r="B17217" s="101">
        <v>107.67</v>
      </c>
      <c r="C17217" s="102"/>
      <c r="D17217" s="100" t="s">
        <v>17765</v>
      </c>
      <c r="E17217" s="101">
        <v>172.89</v>
      </c>
      <c r="F17217" s="102"/>
    </row>
    <row r="17218" ht="12.75" customHeight="1">
      <c r="A17218" s="100" t="s">
        <v>17506</v>
      </c>
      <c r="B17218" s="101">
        <v>107.67</v>
      </c>
      <c r="C17218" s="102"/>
      <c r="D17218" s="100" t="s">
        <v>32450</v>
      </c>
      <c r="E17218" s="101">
        <v>319.52</v>
      </c>
      <c r="F17218" s="102"/>
    </row>
    <row r="17219" ht="12.75" customHeight="1">
      <c r="A17219" s="100" t="s">
        <v>32320</v>
      </c>
      <c r="B17219" s="101">
        <v>150.32</v>
      </c>
      <c r="C17219" s="102"/>
      <c r="D17219" s="100" t="s">
        <v>17767</v>
      </c>
      <c r="E17219" s="101">
        <v>319.52</v>
      </c>
      <c r="F17219" s="102"/>
    </row>
    <row r="17220" ht="12.75" customHeight="1">
      <c r="A17220" s="100" t="s">
        <v>17508</v>
      </c>
      <c r="B17220" s="101">
        <v>150.32</v>
      </c>
      <c r="C17220" s="102"/>
      <c r="D17220" s="100" t="s">
        <v>32451</v>
      </c>
      <c r="E17220" s="101">
        <v>1.42</v>
      </c>
      <c r="F17220" s="102"/>
    </row>
    <row r="17221" ht="12.75" customHeight="1">
      <c r="A17221" s="100" t="s">
        <v>32321</v>
      </c>
      <c r="B17221" s="101">
        <v>203.38</v>
      </c>
      <c r="C17221" s="102"/>
      <c r="D17221" s="100" t="s">
        <v>17769</v>
      </c>
      <c r="E17221" s="101">
        <v>1.42</v>
      </c>
      <c r="F17221" s="102"/>
    </row>
    <row r="17222" ht="12.75" customHeight="1">
      <c r="A17222" s="100" t="s">
        <v>17510</v>
      </c>
      <c r="B17222" s="101">
        <v>203.38</v>
      </c>
      <c r="C17222" s="102"/>
      <c r="D17222" s="100" t="s">
        <v>32452</v>
      </c>
      <c r="E17222" s="101">
        <v>1.72</v>
      </c>
      <c r="F17222" s="102"/>
    </row>
    <row r="17223" ht="12.75" customHeight="1">
      <c r="A17223" s="100" t="s">
        <v>32322</v>
      </c>
      <c r="B17223" s="101">
        <v>10.67</v>
      </c>
      <c r="C17223" s="102"/>
      <c r="D17223" s="100" t="s">
        <v>17771</v>
      </c>
      <c r="E17223" s="101">
        <v>1.72</v>
      </c>
      <c r="F17223" s="102"/>
    </row>
    <row r="17224" ht="12.75" customHeight="1">
      <c r="A17224" s="100" t="s">
        <v>17512</v>
      </c>
      <c r="B17224" s="101">
        <v>10.67</v>
      </c>
      <c r="C17224" s="102"/>
      <c r="D17224" s="100" t="s">
        <v>32453</v>
      </c>
      <c r="E17224" s="101">
        <v>2.24</v>
      </c>
      <c r="F17224" s="102"/>
    </row>
    <row r="17225" ht="12.75" customHeight="1">
      <c r="A17225" s="100" t="s">
        <v>32323</v>
      </c>
      <c r="B17225" s="101">
        <v>12.11</v>
      </c>
      <c r="C17225" s="102"/>
      <c r="D17225" s="100" t="s">
        <v>17773</v>
      </c>
      <c r="E17225" s="101">
        <v>2.24</v>
      </c>
      <c r="F17225" s="102"/>
    </row>
    <row r="17226" ht="12.75" customHeight="1">
      <c r="A17226" s="100" t="s">
        <v>17514</v>
      </c>
      <c r="B17226" s="101">
        <v>12.11</v>
      </c>
      <c r="C17226" s="102"/>
      <c r="D17226" s="100" t="s">
        <v>32454</v>
      </c>
      <c r="E17226" s="101">
        <v>8.23</v>
      </c>
      <c r="F17226" s="102"/>
    </row>
    <row r="17227" ht="12.75" customHeight="1">
      <c r="A17227" s="100" t="s">
        <v>32324</v>
      </c>
      <c r="B17227" s="101">
        <v>17.29</v>
      </c>
      <c r="C17227" s="102"/>
      <c r="D17227" s="100" t="s">
        <v>17775</v>
      </c>
      <c r="E17227" s="101">
        <v>8.23</v>
      </c>
      <c r="F17227" s="102"/>
    </row>
    <row r="17228" ht="12.75" customHeight="1">
      <c r="A17228" s="100" t="s">
        <v>17516</v>
      </c>
      <c r="B17228" s="101">
        <v>17.29</v>
      </c>
      <c r="C17228" s="102"/>
      <c r="D17228" s="100" t="s">
        <v>32455</v>
      </c>
      <c r="E17228" s="101">
        <v>0.98</v>
      </c>
      <c r="F17228" s="102"/>
    </row>
    <row r="17229" ht="12.75" customHeight="1">
      <c r="A17229" s="100" t="s">
        <v>32325</v>
      </c>
      <c r="B17229" s="101">
        <v>20.52</v>
      </c>
      <c r="C17229" s="102"/>
      <c r="D17229" s="100" t="s">
        <v>17777</v>
      </c>
      <c r="E17229" s="101">
        <v>0.98</v>
      </c>
      <c r="F17229" s="102"/>
    </row>
    <row r="17230" ht="12.75" customHeight="1">
      <c r="A17230" s="100" t="s">
        <v>17518</v>
      </c>
      <c r="B17230" s="101">
        <v>20.52</v>
      </c>
      <c r="C17230" s="102"/>
      <c r="D17230" s="100" t="s">
        <v>32456</v>
      </c>
      <c r="E17230" s="101">
        <v>1.39</v>
      </c>
      <c r="F17230" s="102"/>
    </row>
    <row r="17231" ht="12.75" customHeight="1">
      <c r="A17231" s="100" t="s">
        <v>32326</v>
      </c>
      <c r="B17231" s="101">
        <v>31.02</v>
      </c>
      <c r="C17231" s="102"/>
      <c r="D17231" s="100" t="s">
        <v>17779</v>
      </c>
      <c r="E17231" s="101">
        <v>1.39</v>
      </c>
      <c r="F17231" s="102"/>
    </row>
    <row r="17232" ht="12.75" customHeight="1">
      <c r="A17232" s="100" t="s">
        <v>17520</v>
      </c>
      <c r="B17232" s="101">
        <v>31.02</v>
      </c>
      <c r="C17232" s="102"/>
      <c r="D17232" s="100" t="s">
        <v>32457</v>
      </c>
      <c r="E17232" s="101">
        <v>1.16</v>
      </c>
      <c r="F17232" s="102"/>
    </row>
    <row r="17233" ht="12.75" customHeight="1">
      <c r="A17233" s="100" t="s">
        <v>32327</v>
      </c>
      <c r="B17233" s="101">
        <v>136.25</v>
      </c>
      <c r="C17233" s="102"/>
      <c r="D17233" s="100" t="s">
        <v>17781</v>
      </c>
      <c r="E17233" s="101">
        <v>1.16</v>
      </c>
      <c r="F17233" s="102"/>
    </row>
    <row r="17234" ht="12.75" customHeight="1">
      <c r="A17234" s="100" t="s">
        <v>17522</v>
      </c>
      <c r="B17234" s="101">
        <v>136.25</v>
      </c>
      <c r="C17234" s="102"/>
      <c r="D17234" s="100" t="s">
        <v>32458</v>
      </c>
      <c r="E17234" s="101">
        <v>3.83</v>
      </c>
      <c r="F17234" s="102"/>
    </row>
    <row r="17235" ht="12.75" customHeight="1">
      <c r="A17235" s="100" t="s">
        <v>32328</v>
      </c>
      <c r="B17235" s="101">
        <v>159.52</v>
      </c>
      <c r="C17235" s="102"/>
      <c r="D17235" s="100" t="s">
        <v>17783</v>
      </c>
      <c r="E17235" s="101">
        <v>3.83</v>
      </c>
      <c r="F17235" s="102"/>
    </row>
    <row r="17236" ht="12.75" customHeight="1">
      <c r="A17236" s="100" t="s">
        <v>17524</v>
      </c>
      <c r="B17236" s="101">
        <v>159.52</v>
      </c>
      <c r="C17236" s="102"/>
      <c r="D17236" s="100" t="s">
        <v>32459</v>
      </c>
      <c r="E17236" s="101">
        <v>8.48</v>
      </c>
      <c r="F17236" s="102"/>
    </row>
    <row r="17237" ht="12.75" customHeight="1">
      <c r="A17237" s="100" t="s">
        <v>32329</v>
      </c>
      <c r="B17237" s="101">
        <v>228.36</v>
      </c>
      <c r="C17237" s="102"/>
      <c r="D17237" s="100" t="s">
        <v>17785</v>
      </c>
      <c r="E17237" s="101">
        <v>8.48</v>
      </c>
      <c r="F17237" s="102"/>
    </row>
    <row r="17238" ht="12.75" customHeight="1">
      <c r="A17238" s="100" t="s">
        <v>17526</v>
      </c>
      <c r="B17238" s="101">
        <v>228.36</v>
      </c>
      <c r="C17238" s="102"/>
      <c r="D17238" s="100" t="s">
        <v>32460</v>
      </c>
      <c r="E17238" s="101">
        <v>17.6</v>
      </c>
      <c r="F17238" s="102"/>
    </row>
    <row r="17239" ht="12.75" customHeight="1">
      <c r="A17239" s="100" t="s">
        <v>32330</v>
      </c>
      <c r="B17239" s="101">
        <v>5.97</v>
      </c>
      <c r="C17239" s="102"/>
      <c r="D17239" s="100" t="s">
        <v>17787</v>
      </c>
      <c r="E17239" s="101">
        <v>17.6</v>
      </c>
      <c r="F17239" s="102"/>
    </row>
    <row r="17240" ht="12.75" customHeight="1">
      <c r="A17240" s="100" t="s">
        <v>17528</v>
      </c>
      <c r="B17240" s="101">
        <v>5.97</v>
      </c>
      <c r="C17240" s="102"/>
      <c r="D17240" s="100" t="s">
        <v>32461</v>
      </c>
      <c r="E17240" s="101">
        <v>2.36</v>
      </c>
      <c r="F17240" s="102"/>
    </row>
    <row r="17241" ht="12.75" customHeight="1">
      <c r="A17241" s="100" t="s">
        <v>32331</v>
      </c>
      <c r="B17241" s="101">
        <v>7.32</v>
      </c>
      <c r="C17241" s="102"/>
      <c r="D17241" s="100" t="s">
        <v>17789</v>
      </c>
      <c r="E17241" s="101">
        <v>2.36</v>
      </c>
      <c r="F17241" s="102"/>
    </row>
    <row r="17242" ht="12.75" customHeight="1">
      <c r="A17242" s="100" t="s">
        <v>17530</v>
      </c>
      <c r="B17242" s="101">
        <v>7.32</v>
      </c>
      <c r="C17242" s="102"/>
      <c r="D17242" s="100" t="s">
        <v>32462</v>
      </c>
      <c r="E17242" s="101">
        <v>4.17</v>
      </c>
      <c r="F17242" s="102"/>
    </row>
    <row r="17243" ht="12.75" customHeight="1">
      <c r="A17243" s="100" t="s">
        <v>32332</v>
      </c>
      <c r="B17243" s="101">
        <v>12.04</v>
      </c>
      <c r="C17243" s="102"/>
      <c r="D17243" s="100" t="s">
        <v>17791</v>
      </c>
      <c r="E17243" s="101">
        <v>4.17</v>
      </c>
      <c r="F17243" s="102"/>
    </row>
    <row r="17244" ht="12.75" customHeight="1">
      <c r="A17244" s="100" t="s">
        <v>17532</v>
      </c>
      <c r="B17244" s="101">
        <v>12.04</v>
      </c>
      <c r="C17244" s="102"/>
      <c r="D17244" s="100" t="s">
        <v>32463</v>
      </c>
      <c r="E17244" s="101">
        <v>2.84</v>
      </c>
      <c r="F17244" s="102"/>
    </row>
    <row r="17245" ht="12.75" customHeight="1">
      <c r="A17245" s="100" t="s">
        <v>32333</v>
      </c>
      <c r="B17245" s="101">
        <v>18.32</v>
      </c>
      <c r="C17245" s="102"/>
      <c r="D17245" s="100" t="s">
        <v>17793</v>
      </c>
      <c r="E17245" s="101">
        <v>2.84</v>
      </c>
      <c r="F17245" s="102"/>
    </row>
    <row r="17246" ht="12.75" customHeight="1">
      <c r="A17246" s="100" t="s">
        <v>17534</v>
      </c>
      <c r="B17246" s="101">
        <v>18.32</v>
      </c>
      <c r="C17246" s="102"/>
      <c r="D17246" s="100" t="s">
        <v>32464</v>
      </c>
      <c r="E17246" s="101">
        <v>10.37</v>
      </c>
      <c r="F17246" s="102"/>
    </row>
    <row r="17247" ht="12.75" customHeight="1">
      <c r="A17247" s="100" t="s">
        <v>32334</v>
      </c>
      <c r="B17247" s="101">
        <v>18.63</v>
      </c>
      <c r="C17247" s="102"/>
      <c r="D17247" s="100" t="s">
        <v>17795</v>
      </c>
      <c r="E17247" s="101">
        <v>10.37</v>
      </c>
      <c r="F17247" s="102"/>
    </row>
    <row r="17248" ht="12.75" customHeight="1">
      <c r="A17248" s="100" t="s">
        <v>17536</v>
      </c>
      <c r="B17248" s="101">
        <v>18.63</v>
      </c>
      <c r="C17248" s="102"/>
      <c r="D17248" s="100" t="s">
        <v>32465</v>
      </c>
      <c r="E17248" s="101">
        <v>5.01</v>
      </c>
      <c r="F17248" s="102"/>
    </row>
    <row r="17249" ht="12.75" customHeight="1">
      <c r="A17249" s="100" t="s">
        <v>32335</v>
      </c>
      <c r="B17249" s="101">
        <v>30.21</v>
      </c>
      <c r="C17249" s="102"/>
      <c r="D17249" s="100" t="s">
        <v>17797</v>
      </c>
      <c r="E17249" s="101">
        <v>5.01</v>
      </c>
      <c r="F17249" s="102"/>
    </row>
    <row r="17250" ht="12.75" customHeight="1">
      <c r="A17250" s="100" t="s">
        <v>17538</v>
      </c>
      <c r="B17250" s="101">
        <v>30.21</v>
      </c>
      <c r="C17250" s="102"/>
      <c r="D17250" s="100" t="s">
        <v>32466</v>
      </c>
      <c r="E17250" s="101">
        <v>4.38</v>
      </c>
      <c r="F17250" s="102"/>
    </row>
    <row r="17251" ht="12.75" customHeight="1">
      <c r="A17251" s="100" t="s">
        <v>32336</v>
      </c>
      <c r="B17251" s="101">
        <v>0.29</v>
      </c>
      <c r="C17251" s="102"/>
      <c r="D17251" s="100" t="s">
        <v>17799</v>
      </c>
      <c r="E17251" s="101">
        <v>4.38</v>
      </c>
      <c r="F17251" s="102"/>
    </row>
    <row r="17252" ht="12.75" customHeight="1">
      <c r="A17252" s="100" t="s">
        <v>17540</v>
      </c>
      <c r="B17252" s="101">
        <v>0.29</v>
      </c>
      <c r="C17252" s="102"/>
      <c r="D17252" s="100" t="s">
        <v>32467</v>
      </c>
      <c r="E17252" s="101">
        <v>7.63</v>
      </c>
      <c r="F17252" s="102"/>
    </row>
    <row r="17253" ht="12.75" customHeight="1">
      <c r="A17253" s="100" t="s">
        <v>32337</v>
      </c>
      <c r="B17253" s="101">
        <v>0.53</v>
      </c>
      <c r="C17253" s="102"/>
      <c r="D17253" s="100" t="s">
        <v>17801</v>
      </c>
      <c r="E17253" s="101">
        <v>7.63</v>
      </c>
      <c r="F17253" s="102"/>
    </row>
    <row r="17254" ht="12.75" customHeight="1">
      <c r="A17254" s="100" t="s">
        <v>17542</v>
      </c>
      <c r="B17254" s="101">
        <v>0.53</v>
      </c>
      <c r="C17254" s="102"/>
      <c r="D17254" s="100" t="s">
        <v>32468</v>
      </c>
      <c r="E17254" s="101">
        <v>9.52</v>
      </c>
      <c r="F17254" s="102"/>
    </row>
    <row r="17255" ht="12.75" customHeight="1">
      <c r="A17255" s="100" t="s">
        <v>32338</v>
      </c>
      <c r="B17255" s="101">
        <v>1.17</v>
      </c>
      <c r="C17255" s="102"/>
      <c r="D17255" s="100" t="s">
        <v>17803</v>
      </c>
      <c r="E17255" s="101">
        <v>9.52</v>
      </c>
      <c r="F17255" s="102"/>
    </row>
    <row r="17256" ht="12.75" customHeight="1">
      <c r="A17256" s="100" t="s">
        <v>17544</v>
      </c>
      <c r="B17256" s="101">
        <v>1.17</v>
      </c>
      <c r="C17256" s="102"/>
      <c r="D17256" s="100" t="s">
        <v>32469</v>
      </c>
      <c r="E17256" s="101">
        <v>3.67</v>
      </c>
      <c r="F17256" s="102"/>
    </row>
    <row r="17257" ht="12.75" customHeight="1">
      <c r="A17257" s="100" t="s">
        <v>32339</v>
      </c>
      <c r="B17257" s="101">
        <v>1.98</v>
      </c>
      <c r="C17257" s="102"/>
      <c r="D17257" s="100" t="s">
        <v>17805</v>
      </c>
      <c r="E17257" s="101">
        <v>3.67</v>
      </c>
      <c r="F17257" s="102"/>
    </row>
    <row r="17258" ht="12.75" customHeight="1">
      <c r="A17258" s="100" t="s">
        <v>17546</v>
      </c>
      <c r="B17258" s="101">
        <v>1.98</v>
      </c>
      <c r="C17258" s="102"/>
      <c r="D17258" s="100" t="s">
        <v>32470</v>
      </c>
      <c r="E17258" s="101">
        <v>3.9</v>
      </c>
      <c r="F17258" s="102"/>
    </row>
    <row r="17259" ht="12.75" customHeight="1">
      <c r="A17259" s="100" t="s">
        <v>32340</v>
      </c>
      <c r="B17259" s="101">
        <v>3.34</v>
      </c>
      <c r="C17259" s="102"/>
      <c r="D17259" s="100" t="s">
        <v>17807</v>
      </c>
      <c r="E17259" s="101">
        <v>3.9</v>
      </c>
      <c r="F17259" s="102"/>
    </row>
    <row r="17260" ht="12.75" customHeight="1">
      <c r="A17260" s="100" t="s">
        <v>17548</v>
      </c>
      <c r="B17260" s="101">
        <v>3.34</v>
      </c>
      <c r="C17260" s="102"/>
      <c r="D17260" s="100" t="s">
        <v>32471</v>
      </c>
      <c r="E17260" s="101">
        <v>4.83</v>
      </c>
      <c r="F17260" s="102"/>
    </row>
    <row r="17261" ht="12.75" customHeight="1">
      <c r="A17261" s="100" t="s">
        <v>32341</v>
      </c>
      <c r="B17261" s="101">
        <v>3.34</v>
      </c>
      <c r="C17261" s="102"/>
      <c r="D17261" s="100" t="s">
        <v>17809</v>
      </c>
      <c r="E17261" s="101">
        <v>4.83</v>
      </c>
      <c r="F17261" s="102"/>
    </row>
    <row r="17262" ht="12.75" customHeight="1">
      <c r="A17262" s="100" t="s">
        <v>17550</v>
      </c>
      <c r="B17262" s="101">
        <v>3.34</v>
      </c>
      <c r="C17262" s="102"/>
      <c r="D17262" s="100" t="s">
        <v>32472</v>
      </c>
      <c r="E17262" s="101">
        <v>5.02</v>
      </c>
      <c r="F17262" s="102"/>
    </row>
    <row r="17263" ht="12.75" customHeight="1">
      <c r="A17263" s="100" t="s">
        <v>32342</v>
      </c>
      <c r="B17263" s="101">
        <v>8.04</v>
      </c>
      <c r="C17263" s="102"/>
      <c r="D17263" s="100" t="s">
        <v>17811</v>
      </c>
      <c r="E17263" s="101">
        <v>5.02</v>
      </c>
      <c r="F17263" s="102"/>
    </row>
    <row r="17264" ht="12.75" customHeight="1">
      <c r="A17264" s="100" t="s">
        <v>17552</v>
      </c>
      <c r="B17264" s="101">
        <v>8.04</v>
      </c>
      <c r="C17264" s="102"/>
      <c r="D17264" s="100" t="s">
        <v>32473</v>
      </c>
      <c r="E17264" s="101">
        <v>6.84</v>
      </c>
      <c r="F17264" s="102"/>
    </row>
    <row r="17265" ht="12.75" customHeight="1">
      <c r="A17265" s="100" t="s">
        <v>32343</v>
      </c>
      <c r="B17265" s="101">
        <v>46.01</v>
      </c>
      <c r="C17265" s="102"/>
      <c r="D17265" s="100" t="s">
        <v>17813</v>
      </c>
      <c r="E17265" s="101">
        <v>6.84</v>
      </c>
      <c r="F17265" s="102"/>
    </row>
    <row r="17266" ht="12.75" customHeight="1">
      <c r="A17266" s="100" t="s">
        <v>17554</v>
      </c>
      <c r="B17266" s="101">
        <v>46.01</v>
      </c>
      <c r="C17266" s="102"/>
      <c r="D17266" s="100" t="s">
        <v>32474</v>
      </c>
      <c r="E17266" s="101">
        <v>6.68</v>
      </c>
      <c r="F17266" s="102"/>
    </row>
    <row r="17267" ht="12.75" customHeight="1">
      <c r="A17267" s="100" t="s">
        <v>32344</v>
      </c>
      <c r="B17267" s="101">
        <v>1.45</v>
      </c>
      <c r="C17267" s="102"/>
      <c r="D17267" s="100" t="s">
        <v>17815</v>
      </c>
      <c r="E17267" s="101">
        <v>6.68</v>
      </c>
      <c r="F17267" s="102"/>
    </row>
    <row r="17268" ht="12.75" customHeight="1">
      <c r="A17268" s="100" t="s">
        <v>17556</v>
      </c>
      <c r="B17268" s="101">
        <v>1.45</v>
      </c>
      <c r="C17268" s="102"/>
      <c r="D17268" s="100" t="s">
        <v>32475</v>
      </c>
      <c r="E17268" s="101">
        <v>13.62</v>
      </c>
      <c r="F17268" s="102"/>
    </row>
    <row r="17269" ht="12.75" customHeight="1">
      <c r="A17269" s="100" t="s">
        <v>32345</v>
      </c>
      <c r="B17269" s="101">
        <v>2.12</v>
      </c>
      <c r="C17269" s="102"/>
      <c r="D17269" s="100" t="s">
        <v>17817</v>
      </c>
      <c r="E17269" s="101">
        <v>13.62</v>
      </c>
      <c r="F17269" s="102"/>
    </row>
    <row r="17270" ht="12.75" customHeight="1">
      <c r="A17270" s="100" t="s">
        <v>17558</v>
      </c>
      <c r="B17270" s="101">
        <v>2.12</v>
      </c>
      <c r="C17270" s="102"/>
      <c r="D17270" s="100" t="s">
        <v>32476</v>
      </c>
      <c r="E17270" s="101">
        <v>24.08</v>
      </c>
      <c r="F17270" s="102"/>
    </row>
    <row r="17271" ht="12.75" customHeight="1">
      <c r="A17271" s="100" t="s">
        <v>32346</v>
      </c>
      <c r="B17271" s="101">
        <v>2.21</v>
      </c>
      <c r="C17271" s="102"/>
      <c r="D17271" s="100" t="s">
        <v>17819</v>
      </c>
      <c r="E17271" s="101">
        <v>23.36</v>
      </c>
      <c r="F17271" s="102"/>
    </row>
    <row r="17272" ht="12.75" customHeight="1">
      <c r="A17272" s="100" t="s">
        <v>17560</v>
      </c>
      <c r="B17272" s="101">
        <v>2.21</v>
      </c>
      <c r="C17272" s="102"/>
      <c r="D17272" s="100" t="s">
        <v>32477</v>
      </c>
      <c r="E17272" s="101">
        <v>37.95</v>
      </c>
      <c r="F17272" s="102"/>
    </row>
    <row r="17273" ht="12.75" customHeight="1">
      <c r="A17273" s="100" t="s">
        <v>32347</v>
      </c>
      <c r="B17273" s="101">
        <v>2.61</v>
      </c>
      <c r="C17273" s="102"/>
      <c r="D17273" s="100" t="s">
        <v>17821</v>
      </c>
      <c r="E17273" s="101">
        <v>37.15</v>
      </c>
      <c r="F17273" s="102"/>
    </row>
    <row r="17274" ht="12.75" customHeight="1">
      <c r="A17274" s="100" t="s">
        <v>17562</v>
      </c>
      <c r="B17274" s="101">
        <v>2.61</v>
      </c>
      <c r="C17274" s="102"/>
      <c r="D17274" s="100" t="s">
        <v>32478</v>
      </c>
      <c r="E17274" s="101">
        <v>46.62</v>
      </c>
      <c r="F17274" s="102"/>
    </row>
    <row r="17275" ht="12.75" customHeight="1">
      <c r="A17275" s="100" t="s">
        <v>32348</v>
      </c>
      <c r="B17275" s="101">
        <v>2.46</v>
      </c>
      <c r="C17275" s="102"/>
      <c r="D17275" s="100" t="s">
        <v>17823</v>
      </c>
      <c r="E17275" s="101">
        <v>45.77</v>
      </c>
      <c r="F17275" s="102"/>
    </row>
    <row r="17276" ht="12.75" customHeight="1">
      <c r="A17276" s="100" t="s">
        <v>17564</v>
      </c>
      <c r="B17276" s="101">
        <v>2.46</v>
      </c>
      <c r="C17276" s="102"/>
      <c r="D17276" s="100" t="s">
        <v>32479</v>
      </c>
      <c r="E17276" s="101">
        <v>75.64</v>
      </c>
      <c r="F17276" s="102"/>
    </row>
    <row r="17277" ht="12.75" customHeight="1">
      <c r="A17277" s="100" t="s">
        <v>32349</v>
      </c>
      <c r="B17277" s="101">
        <v>3.12</v>
      </c>
      <c r="C17277" s="102"/>
      <c r="D17277" s="100" t="s">
        <v>17825</v>
      </c>
      <c r="E17277" s="101">
        <v>74.73</v>
      </c>
      <c r="F17277" s="102"/>
    </row>
    <row r="17278" ht="12.75" customHeight="1">
      <c r="A17278" s="100" t="s">
        <v>17566</v>
      </c>
      <c r="B17278" s="101">
        <v>3.12</v>
      </c>
      <c r="C17278" s="102"/>
      <c r="D17278" s="100" t="s">
        <v>32480</v>
      </c>
      <c r="E17278" s="101">
        <v>100.5</v>
      </c>
      <c r="F17278" s="102"/>
    </row>
    <row r="17279" ht="12.75" customHeight="1">
      <c r="A17279" s="100" t="s">
        <v>32350</v>
      </c>
      <c r="B17279" s="101">
        <v>5.44</v>
      </c>
      <c r="C17279" s="102"/>
      <c r="D17279" s="100" t="s">
        <v>17827</v>
      </c>
      <c r="E17279" s="101">
        <v>99.48</v>
      </c>
      <c r="F17279" s="102"/>
    </row>
    <row r="17280" ht="12.75" customHeight="1">
      <c r="A17280" s="100" t="s">
        <v>17568</v>
      </c>
      <c r="B17280" s="101">
        <v>5.44</v>
      </c>
      <c r="C17280" s="102"/>
      <c r="D17280" s="100" t="s">
        <v>32481</v>
      </c>
      <c r="E17280" s="101">
        <v>135.37</v>
      </c>
      <c r="F17280" s="102"/>
    </row>
    <row r="17281" ht="12.75" customHeight="1">
      <c r="A17281" s="100" t="s">
        <v>32351</v>
      </c>
      <c r="B17281" s="101">
        <v>6.43</v>
      </c>
      <c r="C17281" s="102"/>
      <c r="D17281" s="100" t="s">
        <v>17829</v>
      </c>
      <c r="E17281" s="101">
        <v>134.13</v>
      </c>
      <c r="F17281" s="102"/>
    </row>
    <row r="17282" ht="12.75" customHeight="1">
      <c r="A17282" s="100" t="s">
        <v>17570</v>
      </c>
      <c r="B17282" s="101">
        <v>6.43</v>
      </c>
      <c r="C17282" s="102"/>
      <c r="D17282" s="100" t="s">
        <v>32482</v>
      </c>
      <c r="E17282" s="101">
        <v>204.97</v>
      </c>
      <c r="F17282" s="102"/>
    </row>
    <row r="17283" ht="12.75" customHeight="1">
      <c r="A17283" s="100" t="s">
        <v>32352</v>
      </c>
      <c r="B17283" s="101">
        <v>7.25</v>
      </c>
      <c r="C17283" s="102"/>
      <c r="D17283" s="100" t="s">
        <v>17831</v>
      </c>
      <c r="E17283" s="101">
        <v>203.5</v>
      </c>
      <c r="F17283" s="102"/>
    </row>
    <row r="17284" ht="12.75" customHeight="1">
      <c r="A17284" s="100" t="s">
        <v>17572</v>
      </c>
      <c r="B17284" s="101">
        <v>7.25</v>
      </c>
      <c r="C17284" s="102"/>
      <c r="D17284" s="100" t="s">
        <v>32483</v>
      </c>
      <c r="E17284" s="101">
        <v>254.87</v>
      </c>
      <c r="F17284" s="102"/>
    </row>
    <row r="17285" ht="12.75" customHeight="1">
      <c r="A17285" s="100" t="s">
        <v>32353</v>
      </c>
      <c r="B17285" s="101">
        <v>8.58</v>
      </c>
      <c r="C17285" s="102"/>
      <c r="D17285" s="100" t="s">
        <v>17833</v>
      </c>
      <c r="E17285" s="101">
        <v>253.17</v>
      </c>
      <c r="F17285" s="102"/>
    </row>
    <row r="17286" ht="12.75" customHeight="1">
      <c r="A17286" s="100" t="s">
        <v>17574</v>
      </c>
      <c r="B17286" s="101">
        <v>8.58</v>
      </c>
      <c r="C17286" s="102"/>
      <c r="D17286" s="100" t="s">
        <v>32484</v>
      </c>
      <c r="E17286" s="101">
        <v>332.26</v>
      </c>
      <c r="F17286" s="102"/>
    </row>
    <row r="17287" ht="12.75" customHeight="1">
      <c r="A17287" s="100" t="s">
        <v>32354</v>
      </c>
      <c r="B17287" s="101">
        <v>9.85</v>
      </c>
      <c r="C17287" s="102"/>
      <c r="D17287" s="100" t="s">
        <v>17835</v>
      </c>
      <c r="E17287" s="101">
        <v>330.0</v>
      </c>
      <c r="F17287" s="102"/>
    </row>
    <row r="17288" ht="12.75" customHeight="1">
      <c r="A17288" s="100" t="s">
        <v>17576</v>
      </c>
      <c r="B17288" s="101">
        <v>9.85</v>
      </c>
      <c r="C17288" s="102"/>
      <c r="D17288" s="100" t="s">
        <v>32485</v>
      </c>
      <c r="E17288" s="101">
        <v>37.49</v>
      </c>
      <c r="F17288" s="102"/>
    </row>
    <row r="17289" ht="12.75" customHeight="1">
      <c r="A17289" s="100" t="s">
        <v>32355</v>
      </c>
      <c r="B17289" s="101">
        <v>11.58</v>
      </c>
      <c r="C17289" s="102"/>
      <c r="D17289" s="100" t="s">
        <v>17837</v>
      </c>
      <c r="E17289" s="101">
        <v>36.78</v>
      </c>
      <c r="F17289" s="102"/>
    </row>
    <row r="17290" ht="12.75" customHeight="1">
      <c r="A17290" s="100" t="s">
        <v>17578</v>
      </c>
      <c r="B17290" s="101">
        <v>11.58</v>
      </c>
      <c r="C17290" s="102"/>
      <c r="D17290" s="100" t="s">
        <v>32486</v>
      </c>
      <c r="E17290" s="101">
        <v>58.66</v>
      </c>
      <c r="F17290" s="102"/>
    </row>
    <row r="17291" ht="12.75" customHeight="1">
      <c r="A17291" s="100" t="s">
        <v>32356</v>
      </c>
      <c r="B17291" s="101">
        <v>33.7</v>
      </c>
      <c r="C17291" s="102"/>
      <c r="D17291" s="100" t="s">
        <v>17839</v>
      </c>
      <c r="E17291" s="101">
        <v>57.87</v>
      </c>
      <c r="F17291" s="102"/>
    </row>
    <row r="17292" ht="12.75" customHeight="1">
      <c r="A17292" s="100" t="s">
        <v>17580</v>
      </c>
      <c r="B17292" s="101">
        <v>33.7</v>
      </c>
      <c r="C17292" s="102"/>
      <c r="D17292" s="100" t="s">
        <v>32487</v>
      </c>
      <c r="E17292" s="101">
        <v>71.17</v>
      </c>
      <c r="F17292" s="102"/>
    </row>
    <row r="17293" ht="12.75" customHeight="1">
      <c r="A17293" s="100" t="s">
        <v>32357</v>
      </c>
      <c r="B17293" s="101">
        <v>22.68</v>
      </c>
      <c r="C17293" s="102"/>
      <c r="D17293" s="100" t="s">
        <v>17841</v>
      </c>
      <c r="E17293" s="101">
        <v>70.32</v>
      </c>
      <c r="F17293" s="102"/>
    </row>
    <row r="17294" ht="12.75" customHeight="1">
      <c r="A17294" s="100" t="s">
        <v>17582</v>
      </c>
      <c r="B17294" s="101">
        <v>22.68</v>
      </c>
      <c r="C17294" s="102"/>
      <c r="D17294" s="100" t="s">
        <v>32488</v>
      </c>
      <c r="E17294" s="101">
        <v>161.95</v>
      </c>
      <c r="F17294" s="102"/>
    </row>
    <row r="17295" ht="12.75" customHeight="1">
      <c r="A17295" s="100" t="s">
        <v>32358</v>
      </c>
      <c r="B17295" s="101">
        <v>0.82</v>
      </c>
      <c r="C17295" s="102"/>
      <c r="D17295" s="100" t="s">
        <v>17843</v>
      </c>
      <c r="E17295" s="101">
        <v>160.94</v>
      </c>
      <c r="F17295" s="102"/>
    </row>
    <row r="17296" ht="12.75" customHeight="1">
      <c r="A17296" s="100" t="s">
        <v>17584</v>
      </c>
      <c r="B17296" s="101">
        <v>0.82</v>
      </c>
      <c r="C17296" s="102"/>
      <c r="D17296" s="100" t="s">
        <v>32489</v>
      </c>
      <c r="E17296" s="101">
        <v>7.77</v>
      </c>
      <c r="F17296" s="102"/>
    </row>
    <row r="17297" ht="12.75" customHeight="1">
      <c r="A17297" s="100" t="s">
        <v>32359</v>
      </c>
      <c r="B17297" s="101">
        <v>0.76</v>
      </c>
      <c r="C17297" s="102"/>
      <c r="D17297" s="100" t="s">
        <v>17845</v>
      </c>
      <c r="E17297" s="101">
        <v>6.87</v>
      </c>
      <c r="F17297" s="102"/>
    </row>
    <row r="17298" ht="12.75" customHeight="1">
      <c r="A17298" s="100" t="s">
        <v>17586</v>
      </c>
      <c r="B17298" s="101">
        <v>0.76</v>
      </c>
      <c r="C17298" s="102"/>
      <c r="D17298" s="100" t="s">
        <v>32490</v>
      </c>
      <c r="E17298" s="101">
        <v>9.6</v>
      </c>
      <c r="F17298" s="102"/>
    </row>
    <row r="17299" ht="12.75" customHeight="1">
      <c r="A17299" s="100" t="s">
        <v>32360</v>
      </c>
      <c r="B17299" s="101">
        <v>1.3</v>
      </c>
      <c r="C17299" s="102"/>
      <c r="D17299" s="100" t="s">
        <v>17847</v>
      </c>
      <c r="E17299" s="101">
        <v>8.47</v>
      </c>
      <c r="F17299" s="102"/>
    </row>
    <row r="17300" ht="12.75" customHeight="1">
      <c r="A17300" s="100" t="s">
        <v>17588</v>
      </c>
      <c r="B17300" s="101">
        <v>1.3</v>
      </c>
      <c r="C17300" s="102"/>
      <c r="D17300" s="100" t="s">
        <v>32491</v>
      </c>
      <c r="E17300" s="101">
        <v>11.73</v>
      </c>
      <c r="F17300" s="102"/>
    </row>
    <row r="17301" ht="12.75" customHeight="1">
      <c r="A17301" s="100" t="s">
        <v>32361</v>
      </c>
      <c r="B17301" s="101">
        <v>2.42</v>
      </c>
      <c r="C17301" s="102"/>
      <c r="D17301" s="100" t="s">
        <v>17849</v>
      </c>
      <c r="E17301" s="101">
        <v>10.36</v>
      </c>
      <c r="F17301" s="102"/>
    </row>
    <row r="17302" ht="12.75" customHeight="1">
      <c r="A17302" s="100" t="s">
        <v>17590</v>
      </c>
      <c r="B17302" s="101">
        <v>2.42</v>
      </c>
      <c r="C17302" s="102"/>
      <c r="D17302" s="100" t="s">
        <v>32492</v>
      </c>
      <c r="E17302" s="101">
        <v>14.93</v>
      </c>
      <c r="F17302" s="102"/>
    </row>
    <row r="17303" ht="12.75" customHeight="1">
      <c r="A17303" s="100" t="s">
        <v>32362</v>
      </c>
      <c r="B17303" s="101">
        <v>4.65</v>
      </c>
      <c r="C17303" s="102"/>
      <c r="D17303" s="100" t="s">
        <v>17851</v>
      </c>
      <c r="E17303" s="101">
        <v>13.35</v>
      </c>
      <c r="F17303" s="102"/>
    </row>
    <row r="17304" ht="12.75" customHeight="1">
      <c r="A17304" s="100" t="s">
        <v>17592</v>
      </c>
      <c r="B17304" s="101">
        <v>4.65</v>
      </c>
      <c r="C17304" s="102"/>
      <c r="D17304" s="100" t="s">
        <v>32493</v>
      </c>
      <c r="E17304" s="101">
        <v>17.54</v>
      </c>
      <c r="F17304" s="102"/>
    </row>
    <row r="17305" ht="12.75" customHeight="1">
      <c r="A17305" s="100" t="s">
        <v>32363</v>
      </c>
      <c r="B17305" s="101">
        <v>6.94</v>
      </c>
      <c r="C17305" s="102"/>
      <c r="D17305" s="100" t="s">
        <v>17853</v>
      </c>
      <c r="E17305" s="101">
        <v>15.74</v>
      </c>
      <c r="F17305" s="102"/>
    </row>
    <row r="17306" ht="12.75" customHeight="1">
      <c r="A17306" s="100" t="s">
        <v>17594</v>
      </c>
      <c r="B17306" s="101">
        <v>6.94</v>
      </c>
      <c r="C17306" s="102"/>
      <c r="D17306" s="100" t="s">
        <v>32494</v>
      </c>
      <c r="E17306" s="101">
        <v>27.11</v>
      </c>
      <c r="F17306" s="102"/>
    </row>
    <row r="17307" ht="12.75" customHeight="1">
      <c r="A17307" s="100" t="s">
        <v>32364</v>
      </c>
      <c r="B17307" s="101">
        <v>12.47</v>
      </c>
      <c r="C17307" s="102"/>
      <c r="D17307" s="100" t="s">
        <v>17855</v>
      </c>
      <c r="E17307" s="101">
        <v>24.26</v>
      </c>
      <c r="F17307" s="102"/>
    </row>
    <row r="17308" ht="12.75" customHeight="1">
      <c r="A17308" s="100" t="s">
        <v>17596</v>
      </c>
      <c r="B17308" s="101">
        <v>12.47</v>
      </c>
      <c r="C17308" s="102"/>
      <c r="D17308" s="100" t="s">
        <v>32495</v>
      </c>
      <c r="E17308" s="101">
        <v>35.59</v>
      </c>
      <c r="F17308" s="102"/>
    </row>
    <row r="17309" ht="12.75" customHeight="1">
      <c r="A17309" s="100" t="s">
        <v>32365</v>
      </c>
      <c r="B17309" s="101">
        <v>30.66</v>
      </c>
      <c r="C17309" s="102"/>
      <c r="D17309" s="100" t="s">
        <v>17857</v>
      </c>
      <c r="E17309" s="101">
        <v>31.9</v>
      </c>
      <c r="F17309" s="102"/>
    </row>
    <row r="17310" ht="12.75" customHeight="1">
      <c r="A17310" s="100" t="s">
        <v>17598</v>
      </c>
      <c r="B17310" s="101">
        <v>30.66</v>
      </c>
      <c r="C17310" s="102"/>
      <c r="D17310" s="100" t="s">
        <v>32496</v>
      </c>
      <c r="E17310" s="101">
        <v>54.53</v>
      </c>
      <c r="F17310" s="102"/>
    </row>
    <row r="17311" ht="12.75" customHeight="1">
      <c r="A17311" s="100" t="s">
        <v>32366</v>
      </c>
      <c r="B17311" s="101">
        <v>47.03</v>
      </c>
      <c r="C17311" s="102"/>
      <c r="D17311" s="100" t="s">
        <v>17859</v>
      </c>
      <c r="E17311" s="101">
        <v>48.81</v>
      </c>
      <c r="F17311" s="102"/>
    </row>
    <row r="17312" ht="12.75" customHeight="1">
      <c r="A17312" s="100" t="s">
        <v>17600</v>
      </c>
      <c r="B17312" s="101">
        <v>47.03</v>
      </c>
      <c r="C17312" s="102"/>
      <c r="D17312" s="100" t="s">
        <v>32497</v>
      </c>
      <c r="E17312" s="101">
        <v>80.31</v>
      </c>
      <c r="F17312" s="102"/>
    </row>
    <row r="17313" ht="12.75" customHeight="1">
      <c r="A17313" s="100" t="s">
        <v>32367</v>
      </c>
      <c r="B17313" s="101">
        <v>1.11</v>
      </c>
      <c r="C17313" s="102"/>
      <c r="D17313" s="100" t="s">
        <v>17861</v>
      </c>
      <c r="E17313" s="101">
        <v>72.17</v>
      </c>
      <c r="F17313" s="102"/>
    </row>
    <row r="17314" ht="12.75" customHeight="1">
      <c r="A17314" s="100" t="s">
        <v>17602</v>
      </c>
      <c r="B17314" s="101">
        <v>1.11</v>
      </c>
      <c r="C17314" s="102"/>
      <c r="D17314" s="100" t="s">
        <v>32498</v>
      </c>
      <c r="E17314" s="101">
        <v>11.54</v>
      </c>
      <c r="F17314" s="102"/>
    </row>
    <row r="17315" ht="12.75" customHeight="1">
      <c r="A17315" s="100" t="s">
        <v>32368</v>
      </c>
      <c r="B17315" s="101">
        <v>1.41</v>
      </c>
      <c r="C17315" s="102"/>
      <c r="D17315" s="100" t="s">
        <v>17863</v>
      </c>
      <c r="E17315" s="101">
        <v>10.0</v>
      </c>
      <c r="F17315" s="102"/>
    </row>
    <row r="17316" ht="12.75" customHeight="1">
      <c r="A17316" s="100" t="s">
        <v>17604</v>
      </c>
      <c r="B17316" s="101">
        <v>1.41</v>
      </c>
      <c r="C17316" s="102"/>
      <c r="D17316" s="100" t="s">
        <v>32499</v>
      </c>
      <c r="E17316" s="101">
        <v>13.46</v>
      </c>
      <c r="F17316" s="102"/>
    </row>
    <row r="17317" ht="12.75" customHeight="1">
      <c r="A17317" s="100" t="s">
        <v>32369</v>
      </c>
      <c r="B17317" s="101">
        <v>1.78</v>
      </c>
      <c r="C17317" s="102"/>
      <c r="D17317" s="100" t="s">
        <v>17865</v>
      </c>
      <c r="E17317" s="101">
        <v>11.66</v>
      </c>
      <c r="F17317" s="102"/>
    </row>
    <row r="17318" ht="12.75" customHeight="1">
      <c r="A17318" s="100" t="s">
        <v>17606</v>
      </c>
      <c r="B17318" s="101">
        <v>1.78</v>
      </c>
      <c r="C17318" s="102"/>
      <c r="D17318" s="100" t="s">
        <v>32500</v>
      </c>
      <c r="E17318" s="101">
        <v>16.35</v>
      </c>
      <c r="F17318" s="102"/>
    </row>
    <row r="17319" ht="12.75" customHeight="1">
      <c r="A17319" s="100" t="s">
        <v>32370</v>
      </c>
      <c r="B17319" s="101">
        <v>3.5</v>
      </c>
      <c r="C17319" s="102"/>
      <c r="D17319" s="100" t="s">
        <v>17867</v>
      </c>
      <c r="E17319" s="101">
        <v>14.16</v>
      </c>
      <c r="F17319" s="102"/>
    </row>
    <row r="17320" ht="12.75" customHeight="1">
      <c r="A17320" s="100" t="s">
        <v>17608</v>
      </c>
      <c r="B17320" s="101">
        <v>3.5</v>
      </c>
      <c r="C17320" s="102"/>
      <c r="D17320" s="100" t="s">
        <v>32501</v>
      </c>
      <c r="E17320" s="101">
        <v>18.27</v>
      </c>
      <c r="F17320" s="102"/>
    </row>
    <row r="17321" ht="12.75" customHeight="1">
      <c r="A17321" s="100" t="s">
        <v>32371</v>
      </c>
      <c r="B17321" s="101">
        <v>6.44</v>
      </c>
      <c r="C17321" s="102"/>
      <c r="D17321" s="100" t="s">
        <v>17869</v>
      </c>
      <c r="E17321" s="101">
        <v>15.83</v>
      </c>
      <c r="F17321" s="102"/>
    </row>
    <row r="17322" ht="12.75" customHeight="1">
      <c r="A17322" s="100" t="s">
        <v>17610</v>
      </c>
      <c r="B17322" s="101">
        <v>6.44</v>
      </c>
      <c r="C17322" s="102"/>
      <c r="D17322" s="100" t="s">
        <v>32502</v>
      </c>
      <c r="E17322" s="101">
        <v>25.01</v>
      </c>
      <c r="F17322" s="102"/>
    </row>
    <row r="17323" ht="12.75" customHeight="1">
      <c r="A17323" s="100" t="s">
        <v>32372</v>
      </c>
      <c r="B17323" s="101">
        <v>10.8</v>
      </c>
      <c r="C17323" s="102"/>
      <c r="D17323" s="100" t="s">
        <v>17871</v>
      </c>
      <c r="E17323" s="101">
        <v>21.67</v>
      </c>
      <c r="F17323" s="102"/>
    </row>
    <row r="17324" ht="12.75" customHeight="1">
      <c r="A17324" s="100" t="s">
        <v>17612</v>
      </c>
      <c r="B17324" s="101">
        <v>10.8</v>
      </c>
      <c r="C17324" s="102"/>
      <c r="D17324" s="100" t="s">
        <v>32503</v>
      </c>
      <c r="E17324" s="101">
        <v>30.78</v>
      </c>
      <c r="F17324" s="102"/>
    </row>
    <row r="17325" ht="12.75" customHeight="1">
      <c r="A17325" s="100" t="s">
        <v>32373</v>
      </c>
      <c r="B17325" s="101">
        <v>19.45</v>
      </c>
      <c r="C17325" s="102"/>
      <c r="D17325" s="100" t="s">
        <v>17873</v>
      </c>
      <c r="E17325" s="101">
        <v>26.67</v>
      </c>
      <c r="F17325" s="102"/>
    </row>
    <row r="17326" ht="12.75" customHeight="1">
      <c r="A17326" s="100" t="s">
        <v>17614</v>
      </c>
      <c r="B17326" s="101">
        <v>19.45</v>
      </c>
      <c r="C17326" s="102"/>
      <c r="D17326" s="100" t="s">
        <v>32504</v>
      </c>
      <c r="E17326" s="101">
        <v>46.17</v>
      </c>
      <c r="F17326" s="102"/>
    </row>
    <row r="17327" ht="12.75" customHeight="1">
      <c r="A17327" s="100" t="s">
        <v>32374</v>
      </c>
      <c r="B17327" s="101">
        <v>31.13</v>
      </c>
      <c r="C17327" s="102"/>
      <c r="D17327" s="100" t="s">
        <v>17875</v>
      </c>
      <c r="E17327" s="101">
        <v>40.0</v>
      </c>
      <c r="F17327" s="102"/>
    </row>
    <row r="17328" ht="12.75" customHeight="1">
      <c r="A17328" s="100" t="s">
        <v>17616</v>
      </c>
      <c r="B17328" s="101">
        <v>31.13</v>
      </c>
      <c r="C17328" s="102"/>
      <c r="D17328" s="100" t="s">
        <v>32505</v>
      </c>
      <c r="E17328" s="101">
        <v>57.72</v>
      </c>
      <c r="F17328" s="102"/>
    </row>
    <row r="17329" ht="12.75" customHeight="1">
      <c r="A17329" s="100" t="s">
        <v>32375</v>
      </c>
      <c r="B17329" s="101">
        <v>73.15</v>
      </c>
      <c r="C17329" s="102"/>
      <c r="D17329" s="100" t="s">
        <v>17877</v>
      </c>
      <c r="E17329" s="101">
        <v>50.01</v>
      </c>
      <c r="F17329" s="102"/>
    </row>
    <row r="17330" ht="12.75" customHeight="1">
      <c r="A17330" s="100" t="s">
        <v>17618</v>
      </c>
      <c r="B17330" s="101">
        <v>73.15</v>
      </c>
      <c r="C17330" s="102"/>
      <c r="D17330" s="100" t="s">
        <v>32506</v>
      </c>
      <c r="E17330" s="101">
        <v>73.11</v>
      </c>
      <c r="F17330" s="102"/>
    </row>
    <row r="17331" ht="12.75" customHeight="1">
      <c r="A17331" s="100" t="s">
        <v>32376</v>
      </c>
      <c r="B17331" s="101">
        <v>1.47</v>
      </c>
      <c r="C17331" s="102"/>
      <c r="D17331" s="100" t="s">
        <v>17879</v>
      </c>
      <c r="E17331" s="101">
        <v>63.34</v>
      </c>
      <c r="F17331" s="102"/>
    </row>
    <row r="17332" ht="12.75" customHeight="1">
      <c r="A17332" s="100" t="s">
        <v>17620</v>
      </c>
      <c r="B17332" s="101">
        <v>1.47</v>
      </c>
      <c r="C17332" s="102"/>
      <c r="D17332" s="100" t="s">
        <v>32507</v>
      </c>
      <c r="E17332" s="101">
        <v>13.46</v>
      </c>
      <c r="F17332" s="102"/>
    </row>
    <row r="17333" ht="12.75" customHeight="1">
      <c r="A17333" s="100" t="s">
        <v>32377</v>
      </c>
      <c r="B17333" s="101">
        <v>1.61</v>
      </c>
      <c r="C17333" s="102"/>
      <c r="D17333" s="100" t="s">
        <v>17881</v>
      </c>
      <c r="E17333" s="101">
        <v>11.66</v>
      </c>
      <c r="F17333" s="102"/>
    </row>
    <row r="17334" ht="12.75" customHeight="1">
      <c r="A17334" s="100" t="s">
        <v>17622</v>
      </c>
      <c r="B17334" s="101">
        <v>1.61</v>
      </c>
      <c r="C17334" s="102"/>
      <c r="D17334" s="100" t="s">
        <v>32508</v>
      </c>
      <c r="E17334" s="101">
        <v>15.39</v>
      </c>
      <c r="F17334" s="102"/>
    </row>
    <row r="17335" ht="12.75" customHeight="1">
      <c r="A17335" s="100" t="s">
        <v>32378</v>
      </c>
      <c r="B17335" s="101">
        <v>4.11</v>
      </c>
      <c r="C17335" s="102"/>
      <c r="D17335" s="100" t="s">
        <v>17883</v>
      </c>
      <c r="E17335" s="101">
        <v>13.33</v>
      </c>
      <c r="F17335" s="102"/>
    </row>
    <row r="17336" ht="12.75" customHeight="1">
      <c r="A17336" s="100" t="s">
        <v>17624</v>
      </c>
      <c r="B17336" s="101">
        <v>4.11</v>
      </c>
      <c r="C17336" s="102"/>
      <c r="D17336" s="100" t="s">
        <v>32509</v>
      </c>
      <c r="E17336" s="101">
        <v>21.16</v>
      </c>
      <c r="F17336" s="102"/>
    </row>
    <row r="17337" ht="12.75" customHeight="1">
      <c r="A17337" s="100" t="s">
        <v>32379</v>
      </c>
      <c r="B17337" s="101">
        <v>7.37</v>
      </c>
      <c r="C17337" s="102"/>
      <c r="D17337" s="100" t="s">
        <v>17885</v>
      </c>
      <c r="E17337" s="101">
        <v>18.33</v>
      </c>
      <c r="F17337" s="102"/>
    </row>
    <row r="17338" ht="12.75" customHeight="1">
      <c r="A17338" s="100" t="s">
        <v>17626</v>
      </c>
      <c r="B17338" s="101">
        <v>7.37</v>
      </c>
      <c r="C17338" s="102"/>
      <c r="D17338" s="100" t="s">
        <v>32510</v>
      </c>
      <c r="E17338" s="101">
        <v>21.54</v>
      </c>
      <c r="F17338" s="102"/>
    </row>
    <row r="17339" ht="12.75" customHeight="1">
      <c r="A17339" s="100" t="s">
        <v>32380</v>
      </c>
      <c r="B17339" s="101">
        <v>7.99</v>
      </c>
      <c r="C17339" s="102"/>
      <c r="D17339" s="100" t="s">
        <v>17887</v>
      </c>
      <c r="E17339" s="101">
        <v>18.67</v>
      </c>
      <c r="F17339" s="102"/>
    </row>
    <row r="17340" ht="12.75" customHeight="1">
      <c r="A17340" s="100" t="s">
        <v>17628</v>
      </c>
      <c r="B17340" s="101">
        <v>7.99</v>
      </c>
      <c r="C17340" s="102"/>
      <c r="D17340" s="100" t="s">
        <v>32511</v>
      </c>
      <c r="E17340" s="101">
        <v>26.93</v>
      </c>
      <c r="F17340" s="102"/>
    </row>
    <row r="17341" ht="12.75" customHeight="1">
      <c r="A17341" s="100" t="s">
        <v>32381</v>
      </c>
      <c r="B17341" s="101">
        <v>20.45</v>
      </c>
      <c r="C17341" s="102"/>
      <c r="D17341" s="100" t="s">
        <v>17889</v>
      </c>
      <c r="E17341" s="101">
        <v>23.33</v>
      </c>
      <c r="F17341" s="102"/>
    </row>
    <row r="17342" ht="12.75" customHeight="1">
      <c r="A17342" s="100" t="s">
        <v>17630</v>
      </c>
      <c r="B17342" s="101">
        <v>20.45</v>
      </c>
      <c r="C17342" s="102"/>
      <c r="D17342" s="100" t="s">
        <v>32512</v>
      </c>
      <c r="E17342" s="101">
        <v>42.32</v>
      </c>
      <c r="F17342" s="102"/>
    </row>
    <row r="17343" ht="12.75" customHeight="1">
      <c r="A17343" s="100" t="s">
        <v>32382</v>
      </c>
      <c r="B17343" s="101">
        <v>27.12</v>
      </c>
      <c r="C17343" s="102"/>
      <c r="D17343" s="100" t="s">
        <v>17891</v>
      </c>
      <c r="E17343" s="101">
        <v>36.67</v>
      </c>
      <c r="F17343" s="102"/>
    </row>
    <row r="17344" ht="12.75" customHeight="1">
      <c r="A17344" s="100" t="s">
        <v>17632</v>
      </c>
      <c r="B17344" s="101">
        <v>27.12</v>
      </c>
      <c r="C17344" s="102"/>
      <c r="D17344" s="100" t="s">
        <v>32513</v>
      </c>
      <c r="E17344" s="101">
        <v>76.96</v>
      </c>
      <c r="F17344" s="102"/>
    </row>
    <row r="17345" ht="12.75" customHeight="1">
      <c r="A17345" s="100" t="s">
        <v>32383</v>
      </c>
      <c r="B17345" s="101">
        <v>42.74</v>
      </c>
      <c r="C17345" s="102"/>
      <c r="D17345" s="100" t="s">
        <v>17893</v>
      </c>
      <c r="E17345" s="101">
        <v>66.68</v>
      </c>
      <c r="F17345" s="102"/>
    </row>
    <row r="17346" ht="12.75" customHeight="1">
      <c r="A17346" s="100" t="s">
        <v>17634</v>
      </c>
      <c r="B17346" s="101">
        <v>42.74</v>
      </c>
      <c r="C17346" s="102"/>
      <c r="D17346" s="100" t="s">
        <v>32514</v>
      </c>
      <c r="E17346" s="101">
        <v>88.5</v>
      </c>
      <c r="F17346" s="102"/>
    </row>
    <row r="17347" ht="12.75" customHeight="1">
      <c r="A17347" s="100" t="s">
        <v>32384</v>
      </c>
      <c r="B17347" s="101">
        <v>92.77</v>
      </c>
      <c r="C17347" s="102"/>
      <c r="D17347" s="100" t="s">
        <v>17895</v>
      </c>
      <c r="E17347" s="101">
        <v>76.68</v>
      </c>
      <c r="F17347" s="102"/>
    </row>
    <row r="17348" ht="12.75" customHeight="1">
      <c r="A17348" s="100" t="s">
        <v>17636</v>
      </c>
      <c r="B17348" s="101">
        <v>92.77</v>
      </c>
      <c r="C17348" s="102"/>
      <c r="D17348" s="100" t="s">
        <v>32515</v>
      </c>
      <c r="E17348" s="101">
        <v>111.59</v>
      </c>
      <c r="F17348" s="102"/>
    </row>
    <row r="17349" ht="12.75" customHeight="1">
      <c r="A17349" s="100" t="s">
        <v>32385</v>
      </c>
      <c r="B17349" s="101">
        <v>0.5</v>
      </c>
      <c r="C17349" s="102"/>
      <c r="D17349" s="100" t="s">
        <v>17897</v>
      </c>
      <c r="E17349" s="101">
        <v>96.68</v>
      </c>
      <c r="F17349" s="102"/>
    </row>
    <row r="17350" ht="12.75" customHeight="1">
      <c r="A17350" s="100" t="s">
        <v>17638</v>
      </c>
      <c r="B17350" s="101">
        <v>0.5</v>
      </c>
      <c r="C17350" s="102"/>
      <c r="D17350" s="100" t="s">
        <v>32516</v>
      </c>
      <c r="E17350" s="101">
        <v>4.81</v>
      </c>
      <c r="F17350" s="102"/>
    </row>
    <row r="17351" ht="12.75" customHeight="1">
      <c r="A17351" s="100" t="s">
        <v>32386</v>
      </c>
      <c r="B17351" s="101">
        <v>0.85</v>
      </c>
      <c r="C17351" s="102"/>
      <c r="D17351" s="100" t="s">
        <v>17899</v>
      </c>
      <c r="E17351" s="101">
        <v>4.16</v>
      </c>
      <c r="F17351" s="102"/>
    </row>
    <row r="17352" ht="12.75" customHeight="1">
      <c r="A17352" s="100" t="s">
        <v>17640</v>
      </c>
      <c r="B17352" s="101">
        <v>0.85</v>
      </c>
      <c r="C17352" s="102"/>
      <c r="D17352" s="100" t="s">
        <v>32517</v>
      </c>
      <c r="E17352" s="101">
        <v>5.77</v>
      </c>
      <c r="F17352" s="102"/>
    </row>
    <row r="17353" ht="12.75" customHeight="1">
      <c r="A17353" s="100" t="s">
        <v>32387</v>
      </c>
      <c r="B17353" s="101">
        <v>2.62</v>
      </c>
      <c r="C17353" s="102"/>
      <c r="D17353" s="100" t="s">
        <v>17901</v>
      </c>
      <c r="E17353" s="101">
        <v>5.0</v>
      </c>
      <c r="F17353" s="102"/>
    </row>
    <row r="17354" ht="12.75" customHeight="1">
      <c r="A17354" s="100" t="s">
        <v>17642</v>
      </c>
      <c r="B17354" s="101">
        <v>2.62</v>
      </c>
      <c r="C17354" s="102"/>
      <c r="D17354" s="100" t="s">
        <v>32518</v>
      </c>
      <c r="E17354" s="101">
        <v>7.11</v>
      </c>
      <c r="F17354" s="102"/>
    </row>
    <row r="17355" ht="12.75" customHeight="1">
      <c r="A17355" s="100" t="s">
        <v>32388</v>
      </c>
      <c r="B17355" s="101">
        <v>3.63</v>
      </c>
      <c r="C17355" s="102"/>
      <c r="D17355" s="100" t="s">
        <v>17903</v>
      </c>
      <c r="E17355" s="101">
        <v>6.16</v>
      </c>
      <c r="F17355" s="102"/>
    </row>
    <row r="17356" ht="12.75" customHeight="1">
      <c r="A17356" s="100" t="s">
        <v>17644</v>
      </c>
      <c r="B17356" s="101">
        <v>3.63</v>
      </c>
      <c r="C17356" s="102"/>
      <c r="D17356" s="100" t="s">
        <v>32519</v>
      </c>
      <c r="E17356" s="101">
        <v>8.46</v>
      </c>
      <c r="F17356" s="102"/>
    </row>
    <row r="17357" ht="12.75" customHeight="1">
      <c r="A17357" s="100" t="s">
        <v>32389</v>
      </c>
      <c r="B17357" s="101">
        <v>4.26</v>
      </c>
      <c r="C17357" s="102"/>
      <c r="D17357" s="100" t="s">
        <v>17905</v>
      </c>
      <c r="E17357" s="101">
        <v>7.33</v>
      </c>
      <c r="F17357" s="102"/>
    </row>
    <row r="17358" ht="12.75" customHeight="1">
      <c r="A17358" s="100" t="s">
        <v>17646</v>
      </c>
      <c r="B17358" s="101">
        <v>4.26</v>
      </c>
      <c r="C17358" s="102"/>
      <c r="D17358" s="100" t="s">
        <v>32520</v>
      </c>
      <c r="E17358" s="101">
        <v>9.62</v>
      </c>
      <c r="F17358" s="102"/>
    </row>
    <row r="17359" ht="12.75" customHeight="1">
      <c r="A17359" s="100" t="s">
        <v>32390</v>
      </c>
      <c r="B17359" s="101">
        <v>16.76</v>
      </c>
      <c r="C17359" s="102"/>
      <c r="D17359" s="100" t="s">
        <v>17907</v>
      </c>
      <c r="E17359" s="101">
        <v>8.33</v>
      </c>
      <c r="F17359" s="102"/>
    </row>
    <row r="17360" ht="12.75" customHeight="1">
      <c r="A17360" s="100" t="s">
        <v>17648</v>
      </c>
      <c r="B17360" s="101">
        <v>16.76</v>
      </c>
      <c r="C17360" s="102"/>
      <c r="D17360" s="100" t="s">
        <v>32521</v>
      </c>
      <c r="E17360" s="101">
        <v>15.39</v>
      </c>
      <c r="F17360" s="102"/>
    </row>
    <row r="17361" ht="12.75" customHeight="1">
      <c r="A17361" s="100" t="s">
        <v>32391</v>
      </c>
      <c r="B17361" s="101">
        <v>37.0</v>
      </c>
      <c r="C17361" s="102"/>
      <c r="D17361" s="100" t="s">
        <v>17909</v>
      </c>
      <c r="E17361" s="101">
        <v>13.33</v>
      </c>
      <c r="F17361" s="102"/>
    </row>
    <row r="17362" ht="12.75" customHeight="1">
      <c r="A17362" s="100" t="s">
        <v>17650</v>
      </c>
      <c r="B17362" s="101">
        <v>37.0</v>
      </c>
      <c r="C17362" s="102"/>
      <c r="D17362" s="100" t="s">
        <v>32522</v>
      </c>
      <c r="E17362" s="101">
        <v>19.24</v>
      </c>
      <c r="F17362" s="102"/>
    </row>
    <row r="17363" ht="12.75" customHeight="1">
      <c r="A17363" s="100" t="s">
        <v>32392</v>
      </c>
      <c r="B17363" s="101">
        <v>45.43</v>
      </c>
      <c r="C17363" s="102"/>
      <c r="D17363" s="100" t="s">
        <v>17911</v>
      </c>
      <c r="E17363" s="101">
        <v>16.67</v>
      </c>
      <c r="F17363" s="102"/>
    </row>
    <row r="17364" ht="12.75" customHeight="1">
      <c r="A17364" s="100" t="s">
        <v>17652</v>
      </c>
      <c r="B17364" s="101">
        <v>45.43</v>
      </c>
      <c r="C17364" s="102"/>
      <c r="D17364" s="100" t="s">
        <v>32523</v>
      </c>
      <c r="E17364" s="101">
        <v>28.86</v>
      </c>
      <c r="F17364" s="102"/>
    </row>
    <row r="17365" ht="12.75" customHeight="1">
      <c r="A17365" s="100" t="s">
        <v>32393</v>
      </c>
      <c r="B17365" s="101">
        <v>145.58</v>
      </c>
      <c r="C17365" s="102"/>
      <c r="D17365" s="100" t="s">
        <v>17913</v>
      </c>
      <c r="E17365" s="101">
        <v>25.0</v>
      </c>
      <c r="F17365" s="102"/>
    </row>
    <row r="17366" ht="12.75" customHeight="1">
      <c r="A17366" s="100" t="s">
        <v>17654</v>
      </c>
      <c r="B17366" s="101">
        <v>145.58</v>
      </c>
      <c r="C17366" s="102"/>
      <c r="D17366" s="100" t="s">
        <v>32524</v>
      </c>
      <c r="E17366" s="101">
        <v>38.48</v>
      </c>
      <c r="F17366" s="102"/>
    </row>
    <row r="17367" ht="12.75" customHeight="1">
      <c r="A17367" s="100" t="s">
        <v>32394</v>
      </c>
      <c r="B17367" s="101">
        <v>0.31</v>
      </c>
      <c r="C17367" s="102"/>
      <c r="D17367" s="100" t="s">
        <v>17915</v>
      </c>
      <c r="E17367" s="101">
        <v>33.34</v>
      </c>
      <c r="F17367" s="102"/>
    </row>
    <row r="17368" ht="12.75" customHeight="1">
      <c r="A17368" s="100" t="s">
        <v>17656</v>
      </c>
      <c r="B17368" s="101">
        <v>0.31</v>
      </c>
      <c r="C17368" s="102"/>
      <c r="D17368" s="100" t="s">
        <v>32525</v>
      </c>
      <c r="E17368" s="101">
        <v>3.36</v>
      </c>
      <c r="F17368" s="102"/>
    </row>
    <row r="17369" ht="12.75" customHeight="1">
      <c r="A17369" s="100" t="s">
        <v>32395</v>
      </c>
      <c r="B17369" s="101">
        <v>0.46</v>
      </c>
      <c r="C17369" s="102"/>
      <c r="D17369" s="100" t="s">
        <v>17917</v>
      </c>
      <c r="E17369" s="101">
        <v>2.91</v>
      </c>
      <c r="F17369" s="102"/>
    </row>
    <row r="17370" ht="12.75" customHeight="1">
      <c r="A17370" s="100" t="s">
        <v>17658</v>
      </c>
      <c r="B17370" s="101">
        <v>0.46</v>
      </c>
      <c r="C17370" s="102"/>
      <c r="D17370" s="100" t="s">
        <v>32526</v>
      </c>
      <c r="E17370" s="101">
        <v>4.04</v>
      </c>
      <c r="F17370" s="102"/>
    </row>
    <row r="17371" ht="12.75" customHeight="1">
      <c r="A17371" s="100" t="s">
        <v>32396</v>
      </c>
      <c r="B17371" s="101">
        <v>1.24</v>
      </c>
      <c r="C17371" s="102"/>
      <c r="D17371" s="100" t="s">
        <v>17919</v>
      </c>
      <c r="E17371" s="101">
        <v>3.5</v>
      </c>
      <c r="F17371" s="102"/>
    </row>
    <row r="17372" ht="12.75" customHeight="1">
      <c r="A17372" s="100" t="s">
        <v>17660</v>
      </c>
      <c r="B17372" s="101">
        <v>1.24</v>
      </c>
      <c r="C17372" s="102"/>
      <c r="D17372" s="100" t="s">
        <v>32527</v>
      </c>
      <c r="E17372" s="101">
        <v>5.0</v>
      </c>
      <c r="F17372" s="102"/>
    </row>
    <row r="17373" ht="12.75" customHeight="1">
      <c r="A17373" s="100" t="s">
        <v>32397</v>
      </c>
      <c r="B17373" s="101">
        <v>2.72</v>
      </c>
      <c r="C17373" s="102"/>
      <c r="D17373" s="100" t="s">
        <v>17921</v>
      </c>
      <c r="E17373" s="101">
        <v>4.33</v>
      </c>
      <c r="F17373" s="102"/>
    </row>
    <row r="17374" ht="12.75" customHeight="1">
      <c r="A17374" s="100" t="s">
        <v>17662</v>
      </c>
      <c r="B17374" s="101">
        <v>2.72</v>
      </c>
      <c r="C17374" s="102"/>
      <c r="D17374" s="100" t="s">
        <v>32528</v>
      </c>
      <c r="E17374" s="101">
        <v>5.77</v>
      </c>
      <c r="F17374" s="102"/>
    </row>
    <row r="17375" ht="12.75" customHeight="1">
      <c r="A17375" s="100" t="s">
        <v>32398</v>
      </c>
      <c r="B17375" s="101">
        <v>3.16</v>
      </c>
      <c r="C17375" s="102"/>
      <c r="D17375" s="100" t="s">
        <v>17923</v>
      </c>
      <c r="E17375" s="101">
        <v>5.0</v>
      </c>
      <c r="F17375" s="102"/>
    </row>
    <row r="17376" ht="12.75" customHeight="1">
      <c r="A17376" s="100" t="s">
        <v>17664</v>
      </c>
      <c r="B17376" s="101">
        <v>3.16</v>
      </c>
      <c r="C17376" s="102"/>
      <c r="D17376" s="100" t="s">
        <v>32529</v>
      </c>
      <c r="E17376" s="101">
        <v>6.73</v>
      </c>
      <c r="F17376" s="102"/>
    </row>
    <row r="17377" ht="12.75" customHeight="1">
      <c r="A17377" s="100" t="s">
        <v>32399</v>
      </c>
      <c r="B17377" s="101">
        <v>9.24</v>
      </c>
      <c r="C17377" s="102"/>
      <c r="D17377" s="100" t="s">
        <v>17925</v>
      </c>
      <c r="E17377" s="101">
        <v>5.83</v>
      </c>
      <c r="F17377" s="102"/>
    </row>
    <row r="17378" ht="12.75" customHeight="1">
      <c r="A17378" s="100" t="s">
        <v>17666</v>
      </c>
      <c r="B17378" s="101">
        <v>9.24</v>
      </c>
      <c r="C17378" s="102"/>
      <c r="D17378" s="100" t="s">
        <v>32530</v>
      </c>
      <c r="E17378" s="101">
        <v>10.77</v>
      </c>
      <c r="F17378" s="102"/>
    </row>
    <row r="17379" ht="12.75" customHeight="1">
      <c r="A17379" s="100" t="s">
        <v>32400</v>
      </c>
      <c r="B17379" s="101">
        <v>12.05</v>
      </c>
      <c r="C17379" s="102"/>
      <c r="D17379" s="100" t="s">
        <v>17927</v>
      </c>
      <c r="E17379" s="101">
        <v>9.33</v>
      </c>
      <c r="F17379" s="102"/>
    </row>
    <row r="17380" ht="12.75" customHeight="1">
      <c r="A17380" s="100" t="s">
        <v>17668</v>
      </c>
      <c r="B17380" s="101">
        <v>12.05</v>
      </c>
      <c r="C17380" s="102"/>
      <c r="D17380" s="100" t="s">
        <v>32531</v>
      </c>
      <c r="E17380" s="101">
        <v>13.46</v>
      </c>
      <c r="F17380" s="102"/>
    </row>
    <row r="17381" ht="12.75" customHeight="1">
      <c r="A17381" s="100" t="s">
        <v>32401</v>
      </c>
      <c r="B17381" s="101">
        <v>21.84</v>
      </c>
      <c r="C17381" s="102"/>
      <c r="D17381" s="100" t="s">
        <v>17929</v>
      </c>
      <c r="E17381" s="101">
        <v>11.66</v>
      </c>
      <c r="F17381" s="102"/>
    </row>
    <row r="17382" ht="12.75" customHeight="1">
      <c r="A17382" s="100" t="s">
        <v>17670</v>
      </c>
      <c r="B17382" s="101">
        <v>21.84</v>
      </c>
      <c r="C17382" s="102"/>
      <c r="D17382" s="100" t="s">
        <v>32532</v>
      </c>
      <c r="E17382" s="101">
        <v>21.16</v>
      </c>
      <c r="F17382" s="102"/>
    </row>
    <row r="17383" ht="12.75" customHeight="1">
      <c r="A17383" s="100" t="s">
        <v>32402</v>
      </c>
      <c r="B17383" s="101">
        <v>43.13</v>
      </c>
      <c r="C17383" s="102"/>
      <c r="D17383" s="100" t="s">
        <v>17931</v>
      </c>
      <c r="E17383" s="101">
        <v>18.33</v>
      </c>
      <c r="F17383" s="102"/>
    </row>
    <row r="17384" ht="12.75" customHeight="1">
      <c r="A17384" s="100" t="s">
        <v>17672</v>
      </c>
      <c r="B17384" s="101">
        <v>43.13</v>
      </c>
      <c r="C17384" s="102"/>
      <c r="D17384" s="100" t="s">
        <v>32533</v>
      </c>
      <c r="E17384" s="101">
        <v>26.93</v>
      </c>
      <c r="F17384" s="102"/>
    </row>
    <row r="17385" ht="12.75" customHeight="1">
      <c r="A17385" s="100" t="s">
        <v>32403</v>
      </c>
      <c r="B17385" s="101">
        <v>1.72</v>
      </c>
      <c r="C17385" s="102"/>
      <c r="D17385" s="100" t="s">
        <v>17933</v>
      </c>
      <c r="E17385" s="101">
        <v>23.33</v>
      </c>
      <c r="F17385" s="102"/>
    </row>
    <row r="17386" ht="12.75" customHeight="1">
      <c r="A17386" s="100" t="s">
        <v>17674</v>
      </c>
      <c r="B17386" s="101">
        <v>1.72</v>
      </c>
      <c r="C17386" s="102"/>
      <c r="D17386" s="100" t="s">
        <v>32534</v>
      </c>
      <c r="E17386" s="101">
        <v>1.53</v>
      </c>
      <c r="F17386" s="102"/>
    </row>
    <row r="17387" ht="12.75" customHeight="1">
      <c r="A17387" s="100" t="s">
        <v>32404</v>
      </c>
      <c r="B17387" s="101">
        <v>2.38</v>
      </c>
      <c r="C17387" s="102"/>
      <c r="D17387" s="100" t="s">
        <v>17935</v>
      </c>
      <c r="E17387" s="101">
        <v>1.33</v>
      </c>
      <c r="F17387" s="102"/>
    </row>
    <row r="17388" ht="12.75" customHeight="1">
      <c r="A17388" s="100" t="s">
        <v>17676</v>
      </c>
      <c r="B17388" s="101">
        <v>2.38</v>
      </c>
      <c r="C17388" s="102"/>
      <c r="D17388" s="100" t="s">
        <v>32535</v>
      </c>
      <c r="E17388" s="101">
        <v>1.92</v>
      </c>
      <c r="F17388" s="102"/>
    </row>
    <row r="17389" ht="12.75" customHeight="1">
      <c r="A17389" s="100" t="s">
        <v>32405</v>
      </c>
      <c r="B17389" s="101">
        <v>0.41</v>
      </c>
      <c r="C17389" s="102"/>
      <c r="D17389" s="100" t="s">
        <v>17937</v>
      </c>
      <c r="E17389" s="101">
        <v>1.66</v>
      </c>
      <c r="F17389" s="102"/>
    </row>
    <row r="17390" ht="12.75" customHeight="1">
      <c r="A17390" s="100" t="s">
        <v>17678</v>
      </c>
      <c r="B17390" s="101">
        <v>0.41</v>
      </c>
      <c r="C17390" s="102"/>
      <c r="D17390" s="100" t="s">
        <v>32536</v>
      </c>
      <c r="E17390" s="101">
        <v>2.3</v>
      </c>
      <c r="F17390" s="102"/>
    </row>
    <row r="17391" ht="12.75" customHeight="1">
      <c r="A17391" s="100" t="s">
        <v>32406</v>
      </c>
      <c r="B17391" s="101">
        <v>0.51</v>
      </c>
      <c r="C17391" s="102"/>
      <c r="D17391" s="100" t="s">
        <v>17939</v>
      </c>
      <c r="E17391" s="101">
        <v>2.0</v>
      </c>
      <c r="F17391" s="102"/>
    </row>
    <row r="17392" ht="12.75" customHeight="1">
      <c r="A17392" s="100" t="s">
        <v>162</v>
      </c>
      <c r="B17392" s="101">
        <v>0.51</v>
      </c>
      <c r="C17392" s="102"/>
      <c r="D17392" s="100" t="s">
        <v>32537</v>
      </c>
      <c r="E17392" s="101">
        <v>2.69</v>
      </c>
      <c r="F17392" s="102"/>
    </row>
    <row r="17393" ht="12.75" customHeight="1">
      <c r="A17393" s="100" t="s">
        <v>32407</v>
      </c>
      <c r="B17393" s="101">
        <v>1.19</v>
      </c>
      <c r="C17393" s="102"/>
      <c r="D17393" s="100" t="s">
        <v>17941</v>
      </c>
      <c r="E17393" s="101">
        <v>2.33</v>
      </c>
      <c r="F17393" s="102"/>
    </row>
    <row r="17394" ht="12.75" customHeight="1">
      <c r="A17394" s="100" t="s">
        <v>17681</v>
      </c>
      <c r="B17394" s="101">
        <v>1.19</v>
      </c>
      <c r="C17394" s="102"/>
      <c r="D17394" s="100" t="s">
        <v>32538</v>
      </c>
      <c r="E17394" s="101">
        <v>6.15</v>
      </c>
      <c r="F17394" s="102"/>
    </row>
    <row r="17395" ht="12.75" customHeight="1">
      <c r="A17395" s="100" t="s">
        <v>32408</v>
      </c>
      <c r="B17395" s="101">
        <v>2.41</v>
      </c>
      <c r="C17395" s="102"/>
      <c r="D17395" s="100" t="s">
        <v>17943</v>
      </c>
      <c r="E17395" s="101">
        <v>5.33</v>
      </c>
      <c r="F17395" s="102"/>
    </row>
    <row r="17396" ht="12.75" customHeight="1">
      <c r="A17396" s="100" t="s">
        <v>17683</v>
      </c>
      <c r="B17396" s="101">
        <v>2.41</v>
      </c>
      <c r="C17396" s="102"/>
      <c r="D17396" s="100" t="s">
        <v>32539</v>
      </c>
      <c r="E17396" s="101">
        <v>7.69</v>
      </c>
      <c r="F17396" s="102"/>
    </row>
    <row r="17397" ht="12.75" customHeight="1">
      <c r="A17397" s="100" t="s">
        <v>32409</v>
      </c>
      <c r="B17397" s="101">
        <v>2.65</v>
      </c>
      <c r="C17397" s="102"/>
      <c r="D17397" s="100" t="s">
        <v>17945</v>
      </c>
      <c r="E17397" s="101">
        <v>6.66</v>
      </c>
      <c r="F17397" s="102"/>
    </row>
    <row r="17398" ht="12.75" customHeight="1">
      <c r="A17398" s="100" t="s">
        <v>17685</v>
      </c>
      <c r="B17398" s="101">
        <v>2.65</v>
      </c>
      <c r="C17398" s="102"/>
      <c r="D17398" s="100" t="s">
        <v>32540</v>
      </c>
      <c r="E17398" s="101">
        <v>11.54</v>
      </c>
      <c r="F17398" s="102"/>
    </row>
    <row r="17399" ht="12.75" customHeight="1">
      <c r="A17399" s="100" t="s">
        <v>32410</v>
      </c>
      <c r="B17399" s="101">
        <v>8.4</v>
      </c>
      <c r="C17399" s="102"/>
      <c r="D17399" s="100" t="s">
        <v>17947</v>
      </c>
      <c r="E17399" s="101">
        <v>10.0</v>
      </c>
      <c r="F17399" s="102"/>
    </row>
    <row r="17400" ht="12.75" customHeight="1">
      <c r="A17400" s="100" t="s">
        <v>17687</v>
      </c>
      <c r="B17400" s="101">
        <v>8.4</v>
      </c>
      <c r="C17400" s="102"/>
      <c r="D17400" s="100" t="s">
        <v>32541</v>
      </c>
      <c r="E17400" s="101">
        <v>15.39</v>
      </c>
      <c r="F17400" s="102"/>
    </row>
    <row r="17401" ht="12.75" customHeight="1">
      <c r="A17401" s="100" t="s">
        <v>32411</v>
      </c>
      <c r="B17401" s="101">
        <v>12.29</v>
      </c>
      <c r="C17401" s="102"/>
      <c r="D17401" s="100" t="s">
        <v>17949</v>
      </c>
      <c r="E17401" s="101">
        <v>13.33</v>
      </c>
      <c r="F17401" s="102"/>
    </row>
    <row r="17402" ht="12.75" customHeight="1">
      <c r="A17402" s="100" t="s">
        <v>17689</v>
      </c>
      <c r="B17402" s="101">
        <v>12.29</v>
      </c>
      <c r="C17402" s="102"/>
      <c r="D17402" s="100" t="s">
        <v>32542</v>
      </c>
      <c r="E17402" s="101">
        <v>19.24</v>
      </c>
      <c r="F17402" s="102"/>
    </row>
    <row r="17403" ht="12.75" customHeight="1">
      <c r="A17403" s="100" t="s">
        <v>32412</v>
      </c>
      <c r="B17403" s="101">
        <v>28.17</v>
      </c>
      <c r="C17403" s="102"/>
      <c r="D17403" s="100" t="s">
        <v>17951</v>
      </c>
      <c r="E17403" s="101">
        <v>16.67</v>
      </c>
      <c r="F17403" s="102"/>
    </row>
    <row r="17404" ht="12.75" customHeight="1">
      <c r="A17404" s="100" t="s">
        <v>17691</v>
      </c>
      <c r="B17404" s="101">
        <v>28.17</v>
      </c>
      <c r="C17404" s="102"/>
      <c r="D17404" s="100" t="s">
        <v>32543</v>
      </c>
      <c r="E17404" s="101">
        <v>23.08</v>
      </c>
      <c r="F17404" s="102"/>
    </row>
    <row r="17405" ht="12.75" customHeight="1">
      <c r="A17405" s="100" t="s">
        <v>32413</v>
      </c>
      <c r="B17405" s="101">
        <v>48.87</v>
      </c>
      <c r="C17405" s="102"/>
      <c r="D17405" s="100" t="s">
        <v>17953</v>
      </c>
      <c r="E17405" s="101">
        <v>20.0</v>
      </c>
      <c r="F17405" s="102"/>
    </row>
    <row r="17406" ht="12.75" customHeight="1">
      <c r="A17406" s="100" t="s">
        <v>17693</v>
      </c>
      <c r="B17406" s="101">
        <v>48.87</v>
      </c>
      <c r="C17406" s="102"/>
      <c r="D17406" s="100" t="s">
        <v>32544</v>
      </c>
      <c r="E17406" s="101">
        <v>26.93</v>
      </c>
      <c r="F17406" s="102"/>
    </row>
    <row r="17407" ht="12.75" customHeight="1">
      <c r="A17407" s="100" t="s">
        <v>32414</v>
      </c>
      <c r="B17407" s="101">
        <v>0.89</v>
      </c>
      <c r="C17407" s="102"/>
      <c r="D17407" s="100" t="s">
        <v>17955</v>
      </c>
      <c r="E17407" s="101">
        <v>23.33</v>
      </c>
      <c r="F17407" s="102"/>
    </row>
    <row r="17408" ht="12.75" customHeight="1">
      <c r="A17408" s="100" t="s">
        <v>17695</v>
      </c>
      <c r="B17408" s="101">
        <v>0.89</v>
      </c>
      <c r="C17408" s="102"/>
      <c r="D17408" s="100" t="s">
        <v>32545</v>
      </c>
      <c r="E17408" s="101">
        <v>30.78</v>
      </c>
      <c r="F17408" s="102"/>
    </row>
    <row r="17409" ht="12.75" customHeight="1">
      <c r="A17409" s="100" t="s">
        <v>32415</v>
      </c>
      <c r="B17409" s="101">
        <v>2.23</v>
      </c>
      <c r="C17409" s="102"/>
      <c r="D17409" s="100" t="s">
        <v>17957</v>
      </c>
      <c r="E17409" s="101">
        <v>26.67</v>
      </c>
      <c r="F17409" s="102"/>
    </row>
    <row r="17410" ht="12.75" customHeight="1">
      <c r="A17410" s="100" t="s">
        <v>17697</v>
      </c>
      <c r="B17410" s="101">
        <v>2.23</v>
      </c>
      <c r="C17410" s="102"/>
      <c r="D17410" s="100" t="s">
        <v>32546</v>
      </c>
      <c r="E17410" s="101">
        <v>34.63</v>
      </c>
      <c r="F17410" s="102"/>
    </row>
    <row r="17411" ht="12.75" customHeight="1">
      <c r="A17411" s="100" t="s">
        <v>32416</v>
      </c>
      <c r="B17411" s="101">
        <v>2.61</v>
      </c>
      <c r="C17411" s="102"/>
      <c r="D17411" s="100" t="s">
        <v>17959</v>
      </c>
      <c r="E17411" s="101">
        <v>30.0</v>
      </c>
      <c r="F17411" s="102"/>
    </row>
    <row r="17412" ht="12.75" customHeight="1">
      <c r="A17412" s="100" t="s">
        <v>17699</v>
      </c>
      <c r="B17412" s="101">
        <v>2.61</v>
      </c>
      <c r="C17412" s="102"/>
      <c r="D17412" s="100" t="s">
        <v>32547</v>
      </c>
      <c r="E17412" s="101">
        <v>6.68</v>
      </c>
      <c r="F17412" s="102"/>
    </row>
    <row r="17413" ht="12.75" customHeight="1">
      <c r="A17413" s="100" t="s">
        <v>32417</v>
      </c>
      <c r="B17413" s="101">
        <v>6.7</v>
      </c>
      <c r="C17413" s="102"/>
      <c r="D17413" s="100" t="s">
        <v>17961</v>
      </c>
      <c r="E17413" s="101">
        <v>5.81</v>
      </c>
      <c r="F17413" s="102"/>
    </row>
    <row r="17414" ht="12.75" customHeight="1">
      <c r="A17414" s="100" t="s">
        <v>17701</v>
      </c>
      <c r="B17414" s="101">
        <v>6.7</v>
      </c>
      <c r="C17414" s="102"/>
      <c r="D17414" s="100" t="s">
        <v>32548</v>
      </c>
      <c r="E17414" s="101">
        <v>7.63</v>
      </c>
      <c r="F17414" s="102"/>
    </row>
    <row r="17415" ht="12.75" customHeight="1">
      <c r="A17415" s="100" t="s">
        <v>32418</v>
      </c>
      <c r="B17415" s="101">
        <v>5.84</v>
      </c>
      <c r="C17415" s="102"/>
      <c r="D17415" s="100" t="s">
        <v>17963</v>
      </c>
      <c r="E17415" s="101">
        <v>6.65</v>
      </c>
      <c r="F17415" s="102"/>
    </row>
    <row r="17416" ht="12.75" customHeight="1">
      <c r="A17416" s="100" t="s">
        <v>17703</v>
      </c>
      <c r="B17416" s="101">
        <v>5.84</v>
      </c>
      <c r="C17416" s="102"/>
      <c r="D17416" s="100" t="s">
        <v>32549</v>
      </c>
      <c r="E17416" s="101">
        <v>9.57</v>
      </c>
      <c r="F17416" s="102"/>
    </row>
    <row r="17417" ht="12.75" customHeight="1">
      <c r="A17417" s="100" t="s">
        <v>32419</v>
      </c>
      <c r="B17417" s="101">
        <v>7.24</v>
      </c>
      <c r="C17417" s="102"/>
      <c r="D17417" s="100" t="s">
        <v>17965</v>
      </c>
      <c r="E17417" s="101">
        <v>8.33</v>
      </c>
      <c r="F17417" s="102"/>
    </row>
    <row r="17418" ht="12.75" customHeight="1">
      <c r="A17418" s="100" t="s">
        <v>17705</v>
      </c>
      <c r="B17418" s="101">
        <v>7.24</v>
      </c>
      <c r="C17418" s="102"/>
      <c r="D17418" s="100" t="s">
        <v>32550</v>
      </c>
      <c r="E17418" s="101">
        <v>14.36</v>
      </c>
      <c r="F17418" s="102"/>
    </row>
    <row r="17419" ht="12.75" customHeight="1">
      <c r="A17419" s="100" t="s">
        <v>32420</v>
      </c>
      <c r="B17419" s="101">
        <v>19.53</v>
      </c>
      <c r="C17419" s="102"/>
      <c r="D17419" s="100" t="s">
        <v>17967</v>
      </c>
      <c r="E17419" s="101">
        <v>12.51</v>
      </c>
      <c r="F17419" s="102"/>
    </row>
    <row r="17420" ht="12.75" customHeight="1">
      <c r="A17420" s="100" t="s">
        <v>17707</v>
      </c>
      <c r="B17420" s="101">
        <v>19.53</v>
      </c>
      <c r="C17420" s="102"/>
      <c r="D17420" s="100" t="s">
        <v>32551</v>
      </c>
      <c r="E17420" s="101">
        <v>19.37</v>
      </c>
      <c r="F17420" s="102"/>
    </row>
    <row r="17421" ht="12.75" customHeight="1">
      <c r="A17421" s="100" t="s">
        <v>32421</v>
      </c>
      <c r="B17421" s="101">
        <v>0.54</v>
      </c>
      <c r="C17421" s="102"/>
      <c r="D17421" s="100" t="s">
        <v>17969</v>
      </c>
      <c r="E17421" s="101">
        <v>16.91</v>
      </c>
      <c r="F17421" s="102"/>
    </row>
    <row r="17422" ht="12.75" customHeight="1">
      <c r="A17422" s="100" t="s">
        <v>17709</v>
      </c>
      <c r="B17422" s="101">
        <v>0.54</v>
      </c>
      <c r="C17422" s="102"/>
      <c r="D17422" s="100" t="s">
        <v>32552</v>
      </c>
      <c r="E17422" s="101">
        <v>24.33</v>
      </c>
      <c r="F17422" s="102"/>
    </row>
    <row r="17423" ht="12.75" customHeight="1">
      <c r="A17423" s="100" t="s">
        <v>32422</v>
      </c>
      <c r="B17423" s="101">
        <v>0.73</v>
      </c>
      <c r="C17423" s="102"/>
      <c r="D17423" s="100" t="s">
        <v>17971</v>
      </c>
      <c r="E17423" s="101">
        <v>21.24</v>
      </c>
      <c r="F17423" s="102"/>
    </row>
    <row r="17424" ht="12.75" customHeight="1">
      <c r="A17424" s="100" t="s">
        <v>17711</v>
      </c>
      <c r="B17424" s="101">
        <v>0.73</v>
      </c>
      <c r="C17424" s="102"/>
      <c r="D17424" s="100" t="s">
        <v>32553</v>
      </c>
      <c r="E17424" s="101">
        <v>30.4</v>
      </c>
      <c r="F17424" s="102"/>
    </row>
    <row r="17425" ht="12.75" customHeight="1">
      <c r="A17425" s="100" t="s">
        <v>32423</v>
      </c>
      <c r="B17425" s="101">
        <v>2.32</v>
      </c>
      <c r="C17425" s="102"/>
      <c r="D17425" s="100" t="s">
        <v>17973</v>
      </c>
      <c r="E17425" s="101">
        <v>26.54</v>
      </c>
      <c r="F17425" s="102"/>
    </row>
    <row r="17426" ht="12.75" customHeight="1">
      <c r="A17426" s="100" t="s">
        <v>17713</v>
      </c>
      <c r="B17426" s="101">
        <v>2.32</v>
      </c>
      <c r="C17426" s="102"/>
      <c r="D17426" s="100" t="s">
        <v>32554</v>
      </c>
      <c r="E17426" s="101">
        <v>34.15</v>
      </c>
      <c r="F17426" s="102"/>
    </row>
    <row r="17427" ht="12.75" customHeight="1">
      <c r="A17427" s="100" t="s">
        <v>32424</v>
      </c>
      <c r="B17427" s="101">
        <v>5.62</v>
      </c>
      <c r="C17427" s="102"/>
      <c r="D17427" s="100" t="s">
        <v>17975</v>
      </c>
      <c r="E17427" s="101">
        <v>29.83</v>
      </c>
      <c r="F17427" s="102"/>
    </row>
    <row r="17428" ht="12.75" customHeight="1">
      <c r="A17428" s="100" t="s">
        <v>17715</v>
      </c>
      <c r="B17428" s="101">
        <v>5.62</v>
      </c>
      <c r="C17428" s="102"/>
      <c r="D17428" s="100" t="s">
        <v>32555</v>
      </c>
      <c r="E17428" s="101">
        <v>43.84</v>
      </c>
      <c r="F17428" s="102"/>
    </row>
    <row r="17429" ht="12.75" customHeight="1">
      <c r="A17429" s="100" t="s">
        <v>32425</v>
      </c>
      <c r="B17429" s="101">
        <v>5.96</v>
      </c>
      <c r="C17429" s="102"/>
      <c r="D17429" s="100" t="s">
        <v>17977</v>
      </c>
      <c r="E17429" s="101">
        <v>38.29</v>
      </c>
      <c r="F17429" s="102"/>
    </row>
    <row r="17430" ht="12.75" customHeight="1">
      <c r="A17430" s="100" t="s">
        <v>17717</v>
      </c>
      <c r="B17430" s="101">
        <v>5.96</v>
      </c>
      <c r="C17430" s="102"/>
      <c r="D17430" s="100" t="s">
        <v>32556</v>
      </c>
      <c r="E17430" s="101">
        <v>12.4</v>
      </c>
      <c r="F17430" s="102"/>
    </row>
    <row r="17431" ht="12.75" customHeight="1">
      <c r="A17431" s="100" t="s">
        <v>32426</v>
      </c>
      <c r="B17431" s="101">
        <v>18.84</v>
      </c>
      <c r="C17431" s="102"/>
      <c r="D17431" s="100" t="s">
        <v>17979</v>
      </c>
      <c r="E17431" s="101">
        <v>10.78</v>
      </c>
      <c r="F17431" s="102"/>
    </row>
    <row r="17432" ht="12.75" customHeight="1">
      <c r="A17432" s="100" t="s">
        <v>17719</v>
      </c>
      <c r="B17432" s="101">
        <v>18.84</v>
      </c>
      <c r="C17432" s="102"/>
      <c r="D17432" s="100" t="s">
        <v>32557</v>
      </c>
      <c r="E17432" s="101">
        <v>60.58</v>
      </c>
      <c r="F17432" s="102"/>
    </row>
    <row r="17433" ht="12.75" customHeight="1">
      <c r="A17433" s="100" t="s">
        <v>32427</v>
      </c>
      <c r="B17433" s="101">
        <v>34.74</v>
      </c>
      <c r="C17433" s="102"/>
      <c r="D17433" s="100" t="s">
        <v>17981</v>
      </c>
      <c r="E17433" s="101">
        <v>52.53</v>
      </c>
      <c r="F17433" s="102"/>
    </row>
    <row r="17434" ht="12.75" customHeight="1">
      <c r="A17434" s="100" t="s">
        <v>17721</v>
      </c>
      <c r="B17434" s="101">
        <v>34.74</v>
      </c>
      <c r="C17434" s="102"/>
      <c r="D17434" s="100" t="s">
        <v>32558</v>
      </c>
      <c r="E17434" s="101">
        <v>20.02</v>
      </c>
      <c r="F17434" s="102"/>
    </row>
    <row r="17435" ht="12.75" customHeight="1">
      <c r="A17435" s="100" t="s">
        <v>32428</v>
      </c>
      <c r="B17435" s="101">
        <v>58.9</v>
      </c>
      <c r="C17435" s="102"/>
      <c r="D17435" s="100" t="s">
        <v>17983</v>
      </c>
      <c r="E17435" s="101">
        <v>17.45</v>
      </c>
      <c r="F17435" s="102"/>
    </row>
    <row r="17436" ht="12.75" customHeight="1">
      <c r="A17436" s="100" t="s">
        <v>17723</v>
      </c>
      <c r="B17436" s="101">
        <v>58.9</v>
      </c>
      <c r="C17436" s="102"/>
      <c r="D17436" s="100" t="s">
        <v>32559</v>
      </c>
      <c r="E17436" s="101">
        <v>96.52</v>
      </c>
      <c r="F17436" s="102"/>
    </row>
    <row r="17437" ht="12.75" customHeight="1">
      <c r="A17437" s="100" t="s">
        <v>32429</v>
      </c>
      <c r="B17437" s="101">
        <v>109.87</v>
      </c>
      <c r="C17437" s="102"/>
      <c r="D17437" s="100" t="s">
        <v>17985</v>
      </c>
      <c r="E17437" s="101">
        <v>83.74</v>
      </c>
      <c r="F17437" s="102"/>
    </row>
    <row r="17438" ht="12.75" customHeight="1">
      <c r="A17438" s="100" t="s">
        <v>17725</v>
      </c>
      <c r="B17438" s="101">
        <v>109.87</v>
      </c>
      <c r="C17438" s="102"/>
      <c r="D17438" s="100" t="s">
        <v>32560</v>
      </c>
      <c r="E17438" s="101">
        <v>29.11</v>
      </c>
      <c r="F17438" s="102"/>
    </row>
    <row r="17439" ht="12.75" customHeight="1">
      <c r="A17439" s="100" t="s">
        <v>32430</v>
      </c>
      <c r="B17439" s="101">
        <v>2.33</v>
      </c>
      <c r="C17439" s="102"/>
      <c r="D17439" s="100" t="s">
        <v>17987</v>
      </c>
      <c r="E17439" s="101">
        <v>25.44</v>
      </c>
      <c r="F17439" s="102"/>
    </row>
    <row r="17440" ht="12.75" customHeight="1">
      <c r="A17440" s="100" t="s">
        <v>17727</v>
      </c>
      <c r="B17440" s="101">
        <v>2.33</v>
      </c>
      <c r="C17440" s="102"/>
      <c r="D17440" s="100" t="s">
        <v>32561</v>
      </c>
      <c r="E17440" s="101">
        <v>138.4</v>
      </c>
      <c r="F17440" s="102"/>
    </row>
    <row r="17441" ht="12.75" customHeight="1">
      <c r="A17441" s="100" t="s">
        <v>32431</v>
      </c>
      <c r="B17441" s="101">
        <v>4.45</v>
      </c>
      <c r="C17441" s="102"/>
      <c r="D17441" s="100" t="s">
        <v>17989</v>
      </c>
      <c r="E17441" s="101">
        <v>120.13</v>
      </c>
      <c r="F17441" s="102"/>
    </row>
    <row r="17442" ht="12.75" customHeight="1">
      <c r="A17442" s="100" t="s">
        <v>17729</v>
      </c>
      <c r="B17442" s="101">
        <v>4.45</v>
      </c>
      <c r="C17442" s="102"/>
      <c r="D17442" s="100" t="s">
        <v>32562</v>
      </c>
      <c r="E17442" s="101">
        <v>16.88</v>
      </c>
      <c r="F17442" s="102"/>
    </row>
    <row r="17443" ht="12.75" customHeight="1">
      <c r="A17443" s="100" t="s">
        <v>32432</v>
      </c>
      <c r="B17443" s="101">
        <v>6.0</v>
      </c>
      <c r="C17443" s="102"/>
      <c r="D17443" s="100" t="s">
        <v>17991</v>
      </c>
      <c r="E17443" s="101">
        <v>14.75</v>
      </c>
      <c r="F17443" s="102"/>
    </row>
    <row r="17444" ht="12.75" customHeight="1">
      <c r="A17444" s="100" t="s">
        <v>17731</v>
      </c>
      <c r="B17444" s="101">
        <v>6.0</v>
      </c>
      <c r="C17444" s="102"/>
      <c r="D17444" s="100" t="s">
        <v>32563</v>
      </c>
      <c r="E17444" s="101">
        <v>18.63</v>
      </c>
      <c r="F17444" s="102"/>
    </row>
    <row r="17445" ht="12.75" customHeight="1">
      <c r="A17445" s="100" t="s">
        <v>32433</v>
      </c>
      <c r="B17445" s="101">
        <v>6.15</v>
      </c>
      <c r="C17445" s="102"/>
      <c r="D17445" s="100" t="s">
        <v>17993</v>
      </c>
      <c r="E17445" s="101">
        <v>16.28</v>
      </c>
      <c r="F17445" s="102"/>
    </row>
    <row r="17446" ht="12.75" customHeight="1">
      <c r="A17446" s="100" t="s">
        <v>17733</v>
      </c>
      <c r="B17446" s="101">
        <v>6.15</v>
      </c>
      <c r="C17446" s="102"/>
      <c r="D17446" s="100" t="s">
        <v>32564</v>
      </c>
      <c r="E17446" s="101">
        <v>22.85</v>
      </c>
      <c r="F17446" s="102"/>
    </row>
    <row r="17447" ht="12.75" customHeight="1">
      <c r="A17447" s="100" t="s">
        <v>32434</v>
      </c>
      <c r="B17447" s="101">
        <v>5.0</v>
      </c>
      <c r="C17447" s="102"/>
      <c r="D17447" s="100" t="s">
        <v>17995</v>
      </c>
      <c r="E17447" s="101">
        <v>20.0</v>
      </c>
      <c r="F17447" s="102"/>
    </row>
    <row r="17448" ht="12.75" customHeight="1">
      <c r="A17448" s="100" t="s">
        <v>17735</v>
      </c>
      <c r="B17448" s="101">
        <v>5.0</v>
      </c>
      <c r="C17448" s="102"/>
      <c r="D17448" s="100" t="s">
        <v>32565</v>
      </c>
      <c r="E17448" s="101">
        <v>26.91</v>
      </c>
      <c r="F17448" s="102"/>
    </row>
    <row r="17449" ht="12.75" customHeight="1">
      <c r="A17449" s="100" t="s">
        <v>32435</v>
      </c>
      <c r="B17449" s="101">
        <v>8.51</v>
      </c>
      <c r="C17449" s="102"/>
      <c r="D17449" s="100" t="s">
        <v>17997</v>
      </c>
      <c r="E17449" s="101">
        <v>23.57</v>
      </c>
      <c r="F17449" s="102"/>
    </row>
    <row r="17450" ht="12.75" customHeight="1">
      <c r="A17450" s="100" t="s">
        <v>17737</v>
      </c>
      <c r="B17450" s="101">
        <v>8.51</v>
      </c>
      <c r="C17450" s="102"/>
      <c r="D17450" s="100" t="s">
        <v>32566</v>
      </c>
      <c r="E17450" s="101">
        <v>35.44</v>
      </c>
      <c r="F17450" s="102"/>
    </row>
    <row r="17451" ht="12.75" customHeight="1">
      <c r="A17451" s="100" t="s">
        <v>32436</v>
      </c>
      <c r="B17451" s="101">
        <v>10.89</v>
      </c>
      <c r="C17451" s="102"/>
      <c r="D17451" s="100" t="s">
        <v>17999</v>
      </c>
      <c r="E17451" s="101">
        <v>31.0</v>
      </c>
      <c r="F17451" s="102"/>
    </row>
    <row r="17452" ht="12.75" customHeight="1">
      <c r="A17452" s="100" t="s">
        <v>17739</v>
      </c>
      <c r="B17452" s="101">
        <v>10.89</v>
      </c>
      <c r="C17452" s="102"/>
      <c r="D17452" s="100" t="s">
        <v>32567</v>
      </c>
      <c r="E17452" s="101">
        <v>61.92</v>
      </c>
      <c r="F17452" s="102"/>
    </row>
    <row r="17453" ht="12.75" customHeight="1">
      <c r="A17453" s="100" t="s">
        <v>32437</v>
      </c>
      <c r="B17453" s="101">
        <v>29.77</v>
      </c>
      <c r="C17453" s="102"/>
      <c r="D17453" s="100" t="s">
        <v>18001</v>
      </c>
      <c r="E17453" s="101">
        <v>54.3</v>
      </c>
      <c r="F17453" s="102"/>
    </row>
    <row r="17454" ht="12.75" customHeight="1">
      <c r="A17454" s="100" t="s">
        <v>17741</v>
      </c>
      <c r="B17454" s="101">
        <v>29.77</v>
      </c>
      <c r="C17454" s="102"/>
      <c r="D17454" s="100" t="s">
        <v>32568</v>
      </c>
      <c r="E17454" s="101">
        <v>101.54</v>
      </c>
      <c r="F17454" s="102"/>
    </row>
    <row r="17455" ht="12.75" customHeight="1">
      <c r="A17455" s="100" t="s">
        <v>32438</v>
      </c>
      <c r="B17455" s="101">
        <v>45.42</v>
      </c>
      <c r="C17455" s="102"/>
      <c r="D17455" s="100" t="s">
        <v>18003</v>
      </c>
      <c r="E17455" s="101">
        <v>88.84</v>
      </c>
      <c r="F17455" s="102"/>
    </row>
    <row r="17456" ht="12.75" customHeight="1">
      <c r="A17456" s="100" t="s">
        <v>17743</v>
      </c>
      <c r="B17456" s="101">
        <v>45.42</v>
      </c>
      <c r="C17456" s="102"/>
      <c r="D17456" s="100" t="s">
        <v>32569</v>
      </c>
      <c r="E17456" s="101">
        <v>115.51</v>
      </c>
      <c r="F17456" s="102"/>
    </row>
    <row r="17457" ht="12.75" customHeight="1">
      <c r="A17457" s="100" t="s">
        <v>32439</v>
      </c>
      <c r="B17457" s="101">
        <v>88.28</v>
      </c>
      <c r="C17457" s="102"/>
      <c r="D17457" s="100" t="s">
        <v>18005</v>
      </c>
      <c r="E17457" s="101">
        <v>101.42</v>
      </c>
      <c r="F17457" s="102"/>
    </row>
    <row r="17458" ht="12.75" customHeight="1">
      <c r="A17458" s="100" t="s">
        <v>17745</v>
      </c>
      <c r="B17458" s="101">
        <v>88.28</v>
      </c>
      <c r="C17458" s="102"/>
      <c r="D17458" s="100" t="s">
        <v>32570</v>
      </c>
      <c r="E17458" s="101">
        <v>143.09</v>
      </c>
      <c r="F17458" s="102"/>
    </row>
    <row r="17459" ht="12.75" customHeight="1">
      <c r="A17459" s="100" t="s">
        <v>32440</v>
      </c>
      <c r="B17459" s="101">
        <v>3.74</v>
      </c>
      <c r="C17459" s="102"/>
      <c r="D17459" s="100" t="s">
        <v>18007</v>
      </c>
      <c r="E17459" s="101">
        <v>126.02</v>
      </c>
      <c r="F17459" s="102"/>
    </row>
    <row r="17460" ht="12.75" customHeight="1">
      <c r="A17460" s="100" t="s">
        <v>17747</v>
      </c>
      <c r="B17460" s="101">
        <v>3.74</v>
      </c>
      <c r="C17460" s="102"/>
      <c r="D17460" s="100" t="s">
        <v>32571</v>
      </c>
      <c r="E17460" s="101">
        <v>26.55</v>
      </c>
      <c r="F17460" s="102"/>
    </row>
    <row r="17461" ht="12.75" customHeight="1">
      <c r="A17461" s="100" t="s">
        <v>32441</v>
      </c>
      <c r="B17461" s="101">
        <v>12.31</v>
      </c>
      <c r="C17461" s="102"/>
      <c r="D17461" s="100" t="s">
        <v>18009</v>
      </c>
      <c r="E17461" s="101">
        <v>25.78</v>
      </c>
      <c r="F17461" s="102"/>
    </row>
    <row r="17462" ht="12.75" customHeight="1">
      <c r="A17462" s="100" t="s">
        <v>17749</v>
      </c>
      <c r="B17462" s="101">
        <v>12.31</v>
      </c>
      <c r="C17462" s="102"/>
      <c r="D17462" s="100" t="s">
        <v>32572</v>
      </c>
      <c r="E17462" s="101">
        <v>33.68</v>
      </c>
      <c r="F17462" s="102"/>
    </row>
    <row r="17463" ht="12.75" customHeight="1">
      <c r="A17463" s="100" t="s">
        <v>32442</v>
      </c>
      <c r="B17463" s="101">
        <v>4.51</v>
      </c>
      <c r="C17463" s="102"/>
      <c r="D17463" s="100" t="s">
        <v>18011</v>
      </c>
      <c r="E17463" s="101">
        <v>32.81</v>
      </c>
      <c r="F17463" s="102"/>
    </row>
    <row r="17464" ht="12.75" customHeight="1">
      <c r="A17464" s="100" t="s">
        <v>17751</v>
      </c>
      <c r="B17464" s="101">
        <v>4.51</v>
      </c>
      <c r="C17464" s="102"/>
      <c r="D17464" s="100" t="s">
        <v>32573</v>
      </c>
      <c r="E17464" s="101">
        <v>39.04</v>
      </c>
      <c r="F17464" s="102"/>
    </row>
    <row r="17465" ht="12.75" customHeight="1">
      <c r="A17465" s="100" t="s">
        <v>32443</v>
      </c>
      <c r="B17465" s="101">
        <v>5.49</v>
      </c>
      <c r="C17465" s="102"/>
      <c r="D17465" s="100" t="s">
        <v>18013</v>
      </c>
      <c r="E17465" s="101">
        <v>38.01</v>
      </c>
      <c r="F17465" s="102"/>
    </row>
    <row r="17466" ht="12.75" customHeight="1">
      <c r="A17466" s="100" t="s">
        <v>17753</v>
      </c>
      <c r="B17466" s="101">
        <v>5.49</v>
      </c>
      <c r="C17466" s="102"/>
      <c r="D17466" s="100" t="s">
        <v>32574</v>
      </c>
      <c r="E17466" s="101">
        <v>42.68</v>
      </c>
      <c r="F17466" s="102"/>
    </row>
    <row r="17467" ht="12.75" customHeight="1">
      <c r="A17467" s="100" t="s">
        <v>32444</v>
      </c>
      <c r="B17467" s="101">
        <v>8.81</v>
      </c>
      <c r="C17467" s="102"/>
      <c r="D17467" s="100" t="s">
        <v>18015</v>
      </c>
      <c r="E17467" s="101">
        <v>41.55</v>
      </c>
      <c r="F17467" s="102"/>
    </row>
    <row r="17468" ht="12.75" customHeight="1">
      <c r="A17468" s="100" t="s">
        <v>17755</v>
      </c>
      <c r="B17468" s="101">
        <v>8.81</v>
      </c>
      <c r="C17468" s="102"/>
      <c r="D17468" s="100" t="s">
        <v>32575</v>
      </c>
      <c r="E17468" s="101">
        <v>47.8</v>
      </c>
      <c r="F17468" s="102"/>
    </row>
    <row r="17469" ht="12.75" customHeight="1">
      <c r="A17469" s="100" t="s">
        <v>32445</v>
      </c>
      <c r="B17469" s="101">
        <v>17.09</v>
      </c>
      <c r="C17469" s="102"/>
      <c r="D17469" s="100" t="s">
        <v>18017</v>
      </c>
      <c r="E17469" s="101">
        <v>46.62</v>
      </c>
      <c r="F17469" s="102"/>
    </row>
    <row r="17470" ht="12.75" customHeight="1">
      <c r="A17470" s="100" t="s">
        <v>17757</v>
      </c>
      <c r="B17470" s="101">
        <v>17.09</v>
      </c>
      <c r="C17470" s="102"/>
      <c r="D17470" s="100" t="s">
        <v>32576</v>
      </c>
      <c r="E17470" s="101">
        <v>75.36</v>
      </c>
      <c r="F17470" s="102"/>
    </row>
    <row r="17471" ht="12.75" customHeight="1">
      <c r="A17471" s="100" t="s">
        <v>32446</v>
      </c>
      <c r="B17471" s="101">
        <v>17.42</v>
      </c>
      <c r="C17471" s="102"/>
      <c r="D17471" s="100" t="s">
        <v>18019</v>
      </c>
      <c r="E17471" s="101">
        <v>74.08</v>
      </c>
      <c r="F17471" s="102"/>
    </row>
    <row r="17472" ht="12.75" customHeight="1">
      <c r="A17472" s="100" t="s">
        <v>17759</v>
      </c>
      <c r="B17472" s="101">
        <v>17.42</v>
      </c>
      <c r="C17472" s="102"/>
      <c r="D17472" s="100" t="s">
        <v>32577</v>
      </c>
      <c r="E17472" s="101">
        <v>86.44</v>
      </c>
      <c r="F17472" s="102"/>
    </row>
    <row r="17473" ht="12.75" customHeight="1">
      <c r="A17473" s="100" t="s">
        <v>32447</v>
      </c>
      <c r="B17473" s="101">
        <v>46.73</v>
      </c>
      <c r="C17473" s="102"/>
      <c r="D17473" s="100" t="s">
        <v>18021</v>
      </c>
      <c r="E17473" s="101">
        <v>85.0</v>
      </c>
      <c r="F17473" s="102"/>
    </row>
    <row r="17474" ht="12.75" customHeight="1">
      <c r="A17474" s="100" t="s">
        <v>17761</v>
      </c>
      <c r="B17474" s="101">
        <v>46.73</v>
      </c>
      <c r="C17474" s="102"/>
      <c r="D17474" s="100" t="s">
        <v>32578</v>
      </c>
      <c r="E17474" s="101">
        <v>90.4</v>
      </c>
      <c r="F17474" s="102"/>
    </row>
    <row r="17475" ht="12.75" customHeight="1">
      <c r="A17475" s="100" t="s">
        <v>32448</v>
      </c>
      <c r="B17475" s="101">
        <v>87.68</v>
      </c>
      <c r="C17475" s="102"/>
      <c r="D17475" s="100" t="s">
        <v>18023</v>
      </c>
      <c r="E17475" s="101">
        <v>88.86</v>
      </c>
      <c r="F17475" s="102"/>
    </row>
    <row r="17476" ht="12.75" customHeight="1">
      <c r="A17476" s="100" t="s">
        <v>17763</v>
      </c>
      <c r="B17476" s="101">
        <v>87.68</v>
      </c>
      <c r="C17476" s="102"/>
      <c r="D17476" s="100" t="s">
        <v>32579</v>
      </c>
      <c r="E17476" s="101">
        <v>114.82</v>
      </c>
      <c r="F17476" s="102"/>
    </row>
    <row r="17477" ht="12.75" customHeight="1">
      <c r="A17477" s="100" t="s">
        <v>32449</v>
      </c>
      <c r="B17477" s="101">
        <v>138.19</v>
      </c>
      <c r="C17477" s="102"/>
      <c r="D17477" s="100" t="s">
        <v>18025</v>
      </c>
      <c r="E17477" s="101">
        <v>113.02</v>
      </c>
      <c r="F17477" s="102"/>
    </row>
    <row r="17478" ht="12.75" customHeight="1">
      <c r="A17478" s="100" t="s">
        <v>17765</v>
      </c>
      <c r="B17478" s="101">
        <v>138.19</v>
      </c>
      <c r="C17478" s="102"/>
      <c r="D17478" s="100" t="s">
        <v>32580</v>
      </c>
      <c r="E17478" s="101">
        <v>23.68</v>
      </c>
      <c r="F17478" s="102"/>
    </row>
    <row r="17479" ht="12.75" customHeight="1">
      <c r="A17479" s="100" t="s">
        <v>32450</v>
      </c>
      <c r="B17479" s="101">
        <v>274.35</v>
      </c>
      <c r="C17479" s="102"/>
      <c r="D17479" s="100" t="s">
        <v>18027</v>
      </c>
      <c r="E17479" s="101">
        <v>23.68</v>
      </c>
      <c r="F17479" s="102"/>
    </row>
    <row r="17480" ht="12.75" customHeight="1">
      <c r="A17480" s="100" t="s">
        <v>17767</v>
      </c>
      <c r="B17480" s="101">
        <v>274.35</v>
      </c>
      <c r="C17480" s="102"/>
      <c r="D17480" s="100" t="s">
        <v>32581</v>
      </c>
      <c r="E17480" s="101">
        <v>24.87</v>
      </c>
      <c r="F17480" s="102"/>
    </row>
    <row r="17481" ht="12.75" customHeight="1">
      <c r="A17481" s="100" t="s">
        <v>32451</v>
      </c>
      <c r="B17481" s="101">
        <v>1.2</v>
      </c>
      <c r="C17481" s="102"/>
      <c r="D17481" s="100" t="s">
        <v>18029</v>
      </c>
      <c r="E17481" s="101">
        <v>24.87</v>
      </c>
      <c r="F17481" s="102"/>
    </row>
    <row r="17482" ht="12.75" customHeight="1">
      <c r="A17482" s="100" t="s">
        <v>17769</v>
      </c>
      <c r="B17482" s="101">
        <v>1.2</v>
      </c>
      <c r="C17482" s="102"/>
      <c r="D17482" s="100" t="s">
        <v>32582</v>
      </c>
      <c r="E17482" s="101">
        <v>29.1</v>
      </c>
      <c r="F17482" s="102"/>
    </row>
    <row r="17483" ht="12.75" customHeight="1">
      <c r="A17483" s="100" t="s">
        <v>32452</v>
      </c>
      <c r="B17483" s="101">
        <v>1.34</v>
      </c>
      <c r="C17483" s="102"/>
      <c r="D17483" s="100" t="s">
        <v>18031</v>
      </c>
      <c r="E17483" s="101">
        <v>29.1</v>
      </c>
      <c r="F17483" s="102"/>
    </row>
    <row r="17484" ht="12.75" customHeight="1">
      <c r="A17484" s="100" t="s">
        <v>17771</v>
      </c>
      <c r="B17484" s="101">
        <v>1.34</v>
      </c>
      <c r="C17484" s="102"/>
      <c r="D17484" s="100" t="s">
        <v>32583</v>
      </c>
      <c r="E17484" s="101">
        <v>18.78</v>
      </c>
      <c r="F17484" s="102"/>
    </row>
    <row r="17485" ht="12.75" customHeight="1">
      <c r="A17485" s="100" t="s">
        <v>32453</v>
      </c>
      <c r="B17485" s="101">
        <v>2.21</v>
      </c>
      <c r="C17485" s="102"/>
      <c r="D17485" s="100" t="s">
        <v>18033</v>
      </c>
      <c r="E17485" s="101">
        <v>18.78</v>
      </c>
      <c r="F17485" s="102"/>
    </row>
    <row r="17486" ht="12.75" customHeight="1">
      <c r="A17486" s="100" t="s">
        <v>17773</v>
      </c>
      <c r="B17486" s="101">
        <v>2.21</v>
      </c>
      <c r="C17486" s="102"/>
      <c r="D17486" s="100" t="s">
        <v>32584</v>
      </c>
      <c r="E17486" s="101">
        <v>21.57</v>
      </c>
      <c r="F17486" s="102"/>
    </row>
    <row r="17487" ht="12.75" customHeight="1">
      <c r="A17487" s="100" t="s">
        <v>32454</v>
      </c>
      <c r="B17487" s="101">
        <v>6.85</v>
      </c>
      <c r="C17487" s="102"/>
      <c r="D17487" s="100" t="s">
        <v>18035</v>
      </c>
      <c r="E17487" s="101">
        <v>21.57</v>
      </c>
      <c r="F17487" s="102"/>
    </row>
    <row r="17488" ht="12.75" customHeight="1">
      <c r="A17488" s="100" t="s">
        <v>17775</v>
      </c>
      <c r="B17488" s="101">
        <v>6.85</v>
      </c>
      <c r="C17488" s="102"/>
      <c r="D17488" s="100" t="s">
        <v>32585</v>
      </c>
      <c r="E17488" s="101">
        <v>22.77</v>
      </c>
      <c r="F17488" s="102"/>
    </row>
    <row r="17489" ht="12.75" customHeight="1">
      <c r="A17489" s="100" t="s">
        <v>32455</v>
      </c>
      <c r="B17489" s="101">
        <v>0.84</v>
      </c>
      <c r="C17489" s="102"/>
      <c r="D17489" s="100" t="s">
        <v>18037</v>
      </c>
      <c r="E17489" s="101">
        <v>22.77</v>
      </c>
      <c r="F17489" s="102"/>
    </row>
    <row r="17490" ht="12.75" customHeight="1">
      <c r="A17490" s="100" t="s">
        <v>17777</v>
      </c>
      <c r="B17490" s="101">
        <v>0.84</v>
      </c>
      <c r="C17490" s="102"/>
      <c r="D17490" s="100" t="s">
        <v>32586</v>
      </c>
      <c r="E17490" s="101">
        <v>1698.17</v>
      </c>
      <c r="F17490" s="102"/>
    </row>
    <row r="17491" ht="12.75" customHeight="1">
      <c r="A17491" s="100" t="s">
        <v>32456</v>
      </c>
      <c r="B17491" s="101">
        <v>1.0</v>
      </c>
      <c r="C17491" s="102"/>
      <c r="D17491" s="100" t="s">
        <v>18039</v>
      </c>
      <c r="E17491" s="101">
        <v>1573.47</v>
      </c>
      <c r="F17491" s="102"/>
    </row>
    <row r="17492" ht="12.75" customHeight="1">
      <c r="A17492" s="100" t="s">
        <v>17779</v>
      </c>
      <c r="B17492" s="101">
        <v>1.0</v>
      </c>
      <c r="C17492" s="102"/>
      <c r="D17492" s="100" t="s">
        <v>32587</v>
      </c>
      <c r="E17492" s="101">
        <v>1905.53</v>
      </c>
      <c r="F17492" s="102"/>
    </row>
    <row r="17493" ht="12.75" customHeight="1">
      <c r="A17493" s="100" t="s">
        <v>32457</v>
      </c>
      <c r="B17493" s="101">
        <v>1.13</v>
      </c>
      <c r="C17493" s="102"/>
      <c r="D17493" s="100" t="s">
        <v>18041</v>
      </c>
      <c r="E17493" s="101">
        <v>1780.86</v>
      </c>
      <c r="F17493" s="102"/>
    </row>
    <row r="17494" ht="12.75" customHeight="1">
      <c r="A17494" s="100" t="s">
        <v>17781</v>
      </c>
      <c r="B17494" s="101">
        <v>1.13</v>
      </c>
      <c r="C17494" s="102"/>
      <c r="D17494" s="100" t="s">
        <v>32588</v>
      </c>
      <c r="E17494" s="101">
        <v>2439.04</v>
      </c>
      <c r="F17494" s="102"/>
    </row>
    <row r="17495" ht="12.75" customHeight="1">
      <c r="A17495" s="100" t="s">
        <v>32458</v>
      </c>
      <c r="B17495" s="101">
        <v>3.13</v>
      </c>
      <c r="C17495" s="102"/>
      <c r="D17495" s="100" t="s">
        <v>18043</v>
      </c>
      <c r="E17495" s="101">
        <v>2235.93</v>
      </c>
      <c r="F17495" s="102"/>
    </row>
    <row r="17496" ht="12.75" customHeight="1">
      <c r="A17496" s="100" t="s">
        <v>17783</v>
      </c>
      <c r="B17496" s="101">
        <v>3.13</v>
      </c>
      <c r="C17496" s="102"/>
      <c r="D17496" s="100" t="s">
        <v>32589</v>
      </c>
      <c r="E17496" s="101">
        <v>2679.52</v>
      </c>
      <c r="F17496" s="102"/>
    </row>
    <row r="17497" ht="12.75" customHeight="1">
      <c r="A17497" s="100" t="s">
        <v>32459</v>
      </c>
      <c r="B17497" s="101">
        <v>7.11</v>
      </c>
      <c r="C17497" s="102"/>
      <c r="D17497" s="100" t="s">
        <v>18045</v>
      </c>
      <c r="E17497" s="101">
        <v>2476.41</v>
      </c>
      <c r="F17497" s="102"/>
    </row>
    <row r="17498" ht="12.75" customHeight="1">
      <c r="A17498" s="100" t="s">
        <v>17785</v>
      </c>
      <c r="B17498" s="101">
        <v>7.11</v>
      </c>
      <c r="C17498" s="102"/>
      <c r="D17498" s="100" t="s">
        <v>32590</v>
      </c>
      <c r="E17498" s="101">
        <v>3443.39</v>
      </c>
      <c r="F17498" s="102"/>
    </row>
    <row r="17499" ht="12.75" customHeight="1">
      <c r="A17499" s="100" t="s">
        <v>32460</v>
      </c>
      <c r="B17499" s="101">
        <v>12.27</v>
      </c>
      <c r="C17499" s="102"/>
      <c r="D17499" s="100" t="s">
        <v>18047</v>
      </c>
      <c r="E17499" s="101">
        <v>3156.92</v>
      </c>
      <c r="F17499" s="102"/>
    </row>
    <row r="17500" ht="12.75" customHeight="1">
      <c r="A17500" s="100" t="s">
        <v>17787</v>
      </c>
      <c r="B17500" s="101">
        <v>12.27</v>
      </c>
      <c r="C17500" s="102"/>
      <c r="D17500" s="100" t="s">
        <v>32591</v>
      </c>
      <c r="E17500" s="101">
        <v>3618.52</v>
      </c>
      <c r="F17500" s="102"/>
    </row>
    <row r="17501" ht="12.75" customHeight="1">
      <c r="A17501" s="100" t="s">
        <v>32461</v>
      </c>
      <c r="B17501" s="101">
        <v>1.85</v>
      </c>
      <c r="C17501" s="102"/>
      <c r="D17501" s="100" t="s">
        <v>18049</v>
      </c>
      <c r="E17501" s="101">
        <v>3335.28</v>
      </c>
      <c r="F17501" s="102"/>
    </row>
    <row r="17502" ht="12.75" customHeight="1">
      <c r="A17502" s="100" t="s">
        <v>17789</v>
      </c>
      <c r="B17502" s="101">
        <v>1.85</v>
      </c>
      <c r="C17502" s="102"/>
      <c r="D17502" s="100" t="s">
        <v>32592</v>
      </c>
      <c r="E17502" s="101">
        <v>4216.38</v>
      </c>
      <c r="F17502" s="102"/>
    </row>
    <row r="17503" ht="12.75" customHeight="1">
      <c r="A17503" s="100" t="s">
        <v>32462</v>
      </c>
      <c r="B17503" s="101">
        <v>2.88</v>
      </c>
      <c r="C17503" s="102"/>
      <c r="D17503" s="100" t="s">
        <v>18051</v>
      </c>
      <c r="E17503" s="101">
        <v>3913.48</v>
      </c>
      <c r="F17503" s="102"/>
    </row>
    <row r="17504" ht="12.75" customHeight="1">
      <c r="A17504" s="100" t="s">
        <v>17791</v>
      </c>
      <c r="B17504" s="101">
        <v>2.88</v>
      </c>
      <c r="C17504" s="102"/>
      <c r="D17504" s="100" t="s">
        <v>32593</v>
      </c>
      <c r="E17504" s="101">
        <v>5094.54</v>
      </c>
      <c r="F17504" s="102"/>
    </row>
    <row r="17505" ht="12.75" customHeight="1">
      <c r="A17505" s="100" t="s">
        <v>32463</v>
      </c>
      <c r="B17505" s="101">
        <v>2.94</v>
      </c>
      <c r="C17505" s="102"/>
      <c r="D17505" s="100" t="s">
        <v>18053</v>
      </c>
      <c r="E17505" s="101">
        <v>4702.04</v>
      </c>
      <c r="F17505" s="102"/>
    </row>
    <row r="17506" ht="12.75" customHeight="1">
      <c r="A17506" s="100" t="s">
        <v>17793</v>
      </c>
      <c r="B17506" s="101">
        <v>2.94</v>
      </c>
      <c r="C17506" s="102"/>
      <c r="D17506" s="100" t="s">
        <v>32594</v>
      </c>
      <c r="E17506" s="101">
        <v>95.41</v>
      </c>
      <c r="F17506" s="102"/>
    </row>
    <row r="17507" ht="12.75" customHeight="1">
      <c r="A17507" s="100" t="s">
        <v>32464</v>
      </c>
      <c r="B17507" s="101">
        <v>6.35</v>
      </c>
      <c r="C17507" s="102"/>
      <c r="D17507" s="100" t="s">
        <v>18055</v>
      </c>
      <c r="E17507" s="101">
        <v>95.41</v>
      </c>
      <c r="F17507" s="102"/>
    </row>
    <row r="17508" ht="12.75" customHeight="1">
      <c r="A17508" s="100" t="s">
        <v>17795</v>
      </c>
      <c r="B17508" s="101">
        <v>6.35</v>
      </c>
      <c r="C17508" s="102"/>
      <c r="D17508" s="100" t="s">
        <v>32595</v>
      </c>
      <c r="E17508" s="101">
        <v>135.27</v>
      </c>
      <c r="F17508" s="102"/>
    </row>
    <row r="17509" ht="12.75" customHeight="1">
      <c r="A17509" s="100" t="s">
        <v>32465</v>
      </c>
      <c r="B17509" s="101">
        <v>3.41</v>
      </c>
      <c r="C17509" s="102"/>
      <c r="D17509" s="100" t="s">
        <v>18057</v>
      </c>
      <c r="E17509" s="101">
        <v>135.27</v>
      </c>
      <c r="F17509" s="102"/>
    </row>
    <row r="17510" ht="12.75" customHeight="1">
      <c r="A17510" s="100" t="s">
        <v>17797</v>
      </c>
      <c r="B17510" s="101">
        <v>3.41</v>
      </c>
      <c r="C17510" s="102"/>
      <c r="D17510" s="100" t="s">
        <v>32596</v>
      </c>
      <c r="E17510" s="101">
        <v>187.15</v>
      </c>
      <c r="F17510" s="102"/>
    </row>
    <row r="17511" ht="12.75" customHeight="1">
      <c r="A17511" s="100" t="s">
        <v>32466</v>
      </c>
      <c r="B17511" s="101">
        <v>3.48</v>
      </c>
      <c r="C17511" s="102"/>
      <c r="D17511" s="100" t="s">
        <v>18059</v>
      </c>
      <c r="E17511" s="101">
        <v>187.15</v>
      </c>
      <c r="F17511" s="102"/>
    </row>
    <row r="17512" ht="12.75" customHeight="1">
      <c r="A17512" s="100" t="s">
        <v>17799</v>
      </c>
      <c r="B17512" s="101">
        <v>3.48</v>
      </c>
      <c r="C17512" s="102"/>
      <c r="D17512" s="100" t="s">
        <v>32597</v>
      </c>
      <c r="E17512" s="101">
        <v>293.25</v>
      </c>
      <c r="F17512" s="102"/>
    </row>
    <row r="17513" ht="12.75" customHeight="1">
      <c r="A17513" s="100" t="s">
        <v>32467</v>
      </c>
      <c r="B17513" s="101">
        <v>4.3</v>
      </c>
      <c r="C17513" s="102"/>
      <c r="D17513" s="100" t="s">
        <v>18061</v>
      </c>
      <c r="E17513" s="101">
        <v>293.25</v>
      </c>
      <c r="F17513" s="102"/>
    </row>
    <row r="17514" ht="12.75" customHeight="1">
      <c r="A17514" s="100" t="s">
        <v>17801</v>
      </c>
      <c r="B17514" s="101">
        <v>4.3</v>
      </c>
      <c r="C17514" s="102"/>
      <c r="D17514" s="100" t="s">
        <v>32598</v>
      </c>
      <c r="E17514" s="101">
        <v>95.67</v>
      </c>
      <c r="F17514" s="102"/>
    </row>
    <row r="17515" ht="12.75" customHeight="1">
      <c r="A17515" s="100" t="s">
        <v>32468</v>
      </c>
      <c r="B17515" s="101">
        <v>6.75</v>
      </c>
      <c r="C17515" s="102"/>
      <c r="D17515" s="100" t="s">
        <v>18063</v>
      </c>
      <c r="E17515" s="101">
        <v>95.67</v>
      </c>
      <c r="F17515" s="102"/>
    </row>
    <row r="17516" ht="12.75" customHeight="1">
      <c r="A17516" s="100" t="s">
        <v>17803</v>
      </c>
      <c r="B17516" s="101">
        <v>6.75</v>
      </c>
      <c r="C17516" s="102"/>
      <c r="D17516" s="100" t="s">
        <v>32599</v>
      </c>
      <c r="E17516" s="101">
        <v>131.3</v>
      </c>
      <c r="F17516" s="102"/>
    </row>
    <row r="17517" ht="12.75" customHeight="1">
      <c r="A17517" s="100" t="s">
        <v>32469</v>
      </c>
      <c r="B17517" s="101">
        <v>3.0</v>
      </c>
      <c r="C17517" s="102"/>
      <c r="D17517" s="100" t="s">
        <v>18065</v>
      </c>
      <c r="E17517" s="101">
        <v>131.3</v>
      </c>
      <c r="F17517" s="102"/>
    </row>
    <row r="17518" ht="12.75" customHeight="1">
      <c r="A17518" s="100" t="s">
        <v>17805</v>
      </c>
      <c r="B17518" s="101">
        <v>3.0</v>
      </c>
      <c r="C17518" s="102"/>
      <c r="D17518" s="100" t="s">
        <v>32600</v>
      </c>
      <c r="E17518" s="101">
        <v>53.82</v>
      </c>
      <c r="F17518" s="102"/>
    </row>
    <row r="17519" ht="12.75" customHeight="1">
      <c r="A17519" s="100" t="s">
        <v>32470</v>
      </c>
      <c r="B17519" s="101">
        <v>3.18</v>
      </c>
      <c r="C17519" s="102"/>
      <c r="D17519" s="100" t="s">
        <v>18067</v>
      </c>
      <c r="E17519" s="101">
        <v>53.82</v>
      </c>
      <c r="F17519" s="102"/>
    </row>
    <row r="17520" ht="12.75" customHeight="1">
      <c r="A17520" s="100" t="s">
        <v>17807</v>
      </c>
      <c r="B17520" s="101">
        <v>3.18</v>
      </c>
      <c r="C17520" s="102"/>
      <c r="D17520" s="100" t="s">
        <v>32601</v>
      </c>
      <c r="E17520" s="101">
        <v>55.68</v>
      </c>
      <c r="F17520" s="102"/>
    </row>
    <row r="17521" ht="12.75" customHeight="1">
      <c r="A17521" s="100" t="s">
        <v>32471</v>
      </c>
      <c r="B17521" s="101">
        <v>3.0</v>
      </c>
      <c r="C17521" s="102"/>
      <c r="D17521" s="100" t="s">
        <v>18069</v>
      </c>
      <c r="E17521" s="101">
        <v>55.68</v>
      </c>
      <c r="F17521" s="102"/>
    </row>
    <row r="17522" ht="12.75" customHeight="1">
      <c r="A17522" s="100" t="s">
        <v>17809</v>
      </c>
      <c r="B17522" s="101">
        <v>3.0</v>
      </c>
      <c r="C17522" s="102"/>
      <c r="D17522" s="100" t="s">
        <v>32602</v>
      </c>
      <c r="E17522" s="101">
        <v>41.52</v>
      </c>
      <c r="F17522" s="102"/>
    </row>
    <row r="17523" ht="12.75" customHeight="1">
      <c r="A17523" s="100" t="s">
        <v>32472</v>
      </c>
      <c r="B17523" s="101">
        <v>5.53</v>
      </c>
      <c r="C17523" s="102"/>
      <c r="D17523" s="100" t="s">
        <v>18071</v>
      </c>
      <c r="E17523" s="101">
        <v>41.52</v>
      </c>
      <c r="F17523" s="102"/>
    </row>
    <row r="17524" ht="12.75" customHeight="1">
      <c r="A17524" s="100" t="s">
        <v>17811</v>
      </c>
      <c r="B17524" s="101">
        <v>5.53</v>
      </c>
      <c r="C17524" s="102"/>
      <c r="D17524" s="100" t="s">
        <v>32603</v>
      </c>
      <c r="E17524" s="101">
        <v>43.83</v>
      </c>
      <c r="F17524" s="102"/>
    </row>
    <row r="17525" ht="12.75" customHeight="1">
      <c r="A17525" s="100" t="s">
        <v>32473</v>
      </c>
      <c r="B17525" s="101">
        <v>5.61</v>
      </c>
      <c r="C17525" s="102"/>
      <c r="D17525" s="100" t="s">
        <v>18073</v>
      </c>
      <c r="E17525" s="101">
        <v>43.83</v>
      </c>
      <c r="F17525" s="102"/>
    </row>
    <row r="17526" ht="12.75" customHeight="1">
      <c r="A17526" s="100" t="s">
        <v>17813</v>
      </c>
      <c r="B17526" s="101">
        <v>5.61</v>
      </c>
      <c r="C17526" s="102"/>
      <c r="D17526" s="100" t="s">
        <v>32604</v>
      </c>
      <c r="E17526" s="101">
        <v>189.34</v>
      </c>
      <c r="F17526" s="102"/>
    </row>
    <row r="17527" ht="12.75" customHeight="1">
      <c r="A17527" s="100" t="s">
        <v>32474</v>
      </c>
      <c r="B17527" s="101">
        <v>6.25</v>
      </c>
      <c r="C17527" s="102"/>
      <c r="D17527" s="100" t="s">
        <v>18075</v>
      </c>
      <c r="E17527" s="101">
        <v>189.34</v>
      </c>
      <c r="F17527" s="102"/>
    </row>
    <row r="17528" ht="12.75" customHeight="1">
      <c r="A17528" s="100" t="s">
        <v>17815</v>
      </c>
      <c r="B17528" s="101">
        <v>6.25</v>
      </c>
      <c r="C17528" s="102"/>
      <c r="D17528" s="100" t="s">
        <v>32605</v>
      </c>
      <c r="E17528" s="101">
        <v>193.54</v>
      </c>
      <c r="F17528" s="102"/>
    </row>
    <row r="17529" ht="12.75" customHeight="1">
      <c r="A17529" s="100" t="s">
        <v>32475</v>
      </c>
      <c r="B17529" s="101">
        <v>12.04</v>
      </c>
      <c r="C17529" s="102"/>
      <c r="D17529" s="100" t="s">
        <v>18077</v>
      </c>
      <c r="E17529" s="101">
        <v>193.54</v>
      </c>
      <c r="F17529" s="102"/>
    </row>
    <row r="17530" ht="12.75" customHeight="1">
      <c r="A17530" s="100" t="s">
        <v>17817</v>
      </c>
      <c r="B17530" s="101">
        <v>12.04</v>
      </c>
      <c r="C17530" s="102"/>
      <c r="D17530" s="100" t="s">
        <v>32606</v>
      </c>
      <c r="E17530" s="101">
        <v>203.64</v>
      </c>
      <c r="F17530" s="102"/>
    </row>
    <row r="17531" ht="12.75" customHeight="1">
      <c r="A17531" s="100" t="s">
        <v>32476</v>
      </c>
      <c r="B17531" s="101">
        <v>18.89</v>
      </c>
      <c r="C17531" s="102"/>
      <c r="D17531" s="100" t="s">
        <v>18079</v>
      </c>
      <c r="E17531" s="101">
        <v>203.64</v>
      </c>
      <c r="F17531" s="102"/>
    </row>
    <row r="17532" ht="12.75" customHeight="1">
      <c r="A17532" s="100" t="s">
        <v>17819</v>
      </c>
      <c r="B17532" s="101">
        <v>18.23</v>
      </c>
      <c r="C17532" s="102"/>
      <c r="D17532" s="100" t="s">
        <v>32607</v>
      </c>
      <c r="E17532" s="101">
        <v>213.44</v>
      </c>
      <c r="F17532" s="102"/>
    </row>
    <row r="17533" ht="12.75" customHeight="1">
      <c r="A17533" s="100" t="s">
        <v>32477</v>
      </c>
      <c r="B17533" s="101">
        <v>29.04</v>
      </c>
      <c r="C17533" s="102"/>
      <c r="D17533" s="100" t="s">
        <v>18081</v>
      </c>
      <c r="E17533" s="101">
        <v>213.44</v>
      </c>
      <c r="F17533" s="102"/>
    </row>
    <row r="17534" ht="12.75" customHeight="1">
      <c r="A17534" s="100" t="s">
        <v>17821</v>
      </c>
      <c r="B17534" s="101">
        <v>28.31</v>
      </c>
      <c r="C17534" s="102"/>
      <c r="D17534" s="100" t="s">
        <v>32608</v>
      </c>
      <c r="E17534" s="101">
        <v>220.94</v>
      </c>
      <c r="F17534" s="102"/>
    </row>
    <row r="17535" ht="12.75" customHeight="1">
      <c r="A17535" s="100" t="s">
        <v>32478</v>
      </c>
      <c r="B17535" s="101">
        <v>35.32</v>
      </c>
      <c r="C17535" s="102"/>
      <c r="D17535" s="100" t="s">
        <v>18083</v>
      </c>
      <c r="E17535" s="101">
        <v>220.94</v>
      </c>
      <c r="F17535" s="102"/>
    </row>
    <row r="17536" ht="12.75" customHeight="1">
      <c r="A17536" s="100" t="s">
        <v>17823</v>
      </c>
      <c r="B17536" s="101">
        <v>34.54</v>
      </c>
      <c r="C17536" s="102"/>
      <c r="D17536" s="100" t="s">
        <v>32609</v>
      </c>
      <c r="E17536" s="101">
        <v>193.54</v>
      </c>
      <c r="F17536" s="102"/>
    </row>
    <row r="17537" ht="12.75" customHeight="1">
      <c r="A17537" s="100" t="s">
        <v>32479</v>
      </c>
      <c r="B17537" s="101">
        <v>53.2</v>
      </c>
      <c r="C17537" s="102"/>
      <c r="D17537" s="100" t="s">
        <v>18085</v>
      </c>
      <c r="E17537" s="101">
        <v>193.54</v>
      </c>
      <c r="F17537" s="102"/>
    </row>
    <row r="17538" ht="12.75" customHeight="1">
      <c r="A17538" s="100" t="s">
        <v>17825</v>
      </c>
      <c r="B17538" s="101">
        <v>52.37</v>
      </c>
      <c r="C17538" s="102"/>
      <c r="D17538" s="100" t="s">
        <v>32610</v>
      </c>
      <c r="E17538" s="101">
        <v>1012.84</v>
      </c>
      <c r="F17538" s="102"/>
    </row>
    <row r="17539" ht="12.75" customHeight="1">
      <c r="A17539" s="100" t="s">
        <v>32480</v>
      </c>
      <c r="B17539" s="101">
        <v>75.06</v>
      </c>
      <c r="C17539" s="102"/>
      <c r="D17539" s="100" t="s">
        <v>18087</v>
      </c>
      <c r="E17539" s="101">
        <v>1012.84</v>
      </c>
      <c r="F17539" s="102"/>
    </row>
    <row r="17540" ht="12.75" customHeight="1">
      <c r="A17540" s="100" t="s">
        <v>17827</v>
      </c>
      <c r="B17540" s="101">
        <v>74.12</v>
      </c>
      <c r="C17540" s="102"/>
      <c r="D17540" s="100" t="s">
        <v>32611</v>
      </c>
      <c r="E17540" s="101">
        <v>1060.82</v>
      </c>
      <c r="F17540" s="102"/>
    </row>
    <row r="17541" ht="12.75" customHeight="1">
      <c r="A17541" s="100" t="s">
        <v>32481</v>
      </c>
      <c r="B17541" s="101">
        <v>100.98</v>
      </c>
      <c r="C17541" s="102"/>
      <c r="D17541" s="100" t="s">
        <v>18089</v>
      </c>
      <c r="E17541" s="101">
        <v>1060.82</v>
      </c>
      <c r="F17541" s="102"/>
    </row>
    <row r="17542" ht="12.75" customHeight="1">
      <c r="A17542" s="100" t="s">
        <v>17829</v>
      </c>
      <c r="B17542" s="101">
        <v>99.83</v>
      </c>
      <c r="C17542" s="102"/>
      <c r="D17542" s="100" t="s">
        <v>32612</v>
      </c>
      <c r="E17542" s="101">
        <v>1313.05</v>
      </c>
      <c r="F17542" s="102"/>
    </row>
    <row r="17543" ht="12.75" customHeight="1">
      <c r="A17543" s="100" t="s">
        <v>32482</v>
      </c>
      <c r="B17543" s="101">
        <v>138.86</v>
      </c>
      <c r="C17543" s="102"/>
      <c r="D17543" s="100" t="s">
        <v>18091</v>
      </c>
      <c r="E17543" s="101">
        <v>1313.05</v>
      </c>
      <c r="F17543" s="102"/>
    </row>
    <row r="17544" ht="12.75" customHeight="1">
      <c r="A17544" s="100" t="s">
        <v>17831</v>
      </c>
      <c r="B17544" s="101">
        <v>137.5</v>
      </c>
      <c r="C17544" s="102"/>
      <c r="D17544" s="100" t="s">
        <v>32613</v>
      </c>
      <c r="E17544" s="101">
        <v>1382.81</v>
      </c>
      <c r="F17544" s="102"/>
    </row>
    <row r="17545" ht="12.75" customHeight="1">
      <c r="A17545" s="100" t="s">
        <v>32483</v>
      </c>
      <c r="B17545" s="101">
        <v>194.02</v>
      </c>
      <c r="C17545" s="102"/>
      <c r="D17545" s="100" t="s">
        <v>18093</v>
      </c>
      <c r="E17545" s="101">
        <v>1382.81</v>
      </c>
      <c r="F17545" s="102"/>
    </row>
    <row r="17546" ht="12.75" customHeight="1">
      <c r="A17546" s="100" t="s">
        <v>17833</v>
      </c>
      <c r="B17546" s="101">
        <v>192.46</v>
      </c>
      <c r="C17546" s="102"/>
      <c r="D17546" s="100" t="s">
        <v>32614</v>
      </c>
      <c r="E17546" s="101">
        <v>1450.68</v>
      </c>
      <c r="F17546" s="102"/>
    </row>
    <row r="17547" ht="12.75" customHeight="1">
      <c r="A17547" s="100" t="s">
        <v>32484</v>
      </c>
      <c r="B17547" s="101">
        <v>234.95</v>
      </c>
      <c r="C17547" s="102"/>
      <c r="D17547" s="100" t="s">
        <v>18095</v>
      </c>
      <c r="E17547" s="101">
        <v>1450.68</v>
      </c>
      <c r="F17547" s="102"/>
    </row>
    <row r="17548" ht="12.75" customHeight="1">
      <c r="A17548" s="100" t="s">
        <v>17835</v>
      </c>
      <c r="B17548" s="101">
        <v>232.86</v>
      </c>
      <c r="C17548" s="102"/>
      <c r="D17548" s="100" t="s">
        <v>32615</v>
      </c>
      <c r="E17548" s="101">
        <v>1557.72</v>
      </c>
      <c r="F17548" s="102"/>
    </row>
    <row r="17549" ht="12.75" customHeight="1">
      <c r="A17549" s="100" t="s">
        <v>32485</v>
      </c>
      <c r="B17549" s="101">
        <v>30.38</v>
      </c>
      <c r="C17549" s="102"/>
      <c r="D17549" s="100" t="s">
        <v>18097</v>
      </c>
      <c r="E17549" s="101">
        <v>1557.72</v>
      </c>
      <c r="F17549" s="102"/>
    </row>
    <row r="17550" ht="12.75" customHeight="1">
      <c r="A17550" s="100" t="s">
        <v>17837</v>
      </c>
      <c r="B17550" s="101">
        <v>29.72</v>
      </c>
      <c r="C17550" s="102"/>
      <c r="D17550" s="100" t="s">
        <v>32616</v>
      </c>
      <c r="E17550" s="101">
        <v>2122.55</v>
      </c>
      <c r="F17550" s="102"/>
    </row>
    <row r="17551" ht="12.75" customHeight="1">
      <c r="A17551" s="100" t="s">
        <v>32486</v>
      </c>
      <c r="B17551" s="101">
        <v>47.28</v>
      </c>
      <c r="C17551" s="102"/>
      <c r="D17551" s="100" t="s">
        <v>18099</v>
      </c>
      <c r="E17551" s="101">
        <v>2122.55</v>
      </c>
      <c r="F17551" s="102"/>
    </row>
    <row r="17552" ht="12.75" customHeight="1">
      <c r="A17552" s="100" t="s">
        <v>17839</v>
      </c>
      <c r="B17552" s="101">
        <v>46.55</v>
      </c>
      <c r="C17552" s="102"/>
      <c r="D17552" s="100" t="s">
        <v>32617</v>
      </c>
      <c r="E17552" s="101">
        <v>956.61</v>
      </c>
      <c r="F17552" s="102"/>
    </row>
    <row r="17553" ht="12.75" customHeight="1">
      <c r="A17553" s="100" t="s">
        <v>32487</v>
      </c>
      <c r="B17553" s="101">
        <v>70.68</v>
      </c>
      <c r="C17553" s="102"/>
      <c r="D17553" s="100" t="s">
        <v>18101</v>
      </c>
      <c r="E17553" s="101">
        <v>956.61</v>
      </c>
      <c r="F17553" s="102"/>
    </row>
    <row r="17554" ht="12.75" customHeight="1">
      <c r="A17554" s="100" t="s">
        <v>17841</v>
      </c>
      <c r="B17554" s="101">
        <v>69.89</v>
      </c>
      <c r="C17554" s="102"/>
      <c r="D17554" s="100" t="s">
        <v>32618</v>
      </c>
      <c r="E17554" s="101">
        <v>1078.0</v>
      </c>
      <c r="F17554" s="102"/>
    </row>
    <row r="17555" ht="12.75" customHeight="1">
      <c r="A17555" s="100" t="s">
        <v>32488</v>
      </c>
      <c r="B17555" s="101">
        <v>108.18</v>
      </c>
      <c r="C17555" s="102"/>
      <c r="D17555" s="100" t="s">
        <v>18103</v>
      </c>
      <c r="E17555" s="101">
        <v>1078.0</v>
      </c>
      <c r="F17555" s="102"/>
    </row>
    <row r="17556" ht="12.75" customHeight="1">
      <c r="A17556" s="100" t="s">
        <v>17843</v>
      </c>
      <c r="B17556" s="101">
        <v>107.24</v>
      </c>
      <c r="C17556" s="102"/>
      <c r="D17556" s="100" t="s">
        <v>32619</v>
      </c>
      <c r="E17556" s="101">
        <v>1125.98</v>
      </c>
      <c r="F17556" s="102"/>
    </row>
    <row r="17557" ht="12.75" customHeight="1">
      <c r="A17557" s="100" t="s">
        <v>32489</v>
      </c>
      <c r="B17557" s="101">
        <v>7.0</v>
      </c>
      <c r="C17557" s="102"/>
      <c r="D17557" s="100" t="s">
        <v>18105</v>
      </c>
      <c r="E17557" s="101">
        <v>1125.98</v>
      </c>
      <c r="F17557" s="102"/>
    </row>
    <row r="17558" ht="12.75" customHeight="1">
      <c r="A17558" s="100" t="s">
        <v>17845</v>
      </c>
      <c r="B17558" s="101">
        <v>6.17</v>
      </c>
      <c r="C17558" s="102"/>
      <c r="D17558" s="100" t="s">
        <v>32620</v>
      </c>
      <c r="E17558" s="101">
        <v>1402.98</v>
      </c>
      <c r="F17558" s="102"/>
    </row>
    <row r="17559" ht="12.75" customHeight="1">
      <c r="A17559" s="100" t="s">
        <v>32490</v>
      </c>
      <c r="B17559" s="101">
        <v>8.66</v>
      </c>
      <c r="C17559" s="102"/>
      <c r="D17559" s="100" t="s">
        <v>18107</v>
      </c>
      <c r="E17559" s="101">
        <v>1402.98</v>
      </c>
      <c r="F17559" s="102"/>
    </row>
    <row r="17560" ht="12.75" customHeight="1">
      <c r="A17560" s="100" t="s">
        <v>17847</v>
      </c>
      <c r="B17560" s="101">
        <v>7.61</v>
      </c>
      <c r="C17560" s="102"/>
      <c r="D17560" s="100" t="s">
        <v>32621</v>
      </c>
      <c r="E17560" s="101">
        <v>1463.93</v>
      </c>
      <c r="F17560" s="102"/>
    </row>
    <row r="17561" ht="12.75" customHeight="1">
      <c r="A17561" s="100" t="s">
        <v>32491</v>
      </c>
      <c r="B17561" s="101">
        <v>10.52</v>
      </c>
      <c r="C17561" s="102"/>
      <c r="D17561" s="100" t="s">
        <v>18109</v>
      </c>
      <c r="E17561" s="101">
        <v>1463.93</v>
      </c>
      <c r="F17561" s="102"/>
    </row>
    <row r="17562" ht="12.75" customHeight="1">
      <c r="A17562" s="100" t="s">
        <v>17849</v>
      </c>
      <c r="B17562" s="101">
        <v>9.26</v>
      </c>
      <c r="C17562" s="102"/>
      <c r="D17562" s="100" t="s">
        <v>32622</v>
      </c>
      <c r="E17562" s="101">
        <v>1621.72</v>
      </c>
      <c r="F17562" s="102"/>
    </row>
    <row r="17563" ht="12.75" customHeight="1">
      <c r="A17563" s="100" t="s">
        <v>32492</v>
      </c>
      <c r="B17563" s="101">
        <v>13.37</v>
      </c>
      <c r="C17563" s="102"/>
      <c r="D17563" s="100" t="s">
        <v>18111</v>
      </c>
      <c r="E17563" s="101">
        <v>1621.72</v>
      </c>
      <c r="F17563" s="102"/>
    </row>
    <row r="17564" ht="12.75" customHeight="1">
      <c r="A17564" s="100" t="s">
        <v>17851</v>
      </c>
      <c r="B17564" s="101">
        <v>11.91</v>
      </c>
      <c r="C17564" s="102"/>
      <c r="D17564" s="100" t="s">
        <v>32623</v>
      </c>
      <c r="E17564" s="101">
        <v>1638.87</v>
      </c>
      <c r="F17564" s="102"/>
    </row>
    <row r="17565" ht="12.75" customHeight="1">
      <c r="A17565" s="100" t="s">
        <v>32493</v>
      </c>
      <c r="B17565" s="101">
        <v>15.32</v>
      </c>
      <c r="C17565" s="102"/>
      <c r="D17565" s="100" t="s">
        <v>18113</v>
      </c>
      <c r="E17565" s="101">
        <v>1638.87</v>
      </c>
      <c r="F17565" s="102"/>
    </row>
    <row r="17566" ht="12.75" customHeight="1">
      <c r="A17566" s="100" t="s">
        <v>17853</v>
      </c>
      <c r="B17566" s="101">
        <v>13.65</v>
      </c>
      <c r="C17566" s="102"/>
      <c r="D17566" s="100" t="s">
        <v>32624</v>
      </c>
      <c r="E17566" s="101">
        <v>2209.31</v>
      </c>
      <c r="F17566" s="102"/>
    </row>
    <row r="17567" ht="12.75" customHeight="1">
      <c r="A17567" s="100" t="s">
        <v>32494</v>
      </c>
      <c r="B17567" s="101">
        <v>24.33</v>
      </c>
      <c r="C17567" s="102"/>
      <c r="D17567" s="100" t="s">
        <v>18115</v>
      </c>
      <c r="E17567" s="101">
        <v>2209.31</v>
      </c>
      <c r="F17567" s="102"/>
    </row>
    <row r="17568" ht="12.75" customHeight="1">
      <c r="A17568" s="100" t="s">
        <v>17855</v>
      </c>
      <c r="B17568" s="101">
        <v>21.71</v>
      </c>
      <c r="C17568" s="102"/>
      <c r="D17568" s="100" t="s">
        <v>32625</v>
      </c>
      <c r="E17568" s="101">
        <v>1031.81</v>
      </c>
      <c r="F17568" s="102"/>
    </row>
    <row r="17569" ht="12.75" customHeight="1">
      <c r="A17569" s="100" t="s">
        <v>32495</v>
      </c>
      <c r="B17569" s="101">
        <v>30.92</v>
      </c>
      <c r="C17569" s="102"/>
      <c r="D17569" s="100" t="s">
        <v>18117</v>
      </c>
      <c r="E17569" s="101">
        <v>1031.81</v>
      </c>
      <c r="F17569" s="102"/>
    </row>
    <row r="17570" ht="12.75" customHeight="1">
      <c r="A17570" s="100" t="s">
        <v>17857</v>
      </c>
      <c r="B17570" s="101">
        <v>27.52</v>
      </c>
      <c r="C17570" s="102"/>
      <c r="D17570" s="100" t="s">
        <v>32626</v>
      </c>
      <c r="E17570" s="101">
        <v>154.06</v>
      </c>
      <c r="F17570" s="102"/>
    </row>
    <row r="17571" ht="12.75" customHeight="1">
      <c r="A17571" s="100" t="s">
        <v>32496</v>
      </c>
      <c r="B17571" s="101">
        <v>46.43</v>
      </c>
      <c r="C17571" s="102"/>
      <c r="D17571" s="100" t="s">
        <v>18119</v>
      </c>
      <c r="E17571" s="101">
        <v>146.86</v>
      </c>
      <c r="F17571" s="102"/>
    </row>
    <row r="17572" ht="12.75" customHeight="1">
      <c r="A17572" s="100" t="s">
        <v>17859</v>
      </c>
      <c r="B17572" s="101">
        <v>41.15</v>
      </c>
      <c r="C17572" s="102"/>
      <c r="D17572" s="100" t="s">
        <v>32627</v>
      </c>
      <c r="E17572" s="101">
        <v>203.6</v>
      </c>
      <c r="F17572" s="102"/>
    </row>
    <row r="17573" ht="12.75" customHeight="1">
      <c r="A17573" s="100" t="s">
        <v>32497</v>
      </c>
      <c r="B17573" s="101">
        <v>72.62</v>
      </c>
      <c r="C17573" s="102"/>
      <c r="D17573" s="100" t="s">
        <v>174</v>
      </c>
      <c r="E17573" s="101">
        <v>195.38</v>
      </c>
      <c r="F17573" s="102"/>
    </row>
    <row r="17574" ht="12.75" customHeight="1">
      <c r="A17574" s="100" t="s">
        <v>17861</v>
      </c>
      <c r="B17574" s="101">
        <v>65.11</v>
      </c>
      <c r="C17574" s="102"/>
      <c r="D17574" s="100" t="s">
        <v>32628</v>
      </c>
      <c r="E17574" s="101">
        <v>265.77</v>
      </c>
      <c r="F17574" s="102"/>
    </row>
    <row r="17575" ht="12.75" customHeight="1">
      <c r="A17575" s="100" t="s">
        <v>32498</v>
      </c>
      <c r="B17575" s="101">
        <v>10.64</v>
      </c>
      <c r="C17575" s="102"/>
      <c r="D17575" s="100" t="s">
        <v>18122</v>
      </c>
      <c r="E17575" s="101">
        <v>256.52</v>
      </c>
      <c r="F17575" s="102"/>
    </row>
    <row r="17576" ht="12.75" customHeight="1">
      <c r="A17576" s="100" t="s">
        <v>17863</v>
      </c>
      <c r="B17576" s="101">
        <v>9.22</v>
      </c>
      <c r="C17576" s="102"/>
      <c r="D17576" s="100" t="s">
        <v>32629</v>
      </c>
      <c r="E17576" s="101">
        <v>38.48</v>
      </c>
      <c r="F17576" s="102"/>
    </row>
    <row r="17577" ht="12.75" customHeight="1">
      <c r="A17577" s="100" t="s">
        <v>32499</v>
      </c>
      <c r="B17577" s="101">
        <v>12.41</v>
      </c>
      <c r="C17577" s="102"/>
      <c r="D17577" s="100" t="s">
        <v>18124</v>
      </c>
      <c r="E17577" s="101">
        <v>33.34</v>
      </c>
      <c r="F17577" s="102"/>
    </row>
    <row r="17578" ht="12.75" customHeight="1">
      <c r="A17578" s="100" t="s">
        <v>17865</v>
      </c>
      <c r="B17578" s="101">
        <v>10.75</v>
      </c>
      <c r="C17578" s="102"/>
      <c r="D17578" s="100" t="s">
        <v>32630</v>
      </c>
      <c r="E17578" s="101">
        <v>41.17</v>
      </c>
      <c r="F17578" s="102"/>
    </row>
    <row r="17579" ht="12.75" customHeight="1">
      <c r="A17579" s="100" t="s">
        <v>32500</v>
      </c>
      <c r="B17579" s="101">
        <v>15.07</v>
      </c>
      <c r="C17579" s="102"/>
      <c r="D17579" s="100" t="s">
        <v>18126</v>
      </c>
      <c r="E17579" s="101">
        <v>35.67</v>
      </c>
      <c r="F17579" s="102"/>
    </row>
    <row r="17580" ht="12.75" customHeight="1">
      <c r="A17580" s="100" t="s">
        <v>17867</v>
      </c>
      <c r="B17580" s="101">
        <v>13.06</v>
      </c>
      <c r="C17580" s="102"/>
      <c r="D17580" s="100" t="s">
        <v>32631</v>
      </c>
      <c r="E17580" s="101">
        <v>50.4</v>
      </c>
      <c r="F17580" s="102"/>
    </row>
    <row r="17581" ht="12.75" customHeight="1">
      <c r="A17581" s="100" t="s">
        <v>32501</v>
      </c>
      <c r="B17581" s="101">
        <v>16.84</v>
      </c>
      <c r="C17581" s="102"/>
      <c r="D17581" s="100" t="s">
        <v>18128</v>
      </c>
      <c r="E17581" s="101">
        <v>43.67</v>
      </c>
      <c r="F17581" s="102"/>
    </row>
    <row r="17582" ht="12.75" customHeight="1">
      <c r="A17582" s="100" t="s">
        <v>17869</v>
      </c>
      <c r="B17582" s="101">
        <v>14.59</v>
      </c>
      <c r="C17582" s="102"/>
      <c r="D17582" s="100" t="s">
        <v>32632</v>
      </c>
      <c r="E17582" s="101">
        <v>69.26</v>
      </c>
      <c r="F17582" s="102"/>
    </row>
    <row r="17583" ht="12.75" customHeight="1">
      <c r="A17583" s="100" t="s">
        <v>32502</v>
      </c>
      <c r="B17583" s="101">
        <v>23.05</v>
      </c>
      <c r="C17583" s="102"/>
      <c r="D17583" s="100" t="s">
        <v>18130</v>
      </c>
      <c r="E17583" s="101">
        <v>60.01</v>
      </c>
      <c r="F17583" s="102"/>
    </row>
    <row r="17584" ht="12.75" customHeight="1">
      <c r="A17584" s="100" t="s">
        <v>17871</v>
      </c>
      <c r="B17584" s="101">
        <v>19.97</v>
      </c>
      <c r="C17584" s="102"/>
      <c r="D17584" s="100" t="s">
        <v>32633</v>
      </c>
      <c r="E17584" s="101">
        <v>105.82</v>
      </c>
      <c r="F17584" s="102"/>
    </row>
    <row r="17585" ht="12.75" customHeight="1">
      <c r="A17585" s="100" t="s">
        <v>32503</v>
      </c>
      <c r="B17585" s="101">
        <v>28.37</v>
      </c>
      <c r="C17585" s="102"/>
      <c r="D17585" s="100" t="s">
        <v>18132</v>
      </c>
      <c r="E17585" s="101">
        <v>91.68</v>
      </c>
      <c r="F17585" s="102"/>
    </row>
    <row r="17586" ht="12.75" customHeight="1">
      <c r="A17586" s="100" t="s">
        <v>17873</v>
      </c>
      <c r="B17586" s="101">
        <v>24.58</v>
      </c>
      <c r="C17586" s="102"/>
      <c r="D17586" s="100" t="s">
        <v>32634</v>
      </c>
      <c r="E17586" s="101">
        <v>143.14</v>
      </c>
      <c r="F17586" s="102"/>
    </row>
    <row r="17587" ht="12.75" customHeight="1">
      <c r="A17587" s="100" t="s">
        <v>32504</v>
      </c>
      <c r="B17587" s="101">
        <v>42.56</v>
      </c>
      <c r="C17587" s="102"/>
      <c r="D17587" s="100" t="s">
        <v>18134</v>
      </c>
      <c r="E17587" s="101">
        <v>124.02</v>
      </c>
      <c r="F17587" s="102"/>
    </row>
    <row r="17588" ht="12.75" customHeight="1">
      <c r="A17588" s="100" t="s">
        <v>17875</v>
      </c>
      <c r="B17588" s="101">
        <v>36.88</v>
      </c>
      <c r="C17588" s="102"/>
      <c r="D17588" s="100" t="s">
        <v>32635</v>
      </c>
      <c r="E17588" s="101">
        <v>15.39</v>
      </c>
      <c r="F17588" s="102"/>
    </row>
    <row r="17589" ht="12.75" customHeight="1">
      <c r="A17589" s="100" t="s">
        <v>32505</v>
      </c>
      <c r="B17589" s="101">
        <v>53.2</v>
      </c>
      <c r="C17589" s="102"/>
      <c r="D17589" s="100" t="s">
        <v>18136</v>
      </c>
      <c r="E17589" s="101">
        <v>13.33</v>
      </c>
      <c r="F17589" s="102"/>
    </row>
    <row r="17590" ht="12.75" customHeight="1">
      <c r="A17590" s="100" t="s">
        <v>17877</v>
      </c>
      <c r="B17590" s="101">
        <v>46.1</v>
      </c>
      <c r="C17590" s="102"/>
      <c r="D17590" s="100" t="s">
        <v>32636</v>
      </c>
      <c r="E17590" s="101">
        <v>18.47</v>
      </c>
      <c r="F17590" s="102"/>
    </row>
    <row r="17591" ht="12.75" customHeight="1">
      <c r="A17591" s="100" t="s">
        <v>32506</v>
      </c>
      <c r="B17591" s="101">
        <v>67.39</v>
      </c>
      <c r="C17591" s="102"/>
      <c r="D17591" s="100" t="s">
        <v>18138</v>
      </c>
      <c r="E17591" s="101">
        <v>16.0</v>
      </c>
      <c r="F17591" s="102"/>
    </row>
    <row r="17592" ht="12.75" customHeight="1">
      <c r="A17592" s="100" t="s">
        <v>17879</v>
      </c>
      <c r="B17592" s="101">
        <v>58.39</v>
      </c>
      <c r="C17592" s="102"/>
      <c r="D17592" s="100" t="s">
        <v>32637</v>
      </c>
      <c r="E17592" s="101">
        <v>12.31</v>
      </c>
      <c r="F17592" s="102"/>
    </row>
    <row r="17593" ht="12.75" customHeight="1">
      <c r="A17593" s="100" t="s">
        <v>32507</v>
      </c>
      <c r="B17593" s="101">
        <v>12.41</v>
      </c>
      <c r="C17593" s="102"/>
      <c r="D17593" s="100" t="s">
        <v>18140</v>
      </c>
      <c r="E17593" s="101">
        <v>10.66</v>
      </c>
      <c r="F17593" s="102"/>
    </row>
    <row r="17594" ht="12.75" customHeight="1">
      <c r="A17594" s="100" t="s">
        <v>17881</v>
      </c>
      <c r="B17594" s="101">
        <v>10.75</v>
      </c>
      <c r="C17594" s="102"/>
      <c r="D17594" s="100" t="s">
        <v>32638</v>
      </c>
      <c r="E17594" s="101">
        <v>20.0</v>
      </c>
      <c r="F17594" s="102"/>
    </row>
    <row r="17595" ht="12.75" customHeight="1">
      <c r="A17595" s="100" t="s">
        <v>32508</v>
      </c>
      <c r="B17595" s="101">
        <v>14.18</v>
      </c>
      <c r="C17595" s="102"/>
      <c r="D17595" s="100" t="s">
        <v>18142</v>
      </c>
      <c r="E17595" s="101">
        <v>17.33</v>
      </c>
      <c r="F17595" s="102"/>
    </row>
    <row r="17596" ht="12.75" customHeight="1">
      <c r="A17596" s="100" t="s">
        <v>17883</v>
      </c>
      <c r="B17596" s="101">
        <v>12.29</v>
      </c>
      <c r="C17596" s="102"/>
      <c r="D17596" s="100" t="s">
        <v>32639</v>
      </c>
      <c r="E17596" s="101">
        <v>13.85</v>
      </c>
      <c r="F17596" s="102"/>
    </row>
    <row r="17597" ht="12.75" customHeight="1">
      <c r="A17597" s="100" t="s">
        <v>32509</v>
      </c>
      <c r="B17597" s="101">
        <v>19.51</v>
      </c>
      <c r="C17597" s="102"/>
      <c r="D17597" s="100" t="s">
        <v>18144</v>
      </c>
      <c r="E17597" s="101">
        <v>12.0</v>
      </c>
      <c r="F17597" s="102"/>
    </row>
    <row r="17598" ht="12.75" customHeight="1">
      <c r="A17598" s="100" t="s">
        <v>17885</v>
      </c>
      <c r="B17598" s="101">
        <v>16.9</v>
      </c>
      <c r="C17598" s="102"/>
      <c r="D17598" s="100" t="s">
        <v>32640</v>
      </c>
      <c r="E17598" s="101">
        <v>21.54</v>
      </c>
      <c r="F17598" s="102"/>
    </row>
    <row r="17599" ht="12.75" customHeight="1">
      <c r="A17599" s="100" t="s">
        <v>32510</v>
      </c>
      <c r="B17599" s="101">
        <v>19.86</v>
      </c>
      <c r="C17599" s="102"/>
      <c r="D17599" s="100" t="s">
        <v>18146</v>
      </c>
      <c r="E17599" s="101">
        <v>18.67</v>
      </c>
      <c r="F17599" s="102"/>
    </row>
    <row r="17600" ht="12.75" customHeight="1">
      <c r="A17600" s="100" t="s">
        <v>17887</v>
      </c>
      <c r="B17600" s="101">
        <v>17.21</v>
      </c>
      <c r="C17600" s="102"/>
      <c r="D17600" s="100" t="s">
        <v>32641</v>
      </c>
      <c r="E17600" s="101">
        <v>15.77</v>
      </c>
      <c r="F17600" s="102"/>
    </row>
    <row r="17601" ht="12.75" customHeight="1">
      <c r="A17601" s="100" t="s">
        <v>32511</v>
      </c>
      <c r="B17601" s="101">
        <v>24.83</v>
      </c>
      <c r="C17601" s="102"/>
      <c r="D17601" s="100" t="s">
        <v>18148</v>
      </c>
      <c r="E17601" s="101">
        <v>13.66</v>
      </c>
      <c r="F17601" s="102"/>
    </row>
    <row r="17602" ht="12.75" customHeight="1">
      <c r="A17602" s="100" t="s">
        <v>17889</v>
      </c>
      <c r="B17602" s="101">
        <v>21.51</v>
      </c>
      <c r="C17602" s="102"/>
      <c r="D17602" s="100" t="s">
        <v>32642</v>
      </c>
      <c r="E17602" s="101">
        <v>23.47</v>
      </c>
      <c r="F17602" s="102"/>
    </row>
    <row r="17603" ht="12.75" customHeight="1">
      <c r="A17603" s="100" t="s">
        <v>32512</v>
      </c>
      <c r="B17603" s="101">
        <v>39.02</v>
      </c>
      <c r="C17603" s="102"/>
      <c r="D17603" s="100" t="s">
        <v>18150</v>
      </c>
      <c r="E17603" s="101">
        <v>20.33</v>
      </c>
      <c r="F17603" s="102"/>
    </row>
    <row r="17604" ht="12.75" customHeight="1">
      <c r="A17604" s="100" t="s">
        <v>17891</v>
      </c>
      <c r="B17604" s="101">
        <v>33.8</v>
      </c>
      <c r="C17604" s="102"/>
      <c r="D17604" s="100" t="s">
        <v>32643</v>
      </c>
      <c r="E17604" s="101">
        <v>55.79</v>
      </c>
      <c r="F17604" s="102"/>
    </row>
    <row r="17605" ht="12.75" customHeight="1">
      <c r="A17605" s="100" t="s">
        <v>32513</v>
      </c>
      <c r="B17605" s="101">
        <v>70.94</v>
      </c>
      <c r="C17605" s="102"/>
      <c r="D17605" s="100" t="s">
        <v>18152</v>
      </c>
      <c r="E17605" s="101">
        <v>48.34</v>
      </c>
      <c r="F17605" s="102"/>
    </row>
    <row r="17606" ht="12.75" customHeight="1">
      <c r="A17606" s="100" t="s">
        <v>17893</v>
      </c>
      <c r="B17606" s="101">
        <v>61.47</v>
      </c>
      <c r="C17606" s="102"/>
      <c r="D17606" s="100" t="s">
        <v>32644</v>
      </c>
      <c r="E17606" s="101">
        <v>39.25</v>
      </c>
      <c r="F17606" s="102"/>
    </row>
    <row r="17607" ht="12.75" customHeight="1">
      <c r="A17607" s="100" t="s">
        <v>32514</v>
      </c>
      <c r="B17607" s="101">
        <v>81.58</v>
      </c>
      <c r="C17607" s="102"/>
      <c r="D17607" s="100" t="s">
        <v>18154</v>
      </c>
      <c r="E17607" s="101">
        <v>34.0</v>
      </c>
      <c r="F17607" s="102"/>
    </row>
    <row r="17608" ht="12.75" customHeight="1">
      <c r="A17608" s="100" t="s">
        <v>17895</v>
      </c>
      <c r="B17608" s="101">
        <v>70.69</v>
      </c>
      <c r="C17608" s="102"/>
      <c r="D17608" s="100" t="s">
        <v>32645</v>
      </c>
      <c r="E17608" s="101">
        <v>39.25</v>
      </c>
      <c r="F17608" s="102"/>
    </row>
    <row r="17609" ht="12.75" customHeight="1">
      <c r="A17609" s="100" t="s">
        <v>32515</v>
      </c>
      <c r="B17609" s="101">
        <v>102.87</v>
      </c>
      <c r="C17609" s="102"/>
      <c r="D17609" s="100" t="s">
        <v>18156</v>
      </c>
      <c r="E17609" s="101">
        <v>34.0</v>
      </c>
      <c r="F17609" s="102"/>
    </row>
    <row r="17610" ht="12.75" customHeight="1">
      <c r="A17610" s="100" t="s">
        <v>17897</v>
      </c>
      <c r="B17610" s="101">
        <v>89.13</v>
      </c>
      <c r="C17610" s="102"/>
      <c r="D17610" s="100" t="s">
        <v>32646</v>
      </c>
      <c r="E17610" s="101">
        <v>26.16</v>
      </c>
      <c r="F17610" s="102"/>
    </row>
    <row r="17611" ht="12.75" customHeight="1">
      <c r="A17611" s="100" t="s">
        <v>32516</v>
      </c>
      <c r="B17611" s="101">
        <v>4.43</v>
      </c>
      <c r="C17611" s="102"/>
      <c r="D17611" s="100" t="s">
        <v>18158</v>
      </c>
      <c r="E17611" s="101">
        <v>22.67</v>
      </c>
      <c r="F17611" s="102"/>
    </row>
    <row r="17612" ht="12.75" customHeight="1">
      <c r="A17612" s="100" t="s">
        <v>17899</v>
      </c>
      <c r="B17612" s="101">
        <v>3.84</v>
      </c>
      <c r="C17612" s="102"/>
      <c r="D17612" s="100" t="s">
        <v>32647</v>
      </c>
      <c r="E17612" s="101">
        <v>245.66</v>
      </c>
      <c r="F17612" s="102"/>
    </row>
    <row r="17613" ht="12.75" customHeight="1">
      <c r="A17613" s="100" t="s">
        <v>32517</v>
      </c>
      <c r="B17613" s="101">
        <v>5.32</v>
      </c>
      <c r="C17613" s="102"/>
      <c r="D17613" s="100" t="s">
        <v>18160</v>
      </c>
      <c r="E17613" s="101">
        <v>217.31</v>
      </c>
      <c r="F17613" s="102"/>
    </row>
    <row r="17614" ht="12.75" customHeight="1">
      <c r="A17614" s="100" t="s">
        <v>17901</v>
      </c>
      <c r="B17614" s="101">
        <v>4.61</v>
      </c>
      <c r="C17614" s="102"/>
      <c r="D17614" s="100" t="s">
        <v>32648</v>
      </c>
      <c r="E17614" s="101">
        <v>246.67</v>
      </c>
      <c r="F17614" s="102"/>
    </row>
    <row r="17615" ht="12.75" customHeight="1">
      <c r="A17615" s="100" t="s">
        <v>32518</v>
      </c>
      <c r="B17615" s="101">
        <v>6.56</v>
      </c>
      <c r="C17615" s="102"/>
      <c r="D17615" s="100" t="s">
        <v>18162</v>
      </c>
      <c r="E17615" s="101">
        <v>218.19</v>
      </c>
      <c r="F17615" s="102"/>
    </row>
    <row r="17616" ht="12.75" customHeight="1">
      <c r="A17616" s="100" t="s">
        <v>17903</v>
      </c>
      <c r="B17616" s="101">
        <v>5.68</v>
      </c>
      <c r="C17616" s="102"/>
      <c r="D17616" s="100" t="s">
        <v>32649</v>
      </c>
      <c r="E17616" s="101">
        <v>248.08</v>
      </c>
      <c r="F17616" s="102"/>
    </row>
    <row r="17617" ht="12.75" customHeight="1">
      <c r="A17617" s="100" t="s">
        <v>32519</v>
      </c>
      <c r="B17617" s="101">
        <v>7.8</v>
      </c>
      <c r="C17617" s="102"/>
      <c r="D17617" s="100" t="s">
        <v>18164</v>
      </c>
      <c r="E17617" s="101">
        <v>219.41</v>
      </c>
      <c r="F17617" s="102"/>
    </row>
    <row r="17618" ht="12.75" customHeight="1">
      <c r="A17618" s="100" t="s">
        <v>17905</v>
      </c>
      <c r="B17618" s="101">
        <v>6.76</v>
      </c>
      <c r="C17618" s="102"/>
      <c r="D17618" s="100" t="s">
        <v>32650</v>
      </c>
      <c r="E17618" s="101">
        <v>1469.33</v>
      </c>
      <c r="F17618" s="102"/>
    </row>
    <row r="17619" ht="12.75" customHeight="1">
      <c r="A17619" s="100" t="s">
        <v>32520</v>
      </c>
      <c r="B17619" s="101">
        <v>8.86</v>
      </c>
      <c r="C17619" s="102"/>
      <c r="D17619" s="100" t="s">
        <v>18166</v>
      </c>
      <c r="E17619" s="101">
        <v>1351.16</v>
      </c>
      <c r="F17619" s="102"/>
    </row>
    <row r="17620" ht="12.75" customHeight="1">
      <c r="A17620" s="100" t="s">
        <v>17907</v>
      </c>
      <c r="B17620" s="101">
        <v>7.68</v>
      </c>
      <c r="C17620" s="102"/>
      <c r="D17620" s="100" t="s">
        <v>32651</v>
      </c>
      <c r="E17620" s="101">
        <v>1905.62</v>
      </c>
      <c r="F17620" s="102"/>
    </row>
    <row r="17621" ht="12.75" customHeight="1">
      <c r="A17621" s="100" t="s">
        <v>32521</v>
      </c>
      <c r="B17621" s="101">
        <v>14.18</v>
      </c>
      <c r="C17621" s="102"/>
      <c r="D17621" s="100" t="s">
        <v>18168</v>
      </c>
      <c r="E17621" s="101">
        <v>1752.7</v>
      </c>
      <c r="F17621" s="102"/>
    </row>
    <row r="17622" ht="12.75" customHeight="1">
      <c r="A17622" s="100" t="s">
        <v>17909</v>
      </c>
      <c r="B17622" s="101">
        <v>12.29</v>
      </c>
      <c r="C17622" s="102"/>
      <c r="D17622" s="100" t="s">
        <v>32652</v>
      </c>
      <c r="E17622" s="101">
        <v>2055.87</v>
      </c>
      <c r="F17622" s="102"/>
    </row>
    <row r="17623" ht="12.75" customHeight="1">
      <c r="A17623" s="100" t="s">
        <v>32522</v>
      </c>
      <c r="B17623" s="101">
        <v>17.73</v>
      </c>
      <c r="C17623" s="102"/>
      <c r="D17623" s="100" t="s">
        <v>18170</v>
      </c>
      <c r="E17623" s="101">
        <v>1913.07</v>
      </c>
      <c r="F17623" s="102"/>
    </row>
    <row r="17624" ht="12.75" customHeight="1">
      <c r="A17624" s="100" t="s">
        <v>17911</v>
      </c>
      <c r="B17624" s="101">
        <v>15.36</v>
      </c>
      <c r="C17624" s="102"/>
      <c r="D17624" s="100" t="s">
        <v>32653</v>
      </c>
      <c r="E17624" s="101">
        <v>2921.43</v>
      </c>
      <c r="F17624" s="102"/>
    </row>
    <row r="17625" ht="12.75" customHeight="1">
      <c r="A17625" s="100" t="s">
        <v>32523</v>
      </c>
      <c r="B17625" s="101">
        <v>26.6</v>
      </c>
      <c r="C17625" s="102"/>
      <c r="D17625" s="100" t="s">
        <v>168</v>
      </c>
      <c r="E17625" s="101">
        <v>2720.15</v>
      </c>
      <c r="F17625" s="102"/>
    </row>
    <row r="17626" ht="12.75" customHeight="1">
      <c r="A17626" s="100" t="s">
        <v>17913</v>
      </c>
      <c r="B17626" s="101">
        <v>23.05</v>
      </c>
      <c r="C17626" s="102"/>
      <c r="D17626" s="100" t="s">
        <v>32654</v>
      </c>
      <c r="E17626" s="101">
        <v>412.99</v>
      </c>
      <c r="F17626" s="102"/>
    </row>
    <row r="17627" ht="12.75" customHeight="1">
      <c r="A17627" s="100" t="s">
        <v>32524</v>
      </c>
      <c r="B17627" s="101">
        <v>35.47</v>
      </c>
      <c r="C17627" s="102"/>
      <c r="D17627" s="100" t="s">
        <v>18173</v>
      </c>
      <c r="E17627" s="101">
        <v>391.78</v>
      </c>
      <c r="F17627" s="102"/>
    </row>
    <row r="17628" ht="12.75" customHeight="1">
      <c r="A17628" s="100" t="s">
        <v>17915</v>
      </c>
      <c r="B17628" s="101">
        <v>30.73</v>
      </c>
      <c r="C17628" s="102"/>
      <c r="D17628" s="100" t="s">
        <v>32655</v>
      </c>
      <c r="E17628" s="101">
        <v>236.15</v>
      </c>
      <c r="F17628" s="102"/>
    </row>
    <row r="17629" ht="12.75" customHeight="1">
      <c r="A17629" s="100" t="s">
        <v>32525</v>
      </c>
      <c r="B17629" s="101">
        <v>3.1</v>
      </c>
      <c r="C17629" s="102"/>
      <c r="D17629" s="100" t="s">
        <v>165</v>
      </c>
      <c r="E17629" s="101">
        <v>225.28</v>
      </c>
      <c r="F17629" s="102"/>
    </row>
    <row r="17630" ht="12.75" customHeight="1">
      <c r="A17630" s="100" t="s">
        <v>17917</v>
      </c>
      <c r="B17630" s="101">
        <v>2.68</v>
      </c>
      <c r="C17630" s="102"/>
      <c r="D17630" s="100" t="s">
        <v>32656</v>
      </c>
      <c r="E17630" s="101">
        <v>511.67</v>
      </c>
      <c r="F17630" s="102"/>
    </row>
    <row r="17631" ht="12.75" customHeight="1">
      <c r="A17631" s="100" t="s">
        <v>32526</v>
      </c>
      <c r="B17631" s="101">
        <v>3.72</v>
      </c>
      <c r="C17631" s="102"/>
      <c r="D17631" s="100" t="s">
        <v>18176</v>
      </c>
      <c r="E17631" s="101">
        <v>483.07</v>
      </c>
      <c r="F17631" s="102"/>
    </row>
    <row r="17632" ht="12.75" customHeight="1">
      <c r="A17632" s="100" t="s">
        <v>17919</v>
      </c>
      <c r="B17632" s="101">
        <v>3.22</v>
      </c>
      <c r="C17632" s="102"/>
      <c r="D17632" s="100" t="s">
        <v>32657</v>
      </c>
      <c r="E17632" s="101">
        <v>1165.44</v>
      </c>
      <c r="F17632" s="102"/>
    </row>
    <row r="17633" ht="12.75" customHeight="1">
      <c r="A17633" s="100" t="s">
        <v>32527</v>
      </c>
      <c r="B17633" s="101">
        <v>4.61</v>
      </c>
      <c r="C17633" s="102"/>
      <c r="D17633" s="100" t="s">
        <v>18178</v>
      </c>
      <c r="E17633" s="101">
        <v>1085.93</v>
      </c>
      <c r="F17633" s="102"/>
    </row>
    <row r="17634" ht="12.75" customHeight="1">
      <c r="A17634" s="100" t="s">
        <v>17921</v>
      </c>
      <c r="B17634" s="101">
        <v>3.99</v>
      </c>
      <c r="C17634" s="102"/>
      <c r="D17634" s="100" t="s">
        <v>32658</v>
      </c>
      <c r="E17634" s="101">
        <v>1413.65</v>
      </c>
      <c r="F17634" s="102"/>
    </row>
    <row r="17635" ht="12.75" customHeight="1">
      <c r="A17635" s="100" t="s">
        <v>32528</v>
      </c>
      <c r="B17635" s="101">
        <v>5.32</v>
      </c>
      <c r="C17635" s="102"/>
      <c r="D17635" s="100" t="s">
        <v>18180</v>
      </c>
      <c r="E17635" s="101">
        <v>1321.7</v>
      </c>
      <c r="F17635" s="102"/>
    </row>
    <row r="17636" ht="12.75" customHeight="1">
      <c r="A17636" s="100" t="s">
        <v>17923</v>
      </c>
      <c r="B17636" s="101">
        <v>4.61</v>
      </c>
      <c r="C17636" s="102"/>
      <c r="D17636" s="100" t="s">
        <v>32659</v>
      </c>
      <c r="E17636" s="101">
        <v>1083.04</v>
      </c>
      <c r="F17636" s="102"/>
    </row>
    <row r="17637" ht="12.75" customHeight="1">
      <c r="A17637" s="100" t="s">
        <v>32529</v>
      </c>
      <c r="B17637" s="101">
        <v>6.2</v>
      </c>
      <c r="C17637" s="102"/>
      <c r="D17637" s="100" t="s">
        <v>18182</v>
      </c>
      <c r="E17637" s="101">
        <v>984.81</v>
      </c>
      <c r="F17637" s="102"/>
    </row>
    <row r="17638" ht="12.75" customHeight="1">
      <c r="A17638" s="100" t="s">
        <v>17925</v>
      </c>
      <c r="B17638" s="101">
        <v>5.37</v>
      </c>
      <c r="C17638" s="102"/>
      <c r="D17638" s="100" t="s">
        <v>32660</v>
      </c>
      <c r="E17638" s="101">
        <v>1254.22</v>
      </c>
      <c r="F17638" s="102"/>
    </row>
    <row r="17639" ht="12.75" customHeight="1">
      <c r="A17639" s="100" t="s">
        <v>32530</v>
      </c>
      <c r="B17639" s="101">
        <v>9.93</v>
      </c>
      <c r="C17639" s="102"/>
      <c r="D17639" s="100" t="s">
        <v>18184</v>
      </c>
      <c r="E17639" s="101">
        <v>1149.74</v>
      </c>
      <c r="F17639" s="102"/>
    </row>
    <row r="17640" ht="12.75" customHeight="1">
      <c r="A17640" s="100" t="s">
        <v>17927</v>
      </c>
      <c r="B17640" s="101">
        <v>8.6</v>
      </c>
      <c r="C17640" s="102"/>
      <c r="D17640" s="100" t="s">
        <v>32661</v>
      </c>
      <c r="E17640" s="101">
        <v>1562.06</v>
      </c>
      <c r="F17640" s="102"/>
    </row>
    <row r="17641" ht="12.75" customHeight="1">
      <c r="A17641" s="100" t="s">
        <v>32531</v>
      </c>
      <c r="B17641" s="101">
        <v>12.41</v>
      </c>
      <c r="C17641" s="102"/>
      <c r="D17641" s="100" t="s">
        <v>18186</v>
      </c>
      <c r="E17641" s="101">
        <v>1448.76</v>
      </c>
      <c r="F17641" s="102"/>
    </row>
    <row r="17642" ht="12.75" customHeight="1">
      <c r="A17642" s="100" t="s">
        <v>17929</v>
      </c>
      <c r="B17642" s="101">
        <v>10.75</v>
      </c>
      <c r="C17642" s="102"/>
      <c r="D17642" s="100" t="s">
        <v>32662</v>
      </c>
      <c r="E17642" s="101">
        <v>85.89</v>
      </c>
      <c r="F17642" s="102"/>
    </row>
    <row r="17643" ht="12.75" customHeight="1">
      <c r="A17643" s="100" t="s">
        <v>32532</v>
      </c>
      <c r="B17643" s="101">
        <v>19.51</v>
      </c>
      <c r="C17643" s="102"/>
      <c r="D17643" s="100" t="s">
        <v>18188</v>
      </c>
      <c r="E17643" s="101">
        <v>79.72</v>
      </c>
      <c r="F17643" s="102"/>
    </row>
    <row r="17644" ht="12.75" customHeight="1">
      <c r="A17644" s="100" t="s">
        <v>17931</v>
      </c>
      <c r="B17644" s="101">
        <v>16.9</v>
      </c>
      <c r="C17644" s="102"/>
      <c r="D17644" s="100" t="s">
        <v>32663</v>
      </c>
      <c r="E17644" s="101">
        <v>94.81</v>
      </c>
      <c r="F17644" s="102"/>
    </row>
    <row r="17645" ht="12.75" customHeight="1">
      <c r="A17645" s="100" t="s">
        <v>32533</v>
      </c>
      <c r="B17645" s="101">
        <v>24.83</v>
      </c>
      <c r="C17645" s="102"/>
      <c r="D17645" s="100" t="s">
        <v>18190</v>
      </c>
      <c r="E17645" s="101">
        <v>87.41</v>
      </c>
      <c r="F17645" s="102"/>
    </row>
    <row r="17646" ht="12.75" customHeight="1">
      <c r="A17646" s="100" t="s">
        <v>17933</v>
      </c>
      <c r="B17646" s="101">
        <v>21.51</v>
      </c>
      <c r="C17646" s="102"/>
      <c r="D17646" s="100" t="s">
        <v>32664</v>
      </c>
      <c r="E17646" s="101">
        <v>87.72</v>
      </c>
      <c r="F17646" s="102"/>
    </row>
    <row r="17647" ht="12.75" customHeight="1">
      <c r="A17647" s="100" t="s">
        <v>32534</v>
      </c>
      <c r="B17647" s="101">
        <v>1.41</v>
      </c>
      <c r="C17647" s="102"/>
      <c r="D17647" s="100" t="s">
        <v>18192</v>
      </c>
      <c r="E17647" s="101">
        <v>81.29</v>
      </c>
      <c r="F17647" s="102"/>
    </row>
    <row r="17648" ht="12.75" customHeight="1">
      <c r="A17648" s="100" t="s">
        <v>17935</v>
      </c>
      <c r="B17648" s="101">
        <v>1.22</v>
      </c>
      <c r="C17648" s="102"/>
      <c r="D17648" s="100" t="s">
        <v>32665</v>
      </c>
      <c r="E17648" s="101">
        <v>102.85</v>
      </c>
      <c r="F17648" s="102"/>
    </row>
    <row r="17649" ht="12.75" customHeight="1">
      <c r="A17649" s="100" t="s">
        <v>32535</v>
      </c>
      <c r="B17649" s="101">
        <v>1.77</v>
      </c>
      <c r="C17649" s="102"/>
      <c r="D17649" s="100" t="s">
        <v>18194</v>
      </c>
      <c r="E17649" s="101">
        <v>95.44</v>
      </c>
      <c r="F17649" s="102"/>
    </row>
    <row r="17650" ht="12.75" customHeight="1">
      <c r="A17650" s="100" t="s">
        <v>17937</v>
      </c>
      <c r="B17650" s="101">
        <v>1.53</v>
      </c>
      <c r="C17650" s="102"/>
      <c r="D17650" s="100" t="s">
        <v>32666</v>
      </c>
      <c r="E17650" s="101">
        <v>28.93</v>
      </c>
      <c r="F17650" s="102"/>
    </row>
    <row r="17651" ht="12.75" customHeight="1">
      <c r="A17651" s="100" t="s">
        <v>32536</v>
      </c>
      <c r="B17651" s="101">
        <v>2.12</v>
      </c>
      <c r="C17651" s="102"/>
      <c r="D17651" s="100" t="s">
        <v>18196</v>
      </c>
      <c r="E17651" s="101">
        <v>27.64</v>
      </c>
      <c r="F17651" s="102"/>
    </row>
    <row r="17652" ht="12.75" customHeight="1">
      <c r="A17652" s="100" t="s">
        <v>17939</v>
      </c>
      <c r="B17652" s="101">
        <v>1.84</v>
      </c>
      <c r="C17652" s="102"/>
      <c r="D17652" s="100" t="s">
        <v>32667</v>
      </c>
      <c r="E17652" s="101">
        <v>35.99</v>
      </c>
      <c r="F17652" s="102"/>
    </row>
    <row r="17653" ht="12.75" customHeight="1">
      <c r="A17653" s="100" t="s">
        <v>32537</v>
      </c>
      <c r="B17653" s="101">
        <v>2.48</v>
      </c>
      <c r="C17653" s="102"/>
      <c r="D17653" s="100" t="s">
        <v>18198</v>
      </c>
      <c r="E17653" s="101">
        <v>34.45</v>
      </c>
      <c r="F17653" s="102"/>
    </row>
    <row r="17654" ht="12.75" customHeight="1">
      <c r="A17654" s="100" t="s">
        <v>17941</v>
      </c>
      <c r="B17654" s="101">
        <v>2.15</v>
      </c>
      <c r="C17654" s="102"/>
      <c r="D17654" s="100" t="s">
        <v>32668</v>
      </c>
      <c r="E17654" s="101">
        <v>1068.73</v>
      </c>
      <c r="F17654" s="102"/>
    </row>
    <row r="17655" ht="12.75" customHeight="1">
      <c r="A17655" s="100" t="s">
        <v>32538</v>
      </c>
      <c r="B17655" s="101">
        <v>5.67</v>
      </c>
      <c r="C17655" s="102"/>
      <c r="D17655" s="100" t="s">
        <v>18200</v>
      </c>
      <c r="E17655" s="101">
        <v>971.21</v>
      </c>
      <c r="F17655" s="102"/>
    </row>
    <row r="17656" ht="12.75" customHeight="1">
      <c r="A17656" s="100" t="s">
        <v>17943</v>
      </c>
      <c r="B17656" s="101">
        <v>4.91</v>
      </c>
      <c r="C17656" s="102"/>
      <c r="D17656" s="100" t="s">
        <v>32669</v>
      </c>
      <c r="E17656" s="101">
        <v>1411.1</v>
      </c>
      <c r="F17656" s="102"/>
    </row>
    <row r="17657" ht="12.75" customHeight="1">
      <c r="A17657" s="100" t="s">
        <v>32539</v>
      </c>
      <c r="B17657" s="101">
        <v>7.09</v>
      </c>
      <c r="C17657" s="102"/>
      <c r="D17657" s="100" t="s">
        <v>18202</v>
      </c>
      <c r="E17657" s="101">
        <v>1294.07</v>
      </c>
      <c r="F17657" s="102"/>
    </row>
    <row r="17658" ht="12.75" customHeight="1">
      <c r="A17658" s="100" t="s">
        <v>17945</v>
      </c>
      <c r="B17658" s="101">
        <v>6.14</v>
      </c>
      <c r="C17658" s="102"/>
      <c r="D17658" s="100" t="s">
        <v>32670</v>
      </c>
      <c r="E17658" s="101">
        <v>1276.96</v>
      </c>
      <c r="F17658" s="102"/>
    </row>
    <row r="17659" ht="12.75" customHeight="1">
      <c r="A17659" s="100" t="s">
        <v>32540</v>
      </c>
      <c r="B17659" s="101">
        <v>10.64</v>
      </c>
      <c r="C17659" s="102"/>
      <c r="D17659" s="100" t="s">
        <v>18204</v>
      </c>
      <c r="E17659" s="101">
        <v>1163.18</v>
      </c>
      <c r="F17659" s="102"/>
    </row>
    <row r="17660" ht="12.75" customHeight="1">
      <c r="A17660" s="100" t="s">
        <v>17947</v>
      </c>
      <c r="B17660" s="101">
        <v>9.22</v>
      </c>
      <c r="C17660" s="102"/>
      <c r="D17660" s="100" t="s">
        <v>32671</v>
      </c>
      <c r="E17660" s="101">
        <v>1521.02</v>
      </c>
      <c r="F17660" s="102"/>
    </row>
    <row r="17661" ht="12.75" customHeight="1">
      <c r="A17661" s="100" t="s">
        <v>32541</v>
      </c>
      <c r="B17661" s="101">
        <v>14.18</v>
      </c>
      <c r="C17661" s="102"/>
      <c r="D17661" s="100" t="s">
        <v>18206</v>
      </c>
      <c r="E17661" s="101">
        <v>1384.49</v>
      </c>
      <c r="F17661" s="102"/>
    </row>
    <row r="17662" ht="12.75" customHeight="1">
      <c r="A17662" s="100" t="s">
        <v>17949</v>
      </c>
      <c r="B17662" s="101">
        <v>12.29</v>
      </c>
      <c r="C17662" s="102"/>
      <c r="D17662" s="100" t="s">
        <v>32672</v>
      </c>
      <c r="E17662" s="101">
        <v>1549.13</v>
      </c>
      <c r="F17662" s="102"/>
    </row>
    <row r="17663" ht="12.75" customHeight="1">
      <c r="A17663" s="100" t="s">
        <v>32542</v>
      </c>
      <c r="B17663" s="101">
        <v>17.73</v>
      </c>
      <c r="C17663" s="102"/>
      <c r="D17663" s="100" t="s">
        <v>18208</v>
      </c>
      <c r="E17663" s="101">
        <v>1419.1</v>
      </c>
      <c r="F17663" s="102"/>
    </row>
    <row r="17664" ht="12.75" customHeight="1">
      <c r="A17664" s="100" t="s">
        <v>17951</v>
      </c>
      <c r="B17664" s="101">
        <v>15.36</v>
      </c>
      <c r="C17664" s="102"/>
      <c r="D17664" s="100" t="s">
        <v>32673</v>
      </c>
      <c r="E17664" s="101">
        <v>1843.71</v>
      </c>
      <c r="F17664" s="102"/>
    </row>
    <row r="17665" ht="12.75" customHeight="1">
      <c r="A17665" s="100" t="s">
        <v>32543</v>
      </c>
      <c r="B17665" s="101">
        <v>21.28</v>
      </c>
      <c r="C17665" s="102"/>
      <c r="D17665" s="100" t="s">
        <v>18210</v>
      </c>
      <c r="E17665" s="101">
        <v>1687.68</v>
      </c>
      <c r="F17665" s="102"/>
    </row>
    <row r="17666" ht="12.75" customHeight="1">
      <c r="A17666" s="100" t="s">
        <v>17953</v>
      </c>
      <c r="B17666" s="101">
        <v>18.44</v>
      </c>
      <c r="C17666" s="102"/>
      <c r="D17666" s="100" t="s">
        <v>32674</v>
      </c>
      <c r="E17666" s="101">
        <v>1785.81</v>
      </c>
      <c r="F17666" s="102"/>
    </row>
    <row r="17667" ht="12.75" customHeight="1">
      <c r="A17667" s="100" t="s">
        <v>32544</v>
      </c>
      <c r="B17667" s="101">
        <v>24.83</v>
      </c>
      <c r="C17667" s="102"/>
      <c r="D17667" s="100" t="s">
        <v>18212</v>
      </c>
      <c r="E17667" s="101">
        <v>1639.53</v>
      </c>
      <c r="F17667" s="102"/>
    </row>
    <row r="17668" ht="12.75" customHeight="1">
      <c r="A17668" s="100" t="s">
        <v>17955</v>
      </c>
      <c r="B17668" s="101">
        <v>21.51</v>
      </c>
      <c r="C17668" s="102"/>
      <c r="D17668" s="100" t="s">
        <v>32675</v>
      </c>
      <c r="E17668" s="101">
        <v>2126.49</v>
      </c>
      <c r="F17668" s="102"/>
    </row>
    <row r="17669" ht="12.75" customHeight="1">
      <c r="A17669" s="100" t="s">
        <v>32545</v>
      </c>
      <c r="B17669" s="101">
        <v>28.37</v>
      </c>
      <c r="C17669" s="102"/>
      <c r="D17669" s="100" t="s">
        <v>18214</v>
      </c>
      <c r="E17669" s="101">
        <v>1950.96</v>
      </c>
      <c r="F17669" s="102"/>
    </row>
    <row r="17670" ht="12.75" customHeight="1">
      <c r="A17670" s="100" t="s">
        <v>17957</v>
      </c>
      <c r="B17670" s="101">
        <v>24.58</v>
      </c>
      <c r="C17670" s="102"/>
      <c r="D17670" s="100" t="s">
        <v>32676</v>
      </c>
      <c r="E17670" s="101">
        <v>2310.19</v>
      </c>
      <c r="F17670" s="102"/>
    </row>
    <row r="17671" ht="12.75" customHeight="1">
      <c r="A17671" s="100" t="s">
        <v>32546</v>
      </c>
      <c r="B17671" s="101">
        <v>31.92</v>
      </c>
      <c r="C17671" s="102"/>
      <c r="D17671" s="100" t="s">
        <v>18216</v>
      </c>
      <c r="E17671" s="101">
        <v>2147.66</v>
      </c>
      <c r="F17671" s="102"/>
    </row>
    <row r="17672" ht="12.75" customHeight="1">
      <c r="A17672" s="100" t="s">
        <v>17959</v>
      </c>
      <c r="B17672" s="101">
        <v>27.66</v>
      </c>
      <c r="C17672" s="102"/>
      <c r="D17672" s="100" t="s">
        <v>32677</v>
      </c>
      <c r="E17672" s="101">
        <v>2754.52</v>
      </c>
      <c r="F17672" s="102"/>
    </row>
    <row r="17673" ht="12.75" customHeight="1">
      <c r="A17673" s="100" t="s">
        <v>32547</v>
      </c>
      <c r="B17673" s="101">
        <v>6.31</v>
      </c>
      <c r="C17673" s="102"/>
      <c r="D17673" s="100" t="s">
        <v>18218</v>
      </c>
      <c r="E17673" s="101">
        <v>2559.48</v>
      </c>
      <c r="F17673" s="102"/>
    </row>
    <row r="17674" ht="12.75" customHeight="1">
      <c r="A17674" s="100" t="s">
        <v>17961</v>
      </c>
      <c r="B17674" s="101">
        <v>5.5</v>
      </c>
      <c r="C17674" s="102"/>
      <c r="D17674" s="100" t="s">
        <v>32678</v>
      </c>
      <c r="E17674" s="101">
        <v>2592.62</v>
      </c>
      <c r="F17674" s="102"/>
    </row>
    <row r="17675" ht="12.75" customHeight="1">
      <c r="A17675" s="100" t="s">
        <v>32548</v>
      </c>
      <c r="B17675" s="101">
        <v>7.29</v>
      </c>
      <c r="C17675" s="102"/>
      <c r="D17675" s="100" t="s">
        <v>18220</v>
      </c>
      <c r="E17675" s="101">
        <v>2413.83</v>
      </c>
      <c r="F17675" s="102"/>
    </row>
    <row r="17676" ht="12.75" customHeight="1">
      <c r="A17676" s="100" t="s">
        <v>17963</v>
      </c>
      <c r="B17676" s="101">
        <v>6.38</v>
      </c>
      <c r="C17676" s="102"/>
      <c r="D17676" s="100" t="s">
        <v>32679</v>
      </c>
      <c r="E17676" s="101">
        <v>3090.85</v>
      </c>
      <c r="F17676" s="102"/>
    </row>
    <row r="17677" ht="12.75" customHeight="1">
      <c r="A17677" s="100" t="s">
        <v>32549</v>
      </c>
      <c r="B17677" s="101">
        <v>9.15</v>
      </c>
      <c r="C17677" s="102"/>
      <c r="D17677" s="100" t="s">
        <v>18222</v>
      </c>
      <c r="E17677" s="101">
        <v>2876.31</v>
      </c>
      <c r="F17677" s="102"/>
    </row>
    <row r="17678" ht="12.75" customHeight="1">
      <c r="A17678" s="100" t="s">
        <v>17965</v>
      </c>
      <c r="B17678" s="101">
        <v>8.01</v>
      </c>
      <c r="C17678" s="102"/>
      <c r="D17678" s="100" t="s">
        <v>32680</v>
      </c>
      <c r="E17678" s="101">
        <v>2860.55</v>
      </c>
      <c r="F17678" s="102"/>
    </row>
    <row r="17679" ht="12.75" customHeight="1">
      <c r="A17679" s="100" t="s">
        <v>32550</v>
      </c>
      <c r="B17679" s="101">
        <v>13.76</v>
      </c>
      <c r="C17679" s="102"/>
      <c r="D17679" s="100" t="s">
        <v>18224</v>
      </c>
      <c r="E17679" s="101">
        <v>2665.51</v>
      </c>
      <c r="F17679" s="102"/>
    </row>
    <row r="17680" ht="12.75" customHeight="1">
      <c r="A17680" s="100" t="s">
        <v>17967</v>
      </c>
      <c r="B17680" s="101">
        <v>12.05</v>
      </c>
      <c r="C17680" s="102"/>
      <c r="D17680" s="100" t="s">
        <v>32681</v>
      </c>
      <c r="E17680" s="101">
        <v>3411.14</v>
      </c>
      <c r="F17680" s="102"/>
    </row>
    <row r="17681" ht="12.75" customHeight="1">
      <c r="A17681" s="100" t="s">
        <v>32551</v>
      </c>
      <c r="B17681" s="101">
        <v>18.77</v>
      </c>
      <c r="C17681" s="102"/>
      <c r="D17681" s="100" t="s">
        <v>18226</v>
      </c>
      <c r="E17681" s="101">
        <v>3177.09</v>
      </c>
      <c r="F17681" s="102"/>
    </row>
    <row r="17682" ht="12.75" customHeight="1">
      <c r="A17682" s="100" t="s">
        <v>17969</v>
      </c>
      <c r="B17682" s="101">
        <v>16.49</v>
      </c>
      <c r="C17682" s="102"/>
      <c r="D17682" s="100" t="s">
        <v>32682</v>
      </c>
      <c r="E17682" s="101">
        <v>3324.53</v>
      </c>
      <c r="F17682" s="102"/>
    </row>
    <row r="17683" ht="12.75" customHeight="1">
      <c r="A17683" s="100" t="s">
        <v>32552</v>
      </c>
      <c r="B17683" s="101">
        <v>23.66</v>
      </c>
      <c r="C17683" s="102"/>
      <c r="D17683" s="100" t="s">
        <v>18228</v>
      </c>
      <c r="E17683" s="101">
        <v>3109.17</v>
      </c>
      <c r="F17683" s="102"/>
    </row>
    <row r="17684" ht="12.75" customHeight="1">
      <c r="A17684" s="100" t="s">
        <v>17971</v>
      </c>
      <c r="B17684" s="101">
        <v>20.82</v>
      </c>
      <c r="C17684" s="102"/>
      <c r="D17684" s="100" t="s">
        <v>32683</v>
      </c>
      <c r="E17684" s="101">
        <v>3965.33</v>
      </c>
      <c r="F17684" s="102"/>
    </row>
    <row r="17685" ht="12.75" customHeight="1">
      <c r="A17685" s="100" t="s">
        <v>32553</v>
      </c>
      <c r="B17685" s="101">
        <v>29.57</v>
      </c>
      <c r="C17685" s="102"/>
      <c r="D17685" s="100" t="s">
        <v>18230</v>
      </c>
      <c r="E17685" s="101">
        <v>3706.9</v>
      </c>
      <c r="F17685" s="102"/>
    </row>
    <row r="17686" ht="12.75" customHeight="1">
      <c r="A17686" s="100" t="s">
        <v>17973</v>
      </c>
      <c r="B17686" s="101">
        <v>26.02</v>
      </c>
      <c r="C17686" s="102"/>
      <c r="D17686" s="100" t="s">
        <v>32684</v>
      </c>
      <c r="E17686" s="101">
        <v>3667.71</v>
      </c>
      <c r="F17686" s="102"/>
    </row>
    <row r="17687" ht="12.75" customHeight="1">
      <c r="A17687" s="100" t="s">
        <v>32554</v>
      </c>
      <c r="B17687" s="101">
        <v>33.35</v>
      </c>
      <c r="C17687" s="102"/>
      <c r="D17687" s="100" t="s">
        <v>18232</v>
      </c>
      <c r="E17687" s="101">
        <v>3427.97</v>
      </c>
      <c r="F17687" s="102"/>
    </row>
    <row r="17688" ht="12.75" customHeight="1">
      <c r="A17688" s="100" t="s">
        <v>17975</v>
      </c>
      <c r="B17688" s="101">
        <v>29.37</v>
      </c>
      <c r="C17688" s="102"/>
      <c r="D17688" s="100" t="s">
        <v>32685</v>
      </c>
      <c r="E17688" s="101">
        <v>4375.92</v>
      </c>
      <c r="F17688" s="102"/>
    </row>
    <row r="17689" ht="12.75" customHeight="1">
      <c r="A17689" s="100" t="s">
        <v>32555</v>
      </c>
      <c r="B17689" s="101">
        <v>42.76</v>
      </c>
      <c r="C17689" s="102"/>
      <c r="D17689" s="100" t="s">
        <v>18234</v>
      </c>
      <c r="E17689" s="101">
        <v>4088.23</v>
      </c>
      <c r="F17689" s="102"/>
    </row>
    <row r="17690" ht="12.75" customHeight="1">
      <c r="A17690" s="100" t="s">
        <v>17977</v>
      </c>
      <c r="B17690" s="101">
        <v>37.64</v>
      </c>
      <c r="C17690" s="102"/>
      <c r="D17690" s="100" t="s">
        <v>32686</v>
      </c>
      <c r="E17690" s="101">
        <v>4250.79</v>
      </c>
      <c r="F17690" s="102"/>
    </row>
    <row r="17691" ht="12.75" customHeight="1">
      <c r="A17691" s="100" t="s">
        <v>32556</v>
      </c>
      <c r="B17691" s="101">
        <v>11.37</v>
      </c>
      <c r="C17691" s="102"/>
      <c r="D17691" s="100" t="s">
        <v>18236</v>
      </c>
      <c r="E17691" s="101">
        <v>3966.36</v>
      </c>
      <c r="F17691" s="102"/>
    </row>
    <row r="17692" ht="12.75" customHeight="1">
      <c r="A17692" s="100" t="s">
        <v>17979</v>
      </c>
      <c r="B17692" s="101">
        <v>9.88</v>
      </c>
      <c r="C17692" s="102"/>
      <c r="D17692" s="100" t="s">
        <v>32687</v>
      </c>
      <c r="E17692" s="101">
        <v>5073.04</v>
      </c>
      <c r="F17692" s="102"/>
    </row>
    <row r="17693" ht="12.75" customHeight="1">
      <c r="A17693" s="100" t="s">
        <v>32557</v>
      </c>
      <c r="B17693" s="101">
        <v>55.79</v>
      </c>
      <c r="C17693" s="102"/>
      <c r="D17693" s="100" t="s">
        <v>18238</v>
      </c>
      <c r="E17693" s="101">
        <v>4731.72</v>
      </c>
      <c r="F17693" s="102"/>
    </row>
    <row r="17694" ht="12.75" customHeight="1">
      <c r="A17694" s="100" t="s">
        <v>17981</v>
      </c>
      <c r="B17694" s="101">
        <v>48.37</v>
      </c>
      <c r="C17694" s="102"/>
      <c r="D17694" s="100" t="s">
        <v>32688</v>
      </c>
      <c r="E17694" s="101">
        <v>38.93</v>
      </c>
      <c r="F17694" s="102"/>
    </row>
    <row r="17695" ht="12.75" customHeight="1">
      <c r="A17695" s="100" t="s">
        <v>32558</v>
      </c>
      <c r="B17695" s="101">
        <v>18.31</v>
      </c>
      <c r="C17695" s="102"/>
      <c r="D17695" s="100" t="s">
        <v>18240</v>
      </c>
      <c r="E17695" s="101">
        <v>36.87</v>
      </c>
      <c r="F17695" s="102"/>
    </row>
    <row r="17696" ht="12.75" customHeight="1">
      <c r="A17696" s="100" t="s">
        <v>17983</v>
      </c>
      <c r="B17696" s="101">
        <v>15.94</v>
      </c>
      <c r="C17696" s="102"/>
      <c r="D17696" s="100" t="s">
        <v>32689</v>
      </c>
      <c r="E17696" s="101">
        <v>32.84</v>
      </c>
      <c r="F17696" s="102"/>
    </row>
    <row r="17697" ht="12.75" customHeight="1">
      <c r="A17697" s="100" t="s">
        <v>32559</v>
      </c>
      <c r="B17697" s="101">
        <v>88.84</v>
      </c>
      <c r="C17697" s="102"/>
      <c r="D17697" s="100" t="s">
        <v>18242</v>
      </c>
      <c r="E17697" s="101">
        <v>31.3</v>
      </c>
      <c r="F17697" s="102"/>
    </row>
    <row r="17698" ht="12.75" customHeight="1">
      <c r="A17698" s="100" t="s">
        <v>17985</v>
      </c>
      <c r="B17698" s="101">
        <v>77.05</v>
      </c>
      <c r="C17698" s="102"/>
      <c r="D17698" s="100" t="s">
        <v>32690</v>
      </c>
      <c r="E17698" s="101">
        <v>24.15</v>
      </c>
      <c r="F17698" s="102"/>
    </row>
    <row r="17699" ht="12.75" customHeight="1">
      <c r="A17699" s="100" t="s">
        <v>32560</v>
      </c>
      <c r="B17699" s="101">
        <v>26.55</v>
      </c>
      <c r="C17699" s="102"/>
      <c r="D17699" s="100" t="s">
        <v>18244</v>
      </c>
      <c r="E17699" s="101">
        <v>23.12</v>
      </c>
      <c r="F17699" s="102"/>
    </row>
    <row r="17700" ht="12.75" customHeight="1">
      <c r="A17700" s="100" t="s">
        <v>17987</v>
      </c>
      <c r="B17700" s="101">
        <v>23.16</v>
      </c>
      <c r="C17700" s="102"/>
      <c r="D17700" s="100" t="s">
        <v>32691</v>
      </c>
      <c r="E17700" s="101">
        <v>28.97</v>
      </c>
      <c r="F17700" s="102"/>
    </row>
    <row r="17701" ht="12.75" customHeight="1">
      <c r="A17701" s="100" t="s">
        <v>32561</v>
      </c>
      <c r="B17701" s="101">
        <v>127.31</v>
      </c>
      <c r="C17701" s="102"/>
      <c r="D17701" s="100" t="s">
        <v>18246</v>
      </c>
      <c r="E17701" s="101">
        <v>27.73</v>
      </c>
      <c r="F17701" s="102"/>
    </row>
    <row r="17702" ht="12.75" customHeight="1">
      <c r="A17702" s="100" t="s">
        <v>17989</v>
      </c>
      <c r="B17702" s="101">
        <v>110.46</v>
      </c>
      <c r="C17702" s="102"/>
      <c r="D17702" s="100" t="s">
        <v>32692</v>
      </c>
      <c r="E17702" s="101">
        <v>34.1</v>
      </c>
      <c r="F17702" s="102"/>
    </row>
    <row r="17703" ht="12.75" customHeight="1">
      <c r="A17703" s="100" t="s">
        <v>32562</v>
      </c>
      <c r="B17703" s="101">
        <v>15.37</v>
      </c>
      <c r="C17703" s="102"/>
      <c r="D17703" s="100" t="s">
        <v>18248</v>
      </c>
      <c r="E17703" s="101">
        <v>32.82</v>
      </c>
      <c r="F17703" s="102"/>
    </row>
    <row r="17704" ht="12.75" customHeight="1">
      <c r="A17704" s="100" t="s">
        <v>17991</v>
      </c>
      <c r="B17704" s="101">
        <v>13.41</v>
      </c>
      <c r="C17704" s="102"/>
      <c r="D17704" s="100" t="s">
        <v>32693</v>
      </c>
      <c r="E17704" s="101">
        <v>40.91</v>
      </c>
      <c r="F17704" s="102"/>
    </row>
    <row r="17705" ht="12.75" customHeight="1">
      <c r="A17705" s="100" t="s">
        <v>32563</v>
      </c>
      <c r="B17705" s="101">
        <v>16.96</v>
      </c>
      <c r="C17705" s="102"/>
      <c r="D17705" s="100" t="s">
        <v>18250</v>
      </c>
      <c r="E17705" s="101">
        <v>39.37</v>
      </c>
      <c r="F17705" s="102"/>
    </row>
    <row r="17706" ht="12.75" customHeight="1">
      <c r="A17706" s="100" t="s">
        <v>17993</v>
      </c>
      <c r="B17706" s="101">
        <v>14.8</v>
      </c>
      <c r="C17706" s="102"/>
      <c r="D17706" s="100" t="s">
        <v>32694</v>
      </c>
      <c r="E17706" s="101">
        <v>43.4</v>
      </c>
      <c r="F17706" s="102"/>
    </row>
    <row r="17707" ht="12.75" customHeight="1">
      <c r="A17707" s="100" t="s">
        <v>32564</v>
      </c>
      <c r="B17707" s="101">
        <v>20.71</v>
      </c>
      <c r="C17707" s="102"/>
      <c r="D17707" s="100" t="s">
        <v>18252</v>
      </c>
      <c r="E17707" s="101">
        <v>41.85</v>
      </c>
      <c r="F17707" s="102"/>
    </row>
    <row r="17708" ht="12.75" customHeight="1">
      <c r="A17708" s="100" t="s">
        <v>17995</v>
      </c>
      <c r="B17708" s="101">
        <v>18.09</v>
      </c>
      <c r="C17708" s="102"/>
      <c r="D17708" s="100" t="s">
        <v>32695</v>
      </c>
      <c r="E17708" s="101">
        <v>52.06</v>
      </c>
      <c r="F17708" s="102"/>
    </row>
    <row r="17709" ht="12.75" customHeight="1">
      <c r="A17709" s="100" t="s">
        <v>32565</v>
      </c>
      <c r="B17709" s="101">
        <v>24.38</v>
      </c>
      <c r="C17709" s="102"/>
      <c r="D17709" s="100" t="s">
        <v>18254</v>
      </c>
      <c r="E17709" s="101">
        <v>50.21</v>
      </c>
      <c r="F17709" s="102"/>
    </row>
    <row r="17710" ht="12.75" customHeight="1">
      <c r="A17710" s="100" t="s">
        <v>17997</v>
      </c>
      <c r="B17710" s="101">
        <v>21.31</v>
      </c>
      <c r="C17710" s="102"/>
      <c r="D17710" s="100" t="s">
        <v>32696</v>
      </c>
      <c r="E17710" s="101">
        <v>62.48</v>
      </c>
      <c r="F17710" s="102"/>
    </row>
    <row r="17711" ht="12.75" customHeight="1">
      <c r="A17711" s="100" t="s">
        <v>32566</v>
      </c>
      <c r="B17711" s="101">
        <v>32.18</v>
      </c>
      <c r="C17711" s="102"/>
      <c r="D17711" s="100" t="s">
        <v>18256</v>
      </c>
      <c r="E17711" s="101">
        <v>60.68</v>
      </c>
      <c r="F17711" s="102"/>
    </row>
    <row r="17712" ht="12.75" customHeight="1">
      <c r="A17712" s="100" t="s">
        <v>17999</v>
      </c>
      <c r="B17712" s="101">
        <v>28.11</v>
      </c>
      <c r="C17712" s="102"/>
      <c r="D17712" s="100" t="s">
        <v>32697</v>
      </c>
      <c r="E17712" s="101">
        <v>74.96</v>
      </c>
      <c r="F17712" s="102"/>
    </row>
    <row r="17713" ht="12.75" customHeight="1">
      <c r="A17713" s="100" t="s">
        <v>32567</v>
      </c>
      <c r="B17713" s="101">
        <v>55.55</v>
      </c>
      <c r="C17713" s="102"/>
      <c r="D17713" s="100" t="s">
        <v>18258</v>
      </c>
      <c r="E17713" s="101">
        <v>72.81</v>
      </c>
      <c r="F17713" s="102"/>
    </row>
    <row r="17714" ht="12.75" customHeight="1">
      <c r="A17714" s="100" t="s">
        <v>18001</v>
      </c>
      <c r="B17714" s="101">
        <v>48.55</v>
      </c>
      <c r="C17714" s="102"/>
      <c r="D17714" s="100" t="s">
        <v>32698</v>
      </c>
      <c r="E17714" s="101">
        <v>80.9</v>
      </c>
      <c r="F17714" s="102"/>
    </row>
    <row r="17715" ht="12.75" customHeight="1">
      <c r="A17715" s="100" t="s">
        <v>32568</v>
      </c>
      <c r="B17715" s="101">
        <v>91.59</v>
      </c>
      <c r="C17715" s="102"/>
      <c r="D17715" s="100" t="s">
        <v>18260</v>
      </c>
      <c r="E17715" s="101">
        <v>78.85</v>
      </c>
      <c r="F17715" s="102"/>
    </row>
    <row r="17716" ht="12.75" customHeight="1">
      <c r="A17716" s="100" t="s">
        <v>18003</v>
      </c>
      <c r="B17716" s="101">
        <v>79.92</v>
      </c>
      <c r="C17716" s="102"/>
      <c r="D17716" s="100" t="s">
        <v>32699</v>
      </c>
      <c r="E17716" s="101">
        <v>97.07</v>
      </c>
      <c r="F17716" s="102"/>
    </row>
    <row r="17717" ht="12.75" customHeight="1">
      <c r="A17717" s="100" t="s">
        <v>32569</v>
      </c>
      <c r="B17717" s="101">
        <v>103.44</v>
      </c>
      <c r="C17717" s="102"/>
      <c r="D17717" s="100" t="s">
        <v>18262</v>
      </c>
      <c r="E17717" s="101">
        <v>94.61</v>
      </c>
      <c r="F17717" s="102"/>
    </row>
    <row r="17718" ht="12.75" customHeight="1">
      <c r="A17718" s="100" t="s">
        <v>18005</v>
      </c>
      <c r="B17718" s="101">
        <v>90.48</v>
      </c>
      <c r="C17718" s="102"/>
      <c r="D17718" s="100" t="s">
        <v>32700</v>
      </c>
      <c r="E17718" s="101">
        <v>14.24</v>
      </c>
      <c r="F17718" s="102"/>
    </row>
    <row r="17719" ht="12.75" customHeight="1">
      <c r="A17719" s="100" t="s">
        <v>32570</v>
      </c>
      <c r="B17719" s="101">
        <v>127.16</v>
      </c>
      <c r="C17719" s="102"/>
      <c r="D17719" s="100" t="s">
        <v>18264</v>
      </c>
      <c r="E17719" s="101">
        <v>13.31</v>
      </c>
      <c r="F17719" s="102"/>
    </row>
    <row r="17720" ht="12.75" customHeight="1">
      <c r="A17720" s="100" t="s">
        <v>18007</v>
      </c>
      <c r="B17720" s="101">
        <v>111.47</v>
      </c>
      <c r="C17720" s="102"/>
      <c r="D17720" s="100" t="s">
        <v>32701</v>
      </c>
      <c r="E17720" s="101">
        <v>16.83</v>
      </c>
      <c r="F17720" s="102"/>
    </row>
    <row r="17721" ht="12.75" customHeight="1">
      <c r="A17721" s="100" t="s">
        <v>32571</v>
      </c>
      <c r="B17721" s="101">
        <v>25.43</v>
      </c>
      <c r="C17721" s="102"/>
      <c r="D17721" s="100" t="s">
        <v>18266</v>
      </c>
      <c r="E17721" s="101">
        <v>15.75</v>
      </c>
      <c r="F17721" s="102"/>
    </row>
    <row r="17722" ht="12.75" customHeight="1">
      <c r="A17722" s="100" t="s">
        <v>18009</v>
      </c>
      <c r="B17722" s="101">
        <v>24.72</v>
      </c>
      <c r="C17722" s="102"/>
      <c r="D17722" s="100" t="s">
        <v>32702</v>
      </c>
      <c r="E17722" s="101">
        <v>17.38</v>
      </c>
      <c r="F17722" s="102"/>
    </row>
    <row r="17723" ht="12.75" customHeight="1">
      <c r="A17723" s="100" t="s">
        <v>32572</v>
      </c>
      <c r="B17723" s="101">
        <v>32.36</v>
      </c>
      <c r="C17723" s="102"/>
      <c r="D17723" s="100" t="s">
        <v>18268</v>
      </c>
      <c r="E17723" s="101">
        <v>16.35</v>
      </c>
      <c r="F17723" s="102"/>
    </row>
    <row r="17724" ht="12.75" customHeight="1">
      <c r="A17724" s="100" t="s">
        <v>18011</v>
      </c>
      <c r="B17724" s="101">
        <v>31.56</v>
      </c>
      <c r="C17724" s="102"/>
      <c r="D17724" s="100" t="s">
        <v>32703</v>
      </c>
      <c r="E17724" s="101">
        <v>20.83</v>
      </c>
      <c r="F17724" s="102"/>
    </row>
    <row r="17725" ht="12.75" customHeight="1">
      <c r="A17725" s="100" t="s">
        <v>32573</v>
      </c>
      <c r="B17725" s="101">
        <v>37.35</v>
      </c>
      <c r="C17725" s="102"/>
      <c r="D17725" s="100" t="s">
        <v>18270</v>
      </c>
      <c r="E17725" s="101">
        <v>19.59</v>
      </c>
      <c r="F17725" s="102"/>
    </row>
    <row r="17726" ht="12.75" customHeight="1">
      <c r="A17726" s="100" t="s">
        <v>18013</v>
      </c>
      <c r="B17726" s="101">
        <v>36.41</v>
      </c>
      <c r="C17726" s="102"/>
      <c r="D17726" s="100" t="s">
        <v>32704</v>
      </c>
      <c r="E17726" s="101">
        <v>6.29</v>
      </c>
      <c r="F17726" s="102"/>
    </row>
    <row r="17727" ht="12.75" customHeight="1">
      <c r="A17727" s="100" t="s">
        <v>32574</v>
      </c>
      <c r="B17727" s="101">
        <v>40.92</v>
      </c>
      <c r="C17727" s="102"/>
      <c r="D17727" s="100" t="s">
        <v>18272</v>
      </c>
      <c r="E17727" s="101">
        <v>5.77</v>
      </c>
      <c r="F17727" s="102"/>
    </row>
    <row r="17728" ht="12.75" customHeight="1">
      <c r="A17728" s="100" t="s">
        <v>18015</v>
      </c>
      <c r="B17728" s="101">
        <v>39.87</v>
      </c>
      <c r="C17728" s="102"/>
      <c r="D17728" s="100" t="s">
        <v>32705</v>
      </c>
      <c r="E17728" s="101">
        <v>7.52</v>
      </c>
      <c r="F17728" s="102"/>
    </row>
    <row r="17729" ht="12.75" customHeight="1">
      <c r="A17729" s="100" t="s">
        <v>32575</v>
      </c>
      <c r="B17729" s="101">
        <v>43.77</v>
      </c>
      <c r="C17729" s="102"/>
      <c r="D17729" s="100" t="s">
        <v>18274</v>
      </c>
      <c r="E17729" s="101">
        <v>6.9</v>
      </c>
      <c r="F17729" s="102"/>
    </row>
    <row r="17730" ht="12.75" customHeight="1">
      <c r="A17730" s="100" t="s">
        <v>18017</v>
      </c>
      <c r="B17730" s="101">
        <v>42.68</v>
      </c>
      <c r="C17730" s="102"/>
      <c r="D17730" s="100" t="s">
        <v>32706</v>
      </c>
      <c r="E17730" s="101">
        <v>78.89</v>
      </c>
      <c r="F17730" s="102"/>
    </row>
    <row r="17731" ht="12.75" customHeight="1">
      <c r="A17731" s="100" t="s">
        <v>32576</v>
      </c>
      <c r="B17731" s="101">
        <v>72.27</v>
      </c>
      <c r="C17731" s="102"/>
      <c r="D17731" s="100" t="s">
        <v>18276</v>
      </c>
      <c r="E17731" s="101">
        <v>73.27</v>
      </c>
      <c r="F17731" s="102"/>
    </row>
    <row r="17732" ht="12.75" customHeight="1">
      <c r="A17732" s="100" t="s">
        <v>18019</v>
      </c>
      <c r="B17732" s="101">
        <v>71.09</v>
      </c>
      <c r="C17732" s="102"/>
      <c r="D17732" s="100" t="s">
        <v>32707</v>
      </c>
      <c r="E17732" s="101">
        <v>128.56</v>
      </c>
      <c r="F17732" s="102"/>
    </row>
    <row r="17733" ht="12.75" customHeight="1">
      <c r="A17733" s="100" t="s">
        <v>32577</v>
      </c>
      <c r="B17733" s="101">
        <v>84.06</v>
      </c>
      <c r="C17733" s="102"/>
      <c r="D17733" s="100" t="s">
        <v>18278</v>
      </c>
      <c r="E17733" s="101">
        <v>116.99</v>
      </c>
      <c r="F17733" s="102"/>
    </row>
    <row r="17734" ht="12.75" customHeight="1">
      <c r="A17734" s="100" t="s">
        <v>18021</v>
      </c>
      <c r="B17734" s="101">
        <v>82.73</v>
      </c>
      <c r="C17734" s="102"/>
      <c r="D17734" s="100" t="s">
        <v>32708</v>
      </c>
      <c r="E17734" s="101">
        <v>62.89</v>
      </c>
      <c r="F17734" s="102"/>
    </row>
    <row r="17735" ht="12.75" customHeight="1">
      <c r="A17735" s="100" t="s">
        <v>32578</v>
      </c>
      <c r="B17735" s="101">
        <v>87.81</v>
      </c>
      <c r="C17735" s="102"/>
      <c r="D17735" s="100" t="s">
        <v>261</v>
      </c>
      <c r="E17735" s="101">
        <v>57.27</v>
      </c>
      <c r="F17735" s="102"/>
    </row>
    <row r="17736" ht="12.75" customHeight="1">
      <c r="A17736" s="100" t="s">
        <v>18023</v>
      </c>
      <c r="B17736" s="101">
        <v>86.39</v>
      </c>
      <c r="C17736" s="102"/>
      <c r="D17736" s="100" t="s">
        <v>32709</v>
      </c>
      <c r="E17736" s="101">
        <v>26.6</v>
      </c>
      <c r="F17736" s="102"/>
    </row>
    <row r="17737" ht="12.75" customHeight="1">
      <c r="A17737" s="100" t="s">
        <v>32579</v>
      </c>
      <c r="B17737" s="101">
        <v>108.8</v>
      </c>
      <c r="C17737" s="102"/>
      <c r="D17737" s="100" t="s">
        <v>18281</v>
      </c>
      <c r="E17737" s="101">
        <v>23.92</v>
      </c>
      <c r="F17737" s="102"/>
    </row>
    <row r="17738" ht="12.75" customHeight="1">
      <c r="A17738" s="100" t="s">
        <v>18025</v>
      </c>
      <c r="B17738" s="101">
        <v>107.15</v>
      </c>
      <c r="C17738" s="102"/>
      <c r="D17738" s="100" t="s">
        <v>32710</v>
      </c>
      <c r="E17738" s="101">
        <v>50.09</v>
      </c>
      <c r="F17738" s="102"/>
    </row>
    <row r="17739" ht="12.75" customHeight="1">
      <c r="A17739" s="100" t="s">
        <v>32580</v>
      </c>
      <c r="B17739" s="101">
        <v>22.58</v>
      </c>
      <c r="C17739" s="102"/>
      <c r="D17739" s="100" t="s">
        <v>18283</v>
      </c>
      <c r="E17739" s="101">
        <v>44.88</v>
      </c>
      <c r="F17739" s="102"/>
    </row>
    <row r="17740" ht="12.75" customHeight="1">
      <c r="A17740" s="100" t="s">
        <v>18027</v>
      </c>
      <c r="B17740" s="101">
        <v>22.58</v>
      </c>
      <c r="C17740" s="102"/>
      <c r="D17740" s="100" t="s">
        <v>32711</v>
      </c>
      <c r="E17740" s="101">
        <v>42.02</v>
      </c>
      <c r="F17740" s="102"/>
    </row>
    <row r="17741" ht="12.75" customHeight="1">
      <c r="A17741" s="100" t="s">
        <v>32581</v>
      </c>
      <c r="B17741" s="101">
        <v>23.71</v>
      </c>
      <c r="C17741" s="102"/>
      <c r="D17741" s="100" t="s">
        <v>18285</v>
      </c>
      <c r="E17741" s="101">
        <v>36.79</v>
      </c>
      <c r="F17741" s="102"/>
    </row>
    <row r="17742" ht="12.75" customHeight="1">
      <c r="A17742" s="100" t="s">
        <v>18029</v>
      </c>
      <c r="B17742" s="101">
        <v>23.71</v>
      </c>
      <c r="C17742" s="102"/>
      <c r="D17742" s="100" t="s">
        <v>32712</v>
      </c>
      <c r="E17742" s="101">
        <v>19.31</v>
      </c>
      <c r="F17742" s="102"/>
    </row>
    <row r="17743" ht="12.75" customHeight="1">
      <c r="A17743" s="100" t="s">
        <v>32582</v>
      </c>
      <c r="B17743" s="101">
        <v>27.75</v>
      </c>
      <c r="C17743" s="102"/>
      <c r="D17743" s="100" t="s">
        <v>18287</v>
      </c>
      <c r="E17743" s="101">
        <v>17.04</v>
      </c>
      <c r="F17743" s="102"/>
    </row>
    <row r="17744" ht="12.75" customHeight="1">
      <c r="A17744" s="100" t="s">
        <v>18031</v>
      </c>
      <c r="B17744" s="101">
        <v>27.75</v>
      </c>
      <c r="C17744" s="102"/>
      <c r="D17744" s="100" t="s">
        <v>32713</v>
      </c>
      <c r="E17744" s="101">
        <v>45.01</v>
      </c>
      <c r="F17744" s="102"/>
    </row>
    <row r="17745" ht="12.75" customHeight="1">
      <c r="A17745" s="100" t="s">
        <v>32583</v>
      </c>
      <c r="B17745" s="101">
        <v>17.9</v>
      </c>
      <c r="C17745" s="102"/>
      <c r="D17745" s="100" t="s">
        <v>18289</v>
      </c>
      <c r="E17745" s="101">
        <v>41.85</v>
      </c>
      <c r="F17745" s="102"/>
    </row>
    <row r="17746" ht="12.75" customHeight="1">
      <c r="A17746" s="100" t="s">
        <v>18033</v>
      </c>
      <c r="B17746" s="101">
        <v>17.9</v>
      </c>
      <c r="C17746" s="102"/>
      <c r="D17746" s="100" t="s">
        <v>32714</v>
      </c>
      <c r="E17746" s="101">
        <v>89.74</v>
      </c>
      <c r="F17746" s="102"/>
    </row>
    <row r="17747" ht="12.75" customHeight="1">
      <c r="A17747" s="100" t="s">
        <v>32584</v>
      </c>
      <c r="B17747" s="101">
        <v>20.57</v>
      </c>
      <c r="C17747" s="102"/>
      <c r="D17747" s="100" t="s">
        <v>18291</v>
      </c>
      <c r="E17747" s="101">
        <v>81.69</v>
      </c>
      <c r="F17747" s="102"/>
    </row>
    <row r="17748" ht="12.75" customHeight="1">
      <c r="A17748" s="100" t="s">
        <v>18035</v>
      </c>
      <c r="B17748" s="101">
        <v>20.57</v>
      </c>
      <c r="C17748" s="102"/>
      <c r="D17748" s="100" t="s">
        <v>32715</v>
      </c>
      <c r="E17748" s="101">
        <v>35.97</v>
      </c>
      <c r="F17748" s="102"/>
    </row>
    <row r="17749" ht="12.75" customHeight="1">
      <c r="A17749" s="100" t="s">
        <v>32585</v>
      </c>
      <c r="B17749" s="101">
        <v>21.71</v>
      </c>
      <c r="C17749" s="102"/>
      <c r="D17749" s="100" t="s">
        <v>18293</v>
      </c>
      <c r="E17749" s="101">
        <v>34.43</v>
      </c>
      <c r="F17749" s="102"/>
    </row>
    <row r="17750" ht="12.75" customHeight="1">
      <c r="A17750" s="100" t="s">
        <v>18037</v>
      </c>
      <c r="B17750" s="101">
        <v>21.71</v>
      </c>
      <c r="C17750" s="102"/>
      <c r="D17750" s="100" t="s">
        <v>32716</v>
      </c>
      <c r="E17750" s="101">
        <v>48.98</v>
      </c>
      <c r="F17750" s="102"/>
    </row>
    <row r="17751" ht="12.75" customHeight="1">
      <c r="A17751" s="100" t="s">
        <v>32586</v>
      </c>
      <c r="B17751" s="101">
        <v>1397.07</v>
      </c>
      <c r="C17751" s="102"/>
      <c r="D17751" s="100" t="s">
        <v>18295</v>
      </c>
      <c r="E17751" s="101">
        <v>47.44</v>
      </c>
      <c r="F17751" s="102"/>
    </row>
    <row r="17752" ht="12.75" customHeight="1">
      <c r="A17752" s="100" t="s">
        <v>18039</v>
      </c>
      <c r="B17752" s="101">
        <v>1282.06</v>
      </c>
      <c r="C17752" s="102"/>
      <c r="D17752" s="100" t="s">
        <v>32717</v>
      </c>
      <c r="E17752" s="101">
        <v>119.86</v>
      </c>
      <c r="F17752" s="102"/>
    </row>
    <row r="17753" ht="12.75" customHeight="1">
      <c r="A17753" s="100" t="s">
        <v>32587</v>
      </c>
      <c r="B17753" s="101">
        <v>1555.63</v>
      </c>
      <c r="C17753" s="102"/>
      <c r="D17753" s="100" t="s">
        <v>18297</v>
      </c>
      <c r="E17753" s="101">
        <v>115.49</v>
      </c>
      <c r="F17753" s="102"/>
    </row>
    <row r="17754" ht="12.75" customHeight="1">
      <c r="A17754" s="100" t="s">
        <v>18041</v>
      </c>
      <c r="B17754" s="101">
        <v>1440.64</v>
      </c>
      <c r="C17754" s="102"/>
      <c r="D17754" s="100" t="s">
        <v>32718</v>
      </c>
      <c r="E17754" s="101">
        <v>99.59</v>
      </c>
      <c r="F17754" s="102"/>
    </row>
    <row r="17755" ht="12.75" customHeight="1">
      <c r="A17755" s="100" t="s">
        <v>32588</v>
      </c>
      <c r="B17755" s="101">
        <v>2019.16</v>
      </c>
      <c r="C17755" s="102"/>
      <c r="D17755" s="100" t="s">
        <v>18299</v>
      </c>
      <c r="E17755" s="101">
        <v>98.05</v>
      </c>
      <c r="F17755" s="102"/>
    </row>
    <row r="17756" ht="12.75" customHeight="1">
      <c r="A17756" s="100" t="s">
        <v>18043</v>
      </c>
      <c r="B17756" s="101">
        <v>1831.75</v>
      </c>
      <c r="C17756" s="102"/>
      <c r="D17756" s="100" t="s">
        <v>32719</v>
      </c>
      <c r="E17756" s="101">
        <v>67.5</v>
      </c>
      <c r="F17756" s="102"/>
    </row>
    <row r="17757" ht="12.75" customHeight="1">
      <c r="A17757" s="100" t="s">
        <v>32589</v>
      </c>
      <c r="B17757" s="101">
        <v>2195.28</v>
      </c>
      <c r="C17757" s="102"/>
      <c r="D17757" s="100" t="s">
        <v>18301</v>
      </c>
      <c r="E17757" s="101">
        <v>66.37</v>
      </c>
      <c r="F17757" s="102"/>
    </row>
    <row r="17758" ht="12.75" customHeight="1">
      <c r="A17758" s="100" t="s">
        <v>18045</v>
      </c>
      <c r="B17758" s="101">
        <v>2007.86</v>
      </c>
      <c r="C17758" s="102"/>
      <c r="D17758" s="100" t="s">
        <v>32720</v>
      </c>
      <c r="E17758" s="101">
        <v>48.84</v>
      </c>
      <c r="F17758" s="102"/>
    </row>
    <row r="17759" ht="12.75" customHeight="1">
      <c r="A17759" s="100" t="s">
        <v>32590</v>
      </c>
      <c r="B17759" s="101">
        <v>2930.45</v>
      </c>
      <c r="C17759" s="102"/>
      <c r="D17759" s="100" t="s">
        <v>18303</v>
      </c>
      <c r="E17759" s="101">
        <v>47.81</v>
      </c>
      <c r="F17759" s="102"/>
    </row>
    <row r="17760" ht="12.75" customHeight="1">
      <c r="A17760" s="100" t="s">
        <v>18047</v>
      </c>
      <c r="B17760" s="101">
        <v>2666.06</v>
      </c>
      <c r="C17760" s="102"/>
      <c r="D17760" s="100" t="s">
        <v>32721</v>
      </c>
      <c r="E17760" s="101">
        <v>42.11</v>
      </c>
      <c r="F17760" s="102"/>
    </row>
    <row r="17761" ht="12.75" customHeight="1">
      <c r="A17761" s="100" t="s">
        <v>32591</v>
      </c>
      <c r="B17761" s="101">
        <v>3061.53</v>
      </c>
      <c r="C17761" s="102"/>
      <c r="D17761" s="100" t="s">
        <v>18305</v>
      </c>
      <c r="E17761" s="101">
        <v>41.29</v>
      </c>
      <c r="F17761" s="102"/>
    </row>
    <row r="17762" ht="12.75" customHeight="1">
      <c r="A17762" s="100" t="s">
        <v>18049</v>
      </c>
      <c r="B17762" s="101">
        <v>2800.12</v>
      </c>
      <c r="C17762" s="102"/>
      <c r="D17762" s="100" t="s">
        <v>32722</v>
      </c>
      <c r="E17762" s="101">
        <v>33.34</v>
      </c>
      <c r="F17762" s="102"/>
    </row>
    <row r="17763" ht="12.75" customHeight="1">
      <c r="A17763" s="100" t="s">
        <v>32592</v>
      </c>
      <c r="B17763" s="101">
        <v>3551.3</v>
      </c>
      <c r="C17763" s="102"/>
      <c r="D17763" s="100" t="s">
        <v>18307</v>
      </c>
      <c r="E17763" s="101">
        <v>32.31</v>
      </c>
      <c r="F17763" s="102"/>
    </row>
    <row r="17764" ht="12.75" customHeight="1">
      <c r="A17764" s="100" t="s">
        <v>18051</v>
      </c>
      <c r="B17764" s="101">
        <v>3271.92</v>
      </c>
      <c r="C17764" s="102"/>
      <c r="D17764" s="100" t="s">
        <v>32723</v>
      </c>
      <c r="E17764" s="101">
        <v>24.22</v>
      </c>
      <c r="F17764" s="102"/>
    </row>
    <row r="17765" ht="12.75" customHeight="1">
      <c r="A17765" s="100" t="s">
        <v>32593</v>
      </c>
      <c r="B17765" s="101">
        <v>4327.99</v>
      </c>
      <c r="C17765" s="102"/>
      <c r="D17765" s="100" t="s">
        <v>18309</v>
      </c>
      <c r="E17765" s="101">
        <v>23.4</v>
      </c>
      <c r="F17765" s="102"/>
    </row>
    <row r="17766" ht="12.75" customHeight="1">
      <c r="A17766" s="100" t="s">
        <v>18053</v>
      </c>
      <c r="B17766" s="101">
        <v>3966.1</v>
      </c>
      <c r="C17766" s="102"/>
      <c r="D17766" s="100" t="s">
        <v>32724</v>
      </c>
      <c r="E17766" s="101">
        <v>84.48</v>
      </c>
      <c r="F17766" s="102"/>
    </row>
    <row r="17767" ht="12.75" customHeight="1">
      <c r="A17767" s="100" t="s">
        <v>32594</v>
      </c>
      <c r="B17767" s="101">
        <v>76.94</v>
      </c>
      <c r="C17767" s="102"/>
      <c r="D17767" s="100" t="s">
        <v>18311</v>
      </c>
      <c r="E17767" s="101">
        <v>82.22</v>
      </c>
      <c r="F17767" s="102"/>
    </row>
    <row r="17768" ht="12.75" customHeight="1">
      <c r="A17768" s="100" t="s">
        <v>18055</v>
      </c>
      <c r="B17768" s="101">
        <v>76.94</v>
      </c>
      <c r="C17768" s="102"/>
      <c r="D17768" s="100" t="s">
        <v>32725</v>
      </c>
      <c r="E17768" s="101">
        <v>32.64</v>
      </c>
      <c r="F17768" s="102"/>
    </row>
    <row r="17769" ht="12.75" customHeight="1">
      <c r="A17769" s="100" t="s">
        <v>32595</v>
      </c>
      <c r="B17769" s="101">
        <v>114.43</v>
      </c>
      <c r="C17769" s="102"/>
      <c r="D17769" s="100" t="s">
        <v>18313</v>
      </c>
      <c r="E17769" s="101">
        <v>31.66</v>
      </c>
      <c r="F17769" s="102"/>
    </row>
    <row r="17770" ht="12.75" customHeight="1">
      <c r="A17770" s="100" t="s">
        <v>18057</v>
      </c>
      <c r="B17770" s="101">
        <v>114.43</v>
      </c>
      <c r="C17770" s="102"/>
      <c r="D17770" s="100" t="s">
        <v>32726</v>
      </c>
      <c r="E17770" s="101">
        <v>54.26</v>
      </c>
      <c r="F17770" s="102"/>
    </row>
    <row r="17771" ht="12.75" customHeight="1">
      <c r="A17771" s="100" t="s">
        <v>32596</v>
      </c>
      <c r="B17771" s="101">
        <v>149.99</v>
      </c>
      <c r="C17771" s="102"/>
      <c r="D17771" s="100" t="s">
        <v>18315</v>
      </c>
      <c r="E17771" s="101">
        <v>52.71</v>
      </c>
      <c r="F17771" s="102"/>
    </row>
    <row r="17772" ht="12.75" customHeight="1">
      <c r="A17772" s="100" t="s">
        <v>18059</v>
      </c>
      <c r="B17772" s="101">
        <v>149.99</v>
      </c>
      <c r="C17772" s="102"/>
      <c r="D17772" s="100" t="s">
        <v>32727</v>
      </c>
      <c r="E17772" s="101">
        <v>56.68</v>
      </c>
      <c r="F17772" s="102"/>
    </row>
    <row r="17773" ht="12.75" customHeight="1">
      <c r="A17773" s="100" t="s">
        <v>32597</v>
      </c>
      <c r="B17773" s="101">
        <v>266.72</v>
      </c>
      <c r="C17773" s="102"/>
      <c r="D17773" s="100" t="s">
        <v>18317</v>
      </c>
      <c r="E17773" s="101">
        <v>55.14</v>
      </c>
      <c r="F17773" s="102"/>
    </row>
    <row r="17774" ht="12.75" customHeight="1">
      <c r="A17774" s="100" t="s">
        <v>18061</v>
      </c>
      <c r="B17774" s="101">
        <v>266.72</v>
      </c>
      <c r="C17774" s="102"/>
      <c r="D17774" s="100" t="s">
        <v>32728</v>
      </c>
      <c r="E17774" s="101">
        <v>59.86</v>
      </c>
      <c r="F17774" s="102"/>
    </row>
    <row r="17775" ht="12.75" customHeight="1">
      <c r="A17775" s="100" t="s">
        <v>32598</v>
      </c>
      <c r="B17775" s="101">
        <v>71.22</v>
      </c>
      <c r="C17775" s="102"/>
      <c r="D17775" s="100" t="s">
        <v>18319</v>
      </c>
      <c r="E17775" s="101">
        <v>58.53</v>
      </c>
      <c r="F17775" s="102"/>
    </row>
    <row r="17776" ht="12.75" customHeight="1">
      <c r="A17776" s="100" t="s">
        <v>18063</v>
      </c>
      <c r="B17776" s="101">
        <v>71.22</v>
      </c>
      <c r="C17776" s="102"/>
      <c r="D17776" s="100" t="s">
        <v>32729</v>
      </c>
      <c r="E17776" s="101">
        <v>54.26</v>
      </c>
      <c r="F17776" s="102"/>
    </row>
    <row r="17777" ht="12.75" customHeight="1">
      <c r="A17777" s="100" t="s">
        <v>32599</v>
      </c>
      <c r="B17777" s="101">
        <v>107.22</v>
      </c>
      <c r="C17777" s="102"/>
      <c r="D17777" s="100" t="s">
        <v>18321</v>
      </c>
      <c r="E17777" s="101">
        <v>52.71</v>
      </c>
      <c r="F17777" s="102"/>
    </row>
    <row r="17778" ht="12.75" customHeight="1">
      <c r="A17778" s="100" t="s">
        <v>18065</v>
      </c>
      <c r="B17778" s="101">
        <v>107.22</v>
      </c>
      <c r="C17778" s="102"/>
      <c r="D17778" s="100" t="s">
        <v>32730</v>
      </c>
      <c r="E17778" s="101">
        <v>55.82</v>
      </c>
      <c r="F17778" s="102"/>
    </row>
    <row r="17779" ht="12.75" customHeight="1">
      <c r="A17779" s="100" t="s">
        <v>32600</v>
      </c>
      <c r="B17779" s="101">
        <v>37.95</v>
      </c>
      <c r="C17779" s="102"/>
      <c r="D17779" s="100" t="s">
        <v>18323</v>
      </c>
      <c r="E17779" s="101">
        <v>54.28</v>
      </c>
      <c r="F17779" s="102"/>
    </row>
    <row r="17780" ht="12.75" customHeight="1">
      <c r="A17780" s="100" t="s">
        <v>18067</v>
      </c>
      <c r="B17780" s="101">
        <v>37.95</v>
      </c>
      <c r="C17780" s="102"/>
      <c r="D17780" s="100" t="s">
        <v>32731</v>
      </c>
      <c r="E17780" s="101">
        <v>59.86</v>
      </c>
      <c r="F17780" s="102"/>
    </row>
    <row r="17781" ht="12.75" customHeight="1">
      <c r="A17781" s="100" t="s">
        <v>32601</v>
      </c>
      <c r="B17781" s="101">
        <v>44.89</v>
      </c>
      <c r="C17781" s="102"/>
      <c r="D17781" s="100" t="s">
        <v>18325</v>
      </c>
      <c r="E17781" s="101">
        <v>58.53</v>
      </c>
      <c r="F17781" s="102"/>
    </row>
    <row r="17782" ht="12.75" customHeight="1">
      <c r="A17782" s="100" t="s">
        <v>18069</v>
      </c>
      <c r="B17782" s="101">
        <v>44.89</v>
      </c>
      <c r="C17782" s="102"/>
      <c r="D17782" s="100" t="s">
        <v>32732</v>
      </c>
      <c r="E17782" s="101">
        <v>54.14</v>
      </c>
      <c r="F17782" s="102"/>
    </row>
    <row r="17783" ht="12.75" customHeight="1">
      <c r="A17783" s="100" t="s">
        <v>32602</v>
      </c>
      <c r="B17783" s="101">
        <v>41.18</v>
      </c>
      <c r="C17783" s="102"/>
      <c r="D17783" s="100" t="s">
        <v>18327</v>
      </c>
      <c r="E17783" s="101">
        <v>52.92</v>
      </c>
      <c r="F17783" s="102"/>
    </row>
    <row r="17784" ht="12.75" customHeight="1">
      <c r="A17784" s="100" t="s">
        <v>18071</v>
      </c>
      <c r="B17784" s="101">
        <v>41.18</v>
      </c>
      <c r="C17784" s="102"/>
      <c r="D17784" s="100" t="s">
        <v>32733</v>
      </c>
      <c r="E17784" s="101">
        <v>99.29</v>
      </c>
      <c r="F17784" s="102"/>
    </row>
    <row r="17785" ht="12.75" customHeight="1">
      <c r="A17785" s="100" t="s">
        <v>32603</v>
      </c>
      <c r="B17785" s="101">
        <v>43.56</v>
      </c>
      <c r="C17785" s="102"/>
      <c r="D17785" s="100" t="s">
        <v>18329</v>
      </c>
      <c r="E17785" s="101">
        <v>92.52</v>
      </c>
      <c r="F17785" s="102"/>
    </row>
    <row r="17786" ht="12.75" customHeight="1">
      <c r="A17786" s="100" t="s">
        <v>18073</v>
      </c>
      <c r="B17786" s="101">
        <v>43.56</v>
      </c>
      <c r="C17786" s="102"/>
      <c r="D17786" s="100" t="s">
        <v>32734</v>
      </c>
      <c r="E17786" s="101">
        <v>147.94</v>
      </c>
      <c r="F17786" s="102"/>
    </row>
    <row r="17787" ht="12.75" customHeight="1">
      <c r="A17787" s="100" t="s">
        <v>32604</v>
      </c>
      <c r="B17787" s="101">
        <v>169.06</v>
      </c>
      <c r="C17787" s="102"/>
      <c r="D17787" s="100" t="s">
        <v>18331</v>
      </c>
      <c r="E17787" s="101">
        <v>141.17</v>
      </c>
      <c r="F17787" s="102"/>
    </row>
    <row r="17788" ht="12.75" customHeight="1">
      <c r="A17788" s="100" t="s">
        <v>18075</v>
      </c>
      <c r="B17788" s="101">
        <v>169.06</v>
      </c>
      <c r="C17788" s="102"/>
      <c r="D17788" s="100" t="s">
        <v>32735</v>
      </c>
      <c r="E17788" s="101">
        <v>74.03</v>
      </c>
      <c r="F17788" s="102"/>
    </row>
    <row r="17789" ht="12.75" customHeight="1">
      <c r="A17789" s="100" t="s">
        <v>32605</v>
      </c>
      <c r="B17789" s="101">
        <v>173.86</v>
      </c>
      <c r="C17789" s="102"/>
      <c r="D17789" s="100" t="s">
        <v>18333</v>
      </c>
      <c r="E17789" s="101">
        <v>67.26</v>
      </c>
      <c r="F17789" s="102"/>
    </row>
    <row r="17790" ht="12.75" customHeight="1">
      <c r="A17790" s="100" t="s">
        <v>18077</v>
      </c>
      <c r="B17790" s="101">
        <v>173.86</v>
      </c>
      <c r="C17790" s="102"/>
      <c r="D17790" s="100" t="s">
        <v>32736</v>
      </c>
      <c r="E17790" s="101">
        <v>102.36</v>
      </c>
      <c r="F17790" s="102"/>
    </row>
    <row r="17791" ht="12.75" customHeight="1">
      <c r="A17791" s="100" t="s">
        <v>32606</v>
      </c>
      <c r="B17791" s="101">
        <v>180.36</v>
      </c>
      <c r="C17791" s="102"/>
      <c r="D17791" s="100" t="s">
        <v>18335</v>
      </c>
      <c r="E17791" s="101">
        <v>95.5</v>
      </c>
      <c r="F17791" s="102"/>
    </row>
    <row r="17792" ht="12.75" customHeight="1">
      <c r="A17792" s="100" t="s">
        <v>18079</v>
      </c>
      <c r="B17792" s="101">
        <v>180.36</v>
      </c>
      <c r="C17792" s="102"/>
      <c r="D17792" s="100" t="s">
        <v>32737</v>
      </c>
      <c r="E17792" s="101">
        <v>70.19</v>
      </c>
      <c r="F17792" s="102"/>
    </row>
    <row r="17793" ht="12.75" customHeight="1">
      <c r="A17793" s="100" t="s">
        <v>32607</v>
      </c>
      <c r="B17793" s="101">
        <v>191.36</v>
      </c>
      <c r="C17793" s="102"/>
      <c r="D17793" s="100" t="s">
        <v>18337</v>
      </c>
      <c r="E17793" s="101">
        <v>64.09</v>
      </c>
      <c r="F17793" s="102"/>
    </row>
    <row r="17794" ht="12.75" customHeight="1">
      <c r="A17794" s="100" t="s">
        <v>18081</v>
      </c>
      <c r="B17794" s="101">
        <v>191.36</v>
      </c>
      <c r="C17794" s="102"/>
      <c r="D17794" s="100" t="s">
        <v>32738</v>
      </c>
      <c r="E17794" s="101">
        <v>53.62</v>
      </c>
      <c r="F17794" s="102"/>
    </row>
    <row r="17795" ht="12.75" customHeight="1">
      <c r="A17795" s="100" t="s">
        <v>32608</v>
      </c>
      <c r="B17795" s="101">
        <v>196.36</v>
      </c>
      <c r="C17795" s="102"/>
      <c r="D17795" s="100" t="s">
        <v>18339</v>
      </c>
      <c r="E17795" s="101">
        <v>52.08</v>
      </c>
      <c r="F17795" s="102"/>
    </row>
    <row r="17796" ht="12.75" customHeight="1">
      <c r="A17796" s="100" t="s">
        <v>18083</v>
      </c>
      <c r="B17796" s="101">
        <v>196.36</v>
      </c>
      <c r="C17796" s="102"/>
      <c r="D17796" s="100" t="s">
        <v>32739</v>
      </c>
      <c r="E17796" s="101">
        <v>55.97</v>
      </c>
      <c r="F17796" s="102"/>
    </row>
    <row r="17797" ht="12.75" customHeight="1">
      <c r="A17797" s="100" t="s">
        <v>32609</v>
      </c>
      <c r="B17797" s="101">
        <v>173.86</v>
      </c>
      <c r="C17797" s="102"/>
      <c r="D17797" s="100" t="s">
        <v>18341</v>
      </c>
      <c r="E17797" s="101">
        <v>54.43</v>
      </c>
      <c r="F17797" s="102"/>
    </row>
    <row r="17798" ht="12.75" customHeight="1">
      <c r="A17798" s="100" t="s">
        <v>18085</v>
      </c>
      <c r="B17798" s="101">
        <v>173.86</v>
      </c>
      <c r="C17798" s="102"/>
      <c r="D17798" s="100" t="s">
        <v>32740</v>
      </c>
      <c r="E17798" s="101">
        <v>110.29</v>
      </c>
      <c r="F17798" s="102"/>
    </row>
    <row r="17799" ht="12.75" customHeight="1">
      <c r="A17799" s="100" t="s">
        <v>32741</v>
      </c>
      <c r="B17799" s="101">
        <v>48.57</v>
      </c>
      <c r="C17799" s="102"/>
      <c r="D17799" s="100" t="s">
        <v>18343</v>
      </c>
      <c r="E17799" s="101">
        <v>103.42</v>
      </c>
      <c r="F17799" s="102"/>
    </row>
    <row r="17800" ht="12.75" customHeight="1">
      <c r="A17800" s="100" t="s">
        <v>32742</v>
      </c>
      <c r="B17800" s="101">
        <v>48.57</v>
      </c>
      <c r="C17800" s="102"/>
      <c r="D17800" s="100" t="s">
        <v>32743</v>
      </c>
      <c r="E17800" s="101">
        <v>101.58</v>
      </c>
      <c r="F17800" s="102"/>
    </row>
    <row r="17801" ht="12.75" customHeight="1">
      <c r="A17801" s="100" t="s">
        <v>32744</v>
      </c>
      <c r="B17801" s="101">
        <v>50.95</v>
      </c>
      <c r="C17801" s="102"/>
      <c r="D17801" s="100" t="s">
        <v>18345</v>
      </c>
      <c r="E17801" s="101">
        <v>94.72</v>
      </c>
      <c r="F17801" s="102"/>
    </row>
    <row r="17802" ht="12.75" customHeight="1">
      <c r="A17802" s="100" t="s">
        <v>32745</v>
      </c>
      <c r="B17802" s="101">
        <v>50.95</v>
      </c>
      <c r="C17802" s="102"/>
      <c r="D17802" s="100" t="s">
        <v>32746</v>
      </c>
      <c r="E17802" s="101">
        <v>69.79</v>
      </c>
      <c r="F17802" s="102"/>
    </row>
    <row r="17803" ht="12.75" customHeight="1">
      <c r="A17803" s="100" t="s">
        <v>32747</v>
      </c>
      <c r="B17803" s="101">
        <v>176.45</v>
      </c>
      <c r="C17803" s="102"/>
      <c r="D17803" s="100" t="s">
        <v>18347</v>
      </c>
      <c r="E17803" s="101">
        <v>68.25</v>
      </c>
      <c r="F17803" s="102"/>
    </row>
    <row r="17804" ht="12.75" customHeight="1">
      <c r="A17804" s="100" t="s">
        <v>32748</v>
      </c>
      <c r="B17804" s="101">
        <v>176.45</v>
      </c>
      <c r="C17804" s="102"/>
      <c r="D17804" s="100" t="s">
        <v>32749</v>
      </c>
      <c r="E17804" s="101">
        <v>74.76</v>
      </c>
      <c r="F17804" s="102"/>
    </row>
    <row r="17805" ht="12.75" customHeight="1">
      <c r="A17805" s="100" t="s">
        <v>32750</v>
      </c>
      <c r="B17805" s="101">
        <v>181.25</v>
      </c>
      <c r="C17805" s="102"/>
      <c r="D17805" s="100" t="s">
        <v>18349</v>
      </c>
      <c r="E17805" s="101">
        <v>73.22</v>
      </c>
      <c r="F17805" s="102"/>
    </row>
    <row r="17806" ht="12.75" customHeight="1">
      <c r="A17806" s="100" t="s">
        <v>32751</v>
      </c>
      <c r="B17806" s="101">
        <v>181.25</v>
      </c>
      <c r="C17806" s="102"/>
      <c r="D17806" s="100" t="s">
        <v>32752</v>
      </c>
      <c r="E17806" s="101">
        <v>96.95</v>
      </c>
      <c r="F17806" s="102"/>
    </row>
    <row r="17807" ht="12.75" customHeight="1">
      <c r="A17807" s="100" t="s">
        <v>32753</v>
      </c>
      <c r="B17807" s="101">
        <v>187.75</v>
      </c>
      <c r="C17807" s="102"/>
      <c r="D17807" s="100" t="s">
        <v>18351</v>
      </c>
      <c r="E17807" s="101">
        <v>91.81</v>
      </c>
      <c r="F17807" s="102"/>
    </row>
    <row r="17808" ht="12.75" customHeight="1">
      <c r="A17808" s="100" t="s">
        <v>32754</v>
      </c>
      <c r="B17808" s="101">
        <v>187.75</v>
      </c>
      <c r="C17808" s="102"/>
      <c r="D17808" s="100" t="s">
        <v>32755</v>
      </c>
      <c r="E17808" s="101">
        <v>96.95</v>
      </c>
      <c r="F17808" s="102"/>
    </row>
    <row r="17809" ht="12.75" customHeight="1">
      <c r="A17809" s="100" t="s">
        <v>32756</v>
      </c>
      <c r="B17809" s="101">
        <v>198.75</v>
      </c>
      <c r="C17809" s="102"/>
      <c r="D17809" s="100" t="s">
        <v>18353</v>
      </c>
      <c r="E17809" s="101">
        <v>91.81</v>
      </c>
      <c r="F17809" s="102"/>
    </row>
    <row r="17810" ht="12.75" customHeight="1">
      <c r="A17810" s="100" t="s">
        <v>32757</v>
      </c>
      <c r="B17810" s="101">
        <v>198.75</v>
      </c>
      <c r="C17810" s="102"/>
      <c r="D17810" s="100" t="s">
        <v>32758</v>
      </c>
      <c r="E17810" s="101">
        <v>109.41</v>
      </c>
      <c r="F17810" s="102"/>
    </row>
    <row r="17811" ht="12.75" customHeight="1">
      <c r="A17811" s="100" t="s">
        <v>32759</v>
      </c>
      <c r="B17811" s="101">
        <v>203.75</v>
      </c>
      <c r="C17811" s="102"/>
      <c r="D17811" s="100" t="s">
        <v>18355</v>
      </c>
      <c r="E17811" s="101">
        <v>108.77</v>
      </c>
      <c r="F17811" s="102"/>
    </row>
    <row r="17812" ht="12.75" customHeight="1">
      <c r="A17812" s="100" t="s">
        <v>32760</v>
      </c>
      <c r="B17812" s="101">
        <v>203.75</v>
      </c>
      <c r="C17812" s="102"/>
      <c r="D17812" s="100" t="s">
        <v>32761</v>
      </c>
      <c r="E17812" s="101">
        <v>141.18</v>
      </c>
      <c r="F17812" s="102"/>
    </row>
    <row r="17813" ht="12.75" customHeight="1">
      <c r="A17813" s="100" t="s">
        <v>32762</v>
      </c>
      <c r="B17813" s="101">
        <v>166.75</v>
      </c>
      <c r="C17813" s="102"/>
      <c r="D17813" s="100" t="s">
        <v>18357</v>
      </c>
      <c r="E17813" s="101">
        <v>138.62</v>
      </c>
      <c r="F17813" s="102"/>
    </row>
    <row r="17814" ht="12.75" customHeight="1">
      <c r="A17814" s="100" t="s">
        <v>32763</v>
      </c>
      <c r="B17814" s="101">
        <v>166.75</v>
      </c>
      <c r="C17814" s="102"/>
      <c r="D17814" s="100" t="s">
        <v>32764</v>
      </c>
      <c r="E17814" s="101">
        <v>70.36</v>
      </c>
      <c r="F17814" s="102"/>
    </row>
    <row r="17815" ht="12.75" customHeight="1">
      <c r="A17815" s="100" t="s">
        <v>32765</v>
      </c>
      <c r="B17815" s="101">
        <v>78.49</v>
      </c>
      <c r="C17815" s="102"/>
      <c r="D17815" s="100" t="s">
        <v>18359</v>
      </c>
      <c r="E17815" s="101">
        <v>69.08</v>
      </c>
      <c r="F17815" s="102"/>
    </row>
    <row r="17816" ht="12.75" customHeight="1">
      <c r="A17816" s="100" t="s">
        <v>32766</v>
      </c>
      <c r="B17816" s="101">
        <v>78.49</v>
      </c>
      <c r="C17816" s="102"/>
      <c r="D17816" s="100" t="s">
        <v>32767</v>
      </c>
      <c r="E17816" s="101">
        <v>219.3</v>
      </c>
      <c r="F17816" s="102"/>
    </row>
    <row r="17817" ht="12.75" customHeight="1">
      <c r="A17817" s="100" t="s">
        <v>32768</v>
      </c>
      <c r="B17817" s="101">
        <v>80.87</v>
      </c>
      <c r="C17817" s="102"/>
      <c r="D17817" s="100" t="s">
        <v>18361</v>
      </c>
      <c r="E17817" s="101">
        <v>217.69</v>
      </c>
      <c r="F17817" s="102"/>
    </row>
    <row r="17818" ht="12.75" customHeight="1">
      <c r="A17818" s="100" t="s">
        <v>32769</v>
      </c>
      <c r="B17818" s="101">
        <v>80.87</v>
      </c>
      <c r="C17818" s="102"/>
      <c r="D17818" s="100" t="s">
        <v>32770</v>
      </c>
      <c r="E17818" s="101">
        <v>284.25</v>
      </c>
      <c r="F17818" s="102"/>
    </row>
    <row r="17819" ht="12.75" customHeight="1">
      <c r="A17819" s="100" t="s">
        <v>32771</v>
      </c>
      <c r="B17819" s="101">
        <v>241.04</v>
      </c>
      <c r="C17819" s="102"/>
      <c r="D17819" s="100" t="s">
        <v>18363</v>
      </c>
      <c r="E17819" s="101">
        <v>282.65</v>
      </c>
      <c r="F17819" s="102"/>
    </row>
    <row r="17820" ht="12.75" customHeight="1">
      <c r="A17820" s="100" t="s">
        <v>32772</v>
      </c>
      <c r="B17820" s="101">
        <v>241.04</v>
      </c>
      <c r="C17820" s="102"/>
      <c r="D17820" s="100" t="s">
        <v>32773</v>
      </c>
      <c r="E17820" s="101">
        <v>232.38</v>
      </c>
      <c r="F17820" s="102"/>
    </row>
    <row r="17821" ht="12.75" customHeight="1">
      <c r="A17821" s="100" t="s">
        <v>32774</v>
      </c>
      <c r="B17821" s="101">
        <v>245.84</v>
      </c>
      <c r="C17821" s="102"/>
      <c r="D17821" s="100" t="s">
        <v>18365</v>
      </c>
      <c r="E17821" s="101">
        <v>229.97</v>
      </c>
      <c r="F17821" s="102"/>
    </row>
    <row r="17822" ht="12.75" customHeight="1">
      <c r="A17822" s="100" t="s">
        <v>32775</v>
      </c>
      <c r="B17822" s="101">
        <v>245.84</v>
      </c>
      <c r="C17822" s="102"/>
      <c r="D17822" s="100" t="s">
        <v>32776</v>
      </c>
      <c r="E17822" s="101">
        <v>320.17</v>
      </c>
      <c r="F17822" s="102"/>
    </row>
    <row r="17823" ht="12.75" customHeight="1">
      <c r="A17823" s="100" t="s">
        <v>32777</v>
      </c>
      <c r="B17823" s="101">
        <v>252.34</v>
      </c>
      <c r="C17823" s="102"/>
      <c r="D17823" s="100" t="s">
        <v>18367</v>
      </c>
      <c r="E17823" s="101">
        <v>317.76</v>
      </c>
      <c r="F17823" s="102"/>
    </row>
    <row r="17824" ht="12.75" customHeight="1">
      <c r="A17824" s="100" t="s">
        <v>32778</v>
      </c>
      <c r="B17824" s="101">
        <v>252.34</v>
      </c>
      <c r="C17824" s="102"/>
      <c r="D17824" s="100" t="s">
        <v>32779</v>
      </c>
      <c r="E17824" s="101">
        <v>345.4</v>
      </c>
      <c r="F17824" s="102"/>
    </row>
    <row r="17825" ht="12.75" customHeight="1">
      <c r="A17825" s="100" t="s">
        <v>32780</v>
      </c>
      <c r="B17825" s="101">
        <v>263.34</v>
      </c>
      <c r="C17825" s="102"/>
      <c r="D17825" s="100" t="s">
        <v>18369</v>
      </c>
      <c r="E17825" s="101">
        <v>342.19</v>
      </c>
      <c r="F17825" s="102"/>
    </row>
    <row r="17826" ht="12.75" customHeight="1">
      <c r="A17826" s="100" t="s">
        <v>32781</v>
      </c>
      <c r="B17826" s="101">
        <v>263.34</v>
      </c>
      <c r="C17826" s="102"/>
      <c r="D17826" s="100" t="s">
        <v>32782</v>
      </c>
      <c r="E17826" s="101">
        <v>473.92</v>
      </c>
      <c r="F17826" s="102"/>
    </row>
    <row r="17827" ht="12.75" customHeight="1">
      <c r="A17827" s="100" t="s">
        <v>32783</v>
      </c>
      <c r="B17827" s="101">
        <v>268.34</v>
      </c>
      <c r="C17827" s="102"/>
      <c r="D17827" s="100" t="s">
        <v>18371</v>
      </c>
      <c r="E17827" s="101">
        <v>470.71</v>
      </c>
      <c r="F17827" s="102"/>
    </row>
    <row r="17828" ht="12.75" customHeight="1">
      <c r="A17828" s="100" t="s">
        <v>32784</v>
      </c>
      <c r="B17828" s="101">
        <v>268.34</v>
      </c>
      <c r="C17828" s="102"/>
      <c r="D17828" s="100" t="s">
        <v>32785</v>
      </c>
      <c r="E17828" s="101">
        <v>456.52</v>
      </c>
      <c r="F17828" s="102"/>
    </row>
    <row r="17829" ht="12.75" customHeight="1">
      <c r="A17829" s="100" t="s">
        <v>32786</v>
      </c>
      <c r="B17829" s="101">
        <v>231.34</v>
      </c>
      <c r="C17829" s="102"/>
      <c r="D17829" s="100" t="s">
        <v>18373</v>
      </c>
      <c r="E17829" s="101">
        <v>452.77</v>
      </c>
      <c r="F17829" s="102"/>
    </row>
    <row r="17830" ht="12.75" customHeight="1">
      <c r="A17830" s="100" t="s">
        <v>32787</v>
      </c>
      <c r="B17830" s="101">
        <v>231.34</v>
      </c>
      <c r="C17830" s="102"/>
      <c r="D17830" s="100" t="s">
        <v>32788</v>
      </c>
      <c r="E17830" s="101">
        <v>627.88</v>
      </c>
      <c r="F17830" s="102"/>
    </row>
    <row r="17831" ht="12.75" customHeight="1">
      <c r="A17831" s="100" t="s">
        <v>32789</v>
      </c>
      <c r="B17831" s="101">
        <v>445.53</v>
      </c>
      <c r="C17831" s="102"/>
      <c r="D17831" s="100" t="s">
        <v>18375</v>
      </c>
      <c r="E17831" s="101">
        <v>624.13</v>
      </c>
      <c r="F17831" s="102"/>
    </row>
    <row r="17832" ht="12.75" customHeight="1">
      <c r="A17832" s="100" t="s">
        <v>32790</v>
      </c>
      <c r="B17832" s="101">
        <v>445.53</v>
      </c>
      <c r="C17832" s="102"/>
      <c r="D17832" s="100" t="s">
        <v>32791</v>
      </c>
      <c r="E17832" s="101">
        <v>45.11</v>
      </c>
      <c r="F17832" s="102"/>
    </row>
    <row r="17833" ht="12.75" customHeight="1">
      <c r="A17833" s="100" t="s">
        <v>32792</v>
      </c>
      <c r="B17833" s="101">
        <v>445.73</v>
      </c>
      <c r="C17833" s="102"/>
      <c r="D17833" s="100" t="s">
        <v>18377</v>
      </c>
      <c r="E17833" s="101">
        <v>43.57</v>
      </c>
      <c r="F17833" s="102"/>
    </row>
    <row r="17834" ht="12.75" customHeight="1">
      <c r="A17834" s="100" t="s">
        <v>32793</v>
      </c>
      <c r="B17834" s="101">
        <v>445.73</v>
      </c>
      <c r="C17834" s="102"/>
      <c r="D17834" s="100" t="s">
        <v>32794</v>
      </c>
      <c r="E17834" s="101">
        <v>55.16</v>
      </c>
      <c r="F17834" s="102"/>
    </row>
    <row r="17835" ht="12.75" customHeight="1">
      <c r="A17835" s="100" t="s">
        <v>32795</v>
      </c>
      <c r="B17835" s="101">
        <v>450.53</v>
      </c>
      <c r="C17835" s="102"/>
      <c r="D17835" s="100" t="s">
        <v>18379</v>
      </c>
      <c r="E17835" s="101">
        <v>53.61</v>
      </c>
      <c r="F17835" s="102"/>
    </row>
    <row r="17836" ht="12.75" customHeight="1">
      <c r="A17836" s="100" t="s">
        <v>32796</v>
      </c>
      <c r="B17836" s="101">
        <v>450.53</v>
      </c>
      <c r="C17836" s="102"/>
      <c r="D17836" s="100" t="s">
        <v>32797</v>
      </c>
      <c r="E17836" s="101">
        <v>67.35</v>
      </c>
      <c r="F17836" s="102"/>
    </row>
    <row r="17837" ht="12.75" customHeight="1">
      <c r="A17837" s="100" t="s">
        <v>32798</v>
      </c>
      <c r="B17837" s="101">
        <v>457.03</v>
      </c>
      <c r="C17837" s="102"/>
      <c r="D17837" s="100" t="s">
        <v>18381</v>
      </c>
      <c r="E17837" s="101">
        <v>61.19</v>
      </c>
      <c r="F17837" s="102"/>
    </row>
    <row r="17838" ht="12.75" customHeight="1">
      <c r="A17838" s="100" t="s">
        <v>32799</v>
      </c>
      <c r="B17838" s="101">
        <v>457.03</v>
      </c>
      <c r="C17838" s="102"/>
      <c r="D17838" s="100" t="s">
        <v>32800</v>
      </c>
      <c r="E17838" s="101">
        <v>91.67</v>
      </c>
      <c r="F17838" s="102"/>
    </row>
    <row r="17839" ht="12.75" customHeight="1">
      <c r="A17839" s="100" t="s">
        <v>32801</v>
      </c>
      <c r="B17839" s="101">
        <v>468.03</v>
      </c>
      <c r="C17839" s="102"/>
      <c r="D17839" s="100" t="s">
        <v>18383</v>
      </c>
      <c r="E17839" s="101">
        <v>83.67</v>
      </c>
      <c r="F17839" s="102"/>
    </row>
    <row r="17840" ht="12.75" customHeight="1">
      <c r="A17840" s="100" t="s">
        <v>32802</v>
      </c>
      <c r="B17840" s="101">
        <v>468.03</v>
      </c>
      <c r="C17840" s="102"/>
      <c r="D17840" s="100" t="s">
        <v>32803</v>
      </c>
      <c r="E17840" s="101">
        <v>114.38</v>
      </c>
      <c r="F17840" s="102"/>
    </row>
    <row r="17841" ht="12.75" customHeight="1">
      <c r="A17841" s="100" t="s">
        <v>32804</v>
      </c>
      <c r="B17841" s="101">
        <v>473.03</v>
      </c>
      <c r="C17841" s="102"/>
      <c r="D17841" s="100" t="s">
        <v>18385</v>
      </c>
      <c r="E17841" s="101">
        <v>104.75</v>
      </c>
      <c r="F17841" s="102"/>
    </row>
    <row r="17842" ht="12.75" customHeight="1">
      <c r="A17842" s="100" t="s">
        <v>32805</v>
      </c>
      <c r="B17842" s="101">
        <v>473.03</v>
      </c>
      <c r="C17842" s="102"/>
      <c r="D17842" s="100" t="s">
        <v>32806</v>
      </c>
      <c r="E17842" s="101">
        <v>57.6</v>
      </c>
      <c r="F17842" s="102"/>
    </row>
    <row r="17843" ht="12.75" customHeight="1">
      <c r="A17843" s="100" t="s">
        <v>32807</v>
      </c>
      <c r="B17843" s="101">
        <v>436.03</v>
      </c>
      <c r="C17843" s="102"/>
      <c r="D17843" s="100" t="s">
        <v>18387</v>
      </c>
      <c r="E17843" s="101">
        <v>51.43</v>
      </c>
      <c r="F17843" s="102"/>
    </row>
    <row r="17844" ht="12.75" customHeight="1">
      <c r="A17844" s="100" t="s">
        <v>32808</v>
      </c>
      <c r="B17844" s="101">
        <v>436.03</v>
      </c>
      <c r="C17844" s="102"/>
      <c r="D17844" s="100" t="s">
        <v>32809</v>
      </c>
      <c r="E17844" s="101">
        <v>79.32</v>
      </c>
      <c r="F17844" s="102"/>
    </row>
    <row r="17845" ht="12.75" customHeight="1">
      <c r="A17845" s="100" t="s">
        <v>32610</v>
      </c>
      <c r="B17845" s="101">
        <v>1038.92</v>
      </c>
      <c r="C17845" s="102"/>
      <c r="D17845" s="100" t="s">
        <v>18389</v>
      </c>
      <c r="E17845" s="101">
        <v>77.78</v>
      </c>
      <c r="F17845" s="102"/>
    </row>
    <row r="17846" ht="12.75" customHeight="1">
      <c r="A17846" s="100" t="s">
        <v>18087</v>
      </c>
      <c r="B17846" s="101">
        <v>1038.92</v>
      </c>
      <c r="C17846" s="102"/>
      <c r="D17846" s="100" t="s">
        <v>32810</v>
      </c>
      <c r="E17846" s="101">
        <v>55.2</v>
      </c>
      <c r="F17846" s="102"/>
    </row>
    <row r="17847" ht="12.75" customHeight="1">
      <c r="A17847" s="100" t="s">
        <v>32611</v>
      </c>
      <c r="B17847" s="101">
        <v>1067.11</v>
      </c>
      <c r="C17847" s="102"/>
      <c r="D17847" s="100" t="s">
        <v>18391</v>
      </c>
      <c r="E17847" s="101">
        <v>54.39</v>
      </c>
      <c r="F17847" s="102"/>
    </row>
    <row r="17848" ht="12.75" customHeight="1">
      <c r="A17848" s="100" t="s">
        <v>18089</v>
      </c>
      <c r="B17848" s="101">
        <v>1067.11</v>
      </c>
      <c r="C17848" s="102"/>
      <c r="D17848" s="100" t="s">
        <v>32811</v>
      </c>
      <c r="E17848" s="101">
        <v>172.66</v>
      </c>
      <c r="F17848" s="102"/>
    </row>
    <row r="17849" ht="12.75" customHeight="1">
      <c r="A17849" s="100" t="s">
        <v>32612</v>
      </c>
      <c r="B17849" s="101">
        <v>1697.19</v>
      </c>
      <c r="C17849" s="102"/>
      <c r="D17849" s="100" t="s">
        <v>18393</v>
      </c>
      <c r="E17849" s="101">
        <v>165.9</v>
      </c>
      <c r="F17849" s="102"/>
    </row>
    <row r="17850" ht="12.75" customHeight="1">
      <c r="A17850" s="100" t="s">
        <v>18091</v>
      </c>
      <c r="B17850" s="101">
        <v>1697.19</v>
      </c>
      <c r="C17850" s="102"/>
      <c r="D17850" s="100" t="s">
        <v>32812</v>
      </c>
      <c r="E17850" s="101">
        <v>254.05</v>
      </c>
      <c r="F17850" s="102"/>
    </row>
    <row r="17851" ht="12.75" customHeight="1">
      <c r="A17851" s="100" t="s">
        <v>32613</v>
      </c>
      <c r="B17851" s="101">
        <v>1893.31</v>
      </c>
      <c r="C17851" s="102"/>
      <c r="D17851" s="100" t="s">
        <v>18395</v>
      </c>
      <c r="E17851" s="101">
        <v>247.29</v>
      </c>
      <c r="F17851" s="102"/>
    </row>
    <row r="17852" ht="12.75" customHeight="1">
      <c r="A17852" s="100" t="s">
        <v>18093</v>
      </c>
      <c r="B17852" s="101">
        <v>1893.31</v>
      </c>
      <c r="C17852" s="102"/>
      <c r="D17852" s="100" t="s">
        <v>32813</v>
      </c>
      <c r="E17852" s="101">
        <v>456.98</v>
      </c>
      <c r="F17852" s="102"/>
    </row>
    <row r="17853" ht="12.75" customHeight="1">
      <c r="A17853" s="100" t="s">
        <v>32614</v>
      </c>
      <c r="B17853" s="101">
        <v>2509.65</v>
      </c>
      <c r="C17853" s="102"/>
      <c r="D17853" s="100" t="s">
        <v>18397</v>
      </c>
      <c r="E17853" s="101">
        <v>450.21</v>
      </c>
      <c r="F17853" s="102"/>
    </row>
    <row r="17854" ht="12.75" customHeight="1">
      <c r="A17854" s="100" t="s">
        <v>18095</v>
      </c>
      <c r="B17854" s="101">
        <v>2509.65</v>
      </c>
      <c r="C17854" s="102"/>
      <c r="D17854" s="100" t="s">
        <v>32814</v>
      </c>
      <c r="E17854" s="101">
        <v>424.31</v>
      </c>
      <c r="F17854" s="102"/>
    </row>
    <row r="17855" ht="12.75" customHeight="1">
      <c r="A17855" s="100" t="s">
        <v>32615</v>
      </c>
      <c r="B17855" s="101">
        <v>2537.41</v>
      </c>
      <c r="C17855" s="102"/>
      <c r="D17855" s="100" t="s">
        <v>18399</v>
      </c>
      <c r="E17855" s="101">
        <v>424.31</v>
      </c>
      <c r="F17855" s="102"/>
    </row>
    <row r="17856" ht="12.75" customHeight="1">
      <c r="A17856" s="100" t="s">
        <v>18097</v>
      </c>
      <c r="B17856" s="101">
        <v>2537.41</v>
      </c>
      <c r="C17856" s="102"/>
      <c r="D17856" s="100" t="s">
        <v>32815</v>
      </c>
      <c r="E17856" s="101">
        <v>531.51</v>
      </c>
      <c r="F17856" s="102"/>
    </row>
    <row r="17857" ht="12.75" customHeight="1">
      <c r="A17857" s="100" t="s">
        <v>32616</v>
      </c>
      <c r="B17857" s="101">
        <v>3909.95</v>
      </c>
      <c r="C17857" s="102"/>
      <c r="D17857" s="100" t="s">
        <v>18401</v>
      </c>
      <c r="E17857" s="101">
        <v>531.51</v>
      </c>
      <c r="F17857" s="102"/>
    </row>
    <row r="17858" ht="12.75" customHeight="1">
      <c r="A17858" s="100" t="s">
        <v>18099</v>
      </c>
      <c r="B17858" s="101">
        <v>3909.95</v>
      </c>
      <c r="C17858" s="102"/>
      <c r="D17858" s="100" t="s">
        <v>32816</v>
      </c>
      <c r="E17858" s="101">
        <v>358.74</v>
      </c>
      <c r="F17858" s="102"/>
    </row>
    <row r="17859" ht="12.75" customHeight="1">
      <c r="A17859" s="100" t="s">
        <v>32617</v>
      </c>
      <c r="B17859" s="101">
        <v>975.8</v>
      </c>
      <c r="C17859" s="102"/>
      <c r="D17859" s="100" t="s">
        <v>18403</v>
      </c>
      <c r="E17859" s="101">
        <v>358.74</v>
      </c>
      <c r="F17859" s="102"/>
    </row>
    <row r="17860" ht="12.75" customHeight="1">
      <c r="A17860" s="100" t="s">
        <v>18101</v>
      </c>
      <c r="B17860" s="101">
        <v>975.8</v>
      </c>
      <c r="C17860" s="102"/>
      <c r="D17860" s="100" t="s">
        <v>32817</v>
      </c>
      <c r="E17860" s="101">
        <v>338.08</v>
      </c>
      <c r="F17860" s="102"/>
    </row>
    <row r="17861" ht="12.75" customHeight="1">
      <c r="A17861" s="100" t="s">
        <v>32618</v>
      </c>
      <c r="B17861" s="101">
        <v>1116.64</v>
      </c>
      <c r="C17861" s="102"/>
      <c r="D17861" s="100" t="s">
        <v>18405</v>
      </c>
      <c r="E17861" s="101">
        <v>325.46</v>
      </c>
      <c r="F17861" s="102"/>
    </row>
    <row r="17862" ht="12.75" customHeight="1">
      <c r="A17862" s="100" t="s">
        <v>18103</v>
      </c>
      <c r="B17862" s="101">
        <v>1116.64</v>
      </c>
      <c r="C17862" s="102"/>
      <c r="D17862" s="100" t="s">
        <v>32818</v>
      </c>
      <c r="E17862" s="101">
        <v>13464.08</v>
      </c>
      <c r="F17862" s="102"/>
    </row>
    <row r="17863" ht="12.75" customHeight="1">
      <c r="A17863" s="100" t="s">
        <v>32619</v>
      </c>
      <c r="B17863" s="101">
        <v>1144.83</v>
      </c>
      <c r="C17863" s="102"/>
      <c r="D17863" s="100" t="s">
        <v>18407</v>
      </c>
      <c r="E17863" s="101">
        <v>12710.15</v>
      </c>
      <c r="F17863" s="102"/>
    </row>
    <row r="17864" ht="12.75" customHeight="1">
      <c r="A17864" s="100" t="s">
        <v>18105</v>
      </c>
      <c r="B17864" s="101">
        <v>1144.83</v>
      </c>
      <c r="C17864" s="102"/>
      <c r="D17864" s="100" t="s">
        <v>32819</v>
      </c>
      <c r="E17864" s="101">
        <v>334.79</v>
      </c>
      <c r="F17864" s="102"/>
    </row>
    <row r="17865" ht="12.75" customHeight="1">
      <c r="A17865" s="100" t="s">
        <v>32620</v>
      </c>
      <c r="B17865" s="101">
        <v>1817.02</v>
      </c>
      <c r="C17865" s="102"/>
      <c r="D17865" s="100" t="s">
        <v>18409</v>
      </c>
      <c r="E17865" s="101">
        <v>331.7</v>
      </c>
      <c r="F17865" s="102"/>
    </row>
    <row r="17866" ht="12.75" customHeight="1">
      <c r="A17866" s="100" t="s">
        <v>18107</v>
      </c>
      <c r="B17866" s="101">
        <v>1817.02</v>
      </c>
      <c r="C17866" s="102"/>
      <c r="D17866" s="100" t="s">
        <v>32820</v>
      </c>
      <c r="E17866" s="101">
        <v>101.59</v>
      </c>
      <c r="F17866" s="102"/>
    </row>
    <row r="17867" ht="12.75" customHeight="1">
      <c r="A17867" s="100" t="s">
        <v>32621</v>
      </c>
      <c r="B17867" s="101">
        <v>2001.71</v>
      </c>
      <c r="C17867" s="102"/>
      <c r="D17867" s="100" t="s">
        <v>18411</v>
      </c>
      <c r="E17867" s="101">
        <v>99.74</v>
      </c>
      <c r="F17867" s="102"/>
    </row>
    <row r="17868" ht="12.75" customHeight="1">
      <c r="A17868" s="100" t="s">
        <v>18109</v>
      </c>
      <c r="B17868" s="101">
        <v>2001.71</v>
      </c>
      <c r="C17868" s="102"/>
      <c r="D17868" s="100" t="s">
        <v>32821</v>
      </c>
      <c r="E17868" s="101">
        <v>106.19</v>
      </c>
      <c r="F17868" s="102"/>
    </row>
    <row r="17869" ht="12.75" customHeight="1">
      <c r="A17869" s="100" t="s">
        <v>32622</v>
      </c>
      <c r="B17869" s="101">
        <v>2771.96</v>
      </c>
      <c r="C17869" s="102"/>
      <c r="D17869" s="100" t="s">
        <v>18413</v>
      </c>
      <c r="E17869" s="101">
        <v>104.34</v>
      </c>
      <c r="F17869" s="102"/>
    </row>
    <row r="17870" ht="12.75" customHeight="1">
      <c r="A17870" s="100" t="s">
        <v>18111</v>
      </c>
      <c r="B17870" s="101">
        <v>2771.96</v>
      </c>
      <c r="C17870" s="102"/>
      <c r="D17870" s="100" t="s">
        <v>32822</v>
      </c>
      <c r="E17870" s="101">
        <v>395.41</v>
      </c>
      <c r="F17870" s="102"/>
    </row>
    <row r="17871" ht="12.75" customHeight="1">
      <c r="A17871" s="100" t="s">
        <v>32623</v>
      </c>
      <c r="B17871" s="101">
        <v>2646.39</v>
      </c>
      <c r="C17871" s="102"/>
      <c r="D17871" s="100" t="s">
        <v>18415</v>
      </c>
      <c r="E17871" s="101">
        <v>375.66</v>
      </c>
      <c r="F17871" s="102"/>
    </row>
    <row r="17872" ht="12.75" customHeight="1">
      <c r="A17872" s="100" t="s">
        <v>18113</v>
      </c>
      <c r="B17872" s="101">
        <v>2646.39</v>
      </c>
      <c r="C17872" s="102"/>
      <c r="D17872" s="100" t="s">
        <v>32823</v>
      </c>
      <c r="E17872" s="101">
        <v>53.14</v>
      </c>
      <c r="F17872" s="102"/>
    </row>
    <row r="17873" ht="12.75" customHeight="1">
      <c r="A17873" s="100" t="s">
        <v>32624</v>
      </c>
      <c r="B17873" s="101">
        <v>4030.27</v>
      </c>
      <c r="C17873" s="102"/>
      <c r="D17873" s="100" t="s">
        <v>18417</v>
      </c>
      <c r="E17873" s="101">
        <v>46.04</v>
      </c>
      <c r="F17873" s="102"/>
    </row>
    <row r="17874" ht="12.75" customHeight="1">
      <c r="A17874" s="100" t="s">
        <v>18115</v>
      </c>
      <c r="B17874" s="101">
        <v>4030.27</v>
      </c>
      <c r="C17874" s="102"/>
      <c r="D17874" s="100" t="s">
        <v>32824</v>
      </c>
      <c r="E17874" s="101">
        <v>110.97</v>
      </c>
      <c r="F17874" s="102"/>
    </row>
    <row r="17875" ht="12.75" customHeight="1">
      <c r="A17875" s="100" t="s">
        <v>32625</v>
      </c>
      <c r="B17875" s="101">
        <v>1076.31</v>
      </c>
      <c r="C17875" s="102"/>
      <c r="D17875" s="100" t="s">
        <v>18419</v>
      </c>
      <c r="E17875" s="101">
        <v>96.15</v>
      </c>
      <c r="F17875" s="102"/>
    </row>
    <row r="17876" ht="12.75" customHeight="1">
      <c r="A17876" s="100" t="s">
        <v>18117</v>
      </c>
      <c r="B17876" s="101">
        <v>1076.31</v>
      </c>
      <c r="C17876" s="102"/>
      <c r="D17876" s="100" t="s">
        <v>32825</v>
      </c>
      <c r="E17876" s="101">
        <v>22.59</v>
      </c>
      <c r="F17876" s="102"/>
    </row>
    <row r="17877" ht="12.75" customHeight="1">
      <c r="A17877" s="100" t="s">
        <v>32626</v>
      </c>
      <c r="B17877" s="101">
        <v>130.45</v>
      </c>
      <c r="C17877" s="102"/>
      <c r="D17877" s="100" t="s">
        <v>18421</v>
      </c>
      <c r="E17877" s="101">
        <v>19.57</v>
      </c>
      <c r="F17877" s="102"/>
    </row>
    <row r="17878" ht="12.75" customHeight="1">
      <c r="A17878" s="100" t="s">
        <v>18119</v>
      </c>
      <c r="B17878" s="101">
        <v>123.82</v>
      </c>
      <c r="C17878" s="102"/>
      <c r="D17878" s="100" t="s">
        <v>32826</v>
      </c>
      <c r="E17878" s="101">
        <v>19.24</v>
      </c>
      <c r="F17878" s="102"/>
    </row>
    <row r="17879" ht="12.75" customHeight="1">
      <c r="A17879" s="100" t="s">
        <v>32627</v>
      </c>
      <c r="B17879" s="101">
        <v>176.91</v>
      </c>
      <c r="C17879" s="102"/>
      <c r="D17879" s="100" t="s">
        <v>18423</v>
      </c>
      <c r="E17879" s="101">
        <v>16.67</v>
      </c>
      <c r="F17879" s="102"/>
    </row>
    <row r="17880" ht="12.75" customHeight="1">
      <c r="A17880" s="100" t="s">
        <v>174</v>
      </c>
      <c r="B17880" s="101">
        <v>169.33</v>
      </c>
      <c r="C17880" s="102"/>
      <c r="D17880" s="100" t="s">
        <v>32827</v>
      </c>
      <c r="E17880" s="101">
        <v>20.24</v>
      </c>
      <c r="F17880" s="102"/>
    </row>
    <row r="17881" ht="12.75" customHeight="1">
      <c r="A17881" s="100" t="s">
        <v>32628</v>
      </c>
      <c r="B17881" s="101">
        <v>221.35</v>
      </c>
      <c r="C17881" s="102"/>
      <c r="D17881" s="100" t="s">
        <v>18425</v>
      </c>
      <c r="E17881" s="101">
        <v>17.53</v>
      </c>
      <c r="F17881" s="102"/>
    </row>
    <row r="17882" ht="12.75" customHeight="1">
      <c r="A17882" s="100" t="s">
        <v>18122</v>
      </c>
      <c r="B17882" s="101">
        <v>212.82</v>
      </c>
      <c r="C17882" s="102"/>
      <c r="D17882" s="100" t="s">
        <v>32828</v>
      </c>
      <c r="E17882" s="101">
        <v>17.31</v>
      </c>
      <c r="F17882" s="102"/>
    </row>
    <row r="17883" ht="12.75" customHeight="1">
      <c r="A17883" s="100" t="s">
        <v>32829</v>
      </c>
      <c r="B17883" s="101">
        <v>68.73</v>
      </c>
      <c r="C17883" s="102"/>
      <c r="D17883" s="100" t="s">
        <v>18427</v>
      </c>
      <c r="E17883" s="101">
        <v>15.0</v>
      </c>
      <c r="F17883" s="102"/>
    </row>
    <row r="17884" ht="12.75" customHeight="1">
      <c r="A17884" s="100" t="s">
        <v>32830</v>
      </c>
      <c r="B17884" s="101">
        <v>66.36</v>
      </c>
      <c r="C17884" s="102"/>
      <c r="D17884" s="100" t="s">
        <v>32831</v>
      </c>
      <c r="E17884" s="101">
        <v>15.39</v>
      </c>
      <c r="F17884" s="102"/>
    </row>
    <row r="17885" ht="12.75" customHeight="1">
      <c r="A17885" s="100" t="s">
        <v>32832</v>
      </c>
      <c r="B17885" s="101">
        <v>74.78</v>
      </c>
      <c r="C17885" s="102"/>
      <c r="D17885" s="100" t="s">
        <v>18429</v>
      </c>
      <c r="E17885" s="101">
        <v>13.33</v>
      </c>
      <c r="F17885" s="102"/>
    </row>
    <row r="17886" ht="12.75" customHeight="1">
      <c r="A17886" s="100" t="s">
        <v>32833</v>
      </c>
      <c r="B17886" s="101">
        <v>71.94</v>
      </c>
      <c r="C17886" s="102"/>
      <c r="D17886" s="100" t="s">
        <v>32834</v>
      </c>
      <c r="E17886" s="101">
        <v>20.85</v>
      </c>
      <c r="F17886" s="102"/>
    </row>
    <row r="17887" ht="12.75" customHeight="1">
      <c r="A17887" s="100" t="s">
        <v>32835</v>
      </c>
      <c r="B17887" s="101">
        <v>213.65</v>
      </c>
      <c r="C17887" s="102"/>
      <c r="D17887" s="100" t="s">
        <v>18431</v>
      </c>
      <c r="E17887" s="101">
        <v>18.07</v>
      </c>
      <c r="F17887" s="102"/>
    </row>
    <row r="17888" ht="12.75" customHeight="1">
      <c r="A17888" s="100" t="s">
        <v>32836</v>
      </c>
      <c r="B17888" s="101">
        <v>209.86</v>
      </c>
      <c r="C17888" s="102"/>
      <c r="D17888" s="100" t="s">
        <v>32837</v>
      </c>
      <c r="E17888" s="101">
        <v>69.26</v>
      </c>
      <c r="F17888" s="102"/>
    </row>
    <row r="17889" ht="12.75" customHeight="1">
      <c r="A17889" s="100" t="s">
        <v>32838</v>
      </c>
      <c r="B17889" s="101">
        <v>222.24</v>
      </c>
      <c r="C17889" s="102"/>
      <c r="D17889" s="100" t="s">
        <v>18433</v>
      </c>
      <c r="E17889" s="101">
        <v>60.01</v>
      </c>
      <c r="F17889" s="102"/>
    </row>
    <row r="17890" ht="12.75" customHeight="1">
      <c r="A17890" s="100" t="s">
        <v>32839</v>
      </c>
      <c r="B17890" s="101">
        <v>217.97</v>
      </c>
      <c r="C17890" s="102"/>
      <c r="D17890" s="100" t="s">
        <v>32840</v>
      </c>
      <c r="E17890" s="101">
        <v>21.94</v>
      </c>
      <c r="F17890" s="102"/>
    </row>
    <row r="17891" ht="12.75" customHeight="1">
      <c r="A17891" s="100" t="s">
        <v>32841</v>
      </c>
      <c r="B17891" s="101">
        <v>100.15</v>
      </c>
      <c r="C17891" s="102"/>
      <c r="D17891" s="100" t="s">
        <v>18435</v>
      </c>
      <c r="E17891" s="101">
        <v>20.91</v>
      </c>
      <c r="F17891" s="102"/>
    </row>
    <row r="17892" ht="12.75" customHeight="1">
      <c r="A17892" s="100" t="s">
        <v>32842</v>
      </c>
      <c r="B17892" s="101">
        <v>97.78</v>
      </c>
      <c r="C17892" s="102"/>
      <c r="D17892" s="100" t="s">
        <v>32843</v>
      </c>
      <c r="E17892" s="101">
        <v>40.3</v>
      </c>
      <c r="F17892" s="102"/>
    </row>
    <row r="17893" ht="12.75" customHeight="1">
      <c r="A17893" s="100" t="s">
        <v>32844</v>
      </c>
      <c r="B17893" s="101">
        <v>106.2</v>
      </c>
      <c r="C17893" s="102"/>
      <c r="D17893" s="100" t="s">
        <v>18437</v>
      </c>
      <c r="E17893" s="101">
        <v>39.23</v>
      </c>
      <c r="F17893" s="102"/>
    </row>
    <row r="17894" ht="12.75" customHeight="1">
      <c r="A17894" s="100" t="s">
        <v>32845</v>
      </c>
      <c r="B17894" s="101">
        <v>103.36</v>
      </c>
      <c r="C17894" s="102"/>
      <c r="D17894" s="100" t="s">
        <v>32846</v>
      </c>
      <c r="E17894" s="101">
        <v>24.87</v>
      </c>
      <c r="F17894" s="102"/>
    </row>
    <row r="17895" ht="12.75" customHeight="1">
      <c r="A17895" s="100" t="s">
        <v>32847</v>
      </c>
      <c r="B17895" s="101">
        <v>274.38</v>
      </c>
      <c r="C17895" s="102"/>
      <c r="D17895" s="100" t="s">
        <v>18439</v>
      </c>
      <c r="E17895" s="101">
        <v>23.79</v>
      </c>
      <c r="F17895" s="102"/>
    </row>
    <row r="17896" ht="12.75" customHeight="1">
      <c r="A17896" s="100" t="s">
        <v>32848</v>
      </c>
      <c r="B17896" s="101">
        <v>271.54</v>
      </c>
      <c r="C17896" s="102"/>
      <c r="D17896" s="100" t="s">
        <v>32849</v>
      </c>
      <c r="E17896" s="101">
        <v>70.13</v>
      </c>
      <c r="F17896" s="102"/>
    </row>
    <row r="17897" ht="12.75" customHeight="1">
      <c r="A17897" s="100" t="s">
        <v>32850</v>
      </c>
      <c r="B17897" s="101">
        <v>286.51</v>
      </c>
      <c r="C17897" s="102"/>
      <c r="D17897" s="100" t="s">
        <v>18441</v>
      </c>
      <c r="E17897" s="101">
        <v>66.02</v>
      </c>
      <c r="F17897" s="102"/>
    </row>
    <row r="17898" ht="12.75" customHeight="1">
      <c r="A17898" s="100" t="s">
        <v>32851</v>
      </c>
      <c r="B17898" s="101">
        <v>282.72</v>
      </c>
      <c r="C17898" s="102"/>
      <c r="D17898" s="100" t="s">
        <v>32852</v>
      </c>
      <c r="E17898" s="101">
        <v>76.21</v>
      </c>
      <c r="F17898" s="102"/>
    </row>
    <row r="17899" ht="12.75" customHeight="1">
      <c r="A17899" s="100" t="s">
        <v>32853</v>
      </c>
      <c r="B17899" s="101">
        <v>499.74</v>
      </c>
      <c r="C17899" s="102"/>
      <c r="D17899" s="100" t="s">
        <v>18443</v>
      </c>
      <c r="E17899" s="101">
        <v>72.09</v>
      </c>
      <c r="F17899" s="102"/>
    </row>
    <row r="17900" ht="12.75" customHeight="1">
      <c r="A17900" s="100" t="s">
        <v>32854</v>
      </c>
      <c r="B17900" s="101">
        <v>495.47</v>
      </c>
      <c r="C17900" s="102"/>
      <c r="D17900" s="100" t="s">
        <v>32855</v>
      </c>
      <c r="E17900" s="101">
        <v>87.66</v>
      </c>
      <c r="F17900" s="102"/>
    </row>
    <row r="17901" ht="12.75" customHeight="1">
      <c r="A17901" s="100" t="s">
        <v>32856</v>
      </c>
      <c r="B17901" s="101">
        <v>503.49</v>
      </c>
      <c r="C17901" s="102"/>
      <c r="D17901" s="100" t="s">
        <v>18445</v>
      </c>
      <c r="E17901" s="101">
        <v>83.55</v>
      </c>
      <c r="F17901" s="102"/>
    </row>
    <row r="17902" ht="12.75" customHeight="1">
      <c r="A17902" s="100" t="s">
        <v>32857</v>
      </c>
      <c r="B17902" s="101">
        <v>498.75</v>
      </c>
      <c r="C17902" s="102"/>
      <c r="D17902" s="100" t="s">
        <v>32858</v>
      </c>
      <c r="E17902" s="101">
        <v>114.38</v>
      </c>
      <c r="F17902" s="102"/>
    </row>
    <row r="17903" ht="12.75" customHeight="1">
      <c r="A17903" s="100" t="s">
        <v>32859</v>
      </c>
      <c r="B17903" s="101">
        <v>512.08</v>
      </c>
      <c r="C17903" s="102"/>
      <c r="D17903" s="100" t="s">
        <v>18447</v>
      </c>
      <c r="E17903" s="101">
        <v>109.03</v>
      </c>
      <c r="F17903" s="102"/>
    </row>
    <row r="17904" ht="12.75" customHeight="1">
      <c r="A17904" s="100" t="s">
        <v>32860</v>
      </c>
      <c r="B17904" s="101">
        <v>506.87</v>
      </c>
      <c r="C17904" s="102"/>
      <c r="D17904" s="100" t="s">
        <v>32861</v>
      </c>
      <c r="E17904" s="101">
        <v>71.54</v>
      </c>
      <c r="F17904" s="102"/>
    </row>
    <row r="17905" ht="12.75" customHeight="1">
      <c r="A17905" s="100" t="s">
        <v>32629</v>
      </c>
      <c r="B17905" s="101">
        <v>35.47</v>
      </c>
      <c r="C17905" s="102"/>
      <c r="D17905" s="100" t="s">
        <v>18449</v>
      </c>
      <c r="E17905" s="101">
        <v>67.42</v>
      </c>
      <c r="F17905" s="102"/>
    </row>
    <row r="17906" ht="12.75" customHeight="1">
      <c r="A17906" s="100" t="s">
        <v>18124</v>
      </c>
      <c r="B17906" s="101">
        <v>30.73</v>
      </c>
      <c r="C17906" s="102"/>
      <c r="D17906" s="100" t="s">
        <v>32862</v>
      </c>
      <c r="E17906" s="101">
        <v>149.43</v>
      </c>
      <c r="F17906" s="102"/>
    </row>
    <row r="17907" ht="12.75" customHeight="1">
      <c r="A17907" s="100" t="s">
        <v>32630</v>
      </c>
      <c r="B17907" s="101">
        <v>37.95</v>
      </c>
      <c r="C17907" s="102"/>
      <c r="D17907" s="100" t="s">
        <v>18451</v>
      </c>
      <c r="E17907" s="101">
        <v>144.08</v>
      </c>
      <c r="F17907" s="102"/>
    </row>
    <row r="17908" ht="12.75" customHeight="1">
      <c r="A17908" s="100" t="s">
        <v>18126</v>
      </c>
      <c r="B17908" s="101">
        <v>32.88</v>
      </c>
      <c r="C17908" s="102"/>
      <c r="D17908" s="100" t="s">
        <v>32863</v>
      </c>
      <c r="E17908" s="101">
        <v>68.5</v>
      </c>
      <c r="F17908" s="102"/>
    </row>
    <row r="17909" ht="12.75" customHeight="1">
      <c r="A17909" s="100" t="s">
        <v>32631</v>
      </c>
      <c r="B17909" s="101">
        <v>46.46</v>
      </c>
      <c r="C17909" s="102"/>
      <c r="D17909" s="100" t="s">
        <v>18453</v>
      </c>
      <c r="E17909" s="101">
        <v>64.39</v>
      </c>
      <c r="F17909" s="102"/>
    </row>
    <row r="17910" ht="12.75" customHeight="1">
      <c r="A17910" s="100" t="s">
        <v>18128</v>
      </c>
      <c r="B17910" s="101">
        <v>40.26</v>
      </c>
      <c r="C17910" s="102"/>
      <c r="D17910" s="100" t="s">
        <v>32864</v>
      </c>
      <c r="E17910" s="101">
        <v>111.11</v>
      </c>
      <c r="F17910" s="102"/>
    </row>
    <row r="17911" ht="12.75" customHeight="1">
      <c r="A17911" s="100" t="s">
        <v>32632</v>
      </c>
      <c r="B17911" s="101">
        <v>63.85</v>
      </c>
      <c r="C17911" s="102"/>
      <c r="D17911" s="100" t="s">
        <v>18455</v>
      </c>
      <c r="E17911" s="101">
        <v>105.77</v>
      </c>
      <c r="F17911" s="102"/>
    </row>
    <row r="17912" ht="12.75" customHeight="1">
      <c r="A17912" s="100" t="s">
        <v>18130</v>
      </c>
      <c r="B17912" s="101">
        <v>55.32</v>
      </c>
      <c r="C17912" s="102"/>
      <c r="D17912" s="100" t="s">
        <v>32865</v>
      </c>
      <c r="E17912" s="101">
        <v>20.76</v>
      </c>
      <c r="F17912" s="102"/>
    </row>
    <row r="17913" ht="12.75" customHeight="1">
      <c r="A17913" s="100" t="s">
        <v>32633</v>
      </c>
      <c r="B17913" s="101">
        <v>97.55</v>
      </c>
      <c r="C17913" s="102"/>
      <c r="D17913" s="100" t="s">
        <v>18457</v>
      </c>
      <c r="E17913" s="101">
        <v>20.32</v>
      </c>
      <c r="F17913" s="102"/>
    </row>
    <row r="17914" ht="12.75" customHeight="1">
      <c r="A17914" s="100" t="s">
        <v>18132</v>
      </c>
      <c r="B17914" s="101">
        <v>84.52</v>
      </c>
      <c r="C17914" s="102"/>
      <c r="D17914" s="100" t="s">
        <v>32866</v>
      </c>
      <c r="E17914" s="101">
        <v>128.97</v>
      </c>
      <c r="F17914" s="102"/>
    </row>
    <row r="17915" ht="12.75" customHeight="1">
      <c r="A17915" s="100" t="s">
        <v>32634</v>
      </c>
      <c r="B17915" s="101">
        <v>131.96</v>
      </c>
      <c r="C17915" s="102"/>
      <c r="D17915" s="100" t="s">
        <v>18459</v>
      </c>
      <c r="E17915" s="101">
        <v>122.8</v>
      </c>
      <c r="F17915" s="102"/>
    </row>
    <row r="17916" ht="12.75" customHeight="1">
      <c r="A17916" s="100" t="s">
        <v>18134</v>
      </c>
      <c r="B17916" s="101">
        <v>114.33</v>
      </c>
      <c r="C17916" s="102"/>
      <c r="D17916" s="100" t="s">
        <v>32867</v>
      </c>
      <c r="E17916" s="101">
        <v>183.52</v>
      </c>
      <c r="F17916" s="102"/>
    </row>
    <row r="17917" ht="12.75" customHeight="1">
      <c r="A17917" s="100" t="s">
        <v>32635</v>
      </c>
      <c r="B17917" s="101">
        <v>14.18</v>
      </c>
      <c r="C17917" s="102"/>
      <c r="D17917" s="100" t="s">
        <v>18461</v>
      </c>
      <c r="E17917" s="101">
        <v>178.89</v>
      </c>
      <c r="F17917" s="102"/>
    </row>
    <row r="17918" ht="12.75" customHeight="1">
      <c r="A17918" s="100" t="s">
        <v>18136</v>
      </c>
      <c r="B17918" s="101">
        <v>12.29</v>
      </c>
      <c r="C17918" s="102"/>
      <c r="D17918" s="100" t="s">
        <v>32868</v>
      </c>
      <c r="E17918" s="101">
        <v>72.22</v>
      </c>
      <c r="F17918" s="102"/>
    </row>
    <row r="17919" ht="12.75" customHeight="1">
      <c r="A17919" s="100" t="s">
        <v>32636</v>
      </c>
      <c r="B17919" s="101">
        <v>17.02</v>
      </c>
      <c r="C17919" s="102"/>
      <c r="D17919" s="100" t="s">
        <v>18463</v>
      </c>
      <c r="E17919" s="101">
        <v>65.54</v>
      </c>
      <c r="F17919" s="102"/>
    </row>
    <row r="17920" ht="12.75" customHeight="1">
      <c r="A17920" s="100" t="s">
        <v>18138</v>
      </c>
      <c r="B17920" s="101">
        <v>14.75</v>
      </c>
      <c r="C17920" s="102"/>
      <c r="D17920" s="100" t="s">
        <v>32869</v>
      </c>
      <c r="E17920" s="101">
        <v>118.02</v>
      </c>
      <c r="F17920" s="102"/>
    </row>
    <row r="17921" ht="12.75" customHeight="1">
      <c r="A17921" s="100" t="s">
        <v>32637</v>
      </c>
      <c r="B17921" s="101">
        <v>11.35</v>
      </c>
      <c r="C17921" s="102"/>
      <c r="D17921" s="100" t="s">
        <v>18465</v>
      </c>
      <c r="E17921" s="101">
        <v>112.37</v>
      </c>
      <c r="F17921" s="102"/>
    </row>
    <row r="17922" ht="12.75" customHeight="1">
      <c r="A17922" s="100" t="s">
        <v>18140</v>
      </c>
      <c r="B17922" s="101">
        <v>9.83</v>
      </c>
      <c r="C17922" s="102"/>
      <c r="D17922" s="100" t="s">
        <v>32870</v>
      </c>
      <c r="E17922" s="101">
        <v>85.06</v>
      </c>
      <c r="F17922" s="102"/>
    </row>
    <row r="17923" ht="12.75" customHeight="1">
      <c r="A17923" s="100" t="s">
        <v>32638</v>
      </c>
      <c r="B17923" s="101">
        <v>18.44</v>
      </c>
      <c r="C17923" s="102"/>
      <c r="D17923" s="100" t="s">
        <v>18467</v>
      </c>
      <c r="E17923" s="101">
        <v>79.41</v>
      </c>
      <c r="F17923" s="102"/>
    </row>
    <row r="17924" ht="12.75" customHeight="1">
      <c r="A17924" s="100" t="s">
        <v>18142</v>
      </c>
      <c r="B17924" s="101">
        <v>15.98</v>
      </c>
      <c r="C17924" s="102"/>
      <c r="D17924" s="100" t="s">
        <v>32871</v>
      </c>
      <c r="E17924" s="101">
        <v>78.05</v>
      </c>
      <c r="F17924" s="102"/>
    </row>
    <row r="17925" ht="12.75" customHeight="1">
      <c r="A17925" s="100" t="s">
        <v>32639</v>
      </c>
      <c r="B17925" s="101">
        <v>12.77</v>
      </c>
      <c r="C17925" s="102"/>
      <c r="D17925" s="100" t="s">
        <v>18469</v>
      </c>
      <c r="E17925" s="101">
        <v>71.89</v>
      </c>
      <c r="F17925" s="102"/>
    </row>
    <row r="17926" ht="12.75" customHeight="1">
      <c r="A17926" s="100" t="s">
        <v>18144</v>
      </c>
      <c r="B17926" s="101">
        <v>11.06</v>
      </c>
      <c r="C17926" s="102"/>
      <c r="D17926" s="100" t="s">
        <v>32872</v>
      </c>
      <c r="E17926" s="101">
        <v>56.84</v>
      </c>
      <c r="F17926" s="102"/>
    </row>
    <row r="17927" ht="12.75" customHeight="1">
      <c r="A17927" s="100" t="s">
        <v>32640</v>
      </c>
      <c r="B17927" s="101">
        <v>19.86</v>
      </c>
      <c r="C17927" s="102"/>
      <c r="D17927" s="100" t="s">
        <v>18471</v>
      </c>
      <c r="E17927" s="101">
        <v>52.21</v>
      </c>
      <c r="F17927" s="102"/>
    </row>
    <row r="17928" ht="12.75" customHeight="1">
      <c r="A17928" s="100" t="s">
        <v>18146</v>
      </c>
      <c r="B17928" s="101">
        <v>17.21</v>
      </c>
      <c r="C17928" s="102"/>
      <c r="D17928" s="100" t="s">
        <v>32873</v>
      </c>
      <c r="E17928" s="101">
        <v>80.84</v>
      </c>
      <c r="F17928" s="102"/>
    </row>
    <row r="17929" ht="12.75" customHeight="1">
      <c r="A17929" s="100" t="s">
        <v>32641</v>
      </c>
      <c r="B17929" s="101">
        <v>14.54</v>
      </c>
      <c r="C17929" s="102"/>
      <c r="D17929" s="100" t="s">
        <v>18473</v>
      </c>
      <c r="E17929" s="101">
        <v>76.22</v>
      </c>
      <c r="F17929" s="102"/>
    </row>
    <row r="17930" ht="12.75" customHeight="1">
      <c r="A17930" s="100" t="s">
        <v>18148</v>
      </c>
      <c r="B17930" s="101">
        <v>12.6</v>
      </c>
      <c r="C17930" s="102"/>
      <c r="D17930" s="100" t="s">
        <v>32874</v>
      </c>
      <c r="E17930" s="101">
        <v>87.84</v>
      </c>
      <c r="F17930" s="102"/>
    </row>
    <row r="17931" ht="12.75" customHeight="1">
      <c r="A17931" s="100" t="s">
        <v>32642</v>
      </c>
      <c r="B17931" s="101">
        <v>21.63</v>
      </c>
      <c r="C17931" s="102"/>
      <c r="D17931" s="100" t="s">
        <v>18475</v>
      </c>
      <c r="E17931" s="101">
        <v>81.67</v>
      </c>
      <c r="F17931" s="102"/>
    </row>
    <row r="17932" ht="12.75" customHeight="1">
      <c r="A17932" s="100" t="s">
        <v>18150</v>
      </c>
      <c r="B17932" s="101">
        <v>18.74</v>
      </c>
      <c r="C17932" s="102"/>
      <c r="D17932" s="100" t="s">
        <v>32875</v>
      </c>
      <c r="E17932" s="101">
        <v>134.02</v>
      </c>
      <c r="F17932" s="102"/>
    </row>
    <row r="17933" ht="12.75" customHeight="1">
      <c r="A17933" s="100" t="s">
        <v>32643</v>
      </c>
      <c r="B17933" s="101">
        <v>51.43</v>
      </c>
      <c r="C17933" s="102"/>
      <c r="D17933" s="100" t="s">
        <v>18477</v>
      </c>
      <c r="E17933" s="101">
        <v>127.59</v>
      </c>
      <c r="F17933" s="102"/>
    </row>
    <row r="17934" ht="12.75" customHeight="1">
      <c r="A17934" s="100" t="s">
        <v>18152</v>
      </c>
      <c r="B17934" s="101">
        <v>44.56</v>
      </c>
      <c r="C17934" s="102"/>
      <c r="D17934" s="100" t="s">
        <v>32876</v>
      </c>
      <c r="E17934" s="101">
        <v>72.12</v>
      </c>
      <c r="F17934" s="102"/>
    </row>
    <row r="17935" ht="12.75" customHeight="1">
      <c r="A17935" s="100" t="s">
        <v>32644</v>
      </c>
      <c r="B17935" s="101">
        <v>36.18</v>
      </c>
      <c r="C17935" s="102"/>
      <c r="D17935" s="100" t="s">
        <v>18479</v>
      </c>
      <c r="E17935" s="101">
        <v>67.49</v>
      </c>
      <c r="F17935" s="102"/>
    </row>
    <row r="17936" ht="12.75" customHeight="1">
      <c r="A17936" s="100" t="s">
        <v>18154</v>
      </c>
      <c r="B17936" s="101">
        <v>31.34</v>
      </c>
      <c r="C17936" s="102"/>
      <c r="D17936" s="100" t="s">
        <v>32877</v>
      </c>
      <c r="E17936" s="101">
        <v>71.88</v>
      </c>
      <c r="F17936" s="102"/>
    </row>
    <row r="17937" ht="12.75" customHeight="1">
      <c r="A17937" s="100" t="s">
        <v>32645</v>
      </c>
      <c r="B17937" s="101">
        <v>36.18</v>
      </c>
      <c r="C17937" s="102"/>
      <c r="D17937" s="100" t="s">
        <v>18481</v>
      </c>
      <c r="E17937" s="101">
        <v>67.25</v>
      </c>
      <c r="F17937" s="102"/>
    </row>
    <row r="17938" ht="12.75" customHeight="1">
      <c r="A17938" s="100" t="s">
        <v>18156</v>
      </c>
      <c r="B17938" s="101">
        <v>31.34</v>
      </c>
      <c r="C17938" s="102"/>
      <c r="D17938" s="100" t="s">
        <v>32878</v>
      </c>
      <c r="E17938" s="101">
        <v>63.16</v>
      </c>
      <c r="F17938" s="102"/>
    </row>
    <row r="17939" ht="12.75" customHeight="1">
      <c r="A17939" s="100" t="s">
        <v>32646</v>
      </c>
      <c r="B17939" s="101">
        <v>24.12</v>
      </c>
      <c r="C17939" s="102"/>
      <c r="D17939" s="100" t="s">
        <v>18483</v>
      </c>
      <c r="E17939" s="101">
        <v>58.54</v>
      </c>
      <c r="F17939" s="102"/>
    </row>
    <row r="17940" ht="12.75" customHeight="1">
      <c r="A17940" s="100" t="s">
        <v>18158</v>
      </c>
      <c r="B17940" s="101">
        <v>20.89</v>
      </c>
      <c r="C17940" s="102"/>
      <c r="D17940" s="100" t="s">
        <v>32879</v>
      </c>
      <c r="E17940" s="101">
        <v>72.46</v>
      </c>
      <c r="F17940" s="102"/>
    </row>
    <row r="17941" ht="12.75" customHeight="1">
      <c r="A17941" s="100" t="s">
        <v>32647</v>
      </c>
      <c r="B17941" s="101">
        <v>226.96</v>
      </c>
      <c r="C17941" s="102"/>
      <c r="D17941" s="100" t="s">
        <v>18485</v>
      </c>
      <c r="E17941" s="101">
        <v>67.83</v>
      </c>
      <c r="F17941" s="102"/>
    </row>
    <row r="17942" ht="12.75" customHeight="1">
      <c r="A17942" s="100" t="s">
        <v>18160</v>
      </c>
      <c r="B17942" s="101">
        <v>200.79</v>
      </c>
      <c r="C17942" s="102"/>
      <c r="D17942" s="100" t="s">
        <v>32880</v>
      </c>
      <c r="E17942" s="101">
        <v>76.75</v>
      </c>
      <c r="F17942" s="102"/>
    </row>
    <row r="17943" ht="12.75" customHeight="1">
      <c r="A17943" s="100" t="s">
        <v>32648</v>
      </c>
      <c r="B17943" s="101">
        <v>227.89</v>
      </c>
      <c r="C17943" s="102"/>
      <c r="D17943" s="100" t="s">
        <v>18487</v>
      </c>
      <c r="E17943" s="101">
        <v>72.13</v>
      </c>
      <c r="F17943" s="102"/>
    </row>
    <row r="17944" ht="12.75" customHeight="1">
      <c r="A17944" s="100" t="s">
        <v>18162</v>
      </c>
      <c r="B17944" s="101">
        <v>201.59</v>
      </c>
      <c r="C17944" s="102"/>
      <c r="D17944" s="100" t="s">
        <v>32881</v>
      </c>
      <c r="E17944" s="101">
        <v>119.45</v>
      </c>
      <c r="F17944" s="102"/>
    </row>
    <row r="17945" ht="12.75" customHeight="1">
      <c r="A17945" s="100" t="s">
        <v>32649</v>
      </c>
      <c r="B17945" s="101">
        <v>229.19</v>
      </c>
      <c r="C17945" s="102"/>
      <c r="D17945" s="100" t="s">
        <v>18489</v>
      </c>
      <c r="E17945" s="101">
        <v>113.8</v>
      </c>
      <c r="F17945" s="102"/>
    </row>
    <row r="17946" ht="12.75" customHeight="1">
      <c r="A17946" s="100" t="s">
        <v>18164</v>
      </c>
      <c r="B17946" s="101">
        <v>202.72</v>
      </c>
      <c r="C17946" s="102"/>
      <c r="D17946" s="100" t="s">
        <v>32882</v>
      </c>
      <c r="E17946" s="101">
        <v>147.63</v>
      </c>
      <c r="F17946" s="102"/>
    </row>
    <row r="17947" ht="12.75" customHeight="1">
      <c r="A17947" s="100" t="s">
        <v>32650</v>
      </c>
      <c r="B17947" s="101">
        <v>1228.74</v>
      </c>
      <c r="C17947" s="102"/>
      <c r="D17947" s="100" t="s">
        <v>18491</v>
      </c>
      <c r="E17947" s="101">
        <v>141.2</v>
      </c>
      <c r="F17947" s="102"/>
    </row>
    <row r="17948" ht="12.75" customHeight="1">
      <c r="A17948" s="100" t="s">
        <v>18166</v>
      </c>
      <c r="B17948" s="101">
        <v>1119.7</v>
      </c>
      <c r="C17948" s="102"/>
      <c r="D17948" s="100" t="s">
        <v>32883</v>
      </c>
      <c r="E17948" s="101">
        <v>75.34</v>
      </c>
      <c r="F17948" s="102"/>
    </row>
    <row r="17949" ht="12.75" customHeight="1">
      <c r="A17949" s="100" t="s">
        <v>32651</v>
      </c>
      <c r="B17949" s="101">
        <v>1589.42</v>
      </c>
      <c r="C17949" s="102"/>
      <c r="D17949" s="100" t="s">
        <v>18493</v>
      </c>
      <c r="E17949" s="101">
        <v>68.88</v>
      </c>
      <c r="F17949" s="102"/>
    </row>
    <row r="17950" ht="12.75" customHeight="1">
      <c r="A17950" s="100" t="s">
        <v>18168</v>
      </c>
      <c r="B17950" s="101">
        <v>1448.32</v>
      </c>
      <c r="C17950" s="102"/>
      <c r="D17950" s="100" t="s">
        <v>32884</v>
      </c>
      <c r="E17950" s="101">
        <v>90.41</v>
      </c>
      <c r="F17950" s="102"/>
    </row>
    <row r="17951" ht="12.75" customHeight="1">
      <c r="A17951" s="100" t="s">
        <v>32652</v>
      </c>
      <c r="B17951" s="101">
        <v>1752.9</v>
      </c>
      <c r="C17951" s="102"/>
      <c r="D17951" s="100" t="s">
        <v>18495</v>
      </c>
      <c r="E17951" s="101">
        <v>83.85</v>
      </c>
      <c r="F17951" s="102"/>
    </row>
    <row r="17952" ht="12.75" customHeight="1">
      <c r="A17952" s="100" t="s">
        <v>18170</v>
      </c>
      <c r="B17952" s="101">
        <v>1621.15</v>
      </c>
      <c r="C17952" s="102"/>
      <c r="D17952" s="100" t="s">
        <v>32885</v>
      </c>
      <c r="E17952" s="101">
        <v>89.51</v>
      </c>
      <c r="F17952" s="102"/>
    </row>
    <row r="17953" ht="12.75" customHeight="1">
      <c r="A17953" s="100" t="s">
        <v>32653</v>
      </c>
      <c r="B17953" s="101">
        <v>2474.06</v>
      </c>
      <c r="C17953" s="102"/>
      <c r="D17953" s="100" t="s">
        <v>18497</v>
      </c>
      <c r="E17953" s="101">
        <v>83.46</v>
      </c>
      <c r="F17953" s="102"/>
    </row>
    <row r="17954" ht="12.75" customHeight="1">
      <c r="A17954" s="100" t="s">
        <v>168</v>
      </c>
      <c r="B17954" s="101">
        <v>2288.32</v>
      </c>
      <c r="C17954" s="102"/>
      <c r="D17954" s="100" t="s">
        <v>32886</v>
      </c>
      <c r="E17954" s="101">
        <v>78.19</v>
      </c>
      <c r="F17954" s="102"/>
    </row>
    <row r="17955" ht="12.75" customHeight="1">
      <c r="A17955" s="100" t="s">
        <v>32654</v>
      </c>
      <c r="B17955" s="101">
        <v>353.15</v>
      </c>
      <c r="C17955" s="102"/>
      <c r="D17955" s="100" t="s">
        <v>18499</v>
      </c>
      <c r="E17955" s="101">
        <v>72.15</v>
      </c>
      <c r="F17955" s="102"/>
    </row>
    <row r="17956" ht="12.75" customHeight="1">
      <c r="A17956" s="100" t="s">
        <v>18173</v>
      </c>
      <c r="B17956" s="101">
        <v>333.58</v>
      </c>
      <c r="C17956" s="102"/>
      <c r="D17956" s="100" t="s">
        <v>32887</v>
      </c>
      <c r="E17956" s="101">
        <v>70.02</v>
      </c>
      <c r="F17956" s="102"/>
    </row>
    <row r="17957" ht="12.75" customHeight="1">
      <c r="A17957" s="100" t="s">
        <v>32655</v>
      </c>
      <c r="B17957" s="101">
        <v>200.71</v>
      </c>
      <c r="C17957" s="102"/>
      <c r="D17957" s="100" t="s">
        <v>18501</v>
      </c>
      <c r="E17957" s="101">
        <v>62.5</v>
      </c>
      <c r="F17957" s="102"/>
    </row>
    <row r="17958" ht="12.75" customHeight="1">
      <c r="A17958" s="100" t="s">
        <v>165</v>
      </c>
      <c r="B17958" s="101">
        <v>190.7</v>
      </c>
      <c r="C17958" s="102"/>
      <c r="D17958" s="100" t="s">
        <v>32888</v>
      </c>
      <c r="E17958" s="101">
        <v>85.35</v>
      </c>
      <c r="F17958" s="102"/>
    </row>
    <row r="17959" ht="12.75" customHeight="1">
      <c r="A17959" s="100" t="s">
        <v>32656</v>
      </c>
      <c r="B17959" s="101">
        <v>444.72</v>
      </c>
      <c r="C17959" s="102"/>
      <c r="D17959" s="100" t="s">
        <v>18503</v>
      </c>
      <c r="E17959" s="101">
        <v>79.31</v>
      </c>
      <c r="F17959" s="102"/>
    </row>
    <row r="17960" ht="12.75" customHeight="1">
      <c r="A17960" s="100" t="s">
        <v>18176</v>
      </c>
      <c r="B17960" s="101">
        <v>418.36</v>
      </c>
      <c r="C17960" s="102"/>
      <c r="D17960" s="100" t="s">
        <v>32889</v>
      </c>
      <c r="E17960" s="101">
        <v>80.02</v>
      </c>
      <c r="F17960" s="102"/>
    </row>
    <row r="17961" ht="12.75" customHeight="1">
      <c r="A17961" s="100" t="s">
        <v>32657</v>
      </c>
      <c r="B17961" s="101">
        <v>994.32</v>
      </c>
      <c r="C17961" s="102"/>
      <c r="D17961" s="100" t="s">
        <v>18505</v>
      </c>
      <c r="E17961" s="101">
        <v>73.98</v>
      </c>
      <c r="F17961" s="102"/>
    </row>
    <row r="17962" ht="12.75" customHeight="1">
      <c r="A17962" s="100" t="s">
        <v>18178</v>
      </c>
      <c r="B17962" s="101">
        <v>920.93</v>
      </c>
      <c r="C17962" s="102"/>
      <c r="D17962" s="100" t="s">
        <v>32890</v>
      </c>
      <c r="E17962" s="101">
        <v>63.34</v>
      </c>
      <c r="F17962" s="102"/>
    </row>
    <row r="17963" ht="12.75" customHeight="1">
      <c r="A17963" s="100" t="s">
        <v>32658</v>
      </c>
      <c r="B17963" s="101">
        <v>1235.84</v>
      </c>
      <c r="C17963" s="102"/>
      <c r="D17963" s="100" t="s">
        <v>18507</v>
      </c>
      <c r="E17963" s="101">
        <v>56.52</v>
      </c>
      <c r="F17963" s="102"/>
    </row>
    <row r="17964" ht="12.75" customHeight="1">
      <c r="A17964" s="100" t="s">
        <v>18180</v>
      </c>
      <c r="B17964" s="101">
        <v>1150.99</v>
      </c>
      <c r="C17964" s="102"/>
      <c r="D17964" s="100" t="s">
        <v>32891</v>
      </c>
      <c r="E17964" s="101">
        <v>63.34</v>
      </c>
      <c r="F17964" s="102"/>
    </row>
    <row r="17965" ht="12.75" customHeight="1">
      <c r="A17965" s="100" t="s">
        <v>32892</v>
      </c>
      <c r="B17965" s="101">
        <v>61.61</v>
      </c>
      <c r="C17965" s="102"/>
      <c r="D17965" s="100" t="s">
        <v>18509</v>
      </c>
      <c r="E17965" s="101">
        <v>56.52</v>
      </c>
      <c r="F17965" s="102"/>
    </row>
    <row r="17966" ht="12.75" customHeight="1">
      <c r="A17966" s="100" t="s">
        <v>32893</v>
      </c>
      <c r="B17966" s="101">
        <v>56.87</v>
      </c>
      <c r="C17966" s="102"/>
      <c r="D17966" s="100" t="s">
        <v>32894</v>
      </c>
      <c r="E17966" s="101">
        <v>194.81</v>
      </c>
      <c r="F17966" s="102"/>
    </row>
    <row r="17967" ht="12.75" customHeight="1">
      <c r="A17967" s="100" t="s">
        <v>32895</v>
      </c>
      <c r="B17967" s="101">
        <v>101.88</v>
      </c>
      <c r="C17967" s="102"/>
      <c r="D17967" s="100" t="s">
        <v>18511</v>
      </c>
      <c r="E17967" s="101">
        <v>188.77</v>
      </c>
      <c r="F17967" s="102"/>
    </row>
    <row r="17968" ht="12.75" customHeight="1">
      <c r="A17968" s="100" t="s">
        <v>32896</v>
      </c>
      <c r="B17968" s="101">
        <v>96.2</v>
      </c>
      <c r="C17968" s="102"/>
      <c r="D17968" s="100" t="s">
        <v>32897</v>
      </c>
      <c r="E17968" s="101">
        <v>148.66</v>
      </c>
      <c r="F17968" s="102"/>
    </row>
    <row r="17969" ht="12.75" customHeight="1">
      <c r="A17969" s="100" t="s">
        <v>32659</v>
      </c>
      <c r="B17969" s="101">
        <v>905.59</v>
      </c>
      <c r="C17969" s="102"/>
      <c r="D17969" s="100" t="s">
        <v>18513</v>
      </c>
      <c r="E17969" s="101">
        <v>144.76</v>
      </c>
      <c r="F17969" s="102"/>
    </row>
    <row r="17970" ht="12.75" customHeight="1">
      <c r="A17970" s="100" t="s">
        <v>18182</v>
      </c>
      <c r="B17970" s="101">
        <v>814.94</v>
      </c>
      <c r="C17970" s="102"/>
      <c r="D17970" s="100" t="s">
        <v>32898</v>
      </c>
      <c r="E17970" s="101">
        <v>198.05</v>
      </c>
      <c r="F17970" s="102"/>
    </row>
    <row r="17971" ht="12.75" customHeight="1">
      <c r="A17971" s="100" t="s">
        <v>32660</v>
      </c>
      <c r="B17971" s="101">
        <v>1009.79</v>
      </c>
      <c r="C17971" s="102"/>
      <c r="D17971" s="100" t="s">
        <v>18515</v>
      </c>
      <c r="E17971" s="101">
        <v>191.57</v>
      </c>
      <c r="F17971" s="102"/>
    </row>
    <row r="17972" ht="12.75" customHeight="1">
      <c r="A17972" s="100" t="s">
        <v>18184</v>
      </c>
      <c r="B17972" s="101">
        <v>913.38</v>
      </c>
      <c r="C17972" s="102"/>
      <c r="D17972" s="100" t="s">
        <v>32899</v>
      </c>
      <c r="E17972" s="101">
        <v>18.71</v>
      </c>
      <c r="F17972" s="102"/>
    </row>
    <row r="17973" ht="12.75" customHeight="1">
      <c r="A17973" s="100" t="s">
        <v>32661</v>
      </c>
      <c r="B17973" s="101">
        <v>1224.81</v>
      </c>
      <c r="C17973" s="102"/>
      <c r="D17973" s="100" t="s">
        <v>18517</v>
      </c>
      <c r="E17973" s="101">
        <v>17.9</v>
      </c>
      <c r="F17973" s="102"/>
    </row>
    <row r="17974" ht="12.75" customHeight="1">
      <c r="A17974" s="100" t="s">
        <v>18186</v>
      </c>
      <c r="B17974" s="101">
        <v>1120.26</v>
      </c>
      <c r="C17974" s="102"/>
      <c r="D17974" s="100" t="s">
        <v>32900</v>
      </c>
      <c r="E17974" s="101">
        <v>10.18</v>
      </c>
      <c r="F17974" s="102"/>
    </row>
    <row r="17975" ht="12.75" customHeight="1">
      <c r="A17975" s="100" t="s">
        <v>32662</v>
      </c>
      <c r="B17975" s="101">
        <v>82.31</v>
      </c>
      <c r="C17975" s="102"/>
      <c r="D17975" s="100" t="s">
        <v>18519</v>
      </c>
      <c r="E17975" s="101">
        <v>9.67</v>
      </c>
      <c r="F17975" s="102"/>
    </row>
    <row r="17976" ht="12.75" customHeight="1">
      <c r="A17976" s="100" t="s">
        <v>18188</v>
      </c>
      <c r="B17976" s="101">
        <v>76.62</v>
      </c>
      <c r="C17976" s="102"/>
      <c r="D17976" s="100" t="s">
        <v>32901</v>
      </c>
      <c r="E17976" s="101">
        <v>4.53</v>
      </c>
      <c r="F17976" s="102"/>
    </row>
    <row r="17977" ht="12.75" customHeight="1">
      <c r="A17977" s="100" t="s">
        <v>32663</v>
      </c>
      <c r="B17977" s="101">
        <v>90.07</v>
      </c>
      <c r="C17977" s="102"/>
      <c r="D17977" s="100" t="s">
        <v>18521</v>
      </c>
      <c r="E17977" s="101">
        <v>4.21</v>
      </c>
      <c r="F17977" s="102"/>
    </row>
    <row r="17978" ht="12.75" customHeight="1">
      <c r="A17978" s="100" t="s">
        <v>18190</v>
      </c>
      <c r="B17978" s="101">
        <v>83.25</v>
      </c>
      <c r="C17978" s="102"/>
      <c r="D17978" s="100" t="s">
        <v>32902</v>
      </c>
      <c r="E17978" s="101">
        <v>32.22</v>
      </c>
      <c r="F17978" s="102"/>
    </row>
    <row r="17979" ht="12.75" customHeight="1">
      <c r="A17979" s="100" t="s">
        <v>32664</v>
      </c>
      <c r="B17979" s="101">
        <v>82.84</v>
      </c>
      <c r="C17979" s="102"/>
      <c r="D17979" s="100" t="s">
        <v>18523</v>
      </c>
      <c r="E17979" s="101">
        <v>31.22</v>
      </c>
      <c r="F17979" s="102"/>
    </row>
    <row r="17980" ht="12.75" customHeight="1">
      <c r="A17980" s="100" t="s">
        <v>18192</v>
      </c>
      <c r="B17980" s="101">
        <v>76.92</v>
      </c>
      <c r="C17980" s="102"/>
      <c r="D17980" s="100" t="s">
        <v>32903</v>
      </c>
      <c r="E17980" s="101">
        <v>141.33</v>
      </c>
      <c r="F17980" s="102"/>
    </row>
    <row r="17981" ht="12.75" customHeight="1">
      <c r="A17981" s="100" t="s">
        <v>32665</v>
      </c>
      <c r="B17981" s="101">
        <v>97.22</v>
      </c>
      <c r="C17981" s="102"/>
      <c r="D17981" s="100" t="s">
        <v>18525</v>
      </c>
      <c r="E17981" s="101">
        <v>137.0</v>
      </c>
      <c r="F17981" s="102"/>
    </row>
    <row r="17982" ht="12.75" customHeight="1">
      <c r="A17982" s="100" t="s">
        <v>18194</v>
      </c>
      <c r="B17982" s="101">
        <v>90.39</v>
      </c>
      <c r="C17982" s="102"/>
      <c r="D17982" s="100" t="s">
        <v>32904</v>
      </c>
      <c r="E17982" s="101">
        <v>93.36</v>
      </c>
      <c r="F17982" s="102"/>
    </row>
    <row r="17983" ht="12.75" customHeight="1">
      <c r="A17983" s="100" t="s">
        <v>32666</v>
      </c>
      <c r="B17983" s="101">
        <v>25.9</v>
      </c>
      <c r="C17983" s="102"/>
      <c r="D17983" s="100" t="s">
        <v>18527</v>
      </c>
      <c r="E17983" s="101">
        <v>89.62</v>
      </c>
      <c r="F17983" s="102"/>
    </row>
    <row r="17984" ht="12.75" customHeight="1">
      <c r="A17984" s="100" t="s">
        <v>18196</v>
      </c>
      <c r="B17984" s="101">
        <v>24.72</v>
      </c>
      <c r="C17984" s="102"/>
      <c r="D17984" s="100" t="s">
        <v>32905</v>
      </c>
      <c r="E17984" s="101">
        <v>65.95</v>
      </c>
      <c r="F17984" s="102"/>
    </row>
    <row r="17985" ht="12.75" customHeight="1">
      <c r="A17985" s="100" t="s">
        <v>32667</v>
      </c>
      <c r="B17985" s="101">
        <v>31.88</v>
      </c>
      <c r="C17985" s="102"/>
      <c r="D17985" s="100" t="s">
        <v>18529</v>
      </c>
      <c r="E17985" s="101">
        <v>61.41</v>
      </c>
      <c r="F17985" s="102"/>
    </row>
    <row r="17986" ht="12.75" customHeight="1">
      <c r="A17986" s="100" t="s">
        <v>18198</v>
      </c>
      <c r="B17986" s="101">
        <v>30.46</v>
      </c>
      <c r="C17986" s="102"/>
      <c r="D17986" s="100" t="s">
        <v>32906</v>
      </c>
      <c r="E17986" s="101">
        <v>86.99</v>
      </c>
      <c r="F17986" s="102"/>
    </row>
    <row r="17987" ht="12.75" customHeight="1">
      <c r="A17987" s="100" t="s">
        <v>32668</v>
      </c>
      <c r="B17987" s="101">
        <v>976.79</v>
      </c>
      <c r="C17987" s="102"/>
      <c r="D17987" s="100" t="s">
        <v>18531</v>
      </c>
      <c r="E17987" s="101">
        <v>80.31</v>
      </c>
      <c r="F17987" s="102"/>
    </row>
    <row r="17988" ht="12.75" customHeight="1">
      <c r="A17988" s="100" t="s">
        <v>18200</v>
      </c>
      <c r="B17988" s="101">
        <v>886.94</v>
      </c>
      <c r="C17988" s="102"/>
      <c r="D17988" s="100" t="s">
        <v>32907</v>
      </c>
      <c r="E17988" s="101">
        <v>196.43</v>
      </c>
      <c r="F17988" s="102"/>
    </row>
    <row r="17989" ht="12.75" customHeight="1">
      <c r="A17989" s="100" t="s">
        <v>32669</v>
      </c>
      <c r="B17989" s="101">
        <v>1298.57</v>
      </c>
      <c r="C17989" s="102"/>
      <c r="D17989" s="100" t="s">
        <v>18533</v>
      </c>
      <c r="E17989" s="101">
        <v>190.17</v>
      </c>
      <c r="F17989" s="102"/>
    </row>
    <row r="17990" ht="12.75" customHeight="1">
      <c r="A17990" s="100" t="s">
        <v>18202</v>
      </c>
      <c r="B17990" s="101">
        <v>1190.75</v>
      </c>
      <c r="C17990" s="102"/>
      <c r="D17990" s="100" t="s">
        <v>32908</v>
      </c>
      <c r="E17990" s="101">
        <v>51.11</v>
      </c>
      <c r="F17990" s="102"/>
    </row>
    <row r="17991" ht="12.75" customHeight="1">
      <c r="A17991" s="100" t="s">
        <v>32670</v>
      </c>
      <c r="B17991" s="101">
        <v>1167.38</v>
      </c>
      <c r="C17991" s="102"/>
      <c r="D17991" s="100" t="s">
        <v>18535</v>
      </c>
      <c r="E17991" s="101">
        <v>50.14</v>
      </c>
      <c r="F17991" s="102"/>
    </row>
    <row r="17992" ht="12.75" customHeight="1">
      <c r="A17992" s="100" t="s">
        <v>18204</v>
      </c>
      <c r="B17992" s="101">
        <v>1062.54</v>
      </c>
      <c r="C17992" s="102"/>
      <c r="D17992" s="100" t="s">
        <v>32909</v>
      </c>
      <c r="E17992" s="101">
        <v>101.3</v>
      </c>
      <c r="F17992" s="102"/>
    </row>
    <row r="17993" ht="12.75" customHeight="1">
      <c r="A17993" s="100" t="s">
        <v>32671</v>
      </c>
      <c r="B17993" s="101">
        <v>1392.39</v>
      </c>
      <c r="C17993" s="102"/>
      <c r="D17993" s="100" t="s">
        <v>18537</v>
      </c>
      <c r="E17993" s="101">
        <v>94.62</v>
      </c>
      <c r="F17993" s="102"/>
    </row>
    <row r="17994" ht="12.75" customHeight="1">
      <c r="A17994" s="100" t="s">
        <v>18206</v>
      </c>
      <c r="B17994" s="101">
        <v>1266.59</v>
      </c>
      <c r="C17994" s="102"/>
      <c r="D17994" s="100" t="s">
        <v>32910</v>
      </c>
      <c r="E17994" s="101">
        <v>17.36</v>
      </c>
      <c r="F17994" s="102"/>
    </row>
    <row r="17995" ht="12.75" customHeight="1">
      <c r="A17995" s="100" t="s">
        <v>32672</v>
      </c>
      <c r="B17995" s="101">
        <v>1430.45</v>
      </c>
      <c r="C17995" s="102"/>
      <c r="D17995" s="100" t="s">
        <v>18539</v>
      </c>
      <c r="E17995" s="101">
        <v>15.82</v>
      </c>
      <c r="F17995" s="102"/>
    </row>
    <row r="17996" ht="12.75" customHeight="1">
      <c r="A17996" s="100" t="s">
        <v>18208</v>
      </c>
      <c r="B17996" s="101">
        <v>1310.64</v>
      </c>
      <c r="C17996" s="102"/>
      <c r="D17996" s="100" t="s">
        <v>32911</v>
      </c>
      <c r="E17996" s="101">
        <v>32.0</v>
      </c>
      <c r="F17996" s="102"/>
    </row>
    <row r="17997" ht="12.75" customHeight="1">
      <c r="A17997" s="100" t="s">
        <v>32673</v>
      </c>
      <c r="B17997" s="101">
        <v>1705.43</v>
      </c>
      <c r="C17997" s="102"/>
      <c r="D17997" s="100" t="s">
        <v>18541</v>
      </c>
      <c r="E17997" s="101">
        <v>30.46</v>
      </c>
      <c r="F17997" s="102"/>
    </row>
    <row r="17998" ht="12.75" customHeight="1">
      <c r="A17998" s="100" t="s">
        <v>18210</v>
      </c>
      <c r="B17998" s="101">
        <v>1561.66</v>
      </c>
      <c r="C17998" s="102"/>
      <c r="D17998" s="100" t="s">
        <v>32912</v>
      </c>
      <c r="E17998" s="101">
        <v>94.74</v>
      </c>
      <c r="F17998" s="102"/>
    </row>
    <row r="17999" ht="12.75" customHeight="1">
      <c r="A17999" s="100" t="s">
        <v>32674</v>
      </c>
      <c r="B17999" s="101">
        <v>1650.99</v>
      </c>
      <c r="C17999" s="102"/>
      <c r="D17999" s="100" t="s">
        <v>18543</v>
      </c>
      <c r="E17999" s="101">
        <v>92.25</v>
      </c>
      <c r="F17999" s="102"/>
    </row>
    <row r="18000" ht="12.75" customHeight="1">
      <c r="A18000" s="100" t="s">
        <v>18212</v>
      </c>
      <c r="B18000" s="101">
        <v>1516.2</v>
      </c>
      <c r="C18000" s="102"/>
      <c r="D18000" s="100" t="s">
        <v>32913</v>
      </c>
      <c r="E18000" s="101">
        <v>113.0</v>
      </c>
      <c r="F18000" s="102"/>
    </row>
    <row r="18001" ht="12.75" customHeight="1">
      <c r="A18001" s="100" t="s">
        <v>32675</v>
      </c>
      <c r="B18001" s="101">
        <v>1969.1</v>
      </c>
      <c r="C18001" s="102"/>
      <c r="D18001" s="100" t="s">
        <v>18545</v>
      </c>
      <c r="E18001" s="101">
        <v>110.11</v>
      </c>
      <c r="F18001" s="102"/>
    </row>
    <row r="18002" ht="12.75" customHeight="1">
      <c r="A18002" s="100" t="s">
        <v>18214</v>
      </c>
      <c r="B18002" s="101">
        <v>1807.36</v>
      </c>
      <c r="C18002" s="102"/>
      <c r="D18002" s="100" t="s">
        <v>32914</v>
      </c>
      <c r="E18002" s="101">
        <v>176.94</v>
      </c>
      <c r="F18002" s="102"/>
    </row>
    <row r="18003" ht="12.75" customHeight="1">
      <c r="A18003" s="100" t="s">
        <v>32676</v>
      </c>
      <c r="B18003" s="101">
        <v>2095.72</v>
      </c>
      <c r="C18003" s="102"/>
      <c r="D18003" s="100" t="s">
        <v>18547</v>
      </c>
      <c r="E18003" s="101">
        <v>173.64</v>
      </c>
      <c r="F18003" s="102"/>
    </row>
    <row r="18004" ht="12.75" customHeight="1">
      <c r="A18004" s="100" t="s">
        <v>18216</v>
      </c>
      <c r="B18004" s="101">
        <v>1945.96</v>
      </c>
      <c r="C18004" s="102"/>
      <c r="D18004" s="100" t="s">
        <v>32915</v>
      </c>
      <c r="E18004" s="101">
        <v>216.92</v>
      </c>
      <c r="F18004" s="102"/>
    </row>
    <row r="18005" ht="12.75" customHeight="1">
      <c r="A18005" s="100" t="s">
        <v>32677</v>
      </c>
      <c r="B18005" s="101">
        <v>2501.81</v>
      </c>
      <c r="C18005" s="102"/>
      <c r="D18005" s="100" t="s">
        <v>18549</v>
      </c>
      <c r="E18005" s="101">
        <v>213.37</v>
      </c>
      <c r="F18005" s="102"/>
    </row>
    <row r="18006" ht="12.75" customHeight="1">
      <c r="A18006" s="100" t="s">
        <v>18218</v>
      </c>
      <c r="B18006" s="101">
        <v>2322.1</v>
      </c>
      <c r="C18006" s="102"/>
      <c r="D18006" s="100" t="s">
        <v>32916</v>
      </c>
      <c r="E18006" s="101">
        <v>40.56</v>
      </c>
      <c r="F18006" s="102"/>
    </row>
    <row r="18007" ht="12.75" customHeight="1">
      <c r="A18007" s="100" t="s">
        <v>32678</v>
      </c>
      <c r="B18007" s="101">
        <v>2350.5</v>
      </c>
      <c r="C18007" s="102"/>
      <c r="D18007" s="100" t="s">
        <v>18551</v>
      </c>
      <c r="E18007" s="101">
        <v>39.21</v>
      </c>
      <c r="F18007" s="102"/>
    </row>
    <row r="18008" ht="12.75" customHeight="1">
      <c r="A18008" s="100" t="s">
        <v>18220</v>
      </c>
      <c r="B18008" s="101">
        <v>2185.76</v>
      </c>
      <c r="C18008" s="102"/>
      <c r="D18008" s="100" t="s">
        <v>32917</v>
      </c>
      <c r="E18008" s="101">
        <v>97.35</v>
      </c>
      <c r="F18008" s="102"/>
    </row>
    <row r="18009" ht="12.75" customHeight="1">
      <c r="A18009" s="100" t="s">
        <v>32679</v>
      </c>
      <c r="B18009" s="101">
        <v>2805.74</v>
      </c>
      <c r="C18009" s="102"/>
      <c r="D18009" s="100" t="s">
        <v>18553</v>
      </c>
      <c r="E18009" s="101">
        <v>94.87</v>
      </c>
      <c r="F18009" s="102"/>
    </row>
    <row r="18010" ht="12.75" customHeight="1">
      <c r="A18010" s="100" t="s">
        <v>18222</v>
      </c>
      <c r="B18010" s="101">
        <v>2608.05</v>
      </c>
      <c r="C18010" s="102"/>
      <c r="D18010" s="100" t="s">
        <v>32918</v>
      </c>
      <c r="E18010" s="101">
        <v>116.02</v>
      </c>
      <c r="F18010" s="102"/>
    </row>
    <row r="18011" ht="12.75" customHeight="1">
      <c r="A18011" s="100" t="s">
        <v>32680</v>
      </c>
      <c r="B18011" s="101">
        <v>2595.09</v>
      </c>
      <c r="C18011" s="102"/>
      <c r="D18011" s="100" t="s">
        <v>18555</v>
      </c>
      <c r="E18011" s="101">
        <v>113.13</v>
      </c>
      <c r="F18011" s="102"/>
    </row>
    <row r="18012" ht="12.75" customHeight="1">
      <c r="A18012" s="100" t="s">
        <v>18224</v>
      </c>
      <c r="B18012" s="101">
        <v>2415.37</v>
      </c>
      <c r="C18012" s="102"/>
      <c r="D18012" s="100" t="s">
        <v>32919</v>
      </c>
      <c r="E18012" s="101">
        <v>181.36</v>
      </c>
      <c r="F18012" s="102"/>
    </row>
    <row r="18013" ht="12.75" customHeight="1">
      <c r="A18013" s="100" t="s">
        <v>32681</v>
      </c>
      <c r="B18013" s="101">
        <v>3098.27</v>
      </c>
      <c r="C18013" s="102"/>
      <c r="D18013" s="100" t="s">
        <v>18557</v>
      </c>
      <c r="E18013" s="101">
        <v>178.06</v>
      </c>
      <c r="F18013" s="102"/>
    </row>
    <row r="18014" ht="12.75" customHeight="1">
      <c r="A18014" s="100" t="s">
        <v>18226</v>
      </c>
      <c r="B18014" s="101">
        <v>2882.61</v>
      </c>
      <c r="C18014" s="102"/>
      <c r="D18014" s="100" t="s">
        <v>32920</v>
      </c>
      <c r="E18014" s="101">
        <v>222.95</v>
      </c>
      <c r="F18014" s="102"/>
    </row>
    <row r="18015" ht="12.75" customHeight="1">
      <c r="A18015" s="100" t="s">
        <v>32682</v>
      </c>
      <c r="B18015" s="101">
        <v>3025.34</v>
      </c>
      <c r="C18015" s="102"/>
      <c r="D18015" s="100" t="s">
        <v>18559</v>
      </c>
      <c r="E18015" s="101">
        <v>219.4</v>
      </c>
      <c r="F18015" s="102"/>
    </row>
    <row r="18016" ht="12.75" customHeight="1">
      <c r="A18016" s="100" t="s">
        <v>18228</v>
      </c>
      <c r="B18016" s="101">
        <v>2826.9</v>
      </c>
      <c r="C18016" s="102"/>
      <c r="D18016" s="100" t="s">
        <v>32921</v>
      </c>
      <c r="E18016" s="101">
        <v>121.42</v>
      </c>
      <c r="F18016" s="102"/>
    </row>
    <row r="18017" ht="12.75" customHeight="1">
      <c r="A18017" s="100" t="s">
        <v>32683</v>
      </c>
      <c r="B18017" s="101">
        <v>3612.76</v>
      </c>
      <c r="C18017" s="102"/>
      <c r="D18017" s="100" t="s">
        <v>18561</v>
      </c>
      <c r="E18017" s="101">
        <v>118.42</v>
      </c>
      <c r="F18017" s="102"/>
    </row>
    <row r="18018" ht="12.75" customHeight="1">
      <c r="A18018" s="100" t="s">
        <v>18230</v>
      </c>
      <c r="B18018" s="101">
        <v>3374.64</v>
      </c>
      <c r="C18018" s="102"/>
      <c r="D18018" s="100" t="s">
        <v>32922</v>
      </c>
      <c r="E18018" s="101">
        <v>144.25</v>
      </c>
      <c r="F18018" s="102"/>
    </row>
    <row r="18019" ht="12.75" customHeight="1">
      <c r="A18019" s="100" t="s">
        <v>32684</v>
      </c>
      <c r="B18019" s="101">
        <v>3339.91</v>
      </c>
      <c r="C18019" s="102"/>
      <c r="D18019" s="100" t="s">
        <v>18563</v>
      </c>
      <c r="E18019" s="101">
        <v>140.85</v>
      </c>
      <c r="F18019" s="102"/>
    </row>
    <row r="18020" ht="12.75" customHeight="1">
      <c r="A18020" s="100" t="s">
        <v>18232</v>
      </c>
      <c r="B18020" s="101">
        <v>3119.01</v>
      </c>
      <c r="C18020" s="102"/>
      <c r="D18020" s="100" t="s">
        <v>32923</v>
      </c>
      <c r="E18020" s="101">
        <v>226.46</v>
      </c>
      <c r="F18020" s="102"/>
    </row>
    <row r="18021" ht="12.75" customHeight="1">
      <c r="A18021" s="100" t="s">
        <v>32685</v>
      </c>
      <c r="B18021" s="101">
        <v>3989.28</v>
      </c>
      <c r="C18021" s="102"/>
      <c r="D18021" s="100" t="s">
        <v>18565</v>
      </c>
      <c r="E18021" s="101">
        <v>222.65</v>
      </c>
      <c r="F18021" s="102"/>
    </row>
    <row r="18022" ht="12.75" customHeight="1">
      <c r="A18022" s="100" t="s">
        <v>18234</v>
      </c>
      <c r="B18022" s="101">
        <v>3724.2</v>
      </c>
      <c r="C18022" s="102"/>
      <c r="D18022" s="100" t="s">
        <v>32924</v>
      </c>
      <c r="E18022" s="101">
        <v>277.86</v>
      </c>
      <c r="F18022" s="102"/>
    </row>
    <row r="18023" ht="12.75" customHeight="1">
      <c r="A18023" s="100" t="s">
        <v>32686</v>
      </c>
      <c r="B18023" s="101">
        <v>3872.59</v>
      </c>
      <c r="C18023" s="102"/>
      <c r="D18023" s="100" t="s">
        <v>18567</v>
      </c>
      <c r="E18023" s="101">
        <v>273.79</v>
      </c>
      <c r="F18023" s="102"/>
    </row>
    <row r="18024" ht="12.75" customHeight="1">
      <c r="A18024" s="100" t="s">
        <v>18236</v>
      </c>
      <c r="B18024" s="101">
        <v>3610.51</v>
      </c>
      <c r="C18024" s="102"/>
      <c r="D18024" s="100" t="s">
        <v>32925</v>
      </c>
      <c r="E18024" s="101">
        <v>53.55</v>
      </c>
      <c r="F18024" s="102"/>
    </row>
    <row r="18025" ht="12.75" customHeight="1">
      <c r="A18025" s="100" t="s">
        <v>32687</v>
      </c>
      <c r="B18025" s="101">
        <v>4626.69</v>
      </c>
      <c r="C18025" s="102"/>
      <c r="D18025" s="100" t="s">
        <v>18569</v>
      </c>
      <c r="E18025" s="101">
        <v>51.68</v>
      </c>
      <c r="F18025" s="102"/>
    </row>
    <row r="18026" ht="12.75" customHeight="1">
      <c r="A18026" s="100" t="s">
        <v>18238</v>
      </c>
      <c r="B18026" s="101">
        <v>4312.19</v>
      </c>
      <c r="C18026" s="102"/>
      <c r="D18026" s="100" t="s">
        <v>32926</v>
      </c>
      <c r="E18026" s="101">
        <v>124.04</v>
      </c>
      <c r="F18026" s="102"/>
    </row>
    <row r="18027" ht="12.75" customHeight="1">
      <c r="A18027" s="100" t="s">
        <v>32688</v>
      </c>
      <c r="B18027" s="101">
        <v>32.93</v>
      </c>
      <c r="C18027" s="102"/>
      <c r="D18027" s="100" t="s">
        <v>18571</v>
      </c>
      <c r="E18027" s="101">
        <v>121.04</v>
      </c>
      <c r="F18027" s="102"/>
    </row>
    <row r="18028" ht="12.75" customHeight="1">
      <c r="A18028" s="100" t="s">
        <v>18240</v>
      </c>
      <c r="B18028" s="101">
        <v>31.04</v>
      </c>
      <c r="C18028" s="102"/>
      <c r="D18028" s="100" t="s">
        <v>32927</v>
      </c>
      <c r="E18028" s="101">
        <v>147.27</v>
      </c>
      <c r="F18028" s="102"/>
    </row>
    <row r="18029" ht="12.75" customHeight="1">
      <c r="A18029" s="100" t="s">
        <v>32689</v>
      </c>
      <c r="B18029" s="101">
        <v>27.6</v>
      </c>
      <c r="C18029" s="102"/>
      <c r="D18029" s="100" t="s">
        <v>18573</v>
      </c>
      <c r="E18029" s="101">
        <v>143.86</v>
      </c>
      <c r="F18029" s="102"/>
    </row>
    <row r="18030" ht="12.75" customHeight="1">
      <c r="A18030" s="100" t="s">
        <v>18242</v>
      </c>
      <c r="B18030" s="101">
        <v>26.18</v>
      </c>
      <c r="C18030" s="102"/>
      <c r="D18030" s="100" t="s">
        <v>32928</v>
      </c>
      <c r="E18030" s="101">
        <v>230.88</v>
      </c>
      <c r="F18030" s="102"/>
    </row>
    <row r="18031" ht="12.75" customHeight="1">
      <c r="A18031" s="100" t="s">
        <v>32690</v>
      </c>
      <c r="B18031" s="101">
        <v>20.22</v>
      </c>
      <c r="C18031" s="102"/>
      <c r="D18031" s="100" t="s">
        <v>18575</v>
      </c>
      <c r="E18031" s="101">
        <v>227.07</v>
      </c>
      <c r="F18031" s="102"/>
    </row>
    <row r="18032" ht="12.75" customHeight="1">
      <c r="A18032" s="100" t="s">
        <v>18244</v>
      </c>
      <c r="B18032" s="101">
        <v>19.27</v>
      </c>
      <c r="C18032" s="102"/>
      <c r="D18032" s="100" t="s">
        <v>32929</v>
      </c>
      <c r="E18032" s="101">
        <v>283.89</v>
      </c>
      <c r="F18032" s="102"/>
    </row>
    <row r="18033" ht="12.75" customHeight="1">
      <c r="A18033" s="100" t="s">
        <v>32691</v>
      </c>
      <c r="B18033" s="101">
        <v>24.26</v>
      </c>
      <c r="C18033" s="102"/>
      <c r="D18033" s="100" t="s">
        <v>18577</v>
      </c>
      <c r="E18033" s="101">
        <v>279.82</v>
      </c>
      <c r="F18033" s="102"/>
    </row>
    <row r="18034" ht="12.75" customHeight="1">
      <c r="A18034" s="100" t="s">
        <v>18246</v>
      </c>
      <c r="B18034" s="101">
        <v>23.12</v>
      </c>
      <c r="C18034" s="102"/>
      <c r="D18034" s="100" t="s">
        <v>32930</v>
      </c>
      <c r="E18034" s="101">
        <v>8.55</v>
      </c>
      <c r="F18034" s="102"/>
    </row>
    <row r="18035" ht="12.75" customHeight="1">
      <c r="A18035" s="100" t="s">
        <v>32692</v>
      </c>
      <c r="B18035" s="101">
        <v>30.8</v>
      </c>
      <c r="C18035" s="102"/>
      <c r="D18035" s="100" t="s">
        <v>18579</v>
      </c>
      <c r="E18035" s="101">
        <v>7.44</v>
      </c>
      <c r="F18035" s="102"/>
    </row>
    <row r="18036" ht="12.75" customHeight="1">
      <c r="A18036" s="100" t="s">
        <v>18248</v>
      </c>
      <c r="B18036" s="101">
        <v>29.61</v>
      </c>
      <c r="C18036" s="102"/>
      <c r="D18036" s="100" t="s">
        <v>32931</v>
      </c>
      <c r="E18036" s="101">
        <v>11.35</v>
      </c>
      <c r="F18036" s="102"/>
    </row>
    <row r="18037" ht="12.75" customHeight="1">
      <c r="A18037" s="100" t="s">
        <v>32693</v>
      </c>
      <c r="B18037" s="101">
        <v>36.95</v>
      </c>
      <c r="C18037" s="102"/>
      <c r="D18037" s="100" t="s">
        <v>18581</v>
      </c>
      <c r="E18037" s="101">
        <v>9.88</v>
      </c>
      <c r="F18037" s="102"/>
    </row>
    <row r="18038" ht="12.75" customHeight="1">
      <c r="A18038" s="100" t="s">
        <v>18250</v>
      </c>
      <c r="B18038" s="101">
        <v>35.53</v>
      </c>
      <c r="C18038" s="102"/>
      <c r="D18038" s="100" t="s">
        <v>32932</v>
      </c>
      <c r="E18038" s="101">
        <v>9.5</v>
      </c>
      <c r="F18038" s="102"/>
    </row>
    <row r="18039" ht="12.75" customHeight="1">
      <c r="A18039" s="100" t="s">
        <v>32694</v>
      </c>
      <c r="B18039" s="101">
        <v>41.37</v>
      </c>
      <c r="C18039" s="102"/>
      <c r="D18039" s="100" t="s">
        <v>18583</v>
      </c>
      <c r="E18039" s="101">
        <v>8.39</v>
      </c>
      <c r="F18039" s="102"/>
    </row>
    <row r="18040" ht="12.75" customHeight="1">
      <c r="A18040" s="100" t="s">
        <v>18252</v>
      </c>
      <c r="B18040" s="101">
        <v>39.95</v>
      </c>
      <c r="C18040" s="102"/>
      <c r="D18040" s="100" t="s">
        <v>32933</v>
      </c>
      <c r="E18040" s="101">
        <v>12.3</v>
      </c>
      <c r="F18040" s="102"/>
    </row>
    <row r="18041" ht="12.75" customHeight="1">
      <c r="A18041" s="100" t="s">
        <v>32695</v>
      </c>
      <c r="B18041" s="101">
        <v>49.64</v>
      </c>
      <c r="C18041" s="102"/>
      <c r="D18041" s="100" t="s">
        <v>18585</v>
      </c>
      <c r="E18041" s="101">
        <v>10.83</v>
      </c>
      <c r="F18041" s="102"/>
    </row>
    <row r="18042" ht="12.75" customHeight="1">
      <c r="A18042" s="100" t="s">
        <v>18254</v>
      </c>
      <c r="B18042" s="101">
        <v>47.93</v>
      </c>
      <c r="C18042" s="102"/>
      <c r="D18042" s="100" t="s">
        <v>32934</v>
      </c>
      <c r="E18042" s="101">
        <v>12.95</v>
      </c>
      <c r="F18042" s="102"/>
    </row>
    <row r="18043" ht="12.75" customHeight="1">
      <c r="A18043" s="100" t="s">
        <v>32696</v>
      </c>
      <c r="B18043" s="101">
        <v>56.34</v>
      </c>
      <c r="C18043" s="102"/>
      <c r="D18043" s="100" t="s">
        <v>18587</v>
      </c>
      <c r="E18043" s="101">
        <v>11.28</v>
      </c>
      <c r="F18043" s="102"/>
    </row>
    <row r="18044" ht="12.75" customHeight="1">
      <c r="A18044" s="100" t="s">
        <v>18256</v>
      </c>
      <c r="B18044" s="101">
        <v>54.68</v>
      </c>
      <c r="C18044" s="102"/>
      <c r="D18044" s="100" t="s">
        <v>32935</v>
      </c>
      <c r="E18044" s="101">
        <v>3.7</v>
      </c>
      <c r="F18044" s="102"/>
    </row>
    <row r="18045" ht="12.75" customHeight="1">
      <c r="A18045" s="100" t="s">
        <v>32697</v>
      </c>
      <c r="B18045" s="101">
        <v>67.6</v>
      </c>
      <c r="C18045" s="102"/>
      <c r="D18045" s="100" t="s">
        <v>18589</v>
      </c>
      <c r="E18045" s="101">
        <v>3.27</v>
      </c>
      <c r="F18045" s="102"/>
    </row>
    <row r="18046" ht="12.75" customHeight="1">
      <c r="A18046" s="100" t="s">
        <v>18258</v>
      </c>
      <c r="B18046" s="101">
        <v>65.61</v>
      </c>
      <c r="C18046" s="102"/>
      <c r="D18046" s="100" t="s">
        <v>32936</v>
      </c>
      <c r="E18046" s="101">
        <v>13.5</v>
      </c>
      <c r="F18046" s="102"/>
    </row>
    <row r="18047" ht="12.75" customHeight="1">
      <c r="A18047" s="100" t="s">
        <v>32698</v>
      </c>
      <c r="B18047" s="101">
        <v>76.93</v>
      </c>
      <c r="C18047" s="102"/>
      <c r="D18047" s="100" t="s">
        <v>18591</v>
      </c>
      <c r="E18047" s="101">
        <v>12.28</v>
      </c>
      <c r="F18047" s="102"/>
    </row>
    <row r="18048" ht="12.75" customHeight="1">
      <c r="A18048" s="100" t="s">
        <v>18260</v>
      </c>
      <c r="B18048" s="101">
        <v>75.03</v>
      </c>
      <c r="C18048" s="102"/>
      <c r="D18048" s="100" t="s">
        <v>32937</v>
      </c>
      <c r="E18048" s="101">
        <v>80.67</v>
      </c>
      <c r="F18048" s="102"/>
    </row>
    <row r="18049" ht="12.75" customHeight="1">
      <c r="A18049" s="100" t="s">
        <v>32699</v>
      </c>
      <c r="B18049" s="101">
        <v>92.3</v>
      </c>
      <c r="C18049" s="102"/>
      <c r="D18049" s="100" t="s">
        <v>18593</v>
      </c>
      <c r="E18049" s="101">
        <v>79.29</v>
      </c>
      <c r="F18049" s="102"/>
    </row>
    <row r="18050" ht="12.75" customHeight="1">
      <c r="A18050" s="100" t="s">
        <v>18262</v>
      </c>
      <c r="B18050" s="101">
        <v>90.03</v>
      </c>
      <c r="C18050" s="102"/>
      <c r="D18050" s="100" t="s">
        <v>32938</v>
      </c>
      <c r="E18050" s="101">
        <v>153.73</v>
      </c>
      <c r="F18050" s="102"/>
    </row>
    <row r="18051" ht="12.75" customHeight="1">
      <c r="A18051" s="100" t="s">
        <v>32700</v>
      </c>
      <c r="B18051" s="101">
        <v>14.33</v>
      </c>
      <c r="C18051" s="102"/>
      <c r="D18051" s="100" t="s">
        <v>18595</v>
      </c>
      <c r="E18051" s="101">
        <v>151.95</v>
      </c>
      <c r="F18051" s="102"/>
    </row>
    <row r="18052" ht="12.75" customHeight="1">
      <c r="A18052" s="100" t="s">
        <v>18264</v>
      </c>
      <c r="B18052" s="101">
        <v>13.48</v>
      </c>
      <c r="C18052" s="102"/>
      <c r="D18052" s="100" t="s">
        <v>32939</v>
      </c>
      <c r="E18052" s="101">
        <v>23.03</v>
      </c>
      <c r="F18052" s="102"/>
    </row>
    <row r="18053" ht="12.75" customHeight="1">
      <c r="A18053" s="100" t="s">
        <v>32701</v>
      </c>
      <c r="B18053" s="101">
        <v>16.97</v>
      </c>
      <c r="C18053" s="102"/>
      <c r="D18053" s="100" t="s">
        <v>18597</v>
      </c>
      <c r="E18053" s="101">
        <v>21.64</v>
      </c>
      <c r="F18053" s="102"/>
    </row>
    <row r="18054" ht="12.75" customHeight="1">
      <c r="A18054" s="100" t="s">
        <v>18266</v>
      </c>
      <c r="B18054" s="101">
        <v>15.97</v>
      </c>
      <c r="C18054" s="102"/>
      <c r="D18054" s="100" t="s">
        <v>32940</v>
      </c>
      <c r="E18054" s="101">
        <v>32.07</v>
      </c>
      <c r="F18054" s="102"/>
    </row>
    <row r="18055" ht="12.75" customHeight="1">
      <c r="A18055" s="100" t="s">
        <v>32702</v>
      </c>
      <c r="B18055" s="101">
        <v>17.63</v>
      </c>
      <c r="C18055" s="102"/>
      <c r="D18055" s="100" t="s">
        <v>18599</v>
      </c>
      <c r="E18055" s="101">
        <v>30.0</v>
      </c>
      <c r="F18055" s="102"/>
    </row>
    <row r="18056" ht="12.75" customHeight="1">
      <c r="A18056" s="100" t="s">
        <v>18268</v>
      </c>
      <c r="B18056" s="101">
        <v>16.69</v>
      </c>
      <c r="C18056" s="102"/>
      <c r="D18056" s="100" t="s">
        <v>32941</v>
      </c>
      <c r="E18056" s="101">
        <v>42.32</v>
      </c>
      <c r="F18056" s="102"/>
    </row>
    <row r="18057" ht="12.75" customHeight="1">
      <c r="A18057" s="100" t="s">
        <v>32703</v>
      </c>
      <c r="B18057" s="101">
        <v>21.14</v>
      </c>
      <c r="C18057" s="102"/>
      <c r="D18057" s="100" t="s">
        <v>18601</v>
      </c>
      <c r="E18057" s="101">
        <v>38.46</v>
      </c>
      <c r="F18057" s="102"/>
    </row>
    <row r="18058" ht="12.75" customHeight="1">
      <c r="A18058" s="100" t="s">
        <v>18270</v>
      </c>
      <c r="B18058" s="101">
        <v>20.01</v>
      </c>
      <c r="C18058" s="102"/>
      <c r="D18058" s="100" t="s">
        <v>32942</v>
      </c>
      <c r="E18058" s="101">
        <v>10.0</v>
      </c>
      <c r="F18058" s="102"/>
    </row>
    <row r="18059" ht="12.75" customHeight="1">
      <c r="A18059" s="100" t="s">
        <v>32704</v>
      </c>
      <c r="B18059" s="101">
        <v>5.94</v>
      </c>
      <c r="C18059" s="102"/>
      <c r="D18059" s="100" t="s">
        <v>18603</v>
      </c>
      <c r="E18059" s="101">
        <v>10.0</v>
      </c>
      <c r="F18059" s="102"/>
    </row>
    <row r="18060" ht="12.75" customHeight="1">
      <c r="A18060" s="100" t="s">
        <v>18272</v>
      </c>
      <c r="B18060" s="101">
        <v>5.46</v>
      </c>
      <c r="C18060" s="102"/>
      <c r="D18060" s="100" t="s">
        <v>32943</v>
      </c>
      <c r="E18060" s="101">
        <v>10.0</v>
      </c>
      <c r="F18060" s="102"/>
    </row>
    <row r="18061" ht="12.75" customHeight="1">
      <c r="A18061" s="100" t="s">
        <v>32705</v>
      </c>
      <c r="B18061" s="101">
        <v>7.11</v>
      </c>
      <c r="C18061" s="102"/>
      <c r="D18061" s="100" t="s">
        <v>18605</v>
      </c>
      <c r="E18061" s="101">
        <v>10.0</v>
      </c>
      <c r="F18061" s="102"/>
    </row>
    <row r="18062" ht="12.75" customHeight="1">
      <c r="A18062" s="100" t="s">
        <v>18274</v>
      </c>
      <c r="B18062" s="101">
        <v>6.54</v>
      </c>
      <c r="C18062" s="102"/>
      <c r="D18062" s="100" t="s">
        <v>32944</v>
      </c>
      <c r="E18062" s="101">
        <v>21.47</v>
      </c>
      <c r="F18062" s="102"/>
    </row>
    <row r="18063" ht="12.75" customHeight="1">
      <c r="A18063" s="100" t="s">
        <v>32706</v>
      </c>
      <c r="B18063" s="101">
        <v>75.61</v>
      </c>
      <c r="C18063" s="102"/>
      <c r="D18063" s="100" t="s">
        <v>18607</v>
      </c>
      <c r="E18063" s="101">
        <v>19.03</v>
      </c>
      <c r="F18063" s="102"/>
    </row>
    <row r="18064" ht="12.75" customHeight="1">
      <c r="A18064" s="100" t="s">
        <v>18276</v>
      </c>
      <c r="B18064" s="101">
        <v>70.42</v>
      </c>
      <c r="C18064" s="102"/>
      <c r="D18064" s="100" t="s">
        <v>32945</v>
      </c>
      <c r="E18064" s="101">
        <v>7.95</v>
      </c>
      <c r="F18064" s="102"/>
    </row>
    <row r="18065" ht="12.75" customHeight="1">
      <c r="A18065" s="100" t="s">
        <v>32707</v>
      </c>
      <c r="B18065" s="101">
        <v>117.41</v>
      </c>
      <c r="C18065" s="102"/>
      <c r="D18065" s="100" t="s">
        <v>18609</v>
      </c>
      <c r="E18065" s="101">
        <v>7.43</v>
      </c>
      <c r="F18065" s="102"/>
    </row>
    <row r="18066" ht="12.75" customHeight="1">
      <c r="A18066" s="100" t="s">
        <v>18278</v>
      </c>
      <c r="B18066" s="101">
        <v>106.74</v>
      </c>
      <c r="C18066" s="102"/>
      <c r="D18066" s="100" t="s">
        <v>32946</v>
      </c>
      <c r="E18066" s="101">
        <v>31.83</v>
      </c>
      <c r="F18066" s="102"/>
    </row>
    <row r="18067" ht="12.75" customHeight="1">
      <c r="A18067" s="100" t="s">
        <v>32708</v>
      </c>
      <c r="B18067" s="101">
        <v>56.41</v>
      </c>
      <c r="C18067" s="102"/>
      <c r="D18067" s="100" t="s">
        <v>18611</v>
      </c>
      <c r="E18067" s="101">
        <v>28.58</v>
      </c>
      <c r="F18067" s="102"/>
    </row>
    <row r="18068" ht="12.75" customHeight="1">
      <c r="A18068" s="100" t="s">
        <v>261</v>
      </c>
      <c r="B18068" s="101">
        <v>51.22</v>
      </c>
      <c r="C18068" s="102"/>
      <c r="D18068" s="100" t="s">
        <v>32947</v>
      </c>
      <c r="E18068" s="101">
        <v>21.91</v>
      </c>
      <c r="F18068" s="102"/>
    </row>
    <row r="18069" ht="12.75" customHeight="1">
      <c r="A18069" s="100" t="s">
        <v>32709</v>
      </c>
      <c r="B18069" s="101">
        <v>24.44</v>
      </c>
      <c r="C18069" s="102"/>
      <c r="D18069" s="100" t="s">
        <v>18613</v>
      </c>
      <c r="E18069" s="101">
        <v>19.66</v>
      </c>
      <c r="F18069" s="102"/>
    </row>
    <row r="18070" ht="12.75" customHeight="1">
      <c r="A18070" s="100" t="s">
        <v>18281</v>
      </c>
      <c r="B18070" s="101">
        <v>21.97</v>
      </c>
      <c r="C18070" s="102"/>
      <c r="D18070" s="100" t="s">
        <v>32948</v>
      </c>
      <c r="E18070" s="101">
        <v>10.63</v>
      </c>
      <c r="F18070" s="102"/>
    </row>
    <row r="18071" ht="12.75" customHeight="1">
      <c r="A18071" s="100" t="s">
        <v>32710</v>
      </c>
      <c r="B18071" s="101">
        <v>45.73</v>
      </c>
      <c r="C18071" s="102"/>
      <c r="D18071" s="100" t="s">
        <v>18615</v>
      </c>
      <c r="E18071" s="101">
        <v>9.61</v>
      </c>
      <c r="F18071" s="102"/>
    </row>
    <row r="18072" ht="12.75" customHeight="1">
      <c r="A18072" s="100" t="s">
        <v>18283</v>
      </c>
      <c r="B18072" s="101">
        <v>40.92</v>
      </c>
      <c r="C18072" s="102"/>
      <c r="D18072" s="100" t="s">
        <v>32949</v>
      </c>
      <c r="E18072" s="101">
        <v>2.33</v>
      </c>
      <c r="F18072" s="102"/>
    </row>
    <row r="18073" ht="12.75" customHeight="1">
      <c r="A18073" s="100" t="s">
        <v>32711</v>
      </c>
      <c r="B18073" s="101">
        <v>38.29</v>
      </c>
      <c r="C18073" s="102"/>
      <c r="D18073" s="100" t="s">
        <v>18617</v>
      </c>
      <c r="E18073" s="101">
        <v>2.13</v>
      </c>
      <c r="F18073" s="102"/>
    </row>
    <row r="18074" ht="12.75" customHeight="1">
      <c r="A18074" s="100" t="s">
        <v>18285</v>
      </c>
      <c r="B18074" s="101">
        <v>33.47</v>
      </c>
      <c r="C18074" s="102"/>
      <c r="D18074" s="100" t="s">
        <v>32950</v>
      </c>
      <c r="E18074" s="101">
        <v>33.61</v>
      </c>
      <c r="F18074" s="102"/>
    </row>
    <row r="18075" ht="12.75" customHeight="1">
      <c r="A18075" s="100" t="s">
        <v>32712</v>
      </c>
      <c r="B18075" s="101">
        <v>16.9</v>
      </c>
      <c r="C18075" s="102"/>
      <c r="D18075" s="100" t="s">
        <v>18619</v>
      </c>
      <c r="E18075" s="101">
        <v>30.36</v>
      </c>
      <c r="F18075" s="102"/>
    </row>
    <row r="18076" ht="12.75" customHeight="1">
      <c r="A18076" s="100" t="s">
        <v>18287</v>
      </c>
      <c r="B18076" s="101">
        <v>14.8</v>
      </c>
      <c r="C18076" s="102"/>
      <c r="D18076" s="100" t="s">
        <v>32951</v>
      </c>
      <c r="E18076" s="101">
        <v>12.37</v>
      </c>
      <c r="F18076" s="102"/>
    </row>
    <row r="18077" ht="12.75" customHeight="1">
      <c r="A18077" s="100" t="s">
        <v>32713</v>
      </c>
      <c r="B18077" s="101">
        <v>40.65</v>
      </c>
      <c r="C18077" s="102"/>
      <c r="D18077" s="100" t="s">
        <v>18621</v>
      </c>
      <c r="E18077" s="101">
        <v>11.11</v>
      </c>
      <c r="F18077" s="102"/>
    </row>
    <row r="18078" ht="12.75" customHeight="1">
      <c r="A18078" s="100" t="s">
        <v>18289</v>
      </c>
      <c r="B18078" s="101">
        <v>37.73</v>
      </c>
      <c r="C18078" s="102"/>
      <c r="D18078" s="100" t="s">
        <v>32952</v>
      </c>
      <c r="E18078" s="101">
        <v>13.59</v>
      </c>
      <c r="F18078" s="102"/>
    </row>
    <row r="18079" ht="12.75" customHeight="1">
      <c r="A18079" s="100" t="s">
        <v>32714</v>
      </c>
      <c r="B18079" s="101">
        <v>79.08</v>
      </c>
      <c r="C18079" s="102"/>
      <c r="D18079" s="100" t="s">
        <v>18623</v>
      </c>
      <c r="E18079" s="101">
        <v>12.17</v>
      </c>
      <c r="F18079" s="102"/>
    </row>
    <row r="18080" ht="12.75" customHeight="1">
      <c r="A18080" s="100" t="s">
        <v>18291</v>
      </c>
      <c r="B18080" s="101">
        <v>71.66</v>
      </c>
      <c r="C18080" s="102"/>
      <c r="D18080" s="100" t="s">
        <v>32953</v>
      </c>
      <c r="E18080" s="101">
        <v>17.52</v>
      </c>
      <c r="F18080" s="102"/>
    </row>
    <row r="18081" ht="12.75" customHeight="1">
      <c r="A18081" s="100" t="s">
        <v>32715</v>
      </c>
      <c r="B18081" s="101">
        <v>31.18</v>
      </c>
      <c r="C18081" s="102"/>
      <c r="D18081" s="100" t="s">
        <v>18625</v>
      </c>
      <c r="E18081" s="101">
        <v>15.69</v>
      </c>
      <c r="F18081" s="102"/>
    </row>
    <row r="18082" ht="12.75" customHeight="1">
      <c r="A18082" s="100" t="s">
        <v>18293</v>
      </c>
      <c r="B18082" s="101">
        <v>29.76</v>
      </c>
      <c r="C18082" s="102"/>
      <c r="D18082" s="100" t="s">
        <v>32954</v>
      </c>
      <c r="E18082" s="101">
        <v>10.96</v>
      </c>
      <c r="F18082" s="102"/>
    </row>
    <row r="18083" ht="12.75" customHeight="1">
      <c r="A18083" s="100" t="s">
        <v>32716</v>
      </c>
      <c r="B18083" s="101">
        <v>45.52</v>
      </c>
      <c r="C18083" s="102"/>
      <c r="D18083" s="100" t="s">
        <v>18627</v>
      </c>
      <c r="E18083" s="101">
        <v>10.14</v>
      </c>
      <c r="F18083" s="102"/>
    </row>
    <row r="18084" ht="12.75" customHeight="1">
      <c r="A18084" s="100" t="s">
        <v>18295</v>
      </c>
      <c r="B18084" s="101">
        <v>44.1</v>
      </c>
      <c r="C18084" s="102"/>
      <c r="D18084" s="100" t="s">
        <v>32955</v>
      </c>
      <c r="E18084" s="101">
        <v>23.66</v>
      </c>
      <c r="F18084" s="102"/>
    </row>
    <row r="18085" ht="12.75" customHeight="1">
      <c r="A18085" s="100" t="s">
        <v>32717</v>
      </c>
      <c r="B18085" s="101">
        <v>97.83</v>
      </c>
      <c r="C18085" s="102"/>
      <c r="D18085" s="100" t="s">
        <v>18629</v>
      </c>
      <c r="E18085" s="101">
        <v>22.6</v>
      </c>
      <c r="F18085" s="102"/>
    </row>
    <row r="18086" ht="12.75" customHeight="1">
      <c r="A18086" s="100" t="s">
        <v>18297</v>
      </c>
      <c r="B18086" s="101">
        <v>93.8</v>
      </c>
      <c r="C18086" s="102"/>
      <c r="D18086" s="100" t="s">
        <v>32956</v>
      </c>
      <c r="E18086" s="101">
        <v>43.81</v>
      </c>
      <c r="F18086" s="102"/>
    </row>
    <row r="18087" ht="12.75" customHeight="1">
      <c r="A18087" s="100" t="s">
        <v>32718</v>
      </c>
      <c r="B18087" s="101">
        <v>81.38</v>
      </c>
      <c r="C18087" s="102"/>
      <c r="D18087" s="100" t="s">
        <v>18631</v>
      </c>
      <c r="E18087" s="101">
        <v>40.56</v>
      </c>
      <c r="F18087" s="102"/>
    </row>
    <row r="18088" ht="12.75" customHeight="1">
      <c r="A18088" s="100" t="s">
        <v>18299</v>
      </c>
      <c r="B18088" s="101">
        <v>79.96</v>
      </c>
      <c r="C18088" s="102"/>
      <c r="D18088" s="100" t="s">
        <v>32957</v>
      </c>
      <c r="E18088" s="101">
        <v>26.6</v>
      </c>
      <c r="F18088" s="102"/>
    </row>
    <row r="18089" ht="12.75" customHeight="1">
      <c r="A18089" s="100" t="s">
        <v>32719</v>
      </c>
      <c r="B18089" s="101">
        <v>52.05</v>
      </c>
      <c r="C18089" s="102"/>
      <c r="D18089" s="100" t="s">
        <v>18633</v>
      </c>
      <c r="E18089" s="101">
        <v>24.46</v>
      </c>
      <c r="F18089" s="102"/>
    </row>
    <row r="18090" ht="12.75" customHeight="1">
      <c r="A18090" s="100" t="s">
        <v>18301</v>
      </c>
      <c r="B18090" s="101">
        <v>51.01</v>
      </c>
      <c r="C18090" s="102"/>
      <c r="D18090" s="100" t="s">
        <v>32958</v>
      </c>
      <c r="E18090" s="101">
        <v>6.58</v>
      </c>
      <c r="F18090" s="102"/>
    </row>
    <row r="18091" ht="12.75" customHeight="1">
      <c r="A18091" s="100" t="s">
        <v>32720</v>
      </c>
      <c r="B18091" s="101">
        <v>40.32</v>
      </c>
      <c r="C18091" s="102"/>
      <c r="D18091" s="100" t="s">
        <v>18635</v>
      </c>
      <c r="E18091" s="101">
        <v>6.06</v>
      </c>
      <c r="F18091" s="102"/>
    </row>
    <row r="18092" ht="12.75" customHeight="1">
      <c r="A18092" s="100" t="s">
        <v>18303</v>
      </c>
      <c r="B18092" s="101">
        <v>39.37</v>
      </c>
      <c r="C18092" s="102"/>
      <c r="D18092" s="100" t="s">
        <v>32959</v>
      </c>
      <c r="E18092" s="101">
        <v>15.67</v>
      </c>
      <c r="F18092" s="102"/>
    </row>
    <row r="18093" ht="12.75" customHeight="1">
      <c r="A18093" s="100" t="s">
        <v>32721</v>
      </c>
      <c r="B18093" s="101">
        <v>39.02</v>
      </c>
      <c r="C18093" s="102"/>
      <c r="D18093" s="100" t="s">
        <v>18637</v>
      </c>
      <c r="E18093" s="101">
        <v>14.34</v>
      </c>
      <c r="F18093" s="102"/>
    </row>
    <row r="18094" ht="12.75" customHeight="1">
      <c r="A18094" s="100" t="s">
        <v>18305</v>
      </c>
      <c r="B18094" s="101">
        <v>38.27</v>
      </c>
      <c r="C18094" s="102"/>
      <c r="D18094" s="100" t="s">
        <v>32960</v>
      </c>
      <c r="E18094" s="101">
        <v>7.95</v>
      </c>
      <c r="F18094" s="102"/>
    </row>
    <row r="18095" ht="12.75" customHeight="1">
      <c r="A18095" s="100" t="s">
        <v>32722</v>
      </c>
      <c r="B18095" s="101">
        <v>29.11</v>
      </c>
      <c r="C18095" s="102"/>
      <c r="D18095" s="100" t="s">
        <v>18639</v>
      </c>
      <c r="E18095" s="101">
        <v>7.43</v>
      </c>
      <c r="F18095" s="102"/>
    </row>
    <row r="18096" ht="12.75" customHeight="1">
      <c r="A18096" s="100" t="s">
        <v>18307</v>
      </c>
      <c r="B18096" s="101">
        <v>28.16</v>
      </c>
      <c r="C18096" s="102"/>
      <c r="D18096" s="100" t="s">
        <v>32961</v>
      </c>
      <c r="E18096" s="101">
        <v>13.52</v>
      </c>
      <c r="F18096" s="102"/>
    </row>
    <row r="18097" ht="12.75" customHeight="1">
      <c r="A18097" s="100" t="s">
        <v>32723</v>
      </c>
      <c r="B18097" s="101">
        <v>23.58</v>
      </c>
      <c r="C18097" s="102"/>
      <c r="D18097" s="100" t="s">
        <v>18641</v>
      </c>
      <c r="E18097" s="101">
        <v>12.3</v>
      </c>
      <c r="F18097" s="102"/>
    </row>
    <row r="18098" ht="12.75" customHeight="1">
      <c r="A18098" s="100" t="s">
        <v>18309</v>
      </c>
      <c r="B18098" s="101">
        <v>22.83</v>
      </c>
      <c r="C18098" s="102"/>
      <c r="D18098" s="100" t="s">
        <v>32962</v>
      </c>
      <c r="E18098" s="101">
        <v>18.65</v>
      </c>
      <c r="F18098" s="102"/>
    </row>
    <row r="18099" ht="12.75" customHeight="1">
      <c r="A18099" s="100" t="s">
        <v>32724</v>
      </c>
      <c r="B18099" s="101">
        <v>51.79</v>
      </c>
      <c r="C18099" s="102"/>
      <c r="D18099" s="100" t="s">
        <v>18643</v>
      </c>
      <c r="E18099" s="101">
        <v>17.1</v>
      </c>
      <c r="F18099" s="102"/>
    </row>
    <row r="18100" ht="12.75" customHeight="1">
      <c r="A18100" s="100" t="s">
        <v>18311</v>
      </c>
      <c r="B18100" s="101">
        <v>49.71</v>
      </c>
      <c r="C18100" s="102"/>
      <c r="D18100" s="100" t="s">
        <v>32963</v>
      </c>
      <c r="E18100" s="101">
        <v>14.39</v>
      </c>
      <c r="F18100" s="102"/>
    </row>
    <row r="18101" ht="12.75" customHeight="1">
      <c r="A18101" s="100" t="s">
        <v>32725</v>
      </c>
      <c r="B18101" s="101">
        <v>29.83</v>
      </c>
      <c r="C18101" s="102"/>
      <c r="D18101" s="100" t="s">
        <v>18645</v>
      </c>
      <c r="E18101" s="101">
        <v>12.92</v>
      </c>
      <c r="F18101" s="102"/>
    </row>
    <row r="18102" ht="12.75" customHeight="1">
      <c r="A18102" s="100" t="s">
        <v>18313</v>
      </c>
      <c r="B18102" s="101">
        <v>28.93</v>
      </c>
      <c r="C18102" s="102"/>
      <c r="D18102" s="100" t="s">
        <v>32964</v>
      </c>
      <c r="E18102" s="101">
        <v>11.33</v>
      </c>
      <c r="F18102" s="102"/>
    </row>
    <row r="18103" ht="12.75" customHeight="1">
      <c r="A18103" s="100" t="s">
        <v>32965</v>
      </c>
      <c r="B18103" s="101">
        <v>49.78</v>
      </c>
      <c r="C18103" s="102"/>
      <c r="D18103" s="100" t="s">
        <v>18647</v>
      </c>
      <c r="E18103" s="101">
        <v>10.12</v>
      </c>
      <c r="F18103" s="102"/>
    </row>
    <row r="18104" ht="12.75" customHeight="1">
      <c r="A18104" s="100" t="s">
        <v>32966</v>
      </c>
      <c r="B18104" s="101">
        <v>48.6</v>
      </c>
      <c r="C18104" s="102"/>
      <c r="D18104" s="100" t="s">
        <v>32967</v>
      </c>
      <c r="E18104" s="101">
        <v>43.82</v>
      </c>
      <c r="F18104" s="102"/>
    </row>
    <row r="18105" ht="12.75" customHeight="1">
      <c r="A18105" s="100" t="s">
        <v>32726</v>
      </c>
      <c r="B18105" s="101">
        <v>46.89</v>
      </c>
      <c r="C18105" s="102"/>
      <c r="D18105" s="100" t="s">
        <v>266</v>
      </c>
      <c r="E18105" s="101">
        <v>40.46</v>
      </c>
      <c r="F18105" s="102"/>
    </row>
    <row r="18106" ht="12.75" customHeight="1">
      <c r="A18106" s="100" t="s">
        <v>18315</v>
      </c>
      <c r="B18106" s="101">
        <v>45.47</v>
      </c>
      <c r="C18106" s="102"/>
      <c r="D18106" s="100" t="s">
        <v>32968</v>
      </c>
      <c r="E18106" s="101">
        <v>15.98</v>
      </c>
      <c r="F18106" s="102"/>
    </row>
    <row r="18107" ht="12.75" customHeight="1">
      <c r="A18107" s="100" t="s">
        <v>32727</v>
      </c>
      <c r="B18107" s="101">
        <v>60.12</v>
      </c>
      <c r="C18107" s="102"/>
      <c r="D18107" s="100" t="s">
        <v>18650</v>
      </c>
      <c r="E18107" s="101">
        <v>14.55</v>
      </c>
      <c r="F18107" s="102"/>
    </row>
    <row r="18108" ht="12.75" customHeight="1">
      <c r="A18108" s="100" t="s">
        <v>18317</v>
      </c>
      <c r="B18108" s="101">
        <v>58.7</v>
      </c>
      <c r="C18108" s="102"/>
      <c r="D18108" s="100" t="s">
        <v>32969</v>
      </c>
      <c r="E18108" s="101">
        <v>18.37</v>
      </c>
      <c r="F18108" s="102"/>
    </row>
    <row r="18109" ht="12.75" customHeight="1">
      <c r="A18109" s="100" t="s">
        <v>32728</v>
      </c>
      <c r="B18109" s="101">
        <v>46.32</v>
      </c>
      <c r="C18109" s="102"/>
      <c r="D18109" s="100" t="s">
        <v>18652</v>
      </c>
      <c r="E18109" s="101">
        <v>16.5</v>
      </c>
      <c r="F18109" s="102"/>
    </row>
    <row r="18110" ht="12.75" customHeight="1">
      <c r="A18110" s="100" t="s">
        <v>18319</v>
      </c>
      <c r="B18110" s="101">
        <v>45.1</v>
      </c>
      <c r="C18110" s="102"/>
      <c r="D18110" s="100" t="s">
        <v>32970</v>
      </c>
      <c r="E18110" s="101">
        <v>16.98</v>
      </c>
      <c r="F18110" s="102"/>
    </row>
    <row r="18111" ht="12.75" customHeight="1">
      <c r="A18111" s="100" t="s">
        <v>32729</v>
      </c>
      <c r="B18111" s="101">
        <v>45.46</v>
      </c>
      <c r="C18111" s="102"/>
      <c r="D18111" s="100" t="s">
        <v>18654</v>
      </c>
      <c r="E18111" s="101">
        <v>14.9</v>
      </c>
      <c r="F18111" s="102"/>
    </row>
    <row r="18112" ht="12.75" customHeight="1">
      <c r="A18112" s="100" t="s">
        <v>18321</v>
      </c>
      <c r="B18112" s="101">
        <v>44.04</v>
      </c>
      <c r="C18112" s="102"/>
      <c r="D18112" s="100" t="s">
        <v>32971</v>
      </c>
      <c r="E18112" s="101">
        <v>5.08</v>
      </c>
      <c r="F18112" s="102"/>
    </row>
    <row r="18113" ht="12.75" customHeight="1">
      <c r="A18113" s="100" t="s">
        <v>32730</v>
      </c>
      <c r="B18113" s="101">
        <v>57.15</v>
      </c>
      <c r="C18113" s="102"/>
      <c r="D18113" s="100" t="s">
        <v>18656</v>
      </c>
      <c r="E18113" s="101">
        <v>4.46</v>
      </c>
      <c r="F18113" s="102"/>
    </row>
    <row r="18114" ht="12.75" customHeight="1">
      <c r="A18114" s="100" t="s">
        <v>18323</v>
      </c>
      <c r="B18114" s="101">
        <v>55.73</v>
      </c>
      <c r="C18114" s="102"/>
      <c r="D18114" s="100" t="s">
        <v>32972</v>
      </c>
      <c r="E18114" s="101">
        <v>11.32</v>
      </c>
      <c r="F18114" s="102"/>
    </row>
    <row r="18115" ht="12.75" customHeight="1">
      <c r="A18115" s="100" t="s">
        <v>32731</v>
      </c>
      <c r="B18115" s="101">
        <v>47.71</v>
      </c>
      <c r="C18115" s="102"/>
      <c r="D18115" s="100" t="s">
        <v>18658</v>
      </c>
      <c r="E18115" s="101">
        <v>10.02</v>
      </c>
      <c r="F18115" s="102"/>
    </row>
    <row r="18116" ht="12.75" customHeight="1">
      <c r="A18116" s="100" t="s">
        <v>18325</v>
      </c>
      <c r="B18116" s="101">
        <v>46.49</v>
      </c>
      <c r="C18116" s="102"/>
      <c r="D18116" s="100" t="s">
        <v>32973</v>
      </c>
      <c r="E18116" s="101">
        <v>11.18</v>
      </c>
      <c r="F18116" s="102"/>
    </row>
    <row r="18117" ht="12.75" customHeight="1">
      <c r="A18117" s="100" t="s">
        <v>32732</v>
      </c>
      <c r="B18117" s="101">
        <v>35.37</v>
      </c>
      <c r="C18117" s="102"/>
      <c r="D18117" s="100" t="s">
        <v>18660</v>
      </c>
      <c r="E18117" s="101">
        <v>9.88</v>
      </c>
      <c r="F18117" s="102"/>
    </row>
    <row r="18118" ht="12.75" customHeight="1">
      <c r="A18118" s="100" t="s">
        <v>18327</v>
      </c>
      <c r="B18118" s="101">
        <v>34.24</v>
      </c>
      <c r="C18118" s="102"/>
      <c r="D18118" s="100" t="s">
        <v>32974</v>
      </c>
      <c r="E18118" s="101">
        <v>8.01</v>
      </c>
      <c r="F18118" s="102"/>
    </row>
    <row r="18119" ht="12.75" customHeight="1">
      <c r="A18119" s="100" t="s">
        <v>32733</v>
      </c>
      <c r="B18119" s="101">
        <v>69.35</v>
      </c>
      <c r="C18119" s="102"/>
      <c r="D18119" s="100" t="s">
        <v>18662</v>
      </c>
      <c r="E18119" s="101">
        <v>7.05</v>
      </c>
      <c r="F18119" s="102"/>
    </row>
    <row r="18120" ht="12.75" customHeight="1">
      <c r="A18120" s="100" t="s">
        <v>18329</v>
      </c>
      <c r="B18120" s="101">
        <v>63.11</v>
      </c>
      <c r="C18120" s="102"/>
      <c r="D18120" s="100" t="s">
        <v>32975</v>
      </c>
      <c r="E18120" s="101">
        <v>31.95</v>
      </c>
      <c r="F18120" s="102"/>
    </row>
    <row r="18121" ht="12.75" customHeight="1">
      <c r="A18121" s="100" t="s">
        <v>32734</v>
      </c>
      <c r="B18121" s="101">
        <v>92.02</v>
      </c>
      <c r="C18121" s="102"/>
      <c r="D18121" s="100" t="s">
        <v>18664</v>
      </c>
      <c r="E18121" s="101">
        <v>28.42</v>
      </c>
      <c r="F18121" s="102"/>
    </row>
    <row r="18122" ht="12.75" customHeight="1">
      <c r="A18122" s="100" t="s">
        <v>18331</v>
      </c>
      <c r="B18122" s="101">
        <v>85.79</v>
      </c>
      <c r="C18122" s="102"/>
      <c r="D18122" s="100" t="s">
        <v>32976</v>
      </c>
      <c r="E18122" s="101">
        <v>17.81</v>
      </c>
      <c r="F18122" s="102"/>
    </row>
    <row r="18123" ht="12.75" customHeight="1">
      <c r="A18123" s="100" t="s">
        <v>32735</v>
      </c>
      <c r="B18123" s="101">
        <v>55.18</v>
      </c>
      <c r="C18123" s="102"/>
      <c r="D18123" s="100" t="s">
        <v>18666</v>
      </c>
      <c r="E18123" s="101">
        <v>16.27</v>
      </c>
      <c r="F18123" s="102"/>
    </row>
    <row r="18124" ht="12.75" customHeight="1">
      <c r="A18124" s="100" t="s">
        <v>18333</v>
      </c>
      <c r="B18124" s="101">
        <v>48.94</v>
      </c>
      <c r="C18124" s="102"/>
      <c r="D18124" s="100" t="s">
        <v>32977</v>
      </c>
      <c r="E18124" s="101">
        <v>15.13</v>
      </c>
      <c r="F18124" s="102"/>
    </row>
    <row r="18125" ht="12.75" customHeight="1">
      <c r="A18125" s="100" t="s">
        <v>32736</v>
      </c>
      <c r="B18125" s="101">
        <v>71.13</v>
      </c>
      <c r="C18125" s="102"/>
      <c r="D18125" s="100" t="s">
        <v>18668</v>
      </c>
      <c r="E18125" s="101">
        <v>13.8</v>
      </c>
      <c r="F18125" s="102"/>
    </row>
    <row r="18126" ht="12.75" customHeight="1">
      <c r="A18126" s="100" t="s">
        <v>18335</v>
      </c>
      <c r="B18126" s="101">
        <v>64.8</v>
      </c>
      <c r="C18126" s="102"/>
      <c r="D18126" s="100" t="s">
        <v>32978</v>
      </c>
      <c r="E18126" s="101">
        <v>18.12</v>
      </c>
      <c r="F18126" s="102"/>
    </row>
    <row r="18127" ht="12.75" customHeight="1">
      <c r="A18127" s="100" t="s">
        <v>32737</v>
      </c>
      <c r="B18127" s="101">
        <v>50.99</v>
      </c>
      <c r="C18127" s="102"/>
      <c r="D18127" s="100" t="s">
        <v>18670</v>
      </c>
      <c r="E18127" s="101">
        <v>16.57</v>
      </c>
      <c r="F18127" s="102"/>
    </row>
    <row r="18128" ht="12.75" customHeight="1">
      <c r="A18128" s="100" t="s">
        <v>18337</v>
      </c>
      <c r="B18128" s="101">
        <v>45.36</v>
      </c>
      <c r="C18128" s="102"/>
      <c r="D18128" s="100" t="s">
        <v>32979</v>
      </c>
      <c r="E18128" s="101">
        <v>14.88</v>
      </c>
      <c r="F18128" s="102"/>
    </row>
    <row r="18129" ht="12.75" customHeight="1">
      <c r="A18129" s="100" t="s">
        <v>32738</v>
      </c>
      <c r="B18129" s="101">
        <v>35.38</v>
      </c>
      <c r="C18129" s="102"/>
      <c r="D18129" s="100" t="s">
        <v>18672</v>
      </c>
      <c r="E18129" s="101">
        <v>13.55</v>
      </c>
      <c r="F18129" s="102"/>
    </row>
    <row r="18130" ht="12.75" customHeight="1">
      <c r="A18130" s="100" t="s">
        <v>18339</v>
      </c>
      <c r="B18130" s="101">
        <v>33.96</v>
      </c>
      <c r="C18130" s="102"/>
      <c r="D18130" s="100" t="s">
        <v>32980</v>
      </c>
      <c r="E18130" s="101">
        <v>17.67</v>
      </c>
      <c r="F18130" s="102"/>
    </row>
    <row r="18131" ht="12.75" customHeight="1">
      <c r="A18131" s="100" t="s">
        <v>32739</v>
      </c>
      <c r="B18131" s="101">
        <v>34.21</v>
      </c>
      <c r="C18131" s="102"/>
      <c r="D18131" s="100" t="s">
        <v>18674</v>
      </c>
      <c r="E18131" s="101">
        <v>16.65</v>
      </c>
      <c r="F18131" s="102"/>
    </row>
    <row r="18132" ht="12.75" customHeight="1">
      <c r="A18132" s="100" t="s">
        <v>18341</v>
      </c>
      <c r="B18132" s="101">
        <v>32.79</v>
      </c>
      <c r="C18132" s="102"/>
      <c r="D18132" s="100" t="s">
        <v>32981</v>
      </c>
      <c r="E18132" s="101">
        <v>19.79</v>
      </c>
      <c r="F18132" s="102"/>
    </row>
    <row r="18133" ht="12.75" customHeight="1">
      <c r="A18133" s="100" t="s">
        <v>32740</v>
      </c>
      <c r="B18133" s="101">
        <v>73.46</v>
      </c>
      <c r="C18133" s="102"/>
      <c r="D18133" s="100" t="s">
        <v>18676</v>
      </c>
      <c r="E18133" s="101">
        <v>18.25</v>
      </c>
      <c r="F18133" s="102"/>
    </row>
    <row r="18134" ht="12.75" customHeight="1">
      <c r="A18134" s="100" t="s">
        <v>18343</v>
      </c>
      <c r="B18134" s="101">
        <v>67.13</v>
      </c>
      <c r="C18134" s="102"/>
      <c r="D18134" s="100" t="s">
        <v>32982</v>
      </c>
      <c r="E18134" s="101">
        <v>15.25</v>
      </c>
      <c r="F18134" s="102"/>
    </row>
    <row r="18135" ht="12.75" customHeight="1">
      <c r="A18135" s="100" t="s">
        <v>32743</v>
      </c>
      <c r="B18135" s="101">
        <v>73.77</v>
      </c>
      <c r="C18135" s="102"/>
      <c r="D18135" s="100" t="s">
        <v>18678</v>
      </c>
      <c r="E18135" s="101">
        <v>13.92</v>
      </c>
      <c r="F18135" s="102"/>
    </row>
    <row r="18136" ht="12.75" customHeight="1">
      <c r="A18136" s="100" t="s">
        <v>18345</v>
      </c>
      <c r="B18136" s="101">
        <v>67.44</v>
      </c>
      <c r="C18136" s="102"/>
      <c r="D18136" s="100" t="s">
        <v>32983</v>
      </c>
      <c r="E18136" s="101">
        <v>4.75</v>
      </c>
      <c r="F18136" s="102"/>
    </row>
    <row r="18137" ht="12.75" customHeight="1">
      <c r="A18137" s="100" t="s">
        <v>32746</v>
      </c>
      <c r="B18137" s="101">
        <v>40.41</v>
      </c>
      <c r="C18137" s="102"/>
      <c r="D18137" s="100" t="s">
        <v>18680</v>
      </c>
      <c r="E18137" s="101">
        <v>4.3</v>
      </c>
      <c r="F18137" s="102"/>
    </row>
    <row r="18138" ht="12.75" customHeight="1">
      <c r="A18138" s="100" t="s">
        <v>18347</v>
      </c>
      <c r="B18138" s="101">
        <v>38.99</v>
      </c>
      <c r="C18138" s="102"/>
      <c r="D18138" s="100" t="s">
        <v>32984</v>
      </c>
      <c r="E18138" s="101">
        <v>16.29</v>
      </c>
      <c r="F18138" s="102"/>
    </row>
    <row r="18139" ht="12.75" customHeight="1">
      <c r="A18139" s="100" t="s">
        <v>32749</v>
      </c>
      <c r="B18139" s="101">
        <v>37.23</v>
      </c>
      <c r="C18139" s="102"/>
      <c r="D18139" s="100" t="s">
        <v>18682</v>
      </c>
      <c r="E18139" s="101">
        <v>15.18</v>
      </c>
      <c r="F18139" s="102"/>
    </row>
    <row r="18140" ht="12.75" customHeight="1">
      <c r="A18140" s="100" t="s">
        <v>18349</v>
      </c>
      <c r="B18140" s="101">
        <v>35.81</v>
      </c>
      <c r="C18140" s="102"/>
      <c r="D18140" s="100" t="s">
        <v>32985</v>
      </c>
      <c r="E18140" s="101">
        <v>39.06</v>
      </c>
      <c r="F18140" s="102"/>
    </row>
    <row r="18141" ht="12.75" customHeight="1">
      <c r="A18141" s="100" t="s">
        <v>32752</v>
      </c>
      <c r="B18141" s="101">
        <v>80.47</v>
      </c>
      <c r="C18141" s="102"/>
      <c r="D18141" s="100" t="s">
        <v>18684</v>
      </c>
      <c r="E18141" s="101">
        <v>35.2</v>
      </c>
      <c r="F18141" s="102"/>
    </row>
    <row r="18142" ht="12.75" customHeight="1">
      <c r="A18142" s="100" t="s">
        <v>18351</v>
      </c>
      <c r="B18142" s="101">
        <v>75.73</v>
      </c>
      <c r="C18142" s="102"/>
      <c r="D18142" s="100" t="s">
        <v>32986</v>
      </c>
      <c r="E18142" s="101">
        <v>23.33</v>
      </c>
      <c r="F18142" s="102"/>
    </row>
    <row r="18143" ht="12.75" customHeight="1">
      <c r="A18143" s="100" t="s">
        <v>32755</v>
      </c>
      <c r="B18143" s="101">
        <v>73.21</v>
      </c>
      <c r="C18143" s="102"/>
      <c r="D18143" s="100" t="s">
        <v>18686</v>
      </c>
      <c r="E18143" s="101">
        <v>20.56</v>
      </c>
      <c r="F18143" s="102"/>
    </row>
    <row r="18144" ht="12.75" customHeight="1">
      <c r="A18144" s="100" t="s">
        <v>18353</v>
      </c>
      <c r="B18144" s="101">
        <v>68.47</v>
      </c>
      <c r="C18144" s="102"/>
      <c r="D18144" s="100" t="s">
        <v>32987</v>
      </c>
      <c r="E18144" s="101">
        <v>8.35</v>
      </c>
      <c r="F18144" s="102"/>
    </row>
    <row r="18145" ht="12.75" customHeight="1">
      <c r="A18145" s="100" t="s">
        <v>32758</v>
      </c>
      <c r="B18145" s="101">
        <v>110.63</v>
      </c>
      <c r="C18145" s="102"/>
      <c r="D18145" s="100" t="s">
        <v>18688</v>
      </c>
      <c r="E18145" s="101">
        <v>7.33</v>
      </c>
      <c r="F18145" s="102"/>
    </row>
    <row r="18146" ht="12.75" customHeight="1">
      <c r="A18146" s="100" t="s">
        <v>18355</v>
      </c>
      <c r="B18146" s="101">
        <v>110.04</v>
      </c>
      <c r="C18146" s="102"/>
      <c r="D18146" s="100" t="s">
        <v>32988</v>
      </c>
      <c r="E18146" s="101">
        <v>9.7</v>
      </c>
      <c r="F18146" s="102"/>
    </row>
    <row r="18147" ht="12.75" customHeight="1">
      <c r="A18147" s="100" t="s">
        <v>32761</v>
      </c>
      <c r="B18147" s="101">
        <v>129.79</v>
      </c>
      <c r="C18147" s="102"/>
      <c r="D18147" s="100" t="s">
        <v>18690</v>
      </c>
      <c r="E18147" s="101">
        <v>8.64</v>
      </c>
      <c r="F18147" s="102"/>
    </row>
    <row r="18148" ht="12.75" customHeight="1">
      <c r="A18148" s="100" t="s">
        <v>18357</v>
      </c>
      <c r="B18148" s="101">
        <v>127.44</v>
      </c>
      <c r="C18148" s="102"/>
      <c r="D18148" s="100" t="s">
        <v>32989</v>
      </c>
      <c r="E18148" s="101">
        <v>25.96</v>
      </c>
      <c r="F18148" s="102"/>
    </row>
    <row r="18149" ht="12.75" customHeight="1">
      <c r="A18149" s="100" t="s">
        <v>32764</v>
      </c>
      <c r="B18149" s="101">
        <v>39.72</v>
      </c>
      <c r="C18149" s="102"/>
      <c r="D18149" s="100" t="s">
        <v>18692</v>
      </c>
      <c r="E18149" s="101">
        <v>23.32</v>
      </c>
      <c r="F18149" s="102"/>
    </row>
    <row r="18150" ht="12.75" customHeight="1">
      <c r="A18150" s="100" t="s">
        <v>18359</v>
      </c>
      <c r="B18150" s="101">
        <v>38.53</v>
      </c>
      <c r="C18150" s="102"/>
      <c r="D18150" s="100" t="s">
        <v>32990</v>
      </c>
      <c r="E18150" s="101">
        <v>5.42</v>
      </c>
      <c r="F18150" s="102"/>
    </row>
    <row r="18151" ht="12.75" customHeight="1">
      <c r="A18151" s="100" t="s">
        <v>32767</v>
      </c>
      <c r="B18151" s="101">
        <v>122.42</v>
      </c>
      <c r="C18151" s="102"/>
      <c r="D18151" s="100" t="s">
        <v>18694</v>
      </c>
      <c r="E18151" s="101">
        <v>4.81</v>
      </c>
      <c r="F18151" s="102"/>
    </row>
    <row r="18152" ht="12.75" customHeight="1">
      <c r="A18152" s="100" t="s">
        <v>18361</v>
      </c>
      <c r="B18152" s="101">
        <v>120.94</v>
      </c>
      <c r="C18152" s="102"/>
      <c r="D18152" s="100" t="s">
        <v>32991</v>
      </c>
      <c r="E18152" s="101">
        <v>8.55</v>
      </c>
      <c r="F18152" s="102"/>
    </row>
    <row r="18153" ht="12.75" customHeight="1">
      <c r="A18153" s="100" t="s">
        <v>32770</v>
      </c>
      <c r="B18153" s="101">
        <v>177.76</v>
      </c>
      <c r="C18153" s="102"/>
      <c r="D18153" s="100" t="s">
        <v>18696</v>
      </c>
      <c r="E18153" s="101">
        <v>7.7</v>
      </c>
      <c r="F18153" s="102"/>
    </row>
    <row r="18154" ht="12.75" customHeight="1">
      <c r="A18154" s="100" t="s">
        <v>18363</v>
      </c>
      <c r="B18154" s="101">
        <v>176.28</v>
      </c>
      <c r="C18154" s="102"/>
      <c r="D18154" s="100" t="s">
        <v>32992</v>
      </c>
      <c r="E18154" s="101">
        <v>17.42</v>
      </c>
      <c r="F18154" s="102"/>
    </row>
    <row r="18155" ht="12.75" customHeight="1">
      <c r="A18155" s="100" t="s">
        <v>32773</v>
      </c>
      <c r="B18155" s="101">
        <v>131.76</v>
      </c>
      <c r="C18155" s="102"/>
      <c r="D18155" s="100" t="s">
        <v>18698</v>
      </c>
      <c r="E18155" s="101">
        <v>16.48</v>
      </c>
      <c r="F18155" s="102"/>
    </row>
    <row r="18156" ht="12.75" customHeight="1">
      <c r="A18156" s="100" t="s">
        <v>18365</v>
      </c>
      <c r="B18156" s="101">
        <v>129.54</v>
      </c>
      <c r="C18156" s="102"/>
      <c r="D18156" s="100" t="s">
        <v>32993</v>
      </c>
      <c r="E18156" s="101">
        <v>31.65</v>
      </c>
      <c r="F18156" s="102"/>
    </row>
    <row r="18157" ht="12.75" customHeight="1">
      <c r="A18157" s="100" t="s">
        <v>32776</v>
      </c>
      <c r="B18157" s="101">
        <v>204.29</v>
      </c>
      <c r="C18157" s="102"/>
      <c r="D18157" s="100" t="s">
        <v>18700</v>
      </c>
      <c r="E18157" s="101">
        <v>28.29</v>
      </c>
      <c r="F18157" s="102"/>
    </row>
    <row r="18158" ht="12.75" customHeight="1">
      <c r="A18158" s="100" t="s">
        <v>18367</v>
      </c>
      <c r="B18158" s="101">
        <v>202.07</v>
      </c>
      <c r="C18158" s="102"/>
      <c r="D18158" s="100" t="s">
        <v>32994</v>
      </c>
      <c r="E18158" s="101">
        <v>13.81</v>
      </c>
      <c r="F18158" s="102"/>
    </row>
    <row r="18159" ht="12.75" customHeight="1">
      <c r="A18159" s="100" t="s">
        <v>32779</v>
      </c>
      <c r="B18159" s="101">
        <v>269.62</v>
      </c>
      <c r="C18159" s="102"/>
      <c r="D18159" s="100" t="s">
        <v>18702</v>
      </c>
      <c r="E18159" s="101">
        <v>12.39</v>
      </c>
      <c r="F18159" s="102"/>
    </row>
    <row r="18160" ht="12.75" customHeight="1">
      <c r="A18160" s="100" t="s">
        <v>18369</v>
      </c>
      <c r="B18160" s="101">
        <v>266.66</v>
      </c>
      <c r="C18160" s="102"/>
      <c r="D18160" s="100" t="s">
        <v>32995</v>
      </c>
      <c r="E18160" s="101">
        <v>5.24</v>
      </c>
      <c r="F18160" s="102"/>
    </row>
    <row r="18161" ht="12.75" customHeight="1">
      <c r="A18161" s="100" t="s">
        <v>32782</v>
      </c>
      <c r="B18161" s="101">
        <v>337.09</v>
      </c>
      <c r="C18161" s="102"/>
      <c r="D18161" s="100" t="s">
        <v>18704</v>
      </c>
      <c r="E18161" s="101">
        <v>4.63</v>
      </c>
      <c r="F18161" s="102"/>
    </row>
    <row r="18162" ht="12.75" customHeight="1">
      <c r="A18162" s="100" t="s">
        <v>18371</v>
      </c>
      <c r="B18162" s="101">
        <v>334.13</v>
      </c>
      <c r="C18162" s="102"/>
      <c r="D18162" s="100" t="s">
        <v>32996</v>
      </c>
      <c r="E18162" s="101">
        <v>11.97</v>
      </c>
      <c r="F18162" s="102"/>
    </row>
    <row r="18163" ht="12.75" customHeight="1">
      <c r="A18163" s="100" t="s">
        <v>32785</v>
      </c>
      <c r="B18163" s="101">
        <v>315.09</v>
      </c>
      <c r="C18163" s="102"/>
      <c r="D18163" s="100" t="s">
        <v>18706</v>
      </c>
      <c r="E18163" s="101">
        <v>10.64</v>
      </c>
      <c r="F18163" s="102"/>
    </row>
    <row r="18164" ht="12.75" customHeight="1">
      <c r="A18164" s="100" t="s">
        <v>18373</v>
      </c>
      <c r="B18164" s="101">
        <v>311.64</v>
      </c>
      <c r="C18164" s="102"/>
      <c r="D18164" s="100" t="s">
        <v>32997</v>
      </c>
      <c r="E18164" s="101">
        <v>16.25</v>
      </c>
      <c r="F18164" s="102"/>
    </row>
    <row r="18165" ht="12.75" customHeight="1">
      <c r="A18165" s="100" t="s">
        <v>32788</v>
      </c>
      <c r="B18165" s="101">
        <v>402.91</v>
      </c>
      <c r="C18165" s="102"/>
      <c r="D18165" s="100" t="s">
        <v>18708</v>
      </c>
      <c r="E18165" s="101">
        <v>14.83</v>
      </c>
      <c r="F18165" s="102"/>
    </row>
    <row r="18166" ht="12.75" customHeight="1">
      <c r="A18166" s="100" t="s">
        <v>18375</v>
      </c>
      <c r="B18166" s="101">
        <v>399.46</v>
      </c>
      <c r="C18166" s="102"/>
      <c r="D18166" s="100" t="s">
        <v>32998</v>
      </c>
      <c r="E18166" s="101">
        <v>32.51</v>
      </c>
      <c r="F18166" s="102"/>
    </row>
    <row r="18167" ht="12.75" customHeight="1">
      <c r="A18167" s="100" t="s">
        <v>32791</v>
      </c>
      <c r="B18167" s="101">
        <v>39.36</v>
      </c>
      <c r="C18167" s="102"/>
      <c r="D18167" s="100" t="s">
        <v>269</v>
      </c>
      <c r="E18167" s="101">
        <v>29.67</v>
      </c>
      <c r="F18167" s="102"/>
    </row>
    <row r="18168" ht="12.75" customHeight="1">
      <c r="A18168" s="100" t="s">
        <v>18377</v>
      </c>
      <c r="B18168" s="101">
        <v>37.94</v>
      </c>
      <c r="C18168" s="102"/>
      <c r="D18168" s="100" t="s">
        <v>32999</v>
      </c>
      <c r="E18168" s="101">
        <v>25.32</v>
      </c>
      <c r="F18168" s="102"/>
    </row>
    <row r="18169" ht="12.75" customHeight="1">
      <c r="A18169" s="100" t="s">
        <v>32794</v>
      </c>
      <c r="B18169" s="101">
        <v>47.18</v>
      </c>
      <c r="C18169" s="102"/>
      <c r="D18169" s="100" t="s">
        <v>18711</v>
      </c>
      <c r="E18169" s="101">
        <v>22.96</v>
      </c>
      <c r="F18169" s="102"/>
    </row>
    <row r="18170" ht="12.75" customHeight="1">
      <c r="A18170" s="100" t="s">
        <v>18379</v>
      </c>
      <c r="B18170" s="101">
        <v>45.76</v>
      </c>
      <c r="C18170" s="102"/>
      <c r="D18170" s="100" t="s">
        <v>33000</v>
      </c>
      <c r="E18170" s="101">
        <v>30.23</v>
      </c>
      <c r="F18170" s="102"/>
    </row>
    <row r="18171" ht="12.75" customHeight="1">
      <c r="A18171" s="100" t="s">
        <v>32797</v>
      </c>
      <c r="B18171" s="101">
        <v>58.09</v>
      </c>
      <c r="C18171" s="102"/>
      <c r="D18171" s="100" t="s">
        <v>18713</v>
      </c>
      <c r="E18171" s="101">
        <v>27.39</v>
      </c>
      <c r="F18171" s="102"/>
    </row>
    <row r="18172" ht="12.75" customHeight="1">
      <c r="A18172" s="100" t="s">
        <v>18381</v>
      </c>
      <c r="B18172" s="101">
        <v>52.41</v>
      </c>
      <c r="C18172" s="102"/>
      <c r="D18172" s="100" t="s">
        <v>33001</v>
      </c>
      <c r="E18172" s="101">
        <v>40.01</v>
      </c>
      <c r="F18172" s="102"/>
    </row>
    <row r="18173" ht="12.75" customHeight="1">
      <c r="A18173" s="100" t="s">
        <v>32800</v>
      </c>
      <c r="B18173" s="101">
        <v>79.91</v>
      </c>
      <c r="C18173" s="102"/>
      <c r="D18173" s="100" t="s">
        <v>18715</v>
      </c>
      <c r="E18173" s="101">
        <v>36.15</v>
      </c>
      <c r="F18173" s="102"/>
    </row>
    <row r="18174" ht="12.75" customHeight="1">
      <c r="A18174" s="100" t="s">
        <v>18383</v>
      </c>
      <c r="B18174" s="101">
        <v>72.53</v>
      </c>
      <c r="C18174" s="102"/>
      <c r="D18174" s="100" t="s">
        <v>33002</v>
      </c>
      <c r="E18174" s="101">
        <v>5.91</v>
      </c>
      <c r="F18174" s="102"/>
    </row>
    <row r="18175" ht="12.75" customHeight="1">
      <c r="A18175" s="100" t="s">
        <v>32803</v>
      </c>
      <c r="B18175" s="101">
        <v>100.23</v>
      </c>
      <c r="C18175" s="102"/>
      <c r="D18175" s="100" t="s">
        <v>18717</v>
      </c>
      <c r="E18175" s="101">
        <v>5.3</v>
      </c>
      <c r="F18175" s="102"/>
    </row>
    <row r="18176" ht="12.75" customHeight="1">
      <c r="A18176" s="100" t="s">
        <v>18385</v>
      </c>
      <c r="B18176" s="101">
        <v>91.35</v>
      </c>
      <c r="C18176" s="102"/>
      <c r="D18176" s="100" t="s">
        <v>33003</v>
      </c>
      <c r="E18176" s="101">
        <v>12.07</v>
      </c>
      <c r="F18176" s="102"/>
    </row>
    <row r="18177" ht="12.75" customHeight="1">
      <c r="A18177" s="100" t="s">
        <v>32806</v>
      </c>
      <c r="B18177" s="101">
        <v>52.42</v>
      </c>
      <c r="C18177" s="102"/>
      <c r="D18177" s="100" t="s">
        <v>18719</v>
      </c>
      <c r="E18177" s="101">
        <v>10.93</v>
      </c>
      <c r="F18177" s="102"/>
    </row>
    <row r="18178" ht="12.75" customHeight="1">
      <c r="A18178" s="100" t="s">
        <v>18387</v>
      </c>
      <c r="B18178" s="101">
        <v>46.73</v>
      </c>
      <c r="C18178" s="102"/>
      <c r="D18178" s="100" t="s">
        <v>33004</v>
      </c>
      <c r="E18178" s="101">
        <v>27.13</v>
      </c>
      <c r="F18178" s="102"/>
    </row>
    <row r="18179" ht="12.75" customHeight="1">
      <c r="A18179" s="100" t="s">
        <v>32809</v>
      </c>
      <c r="B18179" s="101">
        <v>42.16</v>
      </c>
      <c r="C18179" s="102"/>
      <c r="D18179" s="100" t="s">
        <v>18721</v>
      </c>
      <c r="E18179" s="101">
        <v>24.35</v>
      </c>
      <c r="F18179" s="102"/>
    </row>
    <row r="18180" ht="12.75" customHeight="1">
      <c r="A18180" s="100" t="s">
        <v>18389</v>
      </c>
      <c r="B18180" s="101">
        <v>40.74</v>
      </c>
      <c r="C18180" s="102"/>
      <c r="D18180" s="100" t="s">
        <v>33005</v>
      </c>
      <c r="E18180" s="101">
        <v>29.66</v>
      </c>
      <c r="F18180" s="102"/>
    </row>
    <row r="18181" ht="12.75" customHeight="1">
      <c r="A18181" s="100" t="s">
        <v>32810</v>
      </c>
      <c r="B18181" s="101">
        <v>53.51</v>
      </c>
      <c r="C18181" s="102"/>
      <c r="D18181" s="100" t="s">
        <v>18723</v>
      </c>
      <c r="E18181" s="101">
        <v>26.88</v>
      </c>
      <c r="F18181" s="102"/>
    </row>
    <row r="18182" ht="12.75" customHeight="1">
      <c r="A18182" s="100" t="s">
        <v>18391</v>
      </c>
      <c r="B18182" s="101">
        <v>52.76</v>
      </c>
      <c r="C18182" s="102"/>
      <c r="D18182" s="100" t="s">
        <v>33006</v>
      </c>
      <c r="E18182" s="101">
        <v>28.47</v>
      </c>
      <c r="F18182" s="102"/>
    </row>
    <row r="18183" ht="12.75" customHeight="1">
      <c r="A18183" s="100" t="s">
        <v>32811</v>
      </c>
      <c r="B18183" s="101">
        <v>115.6</v>
      </c>
      <c r="C18183" s="102"/>
      <c r="D18183" s="100" t="s">
        <v>18725</v>
      </c>
      <c r="E18183" s="101">
        <v>26.59</v>
      </c>
      <c r="F18183" s="102"/>
    </row>
    <row r="18184" ht="12.75" customHeight="1">
      <c r="A18184" s="100" t="s">
        <v>18393</v>
      </c>
      <c r="B18184" s="101">
        <v>109.36</v>
      </c>
      <c r="C18184" s="102"/>
      <c r="D18184" s="100" t="s">
        <v>33007</v>
      </c>
      <c r="E18184" s="101">
        <v>48.06</v>
      </c>
      <c r="F18184" s="102"/>
    </row>
    <row r="18185" ht="12.75" customHeight="1">
      <c r="A18185" s="100" t="s">
        <v>32812</v>
      </c>
      <c r="B18185" s="101">
        <v>161.56</v>
      </c>
      <c r="C18185" s="102"/>
      <c r="D18185" s="100" t="s">
        <v>18727</v>
      </c>
      <c r="E18185" s="101">
        <v>45.41</v>
      </c>
      <c r="F18185" s="102"/>
    </row>
    <row r="18186" ht="12.75" customHeight="1">
      <c r="A18186" s="100" t="s">
        <v>18395</v>
      </c>
      <c r="B18186" s="101">
        <v>155.33</v>
      </c>
      <c r="C18186" s="102"/>
      <c r="D18186" s="100" t="s">
        <v>33008</v>
      </c>
      <c r="E18186" s="101">
        <v>14.02</v>
      </c>
      <c r="F18186" s="102"/>
    </row>
    <row r="18187" ht="12.75" customHeight="1">
      <c r="A18187" s="100" t="s">
        <v>32813</v>
      </c>
      <c r="B18187" s="101">
        <v>276.18</v>
      </c>
      <c r="C18187" s="102"/>
      <c r="D18187" s="100" t="s">
        <v>18729</v>
      </c>
      <c r="E18187" s="101">
        <v>12.6</v>
      </c>
      <c r="F18187" s="102"/>
    </row>
    <row r="18188" ht="12.75" customHeight="1">
      <c r="A18188" s="100" t="s">
        <v>18397</v>
      </c>
      <c r="B18188" s="101">
        <v>269.94</v>
      </c>
      <c r="C18188" s="102"/>
      <c r="D18188" s="100" t="s">
        <v>33009</v>
      </c>
      <c r="E18188" s="101">
        <v>28.04</v>
      </c>
      <c r="F18188" s="102"/>
    </row>
    <row r="18189" ht="12.75" customHeight="1">
      <c r="A18189" s="100" t="s">
        <v>32817</v>
      </c>
      <c r="B18189" s="101">
        <v>284.96</v>
      </c>
      <c r="C18189" s="102"/>
      <c r="D18189" s="100" t="s">
        <v>18731</v>
      </c>
      <c r="E18189" s="101">
        <v>25.2</v>
      </c>
      <c r="F18189" s="102"/>
    </row>
    <row r="18190" ht="12.75" customHeight="1">
      <c r="A18190" s="100" t="s">
        <v>18405</v>
      </c>
      <c r="B18190" s="101">
        <v>273.34</v>
      </c>
      <c r="C18190" s="102"/>
      <c r="D18190" s="100" t="s">
        <v>33010</v>
      </c>
      <c r="E18190" s="101">
        <v>23.08</v>
      </c>
      <c r="F18190" s="102"/>
    </row>
    <row r="18191" ht="12.75" customHeight="1">
      <c r="A18191" s="100" t="s">
        <v>32818</v>
      </c>
      <c r="B18191" s="101">
        <v>12152.8</v>
      </c>
      <c r="C18191" s="102"/>
      <c r="D18191" s="100" t="s">
        <v>18733</v>
      </c>
      <c r="E18191" s="101">
        <v>20.73</v>
      </c>
      <c r="F18191" s="102"/>
    </row>
    <row r="18192" ht="12.75" customHeight="1">
      <c r="A18192" s="100" t="s">
        <v>18407</v>
      </c>
      <c r="B18192" s="101">
        <v>11458.65</v>
      </c>
      <c r="C18192" s="102"/>
      <c r="D18192" s="100" t="s">
        <v>33011</v>
      </c>
      <c r="E18192" s="101">
        <v>28.0</v>
      </c>
      <c r="F18192" s="102"/>
    </row>
    <row r="18193" ht="12.75" customHeight="1">
      <c r="A18193" s="100" t="s">
        <v>32819</v>
      </c>
      <c r="B18193" s="101">
        <v>350.22</v>
      </c>
      <c r="C18193" s="102"/>
      <c r="D18193" s="100" t="s">
        <v>18735</v>
      </c>
      <c r="E18193" s="101">
        <v>25.15</v>
      </c>
      <c r="F18193" s="102"/>
    </row>
    <row r="18194" ht="12.75" customHeight="1">
      <c r="A18194" s="100" t="s">
        <v>18409</v>
      </c>
      <c r="B18194" s="101">
        <v>347.38</v>
      </c>
      <c r="C18194" s="102"/>
      <c r="D18194" s="100" t="s">
        <v>33012</v>
      </c>
      <c r="E18194" s="101">
        <v>37.78</v>
      </c>
      <c r="F18194" s="102"/>
    </row>
    <row r="18195" ht="12.75" customHeight="1">
      <c r="A18195" s="100" t="s">
        <v>32820</v>
      </c>
      <c r="B18195" s="101">
        <v>69.36</v>
      </c>
      <c r="C18195" s="102"/>
      <c r="D18195" s="100" t="s">
        <v>18737</v>
      </c>
      <c r="E18195" s="101">
        <v>33.92</v>
      </c>
      <c r="F18195" s="102"/>
    </row>
    <row r="18196" ht="12.75" customHeight="1">
      <c r="A18196" s="100" t="s">
        <v>18411</v>
      </c>
      <c r="B18196" s="101">
        <v>67.64</v>
      </c>
      <c r="C18196" s="102"/>
      <c r="D18196" s="100" t="s">
        <v>33013</v>
      </c>
      <c r="E18196" s="101">
        <v>5.25</v>
      </c>
      <c r="F18196" s="102"/>
    </row>
    <row r="18197" ht="12.75" customHeight="1">
      <c r="A18197" s="100" t="s">
        <v>32821</v>
      </c>
      <c r="B18197" s="101">
        <v>76.89</v>
      </c>
      <c r="C18197" s="102"/>
      <c r="D18197" s="100" t="s">
        <v>18739</v>
      </c>
      <c r="E18197" s="101">
        <v>4.65</v>
      </c>
      <c r="F18197" s="102"/>
    </row>
    <row r="18198" ht="12.75" customHeight="1">
      <c r="A18198" s="100" t="s">
        <v>18413</v>
      </c>
      <c r="B18198" s="101">
        <v>75.17</v>
      </c>
      <c r="C18198" s="102"/>
      <c r="D18198" s="100" t="s">
        <v>33014</v>
      </c>
      <c r="E18198" s="101">
        <v>38.7</v>
      </c>
      <c r="F18198" s="102"/>
    </row>
    <row r="18199" ht="12.75" customHeight="1">
      <c r="A18199" s="100" t="s">
        <v>32822</v>
      </c>
      <c r="B18199" s="101">
        <v>323.06</v>
      </c>
      <c r="C18199" s="102"/>
      <c r="D18199" s="100" t="s">
        <v>18741</v>
      </c>
      <c r="E18199" s="101">
        <v>34.84</v>
      </c>
      <c r="F18199" s="102"/>
    </row>
    <row r="18200" ht="12.75" customHeight="1">
      <c r="A18200" s="100" t="s">
        <v>18415</v>
      </c>
      <c r="B18200" s="101">
        <v>304.86</v>
      </c>
      <c r="C18200" s="102"/>
      <c r="D18200" s="100" t="s">
        <v>33015</v>
      </c>
      <c r="E18200" s="101">
        <v>13.56</v>
      </c>
      <c r="F18200" s="102"/>
    </row>
    <row r="18201" ht="12.75" customHeight="1">
      <c r="A18201" s="100" t="s">
        <v>32823</v>
      </c>
      <c r="B18201" s="101">
        <v>48.99</v>
      </c>
      <c r="C18201" s="102"/>
      <c r="D18201" s="100" t="s">
        <v>18743</v>
      </c>
      <c r="E18201" s="101">
        <v>12.34</v>
      </c>
      <c r="F18201" s="102"/>
    </row>
    <row r="18202" ht="12.75" customHeight="1">
      <c r="A18202" s="100" t="s">
        <v>18417</v>
      </c>
      <c r="B18202" s="101">
        <v>42.44</v>
      </c>
      <c r="C18202" s="102"/>
      <c r="D18202" s="100" t="s">
        <v>33016</v>
      </c>
      <c r="E18202" s="101">
        <v>5.56</v>
      </c>
      <c r="F18202" s="102"/>
    </row>
    <row r="18203" ht="12.75" customHeight="1">
      <c r="A18203" s="100" t="s">
        <v>32824</v>
      </c>
      <c r="B18203" s="101">
        <v>102.3</v>
      </c>
      <c r="C18203" s="102"/>
      <c r="D18203" s="100" t="s">
        <v>18745</v>
      </c>
      <c r="E18203" s="101">
        <v>4.95</v>
      </c>
      <c r="F18203" s="102"/>
    </row>
    <row r="18204" ht="12.75" customHeight="1">
      <c r="A18204" s="100" t="s">
        <v>18419</v>
      </c>
      <c r="B18204" s="101">
        <v>88.64</v>
      </c>
      <c r="C18204" s="102"/>
      <c r="D18204" s="100" t="s">
        <v>33017</v>
      </c>
      <c r="E18204" s="101">
        <v>72.58</v>
      </c>
      <c r="F18204" s="102"/>
    </row>
    <row r="18205" ht="12.75" customHeight="1">
      <c r="A18205" s="100" t="s">
        <v>32825</v>
      </c>
      <c r="B18205" s="101">
        <v>20.82</v>
      </c>
      <c r="C18205" s="102"/>
      <c r="D18205" s="100" t="s">
        <v>18747</v>
      </c>
      <c r="E18205" s="101">
        <v>63.13</v>
      </c>
      <c r="F18205" s="102"/>
    </row>
    <row r="18206" ht="12.75" customHeight="1">
      <c r="A18206" s="100" t="s">
        <v>18421</v>
      </c>
      <c r="B18206" s="101">
        <v>18.04</v>
      </c>
      <c r="C18206" s="102"/>
      <c r="D18206" s="100" t="s">
        <v>33018</v>
      </c>
      <c r="E18206" s="101">
        <v>68.08</v>
      </c>
      <c r="F18206" s="102"/>
    </row>
    <row r="18207" ht="12.75" customHeight="1">
      <c r="A18207" s="100" t="s">
        <v>32826</v>
      </c>
      <c r="B18207" s="101">
        <v>17.73</v>
      </c>
      <c r="C18207" s="102"/>
      <c r="D18207" s="100" t="s">
        <v>18749</v>
      </c>
      <c r="E18207" s="101">
        <v>59.74</v>
      </c>
      <c r="F18207" s="102"/>
    </row>
    <row r="18208" ht="12.75" customHeight="1">
      <c r="A18208" s="100" t="s">
        <v>18423</v>
      </c>
      <c r="B18208" s="101">
        <v>15.36</v>
      </c>
      <c r="C18208" s="102"/>
      <c r="D18208" s="100" t="s">
        <v>33019</v>
      </c>
      <c r="E18208" s="101">
        <v>10.01</v>
      </c>
      <c r="F18208" s="102"/>
    </row>
    <row r="18209" ht="12.75" customHeight="1">
      <c r="A18209" s="100" t="s">
        <v>32827</v>
      </c>
      <c r="B18209" s="101">
        <v>18.65</v>
      </c>
      <c r="C18209" s="102"/>
      <c r="D18209" s="100" t="s">
        <v>18751</v>
      </c>
      <c r="E18209" s="101">
        <v>9.0</v>
      </c>
      <c r="F18209" s="102"/>
    </row>
    <row r="18210" ht="12.75" customHeight="1">
      <c r="A18210" s="100" t="s">
        <v>18425</v>
      </c>
      <c r="B18210" s="101">
        <v>16.16</v>
      </c>
      <c r="C18210" s="102"/>
      <c r="D18210" s="100" t="s">
        <v>33020</v>
      </c>
      <c r="E18210" s="101">
        <v>10.59</v>
      </c>
      <c r="F18210" s="102"/>
    </row>
    <row r="18211" ht="12.75" customHeight="1">
      <c r="A18211" s="100" t="s">
        <v>32828</v>
      </c>
      <c r="B18211" s="101">
        <v>15.96</v>
      </c>
      <c r="C18211" s="102"/>
      <c r="D18211" s="100" t="s">
        <v>18753</v>
      </c>
      <c r="E18211" s="101">
        <v>9.28</v>
      </c>
      <c r="F18211" s="102"/>
    </row>
    <row r="18212" ht="12.75" customHeight="1">
      <c r="A18212" s="100" t="s">
        <v>18427</v>
      </c>
      <c r="B18212" s="101">
        <v>13.83</v>
      </c>
      <c r="C18212" s="102"/>
      <c r="D18212" s="100" t="s">
        <v>33021</v>
      </c>
      <c r="E18212" s="101">
        <v>2.81</v>
      </c>
      <c r="F18212" s="102"/>
    </row>
    <row r="18213" ht="12.75" customHeight="1">
      <c r="A18213" s="100" t="s">
        <v>32831</v>
      </c>
      <c r="B18213" s="101">
        <v>14.18</v>
      </c>
      <c r="C18213" s="102"/>
      <c r="D18213" s="100" t="s">
        <v>18755</v>
      </c>
      <c r="E18213" s="101">
        <v>2.45</v>
      </c>
      <c r="F18213" s="102"/>
    </row>
    <row r="18214" ht="12.75" customHeight="1">
      <c r="A18214" s="100" t="s">
        <v>18429</v>
      </c>
      <c r="B18214" s="101">
        <v>12.29</v>
      </c>
      <c r="C18214" s="102"/>
      <c r="D18214" s="100" t="s">
        <v>33022</v>
      </c>
      <c r="E18214" s="101">
        <v>14.62</v>
      </c>
      <c r="F18214" s="102"/>
    </row>
    <row r="18215" ht="12.75" customHeight="1">
      <c r="A18215" s="100" t="s">
        <v>32834</v>
      </c>
      <c r="B18215" s="101">
        <v>19.22</v>
      </c>
      <c r="C18215" s="102"/>
      <c r="D18215" s="100" t="s">
        <v>18757</v>
      </c>
      <c r="E18215" s="101">
        <v>13.4</v>
      </c>
      <c r="F18215" s="102"/>
    </row>
    <row r="18216" ht="12.75" customHeight="1">
      <c r="A18216" s="100" t="s">
        <v>18431</v>
      </c>
      <c r="B18216" s="101">
        <v>16.65</v>
      </c>
      <c r="C18216" s="102"/>
      <c r="D18216" s="100" t="s">
        <v>33023</v>
      </c>
      <c r="E18216" s="101">
        <v>17.93</v>
      </c>
      <c r="F18216" s="102"/>
    </row>
    <row r="18217" ht="12.75" customHeight="1">
      <c r="A18217" s="100" t="s">
        <v>32837</v>
      </c>
      <c r="B18217" s="101">
        <v>63.85</v>
      </c>
      <c r="C18217" s="102"/>
      <c r="D18217" s="100" t="s">
        <v>18759</v>
      </c>
      <c r="E18217" s="101">
        <v>16.07</v>
      </c>
      <c r="F18217" s="102"/>
    </row>
    <row r="18218" ht="12.75" customHeight="1">
      <c r="A18218" s="100" t="s">
        <v>18433</v>
      </c>
      <c r="B18218" s="101">
        <v>55.32</v>
      </c>
      <c r="C18218" s="102"/>
      <c r="D18218" s="100" t="s">
        <v>33024</v>
      </c>
      <c r="E18218" s="101">
        <v>11.67</v>
      </c>
      <c r="F18218" s="102"/>
    </row>
    <row r="18219" ht="12.75" customHeight="1">
      <c r="A18219" s="100" t="s">
        <v>32840</v>
      </c>
      <c r="B18219" s="101">
        <v>29.0</v>
      </c>
      <c r="C18219" s="102"/>
      <c r="D18219" s="100" t="s">
        <v>18761</v>
      </c>
      <c r="E18219" s="101">
        <v>10.45</v>
      </c>
      <c r="F18219" s="102"/>
    </row>
    <row r="18220" ht="12.75" customHeight="1">
      <c r="A18220" s="100" t="s">
        <v>18435</v>
      </c>
      <c r="B18220" s="101">
        <v>28.05</v>
      </c>
      <c r="C18220" s="102"/>
      <c r="D18220" s="100" t="s">
        <v>33025</v>
      </c>
      <c r="E18220" s="101">
        <v>35.87</v>
      </c>
      <c r="F18220" s="102"/>
    </row>
    <row r="18221" ht="12.75" customHeight="1">
      <c r="A18221" s="100" t="s">
        <v>32843</v>
      </c>
      <c r="B18221" s="101">
        <v>34.65</v>
      </c>
      <c r="C18221" s="102"/>
      <c r="D18221" s="100" t="s">
        <v>18763</v>
      </c>
      <c r="E18221" s="101">
        <v>32.15</v>
      </c>
      <c r="F18221" s="102"/>
    </row>
    <row r="18222" ht="12.75" customHeight="1">
      <c r="A18222" s="100" t="s">
        <v>18437</v>
      </c>
      <c r="B18222" s="101">
        <v>33.66</v>
      </c>
      <c r="C18222" s="102"/>
      <c r="D18222" s="100" t="s">
        <v>33026</v>
      </c>
      <c r="E18222" s="101">
        <v>36.7</v>
      </c>
      <c r="F18222" s="102"/>
    </row>
    <row r="18223" ht="12.75" customHeight="1">
      <c r="A18223" s="100" t="s">
        <v>32846</v>
      </c>
      <c r="B18223" s="101">
        <v>24.08</v>
      </c>
      <c r="C18223" s="102"/>
      <c r="D18223" s="100" t="s">
        <v>18765</v>
      </c>
      <c r="E18223" s="101">
        <v>32.84</v>
      </c>
      <c r="F18223" s="102"/>
    </row>
    <row r="18224" ht="12.75" customHeight="1">
      <c r="A18224" s="100" t="s">
        <v>18439</v>
      </c>
      <c r="B18224" s="101">
        <v>23.09</v>
      </c>
      <c r="C18224" s="102"/>
      <c r="D18224" s="100" t="s">
        <v>33027</v>
      </c>
      <c r="E18224" s="101">
        <v>22.26</v>
      </c>
      <c r="F18224" s="102"/>
    </row>
    <row r="18225" ht="12.75" customHeight="1">
      <c r="A18225" s="100" t="s">
        <v>32849</v>
      </c>
      <c r="B18225" s="101">
        <v>69.3</v>
      </c>
      <c r="C18225" s="102"/>
      <c r="D18225" s="100" t="s">
        <v>18767</v>
      </c>
      <c r="E18225" s="101">
        <v>20.83</v>
      </c>
      <c r="F18225" s="102"/>
    </row>
    <row r="18226" ht="12.75" customHeight="1">
      <c r="A18226" s="100" t="s">
        <v>18441</v>
      </c>
      <c r="B18226" s="101">
        <v>65.51</v>
      </c>
      <c r="C18226" s="102"/>
      <c r="D18226" s="100" t="s">
        <v>33028</v>
      </c>
      <c r="E18226" s="101">
        <v>18.19</v>
      </c>
      <c r="F18226" s="102"/>
    </row>
    <row r="18227" ht="12.75" customHeight="1">
      <c r="A18227" s="100" t="s">
        <v>32852</v>
      </c>
      <c r="B18227" s="101">
        <v>75.48</v>
      </c>
      <c r="C18227" s="102"/>
      <c r="D18227" s="100" t="s">
        <v>18769</v>
      </c>
      <c r="E18227" s="101">
        <v>16.51</v>
      </c>
      <c r="F18227" s="102"/>
    </row>
    <row r="18228" ht="12.75" customHeight="1">
      <c r="A18228" s="100" t="s">
        <v>18443</v>
      </c>
      <c r="B18228" s="101">
        <v>71.69</v>
      </c>
      <c r="C18228" s="102"/>
      <c r="D18228" s="100" t="s">
        <v>33029</v>
      </c>
      <c r="E18228" s="101">
        <v>22.94</v>
      </c>
      <c r="F18228" s="102"/>
    </row>
    <row r="18229" ht="12.75" customHeight="1">
      <c r="A18229" s="100" t="s">
        <v>32855</v>
      </c>
      <c r="B18229" s="101">
        <v>90.34</v>
      </c>
      <c r="C18229" s="102"/>
      <c r="D18229" s="100" t="s">
        <v>18771</v>
      </c>
      <c r="E18229" s="101">
        <v>21.0</v>
      </c>
      <c r="F18229" s="102"/>
    </row>
    <row r="18230" ht="12.75" customHeight="1">
      <c r="A18230" s="100" t="s">
        <v>18445</v>
      </c>
      <c r="B18230" s="101">
        <v>86.55</v>
      </c>
      <c r="C18230" s="102"/>
      <c r="D18230" s="100" t="s">
        <v>33030</v>
      </c>
      <c r="E18230" s="101">
        <v>9.0</v>
      </c>
      <c r="F18230" s="102"/>
    </row>
    <row r="18231" ht="12.75" customHeight="1">
      <c r="A18231" s="100" t="s">
        <v>32858</v>
      </c>
      <c r="B18231" s="101">
        <v>114.91</v>
      </c>
      <c r="C18231" s="102"/>
      <c r="D18231" s="100" t="s">
        <v>18773</v>
      </c>
      <c r="E18231" s="101">
        <v>7.99</v>
      </c>
      <c r="F18231" s="102"/>
    </row>
    <row r="18232" ht="12.75" customHeight="1">
      <c r="A18232" s="100" t="s">
        <v>18447</v>
      </c>
      <c r="B18232" s="101">
        <v>109.98</v>
      </c>
      <c r="C18232" s="102"/>
      <c r="D18232" s="100" t="s">
        <v>33031</v>
      </c>
      <c r="E18232" s="101">
        <v>5.06</v>
      </c>
      <c r="F18232" s="102"/>
    </row>
    <row r="18233" ht="12.75" customHeight="1">
      <c r="A18233" s="100" t="s">
        <v>32861</v>
      </c>
      <c r="B18233" s="101">
        <v>58.91</v>
      </c>
      <c r="C18233" s="102"/>
      <c r="D18233" s="100" t="s">
        <v>18775</v>
      </c>
      <c r="E18233" s="101">
        <v>4.63</v>
      </c>
      <c r="F18233" s="102"/>
    </row>
    <row r="18234" ht="12.75" customHeight="1">
      <c r="A18234" s="100" t="s">
        <v>18449</v>
      </c>
      <c r="B18234" s="101">
        <v>55.12</v>
      </c>
      <c r="C18234" s="102"/>
      <c r="D18234" s="100" t="s">
        <v>33032</v>
      </c>
      <c r="E18234" s="101">
        <v>3.17</v>
      </c>
      <c r="F18234" s="102"/>
    </row>
    <row r="18235" ht="12.75" customHeight="1">
      <c r="A18235" s="100" t="s">
        <v>32862</v>
      </c>
      <c r="B18235" s="101">
        <v>157.0</v>
      </c>
      <c r="C18235" s="102"/>
      <c r="D18235" s="100" t="s">
        <v>18777</v>
      </c>
      <c r="E18235" s="101">
        <v>2.85</v>
      </c>
      <c r="F18235" s="102"/>
    </row>
    <row r="18236" ht="12.75" customHeight="1">
      <c r="A18236" s="100" t="s">
        <v>18451</v>
      </c>
      <c r="B18236" s="101">
        <v>152.07</v>
      </c>
      <c r="C18236" s="102"/>
      <c r="D18236" s="100" t="s">
        <v>33033</v>
      </c>
      <c r="E18236" s="101">
        <v>2.96</v>
      </c>
      <c r="F18236" s="102"/>
    </row>
    <row r="18237" ht="12.75" customHeight="1">
      <c r="A18237" s="100" t="s">
        <v>32863</v>
      </c>
      <c r="B18237" s="101">
        <v>63.35</v>
      </c>
      <c r="C18237" s="102"/>
      <c r="D18237" s="100" t="s">
        <v>18779</v>
      </c>
      <c r="E18237" s="101">
        <v>2.63</v>
      </c>
      <c r="F18237" s="102"/>
    </row>
    <row r="18238" ht="12.75" customHeight="1">
      <c r="A18238" s="100" t="s">
        <v>18453</v>
      </c>
      <c r="B18238" s="101">
        <v>59.56</v>
      </c>
      <c r="C18238" s="102"/>
      <c r="D18238" s="100" t="s">
        <v>33034</v>
      </c>
      <c r="E18238" s="101">
        <v>5.48</v>
      </c>
      <c r="F18238" s="102"/>
    </row>
    <row r="18239" ht="12.75" customHeight="1">
      <c r="A18239" s="100" t="s">
        <v>32864</v>
      </c>
      <c r="B18239" s="101">
        <v>103.01</v>
      </c>
      <c r="C18239" s="102"/>
      <c r="D18239" s="100" t="s">
        <v>18781</v>
      </c>
      <c r="E18239" s="101">
        <v>4.84</v>
      </c>
      <c r="F18239" s="102"/>
    </row>
    <row r="18240" ht="12.75" customHeight="1">
      <c r="A18240" s="100" t="s">
        <v>18455</v>
      </c>
      <c r="B18240" s="101">
        <v>98.08</v>
      </c>
      <c r="C18240" s="102"/>
      <c r="D18240" s="100" t="s">
        <v>33035</v>
      </c>
      <c r="E18240" s="101">
        <v>7.1</v>
      </c>
      <c r="F18240" s="102"/>
    </row>
    <row r="18241" ht="12.75" customHeight="1">
      <c r="A18241" s="100" t="s">
        <v>32865</v>
      </c>
      <c r="B18241" s="101">
        <v>10.31</v>
      </c>
      <c r="C18241" s="102"/>
      <c r="D18241" s="100" t="s">
        <v>18783</v>
      </c>
      <c r="E18241" s="101">
        <v>6.24</v>
      </c>
      <c r="F18241" s="102"/>
    </row>
    <row r="18242" ht="12.75" customHeight="1">
      <c r="A18242" s="100" t="s">
        <v>18457</v>
      </c>
      <c r="B18242" s="101">
        <v>9.91</v>
      </c>
      <c r="C18242" s="102"/>
      <c r="D18242" s="100" t="s">
        <v>33036</v>
      </c>
      <c r="E18242" s="101">
        <v>37.06</v>
      </c>
      <c r="F18242" s="102"/>
    </row>
    <row r="18243" ht="12.75" customHeight="1">
      <c r="A18243" s="100" t="s">
        <v>32866</v>
      </c>
      <c r="B18243" s="101">
        <v>114.53</v>
      </c>
      <c r="C18243" s="102"/>
      <c r="D18243" s="100" t="s">
        <v>18785</v>
      </c>
      <c r="E18243" s="101">
        <v>36.42</v>
      </c>
      <c r="F18243" s="102"/>
    </row>
    <row r="18244" ht="12.75" customHeight="1">
      <c r="A18244" s="100" t="s">
        <v>18459</v>
      </c>
      <c r="B18244" s="101">
        <v>108.84</v>
      </c>
      <c r="C18244" s="102"/>
      <c r="D18244" s="100" t="s">
        <v>33037</v>
      </c>
      <c r="E18244" s="101">
        <v>58.14</v>
      </c>
      <c r="F18244" s="102"/>
    </row>
    <row r="18245" ht="12.75" customHeight="1">
      <c r="A18245" s="100" t="s">
        <v>32867</v>
      </c>
      <c r="B18245" s="101">
        <v>130.78</v>
      </c>
      <c r="C18245" s="102"/>
      <c r="D18245" s="100" t="s">
        <v>18787</v>
      </c>
      <c r="E18245" s="101">
        <v>57.28</v>
      </c>
      <c r="F18245" s="102"/>
    </row>
    <row r="18246" ht="12.75" customHeight="1">
      <c r="A18246" s="100" t="s">
        <v>18461</v>
      </c>
      <c r="B18246" s="101">
        <v>126.52</v>
      </c>
      <c r="C18246" s="102"/>
      <c r="D18246" s="100" t="s">
        <v>33038</v>
      </c>
      <c r="E18246" s="101">
        <v>8.14</v>
      </c>
      <c r="F18246" s="102"/>
    </row>
    <row r="18247" ht="12.75" customHeight="1">
      <c r="A18247" s="100" t="s">
        <v>32868</v>
      </c>
      <c r="B18247" s="101">
        <v>67.6</v>
      </c>
      <c r="C18247" s="102"/>
      <c r="D18247" s="100" t="s">
        <v>18789</v>
      </c>
      <c r="E18247" s="101">
        <v>7.77</v>
      </c>
      <c r="F18247" s="102"/>
    </row>
    <row r="18248" ht="12.75" customHeight="1">
      <c r="A18248" s="100" t="s">
        <v>18463</v>
      </c>
      <c r="B18248" s="101">
        <v>61.44</v>
      </c>
      <c r="C18248" s="102"/>
      <c r="D18248" s="100" t="s">
        <v>33039</v>
      </c>
      <c r="E18248" s="101">
        <v>66.22</v>
      </c>
      <c r="F18248" s="102"/>
    </row>
    <row r="18249" ht="12.75" customHeight="1">
      <c r="A18249" s="100" t="s">
        <v>32869</v>
      </c>
      <c r="B18249" s="101">
        <v>110.5</v>
      </c>
      <c r="C18249" s="102"/>
      <c r="D18249" s="100" t="s">
        <v>18791</v>
      </c>
      <c r="E18249" s="101">
        <v>58.97</v>
      </c>
      <c r="F18249" s="102"/>
    </row>
    <row r="18250" ht="12.75" customHeight="1">
      <c r="A18250" s="100" t="s">
        <v>18465</v>
      </c>
      <c r="B18250" s="101">
        <v>105.29</v>
      </c>
      <c r="C18250" s="102"/>
      <c r="D18250" s="100" t="s">
        <v>33040</v>
      </c>
      <c r="E18250" s="101">
        <v>58.51</v>
      </c>
      <c r="F18250" s="102"/>
    </row>
    <row r="18251" ht="12.75" customHeight="1">
      <c r="A18251" s="100" t="s">
        <v>32870</v>
      </c>
      <c r="B18251" s="101">
        <v>87.4</v>
      </c>
      <c r="C18251" s="102"/>
      <c r="D18251" s="100" t="s">
        <v>18793</v>
      </c>
      <c r="E18251" s="101">
        <v>51.26</v>
      </c>
      <c r="F18251" s="102"/>
    </row>
    <row r="18252" ht="12.75" customHeight="1">
      <c r="A18252" s="100" t="s">
        <v>18467</v>
      </c>
      <c r="B18252" s="101">
        <v>82.19</v>
      </c>
      <c r="C18252" s="102"/>
      <c r="D18252" s="100" t="s">
        <v>33041</v>
      </c>
      <c r="E18252" s="101">
        <v>32.58</v>
      </c>
      <c r="F18252" s="102"/>
    </row>
    <row r="18253" ht="12.75" customHeight="1">
      <c r="A18253" s="100" t="s">
        <v>32871</v>
      </c>
      <c r="B18253" s="101">
        <v>76.83</v>
      </c>
      <c r="C18253" s="102"/>
      <c r="D18253" s="100" t="s">
        <v>18795</v>
      </c>
      <c r="E18253" s="101">
        <v>28.6</v>
      </c>
      <c r="F18253" s="102"/>
    </row>
    <row r="18254" ht="12.75" customHeight="1">
      <c r="A18254" s="100" t="s">
        <v>18469</v>
      </c>
      <c r="B18254" s="101">
        <v>71.15</v>
      </c>
      <c r="C18254" s="102"/>
      <c r="D18254" s="100" t="s">
        <v>33042</v>
      </c>
      <c r="E18254" s="101">
        <v>12.48</v>
      </c>
      <c r="F18254" s="102"/>
    </row>
    <row r="18255" ht="12.75" customHeight="1">
      <c r="A18255" s="100" t="s">
        <v>32872</v>
      </c>
      <c r="B18255" s="101">
        <v>49.68</v>
      </c>
      <c r="C18255" s="102"/>
      <c r="D18255" s="100" t="s">
        <v>18797</v>
      </c>
      <c r="E18255" s="101">
        <v>11.26</v>
      </c>
      <c r="F18255" s="102"/>
    </row>
    <row r="18256" ht="12.75" customHeight="1">
      <c r="A18256" s="100" t="s">
        <v>18471</v>
      </c>
      <c r="B18256" s="101">
        <v>45.41</v>
      </c>
      <c r="C18256" s="102"/>
      <c r="D18256" s="100" t="s">
        <v>33043</v>
      </c>
      <c r="E18256" s="101">
        <v>33.65</v>
      </c>
      <c r="F18256" s="102"/>
    </row>
    <row r="18257" ht="12.75" customHeight="1">
      <c r="A18257" s="100" t="s">
        <v>32873</v>
      </c>
      <c r="B18257" s="101">
        <v>65.09</v>
      </c>
      <c r="C18257" s="102"/>
      <c r="D18257" s="100" t="s">
        <v>18799</v>
      </c>
      <c r="E18257" s="101">
        <v>29.8</v>
      </c>
      <c r="F18257" s="102"/>
    </row>
    <row r="18258" ht="12.75" customHeight="1">
      <c r="A18258" s="100" t="s">
        <v>18473</v>
      </c>
      <c r="B18258" s="101">
        <v>60.83</v>
      </c>
      <c r="C18258" s="102"/>
      <c r="D18258" s="100" t="s">
        <v>33044</v>
      </c>
      <c r="E18258" s="101">
        <v>216.68</v>
      </c>
      <c r="F18258" s="102"/>
    </row>
    <row r="18259" ht="12.75" customHeight="1">
      <c r="A18259" s="100" t="s">
        <v>32874</v>
      </c>
      <c r="B18259" s="101">
        <v>84.26</v>
      </c>
      <c r="C18259" s="102"/>
      <c r="D18259" s="100" t="s">
        <v>18801</v>
      </c>
      <c r="E18259" s="101">
        <v>216.68</v>
      </c>
      <c r="F18259" s="102"/>
    </row>
    <row r="18260" ht="12.75" customHeight="1">
      <c r="A18260" s="100" t="s">
        <v>18475</v>
      </c>
      <c r="B18260" s="101">
        <v>78.58</v>
      </c>
      <c r="C18260" s="102"/>
      <c r="D18260" s="100" t="s">
        <v>33045</v>
      </c>
      <c r="E18260" s="101">
        <v>244.33</v>
      </c>
      <c r="F18260" s="102"/>
    </row>
    <row r="18261" ht="12.75" customHeight="1">
      <c r="A18261" s="100" t="s">
        <v>32875</v>
      </c>
      <c r="B18261" s="101">
        <v>123.93</v>
      </c>
      <c r="C18261" s="102"/>
      <c r="D18261" s="100" t="s">
        <v>18803</v>
      </c>
      <c r="E18261" s="101">
        <v>244.33</v>
      </c>
      <c r="F18261" s="102"/>
    </row>
    <row r="18262" ht="12.75" customHeight="1">
      <c r="A18262" s="100" t="s">
        <v>18477</v>
      </c>
      <c r="B18262" s="101">
        <v>118.01</v>
      </c>
      <c r="C18262" s="102"/>
      <c r="D18262" s="100" t="s">
        <v>33046</v>
      </c>
      <c r="E18262" s="101">
        <v>315.49</v>
      </c>
      <c r="F18262" s="102"/>
    </row>
    <row r="18263" ht="12.75" customHeight="1">
      <c r="A18263" s="100" t="s">
        <v>32876</v>
      </c>
      <c r="B18263" s="101">
        <v>61.21</v>
      </c>
      <c r="C18263" s="102"/>
      <c r="D18263" s="100" t="s">
        <v>18805</v>
      </c>
      <c r="E18263" s="101">
        <v>315.49</v>
      </c>
      <c r="F18263" s="102"/>
    </row>
    <row r="18264" ht="12.75" customHeight="1">
      <c r="A18264" s="100" t="s">
        <v>18479</v>
      </c>
      <c r="B18264" s="101">
        <v>56.95</v>
      </c>
      <c r="C18264" s="102"/>
      <c r="D18264" s="100" t="s">
        <v>33047</v>
      </c>
      <c r="E18264" s="101">
        <v>752.61</v>
      </c>
      <c r="F18264" s="102"/>
    </row>
    <row r="18265" ht="12.75" customHeight="1">
      <c r="A18265" s="100" t="s">
        <v>32877</v>
      </c>
      <c r="B18265" s="101">
        <v>62.67</v>
      </c>
      <c r="C18265" s="102"/>
      <c r="D18265" s="100" t="s">
        <v>18807</v>
      </c>
      <c r="E18265" s="101">
        <v>752.61</v>
      </c>
      <c r="F18265" s="102"/>
    </row>
    <row r="18266" ht="12.75" customHeight="1">
      <c r="A18266" s="100" t="s">
        <v>18481</v>
      </c>
      <c r="B18266" s="101">
        <v>58.41</v>
      </c>
      <c r="C18266" s="102"/>
      <c r="D18266" s="100" t="s">
        <v>33048</v>
      </c>
      <c r="E18266" s="101">
        <v>483.34</v>
      </c>
      <c r="F18266" s="102"/>
    </row>
    <row r="18267" ht="12.75" customHeight="1">
      <c r="A18267" s="100" t="s">
        <v>32878</v>
      </c>
      <c r="B18267" s="101">
        <v>58.15</v>
      </c>
      <c r="C18267" s="102"/>
      <c r="D18267" s="100" t="s">
        <v>199</v>
      </c>
      <c r="E18267" s="101">
        <v>483.34</v>
      </c>
      <c r="F18267" s="102"/>
    </row>
    <row r="18268" ht="12.75" customHeight="1">
      <c r="A18268" s="100" t="s">
        <v>18483</v>
      </c>
      <c r="B18268" s="101">
        <v>53.89</v>
      </c>
      <c r="C18268" s="102"/>
      <c r="D18268" s="100" t="s">
        <v>33049</v>
      </c>
      <c r="E18268" s="101">
        <v>492.83</v>
      </c>
      <c r="F18268" s="102"/>
    </row>
    <row r="18269" ht="12.75" customHeight="1">
      <c r="A18269" s="100" t="s">
        <v>32879</v>
      </c>
      <c r="B18269" s="101">
        <v>59.39</v>
      </c>
      <c r="C18269" s="102"/>
      <c r="D18269" s="100" t="s">
        <v>18810</v>
      </c>
      <c r="E18269" s="101">
        <v>492.83</v>
      </c>
      <c r="F18269" s="102"/>
    </row>
    <row r="18270" ht="12.75" customHeight="1">
      <c r="A18270" s="100" t="s">
        <v>18485</v>
      </c>
      <c r="B18270" s="101">
        <v>55.13</v>
      </c>
      <c r="C18270" s="102"/>
      <c r="D18270" s="100" t="s">
        <v>33050</v>
      </c>
      <c r="E18270" s="101">
        <v>114.29</v>
      </c>
      <c r="F18270" s="102"/>
    </row>
    <row r="18271" ht="12.75" customHeight="1">
      <c r="A18271" s="100" t="s">
        <v>32880</v>
      </c>
      <c r="B18271" s="101">
        <v>77.04</v>
      </c>
      <c r="C18271" s="102"/>
      <c r="D18271" s="100" t="s">
        <v>18812</v>
      </c>
      <c r="E18271" s="101">
        <v>114.29</v>
      </c>
      <c r="F18271" s="102"/>
    </row>
    <row r="18272" ht="12.75" customHeight="1">
      <c r="A18272" s="100" t="s">
        <v>18487</v>
      </c>
      <c r="B18272" s="101">
        <v>72.77</v>
      </c>
      <c r="C18272" s="102"/>
      <c r="D18272" s="100" t="s">
        <v>33051</v>
      </c>
      <c r="E18272" s="101">
        <v>343.96</v>
      </c>
      <c r="F18272" s="102"/>
    </row>
    <row r="18273" ht="12.75" customHeight="1">
      <c r="A18273" s="100" t="s">
        <v>32881</v>
      </c>
      <c r="B18273" s="101">
        <v>121.23</v>
      </c>
      <c r="C18273" s="102"/>
      <c r="D18273" s="100" t="s">
        <v>18814</v>
      </c>
      <c r="E18273" s="101">
        <v>343.96</v>
      </c>
      <c r="F18273" s="102"/>
    </row>
    <row r="18274" ht="12.75" customHeight="1">
      <c r="A18274" s="100" t="s">
        <v>18489</v>
      </c>
      <c r="B18274" s="101">
        <v>116.02</v>
      </c>
      <c r="C18274" s="102"/>
      <c r="D18274" s="100" t="s">
        <v>33052</v>
      </c>
      <c r="E18274" s="101">
        <v>315.17</v>
      </c>
      <c r="F18274" s="102"/>
    </row>
    <row r="18275" ht="12.75" customHeight="1">
      <c r="A18275" s="100" t="s">
        <v>32882</v>
      </c>
      <c r="B18275" s="101">
        <v>136.95</v>
      </c>
      <c r="C18275" s="102"/>
      <c r="D18275" s="100" t="s">
        <v>18816</v>
      </c>
      <c r="E18275" s="101">
        <v>315.17</v>
      </c>
      <c r="F18275" s="102"/>
    </row>
    <row r="18276" ht="12.75" customHeight="1">
      <c r="A18276" s="100" t="s">
        <v>18491</v>
      </c>
      <c r="B18276" s="101">
        <v>131.03</v>
      </c>
      <c r="C18276" s="102"/>
      <c r="D18276" s="100" t="s">
        <v>33053</v>
      </c>
      <c r="E18276" s="101">
        <v>202.17</v>
      </c>
      <c r="F18276" s="102"/>
    </row>
    <row r="18277" ht="12.75" customHeight="1">
      <c r="A18277" s="100" t="s">
        <v>32883</v>
      </c>
      <c r="B18277" s="101">
        <v>68.12</v>
      </c>
      <c r="C18277" s="102"/>
      <c r="D18277" s="100" t="s">
        <v>18818</v>
      </c>
      <c r="E18277" s="101">
        <v>202.17</v>
      </c>
      <c r="F18277" s="102"/>
    </row>
    <row r="18278" ht="12.75" customHeight="1">
      <c r="A18278" s="100" t="s">
        <v>18493</v>
      </c>
      <c r="B18278" s="101">
        <v>62.17</v>
      </c>
      <c r="C18278" s="102"/>
      <c r="D18278" s="100" t="s">
        <v>33054</v>
      </c>
      <c r="E18278" s="101">
        <v>235.38</v>
      </c>
      <c r="F18278" s="102"/>
    </row>
    <row r="18279" ht="12.75" customHeight="1">
      <c r="A18279" s="100" t="s">
        <v>32884</v>
      </c>
      <c r="B18279" s="101">
        <v>81.14</v>
      </c>
      <c r="C18279" s="102"/>
      <c r="D18279" s="100" t="s">
        <v>18820</v>
      </c>
      <c r="E18279" s="101">
        <v>235.38</v>
      </c>
      <c r="F18279" s="102"/>
    </row>
    <row r="18280" ht="12.75" customHeight="1">
      <c r="A18280" s="100" t="s">
        <v>18495</v>
      </c>
      <c r="B18280" s="101">
        <v>75.09</v>
      </c>
      <c r="C18280" s="102"/>
      <c r="D18280" s="100" t="s">
        <v>33055</v>
      </c>
      <c r="E18280" s="101">
        <v>86.42</v>
      </c>
      <c r="F18280" s="102"/>
    </row>
    <row r="18281" ht="12.75" customHeight="1">
      <c r="A18281" s="100" t="s">
        <v>32885</v>
      </c>
      <c r="B18281" s="101">
        <v>81.38</v>
      </c>
      <c r="C18281" s="102"/>
      <c r="D18281" s="100" t="s">
        <v>18822</v>
      </c>
      <c r="E18281" s="101">
        <v>86.42</v>
      </c>
      <c r="F18281" s="102"/>
    </row>
    <row r="18282" ht="12.75" customHeight="1">
      <c r="A18282" s="100" t="s">
        <v>18497</v>
      </c>
      <c r="B18282" s="101">
        <v>75.81</v>
      </c>
      <c r="C18282" s="102"/>
      <c r="D18282" s="100" t="s">
        <v>33056</v>
      </c>
      <c r="E18282" s="101">
        <v>256.2</v>
      </c>
      <c r="F18282" s="102"/>
    </row>
    <row r="18283" ht="12.75" customHeight="1">
      <c r="A18283" s="100" t="s">
        <v>32886</v>
      </c>
      <c r="B18283" s="101">
        <v>69.02</v>
      </c>
      <c r="C18283" s="102"/>
      <c r="D18283" s="100" t="s">
        <v>18824</v>
      </c>
      <c r="E18283" s="101">
        <v>256.2</v>
      </c>
      <c r="F18283" s="102"/>
    </row>
    <row r="18284" ht="12.75" customHeight="1">
      <c r="A18284" s="100" t="s">
        <v>18499</v>
      </c>
      <c r="B18284" s="101">
        <v>63.45</v>
      </c>
      <c r="C18284" s="102"/>
      <c r="D18284" s="100" t="s">
        <v>33057</v>
      </c>
      <c r="E18284" s="101">
        <v>425.77</v>
      </c>
      <c r="F18284" s="102"/>
    </row>
    <row r="18285" ht="12.75" customHeight="1">
      <c r="A18285" s="100" t="s">
        <v>32887</v>
      </c>
      <c r="B18285" s="101">
        <v>63.35</v>
      </c>
      <c r="C18285" s="102"/>
      <c r="D18285" s="100" t="s">
        <v>18826</v>
      </c>
      <c r="E18285" s="101">
        <v>425.77</v>
      </c>
      <c r="F18285" s="102"/>
    </row>
    <row r="18286" ht="12.75" customHeight="1">
      <c r="A18286" s="100" t="s">
        <v>18501</v>
      </c>
      <c r="B18286" s="101">
        <v>56.42</v>
      </c>
      <c r="C18286" s="102"/>
      <c r="D18286" s="100" t="s">
        <v>33058</v>
      </c>
      <c r="E18286" s="101">
        <v>509.07</v>
      </c>
      <c r="F18286" s="102"/>
    </row>
    <row r="18287" ht="12.75" customHeight="1">
      <c r="A18287" s="100" t="s">
        <v>32888</v>
      </c>
      <c r="B18287" s="101">
        <v>83.79</v>
      </c>
      <c r="C18287" s="102"/>
      <c r="D18287" s="100" t="s">
        <v>18828</v>
      </c>
      <c r="E18287" s="101">
        <v>509.07</v>
      </c>
      <c r="F18287" s="102"/>
    </row>
    <row r="18288" ht="12.75" customHeight="1">
      <c r="A18288" s="100" t="s">
        <v>18503</v>
      </c>
      <c r="B18288" s="101">
        <v>78.22</v>
      </c>
      <c r="C18288" s="102"/>
      <c r="D18288" s="100" t="s">
        <v>33059</v>
      </c>
      <c r="E18288" s="101">
        <v>318.89</v>
      </c>
      <c r="F18288" s="102"/>
    </row>
    <row r="18289" ht="12.75" customHeight="1">
      <c r="A18289" s="100" t="s">
        <v>32889</v>
      </c>
      <c r="B18289" s="101">
        <v>68.75</v>
      </c>
      <c r="C18289" s="102"/>
      <c r="D18289" s="100" t="s">
        <v>18830</v>
      </c>
      <c r="E18289" s="101">
        <v>318.89</v>
      </c>
      <c r="F18289" s="102"/>
    </row>
    <row r="18290" ht="12.75" customHeight="1">
      <c r="A18290" s="100" t="s">
        <v>18505</v>
      </c>
      <c r="B18290" s="101">
        <v>63.18</v>
      </c>
      <c r="C18290" s="102"/>
      <c r="D18290" s="100" t="s">
        <v>33060</v>
      </c>
      <c r="E18290" s="101">
        <v>231.96</v>
      </c>
      <c r="F18290" s="102"/>
    </row>
    <row r="18291" ht="12.75" customHeight="1">
      <c r="A18291" s="100" t="s">
        <v>32890</v>
      </c>
      <c r="B18291" s="101">
        <v>58.28</v>
      </c>
      <c r="C18291" s="102"/>
      <c r="D18291" s="100" t="s">
        <v>18832</v>
      </c>
      <c r="E18291" s="101">
        <v>231.96</v>
      </c>
      <c r="F18291" s="102"/>
    </row>
    <row r="18292" ht="12.75" customHeight="1">
      <c r="A18292" s="100" t="s">
        <v>18507</v>
      </c>
      <c r="B18292" s="101">
        <v>52.0</v>
      </c>
      <c r="C18292" s="102"/>
      <c r="D18292" s="100" t="s">
        <v>33061</v>
      </c>
      <c r="E18292" s="101">
        <v>231.02</v>
      </c>
      <c r="F18292" s="102"/>
    </row>
    <row r="18293" ht="12.75" customHeight="1">
      <c r="A18293" s="100" t="s">
        <v>32891</v>
      </c>
      <c r="B18293" s="101">
        <v>58.28</v>
      </c>
      <c r="C18293" s="102"/>
      <c r="D18293" s="100" t="s">
        <v>18834</v>
      </c>
      <c r="E18293" s="101">
        <v>231.02</v>
      </c>
      <c r="F18293" s="102"/>
    </row>
    <row r="18294" ht="12.75" customHeight="1">
      <c r="A18294" s="100" t="s">
        <v>18509</v>
      </c>
      <c r="B18294" s="101">
        <v>52.0</v>
      </c>
      <c r="C18294" s="102"/>
      <c r="D18294" s="100" t="s">
        <v>33062</v>
      </c>
      <c r="E18294" s="101">
        <v>433.22</v>
      </c>
      <c r="F18294" s="102"/>
    </row>
    <row r="18295" ht="12.75" customHeight="1">
      <c r="A18295" s="100" t="s">
        <v>32894</v>
      </c>
      <c r="B18295" s="101">
        <v>141.1</v>
      </c>
      <c r="C18295" s="102"/>
      <c r="D18295" s="100" t="s">
        <v>188</v>
      </c>
      <c r="E18295" s="101">
        <v>433.22</v>
      </c>
      <c r="F18295" s="102"/>
    </row>
    <row r="18296" ht="12.75" customHeight="1">
      <c r="A18296" s="100" t="s">
        <v>18511</v>
      </c>
      <c r="B18296" s="101">
        <v>135.53</v>
      </c>
      <c r="C18296" s="102"/>
      <c r="D18296" s="100" t="s">
        <v>33063</v>
      </c>
      <c r="E18296" s="101">
        <v>160.38</v>
      </c>
      <c r="F18296" s="102"/>
    </row>
    <row r="18297" ht="12.75" customHeight="1">
      <c r="A18297" s="100" t="s">
        <v>32897</v>
      </c>
      <c r="B18297" s="101">
        <v>122.55</v>
      </c>
      <c r="C18297" s="102"/>
      <c r="D18297" s="100" t="s">
        <v>18837</v>
      </c>
      <c r="E18297" s="101">
        <v>160.38</v>
      </c>
      <c r="F18297" s="102"/>
    </row>
    <row r="18298" ht="12.75" customHeight="1">
      <c r="A18298" s="100" t="s">
        <v>18513</v>
      </c>
      <c r="B18298" s="101">
        <v>118.95</v>
      </c>
      <c r="C18298" s="102"/>
      <c r="D18298" s="100" t="s">
        <v>33064</v>
      </c>
      <c r="E18298" s="101">
        <v>311.61</v>
      </c>
      <c r="F18298" s="102"/>
    </row>
    <row r="18299" ht="12.75" customHeight="1">
      <c r="A18299" s="100" t="s">
        <v>33065</v>
      </c>
      <c r="B18299" s="101">
        <v>34.53</v>
      </c>
      <c r="C18299" s="102"/>
      <c r="D18299" s="100" t="s">
        <v>18839</v>
      </c>
      <c r="E18299" s="101">
        <v>311.61</v>
      </c>
      <c r="F18299" s="102"/>
    </row>
    <row r="18300" ht="12.75" customHeight="1">
      <c r="A18300" s="100" t="s">
        <v>33066</v>
      </c>
      <c r="B18300" s="101">
        <v>34.13</v>
      </c>
      <c r="C18300" s="102"/>
      <c r="D18300" s="100" t="s">
        <v>33067</v>
      </c>
      <c r="E18300" s="101">
        <v>450.42</v>
      </c>
      <c r="F18300" s="102"/>
    </row>
    <row r="18301" ht="12.75" customHeight="1">
      <c r="A18301" s="100" t="s">
        <v>32898</v>
      </c>
      <c r="B18301" s="101">
        <v>144.08</v>
      </c>
      <c r="C18301" s="102"/>
      <c r="D18301" s="100" t="s">
        <v>18840</v>
      </c>
      <c r="E18301" s="101">
        <v>450.42</v>
      </c>
      <c r="F18301" s="102"/>
    </row>
    <row r="18302" ht="12.75" customHeight="1">
      <c r="A18302" s="100" t="s">
        <v>18515</v>
      </c>
      <c r="B18302" s="101">
        <v>138.11</v>
      </c>
      <c r="C18302" s="102"/>
      <c r="D18302" s="100" t="s">
        <v>33068</v>
      </c>
      <c r="E18302" s="101">
        <v>100.43</v>
      </c>
      <c r="F18302" s="102"/>
    </row>
    <row r="18303" ht="12.75" customHeight="1">
      <c r="A18303" s="100" t="s">
        <v>32899</v>
      </c>
      <c r="B18303" s="101">
        <v>18.87</v>
      </c>
      <c r="C18303" s="102"/>
      <c r="D18303" s="100" t="s">
        <v>18842</v>
      </c>
      <c r="E18303" s="101">
        <v>100.43</v>
      </c>
      <c r="F18303" s="102"/>
    </row>
    <row r="18304" ht="12.75" customHeight="1">
      <c r="A18304" s="100" t="s">
        <v>18517</v>
      </c>
      <c r="B18304" s="101">
        <v>18.12</v>
      </c>
      <c r="C18304" s="102"/>
      <c r="D18304" s="100" t="s">
        <v>33069</v>
      </c>
      <c r="E18304" s="101">
        <v>100.69</v>
      </c>
      <c r="F18304" s="102"/>
    </row>
    <row r="18305" ht="12.75" customHeight="1">
      <c r="A18305" s="100" t="s">
        <v>32900</v>
      </c>
      <c r="B18305" s="101">
        <v>10.2</v>
      </c>
      <c r="C18305" s="102"/>
      <c r="D18305" s="100" t="s">
        <v>18844</v>
      </c>
      <c r="E18305" s="101">
        <v>100.69</v>
      </c>
      <c r="F18305" s="102"/>
    </row>
    <row r="18306" ht="12.75" customHeight="1">
      <c r="A18306" s="100" t="s">
        <v>18519</v>
      </c>
      <c r="B18306" s="101">
        <v>9.72</v>
      </c>
      <c r="C18306" s="102"/>
      <c r="D18306" s="100" t="s">
        <v>33070</v>
      </c>
      <c r="E18306" s="101">
        <v>858.23</v>
      </c>
      <c r="F18306" s="102"/>
    </row>
    <row r="18307" ht="12.75" customHeight="1">
      <c r="A18307" s="100" t="s">
        <v>32901</v>
      </c>
      <c r="B18307" s="101">
        <v>4.45</v>
      </c>
      <c r="C18307" s="102"/>
      <c r="D18307" s="100" t="s">
        <v>18846</v>
      </c>
      <c r="E18307" s="101">
        <v>858.23</v>
      </c>
      <c r="F18307" s="102"/>
    </row>
    <row r="18308" ht="12.75" customHeight="1">
      <c r="A18308" s="100" t="s">
        <v>18521</v>
      </c>
      <c r="B18308" s="101">
        <v>4.15</v>
      </c>
      <c r="C18308" s="102"/>
      <c r="D18308" s="100" t="s">
        <v>33071</v>
      </c>
      <c r="E18308" s="101">
        <v>72.6</v>
      </c>
      <c r="F18308" s="102"/>
    </row>
    <row r="18309" ht="12.75" customHeight="1">
      <c r="A18309" s="100" t="s">
        <v>32902</v>
      </c>
      <c r="B18309" s="101">
        <v>31.9</v>
      </c>
      <c r="C18309" s="102"/>
      <c r="D18309" s="100" t="s">
        <v>18848</v>
      </c>
      <c r="E18309" s="101">
        <v>72.6</v>
      </c>
      <c r="F18309" s="102"/>
    </row>
    <row r="18310" ht="12.75" customHeight="1">
      <c r="A18310" s="100" t="s">
        <v>18523</v>
      </c>
      <c r="B18310" s="101">
        <v>30.97</v>
      </c>
      <c r="C18310" s="102"/>
      <c r="D18310" s="100" t="s">
        <v>33072</v>
      </c>
      <c r="E18310" s="101">
        <v>274.5</v>
      </c>
      <c r="F18310" s="102"/>
    </row>
    <row r="18311" ht="12.75" customHeight="1">
      <c r="A18311" s="100" t="s">
        <v>32903</v>
      </c>
      <c r="B18311" s="101">
        <v>101.86</v>
      </c>
      <c r="C18311" s="102"/>
      <c r="D18311" s="100" t="s">
        <v>18850</v>
      </c>
      <c r="E18311" s="101">
        <v>274.5</v>
      </c>
      <c r="F18311" s="102"/>
    </row>
    <row r="18312" ht="12.75" customHeight="1">
      <c r="A18312" s="100" t="s">
        <v>18525</v>
      </c>
      <c r="B18312" s="101">
        <v>97.87</v>
      </c>
      <c r="C18312" s="102"/>
      <c r="D18312" s="100" t="s">
        <v>33073</v>
      </c>
      <c r="E18312" s="101">
        <v>603.19</v>
      </c>
      <c r="F18312" s="102"/>
    </row>
    <row r="18313" ht="12.75" customHeight="1">
      <c r="A18313" s="100" t="s">
        <v>32904</v>
      </c>
      <c r="B18313" s="101">
        <v>69.01</v>
      </c>
      <c r="C18313" s="102"/>
      <c r="D18313" s="100" t="s">
        <v>18852</v>
      </c>
      <c r="E18313" s="101">
        <v>603.19</v>
      </c>
      <c r="F18313" s="102"/>
    </row>
    <row r="18314" ht="12.75" customHeight="1">
      <c r="A18314" s="100" t="s">
        <v>18527</v>
      </c>
      <c r="B18314" s="101">
        <v>65.56</v>
      </c>
      <c r="C18314" s="102"/>
      <c r="D18314" s="100" t="s">
        <v>33074</v>
      </c>
      <c r="E18314" s="101">
        <v>1118.2</v>
      </c>
      <c r="F18314" s="102"/>
    </row>
    <row r="18315" ht="12.75" customHeight="1">
      <c r="A18315" s="100" t="s">
        <v>32905</v>
      </c>
      <c r="B18315" s="101">
        <v>64.57</v>
      </c>
      <c r="C18315" s="102"/>
      <c r="D18315" s="100" t="s">
        <v>18854</v>
      </c>
      <c r="E18315" s="101">
        <v>1118.2</v>
      </c>
      <c r="F18315" s="102"/>
    </row>
    <row r="18316" ht="12.75" customHeight="1">
      <c r="A18316" s="100" t="s">
        <v>18529</v>
      </c>
      <c r="B18316" s="101">
        <v>60.39</v>
      </c>
      <c r="C18316" s="102"/>
      <c r="D18316" s="100" t="s">
        <v>33075</v>
      </c>
      <c r="E18316" s="101">
        <v>42.8</v>
      </c>
      <c r="F18316" s="102"/>
    </row>
    <row r="18317" ht="12.75" customHeight="1">
      <c r="A18317" s="100" t="s">
        <v>32906</v>
      </c>
      <c r="B18317" s="101">
        <v>76.38</v>
      </c>
      <c r="C18317" s="102"/>
      <c r="D18317" s="100" t="s">
        <v>229</v>
      </c>
      <c r="E18317" s="101">
        <v>41.2</v>
      </c>
      <c r="F18317" s="102"/>
    </row>
    <row r="18318" ht="12.75" customHeight="1">
      <c r="A18318" s="100" t="s">
        <v>18531</v>
      </c>
      <c r="B18318" s="101">
        <v>70.22</v>
      </c>
      <c r="C18318" s="102"/>
      <c r="D18318" s="100" t="s">
        <v>33076</v>
      </c>
      <c r="E18318" s="101">
        <v>39.71</v>
      </c>
      <c r="F18318" s="102"/>
    </row>
    <row r="18319" ht="12.75" customHeight="1">
      <c r="A18319" s="100" t="s">
        <v>32907</v>
      </c>
      <c r="B18319" s="101">
        <v>142.59</v>
      </c>
      <c r="C18319" s="102"/>
      <c r="D18319" s="100" t="s">
        <v>18857</v>
      </c>
      <c r="E18319" s="101">
        <v>38.11</v>
      </c>
      <c r="F18319" s="102"/>
    </row>
    <row r="18320" ht="12.75" customHeight="1">
      <c r="A18320" s="100" t="s">
        <v>18533</v>
      </c>
      <c r="B18320" s="101">
        <v>136.82</v>
      </c>
      <c r="C18320" s="102"/>
      <c r="D18320" s="100" t="s">
        <v>33077</v>
      </c>
      <c r="E18320" s="101">
        <v>30.44</v>
      </c>
      <c r="F18320" s="102"/>
    </row>
    <row r="18321" ht="12.75" customHeight="1">
      <c r="A18321" s="100" t="s">
        <v>32908</v>
      </c>
      <c r="B18321" s="101">
        <v>25.06</v>
      </c>
      <c r="C18321" s="102"/>
      <c r="D18321" s="100" t="s">
        <v>18859</v>
      </c>
      <c r="E18321" s="101">
        <v>28.84</v>
      </c>
      <c r="F18321" s="102"/>
    </row>
    <row r="18322" ht="12.75" customHeight="1">
      <c r="A18322" s="100" t="s">
        <v>18535</v>
      </c>
      <c r="B18322" s="101">
        <v>24.16</v>
      </c>
      <c r="C18322" s="102"/>
      <c r="D18322" s="100" t="s">
        <v>33078</v>
      </c>
      <c r="E18322" s="101">
        <v>73.51</v>
      </c>
      <c r="F18322" s="102"/>
    </row>
    <row r="18323" ht="12.75" customHeight="1">
      <c r="A18323" s="100" t="s">
        <v>32909</v>
      </c>
      <c r="B18323" s="101">
        <v>83.05</v>
      </c>
      <c r="C18323" s="102"/>
      <c r="D18323" s="100" t="s">
        <v>18861</v>
      </c>
      <c r="E18323" s="101">
        <v>73.45</v>
      </c>
      <c r="F18323" s="102"/>
    </row>
    <row r="18324" ht="12.75" customHeight="1">
      <c r="A18324" s="100" t="s">
        <v>18537</v>
      </c>
      <c r="B18324" s="101">
        <v>76.89</v>
      </c>
      <c r="C18324" s="102"/>
      <c r="D18324" s="100" t="s">
        <v>33079</v>
      </c>
      <c r="E18324" s="101">
        <v>13.82</v>
      </c>
      <c r="F18324" s="102"/>
    </row>
    <row r="18325" ht="12.75" customHeight="1">
      <c r="A18325" s="100" t="s">
        <v>32910</v>
      </c>
      <c r="B18325" s="101">
        <v>16.0</v>
      </c>
      <c r="C18325" s="102"/>
      <c r="D18325" s="100" t="s">
        <v>18863</v>
      </c>
      <c r="E18325" s="101">
        <v>13.76</v>
      </c>
      <c r="F18325" s="102"/>
    </row>
    <row r="18326" ht="12.75" customHeight="1">
      <c r="A18326" s="100" t="s">
        <v>18539</v>
      </c>
      <c r="B18326" s="101">
        <v>14.58</v>
      </c>
      <c r="C18326" s="102"/>
      <c r="D18326" s="100" t="s">
        <v>33080</v>
      </c>
      <c r="E18326" s="101">
        <v>43.43</v>
      </c>
      <c r="F18326" s="102"/>
    </row>
    <row r="18327" ht="12.75" customHeight="1">
      <c r="A18327" s="100" t="s">
        <v>32911</v>
      </c>
      <c r="B18327" s="101">
        <v>30.54</v>
      </c>
      <c r="C18327" s="102"/>
      <c r="D18327" s="100" t="s">
        <v>235</v>
      </c>
      <c r="E18327" s="101">
        <v>43.37</v>
      </c>
      <c r="F18327" s="102"/>
    </row>
    <row r="18328" ht="12.75" customHeight="1">
      <c r="A18328" s="100" t="s">
        <v>18541</v>
      </c>
      <c r="B18328" s="101">
        <v>29.12</v>
      </c>
      <c r="C18328" s="102"/>
      <c r="D18328" s="100" t="s">
        <v>33081</v>
      </c>
      <c r="E18328" s="101">
        <v>118.52</v>
      </c>
      <c r="F18328" s="102"/>
    </row>
    <row r="18329" ht="12.75" customHeight="1">
      <c r="A18329" s="100" t="s">
        <v>32912</v>
      </c>
      <c r="B18329" s="101">
        <v>78.11</v>
      </c>
      <c r="C18329" s="102"/>
      <c r="D18329" s="100" t="s">
        <v>18866</v>
      </c>
      <c r="E18329" s="101">
        <v>118.16</v>
      </c>
      <c r="F18329" s="102"/>
    </row>
    <row r="18330" ht="12.75" customHeight="1">
      <c r="A18330" s="100" t="s">
        <v>18543</v>
      </c>
      <c r="B18330" s="101">
        <v>75.81</v>
      </c>
      <c r="C18330" s="102"/>
      <c r="D18330" s="100" t="s">
        <v>33082</v>
      </c>
      <c r="E18330" s="101">
        <v>58.82</v>
      </c>
      <c r="F18330" s="102"/>
    </row>
    <row r="18331" ht="12.75" customHeight="1">
      <c r="A18331" s="100" t="s">
        <v>32913</v>
      </c>
      <c r="B18331" s="101">
        <v>93.1</v>
      </c>
      <c r="C18331" s="102"/>
      <c r="D18331" s="100" t="s">
        <v>18868</v>
      </c>
      <c r="E18331" s="101">
        <v>57.28</v>
      </c>
      <c r="F18331" s="102"/>
    </row>
    <row r="18332" ht="12.75" customHeight="1">
      <c r="A18332" s="100" t="s">
        <v>18545</v>
      </c>
      <c r="B18332" s="101">
        <v>90.43</v>
      </c>
      <c r="C18332" s="102"/>
      <c r="D18332" s="100" t="s">
        <v>33083</v>
      </c>
      <c r="E18332" s="101">
        <v>64.23</v>
      </c>
      <c r="F18332" s="102"/>
    </row>
    <row r="18333" ht="12.75" customHeight="1">
      <c r="A18333" s="100" t="s">
        <v>32914</v>
      </c>
      <c r="B18333" s="101">
        <v>144.65</v>
      </c>
      <c r="C18333" s="102"/>
      <c r="D18333" s="100" t="s">
        <v>18870</v>
      </c>
      <c r="E18333" s="101">
        <v>64.23</v>
      </c>
      <c r="F18333" s="102"/>
    </row>
    <row r="18334" ht="12.75" customHeight="1">
      <c r="A18334" s="100" t="s">
        <v>18547</v>
      </c>
      <c r="B18334" s="101">
        <v>141.61</v>
      </c>
      <c r="C18334" s="102"/>
      <c r="D18334" s="100" t="s">
        <v>33084</v>
      </c>
      <c r="E18334" s="101">
        <v>84.04</v>
      </c>
      <c r="F18334" s="102"/>
    </row>
    <row r="18335" ht="12.75" customHeight="1">
      <c r="A18335" s="100" t="s">
        <v>32915</v>
      </c>
      <c r="B18335" s="101">
        <v>176.89</v>
      </c>
      <c r="C18335" s="102"/>
      <c r="D18335" s="100" t="s">
        <v>18872</v>
      </c>
      <c r="E18335" s="101">
        <v>84.04</v>
      </c>
      <c r="F18335" s="102"/>
    </row>
    <row r="18336" ht="12.75" customHeight="1">
      <c r="A18336" s="100" t="s">
        <v>18549</v>
      </c>
      <c r="B18336" s="101">
        <v>173.61</v>
      </c>
      <c r="C18336" s="102"/>
      <c r="D18336" s="100" t="s">
        <v>33085</v>
      </c>
      <c r="E18336" s="101">
        <v>117.72</v>
      </c>
      <c r="F18336" s="102"/>
    </row>
    <row r="18337" ht="12.75" customHeight="1">
      <c r="A18337" s="100" t="s">
        <v>32916</v>
      </c>
      <c r="B18337" s="101">
        <v>33.7</v>
      </c>
      <c r="C18337" s="102"/>
      <c r="D18337" s="100" t="s">
        <v>18874</v>
      </c>
      <c r="E18337" s="101">
        <v>117.72</v>
      </c>
      <c r="F18337" s="102"/>
    </row>
    <row r="18338" ht="12.75" customHeight="1">
      <c r="A18338" s="100" t="s">
        <v>18551</v>
      </c>
      <c r="B18338" s="101">
        <v>32.46</v>
      </c>
      <c r="C18338" s="102"/>
      <c r="D18338" s="100" t="s">
        <v>33086</v>
      </c>
      <c r="E18338" s="101">
        <v>66.94</v>
      </c>
      <c r="F18338" s="102"/>
    </row>
    <row r="18339" ht="12.75" customHeight="1">
      <c r="A18339" s="100" t="s">
        <v>32917</v>
      </c>
      <c r="B18339" s="101">
        <v>80.55</v>
      </c>
      <c r="C18339" s="102"/>
      <c r="D18339" s="100" t="s">
        <v>18876</v>
      </c>
      <c r="E18339" s="101">
        <v>66.94</v>
      </c>
      <c r="F18339" s="102"/>
    </row>
    <row r="18340" ht="12.75" customHeight="1">
      <c r="A18340" s="100" t="s">
        <v>18553</v>
      </c>
      <c r="B18340" s="101">
        <v>78.26</v>
      </c>
      <c r="C18340" s="102"/>
      <c r="D18340" s="100" t="s">
        <v>33087</v>
      </c>
      <c r="E18340" s="101">
        <v>110.84</v>
      </c>
      <c r="F18340" s="102"/>
    </row>
    <row r="18341" ht="12.75" customHeight="1">
      <c r="A18341" s="100" t="s">
        <v>32918</v>
      </c>
      <c r="B18341" s="101">
        <v>95.92</v>
      </c>
      <c r="C18341" s="102"/>
      <c r="D18341" s="100" t="s">
        <v>18878</v>
      </c>
      <c r="E18341" s="101">
        <v>110.84</v>
      </c>
      <c r="F18341" s="102"/>
    </row>
    <row r="18342" ht="12.75" customHeight="1">
      <c r="A18342" s="100" t="s">
        <v>18555</v>
      </c>
      <c r="B18342" s="101">
        <v>93.25</v>
      </c>
      <c r="C18342" s="102"/>
      <c r="D18342" s="100" t="s">
        <v>33088</v>
      </c>
      <c r="E18342" s="101">
        <v>243.16</v>
      </c>
      <c r="F18342" s="102"/>
    </row>
    <row r="18343" ht="12.75" customHeight="1">
      <c r="A18343" s="100" t="s">
        <v>32919</v>
      </c>
      <c r="B18343" s="101">
        <v>148.79</v>
      </c>
      <c r="C18343" s="102"/>
      <c r="D18343" s="100" t="s">
        <v>185</v>
      </c>
      <c r="E18343" s="101">
        <v>243.16</v>
      </c>
      <c r="F18343" s="102"/>
    </row>
    <row r="18344" ht="12.75" customHeight="1">
      <c r="A18344" s="100" t="s">
        <v>18557</v>
      </c>
      <c r="B18344" s="101">
        <v>145.74</v>
      </c>
      <c r="C18344" s="102"/>
      <c r="D18344" s="100" t="s">
        <v>33089</v>
      </c>
      <c r="E18344" s="101">
        <v>191.51</v>
      </c>
      <c r="F18344" s="102"/>
    </row>
    <row r="18345" ht="12.75" customHeight="1">
      <c r="A18345" s="100" t="s">
        <v>32920</v>
      </c>
      <c r="B18345" s="101">
        <v>182.53</v>
      </c>
      <c r="C18345" s="102"/>
      <c r="D18345" s="100" t="s">
        <v>18881</v>
      </c>
      <c r="E18345" s="101">
        <v>191.51</v>
      </c>
      <c r="F18345" s="102"/>
    </row>
    <row r="18346" ht="12.75" customHeight="1">
      <c r="A18346" s="100" t="s">
        <v>18559</v>
      </c>
      <c r="B18346" s="101">
        <v>179.25</v>
      </c>
      <c r="C18346" s="102"/>
      <c r="D18346" s="100" t="s">
        <v>33090</v>
      </c>
      <c r="E18346" s="101">
        <v>154.88</v>
      </c>
      <c r="F18346" s="102"/>
    </row>
    <row r="18347" ht="12.75" customHeight="1">
      <c r="A18347" s="100" t="s">
        <v>32921</v>
      </c>
      <c r="B18347" s="101">
        <v>99.93</v>
      </c>
      <c r="C18347" s="102"/>
      <c r="D18347" s="100" t="s">
        <v>18883</v>
      </c>
      <c r="E18347" s="101">
        <v>154.88</v>
      </c>
      <c r="F18347" s="102"/>
    </row>
    <row r="18348" ht="12.75" customHeight="1">
      <c r="A18348" s="100" t="s">
        <v>18561</v>
      </c>
      <c r="B18348" s="101">
        <v>97.17</v>
      </c>
      <c r="C18348" s="102"/>
      <c r="D18348" s="100" t="s">
        <v>33091</v>
      </c>
      <c r="E18348" s="101">
        <v>49.72</v>
      </c>
      <c r="F18348" s="102"/>
    </row>
    <row r="18349" ht="12.75" customHeight="1">
      <c r="A18349" s="100" t="s">
        <v>32922</v>
      </c>
      <c r="B18349" s="101">
        <v>118.58</v>
      </c>
      <c r="C18349" s="102"/>
      <c r="D18349" s="100" t="s">
        <v>18885</v>
      </c>
      <c r="E18349" s="101">
        <v>49.72</v>
      </c>
      <c r="F18349" s="102"/>
    </row>
    <row r="18350" ht="12.75" customHeight="1">
      <c r="A18350" s="100" t="s">
        <v>18563</v>
      </c>
      <c r="B18350" s="101">
        <v>115.44</v>
      </c>
      <c r="C18350" s="102"/>
      <c r="D18350" s="100" t="s">
        <v>33092</v>
      </c>
      <c r="E18350" s="101">
        <v>75.09</v>
      </c>
      <c r="F18350" s="102"/>
    </row>
    <row r="18351" ht="12.75" customHeight="1">
      <c r="A18351" s="100" t="s">
        <v>32923</v>
      </c>
      <c r="B18351" s="101">
        <v>184.76</v>
      </c>
      <c r="C18351" s="102"/>
      <c r="D18351" s="100" t="s">
        <v>18887</v>
      </c>
      <c r="E18351" s="101">
        <v>75.09</v>
      </c>
      <c r="F18351" s="102"/>
    </row>
    <row r="18352" ht="12.75" customHeight="1">
      <c r="A18352" s="100" t="s">
        <v>18565</v>
      </c>
      <c r="B18352" s="101">
        <v>181.25</v>
      </c>
      <c r="C18352" s="102"/>
      <c r="D18352" s="100" t="s">
        <v>33093</v>
      </c>
      <c r="E18352" s="101">
        <v>261.83</v>
      </c>
      <c r="F18352" s="102"/>
    </row>
    <row r="18353" ht="12.75" customHeight="1">
      <c r="A18353" s="100" t="s">
        <v>32924</v>
      </c>
      <c r="B18353" s="101">
        <v>226.15</v>
      </c>
      <c r="C18353" s="102"/>
      <c r="D18353" s="100" t="s">
        <v>18889</v>
      </c>
      <c r="E18353" s="101">
        <v>261.83</v>
      </c>
      <c r="F18353" s="102"/>
    </row>
    <row r="18354" ht="12.75" customHeight="1">
      <c r="A18354" s="100" t="s">
        <v>18567</v>
      </c>
      <c r="B18354" s="101">
        <v>222.39</v>
      </c>
      <c r="C18354" s="102"/>
      <c r="D18354" s="100" t="s">
        <v>33094</v>
      </c>
      <c r="E18354" s="101">
        <v>339.04</v>
      </c>
      <c r="F18354" s="102"/>
    </row>
    <row r="18355" ht="12.75" customHeight="1">
      <c r="A18355" s="100" t="s">
        <v>32925</v>
      </c>
      <c r="B18355" s="101">
        <v>44.56</v>
      </c>
      <c r="C18355" s="102"/>
      <c r="D18355" s="100" t="s">
        <v>18891</v>
      </c>
      <c r="E18355" s="101">
        <v>339.04</v>
      </c>
      <c r="F18355" s="102"/>
    </row>
    <row r="18356" ht="12.75" customHeight="1">
      <c r="A18356" s="100" t="s">
        <v>18569</v>
      </c>
      <c r="B18356" s="101">
        <v>42.84</v>
      </c>
      <c r="C18356" s="102"/>
      <c r="D18356" s="100" t="s">
        <v>33095</v>
      </c>
      <c r="E18356" s="101">
        <v>181.18</v>
      </c>
      <c r="F18356" s="102"/>
    </row>
    <row r="18357" ht="12.75" customHeight="1">
      <c r="A18357" s="100" t="s">
        <v>32926</v>
      </c>
      <c r="B18357" s="101">
        <v>102.38</v>
      </c>
      <c r="C18357" s="102"/>
      <c r="D18357" s="100" t="s">
        <v>18893</v>
      </c>
      <c r="E18357" s="101">
        <v>181.18</v>
      </c>
      <c r="F18357" s="102"/>
    </row>
    <row r="18358" ht="12.75" customHeight="1">
      <c r="A18358" s="100" t="s">
        <v>18571</v>
      </c>
      <c r="B18358" s="101">
        <v>99.61</v>
      </c>
      <c r="C18358" s="102"/>
      <c r="D18358" s="100" t="s">
        <v>33096</v>
      </c>
      <c r="E18358" s="101">
        <v>26.66</v>
      </c>
      <c r="F18358" s="102"/>
    </row>
    <row r="18359" ht="12.75" customHeight="1">
      <c r="A18359" s="100" t="s">
        <v>32927</v>
      </c>
      <c r="B18359" s="101">
        <v>121.4</v>
      </c>
      <c r="C18359" s="102"/>
      <c r="D18359" s="100" t="s">
        <v>18895</v>
      </c>
      <c r="E18359" s="101">
        <v>25.06</v>
      </c>
      <c r="F18359" s="102"/>
    </row>
    <row r="18360" ht="12.75" customHeight="1">
      <c r="A18360" s="100" t="s">
        <v>18573</v>
      </c>
      <c r="B18360" s="101">
        <v>118.26</v>
      </c>
      <c r="C18360" s="102"/>
      <c r="D18360" s="100" t="s">
        <v>33097</v>
      </c>
      <c r="E18360" s="101">
        <v>48.04</v>
      </c>
      <c r="F18360" s="102"/>
    </row>
    <row r="18361" ht="12.75" customHeight="1">
      <c r="A18361" s="100" t="s">
        <v>32928</v>
      </c>
      <c r="B18361" s="101">
        <v>188.9</v>
      </c>
      <c r="C18361" s="102"/>
      <c r="D18361" s="100" t="s">
        <v>18897</v>
      </c>
      <c r="E18361" s="101">
        <v>46.44</v>
      </c>
      <c r="F18361" s="102"/>
    </row>
    <row r="18362" ht="12.75" customHeight="1">
      <c r="A18362" s="100" t="s">
        <v>18575</v>
      </c>
      <c r="B18362" s="101">
        <v>185.38</v>
      </c>
      <c r="C18362" s="102"/>
      <c r="D18362" s="100" t="s">
        <v>33098</v>
      </c>
      <c r="E18362" s="101">
        <v>33.01</v>
      </c>
      <c r="F18362" s="102"/>
    </row>
    <row r="18363" ht="12.75" customHeight="1">
      <c r="A18363" s="100" t="s">
        <v>32929</v>
      </c>
      <c r="B18363" s="101">
        <v>231.79</v>
      </c>
      <c r="C18363" s="102"/>
      <c r="D18363" s="100" t="s">
        <v>232</v>
      </c>
      <c r="E18363" s="101">
        <v>31.41</v>
      </c>
      <c r="F18363" s="102"/>
    </row>
    <row r="18364" ht="12.75" customHeight="1">
      <c r="A18364" s="100" t="s">
        <v>18577</v>
      </c>
      <c r="B18364" s="101">
        <v>228.03</v>
      </c>
      <c r="C18364" s="102"/>
      <c r="D18364" s="100" t="s">
        <v>33099</v>
      </c>
      <c r="E18364" s="101">
        <v>30.44</v>
      </c>
      <c r="F18364" s="102"/>
    </row>
    <row r="18365" ht="12.75" customHeight="1">
      <c r="A18365" s="100" t="s">
        <v>32930</v>
      </c>
      <c r="B18365" s="101">
        <v>7.9</v>
      </c>
      <c r="C18365" s="102"/>
      <c r="D18365" s="100" t="s">
        <v>18900</v>
      </c>
      <c r="E18365" s="101">
        <v>28.84</v>
      </c>
      <c r="F18365" s="102"/>
    </row>
    <row r="18366" ht="12.75" customHeight="1">
      <c r="A18366" s="100" t="s">
        <v>18579</v>
      </c>
      <c r="B18366" s="101">
        <v>6.88</v>
      </c>
      <c r="C18366" s="102"/>
      <c r="D18366" s="100" t="s">
        <v>33100</v>
      </c>
      <c r="E18366" s="101">
        <v>20.24</v>
      </c>
      <c r="F18366" s="102"/>
    </row>
    <row r="18367" ht="12.75" customHeight="1">
      <c r="A18367" s="100" t="s">
        <v>32931</v>
      </c>
      <c r="B18367" s="101">
        <v>10.5</v>
      </c>
      <c r="C18367" s="102"/>
      <c r="D18367" s="100" t="s">
        <v>18902</v>
      </c>
      <c r="E18367" s="101">
        <v>18.64</v>
      </c>
      <c r="F18367" s="102"/>
    </row>
    <row r="18368" ht="12.75" customHeight="1">
      <c r="A18368" s="100" t="s">
        <v>18581</v>
      </c>
      <c r="B18368" s="101">
        <v>9.14</v>
      </c>
      <c r="C18368" s="102"/>
      <c r="D18368" s="100" t="s">
        <v>33101</v>
      </c>
      <c r="E18368" s="101">
        <v>64.16</v>
      </c>
      <c r="F18368" s="102"/>
    </row>
    <row r="18369" ht="12.75" customHeight="1">
      <c r="A18369" s="100" t="s">
        <v>32932</v>
      </c>
      <c r="B18369" s="101">
        <v>8.75</v>
      </c>
      <c r="C18369" s="102"/>
      <c r="D18369" s="100" t="s">
        <v>226</v>
      </c>
      <c r="E18369" s="101">
        <v>60.96</v>
      </c>
      <c r="F18369" s="102"/>
    </row>
    <row r="18370" ht="12.75" customHeight="1">
      <c r="A18370" s="100" t="s">
        <v>18583</v>
      </c>
      <c r="B18370" s="101">
        <v>7.73</v>
      </c>
      <c r="C18370" s="102"/>
      <c r="D18370" s="100" t="s">
        <v>33102</v>
      </c>
      <c r="E18370" s="101">
        <v>41.17</v>
      </c>
      <c r="F18370" s="102"/>
    </row>
    <row r="18371" ht="12.75" customHeight="1">
      <c r="A18371" s="100" t="s">
        <v>32933</v>
      </c>
      <c r="B18371" s="101">
        <v>11.35</v>
      </c>
      <c r="C18371" s="102"/>
      <c r="D18371" s="100" t="s">
        <v>18905</v>
      </c>
      <c r="E18371" s="101">
        <v>41.17</v>
      </c>
      <c r="F18371" s="102"/>
    </row>
    <row r="18372" ht="12.75" customHeight="1">
      <c r="A18372" s="100" t="s">
        <v>18585</v>
      </c>
      <c r="B18372" s="101">
        <v>9.99</v>
      </c>
      <c r="C18372" s="102"/>
      <c r="D18372" s="100" t="s">
        <v>33103</v>
      </c>
      <c r="E18372" s="101">
        <v>92.26</v>
      </c>
      <c r="F18372" s="102"/>
    </row>
    <row r="18373" ht="12.75" customHeight="1">
      <c r="A18373" s="100" t="s">
        <v>32934</v>
      </c>
      <c r="B18373" s="101">
        <v>11.98</v>
      </c>
      <c r="C18373" s="102"/>
      <c r="D18373" s="100" t="s">
        <v>18907</v>
      </c>
      <c r="E18373" s="101">
        <v>92.26</v>
      </c>
      <c r="F18373" s="102"/>
    </row>
    <row r="18374" ht="12.75" customHeight="1">
      <c r="A18374" s="100" t="s">
        <v>18587</v>
      </c>
      <c r="B18374" s="101">
        <v>10.45</v>
      </c>
      <c r="C18374" s="102"/>
      <c r="D18374" s="100" t="s">
        <v>33104</v>
      </c>
      <c r="E18374" s="101">
        <v>5.44</v>
      </c>
      <c r="F18374" s="102"/>
    </row>
    <row r="18375" ht="12.75" customHeight="1">
      <c r="A18375" s="100" t="s">
        <v>32935</v>
      </c>
      <c r="B18375" s="101">
        <v>3.32</v>
      </c>
      <c r="C18375" s="102"/>
      <c r="D18375" s="100" t="s">
        <v>18909</v>
      </c>
      <c r="E18375" s="101">
        <v>5.44</v>
      </c>
      <c r="F18375" s="102"/>
    </row>
    <row r="18376" ht="12.75" customHeight="1">
      <c r="A18376" s="100" t="s">
        <v>18589</v>
      </c>
      <c r="B18376" s="101">
        <v>2.93</v>
      </c>
      <c r="C18376" s="102"/>
      <c r="D18376" s="100" t="s">
        <v>33105</v>
      </c>
      <c r="E18376" s="101">
        <v>6.08</v>
      </c>
      <c r="F18376" s="102"/>
    </row>
    <row r="18377" ht="12.75" customHeight="1">
      <c r="A18377" s="100" t="s">
        <v>32936</v>
      </c>
      <c r="B18377" s="101">
        <v>13.64</v>
      </c>
      <c r="C18377" s="102"/>
      <c r="D18377" s="100" t="s">
        <v>18911</v>
      </c>
      <c r="E18377" s="101">
        <v>6.08</v>
      </c>
      <c r="F18377" s="102"/>
    </row>
    <row r="18378" ht="12.75" customHeight="1">
      <c r="A18378" s="100" t="s">
        <v>18591</v>
      </c>
      <c r="B18378" s="101">
        <v>12.51</v>
      </c>
      <c r="C18378" s="102"/>
      <c r="D18378" s="100" t="s">
        <v>33106</v>
      </c>
      <c r="E18378" s="101">
        <v>199.9</v>
      </c>
      <c r="F18378" s="102"/>
    </row>
    <row r="18379" ht="12.75" customHeight="1">
      <c r="A18379" s="100" t="s">
        <v>32937</v>
      </c>
      <c r="B18379" s="101">
        <v>48.29</v>
      </c>
      <c r="C18379" s="102"/>
      <c r="D18379" s="100" t="s">
        <v>18913</v>
      </c>
      <c r="E18379" s="101">
        <v>199.9</v>
      </c>
      <c r="F18379" s="102"/>
    </row>
    <row r="18380" ht="12.75" customHeight="1">
      <c r="A18380" s="100" t="s">
        <v>18593</v>
      </c>
      <c r="B18380" s="101">
        <v>47.02</v>
      </c>
      <c r="C18380" s="102"/>
      <c r="D18380" s="100" t="s">
        <v>33107</v>
      </c>
      <c r="E18380" s="101">
        <v>51.77</v>
      </c>
      <c r="F18380" s="102"/>
    </row>
    <row r="18381" ht="12.75" customHeight="1">
      <c r="A18381" s="100" t="s">
        <v>32938</v>
      </c>
      <c r="B18381" s="101">
        <v>89.66</v>
      </c>
      <c r="C18381" s="102"/>
      <c r="D18381" s="100" t="s">
        <v>18915</v>
      </c>
      <c r="E18381" s="101">
        <v>51.77</v>
      </c>
      <c r="F18381" s="102"/>
    </row>
    <row r="18382" ht="12.75" customHeight="1">
      <c r="A18382" s="100" t="s">
        <v>18595</v>
      </c>
      <c r="B18382" s="101">
        <v>88.01</v>
      </c>
      <c r="C18382" s="102"/>
      <c r="D18382" s="100" t="s">
        <v>33108</v>
      </c>
      <c r="E18382" s="101">
        <v>41.1</v>
      </c>
      <c r="F18382" s="102"/>
    </row>
    <row r="18383" ht="12.75" customHeight="1">
      <c r="A18383" s="100" t="s">
        <v>32939</v>
      </c>
      <c r="B18383" s="101">
        <v>20.04</v>
      </c>
      <c r="C18383" s="102"/>
      <c r="D18383" s="100" t="s">
        <v>18917</v>
      </c>
      <c r="E18383" s="101">
        <v>41.1</v>
      </c>
      <c r="F18383" s="102"/>
    </row>
    <row r="18384" ht="12.75" customHeight="1">
      <c r="A18384" s="100" t="s">
        <v>18597</v>
      </c>
      <c r="B18384" s="101">
        <v>18.76</v>
      </c>
      <c r="C18384" s="102"/>
      <c r="D18384" s="100" t="s">
        <v>33109</v>
      </c>
      <c r="E18384" s="101">
        <v>79.07</v>
      </c>
      <c r="F18384" s="102"/>
    </row>
    <row r="18385" ht="12.75" customHeight="1">
      <c r="A18385" s="100" t="s">
        <v>32940</v>
      </c>
      <c r="B18385" s="101">
        <v>27.25</v>
      </c>
      <c r="C18385" s="102"/>
      <c r="D18385" s="100" t="s">
        <v>18919</v>
      </c>
      <c r="E18385" s="101">
        <v>79.07</v>
      </c>
      <c r="F18385" s="102"/>
    </row>
    <row r="18386" ht="12.75" customHeight="1">
      <c r="A18386" s="100" t="s">
        <v>18599</v>
      </c>
      <c r="B18386" s="101">
        <v>25.34</v>
      </c>
      <c r="C18386" s="102"/>
      <c r="D18386" s="100" t="s">
        <v>33110</v>
      </c>
      <c r="E18386" s="101">
        <v>168.06</v>
      </c>
      <c r="F18386" s="102"/>
    </row>
    <row r="18387" ht="12.75" customHeight="1">
      <c r="A18387" s="100" t="s">
        <v>32941</v>
      </c>
      <c r="B18387" s="101">
        <v>49.94</v>
      </c>
      <c r="C18387" s="102"/>
      <c r="D18387" s="100" t="s">
        <v>18921</v>
      </c>
      <c r="E18387" s="101">
        <v>168.06</v>
      </c>
      <c r="F18387" s="102"/>
    </row>
    <row r="18388" ht="12.75" customHeight="1">
      <c r="A18388" s="100" t="s">
        <v>18601</v>
      </c>
      <c r="B18388" s="101">
        <v>46.38</v>
      </c>
      <c r="C18388" s="102"/>
      <c r="D18388" s="100" t="s">
        <v>33111</v>
      </c>
      <c r="E18388" s="101">
        <v>43.98</v>
      </c>
      <c r="F18388" s="102"/>
    </row>
    <row r="18389" ht="12.75" customHeight="1">
      <c r="A18389" s="100" t="s">
        <v>32942</v>
      </c>
      <c r="B18389" s="101">
        <v>7.5</v>
      </c>
      <c r="C18389" s="102"/>
      <c r="D18389" s="100" t="s">
        <v>18923</v>
      </c>
      <c r="E18389" s="101">
        <v>43.98</v>
      </c>
      <c r="F18389" s="102"/>
    </row>
    <row r="18390" ht="12.75" customHeight="1">
      <c r="A18390" s="100" t="s">
        <v>18603</v>
      </c>
      <c r="B18390" s="101">
        <v>7.5</v>
      </c>
      <c r="C18390" s="102"/>
      <c r="D18390" s="100" t="s">
        <v>33112</v>
      </c>
      <c r="E18390" s="101">
        <v>236.15</v>
      </c>
      <c r="F18390" s="102"/>
    </row>
    <row r="18391" ht="12.75" customHeight="1">
      <c r="A18391" s="100" t="s">
        <v>32943</v>
      </c>
      <c r="B18391" s="101">
        <v>4.0</v>
      </c>
      <c r="C18391" s="102"/>
      <c r="D18391" s="100" t="s">
        <v>18925</v>
      </c>
      <c r="E18391" s="101">
        <v>236.15</v>
      </c>
      <c r="F18391" s="102"/>
    </row>
    <row r="18392" ht="12.75" customHeight="1">
      <c r="A18392" s="100" t="s">
        <v>18605</v>
      </c>
      <c r="B18392" s="101">
        <v>4.0</v>
      </c>
      <c r="C18392" s="102"/>
      <c r="D18392" s="100" t="s">
        <v>33113</v>
      </c>
      <c r="E18392" s="101">
        <v>88.02</v>
      </c>
      <c r="F18392" s="102"/>
    </row>
    <row r="18393" ht="12.75" customHeight="1">
      <c r="A18393" s="100" t="s">
        <v>32944</v>
      </c>
      <c r="B18393" s="101">
        <v>19.66</v>
      </c>
      <c r="C18393" s="102"/>
      <c r="D18393" s="100" t="s">
        <v>194</v>
      </c>
      <c r="E18393" s="101">
        <v>88.02</v>
      </c>
      <c r="F18393" s="102"/>
    </row>
    <row r="18394" ht="12.75" customHeight="1">
      <c r="A18394" s="100" t="s">
        <v>18607</v>
      </c>
      <c r="B18394" s="101">
        <v>17.42</v>
      </c>
      <c r="C18394" s="102"/>
      <c r="D18394" s="100" t="s">
        <v>33114</v>
      </c>
      <c r="E18394" s="101">
        <v>182.37</v>
      </c>
      <c r="F18394" s="102"/>
    </row>
    <row r="18395" ht="12.75" customHeight="1">
      <c r="A18395" s="100" t="s">
        <v>32945</v>
      </c>
      <c r="B18395" s="101">
        <v>6.55</v>
      </c>
      <c r="C18395" s="102"/>
      <c r="D18395" s="100" t="s">
        <v>18928</v>
      </c>
      <c r="E18395" s="101">
        <v>182.37</v>
      </c>
      <c r="F18395" s="102"/>
    </row>
    <row r="18396" ht="12.75" customHeight="1">
      <c r="A18396" s="100" t="s">
        <v>18609</v>
      </c>
      <c r="B18396" s="101">
        <v>6.08</v>
      </c>
      <c r="C18396" s="102"/>
      <c r="D18396" s="100" t="s">
        <v>33115</v>
      </c>
      <c r="E18396" s="101">
        <v>7.9</v>
      </c>
      <c r="F18396" s="102"/>
    </row>
    <row r="18397" ht="12.75" customHeight="1">
      <c r="A18397" s="100" t="s">
        <v>32946</v>
      </c>
      <c r="B18397" s="101">
        <v>29.76</v>
      </c>
      <c r="C18397" s="102"/>
      <c r="D18397" s="100" t="s">
        <v>18930</v>
      </c>
      <c r="E18397" s="101">
        <v>7.9</v>
      </c>
      <c r="F18397" s="102"/>
    </row>
    <row r="18398" ht="12.75" customHeight="1">
      <c r="A18398" s="100" t="s">
        <v>18611</v>
      </c>
      <c r="B18398" s="101">
        <v>26.76</v>
      </c>
      <c r="C18398" s="102"/>
      <c r="D18398" s="100" t="s">
        <v>33116</v>
      </c>
      <c r="E18398" s="101">
        <v>2.67</v>
      </c>
      <c r="F18398" s="102"/>
    </row>
    <row r="18399" ht="12.75" customHeight="1">
      <c r="A18399" s="100" t="s">
        <v>32947</v>
      </c>
      <c r="B18399" s="101">
        <v>20.71</v>
      </c>
      <c r="C18399" s="102"/>
      <c r="D18399" s="100" t="s">
        <v>18932</v>
      </c>
      <c r="E18399" s="101">
        <v>2.67</v>
      </c>
      <c r="F18399" s="102"/>
    </row>
    <row r="18400" ht="12.75" customHeight="1">
      <c r="A18400" s="100" t="s">
        <v>18613</v>
      </c>
      <c r="B18400" s="101">
        <v>18.64</v>
      </c>
      <c r="C18400" s="102"/>
      <c r="D18400" s="100" t="s">
        <v>33117</v>
      </c>
      <c r="E18400" s="101">
        <v>31.74</v>
      </c>
      <c r="F18400" s="102"/>
    </row>
    <row r="18401" ht="12.75" customHeight="1">
      <c r="A18401" s="100" t="s">
        <v>32948</v>
      </c>
      <c r="B18401" s="101">
        <v>10.31</v>
      </c>
      <c r="C18401" s="102"/>
      <c r="D18401" s="100" t="s">
        <v>223</v>
      </c>
      <c r="E18401" s="101">
        <v>31.74</v>
      </c>
      <c r="F18401" s="102"/>
    </row>
    <row r="18402" ht="12.75" customHeight="1">
      <c r="A18402" s="100" t="s">
        <v>18615</v>
      </c>
      <c r="B18402" s="101">
        <v>9.37</v>
      </c>
      <c r="C18402" s="102"/>
      <c r="D18402" s="100" t="s">
        <v>33118</v>
      </c>
      <c r="E18402" s="101">
        <v>87.61</v>
      </c>
      <c r="F18402" s="102"/>
    </row>
    <row r="18403" ht="12.75" customHeight="1">
      <c r="A18403" s="100" t="s">
        <v>32949</v>
      </c>
      <c r="B18403" s="101">
        <v>2.33</v>
      </c>
      <c r="C18403" s="102"/>
      <c r="D18403" s="100" t="s">
        <v>18935</v>
      </c>
      <c r="E18403" s="101">
        <v>87.61</v>
      </c>
      <c r="F18403" s="102"/>
    </row>
    <row r="18404" ht="12.75" customHeight="1">
      <c r="A18404" s="100" t="s">
        <v>18617</v>
      </c>
      <c r="B18404" s="101">
        <v>2.14</v>
      </c>
      <c r="C18404" s="102"/>
      <c r="D18404" s="100" t="s">
        <v>33119</v>
      </c>
      <c r="E18404" s="101">
        <v>72.79</v>
      </c>
      <c r="F18404" s="102"/>
    </row>
    <row r="18405" ht="12.75" customHeight="1">
      <c r="A18405" s="100" t="s">
        <v>32950</v>
      </c>
      <c r="B18405" s="101">
        <v>29.61</v>
      </c>
      <c r="C18405" s="102"/>
      <c r="D18405" s="100" t="s">
        <v>18937</v>
      </c>
      <c r="E18405" s="101">
        <v>72.79</v>
      </c>
      <c r="F18405" s="102"/>
    </row>
    <row r="18406" ht="12.75" customHeight="1">
      <c r="A18406" s="100" t="s">
        <v>18619</v>
      </c>
      <c r="B18406" s="101">
        <v>26.62</v>
      </c>
      <c r="C18406" s="102"/>
      <c r="D18406" s="100" t="s">
        <v>33120</v>
      </c>
      <c r="E18406" s="101">
        <v>50.4</v>
      </c>
      <c r="F18406" s="102"/>
    </row>
    <row r="18407" ht="12.75" customHeight="1">
      <c r="A18407" s="100" t="s">
        <v>32951</v>
      </c>
      <c r="B18407" s="101">
        <v>11.62</v>
      </c>
      <c r="C18407" s="102"/>
      <c r="D18407" s="100" t="s">
        <v>18939</v>
      </c>
      <c r="E18407" s="101">
        <v>50.4</v>
      </c>
      <c r="F18407" s="102"/>
    </row>
    <row r="18408" ht="12.75" customHeight="1">
      <c r="A18408" s="100" t="s">
        <v>18621</v>
      </c>
      <c r="B18408" s="101">
        <v>10.46</v>
      </c>
      <c r="C18408" s="102"/>
      <c r="D18408" s="100" t="s">
        <v>33121</v>
      </c>
      <c r="E18408" s="101">
        <v>119.37</v>
      </c>
      <c r="F18408" s="102"/>
    </row>
    <row r="18409" ht="12.75" customHeight="1">
      <c r="A18409" s="100" t="s">
        <v>32952</v>
      </c>
      <c r="B18409" s="101">
        <v>12.74</v>
      </c>
      <c r="C18409" s="102"/>
      <c r="D18409" s="100" t="s">
        <v>18941</v>
      </c>
      <c r="E18409" s="101">
        <v>119.37</v>
      </c>
      <c r="F18409" s="102"/>
    </row>
    <row r="18410" ht="12.75" customHeight="1">
      <c r="A18410" s="100" t="s">
        <v>18623</v>
      </c>
      <c r="B18410" s="101">
        <v>11.43</v>
      </c>
      <c r="C18410" s="102"/>
      <c r="D18410" s="100" t="s">
        <v>33122</v>
      </c>
      <c r="E18410" s="101">
        <v>220.67</v>
      </c>
      <c r="F18410" s="102"/>
    </row>
    <row r="18411" ht="12.75" customHeight="1">
      <c r="A18411" s="100" t="s">
        <v>32953</v>
      </c>
      <c r="B18411" s="101">
        <v>16.43</v>
      </c>
      <c r="C18411" s="102"/>
      <c r="D18411" s="100" t="s">
        <v>18943</v>
      </c>
      <c r="E18411" s="101">
        <v>220.67</v>
      </c>
      <c r="F18411" s="102"/>
    </row>
    <row r="18412" ht="12.75" customHeight="1">
      <c r="A18412" s="100" t="s">
        <v>18625</v>
      </c>
      <c r="B18412" s="101">
        <v>14.74</v>
      </c>
      <c r="C18412" s="102"/>
      <c r="D18412" s="100" t="s">
        <v>33123</v>
      </c>
      <c r="E18412" s="101">
        <v>168.18</v>
      </c>
      <c r="F18412" s="102"/>
    </row>
    <row r="18413" ht="12.75" customHeight="1">
      <c r="A18413" s="100" t="s">
        <v>32954</v>
      </c>
      <c r="B18413" s="101">
        <v>9.25</v>
      </c>
      <c r="C18413" s="102"/>
      <c r="D18413" s="100" t="s">
        <v>18945</v>
      </c>
      <c r="E18413" s="101">
        <v>168.18</v>
      </c>
      <c r="F18413" s="102"/>
    </row>
    <row r="18414" ht="12.75" customHeight="1">
      <c r="A18414" s="100" t="s">
        <v>18627</v>
      </c>
      <c r="B18414" s="101">
        <v>8.5</v>
      </c>
      <c r="C18414" s="102"/>
      <c r="D18414" s="100" t="s">
        <v>33124</v>
      </c>
      <c r="E18414" s="101">
        <v>28.0</v>
      </c>
      <c r="F18414" s="102"/>
    </row>
    <row r="18415" ht="12.75" customHeight="1">
      <c r="A18415" s="100" t="s">
        <v>32955</v>
      </c>
      <c r="B18415" s="101">
        <v>21.51</v>
      </c>
      <c r="C18415" s="102"/>
      <c r="D18415" s="100" t="s">
        <v>191</v>
      </c>
      <c r="E18415" s="101">
        <v>28.0</v>
      </c>
      <c r="F18415" s="102"/>
    </row>
    <row r="18416" ht="12.75" customHeight="1">
      <c r="A18416" s="100" t="s">
        <v>18629</v>
      </c>
      <c r="B18416" s="101">
        <v>20.54</v>
      </c>
      <c r="C18416" s="102"/>
      <c r="D18416" s="100" t="s">
        <v>33125</v>
      </c>
      <c r="E18416" s="101">
        <v>30.93</v>
      </c>
      <c r="F18416" s="102"/>
    </row>
    <row r="18417" ht="12.75" customHeight="1">
      <c r="A18417" s="100" t="s">
        <v>32956</v>
      </c>
      <c r="B18417" s="101">
        <v>35.27</v>
      </c>
      <c r="C18417" s="102"/>
      <c r="D18417" s="100" t="s">
        <v>18948</v>
      </c>
      <c r="E18417" s="101">
        <v>30.93</v>
      </c>
      <c r="F18417" s="102"/>
    </row>
    <row r="18418" ht="12.75" customHeight="1">
      <c r="A18418" s="100" t="s">
        <v>18631</v>
      </c>
      <c r="B18418" s="101">
        <v>32.28</v>
      </c>
      <c r="C18418" s="102"/>
      <c r="D18418" s="100" t="s">
        <v>33126</v>
      </c>
      <c r="E18418" s="101">
        <v>28.0</v>
      </c>
      <c r="F18418" s="102"/>
    </row>
    <row r="18419" ht="12.75" customHeight="1">
      <c r="A18419" s="100" t="s">
        <v>32957</v>
      </c>
      <c r="B18419" s="101">
        <v>23.17</v>
      </c>
      <c r="C18419" s="102"/>
      <c r="D18419" s="100" t="s">
        <v>18950</v>
      </c>
      <c r="E18419" s="101">
        <v>28.0</v>
      </c>
      <c r="F18419" s="102"/>
    </row>
    <row r="18420" ht="12.75" customHeight="1">
      <c r="A18420" s="100" t="s">
        <v>18633</v>
      </c>
      <c r="B18420" s="101">
        <v>21.2</v>
      </c>
      <c r="C18420" s="102"/>
      <c r="D18420" s="100" t="s">
        <v>33127</v>
      </c>
      <c r="E18420" s="101">
        <v>507.28</v>
      </c>
      <c r="F18420" s="102"/>
    </row>
    <row r="18421" ht="12.75" customHeight="1">
      <c r="A18421" s="100" t="s">
        <v>32958</v>
      </c>
      <c r="B18421" s="101">
        <v>6.66</v>
      </c>
      <c r="C18421" s="102"/>
      <c r="D18421" s="100" t="s">
        <v>18952</v>
      </c>
      <c r="E18421" s="101">
        <v>507.28</v>
      </c>
      <c r="F18421" s="102"/>
    </row>
    <row r="18422" ht="12.75" customHeight="1">
      <c r="A18422" s="100" t="s">
        <v>18635</v>
      </c>
      <c r="B18422" s="101">
        <v>6.18</v>
      </c>
      <c r="C18422" s="102"/>
      <c r="D18422" s="100" t="s">
        <v>33128</v>
      </c>
      <c r="E18422" s="101">
        <v>202.17</v>
      </c>
      <c r="F18422" s="102"/>
    </row>
    <row r="18423" ht="12.75" customHeight="1">
      <c r="A18423" s="100" t="s">
        <v>32959</v>
      </c>
      <c r="B18423" s="101">
        <v>14.23</v>
      </c>
      <c r="C18423" s="102"/>
      <c r="D18423" s="100" t="s">
        <v>18954</v>
      </c>
      <c r="E18423" s="101">
        <v>202.17</v>
      </c>
      <c r="F18423" s="102"/>
    </row>
    <row r="18424" ht="12.75" customHeight="1">
      <c r="A18424" s="100" t="s">
        <v>18637</v>
      </c>
      <c r="B18424" s="101">
        <v>13.01</v>
      </c>
      <c r="C18424" s="102"/>
      <c r="D18424" s="100" t="s">
        <v>33129</v>
      </c>
      <c r="E18424" s="101">
        <v>36.05</v>
      </c>
      <c r="F18424" s="102"/>
    </row>
    <row r="18425" ht="12.75" customHeight="1">
      <c r="A18425" s="100" t="s">
        <v>32960</v>
      </c>
      <c r="B18425" s="101">
        <v>6.55</v>
      </c>
      <c r="C18425" s="102"/>
      <c r="D18425" s="100" t="s">
        <v>18956</v>
      </c>
      <c r="E18425" s="101">
        <v>36.05</v>
      </c>
      <c r="F18425" s="102"/>
    </row>
    <row r="18426" ht="12.75" customHeight="1">
      <c r="A18426" s="100" t="s">
        <v>18639</v>
      </c>
      <c r="B18426" s="101">
        <v>6.08</v>
      </c>
      <c r="C18426" s="102"/>
      <c r="D18426" s="100" t="s">
        <v>33130</v>
      </c>
      <c r="E18426" s="101">
        <v>401.6</v>
      </c>
      <c r="F18426" s="102"/>
    </row>
    <row r="18427" ht="12.75" customHeight="1">
      <c r="A18427" s="100" t="s">
        <v>32961</v>
      </c>
      <c r="B18427" s="101">
        <v>11.6</v>
      </c>
      <c r="C18427" s="102"/>
      <c r="D18427" s="100" t="s">
        <v>18958</v>
      </c>
      <c r="E18427" s="101">
        <v>401.6</v>
      </c>
      <c r="F18427" s="102"/>
    </row>
    <row r="18428" ht="12.75" customHeight="1">
      <c r="A18428" s="100" t="s">
        <v>18641</v>
      </c>
      <c r="B18428" s="101">
        <v>10.48</v>
      </c>
      <c r="C18428" s="102"/>
      <c r="D18428" s="100" t="s">
        <v>33131</v>
      </c>
      <c r="E18428" s="101">
        <v>401.6</v>
      </c>
      <c r="F18428" s="102"/>
    </row>
    <row r="18429" ht="12.75" customHeight="1">
      <c r="A18429" s="100" t="s">
        <v>32962</v>
      </c>
      <c r="B18429" s="101">
        <v>15.6</v>
      </c>
      <c r="C18429" s="102"/>
      <c r="D18429" s="100" t="s">
        <v>18960</v>
      </c>
      <c r="E18429" s="101">
        <v>401.6</v>
      </c>
      <c r="F18429" s="102"/>
    </row>
    <row r="18430" ht="12.75" customHeight="1">
      <c r="A18430" s="100" t="s">
        <v>18643</v>
      </c>
      <c r="B18430" s="101">
        <v>14.17</v>
      </c>
      <c r="C18430" s="102"/>
      <c r="D18430" s="100" t="s">
        <v>33132</v>
      </c>
      <c r="E18430" s="101">
        <v>72.0</v>
      </c>
      <c r="F18430" s="102"/>
    </row>
    <row r="18431" ht="12.75" customHeight="1">
      <c r="A18431" s="100" t="s">
        <v>32963</v>
      </c>
      <c r="B18431" s="101">
        <v>13.69</v>
      </c>
      <c r="C18431" s="102"/>
      <c r="D18431" s="100" t="s">
        <v>18962</v>
      </c>
      <c r="E18431" s="101">
        <v>72.0</v>
      </c>
      <c r="F18431" s="102"/>
    </row>
    <row r="18432" ht="12.75" customHeight="1">
      <c r="A18432" s="100" t="s">
        <v>18645</v>
      </c>
      <c r="B18432" s="101">
        <v>12.33</v>
      </c>
      <c r="C18432" s="102"/>
      <c r="D18432" s="100" t="s">
        <v>33133</v>
      </c>
      <c r="E18432" s="101">
        <v>87.3</v>
      </c>
      <c r="F18432" s="102"/>
    </row>
    <row r="18433" ht="12.75" customHeight="1">
      <c r="A18433" s="100" t="s">
        <v>32964</v>
      </c>
      <c r="B18433" s="101">
        <v>10.78</v>
      </c>
      <c r="C18433" s="102"/>
      <c r="D18433" s="100" t="s">
        <v>18964</v>
      </c>
      <c r="E18433" s="101">
        <v>87.3</v>
      </c>
      <c r="F18433" s="102"/>
    </row>
    <row r="18434" ht="12.75" customHeight="1">
      <c r="A18434" s="100" t="s">
        <v>18647</v>
      </c>
      <c r="B18434" s="101">
        <v>9.66</v>
      </c>
      <c r="C18434" s="102"/>
      <c r="D18434" s="100" t="s">
        <v>33134</v>
      </c>
      <c r="E18434" s="101">
        <v>337.79</v>
      </c>
      <c r="F18434" s="102"/>
    </row>
    <row r="18435" ht="12.75" customHeight="1">
      <c r="A18435" s="100" t="s">
        <v>32967</v>
      </c>
      <c r="B18435" s="101">
        <v>35.85</v>
      </c>
      <c r="C18435" s="102"/>
      <c r="D18435" s="100" t="s">
        <v>18966</v>
      </c>
      <c r="E18435" s="101">
        <v>337.79</v>
      </c>
      <c r="F18435" s="102"/>
    </row>
    <row r="18436" ht="12.75" customHeight="1">
      <c r="A18436" s="100" t="s">
        <v>266</v>
      </c>
      <c r="B18436" s="101">
        <v>32.75</v>
      </c>
      <c r="C18436" s="102"/>
      <c r="D18436" s="100" t="s">
        <v>33135</v>
      </c>
      <c r="E18436" s="101">
        <v>217.34</v>
      </c>
      <c r="F18436" s="102"/>
    </row>
    <row r="18437" ht="12.75" customHeight="1">
      <c r="A18437" s="100" t="s">
        <v>32968</v>
      </c>
      <c r="B18437" s="101">
        <v>13.71</v>
      </c>
      <c r="C18437" s="102"/>
      <c r="D18437" s="100" t="s">
        <v>18968</v>
      </c>
      <c r="E18437" s="101">
        <v>217.34</v>
      </c>
      <c r="F18437" s="102"/>
    </row>
    <row r="18438" ht="12.75" customHeight="1">
      <c r="A18438" s="100" t="s">
        <v>18650</v>
      </c>
      <c r="B18438" s="101">
        <v>12.4</v>
      </c>
      <c r="C18438" s="102"/>
      <c r="D18438" s="100" t="s">
        <v>33136</v>
      </c>
      <c r="E18438" s="101">
        <v>18.2</v>
      </c>
      <c r="F18438" s="102"/>
    </row>
    <row r="18439" ht="12.75" customHeight="1">
      <c r="A18439" s="100" t="s">
        <v>32969</v>
      </c>
      <c r="B18439" s="101">
        <v>16.07</v>
      </c>
      <c r="C18439" s="102"/>
      <c r="D18439" s="100" t="s">
        <v>18970</v>
      </c>
      <c r="E18439" s="101">
        <v>16.66</v>
      </c>
      <c r="F18439" s="102"/>
    </row>
    <row r="18440" ht="12.75" customHeight="1">
      <c r="A18440" s="100" t="s">
        <v>18652</v>
      </c>
      <c r="B18440" s="101">
        <v>14.35</v>
      </c>
      <c r="C18440" s="102"/>
      <c r="D18440" s="100" t="s">
        <v>33137</v>
      </c>
      <c r="E18440" s="101">
        <v>20.06</v>
      </c>
      <c r="F18440" s="102"/>
    </row>
    <row r="18441" ht="12.75" customHeight="1">
      <c r="A18441" s="100" t="s">
        <v>32970</v>
      </c>
      <c r="B18441" s="101">
        <v>15.4</v>
      </c>
      <c r="C18441" s="102"/>
      <c r="D18441" s="100" t="s">
        <v>18972</v>
      </c>
      <c r="E18441" s="101">
        <v>18.52</v>
      </c>
      <c r="F18441" s="102"/>
    </row>
    <row r="18442" ht="12.75" customHeight="1">
      <c r="A18442" s="100" t="s">
        <v>18654</v>
      </c>
      <c r="B18442" s="101">
        <v>13.48</v>
      </c>
      <c r="C18442" s="102"/>
      <c r="D18442" s="100" t="s">
        <v>33138</v>
      </c>
      <c r="E18442" s="101">
        <v>44.97</v>
      </c>
      <c r="F18442" s="102"/>
    </row>
    <row r="18443" ht="12.75" customHeight="1">
      <c r="A18443" s="100" t="s">
        <v>32971</v>
      </c>
      <c r="B18443" s="101">
        <v>4.59</v>
      </c>
      <c r="C18443" s="102"/>
      <c r="D18443" s="100" t="s">
        <v>18974</v>
      </c>
      <c r="E18443" s="101">
        <v>42.4</v>
      </c>
      <c r="F18443" s="102"/>
    </row>
    <row r="18444" ht="12.75" customHeight="1">
      <c r="A18444" s="100" t="s">
        <v>18656</v>
      </c>
      <c r="B18444" s="101">
        <v>4.02</v>
      </c>
      <c r="C18444" s="102"/>
      <c r="D18444" s="100" t="s">
        <v>33139</v>
      </c>
      <c r="E18444" s="101">
        <v>66.9</v>
      </c>
      <c r="F18444" s="102"/>
    </row>
    <row r="18445" ht="12.75" customHeight="1">
      <c r="A18445" s="100" t="s">
        <v>32972</v>
      </c>
      <c r="B18445" s="101">
        <v>10.04</v>
      </c>
      <c r="C18445" s="102"/>
      <c r="D18445" s="100" t="s">
        <v>18976</v>
      </c>
      <c r="E18445" s="101">
        <v>64.33</v>
      </c>
      <c r="F18445" s="102"/>
    </row>
    <row r="18446" ht="12.75" customHeight="1">
      <c r="A18446" s="100" t="s">
        <v>18658</v>
      </c>
      <c r="B18446" s="101">
        <v>8.84</v>
      </c>
      <c r="C18446" s="102"/>
      <c r="D18446" s="100" t="s">
        <v>33140</v>
      </c>
      <c r="E18446" s="101">
        <v>98.6</v>
      </c>
      <c r="F18446" s="102"/>
    </row>
    <row r="18447" ht="12.75" customHeight="1">
      <c r="A18447" s="100" t="s">
        <v>32973</v>
      </c>
      <c r="B18447" s="101">
        <v>10.05</v>
      </c>
      <c r="C18447" s="102"/>
      <c r="D18447" s="100" t="s">
        <v>18978</v>
      </c>
      <c r="E18447" s="101">
        <v>96.03</v>
      </c>
      <c r="F18447" s="102"/>
    </row>
    <row r="18448" ht="12.75" customHeight="1">
      <c r="A18448" s="100" t="s">
        <v>18660</v>
      </c>
      <c r="B18448" s="101">
        <v>8.85</v>
      </c>
      <c r="C18448" s="102"/>
      <c r="D18448" s="100" t="s">
        <v>33141</v>
      </c>
      <c r="E18448" s="101">
        <v>144.41</v>
      </c>
      <c r="F18448" s="102"/>
    </row>
    <row r="18449" ht="12.75" customHeight="1">
      <c r="A18449" s="100" t="s">
        <v>32974</v>
      </c>
      <c r="B18449" s="101">
        <v>7.22</v>
      </c>
      <c r="C18449" s="102"/>
      <c r="D18449" s="100" t="s">
        <v>18980</v>
      </c>
      <c r="E18449" s="101">
        <v>141.33</v>
      </c>
      <c r="F18449" s="102"/>
    </row>
    <row r="18450" ht="12.75" customHeight="1">
      <c r="A18450" s="100" t="s">
        <v>18662</v>
      </c>
      <c r="B18450" s="101">
        <v>6.33</v>
      </c>
      <c r="C18450" s="102"/>
      <c r="D18450" s="100" t="s">
        <v>33142</v>
      </c>
      <c r="E18450" s="101">
        <v>186.44</v>
      </c>
      <c r="F18450" s="102"/>
    </row>
    <row r="18451" ht="12.75" customHeight="1">
      <c r="A18451" s="100" t="s">
        <v>32975</v>
      </c>
      <c r="B18451" s="101">
        <v>28.68</v>
      </c>
      <c r="C18451" s="102"/>
      <c r="D18451" s="100" t="s">
        <v>18982</v>
      </c>
      <c r="E18451" s="101">
        <v>183.36</v>
      </c>
      <c r="F18451" s="102"/>
    </row>
    <row r="18452" ht="12.75" customHeight="1">
      <c r="A18452" s="100" t="s">
        <v>18664</v>
      </c>
      <c r="B18452" s="101">
        <v>25.43</v>
      </c>
      <c r="C18452" s="102"/>
      <c r="D18452" s="100" t="s">
        <v>33143</v>
      </c>
      <c r="E18452" s="101">
        <v>23.59</v>
      </c>
      <c r="F18452" s="102"/>
    </row>
    <row r="18453" ht="12.75" customHeight="1">
      <c r="A18453" s="100" t="s">
        <v>32976</v>
      </c>
      <c r="B18453" s="101">
        <v>16.4</v>
      </c>
      <c r="C18453" s="102"/>
      <c r="D18453" s="100" t="s">
        <v>18984</v>
      </c>
      <c r="E18453" s="101">
        <v>23.59</v>
      </c>
      <c r="F18453" s="102"/>
    </row>
    <row r="18454" ht="12.75" customHeight="1">
      <c r="A18454" s="100" t="s">
        <v>18666</v>
      </c>
      <c r="B18454" s="101">
        <v>14.98</v>
      </c>
      <c r="C18454" s="102"/>
      <c r="D18454" s="100" t="s">
        <v>33144</v>
      </c>
      <c r="E18454" s="101">
        <v>17.1</v>
      </c>
      <c r="F18454" s="102"/>
    </row>
    <row r="18455" ht="12.75" customHeight="1">
      <c r="A18455" s="100" t="s">
        <v>32977</v>
      </c>
      <c r="B18455" s="101">
        <v>13.69</v>
      </c>
      <c r="C18455" s="102"/>
      <c r="D18455" s="100" t="s">
        <v>18986</v>
      </c>
      <c r="E18455" s="101">
        <v>17.1</v>
      </c>
      <c r="F18455" s="102"/>
    </row>
    <row r="18456" ht="12.75" customHeight="1">
      <c r="A18456" s="100" t="s">
        <v>18668</v>
      </c>
      <c r="B18456" s="101">
        <v>12.46</v>
      </c>
      <c r="C18456" s="102"/>
      <c r="D18456" s="100" t="s">
        <v>33145</v>
      </c>
      <c r="E18456" s="101">
        <v>9.26</v>
      </c>
      <c r="F18456" s="102"/>
    </row>
    <row r="18457" ht="12.75" customHeight="1">
      <c r="A18457" s="100" t="s">
        <v>32978</v>
      </c>
      <c r="B18457" s="101">
        <v>16.01</v>
      </c>
      <c r="C18457" s="102"/>
      <c r="D18457" s="100" t="s">
        <v>18988</v>
      </c>
      <c r="E18457" s="101">
        <v>9.26</v>
      </c>
      <c r="F18457" s="102"/>
    </row>
    <row r="18458" ht="12.75" customHeight="1">
      <c r="A18458" s="100" t="s">
        <v>18670</v>
      </c>
      <c r="B18458" s="101">
        <v>14.59</v>
      </c>
      <c r="C18458" s="102"/>
      <c r="D18458" s="100" t="s">
        <v>33146</v>
      </c>
      <c r="E18458" s="101">
        <v>40.49</v>
      </c>
      <c r="F18458" s="102"/>
    </row>
    <row r="18459" ht="12.75" customHeight="1">
      <c r="A18459" s="100" t="s">
        <v>32979</v>
      </c>
      <c r="B18459" s="101">
        <v>13.34</v>
      </c>
      <c r="C18459" s="102"/>
      <c r="D18459" s="100" t="s">
        <v>18990</v>
      </c>
      <c r="E18459" s="101">
        <v>40.49</v>
      </c>
      <c r="F18459" s="102"/>
    </row>
    <row r="18460" ht="12.75" customHeight="1">
      <c r="A18460" s="100" t="s">
        <v>18672</v>
      </c>
      <c r="B18460" s="101">
        <v>12.12</v>
      </c>
      <c r="C18460" s="102"/>
      <c r="D18460" s="100" t="s">
        <v>33147</v>
      </c>
      <c r="E18460" s="101">
        <v>41.1</v>
      </c>
      <c r="F18460" s="102"/>
    </row>
    <row r="18461" ht="12.75" customHeight="1">
      <c r="A18461" s="100" t="s">
        <v>32980</v>
      </c>
      <c r="B18461" s="101">
        <v>16.75</v>
      </c>
      <c r="C18461" s="102"/>
      <c r="D18461" s="100" t="s">
        <v>18992</v>
      </c>
      <c r="E18461" s="101">
        <v>41.1</v>
      </c>
      <c r="F18461" s="102"/>
    </row>
    <row r="18462" ht="12.75" customHeight="1">
      <c r="A18462" s="100" t="s">
        <v>18674</v>
      </c>
      <c r="B18462" s="101">
        <v>15.82</v>
      </c>
      <c r="C18462" s="102"/>
      <c r="D18462" s="100" t="s">
        <v>33148</v>
      </c>
      <c r="E18462" s="101">
        <v>47.19</v>
      </c>
      <c r="F18462" s="102"/>
    </row>
    <row r="18463" ht="12.75" customHeight="1">
      <c r="A18463" s="100" t="s">
        <v>32981</v>
      </c>
      <c r="B18463" s="101">
        <v>16.19</v>
      </c>
      <c r="C18463" s="102"/>
      <c r="D18463" s="100" t="s">
        <v>18994</v>
      </c>
      <c r="E18463" s="101">
        <v>47.19</v>
      </c>
      <c r="F18463" s="102"/>
    </row>
    <row r="18464" ht="12.75" customHeight="1">
      <c r="A18464" s="100" t="s">
        <v>18676</v>
      </c>
      <c r="B18464" s="101">
        <v>14.76</v>
      </c>
      <c r="C18464" s="102"/>
      <c r="D18464" s="100" t="s">
        <v>33149</v>
      </c>
      <c r="E18464" s="101">
        <v>3.23</v>
      </c>
      <c r="F18464" s="102"/>
    </row>
    <row r="18465" ht="12.75" customHeight="1">
      <c r="A18465" s="100" t="s">
        <v>32982</v>
      </c>
      <c r="B18465" s="101">
        <v>13.28</v>
      </c>
      <c r="C18465" s="102"/>
      <c r="D18465" s="100" t="s">
        <v>18996</v>
      </c>
      <c r="E18465" s="101">
        <v>3.23</v>
      </c>
      <c r="F18465" s="102"/>
    </row>
    <row r="18466" ht="12.75" customHeight="1">
      <c r="A18466" s="100" t="s">
        <v>18678</v>
      </c>
      <c r="B18466" s="101">
        <v>12.05</v>
      </c>
      <c r="C18466" s="102"/>
      <c r="D18466" s="100" t="s">
        <v>33150</v>
      </c>
      <c r="E18466" s="101">
        <v>0.84</v>
      </c>
      <c r="F18466" s="102"/>
    </row>
    <row r="18467" ht="12.75" customHeight="1">
      <c r="A18467" s="100" t="s">
        <v>32983</v>
      </c>
      <c r="B18467" s="101">
        <v>3.95</v>
      </c>
      <c r="C18467" s="102"/>
      <c r="D18467" s="100" t="s">
        <v>18998</v>
      </c>
      <c r="E18467" s="101">
        <v>0.84</v>
      </c>
      <c r="F18467" s="102"/>
    </row>
    <row r="18468" ht="12.75" customHeight="1">
      <c r="A18468" s="100" t="s">
        <v>18680</v>
      </c>
      <c r="B18468" s="101">
        <v>3.53</v>
      </c>
      <c r="C18468" s="102"/>
      <c r="D18468" s="100" t="s">
        <v>33151</v>
      </c>
      <c r="E18468" s="101">
        <v>91.1</v>
      </c>
      <c r="F18468" s="102"/>
    </row>
    <row r="18469" ht="12.75" customHeight="1">
      <c r="A18469" s="100" t="s">
        <v>32984</v>
      </c>
      <c r="B18469" s="101">
        <v>14.72</v>
      </c>
      <c r="C18469" s="102"/>
      <c r="D18469" s="100" t="s">
        <v>19000</v>
      </c>
      <c r="E18469" s="101">
        <v>91.1</v>
      </c>
      <c r="F18469" s="102"/>
    </row>
    <row r="18470" ht="12.75" customHeight="1">
      <c r="A18470" s="100" t="s">
        <v>18682</v>
      </c>
      <c r="B18470" s="101">
        <v>13.69</v>
      </c>
      <c r="C18470" s="102"/>
      <c r="D18470" s="100" t="s">
        <v>33152</v>
      </c>
      <c r="E18470" s="101">
        <v>91.1</v>
      </c>
      <c r="F18470" s="102"/>
    </row>
    <row r="18471" ht="12.75" customHeight="1">
      <c r="A18471" s="100" t="s">
        <v>32985</v>
      </c>
      <c r="B18471" s="101">
        <v>47.38</v>
      </c>
      <c r="C18471" s="102"/>
      <c r="D18471" s="100" t="s">
        <v>19002</v>
      </c>
      <c r="E18471" s="101">
        <v>91.1</v>
      </c>
      <c r="F18471" s="102"/>
    </row>
    <row r="18472" ht="12.75" customHeight="1">
      <c r="A18472" s="100" t="s">
        <v>18684</v>
      </c>
      <c r="B18472" s="101">
        <v>43.82</v>
      </c>
      <c r="C18472" s="102"/>
      <c r="D18472" s="100" t="s">
        <v>33153</v>
      </c>
      <c r="E18472" s="101">
        <v>82.66</v>
      </c>
      <c r="F18472" s="102"/>
    </row>
    <row r="18473" ht="12.75" customHeight="1">
      <c r="A18473" s="100" t="s">
        <v>32986</v>
      </c>
      <c r="B18473" s="101">
        <v>21.53</v>
      </c>
      <c r="C18473" s="102"/>
      <c r="D18473" s="100" t="s">
        <v>220</v>
      </c>
      <c r="E18473" s="101">
        <v>82.66</v>
      </c>
      <c r="F18473" s="102"/>
    </row>
    <row r="18474" ht="12.75" customHeight="1">
      <c r="A18474" s="100" t="s">
        <v>18686</v>
      </c>
      <c r="B18474" s="101">
        <v>18.98</v>
      </c>
      <c r="C18474" s="102"/>
      <c r="D18474" s="100" t="s">
        <v>33154</v>
      </c>
      <c r="E18474" s="101">
        <v>111.8</v>
      </c>
      <c r="F18474" s="102"/>
    </row>
    <row r="18475" ht="12.75" customHeight="1">
      <c r="A18475" s="100" t="s">
        <v>32987</v>
      </c>
      <c r="B18475" s="101">
        <v>7.8</v>
      </c>
      <c r="C18475" s="102"/>
      <c r="D18475" s="100" t="s">
        <v>19005</v>
      </c>
      <c r="E18475" s="101">
        <v>111.8</v>
      </c>
      <c r="F18475" s="102"/>
    </row>
    <row r="18476" ht="12.75" customHeight="1">
      <c r="A18476" s="100" t="s">
        <v>18688</v>
      </c>
      <c r="B18476" s="101">
        <v>6.85</v>
      </c>
      <c r="C18476" s="102"/>
      <c r="D18476" s="100" t="s">
        <v>33155</v>
      </c>
      <c r="E18476" s="101">
        <v>15.03</v>
      </c>
      <c r="F18476" s="102"/>
    </row>
    <row r="18477" ht="12.75" customHeight="1">
      <c r="A18477" s="100" t="s">
        <v>32988</v>
      </c>
      <c r="B18477" s="101">
        <v>8.83</v>
      </c>
      <c r="C18477" s="102"/>
      <c r="D18477" s="100" t="s">
        <v>19007</v>
      </c>
      <c r="E18477" s="101">
        <v>15.03</v>
      </c>
      <c r="F18477" s="102"/>
    </row>
    <row r="18478" ht="12.75" customHeight="1">
      <c r="A18478" s="100" t="s">
        <v>18690</v>
      </c>
      <c r="B18478" s="101">
        <v>7.86</v>
      </c>
      <c r="C18478" s="102"/>
      <c r="D18478" s="100" t="s">
        <v>33156</v>
      </c>
      <c r="E18478" s="101">
        <v>12.73</v>
      </c>
      <c r="F18478" s="102"/>
    </row>
    <row r="18479" ht="12.75" customHeight="1">
      <c r="A18479" s="100" t="s">
        <v>32989</v>
      </c>
      <c r="B18479" s="101">
        <v>23.48</v>
      </c>
      <c r="C18479" s="102"/>
      <c r="D18479" s="100" t="s">
        <v>19009</v>
      </c>
      <c r="E18479" s="101">
        <v>12.73</v>
      </c>
      <c r="F18479" s="102"/>
    </row>
    <row r="18480" ht="12.75" customHeight="1">
      <c r="A18480" s="100" t="s">
        <v>18692</v>
      </c>
      <c r="B18480" s="101">
        <v>21.05</v>
      </c>
      <c r="C18480" s="102"/>
      <c r="D18480" s="100" t="s">
        <v>33157</v>
      </c>
      <c r="E18480" s="101">
        <v>5.29</v>
      </c>
      <c r="F18480" s="102"/>
    </row>
    <row r="18481" ht="12.75" customHeight="1">
      <c r="A18481" s="100" t="s">
        <v>32990</v>
      </c>
      <c r="B18481" s="101">
        <v>4.94</v>
      </c>
      <c r="C18481" s="102"/>
      <c r="D18481" s="100" t="s">
        <v>19011</v>
      </c>
      <c r="E18481" s="101">
        <v>5.29</v>
      </c>
      <c r="F18481" s="102"/>
    </row>
    <row r="18482" ht="12.75" customHeight="1">
      <c r="A18482" s="100" t="s">
        <v>18694</v>
      </c>
      <c r="B18482" s="101">
        <v>4.38</v>
      </c>
      <c r="C18482" s="102"/>
      <c r="D18482" s="100" t="s">
        <v>33158</v>
      </c>
      <c r="E18482" s="101">
        <v>14.0</v>
      </c>
      <c r="F18482" s="102"/>
    </row>
    <row r="18483" ht="12.75" customHeight="1">
      <c r="A18483" s="100" t="s">
        <v>32991</v>
      </c>
      <c r="B18483" s="101">
        <v>8.0</v>
      </c>
      <c r="C18483" s="102"/>
      <c r="D18483" s="100" t="s">
        <v>19013</v>
      </c>
      <c r="E18483" s="101">
        <v>14.0</v>
      </c>
      <c r="F18483" s="102"/>
    </row>
    <row r="18484" ht="12.75" customHeight="1">
      <c r="A18484" s="100" t="s">
        <v>18696</v>
      </c>
      <c r="B18484" s="101">
        <v>7.21</v>
      </c>
      <c r="C18484" s="102"/>
      <c r="D18484" s="100" t="s">
        <v>33159</v>
      </c>
      <c r="E18484" s="101">
        <v>12.88</v>
      </c>
      <c r="F18484" s="102"/>
    </row>
    <row r="18485" ht="12.75" customHeight="1">
      <c r="A18485" s="100" t="s">
        <v>32992</v>
      </c>
      <c r="B18485" s="101">
        <v>13.61</v>
      </c>
      <c r="C18485" s="102"/>
      <c r="D18485" s="100" t="s">
        <v>19015</v>
      </c>
      <c r="E18485" s="101">
        <v>12.88</v>
      </c>
      <c r="F18485" s="102"/>
    </row>
    <row r="18486" ht="12.75" customHeight="1">
      <c r="A18486" s="100" t="s">
        <v>18698</v>
      </c>
      <c r="B18486" s="101">
        <v>12.75</v>
      </c>
      <c r="C18486" s="102"/>
      <c r="D18486" s="100" t="s">
        <v>33160</v>
      </c>
      <c r="E18486" s="101">
        <v>4.45</v>
      </c>
      <c r="F18486" s="102"/>
    </row>
    <row r="18487" ht="12.75" customHeight="1">
      <c r="A18487" s="100" t="s">
        <v>32993</v>
      </c>
      <c r="B18487" s="101">
        <v>29.03</v>
      </c>
      <c r="C18487" s="102"/>
      <c r="D18487" s="100" t="s">
        <v>19017</v>
      </c>
      <c r="E18487" s="101">
        <v>4.45</v>
      </c>
      <c r="F18487" s="102"/>
    </row>
    <row r="18488" ht="12.75" customHeight="1">
      <c r="A18488" s="100" t="s">
        <v>18700</v>
      </c>
      <c r="B18488" s="101">
        <v>25.93</v>
      </c>
      <c r="C18488" s="102"/>
      <c r="D18488" s="100" t="s">
        <v>33161</v>
      </c>
      <c r="E18488" s="101">
        <v>3.39</v>
      </c>
      <c r="F18488" s="102"/>
    </row>
    <row r="18489" ht="12.75" customHeight="1">
      <c r="A18489" s="100" t="s">
        <v>32994</v>
      </c>
      <c r="B18489" s="101">
        <v>12.62</v>
      </c>
      <c r="C18489" s="102"/>
      <c r="D18489" s="100" t="s">
        <v>19019</v>
      </c>
      <c r="E18489" s="101">
        <v>3.39</v>
      </c>
      <c r="F18489" s="102"/>
    </row>
    <row r="18490" ht="12.75" customHeight="1">
      <c r="A18490" s="100" t="s">
        <v>18702</v>
      </c>
      <c r="B18490" s="101">
        <v>11.31</v>
      </c>
      <c r="C18490" s="102"/>
      <c r="D18490" s="100" t="s">
        <v>33162</v>
      </c>
      <c r="E18490" s="101">
        <v>25.74</v>
      </c>
      <c r="F18490" s="102"/>
    </row>
    <row r="18491" ht="12.75" customHeight="1">
      <c r="A18491" s="100" t="s">
        <v>32995</v>
      </c>
      <c r="B18491" s="101">
        <v>4.77</v>
      </c>
      <c r="C18491" s="102"/>
      <c r="D18491" s="100" t="s">
        <v>19021</v>
      </c>
      <c r="E18491" s="101">
        <v>25.74</v>
      </c>
      <c r="F18491" s="102"/>
    </row>
    <row r="18492" ht="12.75" customHeight="1">
      <c r="A18492" s="100" t="s">
        <v>18704</v>
      </c>
      <c r="B18492" s="101">
        <v>4.21</v>
      </c>
      <c r="C18492" s="102"/>
      <c r="D18492" s="100" t="s">
        <v>33163</v>
      </c>
      <c r="E18492" s="101">
        <v>9.36</v>
      </c>
      <c r="F18492" s="102"/>
    </row>
    <row r="18493" ht="12.75" customHeight="1">
      <c r="A18493" s="100" t="s">
        <v>32996</v>
      </c>
      <c r="B18493" s="101">
        <v>11.18</v>
      </c>
      <c r="C18493" s="102"/>
      <c r="D18493" s="100" t="s">
        <v>19023</v>
      </c>
      <c r="E18493" s="101">
        <v>9.36</v>
      </c>
      <c r="F18493" s="102"/>
    </row>
    <row r="18494" ht="12.75" customHeight="1">
      <c r="A18494" s="100" t="s">
        <v>18706</v>
      </c>
      <c r="B18494" s="101">
        <v>9.95</v>
      </c>
      <c r="C18494" s="102"/>
      <c r="D18494" s="100" t="s">
        <v>33164</v>
      </c>
      <c r="E18494" s="101">
        <v>1.57</v>
      </c>
      <c r="F18494" s="102"/>
    </row>
    <row r="18495" ht="12.75" customHeight="1">
      <c r="A18495" s="100" t="s">
        <v>32997</v>
      </c>
      <c r="B18495" s="101">
        <v>13.71</v>
      </c>
      <c r="C18495" s="102"/>
      <c r="D18495" s="100" t="s">
        <v>19025</v>
      </c>
      <c r="E18495" s="101">
        <v>1.57</v>
      </c>
      <c r="F18495" s="102"/>
    </row>
    <row r="18496" ht="12.75" customHeight="1">
      <c r="A18496" s="100" t="s">
        <v>18708</v>
      </c>
      <c r="B18496" s="101">
        <v>12.4</v>
      </c>
      <c r="C18496" s="102"/>
      <c r="D18496" s="100" t="s">
        <v>33165</v>
      </c>
      <c r="E18496" s="101">
        <v>196.42</v>
      </c>
      <c r="F18496" s="102"/>
    </row>
    <row r="18497" ht="12.75" customHeight="1">
      <c r="A18497" s="100" t="s">
        <v>32998</v>
      </c>
      <c r="B18497" s="101">
        <v>27.43</v>
      </c>
      <c r="C18497" s="102"/>
      <c r="D18497" s="100" t="s">
        <v>19027</v>
      </c>
      <c r="E18497" s="101">
        <v>196.42</v>
      </c>
      <c r="F18497" s="102"/>
    </row>
    <row r="18498" ht="12.75" customHeight="1">
      <c r="A18498" s="100" t="s">
        <v>269</v>
      </c>
      <c r="B18498" s="101">
        <v>24.81</v>
      </c>
      <c r="C18498" s="102"/>
      <c r="D18498" s="100" t="s">
        <v>33166</v>
      </c>
      <c r="E18498" s="101">
        <v>151.32</v>
      </c>
      <c r="F18498" s="102"/>
    </row>
    <row r="18499" ht="12.75" customHeight="1">
      <c r="A18499" s="100" t="s">
        <v>32999</v>
      </c>
      <c r="B18499" s="101">
        <v>21.94</v>
      </c>
      <c r="C18499" s="102"/>
      <c r="D18499" s="100" t="s">
        <v>19029</v>
      </c>
      <c r="E18499" s="101">
        <v>151.32</v>
      </c>
      <c r="F18499" s="102"/>
    </row>
    <row r="18500" ht="12.75" customHeight="1">
      <c r="A18500" s="100" t="s">
        <v>18711</v>
      </c>
      <c r="B18500" s="101">
        <v>19.77</v>
      </c>
      <c r="C18500" s="102"/>
      <c r="D18500" s="100" t="s">
        <v>33167</v>
      </c>
      <c r="E18500" s="101">
        <v>37.9</v>
      </c>
      <c r="F18500" s="102"/>
    </row>
    <row r="18501" ht="12.75" customHeight="1">
      <c r="A18501" s="100" t="s">
        <v>33000</v>
      </c>
      <c r="B18501" s="101">
        <v>26.43</v>
      </c>
      <c r="C18501" s="102"/>
      <c r="D18501" s="100" t="s">
        <v>19031</v>
      </c>
      <c r="E18501" s="101">
        <v>37.9</v>
      </c>
      <c r="F18501" s="102"/>
    </row>
    <row r="18502" ht="12.75" customHeight="1">
      <c r="A18502" s="100" t="s">
        <v>18713</v>
      </c>
      <c r="B18502" s="101">
        <v>23.81</v>
      </c>
      <c r="C18502" s="102"/>
      <c r="D18502" s="100" t="s">
        <v>33168</v>
      </c>
      <c r="E18502" s="101">
        <v>30.81</v>
      </c>
      <c r="F18502" s="102"/>
    </row>
    <row r="18503" ht="12.75" customHeight="1">
      <c r="A18503" s="100" t="s">
        <v>33001</v>
      </c>
      <c r="B18503" s="101">
        <v>35.35</v>
      </c>
      <c r="C18503" s="102"/>
      <c r="D18503" s="100" t="s">
        <v>19033</v>
      </c>
      <c r="E18503" s="101">
        <v>30.81</v>
      </c>
      <c r="F18503" s="102"/>
    </row>
    <row r="18504" ht="12.75" customHeight="1">
      <c r="A18504" s="100" t="s">
        <v>18715</v>
      </c>
      <c r="B18504" s="101">
        <v>31.79</v>
      </c>
      <c r="C18504" s="102"/>
      <c r="D18504" s="100" t="s">
        <v>33169</v>
      </c>
      <c r="E18504" s="101">
        <v>369.24</v>
      </c>
      <c r="F18504" s="102"/>
    </row>
    <row r="18505" ht="12.75" customHeight="1">
      <c r="A18505" s="100" t="s">
        <v>33002</v>
      </c>
      <c r="B18505" s="101">
        <v>5.04</v>
      </c>
      <c r="C18505" s="102"/>
      <c r="D18505" s="100" t="s">
        <v>19035</v>
      </c>
      <c r="E18505" s="101">
        <v>366.67</v>
      </c>
      <c r="F18505" s="102"/>
    </row>
    <row r="18506" ht="12.75" customHeight="1">
      <c r="A18506" s="100" t="s">
        <v>18717</v>
      </c>
      <c r="B18506" s="101">
        <v>4.48</v>
      </c>
      <c r="C18506" s="102"/>
      <c r="D18506" s="100" t="s">
        <v>33170</v>
      </c>
      <c r="E18506" s="101">
        <v>13.1</v>
      </c>
      <c r="F18506" s="102"/>
    </row>
    <row r="18507" ht="12.75" customHeight="1">
      <c r="A18507" s="100" t="s">
        <v>33003</v>
      </c>
      <c r="B18507" s="101">
        <v>10.68</v>
      </c>
      <c r="C18507" s="102"/>
      <c r="D18507" s="100" t="s">
        <v>19037</v>
      </c>
      <c r="E18507" s="101">
        <v>13.1</v>
      </c>
      <c r="F18507" s="102"/>
    </row>
    <row r="18508" ht="12.75" customHeight="1">
      <c r="A18508" s="100" t="s">
        <v>18719</v>
      </c>
      <c r="B18508" s="101">
        <v>9.63</v>
      </c>
      <c r="C18508" s="102"/>
      <c r="D18508" s="100" t="s">
        <v>33171</v>
      </c>
      <c r="E18508" s="101">
        <v>21.64</v>
      </c>
      <c r="F18508" s="102"/>
    </row>
    <row r="18509" ht="12.75" customHeight="1">
      <c r="A18509" s="100" t="s">
        <v>33004</v>
      </c>
      <c r="B18509" s="101">
        <v>25.25</v>
      </c>
      <c r="C18509" s="102"/>
      <c r="D18509" s="100" t="s">
        <v>19039</v>
      </c>
      <c r="E18509" s="101">
        <v>21.64</v>
      </c>
      <c r="F18509" s="102"/>
    </row>
    <row r="18510" ht="12.75" customHeight="1">
      <c r="A18510" s="100" t="s">
        <v>18721</v>
      </c>
      <c r="B18510" s="101">
        <v>22.69</v>
      </c>
      <c r="C18510" s="102"/>
      <c r="D18510" s="100" t="s">
        <v>33172</v>
      </c>
      <c r="E18510" s="101">
        <v>346.96</v>
      </c>
      <c r="F18510" s="102"/>
    </row>
    <row r="18511" ht="12.75" customHeight="1">
      <c r="A18511" s="100" t="s">
        <v>33005</v>
      </c>
      <c r="B18511" s="101">
        <v>28.03</v>
      </c>
      <c r="C18511" s="102"/>
      <c r="D18511" s="100" t="s">
        <v>19041</v>
      </c>
      <c r="E18511" s="101">
        <v>346.96</v>
      </c>
      <c r="F18511" s="102"/>
    </row>
    <row r="18512" ht="12.75" customHeight="1">
      <c r="A18512" s="100" t="s">
        <v>18723</v>
      </c>
      <c r="B18512" s="101">
        <v>25.47</v>
      </c>
      <c r="C18512" s="102"/>
      <c r="D18512" s="100" t="s">
        <v>33173</v>
      </c>
      <c r="E18512" s="101">
        <v>2632.14</v>
      </c>
      <c r="F18512" s="102"/>
    </row>
    <row r="18513" ht="12.75" customHeight="1">
      <c r="A18513" s="100" t="s">
        <v>33006</v>
      </c>
      <c r="B18513" s="101">
        <v>23.23</v>
      </c>
      <c r="C18513" s="102"/>
      <c r="D18513" s="100" t="s">
        <v>19043</v>
      </c>
      <c r="E18513" s="101">
        <v>2632.14</v>
      </c>
      <c r="F18513" s="102"/>
    </row>
    <row r="18514" ht="12.75" customHeight="1">
      <c r="A18514" s="100" t="s">
        <v>18725</v>
      </c>
      <c r="B18514" s="101">
        <v>21.49</v>
      </c>
      <c r="C18514" s="102"/>
      <c r="D18514" s="100" t="s">
        <v>33174</v>
      </c>
      <c r="E18514" s="101">
        <v>2667.65</v>
      </c>
      <c r="F18514" s="102"/>
    </row>
    <row r="18515" ht="12.75" customHeight="1">
      <c r="A18515" s="100" t="s">
        <v>33007</v>
      </c>
      <c r="B18515" s="101">
        <v>45.58</v>
      </c>
      <c r="C18515" s="102"/>
      <c r="D18515" s="100" t="s">
        <v>19045</v>
      </c>
      <c r="E18515" s="101">
        <v>2667.65</v>
      </c>
      <c r="F18515" s="102"/>
    </row>
    <row r="18516" ht="12.75" customHeight="1">
      <c r="A18516" s="100" t="s">
        <v>18727</v>
      </c>
      <c r="B18516" s="101">
        <v>43.14</v>
      </c>
      <c r="C18516" s="102"/>
      <c r="D18516" s="100" t="s">
        <v>33175</v>
      </c>
      <c r="E18516" s="101">
        <v>3905.75</v>
      </c>
      <c r="F18516" s="102"/>
    </row>
    <row r="18517" ht="12.75" customHeight="1">
      <c r="A18517" s="100" t="s">
        <v>33008</v>
      </c>
      <c r="B18517" s="101">
        <v>12.63</v>
      </c>
      <c r="C18517" s="102"/>
      <c r="D18517" s="100" t="s">
        <v>19047</v>
      </c>
      <c r="E18517" s="101">
        <v>3905.75</v>
      </c>
      <c r="F18517" s="102"/>
    </row>
    <row r="18518" ht="12.75" customHeight="1">
      <c r="A18518" s="100" t="s">
        <v>18729</v>
      </c>
      <c r="B18518" s="101">
        <v>11.32</v>
      </c>
      <c r="C18518" s="102"/>
      <c r="D18518" s="100" t="s">
        <v>33176</v>
      </c>
      <c r="E18518" s="101">
        <v>4028.23</v>
      </c>
      <c r="F18518" s="102"/>
    </row>
    <row r="18519" ht="12.75" customHeight="1">
      <c r="A18519" s="100" t="s">
        <v>33009</v>
      </c>
      <c r="B18519" s="101">
        <v>25.27</v>
      </c>
      <c r="C18519" s="102"/>
      <c r="D18519" s="100" t="s">
        <v>19049</v>
      </c>
      <c r="E18519" s="101">
        <v>4028.23</v>
      </c>
      <c r="F18519" s="102"/>
    </row>
    <row r="18520" ht="12.75" customHeight="1">
      <c r="A18520" s="100" t="s">
        <v>18731</v>
      </c>
      <c r="B18520" s="101">
        <v>22.65</v>
      </c>
      <c r="C18520" s="102"/>
      <c r="D18520" s="100" t="s">
        <v>33177</v>
      </c>
      <c r="E18520" s="101">
        <v>5179.41</v>
      </c>
      <c r="F18520" s="102"/>
    </row>
    <row r="18521" ht="12.75" customHeight="1">
      <c r="A18521" s="100" t="s">
        <v>33010</v>
      </c>
      <c r="B18521" s="101">
        <v>20.86</v>
      </c>
      <c r="C18521" s="102"/>
      <c r="D18521" s="100" t="s">
        <v>19051</v>
      </c>
      <c r="E18521" s="101">
        <v>5179.41</v>
      </c>
      <c r="F18521" s="102"/>
    </row>
    <row r="18522" ht="12.75" customHeight="1">
      <c r="A18522" s="100" t="s">
        <v>18733</v>
      </c>
      <c r="B18522" s="101">
        <v>18.69</v>
      </c>
      <c r="C18522" s="102"/>
      <c r="D18522" s="100" t="s">
        <v>33178</v>
      </c>
      <c r="E18522" s="101">
        <v>5058.85</v>
      </c>
      <c r="F18522" s="102"/>
    </row>
    <row r="18523" ht="12.75" customHeight="1">
      <c r="A18523" s="100" t="s">
        <v>33011</v>
      </c>
      <c r="B18523" s="101">
        <v>25.35</v>
      </c>
      <c r="C18523" s="102"/>
      <c r="D18523" s="100" t="s">
        <v>19053</v>
      </c>
      <c r="E18523" s="101">
        <v>5058.85</v>
      </c>
      <c r="F18523" s="102"/>
    </row>
    <row r="18524" ht="12.75" customHeight="1">
      <c r="A18524" s="100" t="s">
        <v>18735</v>
      </c>
      <c r="B18524" s="101">
        <v>22.73</v>
      </c>
      <c r="C18524" s="102"/>
      <c r="D18524" s="100" t="s">
        <v>33179</v>
      </c>
      <c r="E18524" s="101">
        <v>5388.8</v>
      </c>
      <c r="F18524" s="102"/>
    </row>
    <row r="18525" ht="12.75" customHeight="1">
      <c r="A18525" s="100" t="s">
        <v>33012</v>
      </c>
      <c r="B18525" s="101">
        <v>34.27</v>
      </c>
      <c r="C18525" s="102"/>
      <c r="D18525" s="100" t="s">
        <v>19055</v>
      </c>
      <c r="E18525" s="101">
        <v>5388.8</v>
      </c>
      <c r="F18525" s="102"/>
    </row>
    <row r="18526" ht="12.75" customHeight="1">
      <c r="A18526" s="100" t="s">
        <v>18737</v>
      </c>
      <c r="B18526" s="101">
        <v>30.71</v>
      </c>
      <c r="C18526" s="102"/>
      <c r="D18526" s="100" t="s">
        <v>33180</v>
      </c>
      <c r="E18526" s="101">
        <v>5415.56</v>
      </c>
      <c r="F18526" s="102"/>
    </row>
    <row r="18527" ht="12.75" customHeight="1">
      <c r="A18527" s="100" t="s">
        <v>33013</v>
      </c>
      <c r="B18527" s="101">
        <v>4.72</v>
      </c>
      <c r="C18527" s="102"/>
      <c r="D18527" s="100" t="s">
        <v>19057</v>
      </c>
      <c r="E18527" s="101">
        <v>5415.56</v>
      </c>
      <c r="F18527" s="102"/>
    </row>
    <row r="18528" ht="12.75" customHeight="1">
      <c r="A18528" s="100" t="s">
        <v>18739</v>
      </c>
      <c r="B18528" s="101">
        <v>4.16</v>
      </c>
      <c r="C18528" s="102"/>
      <c r="D18528" s="100" t="s">
        <v>33181</v>
      </c>
      <c r="E18528" s="101">
        <v>7448.72</v>
      </c>
      <c r="F18528" s="102"/>
    </row>
    <row r="18529" ht="12.75" customHeight="1">
      <c r="A18529" s="100" t="s">
        <v>33014</v>
      </c>
      <c r="B18529" s="101">
        <v>36.49</v>
      </c>
      <c r="C18529" s="102"/>
      <c r="D18529" s="100" t="s">
        <v>19059</v>
      </c>
      <c r="E18529" s="101">
        <v>7448.72</v>
      </c>
      <c r="F18529" s="102"/>
    </row>
    <row r="18530" ht="12.75" customHeight="1">
      <c r="A18530" s="100" t="s">
        <v>18741</v>
      </c>
      <c r="B18530" s="101">
        <v>32.93</v>
      </c>
      <c r="C18530" s="102"/>
      <c r="D18530" s="100" t="s">
        <v>33182</v>
      </c>
      <c r="E18530" s="101">
        <v>7349.41</v>
      </c>
      <c r="F18530" s="102"/>
    </row>
    <row r="18531" ht="12.75" customHeight="1">
      <c r="A18531" s="100" t="s">
        <v>33015</v>
      </c>
      <c r="B18531" s="101">
        <v>11.8</v>
      </c>
      <c r="C18531" s="102"/>
      <c r="D18531" s="100" t="s">
        <v>19061</v>
      </c>
      <c r="E18531" s="101">
        <v>7349.41</v>
      </c>
      <c r="F18531" s="102"/>
    </row>
    <row r="18532" ht="12.75" customHeight="1">
      <c r="A18532" s="100" t="s">
        <v>18743</v>
      </c>
      <c r="B18532" s="101">
        <v>10.68</v>
      </c>
      <c r="C18532" s="102"/>
      <c r="D18532" s="100" t="s">
        <v>33183</v>
      </c>
      <c r="E18532" s="101">
        <v>10304.97</v>
      </c>
      <c r="F18532" s="102"/>
    </row>
    <row r="18533" ht="12.75" customHeight="1">
      <c r="A18533" s="100" t="s">
        <v>33016</v>
      </c>
      <c r="B18533" s="101">
        <v>5.07</v>
      </c>
      <c r="C18533" s="102"/>
      <c r="D18533" s="100" t="s">
        <v>19063</v>
      </c>
      <c r="E18533" s="101">
        <v>10304.97</v>
      </c>
      <c r="F18533" s="102"/>
    </row>
    <row r="18534" ht="12.75" customHeight="1">
      <c r="A18534" s="100" t="s">
        <v>18745</v>
      </c>
      <c r="B18534" s="101">
        <v>4.51</v>
      </c>
      <c r="C18534" s="102"/>
      <c r="D18534" s="100" t="s">
        <v>33184</v>
      </c>
      <c r="E18534" s="101">
        <v>10304.97</v>
      </c>
      <c r="F18534" s="102"/>
    </row>
    <row r="18535" ht="12.75" customHeight="1">
      <c r="A18535" s="100" t="s">
        <v>33017</v>
      </c>
      <c r="B18535" s="101">
        <v>66.79</v>
      </c>
      <c r="C18535" s="102"/>
      <c r="D18535" s="100" t="s">
        <v>19065</v>
      </c>
      <c r="E18535" s="101">
        <v>10304.97</v>
      </c>
      <c r="F18535" s="102"/>
    </row>
    <row r="18536" ht="12.75" customHeight="1">
      <c r="A18536" s="100" t="s">
        <v>18747</v>
      </c>
      <c r="B18536" s="101">
        <v>58.09</v>
      </c>
      <c r="C18536" s="102"/>
      <c r="D18536" s="100" t="s">
        <v>33185</v>
      </c>
      <c r="E18536" s="101">
        <v>12032.84</v>
      </c>
      <c r="F18536" s="102"/>
    </row>
    <row r="18537" ht="12.75" customHeight="1">
      <c r="A18537" s="100" t="s">
        <v>33018</v>
      </c>
      <c r="B18537" s="101">
        <v>62.15</v>
      </c>
      <c r="C18537" s="102"/>
      <c r="D18537" s="100" t="s">
        <v>19067</v>
      </c>
      <c r="E18537" s="101">
        <v>12032.84</v>
      </c>
      <c r="F18537" s="102"/>
    </row>
    <row r="18538" ht="12.75" customHeight="1">
      <c r="A18538" s="100" t="s">
        <v>18749</v>
      </c>
      <c r="B18538" s="101">
        <v>54.47</v>
      </c>
      <c r="C18538" s="102"/>
      <c r="D18538" s="100" t="s">
        <v>33186</v>
      </c>
      <c r="E18538" s="101">
        <v>12032.84</v>
      </c>
      <c r="F18538" s="102"/>
    </row>
    <row r="18539" ht="12.75" customHeight="1">
      <c r="A18539" s="100" t="s">
        <v>33019</v>
      </c>
      <c r="B18539" s="101">
        <v>9.16</v>
      </c>
      <c r="C18539" s="102"/>
      <c r="D18539" s="100" t="s">
        <v>19069</v>
      </c>
      <c r="E18539" s="101">
        <v>12032.84</v>
      </c>
      <c r="F18539" s="102"/>
    </row>
    <row r="18540" ht="12.75" customHeight="1">
      <c r="A18540" s="100" t="s">
        <v>18751</v>
      </c>
      <c r="B18540" s="101">
        <v>8.22</v>
      </c>
      <c r="C18540" s="102"/>
      <c r="D18540" s="100" t="s">
        <v>33187</v>
      </c>
      <c r="E18540" s="101">
        <v>488.73</v>
      </c>
      <c r="F18540" s="102"/>
    </row>
    <row r="18541" ht="12.75" customHeight="1">
      <c r="A18541" s="100" t="s">
        <v>33020</v>
      </c>
      <c r="B18541" s="101">
        <v>9.6</v>
      </c>
      <c r="C18541" s="102"/>
      <c r="D18541" s="100" t="s">
        <v>19071</v>
      </c>
      <c r="E18541" s="101">
        <v>488.73</v>
      </c>
      <c r="F18541" s="102"/>
    </row>
    <row r="18542" ht="12.75" customHeight="1">
      <c r="A18542" s="100" t="s">
        <v>18753</v>
      </c>
      <c r="B18542" s="101">
        <v>8.4</v>
      </c>
      <c r="C18542" s="102"/>
      <c r="D18542" s="100" t="s">
        <v>33188</v>
      </c>
      <c r="E18542" s="101">
        <v>1112.4</v>
      </c>
      <c r="F18542" s="102"/>
    </row>
    <row r="18543" ht="12.75" customHeight="1">
      <c r="A18543" s="100" t="s">
        <v>33021</v>
      </c>
      <c r="B18543" s="101">
        <v>2.59</v>
      </c>
      <c r="C18543" s="102"/>
      <c r="D18543" s="100" t="s">
        <v>19073</v>
      </c>
      <c r="E18543" s="101">
        <v>1112.4</v>
      </c>
      <c r="F18543" s="102"/>
    </row>
    <row r="18544" ht="12.75" customHeight="1">
      <c r="A18544" s="100" t="s">
        <v>18755</v>
      </c>
      <c r="B18544" s="101">
        <v>2.25</v>
      </c>
      <c r="C18544" s="102"/>
      <c r="D18544" s="100" t="s">
        <v>33189</v>
      </c>
      <c r="E18544" s="101">
        <v>1440.0</v>
      </c>
      <c r="F18544" s="102"/>
    </row>
    <row r="18545" ht="12.75" customHeight="1">
      <c r="A18545" s="100" t="s">
        <v>33022</v>
      </c>
      <c r="B18545" s="101">
        <v>12.28</v>
      </c>
      <c r="C18545" s="102"/>
      <c r="D18545" s="100" t="s">
        <v>19075</v>
      </c>
      <c r="E18545" s="101">
        <v>1440.0</v>
      </c>
      <c r="F18545" s="102"/>
    </row>
    <row r="18546" ht="12.75" customHeight="1">
      <c r="A18546" s="100" t="s">
        <v>18757</v>
      </c>
      <c r="B18546" s="101">
        <v>11.15</v>
      </c>
      <c r="C18546" s="102"/>
      <c r="D18546" s="100" t="s">
        <v>33190</v>
      </c>
      <c r="E18546" s="101">
        <v>2200.0</v>
      </c>
      <c r="F18546" s="102"/>
    </row>
    <row r="18547" ht="12.75" customHeight="1">
      <c r="A18547" s="100" t="s">
        <v>33023</v>
      </c>
      <c r="B18547" s="101">
        <v>16.33</v>
      </c>
      <c r="C18547" s="102"/>
      <c r="D18547" s="100" t="s">
        <v>19077</v>
      </c>
      <c r="E18547" s="101">
        <v>2200.0</v>
      </c>
      <c r="F18547" s="102"/>
    </row>
    <row r="18548" ht="12.75" customHeight="1">
      <c r="A18548" s="100" t="s">
        <v>18759</v>
      </c>
      <c r="B18548" s="101">
        <v>14.62</v>
      </c>
      <c r="C18548" s="102"/>
      <c r="D18548" s="100" t="s">
        <v>33191</v>
      </c>
      <c r="E18548" s="101">
        <v>1730.0</v>
      </c>
      <c r="F18548" s="102"/>
    </row>
    <row r="18549" ht="12.75" customHeight="1">
      <c r="A18549" s="100" t="s">
        <v>33024</v>
      </c>
      <c r="B18549" s="101">
        <v>10.63</v>
      </c>
      <c r="C18549" s="102"/>
      <c r="D18549" s="100" t="s">
        <v>19079</v>
      </c>
      <c r="E18549" s="101">
        <v>1730.0</v>
      </c>
      <c r="F18549" s="102"/>
    </row>
    <row r="18550" ht="12.75" customHeight="1">
      <c r="A18550" s="100" t="s">
        <v>18761</v>
      </c>
      <c r="B18550" s="101">
        <v>9.5</v>
      </c>
      <c r="C18550" s="102"/>
      <c r="D18550" s="100" t="s">
        <v>33192</v>
      </c>
      <c r="E18550" s="101">
        <v>2330.0</v>
      </c>
      <c r="F18550" s="102"/>
    </row>
    <row r="18551" ht="12.75" customHeight="1">
      <c r="A18551" s="100" t="s">
        <v>33025</v>
      </c>
      <c r="B18551" s="101">
        <v>32.67</v>
      </c>
      <c r="C18551" s="102"/>
      <c r="D18551" s="100" t="s">
        <v>19081</v>
      </c>
      <c r="E18551" s="101">
        <v>2330.0</v>
      </c>
      <c r="F18551" s="102"/>
    </row>
    <row r="18552" ht="12.75" customHeight="1">
      <c r="A18552" s="100" t="s">
        <v>18763</v>
      </c>
      <c r="B18552" s="101">
        <v>29.24</v>
      </c>
      <c r="C18552" s="102"/>
      <c r="D18552" s="100" t="s">
        <v>33193</v>
      </c>
      <c r="E18552" s="101">
        <v>4290.0</v>
      </c>
      <c r="F18552" s="102"/>
    </row>
    <row r="18553" ht="12.75" customHeight="1">
      <c r="A18553" s="100" t="s">
        <v>33026</v>
      </c>
      <c r="B18553" s="101">
        <v>33.45</v>
      </c>
      <c r="C18553" s="102"/>
      <c r="D18553" s="100" t="s">
        <v>19083</v>
      </c>
      <c r="E18553" s="101">
        <v>4290.0</v>
      </c>
      <c r="F18553" s="102"/>
    </row>
    <row r="18554" ht="12.75" customHeight="1">
      <c r="A18554" s="100" t="s">
        <v>18765</v>
      </c>
      <c r="B18554" s="101">
        <v>29.89</v>
      </c>
      <c r="C18554" s="102"/>
      <c r="D18554" s="100" t="s">
        <v>33194</v>
      </c>
      <c r="E18554" s="101">
        <v>5680.0</v>
      </c>
      <c r="F18554" s="102"/>
    </row>
    <row r="18555" ht="12.75" customHeight="1">
      <c r="A18555" s="100" t="s">
        <v>33027</v>
      </c>
      <c r="B18555" s="101">
        <v>21.04</v>
      </c>
      <c r="C18555" s="102"/>
      <c r="D18555" s="100" t="s">
        <v>19085</v>
      </c>
      <c r="E18555" s="101">
        <v>5680.0</v>
      </c>
      <c r="F18555" s="102"/>
    </row>
    <row r="18556" ht="12.75" customHeight="1">
      <c r="A18556" s="100" t="s">
        <v>18767</v>
      </c>
      <c r="B18556" s="101">
        <v>19.73</v>
      </c>
      <c r="C18556" s="102"/>
      <c r="D18556" s="100" t="s">
        <v>33195</v>
      </c>
      <c r="E18556" s="101">
        <v>5880.0</v>
      </c>
      <c r="F18556" s="102"/>
    </row>
    <row r="18557" ht="12.75" customHeight="1">
      <c r="A18557" s="100" t="s">
        <v>33028</v>
      </c>
      <c r="B18557" s="101">
        <v>17.03</v>
      </c>
      <c r="C18557" s="102"/>
      <c r="D18557" s="100" t="s">
        <v>19087</v>
      </c>
      <c r="E18557" s="101">
        <v>5880.0</v>
      </c>
      <c r="F18557" s="102"/>
    </row>
    <row r="18558" ht="12.75" customHeight="1">
      <c r="A18558" s="100" t="s">
        <v>18769</v>
      </c>
      <c r="B18558" s="101">
        <v>15.48</v>
      </c>
      <c r="C18558" s="102"/>
      <c r="D18558" s="100" t="s">
        <v>33196</v>
      </c>
      <c r="E18558" s="101">
        <v>442.79</v>
      </c>
      <c r="F18558" s="102"/>
    </row>
    <row r="18559" ht="12.75" customHeight="1">
      <c r="A18559" s="100" t="s">
        <v>33029</v>
      </c>
      <c r="B18559" s="101">
        <v>21.53</v>
      </c>
      <c r="C18559" s="102"/>
      <c r="D18559" s="100" t="s">
        <v>19089</v>
      </c>
      <c r="E18559" s="101">
        <v>442.79</v>
      </c>
      <c r="F18559" s="102"/>
    </row>
    <row r="18560" ht="12.75" customHeight="1">
      <c r="A18560" s="100" t="s">
        <v>18771</v>
      </c>
      <c r="B18560" s="101">
        <v>19.74</v>
      </c>
      <c r="C18560" s="102"/>
      <c r="D18560" s="100" t="s">
        <v>33197</v>
      </c>
      <c r="E18560" s="101">
        <v>782.8</v>
      </c>
      <c r="F18560" s="102"/>
    </row>
    <row r="18561" ht="12.75" customHeight="1">
      <c r="A18561" s="100" t="s">
        <v>33030</v>
      </c>
      <c r="B18561" s="101">
        <v>8.36</v>
      </c>
      <c r="C18561" s="102"/>
      <c r="D18561" s="100" t="s">
        <v>19091</v>
      </c>
      <c r="E18561" s="101">
        <v>782.8</v>
      </c>
      <c r="F18561" s="102"/>
    </row>
    <row r="18562" ht="12.75" customHeight="1">
      <c r="A18562" s="100" t="s">
        <v>18773</v>
      </c>
      <c r="B18562" s="101">
        <v>7.43</v>
      </c>
      <c r="C18562" s="102"/>
      <c r="D18562" s="100" t="s">
        <v>33198</v>
      </c>
      <c r="E18562" s="101">
        <v>1507.92</v>
      </c>
      <c r="F18562" s="102"/>
    </row>
    <row r="18563" ht="12.75" customHeight="1">
      <c r="A18563" s="100" t="s">
        <v>33031</v>
      </c>
      <c r="B18563" s="101">
        <v>4.8</v>
      </c>
      <c r="C18563" s="102"/>
      <c r="D18563" s="100" t="s">
        <v>19093</v>
      </c>
      <c r="E18563" s="101">
        <v>1507.92</v>
      </c>
      <c r="F18563" s="102"/>
    </row>
    <row r="18564" ht="12.75" customHeight="1">
      <c r="A18564" s="100" t="s">
        <v>18775</v>
      </c>
      <c r="B18564" s="101">
        <v>4.4</v>
      </c>
      <c r="C18564" s="102"/>
      <c r="D18564" s="100" t="s">
        <v>33199</v>
      </c>
      <c r="E18564" s="101">
        <v>1001.16</v>
      </c>
      <c r="F18564" s="102"/>
    </row>
    <row r="18565" ht="12.75" customHeight="1">
      <c r="A18565" s="100" t="s">
        <v>33032</v>
      </c>
      <c r="B18565" s="101">
        <v>2.82</v>
      </c>
      <c r="C18565" s="102"/>
      <c r="D18565" s="100" t="s">
        <v>19095</v>
      </c>
      <c r="E18565" s="101">
        <v>1001.16</v>
      </c>
      <c r="F18565" s="102"/>
    </row>
    <row r="18566" ht="12.75" customHeight="1">
      <c r="A18566" s="100" t="s">
        <v>18777</v>
      </c>
      <c r="B18566" s="101">
        <v>2.52</v>
      </c>
      <c r="C18566" s="102"/>
      <c r="D18566" s="100" t="s">
        <v>33200</v>
      </c>
      <c r="E18566" s="101">
        <v>571.65</v>
      </c>
      <c r="F18566" s="102"/>
    </row>
    <row r="18567" ht="12.75" customHeight="1">
      <c r="A18567" s="100" t="s">
        <v>33033</v>
      </c>
      <c r="B18567" s="101">
        <v>2.65</v>
      </c>
      <c r="C18567" s="102"/>
      <c r="D18567" s="100" t="s">
        <v>19097</v>
      </c>
      <c r="E18567" s="101">
        <v>571.65</v>
      </c>
      <c r="F18567" s="102"/>
    </row>
    <row r="18568" ht="12.75" customHeight="1">
      <c r="A18568" s="100" t="s">
        <v>18779</v>
      </c>
      <c r="B18568" s="101">
        <v>2.35</v>
      </c>
      <c r="C18568" s="102"/>
      <c r="D18568" s="100" t="s">
        <v>33201</v>
      </c>
      <c r="E18568" s="101">
        <v>379.14</v>
      </c>
      <c r="F18568" s="102"/>
    </row>
    <row r="18569" ht="12.75" customHeight="1">
      <c r="A18569" s="100" t="s">
        <v>33034</v>
      </c>
      <c r="B18569" s="101">
        <v>4.89</v>
      </c>
      <c r="C18569" s="102"/>
      <c r="D18569" s="100" t="s">
        <v>19099</v>
      </c>
      <c r="E18569" s="101">
        <v>379.14</v>
      </c>
      <c r="F18569" s="102"/>
    </row>
    <row r="18570" ht="12.75" customHeight="1">
      <c r="A18570" s="100" t="s">
        <v>18781</v>
      </c>
      <c r="B18570" s="101">
        <v>4.29</v>
      </c>
      <c r="C18570" s="102"/>
      <c r="D18570" s="100" t="s">
        <v>33202</v>
      </c>
      <c r="E18570" s="101">
        <v>5826.44</v>
      </c>
      <c r="F18570" s="102"/>
    </row>
    <row r="18571" ht="12.75" customHeight="1">
      <c r="A18571" s="100" t="s">
        <v>33035</v>
      </c>
      <c r="B18571" s="101">
        <v>6.38</v>
      </c>
      <c r="C18571" s="102"/>
      <c r="D18571" s="100" t="s">
        <v>19101</v>
      </c>
      <c r="E18571" s="101">
        <v>5811.02</v>
      </c>
      <c r="F18571" s="102"/>
    </row>
    <row r="18572" ht="12.75" customHeight="1">
      <c r="A18572" s="100" t="s">
        <v>18783</v>
      </c>
      <c r="B18572" s="101">
        <v>5.58</v>
      </c>
      <c r="C18572" s="102"/>
      <c r="D18572" s="100" t="s">
        <v>33203</v>
      </c>
      <c r="E18572" s="101">
        <v>4881.42</v>
      </c>
      <c r="F18572" s="102"/>
    </row>
    <row r="18573" ht="12.75" customHeight="1">
      <c r="A18573" s="100" t="s">
        <v>33036</v>
      </c>
      <c r="B18573" s="101">
        <v>27.0</v>
      </c>
      <c r="C18573" s="102"/>
      <c r="D18573" s="100" t="s">
        <v>19103</v>
      </c>
      <c r="E18573" s="101">
        <v>4869.35</v>
      </c>
      <c r="F18573" s="102"/>
    </row>
    <row r="18574" ht="12.75" customHeight="1">
      <c r="A18574" s="100" t="s">
        <v>18785</v>
      </c>
      <c r="B18574" s="101">
        <v>26.4</v>
      </c>
      <c r="C18574" s="102"/>
      <c r="D18574" s="100" t="s">
        <v>33204</v>
      </c>
      <c r="E18574" s="101">
        <v>3958.03</v>
      </c>
      <c r="F18574" s="102"/>
    </row>
    <row r="18575" ht="12.75" customHeight="1">
      <c r="A18575" s="100" t="s">
        <v>33037</v>
      </c>
      <c r="B18575" s="101">
        <v>42.28</v>
      </c>
      <c r="C18575" s="102"/>
      <c r="D18575" s="100" t="s">
        <v>19105</v>
      </c>
      <c r="E18575" s="101">
        <v>3949.34</v>
      </c>
      <c r="F18575" s="102"/>
    </row>
    <row r="18576" ht="12.75" customHeight="1">
      <c r="A18576" s="100" t="s">
        <v>18787</v>
      </c>
      <c r="B18576" s="101">
        <v>41.49</v>
      </c>
      <c r="C18576" s="102"/>
      <c r="D18576" s="100" t="s">
        <v>33205</v>
      </c>
      <c r="E18576" s="101">
        <v>443.93</v>
      </c>
      <c r="F18576" s="102"/>
    </row>
    <row r="18577" ht="12.75" customHeight="1">
      <c r="A18577" s="100" t="s">
        <v>33038</v>
      </c>
      <c r="B18577" s="101">
        <v>6.35</v>
      </c>
      <c r="C18577" s="102"/>
      <c r="D18577" s="100" t="s">
        <v>19107</v>
      </c>
      <c r="E18577" s="101">
        <v>440.49</v>
      </c>
      <c r="F18577" s="102"/>
    </row>
    <row r="18578" ht="12.75" customHeight="1">
      <c r="A18578" s="100" t="s">
        <v>18789</v>
      </c>
      <c r="B18578" s="101">
        <v>6.01</v>
      </c>
      <c r="C18578" s="102"/>
      <c r="D18578" s="100" t="s">
        <v>33206</v>
      </c>
      <c r="E18578" s="101">
        <v>426.06</v>
      </c>
      <c r="F18578" s="102"/>
    </row>
    <row r="18579" ht="12.75" customHeight="1">
      <c r="A18579" s="100" t="s">
        <v>33039</v>
      </c>
      <c r="B18579" s="101">
        <v>59.79</v>
      </c>
      <c r="C18579" s="102"/>
      <c r="D18579" s="100" t="s">
        <v>19109</v>
      </c>
      <c r="E18579" s="101">
        <v>422.61</v>
      </c>
      <c r="F18579" s="102"/>
    </row>
    <row r="18580" ht="12.75" customHeight="1">
      <c r="A18580" s="100" t="s">
        <v>18791</v>
      </c>
      <c r="B18580" s="101">
        <v>53.11</v>
      </c>
      <c r="C18580" s="102"/>
      <c r="D18580" s="100" t="s">
        <v>33207</v>
      </c>
      <c r="E18580" s="101">
        <v>577.41</v>
      </c>
      <c r="F18580" s="102"/>
    </row>
    <row r="18581" ht="12.75" customHeight="1">
      <c r="A18581" s="100" t="s">
        <v>33040</v>
      </c>
      <c r="B18581" s="101">
        <v>53.97</v>
      </c>
      <c r="C18581" s="102"/>
      <c r="D18581" s="100" t="s">
        <v>19111</v>
      </c>
      <c r="E18581" s="101">
        <v>572.27</v>
      </c>
      <c r="F18581" s="102"/>
    </row>
    <row r="18582" ht="12.75" customHeight="1">
      <c r="A18582" s="100" t="s">
        <v>18793</v>
      </c>
      <c r="B18582" s="101">
        <v>47.29</v>
      </c>
      <c r="C18582" s="102"/>
      <c r="D18582" s="100" t="s">
        <v>33208</v>
      </c>
      <c r="E18582" s="101">
        <v>628.41</v>
      </c>
      <c r="F18582" s="102"/>
    </row>
    <row r="18583" ht="12.75" customHeight="1">
      <c r="A18583" s="100" t="s">
        <v>33041</v>
      </c>
      <c r="B18583" s="101">
        <v>30.0</v>
      </c>
      <c r="C18583" s="102"/>
      <c r="D18583" s="100" t="s">
        <v>19113</v>
      </c>
      <c r="E18583" s="101">
        <v>622.24</v>
      </c>
      <c r="F18583" s="102"/>
    </row>
    <row r="18584" ht="12.75" customHeight="1">
      <c r="A18584" s="100" t="s">
        <v>18795</v>
      </c>
      <c r="B18584" s="101">
        <v>26.34</v>
      </c>
      <c r="C18584" s="102"/>
      <c r="D18584" s="100" t="s">
        <v>33209</v>
      </c>
      <c r="E18584" s="101">
        <v>660.11</v>
      </c>
      <c r="F18584" s="102"/>
    </row>
    <row r="18585" ht="12.75" customHeight="1">
      <c r="A18585" s="100" t="s">
        <v>33042</v>
      </c>
      <c r="B18585" s="101">
        <v>11.24</v>
      </c>
      <c r="C18585" s="102"/>
      <c r="D18585" s="100" t="s">
        <v>19115</v>
      </c>
      <c r="E18585" s="101">
        <v>653.43</v>
      </c>
      <c r="F18585" s="102"/>
    </row>
    <row r="18586" ht="12.75" customHeight="1">
      <c r="A18586" s="100" t="s">
        <v>18797</v>
      </c>
      <c r="B18586" s="101">
        <v>10.11</v>
      </c>
      <c r="C18586" s="102"/>
      <c r="D18586" s="100" t="s">
        <v>33210</v>
      </c>
      <c r="E18586" s="101">
        <v>1721.96</v>
      </c>
      <c r="F18586" s="102"/>
    </row>
    <row r="18587" ht="12.75" customHeight="1">
      <c r="A18587" s="100" t="s">
        <v>33211</v>
      </c>
      <c r="B18587" s="101">
        <v>20.68</v>
      </c>
      <c r="C18587" s="102"/>
      <c r="D18587" s="100" t="s">
        <v>19117</v>
      </c>
      <c r="E18587" s="101">
        <v>1711.68</v>
      </c>
      <c r="F18587" s="102"/>
    </row>
    <row r="18588" ht="12.75" customHeight="1">
      <c r="A18588" s="100" t="s">
        <v>33212</v>
      </c>
      <c r="B18588" s="101">
        <v>18.12</v>
      </c>
      <c r="C18588" s="102"/>
      <c r="D18588" s="100" t="s">
        <v>33213</v>
      </c>
      <c r="E18588" s="101">
        <v>6297.44</v>
      </c>
      <c r="F18588" s="102"/>
    </row>
    <row r="18589" ht="12.75" customHeight="1">
      <c r="A18589" s="100" t="s">
        <v>33043</v>
      </c>
      <c r="B18589" s="101">
        <v>30.3</v>
      </c>
      <c r="C18589" s="102"/>
      <c r="D18589" s="100" t="s">
        <v>19119</v>
      </c>
      <c r="E18589" s="101">
        <v>6282.02</v>
      </c>
      <c r="F18589" s="102"/>
    </row>
    <row r="18590" ht="12.75" customHeight="1">
      <c r="A18590" s="100" t="s">
        <v>18799</v>
      </c>
      <c r="B18590" s="101">
        <v>26.75</v>
      </c>
      <c r="C18590" s="102"/>
      <c r="D18590" s="100" t="s">
        <v>33214</v>
      </c>
      <c r="E18590" s="101">
        <v>429.18</v>
      </c>
      <c r="F18590" s="102"/>
    </row>
    <row r="18591" ht="12.75" customHeight="1">
      <c r="A18591" s="100" t="s">
        <v>33044</v>
      </c>
      <c r="B18591" s="101">
        <v>196.26</v>
      </c>
      <c r="C18591" s="102"/>
      <c r="D18591" s="100" t="s">
        <v>19121</v>
      </c>
      <c r="E18591" s="101">
        <v>426.61</v>
      </c>
      <c r="F18591" s="102"/>
    </row>
    <row r="18592" ht="12.75" customHeight="1">
      <c r="A18592" s="100" t="s">
        <v>18801</v>
      </c>
      <c r="B18592" s="101">
        <v>196.26</v>
      </c>
      <c r="C18592" s="102"/>
      <c r="D18592" s="100" t="s">
        <v>33215</v>
      </c>
      <c r="E18592" s="101">
        <v>314.1</v>
      </c>
      <c r="F18592" s="102"/>
    </row>
    <row r="18593" ht="12.75" customHeight="1">
      <c r="A18593" s="100" t="s">
        <v>33045</v>
      </c>
      <c r="B18593" s="101">
        <v>200.54</v>
      </c>
      <c r="C18593" s="102"/>
      <c r="D18593" s="100" t="s">
        <v>19123</v>
      </c>
      <c r="E18593" s="101">
        <v>314.1</v>
      </c>
      <c r="F18593" s="102"/>
    </row>
    <row r="18594" ht="12.75" customHeight="1">
      <c r="A18594" s="100" t="s">
        <v>18803</v>
      </c>
      <c r="B18594" s="101">
        <v>200.54</v>
      </c>
      <c r="C18594" s="102"/>
      <c r="D18594" s="100" t="s">
        <v>33216</v>
      </c>
      <c r="E18594" s="101">
        <v>1539.29</v>
      </c>
      <c r="F18594" s="102"/>
    </row>
    <row r="18595" ht="12.75" customHeight="1">
      <c r="A18595" s="100" t="s">
        <v>33046</v>
      </c>
      <c r="B18595" s="101">
        <v>104.57</v>
      </c>
      <c r="C18595" s="102"/>
      <c r="D18595" s="100" t="s">
        <v>19125</v>
      </c>
      <c r="E18595" s="101">
        <v>1534.15</v>
      </c>
      <c r="F18595" s="102"/>
    </row>
    <row r="18596" ht="12.75" customHeight="1">
      <c r="A18596" s="100" t="s">
        <v>18805</v>
      </c>
      <c r="B18596" s="101">
        <v>104.57</v>
      </c>
      <c r="C18596" s="102"/>
      <c r="D18596" s="100" t="s">
        <v>33217</v>
      </c>
      <c r="E18596" s="101">
        <v>2317.36</v>
      </c>
      <c r="F18596" s="102"/>
    </row>
    <row r="18597" ht="12.75" customHeight="1">
      <c r="A18597" s="100" t="s">
        <v>33047</v>
      </c>
      <c r="B18597" s="101">
        <v>450.24</v>
      </c>
      <c r="C18597" s="102"/>
      <c r="D18597" s="100" t="s">
        <v>19127</v>
      </c>
      <c r="E18597" s="101">
        <v>2300.94</v>
      </c>
      <c r="F18597" s="102"/>
    </row>
    <row r="18598" ht="12.75" customHeight="1">
      <c r="A18598" s="100" t="s">
        <v>18807</v>
      </c>
      <c r="B18598" s="101">
        <v>450.24</v>
      </c>
      <c r="C18598" s="102"/>
      <c r="D18598" s="100" t="s">
        <v>33218</v>
      </c>
      <c r="E18598" s="101">
        <v>2432.05</v>
      </c>
      <c r="F18598" s="102"/>
    </row>
    <row r="18599" ht="12.75" customHeight="1">
      <c r="A18599" s="100" t="s">
        <v>33048</v>
      </c>
      <c r="B18599" s="101">
        <v>760.83</v>
      </c>
      <c r="C18599" s="102"/>
      <c r="D18599" s="100" t="s">
        <v>19129</v>
      </c>
      <c r="E18599" s="101">
        <v>2415.63</v>
      </c>
      <c r="F18599" s="102"/>
    </row>
    <row r="18600" ht="12.75" customHeight="1">
      <c r="A18600" s="100" t="s">
        <v>199</v>
      </c>
      <c r="B18600" s="101">
        <v>760.83</v>
      </c>
      <c r="C18600" s="102"/>
      <c r="D18600" s="100" t="s">
        <v>33219</v>
      </c>
      <c r="E18600" s="101">
        <v>553.6</v>
      </c>
      <c r="F18600" s="102"/>
    </row>
    <row r="18601" ht="12.75" customHeight="1">
      <c r="A18601" s="100" t="s">
        <v>33049</v>
      </c>
      <c r="B18601" s="101">
        <v>768.76</v>
      </c>
      <c r="C18601" s="102"/>
      <c r="D18601" s="100" t="s">
        <v>19131</v>
      </c>
      <c r="E18601" s="101">
        <v>550.0</v>
      </c>
      <c r="F18601" s="102"/>
    </row>
    <row r="18602" ht="12.75" customHeight="1">
      <c r="A18602" s="100" t="s">
        <v>18810</v>
      </c>
      <c r="B18602" s="101">
        <v>768.76</v>
      </c>
      <c r="C18602" s="102"/>
      <c r="D18602" s="100" t="s">
        <v>33220</v>
      </c>
      <c r="E18602" s="101">
        <v>771.53</v>
      </c>
      <c r="F18602" s="102"/>
    </row>
    <row r="18603" ht="12.75" customHeight="1">
      <c r="A18603" s="100" t="s">
        <v>33050</v>
      </c>
      <c r="B18603" s="101">
        <v>111.63</v>
      </c>
      <c r="C18603" s="102"/>
      <c r="D18603" s="100" t="s">
        <v>103</v>
      </c>
      <c r="E18603" s="101">
        <v>766.39</v>
      </c>
      <c r="F18603" s="102"/>
    </row>
    <row r="18604" ht="12.75" customHeight="1">
      <c r="A18604" s="100" t="s">
        <v>18812</v>
      </c>
      <c r="B18604" s="101">
        <v>111.63</v>
      </c>
      <c r="C18604" s="102"/>
      <c r="D18604" s="100" t="s">
        <v>33221</v>
      </c>
      <c r="E18604" s="101">
        <v>911.74</v>
      </c>
      <c r="F18604" s="102"/>
    </row>
    <row r="18605" ht="12.75" customHeight="1">
      <c r="A18605" s="100" t="s">
        <v>33051</v>
      </c>
      <c r="B18605" s="101">
        <v>265.76</v>
      </c>
      <c r="C18605" s="102"/>
      <c r="D18605" s="100" t="s">
        <v>19134</v>
      </c>
      <c r="E18605" s="101">
        <v>900.67</v>
      </c>
      <c r="F18605" s="102"/>
    </row>
    <row r="18606" ht="12.75" customHeight="1">
      <c r="A18606" s="100" t="s">
        <v>18814</v>
      </c>
      <c r="B18606" s="101">
        <v>265.76</v>
      </c>
      <c r="C18606" s="102"/>
      <c r="D18606" s="100" t="s">
        <v>33222</v>
      </c>
      <c r="E18606" s="101">
        <v>1043.71</v>
      </c>
      <c r="F18606" s="102"/>
    </row>
    <row r="18607" ht="12.75" customHeight="1">
      <c r="A18607" s="100" t="s">
        <v>33052</v>
      </c>
      <c r="B18607" s="101">
        <v>265.43</v>
      </c>
      <c r="C18607" s="102"/>
      <c r="D18607" s="100" t="s">
        <v>19136</v>
      </c>
      <c r="E18607" s="101">
        <v>1043.71</v>
      </c>
      <c r="F18607" s="102"/>
    </row>
    <row r="18608" ht="12.75" customHeight="1">
      <c r="A18608" s="100" t="s">
        <v>18816</v>
      </c>
      <c r="B18608" s="101">
        <v>265.43</v>
      </c>
      <c r="C18608" s="102"/>
      <c r="D18608" s="100" t="s">
        <v>33223</v>
      </c>
      <c r="E18608" s="101">
        <v>841.94</v>
      </c>
      <c r="F18608" s="102"/>
    </row>
    <row r="18609" ht="12.75" customHeight="1">
      <c r="A18609" s="100" t="s">
        <v>33053</v>
      </c>
      <c r="B18609" s="101">
        <v>176.08</v>
      </c>
      <c r="C18609" s="102"/>
      <c r="D18609" s="100" t="s">
        <v>19138</v>
      </c>
      <c r="E18609" s="101">
        <v>841.94</v>
      </c>
      <c r="F18609" s="102"/>
    </row>
    <row r="18610" ht="12.75" customHeight="1">
      <c r="A18610" s="100" t="s">
        <v>18818</v>
      </c>
      <c r="B18610" s="101">
        <v>176.08</v>
      </c>
      <c r="C18610" s="102"/>
      <c r="D18610" s="100" t="s">
        <v>33224</v>
      </c>
      <c r="E18610" s="101">
        <v>1290.86</v>
      </c>
      <c r="F18610" s="102"/>
    </row>
    <row r="18611" ht="12.75" customHeight="1">
      <c r="A18611" s="100" t="s">
        <v>33054</v>
      </c>
      <c r="B18611" s="101">
        <v>222.07</v>
      </c>
      <c r="C18611" s="102"/>
      <c r="D18611" s="100" t="s">
        <v>19140</v>
      </c>
      <c r="E18611" s="101">
        <v>1290.86</v>
      </c>
      <c r="F18611" s="102"/>
    </row>
    <row r="18612" ht="12.75" customHeight="1">
      <c r="A18612" s="100" t="s">
        <v>18820</v>
      </c>
      <c r="B18612" s="101">
        <v>222.07</v>
      </c>
      <c r="C18612" s="102"/>
      <c r="D18612" s="100" t="s">
        <v>33225</v>
      </c>
      <c r="E18612" s="101">
        <v>1076.39</v>
      </c>
      <c r="F18612" s="102"/>
    </row>
    <row r="18613" ht="12.75" customHeight="1">
      <c r="A18613" s="100" t="s">
        <v>33055</v>
      </c>
      <c r="B18613" s="101">
        <v>82.3</v>
      </c>
      <c r="C18613" s="102"/>
      <c r="D18613" s="100" t="s">
        <v>19142</v>
      </c>
      <c r="E18613" s="101">
        <v>1068.68</v>
      </c>
      <c r="F18613" s="102"/>
    </row>
    <row r="18614" ht="12.75" customHeight="1">
      <c r="A18614" s="100" t="s">
        <v>18822</v>
      </c>
      <c r="B18614" s="101">
        <v>82.3</v>
      </c>
      <c r="C18614" s="102"/>
      <c r="D18614" s="100" t="s">
        <v>33226</v>
      </c>
      <c r="E18614" s="101">
        <v>1692.33</v>
      </c>
      <c r="F18614" s="102"/>
    </row>
    <row r="18615" ht="12.75" customHeight="1">
      <c r="A18615" s="100" t="s">
        <v>33056</v>
      </c>
      <c r="B18615" s="101">
        <v>217.39</v>
      </c>
      <c r="C18615" s="102"/>
      <c r="D18615" s="100" t="s">
        <v>19144</v>
      </c>
      <c r="E18615" s="101">
        <v>1670.75</v>
      </c>
      <c r="F18615" s="102"/>
    </row>
    <row r="18616" ht="12.75" customHeight="1">
      <c r="A18616" s="100" t="s">
        <v>18824</v>
      </c>
      <c r="B18616" s="101">
        <v>217.39</v>
      </c>
      <c r="C18616" s="102"/>
      <c r="D18616" s="100" t="s">
        <v>33227</v>
      </c>
      <c r="E18616" s="101">
        <v>733.44</v>
      </c>
      <c r="F18616" s="102"/>
    </row>
    <row r="18617" ht="12.75" customHeight="1">
      <c r="A18617" s="100" t="s">
        <v>33057</v>
      </c>
      <c r="B18617" s="101">
        <v>394.71</v>
      </c>
      <c r="C18617" s="102"/>
      <c r="D18617" s="100" t="s">
        <v>19146</v>
      </c>
      <c r="E18617" s="101">
        <v>730.87</v>
      </c>
      <c r="F18617" s="102"/>
    </row>
    <row r="18618" ht="12.75" customHeight="1">
      <c r="A18618" s="100" t="s">
        <v>18826</v>
      </c>
      <c r="B18618" s="101">
        <v>394.71</v>
      </c>
      <c r="C18618" s="102"/>
      <c r="D18618" s="100" t="s">
        <v>33228</v>
      </c>
      <c r="E18618" s="101">
        <v>314.52</v>
      </c>
      <c r="F18618" s="102"/>
    </row>
    <row r="18619" ht="12.75" customHeight="1">
      <c r="A18619" s="100" t="s">
        <v>33058</v>
      </c>
      <c r="B18619" s="101">
        <v>443.56</v>
      </c>
      <c r="C18619" s="102"/>
      <c r="D18619" s="100" t="s">
        <v>19148</v>
      </c>
      <c r="E18619" s="101">
        <v>309.38</v>
      </c>
      <c r="F18619" s="102"/>
    </row>
    <row r="18620" ht="12.75" customHeight="1">
      <c r="A18620" s="100" t="s">
        <v>18828</v>
      </c>
      <c r="B18620" s="101">
        <v>443.56</v>
      </c>
      <c r="C18620" s="102"/>
      <c r="D18620" s="100" t="s">
        <v>33229</v>
      </c>
      <c r="E18620" s="101">
        <v>107.91</v>
      </c>
      <c r="F18620" s="102"/>
    </row>
    <row r="18621" ht="12.75" customHeight="1">
      <c r="A18621" s="100" t="s">
        <v>33059</v>
      </c>
      <c r="B18621" s="101">
        <v>280.1</v>
      </c>
      <c r="C18621" s="102"/>
      <c r="D18621" s="100" t="s">
        <v>19150</v>
      </c>
      <c r="E18621" s="101">
        <v>102.77</v>
      </c>
      <c r="F18621" s="102"/>
    </row>
    <row r="18622" ht="12.75" customHeight="1">
      <c r="A18622" s="100" t="s">
        <v>18830</v>
      </c>
      <c r="B18622" s="101">
        <v>280.1</v>
      </c>
      <c r="C18622" s="102"/>
      <c r="D18622" s="100" t="s">
        <v>33230</v>
      </c>
      <c r="E18622" s="101">
        <v>131.18</v>
      </c>
      <c r="F18622" s="102"/>
    </row>
    <row r="18623" ht="12.75" customHeight="1">
      <c r="A18623" s="100" t="s">
        <v>33060</v>
      </c>
      <c r="B18623" s="101">
        <v>245.34</v>
      </c>
      <c r="C18623" s="102"/>
      <c r="D18623" s="100" t="s">
        <v>214</v>
      </c>
      <c r="E18623" s="101">
        <v>126.04</v>
      </c>
      <c r="F18623" s="102"/>
    </row>
    <row r="18624" ht="12.75" customHeight="1">
      <c r="A18624" s="100" t="s">
        <v>18832</v>
      </c>
      <c r="B18624" s="101">
        <v>245.34</v>
      </c>
      <c r="C18624" s="102"/>
      <c r="D18624" s="100" t="s">
        <v>33231</v>
      </c>
      <c r="E18624" s="101">
        <v>120.78</v>
      </c>
      <c r="F18624" s="102"/>
    </row>
    <row r="18625" ht="12.75" customHeight="1">
      <c r="A18625" s="100" t="s">
        <v>33061</v>
      </c>
      <c r="B18625" s="101">
        <v>205.15</v>
      </c>
      <c r="C18625" s="102"/>
      <c r="D18625" s="100" t="s">
        <v>205</v>
      </c>
      <c r="E18625" s="101">
        <v>115.64</v>
      </c>
      <c r="F18625" s="102"/>
    </row>
    <row r="18626" ht="12.75" customHeight="1">
      <c r="A18626" s="100" t="s">
        <v>18834</v>
      </c>
      <c r="B18626" s="101">
        <v>205.15</v>
      </c>
      <c r="C18626" s="102"/>
      <c r="D18626" s="100" t="s">
        <v>33232</v>
      </c>
      <c r="E18626" s="101">
        <v>129.12</v>
      </c>
      <c r="F18626" s="102"/>
    </row>
    <row r="18627" ht="12.75" customHeight="1">
      <c r="A18627" s="100" t="s">
        <v>33062</v>
      </c>
      <c r="B18627" s="101">
        <v>329.68</v>
      </c>
      <c r="C18627" s="102"/>
      <c r="D18627" s="100" t="s">
        <v>208</v>
      </c>
      <c r="E18627" s="101">
        <v>123.98</v>
      </c>
      <c r="F18627" s="102"/>
    </row>
    <row r="18628" ht="12.75" customHeight="1">
      <c r="A18628" s="100" t="s">
        <v>188</v>
      </c>
      <c r="B18628" s="101">
        <v>329.68</v>
      </c>
      <c r="C18628" s="102"/>
      <c r="D18628" s="100" t="s">
        <v>33233</v>
      </c>
      <c r="E18628" s="101">
        <v>246.89</v>
      </c>
      <c r="F18628" s="102"/>
    </row>
    <row r="18629" ht="12.75" customHeight="1">
      <c r="A18629" s="100" t="s">
        <v>33063</v>
      </c>
      <c r="B18629" s="101">
        <v>139.43</v>
      </c>
      <c r="C18629" s="102"/>
      <c r="D18629" s="100" t="s">
        <v>19155</v>
      </c>
      <c r="E18629" s="101">
        <v>241.75</v>
      </c>
      <c r="F18629" s="102"/>
    </row>
    <row r="18630" ht="12.75" customHeight="1">
      <c r="A18630" s="100" t="s">
        <v>18837</v>
      </c>
      <c r="B18630" s="101">
        <v>139.43</v>
      </c>
      <c r="C18630" s="102"/>
      <c r="D18630" s="100" t="s">
        <v>33234</v>
      </c>
      <c r="E18630" s="101">
        <v>258.19</v>
      </c>
      <c r="F18630" s="102"/>
    </row>
    <row r="18631" ht="12.75" customHeight="1">
      <c r="A18631" s="100" t="s">
        <v>33064</v>
      </c>
      <c r="B18631" s="101">
        <v>328.79</v>
      </c>
      <c r="C18631" s="102"/>
      <c r="D18631" s="100" t="s">
        <v>19157</v>
      </c>
      <c r="E18631" s="101">
        <v>253.05</v>
      </c>
      <c r="F18631" s="102"/>
    </row>
    <row r="18632" ht="12.75" customHeight="1">
      <c r="A18632" s="100" t="s">
        <v>18839</v>
      </c>
      <c r="B18632" s="101">
        <v>328.79</v>
      </c>
      <c r="C18632" s="102"/>
      <c r="D18632" s="100" t="s">
        <v>33235</v>
      </c>
      <c r="E18632" s="101">
        <v>317.75</v>
      </c>
      <c r="F18632" s="102"/>
    </row>
    <row r="18633" ht="12.75" customHeight="1">
      <c r="A18633" s="100" t="s">
        <v>33067</v>
      </c>
      <c r="B18633" s="101">
        <v>422.64</v>
      </c>
      <c r="C18633" s="102"/>
      <c r="D18633" s="100" t="s">
        <v>19159</v>
      </c>
      <c r="E18633" s="101">
        <v>312.61</v>
      </c>
      <c r="F18633" s="102"/>
    </row>
    <row r="18634" ht="12.75" customHeight="1">
      <c r="A18634" s="100" t="s">
        <v>18840</v>
      </c>
      <c r="B18634" s="101">
        <v>422.64</v>
      </c>
      <c r="C18634" s="102"/>
      <c r="D18634" s="100" t="s">
        <v>33236</v>
      </c>
      <c r="E18634" s="101">
        <v>83.13</v>
      </c>
      <c r="F18634" s="102"/>
    </row>
    <row r="18635" ht="12.75" customHeight="1">
      <c r="A18635" s="100" t="s">
        <v>33068</v>
      </c>
      <c r="B18635" s="101">
        <v>136.4</v>
      </c>
      <c r="C18635" s="102"/>
      <c r="D18635" s="100" t="s">
        <v>211</v>
      </c>
      <c r="E18635" s="101">
        <v>80.45</v>
      </c>
      <c r="F18635" s="102"/>
    </row>
    <row r="18636" ht="12.75" customHeight="1">
      <c r="A18636" s="100" t="s">
        <v>18842</v>
      </c>
      <c r="B18636" s="101">
        <v>136.4</v>
      </c>
      <c r="C18636" s="102"/>
      <c r="D18636" s="100" t="s">
        <v>33237</v>
      </c>
      <c r="E18636" s="101">
        <v>277.77</v>
      </c>
      <c r="F18636" s="102"/>
    </row>
    <row r="18637" ht="12.75" customHeight="1">
      <c r="A18637" s="100" t="s">
        <v>33069</v>
      </c>
      <c r="B18637" s="101">
        <v>104.16</v>
      </c>
      <c r="C18637" s="102"/>
      <c r="D18637" s="100" t="s">
        <v>19162</v>
      </c>
      <c r="E18637" s="101">
        <v>272.63</v>
      </c>
      <c r="F18637" s="102"/>
    </row>
    <row r="18638" ht="12.75" customHeight="1">
      <c r="A18638" s="100" t="s">
        <v>18844</v>
      </c>
      <c r="B18638" s="101">
        <v>104.16</v>
      </c>
      <c r="C18638" s="102"/>
      <c r="D18638" s="100" t="s">
        <v>33238</v>
      </c>
      <c r="E18638" s="101">
        <v>218.48</v>
      </c>
      <c r="F18638" s="102"/>
    </row>
    <row r="18639" ht="12.75" customHeight="1">
      <c r="A18639" s="100" t="s">
        <v>33070</v>
      </c>
      <c r="B18639" s="101">
        <v>992.01</v>
      </c>
      <c r="C18639" s="102"/>
      <c r="D18639" s="100" t="s">
        <v>19164</v>
      </c>
      <c r="E18639" s="101">
        <v>213.34</v>
      </c>
      <c r="F18639" s="102"/>
    </row>
    <row r="18640" ht="12.75" customHeight="1">
      <c r="A18640" s="100" t="s">
        <v>18846</v>
      </c>
      <c r="B18640" s="101">
        <v>992.01</v>
      </c>
      <c r="C18640" s="102"/>
      <c r="D18640" s="100" t="s">
        <v>33239</v>
      </c>
      <c r="E18640" s="101">
        <v>542.38</v>
      </c>
      <c r="F18640" s="102"/>
    </row>
    <row r="18641" ht="12.75" customHeight="1">
      <c r="A18641" s="100" t="s">
        <v>33071</v>
      </c>
      <c r="B18641" s="101">
        <v>77.33</v>
      </c>
      <c r="C18641" s="102"/>
      <c r="D18641" s="100" t="s">
        <v>202</v>
      </c>
      <c r="E18641" s="101">
        <v>537.24</v>
      </c>
      <c r="F18641" s="102"/>
    </row>
    <row r="18642" ht="12.75" customHeight="1">
      <c r="A18642" s="100" t="s">
        <v>18848</v>
      </c>
      <c r="B18642" s="101">
        <v>77.33</v>
      </c>
      <c r="C18642" s="102"/>
      <c r="D18642" s="100" t="s">
        <v>33240</v>
      </c>
      <c r="E18642" s="101">
        <v>96.9</v>
      </c>
      <c r="F18642" s="102"/>
    </row>
    <row r="18643" ht="12.75" customHeight="1">
      <c r="A18643" s="100" t="s">
        <v>33072</v>
      </c>
      <c r="B18643" s="101">
        <v>252.54</v>
      </c>
      <c r="C18643" s="102"/>
      <c r="D18643" s="100" t="s">
        <v>19167</v>
      </c>
      <c r="E18643" s="101">
        <v>96.9</v>
      </c>
      <c r="F18643" s="102"/>
    </row>
    <row r="18644" ht="12.75" customHeight="1">
      <c r="A18644" s="100" t="s">
        <v>18850</v>
      </c>
      <c r="B18644" s="101">
        <v>252.54</v>
      </c>
      <c r="C18644" s="102"/>
      <c r="D18644" s="100" t="s">
        <v>33241</v>
      </c>
      <c r="E18644" s="101">
        <v>209.6</v>
      </c>
      <c r="F18644" s="102"/>
    </row>
    <row r="18645" ht="12.75" customHeight="1">
      <c r="A18645" s="100" t="s">
        <v>33073</v>
      </c>
      <c r="B18645" s="101">
        <v>416.14</v>
      </c>
      <c r="C18645" s="102"/>
      <c r="D18645" s="100" t="s">
        <v>19169</v>
      </c>
      <c r="E18645" s="101">
        <v>209.6</v>
      </c>
      <c r="F18645" s="102"/>
    </row>
    <row r="18646" ht="12.75" customHeight="1">
      <c r="A18646" s="100" t="s">
        <v>18852</v>
      </c>
      <c r="B18646" s="101">
        <v>416.14</v>
      </c>
      <c r="C18646" s="102"/>
      <c r="D18646" s="100" t="s">
        <v>33242</v>
      </c>
      <c r="E18646" s="101">
        <v>356.89</v>
      </c>
      <c r="F18646" s="102"/>
    </row>
    <row r="18647" ht="12.75" customHeight="1">
      <c r="A18647" s="100" t="s">
        <v>33074</v>
      </c>
      <c r="B18647" s="101">
        <v>771.42</v>
      </c>
      <c r="C18647" s="102"/>
      <c r="D18647" s="100" t="s">
        <v>19171</v>
      </c>
      <c r="E18647" s="101">
        <v>356.89</v>
      </c>
      <c r="F18647" s="102"/>
    </row>
    <row r="18648" ht="12.75" customHeight="1">
      <c r="A18648" s="100" t="s">
        <v>18854</v>
      </c>
      <c r="B18648" s="101">
        <v>771.42</v>
      </c>
      <c r="C18648" s="102"/>
      <c r="D18648" s="100" t="s">
        <v>33243</v>
      </c>
      <c r="E18648" s="101">
        <v>1440.97</v>
      </c>
      <c r="F18648" s="102"/>
    </row>
    <row r="18649" ht="12.75" customHeight="1">
      <c r="A18649" s="100" t="s">
        <v>33075</v>
      </c>
      <c r="B18649" s="101">
        <v>31.36</v>
      </c>
      <c r="C18649" s="102"/>
      <c r="D18649" s="100" t="s">
        <v>19173</v>
      </c>
      <c r="E18649" s="101">
        <v>1440.97</v>
      </c>
      <c r="F18649" s="102"/>
    </row>
    <row r="18650" ht="12.75" customHeight="1">
      <c r="A18650" s="100" t="s">
        <v>229</v>
      </c>
      <c r="B18650" s="101">
        <v>29.89</v>
      </c>
      <c r="C18650" s="102"/>
      <c r="D18650" s="100" t="s">
        <v>33244</v>
      </c>
      <c r="E18650" s="101">
        <v>10815.0</v>
      </c>
      <c r="F18650" s="102"/>
    </row>
    <row r="18651" ht="12.75" customHeight="1">
      <c r="A18651" s="100" t="s">
        <v>33076</v>
      </c>
      <c r="B18651" s="101">
        <v>36.71</v>
      </c>
      <c r="C18651" s="102"/>
      <c r="D18651" s="100" t="s">
        <v>19175</v>
      </c>
      <c r="E18651" s="101">
        <v>10815.0</v>
      </c>
      <c r="F18651" s="102"/>
    </row>
    <row r="18652" ht="12.75" customHeight="1">
      <c r="A18652" s="100" t="s">
        <v>18857</v>
      </c>
      <c r="B18652" s="101">
        <v>35.24</v>
      </c>
      <c r="C18652" s="102"/>
      <c r="D18652" s="100" t="s">
        <v>33245</v>
      </c>
      <c r="E18652" s="101">
        <v>185.38</v>
      </c>
      <c r="F18652" s="102"/>
    </row>
    <row r="18653" ht="12.75" customHeight="1">
      <c r="A18653" s="100" t="s">
        <v>33077</v>
      </c>
      <c r="B18653" s="101">
        <v>29.5</v>
      </c>
      <c r="C18653" s="102"/>
      <c r="D18653" s="100" t="s">
        <v>19177</v>
      </c>
      <c r="E18653" s="101">
        <v>184.66</v>
      </c>
      <c r="F18653" s="102"/>
    </row>
    <row r="18654" ht="12.75" customHeight="1">
      <c r="A18654" s="100" t="s">
        <v>18859</v>
      </c>
      <c r="B18654" s="101">
        <v>28.03</v>
      </c>
      <c r="C18654" s="102"/>
      <c r="D18654" s="100" t="s">
        <v>33246</v>
      </c>
      <c r="E18654" s="101">
        <v>988.8</v>
      </c>
      <c r="F18654" s="102"/>
    </row>
    <row r="18655" ht="12.75" customHeight="1">
      <c r="A18655" s="100" t="s">
        <v>33078</v>
      </c>
      <c r="B18655" s="101">
        <v>67.26</v>
      </c>
      <c r="C18655" s="102"/>
      <c r="D18655" s="100" t="s">
        <v>19179</v>
      </c>
      <c r="E18655" s="101">
        <v>988.8</v>
      </c>
      <c r="F18655" s="102"/>
    </row>
    <row r="18656" ht="12.75" customHeight="1">
      <c r="A18656" s="100" t="s">
        <v>18861</v>
      </c>
      <c r="B18656" s="101">
        <v>67.2</v>
      </c>
      <c r="C18656" s="102"/>
      <c r="D18656" s="100" t="s">
        <v>33247</v>
      </c>
      <c r="E18656" s="101">
        <v>1568.68</v>
      </c>
      <c r="F18656" s="102"/>
    </row>
    <row r="18657" ht="12.75" customHeight="1">
      <c r="A18657" s="100" t="s">
        <v>33079</v>
      </c>
      <c r="B18657" s="101">
        <v>12.9</v>
      </c>
      <c r="C18657" s="102"/>
      <c r="D18657" s="100" t="s">
        <v>19181</v>
      </c>
      <c r="E18657" s="101">
        <v>1568.68</v>
      </c>
      <c r="F18657" s="102"/>
    </row>
    <row r="18658" ht="12.75" customHeight="1">
      <c r="A18658" s="100" t="s">
        <v>18863</v>
      </c>
      <c r="B18658" s="101">
        <v>12.84</v>
      </c>
      <c r="C18658" s="102"/>
      <c r="D18658" s="100" t="s">
        <v>33248</v>
      </c>
      <c r="E18658" s="101">
        <v>2398.48</v>
      </c>
      <c r="F18658" s="102"/>
    </row>
    <row r="18659" ht="12.75" customHeight="1">
      <c r="A18659" s="100" t="s">
        <v>33080</v>
      </c>
      <c r="B18659" s="101">
        <v>29.34</v>
      </c>
      <c r="C18659" s="102"/>
      <c r="D18659" s="100" t="s">
        <v>19183</v>
      </c>
      <c r="E18659" s="101">
        <v>2398.48</v>
      </c>
      <c r="F18659" s="102"/>
    </row>
    <row r="18660" ht="12.75" customHeight="1">
      <c r="A18660" s="100" t="s">
        <v>235</v>
      </c>
      <c r="B18660" s="101">
        <v>29.28</v>
      </c>
      <c r="C18660" s="102"/>
      <c r="D18660" s="100" t="s">
        <v>33249</v>
      </c>
      <c r="E18660" s="101">
        <v>5471.36</v>
      </c>
      <c r="F18660" s="102"/>
    </row>
    <row r="18661" ht="12.75" customHeight="1">
      <c r="A18661" s="100" t="s">
        <v>33081</v>
      </c>
      <c r="B18661" s="101">
        <v>107.43</v>
      </c>
      <c r="C18661" s="102"/>
      <c r="D18661" s="100" t="s">
        <v>19185</v>
      </c>
      <c r="E18661" s="101">
        <v>5471.36</v>
      </c>
      <c r="F18661" s="102"/>
    </row>
    <row r="18662" ht="12.75" customHeight="1">
      <c r="A18662" s="100" t="s">
        <v>18866</v>
      </c>
      <c r="B18662" s="101">
        <v>107.09</v>
      </c>
      <c r="C18662" s="102"/>
      <c r="D18662" s="100" t="s">
        <v>33250</v>
      </c>
      <c r="E18662" s="101">
        <v>535.43</v>
      </c>
      <c r="F18662" s="102"/>
    </row>
    <row r="18663" ht="12.75" customHeight="1">
      <c r="A18663" s="100" t="s">
        <v>33082</v>
      </c>
      <c r="B18663" s="101">
        <v>51.54</v>
      </c>
      <c r="C18663" s="102"/>
      <c r="D18663" s="100" t="s">
        <v>19187</v>
      </c>
      <c r="E18663" s="101">
        <v>533.4</v>
      </c>
      <c r="F18663" s="102"/>
    </row>
    <row r="18664" ht="12.75" customHeight="1">
      <c r="A18664" s="100" t="s">
        <v>18868</v>
      </c>
      <c r="B18664" s="101">
        <v>50.12</v>
      </c>
      <c r="C18664" s="102"/>
      <c r="D18664" s="100" t="s">
        <v>33251</v>
      </c>
      <c r="E18664" s="101">
        <v>695.02</v>
      </c>
      <c r="F18664" s="102"/>
    </row>
    <row r="18665" ht="12.75" customHeight="1">
      <c r="A18665" s="100" t="s">
        <v>33252</v>
      </c>
      <c r="B18665" s="101">
        <v>1164.66</v>
      </c>
      <c r="C18665" s="102"/>
      <c r="D18665" s="100" t="s">
        <v>19189</v>
      </c>
      <c r="E18665" s="101">
        <v>692.99</v>
      </c>
      <c r="F18665" s="102"/>
    </row>
    <row r="18666" ht="12.75" customHeight="1">
      <c r="A18666" s="100" t="s">
        <v>33253</v>
      </c>
      <c r="B18666" s="101">
        <v>1163.19</v>
      </c>
      <c r="C18666" s="102"/>
      <c r="D18666" s="100" t="s">
        <v>33254</v>
      </c>
      <c r="E18666" s="101">
        <v>414.79</v>
      </c>
      <c r="F18666" s="102"/>
    </row>
    <row r="18667" ht="12.75" customHeight="1">
      <c r="A18667" s="100" t="s">
        <v>33083</v>
      </c>
      <c r="B18667" s="101">
        <v>69.9</v>
      </c>
      <c r="C18667" s="102"/>
      <c r="D18667" s="100" t="s">
        <v>19191</v>
      </c>
      <c r="E18667" s="101">
        <v>414.79</v>
      </c>
      <c r="F18667" s="102"/>
    </row>
    <row r="18668" ht="12.75" customHeight="1">
      <c r="A18668" s="100" t="s">
        <v>18870</v>
      </c>
      <c r="B18668" s="101">
        <v>69.9</v>
      </c>
      <c r="C18668" s="102"/>
      <c r="D18668" s="100" t="s">
        <v>33255</v>
      </c>
      <c r="E18668" s="101">
        <v>1393.65</v>
      </c>
      <c r="F18668" s="102"/>
    </row>
    <row r="18669" ht="12.75" customHeight="1">
      <c r="A18669" s="100" t="s">
        <v>33084</v>
      </c>
      <c r="B18669" s="101">
        <v>73.38</v>
      </c>
      <c r="C18669" s="102"/>
      <c r="D18669" s="100" t="s">
        <v>19193</v>
      </c>
      <c r="E18669" s="101">
        <v>1393.65</v>
      </c>
      <c r="F18669" s="102"/>
    </row>
    <row r="18670" ht="12.75" customHeight="1">
      <c r="A18670" s="100" t="s">
        <v>18872</v>
      </c>
      <c r="B18670" s="101">
        <v>73.38</v>
      </c>
      <c r="C18670" s="102"/>
      <c r="D18670" s="100" t="s">
        <v>33256</v>
      </c>
      <c r="E18670" s="101">
        <v>857.47</v>
      </c>
      <c r="F18670" s="102"/>
    </row>
    <row r="18671" ht="12.75" customHeight="1">
      <c r="A18671" s="100" t="s">
        <v>33085</v>
      </c>
      <c r="B18671" s="101">
        <v>130.63</v>
      </c>
      <c r="C18671" s="102"/>
      <c r="D18671" s="100" t="s">
        <v>19195</v>
      </c>
      <c r="E18671" s="101">
        <v>857.47</v>
      </c>
      <c r="F18671" s="102"/>
    </row>
    <row r="18672" ht="12.75" customHeight="1">
      <c r="A18672" s="100" t="s">
        <v>18874</v>
      </c>
      <c r="B18672" s="101">
        <v>130.63</v>
      </c>
      <c r="C18672" s="102"/>
      <c r="D18672" s="100" t="s">
        <v>33257</v>
      </c>
      <c r="E18672" s="101">
        <v>919.31</v>
      </c>
      <c r="F18672" s="102"/>
    </row>
    <row r="18673" ht="12.75" customHeight="1">
      <c r="A18673" s="100" t="s">
        <v>33086</v>
      </c>
      <c r="B18673" s="101">
        <v>73.38</v>
      </c>
      <c r="C18673" s="102"/>
      <c r="D18673" s="100" t="s">
        <v>19197</v>
      </c>
      <c r="E18673" s="101">
        <v>919.31</v>
      </c>
      <c r="F18673" s="102"/>
    </row>
    <row r="18674" ht="12.75" customHeight="1">
      <c r="A18674" s="100" t="s">
        <v>18876</v>
      </c>
      <c r="B18674" s="101">
        <v>73.38</v>
      </c>
      <c r="C18674" s="102"/>
      <c r="D18674" s="100" t="s">
        <v>33258</v>
      </c>
      <c r="E18674" s="101">
        <v>1865.0</v>
      </c>
      <c r="F18674" s="102"/>
    </row>
    <row r="18675" ht="12.75" customHeight="1">
      <c r="A18675" s="100" t="s">
        <v>33087</v>
      </c>
      <c r="B18675" s="101">
        <v>97.86</v>
      </c>
      <c r="C18675" s="102"/>
      <c r="D18675" s="100" t="s">
        <v>19199</v>
      </c>
      <c r="E18675" s="101">
        <v>1865.0</v>
      </c>
      <c r="F18675" s="102"/>
    </row>
    <row r="18676" ht="12.75" customHeight="1">
      <c r="A18676" s="100" t="s">
        <v>18878</v>
      </c>
      <c r="B18676" s="101">
        <v>97.86</v>
      </c>
      <c r="C18676" s="102"/>
      <c r="D18676" s="100" t="s">
        <v>33259</v>
      </c>
      <c r="E18676" s="101">
        <v>84.84</v>
      </c>
      <c r="F18676" s="102"/>
    </row>
    <row r="18677" ht="12.75" customHeight="1">
      <c r="A18677" s="100" t="s">
        <v>33088</v>
      </c>
      <c r="B18677" s="101">
        <v>203.16</v>
      </c>
      <c r="C18677" s="102"/>
      <c r="D18677" s="100" t="s">
        <v>19201</v>
      </c>
      <c r="E18677" s="101">
        <v>84.84</v>
      </c>
      <c r="F18677" s="102"/>
    </row>
    <row r="18678" ht="12.75" customHeight="1">
      <c r="A18678" s="100" t="s">
        <v>185</v>
      </c>
      <c r="B18678" s="101">
        <v>203.16</v>
      </c>
      <c r="C18678" s="102"/>
      <c r="D18678" s="100" t="s">
        <v>33260</v>
      </c>
      <c r="E18678" s="101">
        <v>25.27</v>
      </c>
      <c r="F18678" s="102"/>
    </row>
    <row r="18679" ht="12.75" customHeight="1">
      <c r="A18679" s="100" t="s">
        <v>33089</v>
      </c>
      <c r="B18679" s="101">
        <v>139.4</v>
      </c>
      <c r="C18679" s="102"/>
      <c r="D18679" s="100" t="s">
        <v>19203</v>
      </c>
      <c r="E18679" s="101">
        <v>25.27</v>
      </c>
      <c r="F18679" s="102"/>
    </row>
    <row r="18680" ht="12.75" customHeight="1">
      <c r="A18680" s="100" t="s">
        <v>18881</v>
      </c>
      <c r="B18680" s="101">
        <v>139.4</v>
      </c>
      <c r="C18680" s="102"/>
      <c r="D18680" s="100" t="s">
        <v>33261</v>
      </c>
      <c r="E18680" s="101">
        <v>615.54</v>
      </c>
      <c r="F18680" s="102"/>
    </row>
    <row r="18681" ht="12.75" customHeight="1">
      <c r="A18681" s="100" t="s">
        <v>33090</v>
      </c>
      <c r="B18681" s="101">
        <v>138.27</v>
      </c>
      <c r="C18681" s="102"/>
      <c r="D18681" s="100" t="s">
        <v>19205</v>
      </c>
      <c r="E18681" s="101">
        <v>615.54</v>
      </c>
      <c r="F18681" s="102"/>
    </row>
    <row r="18682" ht="12.75" customHeight="1">
      <c r="A18682" s="100" t="s">
        <v>18883</v>
      </c>
      <c r="B18682" s="101">
        <v>138.27</v>
      </c>
      <c r="C18682" s="102"/>
      <c r="D18682" s="100" t="s">
        <v>33262</v>
      </c>
      <c r="E18682" s="101">
        <v>139.98</v>
      </c>
      <c r="F18682" s="102"/>
    </row>
    <row r="18683" ht="12.75" customHeight="1">
      <c r="A18683" s="100" t="s">
        <v>33091</v>
      </c>
      <c r="B18683" s="101">
        <v>49.72</v>
      </c>
      <c r="C18683" s="102"/>
      <c r="D18683" s="100" t="s">
        <v>19207</v>
      </c>
      <c r="E18683" s="101">
        <v>139.98</v>
      </c>
      <c r="F18683" s="102"/>
    </row>
    <row r="18684" ht="12.75" customHeight="1">
      <c r="A18684" s="100" t="s">
        <v>18885</v>
      </c>
      <c r="B18684" s="101">
        <v>49.72</v>
      </c>
      <c r="C18684" s="102"/>
      <c r="D18684" s="100" t="s">
        <v>33263</v>
      </c>
      <c r="E18684" s="101">
        <v>236.8</v>
      </c>
      <c r="F18684" s="102"/>
    </row>
    <row r="18685" ht="12.75" customHeight="1">
      <c r="A18685" s="100" t="s">
        <v>33092</v>
      </c>
      <c r="B18685" s="101">
        <v>94.91</v>
      </c>
      <c r="C18685" s="102"/>
      <c r="D18685" s="100" t="s">
        <v>19209</v>
      </c>
      <c r="E18685" s="101">
        <v>236.8</v>
      </c>
      <c r="F18685" s="102"/>
    </row>
    <row r="18686" ht="12.75" customHeight="1">
      <c r="A18686" s="100" t="s">
        <v>18887</v>
      </c>
      <c r="B18686" s="101">
        <v>94.91</v>
      </c>
      <c r="C18686" s="102"/>
      <c r="D18686" s="100" t="s">
        <v>33264</v>
      </c>
      <c r="E18686" s="101">
        <v>359.0</v>
      </c>
      <c r="F18686" s="102"/>
    </row>
    <row r="18687" ht="12.75" customHeight="1">
      <c r="A18687" s="100" t="s">
        <v>33093</v>
      </c>
      <c r="B18687" s="101">
        <v>94.91</v>
      </c>
      <c r="C18687" s="102"/>
      <c r="D18687" s="100" t="s">
        <v>19211</v>
      </c>
      <c r="E18687" s="101">
        <v>359.0</v>
      </c>
      <c r="F18687" s="102"/>
    </row>
    <row r="18688" ht="12.75" customHeight="1">
      <c r="A18688" s="100" t="s">
        <v>18889</v>
      </c>
      <c r="B18688" s="101">
        <v>263.25</v>
      </c>
      <c r="C18688" s="102"/>
      <c r="D18688" s="100" t="s">
        <v>33265</v>
      </c>
      <c r="E18688" s="101">
        <v>632.17</v>
      </c>
      <c r="F18688" s="102"/>
    </row>
    <row r="18689" ht="12.75" customHeight="1">
      <c r="A18689" s="100" t="s">
        <v>33094</v>
      </c>
      <c r="B18689" s="101">
        <v>314.79</v>
      </c>
      <c r="C18689" s="102"/>
      <c r="D18689" s="100" t="s">
        <v>19213</v>
      </c>
      <c r="E18689" s="101">
        <v>632.17</v>
      </c>
      <c r="F18689" s="102"/>
    </row>
    <row r="18690" ht="12.75" customHeight="1">
      <c r="A18690" s="100" t="s">
        <v>18891</v>
      </c>
      <c r="B18690" s="101">
        <v>314.79</v>
      </c>
      <c r="C18690" s="102"/>
      <c r="D18690" s="100" t="s">
        <v>33266</v>
      </c>
      <c r="E18690" s="101">
        <v>761.4</v>
      </c>
      <c r="F18690" s="102"/>
    </row>
    <row r="18691" ht="12.75" customHeight="1">
      <c r="A18691" s="100" t="s">
        <v>33095</v>
      </c>
      <c r="B18691" s="101">
        <v>211.64</v>
      </c>
      <c r="C18691" s="102"/>
      <c r="D18691" s="100" t="s">
        <v>19215</v>
      </c>
      <c r="E18691" s="101">
        <v>761.4</v>
      </c>
      <c r="F18691" s="102"/>
    </row>
    <row r="18692" ht="12.75" customHeight="1">
      <c r="A18692" s="100" t="s">
        <v>18893</v>
      </c>
      <c r="B18692" s="101">
        <v>211.64</v>
      </c>
      <c r="C18692" s="102"/>
      <c r="D18692" s="100" t="s">
        <v>33267</v>
      </c>
      <c r="E18692" s="101">
        <v>1440.97</v>
      </c>
      <c r="F18692" s="102"/>
    </row>
    <row r="18693" ht="12.75" customHeight="1">
      <c r="A18693" s="100" t="s">
        <v>33096</v>
      </c>
      <c r="B18693" s="101">
        <v>29.53</v>
      </c>
      <c r="C18693" s="102"/>
      <c r="D18693" s="100" t="s">
        <v>19217</v>
      </c>
      <c r="E18693" s="101">
        <v>1440.97</v>
      </c>
      <c r="F18693" s="102"/>
    </row>
    <row r="18694" ht="12.75" customHeight="1">
      <c r="A18694" s="100" t="s">
        <v>18895</v>
      </c>
      <c r="B18694" s="101">
        <v>28.06</v>
      </c>
      <c r="C18694" s="102"/>
      <c r="D18694" s="100" t="s">
        <v>33268</v>
      </c>
      <c r="E18694" s="101">
        <v>1458.53</v>
      </c>
      <c r="F18694" s="102"/>
    </row>
    <row r="18695" ht="12.75" customHeight="1">
      <c r="A18695" s="100" t="s">
        <v>33097</v>
      </c>
      <c r="B18695" s="101">
        <v>39.9</v>
      </c>
      <c r="C18695" s="102"/>
      <c r="D18695" s="100" t="s">
        <v>19219</v>
      </c>
      <c r="E18695" s="101">
        <v>1458.53</v>
      </c>
      <c r="F18695" s="102"/>
    </row>
    <row r="18696" ht="12.75" customHeight="1">
      <c r="A18696" s="100" t="s">
        <v>18897</v>
      </c>
      <c r="B18696" s="101">
        <v>38.43</v>
      </c>
      <c r="C18696" s="102"/>
      <c r="D18696" s="100" t="s">
        <v>33269</v>
      </c>
      <c r="E18696" s="101">
        <v>2195.23</v>
      </c>
      <c r="F18696" s="102"/>
    </row>
    <row r="18697" ht="12.75" customHeight="1">
      <c r="A18697" s="100" t="s">
        <v>33098</v>
      </c>
      <c r="B18697" s="101">
        <v>29.96</v>
      </c>
      <c r="C18697" s="102"/>
      <c r="D18697" s="100" t="s">
        <v>19221</v>
      </c>
      <c r="E18697" s="101">
        <v>2195.23</v>
      </c>
      <c r="F18697" s="102"/>
    </row>
    <row r="18698" ht="12.75" customHeight="1">
      <c r="A18698" s="100" t="s">
        <v>232</v>
      </c>
      <c r="B18698" s="101">
        <v>28.49</v>
      </c>
      <c r="C18698" s="102"/>
      <c r="D18698" s="100" t="s">
        <v>33270</v>
      </c>
      <c r="E18698" s="101">
        <v>2100.0</v>
      </c>
      <c r="F18698" s="102"/>
    </row>
    <row r="18699" ht="12.75" customHeight="1">
      <c r="A18699" s="100" t="s">
        <v>33099</v>
      </c>
      <c r="B18699" s="101">
        <v>26.71</v>
      </c>
      <c r="C18699" s="102"/>
      <c r="D18699" s="100" t="s">
        <v>19223</v>
      </c>
      <c r="E18699" s="101">
        <v>2100.0</v>
      </c>
      <c r="F18699" s="102"/>
    </row>
    <row r="18700" ht="12.75" customHeight="1">
      <c r="A18700" s="100" t="s">
        <v>18900</v>
      </c>
      <c r="B18700" s="101">
        <v>25.24</v>
      </c>
      <c r="C18700" s="102"/>
      <c r="D18700" s="100" t="s">
        <v>33271</v>
      </c>
      <c r="E18700" s="101">
        <v>4429.0</v>
      </c>
      <c r="F18700" s="102"/>
    </row>
    <row r="18701" ht="12.75" customHeight="1">
      <c r="A18701" s="100" t="s">
        <v>33100</v>
      </c>
      <c r="B18701" s="101">
        <v>23.0</v>
      </c>
      <c r="C18701" s="102"/>
      <c r="D18701" s="100" t="s">
        <v>19225</v>
      </c>
      <c r="E18701" s="101">
        <v>4429.0</v>
      </c>
      <c r="F18701" s="102"/>
    </row>
    <row r="18702" ht="12.75" customHeight="1">
      <c r="A18702" s="100" t="s">
        <v>18902</v>
      </c>
      <c r="B18702" s="101">
        <v>21.53</v>
      </c>
      <c r="C18702" s="102"/>
      <c r="D18702" s="100" t="s">
        <v>33272</v>
      </c>
      <c r="E18702" s="101">
        <v>8016.49</v>
      </c>
      <c r="F18702" s="102"/>
    </row>
    <row r="18703" ht="12.75" customHeight="1">
      <c r="A18703" s="100" t="s">
        <v>33101</v>
      </c>
      <c r="B18703" s="101">
        <v>61.06</v>
      </c>
      <c r="C18703" s="102"/>
      <c r="D18703" s="100" t="s">
        <v>19227</v>
      </c>
      <c r="E18703" s="101">
        <v>8016.49</v>
      </c>
      <c r="F18703" s="102"/>
    </row>
    <row r="18704" ht="12.75" customHeight="1">
      <c r="A18704" s="100" t="s">
        <v>226</v>
      </c>
      <c r="B18704" s="101">
        <v>58.11</v>
      </c>
      <c r="C18704" s="102"/>
      <c r="D18704" s="100" t="s">
        <v>33273</v>
      </c>
      <c r="E18704" s="101">
        <v>14492.1</v>
      </c>
      <c r="F18704" s="102"/>
    </row>
    <row r="18705" ht="12.75" customHeight="1">
      <c r="A18705" s="100" t="s">
        <v>33102</v>
      </c>
      <c r="B18705" s="101">
        <v>55.97</v>
      </c>
      <c r="C18705" s="102"/>
      <c r="D18705" s="100" t="s">
        <v>19229</v>
      </c>
      <c r="E18705" s="101">
        <v>14492.1</v>
      </c>
      <c r="F18705" s="102"/>
    </row>
    <row r="18706" ht="12.75" customHeight="1">
      <c r="A18706" s="100" t="s">
        <v>18905</v>
      </c>
      <c r="B18706" s="101">
        <v>55.97</v>
      </c>
      <c r="C18706" s="102"/>
      <c r="D18706" s="100" t="s">
        <v>33274</v>
      </c>
      <c r="E18706" s="101">
        <v>71353.38</v>
      </c>
      <c r="F18706" s="102"/>
    </row>
    <row r="18707" ht="12.75" customHeight="1">
      <c r="A18707" s="100" t="s">
        <v>33103</v>
      </c>
      <c r="B18707" s="101">
        <v>91.22</v>
      </c>
      <c r="C18707" s="102"/>
      <c r="D18707" s="100" t="s">
        <v>19231</v>
      </c>
      <c r="E18707" s="101">
        <v>69901.66</v>
      </c>
      <c r="F18707" s="102"/>
    </row>
    <row r="18708" ht="12.75" customHeight="1">
      <c r="A18708" s="100" t="s">
        <v>18907</v>
      </c>
      <c r="B18708" s="101">
        <v>91.22</v>
      </c>
      <c r="C18708" s="102"/>
      <c r="D18708" s="100" t="s">
        <v>33275</v>
      </c>
      <c r="E18708" s="101">
        <v>125415.38</v>
      </c>
      <c r="F18708" s="102"/>
    </row>
    <row r="18709" ht="12.75" customHeight="1">
      <c r="A18709" s="100" t="s">
        <v>33104</v>
      </c>
      <c r="B18709" s="101">
        <v>11.5</v>
      </c>
      <c r="C18709" s="102"/>
      <c r="D18709" s="100" t="s">
        <v>19233</v>
      </c>
      <c r="E18709" s="101">
        <v>123963.66</v>
      </c>
      <c r="F18709" s="102"/>
    </row>
    <row r="18710" ht="12.75" customHeight="1">
      <c r="A18710" s="100" t="s">
        <v>18909</v>
      </c>
      <c r="B18710" s="101">
        <v>11.5</v>
      </c>
      <c r="C18710" s="102"/>
      <c r="D18710" s="100" t="s">
        <v>33276</v>
      </c>
      <c r="E18710" s="101">
        <v>392.01</v>
      </c>
      <c r="F18710" s="102"/>
    </row>
    <row r="18711" ht="12.75" customHeight="1">
      <c r="A18711" s="100" t="s">
        <v>33105</v>
      </c>
      <c r="B18711" s="101">
        <v>4.9</v>
      </c>
      <c r="C18711" s="102"/>
      <c r="D18711" s="100" t="s">
        <v>19235</v>
      </c>
      <c r="E18711" s="101">
        <v>364.9</v>
      </c>
      <c r="F18711" s="102"/>
    </row>
    <row r="18712" ht="12.75" customHeight="1">
      <c r="A18712" s="100" t="s">
        <v>18911</v>
      </c>
      <c r="B18712" s="101">
        <v>4.9</v>
      </c>
      <c r="C18712" s="102"/>
      <c r="D18712" s="100" t="s">
        <v>33277</v>
      </c>
      <c r="E18712" s="101">
        <v>423.6</v>
      </c>
      <c r="F18712" s="102"/>
    </row>
    <row r="18713" ht="12.75" customHeight="1">
      <c r="A18713" s="100" t="s">
        <v>33106</v>
      </c>
      <c r="B18713" s="101">
        <v>169.9</v>
      </c>
      <c r="C18713" s="102"/>
      <c r="D18713" s="100" t="s">
        <v>19237</v>
      </c>
      <c r="E18713" s="101">
        <v>394.91</v>
      </c>
      <c r="F18713" s="102"/>
    </row>
    <row r="18714" ht="12.75" customHeight="1">
      <c r="A18714" s="100" t="s">
        <v>18913</v>
      </c>
      <c r="B18714" s="101">
        <v>169.9</v>
      </c>
      <c r="C18714" s="102"/>
      <c r="D18714" s="100" t="s">
        <v>33278</v>
      </c>
      <c r="E18714" s="101">
        <v>9541.36</v>
      </c>
      <c r="F18714" s="102"/>
    </row>
    <row r="18715" ht="12.75" customHeight="1">
      <c r="A18715" s="100" t="s">
        <v>33107</v>
      </c>
      <c r="B18715" s="101">
        <v>40.47</v>
      </c>
      <c r="C18715" s="102"/>
      <c r="D18715" s="100" t="s">
        <v>19239</v>
      </c>
      <c r="E18715" s="101">
        <v>8717.37</v>
      </c>
      <c r="F18715" s="102"/>
    </row>
    <row r="18716" ht="12.75" customHeight="1">
      <c r="A18716" s="100" t="s">
        <v>18915</v>
      </c>
      <c r="B18716" s="101">
        <v>40.47</v>
      </c>
      <c r="C18716" s="102"/>
      <c r="D18716" s="100" t="s">
        <v>33279</v>
      </c>
      <c r="E18716" s="101">
        <v>220.46</v>
      </c>
      <c r="F18716" s="102"/>
    </row>
    <row r="18717" ht="12.75" customHeight="1">
      <c r="A18717" s="100" t="s">
        <v>33108</v>
      </c>
      <c r="B18717" s="101">
        <v>40.85</v>
      </c>
      <c r="C18717" s="102"/>
      <c r="D18717" s="100" t="s">
        <v>19242</v>
      </c>
      <c r="E18717" s="101">
        <v>204.38</v>
      </c>
      <c r="F18717" s="102"/>
    </row>
    <row r="18718" ht="12.75" customHeight="1">
      <c r="A18718" s="100" t="s">
        <v>18917</v>
      </c>
      <c r="B18718" s="101">
        <v>40.85</v>
      </c>
      <c r="C18718" s="102"/>
      <c r="D18718" s="100" t="s">
        <v>33280</v>
      </c>
      <c r="E18718" s="101">
        <v>340.72</v>
      </c>
      <c r="F18718" s="102"/>
    </row>
    <row r="18719" ht="12.75" customHeight="1">
      <c r="A18719" s="100" t="s">
        <v>33109</v>
      </c>
      <c r="B18719" s="101">
        <v>79.72</v>
      </c>
      <c r="C18719" s="102"/>
      <c r="D18719" s="100" t="s">
        <v>19244</v>
      </c>
      <c r="E18719" s="101">
        <v>317.82</v>
      </c>
      <c r="F18719" s="102"/>
    </row>
    <row r="18720" ht="12.75" customHeight="1">
      <c r="A18720" s="100" t="s">
        <v>18919</v>
      </c>
      <c r="B18720" s="101">
        <v>79.72</v>
      </c>
      <c r="C18720" s="102"/>
      <c r="D18720" s="100" t="s">
        <v>33281</v>
      </c>
      <c r="E18720" s="101">
        <v>792.44</v>
      </c>
      <c r="F18720" s="102"/>
    </row>
    <row r="18721" ht="12.75" customHeight="1">
      <c r="A18721" s="100" t="s">
        <v>33110</v>
      </c>
      <c r="B18721" s="101">
        <v>138.72</v>
      </c>
      <c r="C18721" s="102"/>
      <c r="D18721" s="100" t="s">
        <v>19246</v>
      </c>
      <c r="E18721" s="101">
        <v>738.62</v>
      </c>
      <c r="F18721" s="102"/>
    </row>
    <row r="18722" ht="12.75" customHeight="1">
      <c r="A18722" s="100" t="s">
        <v>18921</v>
      </c>
      <c r="B18722" s="101">
        <v>138.72</v>
      </c>
      <c r="C18722" s="102"/>
      <c r="D18722" s="100" t="s">
        <v>33282</v>
      </c>
      <c r="E18722" s="101">
        <v>749.73</v>
      </c>
      <c r="F18722" s="102"/>
    </row>
    <row r="18723" ht="12.75" customHeight="1">
      <c r="A18723" s="100" t="s">
        <v>33111</v>
      </c>
      <c r="B18723" s="101">
        <v>28.65</v>
      </c>
      <c r="C18723" s="102"/>
      <c r="D18723" s="100" t="s">
        <v>19248</v>
      </c>
      <c r="E18723" s="101">
        <v>689.01</v>
      </c>
      <c r="F18723" s="102"/>
    </row>
    <row r="18724" ht="12.75" customHeight="1">
      <c r="A18724" s="100" t="s">
        <v>18923</v>
      </c>
      <c r="B18724" s="101">
        <v>28.65</v>
      </c>
      <c r="C18724" s="102"/>
      <c r="D18724" s="100" t="s">
        <v>33283</v>
      </c>
      <c r="E18724" s="101">
        <v>413.22</v>
      </c>
      <c r="F18724" s="102"/>
    </row>
    <row r="18725" ht="12.75" customHeight="1">
      <c r="A18725" s="100" t="s">
        <v>33112</v>
      </c>
      <c r="B18725" s="101">
        <v>207.14</v>
      </c>
      <c r="C18725" s="102"/>
      <c r="D18725" s="100" t="s">
        <v>19250</v>
      </c>
      <c r="E18725" s="101">
        <v>391.46</v>
      </c>
      <c r="F18725" s="102"/>
    </row>
    <row r="18726" ht="12.75" customHeight="1">
      <c r="A18726" s="100" t="s">
        <v>18925</v>
      </c>
      <c r="B18726" s="101">
        <v>207.14</v>
      </c>
      <c r="C18726" s="102"/>
      <c r="D18726" s="100" t="s">
        <v>33284</v>
      </c>
      <c r="E18726" s="101">
        <v>350.71</v>
      </c>
      <c r="F18726" s="102"/>
    </row>
    <row r="18727" ht="12.75" customHeight="1">
      <c r="A18727" s="100" t="s">
        <v>33113</v>
      </c>
      <c r="B18727" s="101">
        <v>77.71</v>
      </c>
      <c r="C18727" s="102"/>
      <c r="D18727" s="100" t="s">
        <v>19252</v>
      </c>
      <c r="E18727" s="101">
        <v>329.39</v>
      </c>
      <c r="F18727" s="102"/>
    </row>
    <row r="18728" ht="12.75" customHeight="1">
      <c r="A18728" s="100" t="s">
        <v>194</v>
      </c>
      <c r="B18728" s="101">
        <v>77.71</v>
      </c>
      <c r="C18728" s="102"/>
      <c r="D18728" s="100" t="s">
        <v>33285</v>
      </c>
      <c r="E18728" s="101">
        <v>190.89</v>
      </c>
      <c r="F18728" s="102"/>
    </row>
    <row r="18729" ht="12.75" customHeight="1">
      <c r="A18729" s="100" t="s">
        <v>33114</v>
      </c>
      <c r="B18729" s="101">
        <v>208.95</v>
      </c>
      <c r="C18729" s="102"/>
      <c r="D18729" s="100" t="s">
        <v>19254</v>
      </c>
      <c r="E18729" s="101">
        <v>177.49</v>
      </c>
      <c r="F18729" s="102"/>
    </row>
    <row r="18730" ht="12.75" customHeight="1">
      <c r="A18730" s="100" t="s">
        <v>18928</v>
      </c>
      <c r="B18730" s="101">
        <v>208.95</v>
      </c>
      <c r="C18730" s="102"/>
      <c r="D18730" s="100" t="s">
        <v>33286</v>
      </c>
      <c r="E18730" s="101">
        <v>313.34</v>
      </c>
      <c r="F18730" s="102"/>
    </row>
    <row r="18731" ht="12.75" customHeight="1">
      <c r="A18731" s="100" t="s">
        <v>33115</v>
      </c>
      <c r="B18731" s="101">
        <v>8.5</v>
      </c>
      <c r="C18731" s="102"/>
      <c r="D18731" s="100" t="s">
        <v>19256</v>
      </c>
      <c r="E18731" s="101">
        <v>292.74</v>
      </c>
      <c r="F18731" s="102"/>
    </row>
    <row r="18732" ht="12.75" customHeight="1">
      <c r="A18732" s="100" t="s">
        <v>18930</v>
      </c>
      <c r="B18732" s="101">
        <v>8.5</v>
      </c>
      <c r="C18732" s="102"/>
      <c r="D18732" s="100" t="s">
        <v>33287</v>
      </c>
      <c r="E18732" s="101">
        <v>913.66</v>
      </c>
      <c r="F18732" s="102"/>
    </row>
    <row r="18733" ht="12.75" customHeight="1">
      <c r="A18733" s="100" t="s">
        <v>33116</v>
      </c>
      <c r="B18733" s="101">
        <v>4.5</v>
      </c>
      <c r="C18733" s="102"/>
      <c r="D18733" s="100" t="s">
        <v>19258</v>
      </c>
      <c r="E18733" s="101">
        <v>835.87</v>
      </c>
      <c r="F18733" s="102"/>
    </row>
    <row r="18734" ht="12.75" customHeight="1">
      <c r="A18734" s="100" t="s">
        <v>18932</v>
      </c>
      <c r="B18734" s="101">
        <v>4.5</v>
      </c>
      <c r="C18734" s="102"/>
      <c r="D18734" s="100" t="s">
        <v>33288</v>
      </c>
      <c r="E18734" s="101">
        <v>797.26</v>
      </c>
      <c r="F18734" s="102"/>
    </row>
    <row r="18735" ht="12.75" customHeight="1">
      <c r="A18735" s="100" t="s">
        <v>33117</v>
      </c>
      <c r="B18735" s="101">
        <v>28.17</v>
      </c>
      <c r="C18735" s="102"/>
      <c r="D18735" s="100" t="s">
        <v>19260</v>
      </c>
      <c r="E18735" s="101">
        <v>728.82</v>
      </c>
      <c r="F18735" s="102"/>
    </row>
    <row r="18736" ht="12.75" customHeight="1">
      <c r="A18736" s="100" t="s">
        <v>223</v>
      </c>
      <c r="B18736" s="101">
        <v>28.17</v>
      </c>
      <c r="C18736" s="102"/>
      <c r="D18736" s="100" t="s">
        <v>33289</v>
      </c>
      <c r="E18736" s="101">
        <v>553.48</v>
      </c>
      <c r="F18736" s="102"/>
    </row>
    <row r="18737" ht="12.75" customHeight="1">
      <c r="A18737" s="100" t="s">
        <v>33118</v>
      </c>
      <c r="B18737" s="101">
        <v>84.48</v>
      </c>
      <c r="C18737" s="102"/>
      <c r="D18737" s="100" t="s">
        <v>19262</v>
      </c>
      <c r="E18737" s="101">
        <v>505.45</v>
      </c>
      <c r="F18737" s="102"/>
    </row>
    <row r="18738" ht="12.75" customHeight="1">
      <c r="A18738" s="100" t="s">
        <v>18935</v>
      </c>
      <c r="B18738" s="101">
        <v>84.48</v>
      </c>
      <c r="C18738" s="102"/>
      <c r="D18738" s="100" t="s">
        <v>33290</v>
      </c>
      <c r="E18738" s="101">
        <v>4838.43</v>
      </c>
      <c r="F18738" s="102"/>
    </row>
    <row r="18739" ht="12.75" customHeight="1">
      <c r="A18739" s="100" t="s">
        <v>33119</v>
      </c>
      <c r="B18739" s="101">
        <v>59.28</v>
      </c>
      <c r="C18739" s="102"/>
      <c r="D18739" s="100" t="s">
        <v>19264</v>
      </c>
      <c r="E18739" s="101">
        <v>4479.69</v>
      </c>
      <c r="F18739" s="102"/>
    </row>
    <row r="18740" ht="12.75" customHeight="1">
      <c r="A18740" s="100" t="s">
        <v>18937</v>
      </c>
      <c r="B18740" s="101">
        <v>59.28</v>
      </c>
      <c r="C18740" s="102"/>
      <c r="D18740" s="100" t="s">
        <v>33291</v>
      </c>
      <c r="E18740" s="101">
        <v>865.1</v>
      </c>
      <c r="F18740" s="102"/>
    </row>
    <row r="18741" ht="12.75" customHeight="1">
      <c r="A18741" s="100" t="s">
        <v>33120</v>
      </c>
      <c r="B18741" s="101">
        <v>57.3</v>
      </c>
      <c r="C18741" s="102"/>
      <c r="D18741" s="100" t="s">
        <v>19266</v>
      </c>
      <c r="E18741" s="101">
        <v>865.1</v>
      </c>
      <c r="F18741" s="102"/>
    </row>
    <row r="18742" ht="12.75" customHeight="1">
      <c r="A18742" s="100" t="s">
        <v>18939</v>
      </c>
      <c r="B18742" s="101">
        <v>57.3</v>
      </c>
      <c r="C18742" s="102"/>
      <c r="D18742" s="100" t="s">
        <v>33292</v>
      </c>
      <c r="E18742" s="101">
        <v>747.78</v>
      </c>
      <c r="F18742" s="102"/>
    </row>
    <row r="18743" ht="12.75" customHeight="1">
      <c r="A18743" s="100" t="s">
        <v>33121</v>
      </c>
      <c r="B18743" s="101">
        <v>125.88</v>
      </c>
      <c r="C18743" s="102"/>
      <c r="D18743" s="100" t="s">
        <v>19268</v>
      </c>
      <c r="E18743" s="101">
        <v>747.78</v>
      </c>
      <c r="F18743" s="102"/>
    </row>
    <row r="18744" ht="12.75" customHeight="1">
      <c r="A18744" s="100" t="s">
        <v>18941</v>
      </c>
      <c r="B18744" s="101">
        <v>125.88</v>
      </c>
      <c r="C18744" s="102"/>
      <c r="D18744" s="100" t="s">
        <v>33293</v>
      </c>
      <c r="E18744" s="101">
        <v>2522.47</v>
      </c>
      <c r="F18744" s="102"/>
    </row>
    <row r="18745" ht="12.75" customHeight="1">
      <c r="A18745" s="100" t="s">
        <v>33122</v>
      </c>
      <c r="B18745" s="101">
        <v>231.74</v>
      </c>
      <c r="C18745" s="102"/>
      <c r="D18745" s="100" t="s">
        <v>19270</v>
      </c>
      <c r="E18745" s="101">
        <v>2522.47</v>
      </c>
      <c r="F18745" s="102"/>
    </row>
    <row r="18746" ht="12.75" customHeight="1">
      <c r="A18746" s="100" t="s">
        <v>18943</v>
      </c>
      <c r="B18746" s="101">
        <v>231.74</v>
      </c>
      <c r="C18746" s="102"/>
      <c r="D18746" s="100" t="s">
        <v>33294</v>
      </c>
      <c r="E18746" s="101">
        <v>295.18</v>
      </c>
      <c r="F18746" s="102"/>
    </row>
    <row r="18747" ht="12.75" customHeight="1">
      <c r="A18747" s="100" t="s">
        <v>33123</v>
      </c>
      <c r="B18747" s="101">
        <v>130.34</v>
      </c>
      <c r="C18747" s="102"/>
      <c r="D18747" s="100" t="s">
        <v>19272</v>
      </c>
      <c r="E18747" s="101">
        <v>295.18</v>
      </c>
      <c r="F18747" s="102"/>
    </row>
    <row r="18748" ht="12.75" customHeight="1">
      <c r="A18748" s="100" t="s">
        <v>18945</v>
      </c>
      <c r="B18748" s="101">
        <v>130.34</v>
      </c>
      <c r="C18748" s="102"/>
      <c r="D18748" s="100" t="s">
        <v>33295</v>
      </c>
      <c r="E18748" s="101">
        <v>105340.45</v>
      </c>
      <c r="F18748" s="102"/>
    </row>
    <row r="18749" ht="12.75" customHeight="1">
      <c r="A18749" s="100" t="s">
        <v>33124</v>
      </c>
      <c r="B18749" s="101">
        <v>24.24</v>
      </c>
      <c r="C18749" s="102"/>
      <c r="D18749" s="100" t="s">
        <v>19274</v>
      </c>
      <c r="E18749" s="101">
        <v>105340.45</v>
      </c>
      <c r="F18749" s="102"/>
    </row>
    <row r="18750" ht="12.75" customHeight="1">
      <c r="A18750" s="100" t="s">
        <v>191</v>
      </c>
      <c r="B18750" s="101">
        <v>24.24</v>
      </c>
      <c r="C18750" s="102"/>
      <c r="D18750" s="100" t="s">
        <v>33296</v>
      </c>
      <c r="E18750" s="101">
        <v>155400.26</v>
      </c>
      <c r="F18750" s="102"/>
    </row>
    <row r="18751" ht="12.75" customHeight="1">
      <c r="A18751" s="100" t="s">
        <v>33125</v>
      </c>
      <c r="B18751" s="101">
        <v>21.41</v>
      </c>
      <c r="C18751" s="102"/>
      <c r="D18751" s="100" t="s">
        <v>19276</v>
      </c>
      <c r="E18751" s="101">
        <v>155400.26</v>
      </c>
      <c r="F18751" s="102"/>
    </row>
    <row r="18752" ht="12.75" customHeight="1">
      <c r="A18752" s="100" t="s">
        <v>18948</v>
      </c>
      <c r="B18752" s="101">
        <v>21.41</v>
      </c>
      <c r="C18752" s="102"/>
      <c r="D18752" s="100" t="s">
        <v>33297</v>
      </c>
      <c r="E18752" s="101">
        <v>213735.78</v>
      </c>
      <c r="F18752" s="102"/>
    </row>
    <row r="18753" ht="12.75" customHeight="1">
      <c r="A18753" s="100" t="s">
        <v>33126</v>
      </c>
      <c r="B18753" s="101">
        <v>18.31</v>
      </c>
      <c r="C18753" s="102"/>
      <c r="D18753" s="100" t="s">
        <v>19278</v>
      </c>
      <c r="E18753" s="101">
        <v>213735.78</v>
      </c>
      <c r="F18753" s="102"/>
    </row>
    <row r="18754" ht="12.75" customHeight="1">
      <c r="A18754" s="100" t="s">
        <v>18950</v>
      </c>
      <c r="B18754" s="101">
        <v>18.31</v>
      </c>
      <c r="C18754" s="102"/>
      <c r="D18754" s="100" t="s">
        <v>33298</v>
      </c>
      <c r="E18754" s="101">
        <v>264196.11</v>
      </c>
      <c r="F18754" s="102"/>
    </row>
    <row r="18755" ht="12.75" customHeight="1">
      <c r="A18755" s="100" t="s">
        <v>33127</v>
      </c>
      <c r="B18755" s="101">
        <v>504.43</v>
      </c>
      <c r="C18755" s="102"/>
      <c r="D18755" s="100" t="s">
        <v>19280</v>
      </c>
      <c r="E18755" s="101">
        <v>264196.11</v>
      </c>
      <c r="F18755" s="102"/>
    </row>
    <row r="18756" ht="12.75" customHeight="1">
      <c r="A18756" s="100" t="s">
        <v>18952</v>
      </c>
      <c r="B18756" s="101">
        <v>504.43</v>
      </c>
      <c r="C18756" s="102"/>
      <c r="D18756" s="100" t="s">
        <v>33299</v>
      </c>
      <c r="E18756" s="101">
        <v>292700.0</v>
      </c>
      <c r="F18756" s="102"/>
    </row>
    <row r="18757" ht="12.75" customHeight="1">
      <c r="A18757" s="100" t="s">
        <v>33129</v>
      </c>
      <c r="B18757" s="101">
        <v>31.95</v>
      </c>
      <c r="C18757" s="102"/>
      <c r="D18757" s="100" t="s">
        <v>19282</v>
      </c>
      <c r="E18757" s="101">
        <v>292700.0</v>
      </c>
      <c r="F18757" s="102"/>
    </row>
    <row r="18758" ht="12.75" customHeight="1">
      <c r="A18758" s="100" t="s">
        <v>18956</v>
      </c>
      <c r="B18758" s="101">
        <v>31.95</v>
      </c>
      <c r="C18758" s="102"/>
      <c r="D18758" s="100" t="s">
        <v>33300</v>
      </c>
      <c r="E18758" s="101">
        <v>349820.43</v>
      </c>
      <c r="F18758" s="102"/>
    </row>
    <row r="18759" ht="12.75" customHeight="1">
      <c r="A18759" s="100" t="s">
        <v>33130</v>
      </c>
      <c r="B18759" s="101">
        <v>323.4</v>
      </c>
      <c r="C18759" s="102"/>
      <c r="D18759" s="100" t="s">
        <v>19284</v>
      </c>
      <c r="E18759" s="101">
        <v>349820.43</v>
      </c>
      <c r="F18759" s="102"/>
    </row>
    <row r="18760" ht="12.75" customHeight="1">
      <c r="A18760" s="100" t="s">
        <v>18958</v>
      </c>
      <c r="B18760" s="101">
        <v>323.4</v>
      </c>
      <c r="C18760" s="102"/>
      <c r="D18760" s="100" t="s">
        <v>33301</v>
      </c>
      <c r="E18760" s="101">
        <v>450091.03</v>
      </c>
      <c r="F18760" s="102"/>
    </row>
    <row r="18761" ht="12.75" customHeight="1">
      <c r="A18761" s="100" t="s">
        <v>33131</v>
      </c>
      <c r="B18761" s="101">
        <v>306.23</v>
      </c>
      <c r="C18761" s="102"/>
      <c r="D18761" s="100" t="s">
        <v>19286</v>
      </c>
      <c r="E18761" s="101">
        <v>450091.03</v>
      </c>
      <c r="F18761" s="102"/>
    </row>
    <row r="18762" ht="12.75" customHeight="1">
      <c r="A18762" s="100" t="s">
        <v>18960</v>
      </c>
      <c r="B18762" s="101">
        <v>306.23</v>
      </c>
      <c r="C18762" s="102"/>
      <c r="D18762" s="100" t="s">
        <v>33302</v>
      </c>
      <c r="E18762" s="101">
        <v>523322.36</v>
      </c>
      <c r="F18762" s="102"/>
    </row>
    <row r="18763" ht="12.75" customHeight="1">
      <c r="A18763" s="100" t="s">
        <v>33132</v>
      </c>
      <c r="B18763" s="101">
        <v>65.79</v>
      </c>
      <c r="C18763" s="102"/>
      <c r="D18763" s="100" t="s">
        <v>19288</v>
      </c>
      <c r="E18763" s="101">
        <v>523322.36</v>
      </c>
      <c r="F18763" s="102"/>
    </row>
    <row r="18764" ht="12.75" customHeight="1">
      <c r="A18764" s="100" t="s">
        <v>18962</v>
      </c>
      <c r="B18764" s="101">
        <v>65.79</v>
      </c>
      <c r="C18764" s="102"/>
      <c r="D18764" s="100" t="s">
        <v>33303</v>
      </c>
      <c r="E18764" s="101">
        <v>583034.06</v>
      </c>
      <c r="F18764" s="102"/>
    </row>
    <row r="18765" ht="12.75" customHeight="1">
      <c r="A18765" s="100" t="s">
        <v>33133</v>
      </c>
      <c r="B18765" s="101">
        <v>83.2</v>
      </c>
      <c r="C18765" s="102"/>
      <c r="D18765" s="100" t="s">
        <v>19290</v>
      </c>
      <c r="E18765" s="101">
        <v>583034.06</v>
      </c>
      <c r="F18765" s="102"/>
    </row>
    <row r="18766" ht="12.75" customHeight="1">
      <c r="A18766" s="100" t="s">
        <v>18964</v>
      </c>
      <c r="B18766" s="101">
        <v>83.2</v>
      </c>
      <c r="C18766" s="102"/>
      <c r="D18766" s="100" t="s">
        <v>33304</v>
      </c>
      <c r="E18766" s="101">
        <v>695697.65</v>
      </c>
      <c r="F18766" s="102"/>
    </row>
    <row r="18767" ht="12.75" customHeight="1">
      <c r="A18767" s="100" t="s">
        <v>33134</v>
      </c>
      <c r="B18767" s="101">
        <v>384.18</v>
      </c>
      <c r="C18767" s="102"/>
      <c r="D18767" s="100" t="s">
        <v>19292</v>
      </c>
      <c r="E18767" s="101">
        <v>695697.65</v>
      </c>
      <c r="F18767" s="102"/>
    </row>
    <row r="18768" ht="12.75" customHeight="1">
      <c r="A18768" s="100" t="s">
        <v>18966</v>
      </c>
      <c r="B18768" s="101">
        <v>384.18</v>
      </c>
      <c r="C18768" s="102"/>
      <c r="D18768" s="100" t="s">
        <v>33305</v>
      </c>
      <c r="E18768" s="101">
        <v>6622.9</v>
      </c>
      <c r="F18768" s="102"/>
    </row>
    <row r="18769" ht="12.75" customHeight="1">
      <c r="A18769" s="100" t="s">
        <v>33135</v>
      </c>
      <c r="B18769" s="101">
        <v>367.4</v>
      </c>
      <c r="C18769" s="102"/>
      <c r="D18769" s="100" t="s">
        <v>19294</v>
      </c>
      <c r="E18769" s="101">
        <v>6622.9</v>
      </c>
      <c r="F18769" s="102"/>
    </row>
    <row r="18770" ht="12.75" customHeight="1">
      <c r="A18770" s="100" t="s">
        <v>18968</v>
      </c>
      <c r="B18770" s="101">
        <v>367.4</v>
      </c>
      <c r="C18770" s="102"/>
      <c r="D18770" s="100" t="s">
        <v>33306</v>
      </c>
      <c r="E18770" s="101">
        <v>3527.64</v>
      </c>
      <c r="F18770" s="102"/>
    </row>
    <row r="18771" ht="12.75" customHeight="1">
      <c r="A18771" s="100" t="s">
        <v>33136</v>
      </c>
      <c r="B18771" s="101">
        <v>16.1</v>
      </c>
      <c r="C18771" s="102"/>
      <c r="D18771" s="100" t="s">
        <v>19296</v>
      </c>
      <c r="E18771" s="101">
        <v>3527.64</v>
      </c>
      <c r="F18771" s="102"/>
    </row>
    <row r="18772" ht="12.75" customHeight="1">
      <c r="A18772" s="100" t="s">
        <v>18970</v>
      </c>
      <c r="B18772" s="101">
        <v>14.68</v>
      </c>
      <c r="C18772" s="102"/>
      <c r="D18772" s="100" t="s">
        <v>33307</v>
      </c>
      <c r="E18772" s="101">
        <v>2029.2</v>
      </c>
      <c r="F18772" s="102"/>
    </row>
    <row r="18773" ht="12.75" customHeight="1">
      <c r="A18773" s="100" t="s">
        <v>33137</v>
      </c>
      <c r="B18773" s="101">
        <v>18.68</v>
      </c>
      <c r="C18773" s="102"/>
      <c r="D18773" s="100" t="s">
        <v>19298</v>
      </c>
      <c r="E18773" s="101">
        <v>2029.2</v>
      </c>
      <c r="F18773" s="102"/>
    </row>
    <row r="18774" ht="12.75" customHeight="1">
      <c r="A18774" s="100" t="s">
        <v>18972</v>
      </c>
      <c r="B18774" s="101">
        <v>17.26</v>
      </c>
      <c r="C18774" s="102"/>
      <c r="D18774" s="100" t="s">
        <v>33308</v>
      </c>
      <c r="E18774" s="101">
        <v>1543.97</v>
      </c>
      <c r="F18774" s="102"/>
    </row>
    <row r="18775" ht="12.75" customHeight="1">
      <c r="A18775" s="100" t="s">
        <v>33138</v>
      </c>
      <c r="B18775" s="101">
        <v>39.43</v>
      </c>
      <c r="C18775" s="102"/>
      <c r="D18775" s="100" t="s">
        <v>19300</v>
      </c>
      <c r="E18775" s="101">
        <v>1543.97</v>
      </c>
      <c r="F18775" s="102"/>
    </row>
    <row r="18776" ht="12.75" customHeight="1">
      <c r="A18776" s="100" t="s">
        <v>18974</v>
      </c>
      <c r="B18776" s="101">
        <v>37.06</v>
      </c>
      <c r="C18776" s="102"/>
      <c r="D18776" s="100" t="s">
        <v>33309</v>
      </c>
      <c r="E18776" s="101">
        <v>1271.02</v>
      </c>
      <c r="F18776" s="102"/>
    </row>
    <row r="18777" ht="12.75" customHeight="1">
      <c r="A18777" s="100" t="s">
        <v>33139</v>
      </c>
      <c r="B18777" s="101">
        <v>65.39</v>
      </c>
      <c r="C18777" s="102"/>
      <c r="D18777" s="100" t="s">
        <v>19302</v>
      </c>
      <c r="E18777" s="101">
        <v>1271.02</v>
      </c>
      <c r="F18777" s="102"/>
    </row>
    <row r="18778" ht="12.75" customHeight="1">
      <c r="A18778" s="100" t="s">
        <v>18976</v>
      </c>
      <c r="B18778" s="101">
        <v>63.02</v>
      </c>
      <c r="C18778" s="102"/>
      <c r="D18778" s="100" t="s">
        <v>33310</v>
      </c>
      <c r="E18778" s="101">
        <v>879.14</v>
      </c>
      <c r="F18778" s="102"/>
    </row>
    <row r="18779" ht="12.75" customHeight="1">
      <c r="A18779" s="100" t="s">
        <v>33140</v>
      </c>
      <c r="B18779" s="101">
        <v>96.28</v>
      </c>
      <c r="C18779" s="102"/>
      <c r="D18779" s="100" t="s">
        <v>19304</v>
      </c>
      <c r="E18779" s="101">
        <v>879.14</v>
      </c>
      <c r="F18779" s="102"/>
    </row>
    <row r="18780" ht="12.75" customHeight="1">
      <c r="A18780" s="100" t="s">
        <v>18978</v>
      </c>
      <c r="B18780" s="101">
        <v>93.91</v>
      </c>
      <c r="C18780" s="102"/>
      <c r="D18780" s="100" t="s">
        <v>33311</v>
      </c>
      <c r="E18780" s="101">
        <v>1441.9</v>
      </c>
      <c r="F18780" s="102"/>
    </row>
    <row r="18781" ht="12.75" customHeight="1">
      <c r="A18781" s="100" t="s">
        <v>33141</v>
      </c>
      <c r="B18781" s="101">
        <v>142.0</v>
      </c>
      <c r="C18781" s="102"/>
      <c r="D18781" s="100" t="s">
        <v>19306</v>
      </c>
      <c r="E18781" s="101">
        <v>1441.9</v>
      </c>
      <c r="F18781" s="102"/>
    </row>
    <row r="18782" ht="12.75" customHeight="1">
      <c r="A18782" s="100" t="s">
        <v>18980</v>
      </c>
      <c r="B18782" s="101">
        <v>139.16</v>
      </c>
      <c r="C18782" s="102"/>
      <c r="D18782" s="100" t="s">
        <v>33312</v>
      </c>
      <c r="E18782" s="101">
        <v>1759.63</v>
      </c>
      <c r="F18782" s="102"/>
    </row>
    <row r="18783" ht="12.75" customHeight="1">
      <c r="A18783" s="100" t="s">
        <v>33142</v>
      </c>
      <c r="B18783" s="101">
        <v>190.03</v>
      </c>
      <c r="C18783" s="102"/>
      <c r="D18783" s="100" t="s">
        <v>19308</v>
      </c>
      <c r="E18783" s="101">
        <v>1759.63</v>
      </c>
      <c r="F18783" s="102"/>
    </row>
    <row r="18784" ht="12.75" customHeight="1">
      <c r="A18784" s="100" t="s">
        <v>18982</v>
      </c>
      <c r="B18784" s="101">
        <v>187.19</v>
      </c>
      <c r="C18784" s="102"/>
      <c r="D18784" s="100" t="s">
        <v>33313</v>
      </c>
      <c r="E18784" s="101">
        <v>79.25</v>
      </c>
      <c r="F18784" s="102"/>
    </row>
    <row r="18785" ht="12.75" customHeight="1">
      <c r="A18785" s="100" t="s">
        <v>33143</v>
      </c>
      <c r="B18785" s="101">
        <v>29.77</v>
      </c>
      <c r="C18785" s="102"/>
      <c r="D18785" s="100" t="s">
        <v>19310</v>
      </c>
      <c r="E18785" s="101">
        <v>76.68</v>
      </c>
      <c r="F18785" s="102"/>
    </row>
    <row r="18786" ht="12.75" customHeight="1">
      <c r="A18786" s="100" t="s">
        <v>18984</v>
      </c>
      <c r="B18786" s="101">
        <v>29.77</v>
      </c>
      <c r="C18786" s="102"/>
      <c r="D18786" s="100" t="s">
        <v>33314</v>
      </c>
      <c r="E18786" s="101">
        <v>34.91</v>
      </c>
      <c r="F18786" s="102"/>
    </row>
    <row r="18787" ht="12.75" customHeight="1">
      <c r="A18787" s="100" t="s">
        <v>33144</v>
      </c>
      <c r="B18787" s="101">
        <v>14.25</v>
      </c>
      <c r="C18787" s="102"/>
      <c r="D18787" s="100" t="s">
        <v>19312</v>
      </c>
      <c r="E18787" s="101">
        <v>32.34</v>
      </c>
      <c r="F18787" s="102"/>
    </row>
    <row r="18788" ht="12.75" customHeight="1">
      <c r="A18788" s="100" t="s">
        <v>18986</v>
      </c>
      <c r="B18788" s="101">
        <v>14.25</v>
      </c>
      <c r="C18788" s="102"/>
      <c r="D18788" s="100" t="s">
        <v>33315</v>
      </c>
      <c r="E18788" s="101">
        <v>75.88</v>
      </c>
      <c r="F18788" s="102"/>
    </row>
    <row r="18789" ht="12.75" customHeight="1">
      <c r="A18789" s="100" t="s">
        <v>33145</v>
      </c>
      <c r="B18789" s="101">
        <v>13.45</v>
      </c>
      <c r="C18789" s="102"/>
      <c r="D18789" s="100" t="s">
        <v>19314</v>
      </c>
      <c r="E18789" s="101">
        <v>73.31</v>
      </c>
      <c r="F18789" s="102"/>
    </row>
    <row r="18790" ht="12.75" customHeight="1">
      <c r="A18790" s="100" t="s">
        <v>18988</v>
      </c>
      <c r="B18790" s="101">
        <v>13.45</v>
      </c>
      <c r="C18790" s="102"/>
      <c r="D18790" s="100" t="s">
        <v>33316</v>
      </c>
      <c r="E18790" s="101">
        <v>529.61</v>
      </c>
      <c r="F18790" s="102"/>
    </row>
    <row r="18791" ht="12.75" customHeight="1">
      <c r="A18791" s="100" t="s">
        <v>33146</v>
      </c>
      <c r="B18791" s="101">
        <v>23.54</v>
      </c>
      <c r="C18791" s="102"/>
      <c r="D18791" s="100" t="s">
        <v>19316</v>
      </c>
      <c r="E18791" s="101">
        <v>527.04</v>
      </c>
      <c r="F18791" s="102"/>
    </row>
    <row r="18792" ht="12.75" customHeight="1">
      <c r="A18792" s="100" t="s">
        <v>18990</v>
      </c>
      <c r="B18792" s="101">
        <v>23.54</v>
      </c>
      <c r="C18792" s="102"/>
      <c r="D18792" s="100" t="s">
        <v>33317</v>
      </c>
      <c r="E18792" s="101">
        <v>471.31</v>
      </c>
      <c r="F18792" s="102"/>
    </row>
    <row r="18793" ht="12.75" customHeight="1">
      <c r="A18793" s="100" t="s">
        <v>33147</v>
      </c>
      <c r="B18793" s="101">
        <v>32.69</v>
      </c>
      <c r="C18793" s="102"/>
      <c r="D18793" s="100" t="s">
        <v>19318</v>
      </c>
      <c r="E18793" s="101">
        <v>468.74</v>
      </c>
      <c r="F18793" s="102"/>
    </row>
    <row r="18794" ht="12.75" customHeight="1">
      <c r="A18794" s="100" t="s">
        <v>18992</v>
      </c>
      <c r="B18794" s="101">
        <v>32.69</v>
      </c>
      <c r="C18794" s="102"/>
      <c r="D18794" s="100" t="s">
        <v>33318</v>
      </c>
      <c r="E18794" s="101">
        <v>66.1</v>
      </c>
      <c r="F18794" s="102"/>
    </row>
    <row r="18795" ht="12.75" customHeight="1">
      <c r="A18795" s="100" t="s">
        <v>33148</v>
      </c>
      <c r="B18795" s="101">
        <v>30.0</v>
      </c>
      <c r="C18795" s="102"/>
      <c r="D18795" s="100" t="s">
        <v>19320</v>
      </c>
      <c r="E18795" s="101">
        <v>63.53</v>
      </c>
      <c r="F18795" s="102"/>
    </row>
    <row r="18796" ht="12.75" customHeight="1">
      <c r="A18796" s="100" t="s">
        <v>18994</v>
      </c>
      <c r="B18796" s="101">
        <v>30.0</v>
      </c>
      <c r="C18796" s="102"/>
      <c r="D18796" s="100" t="s">
        <v>33319</v>
      </c>
      <c r="E18796" s="101">
        <v>94.37</v>
      </c>
      <c r="F18796" s="102"/>
    </row>
    <row r="18797" ht="12.75" customHeight="1">
      <c r="A18797" s="100" t="s">
        <v>33149</v>
      </c>
      <c r="B18797" s="101">
        <v>2.13</v>
      </c>
      <c r="C18797" s="102"/>
      <c r="D18797" s="100" t="s">
        <v>19322</v>
      </c>
      <c r="E18797" s="101">
        <v>91.8</v>
      </c>
      <c r="F18797" s="102"/>
    </row>
    <row r="18798" ht="12.75" customHeight="1">
      <c r="A18798" s="100" t="s">
        <v>18996</v>
      </c>
      <c r="B18798" s="101">
        <v>2.13</v>
      </c>
      <c r="C18798" s="102"/>
      <c r="D18798" s="100" t="s">
        <v>33320</v>
      </c>
      <c r="E18798" s="101">
        <v>276.66</v>
      </c>
      <c r="F18798" s="102"/>
    </row>
    <row r="18799" ht="12.75" customHeight="1">
      <c r="A18799" s="100" t="s">
        <v>33150</v>
      </c>
      <c r="B18799" s="101">
        <v>0.84</v>
      </c>
      <c r="C18799" s="102"/>
      <c r="D18799" s="100" t="s">
        <v>19324</v>
      </c>
      <c r="E18799" s="101">
        <v>272.67</v>
      </c>
      <c r="F18799" s="102"/>
    </row>
    <row r="18800" ht="12.75" customHeight="1">
      <c r="A18800" s="100" t="s">
        <v>18998</v>
      </c>
      <c r="B18800" s="101">
        <v>0.84</v>
      </c>
      <c r="C18800" s="102"/>
      <c r="D18800" s="100" t="s">
        <v>33321</v>
      </c>
      <c r="E18800" s="101">
        <v>159.41</v>
      </c>
      <c r="F18800" s="102"/>
    </row>
    <row r="18801" ht="12.75" customHeight="1">
      <c r="A18801" s="100" t="s">
        <v>33151</v>
      </c>
      <c r="B18801" s="101">
        <v>70.6</v>
      </c>
      <c r="C18801" s="102"/>
      <c r="D18801" s="100" t="s">
        <v>19326</v>
      </c>
      <c r="E18801" s="101">
        <v>156.84</v>
      </c>
      <c r="F18801" s="102"/>
    </row>
    <row r="18802" ht="12.75" customHeight="1">
      <c r="A18802" s="100" t="s">
        <v>19000</v>
      </c>
      <c r="B18802" s="101">
        <v>70.6</v>
      </c>
      <c r="C18802" s="102"/>
      <c r="D18802" s="100" t="s">
        <v>33322</v>
      </c>
      <c r="E18802" s="101">
        <v>80.44</v>
      </c>
      <c r="F18802" s="102"/>
    </row>
    <row r="18803" ht="12.75" customHeight="1">
      <c r="A18803" s="100" t="s">
        <v>33152</v>
      </c>
      <c r="B18803" s="101">
        <v>70.6</v>
      </c>
      <c r="C18803" s="102"/>
      <c r="D18803" s="100" t="s">
        <v>19328</v>
      </c>
      <c r="E18803" s="101">
        <v>77.87</v>
      </c>
      <c r="F18803" s="102"/>
    </row>
    <row r="18804" ht="12.75" customHeight="1">
      <c r="A18804" s="100" t="s">
        <v>19002</v>
      </c>
      <c r="B18804" s="101">
        <v>70.6</v>
      </c>
      <c r="C18804" s="102"/>
      <c r="D18804" s="100" t="s">
        <v>33323</v>
      </c>
      <c r="E18804" s="101">
        <v>70.33</v>
      </c>
      <c r="F18804" s="102"/>
    </row>
    <row r="18805" ht="12.75" customHeight="1">
      <c r="A18805" s="100" t="s">
        <v>33153</v>
      </c>
      <c r="B18805" s="101">
        <v>61.57</v>
      </c>
      <c r="C18805" s="102"/>
      <c r="D18805" s="100" t="s">
        <v>19330</v>
      </c>
      <c r="E18805" s="101">
        <v>67.76</v>
      </c>
      <c r="F18805" s="102"/>
    </row>
    <row r="18806" ht="12.75" customHeight="1">
      <c r="A18806" s="100" t="s">
        <v>220</v>
      </c>
      <c r="B18806" s="101">
        <v>61.57</v>
      </c>
      <c r="C18806" s="102"/>
      <c r="D18806" s="100" t="s">
        <v>33324</v>
      </c>
      <c r="E18806" s="101">
        <v>149.4</v>
      </c>
      <c r="F18806" s="102"/>
    </row>
    <row r="18807" ht="12.75" customHeight="1">
      <c r="A18807" s="100" t="s">
        <v>33154</v>
      </c>
      <c r="B18807" s="101">
        <v>86.65</v>
      </c>
      <c r="C18807" s="102"/>
      <c r="D18807" s="100" t="s">
        <v>19332</v>
      </c>
      <c r="E18807" s="101">
        <v>145.41</v>
      </c>
      <c r="F18807" s="102"/>
    </row>
    <row r="18808" ht="12.75" customHeight="1">
      <c r="A18808" s="100" t="s">
        <v>19005</v>
      </c>
      <c r="B18808" s="101">
        <v>86.65</v>
      </c>
      <c r="C18808" s="102"/>
      <c r="D18808" s="100" t="s">
        <v>33325</v>
      </c>
      <c r="E18808" s="101">
        <v>640.99</v>
      </c>
      <c r="F18808" s="102"/>
    </row>
    <row r="18809" ht="12.75" customHeight="1">
      <c r="A18809" s="100" t="s">
        <v>33155</v>
      </c>
      <c r="B18809" s="101">
        <v>6.0</v>
      </c>
      <c r="C18809" s="102"/>
      <c r="D18809" s="100" t="s">
        <v>19334</v>
      </c>
      <c r="E18809" s="101">
        <v>637.0</v>
      </c>
      <c r="F18809" s="102"/>
    </row>
    <row r="18810" ht="12.75" customHeight="1">
      <c r="A18810" s="100" t="s">
        <v>19007</v>
      </c>
      <c r="B18810" s="101">
        <v>6.0</v>
      </c>
      <c r="C18810" s="102"/>
      <c r="D18810" s="100" t="s">
        <v>33326</v>
      </c>
      <c r="E18810" s="101">
        <v>162.25</v>
      </c>
      <c r="F18810" s="102"/>
    </row>
    <row r="18811" ht="12.75" customHeight="1">
      <c r="A18811" s="100" t="s">
        <v>33156</v>
      </c>
      <c r="B18811" s="101">
        <v>9.86</v>
      </c>
      <c r="C18811" s="102"/>
      <c r="D18811" s="100" t="s">
        <v>19336</v>
      </c>
      <c r="E18811" s="101">
        <v>159.68</v>
      </c>
      <c r="F18811" s="102"/>
    </row>
    <row r="18812" ht="12.75" customHeight="1">
      <c r="A18812" s="100" t="s">
        <v>19009</v>
      </c>
      <c r="B18812" s="101">
        <v>9.86</v>
      </c>
      <c r="C18812" s="102"/>
      <c r="D18812" s="100" t="s">
        <v>33327</v>
      </c>
      <c r="E18812" s="101">
        <v>221.91</v>
      </c>
      <c r="F18812" s="102"/>
    </row>
    <row r="18813" ht="12.75" customHeight="1">
      <c r="A18813" s="100" t="s">
        <v>33157</v>
      </c>
      <c r="B18813" s="101">
        <v>4.6</v>
      </c>
      <c r="C18813" s="102"/>
      <c r="D18813" s="100" t="s">
        <v>19338</v>
      </c>
      <c r="E18813" s="101">
        <v>219.34</v>
      </c>
      <c r="F18813" s="102"/>
    </row>
    <row r="18814" ht="12.75" customHeight="1">
      <c r="A18814" s="100" t="s">
        <v>19011</v>
      </c>
      <c r="B18814" s="101">
        <v>4.6</v>
      </c>
      <c r="C18814" s="102"/>
      <c r="D18814" s="100" t="s">
        <v>33328</v>
      </c>
      <c r="E18814" s="101">
        <v>673.18</v>
      </c>
      <c r="F18814" s="102"/>
    </row>
    <row r="18815" ht="12.75" customHeight="1">
      <c r="A18815" s="100" t="s">
        <v>33158</v>
      </c>
      <c r="B18815" s="101">
        <v>11.13</v>
      </c>
      <c r="C18815" s="102"/>
      <c r="D18815" s="100" t="s">
        <v>19340</v>
      </c>
      <c r="E18815" s="101">
        <v>670.61</v>
      </c>
      <c r="F18815" s="102"/>
    </row>
    <row r="18816" ht="12.75" customHeight="1">
      <c r="A18816" s="100" t="s">
        <v>19013</v>
      </c>
      <c r="B18816" s="101">
        <v>11.13</v>
      </c>
      <c r="C18816" s="102"/>
      <c r="D18816" s="100" t="s">
        <v>33329</v>
      </c>
      <c r="E18816" s="101">
        <v>731.31</v>
      </c>
      <c r="F18816" s="102"/>
    </row>
    <row r="18817" ht="12.75" customHeight="1">
      <c r="A18817" s="100" t="s">
        <v>33159</v>
      </c>
      <c r="B18817" s="101">
        <v>9.95</v>
      </c>
      <c r="C18817" s="102"/>
      <c r="D18817" s="100" t="s">
        <v>19342</v>
      </c>
      <c r="E18817" s="101">
        <v>728.74</v>
      </c>
      <c r="F18817" s="102"/>
    </row>
    <row r="18818" ht="12.75" customHeight="1">
      <c r="A18818" s="100" t="s">
        <v>19015</v>
      </c>
      <c r="B18818" s="101">
        <v>9.95</v>
      </c>
      <c r="C18818" s="102"/>
      <c r="D18818" s="100" t="s">
        <v>33330</v>
      </c>
      <c r="E18818" s="101">
        <v>186.8</v>
      </c>
      <c r="F18818" s="102"/>
    </row>
    <row r="18819" ht="12.75" customHeight="1">
      <c r="A18819" s="100" t="s">
        <v>33160</v>
      </c>
      <c r="B18819" s="101">
        <v>3.16</v>
      </c>
      <c r="C18819" s="102"/>
      <c r="D18819" s="100" t="s">
        <v>19344</v>
      </c>
      <c r="E18819" s="101">
        <v>181.66</v>
      </c>
      <c r="F18819" s="102"/>
    </row>
    <row r="18820" ht="12.75" customHeight="1">
      <c r="A18820" s="100" t="s">
        <v>19017</v>
      </c>
      <c r="B18820" s="101">
        <v>3.16</v>
      </c>
      <c r="C18820" s="102"/>
      <c r="D18820" s="100" t="s">
        <v>33331</v>
      </c>
      <c r="E18820" s="101">
        <v>146.09</v>
      </c>
      <c r="F18820" s="102"/>
    </row>
    <row r="18821" ht="12.75" customHeight="1">
      <c r="A18821" s="100" t="s">
        <v>33161</v>
      </c>
      <c r="B18821" s="101">
        <v>2.02</v>
      </c>
      <c r="C18821" s="102"/>
      <c r="D18821" s="100" t="s">
        <v>19346</v>
      </c>
      <c r="E18821" s="101">
        <v>140.95</v>
      </c>
      <c r="F18821" s="102"/>
    </row>
    <row r="18822" ht="12.75" customHeight="1">
      <c r="A18822" s="100" t="s">
        <v>19019</v>
      </c>
      <c r="B18822" s="101">
        <v>2.02</v>
      </c>
      <c r="C18822" s="102"/>
      <c r="D18822" s="100" t="s">
        <v>33332</v>
      </c>
      <c r="E18822" s="101">
        <v>171.24</v>
      </c>
      <c r="F18822" s="102"/>
    </row>
    <row r="18823" ht="12.75" customHeight="1">
      <c r="A18823" s="100" t="s">
        <v>33162</v>
      </c>
      <c r="B18823" s="101">
        <v>26.45</v>
      </c>
      <c r="C18823" s="102"/>
      <c r="D18823" s="100" t="s">
        <v>19348</v>
      </c>
      <c r="E18823" s="101">
        <v>168.67</v>
      </c>
      <c r="F18823" s="102"/>
    </row>
    <row r="18824" ht="12.75" customHeight="1">
      <c r="A18824" s="100" t="s">
        <v>19021</v>
      </c>
      <c r="B18824" s="101">
        <v>26.45</v>
      </c>
      <c r="C18824" s="102"/>
      <c r="D18824" s="100" t="s">
        <v>33333</v>
      </c>
      <c r="E18824" s="101">
        <v>333.12</v>
      </c>
      <c r="F18824" s="102"/>
    </row>
    <row r="18825" ht="12.75" customHeight="1">
      <c r="A18825" s="100" t="s">
        <v>33163</v>
      </c>
      <c r="B18825" s="101">
        <v>7.57</v>
      </c>
      <c r="C18825" s="102"/>
      <c r="D18825" s="100" t="s">
        <v>19350</v>
      </c>
      <c r="E18825" s="101">
        <v>325.53</v>
      </c>
      <c r="F18825" s="102"/>
    </row>
    <row r="18826" ht="12.75" customHeight="1">
      <c r="A18826" s="100" t="s">
        <v>19023</v>
      </c>
      <c r="B18826" s="101">
        <v>7.57</v>
      </c>
      <c r="C18826" s="102"/>
      <c r="D18826" s="100" t="s">
        <v>33334</v>
      </c>
      <c r="E18826" s="101">
        <v>261.84</v>
      </c>
      <c r="F18826" s="102"/>
    </row>
    <row r="18827" ht="12.75" customHeight="1">
      <c r="A18827" s="100" t="s">
        <v>33164</v>
      </c>
      <c r="B18827" s="101">
        <v>1.26</v>
      </c>
      <c r="C18827" s="102"/>
      <c r="D18827" s="100" t="s">
        <v>19352</v>
      </c>
      <c r="E18827" s="101">
        <v>254.26</v>
      </c>
      <c r="F18827" s="102"/>
    </row>
    <row r="18828" ht="12.75" customHeight="1">
      <c r="A18828" s="100" t="s">
        <v>19025</v>
      </c>
      <c r="B18828" s="101">
        <v>1.26</v>
      </c>
      <c r="C18828" s="102"/>
      <c r="D18828" s="100" t="s">
        <v>33335</v>
      </c>
      <c r="E18828" s="101">
        <v>335.76</v>
      </c>
      <c r="F18828" s="102"/>
    </row>
    <row r="18829" ht="12.75" customHeight="1">
      <c r="A18829" s="100" t="s">
        <v>33165</v>
      </c>
      <c r="B18829" s="101">
        <v>145.02</v>
      </c>
      <c r="C18829" s="102"/>
      <c r="D18829" s="100" t="s">
        <v>19354</v>
      </c>
      <c r="E18829" s="101">
        <v>328.18</v>
      </c>
      <c r="F18829" s="102"/>
    </row>
    <row r="18830" ht="12.75" customHeight="1">
      <c r="A18830" s="100" t="s">
        <v>19027</v>
      </c>
      <c r="B18830" s="101">
        <v>145.02</v>
      </c>
      <c r="C18830" s="102"/>
      <c r="D18830" s="100" t="s">
        <v>33336</v>
      </c>
      <c r="E18830" s="101">
        <v>543.26</v>
      </c>
      <c r="F18830" s="102"/>
    </row>
    <row r="18831" ht="12.75" customHeight="1">
      <c r="A18831" s="100" t="s">
        <v>33166</v>
      </c>
      <c r="B18831" s="101">
        <v>183.26</v>
      </c>
      <c r="C18831" s="102"/>
      <c r="D18831" s="100" t="s">
        <v>19356</v>
      </c>
      <c r="E18831" s="101">
        <v>535.37</v>
      </c>
      <c r="F18831" s="102"/>
    </row>
    <row r="18832" ht="12.75" customHeight="1">
      <c r="A18832" s="100" t="s">
        <v>19029</v>
      </c>
      <c r="B18832" s="101">
        <v>183.26</v>
      </c>
      <c r="C18832" s="102"/>
      <c r="D18832" s="100" t="s">
        <v>33337</v>
      </c>
      <c r="E18832" s="101">
        <v>750.68</v>
      </c>
      <c r="F18832" s="102"/>
    </row>
    <row r="18833" ht="12.75" customHeight="1">
      <c r="A18833" s="100" t="s">
        <v>33167</v>
      </c>
      <c r="B18833" s="101">
        <v>23.75</v>
      </c>
      <c r="C18833" s="102"/>
      <c r="D18833" s="100" t="s">
        <v>19359</v>
      </c>
      <c r="E18833" s="101">
        <v>742.46</v>
      </c>
      <c r="F18833" s="102"/>
    </row>
    <row r="18834" ht="12.75" customHeight="1">
      <c r="A18834" s="100" t="s">
        <v>19031</v>
      </c>
      <c r="B18834" s="101">
        <v>23.75</v>
      </c>
      <c r="C18834" s="102"/>
      <c r="D18834" s="100" t="s">
        <v>33338</v>
      </c>
      <c r="E18834" s="101">
        <v>952.87</v>
      </c>
      <c r="F18834" s="102"/>
    </row>
    <row r="18835" ht="12.75" customHeight="1">
      <c r="A18835" s="100" t="s">
        <v>33168</v>
      </c>
      <c r="B18835" s="101">
        <v>25.74</v>
      </c>
      <c r="C18835" s="102"/>
      <c r="D18835" s="100" t="s">
        <v>19361</v>
      </c>
      <c r="E18835" s="101">
        <v>944.31</v>
      </c>
      <c r="F18835" s="102"/>
    </row>
    <row r="18836" ht="12.75" customHeight="1">
      <c r="A18836" s="100" t="s">
        <v>19033</v>
      </c>
      <c r="B18836" s="101">
        <v>25.74</v>
      </c>
      <c r="C18836" s="102"/>
      <c r="D18836" s="100" t="s">
        <v>33339</v>
      </c>
      <c r="E18836" s="101">
        <v>109.98</v>
      </c>
      <c r="F18836" s="102"/>
    </row>
    <row r="18837" ht="12.75" customHeight="1">
      <c r="A18837" s="100" t="s">
        <v>33169</v>
      </c>
      <c r="B18837" s="101">
        <v>312.73</v>
      </c>
      <c r="C18837" s="102"/>
      <c r="D18837" s="100" t="s">
        <v>19363</v>
      </c>
      <c r="E18837" s="101">
        <v>104.07</v>
      </c>
      <c r="F18837" s="102"/>
    </row>
    <row r="18838" ht="12.75" customHeight="1">
      <c r="A18838" s="100" t="s">
        <v>19035</v>
      </c>
      <c r="B18838" s="101">
        <v>310.36</v>
      </c>
      <c r="C18838" s="102"/>
      <c r="D18838" s="100" t="s">
        <v>33340</v>
      </c>
      <c r="E18838" s="101">
        <v>91.72</v>
      </c>
      <c r="F18838" s="102"/>
    </row>
    <row r="18839" ht="12.75" customHeight="1">
      <c r="A18839" s="100" t="s">
        <v>33170</v>
      </c>
      <c r="B18839" s="101">
        <v>11.75</v>
      </c>
      <c r="C18839" s="102"/>
      <c r="D18839" s="100" t="s">
        <v>19365</v>
      </c>
      <c r="E18839" s="101">
        <v>85.81</v>
      </c>
      <c r="F18839" s="102"/>
    </row>
    <row r="18840" ht="12.75" customHeight="1">
      <c r="A18840" s="100" t="s">
        <v>19037</v>
      </c>
      <c r="B18840" s="101">
        <v>11.75</v>
      </c>
      <c r="C18840" s="102"/>
      <c r="D18840" s="100" t="s">
        <v>33341</v>
      </c>
      <c r="E18840" s="101">
        <v>77.19</v>
      </c>
      <c r="F18840" s="102"/>
    </row>
    <row r="18841" ht="12.75" customHeight="1">
      <c r="A18841" s="100" t="s">
        <v>33172</v>
      </c>
      <c r="B18841" s="101">
        <v>453.19</v>
      </c>
      <c r="C18841" s="102"/>
      <c r="D18841" s="100" t="s">
        <v>19367</v>
      </c>
      <c r="E18841" s="101">
        <v>71.28</v>
      </c>
      <c r="F18841" s="102"/>
    </row>
    <row r="18842" ht="12.75" customHeight="1">
      <c r="A18842" s="100" t="s">
        <v>19041</v>
      </c>
      <c r="B18842" s="101">
        <v>453.19</v>
      </c>
      <c r="C18842" s="102"/>
      <c r="D18842" s="100" t="s">
        <v>33342</v>
      </c>
      <c r="E18842" s="101">
        <v>93.22</v>
      </c>
      <c r="F18842" s="102"/>
    </row>
    <row r="18843" ht="12.75" customHeight="1">
      <c r="A18843" s="100" t="s">
        <v>33173</v>
      </c>
      <c r="B18843" s="101">
        <v>2070.0</v>
      </c>
      <c r="C18843" s="102"/>
      <c r="D18843" s="100" t="s">
        <v>19369</v>
      </c>
      <c r="E18843" s="101">
        <v>87.31</v>
      </c>
      <c r="F18843" s="102"/>
    </row>
    <row r="18844" ht="12.75" customHeight="1">
      <c r="A18844" s="100" t="s">
        <v>19043</v>
      </c>
      <c r="B18844" s="101">
        <v>2070.0</v>
      </c>
      <c r="C18844" s="102"/>
      <c r="D18844" s="100" t="s">
        <v>33343</v>
      </c>
      <c r="E18844" s="101">
        <v>104.8</v>
      </c>
      <c r="F18844" s="102"/>
    </row>
    <row r="18845" ht="12.75" customHeight="1">
      <c r="A18845" s="100" t="s">
        <v>33174</v>
      </c>
      <c r="B18845" s="101">
        <v>2175.8</v>
      </c>
      <c r="C18845" s="102"/>
      <c r="D18845" s="100" t="s">
        <v>19371</v>
      </c>
      <c r="E18845" s="101">
        <v>98.89</v>
      </c>
      <c r="F18845" s="102"/>
    </row>
    <row r="18846" ht="12.75" customHeight="1">
      <c r="A18846" s="100" t="s">
        <v>19045</v>
      </c>
      <c r="B18846" s="101">
        <v>2175.8</v>
      </c>
      <c r="C18846" s="102"/>
      <c r="D18846" s="100" t="s">
        <v>33344</v>
      </c>
      <c r="E18846" s="101">
        <v>83.76</v>
      </c>
      <c r="F18846" s="102"/>
    </row>
    <row r="18847" ht="12.75" customHeight="1">
      <c r="A18847" s="100" t="s">
        <v>33175</v>
      </c>
      <c r="B18847" s="101">
        <v>3910.5</v>
      </c>
      <c r="C18847" s="102"/>
      <c r="D18847" s="100" t="s">
        <v>19373</v>
      </c>
      <c r="E18847" s="101">
        <v>77.85</v>
      </c>
      <c r="F18847" s="102"/>
    </row>
    <row r="18848" ht="12.75" customHeight="1">
      <c r="A18848" s="100" t="s">
        <v>19047</v>
      </c>
      <c r="B18848" s="101">
        <v>3910.5</v>
      </c>
      <c r="C18848" s="102"/>
      <c r="D18848" s="100" t="s">
        <v>33345</v>
      </c>
      <c r="E18848" s="101">
        <v>102.15</v>
      </c>
      <c r="F18848" s="102"/>
    </row>
    <row r="18849" ht="12.75" customHeight="1">
      <c r="A18849" s="100" t="s">
        <v>33176</v>
      </c>
      <c r="B18849" s="101">
        <v>3245.0</v>
      </c>
      <c r="C18849" s="102"/>
      <c r="D18849" s="100" t="s">
        <v>19375</v>
      </c>
      <c r="E18849" s="101">
        <v>95.93</v>
      </c>
      <c r="F18849" s="102"/>
    </row>
    <row r="18850" ht="12.75" customHeight="1">
      <c r="A18850" s="100" t="s">
        <v>19049</v>
      </c>
      <c r="B18850" s="101">
        <v>3245.0</v>
      </c>
      <c r="C18850" s="102"/>
      <c r="D18850" s="100" t="s">
        <v>33346</v>
      </c>
      <c r="E18850" s="101">
        <v>117.58</v>
      </c>
      <c r="F18850" s="102"/>
    </row>
    <row r="18851" ht="12.75" customHeight="1">
      <c r="A18851" s="100" t="s">
        <v>33177</v>
      </c>
      <c r="B18851" s="101">
        <v>4680.0</v>
      </c>
      <c r="C18851" s="102"/>
      <c r="D18851" s="100" t="s">
        <v>19377</v>
      </c>
      <c r="E18851" s="101">
        <v>111.36</v>
      </c>
      <c r="F18851" s="102"/>
    </row>
    <row r="18852" ht="12.75" customHeight="1">
      <c r="A18852" s="100" t="s">
        <v>19051</v>
      </c>
      <c r="B18852" s="101">
        <v>4680.0</v>
      </c>
      <c r="C18852" s="102"/>
      <c r="D18852" s="100" t="s">
        <v>33347</v>
      </c>
      <c r="E18852" s="101">
        <v>98.13</v>
      </c>
      <c r="F18852" s="102"/>
    </row>
    <row r="18853" ht="12.75" customHeight="1">
      <c r="A18853" s="100" t="s">
        <v>33178</v>
      </c>
      <c r="B18853" s="101">
        <v>3971.0</v>
      </c>
      <c r="C18853" s="102"/>
      <c r="D18853" s="100" t="s">
        <v>19379</v>
      </c>
      <c r="E18853" s="101">
        <v>91.91</v>
      </c>
      <c r="F18853" s="102"/>
    </row>
    <row r="18854" ht="12.75" customHeight="1">
      <c r="A18854" s="100" t="s">
        <v>19053</v>
      </c>
      <c r="B18854" s="101">
        <v>3971.0</v>
      </c>
      <c r="C18854" s="102"/>
      <c r="D18854" s="100" t="s">
        <v>33348</v>
      </c>
      <c r="E18854" s="101">
        <v>115.32</v>
      </c>
      <c r="F18854" s="102"/>
    </row>
    <row r="18855" ht="12.75" customHeight="1">
      <c r="A18855" s="100" t="s">
        <v>33179</v>
      </c>
      <c r="B18855" s="101">
        <v>5280.0</v>
      </c>
      <c r="C18855" s="102"/>
      <c r="D18855" s="100" t="s">
        <v>19381</v>
      </c>
      <c r="E18855" s="101">
        <v>109.1</v>
      </c>
      <c r="F18855" s="102"/>
    </row>
    <row r="18856" ht="12.75" customHeight="1">
      <c r="A18856" s="100" t="s">
        <v>19055</v>
      </c>
      <c r="B18856" s="101">
        <v>5280.0</v>
      </c>
      <c r="C18856" s="102"/>
      <c r="D18856" s="100" t="s">
        <v>33349</v>
      </c>
      <c r="E18856" s="101">
        <v>137.14</v>
      </c>
      <c r="F18856" s="102"/>
    </row>
    <row r="18857" ht="12.75" customHeight="1">
      <c r="A18857" s="100" t="s">
        <v>33180</v>
      </c>
      <c r="B18857" s="101">
        <v>4801.5</v>
      </c>
      <c r="C18857" s="102"/>
      <c r="D18857" s="100" t="s">
        <v>19383</v>
      </c>
      <c r="E18857" s="101">
        <v>130.92</v>
      </c>
      <c r="F18857" s="102"/>
    </row>
    <row r="18858" ht="12.75" customHeight="1">
      <c r="A18858" s="100" t="s">
        <v>19057</v>
      </c>
      <c r="B18858" s="101">
        <v>4801.5</v>
      </c>
      <c r="C18858" s="102"/>
      <c r="D18858" s="100" t="s">
        <v>33350</v>
      </c>
      <c r="E18858" s="101">
        <v>112.4</v>
      </c>
      <c r="F18858" s="102"/>
    </row>
    <row r="18859" ht="12.75" customHeight="1">
      <c r="A18859" s="100" t="s">
        <v>33181</v>
      </c>
      <c r="B18859" s="101">
        <v>6352.5</v>
      </c>
      <c r="C18859" s="102"/>
      <c r="D18859" s="100" t="s">
        <v>177</v>
      </c>
      <c r="E18859" s="101">
        <v>106.18</v>
      </c>
      <c r="F18859" s="102"/>
    </row>
    <row r="18860" ht="12.75" customHeight="1">
      <c r="A18860" s="100" t="s">
        <v>19059</v>
      </c>
      <c r="B18860" s="101">
        <v>6352.5</v>
      </c>
      <c r="C18860" s="102"/>
      <c r="D18860" s="100" t="s">
        <v>33351</v>
      </c>
      <c r="E18860" s="101">
        <v>158.06</v>
      </c>
      <c r="F18860" s="102"/>
    </row>
    <row r="18861" ht="12.75" customHeight="1">
      <c r="A18861" s="100" t="s">
        <v>33182</v>
      </c>
      <c r="B18861" s="101">
        <v>6352.5</v>
      </c>
      <c r="C18861" s="102"/>
      <c r="D18861" s="100" t="s">
        <v>19386</v>
      </c>
      <c r="E18861" s="101">
        <v>151.59</v>
      </c>
      <c r="F18861" s="102"/>
    </row>
    <row r="18862" ht="12.75" customHeight="1">
      <c r="A18862" s="100" t="s">
        <v>19061</v>
      </c>
      <c r="B18862" s="101">
        <v>6352.5</v>
      </c>
      <c r="C18862" s="102"/>
      <c r="D18862" s="100" t="s">
        <v>33352</v>
      </c>
      <c r="E18862" s="101">
        <v>155.22</v>
      </c>
      <c r="F18862" s="102"/>
    </row>
    <row r="18863" ht="12.75" customHeight="1">
      <c r="A18863" s="100" t="s">
        <v>33183</v>
      </c>
      <c r="B18863" s="101">
        <v>8010.2</v>
      </c>
      <c r="C18863" s="102"/>
      <c r="D18863" s="100" t="s">
        <v>19388</v>
      </c>
      <c r="E18863" s="101">
        <v>148.74</v>
      </c>
      <c r="F18863" s="102"/>
    </row>
    <row r="18864" ht="12.75" customHeight="1">
      <c r="A18864" s="100" t="s">
        <v>19063</v>
      </c>
      <c r="B18864" s="101">
        <v>8010.2</v>
      </c>
      <c r="C18864" s="102"/>
      <c r="D18864" s="100" t="s">
        <v>33353</v>
      </c>
      <c r="E18864" s="101">
        <v>121.24</v>
      </c>
      <c r="F18864" s="102"/>
    </row>
    <row r="18865" ht="12.75" customHeight="1">
      <c r="A18865" s="100" t="s">
        <v>33184</v>
      </c>
      <c r="B18865" s="101">
        <v>8010.2</v>
      </c>
      <c r="C18865" s="102"/>
      <c r="D18865" s="100" t="s">
        <v>19390</v>
      </c>
      <c r="E18865" s="101">
        <v>114.76</v>
      </c>
      <c r="F18865" s="102"/>
    </row>
    <row r="18866" ht="12.75" customHeight="1">
      <c r="A18866" s="100" t="s">
        <v>19065</v>
      </c>
      <c r="B18866" s="101">
        <v>8010.2</v>
      </c>
      <c r="C18866" s="102"/>
      <c r="D18866" s="100" t="s">
        <v>33354</v>
      </c>
      <c r="E18866" s="101">
        <v>159.33</v>
      </c>
      <c r="F18866" s="102"/>
    </row>
    <row r="18867" ht="12.75" customHeight="1">
      <c r="A18867" s="100" t="s">
        <v>33185</v>
      </c>
      <c r="B18867" s="101">
        <v>9353.3</v>
      </c>
      <c r="C18867" s="102"/>
      <c r="D18867" s="100" t="s">
        <v>19392</v>
      </c>
      <c r="E18867" s="101">
        <v>152.85</v>
      </c>
      <c r="F18867" s="102"/>
    </row>
    <row r="18868" ht="12.75" customHeight="1">
      <c r="A18868" s="100" t="s">
        <v>19067</v>
      </c>
      <c r="B18868" s="101">
        <v>9353.3</v>
      </c>
      <c r="C18868" s="102"/>
      <c r="D18868" s="100" t="s">
        <v>33355</v>
      </c>
      <c r="E18868" s="101">
        <v>192.72</v>
      </c>
      <c r="F18868" s="102"/>
    </row>
    <row r="18869" ht="12.75" customHeight="1">
      <c r="A18869" s="100" t="s">
        <v>33186</v>
      </c>
      <c r="B18869" s="101">
        <v>9353.3</v>
      </c>
      <c r="C18869" s="102"/>
      <c r="D18869" s="100" t="s">
        <v>19394</v>
      </c>
      <c r="E18869" s="101">
        <v>186.24</v>
      </c>
      <c r="F18869" s="102"/>
    </row>
    <row r="18870" ht="12.75" customHeight="1">
      <c r="A18870" s="100" t="s">
        <v>19069</v>
      </c>
      <c r="B18870" s="101">
        <v>9353.3</v>
      </c>
      <c r="C18870" s="102"/>
      <c r="D18870" s="100" t="s">
        <v>33356</v>
      </c>
      <c r="E18870" s="101">
        <v>146.94</v>
      </c>
      <c r="F18870" s="102"/>
    </row>
    <row r="18871" ht="12.75" customHeight="1">
      <c r="A18871" s="100" t="s">
        <v>33187</v>
      </c>
      <c r="B18871" s="101">
        <v>420.94</v>
      </c>
      <c r="C18871" s="102"/>
      <c r="D18871" s="100" t="s">
        <v>19396</v>
      </c>
      <c r="E18871" s="101">
        <v>140.46</v>
      </c>
      <c r="F18871" s="102"/>
    </row>
    <row r="18872" ht="12.75" customHeight="1">
      <c r="A18872" s="100" t="s">
        <v>19071</v>
      </c>
      <c r="B18872" s="101">
        <v>420.94</v>
      </c>
      <c r="C18872" s="102"/>
      <c r="D18872" s="100" t="s">
        <v>33357</v>
      </c>
      <c r="E18872" s="101">
        <v>150.55</v>
      </c>
      <c r="F18872" s="102"/>
    </row>
    <row r="18873" ht="12.75" customHeight="1">
      <c r="A18873" s="100" t="s">
        <v>33188</v>
      </c>
      <c r="B18873" s="101">
        <v>924.84</v>
      </c>
      <c r="C18873" s="102"/>
      <c r="D18873" s="100" t="s">
        <v>19398</v>
      </c>
      <c r="E18873" s="101">
        <v>143.76</v>
      </c>
      <c r="F18873" s="102"/>
    </row>
    <row r="18874" ht="12.75" customHeight="1">
      <c r="A18874" s="100" t="s">
        <v>19073</v>
      </c>
      <c r="B18874" s="101">
        <v>924.84</v>
      </c>
      <c r="C18874" s="102"/>
      <c r="D18874" s="100" t="s">
        <v>33358</v>
      </c>
      <c r="E18874" s="101">
        <v>181.4</v>
      </c>
      <c r="F18874" s="102"/>
    </row>
    <row r="18875" ht="12.75" customHeight="1">
      <c r="A18875" s="100" t="s">
        <v>33189</v>
      </c>
      <c r="B18875" s="101">
        <v>1164.31</v>
      </c>
      <c r="C18875" s="102"/>
      <c r="D18875" s="100" t="s">
        <v>19400</v>
      </c>
      <c r="E18875" s="101">
        <v>174.62</v>
      </c>
      <c r="F18875" s="102"/>
    </row>
    <row r="18876" ht="12.75" customHeight="1">
      <c r="A18876" s="100" t="s">
        <v>19075</v>
      </c>
      <c r="B18876" s="101">
        <v>1164.31</v>
      </c>
      <c r="C18876" s="102"/>
      <c r="D18876" s="100" t="s">
        <v>33359</v>
      </c>
      <c r="E18876" s="101">
        <v>142.5</v>
      </c>
      <c r="F18876" s="102"/>
    </row>
    <row r="18877" ht="12.75" customHeight="1">
      <c r="A18877" s="100" t="s">
        <v>33190</v>
      </c>
      <c r="B18877" s="101">
        <v>2224.7</v>
      </c>
      <c r="C18877" s="102"/>
      <c r="D18877" s="100" t="s">
        <v>19402</v>
      </c>
      <c r="E18877" s="101">
        <v>135.72</v>
      </c>
      <c r="F18877" s="102"/>
    </row>
    <row r="18878" ht="12.75" customHeight="1">
      <c r="A18878" s="100" t="s">
        <v>19077</v>
      </c>
      <c r="B18878" s="101">
        <v>2224.7</v>
      </c>
      <c r="C18878" s="102"/>
      <c r="D18878" s="100" t="s">
        <v>33360</v>
      </c>
      <c r="E18878" s="101">
        <v>181.61</v>
      </c>
      <c r="F18878" s="102"/>
    </row>
    <row r="18879" ht="12.75" customHeight="1">
      <c r="A18879" s="100" t="s">
        <v>33191</v>
      </c>
      <c r="B18879" s="101">
        <v>1009.0</v>
      </c>
      <c r="C18879" s="102"/>
      <c r="D18879" s="100" t="s">
        <v>19404</v>
      </c>
      <c r="E18879" s="101">
        <v>174.83</v>
      </c>
      <c r="F18879" s="102"/>
    </row>
    <row r="18880" ht="12.75" customHeight="1">
      <c r="A18880" s="100" t="s">
        <v>19079</v>
      </c>
      <c r="B18880" s="101">
        <v>1009.0</v>
      </c>
      <c r="C18880" s="102"/>
      <c r="D18880" s="100" t="s">
        <v>33361</v>
      </c>
      <c r="E18880" s="101">
        <v>225.24</v>
      </c>
      <c r="F18880" s="102"/>
    </row>
    <row r="18881" ht="12.75" customHeight="1">
      <c r="A18881" s="100" t="s">
        <v>33192</v>
      </c>
      <c r="B18881" s="101">
        <v>1540.5</v>
      </c>
      <c r="C18881" s="102"/>
      <c r="D18881" s="100" t="s">
        <v>19406</v>
      </c>
      <c r="E18881" s="101">
        <v>218.46</v>
      </c>
      <c r="F18881" s="102"/>
    </row>
    <row r="18882" ht="12.75" customHeight="1">
      <c r="A18882" s="100" t="s">
        <v>19081</v>
      </c>
      <c r="B18882" s="101">
        <v>1540.5</v>
      </c>
      <c r="C18882" s="102"/>
      <c r="D18882" s="100" t="s">
        <v>33362</v>
      </c>
      <c r="E18882" s="101">
        <v>175.76</v>
      </c>
      <c r="F18882" s="102"/>
    </row>
    <row r="18883" ht="12.75" customHeight="1">
      <c r="A18883" s="100" t="s">
        <v>33193</v>
      </c>
      <c r="B18883" s="101">
        <v>3022.0</v>
      </c>
      <c r="C18883" s="102"/>
      <c r="D18883" s="100" t="s">
        <v>19408</v>
      </c>
      <c r="E18883" s="101">
        <v>168.98</v>
      </c>
      <c r="F18883" s="102"/>
    </row>
    <row r="18884" ht="12.75" customHeight="1">
      <c r="A18884" s="100" t="s">
        <v>19083</v>
      </c>
      <c r="B18884" s="101">
        <v>3022.0</v>
      </c>
      <c r="C18884" s="102"/>
      <c r="D18884" s="100" t="s">
        <v>33363</v>
      </c>
      <c r="E18884" s="101">
        <v>148.58</v>
      </c>
      <c r="F18884" s="102"/>
    </row>
    <row r="18885" ht="12.75" customHeight="1">
      <c r="A18885" s="100" t="s">
        <v>33194</v>
      </c>
      <c r="B18885" s="101">
        <v>4700.0</v>
      </c>
      <c r="C18885" s="102"/>
      <c r="D18885" s="100" t="s">
        <v>19410</v>
      </c>
      <c r="E18885" s="101">
        <v>142.67</v>
      </c>
      <c r="F18885" s="102"/>
    </row>
    <row r="18886" ht="12.75" customHeight="1">
      <c r="A18886" s="100" t="s">
        <v>19085</v>
      </c>
      <c r="B18886" s="101">
        <v>4700.0</v>
      </c>
      <c r="C18886" s="102"/>
      <c r="D18886" s="100" t="s">
        <v>33364</v>
      </c>
      <c r="E18886" s="101">
        <v>170.44</v>
      </c>
      <c r="F18886" s="102"/>
    </row>
    <row r="18887" ht="12.75" customHeight="1">
      <c r="A18887" s="100" t="s">
        <v>33195</v>
      </c>
      <c r="B18887" s="101">
        <v>5593.5</v>
      </c>
      <c r="C18887" s="102"/>
      <c r="D18887" s="100" t="s">
        <v>19412</v>
      </c>
      <c r="E18887" s="101">
        <v>164.53</v>
      </c>
      <c r="F18887" s="102"/>
    </row>
    <row r="18888" ht="12.75" customHeight="1">
      <c r="A18888" s="100" t="s">
        <v>19087</v>
      </c>
      <c r="B18888" s="101">
        <v>5593.5</v>
      </c>
      <c r="C18888" s="102"/>
      <c r="D18888" s="100" t="s">
        <v>33365</v>
      </c>
      <c r="E18888" s="101">
        <v>154.55</v>
      </c>
      <c r="F18888" s="102"/>
    </row>
    <row r="18889" ht="12.75" customHeight="1">
      <c r="A18889" s="100" t="s">
        <v>33196</v>
      </c>
      <c r="B18889" s="101">
        <v>410.97</v>
      </c>
      <c r="C18889" s="102"/>
      <c r="D18889" s="100" t="s">
        <v>19414</v>
      </c>
      <c r="E18889" s="101">
        <v>148.64</v>
      </c>
      <c r="F18889" s="102"/>
    </row>
    <row r="18890" ht="12.75" customHeight="1">
      <c r="A18890" s="100" t="s">
        <v>19089</v>
      </c>
      <c r="B18890" s="101">
        <v>410.97</v>
      </c>
      <c r="C18890" s="102"/>
      <c r="D18890" s="100" t="s">
        <v>33366</v>
      </c>
      <c r="E18890" s="101">
        <v>177.68</v>
      </c>
      <c r="F18890" s="102"/>
    </row>
    <row r="18891" ht="12.75" customHeight="1">
      <c r="A18891" s="100" t="s">
        <v>33197</v>
      </c>
      <c r="B18891" s="101">
        <v>579.45</v>
      </c>
      <c r="C18891" s="102"/>
      <c r="D18891" s="100" t="s">
        <v>19416</v>
      </c>
      <c r="E18891" s="101">
        <v>171.77</v>
      </c>
      <c r="F18891" s="102"/>
    </row>
    <row r="18892" ht="12.75" customHeight="1">
      <c r="A18892" s="100" t="s">
        <v>19091</v>
      </c>
      <c r="B18892" s="101">
        <v>579.45</v>
      </c>
      <c r="C18892" s="102"/>
      <c r="D18892" s="100" t="s">
        <v>33367</v>
      </c>
      <c r="E18892" s="101">
        <v>200.78</v>
      </c>
      <c r="F18892" s="102"/>
    </row>
    <row r="18893" ht="12.75" customHeight="1">
      <c r="A18893" s="100" t="s">
        <v>33198</v>
      </c>
      <c r="B18893" s="101">
        <v>1478.1</v>
      </c>
      <c r="C18893" s="102"/>
      <c r="D18893" s="100" t="s">
        <v>19418</v>
      </c>
      <c r="E18893" s="101">
        <v>194.87</v>
      </c>
      <c r="F18893" s="102"/>
    </row>
    <row r="18894" ht="12.75" customHeight="1">
      <c r="A18894" s="100" t="s">
        <v>19093</v>
      </c>
      <c r="B18894" s="101">
        <v>1478.1</v>
      </c>
      <c r="C18894" s="102"/>
      <c r="D18894" s="100" t="s">
        <v>33368</v>
      </c>
      <c r="E18894" s="101">
        <v>235.62</v>
      </c>
      <c r="F18894" s="102"/>
    </row>
    <row r="18895" ht="12.75" customHeight="1">
      <c r="A18895" s="100" t="s">
        <v>33199</v>
      </c>
      <c r="B18895" s="101">
        <v>788.5</v>
      </c>
      <c r="C18895" s="102"/>
      <c r="D18895" s="100" t="s">
        <v>19420</v>
      </c>
      <c r="E18895" s="101">
        <v>229.71</v>
      </c>
      <c r="F18895" s="102"/>
    </row>
    <row r="18896" ht="12.75" customHeight="1">
      <c r="A18896" s="100" t="s">
        <v>19095</v>
      </c>
      <c r="B18896" s="101">
        <v>788.5</v>
      </c>
      <c r="C18896" s="102"/>
      <c r="D18896" s="100" t="s">
        <v>33369</v>
      </c>
      <c r="E18896" s="101">
        <v>143.84</v>
      </c>
      <c r="F18896" s="102"/>
    </row>
    <row r="18897" ht="12.75" customHeight="1">
      <c r="A18897" s="100" t="s">
        <v>33200</v>
      </c>
      <c r="B18897" s="101">
        <v>579.5</v>
      </c>
      <c r="C18897" s="102"/>
      <c r="D18897" s="100" t="s">
        <v>19422</v>
      </c>
      <c r="E18897" s="101">
        <v>138.18</v>
      </c>
      <c r="F18897" s="102"/>
    </row>
    <row r="18898" ht="12.75" customHeight="1">
      <c r="A18898" s="100" t="s">
        <v>19097</v>
      </c>
      <c r="B18898" s="101">
        <v>579.5</v>
      </c>
      <c r="C18898" s="102"/>
      <c r="D18898" s="100" t="s">
        <v>33370</v>
      </c>
      <c r="E18898" s="101">
        <v>181.32</v>
      </c>
      <c r="F18898" s="102"/>
    </row>
    <row r="18899" ht="12.75" customHeight="1">
      <c r="A18899" s="100" t="s">
        <v>33201</v>
      </c>
      <c r="B18899" s="101">
        <v>397.59</v>
      </c>
      <c r="C18899" s="102"/>
      <c r="D18899" s="100" t="s">
        <v>19424</v>
      </c>
      <c r="E18899" s="101">
        <v>175.67</v>
      </c>
      <c r="F18899" s="102"/>
    </row>
    <row r="18900" ht="12.75" customHeight="1">
      <c r="A18900" s="100" t="s">
        <v>19099</v>
      </c>
      <c r="B18900" s="101">
        <v>397.59</v>
      </c>
      <c r="C18900" s="102"/>
      <c r="D18900" s="100" t="s">
        <v>33371</v>
      </c>
      <c r="E18900" s="101">
        <v>158.31</v>
      </c>
      <c r="F18900" s="102"/>
    </row>
    <row r="18901" ht="12.75" customHeight="1">
      <c r="A18901" s="100" t="s">
        <v>33202</v>
      </c>
      <c r="B18901" s="101">
        <v>5036.61</v>
      </c>
      <c r="C18901" s="102"/>
      <c r="D18901" s="100" t="s">
        <v>19426</v>
      </c>
      <c r="E18901" s="101">
        <v>152.65</v>
      </c>
      <c r="F18901" s="102"/>
    </row>
    <row r="18902" ht="12.75" customHeight="1">
      <c r="A18902" s="100" t="s">
        <v>19101</v>
      </c>
      <c r="B18902" s="101">
        <v>5022.4</v>
      </c>
      <c r="C18902" s="102"/>
      <c r="D18902" s="100" t="s">
        <v>33372</v>
      </c>
      <c r="E18902" s="101">
        <v>176.36</v>
      </c>
      <c r="F18902" s="102"/>
    </row>
    <row r="18903" ht="12.75" customHeight="1">
      <c r="A18903" s="100" t="s">
        <v>33203</v>
      </c>
      <c r="B18903" s="101">
        <v>4164.36</v>
      </c>
      <c r="C18903" s="102"/>
      <c r="D18903" s="100" t="s">
        <v>19428</v>
      </c>
      <c r="E18903" s="101">
        <v>170.7</v>
      </c>
      <c r="F18903" s="102"/>
    </row>
    <row r="18904" ht="12.75" customHeight="1">
      <c r="A18904" s="100" t="s">
        <v>19103</v>
      </c>
      <c r="B18904" s="101">
        <v>4153.22</v>
      </c>
      <c r="C18904" s="102"/>
      <c r="D18904" s="100" t="s">
        <v>33373</v>
      </c>
      <c r="E18904" s="101">
        <v>199.47</v>
      </c>
      <c r="F18904" s="102"/>
    </row>
    <row r="18905" ht="12.75" customHeight="1">
      <c r="A18905" s="100" t="s">
        <v>33204</v>
      </c>
      <c r="B18905" s="101">
        <v>3385.94</v>
      </c>
      <c r="C18905" s="102"/>
      <c r="D18905" s="100" t="s">
        <v>19430</v>
      </c>
      <c r="E18905" s="101">
        <v>193.82</v>
      </c>
      <c r="F18905" s="102"/>
    </row>
    <row r="18906" ht="12.75" customHeight="1">
      <c r="A18906" s="100" t="s">
        <v>19105</v>
      </c>
      <c r="B18906" s="101">
        <v>3377.94</v>
      </c>
      <c r="C18906" s="102"/>
      <c r="D18906" s="100" t="s">
        <v>33374</v>
      </c>
      <c r="E18906" s="101">
        <v>181.2</v>
      </c>
      <c r="F18906" s="102"/>
    </row>
    <row r="18907" ht="12.75" customHeight="1">
      <c r="A18907" s="100" t="s">
        <v>33205</v>
      </c>
      <c r="B18907" s="101">
        <v>357.57</v>
      </c>
      <c r="C18907" s="102"/>
      <c r="D18907" s="100" t="s">
        <v>19432</v>
      </c>
      <c r="E18907" s="101">
        <v>175.55</v>
      </c>
      <c r="F18907" s="102"/>
    </row>
    <row r="18908" ht="12.75" customHeight="1">
      <c r="A18908" s="100" t="s">
        <v>19107</v>
      </c>
      <c r="B18908" s="101">
        <v>354.4</v>
      </c>
      <c r="C18908" s="102"/>
      <c r="D18908" s="100" t="s">
        <v>33375</v>
      </c>
      <c r="E18908" s="101">
        <v>126.95</v>
      </c>
      <c r="F18908" s="102"/>
    </row>
    <row r="18909" ht="12.75" customHeight="1">
      <c r="A18909" s="100" t="s">
        <v>33206</v>
      </c>
      <c r="B18909" s="101">
        <v>311.42</v>
      </c>
      <c r="C18909" s="102"/>
      <c r="D18909" s="100" t="s">
        <v>19434</v>
      </c>
      <c r="E18909" s="101">
        <v>114.61</v>
      </c>
      <c r="F18909" s="102"/>
    </row>
    <row r="18910" ht="12.75" customHeight="1">
      <c r="A18910" s="100" t="s">
        <v>19109</v>
      </c>
      <c r="B18910" s="101">
        <v>308.25</v>
      </c>
      <c r="C18910" s="102"/>
      <c r="D18910" s="100" t="s">
        <v>33376</v>
      </c>
      <c r="E18910" s="101">
        <v>57.02</v>
      </c>
      <c r="F18910" s="102"/>
    </row>
    <row r="18911" ht="12.75" customHeight="1">
      <c r="A18911" s="100" t="s">
        <v>33207</v>
      </c>
      <c r="B18911" s="101">
        <v>382.19</v>
      </c>
      <c r="C18911" s="102"/>
      <c r="D18911" s="100" t="s">
        <v>19436</v>
      </c>
      <c r="E18911" s="101">
        <v>51.88</v>
      </c>
      <c r="F18911" s="102"/>
    </row>
    <row r="18912" ht="12.75" customHeight="1">
      <c r="A18912" s="100" t="s">
        <v>19111</v>
      </c>
      <c r="B18912" s="101">
        <v>377.45</v>
      </c>
      <c r="C18912" s="102"/>
      <c r="D18912" s="100" t="s">
        <v>33377</v>
      </c>
      <c r="E18912" s="101">
        <v>87.15</v>
      </c>
      <c r="F18912" s="102"/>
    </row>
    <row r="18913" ht="12.75" customHeight="1">
      <c r="A18913" s="100" t="s">
        <v>33208</v>
      </c>
      <c r="B18913" s="101">
        <v>417.14</v>
      </c>
      <c r="C18913" s="102"/>
      <c r="D18913" s="100" t="s">
        <v>19438</v>
      </c>
      <c r="E18913" s="101">
        <v>76.87</v>
      </c>
      <c r="F18913" s="102"/>
    </row>
    <row r="18914" ht="12.75" customHeight="1">
      <c r="A18914" s="100" t="s">
        <v>19113</v>
      </c>
      <c r="B18914" s="101">
        <v>411.46</v>
      </c>
      <c r="C18914" s="102"/>
      <c r="D18914" s="100" t="s">
        <v>33378</v>
      </c>
      <c r="E18914" s="101">
        <v>56.24</v>
      </c>
      <c r="F18914" s="102"/>
    </row>
    <row r="18915" ht="12.75" customHeight="1">
      <c r="A18915" s="100" t="s">
        <v>33209</v>
      </c>
      <c r="B18915" s="101">
        <v>483.36</v>
      </c>
      <c r="C18915" s="102"/>
      <c r="D18915" s="100" t="s">
        <v>19440</v>
      </c>
      <c r="E18915" s="101">
        <v>53.67</v>
      </c>
      <c r="F18915" s="102"/>
    </row>
    <row r="18916" ht="12.75" customHeight="1">
      <c r="A18916" s="100" t="s">
        <v>19115</v>
      </c>
      <c r="B18916" s="101">
        <v>477.2</v>
      </c>
      <c r="C18916" s="102"/>
      <c r="D18916" s="100" t="s">
        <v>33379</v>
      </c>
      <c r="E18916" s="101">
        <v>41.92</v>
      </c>
      <c r="F18916" s="102"/>
    </row>
    <row r="18917" ht="12.75" customHeight="1">
      <c r="A18917" s="100" t="s">
        <v>33210</v>
      </c>
      <c r="B18917" s="101">
        <v>1715.94</v>
      </c>
      <c r="C18917" s="102"/>
      <c r="D18917" s="100" t="s">
        <v>19442</v>
      </c>
      <c r="E18917" s="101">
        <v>39.35</v>
      </c>
      <c r="F18917" s="102"/>
    </row>
    <row r="18918" ht="12.75" customHeight="1">
      <c r="A18918" s="100" t="s">
        <v>19117</v>
      </c>
      <c r="B18918" s="101">
        <v>1706.47</v>
      </c>
      <c r="C18918" s="102"/>
      <c r="D18918" s="100" t="s">
        <v>33380</v>
      </c>
      <c r="E18918" s="101">
        <v>48.14</v>
      </c>
      <c r="F18918" s="102"/>
    </row>
    <row r="18919" ht="12.75" customHeight="1">
      <c r="A18919" s="100" t="s">
        <v>33213</v>
      </c>
      <c r="B18919" s="101">
        <v>5532.41</v>
      </c>
      <c r="C18919" s="102"/>
      <c r="D18919" s="100" t="s">
        <v>19444</v>
      </c>
      <c r="E18919" s="101">
        <v>45.57</v>
      </c>
      <c r="F18919" s="102"/>
    </row>
    <row r="18920" ht="12.75" customHeight="1">
      <c r="A18920" s="100" t="s">
        <v>19119</v>
      </c>
      <c r="B18920" s="101">
        <v>5518.2</v>
      </c>
      <c r="C18920" s="102"/>
      <c r="D18920" s="100" t="s">
        <v>33381</v>
      </c>
      <c r="E18920" s="101">
        <v>51.14</v>
      </c>
      <c r="F18920" s="102"/>
    </row>
    <row r="18921" ht="12.75" customHeight="1">
      <c r="A18921" s="100" t="s">
        <v>33214</v>
      </c>
      <c r="B18921" s="101">
        <v>406.04</v>
      </c>
      <c r="C18921" s="102"/>
      <c r="D18921" s="100" t="s">
        <v>19446</v>
      </c>
      <c r="E18921" s="101">
        <v>48.57</v>
      </c>
      <c r="F18921" s="102"/>
    </row>
    <row r="18922" ht="12.75" customHeight="1">
      <c r="A18922" s="100" t="s">
        <v>19121</v>
      </c>
      <c r="B18922" s="101">
        <v>403.67</v>
      </c>
      <c r="C18922" s="102"/>
      <c r="D18922" s="100" t="s">
        <v>33382</v>
      </c>
      <c r="E18922" s="101">
        <v>27.78</v>
      </c>
      <c r="F18922" s="102"/>
    </row>
    <row r="18923" ht="12.75" customHeight="1">
      <c r="A18923" s="100" t="s">
        <v>33215</v>
      </c>
      <c r="B18923" s="101">
        <v>961.4</v>
      </c>
      <c r="C18923" s="102"/>
      <c r="D18923" s="100" t="s">
        <v>19448</v>
      </c>
      <c r="E18923" s="101">
        <v>25.21</v>
      </c>
      <c r="F18923" s="102"/>
    </row>
    <row r="18924" ht="12.75" customHeight="1">
      <c r="A18924" s="100" t="s">
        <v>19123</v>
      </c>
      <c r="B18924" s="101">
        <v>961.4</v>
      </c>
      <c r="C18924" s="102"/>
      <c r="D18924" s="100" t="s">
        <v>33383</v>
      </c>
      <c r="E18924" s="101">
        <v>77.23</v>
      </c>
      <c r="F18924" s="102"/>
    </row>
    <row r="18925" ht="12.75" customHeight="1">
      <c r="A18925" s="100" t="s">
        <v>33216</v>
      </c>
      <c r="B18925" s="101">
        <v>1061.44</v>
      </c>
      <c r="C18925" s="102"/>
      <c r="D18925" s="100" t="s">
        <v>19450</v>
      </c>
      <c r="E18925" s="101">
        <v>71.32</v>
      </c>
      <c r="F18925" s="102"/>
    </row>
    <row r="18926" ht="12.75" customHeight="1">
      <c r="A18926" s="100" t="s">
        <v>19125</v>
      </c>
      <c r="B18926" s="101">
        <v>1056.7</v>
      </c>
      <c r="C18926" s="102"/>
      <c r="D18926" s="100" t="s">
        <v>33384</v>
      </c>
      <c r="E18926" s="101">
        <v>89.54</v>
      </c>
      <c r="F18926" s="102"/>
    </row>
    <row r="18927" ht="12.75" customHeight="1">
      <c r="A18927" s="100" t="s">
        <v>33217</v>
      </c>
      <c r="B18927" s="101">
        <v>1996.07</v>
      </c>
      <c r="C18927" s="102"/>
      <c r="D18927" s="100" t="s">
        <v>19452</v>
      </c>
      <c r="E18927" s="101">
        <v>83.63</v>
      </c>
      <c r="F18927" s="102"/>
    </row>
    <row r="18928" ht="12.75" customHeight="1">
      <c r="A18928" s="100" t="s">
        <v>19127</v>
      </c>
      <c r="B18928" s="101">
        <v>1980.93</v>
      </c>
      <c r="C18928" s="102"/>
      <c r="D18928" s="100" t="s">
        <v>33385</v>
      </c>
      <c r="E18928" s="101">
        <v>101.05</v>
      </c>
      <c r="F18928" s="102"/>
    </row>
    <row r="18929" ht="12.75" customHeight="1">
      <c r="A18929" s="100" t="s">
        <v>33218</v>
      </c>
      <c r="B18929" s="101">
        <v>2096.44</v>
      </c>
      <c r="C18929" s="102"/>
      <c r="D18929" s="100" t="s">
        <v>19454</v>
      </c>
      <c r="E18929" s="101">
        <v>94.83</v>
      </c>
      <c r="F18929" s="102"/>
    </row>
    <row r="18930" ht="12.75" customHeight="1">
      <c r="A18930" s="100" t="s">
        <v>19129</v>
      </c>
      <c r="B18930" s="101">
        <v>2081.3</v>
      </c>
      <c r="C18930" s="102"/>
      <c r="D18930" s="100" t="s">
        <v>33386</v>
      </c>
      <c r="E18930" s="101">
        <v>124.6</v>
      </c>
      <c r="F18930" s="102"/>
    </row>
    <row r="18931" ht="12.75" customHeight="1">
      <c r="A18931" s="100" t="s">
        <v>33219</v>
      </c>
      <c r="B18931" s="101">
        <v>597.2</v>
      </c>
      <c r="C18931" s="102"/>
      <c r="D18931" s="100" t="s">
        <v>19456</v>
      </c>
      <c r="E18931" s="101">
        <v>118.38</v>
      </c>
      <c r="F18931" s="102"/>
    </row>
    <row r="18932" ht="12.75" customHeight="1">
      <c r="A18932" s="100" t="s">
        <v>19131</v>
      </c>
      <c r="B18932" s="101">
        <v>593.88</v>
      </c>
      <c r="C18932" s="102"/>
      <c r="D18932" s="100" t="s">
        <v>33387</v>
      </c>
      <c r="E18932" s="101">
        <v>124.2</v>
      </c>
      <c r="F18932" s="102"/>
    </row>
    <row r="18933" ht="12.75" customHeight="1">
      <c r="A18933" s="100" t="s">
        <v>33220</v>
      </c>
      <c r="B18933" s="101">
        <v>1318.61</v>
      </c>
      <c r="C18933" s="102"/>
      <c r="D18933" s="100" t="s">
        <v>19458</v>
      </c>
      <c r="E18933" s="101">
        <v>117.72</v>
      </c>
      <c r="F18933" s="102"/>
    </row>
    <row r="18934" ht="12.75" customHeight="1">
      <c r="A18934" s="100" t="s">
        <v>103</v>
      </c>
      <c r="B18934" s="101">
        <v>1313.87</v>
      </c>
      <c r="C18934" s="102"/>
      <c r="D18934" s="100" t="s">
        <v>33388</v>
      </c>
      <c r="E18934" s="101">
        <v>164.92</v>
      </c>
      <c r="F18934" s="102"/>
    </row>
    <row r="18935" ht="12.75" customHeight="1">
      <c r="A18935" s="100" t="s">
        <v>33221</v>
      </c>
      <c r="B18935" s="101">
        <v>770.16</v>
      </c>
      <c r="C18935" s="102"/>
      <c r="D18935" s="100" t="s">
        <v>19460</v>
      </c>
      <c r="E18935" s="101">
        <v>158.44</v>
      </c>
      <c r="F18935" s="102"/>
    </row>
    <row r="18936" ht="12.75" customHeight="1">
      <c r="A18936" s="100" t="s">
        <v>19134</v>
      </c>
      <c r="B18936" s="101">
        <v>759.96</v>
      </c>
      <c r="C18936" s="102"/>
      <c r="D18936" s="100" t="s">
        <v>33389</v>
      </c>
      <c r="E18936" s="101">
        <v>148.34</v>
      </c>
      <c r="F18936" s="102"/>
    </row>
    <row r="18937" ht="12.75" customHeight="1">
      <c r="A18937" s="100" t="s">
        <v>33222</v>
      </c>
      <c r="B18937" s="101">
        <v>833.14</v>
      </c>
      <c r="C18937" s="102"/>
      <c r="D18937" s="100" t="s">
        <v>19462</v>
      </c>
      <c r="E18937" s="101">
        <v>141.56</v>
      </c>
      <c r="F18937" s="102"/>
    </row>
    <row r="18938" ht="12.75" customHeight="1">
      <c r="A18938" s="100" t="s">
        <v>19136</v>
      </c>
      <c r="B18938" s="101">
        <v>833.14</v>
      </c>
      <c r="C18938" s="102"/>
      <c r="D18938" s="100" t="s">
        <v>33390</v>
      </c>
      <c r="E18938" s="101">
        <v>200.16</v>
      </c>
      <c r="F18938" s="102"/>
    </row>
    <row r="18939" ht="12.75" customHeight="1">
      <c r="A18939" s="100" t="s">
        <v>33223</v>
      </c>
      <c r="B18939" s="101">
        <v>771.54</v>
      </c>
      <c r="C18939" s="102"/>
      <c r="D18939" s="100" t="s">
        <v>19464</v>
      </c>
      <c r="E18939" s="101">
        <v>193.38</v>
      </c>
      <c r="F18939" s="102"/>
    </row>
    <row r="18940" ht="12.75" customHeight="1">
      <c r="A18940" s="100" t="s">
        <v>19138</v>
      </c>
      <c r="B18940" s="101">
        <v>771.54</v>
      </c>
      <c r="C18940" s="102"/>
      <c r="D18940" s="100" t="s">
        <v>33391</v>
      </c>
      <c r="E18940" s="101">
        <v>147.48</v>
      </c>
      <c r="F18940" s="102"/>
    </row>
    <row r="18941" ht="12.75" customHeight="1">
      <c r="A18941" s="100" t="s">
        <v>33224</v>
      </c>
      <c r="B18941" s="101">
        <v>700.26</v>
      </c>
      <c r="C18941" s="102"/>
      <c r="D18941" s="100" t="s">
        <v>19466</v>
      </c>
      <c r="E18941" s="101">
        <v>141.57</v>
      </c>
      <c r="F18941" s="102"/>
    </row>
    <row r="18942" ht="12.75" customHeight="1">
      <c r="A18942" s="100" t="s">
        <v>19140</v>
      </c>
      <c r="B18942" s="101">
        <v>700.26</v>
      </c>
      <c r="C18942" s="102"/>
      <c r="D18942" s="100" t="s">
        <v>33392</v>
      </c>
      <c r="E18942" s="101">
        <v>153.45</v>
      </c>
      <c r="F18942" s="102"/>
    </row>
    <row r="18943" ht="12.75" customHeight="1">
      <c r="A18943" s="100" t="s">
        <v>33225</v>
      </c>
      <c r="B18943" s="101">
        <v>928.2</v>
      </c>
      <c r="C18943" s="102"/>
      <c r="D18943" s="100" t="s">
        <v>19468</v>
      </c>
      <c r="E18943" s="101">
        <v>147.54</v>
      </c>
      <c r="F18943" s="102"/>
    </row>
    <row r="18944" ht="12.75" customHeight="1">
      <c r="A18944" s="100" t="s">
        <v>19142</v>
      </c>
      <c r="B18944" s="101">
        <v>921.1</v>
      </c>
      <c r="C18944" s="102"/>
      <c r="D18944" s="100" t="s">
        <v>33393</v>
      </c>
      <c r="E18944" s="101">
        <v>176.58</v>
      </c>
      <c r="F18944" s="102"/>
    </row>
    <row r="18945" ht="12.75" customHeight="1">
      <c r="A18945" s="100" t="s">
        <v>33226</v>
      </c>
      <c r="B18945" s="101">
        <v>2171.03</v>
      </c>
      <c r="C18945" s="102"/>
      <c r="D18945" s="100" t="s">
        <v>19470</v>
      </c>
      <c r="E18945" s="101">
        <v>170.67</v>
      </c>
      <c r="F18945" s="102"/>
    </row>
    <row r="18946" ht="12.75" customHeight="1">
      <c r="A18946" s="100" t="s">
        <v>19144</v>
      </c>
      <c r="B18946" s="101">
        <v>2151.13</v>
      </c>
      <c r="C18946" s="102"/>
      <c r="D18946" s="100" t="s">
        <v>33394</v>
      </c>
      <c r="E18946" s="101">
        <v>179.72</v>
      </c>
      <c r="F18946" s="102"/>
    </row>
    <row r="18947" ht="12.75" customHeight="1">
      <c r="A18947" s="100" t="s">
        <v>33227</v>
      </c>
      <c r="B18947" s="101">
        <v>945.41</v>
      </c>
      <c r="C18947" s="102"/>
      <c r="D18947" s="100" t="s">
        <v>19472</v>
      </c>
      <c r="E18947" s="101">
        <v>173.81</v>
      </c>
      <c r="F18947" s="102"/>
    </row>
    <row r="18948" ht="12.75" customHeight="1">
      <c r="A18948" s="100" t="s">
        <v>19146</v>
      </c>
      <c r="B18948" s="101">
        <v>943.04</v>
      </c>
      <c r="C18948" s="102"/>
      <c r="D18948" s="100" t="s">
        <v>33395</v>
      </c>
      <c r="E18948" s="101">
        <v>210.06</v>
      </c>
      <c r="F18948" s="102"/>
    </row>
    <row r="18949" ht="12.75" customHeight="1">
      <c r="A18949" s="100" t="s">
        <v>33228</v>
      </c>
      <c r="B18949" s="101">
        <v>289.21</v>
      </c>
      <c r="C18949" s="102"/>
      <c r="D18949" s="100" t="s">
        <v>19474</v>
      </c>
      <c r="E18949" s="101">
        <v>204.15</v>
      </c>
      <c r="F18949" s="102"/>
    </row>
    <row r="18950" ht="12.75" customHeight="1">
      <c r="A18950" s="100" t="s">
        <v>19148</v>
      </c>
      <c r="B18950" s="101">
        <v>284.47</v>
      </c>
      <c r="C18950" s="102"/>
      <c r="D18950" s="100" t="s">
        <v>33396</v>
      </c>
      <c r="E18950" s="101">
        <v>244.9</v>
      </c>
      <c r="F18950" s="102"/>
    </row>
    <row r="18951" ht="12.75" customHeight="1">
      <c r="A18951" s="100" t="s">
        <v>33229</v>
      </c>
      <c r="B18951" s="101">
        <v>106.25</v>
      </c>
      <c r="C18951" s="102"/>
      <c r="D18951" s="100" t="s">
        <v>19476</v>
      </c>
      <c r="E18951" s="101">
        <v>238.99</v>
      </c>
      <c r="F18951" s="102"/>
    </row>
    <row r="18952" ht="12.75" customHeight="1">
      <c r="A18952" s="100" t="s">
        <v>19150</v>
      </c>
      <c r="B18952" s="101">
        <v>101.51</v>
      </c>
      <c r="C18952" s="102"/>
      <c r="D18952" s="100" t="s">
        <v>33397</v>
      </c>
      <c r="E18952" s="101">
        <v>142.73</v>
      </c>
      <c r="F18952" s="102"/>
    </row>
    <row r="18953" ht="12.75" customHeight="1">
      <c r="A18953" s="100" t="s">
        <v>33230</v>
      </c>
      <c r="B18953" s="101">
        <v>129.97</v>
      </c>
      <c r="C18953" s="102"/>
      <c r="D18953" s="100" t="s">
        <v>19478</v>
      </c>
      <c r="E18953" s="101">
        <v>137.08</v>
      </c>
      <c r="F18953" s="102"/>
    </row>
    <row r="18954" ht="12.75" customHeight="1">
      <c r="A18954" s="100" t="s">
        <v>214</v>
      </c>
      <c r="B18954" s="101">
        <v>125.23</v>
      </c>
      <c r="C18954" s="102"/>
      <c r="D18954" s="100" t="s">
        <v>33398</v>
      </c>
      <c r="E18954" s="101">
        <v>157.2</v>
      </c>
      <c r="F18954" s="102"/>
    </row>
    <row r="18955" ht="12.75" customHeight="1">
      <c r="A18955" s="100" t="s">
        <v>33231</v>
      </c>
      <c r="B18955" s="101">
        <v>117.75</v>
      </c>
      <c r="C18955" s="102"/>
      <c r="D18955" s="100" t="s">
        <v>19480</v>
      </c>
      <c r="E18955" s="101">
        <v>151.55</v>
      </c>
      <c r="F18955" s="102"/>
    </row>
    <row r="18956" ht="12.75" customHeight="1">
      <c r="A18956" s="100" t="s">
        <v>205</v>
      </c>
      <c r="B18956" s="101">
        <v>113.01</v>
      </c>
      <c r="C18956" s="102"/>
      <c r="D18956" s="100" t="s">
        <v>33399</v>
      </c>
      <c r="E18956" s="101">
        <v>175.25</v>
      </c>
      <c r="F18956" s="102"/>
    </row>
    <row r="18957" ht="12.75" customHeight="1">
      <c r="A18957" s="100" t="s">
        <v>33232</v>
      </c>
      <c r="B18957" s="101">
        <v>125.47</v>
      </c>
      <c r="C18957" s="102"/>
      <c r="D18957" s="100" t="s">
        <v>19482</v>
      </c>
      <c r="E18957" s="101">
        <v>169.6</v>
      </c>
      <c r="F18957" s="102"/>
    </row>
    <row r="18958" ht="12.75" customHeight="1">
      <c r="A18958" s="100" t="s">
        <v>208</v>
      </c>
      <c r="B18958" s="101">
        <v>120.73</v>
      </c>
      <c r="C18958" s="102"/>
      <c r="D18958" s="100" t="s">
        <v>33400</v>
      </c>
      <c r="E18958" s="101">
        <v>190.59</v>
      </c>
      <c r="F18958" s="102"/>
    </row>
    <row r="18959" ht="12.75" customHeight="1">
      <c r="A18959" s="100" t="s">
        <v>33233</v>
      </c>
      <c r="B18959" s="101">
        <v>220.6</v>
      </c>
      <c r="C18959" s="102"/>
      <c r="D18959" s="100" t="s">
        <v>19484</v>
      </c>
      <c r="E18959" s="101">
        <v>184.94</v>
      </c>
      <c r="F18959" s="102"/>
    </row>
    <row r="18960" ht="12.75" customHeight="1">
      <c r="A18960" s="100" t="s">
        <v>19155</v>
      </c>
      <c r="B18960" s="101">
        <v>215.86</v>
      </c>
      <c r="C18960" s="102"/>
      <c r="D18960" s="100" t="s">
        <v>33401</v>
      </c>
      <c r="E18960" s="101">
        <v>208.74</v>
      </c>
      <c r="F18960" s="102"/>
    </row>
    <row r="18961" ht="12.75" customHeight="1">
      <c r="A18961" s="100" t="s">
        <v>33234</v>
      </c>
      <c r="B18961" s="101">
        <v>235.47</v>
      </c>
      <c r="C18961" s="102"/>
      <c r="D18961" s="100" t="s">
        <v>19486</v>
      </c>
      <c r="E18961" s="101">
        <v>203.09</v>
      </c>
      <c r="F18961" s="102"/>
    </row>
    <row r="18962" ht="12.75" customHeight="1">
      <c r="A18962" s="100" t="s">
        <v>19157</v>
      </c>
      <c r="B18962" s="101">
        <v>230.73</v>
      </c>
      <c r="C18962" s="102"/>
      <c r="D18962" s="100" t="s">
        <v>33402</v>
      </c>
      <c r="E18962" s="101">
        <v>190.47</v>
      </c>
      <c r="F18962" s="102"/>
    </row>
    <row r="18963" ht="12.75" customHeight="1">
      <c r="A18963" s="100" t="s">
        <v>33235</v>
      </c>
      <c r="B18963" s="101">
        <v>282.22</v>
      </c>
      <c r="C18963" s="102"/>
      <c r="D18963" s="100" t="s">
        <v>19488</v>
      </c>
      <c r="E18963" s="101">
        <v>184.82</v>
      </c>
      <c r="F18963" s="102"/>
    </row>
    <row r="18964" ht="12.75" customHeight="1">
      <c r="A18964" s="100" t="s">
        <v>19159</v>
      </c>
      <c r="B18964" s="101">
        <v>277.48</v>
      </c>
      <c r="C18964" s="102"/>
      <c r="D18964" s="100" t="s">
        <v>33403</v>
      </c>
      <c r="E18964" s="101">
        <v>5262.01</v>
      </c>
      <c r="F18964" s="102"/>
    </row>
    <row r="18965" ht="12.75" customHeight="1">
      <c r="A18965" s="100" t="s">
        <v>33236</v>
      </c>
      <c r="B18965" s="101">
        <v>90.96</v>
      </c>
      <c r="C18965" s="102"/>
      <c r="D18965" s="100" t="s">
        <v>19490</v>
      </c>
      <c r="E18965" s="101">
        <v>5256.87</v>
      </c>
      <c r="F18965" s="102"/>
    </row>
    <row r="18966" ht="12.75" customHeight="1">
      <c r="A18966" s="100" t="s">
        <v>211</v>
      </c>
      <c r="B18966" s="101">
        <v>88.5</v>
      </c>
      <c r="C18966" s="102"/>
      <c r="D18966" s="100" t="s">
        <v>33404</v>
      </c>
      <c r="E18966" s="101">
        <v>6149.94</v>
      </c>
      <c r="F18966" s="102"/>
    </row>
    <row r="18967" ht="12.75" customHeight="1">
      <c r="A18967" s="100" t="s">
        <v>33237</v>
      </c>
      <c r="B18967" s="101">
        <v>315.47</v>
      </c>
      <c r="C18967" s="102"/>
      <c r="D18967" s="100" t="s">
        <v>19492</v>
      </c>
      <c r="E18967" s="101">
        <v>6142.23</v>
      </c>
      <c r="F18967" s="102"/>
    </row>
    <row r="18968" ht="12.75" customHeight="1">
      <c r="A18968" s="100" t="s">
        <v>19162</v>
      </c>
      <c r="B18968" s="101">
        <v>310.73</v>
      </c>
      <c r="C18968" s="102"/>
      <c r="D18968" s="100" t="s">
        <v>33405</v>
      </c>
      <c r="E18968" s="101">
        <v>7758.63</v>
      </c>
      <c r="F18968" s="102"/>
    </row>
    <row r="18969" ht="12.75" customHeight="1">
      <c r="A18969" s="100" t="s">
        <v>33238</v>
      </c>
      <c r="B18969" s="101">
        <v>249.67</v>
      </c>
      <c r="C18969" s="102"/>
      <c r="D18969" s="100" t="s">
        <v>19494</v>
      </c>
      <c r="E18969" s="101">
        <v>7748.35</v>
      </c>
      <c r="F18969" s="102"/>
    </row>
    <row r="18970" ht="12.75" customHeight="1">
      <c r="A18970" s="100" t="s">
        <v>19164</v>
      </c>
      <c r="B18970" s="101">
        <v>244.93</v>
      </c>
      <c r="C18970" s="102"/>
      <c r="D18970" s="100" t="s">
        <v>33406</v>
      </c>
      <c r="E18970" s="101">
        <v>9688.88</v>
      </c>
      <c r="F18970" s="102"/>
    </row>
    <row r="18971" ht="12.75" customHeight="1">
      <c r="A18971" s="100" t="s">
        <v>33239</v>
      </c>
      <c r="B18971" s="101">
        <v>535.65</v>
      </c>
      <c r="C18971" s="102"/>
      <c r="D18971" s="100" t="s">
        <v>19496</v>
      </c>
      <c r="E18971" s="101">
        <v>9676.03</v>
      </c>
      <c r="F18971" s="102"/>
    </row>
    <row r="18972" ht="12.75" customHeight="1">
      <c r="A18972" s="100" t="s">
        <v>202</v>
      </c>
      <c r="B18972" s="101">
        <v>530.91</v>
      </c>
      <c r="C18972" s="102"/>
      <c r="D18972" s="100" t="s">
        <v>33407</v>
      </c>
      <c r="E18972" s="101">
        <v>12214.1</v>
      </c>
      <c r="F18972" s="102"/>
    </row>
    <row r="18973" ht="12.75" customHeight="1">
      <c r="A18973" s="100" t="s">
        <v>33240</v>
      </c>
      <c r="B18973" s="101">
        <v>103.9</v>
      </c>
      <c r="C18973" s="102"/>
      <c r="D18973" s="100" t="s">
        <v>19498</v>
      </c>
      <c r="E18973" s="101">
        <v>12198.68</v>
      </c>
      <c r="F18973" s="102"/>
    </row>
    <row r="18974" ht="12.75" customHeight="1">
      <c r="A18974" s="100" t="s">
        <v>19167</v>
      </c>
      <c r="B18974" s="101">
        <v>103.9</v>
      </c>
      <c r="C18974" s="102"/>
      <c r="D18974" s="100" t="s">
        <v>33408</v>
      </c>
      <c r="E18974" s="101">
        <v>16911.46</v>
      </c>
      <c r="F18974" s="102"/>
    </row>
    <row r="18975" ht="12.75" customHeight="1">
      <c r="A18975" s="100" t="s">
        <v>33241</v>
      </c>
      <c r="B18975" s="101">
        <v>170.0</v>
      </c>
      <c r="C18975" s="102"/>
      <c r="D18975" s="100" t="s">
        <v>19500</v>
      </c>
      <c r="E18975" s="101">
        <v>16893.47</v>
      </c>
      <c r="F18975" s="102"/>
    </row>
    <row r="18976" ht="12.75" customHeight="1">
      <c r="A18976" s="100" t="s">
        <v>19169</v>
      </c>
      <c r="B18976" s="101">
        <v>170.0</v>
      </c>
      <c r="C18976" s="102"/>
      <c r="D18976" s="100" t="s">
        <v>33409</v>
      </c>
      <c r="E18976" s="101">
        <v>18864.39</v>
      </c>
      <c r="F18976" s="102"/>
    </row>
    <row r="18977" ht="12.75" customHeight="1">
      <c r="A18977" s="100" t="s">
        <v>33242</v>
      </c>
      <c r="B18977" s="101">
        <v>302.5</v>
      </c>
      <c r="C18977" s="102"/>
      <c r="D18977" s="100" t="s">
        <v>19502</v>
      </c>
      <c r="E18977" s="101">
        <v>18843.83</v>
      </c>
      <c r="F18977" s="102"/>
    </row>
    <row r="18978" ht="12.75" customHeight="1">
      <c r="A18978" s="100" t="s">
        <v>19171</v>
      </c>
      <c r="B18978" s="101">
        <v>302.5</v>
      </c>
      <c r="C18978" s="102"/>
      <c r="D18978" s="100" t="s">
        <v>33410</v>
      </c>
      <c r="E18978" s="101">
        <v>28011.55</v>
      </c>
      <c r="F18978" s="102"/>
    </row>
    <row r="18979" ht="12.75" customHeight="1">
      <c r="A18979" s="100" t="s">
        <v>33411</v>
      </c>
      <c r="B18979" s="101">
        <v>353.44</v>
      </c>
      <c r="C18979" s="102"/>
      <c r="D18979" s="100" t="s">
        <v>19504</v>
      </c>
      <c r="E18979" s="101">
        <v>27988.42</v>
      </c>
      <c r="F18979" s="102"/>
    </row>
    <row r="18980" ht="12.75" customHeight="1">
      <c r="A18980" s="100" t="s">
        <v>33412</v>
      </c>
      <c r="B18980" s="101">
        <v>353.44</v>
      </c>
      <c r="C18980" s="102"/>
      <c r="D18980" s="100" t="s">
        <v>33413</v>
      </c>
      <c r="E18980" s="101">
        <v>39092.4</v>
      </c>
      <c r="F18980" s="102"/>
    </row>
    <row r="18981" ht="12.75" customHeight="1">
      <c r="A18981" s="100" t="s">
        <v>33414</v>
      </c>
      <c r="B18981" s="101">
        <v>589.07</v>
      </c>
      <c r="C18981" s="102"/>
      <c r="D18981" s="100" t="s">
        <v>19506</v>
      </c>
      <c r="E18981" s="101">
        <v>39066.7</v>
      </c>
      <c r="F18981" s="102"/>
    </row>
    <row r="18982" ht="12.75" customHeight="1">
      <c r="A18982" s="100" t="s">
        <v>33415</v>
      </c>
      <c r="B18982" s="101">
        <v>589.07</v>
      </c>
      <c r="C18982" s="102"/>
      <c r="D18982" s="100" t="s">
        <v>33416</v>
      </c>
      <c r="E18982" s="101">
        <v>51491.75</v>
      </c>
      <c r="F18982" s="102"/>
    </row>
    <row r="18983" ht="12.75" customHeight="1">
      <c r="A18983" s="100" t="s">
        <v>33417</v>
      </c>
      <c r="B18983" s="101">
        <v>201.27</v>
      </c>
      <c r="C18983" s="102"/>
      <c r="D18983" s="100" t="s">
        <v>19508</v>
      </c>
      <c r="E18983" s="101">
        <v>51463.49</v>
      </c>
      <c r="F18983" s="102"/>
    </row>
    <row r="18984" ht="12.75" customHeight="1">
      <c r="A18984" s="100" t="s">
        <v>33418</v>
      </c>
      <c r="B18984" s="101">
        <v>201.27</v>
      </c>
      <c r="C18984" s="102"/>
      <c r="D18984" s="100" t="s">
        <v>33419</v>
      </c>
      <c r="E18984" s="101">
        <v>33329.81</v>
      </c>
      <c r="F18984" s="102"/>
    </row>
    <row r="18985" ht="12.75" customHeight="1">
      <c r="A18985" s="100" t="s">
        <v>33420</v>
      </c>
      <c r="B18985" s="101">
        <v>805.06</v>
      </c>
      <c r="C18985" s="102"/>
      <c r="D18985" s="100" t="s">
        <v>19510</v>
      </c>
      <c r="E18985" s="101">
        <v>33319.53</v>
      </c>
      <c r="F18985" s="102"/>
    </row>
    <row r="18986" ht="12.75" customHeight="1">
      <c r="A18986" s="100" t="s">
        <v>33421</v>
      </c>
      <c r="B18986" s="101">
        <v>805.06</v>
      </c>
      <c r="C18986" s="102"/>
      <c r="D18986" s="100" t="s">
        <v>33422</v>
      </c>
      <c r="E18986" s="101">
        <v>41077.86</v>
      </c>
      <c r="F18986" s="102"/>
    </row>
    <row r="18987" ht="12.75" customHeight="1">
      <c r="A18987" s="100" t="s">
        <v>33423</v>
      </c>
      <c r="B18987" s="101">
        <v>2476.16</v>
      </c>
      <c r="C18987" s="102"/>
      <c r="D18987" s="100" t="s">
        <v>19512</v>
      </c>
      <c r="E18987" s="101">
        <v>41065.01</v>
      </c>
      <c r="F18987" s="102"/>
    </row>
    <row r="18988" ht="12.75" customHeight="1">
      <c r="A18988" s="100" t="s">
        <v>33424</v>
      </c>
      <c r="B18988" s="101">
        <v>2476.16</v>
      </c>
      <c r="C18988" s="102"/>
      <c r="D18988" s="100" t="s">
        <v>33425</v>
      </c>
      <c r="E18988" s="101">
        <v>45172.11</v>
      </c>
      <c r="F18988" s="102"/>
    </row>
    <row r="18989" ht="12.75" customHeight="1">
      <c r="A18989" s="100" t="s">
        <v>33426</v>
      </c>
      <c r="B18989" s="101">
        <v>1196.8</v>
      </c>
      <c r="C18989" s="102"/>
      <c r="D18989" s="100" t="s">
        <v>19514</v>
      </c>
      <c r="E18989" s="101">
        <v>45156.69</v>
      </c>
      <c r="F18989" s="102"/>
    </row>
    <row r="18990" ht="12.75" customHeight="1">
      <c r="A18990" s="100" t="s">
        <v>33427</v>
      </c>
      <c r="B18990" s="101">
        <v>1196.8</v>
      </c>
      <c r="C18990" s="102"/>
      <c r="D18990" s="100" t="s">
        <v>33428</v>
      </c>
      <c r="E18990" s="101">
        <v>56797.24</v>
      </c>
      <c r="F18990" s="102"/>
    </row>
    <row r="18991" ht="12.75" customHeight="1">
      <c r="A18991" s="100" t="s">
        <v>33429</v>
      </c>
      <c r="B18991" s="101">
        <v>8639.72</v>
      </c>
      <c r="C18991" s="102"/>
      <c r="D18991" s="100" t="s">
        <v>19516</v>
      </c>
      <c r="E18991" s="101">
        <v>56776.69</v>
      </c>
      <c r="F18991" s="102"/>
    </row>
    <row r="18992" ht="12.75" customHeight="1">
      <c r="A18992" s="100" t="s">
        <v>33430</v>
      </c>
      <c r="B18992" s="101">
        <v>8639.72</v>
      </c>
      <c r="C18992" s="102"/>
      <c r="D18992" s="100" t="s">
        <v>33431</v>
      </c>
      <c r="E18992" s="101">
        <v>72958.56</v>
      </c>
      <c r="F18992" s="102"/>
    </row>
    <row r="18993" ht="12.75" customHeight="1">
      <c r="A18993" s="100" t="s">
        <v>33432</v>
      </c>
      <c r="B18993" s="101">
        <v>93.27</v>
      </c>
      <c r="C18993" s="102"/>
      <c r="D18993" s="100" t="s">
        <v>19518</v>
      </c>
      <c r="E18993" s="101">
        <v>72935.43</v>
      </c>
      <c r="F18993" s="102"/>
    </row>
    <row r="18994" ht="12.75" customHeight="1">
      <c r="A18994" s="100" t="s">
        <v>33433</v>
      </c>
      <c r="B18994" s="101">
        <v>93.27</v>
      </c>
      <c r="C18994" s="102"/>
      <c r="D18994" s="100" t="s">
        <v>33434</v>
      </c>
      <c r="E18994" s="101">
        <v>84850.6</v>
      </c>
      <c r="F18994" s="102"/>
    </row>
    <row r="18995" ht="12.75" customHeight="1">
      <c r="A18995" s="100" t="s">
        <v>33435</v>
      </c>
      <c r="B18995" s="101">
        <v>618.53</v>
      </c>
      <c r="C18995" s="102"/>
      <c r="D18995" s="100" t="s">
        <v>19520</v>
      </c>
      <c r="E18995" s="101">
        <v>84824.9</v>
      </c>
      <c r="F18995" s="102"/>
    </row>
    <row r="18996" ht="12.75" customHeight="1">
      <c r="A18996" s="100" t="s">
        <v>33436</v>
      </c>
      <c r="B18996" s="101">
        <v>618.53</v>
      </c>
      <c r="C18996" s="102"/>
      <c r="D18996" s="100" t="s">
        <v>33437</v>
      </c>
      <c r="E18996" s="101">
        <v>110419.65</v>
      </c>
      <c r="F18996" s="102"/>
    </row>
    <row r="18997" ht="12.75" customHeight="1">
      <c r="A18997" s="100" t="s">
        <v>33438</v>
      </c>
      <c r="B18997" s="101">
        <v>1484.46</v>
      </c>
      <c r="C18997" s="102"/>
      <c r="D18997" s="100" t="s">
        <v>19522</v>
      </c>
      <c r="E18997" s="101">
        <v>110391.39</v>
      </c>
      <c r="F18997" s="102"/>
    </row>
    <row r="18998" ht="12.75" customHeight="1">
      <c r="A18998" s="100" t="s">
        <v>33439</v>
      </c>
      <c r="B18998" s="101">
        <v>1484.46</v>
      </c>
      <c r="C18998" s="102"/>
      <c r="D18998" s="100" t="s">
        <v>33440</v>
      </c>
      <c r="E18998" s="101">
        <v>11612.4</v>
      </c>
      <c r="F18998" s="102"/>
    </row>
    <row r="18999" ht="12.75" customHeight="1">
      <c r="A18999" s="100" t="s">
        <v>33245</v>
      </c>
      <c r="B18999" s="101">
        <v>231.0</v>
      </c>
      <c r="C18999" s="102"/>
      <c r="D18999" s="100" t="s">
        <v>19524</v>
      </c>
      <c r="E18999" s="101">
        <v>11607.26</v>
      </c>
      <c r="F18999" s="102"/>
    </row>
    <row r="19000" ht="12.75" customHeight="1">
      <c r="A19000" s="100" t="s">
        <v>19177</v>
      </c>
      <c r="B19000" s="101">
        <v>231.0</v>
      </c>
      <c r="C19000" s="102"/>
      <c r="D19000" s="100" t="s">
        <v>33441</v>
      </c>
      <c r="E19000" s="101">
        <v>16447.81</v>
      </c>
      <c r="F19000" s="102"/>
    </row>
    <row r="19001" ht="12.75" customHeight="1">
      <c r="A19001" s="100" t="s">
        <v>33246</v>
      </c>
      <c r="B19001" s="101">
        <v>1027.0</v>
      </c>
      <c r="C19001" s="102"/>
      <c r="D19001" s="100" t="s">
        <v>19526</v>
      </c>
      <c r="E19001" s="101">
        <v>16440.1</v>
      </c>
      <c r="F19001" s="102"/>
    </row>
    <row r="19002" ht="12.75" customHeight="1">
      <c r="A19002" s="100" t="s">
        <v>19179</v>
      </c>
      <c r="B19002" s="101">
        <v>1027.0</v>
      </c>
      <c r="C19002" s="102"/>
      <c r="D19002" s="100" t="s">
        <v>33442</v>
      </c>
      <c r="E19002" s="101">
        <v>19618.99</v>
      </c>
      <c r="F19002" s="102"/>
    </row>
    <row r="19003" ht="12.75" customHeight="1">
      <c r="A19003" s="100" t="s">
        <v>33247</v>
      </c>
      <c r="B19003" s="101">
        <v>1334.0</v>
      </c>
      <c r="C19003" s="102"/>
      <c r="D19003" s="100" t="s">
        <v>19528</v>
      </c>
      <c r="E19003" s="101">
        <v>19608.71</v>
      </c>
      <c r="F19003" s="102"/>
    </row>
    <row r="19004" ht="12.75" customHeight="1">
      <c r="A19004" s="100" t="s">
        <v>19181</v>
      </c>
      <c r="B19004" s="101">
        <v>1334.0</v>
      </c>
      <c r="C19004" s="102"/>
      <c r="D19004" s="100" t="s">
        <v>33443</v>
      </c>
      <c r="E19004" s="101">
        <v>23420.56</v>
      </c>
      <c r="F19004" s="102"/>
    </row>
    <row r="19005" ht="12.75" customHeight="1">
      <c r="A19005" s="100" t="s">
        <v>33248</v>
      </c>
      <c r="B19005" s="101">
        <v>1848.0</v>
      </c>
      <c r="C19005" s="102"/>
      <c r="D19005" s="100" t="s">
        <v>19530</v>
      </c>
      <c r="E19005" s="101">
        <v>23407.71</v>
      </c>
      <c r="F19005" s="102"/>
    </row>
    <row r="19006" ht="12.75" customHeight="1">
      <c r="A19006" s="100" t="s">
        <v>19183</v>
      </c>
      <c r="B19006" s="101">
        <v>1848.0</v>
      </c>
      <c r="C19006" s="102"/>
      <c r="D19006" s="100" t="s">
        <v>33444</v>
      </c>
      <c r="E19006" s="101">
        <v>25961.36</v>
      </c>
      <c r="F19006" s="102"/>
    </row>
    <row r="19007" ht="12.75" customHeight="1">
      <c r="A19007" s="100" t="s">
        <v>33249</v>
      </c>
      <c r="B19007" s="101">
        <v>4558.18</v>
      </c>
      <c r="C19007" s="102"/>
      <c r="D19007" s="100" t="s">
        <v>19532</v>
      </c>
      <c r="E19007" s="101">
        <v>25945.94</v>
      </c>
      <c r="F19007" s="102"/>
    </row>
    <row r="19008" ht="12.75" customHeight="1">
      <c r="A19008" s="100" t="s">
        <v>19185</v>
      </c>
      <c r="B19008" s="101">
        <v>4558.18</v>
      </c>
      <c r="C19008" s="102"/>
      <c r="D19008" s="100" t="s">
        <v>33445</v>
      </c>
      <c r="E19008" s="101">
        <v>32914.87</v>
      </c>
      <c r="F19008" s="102"/>
    </row>
    <row r="19009" ht="12.75" customHeight="1">
      <c r="A19009" s="100" t="s">
        <v>33250</v>
      </c>
      <c r="B19009" s="101">
        <v>657.0</v>
      </c>
      <c r="C19009" s="102"/>
      <c r="D19009" s="100" t="s">
        <v>19534</v>
      </c>
      <c r="E19009" s="101">
        <v>32896.88</v>
      </c>
      <c r="F19009" s="102"/>
    </row>
    <row r="19010" ht="12.75" customHeight="1">
      <c r="A19010" s="100" t="s">
        <v>19187</v>
      </c>
      <c r="B19010" s="101">
        <v>657.0</v>
      </c>
      <c r="C19010" s="102"/>
      <c r="D19010" s="100" t="s">
        <v>33446</v>
      </c>
      <c r="E19010" s="101">
        <v>36716.44</v>
      </c>
      <c r="F19010" s="102"/>
    </row>
    <row r="19011" ht="12.75" customHeight="1">
      <c r="A19011" s="100" t="s">
        <v>33251</v>
      </c>
      <c r="B19011" s="101">
        <v>769.0</v>
      </c>
      <c r="C19011" s="102"/>
      <c r="D19011" s="100" t="s">
        <v>19536</v>
      </c>
      <c r="E19011" s="101">
        <v>36695.88</v>
      </c>
      <c r="F19011" s="102"/>
    </row>
    <row r="19012" ht="12.75" customHeight="1">
      <c r="A19012" s="100" t="s">
        <v>19189</v>
      </c>
      <c r="B19012" s="101">
        <v>769.0</v>
      </c>
      <c r="C19012" s="102"/>
      <c r="D19012" s="100" t="s">
        <v>33447</v>
      </c>
      <c r="E19012" s="101">
        <v>42091.46</v>
      </c>
      <c r="F19012" s="102"/>
    </row>
    <row r="19013" ht="12.75" customHeight="1">
      <c r="A19013" s="100" t="s">
        <v>33254</v>
      </c>
      <c r="B19013" s="101">
        <v>402.71</v>
      </c>
      <c r="C19013" s="102"/>
      <c r="D19013" s="100" t="s">
        <v>19538</v>
      </c>
      <c r="E19013" s="101">
        <v>42068.33</v>
      </c>
      <c r="F19013" s="102"/>
    </row>
    <row r="19014" ht="12.75" customHeight="1">
      <c r="A19014" s="100" t="s">
        <v>19191</v>
      </c>
      <c r="B19014" s="101">
        <v>402.71</v>
      </c>
      <c r="C19014" s="102"/>
      <c r="D19014" s="100" t="s">
        <v>33448</v>
      </c>
      <c r="E19014" s="101">
        <v>55448.45</v>
      </c>
      <c r="F19014" s="102"/>
    </row>
    <row r="19015" ht="12.75" customHeight="1">
      <c r="A19015" s="100" t="s">
        <v>33255</v>
      </c>
      <c r="B19015" s="101">
        <v>1306.91</v>
      </c>
      <c r="C19015" s="102"/>
      <c r="D19015" s="100" t="s">
        <v>19540</v>
      </c>
      <c r="E19015" s="101">
        <v>55422.75</v>
      </c>
      <c r="F19015" s="102"/>
    </row>
    <row r="19016" ht="12.75" customHeight="1">
      <c r="A19016" s="100" t="s">
        <v>19193</v>
      </c>
      <c r="B19016" s="101">
        <v>1306.91</v>
      </c>
      <c r="C19016" s="102"/>
      <c r="D19016" s="100" t="s">
        <v>33449</v>
      </c>
      <c r="E19016" s="101">
        <v>61588.13</v>
      </c>
      <c r="F19016" s="102"/>
    </row>
    <row r="19017" ht="12.75" customHeight="1">
      <c r="A19017" s="100" t="s">
        <v>33256</v>
      </c>
      <c r="B19017" s="101">
        <v>752.46</v>
      </c>
      <c r="C19017" s="102"/>
      <c r="D19017" s="100" t="s">
        <v>19542</v>
      </c>
      <c r="E19017" s="101">
        <v>61559.87</v>
      </c>
      <c r="F19017" s="102"/>
    </row>
    <row r="19018" ht="12.75" customHeight="1">
      <c r="A19018" s="100" t="s">
        <v>19195</v>
      </c>
      <c r="B19018" s="101">
        <v>752.46</v>
      </c>
      <c r="C19018" s="102"/>
      <c r="D19018" s="100" t="s">
        <v>33450</v>
      </c>
      <c r="E19018" s="101">
        <v>53500.0</v>
      </c>
      <c r="F19018" s="102"/>
    </row>
    <row r="19019" ht="12.75" customHeight="1">
      <c r="A19019" s="100" t="s">
        <v>33257</v>
      </c>
      <c r="B19019" s="101">
        <v>796.95</v>
      </c>
      <c r="C19019" s="102"/>
      <c r="D19019" s="100" t="s">
        <v>19544</v>
      </c>
      <c r="E19019" s="101">
        <v>53500.0</v>
      </c>
      <c r="F19019" s="102"/>
    </row>
    <row r="19020" ht="12.75" customHeight="1">
      <c r="A19020" s="100" t="s">
        <v>19197</v>
      </c>
      <c r="B19020" s="101">
        <v>796.95</v>
      </c>
      <c r="C19020" s="102"/>
      <c r="D19020" s="100" t="s">
        <v>33451</v>
      </c>
      <c r="E19020" s="101">
        <v>48400.0</v>
      </c>
      <c r="F19020" s="102"/>
    </row>
    <row r="19021" ht="12.75" customHeight="1">
      <c r="A19021" s="100" t="s">
        <v>33258</v>
      </c>
      <c r="B19021" s="101">
        <v>2415.19</v>
      </c>
      <c r="C19021" s="102"/>
      <c r="D19021" s="100" t="s">
        <v>19546</v>
      </c>
      <c r="E19021" s="101">
        <v>48400.0</v>
      </c>
      <c r="F19021" s="102"/>
    </row>
    <row r="19022" ht="12.75" customHeight="1">
      <c r="A19022" s="100" t="s">
        <v>19199</v>
      </c>
      <c r="B19022" s="101">
        <v>2415.19</v>
      </c>
      <c r="C19022" s="102"/>
      <c r="D19022" s="100" t="s">
        <v>33452</v>
      </c>
      <c r="E19022" s="101">
        <v>53500.0</v>
      </c>
      <c r="F19022" s="102"/>
    </row>
    <row r="19023" ht="12.75" customHeight="1">
      <c r="A19023" s="100" t="s">
        <v>33260</v>
      </c>
      <c r="B19023" s="101">
        <v>20.28</v>
      </c>
      <c r="C19023" s="102"/>
      <c r="D19023" s="100" t="s">
        <v>19548</v>
      </c>
      <c r="E19023" s="101">
        <v>53500.0</v>
      </c>
      <c r="F19023" s="102"/>
    </row>
    <row r="19024" ht="12.75" customHeight="1">
      <c r="A19024" s="100" t="s">
        <v>19203</v>
      </c>
      <c r="B19024" s="101">
        <v>20.28</v>
      </c>
      <c r="C19024" s="102"/>
      <c r="D19024" s="100" t="s">
        <v>33453</v>
      </c>
      <c r="E19024" s="101">
        <v>48400.0</v>
      </c>
      <c r="F19024" s="102"/>
    </row>
    <row r="19025" ht="12.75" customHeight="1">
      <c r="A19025" s="100" t="s">
        <v>33261</v>
      </c>
      <c r="B19025" s="101">
        <v>458.35</v>
      </c>
      <c r="C19025" s="102"/>
      <c r="D19025" s="100" t="s">
        <v>19550</v>
      </c>
      <c r="E19025" s="101">
        <v>48400.0</v>
      </c>
      <c r="F19025" s="102"/>
    </row>
    <row r="19026" ht="12.75" customHeight="1">
      <c r="A19026" s="100" t="s">
        <v>19205</v>
      </c>
      <c r="B19026" s="101">
        <v>458.35</v>
      </c>
      <c r="C19026" s="102"/>
      <c r="D19026" s="100" t="s">
        <v>33454</v>
      </c>
      <c r="E19026" s="101">
        <v>55980.0</v>
      </c>
      <c r="F19026" s="102"/>
    </row>
    <row r="19027" ht="12.75" customHeight="1">
      <c r="A19027" s="100" t="s">
        <v>33262</v>
      </c>
      <c r="B19027" s="101">
        <v>130.73</v>
      </c>
      <c r="C19027" s="102"/>
      <c r="D19027" s="100" t="s">
        <v>19552</v>
      </c>
      <c r="E19027" s="101">
        <v>55980.0</v>
      </c>
      <c r="F19027" s="102"/>
    </row>
    <row r="19028" ht="12.75" customHeight="1">
      <c r="A19028" s="100" t="s">
        <v>19207</v>
      </c>
      <c r="B19028" s="101">
        <v>130.73</v>
      </c>
      <c r="C19028" s="102"/>
      <c r="D19028" s="100" t="s">
        <v>33455</v>
      </c>
      <c r="E19028" s="101">
        <v>50980.0</v>
      </c>
      <c r="F19028" s="102"/>
    </row>
    <row r="19029" ht="12.75" customHeight="1">
      <c r="A19029" s="100" t="s">
        <v>33263</v>
      </c>
      <c r="B19029" s="101">
        <v>166.95</v>
      </c>
      <c r="C19029" s="102"/>
      <c r="D19029" s="100" t="s">
        <v>19554</v>
      </c>
      <c r="E19029" s="101">
        <v>50980.0</v>
      </c>
      <c r="F19029" s="102"/>
    </row>
    <row r="19030" ht="12.75" customHeight="1">
      <c r="A19030" s="100" t="s">
        <v>19209</v>
      </c>
      <c r="B19030" s="101">
        <v>166.95</v>
      </c>
      <c r="C19030" s="102"/>
      <c r="D19030" s="100" t="s">
        <v>33456</v>
      </c>
      <c r="E19030" s="101">
        <v>55980.0</v>
      </c>
      <c r="F19030" s="102"/>
    </row>
    <row r="19031" ht="12.75" customHeight="1">
      <c r="A19031" s="100" t="s">
        <v>33264</v>
      </c>
      <c r="B19031" s="101">
        <v>234.78</v>
      </c>
      <c r="C19031" s="102"/>
      <c r="D19031" s="100" t="s">
        <v>19556</v>
      </c>
      <c r="E19031" s="101">
        <v>55980.0</v>
      </c>
      <c r="F19031" s="102"/>
    </row>
    <row r="19032" ht="12.75" customHeight="1">
      <c r="A19032" s="100" t="s">
        <v>19211</v>
      </c>
      <c r="B19032" s="101">
        <v>234.78</v>
      </c>
      <c r="C19032" s="102"/>
      <c r="D19032" s="100" t="s">
        <v>33457</v>
      </c>
      <c r="E19032" s="101">
        <v>50980.0</v>
      </c>
      <c r="F19032" s="102"/>
    </row>
    <row r="19033" ht="12.75" customHeight="1">
      <c r="A19033" s="100" t="s">
        <v>33265</v>
      </c>
      <c r="B19033" s="101">
        <v>551.42</v>
      </c>
      <c r="C19033" s="102"/>
      <c r="D19033" s="100" t="s">
        <v>19558</v>
      </c>
      <c r="E19033" s="101">
        <v>50980.0</v>
      </c>
      <c r="F19033" s="102"/>
    </row>
    <row r="19034" ht="12.75" customHeight="1">
      <c r="A19034" s="100" t="s">
        <v>19213</v>
      </c>
      <c r="B19034" s="101">
        <v>551.42</v>
      </c>
      <c r="C19034" s="102"/>
      <c r="D19034" s="100" t="s">
        <v>33458</v>
      </c>
      <c r="E19034" s="101">
        <v>62570.0</v>
      </c>
      <c r="F19034" s="102"/>
    </row>
    <row r="19035" ht="12.75" customHeight="1">
      <c r="A19035" s="100" t="s">
        <v>33266</v>
      </c>
      <c r="B19035" s="101">
        <v>772.4</v>
      </c>
      <c r="C19035" s="102"/>
      <c r="D19035" s="100" t="s">
        <v>19560</v>
      </c>
      <c r="E19035" s="101">
        <v>62570.0</v>
      </c>
      <c r="F19035" s="102"/>
    </row>
    <row r="19036" ht="12.75" customHeight="1">
      <c r="A19036" s="100" t="s">
        <v>19215</v>
      </c>
      <c r="B19036" s="101">
        <v>772.4</v>
      </c>
      <c r="C19036" s="102"/>
      <c r="D19036" s="100" t="s">
        <v>33459</v>
      </c>
      <c r="E19036" s="101">
        <v>57200.0</v>
      </c>
      <c r="F19036" s="102"/>
    </row>
    <row r="19037" ht="12.75" customHeight="1">
      <c r="A19037" s="100" t="s">
        <v>33267</v>
      </c>
      <c r="B19037" s="101">
        <v>1475.98</v>
      </c>
      <c r="C19037" s="102"/>
      <c r="D19037" s="100" t="s">
        <v>19562</v>
      </c>
      <c r="E19037" s="101">
        <v>57200.0</v>
      </c>
      <c r="F19037" s="102"/>
    </row>
    <row r="19038" ht="12.75" customHeight="1">
      <c r="A19038" s="100" t="s">
        <v>19217</v>
      </c>
      <c r="B19038" s="101">
        <v>1475.98</v>
      </c>
      <c r="C19038" s="102"/>
      <c r="D19038" s="100" t="s">
        <v>33460</v>
      </c>
      <c r="E19038" s="101">
        <v>62570.0</v>
      </c>
      <c r="F19038" s="102"/>
    </row>
    <row r="19039" ht="12.75" customHeight="1">
      <c r="A19039" s="100" t="s">
        <v>33268</v>
      </c>
      <c r="B19039" s="101">
        <v>1260.0</v>
      </c>
      <c r="C19039" s="102"/>
      <c r="D19039" s="100" t="s">
        <v>19564</v>
      </c>
      <c r="E19039" s="101">
        <v>62570.0</v>
      </c>
      <c r="F19039" s="102"/>
    </row>
    <row r="19040" ht="12.75" customHeight="1">
      <c r="A19040" s="100" t="s">
        <v>19219</v>
      </c>
      <c r="B19040" s="101">
        <v>1260.0</v>
      </c>
      <c r="C19040" s="102"/>
      <c r="D19040" s="100" t="s">
        <v>33461</v>
      </c>
      <c r="E19040" s="101">
        <v>57200.0</v>
      </c>
      <c r="F19040" s="102"/>
    </row>
    <row r="19041" ht="12.75" customHeight="1">
      <c r="A19041" s="100" t="s">
        <v>33271</v>
      </c>
      <c r="B19041" s="101">
        <v>4410.0</v>
      </c>
      <c r="C19041" s="102"/>
      <c r="D19041" s="100" t="s">
        <v>19566</v>
      </c>
      <c r="E19041" s="101">
        <v>57200.0</v>
      </c>
      <c r="F19041" s="102"/>
    </row>
    <row r="19042" ht="12.75" customHeight="1">
      <c r="A19042" s="100" t="s">
        <v>19225</v>
      </c>
      <c r="B19042" s="101">
        <v>4410.0</v>
      </c>
      <c r="C19042" s="102"/>
      <c r="D19042" s="100" t="s">
        <v>33462</v>
      </c>
      <c r="E19042" s="101">
        <v>92700.0</v>
      </c>
      <c r="F19042" s="102"/>
    </row>
    <row r="19043" ht="12.75" customHeight="1">
      <c r="A19043" s="100" t="s">
        <v>33272</v>
      </c>
      <c r="B19043" s="101">
        <v>8379.0</v>
      </c>
      <c r="C19043" s="102"/>
      <c r="D19043" s="100" t="s">
        <v>19568</v>
      </c>
      <c r="E19043" s="101">
        <v>92700.0</v>
      </c>
      <c r="F19043" s="102"/>
    </row>
    <row r="19044" ht="12.75" customHeight="1">
      <c r="A19044" s="100" t="s">
        <v>19227</v>
      </c>
      <c r="B19044" s="101">
        <v>8379.0</v>
      </c>
      <c r="C19044" s="102"/>
      <c r="D19044" s="100" t="s">
        <v>33463</v>
      </c>
      <c r="E19044" s="101">
        <v>75190.0</v>
      </c>
      <c r="F19044" s="102"/>
    </row>
    <row r="19045" ht="12.75" customHeight="1">
      <c r="A19045" s="100" t="s">
        <v>33273</v>
      </c>
      <c r="B19045" s="101">
        <v>13230.0</v>
      </c>
      <c r="C19045" s="102"/>
      <c r="D19045" s="100" t="s">
        <v>19570</v>
      </c>
      <c r="E19045" s="101">
        <v>75190.0</v>
      </c>
      <c r="F19045" s="102"/>
    </row>
    <row r="19046" ht="12.75" customHeight="1">
      <c r="A19046" s="100" t="s">
        <v>19229</v>
      </c>
      <c r="B19046" s="101">
        <v>13230.0</v>
      </c>
      <c r="C19046" s="102"/>
      <c r="D19046" s="100" t="s">
        <v>33464</v>
      </c>
      <c r="E19046" s="101">
        <v>80340.0</v>
      </c>
      <c r="F19046" s="102"/>
    </row>
    <row r="19047" ht="12.75" customHeight="1">
      <c r="A19047" s="100" t="s">
        <v>33274</v>
      </c>
      <c r="B19047" s="101">
        <v>40554.29</v>
      </c>
      <c r="C19047" s="102"/>
      <c r="D19047" s="100" t="s">
        <v>19572</v>
      </c>
      <c r="E19047" s="101">
        <v>80340.0</v>
      </c>
      <c r="F19047" s="102"/>
    </row>
    <row r="19048" ht="12.75" customHeight="1">
      <c r="A19048" s="100" t="s">
        <v>19231</v>
      </c>
      <c r="B19048" s="101">
        <v>40554.29</v>
      </c>
      <c r="C19048" s="102"/>
      <c r="D19048" s="100" t="s">
        <v>33465</v>
      </c>
      <c r="E19048" s="101">
        <v>75190.0</v>
      </c>
      <c r="F19048" s="102"/>
    </row>
    <row r="19049" ht="12.75" customHeight="1">
      <c r="A19049" s="100" t="s">
        <v>33275</v>
      </c>
      <c r="B19049" s="101">
        <v>75709.19</v>
      </c>
      <c r="C19049" s="102"/>
      <c r="D19049" s="100" t="s">
        <v>19574</v>
      </c>
      <c r="E19049" s="101">
        <v>75190.0</v>
      </c>
      <c r="F19049" s="102"/>
    </row>
    <row r="19050" ht="12.75" customHeight="1">
      <c r="A19050" s="100" t="s">
        <v>19233</v>
      </c>
      <c r="B19050" s="101">
        <v>75709.19</v>
      </c>
      <c r="C19050" s="102"/>
      <c r="D19050" s="100" t="s">
        <v>33466</v>
      </c>
      <c r="E19050" s="101">
        <v>117500.0</v>
      </c>
      <c r="F19050" s="102"/>
    </row>
    <row r="19051" ht="12.75" customHeight="1">
      <c r="A19051" s="100" t="s">
        <v>33276</v>
      </c>
      <c r="B19051" s="101">
        <v>339.61</v>
      </c>
      <c r="C19051" s="102"/>
      <c r="D19051" s="100" t="s">
        <v>19576</v>
      </c>
      <c r="E19051" s="101">
        <v>117500.0</v>
      </c>
      <c r="F19051" s="102"/>
    </row>
    <row r="19052" ht="12.75" customHeight="1">
      <c r="A19052" s="100" t="s">
        <v>19235</v>
      </c>
      <c r="B19052" s="101">
        <v>314.64</v>
      </c>
      <c r="C19052" s="102"/>
      <c r="D19052" s="100" t="s">
        <v>33467</v>
      </c>
      <c r="E19052" s="101">
        <v>104000.0</v>
      </c>
      <c r="F19052" s="102"/>
    </row>
    <row r="19053" ht="12.75" customHeight="1">
      <c r="A19053" s="100" t="s">
        <v>33277</v>
      </c>
      <c r="B19053" s="101">
        <v>375.73</v>
      </c>
      <c r="C19053" s="102"/>
      <c r="D19053" s="100" t="s">
        <v>19578</v>
      </c>
      <c r="E19053" s="101">
        <v>104000.0</v>
      </c>
      <c r="F19053" s="102"/>
    </row>
    <row r="19054" ht="12.75" customHeight="1">
      <c r="A19054" s="100" t="s">
        <v>19237</v>
      </c>
      <c r="B19054" s="101">
        <v>349.28</v>
      </c>
      <c r="C19054" s="102"/>
      <c r="D19054" s="100" t="s">
        <v>33468</v>
      </c>
      <c r="E19054" s="101">
        <v>117500.0</v>
      </c>
      <c r="F19054" s="102"/>
    </row>
    <row r="19055" ht="12.75" customHeight="1">
      <c r="A19055" s="100" t="s">
        <v>33278</v>
      </c>
      <c r="B19055" s="101">
        <v>8543.58</v>
      </c>
      <c r="C19055" s="102"/>
      <c r="D19055" s="100" t="s">
        <v>19580</v>
      </c>
      <c r="E19055" s="101">
        <v>117500.0</v>
      </c>
      <c r="F19055" s="102"/>
    </row>
    <row r="19056" ht="12.75" customHeight="1">
      <c r="A19056" s="100" t="s">
        <v>19239</v>
      </c>
      <c r="B19056" s="101">
        <v>7783.51</v>
      </c>
      <c r="C19056" s="102"/>
      <c r="D19056" s="100" t="s">
        <v>33469</v>
      </c>
      <c r="E19056" s="101">
        <v>104000.0</v>
      </c>
      <c r="F19056" s="102"/>
    </row>
    <row r="19057" ht="12.75" customHeight="1">
      <c r="A19057" s="100" t="s">
        <v>33279</v>
      </c>
      <c r="B19057" s="101">
        <v>192.99</v>
      </c>
      <c r="C19057" s="102"/>
      <c r="D19057" s="100" t="s">
        <v>19582</v>
      </c>
      <c r="E19057" s="101">
        <v>104000.0</v>
      </c>
      <c r="F19057" s="102"/>
    </row>
    <row r="19058" ht="12.75" customHeight="1">
      <c r="A19058" s="100" t="s">
        <v>19242</v>
      </c>
      <c r="B19058" s="101">
        <v>178.16</v>
      </c>
      <c r="C19058" s="102"/>
      <c r="D19058" s="100" t="s">
        <v>33470</v>
      </c>
      <c r="E19058" s="101">
        <v>174310.0</v>
      </c>
      <c r="F19058" s="102"/>
    </row>
    <row r="19059" ht="12.75" customHeight="1">
      <c r="A19059" s="100" t="s">
        <v>33280</v>
      </c>
      <c r="B19059" s="101">
        <v>293.87</v>
      </c>
      <c r="C19059" s="102"/>
      <c r="D19059" s="100" t="s">
        <v>19584</v>
      </c>
      <c r="E19059" s="101">
        <v>174310.0</v>
      </c>
      <c r="F19059" s="102"/>
    </row>
    <row r="19060" ht="12.75" customHeight="1">
      <c r="A19060" s="100" t="s">
        <v>19244</v>
      </c>
      <c r="B19060" s="101">
        <v>272.77</v>
      </c>
      <c r="C19060" s="102"/>
      <c r="D19060" s="100" t="s">
        <v>33471</v>
      </c>
      <c r="E19060" s="101">
        <v>155700.0</v>
      </c>
      <c r="F19060" s="102"/>
    </row>
    <row r="19061" ht="12.75" customHeight="1">
      <c r="A19061" s="100" t="s">
        <v>33281</v>
      </c>
      <c r="B19061" s="101">
        <v>717.54</v>
      </c>
      <c r="C19061" s="102"/>
      <c r="D19061" s="100" t="s">
        <v>19586</v>
      </c>
      <c r="E19061" s="101">
        <v>155700.0</v>
      </c>
      <c r="F19061" s="102"/>
    </row>
    <row r="19062" ht="12.75" customHeight="1">
      <c r="A19062" s="100" t="s">
        <v>19246</v>
      </c>
      <c r="B19062" s="101">
        <v>667.95</v>
      </c>
      <c r="C19062" s="102"/>
      <c r="D19062" s="100" t="s">
        <v>33472</v>
      </c>
      <c r="E19062" s="101">
        <v>174310.0</v>
      </c>
      <c r="F19062" s="102"/>
    </row>
    <row r="19063" ht="12.75" customHeight="1">
      <c r="A19063" s="100" t="s">
        <v>33282</v>
      </c>
      <c r="B19063" s="101">
        <v>654.37</v>
      </c>
      <c r="C19063" s="102"/>
      <c r="D19063" s="100" t="s">
        <v>19588</v>
      </c>
      <c r="E19063" s="101">
        <v>174310.0</v>
      </c>
      <c r="F19063" s="102"/>
    </row>
    <row r="19064" ht="12.75" customHeight="1">
      <c r="A19064" s="100" t="s">
        <v>19248</v>
      </c>
      <c r="B19064" s="101">
        <v>598.42</v>
      </c>
      <c r="C19064" s="102"/>
      <c r="D19064" s="100" t="s">
        <v>33473</v>
      </c>
      <c r="E19064" s="101">
        <v>155700.0</v>
      </c>
      <c r="F19064" s="102"/>
    </row>
    <row r="19065" ht="12.75" customHeight="1">
      <c r="A19065" s="100" t="s">
        <v>33283</v>
      </c>
      <c r="B19065" s="101">
        <v>395.22</v>
      </c>
      <c r="C19065" s="102"/>
      <c r="D19065" s="100" t="s">
        <v>19590</v>
      </c>
      <c r="E19065" s="101">
        <v>155700.0</v>
      </c>
      <c r="F19065" s="102"/>
    </row>
    <row r="19066" ht="12.75" customHeight="1">
      <c r="A19066" s="100" t="s">
        <v>19250</v>
      </c>
      <c r="B19066" s="101">
        <v>375.17</v>
      </c>
      <c r="C19066" s="102"/>
      <c r="D19066" s="100" t="s">
        <v>33474</v>
      </c>
      <c r="E19066" s="101">
        <v>190000.0</v>
      </c>
      <c r="F19066" s="102"/>
    </row>
    <row r="19067" ht="12.75" customHeight="1">
      <c r="A19067" s="100" t="s">
        <v>33284</v>
      </c>
      <c r="B19067" s="101">
        <v>298.09</v>
      </c>
      <c r="C19067" s="102"/>
      <c r="D19067" s="100" t="s">
        <v>19592</v>
      </c>
      <c r="E19067" s="101">
        <v>190000.0</v>
      </c>
      <c r="F19067" s="102"/>
    </row>
    <row r="19068" ht="12.75" customHeight="1">
      <c r="A19068" s="100" t="s">
        <v>19252</v>
      </c>
      <c r="B19068" s="101">
        <v>278.46</v>
      </c>
      <c r="C19068" s="102"/>
      <c r="D19068" s="100" t="s">
        <v>33475</v>
      </c>
      <c r="E19068" s="101">
        <v>179600.0</v>
      </c>
      <c r="F19068" s="102"/>
    </row>
    <row r="19069" ht="12.75" customHeight="1">
      <c r="A19069" s="100" t="s">
        <v>33285</v>
      </c>
      <c r="B19069" s="101">
        <v>164.11</v>
      </c>
      <c r="C19069" s="102"/>
      <c r="D19069" s="100" t="s">
        <v>19594</v>
      </c>
      <c r="E19069" s="101">
        <v>179600.0</v>
      </c>
      <c r="F19069" s="102"/>
    </row>
    <row r="19070" ht="12.75" customHeight="1">
      <c r="A19070" s="100" t="s">
        <v>19254</v>
      </c>
      <c r="B19070" s="101">
        <v>151.76</v>
      </c>
      <c r="C19070" s="102"/>
      <c r="D19070" s="100" t="s">
        <v>33476</v>
      </c>
      <c r="E19070" s="101">
        <v>198100.0</v>
      </c>
      <c r="F19070" s="102"/>
    </row>
    <row r="19071" ht="12.75" customHeight="1">
      <c r="A19071" s="100" t="s">
        <v>33286</v>
      </c>
      <c r="B19071" s="101">
        <v>252.16</v>
      </c>
      <c r="C19071" s="102"/>
      <c r="D19071" s="100" t="s">
        <v>19596</v>
      </c>
      <c r="E19071" s="101">
        <v>198100.0</v>
      </c>
      <c r="F19071" s="102"/>
    </row>
    <row r="19072" ht="12.75" customHeight="1">
      <c r="A19072" s="100" t="s">
        <v>19256</v>
      </c>
      <c r="B19072" s="101">
        <v>233.17</v>
      </c>
      <c r="C19072" s="102"/>
      <c r="D19072" s="100" t="s">
        <v>33477</v>
      </c>
      <c r="E19072" s="101">
        <v>179600.0</v>
      </c>
      <c r="F19072" s="102"/>
    </row>
    <row r="19073" ht="12.75" customHeight="1">
      <c r="A19073" s="100" t="s">
        <v>33287</v>
      </c>
      <c r="B19073" s="101">
        <v>815.47</v>
      </c>
      <c r="C19073" s="102"/>
      <c r="D19073" s="100" t="s">
        <v>19598</v>
      </c>
      <c r="E19073" s="101">
        <v>179600.0</v>
      </c>
      <c r="F19073" s="102"/>
    </row>
    <row r="19074" ht="12.75" customHeight="1">
      <c r="A19074" s="100" t="s">
        <v>19258</v>
      </c>
      <c r="B19074" s="101">
        <v>743.76</v>
      </c>
      <c r="C19074" s="102"/>
      <c r="D19074" s="100" t="s">
        <v>33478</v>
      </c>
      <c r="E19074" s="101">
        <v>288200.0</v>
      </c>
      <c r="F19074" s="102"/>
    </row>
    <row r="19075" ht="12.75" customHeight="1">
      <c r="A19075" s="100" t="s">
        <v>33288</v>
      </c>
      <c r="B19075" s="101">
        <v>710.72</v>
      </c>
      <c r="C19075" s="102"/>
      <c r="D19075" s="100" t="s">
        <v>19600</v>
      </c>
      <c r="E19075" s="101">
        <v>288200.0</v>
      </c>
      <c r="F19075" s="102"/>
    </row>
    <row r="19076" ht="12.75" customHeight="1">
      <c r="A19076" s="100" t="s">
        <v>19260</v>
      </c>
      <c r="B19076" s="101">
        <v>647.63</v>
      </c>
      <c r="C19076" s="102"/>
      <c r="D19076" s="100" t="s">
        <v>33479</v>
      </c>
      <c r="E19076" s="101">
        <v>247200.0</v>
      </c>
      <c r="F19076" s="102"/>
    </row>
    <row r="19077" ht="12.75" customHeight="1">
      <c r="A19077" s="100" t="s">
        <v>33289</v>
      </c>
      <c r="B19077" s="101">
        <v>488.64</v>
      </c>
      <c r="C19077" s="102"/>
      <c r="D19077" s="100" t="s">
        <v>19602</v>
      </c>
      <c r="E19077" s="101">
        <v>247200.0</v>
      </c>
      <c r="F19077" s="102"/>
    </row>
    <row r="19078" ht="12.75" customHeight="1">
      <c r="A19078" s="100" t="s">
        <v>19262</v>
      </c>
      <c r="B19078" s="101">
        <v>444.37</v>
      </c>
      <c r="C19078" s="102"/>
      <c r="D19078" s="100" t="s">
        <v>33480</v>
      </c>
      <c r="E19078" s="101">
        <v>288200.0</v>
      </c>
      <c r="F19078" s="102"/>
    </row>
    <row r="19079" ht="12.75" customHeight="1">
      <c r="A19079" s="100" t="s">
        <v>33290</v>
      </c>
      <c r="B19079" s="101">
        <v>4355.23</v>
      </c>
      <c r="C19079" s="102"/>
      <c r="D19079" s="100" t="s">
        <v>19604</v>
      </c>
      <c r="E19079" s="101">
        <v>288200.0</v>
      </c>
      <c r="F19079" s="102"/>
    </row>
    <row r="19080" ht="12.75" customHeight="1">
      <c r="A19080" s="100" t="s">
        <v>19264</v>
      </c>
      <c r="B19080" s="101">
        <v>4139.18</v>
      </c>
      <c r="C19080" s="102"/>
      <c r="D19080" s="100" t="s">
        <v>33481</v>
      </c>
      <c r="E19080" s="101">
        <v>247200.0</v>
      </c>
      <c r="F19080" s="102"/>
    </row>
    <row r="19081" ht="12.75" customHeight="1">
      <c r="A19081" s="100" t="s">
        <v>33291</v>
      </c>
      <c r="B19081" s="101">
        <v>751.8</v>
      </c>
      <c r="C19081" s="102"/>
      <c r="D19081" s="100" t="s">
        <v>19606</v>
      </c>
      <c r="E19081" s="101">
        <v>247200.0</v>
      </c>
      <c r="F19081" s="102"/>
    </row>
    <row r="19082" ht="12.75" customHeight="1">
      <c r="A19082" s="100" t="s">
        <v>19266</v>
      </c>
      <c r="B19082" s="101">
        <v>751.8</v>
      </c>
      <c r="C19082" s="102"/>
      <c r="D19082" s="100" t="s">
        <v>33482</v>
      </c>
      <c r="E19082" s="101">
        <v>323700.0</v>
      </c>
      <c r="F19082" s="102"/>
    </row>
    <row r="19083" ht="12.75" customHeight="1">
      <c r="A19083" s="100" t="s">
        <v>33292</v>
      </c>
      <c r="B19083" s="101">
        <v>576.8</v>
      </c>
      <c r="C19083" s="102"/>
      <c r="D19083" s="100" t="s">
        <v>19608</v>
      </c>
      <c r="E19083" s="101">
        <v>323700.0</v>
      </c>
      <c r="F19083" s="102"/>
    </row>
    <row r="19084" ht="12.75" customHeight="1">
      <c r="A19084" s="100" t="s">
        <v>19268</v>
      </c>
      <c r="B19084" s="101">
        <v>576.8</v>
      </c>
      <c r="C19084" s="102"/>
      <c r="D19084" s="100" t="s">
        <v>33483</v>
      </c>
      <c r="E19084" s="101">
        <v>282700.0</v>
      </c>
      <c r="F19084" s="102"/>
    </row>
    <row r="19085" ht="12.75" customHeight="1">
      <c r="A19085" s="100" t="s">
        <v>33294</v>
      </c>
      <c r="B19085" s="101">
        <v>215.27</v>
      </c>
      <c r="C19085" s="102"/>
      <c r="D19085" s="100" t="s">
        <v>19610</v>
      </c>
      <c r="E19085" s="101">
        <v>282700.0</v>
      </c>
      <c r="F19085" s="102"/>
    </row>
    <row r="19086" ht="12.75" customHeight="1">
      <c r="A19086" s="100" t="s">
        <v>19272</v>
      </c>
      <c r="B19086" s="101">
        <v>215.27</v>
      </c>
      <c r="C19086" s="102"/>
      <c r="D19086" s="100" t="s">
        <v>33484</v>
      </c>
      <c r="E19086" s="101">
        <v>323700.0</v>
      </c>
      <c r="F19086" s="102"/>
    </row>
    <row r="19087" ht="12.75" customHeight="1">
      <c r="A19087" s="100" t="s">
        <v>33295</v>
      </c>
      <c r="B19087" s="101">
        <v>75729.13</v>
      </c>
      <c r="C19087" s="102"/>
      <c r="D19087" s="100" t="s">
        <v>19612</v>
      </c>
      <c r="E19087" s="101">
        <v>323700.0</v>
      </c>
      <c r="F19087" s="102"/>
    </row>
    <row r="19088" ht="12.75" customHeight="1">
      <c r="A19088" s="100" t="s">
        <v>19274</v>
      </c>
      <c r="B19088" s="101">
        <v>75729.13</v>
      </c>
      <c r="C19088" s="102"/>
      <c r="D19088" s="100" t="s">
        <v>33485</v>
      </c>
      <c r="E19088" s="101">
        <v>282700.0</v>
      </c>
      <c r="F19088" s="102"/>
    </row>
    <row r="19089" ht="12.75" customHeight="1">
      <c r="A19089" s="100" t="s">
        <v>33296</v>
      </c>
      <c r="B19089" s="101">
        <v>131631.0</v>
      </c>
      <c r="C19089" s="102"/>
      <c r="D19089" s="100" t="s">
        <v>19614</v>
      </c>
      <c r="E19089" s="101">
        <v>282700.0</v>
      </c>
      <c r="F19089" s="102"/>
    </row>
    <row r="19090" ht="12.75" customHeight="1">
      <c r="A19090" s="100" t="s">
        <v>19276</v>
      </c>
      <c r="B19090" s="101">
        <v>131631.0</v>
      </c>
      <c r="C19090" s="102"/>
      <c r="D19090" s="100" t="s">
        <v>33486</v>
      </c>
      <c r="E19090" s="101">
        <v>396918.33</v>
      </c>
      <c r="F19090" s="102"/>
    </row>
    <row r="19091" ht="12.75" customHeight="1">
      <c r="A19091" s="100" t="s">
        <v>33297</v>
      </c>
      <c r="B19091" s="101">
        <v>184228.33</v>
      </c>
      <c r="C19091" s="102"/>
      <c r="D19091" s="100" t="s">
        <v>19616</v>
      </c>
      <c r="E19091" s="101">
        <v>396918.33</v>
      </c>
      <c r="F19091" s="102"/>
    </row>
    <row r="19092" ht="12.75" customHeight="1">
      <c r="A19092" s="100" t="s">
        <v>19278</v>
      </c>
      <c r="B19092" s="101">
        <v>184228.33</v>
      </c>
      <c r="C19092" s="102"/>
      <c r="D19092" s="100" t="s">
        <v>33487</v>
      </c>
      <c r="E19092" s="101">
        <v>366899.3</v>
      </c>
      <c r="F19092" s="102"/>
    </row>
    <row r="19093" ht="12.75" customHeight="1">
      <c r="A19093" s="100" t="s">
        <v>33298</v>
      </c>
      <c r="B19093" s="101">
        <v>241653.97</v>
      </c>
      <c r="C19093" s="102"/>
      <c r="D19093" s="100" t="s">
        <v>19618</v>
      </c>
      <c r="E19093" s="101">
        <v>366899.3</v>
      </c>
      <c r="F19093" s="102"/>
    </row>
    <row r="19094" ht="12.75" customHeight="1">
      <c r="A19094" s="100" t="s">
        <v>19280</v>
      </c>
      <c r="B19094" s="101">
        <v>241653.97</v>
      </c>
      <c r="C19094" s="102"/>
      <c r="D19094" s="100" t="s">
        <v>33488</v>
      </c>
      <c r="E19094" s="101">
        <v>396918.33</v>
      </c>
      <c r="F19094" s="102"/>
    </row>
    <row r="19095" ht="12.75" customHeight="1">
      <c r="A19095" s="100" t="s">
        <v>33299</v>
      </c>
      <c r="B19095" s="101">
        <v>297308.0</v>
      </c>
      <c r="C19095" s="102"/>
      <c r="D19095" s="100" t="s">
        <v>19620</v>
      </c>
      <c r="E19095" s="101">
        <v>396918.33</v>
      </c>
      <c r="F19095" s="102"/>
    </row>
    <row r="19096" ht="12.75" customHeight="1">
      <c r="A19096" s="100" t="s">
        <v>19282</v>
      </c>
      <c r="B19096" s="101">
        <v>297308.0</v>
      </c>
      <c r="C19096" s="102"/>
      <c r="D19096" s="100" t="s">
        <v>33489</v>
      </c>
      <c r="E19096" s="101">
        <v>366899.3</v>
      </c>
      <c r="F19096" s="102"/>
    </row>
    <row r="19097" ht="12.75" customHeight="1">
      <c r="A19097" s="100" t="s">
        <v>33300</v>
      </c>
      <c r="B19097" s="101">
        <v>356844.86</v>
      </c>
      <c r="C19097" s="102"/>
      <c r="D19097" s="100" t="s">
        <v>19622</v>
      </c>
      <c r="E19097" s="101">
        <v>366899.3</v>
      </c>
      <c r="F19097" s="102"/>
    </row>
    <row r="19098" ht="12.75" customHeight="1">
      <c r="A19098" s="100" t="s">
        <v>19284</v>
      </c>
      <c r="B19098" s="101">
        <v>356844.86</v>
      </c>
      <c r="C19098" s="102"/>
      <c r="D19098" s="100" t="s">
        <v>33490</v>
      </c>
      <c r="E19098" s="101">
        <v>740.72</v>
      </c>
      <c r="F19098" s="102"/>
    </row>
    <row r="19099" ht="12.75" customHeight="1">
      <c r="A19099" s="100" t="s">
        <v>33301</v>
      </c>
      <c r="B19099" s="101">
        <v>432601.54</v>
      </c>
      <c r="C19099" s="102"/>
      <c r="D19099" s="100" t="s">
        <v>19624</v>
      </c>
      <c r="E19099" s="101">
        <v>703.07</v>
      </c>
      <c r="F19099" s="102"/>
    </row>
    <row r="19100" ht="12.75" customHeight="1">
      <c r="A19100" s="100" t="s">
        <v>19286</v>
      </c>
      <c r="B19100" s="101">
        <v>432601.54</v>
      </c>
      <c r="C19100" s="102"/>
      <c r="D19100" s="100" t="s">
        <v>33491</v>
      </c>
      <c r="E19100" s="101">
        <v>829.52</v>
      </c>
      <c r="F19100" s="102"/>
    </row>
    <row r="19101" ht="12.75" customHeight="1">
      <c r="A19101" s="100" t="s">
        <v>33302</v>
      </c>
      <c r="B19101" s="101">
        <v>471081.12</v>
      </c>
      <c r="C19101" s="102"/>
      <c r="D19101" s="100" t="s">
        <v>19626</v>
      </c>
      <c r="E19101" s="101">
        <v>791.87</v>
      </c>
      <c r="F19101" s="102"/>
    </row>
    <row r="19102" ht="12.75" customHeight="1">
      <c r="A19102" s="100" t="s">
        <v>19288</v>
      </c>
      <c r="B19102" s="101">
        <v>471081.12</v>
      </c>
      <c r="C19102" s="102"/>
      <c r="D19102" s="100" t="s">
        <v>33492</v>
      </c>
      <c r="E19102" s="101">
        <v>897.0</v>
      </c>
      <c r="F19102" s="102"/>
    </row>
    <row r="19103" ht="12.75" customHeight="1">
      <c r="A19103" s="100" t="s">
        <v>33303</v>
      </c>
      <c r="B19103" s="101">
        <v>536942.52</v>
      </c>
      <c r="C19103" s="102"/>
      <c r="D19103" s="100" t="s">
        <v>19628</v>
      </c>
      <c r="E19103" s="101">
        <v>857.86</v>
      </c>
      <c r="F19103" s="102"/>
    </row>
    <row r="19104" ht="12.75" customHeight="1">
      <c r="A19104" s="100" t="s">
        <v>19290</v>
      </c>
      <c r="B19104" s="101">
        <v>536942.52</v>
      </c>
      <c r="C19104" s="102"/>
      <c r="D19104" s="100" t="s">
        <v>33493</v>
      </c>
      <c r="E19104" s="101">
        <v>992.57</v>
      </c>
      <c r="F19104" s="102"/>
    </row>
    <row r="19105" ht="12.75" customHeight="1">
      <c r="A19105" s="100" t="s">
        <v>33304</v>
      </c>
      <c r="B19105" s="101">
        <v>565003.61</v>
      </c>
      <c r="C19105" s="102"/>
      <c r="D19105" s="100" t="s">
        <v>19630</v>
      </c>
      <c r="E19105" s="101">
        <v>951.93</v>
      </c>
      <c r="F19105" s="102"/>
    </row>
    <row r="19106" ht="12.75" customHeight="1">
      <c r="A19106" s="100" t="s">
        <v>19292</v>
      </c>
      <c r="B19106" s="101">
        <v>565003.61</v>
      </c>
      <c r="C19106" s="102"/>
      <c r="D19106" s="100" t="s">
        <v>33494</v>
      </c>
      <c r="E19106" s="101">
        <v>1345.72</v>
      </c>
      <c r="F19106" s="102"/>
    </row>
    <row r="19107" ht="12.75" customHeight="1">
      <c r="A19107" s="100" t="s">
        <v>33305</v>
      </c>
      <c r="B19107" s="101">
        <v>4574.85</v>
      </c>
      <c r="C19107" s="102"/>
      <c r="D19107" s="100" t="s">
        <v>19632</v>
      </c>
      <c r="E19107" s="101">
        <v>1303.59</v>
      </c>
      <c r="F19107" s="102"/>
    </row>
    <row r="19108" ht="12.75" customHeight="1">
      <c r="A19108" s="100" t="s">
        <v>19294</v>
      </c>
      <c r="B19108" s="101">
        <v>4574.85</v>
      </c>
      <c r="C19108" s="102"/>
      <c r="D19108" s="100" t="s">
        <v>33495</v>
      </c>
      <c r="E19108" s="101">
        <v>1329.03</v>
      </c>
      <c r="F19108" s="102"/>
    </row>
    <row r="19109" ht="12.75" customHeight="1">
      <c r="A19109" s="100" t="s">
        <v>33306</v>
      </c>
      <c r="B19109" s="101">
        <v>3465.0</v>
      </c>
      <c r="C19109" s="102"/>
      <c r="D19109" s="100" t="s">
        <v>19634</v>
      </c>
      <c r="E19109" s="101">
        <v>1282.84</v>
      </c>
      <c r="F19109" s="102"/>
    </row>
    <row r="19110" ht="12.75" customHeight="1">
      <c r="A19110" s="100" t="s">
        <v>19296</v>
      </c>
      <c r="B19110" s="101">
        <v>3465.0</v>
      </c>
      <c r="C19110" s="102"/>
      <c r="D19110" s="100" t="s">
        <v>33496</v>
      </c>
      <c r="E19110" s="101">
        <v>1565.44</v>
      </c>
      <c r="F19110" s="102"/>
    </row>
    <row r="19111" ht="12.75" customHeight="1">
      <c r="A19111" s="100" t="s">
        <v>33307</v>
      </c>
      <c r="B19111" s="101">
        <v>1863.95</v>
      </c>
      <c r="C19111" s="102"/>
      <c r="D19111" s="100" t="s">
        <v>19636</v>
      </c>
      <c r="E19111" s="101">
        <v>1516.26</v>
      </c>
      <c r="F19111" s="102"/>
    </row>
    <row r="19112" ht="12.75" customHeight="1">
      <c r="A19112" s="100" t="s">
        <v>19298</v>
      </c>
      <c r="B19112" s="101">
        <v>1863.95</v>
      </c>
      <c r="C19112" s="102"/>
      <c r="D19112" s="100" t="s">
        <v>33497</v>
      </c>
      <c r="E19112" s="101">
        <v>3858.2</v>
      </c>
      <c r="F19112" s="102"/>
    </row>
    <row r="19113" ht="12.75" customHeight="1">
      <c r="A19113" s="100" t="s">
        <v>33308</v>
      </c>
      <c r="B19113" s="101">
        <v>1324.67</v>
      </c>
      <c r="C19113" s="102"/>
      <c r="D19113" s="100" t="s">
        <v>19638</v>
      </c>
      <c r="E19113" s="101">
        <v>3804.96</v>
      </c>
      <c r="F19113" s="102"/>
    </row>
    <row r="19114" ht="12.75" customHeight="1">
      <c r="A19114" s="100" t="s">
        <v>19300</v>
      </c>
      <c r="B19114" s="101">
        <v>1324.67</v>
      </c>
      <c r="C19114" s="102"/>
      <c r="D19114" s="100" t="s">
        <v>33498</v>
      </c>
      <c r="E19114" s="101">
        <v>4169.08</v>
      </c>
      <c r="F19114" s="102"/>
    </row>
    <row r="19115" ht="12.75" customHeight="1">
      <c r="A19115" s="100" t="s">
        <v>33309</v>
      </c>
      <c r="B19115" s="101">
        <v>1205.1</v>
      </c>
      <c r="C19115" s="102"/>
      <c r="D19115" s="100" t="s">
        <v>19640</v>
      </c>
      <c r="E19115" s="101">
        <v>4110.28</v>
      </c>
      <c r="F19115" s="102"/>
    </row>
    <row r="19116" ht="12.75" customHeight="1">
      <c r="A19116" s="100" t="s">
        <v>19302</v>
      </c>
      <c r="B19116" s="101">
        <v>1205.1</v>
      </c>
      <c r="C19116" s="102"/>
      <c r="D19116" s="100" t="s">
        <v>33499</v>
      </c>
      <c r="E19116" s="101">
        <v>5571.09</v>
      </c>
      <c r="F19116" s="102"/>
    </row>
    <row r="19117" ht="12.75" customHeight="1">
      <c r="A19117" s="100" t="s">
        <v>33310</v>
      </c>
      <c r="B19117" s="101">
        <v>926.07</v>
      </c>
      <c r="C19117" s="102"/>
      <c r="D19117" s="100" t="s">
        <v>19642</v>
      </c>
      <c r="E19117" s="101">
        <v>5507.15</v>
      </c>
      <c r="F19117" s="102"/>
    </row>
    <row r="19118" ht="12.75" customHeight="1">
      <c r="A19118" s="100" t="s">
        <v>19304</v>
      </c>
      <c r="B19118" s="101">
        <v>926.07</v>
      </c>
      <c r="C19118" s="102"/>
      <c r="D19118" s="100" t="s">
        <v>33500</v>
      </c>
      <c r="E19118" s="101">
        <v>1603.79</v>
      </c>
      <c r="F19118" s="102"/>
    </row>
    <row r="19119" ht="12.75" customHeight="1">
      <c r="A19119" s="100" t="s">
        <v>33311</v>
      </c>
      <c r="B19119" s="101">
        <v>1299.58</v>
      </c>
      <c r="C19119" s="102"/>
      <c r="D19119" s="100" t="s">
        <v>19644</v>
      </c>
      <c r="E19119" s="101">
        <v>1578.09</v>
      </c>
      <c r="F19119" s="102"/>
    </row>
    <row r="19120" ht="12.75" customHeight="1">
      <c r="A19120" s="100" t="s">
        <v>19306</v>
      </c>
      <c r="B19120" s="101">
        <v>1299.58</v>
      </c>
      <c r="C19120" s="102"/>
      <c r="D19120" s="100" t="s">
        <v>33501</v>
      </c>
      <c r="E19120" s="101">
        <v>2307.77</v>
      </c>
      <c r="F19120" s="102"/>
    </row>
    <row r="19121" ht="12.75" customHeight="1">
      <c r="A19121" s="100" t="s">
        <v>33312</v>
      </c>
      <c r="B19121" s="101">
        <v>1770.57</v>
      </c>
      <c r="C19121" s="102"/>
      <c r="D19121" s="100" t="s">
        <v>19646</v>
      </c>
      <c r="E19121" s="101">
        <v>2280.58</v>
      </c>
      <c r="F19121" s="102"/>
    </row>
    <row r="19122" ht="12.75" customHeight="1">
      <c r="A19122" s="100" t="s">
        <v>19308</v>
      </c>
      <c r="B19122" s="101">
        <v>1770.57</v>
      </c>
      <c r="C19122" s="102"/>
      <c r="D19122" s="100" t="s">
        <v>33502</v>
      </c>
      <c r="E19122" s="101">
        <v>2902.93</v>
      </c>
      <c r="F19122" s="102"/>
    </row>
    <row r="19123" ht="12.75" customHeight="1">
      <c r="A19123" s="100" t="s">
        <v>33313</v>
      </c>
      <c r="B19123" s="101">
        <v>70.16</v>
      </c>
      <c r="C19123" s="102"/>
      <c r="D19123" s="100" t="s">
        <v>19648</v>
      </c>
      <c r="E19123" s="101">
        <v>2873.17</v>
      </c>
      <c r="F19123" s="102"/>
    </row>
    <row r="19124" ht="12.75" customHeight="1">
      <c r="A19124" s="100" t="s">
        <v>19310</v>
      </c>
      <c r="B19124" s="101">
        <v>67.79</v>
      </c>
      <c r="C19124" s="102"/>
      <c r="D19124" s="100" t="s">
        <v>33503</v>
      </c>
      <c r="E19124" s="101">
        <v>2937.8</v>
      </c>
      <c r="F19124" s="102"/>
    </row>
    <row r="19125" ht="12.75" customHeight="1">
      <c r="A19125" s="100" t="s">
        <v>33314</v>
      </c>
      <c r="B19125" s="101">
        <v>31.89</v>
      </c>
      <c r="C19125" s="102"/>
      <c r="D19125" s="100" t="s">
        <v>19650</v>
      </c>
      <c r="E19125" s="101">
        <v>2902.48</v>
      </c>
      <c r="F19125" s="102"/>
    </row>
    <row r="19126" ht="12.75" customHeight="1">
      <c r="A19126" s="100" t="s">
        <v>19312</v>
      </c>
      <c r="B19126" s="101">
        <v>29.52</v>
      </c>
      <c r="C19126" s="102"/>
      <c r="D19126" s="100" t="s">
        <v>33504</v>
      </c>
      <c r="E19126" s="101">
        <v>3622.01</v>
      </c>
      <c r="F19126" s="102"/>
    </row>
    <row r="19127" ht="12.75" customHeight="1">
      <c r="A19127" s="100" t="s">
        <v>33315</v>
      </c>
      <c r="B19127" s="101">
        <v>444.62</v>
      </c>
      <c r="C19127" s="102"/>
      <c r="D19127" s="100" t="s">
        <v>19652</v>
      </c>
      <c r="E19127" s="101">
        <v>3586.69</v>
      </c>
      <c r="F19127" s="102"/>
    </row>
    <row r="19128" ht="12.75" customHeight="1">
      <c r="A19128" s="100" t="s">
        <v>19314</v>
      </c>
      <c r="B19128" s="101">
        <v>442.25</v>
      </c>
      <c r="C19128" s="102"/>
      <c r="D19128" s="100" t="s">
        <v>33505</v>
      </c>
      <c r="E19128" s="101">
        <v>3467.24</v>
      </c>
      <c r="F19128" s="102"/>
    </row>
    <row r="19129" ht="12.75" customHeight="1">
      <c r="A19129" s="100" t="s">
        <v>33316</v>
      </c>
      <c r="B19129" s="101">
        <v>450.09</v>
      </c>
      <c r="C19129" s="102"/>
      <c r="D19129" s="100" t="s">
        <v>19654</v>
      </c>
      <c r="E19129" s="101">
        <v>3441.54</v>
      </c>
      <c r="F19129" s="102"/>
    </row>
    <row r="19130" ht="12.75" customHeight="1">
      <c r="A19130" s="100" t="s">
        <v>19316</v>
      </c>
      <c r="B19130" s="101">
        <v>447.72</v>
      </c>
      <c r="C19130" s="102"/>
      <c r="D19130" s="100" t="s">
        <v>33506</v>
      </c>
      <c r="E19130" s="101">
        <v>4075.55</v>
      </c>
      <c r="F19130" s="102"/>
    </row>
    <row r="19131" ht="12.75" customHeight="1">
      <c r="A19131" s="100" t="s">
        <v>33317</v>
      </c>
      <c r="B19131" s="101">
        <v>478.58</v>
      </c>
      <c r="C19131" s="102"/>
      <c r="D19131" s="100" t="s">
        <v>19656</v>
      </c>
      <c r="E19131" s="101">
        <v>4049.86</v>
      </c>
      <c r="F19131" s="102"/>
    </row>
    <row r="19132" ht="12.75" customHeight="1">
      <c r="A19132" s="100" t="s">
        <v>19318</v>
      </c>
      <c r="B19132" s="101">
        <v>476.21</v>
      </c>
      <c r="C19132" s="102"/>
      <c r="D19132" s="100" t="s">
        <v>33507</v>
      </c>
      <c r="E19132" s="101">
        <v>3599.39</v>
      </c>
      <c r="F19132" s="102"/>
    </row>
    <row r="19133" ht="12.75" customHeight="1">
      <c r="A19133" s="100" t="s">
        <v>33508</v>
      </c>
      <c r="B19133" s="101">
        <v>66.87</v>
      </c>
      <c r="C19133" s="102"/>
      <c r="D19133" s="100" t="s">
        <v>19658</v>
      </c>
      <c r="E19133" s="101">
        <v>3568.55</v>
      </c>
      <c r="F19133" s="102"/>
    </row>
    <row r="19134" ht="12.75" customHeight="1">
      <c r="A19134" s="100" t="s">
        <v>33509</v>
      </c>
      <c r="B19134" s="101">
        <v>61.65</v>
      </c>
      <c r="C19134" s="102"/>
      <c r="D19134" s="100" t="s">
        <v>33510</v>
      </c>
      <c r="E19134" s="101">
        <v>1007.21</v>
      </c>
      <c r="F19134" s="102"/>
    </row>
    <row r="19135" ht="12.75" customHeight="1">
      <c r="A19135" s="100" t="s">
        <v>33320</v>
      </c>
      <c r="B19135" s="101">
        <v>265.15</v>
      </c>
      <c r="C19135" s="102"/>
      <c r="D19135" s="100" t="s">
        <v>19660</v>
      </c>
      <c r="E19135" s="101">
        <v>969.56</v>
      </c>
      <c r="F19135" s="102"/>
    </row>
    <row r="19136" ht="12.75" customHeight="1">
      <c r="A19136" s="100" t="s">
        <v>19324</v>
      </c>
      <c r="B19136" s="101">
        <v>261.32</v>
      </c>
      <c r="C19136" s="102"/>
      <c r="D19136" s="100" t="s">
        <v>33511</v>
      </c>
      <c r="E19136" s="101">
        <v>1026.75</v>
      </c>
      <c r="F19136" s="102"/>
    </row>
    <row r="19137" ht="12.75" customHeight="1">
      <c r="A19137" s="100" t="s">
        <v>33321</v>
      </c>
      <c r="B19137" s="101">
        <v>218.35</v>
      </c>
      <c r="C19137" s="102"/>
      <c r="D19137" s="100" t="s">
        <v>19662</v>
      </c>
      <c r="E19137" s="101">
        <v>989.1</v>
      </c>
      <c r="F19137" s="102"/>
    </row>
    <row r="19138" ht="12.75" customHeight="1">
      <c r="A19138" s="100" t="s">
        <v>19326</v>
      </c>
      <c r="B19138" s="101">
        <v>208.88</v>
      </c>
      <c r="C19138" s="102"/>
      <c r="D19138" s="100" t="s">
        <v>33512</v>
      </c>
      <c r="E19138" s="101">
        <v>1416.21</v>
      </c>
      <c r="F19138" s="102"/>
    </row>
    <row r="19139" ht="12.75" customHeight="1">
      <c r="A19139" s="100" t="s">
        <v>33322</v>
      </c>
      <c r="B19139" s="101">
        <v>128.87</v>
      </c>
      <c r="C19139" s="102"/>
      <c r="D19139" s="100" t="s">
        <v>19664</v>
      </c>
      <c r="E19139" s="101">
        <v>1375.57</v>
      </c>
      <c r="F19139" s="102"/>
    </row>
    <row r="19140" ht="12.75" customHeight="1">
      <c r="A19140" s="100" t="s">
        <v>19328</v>
      </c>
      <c r="B19140" s="101">
        <v>119.4</v>
      </c>
      <c r="C19140" s="102"/>
      <c r="D19140" s="100" t="s">
        <v>33513</v>
      </c>
      <c r="E19140" s="101">
        <v>1245.17</v>
      </c>
      <c r="F19140" s="102"/>
    </row>
    <row r="19141" ht="12.75" customHeight="1">
      <c r="A19141" s="100" t="s">
        <v>33324</v>
      </c>
      <c r="B19141" s="101">
        <v>131.32</v>
      </c>
      <c r="C19141" s="102"/>
      <c r="D19141" s="100" t="s">
        <v>19666</v>
      </c>
      <c r="E19141" s="101">
        <v>1245.17</v>
      </c>
      <c r="F19141" s="102"/>
    </row>
    <row r="19142" ht="12.75" customHeight="1">
      <c r="A19142" s="100" t="s">
        <v>19332</v>
      </c>
      <c r="B19142" s="101">
        <v>127.49</v>
      </c>
      <c r="C19142" s="102"/>
      <c r="D19142" s="100" t="s">
        <v>33514</v>
      </c>
      <c r="E19142" s="101">
        <v>1349.35</v>
      </c>
      <c r="F19142" s="102"/>
    </row>
    <row r="19143" ht="12.75" customHeight="1">
      <c r="A19143" s="100" t="s">
        <v>33325</v>
      </c>
      <c r="B19143" s="101">
        <v>648.29</v>
      </c>
      <c r="C19143" s="102"/>
      <c r="D19143" s="100" t="s">
        <v>19668</v>
      </c>
      <c r="E19143" s="101">
        <v>1349.35</v>
      </c>
      <c r="F19143" s="102"/>
    </row>
    <row r="19144" ht="12.75" customHeight="1">
      <c r="A19144" s="100" t="s">
        <v>19334</v>
      </c>
      <c r="B19144" s="101">
        <v>644.46</v>
      </c>
      <c r="C19144" s="102"/>
      <c r="D19144" s="100" t="s">
        <v>33515</v>
      </c>
      <c r="E19144" s="101">
        <v>1950.15</v>
      </c>
      <c r="F19144" s="102"/>
    </row>
    <row r="19145" ht="12.75" customHeight="1">
      <c r="A19145" s="100" t="s">
        <v>33326</v>
      </c>
      <c r="B19145" s="101">
        <v>150.77</v>
      </c>
      <c r="C19145" s="102"/>
      <c r="D19145" s="100" t="s">
        <v>19670</v>
      </c>
      <c r="E19145" s="101">
        <v>1950.15</v>
      </c>
      <c r="F19145" s="102"/>
    </row>
    <row r="19146" ht="12.75" customHeight="1">
      <c r="A19146" s="100" t="s">
        <v>19336</v>
      </c>
      <c r="B19146" s="101">
        <v>148.4</v>
      </c>
      <c r="C19146" s="102"/>
      <c r="D19146" s="100" t="s">
        <v>33516</v>
      </c>
      <c r="E19146" s="101">
        <v>4326.84</v>
      </c>
      <c r="F19146" s="102"/>
    </row>
    <row r="19147" ht="12.75" customHeight="1">
      <c r="A19147" s="100" t="s">
        <v>33327</v>
      </c>
      <c r="B19147" s="101">
        <v>196.56</v>
      </c>
      <c r="C19147" s="102"/>
      <c r="D19147" s="100" t="s">
        <v>19672</v>
      </c>
      <c r="E19147" s="101">
        <v>4326.84</v>
      </c>
      <c r="F19147" s="102"/>
    </row>
    <row r="19148" ht="12.75" customHeight="1">
      <c r="A19148" s="100" t="s">
        <v>19338</v>
      </c>
      <c r="B19148" s="101">
        <v>194.19</v>
      </c>
      <c r="C19148" s="102"/>
      <c r="D19148" s="100" t="s">
        <v>33517</v>
      </c>
      <c r="E19148" s="101">
        <v>2649.0</v>
      </c>
      <c r="F19148" s="102"/>
    </row>
    <row r="19149" ht="12.75" customHeight="1">
      <c r="A19149" s="100" t="s">
        <v>33328</v>
      </c>
      <c r="B19149" s="101">
        <v>705.43</v>
      </c>
      <c r="C19149" s="102"/>
      <c r="D19149" s="100" t="s">
        <v>19674</v>
      </c>
      <c r="E19149" s="101">
        <v>2649.0</v>
      </c>
      <c r="F19149" s="102"/>
    </row>
    <row r="19150" ht="12.75" customHeight="1">
      <c r="A19150" s="100" t="s">
        <v>19340</v>
      </c>
      <c r="B19150" s="101">
        <v>703.06</v>
      </c>
      <c r="C19150" s="102"/>
      <c r="D19150" s="100" t="s">
        <v>33518</v>
      </c>
      <c r="E19150" s="101">
        <v>7248.0</v>
      </c>
      <c r="F19150" s="102"/>
    </row>
    <row r="19151" ht="12.75" customHeight="1">
      <c r="A19151" s="100" t="s">
        <v>33329</v>
      </c>
      <c r="B19151" s="101">
        <v>766.56</v>
      </c>
      <c r="C19151" s="102"/>
      <c r="D19151" s="100" t="s">
        <v>19676</v>
      </c>
      <c r="E19151" s="101">
        <v>7248.0</v>
      </c>
      <c r="F19151" s="102"/>
    </row>
    <row r="19152" ht="12.75" customHeight="1">
      <c r="A19152" s="100" t="s">
        <v>19342</v>
      </c>
      <c r="B19152" s="101">
        <v>764.19</v>
      </c>
      <c r="C19152" s="102"/>
      <c r="D19152" s="100" t="s">
        <v>33519</v>
      </c>
      <c r="E19152" s="101">
        <v>3521.62</v>
      </c>
      <c r="F19152" s="102"/>
    </row>
    <row r="19153" ht="12.75" customHeight="1">
      <c r="A19153" s="100" t="s">
        <v>33330</v>
      </c>
      <c r="B19153" s="101">
        <v>168.52</v>
      </c>
      <c r="C19153" s="102"/>
      <c r="D19153" s="100" t="s">
        <v>19678</v>
      </c>
      <c r="E19153" s="101">
        <v>3521.62</v>
      </c>
      <c r="F19153" s="102"/>
    </row>
    <row r="19154" ht="12.75" customHeight="1">
      <c r="A19154" s="100" t="s">
        <v>19344</v>
      </c>
      <c r="B19154" s="101">
        <v>163.78</v>
      </c>
      <c r="C19154" s="102"/>
      <c r="D19154" s="100" t="s">
        <v>33520</v>
      </c>
      <c r="E19154" s="101">
        <v>5087.22</v>
      </c>
      <c r="F19154" s="102"/>
    </row>
    <row r="19155" ht="12.75" customHeight="1">
      <c r="A19155" s="100" t="s">
        <v>33331</v>
      </c>
      <c r="B19155" s="101">
        <v>132.0</v>
      </c>
      <c r="C19155" s="102"/>
      <c r="D19155" s="100" t="s">
        <v>19680</v>
      </c>
      <c r="E19155" s="101">
        <v>5087.22</v>
      </c>
      <c r="F19155" s="102"/>
    </row>
    <row r="19156" ht="12.75" customHeight="1">
      <c r="A19156" s="100" t="s">
        <v>19346</v>
      </c>
      <c r="B19156" s="101">
        <v>127.26</v>
      </c>
      <c r="C19156" s="102"/>
      <c r="D19156" s="100" t="s">
        <v>33521</v>
      </c>
      <c r="E19156" s="101">
        <v>6653.7</v>
      </c>
      <c r="F19156" s="102"/>
    </row>
    <row r="19157" ht="12.75" customHeight="1">
      <c r="A19157" s="100" t="s">
        <v>33332</v>
      </c>
      <c r="B19157" s="101">
        <v>172.73</v>
      </c>
      <c r="C19157" s="102"/>
      <c r="D19157" s="100" t="s">
        <v>19682</v>
      </c>
      <c r="E19157" s="101">
        <v>6653.7</v>
      </c>
      <c r="F19157" s="102"/>
    </row>
    <row r="19158" ht="12.75" customHeight="1">
      <c r="A19158" s="100" t="s">
        <v>19348</v>
      </c>
      <c r="B19158" s="101">
        <v>170.36</v>
      </c>
      <c r="C19158" s="102"/>
      <c r="D19158" s="100" t="s">
        <v>33522</v>
      </c>
      <c r="E19158" s="101">
        <v>7743.51</v>
      </c>
      <c r="F19158" s="102"/>
    </row>
    <row r="19159" ht="12.75" customHeight="1">
      <c r="A19159" s="100" t="s">
        <v>33333</v>
      </c>
      <c r="B19159" s="101">
        <v>340.03</v>
      </c>
      <c r="C19159" s="102"/>
      <c r="D19159" s="100" t="s">
        <v>19684</v>
      </c>
      <c r="E19159" s="101">
        <v>7743.51</v>
      </c>
      <c r="F19159" s="102"/>
    </row>
    <row r="19160" ht="12.75" customHeight="1">
      <c r="A19160" s="100" t="s">
        <v>19350</v>
      </c>
      <c r="B19160" s="101">
        <v>333.02</v>
      </c>
      <c r="C19160" s="102"/>
      <c r="D19160" s="100" t="s">
        <v>33523</v>
      </c>
      <c r="E19160" s="101">
        <v>7674.18</v>
      </c>
      <c r="F19160" s="102"/>
    </row>
    <row r="19161" ht="12.75" customHeight="1">
      <c r="A19161" s="100" t="s">
        <v>33334</v>
      </c>
      <c r="B19161" s="101">
        <v>265.35</v>
      </c>
      <c r="C19161" s="102"/>
      <c r="D19161" s="100" t="s">
        <v>19686</v>
      </c>
      <c r="E19161" s="101">
        <v>7674.18</v>
      </c>
      <c r="F19161" s="102"/>
    </row>
    <row r="19162" ht="12.75" customHeight="1">
      <c r="A19162" s="100" t="s">
        <v>19352</v>
      </c>
      <c r="B19162" s="101">
        <v>258.31</v>
      </c>
      <c r="C19162" s="102"/>
      <c r="D19162" s="100" t="s">
        <v>33524</v>
      </c>
      <c r="E19162" s="101">
        <v>7140.58</v>
      </c>
      <c r="F19162" s="102"/>
    </row>
    <row r="19163" ht="12.75" customHeight="1">
      <c r="A19163" s="100" t="s">
        <v>33339</v>
      </c>
      <c r="B19163" s="101">
        <v>71.25</v>
      </c>
      <c r="C19163" s="102"/>
      <c r="D19163" s="100" t="s">
        <v>19689</v>
      </c>
      <c r="E19163" s="101">
        <v>7140.58</v>
      </c>
      <c r="F19163" s="102"/>
    </row>
    <row r="19164" ht="12.75" customHeight="1">
      <c r="A19164" s="100" t="s">
        <v>19363</v>
      </c>
      <c r="B19164" s="101">
        <v>66.51</v>
      </c>
      <c r="C19164" s="102"/>
      <c r="D19164" s="100" t="s">
        <v>33525</v>
      </c>
      <c r="E19164" s="101">
        <v>6957.06</v>
      </c>
      <c r="F19164" s="102"/>
    </row>
    <row r="19165" ht="12.75" customHeight="1">
      <c r="A19165" s="100" t="s">
        <v>33340</v>
      </c>
      <c r="B19165" s="101">
        <v>74.46</v>
      </c>
      <c r="C19165" s="102"/>
      <c r="D19165" s="100" t="s">
        <v>19691</v>
      </c>
      <c r="E19165" s="101">
        <v>6957.06</v>
      </c>
      <c r="F19165" s="102"/>
    </row>
    <row r="19166" ht="12.75" customHeight="1">
      <c r="A19166" s="100" t="s">
        <v>19365</v>
      </c>
      <c r="B19166" s="101">
        <v>69.72</v>
      </c>
      <c r="C19166" s="102"/>
      <c r="D19166" s="100" t="s">
        <v>33526</v>
      </c>
      <c r="E19166" s="101">
        <v>6233.11</v>
      </c>
      <c r="F19166" s="102"/>
    </row>
    <row r="19167" ht="12.75" customHeight="1">
      <c r="A19167" s="100" t="s">
        <v>33341</v>
      </c>
      <c r="B19167" s="101">
        <v>84.99</v>
      </c>
      <c r="C19167" s="102"/>
      <c r="D19167" s="100" t="s">
        <v>19693</v>
      </c>
      <c r="E19167" s="101">
        <v>6233.11</v>
      </c>
      <c r="F19167" s="102"/>
    </row>
    <row r="19168" ht="12.75" customHeight="1">
      <c r="A19168" s="100" t="s">
        <v>19367</v>
      </c>
      <c r="B19168" s="101">
        <v>78.35</v>
      </c>
      <c r="C19168" s="102"/>
      <c r="D19168" s="100" t="s">
        <v>33527</v>
      </c>
      <c r="E19168" s="101">
        <v>5292.26</v>
      </c>
      <c r="F19168" s="102"/>
    </row>
    <row r="19169" ht="12.75" customHeight="1">
      <c r="A19169" s="100" t="s">
        <v>33342</v>
      </c>
      <c r="B19169" s="101">
        <v>111.43</v>
      </c>
      <c r="C19169" s="102"/>
      <c r="D19169" s="100" t="s">
        <v>19695</v>
      </c>
      <c r="E19169" s="101">
        <v>5292.26</v>
      </c>
      <c r="F19169" s="102"/>
    </row>
    <row r="19170" ht="12.75" customHeight="1">
      <c r="A19170" s="100" t="s">
        <v>19369</v>
      </c>
      <c r="B19170" s="101">
        <v>103.37</v>
      </c>
      <c r="C19170" s="102"/>
      <c r="D19170" s="100" t="s">
        <v>33528</v>
      </c>
      <c r="E19170" s="101">
        <v>6851.46</v>
      </c>
      <c r="F19170" s="102"/>
    </row>
    <row r="19171" ht="12.75" customHeight="1">
      <c r="A19171" s="100" t="s">
        <v>33343</v>
      </c>
      <c r="B19171" s="101">
        <v>113.55</v>
      </c>
      <c r="C19171" s="102"/>
      <c r="D19171" s="100" t="s">
        <v>19697</v>
      </c>
      <c r="E19171" s="101">
        <v>6851.46</v>
      </c>
      <c r="F19171" s="102"/>
    </row>
    <row r="19172" ht="12.75" customHeight="1">
      <c r="A19172" s="100" t="s">
        <v>19371</v>
      </c>
      <c r="B19172" s="101">
        <v>105.49</v>
      </c>
      <c r="C19172" s="102"/>
      <c r="D19172" s="100" t="s">
        <v>33529</v>
      </c>
      <c r="E19172" s="101">
        <v>6139.35</v>
      </c>
      <c r="F19172" s="102"/>
    </row>
    <row r="19173" ht="12.75" customHeight="1">
      <c r="A19173" s="100" t="s">
        <v>33344</v>
      </c>
      <c r="B19173" s="101">
        <v>105.31</v>
      </c>
      <c r="C19173" s="102"/>
      <c r="D19173" s="100" t="s">
        <v>19699</v>
      </c>
      <c r="E19173" s="101">
        <v>6139.35</v>
      </c>
      <c r="F19173" s="102"/>
    </row>
    <row r="19174" ht="12.75" customHeight="1">
      <c r="A19174" s="100" t="s">
        <v>19373</v>
      </c>
      <c r="B19174" s="101">
        <v>97.25</v>
      </c>
      <c r="C19174" s="102"/>
      <c r="D19174" s="100" t="s">
        <v>33530</v>
      </c>
      <c r="E19174" s="101">
        <v>5712.46</v>
      </c>
      <c r="F19174" s="102"/>
    </row>
    <row r="19175" ht="12.75" customHeight="1">
      <c r="A19175" s="100" t="s">
        <v>33345</v>
      </c>
      <c r="B19175" s="101">
        <v>111.98</v>
      </c>
      <c r="C19175" s="102"/>
      <c r="D19175" s="100" t="s">
        <v>19701</v>
      </c>
      <c r="E19175" s="101">
        <v>5712.46</v>
      </c>
      <c r="F19175" s="102"/>
    </row>
    <row r="19176" ht="12.75" customHeight="1">
      <c r="A19176" s="100" t="s">
        <v>19375</v>
      </c>
      <c r="B19176" s="101">
        <v>103.92</v>
      </c>
      <c r="C19176" s="102"/>
      <c r="D19176" s="100" t="s">
        <v>33531</v>
      </c>
      <c r="E19176" s="101">
        <v>5563.53</v>
      </c>
      <c r="F19176" s="102"/>
    </row>
    <row r="19177" ht="12.75" customHeight="1">
      <c r="A19177" s="100" t="s">
        <v>33346</v>
      </c>
      <c r="B19177" s="101">
        <v>118.43</v>
      </c>
      <c r="C19177" s="102"/>
      <c r="D19177" s="100" t="s">
        <v>19703</v>
      </c>
      <c r="E19177" s="101">
        <v>5563.53</v>
      </c>
      <c r="F19177" s="102"/>
    </row>
    <row r="19178" ht="12.75" customHeight="1">
      <c r="A19178" s="100" t="s">
        <v>19377</v>
      </c>
      <c r="B19178" s="101">
        <v>110.37</v>
      </c>
      <c r="C19178" s="102"/>
      <c r="D19178" s="100" t="s">
        <v>33532</v>
      </c>
      <c r="E19178" s="101">
        <v>4986.49</v>
      </c>
      <c r="F19178" s="102"/>
    </row>
    <row r="19179" ht="12.75" customHeight="1">
      <c r="A19179" s="100" t="s">
        <v>33347</v>
      </c>
      <c r="B19179" s="101">
        <v>111.11</v>
      </c>
      <c r="C19179" s="102"/>
      <c r="D19179" s="100" t="s">
        <v>19705</v>
      </c>
      <c r="E19179" s="101">
        <v>4986.49</v>
      </c>
      <c r="F19179" s="102"/>
    </row>
    <row r="19180" ht="12.75" customHeight="1">
      <c r="A19180" s="100" t="s">
        <v>19379</v>
      </c>
      <c r="B19180" s="101">
        <v>103.05</v>
      </c>
      <c r="C19180" s="102"/>
      <c r="D19180" s="100" t="s">
        <v>33533</v>
      </c>
      <c r="E19180" s="101">
        <v>4233.8</v>
      </c>
      <c r="F19180" s="102"/>
    </row>
    <row r="19181" ht="12.75" customHeight="1">
      <c r="A19181" s="100" t="s">
        <v>33348</v>
      </c>
      <c r="B19181" s="101">
        <v>138.24</v>
      </c>
      <c r="C19181" s="102"/>
      <c r="D19181" s="100" t="s">
        <v>19707</v>
      </c>
      <c r="E19181" s="101">
        <v>4233.8</v>
      </c>
      <c r="F19181" s="102"/>
    </row>
    <row r="19182" ht="12.75" customHeight="1">
      <c r="A19182" s="100" t="s">
        <v>19381</v>
      </c>
      <c r="B19182" s="101">
        <v>128.77</v>
      </c>
      <c r="C19182" s="102"/>
      <c r="D19182" s="100" t="s">
        <v>33534</v>
      </c>
      <c r="E19182" s="101">
        <v>5481.16</v>
      </c>
      <c r="F19182" s="102"/>
    </row>
    <row r="19183" ht="12.75" customHeight="1">
      <c r="A19183" s="100" t="s">
        <v>33349</v>
      </c>
      <c r="B19183" s="101">
        <v>152.39</v>
      </c>
      <c r="C19183" s="102"/>
      <c r="D19183" s="100" t="s">
        <v>19709</v>
      </c>
      <c r="E19183" s="101">
        <v>5481.16</v>
      </c>
      <c r="F19183" s="102"/>
    </row>
    <row r="19184" ht="12.75" customHeight="1">
      <c r="A19184" s="100" t="s">
        <v>19383</v>
      </c>
      <c r="B19184" s="101">
        <v>142.92</v>
      </c>
      <c r="C19184" s="102"/>
      <c r="D19184" s="100" t="s">
        <v>33535</v>
      </c>
      <c r="E19184" s="101">
        <v>14651.63</v>
      </c>
      <c r="F19184" s="102"/>
    </row>
    <row r="19185" ht="12.75" customHeight="1">
      <c r="A19185" s="100" t="s">
        <v>33350</v>
      </c>
      <c r="B19185" s="101">
        <v>135.78</v>
      </c>
      <c r="C19185" s="102"/>
      <c r="D19185" s="100" t="s">
        <v>19711</v>
      </c>
      <c r="E19185" s="101">
        <v>14651.63</v>
      </c>
      <c r="F19185" s="102"/>
    </row>
    <row r="19186" ht="12.75" customHeight="1">
      <c r="A19186" s="100" t="s">
        <v>177</v>
      </c>
      <c r="B19186" s="101">
        <v>126.31</v>
      </c>
      <c r="C19186" s="102"/>
      <c r="D19186" s="100" t="s">
        <v>33536</v>
      </c>
      <c r="E19186" s="101">
        <v>12644.46</v>
      </c>
      <c r="F19186" s="102"/>
    </row>
    <row r="19187" ht="12.75" customHeight="1">
      <c r="A19187" s="100" t="s">
        <v>33351</v>
      </c>
      <c r="B19187" s="101">
        <v>148.11</v>
      </c>
      <c r="C19187" s="102"/>
      <c r="D19187" s="100" t="s">
        <v>19713</v>
      </c>
      <c r="E19187" s="101">
        <v>12644.46</v>
      </c>
      <c r="F19187" s="102"/>
    </row>
    <row r="19188" ht="12.75" customHeight="1">
      <c r="A19188" s="100" t="s">
        <v>19386</v>
      </c>
      <c r="B19188" s="101">
        <v>138.64</v>
      </c>
      <c r="C19188" s="102"/>
      <c r="D19188" s="100" t="s">
        <v>33537</v>
      </c>
      <c r="E19188" s="101">
        <v>12737.4</v>
      </c>
      <c r="F19188" s="102"/>
    </row>
    <row r="19189" ht="12.75" customHeight="1">
      <c r="A19189" s="100" t="s">
        <v>33352</v>
      </c>
      <c r="B19189" s="101">
        <v>157.77</v>
      </c>
      <c r="C19189" s="102"/>
      <c r="D19189" s="100" t="s">
        <v>19715</v>
      </c>
      <c r="E19189" s="101">
        <v>12737.4</v>
      </c>
      <c r="F19189" s="102"/>
    </row>
    <row r="19190" ht="12.75" customHeight="1">
      <c r="A19190" s="100" t="s">
        <v>19388</v>
      </c>
      <c r="B19190" s="101">
        <v>148.3</v>
      </c>
      <c r="C19190" s="102"/>
      <c r="D19190" s="100" t="s">
        <v>33538</v>
      </c>
      <c r="E19190" s="101">
        <v>13351.84</v>
      </c>
      <c r="F19190" s="102"/>
    </row>
    <row r="19191" ht="12.75" customHeight="1">
      <c r="A19191" s="100" t="s">
        <v>33353</v>
      </c>
      <c r="B19191" s="101">
        <v>146.79</v>
      </c>
      <c r="C19191" s="102"/>
      <c r="D19191" s="100" t="s">
        <v>19717</v>
      </c>
      <c r="E19191" s="101">
        <v>13351.84</v>
      </c>
      <c r="F19191" s="102"/>
    </row>
    <row r="19192" ht="12.75" customHeight="1">
      <c r="A19192" s="100" t="s">
        <v>19390</v>
      </c>
      <c r="B19192" s="101">
        <v>137.32</v>
      </c>
      <c r="C19192" s="102"/>
      <c r="D19192" s="100" t="s">
        <v>33539</v>
      </c>
      <c r="E19192" s="101">
        <v>11378.88</v>
      </c>
      <c r="F19192" s="102"/>
    </row>
    <row r="19193" ht="12.75" customHeight="1">
      <c r="A19193" s="100" t="s">
        <v>33354</v>
      </c>
      <c r="B19193" s="101">
        <v>187.93</v>
      </c>
      <c r="C19193" s="102"/>
      <c r="D19193" s="100" t="s">
        <v>19719</v>
      </c>
      <c r="E19193" s="101">
        <v>11378.88</v>
      </c>
      <c r="F19193" s="102"/>
    </row>
    <row r="19194" ht="12.75" customHeight="1">
      <c r="A19194" s="100" t="s">
        <v>19392</v>
      </c>
      <c r="B19194" s="101">
        <v>176.56</v>
      </c>
      <c r="C19194" s="102"/>
      <c r="D19194" s="100" t="s">
        <v>33540</v>
      </c>
      <c r="E19194" s="101">
        <v>10350.8</v>
      </c>
      <c r="F19194" s="102"/>
    </row>
    <row r="19195" ht="12.75" customHeight="1">
      <c r="A19195" s="100" t="s">
        <v>33355</v>
      </c>
      <c r="B19195" s="101">
        <v>204.2</v>
      </c>
      <c r="C19195" s="102"/>
      <c r="D19195" s="100" t="s">
        <v>19721</v>
      </c>
      <c r="E19195" s="101">
        <v>10350.8</v>
      </c>
      <c r="F19195" s="102"/>
    </row>
    <row r="19196" ht="12.75" customHeight="1">
      <c r="A19196" s="100" t="s">
        <v>19394</v>
      </c>
      <c r="B19196" s="101">
        <v>192.83</v>
      </c>
      <c r="C19196" s="102"/>
      <c r="D19196" s="100" t="s">
        <v>33541</v>
      </c>
      <c r="E19196" s="101">
        <v>14463.81</v>
      </c>
      <c r="F19196" s="102"/>
    </row>
    <row r="19197" ht="12.75" customHeight="1">
      <c r="A19197" s="100" t="s">
        <v>33356</v>
      </c>
      <c r="B19197" s="101">
        <v>179.35</v>
      </c>
      <c r="C19197" s="102"/>
      <c r="D19197" s="100" t="s">
        <v>19723</v>
      </c>
      <c r="E19197" s="101">
        <v>14463.81</v>
      </c>
      <c r="F19197" s="102"/>
    </row>
    <row r="19198" ht="12.75" customHeight="1">
      <c r="A19198" s="100" t="s">
        <v>19396</v>
      </c>
      <c r="B19198" s="101">
        <v>167.98</v>
      </c>
      <c r="C19198" s="102"/>
      <c r="D19198" s="100" t="s">
        <v>33542</v>
      </c>
      <c r="E19198" s="101">
        <v>13381.77</v>
      </c>
      <c r="F19198" s="102"/>
    </row>
    <row r="19199" ht="12.75" customHeight="1">
      <c r="A19199" s="100" t="s">
        <v>33357</v>
      </c>
      <c r="B19199" s="101">
        <v>178.51</v>
      </c>
      <c r="C19199" s="102"/>
      <c r="D19199" s="100" t="s">
        <v>19725</v>
      </c>
      <c r="E19199" s="101">
        <v>13381.77</v>
      </c>
      <c r="F19199" s="102"/>
    </row>
    <row r="19200" ht="12.75" customHeight="1">
      <c r="A19200" s="100" t="s">
        <v>19398</v>
      </c>
      <c r="B19200" s="101">
        <v>167.14</v>
      </c>
      <c r="C19200" s="102"/>
      <c r="D19200" s="100" t="s">
        <v>33543</v>
      </c>
      <c r="E19200" s="101">
        <v>21071.75</v>
      </c>
      <c r="F19200" s="102"/>
    </row>
    <row r="19201" ht="12.75" customHeight="1">
      <c r="A19201" s="100" t="s">
        <v>33358</v>
      </c>
      <c r="B19201" s="101">
        <v>191.41</v>
      </c>
      <c r="C19201" s="102"/>
      <c r="D19201" s="100" t="s">
        <v>19727</v>
      </c>
      <c r="E19201" s="101">
        <v>21071.75</v>
      </c>
      <c r="F19201" s="102"/>
    </row>
    <row r="19202" ht="12.75" customHeight="1">
      <c r="A19202" s="100" t="s">
        <v>19400</v>
      </c>
      <c r="B19202" s="101">
        <v>180.04</v>
      </c>
      <c r="C19202" s="102"/>
      <c r="D19202" s="100" t="s">
        <v>33544</v>
      </c>
      <c r="E19202" s="101">
        <v>18185.08</v>
      </c>
      <c r="F19202" s="102"/>
    </row>
    <row r="19203" ht="12.75" customHeight="1">
      <c r="A19203" s="100" t="s">
        <v>33359</v>
      </c>
      <c r="B19203" s="101">
        <v>176.77</v>
      </c>
      <c r="C19203" s="102"/>
      <c r="D19203" s="100" t="s">
        <v>19729</v>
      </c>
      <c r="E19203" s="101">
        <v>18185.08</v>
      </c>
      <c r="F19203" s="102"/>
    </row>
    <row r="19204" ht="12.75" customHeight="1">
      <c r="A19204" s="100" t="s">
        <v>19402</v>
      </c>
      <c r="B19204" s="101">
        <v>165.4</v>
      </c>
      <c r="C19204" s="102"/>
      <c r="D19204" s="100" t="s">
        <v>33545</v>
      </c>
      <c r="E19204" s="101">
        <v>18328.7</v>
      </c>
      <c r="F19204" s="102"/>
    </row>
    <row r="19205" ht="12.75" customHeight="1">
      <c r="A19205" s="100" t="s">
        <v>33360</v>
      </c>
      <c r="B19205" s="101">
        <v>214.68</v>
      </c>
      <c r="C19205" s="102"/>
      <c r="D19205" s="100" t="s">
        <v>19731</v>
      </c>
      <c r="E19205" s="101">
        <v>18328.7</v>
      </c>
      <c r="F19205" s="102"/>
    </row>
    <row r="19206" ht="12.75" customHeight="1">
      <c r="A19206" s="100" t="s">
        <v>19404</v>
      </c>
      <c r="B19206" s="101">
        <v>201.89</v>
      </c>
      <c r="C19206" s="102"/>
      <c r="D19206" s="100" t="s">
        <v>33546</v>
      </c>
      <c r="E19206" s="101">
        <v>19151.54</v>
      </c>
      <c r="F19206" s="102"/>
    </row>
    <row r="19207" ht="12.75" customHeight="1">
      <c r="A19207" s="100" t="s">
        <v>33361</v>
      </c>
      <c r="B19207" s="101">
        <v>242.98</v>
      </c>
      <c r="C19207" s="102"/>
      <c r="D19207" s="100" t="s">
        <v>19733</v>
      </c>
      <c r="E19207" s="101">
        <v>19151.54</v>
      </c>
      <c r="F19207" s="102"/>
    </row>
    <row r="19208" ht="12.75" customHeight="1">
      <c r="A19208" s="100" t="s">
        <v>19406</v>
      </c>
      <c r="B19208" s="101">
        <v>230.19</v>
      </c>
      <c r="C19208" s="102"/>
      <c r="D19208" s="100" t="s">
        <v>33547</v>
      </c>
      <c r="E19208" s="101">
        <v>17447.61</v>
      </c>
      <c r="F19208" s="102"/>
    </row>
    <row r="19209" ht="12.75" customHeight="1">
      <c r="A19209" s="100" t="s">
        <v>33362</v>
      </c>
      <c r="B19209" s="101">
        <v>209.76</v>
      </c>
      <c r="C19209" s="102"/>
      <c r="D19209" s="100" t="s">
        <v>19735</v>
      </c>
      <c r="E19209" s="101">
        <v>17447.61</v>
      </c>
      <c r="F19209" s="102"/>
    </row>
    <row r="19210" ht="12.75" customHeight="1">
      <c r="A19210" s="100" t="s">
        <v>19408</v>
      </c>
      <c r="B19210" s="101">
        <v>196.97</v>
      </c>
      <c r="C19210" s="102"/>
      <c r="D19210" s="100" t="s">
        <v>33548</v>
      </c>
      <c r="E19210" s="101">
        <v>15602.69</v>
      </c>
      <c r="F19210" s="102"/>
    </row>
    <row r="19211" ht="12.75" customHeight="1">
      <c r="A19211" s="100" t="s">
        <v>33363</v>
      </c>
      <c r="B19211" s="101">
        <v>116.0</v>
      </c>
      <c r="C19211" s="102"/>
      <c r="D19211" s="100" t="s">
        <v>19737</v>
      </c>
      <c r="E19211" s="101">
        <v>15602.69</v>
      </c>
      <c r="F19211" s="102"/>
    </row>
    <row r="19212" ht="12.75" customHeight="1">
      <c r="A19212" s="100" t="s">
        <v>19410</v>
      </c>
      <c r="B19212" s="101">
        <v>110.78</v>
      </c>
      <c r="C19212" s="102"/>
      <c r="D19212" s="100" t="s">
        <v>33549</v>
      </c>
      <c r="E19212" s="101">
        <v>20707.75</v>
      </c>
      <c r="F19212" s="102"/>
    </row>
    <row r="19213" ht="12.75" customHeight="1">
      <c r="A19213" s="100" t="s">
        <v>33364</v>
      </c>
      <c r="B19213" s="101">
        <v>142.86</v>
      </c>
      <c r="C19213" s="102"/>
      <c r="D19213" s="100" t="s">
        <v>19739</v>
      </c>
      <c r="E19213" s="101">
        <v>20707.75</v>
      </c>
      <c r="F19213" s="102"/>
    </row>
    <row r="19214" ht="12.75" customHeight="1">
      <c r="A19214" s="100" t="s">
        <v>19412</v>
      </c>
      <c r="B19214" s="101">
        <v>136.22</v>
      </c>
      <c r="C19214" s="102"/>
      <c r="D19214" s="100" t="s">
        <v>33550</v>
      </c>
      <c r="E19214" s="101">
        <v>19856.82</v>
      </c>
      <c r="F19214" s="102"/>
    </row>
    <row r="19215" ht="12.75" customHeight="1">
      <c r="A19215" s="100" t="s">
        <v>33365</v>
      </c>
      <c r="B19215" s="101">
        <v>129.38</v>
      </c>
      <c r="C19215" s="102"/>
      <c r="D19215" s="100" t="s">
        <v>19741</v>
      </c>
      <c r="E19215" s="101">
        <v>19856.82</v>
      </c>
      <c r="F19215" s="102"/>
    </row>
    <row r="19216" ht="12.75" customHeight="1">
      <c r="A19216" s="100" t="s">
        <v>19414</v>
      </c>
      <c r="B19216" s="101">
        <v>124.16</v>
      </c>
      <c r="C19216" s="102"/>
      <c r="D19216" s="100" t="s">
        <v>33551</v>
      </c>
      <c r="E19216" s="101">
        <v>14460.0</v>
      </c>
      <c r="F19216" s="102"/>
    </row>
    <row r="19217" ht="12.75" customHeight="1">
      <c r="A19217" s="100" t="s">
        <v>33366</v>
      </c>
      <c r="B19217" s="101">
        <v>117.39</v>
      </c>
      <c r="C19217" s="102"/>
      <c r="D19217" s="100" t="s">
        <v>19743</v>
      </c>
      <c r="E19217" s="101">
        <v>14460.0</v>
      </c>
      <c r="F19217" s="102"/>
    </row>
    <row r="19218" ht="12.75" customHeight="1">
      <c r="A19218" s="100" t="s">
        <v>19416</v>
      </c>
      <c r="B19218" s="101">
        <v>112.17</v>
      </c>
      <c r="C19218" s="102"/>
      <c r="D19218" s="100" t="s">
        <v>33552</v>
      </c>
      <c r="E19218" s="101">
        <v>1858.17</v>
      </c>
      <c r="F19218" s="102"/>
    </row>
    <row r="19219" ht="12.75" customHeight="1">
      <c r="A19219" s="100" t="s">
        <v>33367</v>
      </c>
      <c r="B19219" s="101">
        <v>156.45</v>
      </c>
      <c r="C19219" s="102"/>
      <c r="D19219" s="100" t="s">
        <v>19745</v>
      </c>
      <c r="E19219" s="101">
        <v>1858.17</v>
      </c>
      <c r="F19219" s="102"/>
    </row>
    <row r="19220" ht="12.75" customHeight="1">
      <c r="A19220" s="100" t="s">
        <v>19418</v>
      </c>
      <c r="B19220" s="101">
        <v>149.81</v>
      </c>
      <c r="C19220" s="102"/>
      <c r="D19220" s="100" t="s">
        <v>33553</v>
      </c>
      <c r="E19220" s="101">
        <v>2516.29</v>
      </c>
      <c r="F19220" s="102"/>
    </row>
    <row r="19221" ht="12.75" customHeight="1">
      <c r="A19221" s="100" t="s">
        <v>33368</v>
      </c>
      <c r="B19221" s="101">
        <v>149.5</v>
      </c>
      <c r="C19221" s="102"/>
      <c r="D19221" s="100" t="s">
        <v>19747</v>
      </c>
      <c r="E19221" s="101">
        <v>2516.29</v>
      </c>
      <c r="F19221" s="102"/>
    </row>
    <row r="19222" ht="12.75" customHeight="1">
      <c r="A19222" s="100" t="s">
        <v>19420</v>
      </c>
      <c r="B19222" s="101">
        <v>142.86</v>
      </c>
      <c r="C19222" s="102"/>
      <c r="D19222" s="100" t="s">
        <v>33554</v>
      </c>
      <c r="E19222" s="101">
        <v>5499.02</v>
      </c>
      <c r="F19222" s="102"/>
    </row>
    <row r="19223" ht="12.75" customHeight="1">
      <c r="A19223" s="100" t="s">
        <v>33369</v>
      </c>
      <c r="B19223" s="101">
        <v>124.46</v>
      </c>
      <c r="C19223" s="102"/>
      <c r="D19223" s="100" t="s">
        <v>19749</v>
      </c>
      <c r="E19223" s="101">
        <v>5477.59</v>
      </c>
      <c r="F19223" s="102"/>
    </row>
    <row r="19224" ht="12.75" customHeight="1">
      <c r="A19224" s="100" t="s">
        <v>19422</v>
      </c>
      <c r="B19224" s="101">
        <v>119.24</v>
      </c>
      <c r="C19224" s="102"/>
      <c r="D19224" s="100" t="s">
        <v>33555</v>
      </c>
      <c r="E19224" s="101">
        <v>6358.12</v>
      </c>
      <c r="F19224" s="102"/>
    </row>
    <row r="19225" ht="12.75" customHeight="1">
      <c r="A19225" s="100" t="s">
        <v>33370</v>
      </c>
      <c r="B19225" s="101">
        <v>159.14</v>
      </c>
      <c r="C19225" s="102"/>
      <c r="D19225" s="100" t="s">
        <v>19751</v>
      </c>
      <c r="E19225" s="101">
        <v>6336.69</v>
      </c>
      <c r="F19225" s="102"/>
    </row>
    <row r="19226" ht="12.75" customHeight="1">
      <c r="A19226" s="100" t="s">
        <v>19424</v>
      </c>
      <c r="B19226" s="101">
        <v>152.5</v>
      </c>
      <c r="C19226" s="102"/>
      <c r="D19226" s="100" t="s">
        <v>33556</v>
      </c>
      <c r="E19226" s="101">
        <v>109.93</v>
      </c>
      <c r="F19226" s="102"/>
    </row>
    <row r="19227" ht="12.75" customHeight="1">
      <c r="A19227" s="100" t="s">
        <v>33371</v>
      </c>
      <c r="B19227" s="101">
        <v>126.23</v>
      </c>
      <c r="C19227" s="102"/>
      <c r="D19227" s="100" t="s">
        <v>19753</v>
      </c>
      <c r="E19227" s="101">
        <v>107.36</v>
      </c>
      <c r="F19227" s="102"/>
    </row>
    <row r="19228" ht="12.75" customHeight="1">
      <c r="A19228" s="100" t="s">
        <v>19426</v>
      </c>
      <c r="B19228" s="101">
        <v>121.01</v>
      </c>
      <c r="C19228" s="102"/>
      <c r="D19228" s="100" t="s">
        <v>33557</v>
      </c>
      <c r="E19228" s="101">
        <v>1337.64</v>
      </c>
      <c r="F19228" s="102"/>
    </row>
    <row r="19229" ht="12.75" customHeight="1">
      <c r="A19229" s="100" t="s">
        <v>33372</v>
      </c>
      <c r="B19229" s="101">
        <v>109.21</v>
      </c>
      <c r="C19229" s="102"/>
      <c r="D19229" s="100" t="s">
        <v>19755</v>
      </c>
      <c r="E19229" s="101">
        <v>1335.07</v>
      </c>
      <c r="F19229" s="102"/>
    </row>
    <row r="19230" ht="12.75" customHeight="1">
      <c r="A19230" s="100" t="s">
        <v>19428</v>
      </c>
      <c r="B19230" s="101">
        <v>103.99</v>
      </c>
      <c r="C19230" s="102"/>
      <c r="D19230" s="100" t="s">
        <v>33558</v>
      </c>
      <c r="E19230" s="101">
        <v>376.65</v>
      </c>
      <c r="F19230" s="102"/>
    </row>
    <row r="19231" ht="12.75" customHeight="1">
      <c r="A19231" s="100" t="s">
        <v>33373</v>
      </c>
      <c r="B19231" s="101">
        <v>164.41</v>
      </c>
      <c r="C19231" s="102"/>
      <c r="D19231" s="100" t="s">
        <v>19757</v>
      </c>
      <c r="E19231" s="101">
        <v>374.08</v>
      </c>
      <c r="F19231" s="102"/>
    </row>
    <row r="19232" ht="12.75" customHeight="1">
      <c r="A19232" s="100" t="s">
        <v>19430</v>
      </c>
      <c r="B19232" s="101">
        <v>159.19</v>
      </c>
      <c r="C19232" s="102"/>
      <c r="D19232" s="100" t="s">
        <v>33559</v>
      </c>
      <c r="E19232" s="101">
        <v>369.24</v>
      </c>
      <c r="F19232" s="102"/>
    </row>
    <row r="19233" ht="12.75" customHeight="1">
      <c r="A19233" s="100" t="s">
        <v>33374</v>
      </c>
      <c r="B19233" s="101">
        <v>136.36</v>
      </c>
      <c r="C19233" s="102"/>
      <c r="D19233" s="100" t="s">
        <v>19759</v>
      </c>
      <c r="E19233" s="101">
        <v>366.67</v>
      </c>
      <c r="F19233" s="102"/>
    </row>
    <row r="19234" ht="12.75" customHeight="1">
      <c r="A19234" s="100" t="s">
        <v>19432</v>
      </c>
      <c r="B19234" s="101">
        <v>131.14</v>
      </c>
      <c r="C19234" s="102"/>
      <c r="D19234" s="100" t="s">
        <v>33560</v>
      </c>
      <c r="E19234" s="101">
        <v>110.44</v>
      </c>
      <c r="F19234" s="102"/>
    </row>
    <row r="19235" ht="12.75" customHeight="1">
      <c r="A19235" s="100" t="s">
        <v>33375</v>
      </c>
      <c r="B19235" s="101">
        <v>94.19</v>
      </c>
      <c r="C19235" s="102"/>
      <c r="D19235" s="100" t="s">
        <v>19761</v>
      </c>
      <c r="E19235" s="101">
        <v>107.87</v>
      </c>
      <c r="F19235" s="102"/>
    </row>
    <row r="19236" ht="12.75" customHeight="1">
      <c r="A19236" s="100" t="s">
        <v>19434</v>
      </c>
      <c r="B19236" s="101">
        <v>82.82</v>
      </c>
      <c r="C19236" s="102"/>
      <c r="D19236" s="100" t="s">
        <v>33561</v>
      </c>
      <c r="E19236" s="101">
        <v>137.61</v>
      </c>
      <c r="F19236" s="102"/>
    </row>
    <row r="19237" ht="12.75" customHeight="1">
      <c r="A19237" s="100" t="s">
        <v>33376</v>
      </c>
      <c r="B19237" s="101">
        <v>47.62</v>
      </c>
      <c r="C19237" s="102"/>
      <c r="D19237" s="100" t="s">
        <v>19763</v>
      </c>
      <c r="E19237" s="101">
        <v>135.04</v>
      </c>
      <c r="F19237" s="102"/>
    </row>
    <row r="19238" ht="12.75" customHeight="1">
      <c r="A19238" s="100" t="s">
        <v>19436</v>
      </c>
      <c r="B19238" s="101">
        <v>42.88</v>
      </c>
      <c r="C19238" s="102"/>
      <c r="D19238" s="100" t="s">
        <v>33562</v>
      </c>
      <c r="E19238" s="101">
        <v>220.0</v>
      </c>
      <c r="F19238" s="102"/>
    </row>
    <row r="19239" ht="12.75" customHeight="1">
      <c r="A19239" s="100" t="s">
        <v>33563</v>
      </c>
      <c r="B19239" s="101">
        <v>133.68</v>
      </c>
      <c r="C19239" s="102"/>
      <c r="D19239" s="100" t="s">
        <v>19765</v>
      </c>
      <c r="E19239" s="101">
        <v>220.0</v>
      </c>
      <c r="F19239" s="102"/>
    </row>
    <row r="19240" ht="12.75" customHeight="1">
      <c r="A19240" s="100" t="s">
        <v>33564</v>
      </c>
      <c r="B19240" s="101">
        <v>124.21</v>
      </c>
      <c r="C19240" s="102"/>
      <c r="D19240" s="100" t="s">
        <v>33565</v>
      </c>
      <c r="E19240" s="101">
        <v>670.0</v>
      </c>
      <c r="F19240" s="102"/>
    </row>
    <row r="19241" ht="12.75" customHeight="1">
      <c r="A19241" s="100" t="s">
        <v>33566</v>
      </c>
      <c r="B19241" s="101">
        <v>220.11</v>
      </c>
      <c r="C19241" s="102"/>
      <c r="D19241" s="100" t="s">
        <v>19767</v>
      </c>
      <c r="E19241" s="101">
        <v>670.0</v>
      </c>
      <c r="F19241" s="102"/>
    </row>
    <row r="19242" ht="12.75" customHeight="1">
      <c r="A19242" s="100" t="s">
        <v>33567</v>
      </c>
      <c r="B19242" s="101">
        <v>208.74</v>
      </c>
      <c r="C19242" s="102"/>
      <c r="D19242" s="100" t="s">
        <v>33568</v>
      </c>
      <c r="E19242" s="101">
        <v>11792.64</v>
      </c>
      <c r="F19242" s="102"/>
    </row>
    <row r="19243" ht="12.75" customHeight="1">
      <c r="A19243" s="100" t="s">
        <v>33377</v>
      </c>
      <c r="B19243" s="101">
        <v>81.57</v>
      </c>
      <c r="C19243" s="102"/>
      <c r="D19243" s="100" t="s">
        <v>19769</v>
      </c>
      <c r="E19243" s="101">
        <v>11645.04</v>
      </c>
      <c r="F19243" s="102"/>
    </row>
    <row r="19244" ht="12.75" customHeight="1">
      <c r="A19244" s="100" t="s">
        <v>19438</v>
      </c>
      <c r="B19244" s="101">
        <v>72.1</v>
      </c>
      <c r="C19244" s="102"/>
      <c r="D19244" s="100" t="s">
        <v>33569</v>
      </c>
      <c r="E19244" s="101">
        <v>12300.82</v>
      </c>
      <c r="F19244" s="102"/>
    </row>
    <row r="19245" ht="12.75" customHeight="1">
      <c r="A19245" s="100" t="s">
        <v>33378</v>
      </c>
      <c r="B19245" s="101">
        <v>42.23</v>
      </c>
      <c r="C19245" s="102"/>
      <c r="D19245" s="100" t="s">
        <v>19771</v>
      </c>
      <c r="E19245" s="101">
        <v>12153.22</v>
      </c>
      <c r="F19245" s="102"/>
    </row>
    <row r="19246" ht="12.75" customHeight="1">
      <c r="A19246" s="100" t="s">
        <v>19440</v>
      </c>
      <c r="B19246" s="101">
        <v>39.86</v>
      </c>
      <c r="C19246" s="102"/>
      <c r="D19246" s="100" t="s">
        <v>33570</v>
      </c>
      <c r="E19246" s="101">
        <v>16200.8</v>
      </c>
      <c r="F19246" s="102"/>
    </row>
    <row r="19247" ht="12.75" customHeight="1">
      <c r="A19247" s="100" t="s">
        <v>33379</v>
      </c>
      <c r="B19247" s="101">
        <v>36.11</v>
      </c>
      <c r="C19247" s="102"/>
      <c r="D19247" s="100" t="s">
        <v>19773</v>
      </c>
      <c r="E19247" s="101">
        <v>16053.2</v>
      </c>
      <c r="F19247" s="102"/>
    </row>
    <row r="19248" ht="12.75" customHeight="1">
      <c r="A19248" s="100" t="s">
        <v>19442</v>
      </c>
      <c r="B19248" s="101">
        <v>33.74</v>
      </c>
      <c r="C19248" s="102"/>
      <c r="D19248" s="100" t="s">
        <v>33571</v>
      </c>
      <c r="E19248" s="101">
        <v>634.2</v>
      </c>
      <c r="F19248" s="102"/>
    </row>
    <row r="19249" ht="12.75" customHeight="1">
      <c r="A19249" s="100" t="s">
        <v>33380</v>
      </c>
      <c r="B19249" s="101">
        <v>37.63</v>
      </c>
      <c r="C19249" s="102"/>
      <c r="D19249" s="100" t="s">
        <v>19775</v>
      </c>
      <c r="E19249" s="101">
        <v>629.06</v>
      </c>
      <c r="F19249" s="102"/>
    </row>
    <row r="19250" ht="12.75" customHeight="1">
      <c r="A19250" s="100" t="s">
        <v>19444</v>
      </c>
      <c r="B19250" s="101">
        <v>35.26</v>
      </c>
      <c r="C19250" s="102"/>
      <c r="D19250" s="100" t="s">
        <v>33572</v>
      </c>
      <c r="E19250" s="101">
        <v>900.42</v>
      </c>
      <c r="F19250" s="102"/>
    </row>
    <row r="19251" ht="12.75" customHeight="1">
      <c r="A19251" s="100" t="s">
        <v>33381</v>
      </c>
      <c r="B19251" s="101">
        <v>42.63</v>
      </c>
      <c r="C19251" s="102"/>
      <c r="D19251" s="100" t="s">
        <v>19777</v>
      </c>
      <c r="E19251" s="101">
        <v>895.28</v>
      </c>
      <c r="F19251" s="102"/>
    </row>
    <row r="19252" ht="12.75" customHeight="1">
      <c r="A19252" s="100" t="s">
        <v>19446</v>
      </c>
      <c r="B19252" s="101">
        <v>40.26</v>
      </c>
      <c r="C19252" s="102"/>
      <c r="D19252" s="100" t="s">
        <v>33573</v>
      </c>
      <c r="E19252" s="101">
        <v>1260.48</v>
      </c>
      <c r="F19252" s="102"/>
    </row>
    <row r="19253" ht="12.75" customHeight="1">
      <c r="A19253" s="100" t="s">
        <v>33382</v>
      </c>
      <c r="B19253" s="101">
        <v>27.77</v>
      </c>
      <c r="C19253" s="102"/>
      <c r="D19253" s="100" t="s">
        <v>19779</v>
      </c>
      <c r="E19253" s="101">
        <v>1255.34</v>
      </c>
      <c r="F19253" s="102"/>
    </row>
    <row r="19254" ht="12.75" customHeight="1">
      <c r="A19254" s="100" t="s">
        <v>19448</v>
      </c>
      <c r="B19254" s="101">
        <v>25.4</v>
      </c>
      <c r="C19254" s="102"/>
      <c r="D19254" s="100" t="s">
        <v>33574</v>
      </c>
      <c r="E19254" s="101">
        <v>2100.6</v>
      </c>
      <c r="F19254" s="102"/>
    </row>
    <row r="19255" ht="12.75" customHeight="1">
      <c r="A19255" s="100" t="s">
        <v>33403</v>
      </c>
      <c r="B19255" s="101">
        <v>3566.86</v>
      </c>
      <c r="C19255" s="102"/>
      <c r="D19255" s="100" t="s">
        <v>19781</v>
      </c>
      <c r="E19255" s="101">
        <v>2095.46</v>
      </c>
      <c r="F19255" s="102"/>
    </row>
    <row r="19256" ht="12.75" customHeight="1">
      <c r="A19256" s="100" t="s">
        <v>19490</v>
      </c>
      <c r="B19256" s="101">
        <v>3562.12</v>
      </c>
      <c r="C19256" s="102"/>
      <c r="D19256" s="100" t="s">
        <v>33575</v>
      </c>
      <c r="E19256" s="101">
        <v>3833.7</v>
      </c>
      <c r="F19256" s="102"/>
    </row>
    <row r="19257" ht="12.75" customHeight="1">
      <c r="A19257" s="100" t="s">
        <v>33404</v>
      </c>
      <c r="B19257" s="101">
        <v>4723.75</v>
      </c>
      <c r="C19257" s="102"/>
      <c r="D19257" s="100" t="s">
        <v>19783</v>
      </c>
      <c r="E19257" s="101">
        <v>3825.99</v>
      </c>
      <c r="F19257" s="102"/>
    </row>
    <row r="19258" ht="12.75" customHeight="1">
      <c r="A19258" s="100" t="s">
        <v>19492</v>
      </c>
      <c r="B19258" s="101">
        <v>4716.65</v>
      </c>
      <c r="C19258" s="102"/>
      <c r="D19258" s="100" t="s">
        <v>33576</v>
      </c>
      <c r="E19258" s="101">
        <v>5829.48</v>
      </c>
      <c r="F19258" s="102"/>
    </row>
    <row r="19259" ht="12.75" customHeight="1">
      <c r="A19259" s="100" t="s">
        <v>33405</v>
      </c>
      <c r="B19259" s="101">
        <v>5652.82</v>
      </c>
      <c r="C19259" s="102"/>
      <c r="D19259" s="100" t="s">
        <v>19785</v>
      </c>
      <c r="E19259" s="101">
        <v>5821.77</v>
      </c>
      <c r="F19259" s="102"/>
    </row>
    <row r="19260" ht="12.75" customHeight="1">
      <c r="A19260" s="100" t="s">
        <v>19494</v>
      </c>
      <c r="B19260" s="101">
        <v>5643.34</v>
      </c>
      <c r="C19260" s="102"/>
      <c r="D19260" s="100" t="s">
        <v>33577</v>
      </c>
      <c r="E19260" s="101">
        <v>367.98</v>
      </c>
      <c r="F19260" s="102"/>
    </row>
    <row r="19261" ht="12.75" customHeight="1">
      <c r="A19261" s="100" t="s">
        <v>33406</v>
      </c>
      <c r="B19261" s="101">
        <v>7379.29</v>
      </c>
      <c r="C19261" s="102"/>
      <c r="D19261" s="100" t="s">
        <v>19787</v>
      </c>
      <c r="E19261" s="101">
        <v>362.84</v>
      </c>
      <c r="F19261" s="102"/>
    </row>
    <row r="19262" ht="12.75" customHeight="1">
      <c r="A19262" s="100" t="s">
        <v>19496</v>
      </c>
      <c r="B19262" s="101">
        <v>7367.44</v>
      </c>
      <c r="C19262" s="102"/>
      <c r="D19262" s="100" t="s">
        <v>33578</v>
      </c>
      <c r="E19262" s="101">
        <v>396.92</v>
      </c>
      <c r="F19262" s="102"/>
    </row>
    <row r="19263" ht="12.75" customHeight="1">
      <c r="A19263" s="100" t="s">
        <v>33407</v>
      </c>
      <c r="B19263" s="101">
        <v>8650.1</v>
      </c>
      <c r="C19263" s="102"/>
      <c r="D19263" s="100" t="s">
        <v>19789</v>
      </c>
      <c r="E19263" s="101">
        <v>391.78</v>
      </c>
      <c r="F19263" s="102"/>
    </row>
    <row r="19264" ht="12.75" customHeight="1">
      <c r="A19264" s="100" t="s">
        <v>19498</v>
      </c>
      <c r="B19264" s="101">
        <v>8635.89</v>
      </c>
      <c r="C19264" s="102"/>
      <c r="D19264" s="100" t="s">
        <v>33579</v>
      </c>
      <c r="E19264" s="101">
        <v>3311.69</v>
      </c>
      <c r="F19264" s="102"/>
    </row>
    <row r="19265" ht="12.75" customHeight="1">
      <c r="A19265" s="100" t="s">
        <v>33408</v>
      </c>
      <c r="B19265" s="101">
        <v>12085.31</v>
      </c>
      <c r="C19265" s="102"/>
      <c r="D19265" s="100" t="s">
        <v>19791</v>
      </c>
      <c r="E19265" s="101">
        <v>3306.55</v>
      </c>
      <c r="F19265" s="102"/>
    </row>
    <row r="19266" ht="12.75" customHeight="1">
      <c r="A19266" s="100" t="s">
        <v>19500</v>
      </c>
      <c r="B19266" s="101">
        <v>12068.73</v>
      </c>
      <c r="C19266" s="102"/>
      <c r="D19266" s="100" t="s">
        <v>33580</v>
      </c>
      <c r="E19266" s="101">
        <v>3966.33</v>
      </c>
      <c r="F19266" s="102"/>
    </row>
    <row r="19267" ht="12.75" customHeight="1">
      <c r="A19267" s="100" t="s">
        <v>33409</v>
      </c>
      <c r="B19267" s="101">
        <v>15520.52</v>
      </c>
      <c r="C19267" s="102"/>
      <c r="D19267" s="100" t="s">
        <v>19793</v>
      </c>
      <c r="E19267" s="101">
        <v>3961.19</v>
      </c>
      <c r="F19267" s="102"/>
    </row>
    <row r="19268" ht="12.75" customHeight="1">
      <c r="A19268" s="100" t="s">
        <v>19502</v>
      </c>
      <c r="B19268" s="101">
        <v>15501.57</v>
      </c>
      <c r="C19268" s="102"/>
      <c r="D19268" s="100" t="s">
        <v>33581</v>
      </c>
      <c r="E19268" s="101">
        <v>4858.43</v>
      </c>
      <c r="F19268" s="102"/>
    </row>
    <row r="19269" ht="12.75" customHeight="1">
      <c r="A19269" s="100" t="s">
        <v>33410</v>
      </c>
      <c r="B19269" s="101">
        <v>22373.21</v>
      </c>
      <c r="C19269" s="102"/>
      <c r="D19269" s="100" t="s">
        <v>19795</v>
      </c>
      <c r="E19269" s="101">
        <v>4850.72</v>
      </c>
      <c r="F19269" s="102"/>
    </row>
    <row r="19270" ht="12.75" customHeight="1">
      <c r="A19270" s="100" t="s">
        <v>19504</v>
      </c>
      <c r="B19270" s="101">
        <v>22351.88</v>
      </c>
      <c r="C19270" s="102"/>
      <c r="D19270" s="100" t="s">
        <v>33582</v>
      </c>
      <c r="E19270" s="101">
        <v>6505.95</v>
      </c>
      <c r="F19270" s="102"/>
    </row>
    <row r="19271" ht="12.75" customHeight="1">
      <c r="A19271" s="100" t="s">
        <v>33413</v>
      </c>
      <c r="B19271" s="101">
        <v>30522.36</v>
      </c>
      <c r="C19271" s="102"/>
      <c r="D19271" s="100" t="s">
        <v>19797</v>
      </c>
      <c r="E19271" s="101">
        <v>6498.24</v>
      </c>
      <c r="F19271" s="102"/>
    </row>
    <row r="19272" ht="12.75" customHeight="1">
      <c r="A19272" s="100" t="s">
        <v>19506</v>
      </c>
      <c r="B19272" s="101">
        <v>30498.67</v>
      </c>
      <c r="C19272" s="102"/>
      <c r="D19272" s="100" t="s">
        <v>33583</v>
      </c>
      <c r="E19272" s="101">
        <v>3006.19</v>
      </c>
      <c r="F19272" s="102"/>
    </row>
    <row r="19273" ht="12.75" customHeight="1">
      <c r="A19273" s="100" t="s">
        <v>33416</v>
      </c>
      <c r="B19273" s="101">
        <v>42230.03</v>
      </c>
      <c r="C19273" s="102"/>
      <c r="D19273" s="100" t="s">
        <v>19799</v>
      </c>
      <c r="E19273" s="101">
        <v>3001.05</v>
      </c>
      <c r="F19273" s="102"/>
    </row>
    <row r="19274" ht="12.75" customHeight="1">
      <c r="A19274" s="100" t="s">
        <v>19508</v>
      </c>
      <c r="B19274" s="101">
        <v>42203.97</v>
      </c>
      <c r="C19274" s="102"/>
      <c r="D19274" s="100" t="s">
        <v>33584</v>
      </c>
      <c r="E19274" s="101">
        <v>3866.15</v>
      </c>
      <c r="F19274" s="102"/>
    </row>
    <row r="19275" ht="12.75" customHeight="1">
      <c r="A19275" s="100" t="s">
        <v>33419</v>
      </c>
      <c r="B19275" s="101">
        <v>30982.27</v>
      </c>
      <c r="C19275" s="102"/>
      <c r="D19275" s="100" t="s">
        <v>19801</v>
      </c>
      <c r="E19275" s="101">
        <v>3861.01</v>
      </c>
      <c r="F19275" s="102"/>
    </row>
    <row r="19276" ht="12.75" customHeight="1">
      <c r="A19276" s="100" t="s">
        <v>19510</v>
      </c>
      <c r="B19276" s="101">
        <v>30972.79</v>
      </c>
      <c r="C19276" s="102"/>
      <c r="D19276" s="100" t="s">
        <v>33585</v>
      </c>
      <c r="E19276" s="101">
        <v>5213.5</v>
      </c>
      <c r="F19276" s="102"/>
    </row>
    <row r="19277" ht="12.75" customHeight="1">
      <c r="A19277" s="100" t="s">
        <v>33422</v>
      </c>
      <c r="B19277" s="101">
        <v>36256.95</v>
      </c>
      <c r="C19277" s="102"/>
      <c r="D19277" s="100" t="s">
        <v>19803</v>
      </c>
      <c r="E19277" s="101">
        <v>5205.79</v>
      </c>
      <c r="F19277" s="102"/>
    </row>
    <row r="19278" ht="12.75" customHeight="1">
      <c r="A19278" s="100" t="s">
        <v>19512</v>
      </c>
      <c r="B19278" s="101">
        <v>36245.1</v>
      </c>
      <c r="C19278" s="102"/>
      <c r="D19278" s="100" t="s">
        <v>33586</v>
      </c>
      <c r="E19278" s="101">
        <v>321.77</v>
      </c>
      <c r="F19278" s="102"/>
    </row>
    <row r="19279" ht="12.75" customHeight="1">
      <c r="A19279" s="100" t="s">
        <v>33425</v>
      </c>
      <c r="B19279" s="101">
        <v>37584.71</v>
      </c>
      <c r="C19279" s="102"/>
      <c r="D19279" s="100" t="s">
        <v>19805</v>
      </c>
      <c r="E19279" s="101">
        <v>316.78</v>
      </c>
      <c r="F19279" s="102"/>
    </row>
    <row r="19280" ht="12.75" customHeight="1">
      <c r="A19280" s="100" t="s">
        <v>19514</v>
      </c>
      <c r="B19280" s="101">
        <v>37570.5</v>
      </c>
      <c r="C19280" s="102"/>
      <c r="D19280" s="100" t="s">
        <v>33587</v>
      </c>
      <c r="E19280" s="101">
        <v>16963.48</v>
      </c>
      <c r="F19280" s="102"/>
    </row>
    <row r="19281" ht="12.75" customHeight="1">
      <c r="A19281" s="100" t="s">
        <v>33428</v>
      </c>
      <c r="B19281" s="101">
        <v>52079.9</v>
      </c>
      <c r="C19281" s="102"/>
      <c r="D19281" s="100" t="s">
        <v>19807</v>
      </c>
      <c r="E19281" s="101">
        <v>16963.48</v>
      </c>
      <c r="F19281" s="102"/>
    </row>
    <row r="19282" ht="12.75" customHeight="1">
      <c r="A19282" s="100" t="s">
        <v>19516</v>
      </c>
      <c r="B19282" s="101">
        <v>52060.95</v>
      </c>
      <c r="C19282" s="102"/>
      <c r="D19282" s="100" t="s">
        <v>33588</v>
      </c>
      <c r="E19282" s="101">
        <v>304.55</v>
      </c>
      <c r="F19282" s="102"/>
    </row>
    <row r="19283" ht="12.75" customHeight="1">
      <c r="A19283" s="100" t="s">
        <v>33431</v>
      </c>
      <c r="B19283" s="101">
        <v>59965.42</v>
      </c>
      <c r="C19283" s="102"/>
      <c r="D19283" s="100" t="s">
        <v>19809</v>
      </c>
      <c r="E19283" s="101">
        <v>304.55</v>
      </c>
      <c r="F19283" s="102"/>
    </row>
    <row r="19284" ht="12.75" customHeight="1">
      <c r="A19284" s="100" t="s">
        <v>19518</v>
      </c>
      <c r="B19284" s="101">
        <v>59944.1</v>
      </c>
      <c r="C19284" s="102"/>
      <c r="D19284" s="100" t="s">
        <v>33589</v>
      </c>
      <c r="E19284" s="101">
        <v>286.4</v>
      </c>
      <c r="F19284" s="102"/>
    </row>
    <row r="19285" ht="12.75" customHeight="1">
      <c r="A19285" s="100" t="s">
        <v>33434</v>
      </c>
      <c r="B19285" s="101">
        <v>68469.88</v>
      </c>
      <c r="C19285" s="102"/>
      <c r="D19285" s="100" t="s">
        <v>19811</v>
      </c>
      <c r="E19285" s="101">
        <v>286.4</v>
      </c>
      <c r="F19285" s="102"/>
    </row>
    <row r="19286" ht="12.75" customHeight="1">
      <c r="A19286" s="100" t="s">
        <v>19520</v>
      </c>
      <c r="B19286" s="101">
        <v>68446.19</v>
      </c>
      <c r="C19286" s="102"/>
      <c r="D19286" s="100" t="s">
        <v>33590</v>
      </c>
      <c r="E19286" s="101">
        <v>814.75</v>
      </c>
      <c r="F19286" s="102"/>
    </row>
    <row r="19287" ht="12.75" customHeight="1">
      <c r="A19287" s="100" t="s">
        <v>33437</v>
      </c>
      <c r="B19287" s="101">
        <v>100395.44</v>
      </c>
      <c r="C19287" s="102"/>
      <c r="D19287" s="100" t="s">
        <v>19813</v>
      </c>
      <c r="E19287" s="101">
        <v>814.75</v>
      </c>
      <c r="F19287" s="102"/>
    </row>
    <row r="19288" ht="12.75" customHeight="1">
      <c r="A19288" s="100" t="s">
        <v>19522</v>
      </c>
      <c r="B19288" s="101">
        <v>100369.38</v>
      </c>
      <c r="C19288" s="102"/>
      <c r="D19288" s="100" t="s">
        <v>33591</v>
      </c>
      <c r="E19288" s="101">
        <v>242.23</v>
      </c>
      <c r="F19288" s="102"/>
    </row>
    <row r="19289" ht="12.75" customHeight="1">
      <c r="A19289" s="100" t="s">
        <v>33440</v>
      </c>
      <c r="B19289" s="101">
        <v>9994.96</v>
      </c>
      <c r="C19289" s="102"/>
      <c r="D19289" s="100" t="s">
        <v>19815</v>
      </c>
      <c r="E19289" s="101">
        <v>236.26</v>
      </c>
      <c r="F19289" s="102"/>
    </row>
    <row r="19290" ht="12.75" customHeight="1">
      <c r="A19290" s="100" t="s">
        <v>19524</v>
      </c>
      <c r="B19290" s="101">
        <v>9990.23</v>
      </c>
      <c r="C19290" s="102"/>
      <c r="D19290" s="100" t="s">
        <v>33592</v>
      </c>
      <c r="E19290" s="101">
        <v>214.09</v>
      </c>
      <c r="F19290" s="102"/>
    </row>
    <row r="19291" ht="12.75" customHeight="1">
      <c r="A19291" s="100" t="s">
        <v>33441</v>
      </c>
      <c r="B19291" s="101">
        <v>13723.1</v>
      </c>
      <c r="C19291" s="102"/>
      <c r="D19291" s="100" t="s">
        <v>19817</v>
      </c>
      <c r="E19291" s="101">
        <v>206.62</v>
      </c>
      <c r="F19291" s="102"/>
    </row>
    <row r="19292" ht="12.75" customHeight="1">
      <c r="A19292" s="100" t="s">
        <v>19526</v>
      </c>
      <c r="B19292" s="101">
        <v>13715.99</v>
      </c>
      <c r="C19292" s="102"/>
      <c r="D19292" s="100" t="s">
        <v>33593</v>
      </c>
      <c r="E19292" s="101">
        <v>236.27</v>
      </c>
      <c r="F19292" s="102"/>
    </row>
    <row r="19293" ht="12.75" customHeight="1">
      <c r="A19293" s="100" t="s">
        <v>33442</v>
      </c>
      <c r="B19293" s="101">
        <v>14825.75</v>
      </c>
      <c r="C19293" s="102"/>
      <c r="D19293" s="100" t="s">
        <v>19819</v>
      </c>
      <c r="E19293" s="101">
        <v>233.88</v>
      </c>
      <c r="F19293" s="102"/>
    </row>
    <row r="19294" ht="12.75" customHeight="1">
      <c r="A19294" s="100" t="s">
        <v>19528</v>
      </c>
      <c r="B19294" s="101">
        <v>14816.27</v>
      </c>
      <c r="C19294" s="102"/>
      <c r="D19294" s="100" t="s">
        <v>33594</v>
      </c>
      <c r="E19294" s="101">
        <v>524.89</v>
      </c>
      <c r="F19294" s="102"/>
    </row>
    <row r="19295" ht="12.75" customHeight="1">
      <c r="A19295" s="100" t="s">
        <v>33443</v>
      </c>
      <c r="B19295" s="101">
        <v>18640.68</v>
      </c>
      <c r="C19295" s="102"/>
      <c r="D19295" s="100" t="s">
        <v>19821</v>
      </c>
      <c r="E19295" s="101">
        <v>524.89</v>
      </c>
      <c r="F19295" s="102"/>
    </row>
    <row r="19296" ht="12.75" customHeight="1">
      <c r="A19296" s="100" t="s">
        <v>19530</v>
      </c>
      <c r="B19296" s="101">
        <v>18628.84</v>
      </c>
      <c r="C19296" s="102"/>
      <c r="D19296" s="100" t="s">
        <v>33595</v>
      </c>
      <c r="E19296" s="101">
        <v>358.43</v>
      </c>
      <c r="F19296" s="102"/>
    </row>
    <row r="19297" ht="12.75" customHeight="1">
      <c r="A19297" s="100" t="s">
        <v>33444</v>
      </c>
      <c r="B19297" s="101">
        <v>21587.68</v>
      </c>
      <c r="C19297" s="102"/>
      <c r="D19297" s="100" t="s">
        <v>19823</v>
      </c>
      <c r="E19297" s="101">
        <v>358.43</v>
      </c>
      <c r="F19297" s="102"/>
    </row>
    <row r="19298" ht="12.75" customHeight="1">
      <c r="A19298" s="100" t="s">
        <v>19532</v>
      </c>
      <c r="B19298" s="101">
        <v>21573.47</v>
      </c>
      <c r="C19298" s="102"/>
      <c r="D19298" s="100" t="s">
        <v>33596</v>
      </c>
      <c r="E19298" s="101">
        <v>418.62</v>
      </c>
      <c r="F19298" s="102"/>
    </row>
    <row r="19299" ht="12.75" customHeight="1">
      <c r="A19299" s="100" t="s">
        <v>33445</v>
      </c>
      <c r="B19299" s="101">
        <v>24968.65</v>
      </c>
      <c r="C19299" s="102"/>
      <c r="D19299" s="100" t="s">
        <v>19825</v>
      </c>
      <c r="E19299" s="101">
        <v>418.62</v>
      </c>
      <c r="F19299" s="102"/>
    </row>
    <row r="19300" ht="12.75" customHeight="1">
      <c r="A19300" s="100" t="s">
        <v>19534</v>
      </c>
      <c r="B19300" s="101">
        <v>24952.06</v>
      </c>
      <c r="C19300" s="102"/>
      <c r="D19300" s="100" t="s">
        <v>33597</v>
      </c>
      <c r="E19300" s="101">
        <v>458.59</v>
      </c>
      <c r="F19300" s="102"/>
    </row>
    <row r="19301" ht="12.75" customHeight="1">
      <c r="A19301" s="100" t="s">
        <v>33446</v>
      </c>
      <c r="B19301" s="101">
        <v>27021.68</v>
      </c>
      <c r="C19301" s="102"/>
      <c r="D19301" s="100" t="s">
        <v>19827</v>
      </c>
      <c r="E19301" s="101">
        <v>458.59</v>
      </c>
      <c r="F19301" s="102"/>
    </row>
    <row r="19302" ht="12.75" customHeight="1">
      <c r="A19302" s="100" t="s">
        <v>19536</v>
      </c>
      <c r="B19302" s="101">
        <v>27002.73</v>
      </c>
      <c r="C19302" s="102"/>
      <c r="D19302" s="100" t="s">
        <v>33598</v>
      </c>
      <c r="E19302" s="101">
        <v>638.42</v>
      </c>
      <c r="F19302" s="102"/>
    </row>
    <row r="19303" ht="12.75" customHeight="1">
      <c r="A19303" s="100" t="s">
        <v>33447</v>
      </c>
      <c r="B19303" s="101">
        <v>36230.79</v>
      </c>
      <c r="C19303" s="102"/>
      <c r="D19303" s="100" t="s">
        <v>19829</v>
      </c>
      <c r="E19303" s="101">
        <v>638.42</v>
      </c>
      <c r="F19303" s="102"/>
    </row>
    <row r="19304" ht="12.75" customHeight="1">
      <c r="A19304" s="100" t="s">
        <v>19538</v>
      </c>
      <c r="B19304" s="101">
        <v>36209.47</v>
      </c>
      <c r="C19304" s="102"/>
      <c r="D19304" s="100" t="s">
        <v>33599</v>
      </c>
      <c r="E19304" s="101">
        <v>72.09</v>
      </c>
      <c r="F19304" s="102"/>
    </row>
    <row r="19305" ht="12.75" customHeight="1">
      <c r="A19305" s="100" t="s">
        <v>33448</v>
      </c>
      <c r="B19305" s="101">
        <v>45309.72</v>
      </c>
      <c r="C19305" s="102"/>
      <c r="D19305" s="100" t="s">
        <v>19831</v>
      </c>
      <c r="E19305" s="101">
        <v>72.09</v>
      </c>
      <c r="F19305" s="102"/>
    </row>
    <row r="19306" ht="12.75" customHeight="1">
      <c r="A19306" s="100" t="s">
        <v>19540</v>
      </c>
      <c r="B19306" s="101">
        <v>45286.03</v>
      </c>
      <c r="C19306" s="102"/>
      <c r="D19306" s="100" t="s">
        <v>33600</v>
      </c>
      <c r="E19306" s="101">
        <v>78.18</v>
      </c>
      <c r="F19306" s="102"/>
    </row>
    <row r="19307" ht="12.75" customHeight="1">
      <c r="A19307" s="100" t="s">
        <v>33449</v>
      </c>
      <c r="B19307" s="101">
        <v>62204.35</v>
      </c>
      <c r="C19307" s="102"/>
      <c r="D19307" s="100" t="s">
        <v>19833</v>
      </c>
      <c r="E19307" s="101">
        <v>78.18</v>
      </c>
      <c r="F19307" s="102"/>
    </row>
    <row r="19308" ht="12.75" customHeight="1">
      <c r="A19308" s="100" t="s">
        <v>19542</v>
      </c>
      <c r="B19308" s="101">
        <v>62178.29</v>
      </c>
      <c r="C19308" s="102"/>
      <c r="D19308" s="100" t="s">
        <v>33601</v>
      </c>
      <c r="E19308" s="101">
        <v>1735.81</v>
      </c>
      <c r="F19308" s="102"/>
    </row>
    <row r="19309" ht="12.75" customHeight="1">
      <c r="A19309" s="100" t="s">
        <v>33450</v>
      </c>
      <c r="B19309" s="101">
        <v>57224.99</v>
      </c>
      <c r="C19309" s="102"/>
      <c r="D19309" s="100" t="s">
        <v>19835</v>
      </c>
      <c r="E19309" s="101">
        <v>1735.81</v>
      </c>
      <c r="F19309" s="102"/>
    </row>
    <row r="19310" ht="12.75" customHeight="1">
      <c r="A19310" s="100" t="s">
        <v>19544</v>
      </c>
      <c r="B19310" s="101">
        <v>57224.99</v>
      </c>
      <c r="C19310" s="102"/>
      <c r="D19310" s="100" t="s">
        <v>33602</v>
      </c>
      <c r="E19310" s="101">
        <v>280.18</v>
      </c>
      <c r="F19310" s="102"/>
    </row>
    <row r="19311" ht="12.75" customHeight="1">
      <c r="A19311" s="100" t="s">
        <v>33451</v>
      </c>
      <c r="B19311" s="101">
        <v>51554.99</v>
      </c>
      <c r="C19311" s="102"/>
      <c r="D19311" s="100" t="s">
        <v>19837</v>
      </c>
      <c r="E19311" s="101">
        <v>280.18</v>
      </c>
      <c r="F19311" s="102"/>
    </row>
    <row r="19312" ht="12.75" customHeight="1">
      <c r="A19312" s="100" t="s">
        <v>19546</v>
      </c>
      <c r="B19312" s="101">
        <v>51554.99</v>
      </c>
      <c r="C19312" s="102"/>
      <c r="D19312" s="100" t="s">
        <v>33603</v>
      </c>
      <c r="E19312" s="101">
        <v>101.04</v>
      </c>
      <c r="F19312" s="102"/>
    </row>
    <row r="19313" ht="12.75" customHeight="1">
      <c r="A19313" s="100" t="s">
        <v>33452</v>
      </c>
      <c r="B19313" s="101">
        <v>54148.5</v>
      </c>
      <c r="C19313" s="102"/>
      <c r="D19313" s="100" t="s">
        <v>19839</v>
      </c>
      <c r="E19313" s="101">
        <v>101.04</v>
      </c>
      <c r="F19313" s="102"/>
    </row>
    <row r="19314" ht="12.75" customHeight="1">
      <c r="A19314" s="100" t="s">
        <v>19548</v>
      </c>
      <c r="B19314" s="101">
        <v>54148.5</v>
      </c>
      <c r="C19314" s="102"/>
      <c r="D19314" s="100" t="s">
        <v>33604</v>
      </c>
      <c r="E19314" s="101">
        <v>93.26</v>
      </c>
      <c r="F19314" s="102"/>
    </row>
    <row r="19315" ht="12.75" customHeight="1">
      <c r="A19315" s="100" t="s">
        <v>33453</v>
      </c>
      <c r="B19315" s="101">
        <v>50641.49</v>
      </c>
      <c r="C19315" s="102"/>
      <c r="D19315" s="100" t="s">
        <v>19841</v>
      </c>
      <c r="E19315" s="101">
        <v>90.69</v>
      </c>
      <c r="F19315" s="102"/>
    </row>
    <row r="19316" ht="12.75" customHeight="1">
      <c r="A19316" s="100" t="s">
        <v>19550</v>
      </c>
      <c r="B19316" s="101">
        <v>50641.49</v>
      </c>
      <c r="C19316" s="102"/>
      <c r="D19316" s="100" t="s">
        <v>33605</v>
      </c>
      <c r="E19316" s="101">
        <v>59.01</v>
      </c>
      <c r="F19316" s="102"/>
    </row>
    <row r="19317" ht="12.75" customHeight="1">
      <c r="A19317" s="100" t="s">
        <v>33454</v>
      </c>
      <c r="B19317" s="101">
        <v>67751.24</v>
      </c>
      <c r="C19317" s="102"/>
      <c r="D19317" s="100" t="s">
        <v>19843</v>
      </c>
      <c r="E19317" s="101">
        <v>56.44</v>
      </c>
      <c r="F19317" s="102"/>
    </row>
    <row r="19318" ht="12.75" customHeight="1">
      <c r="A19318" s="100" t="s">
        <v>19552</v>
      </c>
      <c r="B19318" s="101">
        <v>67751.24</v>
      </c>
      <c r="C19318" s="102"/>
      <c r="D19318" s="100" t="s">
        <v>33606</v>
      </c>
      <c r="E19318" s="101">
        <v>50.13</v>
      </c>
      <c r="F19318" s="102"/>
    </row>
    <row r="19319" ht="12.75" customHeight="1">
      <c r="A19319" s="100" t="s">
        <v>33455</v>
      </c>
      <c r="B19319" s="101">
        <v>60138.75</v>
      </c>
      <c r="C19319" s="102"/>
      <c r="D19319" s="100" t="s">
        <v>19845</v>
      </c>
      <c r="E19319" s="101">
        <v>47.56</v>
      </c>
      <c r="F19319" s="102"/>
    </row>
    <row r="19320" ht="12.75" customHeight="1">
      <c r="A19320" s="100" t="s">
        <v>19554</v>
      </c>
      <c r="B19320" s="101">
        <v>60138.75</v>
      </c>
      <c r="C19320" s="102"/>
      <c r="D19320" s="100" t="s">
        <v>33607</v>
      </c>
      <c r="E19320" s="101">
        <v>141.81</v>
      </c>
      <c r="F19320" s="102"/>
    </row>
    <row r="19321" ht="12.75" customHeight="1">
      <c r="A19321" s="100" t="s">
        <v>33456</v>
      </c>
      <c r="B19321" s="101">
        <v>63419.99</v>
      </c>
      <c r="C19321" s="102"/>
      <c r="D19321" s="100" t="s">
        <v>19847</v>
      </c>
      <c r="E19321" s="101">
        <v>139.24</v>
      </c>
      <c r="F19321" s="102"/>
    </row>
    <row r="19322" ht="12.75" customHeight="1">
      <c r="A19322" s="100" t="s">
        <v>19556</v>
      </c>
      <c r="B19322" s="101">
        <v>63419.99</v>
      </c>
      <c r="C19322" s="102"/>
      <c r="D19322" s="100" t="s">
        <v>33608</v>
      </c>
      <c r="E19322" s="101">
        <v>4135.12</v>
      </c>
      <c r="F19322" s="102"/>
    </row>
    <row r="19323" ht="12.75" customHeight="1">
      <c r="A19323" s="100" t="s">
        <v>33457</v>
      </c>
      <c r="B19323" s="101">
        <v>62643.0</v>
      </c>
      <c r="C19323" s="102"/>
      <c r="D19323" s="100" t="s">
        <v>19849</v>
      </c>
      <c r="E19323" s="101">
        <v>4132.55</v>
      </c>
      <c r="F19323" s="102"/>
    </row>
    <row r="19324" ht="12.75" customHeight="1">
      <c r="A19324" s="100" t="s">
        <v>19558</v>
      </c>
      <c r="B19324" s="101">
        <v>62643.0</v>
      </c>
      <c r="C19324" s="102"/>
      <c r="D19324" s="100" t="s">
        <v>33609</v>
      </c>
      <c r="E19324" s="101">
        <v>67.5</v>
      </c>
      <c r="F19324" s="102"/>
    </row>
    <row r="19325" ht="12.75" customHeight="1">
      <c r="A19325" s="100" t="s">
        <v>33458</v>
      </c>
      <c r="B19325" s="101">
        <v>76985.99</v>
      </c>
      <c r="C19325" s="102"/>
      <c r="D19325" s="100" t="s">
        <v>19851</v>
      </c>
      <c r="E19325" s="101">
        <v>64.93</v>
      </c>
      <c r="F19325" s="102"/>
    </row>
    <row r="19326" ht="12.75" customHeight="1">
      <c r="A19326" s="100" t="s">
        <v>19560</v>
      </c>
      <c r="B19326" s="101">
        <v>76985.99</v>
      </c>
      <c r="C19326" s="102"/>
      <c r="D19326" s="100" t="s">
        <v>33610</v>
      </c>
      <c r="E19326" s="101">
        <v>80552.2</v>
      </c>
      <c r="F19326" s="102"/>
    </row>
    <row r="19327" ht="12.75" customHeight="1">
      <c r="A19327" s="100" t="s">
        <v>33459</v>
      </c>
      <c r="B19327" s="101">
        <v>66044.99</v>
      </c>
      <c r="C19327" s="102"/>
      <c r="D19327" s="100" t="s">
        <v>19853</v>
      </c>
      <c r="E19327" s="101">
        <v>80552.2</v>
      </c>
      <c r="F19327" s="102"/>
    </row>
    <row r="19328" ht="12.75" customHeight="1">
      <c r="A19328" s="100" t="s">
        <v>19562</v>
      </c>
      <c r="B19328" s="101">
        <v>66044.99</v>
      </c>
      <c r="C19328" s="102"/>
      <c r="D19328" s="100" t="s">
        <v>33611</v>
      </c>
      <c r="E19328" s="101">
        <v>96200.0</v>
      </c>
      <c r="F19328" s="102"/>
    </row>
    <row r="19329" ht="12.75" customHeight="1">
      <c r="A19329" s="100" t="s">
        <v>33460</v>
      </c>
      <c r="B19329" s="101">
        <v>70402.49</v>
      </c>
      <c r="C19329" s="102"/>
      <c r="D19329" s="100" t="s">
        <v>19855</v>
      </c>
      <c r="E19329" s="101">
        <v>96200.0</v>
      </c>
      <c r="F19329" s="102"/>
    </row>
    <row r="19330" ht="12.75" customHeight="1">
      <c r="A19330" s="100" t="s">
        <v>19564</v>
      </c>
      <c r="B19330" s="101">
        <v>70402.49</v>
      </c>
      <c r="C19330" s="102"/>
      <c r="D19330" s="100" t="s">
        <v>33612</v>
      </c>
      <c r="E19330" s="101">
        <v>116700.0</v>
      </c>
      <c r="F19330" s="102"/>
    </row>
    <row r="19331" ht="12.75" customHeight="1">
      <c r="A19331" s="100" t="s">
        <v>33461</v>
      </c>
      <c r="B19331" s="101">
        <v>64732.5</v>
      </c>
      <c r="C19331" s="102"/>
      <c r="D19331" s="100" t="s">
        <v>19857</v>
      </c>
      <c r="E19331" s="101">
        <v>116700.0</v>
      </c>
      <c r="F19331" s="102"/>
    </row>
    <row r="19332" ht="12.75" customHeight="1">
      <c r="A19332" s="100" t="s">
        <v>19566</v>
      </c>
      <c r="B19332" s="101">
        <v>64732.5</v>
      </c>
      <c r="C19332" s="102"/>
      <c r="D19332" s="100" t="s">
        <v>33613</v>
      </c>
      <c r="E19332" s="101">
        <v>24977.79</v>
      </c>
      <c r="F19332" s="102"/>
    </row>
    <row r="19333" ht="12.75" customHeight="1">
      <c r="A19333" s="100" t="s">
        <v>33462</v>
      </c>
      <c r="B19333" s="101">
        <v>89932.5</v>
      </c>
      <c r="C19333" s="102"/>
      <c r="D19333" s="100" t="s">
        <v>19859</v>
      </c>
      <c r="E19333" s="101">
        <v>24977.79</v>
      </c>
      <c r="F19333" s="102"/>
    </row>
    <row r="19334" ht="12.75" customHeight="1">
      <c r="A19334" s="100" t="s">
        <v>19568</v>
      </c>
      <c r="B19334" s="101">
        <v>89932.5</v>
      </c>
      <c r="C19334" s="102"/>
      <c r="D19334" s="100" t="s">
        <v>33614</v>
      </c>
      <c r="E19334" s="101">
        <v>162800.0</v>
      </c>
      <c r="F19334" s="102"/>
    </row>
    <row r="19335" ht="12.75" customHeight="1">
      <c r="A19335" s="100" t="s">
        <v>33463</v>
      </c>
      <c r="B19335" s="101">
        <v>74812.49</v>
      </c>
      <c r="C19335" s="102"/>
      <c r="D19335" s="100" t="s">
        <v>19861</v>
      </c>
      <c r="E19335" s="101">
        <v>162800.0</v>
      </c>
      <c r="F19335" s="102"/>
    </row>
    <row r="19336" ht="12.75" customHeight="1">
      <c r="A19336" s="100" t="s">
        <v>19570</v>
      </c>
      <c r="B19336" s="101">
        <v>74812.49</v>
      </c>
      <c r="C19336" s="102"/>
      <c r="D19336" s="100" t="s">
        <v>33615</v>
      </c>
      <c r="E19336" s="101">
        <v>489.83</v>
      </c>
      <c r="F19336" s="102"/>
    </row>
    <row r="19337" ht="12.75" customHeight="1">
      <c r="A19337" s="100" t="s">
        <v>33464</v>
      </c>
      <c r="B19337" s="101">
        <v>79337.99</v>
      </c>
      <c r="C19337" s="102"/>
      <c r="D19337" s="100" t="s">
        <v>19863</v>
      </c>
      <c r="E19337" s="101">
        <v>473.67</v>
      </c>
      <c r="F19337" s="102"/>
    </row>
    <row r="19338" ht="12.75" customHeight="1">
      <c r="A19338" s="100" t="s">
        <v>19572</v>
      </c>
      <c r="B19338" s="101">
        <v>79337.99</v>
      </c>
      <c r="C19338" s="102"/>
      <c r="D19338" s="100" t="s">
        <v>33616</v>
      </c>
      <c r="E19338" s="101">
        <v>582.22</v>
      </c>
      <c r="F19338" s="102"/>
    </row>
    <row r="19339" ht="12.75" customHeight="1">
      <c r="A19339" s="100" t="s">
        <v>33465</v>
      </c>
      <c r="B19339" s="101">
        <v>72765.0</v>
      </c>
      <c r="C19339" s="102"/>
      <c r="D19339" s="100" t="s">
        <v>19865</v>
      </c>
      <c r="E19339" s="101">
        <v>566.06</v>
      </c>
      <c r="F19339" s="102"/>
    </row>
    <row r="19340" ht="12.75" customHeight="1">
      <c r="A19340" s="100" t="s">
        <v>19574</v>
      </c>
      <c r="B19340" s="101">
        <v>72765.0</v>
      </c>
      <c r="C19340" s="102"/>
      <c r="D19340" s="100" t="s">
        <v>33617</v>
      </c>
      <c r="E19340" s="101">
        <v>722.41</v>
      </c>
      <c r="F19340" s="102"/>
    </row>
    <row r="19341" ht="12.75" customHeight="1">
      <c r="A19341" s="100" t="s">
        <v>33466</v>
      </c>
      <c r="B19341" s="101">
        <v>151158.0</v>
      </c>
      <c r="C19341" s="102"/>
      <c r="D19341" s="100" t="s">
        <v>19867</v>
      </c>
      <c r="E19341" s="101">
        <v>704.1</v>
      </c>
      <c r="F19341" s="102"/>
    </row>
    <row r="19342" ht="12.75" customHeight="1">
      <c r="A19342" s="100" t="s">
        <v>19576</v>
      </c>
      <c r="B19342" s="101">
        <v>151158.0</v>
      </c>
      <c r="C19342" s="102"/>
      <c r="D19342" s="100" t="s">
        <v>33618</v>
      </c>
      <c r="E19342" s="101">
        <v>782.95</v>
      </c>
      <c r="F19342" s="102"/>
    </row>
    <row r="19343" ht="12.75" customHeight="1">
      <c r="A19343" s="100" t="s">
        <v>33467</v>
      </c>
      <c r="B19343" s="101">
        <v>133476.0</v>
      </c>
      <c r="C19343" s="102"/>
      <c r="D19343" s="100" t="s">
        <v>19869</v>
      </c>
      <c r="E19343" s="101">
        <v>764.64</v>
      </c>
      <c r="F19343" s="102"/>
    </row>
    <row r="19344" ht="12.75" customHeight="1">
      <c r="A19344" s="100" t="s">
        <v>19578</v>
      </c>
      <c r="B19344" s="101">
        <v>133476.0</v>
      </c>
      <c r="C19344" s="102"/>
      <c r="D19344" s="100" t="s">
        <v>33619</v>
      </c>
      <c r="E19344" s="101">
        <v>686.76</v>
      </c>
      <c r="F19344" s="102"/>
    </row>
    <row r="19345" ht="12.75" customHeight="1">
      <c r="A19345" s="100" t="s">
        <v>33468</v>
      </c>
      <c r="B19345" s="101">
        <v>142274.99</v>
      </c>
      <c r="C19345" s="102"/>
      <c r="D19345" s="100" t="s">
        <v>19871</v>
      </c>
      <c r="E19345" s="101">
        <v>666.91</v>
      </c>
      <c r="F19345" s="102"/>
    </row>
    <row r="19346" ht="12.75" customHeight="1">
      <c r="A19346" s="100" t="s">
        <v>19580</v>
      </c>
      <c r="B19346" s="101">
        <v>142274.99</v>
      </c>
      <c r="C19346" s="102"/>
      <c r="D19346" s="100" t="s">
        <v>33620</v>
      </c>
      <c r="E19346" s="101">
        <v>838.11</v>
      </c>
      <c r="F19346" s="102"/>
    </row>
    <row r="19347" ht="12.75" customHeight="1">
      <c r="A19347" s="100" t="s">
        <v>33469</v>
      </c>
      <c r="B19347" s="101">
        <v>131249.99</v>
      </c>
      <c r="C19347" s="102"/>
      <c r="D19347" s="100" t="s">
        <v>19873</v>
      </c>
      <c r="E19347" s="101">
        <v>818.26</v>
      </c>
      <c r="F19347" s="102"/>
    </row>
    <row r="19348" ht="12.75" customHeight="1">
      <c r="A19348" s="100" t="s">
        <v>19582</v>
      </c>
      <c r="B19348" s="101">
        <v>131249.99</v>
      </c>
      <c r="C19348" s="102"/>
      <c r="D19348" s="100" t="s">
        <v>33621</v>
      </c>
      <c r="E19348" s="101">
        <v>1042.93</v>
      </c>
      <c r="F19348" s="102"/>
    </row>
    <row r="19349" ht="12.75" customHeight="1">
      <c r="A19349" s="100" t="s">
        <v>33470</v>
      </c>
      <c r="B19349" s="101">
        <v>197189.99</v>
      </c>
      <c r="C19349" s="102"/>
      <c r="D19349" s="100" t="s">
        <v>19875</v>
      </c>
      <c r="E19349" s="101">
        <v>1022.0</v>
      </c>
      <c r="F19349" s="102"/>
    </row>
    <row r="19350" ht="12.75" customHeight="1">
      <c r="A19350" s="100" t="s">
        <v>19584</v>
      </c>
      <c r="B19350" s="101">
        <v>197189.99</v>
      </c>
      <c r="C19350" s="102"/>
      <c r="D19350" s="100" t="s">
        <v>33622</v>
      </c>
      <c r="E19350" s="101">
        <v>1269.94</v>
      </c>
      <c r="F19350" s="102"/>
    </row>
    <row r="19351" ht="12.75" customHeight="1">
      <c r="A19351" s="100" t="s">
        <v>33471</v>
      </c>
      <c r="B19351" s="101">
        <v>178000.19</v>
      </c>
      <c r="C19351" s="102"/>
      <c r="D19351" s="100" t="s">
        <v>19877</v>
      </c>
      <c r="E19351" s="101">
        <v>1249.01</v>
      </c>
      <c r="F19351" s="102"/>
    </row>
    <row r="19352" ht="12.75" customHeight="1">
      <c r="A19352" s="100" t="s">
        <v>19586</v>
      </c>
      <c r="B19352" s="101">
        <v>178000.19</v>
      </c>
      <c r="C19352" s="102"/>
      <c r="D19352" s="100" t="s">
        <v>33623</v>
      </c>
      <c r="E19352" s="101">
        <v>898.49</v>
      </c>
      <c r="F19352" s="102"/>
    </row>
    <row r="19353" ht="12.75" customHeight="1">
      <c r="A19353" s="100" t="s">
        <v>33472</v>
      </c>
      <c r="B19353" s="101">
        <v>197189.99</v>
      </c>
      <c r="C19353" s="102"/>
      <c r="D19353" s="100" t="s">
        <v>19879</v>
      </c>
      <c r="E19353" s="101">
        <v>875.86</v>
      </c>
      <c r="F19353" s="102"/>
    </row>
    <row r="19354" ht="12.75" customHeight="1">
      <c r="A19354" s="100" t="s">
        <v>19588</v>
      </c>
      <c r="B19354" s="101">
        <v>197189.99</v>
      </c>
      <c r="C19354" s="102"/>
      <c r="D19354" s="100" t="s">
        <v>33624</v>
      </c>
      <c r="E19354" s="101">
        <v>1140.02</v>
      </c>
      <c r="F19354" s="102"/>
    </row>
    <row r="19355" ht="12.75" customHeight="1">
      <c r="A19355" s="100" t="s">
        <v>33473</v>
      </c>
      <c r="B19355" s="101">
        <v>178000.19</v>
      </c>
      <c r="C19355" s="102"/>
      <c r="D19355" s="100" t="s">
        <v>19881</v>
      </c>
      <c r="E19355" s="101">
        <v>1117.39</v>
      </c>
      <c r="F19355" s="102"/>
    </row>
    <row r="19356" ht="12.75" customHeight="1">
      <c r="A19356" s="100" t="s">
        <v>19590</v>
      </c>
      <c r="B19356" s="101">
        <v>178000.19</v>
      </c>
      <c r="C19356" s="102"/>
      <c r="D19356" s="100" t="s">
        <v>33625</v>
      </c>
      <c r="E19356" s="101">
        <v>1213.3</v>
      </c>
      <c r="F19356" s="102"/>
    </row>
    <row r="19357" ht="12.75" customHeight="1">
      <c r="A19357" s="100" t="s">
        <v>33474</v>
      </c>
      <c r="B19357" s="101">
        <v>242096.4</v>
      </c>
      <c r="C19357" s="102"/>
      <c r="D19357" s="100" t="s">
        <v>19883</v>
      </c>
      <c r="E19357" s="101">
        <v>1190.13</v>
      </c>
      <c r="F19357" s="102"/>
    </row>
    <row r="19358" ht="12.75" customHeight="1">
      <c r="A19358" s="100" t="s">
        <v>19592</v>
      </c>
      <c r="B19358" s="101">
        <v>242096.4</v>
      </c>
      <c r="C19358" s="102"/>
      <c r="D19358" s="100" t="s">
        <v>33626</v>
      </c>
      <c r="E19358" s="101">
        <v>1566.29</v>
      </c>
      <c r="F19358" s="102"/>
    </row>
    <row r="19359" ht="12.75" customHeight="1">
      <c r="A19359" s="100" t="s">
        <v>33475</v>
      </c>
      <c r="B19359" s="101">
        <v>217072.8</v>
      </c>
      <c r="C19359" s="102"/>
      <c r="D19359" s="100" t="s">
        <v>19885</v>
      </c>
      <c r="E19359" s="101">
        <v>1543.12</v>
      </c>
      <c r="F19359" s="102"/>
    </row>
    <row r="19360" ht="12.75" customHeight="1">
      <c r="A19360" s="100" t="s">
        <v>19594</v>
      </c>
      <c r="B19360" s="101">
        <v>217072.8</v>
      </c>
      <c r="C19360" s="102"/>
      <c r="D19360" s="100" t="s">
        <v>33627</v>
      </c>
      <c r="E19360" s="101">
        <v>1733.88</v>
      </c>
      <c r="F19360" s="102"/>
    </row>
    <row r="19361" ht="12.75" customHeight="1">
      <c r="A19361" s="100" t="s">
        <v>33476</v>
      </c>
      <c r="B19361" s="101">
        <v>241290.0</v>
      </c>
      <c r="C19361" s="102"/>
      <c r="D19361" s="100" t="s">
        <v>19887</v>
      </c>
      <c r="E19361" s="101">
        <v>1709.64</v>
      </c>
      <c r="F19361" s="102"/>
    </row>
    <row r="19362" ht="12.75" customHeight="1">
      <c r="A19362" s="100" t="s">
        <v>19596</v>
      </c>
      <c r="B19362" s="101">
        <v>241290.0</v>
      </c>
      <c r="C19362" s="102"/>
      <c r="D19362" s="100" t="s">
        <v>33628</v>
      </c>
      <c r="E19362" s="101">
        <v>1538.76</v>
      </c>
      <c r="F19362" s="102"/>
    </row>
    <row r="19363" ht="12.75" customHeight="1">
      <c r="A19363" s="100" t="s">
        <v>33477</v>
      </c>
      <c r="B19363" s="101">
        <v>217072.8</v>
      </c>
      <c r="C19363" s="102"/>
      <c r="D19363" s="100" t="s">
        <v>19889</v>
      </c>
      <c r="E19363" s="101">
        <v>1513.35</v>
      </c>
      <c r="F19363" s="102"/>
    </row>
    <row r="19364" ht="12.75" customHeight="1">
      <c r="A19364" s="100" t="s">
        <v>19598</v>
      </c>
      <c r="B19364" s="101">
        <v>217072.8</v>
      </c>
      <c r="C19364" s="102"/>
      <c r="D19364" s="100" t="s">
        <v>33629</v>
      </c>
      <c r="E19364" s="101">
        <v>1595.27</v>
      </c>
      <c r="F19364" s="102"/>
    </row>
    <row r="19365" ht="12.75" customHeight="1">
      <c r="A19365" s="100" t="s">
        <v>33478</v>
      </c>
      <c r="B19365" s="101">
        <v>337805.99</v>
      </c>
      <c r="C19365" s="102"/>
      <c r="D19365" s="100" t="s">
        <v>19891</v>
      </c>
      <c r="E19365" s="101">
        <v>1569.86</v>
      </c>
      <c r="F19365" s="102"/>
    </row>
    <row r="19366" ht="12.75" customHeight="1">
      <c r="A19366" s="100" t="s">
        <v>19600</v>
      </c>
      <c r="B19366" s="101">
        <v>337805.99</v>
      </c>
      <c r="C19366" s="102"/>
      <c r="D19366" s="100" t="s">
        <v>33630</v>
      </c>
      <c r="E19366" s="101">
        <v>1986.75</v>
      </c>
      <c r="F19366" s="102"/>
    </row>
    <row r="19367" ht="12.75" customHeight="1">
      <c r="A19367" s="100" t="s">
        <v>33479</v>
      </c>
      <c r="B19367" s="101">
        <v>283411.79</v>
      </c>
      <c r="C19367" s="102"/>
      <c r="D19367" s="100" t="s">
        <v>19893</v>
      </c>
      <c r="E19367" s="101">
        <v>1961.35</v>
      </c>
      <c r="F19367" s="102"/>
    </row>
    <row r="19368" ht="12.75" customHeight="1">
      <c r="A19368" s="100" t="s">
        <v>19602</v>
      </c>
      <c r="B19368" s="101">
        <v>283411.79</v>
      </c>
      <c r="C19368" s="102"/>
      <c r="D19368" s="100" t="s">
        <v>33631</v>
      </c>
      <c r="E19368" s="101">
        <v>2287.97</v>
      </c>
      <c r="F19368" s="102"/>
    </row>
    <row r="19369" ht="12.75" customHeight="1">
      <c r="A19369" s="100" t="s">
        <v>33480</v>
      </c>
      <c r="B19369" s="101">
        <v>326453.39</v>
      </c>
      <c r="C19369" s="102"/>
      <c r="D19369" s="100" t="s">
        <v>19895</v>
      </c>
      <c r="E19369" s="101">
        <v>2261.48</v>
      </c>
      <c r="F19369" s="102"/>
    </row>
    <row r="19370" ht="12.75" customHeight="1">
      <c r="A19370" s="100" t="s">
        <v>19604</v>
      </c>
      <c r="B19370" s="101">
        <v>326453.39</v>
      </c>
      <c r="C19370" s="102"/>
      <c r="D19370" s="100" t="s">
        <v>33632</v>
      </c>
      <c r="E19370" s="101">
        <v>2771.03</v>
      </c>
      <c r="F19370" s="102"/>
    </row>
    <row r="19371" ht="12.75" customHeight="1">
      <c r="A19371" s="100" t="s">
        <v>33481</v>
      </c>
      <c r="B19371" s="101">
        <v>283411.79</v>
      </c>
      <c r="C19371" s="102"/>
      <c r="D19371" s="100" t="s">
        <v>19897</v>
      </c>
      <c r="E19371" s="101">
        <v>2744.69</v>
      </c>
      <c r="F19371" s="102"/>
    </row>
    <row r="19372" ht="12.75" customHeight="1">
      <c r="A19372" s="100" t="s">
        <v>19606</v>
      </c>
      <c r="B19372" s="101">
        <v>283411.79</v>
      </c>
      <c r="C19372" s="102"/>
      <c r="D19372" s="100" t="s">
        <v>33633</v>
      </c>
      <c r="E19372" s="101">
        <v>119108.2</v>
      </c>
      <c r="F19372" s="102"/>
    </row>
    <row r="19373" ht="12.75" customHeight="1">
      <c r="A19373" s="100" t="s">
        <v>33482</v>
      </c>
      <c r="B19373" s="101">
        <v>361249.99</v>
      </c>
      <c r="C19373" s="102"/>
      <c r="D19373" s="100" t="s">
        <v>19899</v>
      </c>
      <c r="E19373" s="101">
        <v>118928.82</v>
      </c>
      <c r="F19373" s="102"/>
    </row>
    <row r="19374" ht="12.75" customHeight="1">
      <c r="A19374" s="100" t="s">
        <v>19608</v>
      </c>
      <c r="B19374" s="101">
        <v>361249.99</v>
      </c>
      <c r="C19374" s="102"/>
      <c r="D19374" s="100" t="s">
        <v>33634</v>
      </c>
      <c r="E19374" s="101">
        <v>140408.2</v>
      </c>
      <c r="F19374" s="102"/>
    </row>
    <row r="19375" ht="12.75" customHeight="1">
      <c r="A19375" s="100" t="s">
        <v>33483</v>
      </c>
      <c r="B19375" s="101">
        <v>318360.0</v>
      </c>
      <c r="C19375" s="102"/>
      <c r="D19375" s="100" t="s">
        <v>19901</v>
      </c>
      <c r="E19375" s="101">
        <v>140228.82</v>
      </c>
      <c r="F19375" s="102"/>
    </row>
    <row r="19376" ht="12.75" customHeight="1">
      <c r="A19376" s="100" t="s">
        <v>19610</v>
      </c>
      <c r="B19376" s="101">
        <v>318360.0</v>
      </c>
      <c r="C19376" s="102"/>
      <c r="D19376" s="100" t="s">
        <v>33635</v>
      </c>
      <c r="E19376" s="101">
        <v>149608.2</v>
      </c>
      <c r="F19376" s="102"/>
    </row>
    <row r="19377" ht="12.75" customHeight="1">
      <c r="A19377" s="100" t="s">
        <v>33484</v>
      </c>
      <c r="B19377" s="101">
        <v>335674.5</v>
      </c>
      <c r="C19377" s="102"/>
      <c r="D19377" s="100" t="s">
        <v>19903</v>
      </c>
      <c r="E19377" s="101">
        <v>149428.82</v>
      </c>
      <c r="F19377" s="102"/>
    </row>
    <row r="19378" ht="12.75" customHeight="1">
      <c r="A19378" s="100" t="s">
        <v>19612</v>
      </c>
      <c r="B19378" s="101">
        <v>335674.5</v>
      </c>
      <c r="C19378" s="102"/>
      <c r="D19378" s="100" t="s">
        <v>33636</v>
      </c>
      <c r="E19378" s="101">
        <v>184758.2</v>
      </c>
      <c r="F19378" s="102"/>
    </row>
    <row r="19379" ht="12.75" customHeight="1">
      <c r="A19379" s="100" t="s">
        <v>33485</v>
      </c>
      <c r="B19379" s="101">
        <v>308122.49</v>
      </c>
      <c r="C19379" s="102"/>
      <c r="D19379" s="100" t="s">
        <v>19905</v>
      </c>
      <c r="E19379" s="101">
        <v>184578.82</v>
      </c>
      <c r="F19379" s="102"/>
    </row>
    <row r="19380" ht="12.75" customHeight="1">
      <c r="A19380" s="100" t="s">
        <v>19614</v>
      </c>
      <c r="B19380" s="101">
        <v>308122.49</v>
      </c>
      <c r="C19380" s="102"/>
      <c r="D19380" s="100" t="s">
        <v>33637</v>
      </c>
      <c r="E19380" s="101">
        <v>270108.2</v>
      </c>
      <c r="F19380" s="102"/>
    </row>
    <row r="19381" ht="12.75" customHeight="1">
      <c r="A19381" s="100" t="s">
        <v>33486</v>
      </c>
      <c r="B19381" s="101">
        <v>505750.0</v>
      </c>
      <c r="C19381" s="102"/>
      <c r="D19381" s="100" t="s">
        <v>19907</v>
      </c>
      <c r="E19381" s="101">
        <v>269928.82</v>
      </c>
      <c r="F19381" s="102"/>
    </row>
    <row r="19382" ht="12.75" customHeight="1">
      <c r="A19382" s="100" t="s">
        <v>19616</v>
      </c>
      <c r="B19382" s="101">
        <v>505750.0</v>
      </c>
      <c r="C19382" s="102"/>
      <c r="D19382" s="100" t="s">
        <v>33638</v>
      </c>
      <c r="E19382" s="101">
        <v>359608.2</v>
      </c>
      <c r="F19382" s="102"/>
    </row>
    <row r="19383" ht="12.75" customHeight="1">
      <c r="A19383" s="100" t="s">
        <v>33487</v>
      </c>
      <c r="B19383" s="101">
        <v>467499.99</v>
      </c>
      <c r="C19383" s="102"/>
      <c r="D19383" s="100" t="s">
        <v>19909</v>
      </c>
      <c r="E19383" s="101">
        <v>359428.82</v>
      </c>
      <c r="F19383" s="102"/>
    </row>
    <row r="19384" ht="12.75" customHeight="1">
      <c r="A19384" s="100" t="s">
        <v>19618</v>
      </c>
      <c r="B19384" s="101">
        <v>467499.99</v>
      </c>
      <c r="C19384" s="102"/>
      <c r="D19384" s="100" t="s">
        <v>33639</v>
      </c>
      <c r="E19384" s="101">
        <v>45058.2</v>
      </c>
      <c r="F19384" s="102"/>
    </row>
    <row r="19385" ht="12.75" customHeight="1">
      <c r="A19385" s="100" t="s">
        <v>33488</v>
      </c>
      <c r="B19385" s="101">
        <v>505750.0</v>
      </c>
      <c r="C19385" s="102"/>
      <c r="D19385" s="100" t="s">
        <v>19911</v>
      </c>
      <c r="E19385" s="101">
        <v>44878.82</v>
      </c>
      <c r="F19385" s="102"/>
    </row>
    <row r="19386" ht="12.75" customHeight="1">
      <c r="A19386" s="100" t="s">
        <v>19620</v>
      </c>
      <c r="B19386" s="101">
        <v>505750.0</v>
      </c>
      <c r="C19386" s="102"/>
      <c r="D19386" s="100" t="s">
        <v>33640</v>
      </c>
      <c r="E19386" s="101">
        <v>49564.2</v>
      </c>
      <c r="F19386" s="102"/>
    </row>
    <row r="19387" ht="12.75" customHeight="1">
      <c r="A19387" s="100" t="s">
        <v>33489</v>
      </c>
      <c r="B19387" s="101">
        <v>467499.99</v>
      </c>
      <c r="C19387" s="102"/>
      <c r="D19387" s="100" t="s">
        <v>19913</v>
      </c>
      <c r="E19387" s="101">
        <v>49384.82</v>
      </c>
      <c r="F19387" s="102"/>
    </row>
    <row r="19388" ht="12.75" customHeight="1">
      <c r="A19388" s="100" t="s">
        <v>19622</v>
      </c>
      <c r="B19388" s="101">
        <v>467499.99</v>
      </c>
      <c r="C19388" s="102"/>
      <c r="D19388" s="100" t="s">
        <v>33641</v>
      </c>
      <c r="E19388" s="101">
        <v>53748.2</v>
      </c>
      <c r="F19388" s="102"/>
    </row>
    <row r="19389" ht="12.75" customHeight="1">
      <c r="A19389" s="100" t="s">
        <v>33490</v>
      </c>
      <c r="B19389" s="101">
        <v>798.22</v>
      </c>
      <c r="C19389" s="102"/>
      <c r="D19389" s="100" t="s">
        <v>19915</v>
      </c>
      <c r="E19389" s="101">
        <v>53568.82</v>
      </c>
      <c r="F19389" s="102"/>
    </row>
    <row r="19390" ht="12.75" customHeight="1">
      <c r="A19390" s="100" t="s">
        <v>19624</v>
      </c>
      <c r="B19390" s="101">
        <v>763.53</v>
      </c>
      <c r="C19390" s="102"/>
      <c r="D19390" s="100" t="s">
        <v>33642</v>
      </c>
      <c r="E19390" s="101">
        <v>64748.2</v>
      </c>
      <c r="F19390" s="102"/>
    </row>
    <row r="19391" ht="12.75" customHeight="1">
      <c r="A19391" s="100" t="s">
        <v>33491</v>
      </c>
      <c r="B19391" s="101">
        <v>867.57</v>
      </c>
      <c r="C19391" s="102"/>
      <c r="D19391" s="100" t="s">
        <v>19917</v>
      </c>
      <c r="E19391" s="101">
        <v>64568.82</v>
      </c>
      <c r="F19391" s="102"/>
    </row>
    <row r="19392" ht="12.75" customHeight="1">
      <c r="A19392" s="100" t="s">
        <v>19626</v>
      </c>
      <c r="B19392" s="101">
        <v>832.88</v>
      </c>
      <c r="C19392" s="102"/>
      <c r="D19392" s="100" t="s">
        <v>33643</v>
      </c>
      <c r="E19392" s="101">
        <v>76232.2</v>
      </c>
      <c r="F19392" s="102"/>
    </row>
    <row r="19393" ht="12.75" customHeight="1">
      <c r="A19393" s="100" t="s">
        <v>33492</v>
      </c>
      <c r="B19393" s="101">
        <v>892.81</v>
      </c>
      <c r="C19393" s="102"/>
      <c r="D19393" s="100" t="s">
        <v>19919</v>
      </c>
      <c r="E19393" s="101">
        <v>76052.82</v>
      </c>
      <c r="F19393" s="102"/>
    </row>
    <row r="19394" ht="12.75" customHeight="1">
      <c r="A19394" s="100" t="s">
        <v>19628</v>
      </c>
      <c r="B19394" s="101">
        <v>856.74</v>
      </c>
      <c r="C19394" s="102"/>
      <c r="D19394" s="100" t="s">
        <v>33644</v>
      </c>
      <c r="E19394" s="101">
        <v>609.62</v>
      </c>
      <c r="F19394" s="102"/>
    </row>
    <row r="19395" ht="12.75" customHeight="1">
      <c r="A19395" s="100" t="s">
        <v>33493</v>
      </c>
      <c r="B19395" s="101">
        <v>985.01</v>
      </c>
      <c r="C19395" s="102"/>
      <c r="D19395" s="100" t="s">
        <v>19921</v>
      </c>
      <c r="E19395" s="101">
        <v>608.33</v>
      </c>
      <c r="F19395" s="102"/>
    </row>
    <row r="19396" ht="12.75" customHeight="1">
      <c r="A19396" s="100" t="s">
        <v>19630</v>
      </c>
      <c r="B19396" s="101">
        <v>947.57</v>
      </c>
      <c r="C19396" s="102"/>
      <c r="D19396" s="100" t="s">
        <v>33645</v>
      </c>
      <c r="E19396" s="101">
        <v>193.05</v>
      </c>
      <c r="F19396" s="102"/>
    </row>
    <row r="19397" ht="12.75" customHeight="1">
      <c r="A19397" s="100" t="s">
        <v>33494</v>
      </c>
      <c r="B19397" s="101">
        <v>1261.94</v>
      </c>
      <c r="C19397" s="102"/>
      <c r="D19397" s="100" t="s">
        <v>19923</v>
      </c>
      <c r="E19397" s="101">
        <v>190.48</v>
      </c>
      <c r="F19397" s="102"/>
    </row>
    <row r="19398" ht="12.75" customHeight="1">
      <c r="A19398" s="100" t="s">
        <v>19632</v>
      </c>
      <c r="B19398" s="101">
        <v>1223.12</v>
      </c>
      <c r="C19398" s="102"/>
      <c r="D19398" s="100" t="s">
        <v>33646</v>
      </c>
      <c r="E19398" s="101">
        <v>295.24</v>
      </c>
      <c r="F19398" s="102"/>
    </row>
    <row r="19399" ht="12.75" customHeight="1">
      <c r="A19399" s="100" t="s">
        <v>33495</v>
      </c>
      <c r="B19399" s="101">
        <v>1342.97</v>
      </c>
      <c r="C19399" s="102"/>
      <c r="D19399" s="100" t="s">
        <v>19925</v>
      </c>
      <c r="E19399" s="101">
        <v>292.67</v>
      </c>
      <c r="F19399" s="102"/>
    </row>
    <row r="19400" ht="12.75" customHeight="1">
      <c r="A19400" s="100" t="s">
        <v>19634</v>
      </c>
      <c r="B19400" s="101">
        <v>1300.41</v>
      </c>
      <c r="C19400" s="102"/>
      <c r="D19400" s="100" t="s">
        <v>33647</v>
      </c>
      <c r="E19400" s="101">
        <v>182.75</v>
      </c>
      <c r="F19400" s="102"/>
    </row>
    <row r="19401" ht="12.75" customHeight="1">
      <c r="A19401" s="100" t="s">
        <v>33496</v>
      </c>
      <c r="B19401" s="101">
        <v>1526.43</v>
      </c>
      <c r="C19401" s="102"/>
      <c r="D19401" s="100" t="s">
        <v>19927</v>
      </c>
      <c r="E19401" s="101">
        <v>180.18</v>
      </c>
      <c r="F19401" s="102"/>
    </row>
    <row r="19402" ht="12.75" customHeight="1">
      <c r="A19402" s="100" t="s">
        <v>19636</v>
      </c>
      <c r="B19402" s="101">
        <v>1481.12</v>
      </c>
      <c r="C19402" s="102"/>
      <c r="D19402" s="100" t="s">
        <v>33648</v>
      </c>
      <c r="E19402" s="101">
        <v>2319.24</v>
      </c>
      <c r="F19402" s="102"/>
    </row>
    <row r="19403" ht="12.75" customHeight="1">
      <c r="A19403" s="100" t="s">
        <v>33497</v>
      </c>
      <c r="B19403" s="101">
        <v>2916.89</v>
      </c>
      <c r="C19403" s="102"/>
      <c r="D19403" s="100" t="s">
        <v>19929</v>
      </c>
      <c r="E19403" s="101">
        <v>2316.67</v>
      </c>
      <c r="F19403" s="102"/>
    </row>
    <row r="19404" ht="12.75" customHeight="1">
      <c r="A19404" s="100" t="s">
        <v>19638</v>
      </c>
      <c r="B19404" s="101">
        <v>2867.84</v>
      </c>
      <c r="C19404" s="102"/>
      <c r="D19404" s="100" t="s">
        <v>33649</v>
      </c>
      <c r="E19404" s="101">
        <v>1311.4</v>
      </c>
      <c r="F19404" s="102"/>
    </row>
    <row r="19405" ht="12.75" customHeight="1">
      <c r="A19405" s="100" t="s">
        <v>33498</v>
      </c>
      <c r="B19405" s="101">
        <v>3790.03</v>
      </c>
      <c r="C19405" s="102"/>
      <c r="D19405" s="100" t="s">
        <v>19931</v>
      </c>
      <c r="E19405" s="101">
        <v>1254.51</v>
      </c>
      <c r="F19405" s="102"/>
    </row>
    <row r="19406" ht="12.75" customHeight="1">
      <c r="A19406" s="100" t="s">
        <v>19640</v>
      </c>
      <c r="B19406" s="101">
        <v>3735.86</v>
      </c>
      <c r="C19406" s="102"/>
      <c r="D19406" s="100" t="s">
        <v>33650</v>
      </c>
      <c r="E19406" s="101">
        <v>2025.6</v>
      </c>
      <c r="F19406" s="102"/>
    </row>
    <row r="19407" ht="12.75" customHeight="1">
      <c r="A19407" s="100" t="s">
        <v>33499</v>
      </c>
      <c r="B19407" s="101">
        <v>4780.06</v>
      </c>
      <c r="C19407" s="102"/>
      <c r="D19407" s="100" t="s">
        <v>19933</v>
      </c>
      <c r="E19407" s="101">
        <v>1968.71</v>
      </c>
      <c r="F19407" s="102"/>
    </row>
    <row r="19408" ht="12.75" customHeight="1">
      <c r="A19408" s="100" t="s">
        <v>19642</v>
      </c>
      <c r="B19408" s="101">
        <v>4721.15</v>
      </c>
      <c r="C19408" s="102"/>
      <c r="D19408" s="100" t="s">
        <v>33651</v>
      </c>
      <c r="E19408" s="101">
        <v>25253.19</v>
      </c>
      <c r="F19408" s="102"/>
    </row>
    <row r="19409" ht="12.75" customHeight="1">
      <c r="A19409" s="100" t="s">
        <v>33500</v>
      </c>
      <c r="B19409" s="101">
        <v>2028.37</v>
      </c>
      <c r="C19409" s="102"/>
      <c r="D19409" s="100" t="s">
        <v>19935</v>
      </c>
      <c r="E19409" s="101">
        <v>25250.62</v>
      </c>
      <c r="F19409" s="102"/>
    </row>
    <row r="19410" ht="12.75" customHeight="1">
      <c r="A19410" s="100" t="s">
        <v>19644</v>
      </c>
      <c r="B19410" s="101">
        <v>2004.68</v>
      </c>
      <c r="C19410" s="102"/>
      <c r="D19410" s="100" t="s">
        <v>33652</v>
      </c>
      <c r="E19410" s="101">
        <v>29969.24</v>
      </c>
      <c r="F19410" s="102"/>
    </row>
    <row r="19411" ht="12.75" customHeight="1">
      <c r="A19411" s="100" t="s">
        <v>33501</v>
      </c>
      <c r="B19411" s="101">
        <v>2196.79</v>
      </c>
      <c r="C19411" s="102"/>
      <c r="D19411" s="100" t="s">
        <v>19937</v>
      </c>
      <c r="E19411" s="101">
        <v>29966.67</v>
      </c>
      <c r="F19411" s="102"/>
    </row>
    <row r="19412" ht="12.75" customHeight="1">
      <c r="A19412" s="100" t="s">
        <v>19646</v>
      </c>
      <c r="B19412" s="101">
        <v>2171.72</v>
      </c>
      <c r="C19412" s="102"/>
      <c r="D19412" s="100" t="s">
        <v>33653</v>
      </c>
      <c r="E19412" s="101">
        <v>31742.03</v>
      </c>
      <c r="F19412" s="102"/>
    </row>
    <row r="19413" ht="12.75" customHeight="1">
      <c r="A19413" s="100" t="s">
        <v>33502</v>
      </c>
      <c r="B19413" s="101">
        <v>2791.94</v>
      </c>
      <c r="C19413" s="102"/>
      <c r="D19413" s="100" t="s">
        <v>19939</v>
      </c>
      <c r="E19413" s="101">
        <v>31739.46</v>
      </c>
      <c r="F19413" s="102"/>
    </row>
    <row r="19414" ht="12.75" customHeight="1">
      <c r="A19414" s="100" t="s">
        <v>19648</v>
      </c>
      <c r="B19414" s="101">
        <v>2764.5</v>
      </c>
      <c r="C19414" s="102"/>
      <c r="D19414" s="100" t="s">
        <v>33654</v>
      </c>
      <c r="E19414" s="101">
        <v>32457.42</v>
      </c>
      <c r="F19414" s="102"/>
    </row>
    <row r="19415" ht="12.75" customHeight="1">
      <c r="A19415" s="100" t="s">
        <v>33503</v>
      </c>
      <c r="B19415" s="101">
        <v>2904.61</v>
      </c>
      <c r="C19415" s="102"/>
      <c r="D19415" s="100" t="s">
        <v>19941</v>
      </c>
      <c r="E19415" s="101">
        <v>32454.85</v>
      </c>
      <c r="F19415" s="102"/>
    </row>
    <row r="19416" ht="12.75" customHeight="1">
      <c r="A19416" s="100" t="s">
        <v>19650</v>
      </c>
      <c r="B19416" s="101">
        <v>2872.06</v>
      </c>
      <c r="C19416" s="102"/>
      <c r="D19416" s="100" t="s">
        <v>33655</v>
      </c>
      <c r="E19416" s="101">
        <v>37980.34</v>
      </c>
      <c r="F19416" s="102"/>
    </row>
    <row r="19417" ht="12.75" customHeight="1">
      <c r="A19417" s="100" t="s">
        <v>33504</v>
      </c>
      <c r="B19417" s="101">
        <v>4047.99</v>
      </c>
      <c r="C19417" s="102"/>
      <c r="D19417" s="100" t="s">
        <v>19943</v>
      </c>
      <c r="E19417" s="101">
        <v>37977.77</v>
      </c>
      <c r="F19417" s="102"/>
    </row>
    <row r="19418" ht="12.75" customHeight="1">
      <c r="A19418" s="100" t="s">
        <v>19652</v>
      </c>
      <c r="B19418" s="101">
        <v>4015.44</v>
      </c>
      <c r="C19418" s="102"/>
      <c r="D19418" s="100" t="s">
        <v>33656</v>
      </c>
      <c r="E19418" s="101">
        <v>45756.08</v>
      </c>
      <c r="F19418" s="102"/>
    </row>
    <row r="19419" ht="12.75" customHeight="1">
      <c r="A19419" s="100" t="s">
        <v>33505</v>
      </c>
      <c r="B19419" s="101">
        <v>3701.12</v>
      </c>
      <c r="C19419" s="102"/>
      <c r="D19419" s="100" t="s">
        <v>19945</v>
      </c>
      <c r="E19419" s="101">
        <v>45753.51</v>
      </c>
      <c r="F19419" s="102"/>
    </row>
    <row r="19420" ht="12.75" customHeight="1">
      <c r="A19420" s="100" t="s">
        <v>19654</v>
      </c>
      <c r="B19420" s="101">
        <v>3677.43</v>
      </c>
      <c r="C19420" s="102"/>
      <c r="D19420" s="100" t="s">
        <v>33657</v>
      </c>
      <c r="E19420" s="101">
        <v>55258.43</v>
      </c>
      <c r="F19420" s="102"/>
    </row>
    <row r="19421" ht="12.75" customHeight="1">
      <c r="A19421" s="100" t="s">
        <v>33506</v>
      </c>
      <c r="B19421" s="101">
        <v>4053.73</v>
      </c>
      <c r="C19421" s="102"/>
      <c r="D19421" s="100" t="s">
        <v>19947</v>
      </c>
      <c r="E19421" s="101">
        <v>55255.86</v>
      </c>
      <c r="F19421" s="102"/>
    </row>
    <row r="19422" ht="12.75" customHeight="1">
      <c r="A19422" s="100" t="s">
        <v>19656</v>
      </c>
      <c r="B19422" s="101">
        <v>4030.04</v>
      </c>
      <c r="C19422" s="102"/>
      <c r="D19422" s="100" t="s">
        <v>33658</v>
      </c>
      <c r="E19422" s="101">
        <v>84336.99</v>
      </c>
      <c r="F19422" s="102"/>
    </row>
    <row r="19423" ht="12.75" customHeight="1">
      <c r="A19423" s="100" t="s">
        <v>33507</v>
      </c>
      <c r="B19423" s="101">
        <v>3705.32</v>
      </c>
      <c r="C19423" s="102"/>
      <c r="D19423" s="100" t="s">
        <v>19949</v>
      </c>
      <c r="E19423" s="101">
        <v>84334.42</v>
      </c>
      <c r="F19423" s="102"/>
    </row>
    <row r="19424" ht="12.75" customHeight="1">
      <c r="A19424" s="100" t="s">
        <v>19658</v>
      </c>
      <c r="B19424" s="101">
        <v>3676.89</v>
      </c>
      <c r="C19424" s="102"/>
      <c r="D19424" s="100" t="s">
        <v>33659</v>
      </c>
      <c r="E19424" s="101">
        <v>113397.44</v>
      </c>
      <c r="F19424" s="102"/>
    </row>
    <row r="19425" ht="12.75" customHeight="1">
      <c r="A19425" s="100" t="s">
        <v>33510</v>
      </c>
      <c r="B19425" s="101">
        <v>945.97</v>
      </c>
      <c r="C19425" s="102"/>
      <c r="D19425" s="100" t="s">
        <v>19951</v>
      </c>
      <c r="E19425" s="101">
        <v>113394.87</v>
      </c>
      <c r="F19425" s="102"/>
    </row>
    <row r="19426" ht="12.75" customHeight="1">
      <c r="A19426" s="100" t="s">
        <v>19660</v>
      </c>
      <c r="B19426" s="101">
        <v>911.28</v>
      </c>
      <c r="C19426" s="102"/>
      <c r="D19426" s="100" t="s">
        <v>33660</v>
      </c>
      <c r="E19426" s="101">
        <v>26364.01</v>
      </c>
      <c r="F19426" s="102"/>
    </row>
    <row r="19427" ht="12.75" customHeight="1">
      <c r="A19427" s="100" t="s">
        <v>33511</v>
      </c>
      <c r="B19427" s="101">
        <v>970.78</v>
      </c>
      <c r="C19427" s="102"/>
      <c r="D19427" s="100" t="s">
        <v>19953</v>
      </c>
      <c r="E19427" s="101">
        <v>26361.44</v>
      </c>
      <c r="F19427" s="102"/>
    </row>
    <row r="19428" ht="12.75" customHeight="1">
      <c r="A19428" s="100" t="s">
        <v>19662</v>
      </c>
      <c r="B19428" s="101">
        <v>936.09</v>
      </c>
      <c r="C19428" s="102"/>
      <c r="D19428" s="100" t="s">
        <v>33661</v>
      </c>
      <c r="E19428" s="101">
        <v>32924.29</v>
      </c>
      <c r="F19428" s="102"/>
    </row>
    <row r="19429" ht="12.75" customHeight="1">
      <c r="A19429" s="100" t="s">
        <v>33512</v>
      </c>
      <c r="B19429" s="101">
        <v>1288.55</v>
      </c>
      <c r="C19429" s="102"/>
      <c r="D19429" s="100" t="s">
        <v>19955</v>
      </c>
      <c r="E19429" s="101">
        <v>32921.72</v>
      </c>
      <c r="F19429" s="102"/>
    </row>
    <row r="19430" ht="12.75" customHeight="1">
      <c r="A19430" s="100" t="s">
        <v>19664</v>
      </c>
      <c r="B19430" s="101">
        <v>1251.11</v>
      </c>
      <c r="C19430" s="102"/>
      <c r="D19430" s="100" t="s">
        <v>33662</v>
      </c>
      <c r="E19430" s="101">
        <v>38015.55</v>
      </c>
      <c r="F19430" s="102"/>
    </row>
    <row r="19431" ht="12.75" customHeight="1">
      <c r="A19431" s="100" t="s">
        <v>33513</v>
      </c>
      <c r="B19431" s="101">
        <v>1159.93</v>
      </c>
      <c r="C19431" s="102"/>
      <c r="D19431" s="100" t="s">
        <v>19957</v>
      </c>
      <c r="E19431" s="101">
        <v>38012.98</v>
      </c>
      <c r="F19431" s="102"/>
    </row>
    <row r="19432" ht="12.75" customHeight="1">
      <c r="A19432" s="100" t="s">
        <v>19666</v>
      </c>
      <c r="B19432" s="101">
        <v>1159.93</v>
      </c>
      <c r="C19432" s="102"/>
      <c r="D19432" s="100" t="s">
        <v>33663</v>
      </c>
      <c r="E19432" s="101">
        <v>45756.08</v>
      </c>
      <c r="F19432" s="102"/>
    </row>
    <row r="19433" ht="12.75" customHeight="1">
      <c r="A19433" s="100" t="s">
        <v>33514</v>
      </c>
      <c r="B19433" s="101">
        <v>1255.56</v>
      </c>
      <c r="C19433" s="102"/>
      <c r="D19433" s="100" t="s">
        <v>19959</v>
      </c>
      <c r="E19433" s="101">
        <v>45753.51</v>
      </c>
      <c r="F19433" s="102"/>
    </row>
    <row r="19434" ht="12.75" customHeight="1">
      <c r="A19434" s="100" t="s">
        <v>19668</v>
      </c>
      <c r="B19434" s="101">
        <v>1255.56</v>
      </c>
      <c r="C19434" s="102"/>
      <c r="D19434" s="100" t="s">
        <v>33664</v>
      </c>
      <c r="E19434" s="101">
        <v>46158.56</v>
      </c>
      <c r="F19434" s="102"/>
    </row>
    <row r="19435" ht="12.75" customHeight="1">
      <c r="A19435" s="100" t="s">
        <v>33515</v>
      </c>
      <c r="B19435" s="101">
        <v>1910.05</v>
      </c>
      <c r="C19435" s="102"/>
      <c r="D19435" s="100" t="s">
        <v>19961</v>
      </c>
      <c r="E19435" s="101">
        <v>46155.99</v>
      </c>
      <c r="F19435" s="102"/>
    </row>
    <row r="19436" ht="12.75" customHeight="1">
      <c r="A19436" s="100" t="s">
        <v>19670</v>
      </c>
      <c r="B19436" s="101">
        <v>1910.05</v>
      </c>
      <c r="C19436" s="102"/>
      <c r="D19436" s="100" t="s">
        <v>33665</v>
      </c>
      <c r="E19436" s="101">
        <v>62668.94</v>
      </c>
      <c r="F19436" s="102"/>
    </row>
    <row r="19437" ht="12.75" customHeight="1">
      <c r="A19437" s="100" t="s">
        <v>33516</v>
      </c>
      <c r="B19437" s="101">
        <v>4044.28</v>
      </c>
      <c r="C19437" s="102"/>
      <c r="D19437" s="100" t="s">
        <v>19963</v>
      </c>
      <c r="E19437" s="101">
        <v>62666.37</v>
      </c>
      <c r="F19437" s="102"/>
    </row>
    <row r="19438" ht="12.75" customHeight="1">
      <c r="A19438" s="100" t="s">
        <v>19672</v>
      </c>
      <c r="B19438" s="101">
        <v>4044.28</v>
      </c>
      <c r="C19438" s="102"/>
      <c r="D19438" s="100" t="s">
        <v>33666</v>
      </c>
      <c r="E19438" s="101">
        <v>85826.14</v>
      </c>
      <c r="F19438" s="102"/>
    </row>
    <row r="19439" ht="12.75" customHeight="1">
      <c r="A19439" s="100" t="s">
        <v>33517</v>
      </c>
      <c r="B19439" s="101">
        <v>2556.83</v>
      </c>
      <c r="C19439" s="102"/>
      <c r="D19439" s="100" t="s">
        <v>19965</v>
      </c>
      <c r="E19439" s="101">
        <v>85823.57</v>
      </c>
      <c r="F19439" s="102"/>
    </row>
    <row r="19440" ht="12.75" customHeight="1">
      <c r="A19440" s="100" t="s">
        <v>19674</v>
      </c>
      <c r="B19440" s="101">
        <v>2556.83</v>
      </c>
      <c r="C19440" s="102"/>
      <c r="D19440" s="100" t="s">
        <v>33667</v>
      </c>
      <c r="E19440" s="101">
        <v>122108.93</v>
      </c>
      <c r="F19440" s="102"/>
    </row>
    <row r="19441" ht="12.75" customHeight="1">
      <c r="A19441" s="100" t="s">
        <v>33518</v>
      </c>
      <c r="B19441" s="101">
        <v>5768.95</v>
      </c>
      <c r="C19441" s="102"/>
      <c r="D19441" s="100" t="s">
        <v>19967</v>
      </c>
      <c r="E19441" s="101">
        <v>122106.36</v>
      </c>
      <c r="F19441" s="102"/>
    </row>
    <row r="19442" ht="12.75" customHeight="1">
      <c r="A19442" s="100" t="s">
        <v>19676</v>
      </c>
      <c r="B19442" s="101">
        <v>5768.95</v>
      </c>
      <c r="C19442" s="102"/>
      <c r="D19442" s="100" t="s">
        <v>33668</v>
      </c>
      <c r="E19442" s="101">
        <v>31742.03</v>
      </c>
      <c r="F19442" s="102"/>
    </row>
    <row r="19443" ht="12.75" customHeight="1">
      <c r="A19443" s="100" t="s">
        <v>33519</v>
      </c>
      <c r="B19443" s="101">
        <v>3376.45</v>
      </c>
      <c r="C19443" s="102"/>
      <c r="D19443" s="100" t="s">
        <v>19969</v>
      </c>
      <c r="E19443" s="101">
        <v>31739.46</v>
      </c>
      <c r="F19443" s="102"/>
    </row>
    <row r="19444" ht="12.75" customHeight="1">
      <c r="A19444" s="100" t="s">
        <v>19678</v>
      </c>
      <c r="B19444" s="101">
        <v>3376.45</v>
      </c>
      <c r="C19444" s="102"/>
      <c r="D19444" s="100" t="s">
        <v>33669</v>
      </c>
      <c r="E19444" s="101">
        <v>356.63</v>
      </c>
      <c r="F19444" s="102"/>
    </row>
    <row r="19445" ht="12.75" customHeight="1">
      <c r="A19445" s="100" t="s">
        <v>33520</v>
      </c>
      <c r="B19445" s="101">
        <v>4495.9</v>
      </c>
      <c r="C19445" s="102"/>
      <c r="D19445" s="100" t="s">
        <v>19971</v>
      </c>
      <c r="E19445" s="101">
        <v>356.63</v>
      </c>
      <c r="F19445" s="102"/>
    </row>
    <row r="19446" ht="12.75" customHeight="1">
      <c r="A19446" s="100" t="s">
        <v>19680</v>
      </c>
      <c r="B19446" s="101">
        <v>4495.9</v>
      </c>
      <c r="C19446" s="102"/>
      <c r="D19446" s="100" t="s">
        <v>33670</v>
      </c>
      <c r="E19446" s="101">
        <v>372.83</v>
      </c>
      <c r="F19446" s="102"/>
    </row>
    <row r="19447" ht="12.75" customHeight="1">
      <c r="A19447" s="100" t="s">
        <v>33521</v>
      </c>
      <c r="B19447" s="101">
        <v>5958.95</v>
      </c>
      <c r="C19447" s="102"/>
      <c r="D19447" s="100" t="s">
        <v>19973</v>
      </c>
      <c r="E19447" s="101">
        <v>372.83</v>
      </c>
      <c r="F19447" s="102"/>
    </row>
    <row r="19448" ht="12.75" customHeight="1">
      <c r="A19448" s="100" t="s">
        <v>19682</v>
      </c>
      <c r="B19448" s="101">
        <v>5958.95</v>
      </c>
      <c r="C19448" s="102"/>
      <c r="D19448" s="100" t="s">
        <v>33671</v>
      </c>
      <c r="E19448" s="101">
        <v>429.41</v>
      </c>
      <c r="F19448" s="102"/>
    </row>
    <row r="19449" ht="12.75" customHeight="1">
      <c r="A19449" s="100" t="s">
        <v>33522</v>
      </c>
      <c r="B19449" s="101">
        <v>6500.0</v>
      </c>
      <c r="C19449" s="102"/>
      <c r="D19449" s="100" t="s">
        <v>19975</v>
      </c>
      <c r="E19449" s="101">
        <v>429.41</v>
      </c>
      <c r="F19449" s="102"/>
    </row>
    <row r="19450" ht="12.75" customHeight="1">
      <c r="A19450" s="100" t="s">
        <v>19684</v>
      </c>
      <c r="B19450" s="101">
        <v>6500.0</v>
      </c>
      <c r="C19450" s="102"/>
      <c r="D19450" s="100" t="s">
        <v>33672</v>
      </c>
      <c r="E19450" s="101">
        <v>429.41</v>
      </c>
      <c r="F19450" s="102"/>
    </row>
    <row r="19451" ht="12.75" customHeight="1">
      <c r="A19451" s="100" t="s">
        <v>33523</v>
      </c>
      <c r="B19451" s="101">
        <v>6161.04</v>
      </c>
      <c r="C19451" s="102"/>
      <c r="D19451" s="100" t="s">
        <v>19977</v>
      </c>
      <c r="E19451" s="101">
        <v>429.41</v>
      </c>
      <c r="F19451" s="102"/>
    </row>
    <row r="19452" ht="12.75" customHeight="1">
      <c r="A19452" s="100" t="s">
        <v>19686</v>
      </c>
      <c r="B19452" s="101">
        <v>6161.04</v>
      </c>
      <c r="C19452" s="102"/>
      <c r="D19452" s="100" t="s">
        <v>33673</v>
      </c>
      <c r="E19452" s="101">
        <v>429.41</v>
      </c>
      <c r="F19452" s="102"/>
    </row>
    <row r="19453" ht="12.75" customHeight="1">
      <c r="A19453" s="100" t="s">
        <v>33524</v>
      </c>
      <c r="B19453" s="101">
        <v>5993.77</v>
      </c>
      <c r="C19453" s="102"/>
      <c r="D19453" s="100" t="s">
        <v>19979</v>
      </c>
      <c r="E19453" s="101">
        <v>429.41</v>
      </c>
      <c r="F19453" s="102"/>
    </row>
    <row r="19454" ht="12.75" customHeight="1">
      <c r="A19454" s="100" t="s">
        <v>19689</v>
      </c>
      <c r="B19454" s="101">
        <v>5993.77</v>
      </c>
      <c r="C19454" s="102"/>
      <c r="D19454" s="100" t="s">
        <v>33674</v>
      </c>
      <c r="E19454" s="101">
        <v>429.41</v>
      </c>
      <c r="F19454" s="102"/>
    </row>
    <row r="19455" ht="12.75" customHeight="1">
      <c r="A19455" s="100" t="s">
        <v>33525</v>
      </c>
      <c r="B19455" s="101">
        <v>6048.82</v>
      </c>
      <c r="C19455" s="102"/>
      <c r="D19455" s="100" t="s">
        <v>19981</v>
      </c>
      <c r="E19455" s="101">
        <v>429.41</v>
      </c>
      <c r="F19455" s="102"/>
    </row>
    <row r="19456" ht="12.75" customHeight="1">
      <c r="A19456" s="100" t="s">
        <v>19691</v>
      </c>
      <c r="B19456" s="101">
        <v>6048.82</v>
      </c>
      <c r="C19456" s="102"/>
      <c r="D19456" s="100" t="s">
        <v>33675</v>
      </c>
      <c r="E19456" s="101">
        <v>429.41</v>
      </c>
      <c r="F19456" s="102"/>
    </row>
    <row r="19457" ht="12.75" customHeight="1">
      <c r="A19457" s="100" t="s">
        <v>33526</v>
      </c>
      <c r="B19457" s="101">
        <v>5776.65</v>
      </c>
      <c r="C19457" s="102"/>
      <c r="D19457" s="100" t="s">
        <v>19983</v>
      </c>
      <c r="E19457" s="101">
        <v>429.41</v>
      </c>
      <c r="F19457" s="102"/>
    </row>
    <row r="19458" ht="12.75" customHeight="1">
      <c r="A19458" s="100" t="s">
        <v>19693</v>
      </c>
      <c r="B19458" s="101">
        <v>5776.65</v>
      </c>
      <c r="C19458" s="102"/>
      <c r="D19458" s="100" t="s">
        <v>33676</v>
      </c>
      <c r="E19458" s="101">
        <v>429.41</v>
      </c>
      <c r="F19458" s="102"/>
    </row>
    <row r="19459" ht="12.75" customHeight="1">
      <c r="A19459" s="100" t="s">
        <v>33527</v>
      </c>
      <c r="B19459" s="101">
        <v>4857.74</v>
      </c>
      <c r="C19459" s="102"/>
      <c r="D19459" s="100" t="s">
        <v>19985</v>
      </c>
      <c r="E19459" s="101">
        <v>429.41</v>
      </c>
      <c r="F19459" s="102"/>
    </row>
    <row r="19460" ht="12.75" customHeight="1">
      <c r="A19460" s="100" t="s">
        <v>19695</v>
      </c>
      <c r="B19460" s="101">
        <v>4857.74</v>
      </c>
      <c r="C19460" s="102"/>
      <c r="D19460" s="100" t="s">
        <v>33677</v>
      </c>
      <c r="E19460" s="101">
        <v>91.0</v>
      </c>
      <c r="F19460" s="102"/>
    </row>
    <row r="19461" ht="12.75" customHeight="1">
      <c r="A19461" s="100" t="s">
        <v>33528</v>
      </c>
      <c r="B19461" s="101">
        <v>5591.19</v>
      </c>
      <c r="C19461" s="102"/>
      <c r="D19461" s="100" t="s">
        <v>19987</v>
      </c>
      <c r="E19461" s="101">
        <v>88.43</v>
      </c>
      <c r="F19461" s="102"/>
    </row>
    <row r="19462" ht="12.75" customHeight="1">
      <c r="A19462" s="100" t="s">
        <v>19697</v>
      </c>
      <c r="B19462" s="101">
        <v>5591.19</v>
      </c>
      <c r="C19462" s="102"/>
      <c r="D19462" s="100" t="s">
        <v>33678</v>
      </c>
      <c r="E19462" s="101">
        <v>74.24</v>
      </c>
      <c r="F19462" s="102"/>
    </row>
    <row r="19463" ht="12.75" customHeight="1">
      <c r="A19463" s="100" t="s">
        <v>33529</v>
      </c>
      <c r="B19463" s="101">
        <v>4928.83</v>
      </c>
      <c r="C19463" s="102"/>
      <c r="D19463" s="100" t="s">
        <v>19989</v>
      </c>
      <c r="E19463" s="101">
        <v>71.67</v>
      </c>
      <c r="F19463" s="102"/>
    </row>
    <row r="19464" ht="12.75" customHeight="1">
      <c r="A19464" s="100" t="s">
        <v>19699</v>
      </c>
      <c r="B19464" s="101">
        <v>4928.83</v>
      </c>
      <c r="C19464" s="102"/>
      <c r="D19464" s="100" t="s">
        <v>33679</v>
      </c>
      <c r="E19464" s="101">
        <v>264.56</v>
      </c>
      <c r="F19464" s="102"/>
    </row>
    <row r="19465" ht="12.75" customHeight="1">
      <c r="A19465" s="100" t="s">
        <v>33530</v>
      </c>
      <c r="B19465" s="101">
        <v>4795.02</v>
      </c>
      <c r="C19465" s="102"/>
      <c r="D19465" s="100" t="s">
        <v>19991</v>
      </c>
      <c r="E19465" s="101">
        <v>256.19</v>
      </c>
      <c r="F19465" s="102"/>
    </row>
    <row r="19466" ht="12.75" customHeight="1">
      <c r="A19466" s="100" t="s">
        <v>19701</v>
      </c>
      <c r="B19466" s="101">
        <v>4795.02</v>
      </c>
      <c r="C19466" s="102"/>
      <c r="D19466" s="100" t="s">
        <v>33680</v>
      </c>
      <c r="E19466" s="101">
        <v>471.45</v>
      </c>
      <c r="F19466" s="102"/>
    </row>
    <row r="19467" ht="12.75" customHeight="1">
      <c r="A19467" s="100" t="s">
        <v>33531</v>
      </c>
      <c r="B19467" s="101">
        <v>4837.21</v>
      </c>
      <c r="C19467" s="102"/>
      <c r="D19467" s="100" t="s">
        <v>19993</v>
      </c>
      <c r="E19467" s="101">
        <v>458.94</v>
      </c>
      <c r="F19467" s="102"/>
    </row>
    <row r="19468" ht="12.75" customHeight="1">
      <c r="A19468" s="100" t="s">
        <v>19703</v>
      </c>
      <c r="B19468" s="101">
        <v>4837.21</v>
      </c>
      <c r="C19468" s="102"/>
      <c r="D19468" s="100" t="s">
        <v>33681</v>
      </c>
      <c r="E19468" s="101">
        <v>379.76</v>
      </c>
      <c r="F19468" s="102"/>
    </row>
    <row r="19469" ht="12.75" customHeight="1">
      <c r="A19469" s="100" t="s">
        <v>33532</v>
      </c>
      <c r="B19469" s="101">
        <v>4621.32</v>
      </c>
      <c r="C19469" s="102"/>
      <c r="D19469" s="100" t="s">
        <v>19995</v>
      </c>
      <c r="E19469" s="101">
        <v>367.25</v>
      </c>
      <c r="F19469" s="102"/>
    </row>
    <row r="19470" ht="12.75" customHeight="1">
      <c r="A19470" s="100" t="s">
        <v>19705</v>
      </c>
      <c r="B19470" s="101">
        <v>4621.32</v>
      </c>
      <c r="C19470" s="102"/>
      <c r="D19470" s="100" t="s">
        <v>33682</v>
      </c>
      <c r="E19470" s="101">
        <v>438.11</v>
      </c>
      <c r="F19470" s="102"/>
    </row>
    <row r="19471" ht="12.75" customHeight="1">
      <c r="A19471" s="100" t="s">
        <v>33533</v>
      </c>
      <c r="B19471" s="101">
        <v>3886.19</v>
      </c>
      <c r="C19471" s="102"/>
      <c r="D19471" s="100" t="s">
        <v>19997</v>
      </c>
      <c r="E19471" s="101">
        <v>425.6</v>
      </c>
      <c r="F19471" s="102"/>
    </row>
    <row r="19472" ht="12.75" customHeight="1">
      <c r="A19472" s="100" t="s">
        <v>19707</v>
      </c>
      <c r="B19472" s="101">
        <v>3886.19</v>
      </c>
      <c r="C19472" s="102"/>
      <c r="D19472" s="100" t="s">
        <v>33683</v>
      </c>
      <c r="E19472" s="101">
        <v>446.43</v>
      </c>
      <c r="F19472" s="102"/>
    </row>
    <row r="19473" ht="12.75" customHeight="1">
      <c r="A19473" s="100" t="s">
        <v>33534</v>
      </c>
      <c r="B19473" s="101">
        <v>4472.95</v>
      </c>
      <c r="C19473" s="102"/>
      <c r="D19473" s="100" t="s">
        <v>19999</v>
      </c>
      <c r="E19473" s="101">
        <v>433.92</v>
      </c>
      <c r="F19473" s="102"/>
    </row>
    <row r="19474" ht="12.75" customHeight="1">
      <c r="A19474" s="100" t="s">
        <v>19709</v>
      </c>
      <c r="B19474" s="101">
        <v>4472.95</v>
      </c>
      <c r="C19474" s="102"/>
      <c r="D19474" s="100" t="s">
        <v>33684</v>
      </c>
      <c r="E19474" s="101">
        <v>459.3</v>
      </c>
      <c r="F19474" s="102"/>
    </row>
    <row r="19475" ht="12.75" customHeight="1">
      <c r="A19475" s="100" t="s">
        <v>33535</v>
      </c>
      <c r="B19475" s="101">
        <v>18209.58</v>
      </c>
      <c r="C19475" s="102"/>
      <c r="D19475" s="100" t="s">
        <v>20001</v>
      </c>
      <c r="E19475" s="101">
        <v>446.79</v>
      </c>
      <c r="F19475" s="102"/>
    </row>
    <row r="19476" ht="12.75" customHeight="1">
      <c r="A19476" s="100" t="s">
        <v>19711</v>
      </c>
      <c r="B19476" s="101">
        <v>18209.58</v>
      </c>
      <c r="C19476" s="102"/>
      <c r="D19476" s="100" t="s">
        <v>33685</v>
      </c>
      <c r="E19476" s="101">
        <v>551.2</v>
      </c>
      <c r="F19476" s="102"/>
    </row>
    <row r="19477" ht="12.75" customHeight="1">
      <c r="A19477" s="100" t="s">
        <v>33536</v>
      </c>
      <c r="B19477" s="101">
        <v>11799.13</v>
      </c>
      <c r="C19477" s="102"/>
      <c r="D19477" s="100" t="s">
        <v>20003</v>
      </c>
      <c r="E19477" s="101">
        <v>538.69</v>
      </c>
      <c r="F19477" s="102"/>
    </row>
    <row r="19478" ht="12.75" customHeight="1">
      <c r="A19478" s="100" t="s">
        <v>19713</v>
      </c>
      <c r="B19478" s="101">
        <v>11799.13</v>
      </c>
      <c r="C19478" s="102"/>
      <c r="D19478" s="100" t="s">
        <v>33686</v>
      </c>
      <c r="E19478" s="101">
        <v>34.38</v>
      </c>
      <c r="F19478" s="102"/>
    </row>
    <row r="19479" ht="12.75" customHeight="1">
      <c r="A19479" s="100" t="s">
        <v>33537</v>
      </c>
      <c r="B19479" s="101">
        <v>10592.78</v>
      </c>
      <c r="C19479" s="102"/>
      <c r="D19479" s="100" t="s">
        <v>20005</v>
      </c>
      <c r="E19479" s="101">
        <v>31.25</v>
      </c>
      <c r="F19479" s="102"/>
    </row>
    <row r="19480" ht="12.75" customHeight="1">
      <c r="A19480" s="100" t="s">
        <v>19715</v>
      </c>
      <c r="B19480" s="101">
        <v>10592.78</v>
      </c>
      <c r="C19480" s="102"/>
      <c r="D19480" s="100" t="s">
        <v>33687</v>
      </c>
      <c r="E19480" s="101">
        <v>37.88</v>
      </c>
      <c r="F19480" s="102"/>
    </row>
    <row r="19481" ht="12.75" customHeight="1">
      <c r="A19481" s="100" t="s">
        <v>33538</v>
      </c>
      <c r="B19481" s="101">
        <v>11817.6</v>
      </c>
      <c r="C19481" s="102"/>
      <c r="D19481" s="100" t="s">
        <v>20007</v>
      </c>
      <c r="E19481" s="101">
        <v>34.68</v>
      </c>
      <c r="F19481" s="102"/>
    </row>
    <row r="19482" ht="12.75" customHeight="1">
      <c r="A19482" s="100" t="s">
        <v>19717</v>
      </c>
      <c r="B19482" s="101">
        <v>11817.6</v>
      </c>
      <c r="C19482" s="102"/>
      <c r="D19482" s="100" t="s">
        <v>33688</v>
      </c>
      <c r="E19482" s="101">
        <v>445.35</v>
      </c>
      <c r="F19482" s="102"/>
    </row>
    <row r="19483" ht="12.75" customHeight="1">
      <c r="A19483" s="100" t="s">
        <v>33539</v>
      </c>
      <c r="B19483" s="101">
        <v>10399.36</v>
      </c>
      <c r="C19483" s="102"/>
      <c r="D19483" s="100" t="s">
        <v>20009</v>
      </c>
      <c r="E19483" s="101">
        <v>436.98</v>
      </c>
      <c r="F19483" s="102"/>
    </row>
    <row r="19484" ht="12.75" customHeight="1">
      <c r="A19484" s="100" t="s">
        <v>19719</v>
      </c>
      <c r="B19484" s="101">
        <v>10399.36</v>
      </c>
      <c r="C19484" s="102"/>
      <c r="D19484" s="100" t="s">
        <v>33689</v>
      </c>
      <c r="E19484" s="101">
        <v>442.62</v>
      </c>
      <c r="F19484" s="102"/>
    </row>
    <row r="19485" ht="12.75" customHeight="1">
      <c r="A19485" s="100" t="s">
        <v>33540</v>
      </c>
      <c r="B19485" s="101">
        <v>9383.42</v>
      </c>
      <c r="C19485" s="102"/>
      <c r="D19485" s="100" t="s">
        <v>20011</v>
      </c>
      <c r="E19485" s="101">
        <v>430.11</v>
      </c>
      <c r="F19485" s="102"/>
    </row>
    <row r="19486" ht="12.75" customHeight="1">
      <c r="A19486" s="100" t="s">
        <v>19721</v>
      </c>
      <c r="B19486" s="101">
        <v>9383.42</v>
      </c>
      <c r="C19486" s="102"/>
      <c r="D19486" s="100" t="s">
        <v>33690</v>
      </c>
      <c r="E19486" s="101">
        <v>523.87</v>
      </c>
      <c r="F19486" s="102"/>
    </row>
    <row r="19487" ht="12.75" customHeight="1">
      <c r="A19487" s="100" t="s">
        <v>33541</v>
      </c>
      <c r="B19487" s="101">
        <v>13112.05</v>
      </c>
      <c r="C19487" s="102"/>
      <c r="D19487" s="100" t="s">
        <v>20013</v>
      </c>
      <c r="E19487" s="101">
        <v>511.36</v>
      </c>
      <c r="F19487" s="102"/>
    </row>
    <row r="19488" ht="12.75" customHeight="1">
      <c r="A19488" s="100" t="s">
        <v>19723</v>
      </c>
      <c r="B19488" s="101">
        <v>13112.05</v>
      </c>
      <c r="C19488" s="102"/>
      <c r="D19488" s="100" t="s">
        <v>33691</v>
      </c>
      <c r="E19488" s="101">
        <v>535.08</v>
      </c>
      <c r="F19488" s="102"/>
    </row>
    <row r="19489" ht="12.75" customHeight="1">
      <c r="A19489" s="100" t="s">
        <v>33542</v>
      </c>
      <c r="B19489" s="101">
        <v>12139.65</v>
      </c>
      <c r="C19489" s="102"/>
      <c r="D19489" s="100" t="s">
        <v>20015</v>
      </c>
      <c r="E19489" s="101">
        <v>522.57</v>
      </c>
      <c r="F19489" s="102"/>
    </row>
    <row r="19490" ht="12.75" customHeight="1">
      <c r="A19490" s="100" t="s">
        <v>19725</v>
      </c>
      <c r="B19490" s="101">
        <v>12139.65</v>
      </c>
      <c r="C19490" s="102"/>
      <c r="D19490" s="100" t="s">
        <v>33692</v>
      </c>
      <c r="E19490" s="101">
        <v>578.34</v>
      </c>
      <c r="F19490" s="102"/>
    </row>
    <row r="19491" ht="12.75" customHeight="1">
      <c r="A19491" s="100" t="s">
        <v>33543</v>
      </c>
      <c r="B19491" s="101">
        <v>26188.74</v>
      </c>
      <c r="C19491" s="102"/>
      <c r="D19491" s="100" t="s">
        <v>20017</v>
      </c>
      <c r="E19491" s="101">
        <v>565.83</v>
      </c>
      <c r="F19491" s="102"/>
    </row>
    <row r="19492" ht="12.75" customHeight="1">
      <c r="A19492" s="100" t="s">
        <v>19727</v>
      </c>
      <c r="B19492" s="101">
        <v>26188.74</v>
      </c>
      <c r="C19492" s="102"/>
      <c r="D19492" s="100" t="s">
        <v>33693</v>
      </c>
      <c r="E19492" s="101">
        <v>734.87</v>
      </c>
      <c r="F19492" s="102"/>
    </row>
    <row r="19493" ht="12.75" customHeight="1">
      <c r="A19493" s="100" t="s">
        <v>33544</v>
      </c>
      <c r="B19493" s="101">
        <v>16969.33</v>
      </c>
      <c r="C19493" s="102"/>
      <c r="D19493" s="100" t="s">
        <v>20019</v>
      </c>
      <c r="E19493" s="101">
        <v>722.36</v>
      </c>
      <c r="F19493" s="102"/>
    </row>
    <row r="19494" ht="12.75" customHeight="1">
      <c r="A19494" s="100" t="s">
        <v>19729</v>
      </c>
      <c r="B19494" s="101">
        <v>16969.33</v>
      </c>
      <c r="C19494" s="102"/>
      <c r="D19494" s="100" t="s">
        <v>33694</v>
      </c>
      <c r="E19494" s="101">
        <v>766.06</v>
      </c>
      <c r="F19494" s="102"/>
    </row>
    <row r="19495" ht="12.75" customHeight="1">
      <c r="A19495" s="100" t="s">
        <v>33545</v>
      </c>
      <c r="B19495" s="101">
        <v>15242.67</v>
      </c>
      <c r="C19495" s="102"/>
      <c r="D19495" s="100" t="s">
        <v>20021</v>
      </c>
      <c r="E19495" s="101">
        <v>753.55</v>
      </c>
      <c r="F19495" s="102"/>
    </row>
    <row r="19496" ht="12.75" customHeight="1">
      <c r="A19496" s="100" t="s">
        <v>19731</v>
      </c>
      <c r="B19496" s="101">
        <v>15242.67</v>
      </c>
      <c r="C19496" s="102"/>
      <c r="D19496" s="100" t="s">
        <v>33695</v>
      </c>
      <c r="E19496" s="101">
        <v>47.67</v>
      </c>
      <c r="F19496" s="102"/>
    </row>
    <row r="19497" ht="12.75" customHeight="1">
      <c r="A19497" s="100" t="s">
        <v>33546</v>
      </c>
      <c r="B19497" s="101">
        <v>16950.87</v>
      </c>
      <c r="C19497" s="102"/>
      <c r="D19497" s="100" t="s">
        <v>20023</v>
      </c>
      <c r="E19497" s="101">
        <v>44.54</v>
      </c>
      <c r="F19497" s="102"/>
    </row>
    <row r="19498" ht="12.75" customHeight="1">
      <c r="A19498" s="100" t="s">
        <v>19733</v>
      </c>
      <c r="B19498" s="101">
        <v>16950.87</v>
      </c>
      <c r="C19498" s="102"/>
      <c r="D19498" s="100" t="s">
        <v>33696</v>
      </c>
      <c r="E19498" s="101">
        <v>51.34</v>
      </c>
      <c r="F19498" s="102"/>
    </row>
    <row r="19499" ht="12.75" customHeight="1">
      <c r="A19499" s="100" t="s">
        <v>33547</v>
      </c>
      <c r="B19499" s="101">
        <v>15945.69</v>
      </c>
      <c r="C19499" s="102"/>
      <c r="D19499" s="100" t="s">
        <v>20025</v>
      </c>
      <c r="E19499" s="101">
        <v>48.14</v>
      </c>
      <c r="F19499" s="102"/>
    </row>
    <row r="19500" ht="12.75" customHeight="1">
      <c r="A19500" s="100" t="s">
        <v>19735</v>
      </c>
      <c r="B19500" s="101">
        <v>15945.69</v>
      </c>
      <c r="C19500" s="102"/>
      <c r="D19500" s="100" t="s">
        <v>33697</v>
      </c>
      <c r="E19500" s="101">
        <v>254.36</v>
      </c>
      <c r="F19500" s="102"/>
    </row>
    <row r="19501" ht="12.75" customHeight="1">
      <c r="A19501" s="100" t="s">
        <v>33548</v>
      </c>
      <c r="B19501" s="101">
        <v>14144.46</v>
      </c>
      <c r="C19501" s="102"/>
      <c r="D19501" s="100" t="s">
        <v>20027</v>
      </c>
      <c r="E19501" s="101">
        <v>245.99</v>
      </c>
      <c r="F19501" s="102"/>
    </row>
    <row r="19502" ht="12.75" customHeight="1">
      <c r="A19502" s="100" t="s">
        <v>19737</v>
      </c>
      <c r="B19502" s="101">
        <v>14144.46</v>
      </c>
      <c r="C19502" s="102"/>
      <c r="D19502" s="100" t="s">
        <v>33698</v>
      </c>
      <c r="E19502" s="101">
        <v>266.2</v>
      </c>
      <c r="F19502" s="102"/>
    </row>
    <row r="19503" ht="12.75" customHeight="1">
      <c r="A19503" s="100" t="s">
        <v>33549</v>
      </c>
      <c r="B19503" s="101">
        <v>18772.45</v>
      </c>
      <c r="C19503" s="102"/>
      <c r="D19503" s="100" t="s">
        <v>20029</v>
      </c>
      <c r="E19503" s="101">
        <v>257.83</v>
      </c>
      <c r="F19503" s="102"/>
    </row>
    <row r="19504" ht="12.75" customHeight="1">
      <c r="A19504" s="100" t="s">
        <v>19739</v>
      </c>
      <c r="B19504" s="101">
        <v>18772.45</v>
      </c>
      <c r="C19504" s="102"/>
      <c r="D19504" s="100" t="s">
        <v>33699</v>
      </c>
      <c r="E19504" s="101">
        <v>344.47</v>
      </c>
      <c r="F19504" s="102"/>
    </row>
    <row r="19505" ht="12.75" customHeight="1">
      <c r="A19505" s="100" t="s">
        <v>33550</v>
      </c>
      <c r="B19505" s="101">
        <v>18013.68</v>
      </c>
      <c r="C19505" s="102"/>
      <c r="D19505" s="100" t="s">
        <v>20030</v>
      </c>
      <c r="E19505" s="101">
        <v>331.96</v>
      </c>
      <c r="F19505" s="102"/>
    </row>
    <row r="19506" ht="12.75" customHeight="1">
      <c r="A19506" s="100" t="s">
        <v>19741</v>
      </c>
      <c r="B19506" s="101">
        <v>18013.68</v>
      </c>
      <c r="C19506" s="102"/>
      <c r="D19506" s="100" t="s">
        <v>33700</v>
      </c>
      <c r="E19506" s="101">
        <v>410.68</v>
      </c>
      <c r="F19506" s="102"/>
    </row>
    <row r="19507" ht="12.75" customHeight="1">
      <c r="A19507" s="100" t="s">
        <v>33551</v>
      </c>
      <c r="B19507" s="101">
        <v>14908.0</v>
      </c>
      <c r="C19507" s="102"/>
      <c r="D19507" s="100" t="s">
        <v>20032</v>
      </c>
      <c r="E19507" s="101">
        <v>398.17</v>
      </c>
      <c r="F19507" s="102"/>
    </row>
    <row r="19508" ht="12.75" customHeight="1">
      <c r="A19508" s="100" t="s">
        <v>19743</v>
      </c>
      <c r="B19508" s="101">
        <v>14908.0</v>
      </c>
      <c r="C19508" s="102"/>
      <c r="D19508" s="100" t="s">
        <v>33701</v>
      </c>
      <c r="E19508" s="101">
        <v>475.51</v>
      </c>
      <c r="F19508" s="102"/>
    </row>
    <row r="19509" ht="12.75" customHeight="1">
      <c r="A19509" s="100" t="s">
        <v>33552</v>
      </c>
      <c r="B19509" s="101">
        <v>1560.0</v>
      </c>
      <c r="C19509" s="102"/>
      <c r="D19509" s="100" t="s">
        <v>20034</v>
      </c>
      <c r="E19509" s="101">
        <v>463.0</v>
      </c>
      <c r="F19509" s="102"/>
    </row>
    <row r="19510" ht="12.75" customHeight="1">
      <c r="A19510" s="100" t="s">
        <v>19745</v>
      </c>
      <c r="B19510" s="101">
        <v>1560.0</v>
      </c>
      <c r="C19510" s="102"/>
      <c r="D19510" s="100" t="s">
        <v>33702</v>
      </c>
      <c r="E19510" s="101">
        <v>486.41</v>
      </c>
      <c r="F19510" s="102"/>
    </row>
    <row r="19511" ht="12.75" customHeight="1">
      <c r="A19511" s="100" t="s">
        <v>33553</v>
      </c>
      <c r="B19511" s="101">
        <v>1852.15</v>
      </c>
      <c r="C19511" s="102"/>
      <c r="D19511" s="100" t="s">
        <v>20036</v>
      </c>
      <c r="E19511" s="101">
        <v>473.9</v>
      </c>
      <c r="F19511" s="102"/>
    </row>
    <row r="19512" ht="12.75" customHeight="1">
      <c r="A19512" s="100" t="s">
        <v>19747</v>
      </c>
      <c r="B19512" s="101">
        <v>1852.15</v>
      </c>
      <c r="C19512" s="102"/>
      <c r="D19512" s="100" t="s">
        <v>33703</v>
      </c>
      <c r="E19512" s="101">
        <v>602.93</v>
      </c>
      <c r="F19512" s="102"/>
    </row>
    <row r="19513" ht="12.75" customHeight="1">
      <c r="A19513" s="100" t="s">
        <v>33554</v>
      </c>
      <c r="B19513" s="101">
        <v>4743.2</v>
      </c>
      <c r="C19513" s="102"/>
      <c r="D19513" s="100" t="s">
        <v>20038</v>
      </c>
      <c r="E19513" s="101">
        <v>590.42</v>
      </c>
      <c r="F19513" s="102"/>
    </row>
    <row r="19514" ht="12.75" customHeight="1">
      <c r="A19514" s="100" t="s">
        <v>19749</v>
      </c>
      <c r="B19514" s="101">
        <v>4743.2</v>
      </c>
      <c r="C19514" s="102"/>
      <c r="D19514" s="100" t="s">
        <v>33704</v>
      </c>
      <c r="E19514" s="101">
        <v>657.17</v>
      </c>
      <c r="F19514" s="102"/>
    </row>
    <row r="19515" ht="12.75" customHeight="1">
      <c r="A19515" s="100" t="s">
        <v>33555</v>
      </c>
      <c r="B19515" s="101">
        <v>5486.8</v>
      </c>
      <c r="C19515" s="102"/>
      <c r="D19515" s="100" t="s">
        <v>20040</v>
      </c>
      <c r="E19515" s="101">
        <v>644.66</v>
      </c>
      <c r="F19515" s="102"/>
    </row>
    <row r="19516" ht="12.75" customHeight="1">
      <c r="A19516" s="100" t="s">
        <v>19751</v>
      </c>
      <c r="B19516" s="101">
        <v>5486.8</v>
      </c>
      <c r="C19516" s="102"/>
      <c r="D19516" s="100" t="s">
        <v>33705</v>
      </c>
      <c r="E19516" s="101">
        <v>35.82</v>
      </c>
      <c r="F19516" s="102"/>
    </row>
    <row r="19517" ht="12.75" customHeight="1">
      <c r="A19517" s="100" t="s">
        <v>33556</v>
      </c>
      <c r="B19517" s="101">
        <v>109.29</v>
      </c>
      <c r="C19517" s="102"/>
      <c r="D19517" s="100" t="s">
        <v>20042</v>
      </c>
      <c r="E19517" s="101">
        <v>32.69</v>
      </c>
      <c r="F19517" s="102"/>
    </row>
    <row r="19518" ht="12.75" customHeight="1">
      <c r="A19518" s="100" t="s">
        <v>19753</v>
      </c>
      <c r="B19518" s="101">
        <v>106.92</v>
      </c>
      <c r="C19518" s="102"/>
      <c r="D19518" s="100" t="s">
        <v>33706</v>
      </c>
      <c r="E19518" s="101">
        <v>40.94</v>
      </c>
      <c r="F19518" s="102"/>
    </row>
    <row r="19519" ht="12.75" customHeight="1">
      <c r="A19519" s="100" t="s">
        <v>33557</v>
      </c>
      <c r="B19519" s="101">
        <v>1050.93</v>
      </c>
      <c r="C19519" s="102"/>
      <c r="D19519" s="100" t="s">
        <v>20044</v>
      </c>
      <c r="E19519" s="101">
        <v>37.74</v>
      </c>
      <c r="F19519" s="102"/>
    </row>
    <row r="19520" ht="12.75" customHeight="1">
      <c r="A19520" s="100" t="s">
        <v>19755</v>
      </c>
      <c r="B19520" s="101">
        <v>1048.56</v>
      </c>
      <c r="C19520" s="102"/>
      <c r="D19520" s="100" t="s">
        <v>33707</v>
      </c>
      <c r="E19520" s="101">
        <v>224.81</v>
      </c>
      <c r="F19520" s="102"/>
    </row>
    <row r="19521" ht="12.75" customHeight="1">
      <c r="A19521" s="100" t="s">
        <v>33558</v>
      </c>
      <c r="B19521" s="101">
        <v>363.92</v>
      </c>
      <c r="C19521" s="102"/>
      <c r="D19521" s="100" t="s">
        <v>20046</v>
      </c>
      <c r="E19521" s="101">
        <v>216.44</v>
      </c>
      <c r="F19521" s="102"/>
    </row>
    <row r="19522" ht="12.75" customHeight="1">
      <c r="A19522" s="100" t="s">
        <v>19757</v>
      </c>
      <c r="B19522" s="101">
        <v>361.55</v>
      </c>
      <c r="C19522" s="102"/>
      <c r="D19522" s="100" t="s">
        <v>33708</v>
      </c>
      <c r="E19522" s="101">
        <v>290.82</v>
      </c>
      <c r="F19522" s="102"/>
    </row>
    <row r="19523" ht="12.75" customHeight="1">
      <c r="A19523" s="100" t="s">
        <v>33559</v>
      </c>
      <c r="B19523" s="101">
        <v>342.53</v>
      </c>
      <c r="C19523" s="102"/>
      <c r="D19523" s="100" t="s">
        <v>20047</v>
      </c>
      <c r="E19523" s="101">
        <v>282.45</v>
      </c>
      <c r="F19523" s="102"/>
    </row>
    <row r="19524" ht="12.75" customHeight="1">
      <c r="A19524" s="100" t="s">
        <v>19759</v>
      </c>
      <c r="B19524" s="101">
        <v>340.16</v>
      </c>
      <c r="C19524" s="102"/>
      <c r="D19524" s="100" t="s">
        <v>33709</v>
      </c>
      <c r="E19524" s="101">
        <v>354.91</v>
      </c>
      <c r="F19524" s="102"/>
    </row>
    <row r="19525" ht="12.75" customHeight="1">
      <c r="A19525" s="100" t="s">
        <v>33560</v>
      </c>
      <c r="B19525" s="101">
        <v>108.93</v>
      </c>
      <c r="C19525" s="102"/>
      <c r="D19525" s="100" t="s">
        <v>20049</v>
      </c>
      <c r="E19525" s="101">
        <v>342.4</v>
      </c>
      <c r="F19525" s="102"/>
    </row>
    <row r="19526" ht="12.75" customHeight="1">
      <c r="A19526" s="100" t="s">
        <v>19761</v>
      </c>
      <c r="B19526" s="101">
        <v>106.56</v>
      </c>
      <c r="C19526" s="102"/>
      <c r="D19526" s="100" t="s">
        <v>33710</v>
      </c>
      <c r="E19526" s="101">
        <v>406.92</v>
      </c>
      <c r="F19526" s="102"/>
    </row>
    <row r="19527" ht="12.75" customHeight="1">
      <c r="A19527" s="100" t="s">
        <v>33561</v>
      </c>
      <c r="B19527" s="101">
        <v>132.21</v>
      </c>
      <c r="C19527" s="102"/>
      <c r="D19527" s="100" t="s">
        <v>109</v>
      </c>
      <c r="E19527" s="101">
        <v>394.41</v>
      </c>
      <c r="F19527" s="102"/>
    </row>
    <row r="19528" ht="12.75" customHeight="1">
      <c r="A19528" s="100" t="s">
        <v>19763</v>
      </c>
      <c r="B19528" s="101">
        <v>129.84</v>
      </c>
      <c r="C19528" s="102"/>
      <c r="D19528" s="100" t="s">
        <v>33711</v>
      </c>
      <c r="E19528" s="101">
        <v>457.2</v>
      </c>
      <c r="F19528" s="102"/>
    </row>
    <row r="19529" ht="12.75" customHeight="1">
      <c r="A19529" s="100" t="s">
        <v>33562</v>
      </c>
      <c r="B19529" s="101">
        <v>200.0</v>
      </c>
      <c r="C19529" s="102"/>
      <c r="D19529" s="100" t="s">
        <v>20052</v>
      </c>
      <c r="E19529" s="101">
        <v>444.69</v>
      </c>
      <c r="F19529" s="102"/>
    </row>
    <row r="19530" ht="12.75" customHeight="1">
      <c r="A19530" s="100" t="s">
        <v>19765</v>
      </c>
      <c r="B19530" s="101">
        <v>200.0</v>
      </c>
      <c r="C19530" s="102"/>
      <c r="D19530" s="100" t="s">
        <v>33712</v>
      </c>
      <c r="E19530" s="101">
        <v>514.04</v>
      </c>
      <c r="F19530" s="102"/>
    </row>
    <row r="19531" ht="12.75" customHeight="1">
      <c r="A19531" s="100" t="s">
        <v>33565</v>
      </c>
      <c r="B19531" s="101">
        <v>600.0</v>
      </c>
      <c r="C19531" s="102"/>
      <c r="D19531" s="100" t="s">
        <v>20054</v>
      </c>
      <c r="E19531" s="101">
        <v>501.53</v>
      </c>
      <c r="F19531" s="102"/>
    </row>
    <row r="19532" ht="12.75" customHeight="1">
      <c r="A19532" s="100" t="s">
        <v>19767</v>
      </c>
      <c r="B19532" s="101">
        <v>600.0</v>
      </c>
      <c r="C19532" s="102"/>
      <c r="D19532" s="100" t="s">
        <v>33713</v>
      </c>
      <c r="E19532" s="101">
        <v>577.44</v>
      </c>
      <c r="F19532" s="102"/>
    </row>
    <row r="19533" ht="12.75" customHeight="1">
      <c r="A19533" s="100" t="s">
        <v>33568</v>
      </c>
      <c r="B19533" s="101">
        <v>9717.99</v>
      </c>
      <c r="C19533" s="102"/>
      <c r="D19533" s="100" t="s">
        <v>20056</v>
      </c>
      <c r="E19533" s="101">
        <v>564.93</v>
      </c>
      <c r="F19533" s="102"/>
    </row>
    <row r="19534" ht="12.75" customHeight="1">
      <c r="A19534" s="100" t="s">
        <v>19769</v>
      </c>
      <c r="B19534" s="101">
        <v>9581.98</v>
      </c>
      <c r="C19534" s="102"/>
      <c r="D19534" s="100" t="s">
        <v>33714</v>
      </c>
      <c r="E19534" s="101">
        <v>634.28</v>
      </c>
      <c r="F19534" s="102"/>
    </row>
    <row r="19535" ht="12.75" customHeight="1">
      <c r="A19535" s="100" t="s">
        <v>33569</v>
      </c>
      <c r="B19535" s="101">
        <v>11407.09</v>
      </c>
      <c r="C19535" s="102"/>
      <c r="D19535" s="100" t="s">
        <v>20058</v>
      </c>
      <c r="E19535" s="101">
        <v>621.77</v>
      </c>
      <c r="F19535" s="102"/>
    </row>
    <row r="19536" ht="12.75" customHeight="1">
      <c r="A19536" s="100" t="s">
        <v>19771</v>
      </c>
      <c r="B19536" s="101">
        <v>11271.08</v>
      </c>
      <c r="C19536" s="102"/>
      <c r="D19536" s="100" t="s">
        <v>33715</v>
      </c>
      <c r="E19536" s="101">
        <v>28.0</v>
      </c>
      <c r="F19536" s="102"/>
    </row>
    <row r="19537" ht="12.75" customHeight="1">
      <c r="A19537" s="100" t="s">
        <v>33570</v>
      </c>
      <c r="B19537" s="101">
        <v>14385.07</v>
      </c>
      <c r="C19537" s="102"/>
      <c r="D19537" s="100" t="s">
        <v>20060</v>
      </c>
      <c r="E19537" s="101">
        <v>24.87</v>
      </c>
      <c r="F19537" s="102"/>
    </row>
    <row r="19538" ht="12.75" customHeight="1">
      <c r="A19538" s="100" t="s">
        <v>19773</v>
      </c>
      <c r="B19538" s="101">
        <v>14249.06</v>
      </c>
      <c r="C19538" s="102"/>
      <c r="D19538" s="100" t="s">
        <v>33716</v>
      </c>
      <c r="E19538" s="101">
        <v>35.6</v>
      </c>
      <c r="F19538" s="102"/>
    </row>
    <row r="19539" ht="12.75" customHeight="1">
      <c r="A19539" s="100" t="s">
        <v>33571</v>
      </c>
      <c r="B19539" s="101">
        <v>544.72</v>
      </c>
      <c r="C19539" s="102"/>
      <c r="D19539" s="100" t="s">
        <v>20062</v>
      </c>
      <c r="E19539" s="101">
        <v>32.4</v>
      </c>
      <c r="F19539" s="102"/>
    </row>
    <row r="19540" ht="12.75" customHeight="1">
      <c r="A19540" s="100" t="s">
        <v>19775</v>
      </c>
      <c r="B19540" s="101">
        <v>539.98</v>
      </c>
      <c r="C19540" s="102"/>
      <c r="D19540" s="100" t="s">
        <v>33717</v>
      </c>
      <c r="E19540" s="101">
        <v>315.46</v>
      </c>
      <c r="F19540" s="102"/>
    </row>
    <row r="19541" ht="12.75" customHeight="1">
      <c r="A19541" s="100" t="s">
        <v>33572</v>
      </c>
      <c r="B19541" s="101">
        <v>696.97</v>
      </c>
      <c r="C19541" s="102"/>
      <c r="D19541" s="100" t="s">
        <v>20064</v>
      </c>
      <c r="E19541" s="101">
        <v>307.09</v>
      </c>
      <c r="F19541" s="102"/>
    </row>
    <row r="19542" ht="12.75" customHeight="1">
      <c r="A19542" s="100" t="s">
        <v>19777</v>
      </c>
      <c r="B19542" s="101">
        <v>692.23</v>
      </c>
      <c r="C19542" s="102"/>
      <c r="D19542" s="100" t="s">
        <v>33718</v>
      </c>
      <c r="E19542" s="101">
        <v>470.24</v>
      </c>
      <c r="F19542" s="102"/>
    </row>
    <row r="19543" ht="12.75" customHeight="1">
      <c r="A19543" s="100" t="s">
        <v>33573</v>
      </c>
      <c r="B19543" s="101">
        <v>969.66</v>
      </c>
      <c r="C19543" s="102"/>
      <c r="D19543" s="100" t="s">
        <v>20066</v>
      </c>
      <c r="E19543" s="101">
        <v>461.87</v>
      </c>
      <c r="F19543" s="102"/>
    </row>
    <row r="19544" ht="12.75" customHeight="1">
      <c r="A19544" s="100" t="s">
        <v>19779</v>
      </c>
      <c r="B19544" s="101">
        <v>964.92</v>
      </c>
      <c r="C19544" s="102"/>
      <c r="D19544" s="100" t="s">
        <v>33719</v>
      </c>
      <c r="E19544" s="101">
        <v>365.56</v>
      </c>
      <c r="F19544" s="102"/>
    </row>
    <row r="19545" ht="12.75" customHeight="1">
      <c r="A19545" s="100" t="s">
        <v>33574</v>
      </c>
      <c r="B19545" s="101">
        <v>1925.47</v>
      </c>
      <c r="C19545" s="102"/>
      <c r="D19545" s="100" t="s">
        <v>20068</v>
      </c>
      <c r="E19545" s="101">
        <v>353.05</v>
      </c>
      <c r="F19545" s="102"/>
    </row>
    <row r="19546" ht="12.75" customHeight="1">
      <c r="A19546" s="100" t="s">
        <v>19781</v>
      </c>
      <c r="B19546" s="101">
        <v>1920.73</v>
      </c>
      <c r="C19546" s="102"/>
      <c r="D19546" s="100" t="s">
        <v>33720</v>
      </c>
      <c r="E19546" s="101">
        <v>435.21</v>
      </c>
      <c r="F19546" s="102"/>
    </row>
    <row r="19547" ht="12.75" customHeight="1">
      <c r="A19547" s="100" t="s">
        <v>33575</v>
      </c>
      <c r="B19547" s="101">
        <v>2289.7</v>
      </c>
      <c r="C19547" s="102"/>
      <c r="D19547" s="100" t="s">
        <v>20070</v>
      </c>
      <c r="E19547" s="101">
        <v>422.7</v>
      </c>
      <c r="F19547" s="102"/>
    </row>
    <row r="19548" ht="12.75" customHeight="1">
      <c r="A19548" s="100" t="s">
        <v>19783</v>
      </c>
      <c r="B19548" s="101">
        <v>2282.6</v>
      </c>
      <c r="C19548" s="102"/>
      <c r="D19548" s="100" t="s">
        <v>33721</v>
      </c>
      <c r="E19548" s="101">
        <v>491.32</v>
      </c>
      <c r="F19548" s="102"/>
    </row>
    <row r="19549" ht="12.75" customHeight="1">
      <c r="A19549" s="100" t="s">
        <v>33576</v>
      </c>
      <c r="B19549" s="101">
        <v>4568.2</v>
      </c>
      <c r="C19549" s="102"/>
      <c r="D19549" s="100" t="s">
        <v>20072</v>
      </c>
      <c r="E19549" s="101">
        <v>478.81</v>
      </c>
      <c r="F19549" s="102"/>
    </row>
    <row r="19550" ht="12.75" customHeight="1">
      <c r="A19550" s="100" t="s">
        <v>19785</v>
      </c>
      <c r="B19550" s="101">
        <v>4561.1</v>
      </c>
      <c r="C19550" s="102"/>
      <c r="D19550" s="100" t="s">
        <v>33722</v>
      </c>
      <c r="E19550" s="101">
        <v>554.2</v>
      </c>
      <c r="F19550" s="102"/>
    </row>
    <row r="19551" ht="12.75" customHeight="1">
      <c r="A19551" s="100" t="s">
        <v>33577</v>
      </c>
      <c r="B19551" s="101">
        <v>227.18</v>
      </c>
      <c r="C19551" s="102"/>
      <c r="D19551" s="100" t="s">
        <v>20074</v>
      </c>
      <c r="E19551" s="101">
        <v>541.69</v>
      </c>
      <c r="F19551" s="102"/>
    </row>
    <row r="19552" ht="12.75" customHeight="1">
      <c r="A19552" s="100" t="s">
        <v>19787</v>
      </c>
      <c r="B19552" s="101">
        <v>222.44</v>
      </c>
      <c r="C19552" s="102"/>
      <c r="D19552" s="100" t="s">
        <v>33723</v>
      </c>
      <c r="E19552" s="101">
        <v>617.07</v>
      </c>
      <c r="F19552" s="102"/>
    </row>
    <row r="19553" ht="12.75" customHeight="1">
      <c r="A19553" s="100" t="s">
        <v>33578</v>
      </c>
      <c r="B19553" s="101">
        <v>319.82</v>
      </c>
      <c r="C19553" s="102"/>
      <c r="D19553" s="100" t="s">
        <v>20076</v>
      </c>
      <c r="E19553" s="101">
        <v>604.56</v>
      </c>
      <c r="F19553" s="102"/>
    </row>
    <row r="19554" ht="12.75" customHeight="1">
      <c r="A19554" s="100" t="s">
        <v>19789</v>
      </c>
      <c r="B19554" s="101">
        <v>315.08</v>
      </c>
      <c r="C19554" s="102"/>
      <c r="D19554" s="100" t="s">
        <v>33724</v>
      </c>
      <c r="E19554" s="101">
        <v>686.73</v>
      </c>
      <c r="F19554" s="102"/>
    </row>
    <row r="19555" ht="12.75" customHeight="1">
      <c r="A19555" s="100" t="s">
        <v>33579</v>
      </c>
      <c r="B19555" s="101">
        <v>2450.47</v>
      </c>
      <c r="C19555" s="102"/>
      <c r="D19555" s="100" t="s">
        <v>20078</v>
      </c>
      <c r="E19555" s="101">
        <v>674.22</v>
      </c>
      <c r="F19555" s="102"/>
    </row>
    <row r="19556" ht="12.75" customHeight="1">
      <c r="A19556" s="100" t="s">
        <v>19791</v>
      </c>
      <c r="B19556" s="101">
        <v>2445.73</v>
      </c>
      <c r="C19556" s="102"/>
      <c r="D19556" s="100" t="s">
        <v>33725</v>
      </c>
      <c r="E19556" s="101">
        <v>95.43</v>
      </c>
      <c r="F19556" s="102"/>
    </row>
    <row r="19557" ht="12.75" customHeight="1">
      <c r="A19557" s="100" t="s">
        <v>33580</v>
      </c>
      <c r="B19557" s="101">
        <v>2660.47</v>
      </c>
      <c r="C19557" s="102"/>
      <c r="D19557" s="100" t="s">
        <v>20080</v>
      </c>
      <c r="E19557" s="101">
        <v>92.3</v>
      </c>
      <c r="F19557" s="102"/>
    </row>
    <row r="19558" ht="12.75" customHeight="1">
      <c r="A19558" s="100" t="s">
        <v>19793</v>
      </c>
      <c r="B19558" s="101">
        <v>2655.73</v>
      </c>
      <c r="C19558" s="102"/>
      <c r="D19558" s="100" t="s">
        <v>33726</v>
      </c>
      <c r="E19558" s="101">
        <v>138.81</v>
      </c>
      <c r="F19558" s="102"/>
    </row>
    <row r="19559" ht="12.75" customHeight="1">
      <c r="A19559" s="100" t="s">
        <v>33581</v>
      </c>
      <c r="B19559" s="101">
        <v>3518.2</v>
      </c>
      <c r="C19559" s="102"/>
      <c r="D19559" s="100" t="s">
        <v>20082</v>
      </c>
      <c r="E19559" s="101">
        <v>135.61</v>
      </c>
      <c r="F19559" s="102"/>
    </row>
    <row r="19560" ht="12.75" customHeight="1">
      <c r="A19560" s="100" t="s">
        <v>19795</v>
      </c>
      <c r="B19560" s="101">
        <v>3511.1</v>
      </c>
      <c r="C19560" s="102"/>
      <c r="D19560" s="100" t="s">
        <v>33727</v>
      </c>
      <c r="E19560" s="101">
        <v>418.35</v>
      </c>
      <c r="F19560" s="102"/>
    </row>
    <row r="19561" ht="12.75" customHeight="1">
      <c r="A19561" s="100" t="s">
        <v>33582</v>
      </c>
      <c r="B19561" s="101">
        <v>4517.07</v>
      </c>
      <c r="C19561" s="102"/>
      <c r="D19561" s="100" t="s">
        <v>20084</v>
      </c>
      <c r="E19561" s="101">
        <v>409.98</v>
      </c>
      <c r="F19561" s="102"/>
    </row>
    <row r="19562" ht="12.75" customHeight="1">
      <c r="A19562" s="100" t="s">
        <v>19797</v>
      </c>
      <c r="B19562" s="101">
        <v>4509.97</v>
      </c>
      <c r="C19562" s="102"/>
      <c r="D19562" s="100" t="s">
        <v>33728</v>
      </c>
      <c r="E19562" s="101">
        <v>633.69</v>
      </c>
      <c r="F19562" s="102"/>
    </row>
    <row r="19563" ht="12.75" customHeight="1">
      <c r="A19563" s="100" t="s">
        <v>33583</v>
      </c>
      <c r="B19563" s="101">
        <v>2030.47</v>
      </c>
      <c r="C19563" s="102"/>
      <c r="D19563" s="100" t="s">
        <v>20086</v>
      </c>
      <c r="E19563" s="101">
        <v>625.32</v>
      </c>
      <c r="F19563" s="102"/>
    </row>
    <row r="19564" ht="12.75" customHeight="1">
      <c r="A19564" s="100" t="s">
        <v>19799</v>
      </c>
      <c r="B19564" s="101">
        <v>2025.73</v>
      </c>
      <c r="C19564" s="102"/>
      <c r="D19564" s="100" t="s">
        <v>33729</v>
      </c>
      <c r="E19564" s="101">
        <v>552.56</v>
      </c>
      <c r="F19564" s="102"/>
    </row>
    <row r="19565" ht="12.75" customHeight="1">
      <c r="A19565" s="100" t="s">
        <v>33584</v>
      </c>
      <c r="B19565" s="101">
        <v>2610.47</v>
      </c>
      <c r="C19565" s="102"/>
      <c r="D19565" s="100" t="s">
        <v>20088</v>
      </c>
      <c r="E19565" s="101">
        <v>540.05</v>
      </c>
      <c r="F19565" s="102"/>
    </row>
    <row r="19566" ht="12.75" customHeight="1">
      <c r="A19566" s="100" t="s">
        <v>19801</v>
      </c>
      <c r="B19566" s="101">
        <v>2605.73</v>
      </c>
      <c r="C19566" s="102"/>
      <c r="D19566" s="100" t="s">
        <v>33730</v>
      </c>
      <c r="E19566" s="101">
        <v>600.41</v>
      </c>
      <c r="F19566" s="102"/>
    </row>
    <row r="19567" ht="12.75" customHeight="1">
      <c r="A19567" s="100" t="s">
        <v>33585</v>
      </c>
      <c r="B19567" s="101">
        <v>3143.2</v>
      </c>
      <c r="C19567" s="102"/>
      <c r="D19567" s="100" t="s">
        <v>20090</v>
      </c>
      <c r="E19567" s="101">
        <v>587.9</v>
      </c>
      <c r="F19567" s="102"/>
    </row>
    <row r="19568" ht="12.75" customHeight="1">
      <c r="A19568" s="100" t="s">
        <v>19803</v>
      </c>
      <c r="B19568" s="101">
        <v>3136.1</v>
      </c>
      <c r="C19568" s="102"/>
      <c r="D19568" s="100" t="s">
        <v>33731</v>
      </c>
      <c r="E19568" s="101">
        <v>696.12</v>
      </c>
      <c r="F19568" s="102"/>
    </row>
    <row r="19569" ht="12.75" customHeight="1">
      <c r="A19569" s="100" t="s">
        <v>33732</v>
      </c>
      <c r="B19569" s="101">
        <v>33213.4</v>
      </c>
      <c r="C19569" s="102"/>
      <c r="D19569" s="100" t="s">
        <v>20092</v>
      </c>
      <c r="E19569" s="101">
        <v>683.61</v>
      </c>
      <c r="F19569" s="102"/>
    </row>
    <row r="19570" ht="12.75" customHeight="1">
      <c r="A19570" s="100" t="s">
        <v>33733</v>
      </c>
      <c r="B19570" s="101">
        <v>33213.4</v>
      </c>
      <c r="C19570" s="102"/>
      <c r="D19570" s="100" t="s">
        <v>33734</v>
      </c>
      <c r="E19570" s="101">
        <v>743.97</v>
      </c>
      <c r="F19570" s="102"/>
    </row>
    <row r="19571" ht="12.75" customHeight="1">
      <c r="A19571" s="100" t="s">
        <v>33586</v>
      </c>
      <c r="B19571" s="101">
        <v>270.56</v>
      </c>
      <c r="C19571" s="102"/>
      <c r="D19571" s="100" t="s">
        <v>20094</v>
      </c>
      <c r="E19571" s="101">
        <v>731.46</v>
      </c>
      <c r="F19571" s="102"/>
    </row>
    <row r="19572" ht="12.75" customHeight="1">
      <c r="A19572" s="100" t="s">
        <v>19805</v>
      </c>
      <c r="B19572" s="101">
        <v>265.96</v>
      </c>
      <c r="C19572" s="102"/>
      <c r="D19572" s="100" t="s">
        <v>33735</v>
      </c>
      <c r="E19572" s="101">
        <v>791.83</v>
      </c>
      <c r="F19572" s="102"/>
    </row>
    <row r="19573" ht="12.75" customHeight="1">
      <c r="A19573" s="100" t="s">
        <v>33587</v>
      </c>
      <c r="B19573" s="101">
        <v>13340.0</v>
      </c>
      <c r="C19573" s="102"/>
      <c r="D19573" s="100" t="s">
        <v>20096</v>
      </c>
      <c r="E19573" s="101">
        <v>779.32</v>
      </c>
      <c r="F19573" s="102"/>
    </row>
    <row r="19574" ht="12.75" customHeight="1">
      <c r="A19574" s="100" t="s">
        <v>19807</v>
      </c>
      <c r="B19574" s="101">
        <v>13340.0</v>
      </c>
      <c r="C19574" s="102"/>
      <c r="D19574" s="100" t="s">
        <v>33736</v>
      </c>
      <c r="E19574" s="101">
        <v>839.68</v>
      </c>
      <c r="F19574" s="102"/>
    </row>
    <row r="19575" ht="12.75" customHeight="1">
      <c r="A19575" s="100" t="s">
        <v>33588</v>
      </c>
      <c r="B19575" s="101">
        <v>222.13</v>
      </c>
      <c r="C19575" s="102"/>
      <c r="D19575" s="100" t="s">
        <v>20098</v>
      </c>
      <c r="E19575" s="101">
        <v>827.17</v>
      </c>
      <c r="F19575" s="102"/>
    </row>
    <row r="19576" ht="12.75" customHeight="1">
      <c r="A19576" s="100" t="s">
        <v>19809</v>
      </c>
      <c r="B19576" s="101">
        <v>222.13</v>
      </c>
      <c r="C19576" s="102"/>
      <c r="D19576" s="100" t="s">
        <v>33737</v>
      </c>
      <c r="E19576" s="101">
        <v>69.63</v>
      </c>
      <c r="F19576" s="102"/>
    </row>
    <row r="19577" ht="12.75" customHeight="1">
      <c r="A19577" s="100" t="s">
        <v>33589</v>
      </c>
      <c r="B19577" s="101">
        <v>233.5</v>
      </c>
      <c r="C19577" s="102"/>
      <c r="D19577" s="100" t="s">
        <v>20100</v>
      </c>
      <c r="E19577" s="101">
        <v>66.5</v>
      </c>
      <c r="F19577" s="102"/>
    </row>
    <row r="19578" ht="12.75" customHeight="1">
      <c r="A19578" s="100" t="s">
        <v>19811</v>
      </c>
      <c r="B19578" s="101">
        <v>233.5</v>
      </c>
      <c r="C19578" s="102"/>
      <c r="D19578" s="100" t="s">
        <v>33738</v>
      </c>
      <c r="E19578" s="101">
        <v>96.28</v>
      </c>
      <c r="F19578" s="102"/>
    </row>
    <row r="19579" ht="12.75" customHeight="1">
      <c r="A19579" s="100" t="s">
        <v>33590</v>
      </c>
      <c r="B19579" s="101">
        <v>793.39</v>
      </c>
      <c r="C19579" s="102"/>
      <c r="D19579" s="100" t="s">
        <v>20102</v>
      </c>
      <c r="E19579" s="101">
        <v>93.08</v>
      </c>
      <c r="F19579" s="102"/>
    </row>
    <row r="19580" ht="12.75" customHeight="1">
      <c r="A19580" s="100" t="s">
        <v>19813</v>
      </c>
      <c r="B19580" s="101">
        <v>793.39</v>
      </c>
      <c r="C19580" s="102"/>
      <c r="D19580" s="100" t="s">
        <v>33739</v>
      </c>
      <c r="E19580" s="101">
        <v>158.17</v>
      </c>
      <c r="F19580" s="102"/>
    </row>
    <row r="19581" ht="12.75" customHeight="1">
      <c r="A19581" s="100" t="s">
        <v>33591</v>
      </c>
      <c r="B19581" s="101">
        <v>202.54</v>
      </c>
      <c r="C19581" s="102"/>
      <c r="D19581" s="100" t="s">
        <v>20104</v>
      </c>
      <c r="E19581" s="101">
        <v>154.57</v>
      </c>
      <c r="F19581" s="102"/>
    </row>
    <row r="19582" ht="12.75" customHeight="1">
      <c r="A19582" s="100" t="s">
        <v>19815</v>
      </c>
      <c r="B19582" s="101">
        <v>197.04</v>
      </c>
      <c r="C19582" s="102"/>
      <c r="D19582" s="100" t="s">
        <v>33740</v>
      </c>
      <c r="E19582" s="101">
        <v>112.17</v>
      </c>
      <c r="F19582" s="102"/>
    </row>
    <row r="19583" ht="12.75" customHeight="1">
      <c r="A19583" s="100" t="s">
        <v>33592</v>
      </c>
      <c r="B19583" s="101">
        <v>224.56</v>
      </c>
      <c r="C19583" s="102"/>
      <c r="D19583" s="100" t="s">
        <v>20106</v>
      </c>
      <c r="E19583" s="101">
        <v>109.6</v>
      </c>
      <c r="F19583" s="102"/>
    </row>
    <row r="19584" ht="12.75" customHeight="1">
      <c r="A19584" s="100" t="s">
        <v>19817</v>
      </c>
      <c r="B19584" s="101">
        <v>217.69</v>
      </c>
      <c r="C19584" s="102"/>
      <c r="D19584" s="100" t="s">
        <v>33741</v>
      </c>
      <c r="E19584" s="101">
        <v>185.48</v>
      </c>
      <c r="F19584" s="102"/>
    </row>
    <row r="19585" ht="12.75" customHeight="1">
      <c r="A19585" s="100" t="s">
        <v>33593</v>
      </c>
      <c r="B19585" s="101">
        <v>225.89</v>
      </c>
      <c r="C19585" s="102"/>
      <c r="D19585" s="100" t="s">
        <v>20108</v>
      </c>
      <c r="E19585" s="101">
        <v>180.34</v>
      </c>
      <c r="F19585" s="102"/>
    </row>
    <row r="19586" ht="12.75" customHeight="1">
      <c r="A19586" s="100" t="s">
        <v>19819</v>
      </c>
      <c r="B19586" s="101">
        <v>223.69</v>
      </c>
      <c r="C19586" s="102"/>
      <c r="D19586" s="100" t="s">
        <v>33742</v>
      </c>
      <c r="E19586" s="101">
        <v>3808.0</v>
      </c>
      <c r="F19586" s="102"/>
    </row>
    <row r="19587" ht="12.75" customHeight="1">
      <c r="A19587" s="100" t="s">
        <v>33594</v>
      </c>
      <c r="B19587" s="101">
        <v>532.92</v>
      </c>
      <c r="C19587" s="102"/>
      <c r="D19587" s="100" t="s">
        <v>20110</v>
      </c>
      <c r="E19587" s="101">
        <v>3808.0</v>
      </c>
      <c r="F19587" s="102"/>
    </row>
    <row r="19588" ht="12.75" customHeight="1">
      <c r="A19588" s="100" t="s">
        <v>19821</v>
      </c>
      <c r="B19588" s="101">
        <v>532.92</v>
      </c>
      <c r="C19588" s="102"/>
      <c r="D19588" s="100" t="s">
        <v>33743</v>
      </c>
      <c r="E19588" s="101">
        <v>1263.71</v>
      </c>
      <c r="F19588" s="102"/>
    </row>
    <row r="19589" ht="12.75" customHeight="1">
      <c r="A19589" s="100" t="s">
        <v>33595</v>
      </c>
      <c r="B19589" s="101">
        <v>552.97</v>
      </c>
      <c r="C19589" s="102"/>
      <c r="D19589" s="100" t="s">
        <v>20112</v>
      </c>
      <c r="E19589" s="101">
        <v>1252.99</v>
      </c>
      <c r="F19589" s="102"/>
    </row>
    <row r="19590" ht="12.75" customHeight="1">
      <c r="A19590" s="100" t="s">
        <v>19823</v>
      </c>
      <c r="B19590" s="101">
        <v>552.97</v>
      </c>
      <c r="C19590" s="102"/>
      <c r="D19590" s="100" t="s">
        <v>33744</v>
      </c>
      <c r="E19590" s="101">
        <v>817.31</v>
      </c>
      <c r="F19590" s="102"/>
    </row>
    <row r="19591" ht="12.75" customHeight="1">
      <c r="A19591" s="100" t="s">
        <v>33596</v>
      </c>
      <c r="B19591" s="101">
        <v>370.79</v>
      </c>
      <c r="C19591" s="102"/>
      <c r="D19591" s="100" t="s">
        <v>20114</v>
      </c>
      <c r="E19591" s="101">
        <v>817.31</v>
      </c>
      <c r="F19591" s="102"/>
    </row>
    <row r="19592" ht="12.75" customHeight="1">
      <c r="A19592" s="100" t="s">
        <v>19825</v>
      </c>
      <c r="B19592" s="101">
        <v>370.79</v>
      </c>
      <c r="C19592" s="102"/>
      <c r="D19592" s="100" t="s">
        <v>33745</v>
      </c>
      <c r="E19592" s="101">
        <v>129.95</v>
      </c>
      <c r="F19592" s="102"/>
    </row>
    <row r="19593" ht="12.75" customHeight="1">
      <c r="A19593" s="100" t="s">
        <v>33597</v>
      </c>
      <c r="B19593" s="101">
        <v>378.66</v>
      </c>
      <c r="C19593" s="102"/>
      <c r="D19593" s="100" t="s">
        <v>20116</v>
      </c>
      <c r="E19593" s="101">
        <v>129.95</v>
      </c>
      <c r="F19593" s="102"/>
    </row>
    <row r="19594" ht="12.75" customHeight="1">
      <c r="A19594" s="100" t="s">
        <v>19827</v>
      </c>
      <c r="B19594" s="101">
        <v>378.66</v>
      </c>
      <c r="C19594" s="102"/>
      <c r="D19594" s="100" t="s">
        <v>33746</v>
      </c>
      <c r="E19594" s="101">
        <v>2422.56</v>
      </c>
      <c r="F19594" s="102"/>
    </row>
    <row r="19595" ht="12.75" customHeight="1">
      <c r="A19595" s="100" t="s">
        <v>33598</v>
      </c>
      <c r="B19595" s="101">
        <v>528.52</v>
      </c>
      <c r="C19595" s="102"/>
      <c r="D19595" s="100" t="s">
        <v>20118</v>
      </c>
      <c r="E19595" s="101">
        <v>2422.56</v>
      </c>
      <c r="F19595" s="102"/>
    </row>
    <row r="19596" ht="12.75" customHeight="1">
      <c r="A19596" s="100" t="s">
        <v>19829</v>
      </c>
      <c r="B19596" s="101">
        <v>528.52</v>
      </c>
      <c r="C19596" s="102"/>
      <c r="D19596" s="100" t="s">
        <v>33747</v>
      </c>
      <c r="E19596" s="101">
        <v>108.15</v>
      </c>
      <c r="F19596" s="102"/>
    </row>
    <row r="19597" ht="12.75" customHeight="1">
      <c r="A19597" s="100" t="s">
        <v>33599</v>
      </c>
      <c r="B19597" s="101">
        <v>87.54</v>
      </c>
      <c r="C19597" s="102"/>
      <c r="D19597" s="100" t="s">
        <v>20120</v>
      </c>
      <c r="E19597" s="101">
        <v>108.15</v>
      </c>
      <c r="F19597" s="102"/>
    </row>
    <row r="19598" ht="12.75" customHeight="1">
      <c r="A19598" s="100" t="s">
        <v>19831</v>
      </c>
      <c r="B19598" s="101">
        <v>87.54</v>
      </c>
      <c r="C19598" s="102"/>
      <c r="D19598" s="100" t="s">
        <v>33748</v>
      </c>
      <c r="E19598" s="101">
        <v>1674.47</v>
      </c>
      <c r="F19598" s="102"/>
    </row>
    <row r="19599" ht="12.75" customHeight="1">
      <c r="A19599" s="100" t="s">
        <v>33600</v>
      </c>
      <c r="B19599" s="101">
        <v>73.2</v>
      </c>
      <c r="C19599" s="102"/>
      <c r="D19599" s="100" t="s">
        <v>20122</v>
      </c>
      <c r="E19599" s="101">
        <v>1591.14</v>
      </c>
      <c r="F19599" s="102"/>
    </row>
    <row r="19600" ht="12.75" customHeight="1">
      <c r="A19600" s="100" t="s">
        <v>19833</v>
      </c>
      <c r="B19600" s="101">
        <v>73.2</v>
      </c>
      <c r="C19600" s="102"/>
      <c r="D19600" s="100" t="s">
        <v>33749</v>
      </c>
      <c r="E19600" s="101">
        <v>2465.48</v>
      </c>
      <c r="F19600" s="102"/>
    </row>
    <row r="19601" ht="12.75" customHeight="1">
      <c r="A19601" s="100" t="s">
        <v>33601</v>
      </c>
      <c r="B19601" s="101">
        <v>1636.19</v>
      </c>
      <c r="C19601" s="102"/>
      <c r="D19601" s="100" t="s">
        <v>20124</v>
      </c>
      <c r="E19601" s="101">
        <v>2450.41</v>
      </c>
      <c r="F19601" s="102"/>
    </row>
    <row r="19602" ht="12.75" customHeight="1">
      <c r="A19602" s="100" t="s">
        <v>19835</v>
      </c>
      <c r="B19602" s="101">
        <v>1636.19</v>
      </c>
      <c r="C19602" s="102"/>
      <c r="D19602" s="100" t="s">
        <v>33750</v>
      </c>
      <c r="E19602" s="101">
        <v>2004.64</v>
      </c>
      <c r="F19602" s="102"/>
    </row>
    <row r="19603" ht="12.75" customHeight="1">
      <c r="A19603" s="100" t="s">
        <v>33602</v>
      </c>
      <c r="B19603" s="101">
        <v>237.33</v>
      </c>
      <c r="C19603" s="102"/>
      <c r="D19603" s="100" t="s">
        <v>20126</v>
      </c>
      <c r="E19603" s="101">
        <v>1972.23</v>
      </c>
      <c r="F19603" s="102"/>
    </row>
    <row r="19604" ht="12.75" customHeight="1">
      <c r="A19604" s="100" t="s">
        <v>19837</v>
      </c>
      <c r="B19604" s="101">
        <v>237.33</v>
      </c>
      <c r="C19604" s="102"/>
      <c r="D19604" s="100" t="s">
        <v>33751</v>
      </c>
      <c r="E19604" s="101">
        <v>1207.73</v>
      </c>
      <c r="F19604" s="102"/>
    </row>
    <row r="19605" ht="12.75" customHeight="1">
      <c r="A19605" s="100" t="s">
        <v>33603</v>
      </c>
      <c r="B19605" s="101">
        <v>156.45</v>
      </c>
      <c r="C19605" s="102"/>
      <c r="D19605" s="100" t="s">
        <v>20128</v>
      </c>
      <c r="E19605" s="101">
        <v>1207.73</v>
      </c>
      <c r="F19605" s="102"/>
    </row>
    <row r="19606" ht="12.75" customHeight="1">
      <c r="A19606" s="100" t="s">
        <v>19839</v>
      </c>
      <c r="B19606" s="101">
        <v>156.45</v>
      </c>
      <c r="C19606" s="102"/>
      <c r="D19606" s="100" t="s">
        <v>33752</v>
      </c>
      <c r="E19606" s="101">
        <v>1338.59</v>
      </c>
      <c r="F19606" s="102"/>
    </row>
    <row r="19607" ht="12.75" customHeight="1">
      <c r="A19607" s="100" t="s">
        <v>33604</v>
      </c>
      <c r="B19607" s="101">
        <v>63.83</v>
      </c>
      <c r="C19607" s="102"/>
      <c r="D19607" s="100" t="s">
        <v>20130</v>
      </c>
      <c r="E19607" s="101">
        <v>1338.59</v>
      </c>
      <c r="F19607" s="102"/>
    </row>
    <row r="19608" ht="12.75" customHeight="1">
      <c r="A19608" s="100" t="s">
        <v>19841</v>
      </c>
      <c r="B19608" s="101">
        <v>61.46</v>
      </c>
      <c r="C19608" s="102"/>
      <c r="D19608" s="100" t="s">
        <v>33753</v>
      </c>
      <c r="E19608" s="101">
        <v>1671.69</v>
      </c>
      <c r="F19608" s="102"/>
    </row>
    <row r="19609" ht="12.75" customHeight="1">
      <c r="A19609" s="100" t="s">
        <v>33605</v>
      </c>
      <c r="B19609" s="101">
        <v>61.73</v>
      </c>
      <c r="C19609" s="102"/>
      <c r="D19609" s="100" t="s">
        <v>20132</v>
      </c>
      <c r="E19609" s="101">
        <v>1671.69</v>
      </c>
      <c r="F19609" s="102"/>
    </row>
    <row r="19610" ht="12.75" customHeight="1">
      <c r="A19610" s="100" t="s">
        <v>19843</v>
      </c>
      <c r="B19610" s="101">
        <v>59.36</v>
      </c>
      <c r="C19610" s="102"/>
      <c r="D19610" s="100" t="s">
        <v>33754</v>
      </c>
      <c r="E19610" s="101">
        <v>1929.52</v>
      </c>
      <c r="F19610" s="102"/>
    </row>
    <row r="19611" ht="12.75" customHeight="1">
      <c r="A19611" s="100" t="s">
        <v>33606</v>
      </c>
      <c r="B19611" s="101">
        <v>224.0</v>
      </c>
      <c r="C19611" s="102"/>
      <c r="D19611" s="100" t="s">
        <v>20134</v>
      </c>
      <c r="E19611" s="101">
        <v>1929.52</v>
      </c>
      <c r="F19611" s="102"/>
    </row>
    <row r="19612" ht="12.75" customHeight="1">
      <c r="A19612" s="100" t="s">
        <v>19845</v>
      </c>
      <c r="B19612" s="101">
        <v>221.63</v>
      </c>
      <c r="C19612" s="102"/>
      <c r="D19612" s="100" t="s">
        <v>33755</v>
      </c>
      <c r="E19612" s="101">
        <v>2144.82</v>
      </c>
      <c r="F19612" s="102"/>
    </row>
    <row r="19613" ht="12.75" customHeight="1">
      <c r="A19613" s="100" t="s">
        <v>33607</v>
      </c>
      <c r="B19613" s="101">
        <v>4852.4</v>
      </c>
      <c r="C19613" s="102"/>
      <c r="D19613" s="100" t="s">
        <v>20136</v>
      </c>
      <c r="E19613" s="101">
        <v>2144.82</v>
      </c>
      <c r="F19613" s="102"/>
    </row>
    <row r="19614" ht="12.75" customHeight="1">
      <c r="A19614" s="100" t="s">
        <v>19847</v>
      </c>
      <c r="B19614" s="101">
        <v>4850.03</v>
      </c>
      <c r="C19614" s="102"/>
      <c r="D19614" s="100" t="s">
        <v>33756</v>
      </c>
      <c r="E19614" s="101">
        <v>2391.92</v>
      </c>
      <c r="F19614" s="102"/>
    </row>
    <row r="19615" ht="12.75" customHeight="1">
      <c r="A19615" s="100" t="s">
        <v>33757</v>
      </c>
      <c r="B19615" s="101">
        <v>38432.36</v>
      </c>
      <c r="C19615" s="102"/>
      <c r="D19615" s="100" t="s">
        <v>20138</v>
      </c>
      <c r="E19615" s="101">
        <v>2391.92</v>
      </c>
      <c r="F19615" s="102"/>
    </row>
    <row r="19616" ht="12.75" customHeight="1">
      <c r="A19616" s="100" t="s">
        <v>33758</v>
      </c>
      <c r="B19616" s="101">
        <v>38429.99</v>
      </c>
      <c r="C19616" s="102"/>
      <c r="D19616" s="100" t="s">
        <v>33759</v>
      </c>
      <c r="E19616" s="101">
        <v>3013.78</v>
      </c>
      <c r="F19616" s="102"/>
    </row>
    <row r="19617" ht="12.75" customHeight="1">
      <c r="A19617" s="100" t="s">
        <v>33609</v>
      </c>
      <c r="B19617" s="101">
        <v>143.39</v>
      </c>
      <c r="C19617" s="102"/>
      <c r="D19617" s="100" t="s">
        <v>20140</v>
      </c>
      <c r="E19617" s="101">
        <v>3013.78</v>
      </c>
      <c r="F19617" s="102"/>
    </row>
    <row r="19618" ht="12.75" customHeight="1">
      <c r="A19618" s="100" t="s">
        <v>19851</v>
      </c>
      <c r="B19618" s="101">
        <v>141.02</v>
      </c>
      <c r="C19618" s="102"/>
      <c r="D19618" s="100" t="s">
        <v>33760</v>
      </c>
      <c r="E19618" s="101">
        <v>3812.03</v>
      </c>
      <c r="F19618" s="102"/>
    </row>
    <row r="19619" ht="12.75" customHeight="1">
      <c r="A19619" s="100" t="s">
        <v>33610</v>
      </c>
      <c r="B19619" s="101">
        <v>80052.2</v>
      </c>
      <c r="C19619" s="102"/>
      <c r="D19619" s="100" t="s">
        <v>20142</v>
      </c>
      <c r="E19619" s="101">
        <v>3812.03</v>
      </c>
      <c r="F19619" s="102"/>
    </row>
    <row r="19620" ht="12.75" customHeight="1">
      <c r="A19620" s="100" t="s">
        <v>19853</v>
      </c>
      <c r="B19620" s="101">
        <v>80052.2</v>
      </c>
      <c r="C19620" s="102"/>
      <c r="D19620" s="100" t="s">
        <v>33761</v>
      </c>
      <c r="E19620" s="101">
        <v>1884.9</v>
      </c>
      <c r="F19620" s="102"/>
    </row>
    <row r="19621" ht="12.75" customHeight="1">
      <c r="A19621" s="100" t="s">
        <v>33611</v>
      </c>
      <c r="B19621" s="101">
        <v>97000.0</v>
      </c>
      <c r="C19621" s="102"/>
      <c r="D19621" s="100" t="s">
        <v>20144</v>
      </c>
      <c r="E19621" s="101">
        <v>1884.9</v>
      </c>
      <c r="F19621" s="102"/>
    </row>
    <row r="19622" ht="12.75" customHeight="1">
      <c r="A19622" s="100" t="s">
        <v>19855</v>
      </c>
      <c r="B19622" s="101">
        <v>97000.0</v>
      </c>
      <c r="C19622" s="102"/>
      <c r="D19622" s="100" t="s">
        <v>33762</v>
      </c>
      <c r="E19622" s="101">
        <v>2376.73</v>
      </c>
      <c r="F19622" s="102"/>
    </row>
    <row r="19623" ht="12.75" customHeight="1">
      <c r="A19623" s="100" t="s">
        <v>33612</v>
      </c>
      <c r="B19623" s="101">
        <v>116700.0</v>
      </c>
      <c r="C19623" s="102"/>
      <c r="D19623" s="100" t="s">
        <v>20146</v>
      </c>
      <c r="E19623" s="101">
        <v>2376.73</v>
      </c>
      <c r="F19623" s="102"/>
    </row>
    <row r="19624" ht="12.75" customHeight="1">
      <c r="A19624" s="100" t="s">
        <v>19857</v>
      </c>
      <c r="B19624" s="101">
        <v>116700.0</v>
      </c>
      <c r="C19624" s="102"/>
      <c r="D19624" s="100" t="s">
        <v>33763</v>
      </c>
      <c r="E19624" s="101">
        <v>3063.68</v>
      </c>
      <c r="F19624" s="102"/>
    </row>
    <row r="19625" ht="12.75" customHeight="1">
      <c r="A19625" s="100" t="s">
        <v>33613</v>
      </c>
      <c r="B19625" s="101">
        <v>50155.6</v>
      </c>
      <c r="C19625" s="102"/>
      <c r="D19625" s="100" t="s">
        <v>20148</v>
      </c>
      <c r="E19625" s="101">
        <v>3063.68</v>
      </c>
      <c r="F19625" s="102"/>
    </row>
    <row r="19626" ht="12.75" customHeight="1">
      <c r="A19626" s="100" t="s">
        <v>19859</v>
      </c>
      <c r="B19626" s="101">
        <v>50155.6</v>
      </c>
      <c r="C19626" s="102"/>
      <c r="D19626" s="100" t="s">
        <v>33764</v>
      </c>
      <c r="E19626" s="101">
        <v>3569.71</v>
      </c>
      <c r="F19626" s="102"/>
    </row>
    <row r="19627" ht="12.75" customHeight="1">
      <c r="A19627" s="100" t="s">
        <v>33615</v>
      </c>
      <c r="B19627" s="101">
        <v>378.06</v>
      </c>
      <c r="C19627" s="102"/>
      <c r="D19627" s="100" t="s">
        <v>20150</v>
      </c>
      <c r="E19627" s="101">
        <v>3569.71</v>
      </c>
      <c r="F19627" s="102"/>
    </row>
    <row r="19628" ht="12.75" customHeight="1">
      <c r="A19628" s="100" t="s">
        <v>19863</v>
      </c>
      <c r="B19628" s="101">
        <v>363.15</v>
      </c>
      <c r="C19628" s="102"/>
      <c r="D19628" s="100" t="s">
        <v>33765</v>
      </c>
      <c r="E19628" s="101">
        <v>3871.77</v>
      </c>
      <c r="F19628" s="102"/>
    </row>
    <row r="19629" ht="12.75" customHeight="1">
      <c r="A19629" s="100" t="s">
        <v>33616</v>
      </c>
      <c r="B19629" s="101">
        <v>441.5</v>
      </c>
      <c r="C19629" s="102"/>
      <c r="D19629" s="100" t="s">
        <v>20152</v>
      </c>
      <c r="E19629" s="101">
        <v>3871.77</v>
      </c>
      <c r="F19629" s="102"/>
    </row>
    <row r="19630" ht="12.75" customHeight="1">
      <c r="A19630" s="100" t="s">
        <v>19865</v>
      </c>
      <c r="B19630" s="101">
        <v>426.59</v>
      </c>
      <c r="C19630" s="102"/>
      <c r="D19630" s="100" t="s">
        <v>33766</v>
      </c>
      <c r="E19630" s="101">
        <v>4415.61</v>
      </c>
      <c r="F19630" s="102"/>
    </row>
    <row r="19631" ht="12.75" customHeight="1">
      <c r="A19631" s="100" t="s">
        <v>33617</v>
      </c>
      <c r="B19631" s="101">
        <v>541.69</v>
      </c>
      <c r="C19631" s="102"/>
      <c r="D19631" s="100" t="s">
        <v>20154</v>
      </c>
      <c r="E19631" s="101">
        <v>4415.61</v>
      </c>
      <c r="F19631" s="102"/>
    </row>
    <row r="19632" ht="12.75" customHeight="1">
      <c r="A19632" s="100" t="s">
        <v>19867</v>
      </c>
      <c r="B19632" s="101">
        <v>524.79</v>
      </c>
      <c r="C19632" s="102"/>
      <c r="D19632" s="100" t="s">
        <v>33767</v>
      </c>
      <c r="E19632" s="101">
        <v>6344.8</v>
      </c>
      <c r="F19632" s="102"/>
    </row>
    <row r="19633" ht="12.75" customHeight="1">
      <c r="A19633" s="100" t="s">
        <v>33618</v>
      </c>
      <c r="B19633" s="101">
        <v>583.29</v>
      </c>
      <c r="C19633" s="102"/>
      <c r="D19633" s="100" t="s">
        <v>20156</v>
      </c>
      <c r="E19633" s="101">
        <v>6344.8</v>
      </c>
      <c r="F19633" s="102"/>
    </row>
    <row r="19634" ht="12.75" customHeight="1">
      <c r="A19634" s="100" t="s">
        <v>19869</v>
      </c>
      <c r="B19634" s="101">
        <v>566.39</v>
      </c>
      <c r="C19634" s="102"/>
      <c r="D19634" s="100" t="s">
        <v>33768</v>
      </c>
      <c r="E19634" s="101">
        <v>6748.71</v>
      </c>
      <c r="F19634" s="102"/>
    </row>
    <row r="19635" ht="12.75" customHeight="1">
      <c r="A19635" s="100" t="s">
        <v>33619</v>
      </c>
      <c r="B19635" s="101">
        <v>521.27</v>
      </c>
      <c r="C19635" s="102"/>
      <c r="D19635" s="100" t="s">
        <v>20158</v>
      </c>
      <c r="E19635" s="101">
        <v>6748.71</v>
      </c>
      <c r="F19635" s="102"/>
    </row>
    <row r="19636" ht="12.75" customHeight="1">
      <c r="A19636" s="100" t="s">
        <v>19871</v>
      </c>
      <c r="B19636" s="101">
        <v>502.94</v>
      </c>
      <c r="C19636" s="102"/>
      <c r="D19636" s="100" t="s">
        <v>33769</v>
      </c>
      <c r="E19636" s="101">
        <v>734.39</v>
      </c>
      <c r="F19636" s="102"/>
    </row>
    <row r="19637" ht="12.75" customHeight="1">
      <c r="A19637" s="100" t="s">
        <v>33620</v>
      </c>
      <c r="B19637" s="101">
        <v>625.27</v>
      </c>
      <c r="C19637" s="102"/>
      <c r="D19637" s="100" t="s">
        <v>20160</v>
      </c>
      <c r="E19637" s="101">
        <v>734.39</v>
      </c>
      <c r="F19637" s="102"/>
    </row>
    <row r="19638" ht="12.75" customHeight="1">
      <c r="A19638" s="100" t="s">
        <v>19873</v>
      </c>
      <c r="B19638" s="101">
        <v>606.94</v>
      </c>
      <c r="C19638" s="102"/>
      <c r="D19638" s="100" t="s">
        <v>33770</v>
      </c>
      <c r="E19638" s="101">
        <v>497.49</v>
      </c>
      <c r="F19638" s="102"/>
    </row>
    <row r="19639" ht="12.75" customHeight="1">
      <c r="A19639" s="100" t="s">
        <v>33621</v>
      </c>
      <c r="B19639" s="101">
        <v>767.92</v>
      </c>
      <c r="C19639" s="102"/>
      <c r="D19639" s="100" t="s">
        <v>20162</v>
      </c>
      <c r="E19639" s="101">
        <v>497.49</v>
      </c>
      <c r="F19639" s="102"/>
    </row>
    <row r="19640" ht="12.75" customHeight="1">
      <c r="A19640" s="100" t="s">
        <v>19875</v>
      </c>
      <c r="B19640" s="101">
        <v>748.6</v>
      </c>
      <c r="C19640" s="102"/>
      <c r="D19640" s="100" t="s">
        <v>33771</v>
      </c>
      <c r="E19640" s="101">
        <v>888.89</v>
      </c>
      <c r="F19640" s="102"/>
    </row>
    <row r="19641" ht="12.75" customHeight="1">
      <c r="A19641" s="100" t="s">
        <v>33622</v>
      </c>
      <c r="B19641" s="101">
        <v>923.92</v>
      </c>
      <c r="C19641" s="102"/>
      <c r="D19641" s="100" t="s">
        <v>20164</v>
      </c>
      <c r="E19641" s="101">
        <v>888.89</v>
      </c>
      <c r="F19641" s="102"/>
    </row>
    <row r="19642" ht="12.75" customHeight="1">
      <c r="A19642" s="100" t="s">
        <v>19877</v>
      </c>
      <c r="B19642" s="101">
        <v>904.6</v>
      </c>
      <c r="C19642" s="102"/>
      <c r="D19642" s="100" t="s">
        <v>33772</v>
      </c>
      <c r="E19642" s="101">
        <v>54.49</v>
      </c>
      <c r="F19642" s="102"/>
    </row>
    <row r="19643" ht="12.75" customHeight="1">
      <c r="A19643" s="100" t="s">
        <v>33623</v>
      </c>
      <c r="B19643" s="101">
        <v>779.48</v>
      </c>
      <c r="C19643" s="102"/>
      <c r="D19643" s="100" t="s">
        <v>20166</v>
      </c>
      <c r="E19643" s="101">
        <v>52.99</v>
      </c>
      <c r="F19643" s="102"/>
    </row>
    <row r="19644" ht="12.75" customHeight="1">
      <c r="A19644" s="100" t="s">
        <v>19879</v>
      </c>
      <c r="B19644" s="101">
        <v>758.6</v>
      </c>
      <c r="C19644" s="102"/>
      <c r="D19644" s="100" t="s">
        <v>33773</v>
      </c>
      <c r="E19644" s="101">
        <v>33.41</v>
      </c>
      <c r="F19644" s="102"/>
    </row>
    <row r="19645" ht="12.75" customHeight="1">
      <c r="A19645" s="100" t="s">
        <v>33624</v>
      </c>
      <c r="B19645" s="101">
        <v>841.88</v>
      </c>
      <c r="C19645" s="102"/>
      <c r="D19645" s="100" t="s">
        <v>20168</v>
      </c>
      <c r="E19645" s="101">
        <v>31.91</v>
      </c>
      <c r="F19645" s="102"/>
    </row>
    <row r="19646" ht="12.75" customHeight="1">
      <c r="A19646" s="100" t="s">
        <v>19881</v>
      </c>
      <c r="B19646" s="101">
        <v>821.0</v>
      </c>
      <c r="C19646" s="102"/>
      <c r="D19646" s="100" t="s">
        <v>33774</v>
      </c>
      <c r="E19646" s="101">
        <v>29.28</v>
      </c>
      <c r="F19646" s="102"/>
    </row>
    <row r="19647" ht="12.75" customHeight="1">
      <c r="A19647" s="100" t="s">
        <v>33625</v>
      </c>
      <c r="B19647" s="101">
        <v>1035.41</v>
      </c>
      <c r="C19647" s="102"/>
      <c r="D19647" s="100" t="s">
        <v>20170</v>
      </c>
      <c r="E19647" s="101">
        <v>27.78</v>
      </c>
      <c r="F19647" s="102"/>
    </row>
    <row r="19648" ht="12.75" customHeight="1">
      <c r="A19648" s="100" t="s">
        <v>19883</v>
      </c>
      <c r="B19648" s="101">
        <v>1014.03</v>
      </c>
      <c r="C19648" s="102"/>
      <c r="D19648" s="100" t="s">
        <v>33775</v>
      </c>
      <c r="E19648" s="101">
        <v>34.95</v>
      </c>
      <c r="F19648" s="102"/>
    </row>
    <row r="19649" ht="12.75" customHeight="1">
      <c r="A19649" s="100" t="s">
        <v>33626</v>
      </c>
      <c r="B19649" s="101">
        <v>1135.77</v>
      </c>
      <c r="C19649" s="102"/>
      <c r="D19649" s="100" t="s">
        <v>20172</v>
      </c>
      <c r="E19649" s="101">
        <v>33.45</v>
      </c>
      <c r="F19649" s="102"/>
    </row>
    <row r="19650" ht="12.75" customHeight="1">
      <c r="A19650" s="100" t="s">
        <v>19885</v>
      </c>
      <c r="B19650" s="101">
        <v>1114.39</v>
      </c>
      <c r="C19650" s="102"/>
      <c r="D19650" s="100" t="s">
        <v>33776</v>
      </c>
      <c r="E19650" s="101">
        <v>23.01</v>
      </c>
      <c r="F19650" s="102"/>
    </row>
    <row r="19651" ht="12.75" customHeight="1">
      <c r="A19651" s="100" t="s">
        <v>33627</v>
      </c>
      <c r="B19651" s="101">
        <v>1333.86</v>
      </c>
      <c r="C19651" s="102"/>
      <c r="D19651" s="100" t="s">
        <v>20174</v>
      </c>
      <c r="E19651" s="101">
        <v>21.51</v>
      </c>
      <c r="F19651" s="102"/>
    </row>
    <row r="19652" ht="12.75" customHeight="1">
      <c r="A19652" s="100" t="s">
        <v>19887</v>
      </c>
      <c r="B19652" s="101">
        <v>1311.48</v>
      </c>
      <c r="C19652" s="102"/>
      <c r="D19652" s="100" t="s">
        <v>33777</v>
      </c>
      <c r="E19652" s="101">
        <v>32.02</v>
      </c>
      <c r="F19652" s="102"/>
    </row>
    <row r="19653" ht="12.75" customHeight="1">
      <c r="A19653" s="100" t="s">
        <v>33628</v>
      </c>
      <c r="B19653" s="101">
        <v>1125.06</v>
      </c>
      <c r="C19653" s="102"/>
      <c r="D19653" s="100" t="s">
        <v>20176</v>
      </c>
      <c r="E19653" s="101">
        <v>30.52</v>
      </c>
      <c r="F19653" s="102"/>
    </row>
    <row r="19654" ht="12.75" customHeight="1">
      <c r="A19654" s="100" t="s">
        <v>19889</v>
      </c>
      <c r="B19654" s="101">
        <v>1101.61</v>
      </c>
      <c r="C19654" s="102"/>
      <c r="D19654" s="100" t="s">
        <v>33778</v>
      </c>
      <c r="E19654" s="101">
        <v>30.86</v>
      </c>
      <c r="F19654" s="102"/>
    </row>
    <row r="19655" ht="12.75" customHeight="1">
      <c r="A19655" s="100" t="s">
        <v>33629</v>
      </c>
      <c r="B19655" s="101">
        <v>1325.5</v>
      </c>
      <c r="C19655" s="102"/>
      <c r="D19655" s="100" t="s">
        <v>20178</v>
      </c>
      <c r="E19655" s="101">
        <v>29.36</v>
      </c>
      <c r="F19655" s="102"/>
    </row>
    <row r="19656" ht="12.75" customHeight="1">
      <c r="A19656" s="100" t="s">
        <v>19891</v>
      </c>
      <c r="B19656" s="101">
        <v>1302.05</v>
      </c>
      <c r="C19656" s="102"/>
      <c r="D19656" s="100" t="s">
        <v>33779</v>
      </c>
      <c r="E19656" s="101">
        <v>33.92</v>
      </c>
      <c r="F19656" s="102"/>
    </row>
    <row r="19657" ht="12.75" customHeight="1">
      <c r="A19657" s="100" t="s">
        <v>33630</v>
      </c>
      <c r="B19657" s="101">
        <v>1432.9</v>
      </c>
      <c r="C19657" s="102"/>
      <c r="D19657" s="100" t="s">
        <v>20180</v>
      </c>
      <c r="E19657" s="101">
        <v>32.42</v>
      </c>
      <c r="F19657" s="102"/>
    </row>
    <row r="19658" ht="12.75" customHeight="1">
      <c r="A19658" s="100" t="s">
        <v>19893</v>
      </c>
      <c r="B19658" s="101">
        <v>1409.45</v>
      </c>
      <c r="C19658" s="102"/>
      <c r="D19658" s="100" t="s">
        <v>33780</v>
      </c>
      <c r="E19658" s="101">
        <v>33.8</v>
      </c>
      <c r="F19658" s="102"/>
    </row>
    <row r="19659" ht="12.75" customHeight="1">
      <c r="A19659" s="100" t="s">
        <v>33631</v>
      </c>
      <c r="B19659" s="101">
        <v>1780.95</v>
      </c>
      <c r="C19659" s="102"/>
      <c r="D19659" s="100" t="s">
        <v>20182</v>
      </c>
      <c r="E19659" s="101">
        <v>32.3</v>
      </c>
      <c r="F19659" s="102"/>
    </row>
    <row r="19660" ht="12.75" customHeight="1">
      <c r="A19660" s="100" t="s">
        <v>19895</v>
      </c>
      <c r="B19660" s="101">
        <v>1756.51</v>
      </c>
      <c r="C19660" s="102"/>
      <c r="D19660" s="100" t="s">
        <v>33781</v>
      </c>
      <c r="E19660" s="101">
        <v>38.46</v>
      </c>
      <c r="F19660" s="102"/>
    </row>
    <row r="19661" ht="12.75" customHeight="1">
      <c r="A19661" s="100" t="s">
        <v>33632</v>
      </c>
      <c r="B19661" s="101">
        <v>1976.19</v>
      </c>
      <c r="C19661" s="102"/>
      <c r="D19661" s="100" t="s">
        <v>20184</v>
      </c>
      <c r="E19661" s="101">
        <v>36.96</v>
      </c>
      <c r="F19661" s="102"/>
    </row>
    <row r="19662" ht="12.75" customHeight="1">
      <c r="A19662" s="100" t="s">
        <v>19897</v>
      </c>
      <c r="B19662" s="101">
        <v>1951.88</v>
      </c>
      <c r="C19662" s="102"/>
      <c r="D19662" s="100" t="s">
        <v>33782</v>
      </c>
      <c r="E19662" s="101">
        <v>24.86</v>
      </c>
      <c r="F19662" s="102"/>
    </row>
    <row r="19663" ht="12.75" customHeight="1">
      <c r="A19663" s="100" t="s">
        <v>33783</v>
      </c>
      <c r="B19663" s="101">
        <v>145766.42</v>
      </c>
      <c r="C19663" s="102"/>
      <c r="D19663" s="100" t="s">
        <v>20186</v>
      </c>
      <c r="E19663" s="101">
        <v>23.36</v>
      </c>
      <c r="F19663" s="102"/>
    </row>
    <row r="19664" ht="12.75" customHeight="1">
      <c r="A19664" s="100" t="s">
        <v>33784</v>
      </c>
      <c r="B19664" s="101">
        <v>145601.02</v>
      </c>
      <c r="C19664" s="102"/>
      <c r="D19664" s="100" t="s">
        <v>33785</v>
      </c>
      <c r="E19664" s="101">
        <v>37.92</v>
      </c>
      <c r="F19664" s="102"/>
    </row>
    <row r="19665" ht="12.75" customHeight="1">
      <c r="A19665" s="100" t="s">
        <v>33633</v>
      </c>
      <c r="B19665" s="101">
        <v>182908.42</v>
      </c>
      <c r="C19665" s="102"/>
      <c r="D19665" s="100" t="s">
        <v>20188</v>
      </c>
      <c r="E19665" s="101">
        <v>36.42</v>
      </c>
      <c r="F19665" s="102"/>
    </row>
    <row r="19666" ht="12.75" customHeight="1">
      <c r="A19666" s="100" t="s">
        <v>19899</v>
      </c>
      <c r="B19666" s="101">
        <v>182743.02</v>
      </c>
      <c r="C19666" s="102"/>
      <c r="D19666" s="100" t="s">
        <v>33786</v>
      </c>
      <c r="E19666" s="101">
        <v>66.78</v>
      </c>
      <c r="F19666" s="102"/>
    </row>
    <row r="19667" ht="12.75" customHeight="1">
      <c r="A19667" s="100" t="s">
        <v>33634</v>
      </c>
      <c r="B19667" s="101">
        <v>211480.42</v>
      </c>
      <c r="C19667" s="102"/>
      <c r="D19667" s="100" t="s">
        <v>20190</v>
      </c>
      <c r="E19667" s="101">
        <v>65.28</v>
      </c>
      <c r="F19667" s="102"/>
    </row>
    <row r="19668" ht="12.75" customHeight="1">
      <c r="A19668" s="100" t="s">
        <v>19901</v>
      </c>
      <c r="B19668" s="101">
        <v>211315.02</v>
      </c>
      <c r="C19668" s="102"/>
      <c r="D19668" s="100" t="s">
        <v>33787</v>
      </c>
      <c r="E19668" s="101">
        <v>83.26</v>
      </c>
      <c r="F19668" s="102"/>
    </row>
    <row r="19669" ht="12.75" customHeight="1">
      <c r="A19669" s="100" t="s">
        <v>33635</v>
      </c>
      <c r="B19669" s="101">
        <v>262908.42</v>
      </c>
      <c r="C19669" s="102"/>
      <c r="D19669" s="100" t="s">
        <v>20192</v>
      </c>
      <c r="E19669" s="101">
        <v>81.76</v>
      </c>
      <c r="F19669" s="102"/>
    </row>
    <row r="19670" ht="12.75" customHeight="1">
      <c r="A19670" s="100" t="s">
        <v>19903</v>
      </c>
      <c r="B19670" s="101">
        <v>262743.02</v>
      </c>
      <c r="C19670" s="102"/>
      <c r="D19670" s="100" t="s">
        <v>33788</v>
      </c>
      <c r="E19670" s="101">
        <v>96.65</v>
      </c>
      <c r="F19670" s="102"/>
    </row>
    <row r="19671" ht="12.75" customHeight="1">
      <c r="A19671" s="100" t="s">
        <v>33636</v>
      </c>
      <c r="B19671" s="101">
        <v>387621.42</v>
      </c>
      <c r="C19671" s="102"/>
      <c r="D19671" s="100" t="s">
        <v>20194</v>
      </c>
      <c r="E19671" s="101">
        <v>95.15</v>
      </c>
      <c r="F19671" s="102"/>
    </row>
    <row r="19672" ht="12.75" customHeight="1">
      <c r="A19672" s="100" t="s">
        <v>19905</v>
      </c>
      <c r="B19672" s="101">
        <v>387456.02</v>
      </c>
      <c r="C19672" s="102"/>
      <c r="D19672" s="100" t="s">
        <v>33789</v>
      </c>
      <c r="E19672" s="101">
        <v>96.65</v>
      </c>
      <c r="F19672" s="102"/>
    </row>
    <row r="19673" ht="12.75" customHeight="1">
      <c r="A19673" s="100" t="s">
        <v>33637</v>
      </c>
      <c r="B19673" s="101">
        <v>445907.42</v>
      </c>
      <c r="C19673" s="102"/>
      <c r="D19673" s="100" t="s">
        <v>20196</v>
      </c>
      <c r="E19673" s="101">
        <v>95.15</v>
      </c>
      <c r="F19673" s="102"/>
    </row>
    <row r="19674" ht="12.75" customHeight="1">
      <c r="A19674" s="100" t="s">
        <v>19907</v>
      </c>
      <c r="B19674" s="101">
        <v>445742.02</v>
      </c>
      <c r="C19674" s="102"/>
      <c r="D19674" s="100" t="s">
        <v>33790</v>
      </c>
      <c r="E19674" s="101">
        <v>146.41</v>
      </c>
      <c r="F19674" s="102"/>
    </row>
    <row r="19675" ht="12.75" customHeight="1">
      <c r="A19675" s="100" t="s">
        <v>33638</v>
      </c>
      <c r="B19675" s="101">
        <v>461480.42</v>
      </c>
      <c r="C19675" s="102"/>
      <c r="D19675" s="100" t="s">
        <v>20198</v>
      </c>
      <c r="E19675" s="101">
        <v>138.72</v>
      </c>
      <c r="F19675" s="102"/>
    </row>
    <row r="19676" ht="12.75" customHeight="1">
      <c r="A19676" s="100" t="s">
        <v>19909</v>
      </c>
      <c r="B19676" s="101">
        <v>461315.02</v>
      </c>
      <c r="C19676" s="102"/>
      <c r="D19676" s="100" t="s">
        <v>33791</v>
      </c>
      <c r="E19676" s="101">
        <v>243.23</v>
      </c>
      <c r="F19676" s="102"/>
    </row>
    <row r="19677" ht="12.75" customHeight="1">
      <c r="A19677" s="100" t="s">
        <v>33639</v>
      </c>
      <c r="B19677" s="101">
        <v>74080.42</v>
      </c>
      <c r="C19677" s="102"/>
      <c r="D19677" s="100" t="s">
        <v>20200</v>
      </c>
      <c r="E19677" s="101">
        <v>235.54</v>
      </c>
      <c r="F19677" s="102"/>
    </row>
    <row r="19678" ht="12.75" customHeight="1">
      <c r="A19678" s="100" t="s">
        <v>19911</v>
      </c>
      <c r="B19678" s="101">
        <v>73915.02</v>
      </c>
      <c r="C19678" s="102"/>
      <c r="D19678" s="100" t="s">
        <v>33792</v>
      </c>
      <c r="E19678" s="101">
        <v>440.99</v>
      </c>
      <c r="F19678" s="102"/>
    </row>
    <row r="19679" ht="12.75" customHeight="1">
      <c r="A19679" s="100" t="s">
        <v>33640</v>
      </c>
      <c r="B19679" s="101">
        <v>77670.42</v>
      </c>
      <c r="C19679" s="102"/>
      <c r="D19679" s="100" t="s">
        <v>20202</v>
      </c>
      <c r="E19679" s="101">
        <v>433.3</v>
      </c>
      <c r="F19679" s="102"/>
    </row>
    <row r="19680" ht="12.75" customHeight="1">
      <c r="A19680" s="100" t="s">
        <v>19913</v>
      </c>
      <c r="B19680" s="101">
        <v>77505.02</v>
      </c>
      <c r="C19680" s="102"/>
      <c r="D19680" s="100" t="s">
        <v>33793</v>
      </c>
      <c r="E19680" s="101">
        <v>62.59</v>
      </c>
      <c r="F19680" s="102"/>
    </row>
    <row r="19681" ht="12.75" customHeight="1">
      <c r="A19681" s="100" t="s">
        <v>33641</v>
      </c>
      <c r="B19681" s="101">
        <v>114180.42</v>
      </c>
      <c r="C19681" s="102"/>
      <c r="D19681" s="100" t="s">
        <v>20204</v>
      </c>
      <c r="E19681" s="101">
        <v>59.62</v>
      </c>
      <c r="F19681" s="102"/>
    </row>
    <row r="19682" ht="12.75" customHeight="1">
      <c r="A19682" s="100" t="s">
        <v>19915</v>
      </c>
      <c r="B19682" s="101">
        <v>114015.02</v>
      </c>
      <c r="C19682" s="102"/>
      <c r="D19682" s="100" t="s">
        <v>33794</v>
      </c>
      <c r="E19682" s="101">
        <v>3.81</v>
      </c>
      <c r="F19682" s="102"/>
    </row>
    <row r="19683" ht="12.75" customHeight="1">
      <c r="A19683" s="100" t="s">
        <v>33642</v>
      </c>
      <c r="B19683" s="101">
        <v>121780.42</v>
      </c>
      <c r="C19683" s="102"/>
      <c r="D19683" s="100" t="s">
        <v>20206</v>
      </c>
      <c r="E19683" s="101">
        <v>3.51</v>
      </c>
      <c r="F19683" s="102"/>
    </row>
    <row r="19684" ht="12.75" customHeight="1">
      <c r="A19684" s="100" t="s">
        <v>19917</v>
      </c>
      <c r="B19684" s="101">
        <v>121615.02</v>
      </c>
      <c r="C19684" s="102"/>
      <c r="D19684" s="100" t="s">
        <v>33795</v>
      </c>
      <c r="E19684" s="101">
        <v>34.99</v>
      </c>
      <c r="F19684" s="102"/>
    </row>
    <row r="19685" ht="12.75" customHeight="1">
      <c r="A19685" s="100" t="s">
        <v>33643</v>
      </c>
      <c r="B19685" s="101">
        <v>157880.42</v>
      </c>
      <c r="C19685" s="102"/>
      <c r="D19685" s="100" t="s">
        <v>20208</v>
      </c>
      <c r="E19685" s="101">
        <v>33.19</v>
      </c>
      <c r="F19685" s="102"/>
    </row>
    <row r="19686" ht="12.75" customHeight="1">
      <c r="A19686" s="100" t="s">
        <v>19919</v>
      </c>
      <c r="B19686" s="101">
        <v>157715.02</v>
      </c>
      <c r="C19686" s="102"/>
      <c r="D19686" s="100" t="s">
        <v>33796</v>
      </c>
      <c r="E19686" s="101">
        <v>30.78</v>
      </c>
      <c r="F19686" s="102"/>
    </row>
    <row r="19687" ht="12.75" customHeight="1">
      <c r="A19687" s="100" t="s">
        <v>33644</v>
      </c>
      <c r="B19687" s="101">
        <v>514.86</v>
      </c>
      <c r="C19687" s="102"/>
      <c r="D19687" s="100" t="s">
        <v>20210</v>
      </c>
      <c r="E19687" s="101">
        <v>26.67</v>
      </c>
      <c r="F19687" s="102"/>
    </row>
    <row r="19688" ht="12.75" customHeight="1">
      <c r="A19688" s="100" t="s">
        <v>19921</v>
      </c>
      <c r="B19688" s="101">
        <v>513.68</v>
      </c>
      <c r="C19688" s="102"/>
      <c r="D19688" s="100" t="s">
        <v>33797</v>
      </c>
      <c r="E19688" s="101">
        <v>45.0</v>
      </c>
      <c r="F19688" s="102"/>
    </row>
    <row r="19689" ht="12.75" customHeight="1">
      <c r="A19689" s="100" t="s">
        <v>33645</v>
      </c>
      <c r="B19689" s="101">
        <v>219.0</v>
      </c>
      <c r="C19689" s="102"/>
      <c r="D19689" s="100" t="s">
        <v>20212</v>
      </c>
      <c r="E19689" s="101">
        <v>45.0</v>
      </c>
      <c r="F19689" s="102"/>
    </row>
    <row r="19690" ht="12.75" customHeight="1">
      <c r="A19690" s="100" t="s">
        <v>19923</v>
      </c>
      <c r="B19690" s="101">
        <v>216.63</v>
      </c>
      <c r="C19690" s="102"/>
      <c r="D19690" s="100" t="s">
        <v>33798</v>
      </c>
      <c r="E19690" s="101">
        <v>35.0</v>
      </c>
      <c r="F19690" s="102"/>
    </row>
    <row r="19691" ht="12.75" customHeight="1">
      <c r="A19691" s="100" t="s">
        <v>33646</v>
      </c>
      <c r="B19691" s="101">
        <v>1784.95</v>
      </c>
      <c r="C19691" s="102"/>
      <c r="D19691" s="100" t="s">
        <v>20214</v>
      </c>
      <c r="E19691" s="101">
        <v>35.0</v>
      </c>
      <c r="F19691" s="102"/>
    </row>
    <row r="19692" ht="12.75" customHeight="1">
      <c r="A19692" s="100" t="s">
        <v>19925</v>
      </c>
      <c r="B19692" s="101">
        <v>1782.58</v>
      </c>
      <c r="C19692" s="102"/>
      <c r="D19692" s="100" t="s">
        <v>33799</v>
      </c>
      <c r="E19692" s="101">
        <v>40.83</v>
      </c>
      <c r="F19692" s="102"/>
    </row>
    <row r="19693" ht="12.75" customHeight="1">
      <c r="A19693" s="100" t="s">
        <v>33800</v>
      </c>
      <c r="B19693" s="101">
        <v>96.27</v>
      </c>
      <c r="C19693" s="102"/>
      <c r="D19693" s="100" t="s">
        <v>20216</v>
      </c>
      <c r="E19693" s="101">
        <v>40.83</v>
      </c>
      <c r="F19693" s="102"/>
    </row>
    <row r="19694" ht="12.75" customHeight="1">
      <c r="A19694" s="100" t="s">
        <v>33801</v>
      </c>
      <c r="B19694" s="101">
        <v>93.9</v>
      </c>
      <c r="C19694" s="102"/>
      <c r="D19694" s="100" t="s">
        <v>33802</v>
      </c>
      <c r="E19694" s="101">
        <v>53.64</v>
      </c>
      <c r="F19694" s="102"/>
    </row>
    <row r="19695" ht="12.75" customHeight="1">
      <c r="A19695" s="100" t="s">
        <v>33647</v>
      </c>
      <c r="B19695" s="101">
        <v>96.27</v>
      </c>
      <c r="C19695" s="102"/>
      <c r="D19695" s="100" t="s">
        <v>20218</v>
      </c>
      <c r="E19695" s="101">
        <v>53.64</v>
      </c>
      <c r="F19695" s="102"/>
    </row>
    <row r="19696" ht="12.75" customHeight="1">
      <c r="A19696" s="100" t="s">
        <v>19927</v>
      </c>
      <c r="B19696" s="101">
        <v>93.9</v>
      </c>
      <c r="C19696" s="102"/>
      <c r="D19696" s="100" t="s">
        <v>33803</v>
      </c>
      <c r="E19696" s="101">
        <v>56.63</v>
      </c>
      <c r="F19696" s="102"/>
    </row>
    <row r="19697" ht="12.75" customHeight="1">
      <c r="A19697" s="100" t="s">
        <v>33648</v>
      </c>
      <c r="B19697" s="101">
        <v>803.16</v>
      </c>
      <c r="C19697" s="102"/>
      <c r="D19697" s="100" t="s">
        <v>20220</v>
      </c>
      <c r="E19697" s="101">
        <v>56.63</v>
      </c>
      <c r="F19697" s="102"/>
    </row>
    <row r="19698" ht="12.75" customHeight="1">
      <c r="A19698" s="100" t="s">
        <v>19929</v>
      </c>
      <c r="B19698" s="101">
        <v>800.79</v>
      </c>
      <c r="C19698" s="102"/>
      <c r="D19698" s="100" t="s">
        <v>33804</v>
      </c>
      <c r="E19698" s="101">
        <v>71.79</v>
      </c>
      <c r="F19698" s="102"/>
    </row>
    <row r="19699" ht="12.75" customHeight="1">
      <c r="A19699" s="100" t="s">
        <v>33805</v>
      </c>
      <c r="B19699" s="101">
        <v>414.91</v>
      </c>
      <c r="C19699" s="102"/>
      <c r="D19699" s="100" t="s">
        <v>20222</v>
      </c>
      <c r="E19699" s="101">
        <v>71.79</v>
      </c>
      <c r="F19699" s="102"/>
    </row>
    <row r="19700" ht="12.75" customHeight="1">
      <c r="A19700" s="100" t="s">
        <v>33806</v>
      </c>
      <c r="B19700" s="101">
        <v>412.54</v>
      </c>
      <c r="C19700" s="102"/>
      <c r="D19700" s="100" t="s">
        <v>33807</v>
      </c>
      <c r="E19700" s="101">
        <v>88.55</v>
      </c>
      <c r="F19700" s="102"/>
    </row>
    <row r="19701" ht="12.75" customHeight="1">
      <c r="A19701" s="100" t="s">
        <v>33808</v>
      </c>
      <c r="B19701" s="101">
        <v>476.01</v>
      </c>
      <c r="C19701" s="102"/>
      <c r="D19701" s="100" t="s">
        <v>20224</v>
      </c>
      <c r="E19701" s="101">
        <v>88.55</v>
      </c>
      <c r="F19701" s="102"/>
    </row>
    <row r="19702" ht="12.75" customHeight="1">
      <c r="A19702" s="100" t="s">
        <v>33809</v>
      </c>
      <c r="B19702" s="101">
        <v>473.64</v>
      </c>
      <c r="C19702" s="102"/>
      <c r="D19702" s="100" t="s">
        <v>33810</v>
      </c>
      <c r="E19702" s="101">
        <v>91.16</v>
      </c>
      <c r="F19702" s="102"/>
    </row>
    <row r="19703" ht="12.75" customHeight="1">
      <c r="A19703" s="100" t="s">
        <v>33649</v>
      </c>
      <c r="B19703" s="101">
        <v>2167.7</v>
      </c>
      <c r="C19703" s="102"/>
      <c r="D19703" s="100" t="s">
        <v>20226</v>
      </c>
      <c r="E19703" s="101">
        <v>91.16</v>
      </c>
      <c r="F19703" s="102"/>
    </row>
    <row r="19704" ht="12.75" customHeight="1">
      <c r="A19704" s="100" t="s">
        <v>19931</v>
      </c>
      <c r="B19704" s="101">
        <v>2115.28</v>
      </c>
      <c r="C19704" s="102"/>
      <c r="D19704" s="100" t="s">
        <v>33811</v>
      </c>
      <c r="E19704" s="101">
        <v>52.7</v>
      </c>
      <c r="F19704" s="102"/>
    </row>
    <row r="19705" ht="12.75" customHeight="1">
      <c r="A19705" s="100" t="s">
        <v>33650</v>
      </c>
      <c r="B19705" s="101">
        <v>2991.42</v>
      </c>
      <c r="C19705" s="102"/>
      <c r="D19705" s="100" t="s">
        <v>20228</v>
      </c>
      <c r="E19705" s="101">
        <v>52.7</v>
      </c>
      <c r="F19705" s="102"/>
    </row>
    <row r="19706" ht="12.75" customHeight="1">
      <c r="A19706" s="100" t="s">
        <v>19933</v>
      </c>
      <c r="B19706" s="101">
        <v>2939.0</v>
      </c>
      <c r="C19706" s="102"/>
      <c r="D19706" s="100" t="s">
        <v>33812</v>
      </c>
      <c r="E19706" s="101">
        <v>111.59</v>
      </c>
      <c r="F19706" s="102"/>
    </row>
    <row r="19707" ht="12.75" customHeight="1">
      <c r="A19707" s="100" t="s">
        <v>33651</v>
      </c>
      <c r="B19707" s="101">
        <v>23417.73</v>
      </c>
      <c r="C19707" s="102"/>
      <c r="D19707" s="100" t="s">
        <v>33813</v>
      </c>
      <c r="E19707" s="101">
        <v>47.44</v>
      </c>
      <c r="F19707" s="102"/>
    </row>
    <row r="19708" ht="12.75" customHeight="1">
      <c r="A19708" s="100" t="s">
        <v>19935</v>
      </c>
      <c r="B19708" s="101">
        <v>23415.36</v>
      </c>
      <c r="C19708" s="102"/>
      <c r="D19708" s="100" t="s">
        <v>33814</v>
      </c>
      <c r="E19708" s="101">
        <v>39.29</v>
      </c>
      <c r="F19708" s="102"/>
    </row>
    <row r="19709" ht="12.75" customHeight="1">
      <c r="A19709" s="100" t="s">
        <v>33652</v>
      </c>
      <c r="B19709" s="101">
        <v>25217.73</v>
      </c>
      <c r="C19709" s="102"/>
      <c r="D19709" s="100" t="s">
        <v>20230</v>
      </c>
      <c r="E19709" s="101">
        <v>108.69</v>
      </c>
      <c r="F19709" s="102"/>
    </row>
    <row r="19710" ht="12.75" customHeight="1">
      <c r="A19710" s="100" t="s">
        <v>19937</v>
      </c>
      <c r="B19710" s="101">
        <v>25215.36</v>
      </c>
      <c r="C19710" s="102"/>
      <c r="D19710" s="100" t="s">
        <v>20232</v>
      </c>
      <c r="E19710" s="101">
        <v>44.54</v>
      </c>
      <c r="F19710" s="102"/>
    </row>
    <row r="19711" ht="12.75" customHeight="1">
      <c r="A19711" s="100" t="s">
        <v>33653</v>
      </c>
      <c r="B19711" s="101">
        <v>27317.73</v>
      </c>
      <c r="C19711" s="102"/>
      <c r="D19711" s="100" t="s">
        <v>20234</v>
      </c>
      <c r="E19711" s="101">
        <v>36.39</v>
      </c>
      <c r="F19711" s="102"/>
    </row>
    <row r="19712" ht="12.75" customHeight="1">
      <c r="A19712" s="100" t="s">
        <v>19939</v>
      </c>
      <c r="B19712" s="101">
        <v>27315.36</v>
      </c>
      <c r="C19712" s="102"/>
      <c r="D19712" s="100" t="s">
        <v>33815</v>
      </c>
      <c r="E19712" s="101">
        <v>131.76</v>
      </c>
      <c r="F19712" s="102"/>
    </row>
    <row r="19713" ht="12.75" customHeight="1">
      <c r="A19713" s="100" t="s">
        <v>33654</v>
      </c>
      <c r="B19713" s="101">
        <v>32717.73</v>
      </c>
      <c r="C19713" s="102"/>
      <c r="D19713" s="100" t="s">
        <v>33816</v>
      </c>
      <c r="E19713" s="101">
        <v>52.43</v>
      </c>
      <c r="F19713" s="102"/>
    </row>
    <row r="19714" ht="12.75" customHeight="1">
      <c r="A19714" s="100" t="s">
        <v>19941</v>
      </c>
      <c r="B19714" s="101">
        <v>32715.36</v>
      </c>
      <c r="C19714" s="102"/>
      <c r="D19714" s="100" t="s">
        <v>33817</v>
      </c>
      <c r="E19714" s="101">
        <v>42.61</v>
      </c>
      <c r="F19714" s="102"/>
    </row>
    <row r="19715" ht="12.75" customHeight="1">
      <c r="A19715" s="100" t="s">
        <v>33655</v>
      </c>
      <c r="B19715" s="101">
        <v>38317.73</v>
      </c>
      <c r="C19715" s="102"/>
      <c r="D19715" s="100" t="s">
        <v>20235</v>
      </c>
      <c r="E19715" s="101">
        <v>128.86</v>
      </c>
      <c r="F19715" s="102"/>
    </row>
    <row r="19716" ht="12.75" customHeight="1">
      <c r="A19716" s="100" t="s">
        <v>19943</v>
      </c>
      <c r="B19716" s="101">
        <v>38315.36</v>
      </c>
      <c r="C19716" s="102"/>
      <c r="D19716" s="100" t="s">
        <v>20237</v>
      </c>
      <c r="E19716" s="101">
        <v>49.53</v>
      </c>
      <c r="F19716" s="102"/>
    </row>
    <row r="19717" ht="12.75" customHeight="1">
      <c r="A19717" s="100" t="s">
        <v>33656</v>
      </c>
      <c r="B19717" s="101">
        <v>40217.73</v>
      </c>
      <c r="C19717" s="102"/>
      <c r="D19717" s="100" t="s">
        <v>20238</v>
      </c>
      <c r="E19717" s="101">
        <v>39.71</v>
      </c>
      <c r="F19717" s="102"/>
    </row>
    <row r="19718" ht="12.75" customHeight="1">
      <c r="A19718" s="100" t="s">
        <v>19945</v>
      </c>
      <c r="B19718" s="101">
        <v>40215.36</v>
      </c>
      <c r="C19718" s="102"/>
      <c r="D19718" s="100" t="s">
        <v>33818</v>
      </c>
      <c r="E19718" s="101">
        <v>165.06</v>
      </c>
      <c r="F19718" s="102"/>
    </row>
    <row r="19719" ht="12.75" customHeight="1">
      <c r="A19719" s="100" t="s">
        <v>33657</v>
      </c>
      <c r="B19719" s="101">
        <v>53917.73</v>
      </c>
      <c r="C19719" s="102"/>
      <c r="D19719" s="100" t="s">
        <v>33819</v>
      </c>
      <c r="E19719" s="101">
        <v>57.14</v>
      </c>
      <c r="F19719" s="102"/>
    </row>
    <row r="19720" ht="12.75" customHeight="1">
      <c r="A19720" s="100" t="s">
        <v>19947</v>
      </c>
      <c r="B19720" s="101">
        <v>53915.36</v>
      </c>
      <c r="C19720" s="102"/>
      <c r="D19720" s="100" t="s">
        <v>33820</v>
      </c>
      <c r="E19720" s="101">
        <v>44.95</v>
      </c>
      <c r="F19720" s="102"/>
    </row>
    <row r="19721" ht="12.75" customHeight="1">
      <c r="A19721" s="100" t="s">
        <v>33658</v>
      </c>
      <c r="B19721" s="101">
        <v>71317.73</v>
      </c>
      <c r="C19721" s="102"/>
      <c r="D19721" s="100" t="s">
        <v>20239</v>
      </c>
      <c r="E19721" s="101">
        <v>162.16</v>
      </c>
      <c r="F19721" s="102"/>
    </row>
    <row r="19722" ht="12.75" customHeight="1">
      <c r="A19722" s="100" t="s">
        <v>19949</v>
      </c>
      <c r="B19722" s="101">
        <v>71315.36</v>
      </c>
      <c r="C19722" s="102"/>
      <c r="D19722" s="100" t="s">
        <v>20241</v>
      </c>
      <c r="E19722" s="101">
        <v>54.24</v>
      </c>
      <c r="F19722" s="102"/>
    </row>
    <row r="19723" ht="12.75" customHeight="1">
      <c r="A19723" s="100" t="s">
        <v>33659</v>
      </c>
      <c r="B19723" s="101">
        <v>108917.73</v>
      </c>
      <c r="C19723" s="102"/>
      <c r="D19723" s="100" t="s">
        <v>20242</v>
      </c>
      <c r="E19723" s="101">
        <v>42.05</v>
      </c>
      <c r="F19723" s="102"/>
    </row>
    <row r="19724" ht="12.75" customHeight="1">
      <c r="A19724" s="100" t="s">
        <v>19951</v>
      </c>
      <c r="B19724" s="101">
        <v>108915.36</v>
      </c>
      <c r="C19724" s="102"/>
      <c r="D19724" s="100" t="s">
        <v>33821</v>
      </c>
      <c r="E19724" s="101">
        <v>120.21</v>
      </c>
      <c r="F19724" s="102"/>
    </row>
    <row r="19725" ht="12.75" customHeight="1">
      <c r="A19725" s="100" t="s">
        <v>33660</v>
      </c>
      <c r="B19725" s="101">
        <v>25117.73</v>
      </c>
      <c r="C19725" s="102"/>
      <c r="D19725" s="100" t="s">
        <v>33822</v>
      </c>
      <c r="E19725" s="101">
        <v>51.46</v>
      </c>
      <c r="F19725" s="102"/>
    </row>
    <row r="19726" ht="12.75" customHeight="1">
      <c r="A19726" s="100" t="s">
        <v>19953</v>
      </c>
      <c r="B19726" s="101">
        <v>25115.36</v>
      </c>
      <c r="C19726" s="102"/>
      <c r="D19726" s="100" t="s">
        <v>33823</v>
      </c>
      <c r="E19726" s="101">
        <v>42.11</v>
      </c>
      <c r="F19726" s="102"/>
    </row>
    <row r="19727" ht="12.75" customHeight="1">
      <c r="A19727" s="100" t="s">
        <v>33661</v>
      </c>
      <c r="B19727" s="101">
        <v>28917.73</v>
      </c>
      <c r="C19727" s="102"/>
      <c r="D19727" s="100" t="s">
        <v>20243</v>
      </c>
      <c r="E19727" s="101">
        <v>117.31</v>
      </c>
      <c r="F19727" s="102"/>
    </row>
    <row r="19728" ht="12.75" customHeight="1">
      <c r="A19728" s="100" t="s">
        <v>19955</v>
      </c>
      <c r="B19728" s="101">
        <v>28915.36</v>
      </c>
      <c r="C19728" s="102"/>
      <c r="D19728" s="100" t="s">
        <v>20245</v>
      </c>
      <c r="E19728" s="101">
        <v>48.56</v>
      </c>
      <c r="F19728" s="102"/>
    </row>
    <row r="19729" ht="12.75" customHeight="1">
      <c r="A19729" s="100" t="s">
        <v>33662</v>
      </c>
      <c r="B19729" s="101">
        <v>38917.73</v>
      </c>
      <c r="C19729" s="102"/>
      <c r="D19729" s="100" t="s">
        <v>20246</v>
      </c>
      <c r="E19729" s="101">
        <v>39.21</v>
      </c>
      <c r="F19729" s="102"/>
    </row>
    <row r="19730" ht="12.75" customHeight="1">
      <c r="A19730" s="100" t="s">
        <v>19957</v>
      </c>
      <c r="B19730" s="101">
        <v>38915.36</v>
      </c>
      <c r="C19730" s="102"/>
      <c r="D19730" s="100" t="s">
        <v>33824</v>
      </c>
      <c r="E19730" s="101">
        <v>136.99</v>
      </c>
      <c r="F19730" s="102"/>
    </row>
    <row r="19731" ht="12.75" customHeight="1">
      <c r="A19731" s="100" t="s">
        <v>33663</v>
      </c>
      <c r="B19731" s="101">
        <v>43917.73</v>
      </c>
      <c r="C19731" s="102"/>
      <c r="D19731" s="100" t="s">
        <v>33825</v>
      </c>
      <c r="E19731" s="101">
        <v>55.88</v>
      </c>
      <c r="F19731" s="102"/>
    </row>
    <row r="19732" ht="12.75" customHeight="1">
      <c r="A19732" s="100" t="s">
        <v>19959</v>
      </c>
      <c r="B19732" s="101">
        <v>43915.36</v>
      </c>
      <c r="C19732" s="102"/>
      <c r="D19732" s="100" t="s">
        <v>33826</v>
      </c>
      <c r="E19732" s="101">
        <v>44.96</v>
      </c>
      <c r="F19732" s="102"/>
    </row>
    <row r="19733" ht="12.75" customHeight="1">
      <c r="A19733" s="100" t="s">
        <v>33664</v>
      </c>
      <c r="B19733" s="101">
        <v>47217.73</v>
      </c>
      <c r="C19733" s="102"/>
      <c r="D19733" s="100" t="s">
        <v>20247</v>
      </c>
      <c r="E19733" s="101">
        <v>134.09</v>
      </c>
      <c r="F19733" s="102"/>
    </row>
    <row r="19734" ht="12.75" customHeight="1">
      <c r="A19734" s="100" t="s">
        <v>19961</v>
      </c>
      <c r="B19734" s="101">
        <v>47215.36</v>
      </c>
      <c r="C19734" s="102"/>
      <c r="D19734" s="100" t="s">
        <v>20249</v>
      </c>
      <c r="E19734" s="101">
        <v>52.98</v>
      </c>
      <c r="F19734" s="102"/>
    </row>
    <row r="19735" ht="12.75" customHeight="1">
      <c r="A19735" s="100" t="s">
        <v>33665</v>
      </c>
      <c r="B19735" s="101">
        <v>66417.73</v>
      </c>
      <c r="C19735" s="102"/>
      <c r="D19735" s="100" t="s">
        <v>20250</v>
      </c>
      <c r="E19735" s="101">
        <v>42.06</v>
      </c>
      <c r="F19735" s="102"/>
    </row>
    <row r="19736" ht="12.75" customHeight="1">
      <c r="A19736" s="100" t="s">
        <v>19963</v>
      </c>
      <c r="B19736" s="101">
        <v>66415.36</v>
      </c>
      <c r="C19736" s="102"/>
      <c r="D19736" s="100" t="s">
        <v>33827</v>
      </c>
      <c r="E19736" s="101">
        <v>149.33</v>
      </c>
      <c r="F19736" s="102"/>
    </row>
    <row r="19737" ht="12.75" customHeight="1">
      <c r="A19737" s="100" t="s">
        <v>33666</v>
      </c>
      <c r="B19737" s="101">
        <v>85717.73</v>
      </c>
      <c r="C19737" s="102"/>
      <c r="D19737" s="100" t="s">
        <v>33828</v>
      </c>
      <c r="E19737" s="101">
        <v>58.13</v>
      </c>
      <c r="F19737" s="102"/>
    </row>
    <row r="19738" ht="12.75" customHeight="1">
      <c r="A19738" s="100" t="s">
        <v>19965</v>
      </c>
      <c r="B19738" s="101">
        <v>85715.36</v>
      </c>
      <c r="C19738" s="102"/>
      <c r="D19738" s="100" t="s">
        <v>33829</v>
      </c>
      <c r="E19738" s="101">
        <v>46.16</v>
      </c>
      <c r="F19738" s="102"/>
    </row>
    <row r="19739" ht="12.75" customHeight="1">
      <c r="A19739" s="100" t="s">
        <v>33667</v>
      </c>
      <c r="B19739" s="101">
        <v>130817.73</v>
      </c>
      <c r="C19739" s="102"/>
      <c r="D19739" s="100" t="s">
        <v>20251</v>
      </c>
      <c r="E19739" s="101">
        <v>146.43</v>
      </c>
      <c r="F19739" s="102"/>
    </row>
    <row r="19740" ht="12.75" customHeight="1">
      <c r="A19740" s="100" t="s">
        <v>19967</v>
      </c>
      <c r="B19740" s="101">
        <v>130815.36</v>
      </c>
      <c r="C19740" s="102"/>
      <c r="D19740" s="100" t="s">
        <v>20253</v>
      </c>
      <c r="E19740" s="101">
        <v>55.23</v>
      </c>
      <c r="F19740" s="102"/>
    </row>
    <row r="19741" ht="12.75" customHeight="1">
      <c r="A19741" s="100" t="s">
        <v>33668</v>
      </c>
      <c r="B19741" s="101">
        <v>28517.73</v>
      </c>
      <c r="C19741" s="102"/>
      <c r="D19741" s="100" t="s">
        <v>20254</v>
      </c>
      <c r="E19741" s="101">
        <v>43.26</v>
      </c>
      <c r="F19741" s="102"/>
    </row>
    <row r="19742" ht="12.75" customHeight="1">
      <c r="A19742" s="100" t="s">
        <v>19969</v>
      </c>
      <c r="B19742" s="101">
        <v>28515.36</v>
      </c>
      <c r="C19742" s="102"/>
      <c r="D19742" s="100" t="s">
        <v>33830</v>
      </c>
      <c r="E19742" s="101">
        <v>171.72</v>
      </c>
      <c r="F19742" s="102"/>
    </row>
    <row r="19743" ht="12.75" customHeight="1">
      <c r="A19743" s="100" t="s">
        <v>33669</v>
      </c>
      <c r="B19743" s="101">
        <v>209.0</v>
      </c>
      <c r="C19743" s="102"/>
      <c r="D19743" s="100" t="s">
        <v>33831</v>
      </c>
      <c r="E19743" s="101">
        <v>62.57</v>
      </c>
      <c r="F19743" s="102"/>
    </row>
    <row r="19744" ht="12.75" customHeight="1">
      <c r="A19744" s="100" t="s">
        <v>19971</v>
      </c>
      <c r="B19744" s="101">
        <v>209.0</v>
      </c>
      <c r="C19744" s="102"/>
      <c r="D19744" s="100" t="s">
        <v>33832</v>
      </c>
      <c r="E19744" s="101">
        <v>48.82</v>
      </c>
      <c r="F19744" s="102"/>
    </row>
    <row r="19745" ht="12.75" customHeight="1">
      <c r="A19745" s="100" t="s">
        <v>33670</v>
      </c>
      <c r="B19745" s="101">
        <v>241.61</v>
      </c>
      <c r="C19745" s="102"/>
      <c r="D19745" s="100" t="s">
        <v>20255</v>
      </c>
      <c r="E19745" s="101">
        <v>168.82</v>
      </c>
      <c r="F19745" s="102"/>
    </row>
    <row r="19746" ht="12.75" customHeight="1">
      <c r="A19746" s="100" t="s">
        <v>19973</v>
      </c>
      <c r="B19746" s="101">
        <v>241.61</v>
      </c>
      <c r="C19746" s="102"/>
      <c r="D19746" s="100" t="s">
        <v>20257</v>
      </c>
      <c r="E19746" s="101">
        <v>59.67</v>
      </c>
      <c r="F19746" s="102"/>
    </row>
    <row r="19747" ht="12.75" customHeight="1">
      <c r="A19747" s="100" t="s">
        <v>33671</v>
      </c>
      <c r="B19747" s="101">
        <v>225.91</v>
      </c>
      <c r="C19747" s="102"/>
      <c r="D19747" s="100" t="s">
        <v>20258</v>
      </c>
      <c r="E19747" s="101">
        <v>45.92</v>
      </c>
      <c r="F19747" s="102"/>
    </row>
    <row r="19748" ht="12.75" customHeight="1">
      <c r="A19748" s="100" t="s">
        <v>19975</v>
      </c>
      <c r="B19748" s="101">
        <v>225.91</v>
      </c>
      <c r="C19748" s="102"/>
      <c r="D19748" s="100" t="s">
        <v>33833</v>
      </c>
      <c r="E19748" s="101">
        <v>333.79</v>
      </c>
      <c r="F19748" s="102"/>
    </row>
    <row r="19749" ht="12.75" customHeight="1">
      <c r="A19749" s="100" t="s">
        <v>33672</v>
      </c>
      <c r="B19749" s="101">
        <v>225.91</v>
      </c>
      <c r="C19749" s="102"/>
      <c r="D19749" s="100" t="s">
        <v>33834</v>
      </c>
      <c r="E19749" s="101">
        <v>123.52</v>
      </c>
      <c r="F19749" s="102"/>
    </row>
    <row r="19750" ht="12.75" customHeight="1">
      <c r="A19750" s="100" t="s">
        <v>19977</v>
      </c>
      <c r="B19750" s="101">
        <v>225.91</v>
      </c>
      <c r="C19750" s="102"/>
      <c r="D19750" s="100" t="s">
        <v>33835</v>
      </c>
      <c r="E19750" s="101">
        <v>98.77</v>
      </c>
      <c r="F19750" s="102"/>
    </row>
    <row r="19751" ht="12.75" customHeight="1">
      <c r="A19751" s="100" t="s">
        <v>33673</v>
      </c>
      <c r="B19751" s="101">
        <v>225.91</v>
      </c>
      <c r="C19751" s="102"/>
      <c r="D19751" s="100" t="s">
        <v>20259</v>
      </c>
      <c r="E19751" s="101">
        <v>330.89</v>
      </c>
      <c r="F19751" s="102"/>
    </row>
    <row r="19752" ht="12.75" customHeight="1">
      <c r="A19752" s="100" t="s">
        <v>19979</v>
      </c>
      <c r="B19752" s="101">
        <v>225.91</v>
      </c>
      <c r="C19752" s="102"/>
      <c r="D19752" s="100" t="s">
        <v>20261</v>
      </c>
      <c r="E19752" s="101">
        <v>120.62</v>
      </c>
      <c r="F19752" s="102"/>
    </row>
    <row r="19753" ht="12.75" customHeight="1">
      <c r="A19753" s="100" t="s">
        <v>33674</v>
      </c>
      <c r="B19753" s="101">
        <v>225.91</v>
      </c>
      <c r="C19753" s="102"/>
      <c r="D19753" s="100" t="s">
        <v>20262</v>
      </c>
      <c r="E19753" s="101">
        <v>95.87</v>
      </c>
      <c r="F19753" s="102"/>
    </row>
    <row r="19754" ht="12.75" customHeight="1">
      <c r="A19754" s="100" t="s">
        <v>19981</v>
      </c>
      <c r="B19754" s="101">
        <v>225.91</v>
      </c>
      <c r="C19754" s="102"/>
      <c r="D19754" s="100" t="s">
        <v>33836</v>
      </c>
      <c r="E19754" s="101">
        <v>169.04</v>
      </c>
      <c r="F19754" s="102"/>
    </row>
    <row r="19755" ht="12.75" customHeight="1">
      <c r="A19755" s="100" t="s">
        <v>33675</v>
      </c>
      <c r="B19755" s="101">
        <v>225.91</v>
      </c>
      <c r="C19755" s="102"/>
      <c r="D19755" s="100" t="s">
        <v>33837</v>
      </c>
      <c r="E19755" s="101">
        <v>65.56</v>
      </c>
      <c r="F19755" s="102"/>
    </row>
    <row r="19756" ht="12.75" customHeight="1">
      <c r="A19756" s="100" t="s">
        <v>19983</v>
      </c>
      <c r="B19756" s="101">
        <v>225.91</v>
      </c>
      <c r="C19756" s="102"/>
      <c r="D19756" s="100" t="s">
        <v>33838</v>
      </c>
      <c r="E19756" s="101">
        <v>52.14</v>
      </c>
      <c r="F19756" s="102"/>
    </row>
    <row r="19757" ht="12.75" customHeight="1">
      <c r="A19757" s="100" t="s">
        <v>33676</v>
      </c>
      <c r="B19757" s="101">
        <v>225.91</v>
      </c>
      <c r="C19757" s="102"/>
      <c r="D19757" s="100" t="s">
        <v>20263</v>
      </c>
      <c r="E19757" s="101">
        <v>166.14</v>
      </c>
      <c r="F19757" s="102"/>
    </row>
    <row r="19758" ht="12.75" customHeight="1">
      <c r="A19758" s="100" t="s">
        <v>19985</v>
      </c>
      <c r="B19758" s="101">
        <v>225.91</v>
      </c>
      <c r="C19758" s="102"/>
      <c r="D19758" s="100" t="s">
        <v>20265</v>
      </c>
      <c r="E19758" s="101">
        <v>62.66</v>
      </c>
      <c r="F19758" s="102"/>
    </row>
    <row r="19759" ht="12.75" customHeight="1">
      <c r="A19759" s="100" t="s">
        <v>33677</v>
      </c>
      <c r="B19759" s="101">
        <v>82.03</v>
      </c>
      <c r="C19759" s="102"/>
      <c r="D19759" s="100" t="s">
        <v>20266</v>
      </c>
      <c r="E19759" s="101">
        <v>49.24</v>
      </c>
      <c r="F19759" s="102"/>
    </row>
    <row r="19760" ht="12.75" customHeight="1">
      <c r="A19760" s="100" t="s">
        <v>19987</v>
      </c>
      <c r="B19760" s="101">
        <v>79.66</v>
      </c>
      <c r="C19760" s="102"/>
      <c r="D19760" s="100" t="s">
        <v>33839</v>
      </c>
      <c r="E19760" s="101">
        <v>278.48</v>
      </c>
      <c r="F19760" s="102"/>
    </row>
    <row r="19761" ht="12.75" customHeight="1">
      <c r="A19761" s="100" t="s">
        <v>33678</v>
      </c>
      <c r="B19761" s="101">
        <v>62.73</v>
      </c>
      <c r="C19761" s="102"/>
      <c r="D19761" s="100" t="s">
        <v>33840</v>
      </c>
      <c r="E19761" s="101">
        <v>81.67</v>
      </c>
      <c r="F19761" s="102"/>
    </row>
    <row r="19762" ht="12.75" customHeight="1">
      <c r="A19762" s="100" t="s">
        <v>19989</v>
      </c>
      <c r="B19762" s="101">
        <v>60.36</v>
      </c>
      <c r="C19762" s="102"/>
      <c r="D19762" s="100" t="s">
        <v>33841</v>
      </c>
      <c r="E19762" s="101">
        <v>57.37</v>
      </c>
      <c r="F19762" s="102"/>
    </row>
    <row r="19763" ht="12.75" customHeight="1">
      <c r="A19763" s="100" t="s">
        <v>33679</v>
      </c>
      <c r="B19763" s="101">
        <v>260.22</v>
      </c>
      <c r="C19763" s="102"/>
      <c r="D19763" s="100" t="s">
        <v>20267</v>
      </c>
      <c r="E19763" s="101">
        <v>275.58</v>
      </c>
      <c r="F19763" s="102"/>
    </row>
    <row r="19764" ht="12.75" customHeight="1">
      <c r="A19764" s="100" t="s">
        <v>19991</v>
      </c>
      <c r="B19764" s="101">
        <v>252.51</v>
      </c>
      <c r="C19764" s="102"/>
      <c r="D19764" s="100" t="s">
        <v>20269</v>
      </c>
      <c r="E19764" s="101">
        <v>78.77</v>
      </c>
      <c r="F19764" s="102"/>
    </row>
    <row r="19765" ht="12.75" customHeight="1">
      <c r="A19765" s="100" t="s">
        <v>33680</v>
      </c>
      <c r="B19765" s="101">
        <v>495.38</v>
      </c>
      <c r="C19765" s="102"/>
      <c r="D19765" s="100" t="s">
        <v>20270</v>
      </c>
      <c r="E19765" s="101">
        <v>54.47</v>
      </c>
      <c r="F19765" s="102"/>
    </row>
    <row r="19766" ht="12.75" customHeight="1">
      <c r="A19766" s="100" t="s">
        <v>19993</v>
      </c>
      <c r="B19766" s="101">
        <v>483.85</v>
      </c>
      <c r="C19766" s="102"/>
      <c r="D19766" s="100" t="s">
        <v>33842</v>
      </c>
      <c r="E19766" s="101">
        <v>138.06</v>
      </c>
      <c r="F19766" s="102"/>
    </row>
    <row r="19767" ht="12.75" customHeight="1">
      <c r="A19767" s="100" t="s">
        <v>33681</v>
      </c>
      <c r="B19767" s="101">
        <v>363.69</v>
      </c>
      <c r="C19767" s="102"/>
      <c r="D19767" s="100" t="s">
        <v>33843</v>
      </c>
      <c r="E19767" s="101">
        <v>55.83</v>
      </c>
      <c r="F19767" s="102"/>
    </row>
    <row r="19768" ht="12.75" customHeight="1">
      <c r="A19768" s="100" t="s">
        <v>19995</v>
      </c>
      <c r="B19768" s="101">
        <v>352.16</v>
      </c>
      <c r="C19768" s="102"/>
      <c r="D19768" s="100" t="s">
        <v>33844</v>
      </c>
      <c r="E19768" s="101">
        <v>44.97</v>
      </c>
      <c r="F19768" s="102"/>
    </row>
    <row r="19769" ht="12.75" customHeight="1">
      <c r="A19769" s="100" t="s">
        <v>33682</v>
      </c>
      <c r="B19769" s="101">
        <v>422.04</v>
      </c>
      <c r="C19769" s="102"/>
      <c r="D19769" s="100" t="s">
        <v>20271</v>
      </c>
      <c r="E19769" s="101">
        <v>135.16</v>
      </c>
      <c r="F19769" s="102"/>
    </row>
    <row r="19770" ht="12.75" customHeight="1">
      <c r="A19770" s="100" t="s">
        <v>19997</v>
      </c>
      <c r="B19770" s="101">
        <v>410.51</v>
      </c>
      <c r="C19770" s="102"/>
      <c r="D19770" s="100" t="s">
        <v>20273</v>
      </c>
      <c r="E19770" s="101">
        <v>52.93</v>
      </c>
      <c r="F19770" s="102"/>
    </row>
    <row r="19771" ht="12.75" customHeight="1">
      <c r="A19771" s="100" t="s">
        <v>33683</v>
      </c>
      <c r="B19771" s="101">
        <v>430.36</v>
      </c>
      <c r="C19771" s="102"/>
      <c r="D19771" s="100" t="s">
        <v>20274</v>
      </c>
      <c r="E19771" s="101">
        <v>42.07</v>
      </c>
      <c r="F19771" s="102"/>
    </row>
    <row r="19772" ht="12.75" customHeight="1">
      <c r="A19772" s="100" t="s">
        <v>19999</v>
      </c>
      <c r="B19772" s="101">
        <v>418.83</v>
      </c>
      <c r="C19772" s="102"/>
      <c r="D19772" s="100" t="s">
        <v>33845</v>
      </c>
      <c r="E19772" s="101">
        <v>142.82</v>
      </c>
      <c r="F19772" s="102"/>
    </row>
    <row r="19773" ht="12.75" customHeight="1">
      <c r="A19773" s="100" t="s">
        <v>33684</v>
      </c>
      <c r="B19773" s="101">
        <v>443.23</v>
      </c>
      <c r="C19773" s="102"/>
      <c r="D19773" s="100" t="s">
        <v>33846</v>
      </c>
      <c r="E19773" s="101">
        <v>58.86</v>
      </c>
      <c r="F19773" s="102"/>
    </row>
    <row r="19774" ht="12.75" customHeight="1">
      <c r="A19774" s="100" t="s">
        <v>20001</v>
      </c>
      <c r="B19774" s="101">
        <v>431.7</v>
      </c>
      <c r="C19774" s="102"/>
      <c r="D19774" s="100" t="s">
        <v>33847</v>
      </c>
      <c r="E19774" s="101">
        <v>47.56</v>
      </c>
      <c r="F19774" s="102"/>
    </row>
    <row r="19775" ht="12.75" customHeight="1">
      <c r="A19775" s="100" t="s">
        <v>33685</v>
      </c>
      <c r="B19775" s="101">
        <v>535.13</v>
      </c>
      <c r="C19775" s="102"/>
      <c r="D19775" s="100" t="s">
        <v>20275</v>
      </c>
      <c r="E19775" s="101">
        <v>139.92</v>
      </c>
      <c r="F19775" s="102"/>
    </row>
    <row r="19776" ht="12.75" customHeight="1">
      <c r="A19776" s="100" t="s">
        <v>20003</v>
      </c>
      <c r="B19776" s="101">
        <v>523.6</v>
      </c>
      <c r="C19776" s="102"/>
      <c r="D19776" s="100" t="s">
        <v>20277</v>
      </c>
      <c r="E19776" s="101">
        <v>55.96</v>
      </c>
      <c r="F19776" s="102"/>
    </row>
    <row r="19777" ht="12.75" customHeight="1">
      <c r="A19777" s="100" t="s">
        <v>33686</v>
      </c>
      <c r="B19777" s="101">
        <v>32.28</v>
      </c>
      <c r="C19777" s="102"/>
      <c r="D19777" s="100" t="s">
        <v>20278</v>
      </c>
      <c r="E19777" s="101">
        <v>44.66</v>
      </c>
      <c r="F19777" s="102"/>
    </row>
    <row r="19778" ht="12.75" customHeight="1">
      <c r="A19778" s="100" t="s">
        <v>20005</v>
      </c>
      <c r="B19778" s="101">
        <v>29.4</v>
      </c>
      <c r="C19778" s="102"/>
      <c r="D19778" s="100" t="s">
        <v>33848</v>
      </c>
      <c r="E19778" s="101">
        <v>160.93</v>
      </c>
      <c r="F19778" s="102"/>
    </row>
    <row r="19779" ht="12.75" customHeight="1">
      <c r="A19779" s="100" t="s">
        <v>33687</v>
      </c>
      <c r="B19779" s="101">
        <v>35.47</v>
      </c>
      <c r="C19779" s="102"/>
      <c r="D19779" s="100" t="s">
        <v>33849</v>
      </c>
      <c r="E19779" s="101">
        <v>61.68</v>
      </c>
      <c r="F19779" s="102"/>
    </row>
    <row r="19780" ht="12.75" customHeight="1">
      <c r="A19780" s="100" t="s">
        <v>20007</v>
      </c>
      <c r="B19780" s="101">
        <v>32.52</v>
      </c>
      <c r="C19780" s="102"/>
      <c r="D19780" s="100" t="s">
        <v>33850</v>
      </c>
      <c r="E19780" s="101">
        <v>49.97</v>
      </c>
      <c r="F19780" s="102"/>
    </row>
    <row r="19781" ht="12.75" customHeight="1">
      <c r="A19781" s="100" t="s">
        <v>33688</v>
      </c>
      <c r="B19781" s="101">
        <v>450.79</v>
      </c>
      <c r="C19781" s="102"/>
      <c r="D19781" s="100" t="s">
        <v>20279</v>
      </c>
      <c r="E19781" s="101">
        <v>158.03</v>
      </c>
      <c r="F19781" s="102"/>
    </row>
    <row r="19782" ht="12.75" customHeight="1">
      <c r="A19782" s="100" t="s">
        <v>20009</v>
      </c>
      <c r="B19782" s="101">
        <v>443.08</v>
      </c>
      <c r="C19782" s="102"/>
      <c r="D19782" s="100" t="s">
        <v>20281</v>
      </c>
      <c r="E19782" s="101">
        <v>58.78</v>
      </c>
      <c r="F19782" s="102"/>
    </row>
    <row r="19783" ht="12.75" customHeight="1">
      <c r="A19783" s="100" t="s">
        <v>33689</v>
      </c>
      <c r="B19783" s="101">
        <v>426.55</v>
      </c>
      <c r="C19783" s="102"/>
      <c r="D19783" s="100" t="s">
        <v>20282</v>
      </c>
      <c r="E19783" s="101">
        <v>47.07</v>
      </c>
      <c r="F19783" s="102"/>
    </row>
    <row r="19784" ht="12.75" customHeight="1">
      <c r="A19784" s="100" t="s">
        <v>20011</v>
      </c>
      <c r="B19784" s="101">
        <v>415.02</v>
      </c>
      <c r="C19784" s="102"/>
      <c r="D19784" s="100" t="s">
        <v>33851</v>
      </c>
      <c r="E19784" s="101">
        <v>203.66</v>
      </c>
      <c r="F19784" s="102"/>
    </row>
    <row r="19785" ht="12.75" customHeight="1">
      <c r="A19785" s="100" t="s">
        <v>33690</v>
      </c>
      <c r="B19785" s="101">
        <v>507.8</v>
      </c>
      <c r="C19785" s="102"/>
      <c r="D19785" s="100" t="s">
        <v>33852</v>
      </c>
      <c r="E19785" s="101">
        <v>67.83</v>
      </c>
      <c r="F19785" s="102"/>
    </row>
    <row r="19786" ht="12.75" customHeight="1">
      <c r="A19786" s="100" t="s">
        <v>20013</v>
      </c>
      <c r="B19786" s="101">
        <v>496.27</v>
      </c>
      <c r="C19786" s="102"/>
      <c r="D19786" s="100" t="s">
        <v>33853</v>
      </c>
      <c r="E19786" s="101">
        <v>51.68</v>
      </c>
      <c r="F19786" s="102"/>
    </row>
    <row r="19787" ht="12.75" customHeight="1">
      <c r="A19787" s="100" t="s">
        <v>33691</v>
      </c>
      <c r="B19787" s="101">
        <v>519.01</v>
      </c>
      <c r="C19787" s="102"/>
      <c r="D19787" s="100" t="s">
        <v>20283</v>
      </c>
      <c r="E19787" s="101">
        <v>200.76</v>
      </c>
      <c r="F19787" s="102"/>
    </row>
    <row r="19788" ht="12.75" customHeight="1">
      <c r="A19788" s="100" t="s">
        <v>20015</v>
      </c>
      <c r="B19788" s="101">
        <v>507.48</v>
      </c>
      <c r="C19788" s="102"/>
      <c r="D19788" s="100" t="s">
        <v>20285</v>
      </c>
      <c r="E19788" s="101">
        <v>64.93</v>
      </c>
      <c r="F19788" s="102"/>
    </row>
    <row r="19789" ht="12.75" customHeight="1">
      <c r="A19789" s="100" t="s">
        <v>33692</v>
      </c>
      <c r="B19789" s="101">
        <v>562.27</v>
      </c>
      <c r="C19789" s="102"/>
      <c r="D19789" s="100" t="s">
        <v>20286</v>
      </c>
      <c r="E19789" s="101">
        <v>48.78</v>
      </c>
      <c r="F19789" s="102"/>
    </row>
    <row r="19790" ht="12.75" customHeight="1">
      <c r="A19790" s="100" t="s">
        <v>20017</v>
      </c>
      <c r="B19790" s="101">
        <v>550.74</v>
      </c>
      <c r="C19790" s="102"/>
      <c r="D19790" s="100" t="s">
        <v>33854</v>
      </c>
      <c r="E19790" s="101">
        <v>260.18</v>
      </c>
      <c r="F19790" s="102"/>
    </row>
    <row r="19791" ht="12.75" customHeight="1">
      <c r="A19791" s="100" t="s">
        <v>33693</v>
      </c>
      <c r="B19791" s="101">
        <v>718.8</v>
      </c>
      <c r="C19791" s="102"/>
      <c r="D19791" s="100" t="s">
        <v>33855</v>
      </c>
      <c r="E19791" s="101">
        <v>67.93</v>
      </c>
      <c r="F19791" s="102"/>
    </row>
    <row r="19792" ht="12.75" customHeight="1">
      <c r="A19792" s="100" t="s">
        <v>20019</v>
      </c>
      <c r="B19792" s="101">
        <v>707.27</v>
      </c>
      <c r="C19792" s="102"/>
      <c r="D19792" s="100" t="s">
        <v>33856</v>
      </c>
      <c r="E19792" s="101">
        <v>58.84</v>
      </c>
      <c r="F19792" s="102"/>
    </row>
    <row r="19793" ht="12.75" customHeight="1">
      <c r="A19793" s="100" t="s">
        <v>33694</v>
      </c>
      <c r="B19793" s="101">
        <v>749.99</v>
      </c>
      <c r="C19793" s="102"/>
      <c r="D19793" s="100" t="s">
        <v>20287</v>
      </c>
      <c r="E19793" s="101">
        <v>257.28</v>
      </c>
      <c r="F19793" s="102"/>
    </row>
    <row r="19794" ht="12.75" customHeight="1">
      <c r="A19794" s="100" t="s">
        <v>20021</v>
      </c>
      <c r="B19794" s="101">
        <v>738.46</v>
      </c>
      <c r="C19794" s="102"/>
      <c r="D19794" s="100" t="s">
        <v>20289</v>
      </c>
      <c r="E19794" s="101">
        <v>65.03</v>
      </c>
      <c r="F19794" s="102"/>
    </row>
    <row r="19795" ht="12.75" customHeight="1">
      <c r="A19795" s="100" t="s">
        <v>33695</v>
      </c>
      <c r="B19795" s="101">
        <v>45.57</v>
      </c>
      <c r="C19795" s="102"/>
      <c r="D19795" s="100" t="s">
        <v>20290</v>
      </c>
      <c r="E19795" s="101">
        <v>55.94</v>
      </c>
      <c r="F19795" s="102"/>
    </row>
    <row r="19796" ht="12.75" customHeight="1">
      <c r="A19796" s="100" t="s">
        <v>20023</v>
      </c>
      <c r="B19796" s="101">
        <v>42.69</v>
      </c>
      <c r="C19796" s="102"/>
      <c r="D19796" s="100" t="s">
        <v>33857</v>
      </c>
      <c r="E19796" s="101">
        <v>203.33</v>
      </c>
      <c r="F19796" s="102"/>
    </row>
    <row r="19797" ht="12.75" customHeight="1">
      <c r="A19797" s="100" t="s">
        <v>33696</v>
      </c>
      <c r="B19797" s="101">
        <v>48.93</v>
      </c>
      <c r="C19797" s="102"/>
      <c r="D19797" s="100" t="s">
        <v>33858</v>
      </c>
      <c r="E19797" s="101">
        <v>81.33</v>
      </c>
      <c r="F19797" s="102"/>
    </row>
    <row r="19798" ht="12.75" customHeight="1">
      <c r="A19798" s="100" t="s">
        <v>20025</v>
      </c>
      <c r="B19798" s="101">
        <v>45.98</v>
      </c>
      <c r="C19798" s="102"/>
      <c r="D19798" s="100" t="s">
        <v>33859</v>
      </c>
      <c r="E19798" s="101">
        <v>65.53</v>
      </c>
      <c r="F19798" s="102"/>
    </row>
    <row r="19799" ht="12.75" customHeight="1">
      <c r="A19799" s="100" t="s">
        <v>33697</v>
      </c>
      <c r="B19799" s="101">
        <v>242.8</v>
      </c>
      <c r="C19799" s="102"/>
      <c r="D19799" s="100" t="s">
        <v>20291</v>
      </c>
      <c r="E19799" s="101">
        <v>200.43</v>
      </c>
      <c r="F19799" s="102"/>
    </row>
    <row r="19800" ht="12.75" customHeight="1">
      <c r="A19800" s="100" t="s">
        <v>20027</v>
      </c>
      <c r="B19800" s="101">
        <v>235.09</v>
      </c>
      <c r="C19800" s="102"/>
      <c r="D19800" s="100" t="s">
        <v>20293</v>
      </c>
      <c r="E19800" s="101">
        <v>78.43</v>
      </c>
      <c r="F19800" s="102"/>
    </row>
    <row r="19801" ht="12.75" customHeight="1">
      <c r="A19801" s="100" t="s">
        <v>33698</v>
      </c>
      <c r="B19801" s="101">
        <v>254.64</v>
      </c>
      <c r="C19801" s="102"/>
      <c r="D19801" s="100" t="s">
        <v>20294</v>
      </c>
      <c r="E19801" s="101">
        <v>62.63</v>
      </c>
      <c r="F19801" s="102"/>
    </row>
    <row r="19802" ht="12.75" customHeight="1">
      <c r="A19802" s="100" t="s">
        <v>20029</v>
      </c>
      <c r="B19802" s="101">
        <v>246.93</v>
      </c>
      <c r="C19802" s="102"/>
      <c r="D19802" s="100" t="s">
        <v>33860</v>
      </c>
      <c r="E19802" s="101">
        <v>212.61</v>
      </c>
      <c r="F19802" s="102"/>
    </row>
    <row r="19803" ht="12.75" customHeight="1">
      <c r="A19803" s="100" t="s">
        <v>33699</v>
      </c>
      <c r="B19803" s="101">
        <v>328.4</v>
      </c>
      <c r="C19803" s="102"/>
      <c r="D19803" s="100" t="s">
        <v>33861</v>
      </c>
      <c r="E19803" s="101">
        <v>83.13</v>
      </c>
      <c r="F19803" s="102"/>
    </row>
    <row r="19804" ht="12.75" customHeight="1">
      <c r="A19804" s="100" t="s">
        <v>20030</v>
      </c>
      <c r="B19804" s="101">
        <v>316.87</v>
      </c>
      <c r="C19804" s="102"/>
      <c r="D19804" s="100" t="s">
        <v>33862</v>
      </c>
      <c r="E19804" s="101">
        <v>65.98</v>
      </c>
      <c r="F19804" s="102"/>
    </row>
    <row r="19805" ht="12.75" customHeight="1">
      <c r="A19805" s="100" t="s">
        <v>33700</v>
      </c>
      <c r="B19805" s="101">
        <v>394.61</v>
      </c>
      <c r="C19805" s="102"/>
      <c r="D19805" s="100" t="s">
        <v>20295</v>
      </c>
      <c r="E19805" s="101">
        <v>209.71</v>
      </c>
      <c r="F19805" s="102"/>
    </row>
    <row r="19806" ht="12.75" customHeight="1">
      <c r="A19806" s="100" t="s">
        <v>20032</v>
      </c>
      <c r="B19806" s="101">
        <v>383.08</v>
      </c>
      <c r="C19806" s="102"/>
      <c r="D19806" s="100" t="s">
        <v>20297</v>
      </c>
      <c r="E19806" s="101">
        <v>80.23</v>
      </c>
      <c r="F19806" s="102"/>
    </row>
    <row r="19807" ht="12.75" customHeight="1">
      <c r="A19807" s="100" t="s">
        <v>33701</v>
      </c>
      <c r="B19807" s="101">
        <v>459.44</v>
      </c>
      <c r="C19807" s="102"/>
      <c r="D19807" s="100" t="s">
        <v>20298</v>
      </c>
      <c r="E19807" s="101">
        <v>63.08</v>
      </c>
      <c r="F19807" s="102"/>
    </row>
    <row r="19808" ht="12.75" customHeight="1">
      <c r="A19808" s="100" t="s">
        <v>20034</v>
      </c>
      <c r="B19808" s="101">
        <v>447.91</v>
      </c>
      <c r="C19808" s="102"/>
      <c r="D19808" s="100" t="s">
        <v>33863</v>
      </c>
      <c r="E19808" s="101">
        <v>322.46</v>
      </c>
      <c r="F19808" s="102"/>
    </row>
    <row r="19809" ht="12.75" customHeight="1">
      <c r="A19809" s="100" t="s">
        <v>33702</v>
      </c>
      <c r="B19809" s="101">
        <v>470.34</v>
      </c>
      <c r="C19809" s="102"/>
      <c r="D19809" s="100" t="s">
        <v>33864</v>
      </c>
      <c r="E19809" s="101">
        <v>116.04</v>
      </c>
      <c r="F19809" s="102"/>
    </row>
    <row r="19810" ht="12.75" customHeight="1">
      <c r="A19810" s="100" t="s">
        <v>20036</v>
      </c>
      <c r="B19810" s="101">
        <v>458.81</v>
      </c>
      <c r="C19810" s="102"/>
      <c r="D19810" s="100" t="s">
        <v>33865</v>
      </c>
      <c r="E19810" s="101">
        <v>89.89</v>
      </c>
      <c r="F19810" s="102"/>
    </row>
    <row r="19811" ht="12.75" customHeight="1">
      <c r="A19811" s="100" t="s">
        <v>33703</v>
      </c>
      <c r="B19811" s="101">
        <v>586.86</v>
      </c>
      <c r="C19811" s="102"/>
      <c r="D19811" s="100" t="s">
        <v>20299</v>
      </c>
      <c r="E19811" s="101">
        <v>319.56</v>
      </c>
      <c r="F19811" s="102"/>
    </row>
    <row r="19812" ht="12.75" customHeight="1">
      <c r="A19812" s="100" t="s">
        <v>20038</v>
      </c>
      <c r="B19812" s="101">
        <v>575.33</v>
      </c>
      <c r="C19812" s="102"/>
      <c r="D19812" s="100" t="s">
        <v>20301</v>
      </c>
      <c r="E19812" s="101">
        <v>113.14</v>
      </c>
      <c r="F19812" s="102"/>
    </row>
    <row r="19813" ht="12.75" customHeight="1">
      <c r="A19813" s="100" t="s">
        <v>33704</v>
      </c>
      <c r="B19813" s="101">
        <v>641.1</v>
      </c>
      <c r="C19813" s="102"/>
      <c r="D19813" s="100" t="s">
        <v>20302</v>
      </c>
      <c r="E19813" s="101">
        <v>86.99</v>
      </c>
      <c r="F19813" s="102"/>
    </row>
    <row r="19814" ht="12.75" customHeight="1">
      <c r="A19814" s="100" t="s">
        <v>20040</v>
      </c>
      <c r="B19814" s="101">
        <v>629.57</v>
      </c>
      <c r="C19814" s="102"/>
      <c r="D19814" s="100" t="s">
        <v>33866</v>
      </c>
      <c r="E19814" s="101">
        <v>239.49</v>
      </c>
      <c r="F19814" s="102"/>
    </row>
    <row r="19815" ht="12.75" customHeight="1">
      <c r="A19815" s="100" t="s">
        <v>33705</v>
      </c>
      <c r="B19815" s="101">
        <v>33.72</v>
      </c>
      <c r="C19815" s="102"/>
      <c r="D19815" s="100" t="s">
        <v>33867</v>
      </c>
      <c r="E19815" s="101">
        <v>84.72</v>
      </c>
      <c r="F19815" s="102"/>
    </row>
    <row r="19816" ht="12.75" customHeight="1">
      <c r="A19816" s="100" t="s">
        <v>20042</v>
      </c>
      <c r="B19816" s="101">
        <v>30.84</v>
      </c>
      <c r="C19816" s="102"/>
      <c r="D19816" s="100" t="s">
        <v>33868</v>
      </c>
      <c r="E19816" s="101">
        <v>64.61</v>
      </c>
      <c r="F19816" s="102"/>
    </row>
    <row r="19817" ht="12.75" customHeight="1">
      <c r="A19817" s="100" t="s">
        <v>33706</v>
      </c>
      <c r="B19817" s="101">
        <v>38.53</v>
      </c>
      <c r="C19817" s="102"/>
      <c r="D19817" s="100" t="s">
        <v>20303</v>
      </c>
      <c r="E19817" s="101">
        <v>236.59</v>
      </c>
      <c r="F19817" s="102"/>
    </row>
    <row r="19818" ht="12.75" customHeight="1">
      <c r="A19818" s="100" t="s">
        <v>20044</v>
      </c>
      <c r="B19818" s="101">
        <v>35.58</v>
      </c>
      <c r="C19818" s="102"/>
      <c r="D19818" s="100" t="s">
        <v>20305</v>
      </c>
      <c r="E19818" s="101">
        <v>81.82</v>
      </c>
      <c r="F19818" s="102"/>
    </row>
    <row r="19819" ht="12.75" customHeight="1">
      <c r="A19819" s="100" t="s">
        <v>33707</v>
      </c>
      <c r="B19819" s="101">
        <v>213.25</v>
      </c>
      <c r="C19819" s="102"/>
      <c r="D19819" s="100" t="s">
        <v>20306</v>
      </c>
      <c r="E19819" s="101">
        <v>61.71</v>
      </c>
      <c r="F19819" s="102"/>
    </row>
    <row r="19820" ht="12.75" customHeight="1">
      <c r="A19820" s="100" t="s">
        <v>20046</v>
      </c>
      <c r="B19820" s="101">
        <v>205.54</v>
      </c>
      <c r="C19820" s="102"/>
      <c r="D19820" s="100" t="s">
        <v>33869</v>
      </c>
      <c r="E19820" s="101">
        <v>90.25</v>
      </c>
      <c r="F19820" s="102"/>
    </row>
    <row r="19821" ht="12.75" customHeight="1">
      <c r="A19821" s="100" t="s">
        <v>33708</v>
      </c>
      <c r="B19821" s="101">
        <v>279.26</v>
      </c>
      <c r="C19821" s="102"/>
      <c r="D19821" s="100" t="s">
        <v>33870</v>
      </c>
      <c r="E19821" s="101">
        <v>48.18</v>
      </c>
      <c r="F19821" s="102"/>
    </row>
    <row r="19822" ht="12.75" customHeight="1">
      <c r="A19822" s="100" t="s">
        <v>20047</v>
      </c>
      <c r="B19822" s="101">
        <v>271.55</v>
      </c>
      <c r="C19822" s="102"/>
      <c r="D19822" s="100" t="s">
        <v>33871</v>
      </c>
      <c r="E19822" s="101">
        <v>42.55</v>
      </c>
      <c r="F19822" s="102"/>
    </row>
    <row r="19823" ht="12.75" customHeight="1">
      <c r="A19823" s="100" t="s">
        <v>33709</v>
      </c>
      <c r="B19823" s="101">
        <v>338.84</v>
      </c>
      <c r="C19823" s="102"/>
      <c r="D19823" s="100" t="s">
        <v>20307</v>
      </c>
      <c r="E19823" s="101">
        <v>87.35</v>
      </c>
      <c r="F19823" s="102"/>
    </row>
    <row r="19824" ht="12.75" customHeight="1">
      <c r="A19824" s="100" t="s">
        <v>20049</v>
      </c>
      <c r="B19824" s="101">
        <v>327.31</v>
      </c>
      <c r="C19824" s="102"/>
      <c r="D19824" s="100" t="s">
        <v>20309</v>
      </c>
      <c r="E19824" s="101">
        <v>45.28</v>
      </c>
      <c r="F19824" s="102"/>
    </row>
    <row r="19825" ht="12.75" customHeight="1">
      <c r="A19825" s="100" t="s">
        <v>33710</v>
      </c>
      <c r="B19825" s="101">
        <v>390.85</v>
      </c>
      <c r="C19825" s="102"/>
      <c r="D19825" s="100" t="s">
        <v>20310</v>
      </c>
      <c r="E19825" s="101">
        <v>39.65</v>
      </c>
      <c r="F19825" s="102"/>
    </row>
    <row r="19826" ht="12.75" customHeight="1">
      <c r="A19826" s="100" t="s">
        <v>109</v>
      </c>
      <c r="B19826" s="101">
        <v>379.32</v>
      </c>
      <c r="C19826" s="102"/>
      <c r="D19826" s="100" t="s">
        <v>33872</v>
      </c>
      <c r="E19826" s="101">
        <v>59.96</v>
      </c>
      <c r="F19826" s="102"/>
    </row>
    <row r="19827" ht="12.75" customHeight="1">
      <c r="A19827" s="100" t="s">
        <v>33711</v>
      </c>
      <c r="B19827" s="101">
        <v>441.13</v>
      </c>
      <c r="C19827" s="102"/>
      <c r="D19827" s="100" t="s">
        <v>33873</v>
      </c>
      <c r="E19827" s="101">
        <v>12.59</v>
      </c>
      <c r="F19827" s="102"/>
    </row>
    <row r="19828" ht="12.75" customHeight="1">
      <c r="A19828" s="100" t="s">
        <v>20052</v>
      </c>
      <c r="B19828" s="101">
        <v>429.6</v>
      </c>
      <c r="C19828" s="102"/>
      <c r="D19828" s="100" t="s">
        <v>33874</v>
      </c>
      <c r="E19828" s="101">
        <v>7.16</v>
      </c>
      <c r="F19828" s="102"/>
    </row>
    <row r="19829" ht="12.75" customHeight="1">
      <c r="A19829" s="100" t="s">
        <v>33712</v>
      </c>
      <c r="B19829" s="101">
        <v>497.97</v>
      </c>
      <c r="C19829" s="102"/>
      <c r="D19829" s="100" t="s">
        <v>20311</v>
      </c>
      <c r="E19829" s="101">
        <v>59.96</v>
      </c>
      <c r="F19829" s="102"/>
    </row>
    <row r="19830" ht="12.75" customHeight="1">
      <c r="A19830" s="100" t="s">
        <v>20054</v>
      </c>
      <c r="B19830" s="101">
        <v>486.44</v>
      </c>
      <c r="C19830" s="102"/>
      <c r="D19830" s="100" t="s">
        <v>20313</v>
      </c>
      <c r="E19830" s="101">
        <v>12.59</v>
      </c>
      <c r="F19830" s="102"/>
    </row>
    <row r="19831" ht="12.75" customHeight="1">
      <c r="A19831" s="100" t="s">
        <v>33713</v>
      </c>
      <c r="B19831" s="101">
        <v>561.37</v>
      </c>
      <c r="C19831" s="102"/>
      <c r="D19831" s="100" t="s">
        <v>20315</v>
      </c>
      <c r="E19831" s="101">
        <v>7.16</v>
      </c>
      <c r="F19831" s="102"/>
    </row>
    <row r="19832" ht="12.75" customHeight="1">
      <c r="A19832" s="100" t="s">
        <v>20056</v>
      </c>
      <c r="B19832" s="101">
        <v>549.84</v>
      </c>
      <c r="C19832" s="102"/>
      <c r="D19832" s="100" t="s">
        <v>33875</v>
      </c>
      <c r="E19832" s="101">
        <v>81.63</v>
      </c>
      <c r="F19832" s="102"/>
    </row>
    <row r="19833" ht="12.75" customHeight="1">
      <c r="A19833" s="100" t="s">
        <v>33714</v>
      </c>
      <c r="B19833" s="101">
        <v>618.21</v>
      </c>
      <c r="C19833" s="102"/>
      <c r="D19833" s="100" t="s">
        <v>33876</v>
      </c>
      <c r="E19833" s="101">
        <v>34.26</v>
      </c>
      <c r="F19833" s="102"/>
    </row>
    <row r="19834" ht="12.75" customHeight="1">
      <c r="A19834" s="100" t="s">
        <v>20058</v>
      </c>
      <c r="B19834" s="101">
        <v>606.68</v>
      </c>
      <c r="C19834" s="102"/>
      <c r="D19834" s="100" t="s">
        <v>33877</v>
      </c>
      <c r="E19834" s="101">
        <v>28.83</v>
      </c>
      <c r="F19834" s="102"/>
    </row>
    <row r="19835" ht="12.75" customHeight="1">
      <c r="A19835" s="100" t="s">
        <v>33715</v>
      </c>
      <c r="B19835" s="101">
        <v>25.9</v>
      </c>
      <c r="C19835" s="102"/>
      <c r="D19835" s="100" t="s">
        <v>20316</v>
      </c>
      <c r="E19835" s="101">
        <v>78.73</v>
      </c>
      <c r="F19835" s="102"/>
    </row>
    <row r="19836" ht="12.75" customHeight="1">
      <c r="A19836" s="100" t="s">
        <v>20060</v>
      </c>
      <c r="B19836" s="101">
        <v>23.02</v>
      </c>
      <c r="C19836" s="102"/>
      <c r="D19836" s="100" t="s">
        <v>20318</v>
      </c>
      <c r="E19836" s="101">
        <v>31.36</v>
      </c>
      <c r="F19836" s="102"/>
    </row>
    <row r="19837" ht="12.75" customHeight="1">
      <c r="A19837" s="100" t="s">
        <v>33716</v>
      </c>
      <c r="B19837" s="101">
        <v>33.19</v>
      </c>
      <c r="C19837" s="102"/>
      <c r="D19837" s="100" t="s">
        <v>20319</v>
      </c>
      <c r="E19837" s="101">
        <v>25.93</v>
      </c>
      <c r="F19837" s="102"/>
    </row>
    <row r="19838" ht="12.75" customHeight="1">
      <c r="A19838" s="100" t="s">
        <v>20062</v>
      </c>
      <c r="B19838" s="101">
        <v>30.24</v>
      </c>
      <c r="C19838" s="102"/>
      <c r="D19838" s="100" t="s">
        <v>33878</v>
      </c>
      <c r="E19838" s="101">
        <v>66.2</v>
      </c>
      <c r="F19838" s="102"/>
    </row>
    <row r="19839" ht="12.75" customHeight="1">
      <c r="A19839" s="100" t="s">
        <v>33717</v>
      </c>
      <c r="B19839" s="101">
        <v>303.9</v>
      </c>
      <c r="C19839" s="102"/>
      <c r="D19839" s="100" t="s">
        <v>33879</v>
      </c>
      <c r="E19839" s="101">
        <v>30.61</v>
      </c>
      <c r="F19839" s="102"/>
    </row>
    <row r="19840" ht="12.75" customHeight="1">
      <c r="A19840" s="100" t="s">
        <v>20064</v>
      </c>
      <c r="B19840" s="101">
        <v>296.19</v>
      </c>
      <c r="C19840" s="102"/>
      <c r="D19840" s="100" t="s">
        <v>33880</v>
      </c>
      <c r="E19840" s="101">
        <v>26.66</v>
      </c>
      <c r="F19840" s="102"/>
    </row>
    <row r="19841" ht="12.75" customHeight="1">
      <c r="A19841" s="100" t="s">
        <v>33718</v>
      </c>
      <c r="B19841" s="101">
        <v>458.68</v>
      </c>
      <c r="C19841" s="102"/>
      <c r="D19841" s="100" t="s">
        <v>20320</v>
      </c>
      <c r="E19841" s="101">
        <v>63.3</v>
      </c>
      <c r="F19841" s="102"/>
    </row>
    <row r="19842" ht="12.75" customHeight="1">
      <c r="A19842" s="100" t="s">
        <v>20066</v>
      </c>
      <c r="B19842" s="101">
        <v>450.97</v>
      </c>
      <c r="C19842" s="102"/>
      <c r="D19842" s="100" t="s">
        <v>20322</v>
      </c>
      <c r="E19842" s="101">
        <v>27.71</v>
      </c>
      <c r="F19842" s="102"/>
    </row>
    <row r="19843" ht="12.75" customHeight="1">
      <c r="A19843" s="100" t="s">
        <v>33719</v>
      </c>
      <c r="B19843" s="101">
        <v>349.49</v>
      </c>
      <c r="C19843" s="102"/>
      <c r="D19843" s="100" t="s">
        <v>20323</v>
      </c>
      <c r="E19843" s="101">
        <v>23.76</v>
      </c>
      <c r="F19843" s="102"/>
    </row>
    <row r="19844" ht="12.75" customHeight="1">
      <c r="A19844" s="100" t="s">
        <v>20068</v>
      </c>
      <c r="B19844" s="101">
        <v>337.96</v>
      </c>
      <c r="C19844" s="102"/>
      <c r="D19844" s="100" t="s">
        <v>33881</v>
      </c>
      <c r="E19844" s="101">
        <v>44.53</v>
      </c>
      <c r="F19844" s="102"/>
    </row>
    <row r="19845" ht="12.75" customHeight="1">
      <c r="A19845" s="100" t="s">
        <v>33720</v>
      </c>
      <c r="B19845" s="101">
        <v>419.14</v>
      </c>
      <c r="C19845" s="102"/>
      <c r="D19845" s="100" t="s">
        <v>33882</v>
      </c>
      <c r="E19845" s="101">
        <v>8.94</v>
      </c>
      <c r="F19845" s="102"/>
    </row>
    <row r="19846" ht="12.75" customHeight="1">
      <c r="A19846" s="100" t="s">
        <v>20070</v>
      </c>
      <c r="B19846" s="101">
        <v>407.61</v>
      </c>
      <c r="C19846" s="102"/>
      <c r="D19846" s="100" t="s">
        <v>33883</v>
      </c>
      <c r="E19846" s="101">
        <v>4.99</v>
      </c>
      <c r="F19846" s="102"/>
    </row>
    <row r="19847" ht="12.75" customHeight="1">
      <c r="A19847" s="100" t="s">
        <v>33721</v>
      </c>
      <c r="B19847" s="101">
        <v>475.25</v>
      </c>
      <c r="C19847" s="102"/>
      <c r="D19847" s="100" t="s">
        <v>20324</v>
      </c>
      <c r="E19847" s="101">
        <v>44.53</v>
      </c>
      <c r="F19847" s="102"/>
    </row>
    <row r="19848" ht="12.75" customHeight="1">
      <c r="A19848" s="100" t="s">
        <v>20072</v>
      </c>
      <c r="B19848" s="101">
        <v>463.72</v>
      </c>
      <c r="C19848" s="102"/>
      <c r="D19848" s="100" t="s">
        <v>20326</v>
      </c>
      <c r="E19848" s="101">
        <v>8.94</v>
      </c>
      <c r="F19848" s="102"/>
    </row>
    <row r="19849" ht="12.75" customHeight="1">
      <c r="A19849" s="100" t="s">
        <v>33722</v>
      </c>
      <c r="B19849" s="101">
        <v>538.13</v>
      </c>
      <c r="C19849" s="102"/>
      <c r="D19849" s="100" t="s">
        <v>20327</v>
      </c>
      <c r="E19849" s="101">
        <v>4.99</v>
      </c>
      <c r="F19849" s="102"/>
    </row>
    <row r="19850" ht="12.75" customHeight="1">
      <c r="A19850" s="100" t="s">
        <v>20074</v>
      </c>
      <c r="B19850" s="101">
        <v>526.6</v>
      </c>
      <c r="C19850" s="102"/>
      <c r="D19850" s="100" t="s">
        <v>33884</v>
      </c>
      <c r="E19850" s="101">
        <v>84.54</v>
      </c>
      <c r="F19850" s="102"/>
    </row>
    <row r="19851" ht="12.75" customHeight="1">
      <c r="A19851" s="100" t="s">
        <v>33723</v>
      </c>
      <c r="B19851" s="101">
        <v>601.0</v>
      </c>
      <c r="C19851" s="102"/>
      <c r="D19851" s="100" t="s">
        <v>33885</v>
      </c>
      <c r="E19851" s="101">
        <v>34.25</v>
      </c>
      <c r="F19851" s="102"/>
    </row>
    <row r="19852" ht="12.75" customHeight="1">
      <c r="A19852" s="100" t="s">
        <v>20076</v>
      </c>
      <c r="B19852" s="101">
        <v>589.47</v>
      </c>
      <c r="C19852" s="102"/>
      <c r="D19852" s="100" t="s">
        <v>33886</v>
      </c>
      <c r="E19852" s="101">
        <v>29.02</v>
      </c>
      <c r="F19852" s="102"/>
    </row>
    <row r="19853" ht="12.75" customHeight="1">
      <c r="A19853" s="100" t="s">
        <v>33724</v>
      </c>
      <c r="B19853" s="101">
        <v>670.66</v>
      </c>
      <c r="C19853" s="102"/>
      <c r="D19853" s="100" t="s">
        <v>20328</v>
      </c>
      <c r="E19853" s="101">
        <v>81.64</v>
      </c>
      <c r="F19853" s="102"/>
    </row>
    <row r="19854" ht="12.75" customHeight="1">
      <c r="A19854" s="100" t="s">
        <v>20078</v>
      </c>
      <c r="B19854" s="101">
        <v>659.13</v>
      </c>
      <c r="C19854" s="102"/>
      <c r="D19854" s="100" t="s">
        <v>20330</v>
      </c>
      <c r="E19854" s="101">
        <v>31.35</v>
      </c>
      <c r="F19854" s="102"/>
    </row>
    <row r="19855" ht="12.75" customHeight="1">
      <c r="A19855" s="100" t="s">
        <v>33725</v>
      </c>
      <c r="B19855" s="101">
        <v>93.33</v>
      </c>
      <c r="C19855" s="102"/>
      <c r="D19855" s="100" t="s">
        <v>20331</v>
      </c>
      <c r="E19855" s="101">
        <v>26.12</v>
      </c>
      <c r="F19855" s="102"/>
    </row>
    <row r="19856" ht="12.75" customHeight="1">
      <c r="A19856" s="100" t="s">
        <v>20080</v>
      </c>
      <c r="B19856" s="101">
        <v>90.45</v>
      </c>
      <c r="C19856" s="102"/>
      <c r="D19856" s="100" t="s">
        <v>33887</v>
      </c>
      <c r="E19856" s="101">
        <v>86.69</v>
      </c>
      <c r="F19856" s="102"/>
    </row>
    <row r="19857" ht="12.75" customHeight="1">
      <c r="A19857" s="100" t="s">
        <v>33726</v>
      </c>
      <c r="B19857" s="101">
        <v>136.4</v>
      </c>
      <c r="C19857" s="102"/>
      <c r="D19857" s="100" t="s">
        <v>33888</v>
      </c>
      <c r="E19857" s="101">
        <v>35.66</v>
      </c>
      <c r="F19857" s="102"/>
    </row>
    <row r="19858" ht="12.75" customHeight="1">
      <c r="A19858" s="100" t="s">
        <v>20082</v>
      </c>
      <c r="B19858" s="101">
        <v>133.45</v>
      </c>
      <c r="C19858" s="102"/>
      <c r="D19858" s="100" t="s">
        <v>33889</v>
      </c>
      <c r="E19858" s="101">
        <v>30.25</v>
      </c>
      <c r="F19858" s="102"/>
    </row>
    <row r="19859" ht="12.75" customHeight="1">
      <c r="A19859" s="100" t="s">
        <v>33727</v>
      </c>
      <c r="B19859" s="101">
        <v>406.79</v>
      </c>
      <c r="C19859" s="102"/>
      <c r="D19859" s="100" t="s">
        <v>20332</v>
      </c>
      <c r="E19859" s="101">
        <v>83.79</v>
      </c>
      <c r="F19859" s="102"/>
    </row>
    <row r="19860" ht="12.75" customHeight="1">
      <c r="A19860" s="100" t="s">
        <v>20084</v>
      </c>
      <c r="B19860" s="101">
        <v>399.08</v>
      </c>
      <c r="C19860" s="102"/>
      <c r="D19860" s="100" t="s">
        <v>20334</v>
      </c>
      <c r="E19860" s="101">
        <v>32.76</v>
      </c>
      <c r="F19860" s="102"/>
    </row>
    <row r="19861" ht="12.75" customHeight="1">
      <c r="A19861" s="100" t="s">
        <v>33728</v>
      </c>
      <c r="B19861" s="101">
        <v>622.13</v>
      </c>
      <c r="C19861" s="102"/>
      <c r="D19861" s="100" t="s">
        <v>20335</v>
      </c>
      <c r="E19861" s="101">
        <v>27.35</v>
      </c>
      <c r="F19861" s="102"/>
    </row>
    <row r="19862" ht="12.75" customHeight="1">
      <c r="A19862" s="100" t="s">
        <v>20086</v>
      </c>
      <c r="B19862" s="101">
        <v>614.42</v>
      </c>
      <c r="C19862" s="102"/>
      <c r="D19862" s="100" t="s">
        <v>33890</v>
      </c>
      <c r="E19862" s="101">
        <v>120.61</v>
      </c>
      <c r="F19862" s="102"/>
    </row>
    <row r="19863" ht="12.75" customHeight="1">
      <c r="A19863" s="100" t="s">
        <v>33729</v>
      </c>
      <c r="B19863" s="101">
        <v>536.49</v>
      </c>
      <c r="C19863" s="102"/>
      <c r="D19863" s="100" t="s">
        <v>33891</v>
      </c>
      <c r="E19863" s="101">
        <v>46.64</v>
      </c>
      <c r="F19863" s="102"/>
    </row>
    <row r="19864" ht="12.75" customHeight="1">
      <c r="A19864" s="100" t="s">
        <v>20088</v>
      </c>
      <c r="B19864" s="101">
        <v>524.96</v>
      </c>
      <c r="C19864" s="102"/>
      <c r="D19864" s="100" t="s">
        <v>33892</v>
      </c>
      <c r="E19864" s="101">
        <v>37.85</v>
      </c>
      <c r="F19864" s="102"/>
    </row>
    <row r="19865" ht="12.75" customHeight="1">
      <c r="A19865" s="100" t="s">
        <v>33730</v>
      </c>
      <c r="B19865" s="101">
        <v>584.34</v>
      </c>
      <c r="C19865" s="102"/>
      <c r="D19865" s="100" t="s">
        <v>20337</v>
      </c>
      <c r="E19865" s="101">
        <v>117.71</v>
      </c>
      <c r="F19865" s="102"/>
    </row>
    <row r="19866" ht="12.75" customHeight="1">
      <c r="A19866" s="100" t="s">
        <v>20090</v>
      </c>
      <c r="B19866" s="101">
        <v>572.81</v>
      </c>
      <c r="C19866" s="102"/>
      <c r="D19866" s="100" t="s">
        <v>20339</v>
      </c>
      <c r="E19866" s="101">
        <v>43.74</v>
      </c>
      <c r="F19866" s="102"/>
    </row>
    <row r="19867" ht="12.75" customHeight="1">
      <c r="A19867" s="100" t="s">
        <v>33731</v>
      </c>
      <c r="B19867" s="101">
        <v>680.05</v>
      </c>
      <c r="C19867" s="102"/>
      <c r="D19867" s="100" t="s">
        <v>20340</v>
      </c>
      <c r="E19867" s="101">
        <v>34.95</v>
      </c>
      <c r="F19867" s="102"/>
    </row>
    <row r="19868" ht="12.75" customHeight="1">
      <c r="A19868" s="100" t="s">
        <v>20092</v>
      </c>
      <c r="B19868" s="101">
        <v>668.52</v>
      </c>
      <c r="C19868" s="102"/>
      <c r="D19868" s="100" t="s">
        <v>33893</v>
      </c>
      <c r="E19868" s="101">
        <v>106.81</v>
      </c>
      <c r="F19868" s="102"/>
    </row>
    <row r="19869" ht="12.75" customHeight="1">
      <c r="A19869" s="100" t="s">
        <v>33734</v>
      </c>
      <c r="B19869" s="101">
        <v>727.9</v>
      </c>
      <c r="C19869" s="102"/>
      <c r="D19869" s="100" t="s">
        <v>33894</v>
      </c>
      <c r="E19869" s="101">
        <v>49.88</v>
      </c>
      <c r="F19869" s="102"/>
    </row>
    <row r="19870" ht="12.75" customHeight="1">
      <c r="A19870" s="100" t="s">
        <v>20094</v>
      </c>
      <c r="B19870" s="101">
        <v>716.37</v>
      </c>
      <c r="C19870" s="102"/>
      <c r="D19870" s="100" t="s">
        <v>33895</v>
      </c>
      <c r="E19870" s="101">
        <v>42.66</v>
      </c>
      <c r="F19870" s="102"/>
    </row>
    <row r="19871" ht="12.75" customHeight="1">
      <c r="A19871" s="100" t="s">
        <v>33735</v>
      </c>
      <c r="B19871" s="101">
        <v>775.76</v>
      </c>
      <c r="C19871" s="102"/>
      <c r="D19871" s="100" t="s">
        <v>20341</v>
      </c>
      <c r="E19871" s="101">
        <v>103.91</v>
      </c>
      <c r="F19871" s="102"/>
    </row>
    <row r="19872" ht="12.75" customHeight="1">
      <c r="A19872" s="100" t="s">
        <v>20096</v>
      </c>
      <c r="B19872" s="101">
        <v>764.23</v>
      </c>
      <c r="C19872" s="102"/>
      <c r="D19872" s="100" t="s">
        <v>20343</v>
      </c>
      <c r="E19872" s="101">
        <v>46.98</v>
      </c>
      <c r="F19872" s="102"/>
    </row>
    <row r="19873" ht="12.75" customHeight="1">
      <c r="A19873" s="100" t="s">
        <v>33736</v>
      </c>
      <c r="B19873" s="101">
        <v>823.61</v>
      </c>
      <c r="C19873" s="102"/>
      <c r="D19873" s="100" t="s">
        <v>20344</v>
      </c>
      <c r="E19873" s="101">
        <v>39.76</v>
      </c>
      <c r="F19873" s="102"/>
    </row>
    <row r="19874" ht="12.75" customHeight="1">
      <c r="A19874" s="100" t="s">
        <v>20098</v>
      </c>
      <c r="B19874" s="101">
        <v>812.08</v>
      </c>
      <c r="C19874" s="102"/>
      <c r="D19874" s="100" t="s">
        <v>33896</v>
      </c>
      <c r="E19874" s="101">
        <v>5.94</v>
      </c>
      <c r="F19874" s="102"/>
    </row>
    <row r="19875" ht="12.75" customHeight="1">
      <c r="A19875" s="100" t="s">
        <v>33737</v>
      </c>
      <c r="B19875" s="101">
        <v>67.53</v>
      </c>
      <c r="C19875" s="102"/>
      <c r="D19875" s="100" t="s">
        <v>33897</v>
      </c>
      <c r="E19875" s="101">
        <v>0.56</v>
      </c>
      <c r="F19875" s="102"/>
    </row>
    <row r="19876" ht="12.75" customHeight="1">
      <c r="A19876" s="100" t="s">
        <v>20100</v>
      </c>
      <c r="B19876" s="101">
        <v>64.65</v>
      </c>
      <c r="C19876" s="102"/>
      <c r="D19876" s="100" t="s">
        <v>20345</v>
      </c>
      <c r="E19876" s="101">
        <v>5.94</v>
      </c>
      <c r="F19876" s="102"/>
    </row>
    <row r="19877" ht="12.75" customHeight="1">
      <c r="A19877" s="100" t="s">
        <v>33738</v>
      </c>
      <c r="B19877" s="101">
        <v>93.87</v>
      </c>
      <c r="C19877" s="102"/>
      <c r="D19877" s="100" t="s">
        <v>20347</v>
      </c>
      <c r="E19877" s="101">
        <v>0.56</v>
      </c>
      <c r="F19877" s="102"/>
    </row>
    <row r="19878" ht="12.75" customHeight="1">
      <c r="A19878" s="100" t="s">
        <v>20102</v>
      </c>
      <c r="B19878" s="101">
        <v>90.92</v>
      </c>
      <c r="C19878" s="102"/>
      <c r="D19878" s="100" t="s">
        <v>33898</v>
      </c>
      <c r="E19878" s="101">
        <v>274.24</v>
      </c>
      <c r="F19878" s="102"/>
    </row>
    <row r="19879" ht="12.75" customHeight="1">
      <c r="A19879" s="100" t="s">
        <v>33739</v>
      </c>
      <c r="B19879" s="101">
        <v>119.33</v>
      </c>
      <c r="C19879" s="102"/>
      <c r="D19879" s="100" t="s">
        <v>33899</v>
      </c>
      <c r="E19879" s="101">
        <v>172.18</v>
      </c>
      <c r="F19879" s="102"/>
    </row>
    <row r="19880" ht="12.75" customHeight="1">
      <c r="A19880" s="100" t="s">
        <v>20104</v>
      </c>
      <c r="B19880" s="101">
        <v>116.01</v>
      </c>
      <c r="C19880" s="102"/>
      <c r="D19880" s="100" t="s">
        <v>33900</v>
      </c>
      <c r="E19880" s="101">
        <v>150.69</v>
      </c>
      <c r="F19880" s="102"/>
    </row>
    <row r="19881" ht="12.75" customHeight="1">
      <c r="A19881" s="100" t="s">
        <v>33740</v>
      </c>
      <c r="B19881" s="101">
        <v>102.63</v>
      </c>
      <c r="C19881" s="102"/>
      <c r="D19881" s="100" t="s">
        <v>20348</v>
      </c>
      <c r="E19881" s="101">
        <v>270.99</v>
      </c>
      <c r="F19881" s="102"/>
    </row>
    <row r="19882" ht="12.75" customHeight="1">
      <c r="A19882" s="100" t="s">
        <v>20106</v>
      </c>
      <c r="B19882" s="101">
        <v>100.26</v>
      </c>
      <c r="C19882" s="102"/>
      <c r="D19882" s="100" t="s">
        <v>20350</v>
      </c>
      <c r="E19882" s="101">
        <v>168.93</v>
      </c>
      <c r="F19882" s="102"/>
    </row>
    <row r="19883" ht="12.75" customHeight="1">
      <c r="A19883" s="100" t="s">
        <v>33741</v>
      </c>
      <c r="B19883" s="101">
        <v>168.02</v>
      </c>
      <c r="C19883" s="102"/>
      <c r="D19883" s="100" t="s">
        <v>20351</v>
      </c>
      <c r="E19883" s="101">
        <v>147.44</v>
      </c>
      <c r="F19883" s="102"/>
    </row>
    <row r="19884" ht="12.75" customHeight="1">
      <c r="A19884" s="100" t="s">
        <v>20108</v>
      </c>
      <c r="B19884" s="101">
        <v>163.28</v>
      </c>
      <c r="C19884" s="102"/>
      <c r="D19884" s="100" t="s">
        <v>33901</v>
      </c>
      <c r="E19884" s="101">
        <v>417.66</v>
      </c>
      <c r="F19884" s="102"/>
    </row>
    <row r="19885" ht="12.75" customHeight="1">
      <c r="A19885" s="100" t="s">
        <v>33742</v>
      </c>
      <c r="B19885" s="101">
        <v>2338.0</v>
      </c>
      <c r="C19885" s="102"/>
      <c r="D19885" s="100" t="s">
        <v>33902</v>
      </c>
      <c r="E19885" s="101">
        <v>251.82</v>
      </c>
      <c r="F19885" s="102"/>
    </row>
    <row r="19886" ht="12.75" customHeight="1">
      <c r="A19886" s="100" t="s">
        <v>20110</v>
      </c>
      <c r="B19886" s="101">
        <v>2338.0</v>
      </c>
      <c r="C19886" s="102"/>
      <c r="D19886" s="100" t="s">
        <v>33903</v>
      </c>
      <c r="E19886" s="101">
        <v>219.55</v>
      </c>
      <c r="F19886" s="102"/>
    </row>
    <row r="19887" ht="12.75" customHeight="1">
      <c r="A19887" s="100" t="s">
        <v>33743</v>
      </c>
      <c r="B19887" s="101">
        <v>1204.07</v>
      </c>
      <c r="C19887" s="102"/>
      <c r="D19887" s="100" t="s">
        <v>20352</v>
      </c>
      <c r="E19887" s="101">
        <v>412.32</v>
      </c>
      <c r="F19887" s="102"/>
    </row>
    <row r="19888" ht="12.75" customHeight="1">
      <c r="A19888" s="100" t="s">
        <v>20112</v>
      </c>
      <c r="B19888" s="101">
        <v>1194.21</v>
      </c>
      <c r="C19888" s="102"/>
      <c r="D19888" s="100" t="s">
        <v>20354</v>
      </c>
      <c r="E19888" s="101">
        <v>246.48</v>
      </c>
      <c r="F19888" s="102"/>
    </row>
    <row r="19889" ht="12.75" customHeight="1">
      <c r="A19889" s="100" t="s">
        <v>33744</v>
      </c>
      <c r="B19889" s="101">
        <v>758.0</v>
      </c>
      <c r="C19889" s="102"/>
      <c r="D19889" s="100" t="s">
        <v>20355</v>
      </c>
      <c r="E19889" s="101">
        <v>214.21</v>
      </c>
      <c r="F19889" s="102"/>
    </row>
    <row r="19890" ht="12.75" customHeight="1">
      <c r="A19890" s="100" t="s">
        <v>20114</v>
      </c>
      <c r="B19890" s="101">
        <v>758.0</v>
      </c>
      <c r="C19890" s="102"/>
      <c r="D19890" s="100" t="s">
        <v>33904</v>
      </c>
      <c r="E19890" s="101">
        <v>217.84</v>
      </c>
      <c r="F19890" s="102"/>
    </row>
    <row r="19891" ht="12.75" customHeight="1">
      <c r="A19891" s="100" t="s">
        <v>33745</v>
      </c>
      <c r="B19891" s="101">
        <v>210.0</v>
      </c>
      <c r="C19891" s="102"/>
      <c r="D19891" s="100" t="s">
        <v>33905</v>
      </c>
      <c r="E19891" s="101">
        <v>91.24</v>
      </c>
      <c r="F19891" s="102"/>
    </row>
    <row r="19892" ht="12.75" customHeight="1">
      <c r="A19892" s="100" t="s">
        <v>20116</v>
      </c>
      <c r="B19892" s="101">
        <v>210.0</v>
      </c>
      <c r="C19892" s="102"/>
      <c r="D19892" s="100" t="s">
        <v>33906</v>
      </c>
      <c r="E19892" s="101">
        <v>76.67</v>
      </c>
      <c r="F19892" s="102"/>
    </row>
    <row r="19893" ht="12.75" customHeight="1">
      <c r="A19893" s="100" t="s">
        <v>33746</v>
      </c>
      <c r="B19893" s="101">
        <v>1963.5</v>
      </c>
      <c r="C19893" s="102"/>
      <c r="D19893" s="100" t="s">
        <v>20356</v>
      </c>
      <c r="E19893" s="101">
        <v>211.69</v>
      </c>
      <c r="F19893" s="102"/>
    </row>
    <row r="19894" ht="12.75" customHeight="1">
      <c r="A19894" s="100" t="s">
        <v>20118</v>
      </c>
      <c r="B19894" s="101">
        <v>1963.5</v>
      </c>
      <c r="C19894" s="102"/>
      <c r="D19894" s="100" t="s">
        <v>20358</v>
      </c>
      <c r="E19894" s="101">
        <v>85.09</v>
      </c>
      <c r="F19894" s="102"/>
    </row>
    <row r="19895" ht="12.75" customHeight="1">
      <c r="A19895" s="100" t="s">
        <v>33747</v>
      </c>
      <c r="B19895" s="101">
        <v>55.95</v>
      </c>
      <c r="C19895" s="102"/>
      <c r="D19895" s="100" t="s">
        <v>20359</v>
      </c>
      <c r="E19895" s="101">
        <v>70.52</v>
      </c>
      <c r="F19895" s="102"/>
    </row>
    <row r="19896" ht="12.75" customHeight="1">
      <c r="A19896" s="100" t="s">
        <v>20120</v>
      </c>
      <c r="B19896" s="101">
        <v>55.95</v>
      </c>
      <c r="C19896" s="102"/>
      <c r="D19896" s="100" t="s">
        <v>33907</v>
      </c>
      <c r="E19896" s="101">
        <v>108.6</v>
      </c>
      <c r="F19896" s="102"/>
    </row>
    <row r="19897" ht="12.75" customHeight="1">
      <c r="A19897" s="100" t="s">
        <v>33748</v>
      </c>
      <c r="B19897" s="101">
        <v>1577.62</v>
      </c>
      <c r="C19897" s="102"/>
      <c r="D19897" s="100" t="s">
        <v>33908</v>
      </c>
      <c r="E19897" s="101">
        <v>69.56</v>
      </c>
      <c r="F19897" s="102"/>
    </row>
    <row r="19898" ht="12.75" customHeight="1">
      <c r="A19898" s="100" t="s">
        <v>20122</v>
      </c>
      <c r="B19898" s="101">
        <v>1500.89</v>
      </c>
      <c r="C19898" s="102"/>
      <c r="D19898" s="100" t="s">
        <v>33909</v>
      </c>
      <c r="E19898" s="101">
        <v>60.93</v>
      </c>
      <c r="F19898" s="102"/>
    </row>
    <row r="19899" ht="12.75" customHeight="1">
      <c r="A19899" s="100" t="s">
        <v>33749</v>
      </c>
      <c r="B19899" s="101">
        <v>3019.05</v>
      </c>
      <c r="C19899" s="102"/>
      <c r="D19899" s="100" t="s">
        <v>20360</v>
      </c>
      <c r="E19899" s="101">
        <v>105.35</v>
      </c>
      <c r="F19899" s="102"/>
    </row>
    <row r="19900" ht="12.75" customHeight="1">
      <c r="A19900" s="100" t="s">
        <v>20124</v>
      </c>
      <c r="B19900" s="101">
        <v>3005.15</v>
      </c>
      <c r="C19900" s="102"/>
      <c r="D19900" s="100" t="s">
        <v>20362</v>
      </c>
      <c r="E19900" s="101">
        <v>66.31</v>
      </c>
      <c r="F19900" s="102"/>
    </row>
    <row r="19901" ht="12.75" customHeight="1">
      <c r="A19901" s="100" t="s">
        <v>33750</v>
      </c>
      <c r="B19901" s="101">
        <v>1985.61</v>
      </c>
      <c r="C19901" s="102"/>
      <c r="D19901" s="100" t="s">
        <v>20363</v>
      </c>
      <c r="E19901" s="101">
        <v>57.68</v>
      </c>
      <c r="F19901" s="102"/>
    </row>
    <row r="19902" ht="12.75" customHeight="1">
      <c r="A19902" s="100" t="s">
        <v>20126</v>
      </c>
      <c r="B19902" s="101">
        <v>1955.74</v>
      </c>
      <c r="C19902" s="102"/>
      <c r="D19902" s="100" t="s">
        <v>33910</v>
      </c>
      <c r="E19902" s="101">
        <v>27.31</v>
      </c>
      <c r="F19902" s="102"/>
    </row>
    <row r="19903" ht="12.75" customHeight="1">
      <c r="A19903" s="100" t="s">
        <v>33751</v>
      </c>
      <c r="B19903" s="101">
        <v>675.12</v>
      </c>
      <c r="C19903" s="102"/>
      <c r="D19903" s="100" t="s">
        <v>33911</v>
      </c>
      <c r="E19903" s="101">
        <v>16.58</v>
      </c>
      <c r="F19903" s="102"/>
    </row>
    <row r="19904" ht="12.75" customHeight="1">
      <c r="A19904" s="100" t="s">
        <v>20128</v>
      </c>
      <c r="B19904" s="101">
        <v>675.12</v>
      </c>
      <c r="C19904" s="102"/>
      <c r="D19904" s="100" t="s">
        <v>33912</v>
      </c>
      <c r="E19904" s="101">
        <v>13.94</v>
      </c>
      <c r="F19904" s="102"/>
    </row>
    <row r="19905" ht="12.75" customHeight="1">
      <c r="A19905" s="100" t="s">
        <v>33752</v>
      </c>
      <c r="B19905" s="101">
        <v>1284.27</v>
      </c>
      <c r="C19905" s="102"/>
      <c r="D19905" s="100" t="s">
        <v>20364</v>
      </c>
      <c r="E19905" s="101">
        <v>27.31</v>
      </c>
      <c r="F19905" s="102"/>
    </row>
    <row r="19906" ht="12.75" customHeight="1">
      <c r="A19906" s="100" t="s">
        <v>20130</v>
      </c>
      <c r="B19906" s="101">
        <v>1284.27</v>
      </c>
      <c r="C19906" s="102"/>
      <c r="D19906" s="100" t="s">
        <v>20366</v>
      </c>
      <c r="E19906" s="101">
        <v>16.58</v>
      </c>
      <c r="F19906" s="102"/>
    </row>
    <row r="19907" ht="12.75" customHeight="1">
      <c r="A19907" s="100" t="s">
        <v>33753</v>
      </c>
      <c r="B19907" s="101">
        <v>1488.52</v>
      </c>
      <c r="C19907" s="102"/>
      <c r="D19907" s="100" t="s">
        <v>20367</v>
      </c>
      <c r="E19907" s="101">
        <v>13.94</v>
      </c>
      <c r="F19907" s="102"/>
    </row>
    <row r="19908" ht="12.75" customHeight="1">
      <c r="A19908" s="100" t="s">
        <v>20132</v>
      </c>
      <c r="B19908" s="101">
        <v>1488.52</v>
      </c>
      <c r="C19908" s="102"/>
      <c r="D19908" s="100" t="s">
        <v>33913</v>
      </c>
      <c r="E19908" s="101">
        <v>29.44</v>
      </c>
      <c r="F19908" s="102"/>
    </row>
    <row r="19909" ht="12.75" customHeight="1">
      <c r="A19909" s="100" t="s">
        <v>33754</v>
      </c>
      <c r="B19909" s="101">
        <v>1746.27</v>
      </c>
      <c r="C19909" s="102"/>
      <c r="D19909" s="100" t="s">
        <v>33914</v>
      </c>
      <c r="E19909" s="101">
        <v>18.4</v>
      </c>
      <c r="F19909" s="102"/>
    </row>
    <row r="19910" ht="12.75" customHeight="1">
      <c r="A19910" s="100" t="s">
        <v>20134</v>
      </c>
      <c r="B19910" s="101">
        <v>1746.27</v>
      </c>
      <c r="C19910" s="102"/>
      <c r="D19910" s="100" t="s">
        <v>20368</v>
      </c>
      <c r="E19910" s="101">
        <v>29.44</v>
      </c>
      <c r="F19910" s="102"/>
    </row>
    <row r="19911" ht="12.75" customHeight="1">
      <c r="A19911" s="100" t="s">
        <v>33755</v>
      </c>
      <c r="B19911" s="101">
        <v>2021.29</v>
      </c>
      <c r="C19911" s="102"/>
      <c r="D19911" s="100" t="s">
        <v>20370</v>
      </c>
      <c r="E19911" s="101">
        <v>18.4</v>
      </c>
      <c r="F19911" s="102"/>
    </row>
    <row r="19912" ht="12.75" customHeight="1">
      <c r="A19912" s="100" t="s">
        <v>20136</v>
      </c>
      <c r="B19912" s="101">
        <v>2021.29</v>
      </c>
      <c r="C19912" s="102"/>
      <c r="D19912" s="100" t="s">
        <v>33915</v>
      </c>
      <c r="E19912" s="101">
        <v>42.67</v>
      </c>
      <c r="F19912" s="102"/>
    </row>
    <row r="19913" ht="12.75" customHeight="1">
      <c r="A19913" s="100" t="s">
        <v>33756</v>
      </c>
      <c r="B19913" s="101">
        <v>2300.67</v>
      </c>
      <c r="C19913" s="102"/>
      <c r="D19913" s="100" t="s">
        <v>33916</v>
      </c>
      <c r="E19913" s="101">
        <v>38.02</v>
      </c>
      <c r="F19913" s="102"/>
    </row>
    <row r="19914" ht="12.75" customHeight="1">
      <c r="A19914" s="100" t="s">
        <v>20138</v>
      </c>
      <c r="B19914" s="101">
        <v>2300.67</v>
      </c>
      <c r="C19914" s="102"/>
      <c r="D19914" s="100" t="s">
        <v>20371</v>
      </c>
      <c r="E19914" s="101">
        <v>38.49</v>
      </c>
      <c r="F19914" s="102"/>
    </row>
    <row r="19915" ht="12.75" customHeight="1">
      <c r="A19915" s="100" t="s">
        <v>33759</v>
      </c>
      <c r="B19915" s="101">
        <v>2604.09</v>
      </c>
      <c r="C19915" s="102"/>
      <c r="D19915" s="100" t="s">
        <v>20373</v>
      </c>
      <c r="E19915" s="101">
        <v>33.84</v>
      </c>
      <c r="F19915" s="102"/>
    </row>
    <row r="19916" ht="12.75" customHeight="1">
      <c r="A19916" s="100" t="s">
        <v>20140</v>
      </c>
      <c r="B19916" s="101">
        <v>2604.09</v>
      </c>
      <c r="C19916" s="102"/>
      <c r="D19916" s="100" t="s">
        <v>33917</v>
      </c>
      <c r="E19916" s="101">
        <v>45.13</v>
      </c>
      <c r="F19916" s="102"/>
    </row>
    <row r="19917" ht="12.75" customHeight="1">
      <c r="A19917" s="100" t="s">
        <v>33760</v>
      </c>
      <c r="B19917" s="101">
        <v>3302.13</v>
      </c>
      <c r="C19917" s="102"/>
      <c r="D19917" s="100" t="s">
        <v>33918</v>
      </c>
      <c r="E19917" s="101">
        <v>39.39</v>
      </c>
      <c r="F19917" s="102"/>
    </row>
    <row r="19918" ht="12.75" customHeight="1">
      <c r="A19918" s="100" t="s">
        <v>20142</v>
      </c>
      <c r="B19918" s="101">
        <v>3302.13</v>
      </c>
      <c r="C19918" s="102"/>
      <c r="D19918" s="100" t="s">
        <v>20374</v>
      </c>
      <c r="E19918" s="101">
        <v>40.95</v>
      </c>
      <c r="F19918" s="102"/>
    </row>
    <row r="19919" ht="12.75" customHeight="1">
      <c r="A19919" s="100" t="s">
        <v>33761</v>
      </c>
      <c r="B19919" s="101">
        <v>1483.2</v>
      </c>
      <c r="C19919" s="102"/>
      <c r="D19919" s="100" t="s">
        <v>20376</v>
      </c>
      <c r="E19919" s="101">
        <v>35.21</v>
      </c>
      <c r="F19919" s="102"/>
    </row>
    <row r="19920" ht="12.75" customHeight="1">
      <c r="A19920" s="100" t="s">
        <v>20144</v>
      </c>
      <c r="B19920" s="101">
        <v>1483.2</v>
      </c>
      <c r="C19920" s="102"/>
      <c r="D19920" s="100" t="s">
        <v>33919</v>
      </c>
      <c r="E19920" s="101">
        <v>48.85</v>
      </c>
      <c r="F19920" s="102"/>
    </row>
    <row r="19921" ht="12.75" customHeight="1">
      <c r="A19921" s="100" t="s">
        <v>33762</v>
      </c>
      <c r="B19921" s="101">
        <v>2060.0</v>
      </c>
      <c r="C19921" s="102"/>
      <c r="D19921" s="100" t="s">
        <v>33920</v>
      </c>
      <c r="E19921" s="101">
        <v>41.63</v>
      </c>
      <c r="F19921" s="102"/>
    </row>
    <row r="19922" ht="12.75" customHeight="1">
      <c r="A19922" s="100" t="s">
        <v>20146</v>
      </c>
      <c r="B19922" s="101">
        <v>2060.0</v>
      </c>
      <c r="C19922" s="102"/>
      <c r="D19922" s="100" t="s">
        <v>20377</v>
      </c>
      <c r="E19922" s="101">
        <v>44.67</v>
      </c>
      <c r="F19922" s="102"/>
    </row>
    <row r="19923" ht="12.75" customHeight="1">
      <c r="A19923" s="100" t="s">
        <v>33763</v>
      </c>
      <c r="B19923" s="101">
        <v>2485.47</v>
      </c>
      <c r="C19923" s="102"/>
      <c r="D19923" s="100" t="s">
        <v>20379</v>
      </c>
      <c r="E19923" s="101">
        <v>37.45</v>
      </c>
      <c r="F19923" s="102"/>
    </row>
    <row r="19924" ht="12.75" customHeight="1">
      <c r="A19924" s="100" t="s">
        <v>20148</v>
      </c>
      <c r="B19924" s="101">
        <v>2485.47</v>
      </c>
      <c r="C19924" s="102"/>
      <c r="D19924" s="100" t="s">
        <v>33921</v>
      </c>
      <c r="E19924" s="101">
        <v>56.57</v>
      </c>
      <c r="F19924" s="102"/>
    </row>
    <row r="19925" ht="12.75" customHeight="1">
      <c r="A19925" s="100" t="s">
        <v>33764</v>
      </c>
      <c r="B19925" s="101">
        <v>2947.47</v>
      </c>
      <c r="C19925" s="102"/>
      <c r="D19925" s="100" t="s">
        <v>33922</v>
      </c>
      <c r="E19925" s="101">
        <v>46.12</v>
      </c>
      <c r="F19925" s="102"/>
    </row>
    <row r="19926" ht="12.75" customHeight="1">
      <c r="A19926" s="100" t="s">
        <v>20150</v>
      </c>
      <c r="B19926" s="101">
        <v>2947.47</v>
      </c>
      <c r="C19926" s="102"/>
      <c r="D19926" s="100" t="s">
        <v>20380</v>
      </c>
      <c r="E19926" s="101">
        <v>52.39</v>
      </c>
      <c r="F19926" s="102"/>
    </row>
    <row r="19927" ht="12.75" customHeight="1">
      <c r="A19927" s="100" t="s">
        <v>33765</v>
      </c>
      <c r="B19927" s="101">
        <v>3790.4</v>
      </c>
      <c r="C19927" s="102"/>
      <c r="D19927" s="100" t="s">
        <v>20382</v>
      </c>
      <c r="E19927" s="101">
        <v>41.94</v>
      </c>
      <c r="F19927" s="102"/>
    </row>
    <row r="19928" ht="12.75" customHeight="1">
      <c r="A19928" s="100" t="s">
        <v>20152</v>
      </c>
      <c r="B19928" s="101">
        <v>3790.4</v>
      </c>
      <c r="C19928" s="102"/>
      <c r="D19928" s="100" t="s">
        <v>33923</v>
      </c>
      <c r="E19928" s="101">
        <v>79.85</v>
      </c>
      <c r="F19928" s="102"/>
    </row>
    <row r="19929" ht="12.75" customHeight="1">
      <c r="A19929" s="100" t="s">
        <v>33766</v>
      </c>
      <c r="B19929" s="101">
        <v>3871.47</v>
      </c>
      <c r="C19929" s="102"/>
      <c r="D19929" s="100" t="s">
        <v>33924</v>
      </c>
      <c r="E19929" s="101">
        <v>39.68</v>
      </c>
      <c r="F19929" s="102"/>
    </row>
    <row r="19930" ht="12.75" customHeight="1">
      <c r="A19930" s="100" t="s">
        <v>20154</v>
      </c>
      <c r="B19930" s="101">
        <v>3871.47</v>
      </c>
      <c r="C19930" s="102"/>
      <c r="D19930" s="100" t="s">
        <v>33925</v>
      </c>
      <c r="E19930" s="101">
        <v>34.66</v>
      </c>
      <c r="F19930" s="102"/>
    </row>
    <row r="19931" ht="12.75" customHeight="1">
      <c r="A19931" s="100" t="s">
        <v>33767</v>
      </c>
      <c r="B19931" s="101">
        <v>4610.67</v>
      </c>
      <c r="C19931" s="102"/>
      <c r="D19931" s="100" t="s">
        <v>20383</v>
      </c>
      <c r="E19931" s="101">
        <v>76.6</v>
      </c>
      <c r="F19931" s="102"/>
    </row>
    <row r="19932" ht="12.75" customHeight="1">
      <c r="A19932" s="100" t="s">
        <v>20156</v>
      </c>
      <c r="B19932" s="101">
        <v>4610.67</v>
      </c>
      <c r="C19932" s="102"/>
      <c r="D19932" s="100" t="s">
        <v>20385</v>
      </c>
      <c r="E19932" s="101">
        <v>36.43</v>
      </c>
      <c r="F19932" s="102"/>
    </row>
    <row r="19933" ht="12.75" customHeight="1">
      <c r="A19933" s="100" t="s">
        <v>33768</v>
      </c>
      <c r="B19933" s="101">
        <v>5165.07</v>
      </c>
      <c r="C19933" s="102"/>
      <c r="D19933" s="100" t="s">
        <v>20386</v>
      </c>
      <c r="E19933" s="101">
        <v>31.41</v>
      </c>
      <c r="F19933" s="102"/>
    </row>
    <row r="19934" ht="12.75" customHeight="1">
      <c r="A19934" s="100" t="s">
        <v>20158</v>
      </c>
      <c r="B19934" s="101">
        <v>5165.07</v>
      </c>
      <c r="C19934" s="102"/>
      <c r="D19934" s="100" t="s">
        <v>33926</v>
      </c>
      <c r="E19934" s="101">
        <v>80.74</v>
      </c>
      <c r="F19934" s="102"/>
    </row>
    <row r="19935" ht="12.75" customHeight="1">
      <c r="A19935" s="100" t="s">
        <v>33769</v>
      </c>
      <c r="B19935" s="101">
        <v>702.1</v>
      </c>
      <c r="C19935" s="102"/>
      <c r="D19935" s="100" t="s">
        <v>33927</v>
      </c>
      <c r="E19935" s="101">
        <v>40.26</v>
      </c>
      <c r="F19935" s="102"/>
    </row>
    <row r="19936" ht="12.75" customHeight="1">
      <c r="A19936" s="100" t="s">
        <v>20160</v>
      </c>
      <c r="B19936" s="101">
        <v>702.1</v>
      </c>
      <c r="C19936" s="102"/>
      <c r="D19936" s="100" t="s">
        <v>33928</v>
      </c>
      <c r="E19936" s="101">
        <v>35.17</v>
      </c>
      <c r="F19936" s="102"/>
    </row>
    <row r="19937" ht="12.75" customHeight="1">
      <c r="A19937" s="100" t="s">
        <v>33770</v>
      </c>
      <c r="B19937" s="101">
        <v>389.25</v>
      </c>
      <c r="C19937" s="102"/>
      <c r="D19937" s="100" t="s">
        <v>20387</v>
      </c>
      <c r="E19937" s="101">
        <v>77.49</v>
      </c>
      <c r="F19937" s="102"/>
    </row>
    <row r="19938" ht="12.75" customHeight="1">
      <c r="A19938" s="100" t="s">
        <v>20162</v>
      </c>
      <c r="B19938" s="101">
        <v>389.25</v>
      </c>
      <c r="C19938" s="102"/>
      <c r="D19938" s="100" t="s">
        <v>20389</v>
      </c>
      <c r="E19938" s="101">
        <v>37.01</v>
      </c>
      <c r="F19938" s="102"/>
    </row>
    <row r="19939" ht="12.75" customHeight="1">
      <c r="A19939" s="100" t="s">
        <v>33771</v>
      </c>
      <c r="B19939" s="101">
        <v>772.5</v>
      </c>
      <c r="C19939" s="102"/>
      <c r="D19939" s="100" t="s">
        <v>20390</v>
      </c>
      <c r="E19939" s="101">
        <v>31.92</v>
      </c>
      <c r="F19939" s="102"/>
    </row>
    <row r="19940" ht="12.75" customHeight="1">
      <c r="A19940" s="100" t="s">
        <v>20164</v>
      </c>
      <c r="B19940" s="101">
        <v>772.5</v>
      </c>
      <c r="C19940" s="102"/>
      <c r="D19940" s="100" t="s">
        <v>33929</v>
      </c>
      <c r="E19940" s="101">
        <v>96.97</v>
      </c>
      <c r="F19940" s="102"/>
    </row>
    <row r="19941" ht="12.75" customHeight="1">
      <c r="A19941" s="100" t="s">
        <v>33772</v>
      </c>
      <c r="B19941" s="101">
        <v>26.32</v>
      </c>
      <c r="C19941" s="102"/>
      <c r="D19941" s="100" t="s">
        <v>33930</v>
      </c>
      <c r="E19941" s="101">
        <v>48.34</v>
      </c>
      <c r="F19941" s="102"/>
    </row>
    <row r="19942" ht="12.75" customHeight="1">
      <c r="A19942" s="100" t="s">
        <v>20166</v>
      </c>
      <c r="B19942" s="101">
        <v>24.94</v>
      </c>
      <c r="C19942" s="102"/>
      <c r="D19942" s="100" t="s">
        <v>33931</v>
      </c>
      <c r="E19942" s="101">
        <v>41.59</v>
      </c>
      <c r="F19942" s="102"/>
    </row>
    <row r="19943" ht="12.75" customHeight="1">
      <c r="A19943" s="100" t="s">
        <v>33773</v>
      </c>
      <c r="B19943" s="101">
        <v>32.12</v>
      </c>
      <c r="C19943" s="102"/>
      <c r="D19943" s="100" t="s">
        <v>20391</v>
      </c>
      <c r="E19943" s="101">
        <v>94.07</v>
      </c>
      <c r="F19943" s="102"/>
    </row>
    <row r="19944" ht="12.75" customHeight="1">
      <c r="A19944" s="100" t="s">
        <v>20168</v>
      </c>
      <c r="B19944" s="101">
        <v>30.74</v>
      </c>
      <c r="C19944" s="102"/>
      <c r="D19944" s="100" t="s">
        <v>20393</v>
      </c>
      <c r="E19944" s="101">
        <v>45.44</v>
      </c>
      <c r="F19944" s="102"/>
    </row>
    <row r="19945" ht="12.75" customHeight="1">
      <c r="A19945" s="100" t="s">
        <v>33774</v>
      </c>
      <c r="B19945" s="101">
        <v>26.03</v>
      </c>
      <c r="C19945" s="102"/>
      <c r="D19945" s="100" t="s">
        <v>20394</v>
      </c>
      <c r="E19945" s="101">
        <v>38.69</v>
      </c>
      <c r="F19945" s="102"/>
    </row>
    <row r="19946" ht="12.75" customHeight="1">
      <c r="A19946" s="100" t="s">
        <v>20170</v>
      </c>
      <c r="B19946" s="101">
        <v>24.65</v>
      </c>
      <c r="C19946" s="102"/>
      <c r="D19946" s="100" t="s">
        <v>33932</v>
      </c>
      <c r="E19946" s="101">
        <v>102.28</v>
      </c>
      <c r="F19946" s="102"/>
    </row>
    <row r="19947" ht="12.75" customHeight="1">
      <c r="A19947" s="100" t="s">
        <v>33775</v>
      </c>
      <c r="B19947" s="101">
        <v>31.57</v>
      </c>
      <c r="C19947" s="102"/>
      <c r="D19947" s="100" t="s">
        <v>33933</v>
      </c>
      <c r="E19947" s="101">
        <v>53.71</v>
      </c>
      <c r="F19947" s="102"/>
    </row>
    <row r="19948" ht="12.75" customHeight="1">
      <c r="A19948" s="100" t="s">
        <v>20172</v>
      </c>
      <c r="B19948" s="101">
        <v>30.19</v>
      </c>
      <c r="C19948" s="102"/>
      <c r="D19948" s="100" t="s">
        <v>33934</v>
      </c>
      <c r="E19948" s="101">
        <v>46.54</v>
      </c>
      <c r="F19948" s="102"/>
    </row>
    <row r="19949" ht="12.75" customHeight="1">
      <c r="A19949" s="100" t="s">
        <v>33776</v>
      </c>
      <c r="B19949" s="101">
        <v>26.03</v>
      </c>
      <c r="C19949" s="102"/>
      <c r="D19949" s="100" t="s">
        <v>20395</v>
      </c>
      <c r="E19949" s="101">
        <v>99.38</v>
      </c>
      <c r="F19949" s="102"/>
    </row>
    <row r="19950" ht="12.75" customHeight="1">
      <c r="A19950" s="100" t="s">
        <v>20174</v>
      </c>
      <c r="B19950" s="101">
        <v>24.65</v>
      </c>
      <c r="C19950" s="102"/>
      <c r="D19950" s="100" t="s">
        <v>20397</v>
      </c>
      <c r="E19950" s="101">
        <v>50.81</v>
      </c>
      <c r="F19950" s="102"/>
    </row>
    <row r="19951" ht="12.75" customHeight="1">
      <c r="A19951" s="100" t="s">
        <v>33777</v>
      </c>
      <c r="B19951" s="101">
        <v>31.57</v>
      </c>
      <c r="C19951" s="102"/>
      <c r="D19951" s="100" t="s">
        <v>20398</v>
      </c>
      <c r="E19951" s="101">
        <v>43.64</v>
      </c>
      <c r="F19951" s="102"/>
    </row>
    <row r="19952" ht="12.75" customHeight="1">
      <c r="A19952" s="100" t="s">
        <v>20176</v>
      </c>
      <c r="B19952" s="101">
        <v>30.19</v>
      </c>
      <c r="C19952" s="102"/>
      <c r="D19952" s="100" t="s">
        <v>33935</v>
      </c>
      <c r="E19952" s="101">
        <v>128.66</v>
      </c>
      <c r="F19952" s="102"/>
    </row>
    <row r="19953" ht="12.75" customHeight="1">
      <c r="A19953" s="100" t="s">
        <v>33778</v>
      </c>
      <c r="B19953" s="101">
        <v>32.7</v>
      </c>
      <c r="C19953" s="102"/>
      <c r="D19953" s="100" t="s">
        <v>33936</v>
      </c>
      <c r="E19953" s="101">
        <v>71.05</v>
      </c>
      <c r="F19953" s="102"/>
    </row>
    <row r="19954" ht="12.75" customHeight="1">
      <c r="A19954" s="100" t="s">
        <v>20178</v>
      </c>
      <c r="B19954" s="101">
        <v>31.32</v>
      </c>
      <c r="C19954" s="102"/>
      <c r="D19954" s="100" t="s">
        <v>33937</v>
      </c>
      <c r="E19954" s="101">
        <v>61.62</v>
      </c>
      <c r="F19954" s="102"/>
    </row>
    <row r="19955" ht="12.75" customHeight="1">
      <c r="A19955" s="100" t="s">
        <v>33779</v>
      </c>
      <c r="B19955" s="101">
        <v>33.91</v>
      </c>
      <c r="C19955" s="102"/>
      <c r="D19955" s="100" t="s">
        <v>20399</v>
      </c>
      <c r="E19955" s="101">
        <v>125.76</v>
      </c>
      <c r="F19955" s="102"/>
    </row>
    <row r="19956" ht="12.75" customHeight="1">
      <c r="A19956" s="100" t="s">
        <v>20180</v>
      </c>
      <c r="B19956" s="101">
        <v>32.53</v>
      </c>
      <c r="C19956" s="102"/>
      <c r="D19956" s="100" t="s">
        <v>20401</v>
      </c>
      <c r="E19956" s="101">
        <v>68.15</v>
      </c>
      <c r="F19956" s="102"/>
    </row>
    <row r="19957" ht="12.75" customHeight="1">
      <c r="A19957" s="100" t="s">
        <v>33780</v>
      </c>
      <c r="B19957" s="101">
        <v>30.12</v>
      </c>
      <c r="C19957" s="102"/>
      <c r="D19957" s="100" t="s">
        <v>20402</v>
      </c>
      <c r="E19957" s="101">
        <v>58.72</v>
      </c>
      <c r="F19957" s="102"/>
    </row>
    <row r="19958" ht="12.75" customHeight="1">
      <c r="A19958" s="100" t="s">
        <v>20182</v>
      </c>
      <c r="B19958" s="101">
        <v>28.74</v>
      </c>
      <c r="C19958" s="102"/>
      <c r="D19958" s="100" t="s">
        <v>33938</v>
      </c>
      <c r="E19958" s="101">
        <v>30.0</v>
      </c>
      <c r="F19958" s="102"/>
    </row>
    <row r="19959" ht="12.75" customHeight="1">
      <c r="A19959" s="100" t="s">
        <v>33781</v>
      </c>
      <c r="B19959" s="101">
        <v>38.66</v>
      </c>
      <c r="C19959" s="102"/>
      <c r="D19959" s="100" t="s">
        <v>33939</v>
      </c>
      <c r="E19959" s="101">
        <v>18.41</v>
      </c>
      <c r="F19959" s="102"/>
    </row>
    <row r="19960" ht="12.75" customHeight="1">
      <c r="A19960" s="100" t="s">
        <v>20184</v>
      </c>
      <c r="B19960" s="101">
        <v>37.28</v>
      </c>
      <c r="C19960" s="102"/>
      <c r="D19960" s="100" t="s">
        <v>20403</v>
      </c>
      <c r="E19960" s="101">
        <v>30.0</v>
      </c>
      <c r="F19960" s="102"/>
    </row>
    <row r="19961" ht="12.75" customHeight="1">
      <c r="A19961" s="100" t="s">
        <v>33782</v>
      </c>
      <c r="B19961" s="101">
        <v>30.12</v>
      </c>
      <c r="C19961" s="102"/>
      <c r="D19961" s="100" t="s">
        <v>20405</v>
      </c>
      <c r="E19961" s="101">
        <v>18.41</v>
      </c>
      <c r="F19961" s="102"/>
    </row>
    <row r="19962" ht="12.75" customHeight="1">
      <c r="A19962" s="100" t="s">
        <v>20186</v>
      </c>
      <c r="B19962" s="101">
        <v>28.74</v>
      </c>
      <c r="C19962" s="102"/>
      <c r="D19962" s="100" t="s">
        <v>33940</v>
      </c>
      <c r="E19962" s="101">
        <v>62.87</v>
      </c>
      <c r="F19962" s="102"/>
    </row>
    <row r="19963" ht="12.75" customHeight="1">
      <c r="A19963" s="100" t="s">
        <v>33785</v>
      </c>
      <c r="B19963" s="101">
        <v>38.53</v>
      </c>
      <c r="C19963" s="102"/>
      <c r="D19963" s="100" t="s">
        <v>33941</v>
      </c>
      <c r="E19963" s="101">
        <v>19.62</v>
      </c>
      <c r="F19963" s="102"/>
    </row>
    <row r="19964" ht="12.75" customHeight="1">
      <c r="A19964" s="100" t="s">
        <v>20188</v>
      </c>
      <c r="B19964" s="101">
        <v>37.15</v>
      </c>
      <c r="C19964" s="102"/>
      <c r="D19964" s="100" t="s">
        <v>33942</v>
      </c>
      <c r="E19964" s="101">
        <v>7.35</v>
      </c>
      <c r="F19964" s="102"/>
    </row>
    <row r="19965" ht="12.75" customHeight="1">
      <c r="A19965" s="100" t="s">
        <v>33786</v>
      </c>
      <c r="B19965" s="101">
        <v>77.26</v>
      </c>
      <c r="C19965" s="102"/>
      <c r="D19965" s="100" t="s">
        <v>20406</v>
      </c>
      <c r="E19965" s="101">
        <v>62.87</v>
      </c>
      <c r="F19965" s="102"/>
    </row>
    <row r="19966" ht="12.75" customHeight="1">
      <c r="A19966" s="100" t="s">
        <v>20190</v>
      </c>
      <c r="B19966" s="101">
        <v>75.88</v>
      </c>
      <c r="C19966" s="102"/>
      <c r="D19966" s="100" t="s">
        <v>20408</v>
      </c>
      <c r="E19966" s="101">
        <v>19.62</v>
      </c>
      <c r="F19966" s="102"/>
    </row>
    <row r="19967" ht="12.75" customHeight="1">
      <c r="A19967" s="100" t="s">
        <v>33787</v>
      </c>
      <c r="B19967" s="101">
        <v>65.09</v>
      </c>
      <c r="C19967" s="102"/>
      <c r="D19967" s="100" t="s">
        <v>20409</v>
      </c>
      <c r="E19967" s="101">
        <v>7.35</v>
      </c>
      <c r="F19967" s="102"/>
    </row>
    <row r="19968" ht="12.75" customHeight="1">
      <c r="A19968" s="100" t="s">
        <v>20192</v>
      </c>
      <c r="B19968" s="101">
        <v>63.71</v>
      </c>
      <c r="C19968" s="102"/>
      <c r="D19968" s="100" t="s">
        <v>33943</v>
      </c>
      <c r="E19968" s="101">
        <v>65.02</v>
      </c>
      <c r="F19968" s="102"/>
    </row>
    <row r="19969" ht="12.75" customHeight="1">
      <c r="A19969" s="100" t="s">
        <v>33788</v>
      </c>
      <c r="B19969" s="101">
        <v>75.63</v>
      </c>
      <c r="C19969" s="102"/>
      <c r="D19969" s="100" t="s">
        <v>33944</v>
      </c>
      <c r="E19969" s="101">
        <v>13.99</v>
      </c>
      <c r="F19969" s="102"/>
    </row>
    <row r="19970" ht="12.75" customHeight="1">
      <c r="A19970" s="100" t="s">
        <v>20194</v>
      </c>
      <c r="B19970" s="101">
        <v>74.25</v>
      </c>
      <c r="C19970" s="102"/>
      <c r="D19970" s="100" t="s">
        <v>33945</v>
      </c>
      <c r="E19970" s="101">
        <v>8.58</v>
      </c>
      <c r="F19970" s="102"/>
    </row>
    <row r="19971" ht="12.75" customHeight="1">
      <c r="A19971" s="100" t="s">
        <v>33789</v>
      </c>
      <c r="B19971" s="101">
        <v>97.43</v>
      </c>
      <c r="C19971" s="102"/>
      <c r="D19971" s="100" t="s">
        <v>20411</v>
      </c>
      <c r="E19971" s="101">
        <v>65.02</v>
      </c>
      <c r="F19971" s="102"/>
    </row>
    <row r="19972" ht="12.75" customHeight="1">
      <c r="A19972" s="100" t="s">
        <v>20196</v>
      </c>
      <c r="B19972" s="101">
        <v>96.05</v>
      </c>
      <c r="C19972" s="102"/>
      <c r="D19972" s="100" t="s">
        <v>20413</v>
      </c>
      <c r="E19972" s="101">
        <v>13.99</v>
      </c>
      <c r="F19972" s="102"/>
    </row>
    <row r="19973" ht="12.75" customHeight="1">
      <c r="A19973" s="100" t="s">
        <v>33790</v>
      </c>
      <c r="B19973" s="101">
        <v>97.66</v>
      </c>
      <c r="C19973" s="102"/>
      <c r="D19973" s="100" t="s">
        <v>20414</v>
      </c>
      <c r="E19973" s="101">
        <v>8.58</v>
      </c>
      <c r="F19973" s="102"/>
    </row>
    <row r="19974" ht="12.75" customHeight="1">
      <c r="A19974" s="100" t="s">
        <v>20198</v>
      </c>
      <c r="B19974" s="101">
        <v>90.58</v>
      </c>
      <c r="C19974" s="102"/>
      <c r="D19974" s="100" t="s">
        <v>33946</v>
      </c>
      <c r="E19974" s="101">
        <v>98.94</v>
      </c>
      <c r="F19974" s="102"/>
    </row>
    <row r="19975" ht="12.75" customHeight="1">
      <c r="A19975" s="100" t="s">
        <v>33791</v>
      </c>
      <c r="B19975" s="101">
        <v>243.61</v>
      </c>
      <c r="C19975" s="102"/>
      <c r="D19975" s="100" t="s">
        <v>33947</v>
      </c>
      <c r="E19975" s="101">
        <v>24.97</v>
      </c>
      <c r="F19975" s="102"/>
    </row>
    <row r="19976" ht="12.75" customHeight="1">
      <c r="A19976" s="100" t="s">
        <v>20200</v>
      </c>
      <c r="B19976" s="101">
        <v>236.53</v>
      </c>
      <c r="C19976" s="102"/>
      <c r="D19976" s="100" t="s">
        <v>33948</v>
      </c>
      <c r="E19976" s="101">
        <v>16.18</v>
      </c>
      <c r="F19976" s="102"/>
    </row>
    <row r="19977" ht="12.75" customHeight="1">
      <c r="A19977" s="100" t="s">
        <v>33792</v>
      </c>
      <c r="B19977" s="101">
        <v>273.01</v>
      </c>
      <c r="C19977" s="102"/>
      <c r="D19977" s="100" t="s">
        <v>20415</v>
      </c>
      <c r="E19977" s="101">
        <v>98.94</v>
      </c>
      <c r="F19977" s="102"/>
    </row>
    <row r="19978" ht="12.75" customHeight="1">
      <c r="A19978" s="100" t="s">
        <v>20202</v>
      </c>
      <c r="B19978" s="101">
        <v>265.93</v>
      </c>
      <c r="C19978" s="102"/>
      <c r="D19978" s="100" t="s">
        <v>20417</v>
      </c>
      <c r="E19978" s="101">
        <v>24.97</v>
      </c>
      <c r="F19978" s="102"/>
    </row>
    <row r="19979" ht="12.75" customHeight="1">
      <c r="A19979" s="100" t="s">
        <v>33793</v>
      </c>
      <c r="B19979" s="101">
        <v>59.77</v>
      </c>
      <c r="C19979" s="102"/>
      <c r="D19979" s="100" t="s">
        <v>20418</v>
      </c>
      <c r="E19979" s="101">
        <v>16.18</v>
      </c>
      <c r="F19979" s="102"/>
    </row>
    <row r="19980" ht="12.75" customHeight="1">
      <c r="A19980" s="100" t="s">
        <v>20204</v>
      </c>
      <c r="B19980" s="101">
        <v>57.03</v>
      </c>
      <c r="C19980" s="102"/>
      <c r="D19980" s="100" t="s">
        <v>33949</v>
      </c>
      <c r="E19980" s="101">
        <v>5907.18</v>
      </c>
      <c r="F19980" s="102"/>
    </row>
    <row r="19981" ht="12.75" customHeight="1">
      <c r="A19981" s="100" t="s">
        <v>33794</v>
      </c>
      <c r="B19981" s="101">
        <v>3.75</v>
      </c>
      <c r="C19981" s="102"/>
      <c r="D19981" s="100" t="s">
        <v>20419</v>
      </c>
      <c r="E19981" s="101">
        <v>5907.18</v>
      </c>
      <c r="F19981" s="102"/>
    </row>
    <row r="19982" ht="12.75" customHeight="1">
      <c r="A19982" s="100" t="s">
        <v>20206</v>
      </c>
      <c r="B19982" s="101">
        <v>3.48</v>
      </c>
      <c r="C19982" s="102"/>
      <c r="D19982" s="100" t="s">
        <v>33950</v>
      </c>
      <c r="E19982" s="101">
        <v>1919.08</v>
      </c>
      <c r="F19982" s="102"/>
    </row>
    <row r="19983" ht="12.75" customHeight="1">
      <c r="A19983" s="100" t="s">
        <v>33795</v>
      </c>
      <c r="B19983" s="101">
        <v>36.46</v>
      </c>
      <c r="C19983" s="102"/>
      <c r="D19983" s="100" t="s">
        <v>20421</v>
      </c>
      <c r="E19983" s="101">
        <v>1919.08</v>
      </c>
      <c r="F19983" s="102"/>
    </row>
    <row r="19984" ht="12.75" customHeight="1">
      <c r="A19984" s="100" t="s">
        <v>20208</v>
      </c>
      <c r="B19984" s="101">
        <v>34.8</v>
      </c>
      <c r="C19984" s="102"/>
      <c r="D19984" s="100" t="s">
        <v>33951</v>
      </c>
      <c r="E19984" s="101">
        <v>9721.1</v>
      </c>
      <c r="F19984" s="102"/>
    </row>
    <row r="19985" ht="12.75" customHeight="1">
      <c r="A19985" s="100" t="s">
        <v>33796</v>
      </c>
      <c r="B19985" s="101">
        <v>28.37</v>
      </c>
      <c r="C19985" s="102"/>
      <c r="D19985" s="100" t="s">
        <v>20423</v>
      </c>
      <c r="E19985" s="101">
        <v>9210.7</v>
      </c>
      <c r="F19985" s="102"/>
    </row>
    <row r="19986" ht="12.75" customHeight="1">
      <c r="A19986" s="100" t="s">
        <v>20210</v>
      </c>
      <c r="B19986" s="101">
        <v>24.58</v>
      </c>
      <c r="C19986" s="102"/>
      <c r="D19986" s="100" t="s">
        <v>33952</v>
      </c>
      <c r="E19986" s="101">
        <v>4359.2</v>
      </c>
      <c r="F19986" s="102"/>
    </row>
    <row r="19987" ht="12.75" customHeight="1">
      <c r="A19987" s="100" t="s">
        <v>33797</v>
      </c>
      <c r="B19987" s="101">
        <v>35.0</v>
      </c>
      <c r="C19987" s="102"/>
      <c r="D19987" s="100" t="s">
        <v>20425</v>
      </c>
      <c r="E19987" s="101">
        <v>4359.2</v>
      </c>
      <c r="F19987" s="102"/>
    </row>
    <row r="19988" ht="12.75" customHeight="1">
      <c r="A19988" s="100" t="s">
        <v>20212</v>
      </c>
      <c r="B19988" s="101">
        <v>35.0</v>
      </c>
      <c r="C19988" s="102"/>
      <c r="D19988" s="100" t="s">
        <v>33953</v>
      </c>
      <c r="E19988" s="101">
        <v>1466.03</v>
      </c>
      <c r="F19988" s="102"/>
    </row>
    <row r="19989" ht="12.75" customHeight="1">
      <c r="A19989" s="100" t="s">
        <v>33798</v>
      </c>
      <c r="B19989" s="101">
        <v>38.0</v>
      </c>
      <c r="C19989" s="102"/>
      <c r="D19989" s="100" t="s">
        <v>20427</v>
      </c>
      <c r="E19989" s="101">
        <v>1466.03</v>
      </c>
      <c r="F19989" s="102"/>
    </row>
    <row r="19990" ht="12.75" customHeight="1">
      <c r="A19990" s="100" t="s">
        <v>20214</v>
      </c>
      <c r="B19990" s="101">
        <v>38.0</v>
      </c>
      <c r="C19990" s="102"/>
      <c r="D19990" s="100" t="s">
        <v>33954</v>
      </c>
      <c r="E19990" s="101">
        <v>8173.12</v>
      </c>
      <c r="F19990" s="102"/>
    </row>
    <row r="19991" ht="12.75" customHeight="1">
      <c r="A19991" s="100" t="s">
        <v>33799</v>
      </c>
      <c r="B19991" s="101">
        <v>42.0</v>
      </c>
      <c r="C19991" s="102"/>
      <c r="D19991" s="100" t="s">
        <v>20429</v>
      </c>
      <c r="E19991" s="101">
        <v>7662.72</v>
      </c>
      <c r="F19991" s="102"/>
    </row>
    <row r="19992" ht="12.75" customHeight="1">
      <c r="A19992" s="100" t="s">
        <v>20216</v>
      </c>
      <c r="B19992" s="101">
        <v>42.0</v>
      </c>
      <c r="C19992" s="102"/>
      <c r="D19992" s="100" t="s">
        <v>33955</v>
      </c>
      <c r="E19992" s="101">
        <v>7873.59</v>
      </c>
      <c r="F19992" s="102"/>
    </row>
    <row r="19993" ht="12.75" customHeight="1">
      <c r="A19993" s="100" t="s">
        <v>33802</v>
      </c>
      <c r="B19993" s="101">
        <v>40.0</v>
      </c>
      <c r="C19993" s="102"/>
      <c r="D19993" s="100" t="s">
        <v>20431</v>
      </c>
      <c r="E19993" s="101">
        <v>7873.59</v>
      </c>
      <c r="F19993" s="102"/>
    </row>
    <row r="19994" ht="12.75" customHeight="1">
      <c r="A19994" s="100" t="s">
        <v>20218</v>
      </c>
      <c r="B19994" s="101">
        <v>40.0</v>
      </c>
      <c r="C19994" s="102"/>
      <c r="D19994" s="100" t="s">
        <v>33956</v>
      </c>
      <c r="E19994" s="101">
        <v>5442.59</v>
      </c>
      <c r="F19994" s="102"/>
    </row>
    <row r="19995" ht="12.75" customHeight="1">
      <c r="A19995" s="100" t="s">
        <v>33803</v>
      </c>
      <c r="B19995" s="101">
        <v>50.0</v>
      </c>
      <c r="C19995" s="102"/>
      <c r="D19995" s="100" t="s">
        <v>20433</v>
      </c>
      <c r="E19995" s="101">
        <v>5442.59</v>
      </c>
      <c r="F19995" s="102"/>
    </row>
    <row r="19996" ht="12.75" customHeight="1">
      <c r="A19996" s="100" t="s">
        <v>20220</v>
      </c>
      <c r="B19996" s="101">
        <v>50.0</v>
      </c>
      <c r="C19996" s="102"/>
      <c r="D19996" s="100" t="s">
        <v>33957</v>
      </c>
      <c r="E19996" s="101">
        <v>11687.49</v>
      </c>
      <c r="F19996" s="102"/>
    </row>
    <row r="19997" ht="12.75" customHeight="1">
      <c r="A19997" s="100" t="s">
        <v>33804</v>
      </c>
      <c r="B19997" s="101">
        <v>61.71</v>
      </c>
      <c r="C19997" s="102"/>
      <c r="D19997" s="100" t="s">
        <v>20435</v>
      </c>
      <c r="E19997" s="101">
        <v>11177.09</v>
      </c>
      <c r="F19997" s="102"/>
    </row>
    <row r="19998" ht="12.75" customHeight="1">
      <c r="A19998" s="100" t="s">
        <v>20222</v>
      </c>
      <c r="B19998" s="101">
        <v>61.71</v>
      </c>
      <c r="C19998" s="102"/>
      <c r="D19998" s="100" t="s">
        <v>33958</v>
      </c>
      <c r="E19998" s="101">
        <v>5932.62</v>
      </c>
      <c r="F19998" s="102"/>
    </row>
    <row r="19999" ht="12.75" customHeight="1">
      <c r="A19999" s="100" t="s">
        <v>33807</v>
      </c>
      <c r="B19999" s="101">
        <v>77.11</v>
      </c>
      <c r="C19999" s="102"/>
      <c r="D19999" s="100" t="s">
        <v>20437</v>
      </c>
      <c r="E19999" s="101">
        <v>5932.62</v>
      </c>
      <c r="F19999" s="102"/>
    </row>
    <row r="20000" ht="12.75" customHeight="1">
      <c r="A20000" s="100" t="s">
        <v>20224</v>
      </c>
      <c r="B20000" s="101">
        <v>77.11</v>
      </c>
      <c r="C20000" s="102"/>
      <c r="D20000" s="100" t="s">
        <v>33959</v>
      </c>
      <c r="E20000" s="101">
        <v>2251.4</v>
      </c>
      <c r="F20000" s="102"/>
    </row>
    <row r="20001" ht="12.75" customHeight="1">
      <c r="A20001" s="100" t="s">
        <v>33810</v>
      </c>
      <c r="B20001" s="101">
        <v>80.79</v>
      </c>
      <c r="C20001" s="102"/>
      <c r="D20001" s="100" t="s">
        <v>20439</v>
      </c>
      <c r="E20001" s="101">
        <v>2251.4</v>
      </c>
      <c r="F20001" s="102"/>
    </row>
    <row r="20002" ht="12.75" customHeight="1">
      <c r="A20002" s="100" t="s">
        <v>20226</v>
      </c>
      <c r="B20002" s="101">
        <v>80.79</v>
      </c>
      <c r="C20002" s="102"/>
      <c r="D20002" s="100" t="s">
        <v>33960</v>
      </c>
      <c r="E20002" s="101">
        <v>9994.47</v>
      </c>
      <c r="F20002" s="102"/>
    </row>
    <row r="20003" ht="12.75" customHeight="1">
      <c r="A20003" s="100" t="s">
        <v>33811</v>
      </c>
      <c r="B20003" s="101">
        <v>43.61</v>
      </c>
      <c r="C20003" s="102"/>
      <c r="D20003" s="100" t="s">
        <v>20441</v>
      </c>
      <c r="E20003" s="101">
        <v>9484.07</v>
      </c>
      <c r="F20003" s="102"/>
    </row>
    <row r="20004" ht="12.75" customHeight="1">
      <c r="A20004" s="100" t="s">
        <v>20228</v>
      </c>
      <c r="B20004" s="101">
        <v>43.61</v>
      </c>
      <c r="C20004" s="102"/>
      <c r="D20004" s="100" t="s">
        <v>33961</v>
      </c>
      <c r="E20004" s="101">
        <v>9607.91</v>
      </c>
      <c r="F20004" s="102"/>
    </row>
    <row r="20005" ht="12.75" customHeight="1">
      <c r="A20005" s="100" t="s">
        <v>33812</v>
      </c>
      <c r="B20005" s="101">
        <v>99.68</v>
      </c>
      <c r="C20005" s="102"/>
      <c r="D20005" s="100" t="s">
        <v>20443</v>
      </c>
      <c r="E20005" s="101">
        <v>9607.91</v>
      </c>
      <c r="F20005" s="102"/>
    </row>
    <row r="20006" ht="12.75" customHeight="1">
      <c r="A20006" s="100" t="s">
        <v>33813</v>
      </c>
      <c r="B20006" s="101">
        <v>44.66</v>
      </c>
      <c r="C20006" s="102"/>
      <c r="D20006" s="100" t="s">
        <v>33962</v>
      </c>
      <c r="E20006" s="101">
        <v>4349.03</v>
      </c>
      <c r="F20006" s="102"/>
    </row>
    <row r="20007" ht="12.75" customHeight="1">
      <c r="A20007" s="100" t="s">
        <v>33814</v>
      </c>
      <c r="B20007" s="101">
        <v>37.47</v>
      </c>
      <c r="C20007" s="102"/>
      <c r="D20007" s="100" t="s">
        <v>20445</v>
      </c>
      <c r="E20007" s="101">
        <v>4349.03</v>
      </c>
      <c r="F20007" s="102"/>
    </row>
    <row r="20008" ht="12.75" customHeight="1">
      <c r="A20008" s="100" t="s">
        <v>20230</v>
      </c>
      <c r="B20008" s="101">
        <v>97.01</v>
      </c>
      <c r="C20008" s="102"/>
      <c r="D20008" s="100" t="s">
        <v>33963</v>
      </c>
      <c r="E20008" s="101">
        <v>13944.8</v>
      </c>
      <c r="F20008" s="102"/>
    </row>
    <row r="20009" ht="12.75" customHeight="1">
      <c r="A20009" s="100" t="s">
        <v>20232</v>
      </c>
      <c r="B20009" s="101">
        <v>41.99</v>
      </c>
      <c r="C20009" s="102"/>
      <c r="D20009" s="100" t="s">
        <v>20447</v>
      </c>
      <c r="E20009" s="101">
        <v>13434.4</v>
      </c>
      <c r="F20009" s="102"/>
    </row>
    <row r="20010" ht="12.75" customHeight="1">
      <c r="A20010" s="100" t="s">
        <v>20234</v>
      </c>
      <c r="B20010" s="101">
        <v>34.8</v>
      </c>
      <c r="C20010" s="102"/>
      <c r="D20010" s="100" t="s">
        <v>33964</v>
      </c>
      <c r="E20010" s="101">
        <v>572.84</v>
      </c>
      <c r="F20010" s="102"/>
    </row>
    <row r="20011" ht="12.75" customHeight="1">
      <c r="A20011" s="100" t="s">
        <v>33815</v>
      </c>
      <c r="B20011" s="101">
        <v>120.29</v>
      </c>
      <c r="C20011" s="102"/>
      <c r="D20011" s="100" t="s">
        <v>20449</v>
      </c>
      <c r="E20011" s="101">
        <v>572.84</v>
      </c>
      <c r="F20011" s="102"/>
    </row>
    <row r="20012" ht="12.75" customHeight="1">
      <c r="A20012" s="100" t="s">
        <v>33816</v>
      </c>
      <c r="B20012" s="101">
        <v>51.43</v>
      </c>
      <c r="C20012" s="102"/>
      <c r="D20012" s="100" t="s">
        <v>33965</v>
      </c>
      <c r="E20012" s="101">
        <v>204.72</v>
      </c>
      <c r="F20012" s="102"/>
    </row>
    <row r="20013" ht="12.75" customHeight="1">
      <c r="A20013" s="100" t="s">
        <v>33817</v>
      </c>
      <c r="B20013" s="101">
        <v>42.53</v>
      </c>
      <c r="C20013" s="102"/>
      <c r="D20013" s="100" t="s">
        <v>20450</v>
      </c>
      <c r="E20013" s="101">
        <v>204.72</v>
      </c>
      <c r="F20013" s="102"/>
    </row>
    <row r="20014" ht="12.75" customHeight="1">
      <c r="A20014" s="100" t="s">
        <v>20235</v>
      </c>
      <c r="B20014" s="101">
        <v>117.62</v>
      </c>
      <c r="C20014" s="102"/>
      <c r="D20014" s="100" t="s">
        <v>33966</v>
      </c>
      <c r="E20014" s="101">
        <v>421.06</v>
      </c>
      <c r="F20014" s="102"/>
    </row>
    <row r="20015" ht="12.75" customHeight="1">
      <c r="A20015" s="100" t="s">
        <v>20237</v>
      </c>
      <c r="B20015" s="101">
        <v>48.76</v>
      </c>
      <c r="C20015" s="102"/>
      <c r="D20015" s="100" t="s">
        <v>33967</v>
      </c>
      <c r="E20015" s="101">
        <v>196.72</v>
      </c>
      <c r="F20015" s="102"/>
    </row>
    <row r="20016" ht="12.75" customHeight="1">
      <c r="A20016" s="100" t="s">
        <v>20238</v>
      </c>
      <c r="B20016" s="101">
        <v>39.86</v>
      </c>
      <c r="C20016" s="102"/>
      <c r="D20016" s="100" t="s">
        <v>33968</v>
      </c>
      <c r="E20016" s="101">
        <v>181.39</v>
      </c>
      <c r="F20016" s="102"/>
    </row>
    <row r="20017" ht="12.75" customHeight="1">
      <c r="A20017" s="100" t="s">
        <v>33818</v>
      </c>
      <c r="B20017" s="101">
        <v>146.63</v>
      </c>
      <c r="C20017" s="102"/>
      <c r="D20017" s="100" t="s">
        <v>20452</v>
      </c>
      <c r="E20017" s="101">
        <v>414.06</v>
      </c>
      <c r="F20017" s="102"/>
    </row>
    <row r="20018" ht="12.75" customHeight="1">
      <c r="A20018" s="100" t="s">
        <v>33819</v>
      </c>
      <c r="B20018" s="101">
        <v>54.57</v>
      </c>
      <c r="C20018" s="102"/>
      <c r="D20018" s="100" t="s">
        <v>20454</v>
      </c>
      <c r="E20018" s="101">
        <v>189.72</v>
      </c>
      <c r="F20018" s="102"/>
    </row>
    <row r="20019" ht="12.75" customHeight="1">
      <c r="A20019" s="100" t="s">
        <v>33820</v>
      </c>
      <c r="B20019" s="101">
        <v>43.63</v>
      </c>
      <c r="C20019" s="102"/>
      <c r="D20019" s="100" t="s">
        <v>20455</v>
      </c>
      <c r="E20019" s="101">
        <v>174.4</v>
      </c>
      <c r="F20019" s="102"/>
    </row>
    <row r="20020" ht="12.75" customHeight="1">
      <c r="A20020" s="100" t="s">
        <v>20239</v>
      </c>
      <c r="B20020" s="101">
        <v>143.96</v>
      </c>
      <c r="C20020" s="102"/>
      <c r="D20020" s="100" t="s">
        <v>33969</v>
      </c>
      <c r="E20020" s="101">
        <v>38.83</v>
      </c>
      <c r="F20020" s="102"/>
    </row>
    <row r="20021" ht="12.75" customHeight="1">
      <c r="A20021" s="100" t="s">
        <v>20241</v>
      </c>
      <c r="B20021" s="101">
        <v>51.9</v>
      </c>
      <c r="C20021" s="102"/>
      <c r="D20021" s="100" t="s">
        <v>33970</v>
      </c>
      <c r="E20021" s="101">
        <v>28.71</v>
      </c>
      <c r="F20021" s="102"/>
    </row>
    <row r="20022" ht="12.75" customHeight="1">
      <c r="A20022" s="100" t="s">
        <v>20242</v>
      </c>
      <c r="B20022" s="101">
        <v>40.96</v>
      </c>
      <c r="C20022" s="102"/>
      <c r="D20022" s="100" t="s">
        <v>33971</v>
      </c>
      <c r="E20022" s="101">
        <v>27.36</v>
      </c>
      <c r="F20022" s="102"/>
    </row>
    <row r="20023" ht="12.75" customHeight="1">
      <c r="A20023" s="100" t="s">
        <v>33821</v>
      </c>
      <c r="B20023" s="101">
        <v>105.93</v>
      </c>
      <c r="C20023" s="102"/>
      <c r="D20023" s="100" t="s">
        <v>20456</v>
      </c>
      <c r="E20023" s="101">
        <v>35.93</v>
      </c>
      <c r="F20023" s="102"/>
    </row>
    <row r="20024" ht="12.75" customHeight="1">
      <c r="A20024" s="100" t="s">
        <v>33822</v>
      </c>
      <c r="B20024" s="101">
        <v>47.18</v>
      </c>
      <c r="C20024" s="102"/>
      <c r="D20024" s="100" t="s">
        <v>20458</v>
      </c>
      <c r="E20024" s="101">
        <v>25.81</v>
      </c>
      <c r="F20024" s="102"/>
    </row>
    <row r="20025" ht="12.75" customHeight="1">
      <c r="A20025" s="100" t="s">
        <v>33823</v>
      </c>
      <c r="B20025" s="101">
        <v>39.01</v>
      </c>
      <c r="C20025" s="102"/>
      <c r="D20025" s="100" t="s">
        <v>20460</v>
      </c>
      <c r="E20025" s="101">
        <v>24.46</v>
      </c>
      <c r="F20025" s="102"/>
    </row>
    <row r="20026" ht="12.75" customHeight="1">
      <c r="A20026" s="100" t="s">
        <v>20243</v>
      </c>
      <c r="B20026" s="101">
        <v>103.26</v>
      </c>
      <c r="C20026" s="102"/>
      <c r="D20026" s="100" t="s">
        <v>33972</v>
      </c>
      <c r="E20026" s="101">
        <v>173.68</v>
      </c>
      <c r="F20026" s="102"/>
    </row>
    <row r="20027" ht="12.75" customHeight="1">
      <c r="A20027" s="100" t="s">
        <v>20245</v>
      </c>
      <c r="B20027" s="101">
        <v>44.51</v>
      </c>
      <c r="C20027" s="102"/>
      <c r="D20027" s="100" t="s">
        <v>33973</v>
      </c>
      <c r="E20027" s="101">
        <v>75.93</v>
      </c>
      <c r="F20027" s="102"/>
    </row>
    <row r="20028" ht="12.75" customHeight="1">
      <c r="A20028" s="100" t="s">
        <v>20246</v>
      </c>
      <c r="B20028" s="101">
        <v>36.34</v>
      </c>
      <c r="C20028" s="102"/>
      <c r="D20028" s="100" t="s">
        <v>33974</v>
      </c>
      <c r="E20028" s="101">
        <v>60.11</v>
      </c>
      <c r="F20028" s="102"/>
    </row>
    <row r="20029" ht="12.75" customHeight="1">
      <c r="A20029" s="100" t="s">
        <v>33824</v>
      </c>
      <c r="B20029" s="101">
        <v>125.95</v>
      </c>
      <c r="C20029" s="102"/>
      <c r="D20029" s="100" t="s">
        <v>20461</v>
      </c>
      <c r="E20029" s="101">
        <v>170.43</v>
      </c>
      <c r="F20029" s="102"/>
    </row>
    <row r="20030" ht="12.75" customHeight="1">
      <c r="A20030" s="100" t="s">
        <v>33825</v>
      </c>
      <c r="B20030" s="101">
        <v>54.23</v>
      </c>
      <c r="C20030" s="102"/>
      <c r="D20030" s="100" t="s">
        <v>20463</v>
      </c>
      <c r="E20030" s="101">
        <v>72.68</v>
      </c>
      <c r="F20030" s="102"/>
    </row>
    <row r="20031" ht="12.75" customHeight="1">
      <c r="A20031" s="100" t="s">
        <v>33826</v>
      </c>
      <c r="B20031" s="101">
        <v>44.25</v>
      </c>
      <c r="C20031" s="102"/>
      <c r="D20031" s="100" t="s">
        <v>20464</v>
      </c>
      <c r="E20031" s="101">
        <v>56.86</v>
      </c>
      <c r="F20031" s="102"/>
    </row>
    <row r="20032" ht="12.75" customHeight="1">
      <c r="A20032" s="100" t="s">
        <v>20247</v>
      </c>
      <c r="B20032" s="101">
        <v>123.28</v>
      </c>
      <c r="C20032" s="102"/>
      <c r="D20032" s="100" t="s">
        <v>33975</v>
      </c>
      <c r="E20032" s="101">
        <v>209.48</v>
      </c>
      <c r="F20032" s="102"/>
    </row>
    <row r="20033" ht="12.75" customHeight="1">
      <c r="A20033" s="100" t="s">
        <v>20249</v>
      </c>
      <c r="B20033" s="101">
        <v>51.56</v>
      </c>
      <c r="C20033" s="102"/>
      <c r="D20033" s="100" t="s">
        <v>33976</v>
      </c>
      <c r="E20033" s="101">
        <v>87.3</v>
      </c>
      <c r="F20033" s="102"/>
    </row>
    <row r="20034" ht="12.75" customHeight="1">
      <c r="A20034" s="100" t="s">
        <v>20250</v>
      </c>
      <c r="B20034" s="101">
        <v>41.58</v>
      </c>
      <c r="C20034" s="102"/>
      <c r="D20034" s="100" t="s">
        <v>33977</v>
      </c>
      <c r="E20034" s="101">
        <v>67.71</v>
      </c>
      <c r="F20034" s="102"/>
    </row>
    <row r="20035" ht="12.75" customHeight="1">
      <c r="A20035" s="100" t="s">
        <v>33827</v>
      </c>
      <c r="B20035" s="101">
        <v>134.26</v>
      </c>
      <c r="C20035" s="102"/>
      <c r="D20035" s="100" t="s">
        <v>20465</v>
      </c>
      <c r="E20035" s="101">
        <v>206.23</v>
      </c>
      <c r="F20035" s="102"/>
    </row>
    <row r="20036" ht="12.75" customHeight="1">
      <c r="A20036" s="100" t="s">
        <v>33828</v>
      </c>
      <c r="B20036" s="101">
        <v>55.3</v>
      </c>
      <c r="C20036" s="102"/>
      <c r="D20036" s="100" t="s">
        <v>20467</v>
      </c>
      <c r="E20036" s="101">
        <v>84.05</v>
      </c>
      <c r="F20036" s="102"/>
    </row>
    <row r="20037" ht="12.75" customHeight="1">
      <c r="A20037" s="100" t="s">
        <v>33829</v>
      </c>
      <c r="B20037" s="101">
        <v>44.56</v>
      </c>
      <c r="C20037" s="102"/>
      <c r="D20037" s="100" t="s">
        <v>20468</v>
      </c>
      <c r="E20037" s="101">
        <v>64.46</v>
      </c>
      <c r="F20037" s="102"/>
    </row>
    <row r="20038" ht="12.75" customHeight="1">
      <c r="A20038" s="100" t="s">
        <v>20251</v>
      </c>
      <c r="B20038" s="101">
        <v>131.59</v>
      </c>
      <c r="C20038" s="102"/>
      <c r="D20038" s="100" t="s">
        <v>33978</v>
      </c>
      <c r="E20038" s="101">
        <v>223.74</v>
      </c>
      <c r="F20038" s="102"/>
    </row>
    <row r="20039" ht="12.75" customHeight="1">
      <c r="A20039" s="100" t="s">
        <v>20253</v>
      </c>
      <c r="B20039" s="101">
        <v>52.63</v>
      </c>
      <c r="C20039" s="102"/>
      <c r="D20039" s="100" t="s">
        <v>33979</v>
      </c>
      <c r="E20039" s="101">
        <v>92.0</v>
      </c>
      <c r="F20039" s="102"/>
    </row>
    <row r="20040" ht="12.75" customHeight="1">
      <c r="A20040" s="100" t="s">
        <v>20254</v>
      </c>
      <c r="B20040" s="101">
        <v>41.89</v>
      </c>
      <c r="C20040" s="102"/>
      <c r="D20040" s="100" t="s">
        <v>33980</v>
      </c>
      <c r="E20040" s="101">
        <v>70.9</v>
      </c>
      <c r="F20040" s="102"/>
    </row>
    <row r="20041" ht="12.75" customHeight="1">
      <c r="A20041" s="100" t="s">
        <v>33830</v>
      </c>
      <c r="B20041" s="101">
        <v>154.66</v>
      </c>
      <c r="C20041" s="102"/>
      <c r="D20041" s="100" t="s">
        <v>20469</v>
      </c>
      <c r="E20041" s="101">
        <v>220.49</v>
      </c>
      <c r="F20041" s="102"/>
    </row>
    <row r="20042" ht="12.75" customHeight="1">
      <c r="A20042" s="100" t="s">
        <v>33831</v>
      </c>
      <c r="B20042" s="101">
        <v>60.03</v>
      </c>
      <c r="C20042" s="102"/>
      <c r="D20042" s="100" t="s">
        <v>20471</v>
      </c>
      <c r="E20042" s="101">
        <v>88.75</v>
      </c>
      <c r="F20042" s="102"/>
    </row>
    <row r="20043" ht="12.75" customHeight="1">
      <c r="A20043" s="100" t="s">
        <v>33832</v>
      </c>
      <c r="B20043" s="101">
        <v>47.64</v>
      </c>
      <c r="C20043" s="102"/>
      <c r="D20043" s="100" t="s">
        <v>20473</v>
      </c>
      <c r="E20043" s="101">
        <v>67.65</v>
      </c>
      <c r="F20043" s="102"/>
    </row>
    <row r="20044" ht="12.75" customHeight="1">
      <c r="A20044" s="100" t="s">
        <v>20255</v>
      </c>
      <c r="B20044" s="101">
        <v>151.99</v>
      </c>
      <c r="C20044" s="102"/>
      <c r="D20044" s="100" t="s">
        <v>33981</v>
      </c>
      <c r="E20044" s="101">
        <v>201.22</v>
      </c>
      <c r="F20044" s="102"/>
    </row>
    <row r="20045" ht="12.75" customHeight="1">
      <c r="A20045" s="100" t="s">
        <v>20257</v>
      </c>
      <c r="B20045" s="101">
        <v>57.36</v>
      </c>
      <c r="C20045" s="102"/>
      <c r="D20045" s="100" t="s">
        <v>33982</v>
      </c>
      <c r="E20045" s="101">
        <v>84.04</v>
      </c>
      <c r="F20045" s="102"/>
    </row>
    <row r="20046" ht="12.75" customHeight="1">
      <c r="A20046" s="100" t="s">
        <v>20258</v>
      </c>
      <c r="B20046" s="101">
        <v>44.97</v>
      </c>
      <c r="C20046" s="102"/>
      <c r="D20046" s="100" t="s">
        <v>33983</v>
      </c>
      <c r="E20046" s="101">
        <v>67.31</v>
      </c>
      <c r="F20046" s="102"/>
    </row>
    <row r="20047" ht="12.75" customHeight="1">
      <c r="A20047" s="100" t="s">
        <v>33833</v>
      </c>
      <c r="B20047" s="101">
        <v>301.26</v>
      </c>
      <c r="C20047" s="102"/>
      <c r="D20047" s="100" t="s">
        <v>20474</v>
      </c>
      <c r="E20047" s="101">
        <v>197.97</v>
      </c>
      <c r="F20047" s="102"/>
    </row>
    <row r="20048" ht="12.75" customHeight="1">
      <c r="A20048" s="100" t="s">
        <v>33834</v>
      </c>
      <c r="B20048" s="101">
        <v>119.16</v>
      </c>
      <c r="C20048" s="102"/>
      <c r="D20048" s="100" t="s">
        <v>20476</v>
      </c>
      <c r="E20048" s="101">
        <v>80.79</v>
      </c>
      <c r="F20048" s="102"/>
    </row>
    <row r="20049" ht="12.75" customHeight="1">
      <c r="A20049" s="100" t="s">
        <v>33835</v>
      </c>
      <c r="B20049" s="101">
        <v>96.39</v>
      </c>
      <c r="C20049" s="102"/>
      <c r="D20049" s="100" t="s">
        <v>20477</v>
      </c>
      <c r="E20049" s="101">
        <v>64.06</v>
      </c>
      <c r="F20049" s="102"/>
    </row>
    <row r="20050" ht="12.75" customHeight="1">
      <c r="A20050" s="100" t="s">
        <v>20259</v>
      </c>
      <c r="B20050" s="101">
        <v>298.59</v>
      </c>
      <c r="C20050" s="102"/>
      <c r="D20050" s="100" t="s">
        <v>33984</v>
      </c>
      <c r="E20050" s="101">
        <v>389.46</v>
      </c>
      <c r="F20050" s="102"/>
    </row>
    <row r="20051" ht="12.75" customHeight="1">
      <c r="A20051" s="100" t="s">
        <v>20261</v>
      </c>
      <c r="B20051" s="101">
        <v>116.49</v>
      </c>
      <c r="C20051" s="102"/>
      <c r="D20051" s="100" t="s">
        <v>33985</v>
      </c>
      <c r="E20051" s="101">
        <v>125.74</v>
      </c>
      <c r="F20051" s="102"/>
    </row>
    <row r="20052" ht="12.75" customHeight="1">
      <c r="A20052" s="100" t="s">
        <v>20262</v>
      </c>
      <c r="B20052" s="101">
        <v>93.72</v>
      </c>
      <c r="C20052" s="102"/>
      <c r="D20052" s="100" t="s">
        <v>33986</v>
      </c>
      <c r="E20052" s="101">
        <v>95.09</v>
      </c>
      <c r="F20052" s="102"/>
    </row>
    <row r="20053" ht="12.75" customHeight="1">
      <c r="A20053" s="100" t="s">
        <v>33836</v>
      </c>
      <c r="B20053" s="101">
        <v>155.3</v>
      </c>
      <c r="C20053" s="102"/>
      <c r="D20053" s="100" t="s">
        <v>20478</v>
      </c>
      <c r="E20053" s="101">
        <v>386.21</v>
      </c>
      <c r="F20053" s="102"/>
    </row>
    <row r="20054" ht="12.75" customHeight="1">
      <c r="A20054" s="100" t="s">
        <v>33837</v>
      </c>
      <c r="B20054" s="101">
        <v>65.0</v>
      </c>
      <c r="C20054" s="102"/>
      <c r="D20054" s="100" t="s">
        <v>20480</v>
      </c>
      <c r="E20054" s="101">
        <v>122.49</v>
      </c>
      <c r="F20054" s="102"/>
    </row>
    <row r="20055" ht="12.75" customHeight="1">
      <c r="A20055" s="100" t="s">
        <v>33838</v>
      </c>
      <c r="B20055" s="101">
        <v>52.54</v>
      </c>
      <c r="C20055" s="102"/>
      <c r="D20055" s="100" t="s">
        <v>20481</v>
      </c>
      <c r="E20055" s="101">
        <v>91.84</v>
      </c>
      <c r="F20055" s="102"/>
    </row>
    <row r="20056" ht="12.75" customHeight="1">
      <c r="A20056" s="100" t="s">
        <v>20263</v>
      </c>
      <c r="B20056" s="101">
        <v>152.63</v>
      </c>
      <c r="C20056" s="102"/>
      <c r="D20056" s="100" t="s">
        <v>33987</v>
      </c>
      <c r="E20056" s="101">
        <v>5.12</v>
      </c>
      <c r="F20056" s="102"/>
    </row>
    <row r="20057" ht="12.75" customHeight="1">
      <c r="A20057" s="100" t="s">
        <v>20265</v>
      </c>
      <c r="B20057" s="101">
        <v>62.33</v>
      </c>
      <c r="C20057" s="102"/>
      <c r="D20057" s="100" t="s">
        <v>33988</v>
      </c>
      <c r="E20057" s="101">
        <v>1.97</v>
      </c>
      <c r="F20057" s="102"/>
    </row>
    <row r="20058" ht="12.75" customHeight="1">
      <c r="A20058" s="100" t="s">
        <v>20266</v>
      </c>
      <c r="B20058" s="101">
        <v>49.87</v>
      </c>
      <c r="C20058" s="102"/>
      <c r="D20058" s="100" t="s">
        <v>20482</v>
      </c>
      <c r="E20058" s="101">
        <v>5.12</v>
      </c>
      <c r="F20058" s="102"/>
    </row>
    <row r="20059" ht="12.75" customHeight="1">
      <c r="A20059" s="100" t="s">
        <v>33842</v>
      </c>
      <c r="B20059" s="101">
        <v>128.24</v>
      </c>
      <c r="C20059" s="102"/>
      <c r="D20059" s="100" t="s">
        <v>20484</v>
      </c>
      <c r="E20059" s="101">
        <v>1.97</v>
      </c>
      <c r="F20059" s="102"/>
    </row>
    <row r="20060" ht="12.75" customHeight="1">
      <c r="A20060" s="100" t="s">
        <v>33843</v>
      </c>
      <c r="B20060" s="101">
        <v>55.56</v>
      </c>
      <c r="C20060" s="102"/>
      <c r="D20060" s="100" t="s">
        <v>33989</v>
      </c>
      <c r="E20060" s="101">
        <v>81.35</v>
      </c>
      <c r="F20060" s="102"/>
    </row>
    <row r="20061" ht="12.75" customHeight="1">
      <c r="A20061" s="100" t="s">
        <v>33844</v>
      </c>
      <c r="B20061" s="101">
        <v>45.44</v>
      </c>
      <c r="C20061" s="102"/>
      <c r="D20061" s="100" t="s">
        <v>33990</v>
      </c>
      <c r="E20061" s="101">
        <v>37.81</v>
      </c>
      <c r="F20061" s="102"/>
    </row>
    <row r="20062" ht="12.75" customHeight="1">
      <c r="A20062" s="100" t="s">
        <v>20271</v>
      </c>
      <c r="B20062" s="101">
        <v>125.57</v>
      </c>
      <c r="C20062" s="102"/>
      <c r="D20062" s="100" t="s">
        <v>33991</v>
      </c>
      <c r="E20062" s="101">
        <v>32.71</v>
      </c>
      <c r="F20062" s="102"/>
    </row>
    <row r="20063" ht="12.75" customHeight="1">
      <c r="A20063" s="100" t="s">
        <v>20273</v>
      </c>
      <c r="B20063" s="101">
        <v>52.89</v>
      </c>
      <c r="C20063" s="102"/>
      <c r="D20063" s="100" t="s">
        <v>20486</v>
      </c>
      <c r="E20063" s="101">
        <v>78.1</v>
      </c>
      <c r="F20063" s="102"/>
    </row>
    <row r="20064" ht="12.75" customHeight="1">
      <c r="A20064" s="100" t="s">
        <v>20274</v>
      </c>
      <c r="B20064" s="101">
        <v>42.77</v>
      </c>
      <c r="C20064" s="102"/>
      <c r="D20064" s="100" t="s">
        <v>20488</v>
      </c>
      <c r="E20064" s="101">
        <v>34.56</v>
      </c>
      <c r="F20064" s="102"/>
    </row>
    <row r="20065" ht="12.75" customHeight="1">
      <c r="A20065" s="100" t="s">
        <v>33845</v>
      </c>
      <c r="B20065" s="101">
        <v>129.17</v>
      </c>
      <c r="C20065" s="102"/>
      <c r="D20065" s="100" t="s">
        <v>20489</v>
      </c>
      <c r="E20065" s="101">
        <v>29.46</v>
      </c>
      <c r="F20065" s="102"/>
    </row>
    <row r="20066" ht="12.75" customHeight="1">
      <c r="A20066" s="100" t="s">
        <v>33846</v>
      </c>
      <c r="B20066" s="101">
        <v>56.48</v>
      </c>
      <c r="C20066" s="102"/>
      <c r="D20066" s="100" t="s">
        <v>33992</v>
      </c>
      <c r="E20066" s="101">
        <v>188.05</v>
      </c>
      <c r="F20066" s="102"/>
    </row>
    <row r="20067" ht="12.75" customHeight="1">
      <c r="A20067" s="100" t="s">
        <v>33847</v>
      </c>
      <c r="B20067" s="101">
        <v>46.22</v>
      </c>
      <c r="C20067" s="102"/>
      <c r="D20067" s="100" t="s">
        <v>33993</v>
      </c>
      <c r="E20067" s="101">
        <v>94.02</v>
      </c>
      <c r="F20067" s="102"/>
    </row>
    <row r="20068" ht="12.75" customHeight="1">
      <c r="A20068" s="100" t="s">
        <v>20275</v>
      </c>
      <c r="B20068" s="101">
        <v>126.5</v>
      </c>
      <c r="C20068" s="102"/>
      <c r="D20068" s="100" t="s">
        <v>33994</v>
      </c>
      <c r="E20068" s="101">
        <v>76.35</v>
      </c>
      <c r="F20068" s="102"/>
    </row>
    <row r="20069" ht="12.75" customHeight="1">
      <c r="A20069" s="100" t="s">
        <v>20277</v>
      </c>
      <c r="B20069" s="101">
        <v>53.81</v>
      </c>
      <c r="C20069" s="102"/>
      <c r="D20069" s="100" t="s">
        <v>20490</v>
      </c>
      <c r="E20069" s="101">
        <v>184.8</v>
      </c>
      <c r="F20069" s="102"/>
    </row>
    <row r="20070" ht="12.75" customHeight="1">
      <c r="A20070" s="100" t="s">
        <v>20278</v>
      </c>
      <c r="B20070" s="101">
        <v>43.55</v>
      </c>
      <c r="C20070" s="102"/>
      <c r="D20070" s="100" t="s">
        <v>20492</v>
      </c>
      <c r="E20070" s="101">
        <v>90.77</v>
      </c>
      <c r="F20070" s="102"/>
    </row>
    <row r="20071" ht="12.75" customHeight="1">
      <c r="A20071" s="100" t="s">
        <v>33848</v>
      </c>
      <c r="B20071" s="101">
        <v>140.54</v>
      </c>
      <c r="C20071" s="102"/>
      <c r="D20071" s="100" t="s">
        <v>20493</v>
      </c>
      <c r="E20071" s="101">
        <v>73.1</v>
      </c>
      <c r="F20071" s="102"/>
    </row>
    <row r="20072" ht="12.75" customHeight="1">
      <c r="A20072" s="100" t="s">
        <v>33849</v>
      </c>
      <c r="B20072" s="101">
        <v>56.72</v>
      </c>
      <c r="C20072" s="102"/>
      <c r="D20072" s="100" t="s">
        <v>33995</v>
      </c>
      <c r="E20072" s="101">
        <v>269.01</v>
      </c>
      <c r="F20072" s="102"/>
    </row>
    <row r="20073" ht="12.75" customHeight="1">
      <c r="A20073" s="100" t="s">
        <v>33850</v>
      </c>
      <c r="B20073" s="101">
        <v>46.43</v>
      </c>
      <c r="C20073" s="102"/>
      <c r="D20073" s="100" t="s">
        <v>33996</v>
      </c>
      <c r="E20073" s="101">
        <v>121.38</v>
      </c>
      <c r="F20073" s="102"/>
    </row>
    <row r="20074" ht="12.75" customHeight="1">
      <c r="A20074" s="100" t="s">
        <v>20279</v>
      </c>
      <c r="B20074" s="101">
        <v>137.87</v>
      </c>
      <c r="C20074" s="102"/>
      <c r="D20074" s="100" t="s">
        <v>33997</v>
      </c>
      <c r="E20074" s="101">
        <v>95.15</v>
      </c>
      <c r="F20074" s="102"/>
    </row>
    <row r="20075" ht="12.75" customHeight="1">
      <c r="A20075" s="100" t="s">
        <v>20281</v>
      </c>
      <c r="B20075" s="101">
        <v>54.05</v>
      </c>
      <c r="C20075" s="102"/>
      <c r="D20075" s="100" t="s">
        <v>20494</v>
      </c>
      <c r="E20075" s="101">
        <v>265.76</v>
      </c>
      <c r="F20075" s="102"/>
    </row>
    <row r="20076" ht="12.75" customHeight="1">
      <c r="A20076" s="100" t="s">
        <v>20282</v>
      </c>
      <c r="B20076" s="101">
        <v>43.76</v>
      </c>
      <c r="C20076" s="102"/>
      <c r="D20076" s="100" t="s">
        <v>20496</v>
      </c>
      <c r="E20076" s="101">
        <v>118.13</v>
      </c>
      <c r="F20076" s="102"/>
    </row>
    <row r="20077" ht="12.75" customHeight="1">
      <c r="A20077" s="100" t="s">
        <v>33851</v>
      </c>
      <c r="B20077" s="101">
        <v>169.17</v>
      </c>
      <c r="C20077" s="102"/>
      <c r="D20077" s="100" t="s">
        <v>20497</v>
      </c>
      <c r="E20077" s="101">
        <v>91.9</v>
      </c>
      <c r="F20077" s="102"/>
    </row>
    <row r="20078" ht="12.75" customHeight="1">
      <c r="A20078" s="100" t="s">
        <v>33852</v>
      </c>
      <c r="B20078" s="101">
        <v>60.56</v>
      </c>
      <c r="C20078" s="102"/>
      <c r="D20078" s="100" t="s">
        <v>33998</v>
      </c>
      <c r="E20078" s="101">
        <v>342.16</v>
      </c>
      <c r="F20078" s="102"/>
    </row>
    <row r="20079" ht="12.75" customHeight="1">
      <c r="A20079" s="100" t="s">
        <v>33853</v>
      </c>
      <c r="B20079" s="101">
        <v>46.73</v>
      </c>
      <c r="C20079" s="102"/>
      <c r="D20079" s="100" t="s">
        <v>33999</v>
      </c>
      <c r="E20079" s="101">
        <v>143.15</v>
      </c>
      <c r="F20079" s="102"/>
    </row>
    <row r="20080" ht="12.75" customHeight="1">
      <c r="A20080" s="100" t="s">
        <v>20283</v>
      </c>
      <c r="B20080" s="101">
        <v>166.5</v>
      </c>
      <c r="C20080" s="102"/>
      <c r="D20080" s="100" t="s">
        <v>34000</v>
      </c>
      <c r="E20080" s="101">
        <v>109.24</v>
      </c>
      <c r="F20080" s="102"/>
    </row>
    <row r="20081" ht="12.75" customHeight="1">
      <c r="A20081" s="100" t="s">
        <v>20285</v>
      </c>
      <c r="B20081" s="101">
        <v>57.89</v>
      </c>
      <c r="C20081" s="102"/>
      <c r="D20081" s="100" t="s">
        <v>20498</v>
      </c>
      <c r="E20081" s="101">
        <v>338.91</v>
      </c>
      <c r="F20081" s="102"/>
    </row>
    <row r="20082" ht="12.75" customHeight="1">
      <c r="A20082" s="100" t="s">
        <v>20286</v>
      </c>
      <c r="B20082" s="101">
        <v>44.06</v>
      </c>
      <c r="C20082" s="102"/>
      <c r="D20082" s="100" t="s">
        <v>20500</v>
      </c>
      <c r="E20082" s="101">
        <v>139.9</v>
      </c>
      <c r="F20082" s="102"/>
    </row>
    <row r="20083" ht="12.75" customHeight="1">
      <c r="A20083" s="100" t="s">
        <v>33854</v>
      </c>
      <c r="B20083" s="101">
        <v>235.43</v>
      </c>
      <c r="C20083" s="102"/>
      <c r="D20083" s="100" t="s">
        <v>20501</v>
      </c>
      <c r="E20083" s="101">
        <v>105.99</v>
      </c>
      <c r="F20083" s="102"/>
    </row>
    <row r="20084" ht="12.75" customHeight="1">
      <c r="A20084" s="100" t="s">
        <v>33855</v>
      </c>
      <c r="B20084" s="101">
        <v>67.68</v>
      </c>
      <c r="C20084" s="102"/>
      <c r="D20084" s="100" t="s">
        <v>34001</v>
      </c>
      <c r="E20084" s="101">
        <v>665.01</v>
      </c>
      <c r="F20084" s="102"/>
    </row>
    <row r="20085" ht="12.75" customHeight="1">
      <c r="A20085" s="100" t="s">
        <v>33856</v>
      </c>
      <c r="B20085" s="101">
        <v>58.79</v>
      </c>
      <c r="C20085" s="102"/>
      <c r="D20085" s="100" t="s">
        <v>34002</v>
      </c>
      <c r="E20085" s="101">
        <v>295.22</v>
      </c>
      <c r="F20085" s="102"/>
    </row>
    <row r="20086" ht="12.75" customHeight="1">
      <c r="A20086" s="100" t="s">
        <v>20287</v>
      </c>
      <c r="B20086" s="101">
        <v>232.76</v>
      </c>
      <c r="C20086" s="102"/>
      <c r="D20086" s="100" t="s">
        <v>34003</v>
      </c>
      <c r="E20086" s="101">
        <v>226.11</v>
      </c>
      <c r="F20086" s="102"/>
    </row>
    <row r="20087" ht="12.75" customHeight="1">
      <c r="A20087" s="100" t="s">
        <v>20289</v>
      </c>
      <c r="B20087" s="101">
        <v>65.01</v>
      </c>
      <c r="C20087" s="102"/>
      <c r="D20087" s="100" t="s">
        <v>20502</v>
      </c>
      <c r="E20087" s="101">
        <v>661.76</v>
      </c>
      <c r="F20087" s="102"/>
    </row>
    <row r="20088" ht="12.75" customHeight="1">
      <c r="A20088" s="100" t="s">
        <v>20290</v>
      </c>
      <c r="B20088" s="101">
        <v>56.12</v>
      </c>
      <c r="C20088" s="102"/>
      <c r="D20088" s="100" t="s">
        <v>20504</v>
      </c>
      <c r="E20088" s="101">
        <v>291.97</v>
      </c>
      <c r="F20088" s="102"/>
    </row>
    <row r="20089" ht="12.75" customHeight="1">
      <c r="A20089" s="100" t="s">
        <v>33857</v>
      </c>
      <c r="B20089" s="101">
        <v>178.27</v>
      </c>
      <c r="C20089" s="102"/>
      <c r="D20089" s="100" t="s">
        <v>20505</v>
      </c>
      <c r="E20089" s="101">
        <v>222.86</v>
      </c>
      <c r="F20089" s="102"/>
    </row>
    <row r="20090" ht="12.75" customHeight="1">
      <c r="A20090" s="100" t="s">
        <v>33858</v>
      </c>
      <c r="B20090" s="101">
        <v>74.69</v>
      </c>
      <c r="C20090" s="102"/>
      <c r="D20090" s="100" t="s">
        <v>34004</v>
      </c>
      <c r="E20090" s="101">
        <v>720.56</v>
      </c>
      <c r="F20090" s="102"/>
    </row>
    <row r="20091" ht="12.75" customHeight="1">
      <c r="A20091" s="100" t="s">
        <v>33859</v>
      </c>
      <c r="B20091" s="101">
        <v>60.81</v>
      </c>
      <c r="C20091" s="102"/>
      <c r="D20091" s="100" t="s">
        <v>34005</v>
      </c>
      <c r="E20091" s="101">
        <v>318.14</v>
      </c>
      <c r="F20091" s="102"/>
    </row>
    <row r="20092" ht="12.75" customHeight="1">
      <c r="A20092" s="100" t="s">
        <v>20291</v>
      </c>
      <c r="B20092" s="101">
        <v>175.6</v>
      </c>
      <c r="C20092" s="102"/>
      <c r="D20092" s="100" t="s">
        <v>34006</v>
      </c>
      <c r="E20092" s="101">
        <v>243.05</v>
      </c>
      <c r="F20092" s="102"/>
    </row>
    <row r="20093" ht="12.75" customHeight="1">
      <c r="A20093" s="100" t="s">
        <v>20293</v>
      </c>
      <c r="B20093" s="101">
        <v>72.02</v>
      </c>
      <c r="C20093" s="102"/>
      <c r="D20093" s="100" t="s">
        <v>20506</v>
      </c>
      <c r="E20093" s="101">
        <v>717.31</v>
      </c>
      <c r="F20093" s="102"/>
    </row>
    <row r="20094" ht="12.75" customHeight="1">
      <c r="A20094" s="100" t="s">
        <v>20294</v>
      </c>
      <c r="B20094" s="101">
        <v>58.14</v>
      </c>
      <c r="C20094" s="102"/>
      <c r="D20094" s="100" t="s">
        <v>20508</v>
      </c>
      <c r="E20094" s="101">
        <v>314.89</v>
      </c>
      <c r="F20094" s="102"/>
    </row>
    <row r="20095" ht="12.75" customHeight="1">
      <c r="A20095" s="100" t="s">
        <v>33860</v>
      </c>
      <c r="B20095" s="101">
        <v>186.22</v>
      </c>
      <c r="C20095" s="102"/>
      <c r="D20095" s="100" t="s">
        <v>20509</v>
      </c>
      <c r="E20095" s="101">
        <v>239.8</v>
      </c>
      <c r="F20095" s="102"/>
    </row>
    <row r="20096" ht="12.75" customHeight="1">
      <c r="A20096" s="100" t="s">
        <v>33861</v>
      </c>
      <c r="B20096" s="101">
        <v>76.29</v>
      </c>
      <c r="C20096" s="102"/>
      <c r="D20096" s="100" t="s">
        <v>34007</v>
      </c>
      <c r="E20096" s="101">
        <v>801.74</v>
      </c>
      <c r="F20096" s="102"/>
    </row>
    <row r="20097" ht="12.75" customHeight="1">
      <c r="A20097" s="100" t="s">
        <v>33862</v>
      </c>
      <c r="B20097" s="101">
        <v>61.27</v>
      </c>
      <c r="C20097" s="102"/>
      <c r="D20097" s="100" t="s">
        <v>34008</v>
      </c>
      <c r="E20097" s="101">
        <v>361.31</v>
      </c>
      <c r="F20097" s="102"/>
    </row>
    <row r="20098" ht="12.75" customHeight="1">
      <c r="A20098" s="100" t="s">
        <v>20295</v>
      </c>
      <c r="B20098" s="101">
        <v>183.55</v>
      </c>
      <c r="C20098" s="102"/>
      <c r="D20098" s="100" t="s">
        <v>34009</v>
      </c>
      <c r="E20098" s="101">
        <v>277.24</v>
      </c>
      <c r="F20098" s="102"/>
    </row>
    <row r="20099" ht="12.75" customHeight="1">
      <c r="A20099" s="100" t="s">
        <v>20297</v>
      </c>
      <c r="B20099" s="101">
        <v>73.62</v>
      </c>
      <c r="C20099" s="102"/>
      <c r="D20099" s="100" t="s">
        <v>20510</v>
      </c>
      <c r="E20099" s="101">
        <v>798.49</v>
      </c>
      <c r="F20099" s="102"/>
    </row>
    <row r="20100" ht="12.75" customHeight="1">
      <c r="A20100" s="100" t="s">
        <v>20298</v>
      </c>
      <c r="B20100" s="101">
        <v>58.6</v>
      </c>
      <c r="C20100" s="102"/>
      <c r="D20100" s="100" t="s">
        <v>20512</v>
      </c>
      <c r="E20100" s="101">
        <v>358.06</v>
      </c>
      <c r="F20100" s="102"/>
    </row>
    <row r="20101" ht="12.75" customHeight="1">
      <c r="A20101" s="100" t="s">
        <v>33863</v>
      </c>
      <c r="B20101" s="101">
        <v>285.86</v>
      </c>
      <c r="C20101" s="102"/>
      <c r="D20101" s="100" t="s">
        <v>20513</v>
      </c>
      <c r="E20101" s="101">
        <v>273.99</v>
      </c>
      <c r="F20101" s="102"/>
    </row>
    <row r="20102" ht="12.75" customHeight="1">
      <c r="A20102" s="100" t="s">
        <v>33864</v>
      </c>
      <c r="B20102" s="101">
        <v>107.13</v>
      </c>
      <c r="C20102" s="102"/>
      <c r="D20102" s="100" t="s">
        <v>34010</v>
      </c>
      <c r="E20102" s="101">
        <v>126.41</v>
      </c>
      <c r="F20102" s="102"/>
    </row>
    <row r="20103" ht="12.75" customHeight="1">
      <c r="A20103" s="100" t="s">
        <v>33865</v>
      </c>
      <c r="B20103" s="101">
        <v>84.03</v>
      </c>
      <c r="C20103" s="102"/>
      <c r="D20103" s="100" t="s">
        <v>34011</v>
      </c>
      <c r="E20103" s="101">
        <v>53.92</v>
      </c>
      <c r="F20103" s="102"/>
    </row>
    <row r="20104" ht="12.75" customHeight="1">
      <c r="A20104" s="100" t="s">
        <v>20299</v>
      </c>
      <c r="B20104" s="101">
        <v>283.19</v>
      </c>
      <c r="C20104" s="102"/>
      <c r="D20104" s="100" t="s">
        <v>34012</v>
      </c>
      <c r="E20104" s="101">
        <v>43.64</v>
      </c>
      <c r="F20104" s="102"/>
    </row>
    <row r="20105" ht="12.75" customHeight="1">
      <c r="A20105" s="100" t="s">
        <v>20301</v>
      </c>
      <c r="B20105" s="101">
        <v>104.46</v>
      </c>
      <c r="C20105" s="102"/>
      <c r="D20105" s="100" t="s">
        <v>20514</v>
      </c>
      <c r="E20105" s="101">
        <v>123.16</v>
      </c>
      <c r="F20105" s="102"/>
    </row>
    <row r="20106" ht="12.75" customHeight="1">
      <c r="A20106" s="100" t="s">
        <v>20302</v>
      </c>
      <c r="B20106" s="101">
        <v>81.36</v>
      </c>
      <c r="C20106" s="102"/>
      <c r="D20106" s="100" t="s">
        <v>20516</v>
      </c>
      <c r="E20106" s="101">
        <v>50.67</v>
      </c>
      <c r="F20106" s="102"/>
    </row>
    <row r="20107" ht="12.75" customHeight="1">
      <c r="A20107" s="100" t="s">
        <v>33866</v>
      </c>
      <c r="B20107" s="101">
        <v>216.61</v>
      </c>
      <c r="C20107" s="102"/>
      <c r="D20107" s="100" t="s">
        <v>20517</v>
      </c>
      <c r="E20107" s="101">
        <v>40.39</v>
      </c>
      <c r="F20107" s="102"/>
    </row>
    <row r="20108" ht="12.75" customHeight="1">
      <c r="A20108" s="100" t="s">
        <v>33867</v>
      </c>
      <c r="B20108" s="101">
        <v>82.12</v>
      </c>
      <c r="C20108" s="102"/>
      <c r="D20108" s="100" t="s">
        <v>34013</v>
      </c>
      <c r="E20108" s="101">
        <v>154.46</v>
      </c>
      <c r="F20108" s="102"/>
    </row>
    <row r="20109" ht="12.75" customHeight="1">
      <c r="A20109" s="100" t="s">
        <v>33868</v>
      </c>
      <c r="B20109" s="101">
        <v>63.91</v>
      </c>
      <c r="C20109" s="102"/>
      <c r="D20109" s="100" t="s">
        <v>34014</v>
      </c>
      <c r="E20109" s="101">
        <v>65.87</v>
      </c>
      <c r="F20109" s="102"/>
    </row>
    <row r="20110" ht="12.75" customHeight="1">
      <c r="A20110" s="100" t="s">
        <v>20303</v>
      </c>
      <c r="B20110" s="101">
        <v>213.94</v>
      </c>
      <c r="C20110" s="102"/>
      <c r="D20110" s="100" t="s">
        <v>34015</v>
      </c>
      <c r="E20110" s="101">
        <v>53.67</v>
      </c>
      <c r="F20110" s="102"/>
    </row>
    <row r="20111" ht="12.75" customHeight="1">
      <c r="A20111" s="100" t="s">
        <v>20305</v>
      </c>
      <c r="B20111" s="101">
        <v>79.45</v>
      </c>
      <c r="C20111" s="102"/>
      <c r="D20111" s="100" t="s">
        <v>20519</v>
      </c>
      <c r="E20111" s="101">
        <v>151.21</v>
      </c>
      <c r="F20111" s="102"/>
    </row>
    <row r="20112" ht="12.75" customHeight="1">
      <c r="A20112" s="100" t="s">
        <v>20306</v>
      </c>
      <c r="B20112" s="101">
        <v>61.24</v>
      </c>
      <c r="C20112" s="102"/>
      <c r="D20112" s="100" t="s">
        <v>20521</v>
      </c>
      <c r="E20112" s="101">
        <v>62.62</v>
      </c>
      <c r="F20112" s="102"/>
    </row>
    <row r="20113" ht="12.75" customHeight="1">
      <c r="A20113" s="100" t="s">
        <v>33869</v>
      </c>
      <c r="B20113" s="101">
        <v>75.67</v>
      </c>
      <c r="C20113" s="102"/>
      <c r="D20113" s="100" t="s">
        <v>20522</v>
      </c>
      <c r="E20113" s="101">
        <v>50.42</v>
      </c>
      <c r="F20113" s="102"/>
    </row>
    <row r="20114" ht="12.75" customHeight="1">
      <c r="A20114" s="100" t="s">
        <v>33870</v>
      </c>
      <c r="B20114" s="101">
        <v>40.37</v>
      </c>
      <c r="C20114" s="102"/>
      <c r="D20114" s="100" t="s">
        <v>34016</v>
      </c>
      <c r="E20114" s="101">
        <v>273.75</v>
      </c>
      <c r="F20114" s="102"/>
    </row>
    <row r="20115" ht="12.75" customHeight="1">
      <c r="A20115" s="100" t="s">
        <v>33871</v>
      </c>
      <c r="B20115" s="101">
        <v>35.96</v>
      </c>
      <c r="C20115" s="102"/>
      <c r="D20115" s="100" t="s">
        <v>34017</v>
      </c>
      <c r="E20115" s="101">
        <v>104.22</v>
      </c>
      <c r="F20115" s="102"/>
    </row>
    <row r="20116" ht="12.75" customHeight="1">
      <c r="A20116" s="100" t="s">
        <v>20307</v>
      </c>
      <c r="B20116" s="101">
        <v>73.0</v>
      </c>
      <c r="C20116" s="102"/>
      <c r="D20116" s="100" t="s">
        <v>34018</v>
      </c>
      <c r="E20116" s="101">
        <v>82.03</v>
      </c>
      <c r="F20116" s="102"/>
    </row>
    <row r="20117" ht="12.75" customHeight="1">
      <c r="A20117" s="100" t="s">
        <v>20309</v>
      </c>
      <c r="B20117" s="101">
        <v>37.7</v>
      </c>
      <c r="C20117" s="102"/>
      <c r="D20117" s="100" t="s">
        <v>20523</v>
      </c>
      <c r="E20117" s="101">
        <v>270.5</v>
      </c>
      <c r="F20117" s="102"/>
    </row>
    <row r="20118" ht="12.75" customHeight="1">
      <c r="A20118" s="100" t="s">
        <v>20310</v>
      </c>
      <c r="B20118" s="101">
        <v>33.29</v>
      </c>
      <c r="C20118" s="102"/>
      <c r="D20118" s="100" t="s">
        <v>20525</v>
      </c>
      <c r="E20118" s="101">
        <v>100.97</v>
      </c>
      <c r="F20118" s="102"/>
    </row>
    <row r="20119" ht="12.75" customHeight="1">
      <c r="A20119" s="100" t="s">
        <v>33872</v>
      </c>
      <c r="B20119" s="101">
        <v>46.81</v>
      </c>
      <c r="C20119" s="102"/>
      <c r="D20119" s="100" t="s">
        <v>20526</v>
      </c>
      <c r="E20119" s="101">
        <v>78.78</v>
      </c>
      <c r="F20119" s="102"/>
    </row>
    <row r="20120" ht="12.75" customHeight="1">
      <c r="A20120" s="100" t="s">
        <v>33873</v>
      </c>
      <c r="B20120" s="101">
        <v>10.6</v>
      </c>
      <c r="C20120" s="102"/>
      <c r="D20120" s="100" t="s">
        <v>34019</v>
      </c>
      <c r="E20120" s="101">
        <v>83.48</v>
      </c>
      <c r="F20120" s="102"/>
    </row>
    <row r="20121" ht="12.75" customHeight="1">
      <c r="A20121" s="100" t="s">
        <v>33874</v>
      </c>
      <c r="B20121" s="101">
        <v>6.38</v>
      </c>
      <c r="C20121" s="102"/>
      <c r="D20121" s="100" t="s">
        <v>34020</v>
      </c>
      <c r="E20121" s="101">
        <v>44.3</v>
      </c>
      <c r="F20121" s="102"/>
    </row>
    <row r="20122" ht="12.75" customHeight="1">
      <c r="A20122" s="100" t="s">
        <v>20311</v>
      </c>
      <c r="B20122" s="101">
        <v>46.81</v>
      </c>
      <c r="C20122" s="102"/>
      <c r="D20122" s="100" t="s">
        <v>34021</v>
      </c>
      <c r="E20122" s="101">
        <v>35.28</v>
      </c>
      <c r="F20122" s="102"/>
    </row>
    <row r="20123" ht="12.75" customHeight="1">
      <c r="A20123" s="100" t="s">
        <v>20313</v>
      </c>
      <c r="B20123" s="101">
        <v>10.6</v>
      </c>
      <c r="C20123" s="102"/>
      <c r="D20123" s="100" t="s">
        <v>20527</v>
      </c>
      <c r="E20123" s="101">
        <v>80.23</v>
      </c>
      <c r="F20123" s="102"/>
    </row>
    <row r="20124" ht="12.75" customHeight="1">
      <c r="A20124" s="100" t="s">
        <v>20315</v>
      </c>
      <c r="B20124" s="101">
        <v>6.38</v>
      </c>
      <c r="C20124" s="102"/>
      <c r="D20124" s="100" t="s">
        <v>20529</v>
      </c>
      <c r="E20124" s="101">
        <v>41.05</v>
      </c>
      <c r="F20124" s="102"/>
    </row>
    <row r="20125" ht="12.75" customHeight="1">
      <c r="A20125" s="100" t="s">
        <v>33875</v>
      </c>
      <c r="B20125" s="101">
        <v>66.78</v>
      </c>
      <c r="C20125" s="102"/>
      <c r="D20125" s="100" t="s">
        <v>20530</v>
      </c>
      <c r="E20125" s="101">
        <v>32.03</v>
      </c>
      <c r="F20125" s="102"/>
    </row>
    <row r="20126" ht="12.75" customHeight="1">
      <c r="A20126" s="100" t="s">
        <v>33876</v>
      </c>
      <c r="B20126" s="101">
        <v>30.57</v>
      </c>
      <c r="C20126" s="102"/>
      <c r="D20126" s="100" t="s">
        <v>34022</v>
      </c>
      <c r="E20126" s="101">
        <v>14.14</v>
      </c>
      <c r="F20126" s="102"/>
    </row>
    <row r="20127" ht="12.75" customHeight="1">
      <c r="A20127" s="100" t="s">
        <v>33877</v>
      </c>
      <c r="B20127" s="101">
        <v>26.35</v>
      </c>
      <c r="C20127" s="102"/>
      <c r="D20127" s="100" t="s">
        <v>34023</v>
      </c>
      <c r="E20127" s="101">
        <v>9.42</v>
      </c>
      <c r="F20127" s="102"/>
    </row>
    <row r="20128" ht="12.75" customHeight="1">
      <c r="A20128" s="100" t="s">
        <v>20316</v>
      </c>
      <c r="B20128" s="101">
        <v>64.11</v>
      </c>
      <c r="C20128" s="102"/>
      <c r="D20128" s="100" t="s">
        <v>20531</v>
      </c>
      <c r="E20128" s="101">
        <v>14.14</v>
      </c>
      <c r="F20128" s="102"/>
    </row>
    <row r="20129" ht="12.75" customHeight="1">
      <c r="A20129" s="100" t="s">
        <v>20318</v>
      </c>
      <c r="B20129" s="101">
        <v>27.9</v>
      </c>
      <c r="C20129" s="102"/>
      <c r="D20129" s="100" t="s">
        <v>20533</v>
      </c>
      <c r="E20129" s="101">
        <v>9.42</v>
      </c>
      <c r="F20129" s="102"/>
    </row>
    <row r="20130" ht="12.75" customHeight="1">
      <c r="A20130" s="100" t="s">
        <v>20319</v>
      </c>
      <c r="B20130" s="101">
        <v>23.68</v>
      </c>
      <c r="C20130" s="102"/>
      <c r="D20130" s="100" t="s">
        <v>34024</v>
      </c>
      <c r="E20130" s="101">
        <v>44.74</v>
      </c>
      <c r="F20130" s="102"/>
    </row>
    <row r="20131" ht="12.75" customHeight="1">
      <c r="A20131" s="100" t="s">
        <v>33878</v>
      </c>
      <c r="B20131" s="101">
        <v>55.54</v>
      </c>
      <c r="C20131" s="102"/>
      <c r="D20131" s="100" t="s">
        <v>34025</v>
      </c>
      <c r="E20131" s="101">
        <v>29.82</v>
      </c>
      <c r="F20131" s="102"/>
    </row>
    <row r="20132" ht="12.75" customHeight="1">
      <c r="A20132" s="100" t="s">
        <v>33879</v>
      </c>
      <c r="B20132" s="101">
        <v>27.35</v>
      </c>
      <c r="C20132" s="102"/>
      <c r="D20132" s="100" t="s">
        <v>20534</v>
      </c>
      <c r="E20132" s="101">
        <v>44.74</v>
      </c>
      <c r="F20132" s="102"/>
    </row>
    <row r="20133" ht="12.75" customHeight="1">
      <c r="A20133" s="100" t="s">
        <v>33880</v>
      </c>
      <c r="B20133" s="101">
        <v>24.2</v>
      </c>
      <c r="C20133" s="102"/>
      <c r="D20133" s="100" t="s">
        <v>20536</v>
      </c>
      <c r="E20133" s="101">
        <v>29.82</v>
      </c>
      <c r="F20133" s="102"/>
    </row>
    <row r="20134" ht="12.75" customHeight="1">
      <c r="A20134" s="100" t="s">
        <v>20320</v>
      </c>
      <c r="B20134" s="101">
        <v>52.87</v>
      </c>
      <c r="C20134" s="102"/>
      <c r="D20134" s="100" t="s">
        <v>34026</v>
      </c>
      <c r="E20134" s="101">
        <v>1.0</v>
      </c>
      <c r="F20134" s="102"/>
    </row>
    <row r="20135" ht="12.75" customHeight="1">
      <c r="A20135" s="100" t="s">
        <v>20322</v>
      </c>
      <c r="B20135" s="101">
        <v>24.68</v>
      </c>
      <c r="C20135" s="102"/>
      <c r="D20135" s="100" t="s">
        <v>34027</v>
      </c>
      <c r="E20135" s="101">
        <v>0.67</v>
      </c>
      <c r="F20135" s="102"/>
    </row>
    <row r="20136" ht="12.75" customHeight="1">
      <c r="A20136" s="100" t="s">
        <v>20323</v>
      </c>
      <c r="B20136" s="101">
        <v>21.53</v>
      </c>
      <c r="C20136" s="102"/>
      <c r="D20136" s="100" t="s">
        <v>20537</v>
      </c>
      <c r="E20136" s="101">
        <v>1.0</v>
      </c>
      <c r="F20136" s="102"/>
    </row>
    <row r="20137" ht="12.75" customHeight="1">
      <c r="A20137" s="100" t="s">
        <v>33881</v>
      </c>
      <c r="B20137" s="101">
        <v>35.57</v>
      </c>
      <c r="C20137" s="102"/>
      <c r="D20137" s="100" t="s">
        <v>20539</v>
      </c>
      <c r="E20137" s="101">
        <v>0.67</v>
      </c>
      <c r="F20137" s="102"/>
    </row>
    <row r="20138" ht="12.75" customHeight="1">
      <c r="A20138" s="100" t="s">
        <v>33882</v>
      </c>
      <c r="B20138" s="101">
        <v>7.38</v>
      </c>
      <c r="C20138" s="102"/>
      <c r="D20138" s="100" t="s">
        <v>34028</v>
      </c>
      <c r="E20138" s="101">
        <v>4.76</v>
      </c>
      <c r="F20138" s="102"/>
    </row>
    <row r="20139" ht="12.75" customHeight="1">
      <c r="A20139" s="100" t="s">
        <v>33883</v>
      </c>
      <c r="B20139" s="101">
        <v>4.23</v>
      </c>
      <c r="C20139" s="102"/>
      <c r="D20139" s="100" t="s">
        <v>34029</v>
      </c>
      <c r="E20139" s="101">
        <v>3.17</v>
      </c>
      <c r="F20139" s="102"/>
    </row>
    <row r="20140" ht="12.75" customHeight="1">
      <c r="A20140" s="100" t="s">
        <v>20324</v>
      </c>
      <c r="B20140" s="101">
        <v>35.57</v>
      </c>
      <c r="C20140" s="102"/>
      <c r="D20140" s="100" t="s">
        <v>20540</v>
      </c>
      <c r="E20140" s="101">
        <v>4.76</v>
      </c>
      <c r="F20140" s="102"/>
    </row>
    <row r="20141" ht="12.75" customHeight="1">
      <c r="A20141" s="100" t="s">
        <v>20326</v>
      </c>
      <c r="B20141" s="101">
        <v>7.38</v>
      </c>
      <c r="C20141" s="102"/>
      <c r="D20141" s="100" t="s">
        <v>20542</v>
      </c>
      <c r="E20141" s="101">
        <v>3.17</v>
      </c>
      <c r="F20141" s="102"/>
    </row>
    <row r="20142" ht="12.75" customHeight="1">
      <c r="A20142" s="100" t="s">
        <v>20327</v>
      </c>
      <c r="B20142" s="101">
        <v>4.23</v>
      </c>
      <c r="C20142" s="102"/>
      <c r="D20142" s="100" t="s">
        <v>34030</v>
      </c>
      <c r="E20142" s="101">
        <v>1.63</v>
      </c>
      <c r="F20142" s="102"/>
    </row>
    <row r="20143" ht="12.75" customHeight="1">
      <c r="A20143" s="100" t="s">
        <v>33884</v>
      </c>
      <c r="B20143" s="101">
        <v>73.13</v>
      </c>
      <c r="C20143" s="102"/>
      <c r="D20143" s="100" t="s">
        <v>34031</v>
      </c>
      <c r="E20143" s="101">
        <v>1.16</v>
      </c>
      <c r="F20143" s="102"/>
    </row>
    <row r="20144" ht="12.75" customHeight="1">
      <c r="A20144" s="100" t="s">
        <v>33885</v>
      </c>
      <c r="B20144" s="101">
        <v>30.57</v>
      </c>
      <c r="C20144" s="102"/>
      <c r="D20144" s="100" t="s">
        <v>20543</v>
      </c>
      <c r="E20144" s="101">
        <v>1.63</v>
      </c>
      <c r="F20144" s="102"/>
    </row>
    <row r="20145" ht="12.75" customHeight="1">
      <c r="A20145" s="100" t="s">
        <v>33886</v>
      </c>
      <c r="B20145" s="101">
        <v>26.37</v>
      </c>
      <c r="C20145" s="102"/>
      <c r="D20145" s="100" t="s">
        <v>20545</v>
      </c>
      <c r="E20145" s="101">
        <v>1.16</v>
      </c>
      <c r="F20145" s="102"/>
    </row>
    <row r="20146" ht="12.75" customHeight="1">
      <c r="A20146" s="100" t="s">
        <v>20328</v>
      </c>
      <c r="B20146" s="101">
        <v>70.46</v>
      </c>
      <c r="C20146" s="102"/>
      <c r="D20146" s="100" t="s">
        <v>34032</v>
      </c>
      <c r="E20146" s="101">
        <v>2.8</v>
      </c>
      <c r="F20146" s="102"/>
    </row>
    <row r="20147" ht="12.75" customHeight="1">
      <c r="A20147" s="100" t="s">
        <v>20330</v>
      </c>
      <c r="B20147" s="101">
        <v>27.9</v>
      </c>
      <c r="C20147" s="102"/>
      <c r="D20147" s="100" t="s">
        <v>34033</v>
      </c>
      <c r="E20147" s="101">
        <v>1.02</v>
      </c>
      <c r="F20147" s="102"/>
    </row>
    <row r="20148" ht="12.75" customHeight="1">
      <c r="A20148" s="100" t="s">
        <v>20331</v>
      </c>
      <c r="B20148" s="101">
        <v>23.7</v>
      </c>
      <c r="C20148" s="102"/>
      <c r="D20148" s="100" t="s">
        <v>20546</v>
      </c>
      <c r="E20148" s="101">
        <v>2.8</v>
      </c>
      <c r="F20148" s="102"/>
    </row>
    <row r="20149" ht="12.75" customHeight="1">
      <c r="A20149" s="100" t="s">
        <v>33887</v>
      </c>
      <c r="B20149" s="101">
        <v>74.75</v>
      </c>
      <c r="C20149" s="102"/>
      <c r="D20149" s="100" t="s">
        <v>20548</v>
      </c>
      <c r="E20149" s="101">
        <v>1.02</v>
      </c>
      <c r="F20149" s="102"/>
    </row>
    <row r="20150" ht="12.75" customHeight="1">
      <c r="A20150" s="100" t="s">
        <v>33888</v>
      </c>
      <c r="B20150" s="101">
        <v>31.63</v>
      </c>
      <c r="C20150" s="102"/>
      <c r="D20150" s="100" t="s">
        <v>34034</v>
      </c>
      <c r="E20150" s="101">
        <v>612.75</v>
      </c>
      <c r="F20150" s="102"/>
    </row>
    <row r="20151" ht="12.75" customHeight="1">
      <c r="A20151" s="100" t="s">
        <v>33889</v>
      </c>
      <c r="B20151" s="101">
        <v>27.3</v>
      </c>
      <c r="C20151" s="102"/>
      <c r="D20151" s="100" t="s">
        <v>34035</v>
      </c>
      <c r="E20151" s="101">
        <v>61.98</v>
      </c>
      <c r="F20151" s="102"/>
    </row>
    <row r="20152" ht="12.75" customHeight="1">
      <c r="A20152" s="100" t="s">
        <v>20332</v>
      </c>
      <c r="B20152" s="101">
        <v>72.08</v>
      </c>
      <c r="C20152" s="102"/>
      <c r="D20152" s="100" t="s">
        <v>34036</v>
      </c>
      <c r="E20152" s="101">
        <v>42.63</v>
      </c>
      <c r="F20152" s="102"/>
    </row>
    <row r="20153" ht="12.75" customHeight="1">
      <c r="A20153" s="100" t="s">
        <v>20334</v>
      </c>
      <c r="B20153" s="101">
        <v>28.96</v>
      </c>
      <c r="C20153" s="102"/>
      <c r="D20153" s="100" t="s">
        <v>20549</v>
      </c>
      <c r="E20153" s="101">
        <v>609.5</v>
      </c>
      <c r="F20153" s="102"/>
    </row>
    <row r="20154" ht="12.75" customHeight="1">
      <c r="A20154" s="100" t="s">
        <v>20335</v>
      </c>
      <c r="B20154" s="101">
        <v>24.63</v>
      </c>
      <c r="C20154" s="102"/>
      <c r="D20154" s="100" t="s">
        <v>20551</v>
      </c>
      <c r="E20154" s="101">
        <v>58.73</v>
      </c>
      <c r="F20154" s="102"/>
    </row>
    <row r="20155" ht="12.75" customHeight="1">
      <c r="A20155" s="100" t="s">
        <v>33890</v>
      </c>
      <c r="B20155" s="101">
        <v>99.36</v>
      </c>
      <c r="C20155" s="102"/>
      <c r="D20155" s="100" t="s">
        <v>20552</v>
      </c>
      <c r="E20155" s="101">
        <v>39.38</v>
      </c>
      <c r="F20155" s="102"/>
    </row>
    <row r="20156" ht="12.75" customHeight="1">
      <c r="A20156" s="100" t="s">
        <v>33891</v>
      </c>
      <c r="B20156" s="101">
        <v>39.01</v>
      </c>
      <c r="C20156" s="102"/>
      <c r="D20156" s="100" t="s">
        <v>34037</v>
      </c>
      <c r="E20156" s="101">
        <v>2.5</v>
      </c>
      <c r="F20156" s="102"/>
    </row>
    <row r="20157" ht="12.75" customHeight="1">
      <c r="A20157" s="100" t="s">
        <v>33892</v>
      </c>
      <c r="B20157" s="101">
        <v>32.26</v>
      </c>
      <c r="C20157" s="102"/>
      <c r="D20157" s="100" t="s">
        <v>34038</v>
      </c>
      <c r="E20157" s="101">
        <v>0.76</v>
      </c>
      <c r="F20157" s="102"/>
    </row>
    <row r="20158" ht="12.75" customHeight="1">
      <c r="A20158" s="100" t="s">
        <v>20337</v>
      </c>
      <c r="B20158" s="101">
        <v>96.69</v>
      </c>
      <c r="C20158" s="102"/>
      <c r="D20158" s="100" t="s">
        <v>20553</v>
      </c>
      <c r="E20158" s="101">
        <v>2.5</v>
      </c>
      <c r="F20158" s="102"/>
    </row>
    <row r="20159" ht="12.75" customHeight="1">
      <c r="A20159" s="100" t="s">
        <v>20339</v>
      </c>
      <c r="B20159" s="101">
        <v>36.34</v>
      </c>
      <c r="C20159" s="102"/>
      <c r="D20159" s="100" t="s">
        <v>20555</v>
      </c>
      <c r="E20159" s="101">
        <v>0.76</v>
      </c>
      <c r="F20159" s="102"/>
    </row>
    <row r="20160" ht="12.75" customHeight="1">
      <c r="A20160" s="100" t="s">
        <v>20340</v>
      </c>
      <c r="B20160" s="101">
        <v>29.59</v>
      </c>
      <c r="C20160" s="102"/>
      <c r="D20160" s="100" t="s">
        <v>34039</v>
      </c>
      <c r="E20160" s="101">
        <v>1.18</v>
      </c>
      <c r="F20160" s="102"/>
    </row>
    <row r="20161" ht="12.75" customHeight="1">
      <c r="A20161" s="100" t="s">
        <v>33893</v>
      </c>
      <c r="B20161" s="101">
        <v>94.48</v>
      </c>
      <c r="C20161" s="102"/>
      <c r="D20161" s="100" t="s">
        <v>34040</v>
      </c>
      <c r="E20161" s="101">
        <v>0.25</v>
      </c>
      <c r="F20161" s="102"/>
    </row>
    <row r="20162" ht="12.75" customHeight="1">
      <c r="A20162" s="100" t="s">
        <v>33894</v>
      </c>
      <c r="B20162" s="101">
        <v>44.7</v>
      </c>
      <c r="C20162" s="102"/>
      <c r="D20162" s="100" t="s">
        <v>20556</v>
      </c>
      <c r="E20162" s="101">
        <v>1.18</v>
      </c>
      <c r="F20162" s="102"/>
    </row>
    <row r="20163" ht="12.75" customHeight="1">
      <c r="A20163" s="100" t="s">
        <v>33895</v>
      </c>
      <c r="B20163" s="101">
        <v>38.63</v>
      </c>
      <c r="C20163" s="102"/>
      <c r="D20163" s="100" t="s">
        <v>20558</v>
      </c>
      <c r="E20163" s="101">
        <v>0.25</v>
      </c>
      <c r="F20163" s="102"/>
    </row>
    <row r="20164" ht="12.75" customHeight="1">
      <c r="A20164" s="100" t="s">
        <v>20341</v>
      </c>
      <c r="B20164" s="101">
        <v>91.81</v>
      </c>
      <c r="C20164" s="102"/>
      <c r="D20164" s="100" t="s">
        <v>34041</v>
      </c>
      <c r="E20164" s="101">
        <v>2.81</v>
      </c>
      <c r="F20164" s="102"/>
    </row>
    <row r="20165" ht="12.75" customHeight="1">
      <c r="A20165" s="100" t="s">
        <v>20343</v>
      </c>
      <c r="B20165" s="101">
        <v>42.03</v>
      </c>
      <c r="C20165" s="102"/>
      <c r="D20165" s="100" t="s">
        <v>34042</v>
      </c>
      <c r="E20165" s="101">
        <v>2.01</v>
      </c>
      <c r="F20165" s="102"/>
    </row>
    <row r="20166" ht="12.75" customHeight="1">
      <c r="A20166" s="100" t="s">
        <v>20344</v>
      </c>
      <c r="B20166" s="101">
        <v>35.96</v>
      </c>
      <c r="C20166" s="102"/>
      <c r="D20166" s="100" t="s">
        <v>20559</v>
      </c>
      <c r="E20166" s="101">
        <v>2.81</v>
      </c>
      <c r="F20166" s="102"/>
    </row>
    <row r="20167" ht="12.75" customHeight="1">
      <c r="A20167" s="100" t="s">
        <v>33896</v>
      </c>
      <c r="B20167" s="101">
        <v>4.72</v>
      </c>
      <c r="C20167" s="102"/>
      <c r="D20167" s="100" t="s">
        <v>20561</v>
      </c>
      <c r="E20167" s="101">
        <v>2.01</v>
      </c>
      <c r="F20167" s="102"/>
    </row>
    <row r="20168" ht="12.75" customHeight="1">
      <c r="A20168" s="100" t="s">
        <v>33897</v>
      </c>
      <c r="B20168" s="101">
        <v>0.42</v>
      </c>
      <c r="C20168" s="102"/>
      <c r="D20168" s="100" t="s">
        <v>34043</v>
      </c>
      <c r="E20168" s="101">
        <v>94.63</v>
      </c>
      <c r="F20168" s="102"/>
    </row>
    <row r="20169" ht="12.75" customHeight="1">
      <c r="A20169" s="100" t="s">
        <v>20345</v>
      </c>
      <c r="B20169" s="101">
        <v>4.72</v>
      </c>
      <c r="C20169" s="102"/>
      <c r="D20169" s="100" t="s">
        <v>34044</v>
      </c>
      <c r="E20169" s="101">
        <v>50.24</v>
      </c>
      <c r="F20169" s="102"/>
    </row>
    <row r="20170" ht="12.75" customHeight="1">
      <c r="A20170" s="100" t="s">
        <v>20347</v>
      </c>
      <c r="B20170" s="101">
        <v>0.42</v>
      </c>
      <c r="C20170" s="102"/>
      <c r="D20170" s="100" t="s">
        <v>34045</v>
      </c>
      <c r="E20170" s="101">
        <v>43.2</v>
      </c>
      <c r="F20170" s="102"/>
    </row>
    <row r="20171" ht="12.75" customHeight="1">
      <c r="A20171" s="100" t="s">
        <v>33898</v>
      </c>
      <c r="B20171" s="101">
        <v>218.76</v>
      </c>
      <c r="C20171" s="102"/>
      <c r="D20171" s="100" t="s">
        <v>20562</v>
      </c>
      <c r="E20171" s="101">
        <v>91.38</v>
      </c>
      <c r="F20171" s="102"/>
    </row>
    <row r="20172" ht="12.75" customHeight="1">
      <c r="A20172" s="100" t="s">
        <v>33899</v>
      </c>
      <c r="B20172" s="101">
        <v>138.45</v>
      </c>
      <c r="C20172" s="102"/>
      <c r="D20172" s="100" t="s">
        <v>20564</v>
      </c>
      <c r="E20172" s="101">
        <v>46.99</v>
      </c>
      <c r="F20172" s="102"/>
    </row>
    <row r="20173" ht="12.75" customHeight="1">
      <c r="A20173" s="100" t="s">
        <v>33900</v>
      </c>
      <c r="B20173" s="101">
        <v>121.47</v>
      </c>
      <c r="C20173" s="102"/>
      <c r="D20173" s="100" t="s">
        <v>20566</v>
      </c>
      <c r="E20173" s="101">
        <v>39.95</v>
      </c>
      <c r="F20173" s="102"/>
    </row>
    <row r="20174" ht="12.75" customHeight="1">
      <c r="A20174" s="100" t="s">
        <v>20348</v>
      </c>
      <c r="B20174" s="101">
        <v>215.77</v>
      </c>
      <c r="C20174" s="102"/>
      <c r="D20174" s="100" t="s">
        <v>34046</v>
      </c>
      <c r="E20174" s="101">
        <v>116.7</v>
      </c>
      <c r="F20174" s="102"/>
    </row>
    <row r="20175" ht="12.75" customHeight="1">
      <c r="A20175" s="100" t="s">
        <v>20350</v>
      </c>
      <c r="B20175" s="101">
        <v>135.46</v>
      </c>
      <c r="C20175" s="102"/>
      <c r="D20175" s="100" t="s">
        <v>34047</v>
      </c>
      <c r="E20175" s="101">
        <v>60.6</v>
      </c>
      <c r="F20175" s="102"/>
    </row>
    <row r="20176" ht="12.75" customHeight="1">
      <c r="A20176" s="100" t="s">
        <v>20351</v>
      </c>
      <c r="B20176" s="101">
        <v>118.48</v>
      </c>
      <c r="C20176" s="102"/>
      <c r="D20176" s="100" t="s">
        <v>34048</v>
      </c>
      <c r="E20176" s="101">
        <v>51.36</v>
      </c>
      <c r="F20176" s="102"/>
    </row>
    <row r="20177" ht="12.75" customHeight="1">
      <c r="A20177" s="100" t="s">
        <v>33901</v>
      </c>
      <c r="B20177" s="101">
        <v>330.78</v>
      </c>
      <c r="C20177" s="102"/>
      <c r="D20177" s="100" t="s">
        <v>20567</v>
      </c>
      <c r="E20177" s="101">
        <v>113.45</v>
      </c>
      <c r="F20177" s="102"/>
    </row>
    <row r="20178" ht="12.75" customHeight="1">
      <c r="A20178" s="100" t="s">
        <v>33902</v>
      </c>
      <c r="B20178" s="101">
        <v>198.17</v>
      </c>
      <c r="C20178" s="102"/>
      <c r="D20178" s="100" t="s">
        <v>20569</v>
      </c>
      <c r="E20178" s="101">
        <v>57.35</v>
      </c>
      <c r="F20178" s="102"/>
    </row>
    <row r="20179" ht="12.75" customHeight="1">
      <c r="A20179" s="100" t="s">
        <v>33903</v>
      </c>
      <c r="B20179" s="101">
        <v>173.23</v>
      </c>
      <c r="C20179" s="102"/>
      <c r="D20179" s="100" t="s">
        <v>20570</v>
      </c>
      <c r="E20179" s="101">
        <v>48.11</v>
      </c>
      <c r="F20179" s="102"/>
    </row>
    <row r="20180" ht="12.75" customHeight="1">
      <c r="A20180" s="100" t="s">
        <v>20352</v>
      </c>
      <c r="B20180" s="101">
        <v>325.86</v>
      </c>
      <c r="C20180" s="102"/>
      <c r="D20180" s="100" t="s">
        <v>34049</v>
      </c>
      <c r="E20180" s="101">
        <v>100.4</v>
      </c>
      <c r="F20180" s="102"/>
    </row>
    <row r="20181" ht="12.75" customHeight="1">
      <c r="A20181" s="100" t="s">
        <v>20354</v>
      </c>
      <c r="B20181" s="101">
        <v>193.25</v>
      </c>
      <c r="C20181" s="102"/>
      <c r="D20181" s="100" t="s">
        <v>34050</v>
      </c>
      <c r="E20181" s="101">
        <v>52.75</v>
      </c>
      <c r="F20181" s="102"/>
    </row>
    <row r="20182" ht="12.75" customHeight="1">
      <c r="A20182" s="100" t="s">
        <v>20355</v>
      </c>
      <c r="B20182" s="101">
        <v>168.31</v>
      </c>
      <c r="C20182" s="102"/>
      <c r="D20182" s="100" t="s">
        <v>34051</v>
      </c>
      <c r="E20182" s="101">
        <v>45.14</v>
      </c>
      <c r="F20182" s="102"/>
    </row>
    <row r="20183" ht="12.75" customHeight="1">
      <c r="A20183" s="100" t="s">
        <v>33904</v>
      </c>
      <c r="B20183" s="101">
        <v>192.79</v>
      </c>
      <c r="C20183" s="102"/>
      <c r="D20183" s="100" t="s">
        <v>20571</v>
      </c>
      <c r="E20183" s="101">
        <v>97.15</v>
      </c>
      <c r="F20183" s="102"/>
    </row>
    <row r="20184" ht="12.75" customHeight="1">
      <c r="A20184" s="100" t="s">
        <v>33905</v>
      </c>
      <c r="B20184" s="101">
        <v>85.27</v>
      </c>
      <c r="C20184" s="102"/>
      <c r="D20184" s="100" t="s">
        <v>20573</v>
      </c>
      <c r="E20184" s="101">
        <v>49.5</v>
      </c>
      <c r="F20184" s="102"/>
    </row>
    <row r="20185" ht="12.75" customHeight="1">
      <c r="A20185" s="100" t="s">
        <v>33906</v>
      </c>
      <c r="B20185" s="101">
        <v>72.4</v>
      </c>
      <c r="C20185" s="102"/>
      <c r="D20185" s="100" t="s">
        <v>20574</v>
      </c>
      <c r="E20185" s="101">
        <v>41.89</v>
      </c>
      <c r="F20185" s="102"/>
    </row>
    <row r="20186" ht="12.75" customHeight="1">
      <c r="A20186" s="100" t="s">
        <v>20356</v>
      </c>
      <c r="B20186" s="101">
        <v>187.13</v>
      </c>
      <c r="C20186" s="102"/>
      <c r="D20186" s="100" t="s">
        <v>34052</v>
      </c>
      <c r="E20186" s="101">
        <v>103.43</v>
      </c>
      <c r="F20186" s="102"/>
    </row>
    <row r="20187" ht="12.75" customHeight="1">
      <c r="A20187" s="100" t="s">
        <v>20358</v>
      </c>
      <c r="B20187" s="101">
        <v>79.61</v>
      </c>
      <c r="C20187" s="102"/>
      <c r="D20187" s="100" t="s">
        <v>34053</v>
      </c>
      <c r="E20187" s="101">
        <v>51.43</v>
      </c>
      <c r="F20187" s="102"/>
    </row>
    <row r="20188" ht="12.75" customHeight="1">
      <c r="A20188" s="100" t="s">
        <v>20359</v>
      </c>
      <c r="B20188" s="101">
        <v>66.74</v>
      </c>
      <c r="C20188" s="102"/>
      <c r="D20188" s="100" t="s">
        <v>34054</v>
      </c>
      <c r="E20188" s="101">
        <v>43.52</v>
      </c>
      <c r="F20188" s="102"/>
    </row>
    <row r="20189" ht="12.75" customHeight="1">
      <c r="A20189" s="100" t="s">
        <v>33907</v>
      </c>
      <c r="B20189" s="101">
        <v>106.54</v>
      </c>
      <c r="C20189" s="102"/>
      <c r="D20189" s="100" t="s">
        <v>20575</v>
      </c>
      <c r="E20189" s="101">
        <v>100.18</v>
      </c>
      <c r="F20189" s="102"/>
    </row>
    <row r="20190" ht="12.75" customHeight="1">
      <c r="A20190" s="100" t="s">
        <v>33908</v>
      </c>
      <c r="B20190" s="101">
        <v>68.6</v>
      </c>
      <c r="C20190" s="102"/>
      <c r="D20190" s="100" t="s">
        <v>20577</v>
      </c>
      <c r="E20190" s="101">
        <v>48.18</v>
      </c>
      <c r="F20190" s="102"/>
    </row>
    <row r="20191" ht="12.75" customHeight="1">
      <c r="A20191" s="100" t="s">
        <v>33909</v>
      </c>
      <c r="B20191" s="101">
        <v>60.02</v>
      </c>
      <c r="C20191" s="102"/>
      <c r="D20191" s="100" t="s">
        <v>20578</v>
      </c>
      <c r="E20191" s="101">
        <v>40.27</v>
      </c>
      <c r="F20191" s="102"/>
    </row>
    <row r="20192" ht="12.75" customHeight="1">
      <c r="A20192" s="100" t="s">
        <v>20360</v>
      </c>
      <c r="B20192" s="101">
        <v>103.55</v>
      </c>
      <c r="C20192" s="102"/>
      <c r="D20192" s="100" t="s">
        <v>34055</v>
      </c>
      <c r="E20192" s="101">
        <v>114.28</v>
      </c>
      <c r="F20192" s="102"/>
    </row>
    <row r="20193" ht="12.75" customHeight="1">
      <c r="A20193" s="100" t="s">
        <v>20362</v>
      </c>
      <c r="B20193" s="101">
        <v>65.61</v>
      </c>
      <c r="C20193" s="102"/>
      <c r="D20193" s="100" t="s">
        <v>34056</v>
      </c>
      <c r="E20193" s="101">
        <v>61.07</v>
      </c>
      <c r="F20193" s="102"/>
    </row>
    <row r="20194" ht="12.75" customHeight="1">
      <c r="A20194" s="100" t="s">
        <v>20363</v>
      </c>
      <c r="B20194" s="101">
        <v>57.03</v>
      </c>
      <c r="C20194" s="102"/>
      <c r="D20194" s="100" t="s">
        <v>34057</v>
      </c>
      <c r="E20194" s="101">
        <v>52.08</v>
      </c>
      <c r="F20194" s="102"/>
    </row>
    <row r="20195" ht="12.75" customHeight="1">
      <c r="A20195" s="100" t="s">
        <v>34058</v>
      </c>
      <c r="B20195" s="101">
        <v>6.14</v>
      </c>
      <c r="C20195" s="102"/>
      <c r="D20195" s="100" t="s">
        <v>20579</v>
      </c>
      <c r="E20195" s="101">
        <v>111.03</v>
      </c>
      <c r="F20195" s="102"/>
    </row>
    <row r="20196" ht="12.75" customHeight="1">
      <c r="A20196" s="100" t="s">
        <v>34059</v>
      </c>
      <c r="B20196" s="101">
        <v>1.88</v>
      </c>
      <c r="C20196" s="102"/>
      <c r="D20196" s="100" t="s">
        <v>20581</v>
      </c>
      <c r="E20196" s="101">
        <v>57.82</v>
      </c>
      <c r="F20196" s="102"/>
    </row>
    <row r="20197" ht="12.75" customHeight="1">
      <c r="A20197" s="100" t="s">
        <v>34060</v>
      </c>
      <c r="B20197" s="101">
        <v>1.1</v>
      </c>
      <c r="C20197" s="102"/>
      <c r="D20197" s="100" t="s">
        <v>20582</v>
      </c>
      <c r="E20197" s="101">
        <v>48.83</v>
      </c>
      <c r="F20197" s="102"/>
    </row>
    <row r="20198" ht="12.75" customHeight="1">
      <c r="A20198" s="100" t="s">
        <v>34061</v>
      </c>
      <c r="B20198" s="101">
        <v>6.14</v>
      </c>
      <c r="C20198" s="102"/>
      <c r="D20198" s="100" t="s">
        <v>34062</v>
      </c>
      <c r="E20198" s="101">
        <v>62.75</v>
      </c>
      <c r="F20198" s="102"/>
    </row>
    <row r="20199" ht="12.75" customHeight="1">
      <c r="A20199" s="100" t="s">
        <v>34063</v>
      </c>
      <c r="B20199" s="101">
        <v>1.88</v>
      </c>
      <c r="C20199" s="102"/>
      <c r="D20199" s="100" t="s">
        <v>34064</v>
      </c>
      <c r="E20199" s="101">
        <v>42.16</v>
      </c>
      <c r="F20199" s="102"/>
    </row>
    <row r="20200" ht="12.75" customHeight="1">
      <c r="A20200" s="100" t="s">
        <v>34065</v>
      </c>
      <c r="B20200" s="101">
        <v>1.1</v>
      </c>
      <c r="C20200" s="102"/>
      <c r="D20200" s="100" t="s">
        <v>34066</v>
      </c>
      <c r="E20200" s="101">
        <v>38.32</v>
      </c>
      <c r="F20200" s="102"/>
    </row>
    <row r="20201" ht="12.75" customHeight="1">
      <c r="A20201" s="100" t="s">
        <v>34067</v>
      </c>
      <c r="B20201" s="101">
        <v>7.12</v>
      </c>
      <c r="C20201" s="102"/>
      <c r="D20201" s="100" t="s">
        <v>20583</v>
      </c>
      <c r="E20201" s="101">
        <v>59.5</v>
      </c>
      <c r="F20201" s="102"/>
    </row>
    <row r="20202" ht="12.75" customHeight="1">
      <c r="A20202" s="100" t="s">
        <v>33910</v>
      </c>
      <c r="B20202" s="101">
        <v>22.61</v>
      </c>
      <c r="C20202" s="102"/>
      <c r="D20202" s="100" t="s">
        <v>20585</v>
      </c>
      <c r="E20202" s="101">
        <v>38.91</v>
      </c>
      <c r="F20202" s="102"/>
    </row>
    <row r="20203" ht="12.75" customHeight="1">
      <c r="A20203" s="100" t="s">
        <v>33911</v>
      </c>
      <c r="B20203" s="101">
        <v>13.64</v>
      </c>
      <c r="C20203" s="102"/>
      <c r="D20203" s="100" t="s">
        <v>20586</v>
      </c>
      <c r="E20203" s="101">
        <v>35.07</v>
      </c>
      <c r="F20203" s="102"/>
    </row>
    <row r="20204" ht="12.75" customHeight="1">
      <c r="A20204" s="100" t="s">
        <v>33912</v>
      </c>
      <c r="B20204" s="101">
        <v>11.45</v>
      </c>
      <c r="C20204" s="102"/>
      <c r="D20204" s="100" t="s">
        <v>34068</v>
      </c>
      <c r="E20204" s="101">
        <v>123.8</v>
      </c>
      <c r="F20204" s="102"/>
    </row>
    <row r="20205" ht="12.75" customHeight="1">
      <c r="A20205" s="100" t="s">
        <v>20364</v>
      </c>
      <c r="B20205" s="101">
        <v>22.61</v>
      </c>
      <c r="C20205" s="102"/>
      <c r="D20205" s="100" t="s">
        <v>34069</v>
      </c>
      <c r="E20205" s="101">
        <v>66.79</v>
      </c>
      <c r="F20205" s="102"/>
    </row>
    <row r="20206" ht="12.75" customHeight="1">
      <c r="A20206" s="100" t="s">
        <v>20366</v>
      </c>
      <c r="B20206" s="101">
        <v>13.64</v>
      </c>
      <c r="C20206" s="102"/>
      <c r="D20206" s="100" t="s">
        <v>34070</v>
      </c>
      <c r="E20206" s="101">
        <v>56.85</v>
      </c>
      <c r="F20206" s="102"/>
    </row>
    <row r="20207" ht="12.75" customHeight="1">
      <c r="A20207" s="100" t="s">
        <v>20367</v>
      </c>
      <c r="B20207" s="101">
        <v>11.45</v>
      </c>
      <c r="C20207" s="102"/>
      <c r="D20207" s="100" t="s">
        <v>20587</v>
      </c>
      <c r="E20207" s="101">
        <v>120.55</v>
      </c>
      <c r="F20207" s="102"/>
    </row>
    <row r="20208" ht="12.75" customHeight="1">
      <c r="A20208" s="100" t="s">
        <v>33913</v>
      </c>
      <c r="B20208" s="101">
        <v>37.75</v>
      </c>
      <c r="C20208" s="102"/>
      <c r="D20208" s="100" t="s">
        <v>20589</v>
      </c>
      <c r="E20208" s="101">
        <v>63.54</v>
      </c>
      <c r="F20208" s="102"/>
    </row>
    <row r="20209" ht="12.75" customHeight="1">
      <c r="A20209" s="100" t="s">
        <v>33914</v>
      </c>
      <c r="B20209" s="101">
        <v>19.3</v>
      </c>
      <c r="C20209" s="102"/>
      <c r="D20209" s="100" t="s">
        <v>20590</v>
      </c>
      <c r="E20209" s="101">
        <v>53.6</v>
      </c>
      <c r="F20209" s="102"/>
    </row>
    <row r="20210" ht="12.75" customHeight="1">
      <c r="A20210" s="100" t="s">
        <v>20368</v>
      </c>
      <c r="B20210" s="101">
        <v>37.75</v>
      </c>
      <c r="C20210" s="102"/>
      <c r="D20210" s="100" t="s">
        <v>34071</v>
      </c>
      <c r="E20210" s="101">
        <v>40.78</v>
      </c>
      <c r="F20210" s="102"/>
    </row>
    <row r="20211" ht="12.75" customHeight="1">
      <c r="A20211" s="100" t="s">
        <v>20370</v>
      </c>
      <c r="B20211" s="101">
        <v>19.3</v>
      </c>
      <c r="C20211" s="102"/>
      <c r="D20211" s="100" t="s">
        <v>34072</v>
      </c>
      <c r="E20211" s="101">
        <v>13.26</v>
      </c>
      <c r="F20211" s="102"/>
    </row>
    <row r="20212" ht="12.75" customHeight="1">
      <c r="A20212" s="100" t="s">
        <v>33915</v>
      </c>
      <c r="B20212" s="101">
        <v>38.01</v>
      </c>
      <c r="C20212" s="102"/>
      <c r="D20212" s="100" t="s">
        <v>20591</v>
      </c>
      <c r="E20212" s="101">
        <v>40.78</v>
      </c>
      <c r="F20212" s="102"/>
    </row>
    <row r="20213" ht="12.75" customHeight="1">
      <c r="A20213" s="100" t="s">
        <v>33916</v>
      </c>
      <c r="B20213" s="101">
        <v>34.29</v>
      </c>
      <c r="C20213" s="102"/>
      <c r="D20213" s="100" t="s">
        <v>20593</v>
      </c>
      <c r="E20213" s="101">
        <v>13.26</v>
      </c>
      <c r="F20213" s="102"/>
    </row>
    <row r="20214" ht="12.75" customHeight="1">
      <c r="A20214" s="100" t="s">
        <v>20371</v>
      </c>
      <c r="B20214" s="101">
        <v>34.15</v>
      </c>
      <c r="C20214" s="102"/>
      <c r="D20214" s="100" t="s">
        <v>34073</v>
      </c>
      <c r="E20214" s="101">
        <v>277.51</v>
      </c>
      <c r="F20214" s="102"/>
    </row>
    <row r="20215" ht="12.75" customHeight="1">
      <c r="A20215" s="100" t="s">
        <v>20373</v>
      </c>
      <c r="B20215" s="101">
        <v>30.43</v>
      </c>
      <c r="C20215" s="102"/>
      <c r="D20215" s="100" t="s">
        <v>34074</v>
      </c>
      <c r="E20215" s="101">
        <v>174.41</v>
      </c>
      <c r="F20215" s="102"/>
    </row>
    <row r="20216" ht="12.75" customHeight="1">
      <c r="A20216" s="100" t="s">
        <v>33917</v>
      </c>
      <c r="B20216" s="101">
        <v>40.77</v>
      </c>
      <c r="C20216" s="102"/>
      <c r="D20216" s="100" t="s">
        <v>34075</v>
      </c>
      <c r="E20216" s="101">
        <v>168.11</v>
      </c>
      <c r="F20216" s="102"/>
    </row>
    <row r="20217" ht="12.75" customHeight="1">
      <c r="A20217" s="100" t="s">
        <v>33918</v>
      </c>
      <c r="B20217" s="101">
        <v>35.86</v>
      </c>
      <c r="C20217" s="102"/>
      <c r="D20217" s="100" t="s">
        <v>20594</v>
      </c>
      <c r="E20217" s="101">
        <v>265.9</v>
      </c>
      <c r="F20217" s="102"/>
    </row>
    <row r="20218" ht="12.75" customHeight="1">
      <c r="A20218" s="100" t="s">
        <v>20374</v>
      </c>
      <c r="B20218" s="101">
        <v>36.91</v>
      </c>
      <c r="C20218" s="102"/>
      <c r="D20218" s="100" t="s">
        <v>20596</v>
      </c>
      <c r="E20218" s="101">
        <v>162.8</v>
      </c>
      <c r="F20218" s="102"/>
    </row>
    <row r="20219" ht="12.75" customHeight="1">
      <c r="A20219" s="100" t="s">
        <v>20376</v>
      </c>
      <c r="B20219" s="101">
        <v>32.0</v>
      </c>
      <c r="C20219" s="102"/>
      <c r="D20219" s="100" t="s">
        <v>20597</v>
      </c>
      <c r="E20219" s="101">
        <v>156.5</v>
      </c>
      <c r="F20219" s="102"/>
    </row>
    <row r="20220" ht="12.75" customHeight="1">
      <c r="A20220" s="100" t="s">
        <v>33919</v>
      </c>
      <c r="B20220" s="101">
        <v>44.19</v>
      </c>
      <c r="C20220" s="102"/>
      <c r="D20220" s="100" t="s">
        <v>34076</v>
      </c>
      <c r="E20220" s="101">
        <v>2186.05</v>
      </c>
      <c r="F20220" s="102"/>
    </row>
    <row r="20221" ht="12.75" customHeight="1">
      <c r="A20221" s="100" t="s">
        <v>33920</v>
      </c>
      <c r="B20221" s="101">
        <v>37.96</v>
      </c>
      <c r="C20221" s="102"/>
      <c r="D20221" s="100" t="s">
        <v>34077</v>
      </c>
      <c r="E20221" s="101">
        <v>1003.83</v>
      </c>
      <c r="F20221" s="102"/>
    </row>
    <row r="20222" ht="12.75" customHeight="1">
      <c r="A20222" s="100" t="s">
        <v>20377</v>
      </c>
      <c r="B20222" s="101">
        <v>40.33</v>
      </c>
      <c r="C20222" s="102"/>
      <c r="D20222" s="100" t="s">
        <v>34078</v>
      </c>
      <c r="E20222" s="101">
        <v>772.97</v>
      </c>
      <c r="F20222" s="102"/>
    </row>
    <row r="20223" ht="12.75" customHeight="1">
      <c r="A20223" s="100" t="s">
        <v>20379</v>
      </c>
      <c r="B20223" s="101">
        <v>34.1</v>
      </c>
      <c r="C20223" s="102"/>
      <c r="D20223" s="100" t="s">
        <v>20598</v>
      </c>
      <c r="E20223" s="101">
        <v>2119.79</v>
      </c>
      <c r="F20223" s="102"/>
    </row>
    <row r="20224" ht="12.75" customHeight="1">
      <c r="A20224" s="100" t="s">
        <v>33921</v>
      </c>
      <c r="B20224" s="101">
        <v>51.86</v>
      </c>
      <c r="C20224" s="102"/>
      <c r="D20224" s="100" t="s">
        <v>20600</v>
      </c>
      <c r="E20224" s="101">
        <v>937.57</v>
      </c>
      <c r="F20224" s="102"/>
    </row>
    <row r="20225" ht="12.75" customHeight="1">
      <c r="A20225" s="100" t="s">
        <v>33922</v>
      </c>
      <c r="B20225" s="101">
        <v>42.51</v>
      </c>
      <c r="C20225" s="102"/>
      <c r="D20225" s="100" t="s">
        <v>20601</v>
      </c>
      <c r="E20225" s="101">
        <v>706.71</v>
      </c>
      <c r="F20225" s="102"/>
    </row>
    <row r="20226" ht="12.75" customHeight="1">
      <c r="A20226" s="100" t="s">
        <v>20380</v>
      </c>
      <c r="B20226" s="101">
        <v>48.0</v>
      </c>
      <c r="C20226" s="102"/>
      <c r="D20226" s="100" t="s">
        <v>34079</v>
      </c>
      <c r="E20226" s="101">
        <v>423.47</v>
      </c>
      <c r="F20226" s="102"/>
    </row>
    <row r="20227" ht="12.75" customHeight="1">
      <c r="A20227" s="100" t="s">
        <v>20382</v>
      </c>
      <c r="B20227" s="101">
        <v>38.65</v>
      </c>
      <c r="C20227" s="102"/>
      <c r="D20227" s="100" t="s">
        <v>34080</v>
      </c>
      <c r="E20227" s="101">
        <v>205.16</v>
      </c>
      <c r="F20227" s="102"/>
    </row>
    <row r="20228" ht="12.75" customHeight="1">
      <c r="A20228" s="100" t="s">
        <v>33923</v>
      </c>
      <c r="B20228" s="101">
        <v>66.23</v>
      </c>
      <c r="C20228" s="102"/>
      <c r="D20228" s="100" t="s">
        <v>34081</v>
      </c>
      <c r="E20228" s="101">
        <v>164.98</v>
      </c>
      <c r="F20228" s="102"/>
    </row>
    <row r="20229" ht="12.75" customHeight="1">
      <c r="A20229" s="100" t="s">
        <v>33924</v>
      </c>
      <c r="B20229" s="101">
        <v>33.67</v>
      </c>
      <c r="C20229" s="102"/>
      <c r="D20229" s="100" t="s">
        <v>20602</v>
      </c>
      <c r="E20229" s="101">
        <v>404.43</v>
      </c>
      <c r="F20229" s="102"/>
    </row>
    <row r="20230" ht="12.75" customHeight="1">
      <c r="A20230" s="100" t="s">
        <v>33925</v>
      </c>
      <c r="B20230" s="101">
        <v>29.78</v>
      </c>
      <c r="C20230" s="102"/>
      <c r="D20230" s="100" t="s">
        <v>20604</v>
      </c>
      <c r="E20230" s="101">
        <v>186.12</v>
      </c>
      <c r="F20230" s="102"/>
    </row>
    <row r="20231" ht="12.75" customHeight="1">
      <c r="A20231" s="100" t="s">
        <v>20383</v>
      </c>
      <c r="B20231" s="101">
        <v>63.24</v>
      </c>
      <c r="C20231" s="102"/>
      <c r="D20231" s="100" t="s">
        <v>20605</v>
      </c>
      <c r="E20231" s="101">
        <v>145.94</v>
      </c>
      <c r="F20231" s="102"/>
    </row>
    <row r="20232" ht="12.75" customHeight="1">
      <c r="A20232" s="100" t="s">
        <v>20385</v>
      </c>
      <c r="B20232" s="101">
        <v>30.68</v>
      </c>
      <c r="C20232" s="102"/>
      <c r="D20232" s="100" t="s">
        <v>34082</v>
      </c>
      <c r="E20232" s="101">
        <v>118.71</v>
      </c>
      <c r="F20232" s="102"/>
    </row>
    <row r="20233" ht="12.75" customHeight="1">
      <c r="A20233" s="100" t="s">
        <v>20386</v>
      </c>
      <c r="B20233" s="101">
        <v>26.79</v>
      </c>
      <c r="C20233" s="102"/>
      <c r="D20233" s="100" t="s">
        <v>34083</v>
      </c>
      <c r="E20233" s="101">
        <v>31.35</v>
      </c>
      <c r="F20233" s="102"/>
    </row>
    <row r="20234" ht="12.75" customHeight="1">
      <c r="A20234" s="100" t="s">
        <v>33926</v>
      </c>
      <c r="B20234" s="101">
        <v>68.01</v>
      </c>
      <c r="C20234" s="102"/>
      <c r="D20234" s="100" t="s">
        <v>20606</v>
      </c>
      <c r="E20234" s="101">
        <v>115.46</v>
      </c>
      <c r="F20234" s="102"/>
    </row>
    <row r="20235" ht="12.75" customHeight="1">
      <c r="A20235" s="100" t="s">
        <v>33927</v>
      </c>
      <c r="B20235" s="101">
        <v>34.84</v>
      </c>
      <c r="C20235" s="102"/>
      <c r="D20235" s="100" t="s">
        <v>20608</v>
      </c>
      <c r="E20235" s="101">
        <v>28.1</v>
      </c>
      <c r="F20235" s="102"/>
    </row>
    <row r="20236" ht="12.75" customHeight="1">
      <c r="A20236" s="100" t="s">
        <v>33928</v>
      </c>
      <c r="B20236" s="101">
        <v>30.8</v>
      </c>
      <c r="C20236" s="102"/>
      <c r="D20236" s="100" t="s">
        <v>34084</v>
      </c>
      <c r="E20236" s="101">
        <v>112.73</v>
      </c>
      <c r="F20236" s="102"/>
    </row>
    <row r="20237" ht="12.75" customHeight="1">
      <c r="A20237" s="100" t="s">
        <v>20387</v>
      </c>
      <c r="B20237" s="101">
        <v>65.02</v>
      </c>
      <c r="C20237" s="102"/>
      <c r="D20237" s="100" t="s">
        <v>34085</v>
      </c>
      <c r="E20237" s="101">
        <v>68.0</v>
      </c>
      <c r="F20237" s="102"/>
    </row>
    <row r="20238" ht="12.75" customHeight="1">
      <c r="A20238" s="100" t="s">
        <v>20389</v>
      </c>
      <c r="B20238" s="101">
        <v>31.85</v>
      </c>
      <c r="C20238" s="102"/>
      <c r="D20238" s="100" t="s">
        <v>34086</v>
      </c>
      <c r="E20238" s="101">
        <v>62.63</v>
      </c>
      <c r="F20238" s="102"/>
    </row>
    <row r="20239" ht="12.75" customHeight="1">
      <c r="A20239" s="100" t="s">
        <v>20390</v>
      </c>
      <c r="B20239" s="101">
        <v>27.81</v>
      </c>
      <c r="C20239" s="102"/>
      <c r="D20239" s="100" t="s">
        <v>20609</v>
      </c>
      <c r="E20239" s="101">
        <v>106.23</v>
      </c>
      <c r="F20239" s="102"/>
    </row>
    <row r="20240" ht="12.75" customHeight="1">
      <c r="A20240" s="100" t="s">
        <v>33929</v>
      </c>
      <c r="B20240" s="101">
        <v>86.39</v>
      </c>
      <c r="C20240" s="102"/>
      <c r="D20240" s="100" t="s">
        <v>20611</v>
      </c>
      <c r="E20240" s="101">
        <v>61.5</v>
      </c>
      <c r="F20240" s="102"/>
    </row>
    <row r="20241" ht="12.75" customHeight="1">
      <c r="A20241" s="100" t="s">
        <v>33930</v>
      </c>
      <c r="B20241" s="101">
        <v>44.73</v>
      </c>
      <c r="C20241" s="102"/>
      <c r="D20241" s="100" t="s">
        <v>20612</v>
      </c>
      <c r="E20241" s="101">
        <v>56.13</v>
      </c>
      <c r="F20241" s="102"/>
    </row>
    <row r="20242" ht="12.75" customHeight="1">
      <c r="A20242" s="100" t="s">
        <v>33931</v>
      </c>
      <c r="B20242" s="101">
        <v>38.87</v>
      </c>
      <c r="C20242" s="102"/>
      <c r="D20242" s="100" t="s">
        <v>34087</v>
      </c>
      <c r="E20242" s="101">
        <v>49.87</v>
      </c>
      <c r="F20242" s="102"/>
    </row>
    <row r="20243" ht="12.75" customHeight="1">
      <c r="A20243" s="100" t="s">
        <v>20391</v>
      </c>
      <c r="B20243" s="101">
        <v>83.72</v>
      </c>
      <c r="C20243" s="102"/>
      <c r="D20243" s="100" t="s">
        <v>34088</v>
      </c>
      <c r="E20243" s="101">
        <v>12.66</v>
      </c>
      <c r="F20243" s="102"/>
    </row>
    <row r="20244" ht="12.75" customHeight="1">
      <c r="A20244" s="100" t="s">
        <v>20393</v>
      </c>
      <c r="B20244" s="101">
        <v>42.06</v>
      </c>
      <c r="C20244" s="102"/>
      <c r="D20244" s="100" t="s">
        <v>34089</v>
      </c>
      <c r="E20244" s="101">
        <v>7.98</v>
      </c>
      <c r="F20244" s="102"/>
    </row>
    <row r="20245" ht="12.75" customHeight="1">
      <c r="A20245" s="100" t="s">
        <v>20394</v>
      </c>
      <c r="B20245" s="101">
        <v>36.2</v>
      </c>
      <c r="C20245" s="102"/>
      <c r="D20245" s="100" t="s">
        <v>20613</v>
      </c>
      <c r="E20245" s="101">
        <v>49.87</v>
      </c>
      <c r="F20245" s="102"/>
    </row>
    <row r="20246" ht="12.75" customHeight="1">
      <c r="A20246" s="100" t="s">
        <v>33932</v>
      </c>
      <c r="B20246" s="101">
        <v>92.56</v>
      </c>
      <c r="C20246" s="102"/>
      <c r="D20246" s="100" t="s">
        <v>20615</v>
      </c>
      <c r="E20246" s="101">
        <v>12.66</v>
      </c>
      <c r="F20246" s="102"/>
    </row>
    <row r="20247" ht="12.75" customHeight="1">
      <c r="A20247" s="100" t="s">
        <v>33933</v>
      </c>
      <c r="B20247" s="101">
        <v>49.57</v>
      </c>
      <c r="C20247" s="102"/>
      <c r="D20247" s="100" t="s">
        <v>20616</v>
      </c>
      <c r="E20247" s="101">
        <v>7.98</v>
      </c>
      <c r="F20247" s="102"/>
    </row>
    <row r="20248" ht="12.75" customHeight="1">
      <c r="A20248" s="100" t="s">
        <v>33934</v>
      </c>
      <c r="B20248" s="101">
        <v>43.2</v>
      </c>
      <c r="C20248" s="102"/>
      <c r="D20248" s="100" t="s">
        <v>34090</v>
      </c>
      <c r="E20248" s="101">
        <v>221.77</v>
      </c>
      <c r="F20248" s="102"/>
    </row>
    <row r="20249" ht="12.75" customHeight="1">
      <c r="A20249" s="100" t="s">
        <v>20395</v>
      </c>
      <c r="B20249" s="101">
        <v>89.89</v>
      </c>
      <c r="C20249" s="102"/>
      <c r="D20249" s="100" t="s">
        <v>34091</v>
      </c>
      <c r="E20249" s="101">
        <v>79.53</v>
      </c>
      <c r="F20249" s="102"/>
    </row>
    <row r="20250" ht="12.75" customHeight="1">
      <c r="A20250" s="100" t="s">
        <v>20397</v>
      </c>
      <c r="B20250" s="101">
        <v>46.9</v>
      </c>
      <c r="C20250" s="102"/>
      <c r="D20250" s="100" t="s">
        <v>34092</v>
      </c>
      <c r="E20250" s="101">
        <v>62.06</v>
      </c>
      <c r="F20250" s="102"/>
    </row>
    <row r="20251" ht="12.75" customHeight="1">
      <c r="A20251" s="100" t="s">
        <v>20398</v>
      </c>
      <c r="B20251" s="101">
        <v>40.53</v>
      </c>
      <c r="C20251" s="102"/>
      <c r="D20251" s="100" t="s">
        <v>20618</v>
      </c>
      <c r="E20251" s="101">
        <v>218.87</v>
      </c>
      <c r="F20251" s="102"/>
    </row>
    <row r="20252" ht="12.75" customHeight="1">
      <c r="A20252" s="100" t="s">
        <v>33935</v>
      </c>
      <c r="B20252" s="101">
        <v>109.54</v>
      </c>
      <c r="C20252" s="102"/>
      <c r="D20252" s="100" t="s">
        <v>20620</v>
      </c>
      <c r="E20252" s="101">
        <v>76.63</v>
      </c>
      <c r="F20252" s="102"/>
    </row>
    <row r="20253" ht="12.75" customHeight="1">
      <c r="A20253" s="100" t="s">
        <v>33936</v>
      </c>
      <c r="B20253" s="101">
        <v>60.73</v>
      </c>
      <c r="C20253" s="102"/>
      <c r="D20253" s="100" t="s">
        <v>20621</v>
      </c>
      <c r="E20253" s="101">
        <v>59.16</v>
      </c>
      <c r="F20253" s="102"/>
    </row>
    <row r="20254" ht="12.75" customHeight="1">
      <c r="A20254" s="100" t="s">
        <v>33937</v>
      </c>
      <c r="B20254" s="101">
        <v>52.9</v>
      </c>
      <c r="C20254" s="102"/>
      <c r="D20254" s="100" t="s">
        <v>34093</v>
      </c>
      <c r="E20254" s="101">
        <v>8.22</v>
      </c>
      <c r="F20254" s="102"/>
    </row>
    <row r="20255" ht="12.75" customHeight="1">
      <c r="A20255" s="100" t="s">
        <v>20399</v>
      </c>
      <c r="B20255" s="101">
        <v>106.87</v>
      </c>
      <c r="C20255" s="102"/>
      <c r="D20255" s="100" t="s">
        <v>34094</v>
      </c>
      <c r="E20255" s="101">
        <v>3.48</v>
      </c>
      <c r="F20255" s="102"/>
    </row>
    <row r="20256" ht="12.75" customHeight="1">
      <c r="A20256" s="100" t="s">
        <v>20401</v>
      </c>
      <c r="B20256" s="101">
        <v>58.06</v>
      </c>
      <c r="C20256" s="102"/>
      <c r="D20256" s="100" t="s">
        <v>20622</v>
      </c>
      <c r="E20256" s="101">
        <v>8.22</v>
      </c>
      <c r="F20256" s="102"/>
    </row>
    <row r="20257" ht="12.75" customHeight="1">
      <c r="A20257" s="100" t="s">
        <v>20402</v>
      </c>
      <c r="B20257" s="101">
        <v>50.23</v>
      </c>
      <c r="C20257" s="102"/>
      <c r="D20257" s="100" t="s">
        <v>20624</v>
      </c>
      <c r="E20257" s="101">
        <v>3.48</v>
      </c>
      <c r="F20257" s="102"/>
    </row>
    <row r="20258" ht="12.75" customHeight="1">
      <c r="A20258" s="100" t="s">
        <v>33938</v>
      </c>
      <c r="B20258" s="101">
        <v>17.53</v>
      </c>
      <c r="C20258" s="102"/>
      <c r="D20258" s="100" t="s">
        <v>34095</v>
      </c>
      <c r="E20258" s="101">
        <v>182.85</v>
      </c>
      <c r="F20258" s="102"/>
    </row>
    <row r="20259" ht="12.75" customHeight="1">
      <c r="A20259" s="100" t="s">
        <v>33939</v>
      </c>
      <c r="B20259" s="101">
        <v>10.67</v>
      </c>
      <c r="C20259" s="102"/>
      <c r="D20259" s="100" t="s">
        <v>34096</v>
      </c>
      <c r="E20259" s="101">
        <v>105.32</v>
      </c>
      <c r="F20259" s="102"/>
    </row>
    <row r="20260" ht="12.75" customHeight="1">
      <c r="A20260" s="100" t="s">
        <v>20403</v>
      </c>
      <c r="B20260" s="101">
        <v>17.53</v>
      </c>
      <c r="C20260" s="102"/>
      <c r="D20260" s="100" t="s">
        <v>34097</v>
      </c>
      <c r="E20260" s="101">
        <v>91.04</v>
      </c>
      <c r="F20260" s="102"/>
    </row>
    <row r="20261" ht="12.75" customHeight="1">
      <c r="A20261" s="100" t="s">
        <v>20405</v>
      </c>
      <c r="B20261" s="101">
        <v>10.67</v>
      </c>
      <c r="C20261" s="102"/>
      <c r="D20261" s="100" t="s">
        <v>20625</v>
      </c>
      <c r="E20261" s="101">
        <v>177.51</v>
      </c>
      <c r="F20261" s="102"/>
    </row>
    <row r="20262" ht="12.75" customHeight="1">
      <c r="A20262" s="100" t="s">
        <v>33940</v>
      </c>
      <c r="B20262" s="101">
        <v>53.16</v>
      </c>
      <c r="C20262" s="102"/>
      <c r="D20262" s="100" t="s">
        <v>20627</v>
      </c>
      <c r="E20262" s="101">
        <v>99.98</v>
      </c>
      <c r="F20262" s="102"/>
    </row>
    <row r="20263" ht="12.75" customHeight="1">
      <c r="A20263" s="100" t="s">
        <v>33941</v>
      </c>
      <c r="B20263" s="101">
        <v>18.47</v>
      </c>
      <c r="C20263" s="102"/>
      <c r="D20263" s="100" t="s">
        <v>20628</v>
      </c>
      <c r="E20263" s="101">
        <v>85.7</v>
      </c>
      <c r="F20263" s="102"/>
    </row>
    <row r="20264" ht="12.75" customHeight="1">
      <c r="A20264" s="100" t="s">
        <v>33942</v>
      </c>
      <c r="B20264" s="101">
        <v>6.4</v>
      </c>
      <c r="C20264" s="102"/>
      <c r="D20264" s="100" t="s">
        <v>34098</v>
      </c>
      <c r="E20264" s="101">
        <v>234.9</v>
      </c>
      <c r="F20264" s="102"/>
    </row>
    <row r="20265" ht="12.75" customHeight="1">
      <c r="A20265" s="100" t="s">
        <v>20406</v>
      </c>
      <c r="B20265" s="101">
        <v>53.16</v>
      </c>
      <c r="C20265" s="102"/>
      <c r="D20265" s="100" t="s">
        <v>34099</v>
      </c>
      <c r="E20265" s="101">
        <v>127.38</v>
      </c>
      <c r="F20265" s="102"/>
    </row>
    <row r="20266" ht="12.75" customHeight="1">
      <c r="A20266" s="100" t="s">
        <v>20408</v>
      </c>
      <c r="B20266" s="101">
        <v>18.47</v>
      </c>
      <c r="C20266" s="102"/>
      <c r="D20266" s="100" t="s">
        <v>34100</v>
      </c>
      <c r="E20266" s="101">
        <v>107.89</v>
      </c>
      <c r="F20266" s="102"/>
    </row>
    <row r="20267" ht="12.75" customHeight="1">
      <c r="A20267" s="100" t="s">
        <v>20409</v>
      </c>
      <c r="B20267" s="101">
        <v>6.4</v>
      </c>
      <c r="C20267" s="102"/>
      <c r="D20267" s="100" t="s">
        <v>20629</v>
      </c>
      <c r="E20267" s="101">
        <v>229.56</v>
      </c>
      <c r="F20267" s="102"/>
    </row>
    <row r="20268" ht="12.75" customHeight="1">
      <c r="A20268" s="100" t="s">
        <v>33943</v>
      </c>
      <c r="B20268" s="101">
        <v>54.78</v>
      </c>
      <c r="C20268" s="102"/>
      <c r="D20268" s="100" t="s">
        <v>20631</v>
      </c>
      <c r="E20268" s="101">
        <v>122.04</v>
      </c>
      <c r="F20268" s="102"/>
    </row>
    <row r="20269" ht="12.75" customHeight="1">
      <c r="A20269" s="100" t="s">
        <v>33944</v>
      </c>
      <c r="B20269" s="101">
        <v>11.66</v>
      </c>
      <c r="C20269" s="102"/>
      <c r="D20269" s="100" t="s">
        <v>20632</v>
      </c>
      <c r="E20269" s="101">
        <v>102.55</v>
      </c>
      <c r="F20269" s="102"/>
    </row>
    <row r="20270" ht="12.75" customHeight="1">
      <c r="A20270" s="100" t="s">
        <v>33945</v>
      </c>
      <c r="B20270" s="101">
        <v>7.33</v>
      </c>
      <c r="C20270" s="102"/>
      <c r="D20270" s="100" t="s">
        <v>34101</v>
      </c>
      <c r="E20270" s="101">
        <v>78.86</v>
      </c>
      <c r="F20270" s="102"/>
    </row>
    <row r="20271" ht="12.75" customHeight="1">
      <c r="A20271" s="100" t="s">
        <v>20411</v>
      </c>
      <c r="B20271" s="101">
        <v>54.78</v>
      </c>
      <c r="C20271" s="102"/>
      <c r="D20271" s="100" t="s">
        <v>34102</v>
      </c>
      <c r="E20271" s="101">
        <v>26.19</v>
      </c>
      <c r="F20271" s="102"/>
    </row>
    <row r="20272" ht="12.75" customHeight="1">
      <c r="A20272" s="100" t="s">
        <v>20413</v>
      </c>
      <c r="B20272" s="101">
        <v>11.66</v>
      </c>
      <c r="C20272" s="102"/>
      <c r="D20272" s="100" t="s">
        <v>34103</v>
      </c>
      <c r="E20272" s="101">
        <v>24.86</v>
      </c>
      <c r="F20272" s="102"/>
    </row>
    <row r="20273" ht="12.75" customHeight="1">
      <c r="A20273" s="100" t="s">
        <v>20414</v>
      </c>
      <c r="B20273" s="101">
        <v>7.33</v>
      </c>
      <c r="C20273" s="102"/>
      <c r="D20273" s="100" t="s">
        <v>20633</v>
      </c>
      <c r="E20273" s="101">
        <v>75.61</v>
      </c>
      <c r="F20273" s="102"/>
    </row>
    <row r="20274" ht="12.75" customHeight="1">
      <c r="A20274" s="100" t="s">
        <v>33946</v>
      </c>
      <c r="B20274" s="101">
        <v>79.39</v>
      </c>
      <c r="C20274" s="102"/>
      <c r="D20274" s="100" t="s">
        <v>20635</v>
      </c>
      <c r="E20274" s="101">
        <v>22.94</v>
      </c>
      <c r="F20274" s="102"/>
    </row>
    <row r="20275" ht="12.75" customHeight="1">
      <c r="A20275" s="100" t="s">
        <v>33947</v>
      </c>
      <c r="B20275" s="101">
        <v>19.04</v>
      </c>
      <c r="C20275" s="102"/>
      <c r="D20275" s="100" t="s">
        <v>20636</v>
      </c>
      <c r="E20275" s="101">
        <v>21.61</v>
      </c>
      <c r="F20275" s="102"/>
    </row>
    <row r="20276" ht="12.75" customHeight="1">
      <c r="A20276" s="100" t="s">
        <v>33948</v>
      </c>
      <c r="B20276" s="101">
        <v>12.29</v>
      </c>
      <c r="C20276" s="102"/>
      <c r="D20276" s="100" t="s">
        <v>34104</v>
      </c>
      <c r="E20276" s="101">
        <v>14.8</v>
      </c>
      <c r="F20276" s="102"/>
    </row>
    <row r="20277" ht="12.75" customHeight="1">
      <c r="A20277" s="100" t="s">
        <v>20415</v>
      </c>
      <c r="B20277" s="101">
        <v>79.39</v>
      </c>
      <c r="C20277" s="102"/>
      <c r="D20277" s="100" t="s">
        <v>34105</v>
      </c>
      <c r="E20277" s="101">
        <v>4.61</v>
      </c>
      <c r="F20277" s="102"/>
    </row>
    <row r="20278" ht="12.75" customHeight="1">
      <c r="A20278" s="100" t="s">
        <v>20417</v>
      </c>
      <c r="B20278" s="101">
        <v>19.04</v>
      </c>
      <c r="C20278" s="102"/>
      <c r="D20278" s="100" t="s">
        <v>20638</v>
      </c>
      <c r="E20278" s="101">
        <v>14.8</v>
      </c>
      <c r="F20278" s="102"/>
    </row>
    <row r="20279" ht="12.75" customHeight="1">
      <c r="A20279" s="100" t="s">
        <v>20418</v>
      </c>
      <c r="B20279" s="101">
        <v>12.29</v>
      </c>
      <c r="C20279" s="102"/>
      <c r="D20279" s="100" t="s">
        <v>20640</v>
      </c>
      <c r="E20279" s="101">
        <v>4.61</v>
      </c>
      <c r="F20279" s="102"/>
    </row>
    <row r="20280" ht="12.75" customHeight="1">
      <c r="A20280" s="100" t="s">
        <v>33949</v>
      </c>
      <c r="B20280" s="101">
        <v>4681.95</v>
      </c>
      <c r="C20280" s="102"/>
      <c r="D20280" s="100" t="s">
        <v>34106</v>
      </c>
      <c r="E20280" s="101">
        <v>191.1</v>
      </c>
      <c r="F20280" s="102"/>
    </row>
    <row r="20281" ht="12.75" customHeight="1">
      <c r="A20281" s="100" t="s">
        <v>20419</v>
      </c>
      <c r="B20281" s="101">
        <v>4681.95</v>
      </c>
      <c r="C20281" s="102"/>
      <c r="D20281" s="100" t="s">
        <v>34107</v>
      </c>
      <c r="E20281" s="101">
        <v>121.32</v>
      </c>
      <c r="F20281" s="102"/>
    </row>
    <row r="20282" ht="12.75" customHeight="1">
      <c r="A20282" s="100" t="s">
        <v>33950</v>
      </c>
      <c r="B20282" s="101">
        <v>1637.29</v>
      </c>
      <c r="C20282" s="102"/>
      <c r="D20282" s="100" t="s">
        <v>34108</v>
      </c>
      <c r="E20282" s="101">
        <v>106.49</v>
      </c>
      <c r="F20282" s="102"/>
    </row>
    <row r="20283" ht="12.75" customHeight="1">
      <c r="A20283" s="100" t="s">
        <v>20421</v>
      </c>
      <c r="B20283" s="101">
        <v>1637.29</v>
      </c>
      <c r="C20283" s="102"/>
      <c r="D20283" s="100" t="s">
        <v>20642</v>
      </c>
      <c r="E20283" s="101">
        <v>187.85</v>
      </c>
      <c r="F20283" s="102"/>
    </row>
    <row r="20284" ht="12.75" customHeight="1">
      <c r="A20284" s="100" t="s">
        <v>33951</v>
      </c>
      <c r="B20284" s="101">
        <v>8196.67</v>
      </c>
      <c r="C20284" s="102"/>
      <c r="D20284" s="100" t="s">
        <v>20644</v>
      </c>
      <c r="E20284" s="101">
        <v>118.07</v>
      </c>
      <c r="F20284" s="102"/>
    </row>
    <row r="20285" ht="12.75" customHeight="1">
      <c r="A20285" s="100" t="s">
        <v>20423</v>
      </c>
      <c r="B20285" s="101">
        <v>7726.75</v>
      </c>
      <c r="C20285" s="102"/>
      <c r="D20285" s="100" t="s">
        <v>20645</v>
      </c>
      <c r="E20285" s="101">
        <v>103.24</v>
      </c>
      <c r="F20285" s="102"/>
    </row>
    <row r="20286" ht="12.75" customHeight="1">
      <c r="A20286" s="100" t="s">
        <v>33952</v>
      </c>
      <c r="B20286" s="101">
        <v>3503.43</v>
      </c>
      <c r="C20286" s="102"/>
      <c r="D20286" s="100" t="s">
        <v>34109</v>
      </c>
      <c r="E20286" s="101">
        <v>197.94</v>
      </c>
      <c r="F20286" s="102"/>
    </row>
    <row r="20287" ht="12.75" customHeight="1">
      <c r="A20287" s="100" t="s">
        <v>20425</v>
      </c>
      <c r="B20287" s="101">
        <v>3503.43</v>
      </c>
      <c r="C20287" s="102"/>
      <c r="D20287" s="100" t="s">
        <v>34110</v>
      </c>
      <c r="E20287" s="101">
        <v>89.77</v>
      </c>
      <c r="F20287" s="102"/>
    </row>
    <row r="20288" ht="12.75" customHeight="1">
      <c r="A20288" s="100" t="s">
        <v>33953</v>
      </c>
      <c r="B20288" s="101">
        <v>1178.67</v>
      </c>
      <c r="C20288" s="102"/>
      <c r="D20288" s="100" t="s">
        <v>34111</v>
      </c>
      <c r="E20288" s="101">
        <v>74.33</v>
      </c>
      <c r="F20288" s="102"/>
    </row>
    <row r="20289" ht="12.75" customHeight="1">
      <c r="A20289" s="100" t="s">
        <v>20427</v>
      </c>
      <c r="B20289" s="101">
        <v>1178.67</v>
      </c>
      <c r="C20289" s="102"/>
      <c r="D20289" s="100" t="s">
        <v>20646</v>
      </c>
      <c r="E20289" s="101">
        <v>194.69</v>
      </c>
      <c r="F20289" s="102"/>
    </row>
    <row r="20290" ht="12.75" customHeight="1">
      <c r="A20290" s="100" t="s">
        <v>33954</v>
      </c>
      <c r="B20290" s="101">
        <v>7018.15</v>
      </c>
      <c r="C20290" s="102"/>
      <c r="D20290" s="100" t="s">
        <v>20648</v>
      </c>
      <c r="E20290" s="101">
        <v>86.52</v>
      </c>
      <c r="F20290" s="102"/>
    </row>
    <row r="20291" ht="12.75" customHeight="1">
      <c r="A20291" s="100" t="s">
        <v>20429</v>
      </c>
      <c r="B20291" s="101">
        <v>6548.23</v>
      </c>
      <c r="C20291" s="102"/>
      <c r="D20291" s="100" t="s">
        <v>20649</v>
      </c>
      <c r="E20291" s="101">
        <v>71.08</v>
      </c>
      <c r="F20291" s="102"/>
    </row>
    <row r="20292" ht="12.75" customHeight="1">
      <c r="A20292" s="100" t="s">
        <v>33955</v>
      </c>
      <c r="B20292" s="101">
        <v>6309.23</v>
      </c>
      <c r="C20292" s="102"/>
      <c r="D20292" s="100" t="s">
        <v>34112</v>
      </c>
      <c r="E20292" s="101">
        <v>233.83</v>
      </c>
      <c r="F20292" s="102"/>
    </row>
    <row r="20293" ht="12.75" customHeight="1">
      <c r="A20293" s="100" t="s">
        <v>20431</v>
      </c>
      <c r="B20293" s="101">
        <v>6309.23</v>
      </c>
      <c r="C20293" s="102"/>
      <c r="D20293" s="100" t="s">
        <v>34113</v>
      </c>
      <c r="E20293" s="101">
        <v>118.63</v>
      </c>
      <c r="F20293" s="102"/>
    </row>
    <row r="20294" ht="12.75" customHeight="1">
      <c r="A20294" s="100" t="s">
        <v>33956</v>
      </c>
      <c r="B20294" s="101">
        <v>4259.76</v>
      </c>
      <c r="C20294" s="102"/>
      <c r="D20294" s="100" t="s">
        <v>34114</v>
      </c>
      <c r="E20294" s="101">
        <v>99.85</v>
      </c>
      <c r="F20294" s="102"/>
    </row>
    <row r="20295" ht="12.75" customHeight="1">
      <c r="A20295" s="100" t="s">
        <v>20433</v>
      </c>
      <c r="B20295" s="101">
        <v>4259.76</v>
      </c>
      <c r="C20295" s="102"/>
      <c r="D20295" s="100" t="s">
        <v>20651</v>
      </c>
      <c r="E20295" s="101">
        <v>230.93</v>
      </c>
      <c r="F20295" s="102"/>
    </row>
    <row r="20296" ht="12.75" customHeight="1">
      <c r="A20296" s="100" t="s">
        <v>33957</v>
      </c>
      <c r="B20296" s="101">
        <v>9823.92</v>
      </c>
      <c r="C20296" s="102"/>
      <c r="D20296" s="100" t="s">
        <v>20653</v>
      </c>
      <c r="E20296" s="101">
        <v>115.73</v>
      </c>
      <c r="F20296" s="102"/>
    </row>
    <row r="20297" ht="12.75" customHeight="1">
      <c r="A20297" s="100" t="s">
        <v>20435</v>
      </c>
      <c r="B20297" s="101">
        <v>9354.0</v>
      </c>
      <c r="C20297" s="102"/>
      <c r="D20297" s="100" t="s">
        <v>20655</v>
      </c>
      <c r="E20297" s="101">
        <v>96.95</v>
      </c>
      <c r="F20297" s="102"/>
    </row>
    <row r="20298" ht="12.75" customHeight="1">
      <c r="A20298" s="100" t="s">
        <v>33958</v>
      </c>
      <c r="B20298" s="101">
        <v>4965.45</v>
      </c>
      <c r="C20298" s="102"/>
      <c r="D20298" s="100" t="s">
        <v>34115</v>
      </c>
      <c r="E20298" s="101">
        <v>1651.22</v>
      </c>
      <c r="F20298" s="102"/>
    </row>
    <row r="20299" ht="12.75" customHeight="1">
      <c r="A20299" s="100" t="s">
        <v>20437</v>
      </c>
      <c r="B20299" s="101">
        <v>4965.45</v>
      </c>
      <c r="C20299" s="102"/>
      <c r="D20299" s="100" t="s">
        <v>34116</v>
      </c>
      <c r="E20299" s="101">
        <v>769.27</v>
      </c>
      <c r="F20299" s="102"/>
    </row>
    <row r="20300" ht="12.75" customHeight="1">
      <c r="A20300" s="100" t="s">
        <v>33959</v>
      </c>
      <c r="B20300" s="101">
        <v>2007.41</v>
      </c>
      <c r="C20300" s="102"/>
      <c r="D20300" s="100" t="s">
        <v>34117</v>
      </c>
      <c r="E20300" s="101">
        <v>590.46</v>
      </c>
      <c r="F20300" s="102"/>
    </row>
    <row r="20301" ht="12.75" customHeight="1">
      <c r="A20301" s="100" t="s">
        <v>20439</v>
      </c>
      <c r="B20301" s="101">
        <v>2007.41</v>
      </c>
      <c r="C20301" s="102"/>
      <c r="D20301" s="100" t="s">
        <v>20656</v>
      </c>
      <c r="E20301" s="101">
        <v>1647.97</v>
      </c>
      <c r="F20301" s="102"/>
    </row>
    <row r="20302" ht="12.75" customHeight="1">
      <c r="A20302" s="100" t="s">
        <v>33960</v>
      </c>
      <c r="B20302" s="101">
        <v>8757.31</v>
      </c>
      <c r="C20302" s="102"/>
      <c r="D20302" s="100" t="s">
        <v>20658</v>
      </c>
      <c r="E20302" s="101">
        <v>766.02</v>
      </c>
      <c r="F20302" s="102"/>
    </row>
    <row r="20303" ht="12.75" customHeight="1">
      <c r="A20303" s="100" t="s">
        <v>20441</v>
      </c>
      <c r="B20303" s="101">
        <v>8287.39</v>
      </c>
      <c r="C20303" s="102"/>
      <c r="D20303" s="100" t="s">
        <v>20659</v>
      </c>
      <c r="E20303" s="101">
        <v>587.21</v>
      </c>
      <c r="F20303" s="102"/>
    </row>
    <row r="20304" ht="12.75" customHeight="1">
      <c r="A20304" s="100" t="s">
        <v>33961</v>
      </c>
      <c r="B20304" s="101">
        <v>7602.2</v>
      </c>
      <c r="C20304" s="102"/>
      <c r="D20304" s="100" t="s">
        <v>34118</v>
      </c>
      <c r="E20304" s="101">
        <v>321.66</v>
      </c>
      <c r="F20304" s="102"/>
    </row>
    <row r="20305" ht="12.75" customHeight="1">
      <c r="A20305" s="100" t="s">
        <v>20443</v>
      </c>
      <c r="B20305" s="101">
        <v>7602.2</v>
      </c>
      <c r="C20305" s="102"/>
      <c r="D20305" s="100" t="s">
        <v>34119</v>
      </c>
      <c r="E20305" s="101">
        <v>157.14</v>
      </c>
      <c r="F20305" s="102"/>
    </row>
    <row r="20306" ht="12.75" customHeight="1">
      <c r="A20306" s="100" t="s">
        <v>33962</v>
      </c>
      <c r="B20306" s="101">
        <v>3376.44</v>
      </c>
      <c r="C20306" s="102"/>
      <c r="D20306" s="100" t="s">
        <v>34120</v>
      </c>
      <c r="E20306" s="101">
        <v>128.45</v>
      </c>
      <c r="F20306" s="102"/>
    </row>
    <row r="20307" ht="12.75" customHeight="1">
      <c r="A20307" s="100" t="s">
        <v>20445</v>
      </c>
      <c r="B20307" s="101">
        <v>3376.44</v>
      </c>
      <c r="C20307" s="102"/>
      <c r="D20307" s="100" t="s">
        <v>20660</v>
      </c>
      <c r="E20307" s="101">
        <v>318.76</v>
      </c>
      <c r="F20307" s="102"/>
    </row>
    <row r="20308" ht="12.75" customHeight="1">
      <c r="A20308" s="100" t="s">
        <v>33963</v>
      </c>
      <c r="B20308" s="101">
        <v>11583.54</v>
      </c>
      <c r="C20308" s="102"/>
      <c r="D20308" s="100" t="s">
        <v>20662</v>
      </c>
      <c r="E20308" s="101">
        <v>154.24</v>
      </c>
      <c r="F20308" s="102"/>
    </row>
    <row r="20309" ht="12.75" customHeight="1">
      <c r="A20309" s="100" t="s">
        <v>20447</v>
      </c>
      <c r="B20309" s="101">
        <v>11113.62</v>
      </c>
      <c r="C20309" s="102"/>
      <c r="D20309" s="100" t="s">
        <v>20663</v>
      </c>
      <c r="E20309" s="101">
        <v>125.55</v>
      </c>
      <c r="F20309" s="102"/>
    </row>
    <row r="20310" ht="12.75" customHeight="1">
      <c r="A20310" s="100" t="s">
        <v>33964</v>
      </c>
      <c r="B20310" s="101">
        <v>453.17</v>
      </c>
      <c r="C20310" s="102"/>
      <c r="D20310" s="100" t="s">
        <v>34121</v>
      </c>
      <c r="E20310" s="101">
        <v>8.65</v>
      </c>
      <c r="F20310" s="102"/>
    </row>
    <row r="20311" ht="12.75" customHeight="1">
      <c r="A20311" s="100" t="s">
        <v>20449</v>
      </c>
      <c r="B20311" s="101">
        <v>453.17</v>
      </c>
      <c r="C20311" s="102"/>
      <c r="D20311" s="100" t="s">
        <v>34122</v>
      </c>
      <c r="E20311" s="101">
        <v>1.91</v>
      </c>
      <c r="F20311" s="102"/>
    </row>
    <row r="20312" ht="12.75" customHeight="1">
      <c r="A20312" s="100" t="s">
        <v>33965</v>
      </c>
      <c r="B20312" s="101">
        <v>157.37</v>
      </c>
      <c r="C20312" s="102"/>
      <c r="D20312" s="100" t="s">
        <v>20664</v>
      </c>
      <c r="E20312" s="101">
        <v>8.65</v>
      </c>
      <c r="F20312" s="102"/>
    </row>
    <row r="20313" ht="12.75" customHeight="1">
      <c r="A20313" s="100" t="s">
        <v>20450</v>
      </c>
      <c r="B20313" s="101">
        <v>157.37</v>
      </c>
      <c r="C20313" s="102"/>
      <c r="D20313" s="100" t="s">
        <v>20666</v>
      </c>
      <c r="E20313" s="101">
        <v>1.91</v>
      </c>
      <c r="F20313" s="102"/>
    </row>
    <row r="20314" ht="12.75" customHeight="1">
      <c r="A20314" s="100" t="s">
        <v>33966</v>
      </c>
      <c r="B20314" s="101">
        <v>388.94</v>
      </c>
      <c r="C20314" s="102"/>
      <c r="D20314" s="100" t="s">
        <v>34123</v>
      </c>
      <c r="E20314" s="101">
        <v>948.22</v>
      </c>
      <c r="F20314" s="102"/>
    </row>
    <row r="20315" ht="12.75" customHeight="1">
      <c r="A20315" s="100" t="s">
        <v>33967</v>
      </c>
      <c r="B20315" s="101">
        <v>190.43</v>
      </c>
      <c r="C20315" s="102"/>
      <c r="D20315" s="100" t="s">
        <v>34124</v>
      </c>
      <c r="E20315" s="101">
        <v>381.14</v>
      </c>
      <c r="F20315" s="102"/>
    </row>
    <row r="20316" ht="12.75" customHeight="1">
      <c r="A20316" s="100" t="s">
        <v>33968</v>
      </c>
      <c r="B20316" s="101">
        <v>177.29</v>
      </c>
      <c r="C20316" s="102"/>
      <c r="D20316" s="100" t="s">
        <v>34125</v>
      </c>
      <c r="E20316" s="101">
        <v>291.5</v>
      </c>
      <c r="F20316" s="102"/>
    </row>
    <row r="20317" ht="12.75" customHeight="1">
      <c r="A20317" s="100" t="s">
        <v>20452</v>
      </c>
      <c r="B20317" s="101">
        <v>382.5</v>
      </c>
      <c r="C20317" s="102"/>
      <c r="D20317" s="100" t="s">
        <v>20667</v>
      </c>
      <c r="E20317" s="101">
        <v>944.97</v>
      </c>
      <c r="F20317" s="102"/>
    </row>
    <row r="20318" ht="12.75" customHeight="1">
      <c r="A20318" s="100" t="s">
        <v>20454</v>
      </c>
      <c r="B20318" s="101">
        <v>183.99</v>
      </c>
      <c r="C20318" s="102"/>
      <c r="D20318" s="100" t="s">
        <v>20669</v>
      </c>
      <c r="E20318" s="101">
        <v>377.89</v>
      </c>
      <c r="F20318" s="102"/>
    </row>
    <row r="20319" ht="12.75" customHeight="1">
      <c r="A20319" s="100" t="s">
        <v>20455</v>
      </c>
      <c r="B20319" s="101">
        <v>170.85</v>
      </c>
      <c r="C20319" s="102"/>
      <c r="D20319" s="100" t="s">
        <v>20670</v>
      </c>
      <c r="E20319" s="101">
        <v>288.25</v>
      </c>
      <c r="F20319" s="102"/>
    </row>
    <row r="20320" ht="12.75" customHeight="1">
      <c r="A20320" s="100" t="s">
        <v>33969</v>
      </c>
      <c r="B20320" s="101">
        <v>35.93</v>
      </c>
      <c r="C20320" s="102"/>
      <c r="D20320" s="100" t="s">
        <v>34126</v>
      </c>
      <c r="E20320" s="101">
        <v>3.67</v>
      </c>
      <c r="F20320" s="102"/>
    </row>
    <row r="20321" ht="12.75" customHeight="1">
      <c r="A20321" s="100" t="s">
        <v>33970</v>
      </c>
      <c r="B20321" s="101">
        <v>27.1</v>
      </c>
      <c r="C20321" s="102"/>
      <c r="D20321" s="100" t="s">
        <v>34127</v>
      </c>
      <c r="E20321" s="101">
        <v>1.33</v>
      </c>
      <c r="F20321" s="102"/>
    </row>
    <row r="20322" ht="12.75" customHeight="1">
      <c r="A20322" s="100" t="s">
        <v>33971</v>
      </c>
      <c r="B20322" s="101">
        <v>25.87</v>
      </c>
      <c r="C20322" s="102"/>
      <c r="D20322" s="100" t="s">
        <v>20671</v>
      </c>
      <c r="E20322" s="101">
        <v>3.67</v>
      </c>
      <c r="F20322" s="102"/>
    </row>
    <row r="20323" ht="12.75" customHeight="1">
      <c r="A20323" s="100" t="s">
        <v>20456</v>
      </c>
      <c r="B20323" s="101">
        <v>33.26</v>
      </c>
      <c r="C20323" s="102"/>
      <c r="D20323" s="100" t="s">
        <v>20673</v>
      </c>
      <c r="E20323" s="101">
        <v>1.33</v>
      </c>
      <c r="F20323" s="102"/>
    </row>
    <row r="20324" ht="12.75" customHeight="1">
      <c r="A20324" s="100" t="s">
        <v>20458</v>
      </c>
      <c r="B20324" s="101">
        <v>24.43</v>
      </c>
      <c r="C20324" s="102"/>
      <c r="D20324" s="100" t="s">
        <v>34128</v>
      </c>
      <c r="E20324" s="101">
        <v>3.69</v>
      </c>
      <c r="F20324" s="102"/>
    </row>
    <row r="20325" ht="12.75" customHeight="1">
      <c r="A20325" s="100" t="s">
        <v>20460</v>
      </c>
      <c r="B20325" s="101">
        <v>23.2</v>
      </c>
      <c r="C20325" s="102"/>
      <c r="D20325" s="100" t="s">
        <v>34129</v>
      </c>
      <c r="E20325" s="101">
        <v>1.34</v>
      </c>
      <c r="F20325" s="102"/>
    </row>
    <row r="20326" ht="12.75" customHeight="1">
      <c r="A20326" s="100" t="s">
        <v>33972</v>
      </c>
      <c r="B20326" s="101">
        <v>151.31</v>
      </c>
      <c r="C20326" s="102"/>
      <c r="D20326" s="100" t="s">
        <v>20674</v>
      </c>
      <c r="E20326" s="101">
        <v>3.69</v>
      </c>
      <c r="F20326" s="102"/>
    </row>
    <row r="20327" ht="12.75" customHeight="1">
      <c r="A20327" s="100" t="s">
        <v>33973</v>
      </c>
      <c r="B20327" s="101">
        <v>67.71</v>
      </c>
      <c r="C20327" s="102"/>
      <c r="D20327" s="100" t="s">
        <v>20676</v>
      </c>
      <c r="E20327" s="101">
        <v>1.34</v>
      </c>
      <c r="F20327" s="102"/>
    </row>
    <row r="20328" ht="12.75" customHeight="1">
      <c r="A20328" s="100" t="s">
        <v>33974</v>
      </c>
      <c r="B20328" s="101">
        <v>54.04</v>
      </c>
      <c r="C20328" s="102"/>
      <c r="D20328" s="100" t="s">
        <v>34130</v>
      </c>
      <c r="E20328" s="101">
        <v>123.64</v>
      </c>
      <c r="F20328" s="102"/>
    </row>
    <row r="20329" ht="12.75" customHeight="1">
      <c r="A20329" s="100" t="s">
        <v>20461</v>
      </c>
      <c r="B20329" s="101">
        <v>148.32</v>
      </c>
      <c r="C20329" s="102"/>
      <c r="D20329" s="100" t="s">
        <v>34131</v>
      </c>
      <c r="E20329" s="101">
        <v>47.48</v>
      </c>
      <c r="F20329" s="102"/>
    </row>
    <row r="20330" ht="12.75" customHeight="1">
      <c r="A20330" s="100" t="s">
        <v>20463</v>
      </c>
      <c r="B20330" s="101">
        <v>64.72</v>
      </c>
      <c r="C20330" s="102"/>
      <c r="D20330" s="100" t="s">
        <v>20677</v>
      </c>
      <c r="E20330" s="101">
        <v>123.64</v>
      </c>
      <c r="F20330" s="102"/>
    </row>
    <row r="20331" ht="12.75" customHeight="1">
      <c r="A20331" s="100" t="s">
        <v>20464</v>
      </c>
      <c r="B20331" s="101">
        <v>51.05</v>
      </c>
      <c r="C20331" s="102"/>
      <c r="D20331" s="100" t="s">
        <v>20679</v>
      </c>
      <c r="E20331" s="101">
        <v>47.48</v>
      </c>
      <c r="F20331" s="102"/>
    </row>
    <row r="20332" ht="12.75" customHeight="1">
      <c r="A20332" s="100" t="s">
        <v>33975</v>
      </c>
      <c r="B20332" s="101">
        <v>181.45</v>
      </c>
      <c r="C20332" s="102"/>
      <c r="D20332" s="100" t="s">
        <v>34132</v>
      </c>
      <c r="E20332" s="101">
        <v>157.83</v>
      </c>
      <c r="F20332" s="102"/>
    </row>
    <row r="20333" ht="12.75" customHeight="1">
      <c r="A20333" s="100" t="s">
        <v>33976</v>
      </c>
      <c r="B20333" s="101">
        <v>77.29</v>
      </c>
      <c r="C20333" s="102"/>
      <c r="D20333" s="100" t="s">
        <v>34133</v>
      </c>
      <c r="E20333" s="101">
        <v>60.61</v>
      </c>
      <c r="F20333" s="102"/>
    </row>
    <row r="20334" ht="12.75" customHeight="1">
      <c r="A20334" s="100" t="s">
        <v>33977</v>
      </c>
      <c r="B20334" s="101">
        <v>60.44</v>
      </c>
      <c r="C20334" s="102"/>
      <c r="D20334" s="100" t="s">
        <v>20680</v>
      </c>
      <c r="E20334" s="101">
        <v>157.83</v>
      </c>
      <c r="F20334" s="102"/>
    </row>
    <row r="20335" ht="12.75" customHeight="1">
      <c r="A20335" s="100" t="s">
        <v>20465</v>
      </c>
      <c r="B20335" s="101">
        <v>178.46</v>
      </c>
      <c r="C20335" s="102"/>
      <c r="D20335" s="100" t="s">
        <v>20682</v>
      </c>
      <c r="E20335" s="101">
        <v>60.61</v>
      </c>
      <c r="F20335" s="102"/>
    </row>
    <row r="20336" ht="12.75" customHeight="1">
      <c r="A20336" s="100" t="s">
        <v>20467</v>
      </c>
      <c r="B20336" s="101">
        <v>74.3</v>
      </c>
      <c r="C20336" s="102"/>
      <c r="D20336" s="100" t="s">
        <v>34134</v>
      </c>
      <c r="E20336" s="101">
        <v>12.64</v>
      </c>
      <c r="F20336" s="102"/>
    </row>
    <row r="20337" ht="12.75" customHeight="1">
      <c r="A20337" s="100" t="s">
        <v>20468</v>
      </c>
      <c r="B20337" s="101">
        <v>57.45</v>
      </c>
      <c r="C20337" s="102"/>
      <c r="D20337" s="100" t="s">
        <v>34135</v>
      </c>
      <c r="E20337" s="101">
        <v>2.4</v>
      </c>
      <c r="F20337" s="102"/>
    </row>
    <row r="20338" ht="12.75" customHeight="1">
      <c r="A20338" s="100" t="s">
        <v>33981</v>
      </c>
      <c r="B20338" s="101">
        <v>191.08</v>
      </c>
      <c r="C20338" s="102"/>
      <c r="D20338" s="100" t="s">
        <v>34136</v>
      </c>
      <c r="E20338" s="101">
        <v>1.17</v>
      </c>
      <c r="F20338" s="102"/>
    </row>
    <row r="20339" ht="12.75" customHeight="1">
      <c r="A20339" s="100" t="s">
        <v>33982</v>
      </c>
      <c r="B20339" s="101">
        <v>84.64</v>
      </c>
      <c r="C20339" s="102"/>
      <c r="D20339" s="100" t="s">
        <v>20684</v>
      </c>
      <c r="E20339" s="101">
        <v>12.64</v>
      </c>
      <c r="F20339" s="102"/>
    </row>
    <row r="20340" ht="12.75" customHeight="1">
      <c r="A20340" s="100" t="s">
        <v>33983</v>
      </c>
      <c r="B20340" s="101">
        <v>68.57</v>
      </c>
      <c r="C20340" s="102"/>
      <c r="D20340" s="100" t="s">
        <v>20686</v>
      </c>
      <c r="E20340" s="101">
        <v>2.4</v>
      </c>
      <c r="F20340" s="102"/>
    </row>
    <row r="20341" ht="12.75" customHeight="1">
      <c r="A20341" s="100" t="s">
        <v>20474</v>
      </c>
      <c r="B20341" s="101">
        <v>188.09</v>
      </c>
      <c r="C20341" s="102"/>
      <c r="D20341" s="100" t="s">
        <v>20687</v>
      </c>
      <c r="E20341" s="101">
        <v>1.17</v>
      </c>
      <c r="F20341" s="102"/>
    </row>
    <row r="20342" ht="12.75" customHeight="1">
      <c r="A20342" s="100" t="s">
        <v>20476</v>
      </c>
      <c r="B20342" s="101">
        <v>81.65</v>
      </c>
      <c r="C20342" s="102"/>
      <c r="D20342" s="100" t="s">
        <v>34137</v>
      </c>
      <c r="E20342" s="101">
        <v>4.61</v>
      </c>
      <c r="F20342" s="102"/>
    </row>
    <row r="20343" ht="12.75" customHeight="1">
      <c r="A20343" s="100" t="s">
        <v>20477</v>
      </c>
      <c r="B20343" s="101">
        <v>65.58</v>
      </c>
      <c r="C20343" s="102"/>
      <c r="D20343" s="100" t="s">
        <v>34138</v>
      </c>
      <c r="E20343" s="101">
        <v>0.91</v>
      </c>
      <c r="F20343" s="102"/>
    </row>
    <row r="20344" ht="12.75" customHeight="1">
      <c r="A20344" s="100" t="s">
        <v>33984</v>
      </c>
      <c r="B20344" s="101">
        <v>407.45</v>
      </c>
      <c r="C20344" s="102"/>
      <c r="D20344" s="100" t="s">
        <v>20688</v>
      </c>
      <c r="E20344" s="101">
        <v>4.61</v>
      </c>
      <c r="F20344" s="102"/>
    </row>
    <row r="20345" ht="12.75" customHeight="1">
      <c r="A20345" s="100" t="s">
        <v>33985</v>
      </c>
      <c r="B20345" s="101">
        <v>105.04</v>
      </c>
      <c r="C20345" s="102"/>
      <c r="D20345" s="100" t="s">
        <v>20690</v>
      </c>
      <c r="E20345" s="101">
        <v>0.91</v>
      </c>
      <c r="F20345" s="102"/>
    </row>
    <row r="20346" ht="12.75" customHeight="1">
      <c r="A20346" s="100" t="s">
        <v>33986</v>
      </c>
      <c r="B20346" s="101">
        <v>79.7</v>
      </c>
      <c r="C20346" s="102"/>
      <c r="D20346" s="100" t="s">
        <v>34139</v>
      </c>
      <c r="E20346" s="101">
        <v>3.8</v>
      </c>
      <c r="F20346" s="102"/>
    </row>
    <row r="20347" ht="12.75" customHeight="1">
      <c r="A20347" s="100" t="s">
        <v>20478</v>
      </c>
      <c r="B20347" s="101">
        <v>404.46</v>
      </c>
      <c r="C20347" s="102"/>
      <c r="D20347" s="100" t="s">
        <v>34140</v>
      </c>
      <c r="E20347" s="101">
        <v>0.44</v>
      </c>
      <c r="F20347" s="102"/>
    </row>
    <row r="20348" ht="12.75" customHeight="1">
      <c r="A20348" s="100" t="s">
        <v>20480</v>
      </c>
      <c r="B20348" s="101">
        <v>102.05</v>
      </c>
      <c r="C20348" s="102"/>
      <c r="D20348" s="100" t="s">
        <v>20691</v>
      </c>
      <c r="E20348" s="101">
        <v>3.8</v>
      </c>
      <c r="F20348" s="102"/>
    </row>
    <row r="20349" ht="12.75" customHeight="1">
      <c r="A20349" s="100" t="s">
        <v>20481</v>
      </c>
      <c r="B20349" s="101">
        <v>76.71</v>
      </c>
      <c r="C20349" s="102"/>
      <c r="D20349" s="100" t="s">
        <v>20693</v>
      </c>
      <c r="E20349" s="101">
        <v>0.44</v>
      </c>
      <c r="F20349" s="102"/>
    </row>
    <row r="20350" ht="12.75" customHeight="1">
      <c r="A20350" s="100" t="s">
        <v>33987</v>
      </c>
      <c r="B20350" s="101">
        <v>3.51</v>
      </c>
      <c r="C20350" s="102"/>
      <c r="D20350" s="100" t="s">
        <v>34141</v>
      </c>
      <c r="E20350" s="101">
        <v>11.01</v>
      </c>
      <c r="F20350" s="102"/>
    </row>
    <row r="20351" ht="12.75" customHeight="1">
      <c r="A20351" s="100" t="s">
        <v>33988</v>
      </c>
      <c r="B20351" s="101">
        <v>1.5</v>
      </c>
      <c r="C20351" s="102"/>
      <c r="D20351" s="100" t="s">
        <v>34142</v>
      </c>
      <c r="E20351" s="101">
        <v>1.06</v>
      </c>
      <c r="F20351" s="102"/>
    </row>
    <row r="20352" ht="12.75" customHeight="1">
      <c r="A20352" s="100" t="s">
        <v>20482</v>
      </c>
      <c r="B20352" s="101">
        <v>3.51</v>
      </c>
      <c r="C20352" s="102"/>
      <c r="D20352" s="100" t="s">
        <v>20694</v>
      </c>
      <c r="E20352" s="101">
        <v>11.01</v>
      </c>
      <c r="F20352" s="102"/>
    </row>
    <row r="20353" ht="12.75" customHeight="1">
      <c r="A20353" s="100" t="s">
        <v>20484</v>
      </c>
      <c r="B20353" s="101">
        <v>1.5</v>
      </c>
      <c r="C20353" s="102"/>
      <c r="D20353" s="100" t="s">
        <v>20696</v>
      </c>
      <c r="E20353" s="101">
        <v>1.06</v>
      </c>
      <c r="F20353" s="102"/>
    </row>
    <row r="20354" ht="12.75" customHeight="1">
      <c r="A20354" s="100" t="s">
        <v>33989</v>
      </c>
      <c r="B20354" s="101">
        <v>72.3</v>
      </c>
      <c r="C20354" s="102"/>
      <c r="D20354" s="100" t="s">
        <v>34143</v>
      </c>
      <c r="E20354" s="101">
        <v>8.72</v>
      </c>
      <c r="F20354" s="102"/>
    </row>
    <row r="20355" ht="12.75" customHeight="1">
      <c r="A20355" s="100" t="s">
        <v>33990</v>
      </c>
      <c r="B20355" s="101">
        <v>35.31</v>
      </c>
      <c r="C20355" s="102"/>
      <c r="D20355" s="100" t="s">
        <v>34144</v>
      </c>
      <c r="E20355" s="101">
        <v>2.79</v>
      </c>
      <c r="F20355" s="102"/>
    </row>
    <row r="20356" ht="12.75" customHeight="1">
      <c r="A20356" s="100" t="s">
        <v>33991</v>
      </c>
      <c r="B20356" s="101">
        <v>30.82</v>
      </c>
      <c r="C20356" s="102"/>
      <c r="D20356" s="100" t="s">
        <v>20697</v>
      </c>
      <c r="E20356" s="101">
        <v>8.72</v>
      </c>
      <c r="F20356" s="102"/>
    </row>
    <row r="20357" ht="12.75" customHeight="1">
      <c r="A20357" s="100" t="s">
        <v>20486</v>
      </c>
      <c r="B20357" s="101">
        <v>69.31</v>
      </c>
      <c r="C20357" s="102"/>
      <c r="D20357" s="100" t="s">
        <v>20699</v>
      </c>
      <c r="E20357" s="101">
        <v>2.79</v>
      </c>
      <c r="F20357" s="102"/>
    </row>
    <row r="20358" ht="12.75" customHeight="1">
      <c r="A20358" s="100" t="s">
        <v>20488</v>
      </c>
      <c r="B20358" s="101">
        <v>32.32</v>
      </c>
      <c r="C20358" s="102"/>
      <c r="D20358" s="100" t="s">
        <v>34145</v>
      </c>
      <c r="E20358" s="101">
        <v>17.6</v>
      </c>
      <c r="F20358" s="102"/>
    </row>
    <row r="20359" ht="12.75" customHeight="1">
      <c r="A20359" s="100" t="s">
        <v>20489</v>
      </c>
      <c r="B20359" s="101">
        <v>27.83</v>
      </c>
      <c r="C20359" s="102"/>
      <c r="D20359" s="100" t="s">
        <v>34146</v>
      </c>
      <c r="E20359" s="101">
        <v>3.82</v>
      </c>
      <c r="F20359" s="102"/>
    </row>
    <row r="20360" ht="12.75" customHeight="1">
      <c r="A20360" s="100" t="s">
        <v>33992</v>
      </c>
      <c r="B20360" s="101">
        <v>169.67</v>
      </c>
      <c r="C20360" s="102"/>
      <c r="D20360" s="100" t="s">
        <v>20700</v>
      </c>
      <c r="E20360" s="101">
        <v>17.6</v>
      </c>
      <c r="F20360" s="102"/>
    </row>
    <row r="20361" ht="12.75" customHeight="1">
      <c r="A20361" s="100" t="s">
        <v>33993</v>
      </c>
      <c r="B20361" s="101">
        <v>86.36</v>
      </c>
      <c r="C20361" s="102"/>
      <c r="D20361" s="100" t="s">
        <v>20702</v>
      </c>
      <c r="E20361" s="101">
        <v>3.82</v>
      </c>
      <c r="F20361" s="102"/>
    </row>
    <row r="20362" ht="12.75" customHeight="1">
      <c r="A20362" s="100" t="s">
        <v>33994</v>
      </c>
      <c r="B20362" s="101">
        <v>70.44</v>
      </c>
      <c r="C20362" s="102"/>
      <c r="D20362" s="100" t="s">
        <v>34147</v>
      </c>
      <c r="E20362" s="101">
        <v>15.59</v>
      </c>
      <c r="F20362" s="102"/>
    </row>
    <row r="20363" ht="12.75" customHeight="1">
      <c r="A20363" s="100" t="s">
        <v>20490</v>
      </c>
      <c r="B20363" s="101">
        <v>166.68</v>
      </c>
      <c r="C20363" s="102"/>
      <c r="D20363" s="100" t="s">
        <v>34148</v>
      </c>
      <c r="E20363" s="101">
        <v>5.79</v>
      </c>
      <c r="F20363" s="102"/>
    </row>
    <row r="20364" ht="12.75" customHeight="1">
      <c r="A20364" s="100" t="s">
        <v>20492</v>
      </c>
      <c r="B20364" s="101">
        <v>83.37</v>
      </c>
      <c r="C20364" s="102"/>
      <c r="D20364" s="100" t="s">
        <v>20703</v>
      </c>
      <c r="E20364" s="101">
        <v>15.59</v>
      </c>
      <c r="F20364" s="102"/>
    </row>
    <row r="20365" ht="12.75" customHeight="1">
      <c r="A20365" s="100" t="s">
        <v>20493</v>
      </c>
      <c r="B20365" s="101">
        <v>67.45</v>
      </c>
      <c r="C20365" s="102"/>
      <c r="D20365" s="100" t="s">
        <v>20705</v>
      </c>
      <c r="E20365" s="101">
        <v>5.79</v>
      </c>
      <c r="F20365" s="102"/>
    </row>
    <row r="20366" ht="12.75" customHeight="1">
      <c r="A20366" s="100" t="s">
        <v>33995</v>
      </c>
      <c r="B20366" s="101">
        <v>242.65</v>
      </c>
      <c r="C20366" s="102"/>
      <c r="D20366" s="100" t="s">
        <v>34149</v>
      </c>
      <c r="E20366" s="101">
        <v>355.42</v>
      </c>
      <c r="F20366" s="102"/>
    </row>
    <row r="20367" ht="12.75" customHeight="1">
      <c r="A20367" s="100" t="s">
        <v>33996</v>
      </c>
      <c r="B20367" s="101">
        <v>112.11</v>
      </c>
      <c r="C20367" s="102"/>
      <c r="D20367" s="100" t="s">
        <v>34150</v>
      </c>
      <c r="E20367" s="101">
        <v>278.55</v>
      </c>
      <c r="F20367" s="102"/>
    </row>
    <row r="20368" ht="12.75" customHeight="1">
      <c r="A20368" s="100" t="s">
        <v>33997</v>
      </c>
      <c r="B20368" s="101">
        <v>88.44</v>
      </c>
      <c r="C20368" s="102"/>
      <c r="D20368" s="100" t="s">
        <v>34151</v>
      </c>
      <c r="E20368" s="101">
        <v>253.02</v>
      </c>
      <c r="F20368" s="102"/>
    </row>
    <row r="20369" ht="12.75" customHeight="1">
      <c r="A20369" s="100" t="s">
        <v>20494</v>
      </c>
      <c r="B20369" s="101">
        <v>239.66</v>
      </c>
      <c r="C20369" s="102"/>
      <c r="D20369" s="100" t="s">
        <v>20706</v>
      </c>
      <c r="E20369" s="101">
        <v>331.74</v>
      </c>
      <c r="F20369" s="102"/>
    </row>
    <row r="20370" ht="12.75" customHeight="1">
      <c r="A20370" s="100" t="s">
        <v>20496</v>
      </c>
      <c r="B20370" s="101">
        <v>109.12</v>
      </c>
      <c r="C20370" s="102"/>
      <c r="D20370" s="100" t="s">
        <v>20708</v>
      </c>
      <c r="E20370" s="101">
        <v>254.87</v>
      </c>
      <c r="F20370" s="102"/>
    </row>
    <row r="20371" ht="12.75" customHeight="1">
      <c r="A20371" s="100" t="s">
        <v>20497</v>
      </c>
      <c r="B20371" s="101">
        <v>85.45</v>
      </c>
      <c r="C20371" s="102"/>
      <c r="D20371" s="100" t="s">
        <v>20709</v>
      </c>
      <c r="E20371" s="101">
        <v>229.34</v>
      </c>
      <c r="F20371" s="102"/>
    </row>
    <row r="20372" ht="12.75" customHeight="1">
      <c r="A20372" s="100" t="s">
        <v>33998</v>
      </c>
      <c r="B20372" s="101">
        <v>299.98</v>
      </c>
      <c r="C20372" s="102"/>
      <c r="D20372" s="100" t="s">
        <v>34152</v>
      </c>
      <c r="E20372" s="101">
        <v>382.77</v>
      </c>
      <c r="F20372" s="102"/>
    </row>
    <row r="20373" ht="12.75" customHeight="1">
      <c r="A20373" s="100" t="s">
        <v>33999</v>
      </c>
      <c r="B20373" s="101">
        <v>128.09</v>
      </c>
      <c r="C20373" s="102"/>
      <c r="D20373" s="100" t="s">
        <v>34153</v>
      </c>
      <c r="E20373" s="101">
        <v>304.94</v>
      </c>
      <c r="F20373" s="102"/>
    </row>
    <row r="20374" ht="12.75" customHeight="1">
      <c r="A20374" s="100" t="s">
        <v>34000</v>
      </c>
      <c r="B20374" s="101">
        <v>98.44</v>
      </c>
      <c r="C20374" s="102"/>
      <c r="D20374" s="100" t="s">
        <v>34154</v>
      </c>
      <c r="E20374" s="101">
        <v>279.17</v>
      </c>
      <c r="F20374" s="102"/>
    </row>
    <row r="20375" ht="12.75" customHeight="1">
      <c r="A20375" s="100" t="s">
        <v>20498</v>
      </c>
      <c r="B20375" s="101">
        <v>296.99</v>
      </c>
      <c r="C20375" s="102"/>
      <c r="D20375" s="100" t="s">
        <v>20710</v>
      </c>
      <c r="E20375" s="101">
        <v>355.84</v>
      </c>
      <c r="F20375" s="102"/>
    </row>
    <row r="20376" ht="12.75" customHeight="1">
      <c r="A20376" s="100" t="s">
        <v>20500</v>
      </c>
      <c r="B20376" s="101">
        <v>125.1</v>
      </c>
      <c r="C20376" s="102"/>
      <c r="D20376" s="100" t="s">
        <v>20712</v>
      </c>
      <c r="E20376" s="101">
        <v>278.01</v>
      </c>
      <c r="F20376" s="102"/>
    </row>
    <row r="20377" ht="12.75" customHeight="1">
      <c r="A20377" s="100" t="s">
        <v>20501</v>
      </c>
      <c r="B20377" s="101">
        <v>95.45</v>
      </c>
      <c r="C20377" s="102"/>
      <c r="D20377" s="100" t="s">
        <v>20714</v>
      </c>
      <c r="E20377" s="101">
        <v>252.24</v>
      </c>
      <c r="F20377" s="102"/>
    </row>
    <row r="20378" ht="12.75" customHeight="1">
      <c r="A20378" s="100" t="s">
        <v>34001</v>
      </c>
      <c r="B20378" s="101">
        <v>633.2</v>
      </c>
      <c r="C20378" s="102"/>
      <c r="D20378" s="100" t="s">
        <v>34155</v>
      </c>
      <c r="E20378" s="101">
        <v>447.54</v>
      </c>
      <c r="F20378" s="102"/>
    </row>
    <row r="20379" ht="12.75" customHeight="1">
      <c r="A20379" s="100" t="s">
        <v>34002</v>
      </c>
      <c r="B20379" s="101">
        <v>290.32</v>
      </c>
      <c r="C20379" s="102"/>
      <c r="D20379" s="100" t="s">
        <v>34156</v>
      </c>
      <c r="E20379" s="101">
        <v>360.38</v>
      </c>
      <c r="F20379" s="102"/>
    </row>
    <row r="20380" ht="12.75" customHeight="1">
      <c r="A20380" s="100" t="s">
        <v>34003</v>
      </c>
      <c r="B20380" s="101">
        <v>224.2</v>
      </c>
      <c r="C20380" s="102"/>
      <c r="D20380" s="100" t="s">
        <v>34157</v>
      </c>
      <c r="E20380" s="101">
        <v>333.06</v>
      </c>
      <c r="F20380" s="102"/>
    </row>
    <row r="20381" ht="12.75" customHeight="1">
      <c r="A20381" s="100" t="s">
        <v>20502</v>
      </c>
      <c r="B20381" s="101">
        <v>630.21</v>
      </c>
      <c r="C20381" s="102"/>
      <c r="D20381" s="100" t="s">
        <v>20715</v>
      </c>
      <c r="E20381" s="101">
        <v>414.34</v>
      </c>
      <c r="F20381" s="102"/>
    </row>
    <row r="20382" ht="12.75" customHeight="1">
      <c r="A20382" s="100" t="s">
        <v>20504</v>
      </c>
      <c r="B20382" s="101">
        <v>287.33</v>
      </c>
      <c r="C20382" s="102"/>
      <c r="D20382" s="100" t="s">
        <v>20717</v>
      </c>
      <c r="E20382" s="101">
        <v>327.18</v>
      </c>
      <c r="F20382" s="102"/>
    </row>
    <row r="20383" ht="12.75" customHeight="1">
      <c r="A20383" s="100" t="s">
        <v>20505</v>
      </c>
      <c r="B20383" s="101">
        <v>221.21</v>
      </c>
      <c r="C20383" s="102"/>
      <c r="D20383" s="100" t="s">
        <v>20719</v>
      </c>
      <c r="E20383" s="101">
        <v>299.86</v>
      </c>
      <c r="F20383" s="102"/>
    </row>
    <row r="20384" ht="12.75" customHeight="1">
      <c r="A20384" s="100" t="s">
        <v>34004</v>
      </c>
      <c r="B20384" s="101">
        <v>678.04</v>
      </c>
      <c r="C20384" s="102"/>
      <c r="D20384" s="100" t="s">
        <v>34158</v>
      </c>
      <c r="E20384" s="101">
        <v>482.14</v>
      </c>
      <c r="F20384" s="102"/>
    </row>
    <row r="20385" ht="12.75" customHeight="1">
      <c r="A20385" s="100" t="s">
        <v>34005</v>
      </c>
      <c r="B20385" s="101">
        <v>308.53</v>
      </c>
      <c r="C20385" s="102"/>
      <c r="D20385" s="100" t="s">
        <v>34159</v>
      </c>
      <c r="E20385" s="101">
        <v>386.68</v>
      </c>
      <c r="F20385" s="102"/>
    </row>
    <row r="20386" ht="12.75" customHeight="1">
      <c r="A20386" s="100" t="s">
        <v>34006</v>
      </c>
      <c r="B20386" s="101">
        <v>237.59</v>
      </c>
      <c r="C20386" s="102"/>
      <c r="D20386" s="100" t="s">
        <v>34160</v>
      </c>
      <c r="E20386" s="101">
        <v>357.29</v>
      </c>
      <c r="F20386" s="102"/>
    </row>
    <row r="20387" ht="12.75" customHeight="1">
      <c r="A20387" s="100" t="s">
        <v>20506</v>
      </c>
      <c r="B20387" s="101">
        <v>675.05</v>
      </c>
      <c r="C20387" s="102"/>
      <c r="D20387" s="100" t="s">
        <v>20720</v>
      </c>
      <c r="E20387" s="101">
        <v>447.78</v>
      </c>
      <c r="F20387" s="102"/>
    </row>
    <row r="20388" ht="12.75" customHeight="1">
      <c r="A20388" s="100" t="s">
        <v>20508</v>
      </c>
      <c r="B20388" s="101">
        <v>305.54</v>
      </c>
      <c r="C20388" s="102"/>
      <c r="D20388" s="100" t="s">
        <v>20722</v>
      </c>
      <c r="E20388" s="101">
        <v>352.32</v>
      </c>
      <c r="F20388" s="102"/>
    </row>
    <row r="20389" ht="12.75" customHeight="1">
      <c r="A20389" s="100" t="s">
        <v>20509</v>
      </c>
      <c r="B20389" s="101">
        <v>234.6</v>
      </c>
      <c r="C20389" s="102"/>
      <c r="D20389" s="100" t="s">
        <v>20723</v>
      </c>
      <c r="E20389" s="101">
        <v>322.93</v>
      </c>
      <c r="F20389" s="102"/>
    </row>
    <row r="20390" ht="12.75" customHeight="1">
      <c r="A20390" s="100" t="s">
        <v>34007</v>
      </c>
      <c r="B20390" s="101">
        <v>714.28</v>
      </c>
      <c r="C20390" s="102"/>
      <c r="D20390" s="100" t="s">
        <v>34161</v>
      </c>
      <c r="E20390" s="101">
        <v>1.27</v>
      </c>
      <c r="F20390" s="102"/>
    </row>
    <row r="20391" ht="12.75" customHeight="1">
      <c r="A20391" s="100" t="s">
        <v>34008</v>
      </c>
      <c r="B20391" s="101">
        <v>327.03</v>
      </c>
      <c r="C20391" s="102"/>
      <c r="D20391" s="100" t="s">
        <v>34162</v>
      </c>
      <c r="E20391" s="101">
        <v>0.26</v>
      </c>
      <c r="F20391" s="102"/>
    </row>
    <row r="20392" ht="12.75" customHeight="1">
      <c r="A20392" s="100" t="s">
        <v>34009</v>
      </c>
      <c r="B20392" s="101">
        <v>252.11</v>
      </c>
      <c r="C20392" s="102"/>
      <c r="D20392" s="100" t="s">
        <v>20725</v>
      </c>
      <c r="E20392" s="101">
        <v>1.27</v>
      </c>
      <c r="F20392" s="102"/>
    </row>
    <row r="20393" ht="12.75" customHeight="1">
      <c r="A20393" s="100" t="s">
        <v>20510</v>
      </c>
      <c r="B20393" s="101">
        <v>711.29</v>
      </c>
      <c r="C20393" s="102"/>
      <c r="D20393" s="100" t="s">
        <v>20727</v>
      </c>
      <c r="E20393" s="101">
        <v>0.26</v>
      </c>
      <c r="F20393" s="102"/>
    </row>
    <row r="20394" ht="12.75" customHeight="1">
      <c r="A20394" s="100" t="s">
        <v>20512</v>
      </c>
      <c r="B20394" s="101">
        <v>324.04</v>
      </c>
      <c r="C20394" s="102"/>
      <c r="D20394" s="100" t="s">
        <v>34163</v>
      </c>
      <c r="E20394" s="101">
        <v>4.59</v>
      </c>
      <c r="F20394" s="102"/>
    </row>
    <row r="20395" ht="12.75" customHeight="1">
      <c r="A20395" s="100" t="s">
        <v>20513</v>
      </c>
      <c r="B20395" s="101">
        <v>249.12</v>
      </c>
      <c r="C20395" s="102"/>
      <c r="D20395" s="100" t="s">
        <v>34164</v>
      </c>
      <c r="E20395" s="101">
        <v>0.63</v>
      </c>
      <c r="F20395" s="102"/>
    </row>
    <row r="20396" ht="12.75" customHeight="1">
      <c r="A20396" s="100" t="s">
        <v>34010</v>
      </c>
      <c r="B20396" s="101">
        <v>115.91</v>
      </c>
      <c r="C20396" s="102"/>
      <c r="D20396" s="100" t="s">
        <v>20728</v>
      </c>
      <c r="E20396" s="101">
        <v>4.59</v>
      </c>
      <c r="F20396" s="102"/>
    </row>
    <row r="20397" ht="12.75" customHeight="1">
      <c r="A20397" s="100" t="s">
        <v>34011</v>
      </c>
      <c r="B20397" s="101">
        <v>50.75</v>
      </c>
      <c r="C20397" s="102"/>
      <c r="D20397" s="100" t="s">
        <v>20730</v>
      </c>
      <c r="E20397" s="101">
        <v>0.63</v>
      </c>
      <c r="F20397" s="102"/>
    </row>
    <row r="20398" ht="12.75" customHeight="1">
      <c r="A20398" s="100" t="s">
        <v>34012</v>
      </c>
      <c r="B20398" s="101">
        <v>41.44</v>
      </c>
      <c r="C20398" s="102"/>
      <c r="D20398" s="100" t="s">
        <v>34165</v>
      </c>
      <c r="E20398" s="101">
        <v>10.5</v>
      </c>
      <c r="F20398" s="102"/>
    </row>
    <row r="20399" ht="12.75" customHeight="1">
      <c r="A20399" s="100" t="s">
        <v>20514</v>
      </c>
      <c r="B20399" s="101">
        <v>112.92</v>
      </c>
      <c r="C20399" s="102"/>
      <c r="D20399" s="100" t="s">
        <v>34166</v>
      </c>
      <c r="E20399" s="101">
        <v>0.96</v>
      </c>
      <c r="F20399" s="102"/>
    </row>
    <row r="20400" ht="12.75" customHeight="1">
      <c r="A20400" s="100" t="s">
        <v>20516</v>
      </c>
      <c r="B20400" s="101">
        <v>47.76</v>
      </c>
      <c r="C20400" s="102"/>
      <c r="D20400" s="100" t="s">
        <v>20731</v>
      </c>
      <c r="E20400" s="101">
        <v>10.5</v>
      </c>
      <c r="F20400" s="102"/>
    </row>
    <row r="20401" ht="12.75" customHeight="1">
      <c r="A20401" s="100" t="s">
        <v>20517</v>
      </c>
      <c r="B20401" s="101">
        <v>38.45</v>
      </c>
      <c r="C20401" s="102"/>
      <c r="D20401" s="100" t="s">
        <v>20733</v>
      </c>
      <c r="E20401" s="101">
        <v>0.96</v>
      </c>
      <c r="F20401" s="102"/>
    </row>
    <row r="20402" ht="12.75" customHeight="1">
      <c r="A20402" s="100" t="s">
        <v>34013</v>
      </c>
      <c r="B20402" s="101">
        <v>143.73</v>
      </c>
      <c r="C20402" s="102"/>
      <c r="D20402" s="100" t="s">
        <v>34167</v>
      </c>
      <c r="E20402" s="101">
        <v>26.4</v>
      </c>
      <c r="F20402" s="102"/>
    </row>
    <row r="20403" ht="12.75" customHeight="1">
      <c r="A20403" s="100" t="s">
        <v>34014</v>
      </c>
      <c r="B20403" s="101">
        <v>63.98</v>
      </c>
      <c r="C20403" s="102"/>
      <c r="D20403" s="100" t="s">
        <v>34168</v>
      </c>
      <c r="E20403" s="101">
        <v>10.69</v>
      </c>
      <c r="F20403" s="102"/>
    </row>
    <row r="20404" ht="12.75" customHeight="1">
      <c r="A20404" s="100" t="s">
        <v>34015</v>
      </c>
      <c r="B20404" s="101">
        <v>52.61</v>
      </c>
      <c r="C20404" s="102"/>
      <c r="D20404" s="100" t="s">
        <v>34169</v>
      </c>
      <c r="E20404" s="101">
        <v>6.6</v>
      </c>
      <c r="F20404" s="102"/>
    </row>
    <row r="20405" ht="12.75" customHeight="1">
      <c r="A20405" s="100" t="s">
        <v>20519</v>
      </c>
      <c r="B20405" s="101">
        <v>140.74</v>
      </c>
      <c r="C20405" s="102"/>
      <c r="D20405" s="100" t="s">
        <v>20734</v>
      </c>
      <c r="E20405" s="101">
        <v>26.4</v>
      </c>
      <c r="F20405" s="102"/>
    </row>
    <row r="20406" ht="12.75" customHeight="1">
      <c r="A20406" s="100" t="s">
        <v>20521</v>
      </c>
      <c r="B20406" s="101">
        <v>60.99</v>
      </c>
      <c r="C20406" s="102"/>
      <c r="D20406" s="100" t="s">
        <v>20736</v>
      </c>
      <c r="E20406" s="101">
        <v>10.69</v>
      </c>
      <c r="F20406" s="102"/>
    </row>
    <row r="20407" ht="12.75" customHeight="1">
      <c r="A20407" s="100" t="s">
        <v>20522</v>
      </c>
      <c r="B20407" s="101">
        <v>49.62</v>
      </c>
      <c r="C20407" s="102"/>
      <c r="D20407" s="100" t="s">
        <v>20737</v>
      </c>
      <c r="E20407" s="101">
        <v>6.6</v>
      </c>
      <c r="F20407" s="102"/>
    </row>
    <row r="20408" ht="12.75" customHeight="1">
      <c r="A20408" s="100" t="s">
        <v>34016</v>
      </c>
      <c r="B20408" s="101">
        <v>246.66</v>
      </c>
      <c r="C20408" s="102"/>
      <c r="D20408" s="100" t="s">
        <v>34170</v>
      </c>
      <c r="E20408" s="101">
        <v>80.82</v>
      </c>
      <c r="F20408" s="102"/>
    </row>
    <row r="20409" ht="12.75" customHeight="1">
      <c r="A20409" s="100" t="s">
        <v>34017</v>
      </c>
      <c r="B20409" s="101">
        <v>92.31</v>
      </c>
      <c r="C20409" s="102"/>
      <c r="D20409" s="100" t="s">
        <v>34171</v>
      </c>
      <c r="E20409" s="101">
        <v>53.76</v>
      </c>
      <c r="F20409" s="102"/>
    </row>
    <row r="20410" ht="12.75" customHeight="1">
      <c r="A20410" s="100" t="s">
        <v>34018</v>
      </c>
      <c r="B20410" s="101">
        <v>73.21</v>
      </c>
      <c r="C20410" s="102"/>
      <c r="D20410" s="100" t="s">
        <v>20738</v>
      </c>
      <c r="E20410" s="101">
        <v>80.82</v>
      </c>
      <c r="F20410" s="102"/>
    </row>
    <row r="20411" ht="12.75" customHeight="1">
      <c r="A20411" s="100" t="s">
        <v>20523</v>
      </c>
      <c r="B20411" s="101">
        <v>243.67</v>
      </c>
      <c r="C20411" s="102"/>
      <c r="D20411" s="100" t="s">
        <v>20740</v>
      </c>
      <c r="E20411" s="101">
        <v>53.76</v>
      </c>
      <c r="F20411" s="102"/>
    </row>
    <row r="20412" ht="12.75" customHeight="1">
      <c r="A20412" s="100" t="s">
        <v>20525</v>
      </c>
      <c r="B20412" s="101">
        <v>89.32</v>
      </c>
      <c r="C20412" s="102"/>
      <c r="D20412" s="100" t="s">
        <v>34172</v>
      </c>
      <c r="E20412" s="101">
        <v>14.36</v>
      </c>
      <c r="F20412" s="102"/>
    </row>
    <row r="20413" ht="12.75" customHeight="1">
      <c r="A20413" s="100" t="s">
        <v>20526</v>
      </c>
      <c r="B20413" s="101">
        <v>70.22</v>
      </c>
      <c r="C20413" s="102"/>
      <c r="D20413" s="100" t="s">
        <v>34173</v>
      </c>
      <c r="E20413" s="101">
        <v>9.0</v>
      </c>
      <c r="F20413" s="102"/>
    </row>
    <row r="20414" ht="12.75" customHeight="1">
      <c r="A20414" s="100" t="s">
        <v>34019</v>
      </c>
      <c r="B20414" s="101">
        <v>69.27</v>
      </c>
      <c r="C20414" s="102"/>
      <c r="D20414" s="100" t="s">
        <v>20759</v>
      </c>
      <c r="E20414" s="101">
        <v>14.36</v>
      </c>
      <c r="F20414" s="102"/>
    </row>
    <row r="20415" ht="12.75" customHeight="1">
      <c r="A20415" s="100" t="s">
        <v>34020</v>
      </c>
      <c r="B20415" s="101">
        <v>37.28</v>
      </c>
      <c r="C20415" s="102"/>
      <c r="D20415" s="100" t="s">
        <v>20761</v>
      </c>
      <c r="E20415" s="101">
        <v>9.0</v>
      </c>
      <c r="F20415" s="102"/>
    </row>
    <row r="20416" ht="12.75" customHeight="1">
      <c r="A20416" s="100" t="s">
        <v>34021</v>
      </c>
      <c r="B20416" s="101">
        <v>30.37</v>
      </c>
      <c r="C20416" s="102"/>
      <c r="D20416" s="100" t="s">
        <v>34174</v>
      </c>
      <c r="E20416" s="101">
        <v>186.45</v>
      </c>
      <c r="F20416" s="102"/>
    </row>
    <row r="20417" ht="12.75" customHeight="1">
      <c r="A20417" s="100" t="s">
        <v>20527</v>
      </c>
      <c r="B20417" s="101">
        <v>66.28</v>
      </c>
      <c r="C20417" s="102"/>
      <c r="D20417" s="100" t="s">
        <v>34175</v>
      </c>
      <c r="E20417" s="101">
        <v>87.25</v>
      </c>
      <c r="F20417" s="102"/>
    </row>
    <row r="20418" ht="12.75" customHeight="1">
      <c r="A20418" s="100" t="s">
        <v>20529</v>
      </c>
      <c r="B20418" s="101">
        <v>34.29</v>
      </c>
      <c r="C20418" s="102"/>
      <c r="D20418" s="100" t="s">
        <v>34176</v>
      </c>
      <c r="E20418" s="101">
        <v>71.06</v>
      </c>
      <c r="F20418" s="102"/>
    </row>
    <row r="20419" ht="12.75" customHeight="1">
      <c r="A20419" s="100" t="s">
        <v>20530</v>
      </c>
      <c r="B20419" s="101">
        <v>27.38</v>
      </c>
      <c r="C20419" s="102"/>
      <c r="D20419" s="100" t="s">
        <v>34177</v>
      </c>
      <c r="E20419" s="101">
        <v>183.2</v>
      </c>
      <c r="F20419" s="102"/>
    </row>
    <row r="20420" ht="12.75" customHeight="1">
      <c r="A20420" s="100" t="s">
        <v>34022</v>
      </c>
      <c r="B20420" s="101">
        <v>10.2</v>
      </c>
      <c r="C20420" s="102"/>
      <c r="D20420" s="100" t="s">
        <v>34178</v>
      </c>
      <c r="E20420" s="101">
        <v>84.0</v>
      </c>
      <c r="F20420" s="102"/>
    </row>
    <row r="20421" ht="12.75" customHeight="1">
      <c r="A20421" s="100" t="s">
        <v>34023</v>
      </c>
      <c r="B20421" s="101">
        <v>6.8</v>
      </c>
      <c r="C20421" s="102"/>
      <c r="D20421" s="100" t="s">
        <v>34179</v>
      </c>
      <c r="E20421" s="101">
        <v>67.81</v>
      </c>
      <c r="F20421" s="102"/>
    </row>
    <row r="20422" ht="12.75" customHeight="1">
      <c r="A20422" s="100" t="s">
        <v>20531</v>
      </c>
      <c r="B20422" s="101">
        <v>10.2</v>
      </c>
      <c r="C20422" s="102"/>
      <c r="D20422" s="100" t="s">
        <v>34180</v>
      </c>
      <c r="E20422" s="101">
        <v>258.48</v>
      </c>
      <c r="F20422" s="102"/>
    </row>
    <row r="20423" ht="12.75" customHeight="1">
      <c r="A20423" s="100" t="s">
        <v>20533</v>
      </c>
      <c r="B20423" s="101">
        <v>6.8</v>
      </c>
      <c r="C20423" s="102"/>
      <c r="D20423" s="100" t="s">
        <v>34181</v>
      </c>
      <c r="E20423" s="101">
        <v>130.7</v>
      </c>
      <c r="F20423" s="102"/>
    </row>
    <row r="20424" ht="12.75" customHeight="1">
      <c r="A20424" s="100" t="s">
        <v>34024</v>
      </c>
      <c r="B20424" s="101">
        <v>21.94</v>
      </c>
      <c r="C20424" s="102"/>
      <c r="D20424" s="100" t="s">
        <v>34182</v>
      </c>
      <c r="E20424" s="101">
        <v>109.71</v>
      </c>
      <c r="F20424" s="102"/>
    </row>
    <row r="20425" ht="12.75" customHeight="1">
      <c r="A20425" s="100" t="s">
        <v>34025</v>
      </c>
      <c r="B20425" s="101">
        <v>14.63</v>
      </c>
      <c r="C20425" s="102"/>
      <c r="D20425" s="100" t="s">
        <v>34183</v>
      </c>
      <c r="E20425" s="101">
        <v>255.23</v>
      </c>
      <c r="F20425" s="102"/>
    </row>
    <row r="20426" ht="12.75" customHeight="1">
      <c r="A20426" s="100" t="s">
        <v>20534</v>
      </c>
      <c r="B20426" s="101">
        <v>21.94</v>
      </c>
      <c r="C20426" s="102"/>
      <c r="D20426" s="100" t="s">
        <v>34184</v>
      </c>
      <c r="E20426" s="101">
        <v>127.45</v>
      </c>
      <c r="F20426" s="102"/>
    </row>
    <row r="20427" ht="12.75" customHeight="1">
      <c r="A20427" s="100" t="s">
        <v>20536</v>
      </c>
      <c r="B20427" s="101">
        <v>14.63</v>
      </c>
      <c r="C20427" s="102"/>
      <c r="D20427" s="100" t="s">
        <v>34185</v>
      </c>
      <c r="E20427" s="101">
        <v>106.46</v>
      </c>
      <c r="F20427" s="102"/>
    </row>
    <row r="20428" ht="12.75" customHeight="1">
      <c r="A20428" s="100" t="s">
        <v>34026</v>
      </c>
      <c r="B20428" s="101">
        <v>0.96</v>
      </c>
      <c r="C20428" s="102"/>
      <c r="D20428" s="100" t="s">
        <v>34186</v>
      </c>
      <c r="E20428" s="101">
        <v>4.39</v>
      </c>
      <c r="F20428" s="102"/>
    </row>
    <row r="20429" ht="12.75" customHeight="1">
      <c r="A20429" s="100" t="s">
        <v>34027</v>
      </c>
      <c r="B20429" s="101">
        <v>0.64</v>
      </c>
      <c r="C20429" s="102"/>
      <c r="D20429" s="100" t="s">
        <v>34187</v>
      </c>
      <c r="E20429" s="101">
        <v>0.43</v>
      </c>
      <c r="F20429" s="102"/>
    </row>
    <row r="20430" ht="12.75" customHeight="1">
      <c r="A20430" s="100" t="s">
        <v>20537</v>
      </c>
      <c r="B20430" s="101">
        <v>0.96</v>
      </c>
      <c r="C20430" s="102"/>
      <c r="D20430" s="100" t="s">
        <v>20762</v>
      </c>
      <c r="E20430" s="101">
        <v>4.39</v>
      </c>
      <c r="F20430" s="102"/>
    </row>
    <row r="20431" ht="12.75" customHeight="1">
      <c r="A20431" s="100" t="s">
        <v>20539</v>
      </c>
      <c r="B20431" s="101">
        <v>0.64</v>
      </c>
      <c r="C20431" s="102"/>
      <c r="D20431" s="100" t="s">
        <v>20764</v>
      </c>
      <c r="E20431" s="101">
        <v>0.43</v>
      </c>
      <c r="F20431" s="102"/>
    </row>
    <row r="20432" ht="12.75" customHeight="1">
      <c r="A20432" s="100" t="s">
        <v>34028</v>
      </c>
      <c r="B20432" s="101">
        <v>4.54</v>
      </c>
      <c r="C20432" s="102"/>
      <c r="D20432" s="100" t="s">
        <v>34188</v>
      </c>
      <c r="E20432" s="101">
        <v>13.27</v>
      </c>
      <c r="F20432" s="102"/>
    </row>
    <row r="20433" ht="12.75" customHeight="1">
      <c r="A20433" s="100" t="s">
        <v>34029</v>
      </c>
      <c r="B20433" s="101">
        <v>3.03</v>
      </c>
      <c r="C20433" s="102"/>
      <c r="D20433" s="100" t="s">
        <v>34189</v>
      </c>
      <c r="E20433" s="101">
        <v>0.7</v>
      </c>
      <c r="F20433" s="102"/>
    </row>
    <row r="20434" ht="12.75" customHeight="1">
      <c r="A20434" s="100" t="s">
        <v>20540</v>
      </c>
      <c r="B20434" s="101">
        <v>4.54</v>
      </c>
      <c r="C20434" s="102"/>
      <c r="D20434" s="100" t="s">
        <v>20765</v>
      </c>
      <c r="E20434" s="101">
        <v>13.27</v>
      </c>
      <c r="F20434" s="102"/>
    </row>
    <row r="20435" ht="12.75" customHeight="1">
      <c r="A20435" s="100" t="s">
        <v>20542</v>
      </c>
      <c r="B20435" s="101">
        <v>3.03</v>
      </c>
      <c r="C20435" s="102"/>
      <c r="D20435" s="100" t="s">
        <v>20767</v>
      </c>
      <c r="E20435" s="101">
        <v>0.7</v>
      </c>
      <c r="F20435" s="102"/>
    </row>
    <row r="20436" ht="12.75" customHeight="1">
      <c r="A20436" s="100" t="s">
        <v>34030</v>
      </c>
      <c r="B20436" s="101">
        <v>1.56</v>
      </c>
      <c r="C20436" s="102"/>
      <c r="D20436" s="100" t="s">
        <v>34190</v>
      </c>
      <c r="E20436" s="101">
        <v>19.58</v>
      </c>
      <c r="F20436" s="102"/>
    </row>
    <row r="20437" ht="12.75" customHeight="1">
      <c r="A20437" s="100" t="s">
        <v>34031</v>
      </c>
      <c r="B20437" s="101">
        <v>1.11</v>
      </c>
      <c r="C20437" s="102"/>
      <c r="D20437" s="100" t="s">
        <v>34191</v>
      </c>
      <c r="E20437" s="101">
        <v>0.84</v>
      </c>
      <c r="F20437" s="102"/>
    </row>
    <row r="20438" ht="12.75" customHeight="1">
      <c r="A20438" s="100" t="s">
        <v>20543</v>
      </c>
      <c r="B20438" s="101">
        <v>1.56</v>
      </c>
      <c r="C20438" s="102"/>
      <c r="D20438" s="100" t="s">
        <v>20769</v>
      </c>
      <c r="E20438" s="101">
        <v>19.58</v>
      </c>
      <c r="F20438" s="102"/>
    </row>
    <row r="20439" ht="12.75" customHeight="1">
      <c r="A20439" s="100" t="s">
        <v>20545</v>
      </c>
      <c r="B20439" s="101">
        <v>1.11</v>
      </c>
      <c r="C20439" s="102"/>
      <c r="D20439" s="100" t="s">
        <v>20771</v>
      </c>
      <c r="E20439" s="101">
        <v>0.84</v>
      </c>
      <c r="F20439" s="102"/>
    </row>
    <row r="20440" ht="12.75" customHeight="1">
      <c r="A20440" s="100" t="s">
        <v>34032</v>
      </c>
      <c r="B20440" s="101">
        <v>2.1</v>
      </c>
      <c r="C20440" s="102"/>
      <c r="D20440" s="100" t="s">
        <v>34192</v>
      </c>
      <c r="E20440" s="101">
        <v>25.61</v>
      </c>
      <c r="F20440" s="102"/>
    </row>
    <row r="20441" ht="12.75" customHeight="1">
      <c r="A20441" s="100" t="s">
        <v>34033</v>
      </c>
      <c r="B20441" s="101">
        <v>0.86</v>
      </c>
      <c r="C20441" s="102"/>
      <c r="D20441" s="100" t="s">
        <v>34193</v>
      </c>
      <c r="E20441" s="101">
        <v>0.83</v>
      </c>
      <c r="F20441" s="102"/>
    </row>
    <row r="20442" ht="12.75" customHeight="1">
      <c r="A20442" s="100" t="s">
        <v>20546</v>
      </c>
      <c r="B20442" s="101">
        <v>2.1</v>
      </c>
      <c r="C20442" s="102"/>
      <c r="D20442" s="100" t="s">
        <v>20773</v>
      </c>
      <c r="E20442" s="101">
        <v>25.61</v>
      </c>
      <c r="F20442" s="102"/>
    </row>
    <row r="20443" ht="12.75" customHeight="1">
      <c r="A20443" s="100" t="s">
        <v>20548</v>
      </c>
      <c r="B20443" s="101">
        <v>0.86</v>
      </c>
      <c r="C20443" s="102"/>
      <c r="D20443" s="100" t="s">
        <v>20775</v>
      </c>
      <c r="E20443" s="101">
        <v>0.83</v>
      </c>
      <c r="F20443" s="102"/>
    </row>
    <row r="20444" ht="12.75" customHeight="1">
      <c r="A20444" s="100" t="s">
        <v>34034</v>
      </c>
      <c r="B20444" s="101">
        <v>612.48</v>
      </c>
      <c r="C20444" s="102"/>
      <c r="D20444" s="100" t="s">
        <v>34194</v>
      </c>
      <c r="E20444" s="101">
        <v>3.62</v>
      </c>
      <c r="F20444" s="102"/>
    </row>
    <row r="20445" ht="12.75" customHeight="1">
      <c r="A20445" s="100" t="s">
        <v>34035</v>
      </c>
      <c r="B20445" s="101">
        <v>53.14</v>
      </c>
      <c r="C20445" s="102"/>
      <c r="D20445" s="100" t="s">
        <v>34195</v>
      </c>
      <c r="E20445" s="101">
        <v>0.3</v>
      </c>
      <c r="F20445" s="102"/>
    </row>
    <row r="20446" ht="12.75" customHeight="1">
      <c r="A20446" s="100" t="s">
        <v>34036</v>
      </c>
      <c r="B20446" s="101">
        <v>36.99</v>
      </c>
      <c r="C20446" s="102"/>
      <c r="D20446" s="100" t="s">
        <v>20776</v>
      </c>
      <c r="E20446" s="101">
        <v>3.62</v>
      </c>
      <c r="F20446" s="102"/>
    </row>
    <row r="20447" ht="12.75" customHeight="1">
      <c r="A20447" s="100" t="s">
        <v>20549</v>
      </c>
      <c r="B20447" s="101">
        <v>609.49</v>
      </c>
      <c r="C20447" s="102"/>
      <c r="D20447" s="100" t="s">
        <v>20778</v>
      </c>
      <c r="E20447" s="101">
        <v>0.3</v>
      </c>
      <c r="F20447" s="102"/>
    </row>
    <row r="20448" ht="12.75" customHeight="1">
      <c r="A20448" s="100" t="s">
        <v>20551</v>
      </c>
      <c r="B20448" s="101">
        <v>50.15</v>
      </c>
      <c r="C20448" s="102"/>
      <c r="D20448" s="100" t="s">
        <v>34196</v>
      </c>
      <c r="E20448" s="101">
        <v>5.46</v>
      </c>
      <c r="F20448" s="102"/>
    </row>
    <row r="20449" ht="12.75" customHeight="1">
      <c r="A20449" s="100" t="s">
        <v>20552</v>
      </c>
      <c r="B20449" s="101">
        <v>34.0</v>
      </c>
      <c r="C20449" s="102"/>
      <c r="D20449" s="100" t="s">
        <v>34197</v>
      </c>
      <c r="E20449" s="101">
        <v>0.9</v>
      </c>
      <c r="F20449" s="102"/>
    </row>
    <row r="20450" ht="12.75" customHeight="1">
      <c r="A20450" s="100" t="s">
        <v>34037</v>
      </c>
      <c r="B20450" s="101">
        <v>1.92</v>
      </c>
      <c r="C20450" s="102"/>
      <c r="D20450" s="100" t="s">
        <v>20779</v>
      </c>
      <c r="E20450" s="101">
        <v>5.46</v>
      </c>
      <c r="F20450" s="102"/>
    </row>
    <row r="20451" ht="12.75" customHeight="1">
      <c r="A20451" s="100" t="s">
        <v>34038</v>
      </c>
      <c r="B20451" s="101">
        <v>0.68</v>
      </c>
      <c r="C20451" s="102"/>
      <c r="D20451" s="100" t="s">
        <v>20781</v>
      </c>
      <c r="E20451" s="101">
        <v>0.9</v>
      </c>
      <c r="F20451" s="102"/>
    </row>
    <row r="20452" ht="12.75" customHeight="1">
      <c r="A20452" s="100" t="s">
        <v>20553</v>
      </c>
      <c r="B20452" s="101">
        <v>1.92</v>
      </c>
      <c r="C20452" s="102"/>
      <c r="D20452" s="100" t="s">
        <v>34198</v>
      </c>
      <c r="E20452" s="101">
        <v>55.47</v>
      </c>
      <c r="F20452" s="102"/>
    </row>
    <row r="20453" ht="12.75" customHeight="1">
      <c r="A20453" s="100" t="s">
        <v>20555</v>
      </c>
      <c r="B20453" s="101">
        <v>0.68</v>
      </c>
      <c r="C20453" s="102"/>
      <c r="D20453" s="100" t="s">
        <v>34199</v>
      </c>
      <c r="E20453" s="101">
        <v>4.39</v>
      </c>
      <c r="F20453" s="102"/>
    </row>
    <row r="20454" ht="12.75" customHeight="1">
      <c r="A20454" s="100" t="s">
        <v>34039</v>
      </c>
      <c r="B20454" s="101">
        <v>0.92</v>
      </c>
      <c r="C20454" s="102"/>
      <c r="D20454" s="100" t="s">
        <v>20782</v>
      </c>
      <c r="E20454" s="101">
        <v>55.47</v>
      </c>
      <c r="F20454" s="102"/>
    </row>
    <row r="20455" ht="12.75" customHeight="1">
      <c r="A20455" s="100" t="s">
        <v>34040</v>
      </c>
      <c r="B20455" s="101">
        <v>0.23</v>
      </c>
      <c r="C20455" s="102"/>
      <c r="D20455" s="100" t="s">
        <v>20784</v>
      </c>
      <c r="E20455" s="101">
        <v>4.39</v>
      </c>
      <c r="F20455" s="102"/>
    </row>
    <row r="20456" ht="12.75" customHeight="1">
      <c r="A20456" s="100" t="s">
        <v>20556</v>
      </c>
      <c r="B20456" s="101">
        <v>0.92</v>
      </c>
      <c r="C20456" s="102"/>
      <c r="D20456" s="100" t="s">
        <v>34200</v>
      </c>
      <c r="E20456" s="101">
        <v>204.34</v>
      </c>
      <c r="F20456" s="102"/>
    </row>
    <row r="20457" ht="12.75" customHeight="1">
      <c r="A20457" s="100" t="s">
        <v>20558</v>
      </c>
      <c r="B20457" s="101">
        <v>0.23</v>
      </c>
      <c r="C20457" s="102"/>
      <c r="D20457" s="100" t="s">
        <v>34201</v>
      </c>
      <c r="E20457" s="101">
        <v>119.95</v>
      </c>
      <c r="F20457" s="102"/>
    </row>
    <row r="20458" ht="12.75" customHeight="1">
      <c r="A20458" s="100" t="s">
        <v>34041</v>
      </c>
      <c r="B20458" s="101">
        <v>5.49</v>
      </c>
      <c r="C20458" s="102"/>
      <c r="D20458" s="100" t="s">
        <v>34202</v>
      </c>
      <c r="E20458" s="101">
        <v>104.33</v>
      </c>
      <c r="F20458" s="102"/>
    </row>
    <row r="20459" ht="12.75" customHeight="1">
      <c r="A20459" s="100" t="s">
        <v>34042</v>
      </c>
      <c r="B20459" s="101">
        <v>3.92</v>
      </c>
      <c r="C20459" s="102"/>
      <c r="D20459" s="100" t="s">
        <v>20785</v>
      </c>
      <c r="E20459" s="101">
        <v>199.0</v>
      </c>
      <c r="F20459" s="102"/>
    </row>
    <row r="20460" ht="12.75" customHeight="1">
      <c r="A20460" s="100" t="s">
        <v>20559</v>
      </c>
      <c r="B20460" s="101">
        <v>5.49</v>
      </c>
      <c r="C20460" s="102"/>
      <c r="D20460" s="100" t="s">
        <v>20787</v>
      </c>
      <c r="E20460" s="101">
        <v>114.61</v>
      </c>
      <c r="F20460" s="102"/>
    </row>
    <row r="20461" ht="12.75" customHeight="1">
      <c r="A20461" s="100" t="s">
        <v>20561</v>
      </c>
      <c r="B20461" s="101">
        <v>3.92</v>
      </c>
      <c r="C20461" s="102"/>
      <c r="D20461" s="100" t="s">
        <v>20788</v>
      </c>
      <c r="E20461" s="101">
        <v>98.99</v>
      </c>
      <c r="F20461" s="102"/>
    </row>
    <row r="20462" ht="12.75" customHeight="1">
      <c r="A20462" s="100" t="s">
        <v>34043</v>
      </c>
      <c r="B20462" s="101">
        <v>109.59</v>
      </c>
      <c r="C20462" s="102"/>
      <c r="D20462" s="100" t="s">
        <v>34203</v>
      </c>
      <c r="E20462" s="101">
        <v>218.06</v>
      </c>
      <c r="F20462" s="102"/>
    </row>
    <row r="20463" ht="12.75" customHeight="1">
      <c r="A20463" s="100" t="s">
        <v>34044</v>
      </c>
      <c r="B20463" s="101">
        <v>61.07</v>
      </c>
      <c r="C20463" s="102"/>
      <c r="D20463" s="100" t="s">
        <v>34204</v>
      </c>
      <c r="E20463" s="101">
        <v>121.33</v>
      </c>
      <c r="F20463" s="102"/>
    </row>
    <row r="20464" ht="12.75" customHeight="1">
      <c r="A20464" s="100" t="s">
        <v>34045</v>
      </c>
      <c r="B20464" s="101">
        <v>52.34</v>
      </c>
      <c r="C20464" s="102"/>
      <c r="D20464" s="100" t="s">
        <v>34205</v>
      </c>
      <c r="E20464" s="101">
        <v>104.33</v>
      </c>
      <c r="F20464" s="102"/>
    </row>
    <row r="20465" ht="12.75" customHeight="1">
      <c r="A20465" s="100" t="s">
        <v>20562</v>
      </c>
      <c r="B20465" s="101">
        <v>106.6</v>
      </c>
      <c r="C20465" s="102"/>
      <c r="D20465" s="100" t="s">
        <v>20789</v>
      </c>
      <c r="E20465" s="101">
        <v>212.72</v>
      </c>
      <c r="F20465" s="102"/>
    </row>
    <row r="20466" ht="12.75" customHeight="1">
      <c r="A20466" s="100" t="s">
        <v>20564</v>
      </c>
      <c r="B20466" s="101">
        <v>58.08</v>
      </c>
      <c r="C20466" s="102"/>
      <c r="D20466" s="100" t="s">
        <v>20791</v>
      </c>
      <c r="E20466" s="101">
        <v>115.99</v>
      </c>
      <c r="F20466" s="102"/>
    </row>
    <row r="20467" ht="12.75" customHeight="1">
      <c r="A20467" s="100" t="s">
        <v>20566</v>
      </c>
      <c r="B20467" s="101">
        <v>49.35</v>
      </c>
      <c r="C20467" s="102"/>
      <c r="D20467" s="100" t="s">
        <v>20792</v>
      </c>
      <c r="E20467" s="101">
        <v>98.99</v>
      </c>
      <c r="F20467" s="102"/>
    </row>
    <row r="20468" ht="12.75" customHeight="1">
      <c r="A20468" s="100" t="s">
        <v>34046</v>
      </c>
      <c r="B20468" s="101">
        <v>83.62</v>
      </c>
      <c r="C20468" s="102"/>
      <c r="D20468" s="100" t="s">
        <v>34206</v>
      </c>
      <c r="E20468" s="101">
        <v>283.12</v>
      </c>
      <c r="F20468" s="102"/>
    </row>
    <row r="20469" ht="12.75" customHeight="1">
      <c r="A20469" s="100" t="s">
        <v>34047</v>
      </c>
      <c r="B20469" s="101">
        <v>43.05</v>
      </c>
      <c r="C20469" s="102"/>
      <c r="D20469" s="100" t="s">
        <v>34207</v>
      </c>
      <c r="E20469" s="101">
        <v>144.76</v>
      </c>
      <c r="F20469" s="102"/>
    </row>
    <row r="20470" ht="12.75" customHeight="1">
      <c r="A20470" s="100" t="s">
        <v>34048</v>
      </c>
      <c r="B20470" s="101">
        <v>36.93</v>
      </c>
      <c r="C20470" s="102"/>
      <c r="D20470" s="100" t="s">
        <v>34208</v>
      </c>
      <c r="E20470" s="101">
        <v>121.47</v>
      </c>
      <c r="F20470" s="102"/>
    </row>
    <row r="20471" ht="12.75" customHeight="1">
      <c r="A20471" s="100" t="s">
        <v>20567</v>
      </c>
      <c r="B20471" s="101">
        <v>80.63</v>
      </c>
      <c r="C20471" s="102"/>
      <c r="D20471" s="100" t="s">
        <v>20793</v>
      </c>
      <c r="E20471" s="101">
        <v>277.78</v>
      </c>
      <c r="F20471" s="102"/>
    </row>
    <row r="20472" ht="12.75" customHeight="1">
      <c r="A20472" s="100" t="s">
        <v>20569</v>
      </c>
      <c r="B20472" s="101">
        <v>40.06</v>
      </c>
      <c r="C20472" s="102"/>
      <c r="D20472" s="100" t="s">
        <v>20795</v>
      </c>
      <c r="E20472" s="101">
        <v>139.42</v>
      </c>
      <c r="F20472" s="102"/>
    </row>
    <row r="20473" ht="12.75" customHeight="1">
      <c r="A20473" s="100" t="s">
        <v>20570</v>
      </c>
      <c r="B20473" s="101">
        <v>33.94</v>
      </c>
      <c r="C20473" s="102"/>
      <c r="D20473" s="100" t="s">
        <v>20796</v>
      </c>
      <c r="E20473" s="101">
        <v>116.13</v>
      </c>
      <c r="F20473" s="102"/>
    </row>
    <row r="20474" ht="12.75" customHeight="1">
      <c r="A20474" s="100" t="s">
        <v>34049</v>
      </c>
      <c r="B20474" s="101">
        <v>88.41</v>
      </c>
      <c r="C20474" s="102"/>
      <c r="D20474" s="100" t="s">
        <v>34209</v>
      </c>
      <c r="E20474" s="101">
        <v>217.14</v>
      </c>
      <c r="F20474" s="102"/>
    </row>
    <row r="20475" ht="12.75" customHeight="1">
      <c r="A20475" s="100" t="s">
        <v>34050</v>
      </c>
      <c r="B20475" s="101">
        <v>47.56</v>
      </c>
      <c r="C20475" s="102"/>
      <c r="D20475" s="100" t="s">
        <v>34210</v>
      </c>
      <c r="E20475" s="101">
        <v>94.47</v>
      </c>
      <c r="F20475" s="102"/>
    </row>
    <row r="20476" ht="12.75" customHeight="1">
      <c r="A20476" s="100" t="s">
        <v>34051</v>
      </c>
      <c r="B20476" s="101">
        <v>40.96</v>
      </c>
      <c r="C20476" s="102"/>
      <c r="D20476" s="100" t="s">
        <v>34211</v>
      </c>
      <c r="E20476" s="101">
        <v>77.23</v>
      </c>
      <c r="F20476" s="102"/>
    </row>
    <row r="20477" ht="12.75" customHeight="1">
      <c r="A20477" s="100" t="s">
        <v>20571</v>
      </c>
      <c r="B20477" s="101">
        <v>85.42</v>
      </c>
      <c r="C20477" s="102"/>
      <c r="D20477" s="100" t="s">
        <v>20797</v>
      </c>
      <c r="E20477" s="101">
        <v>211.8</v>
      </c>
      <c r="F20477" s="102"/>
    </row>
    <row r="20478" ht="12.75" customHeight="1">
      <c r="A20478" s="100" t="s">
        <v>20573</v>
      </c>
      <c r="B20478" s="101">
        <v>44.57</v>
      </c>
      <c r="C20478" s="102"/>
      <c r="D20478" s="100" t="s">
        <v>20799</v>
      </c>
      <c r="E20478" s="101">
        <v>89.13</v>
      </c>
      <c r="F20478" s="102"/>
    </row>
    <row r="20479" ht="12.75" customHeight="1">
      <c r="A20479" s="100" t="s">
        <v>20574</v>
      </c>
      <c r="B20479" s="101">
        <v>37.97</v>
      </c>
      <c r="C20479" s="102"/>
      <c r="D20479" s="100" t="s">
        <v>20800</v>
      </c>
      <c r="E20479" s="101">
        <v>71.89</v>
      </c>
      <c r="F20479" s="102"/>
    </row>
    <row r="20480" ht="12.75" customHeight="1">
      <c r="A20480" s="100" t="s">
        <v>34052</v>
      </c>
      <c r="B20480" s="101">
        <v>90.34</v>
      </c>
      <c r="C20480" s="102"/>
      <c r="D20480" s="100" t="s">
        <v>34212</v>
      </c>
      <c r="E20480" s="101">
        <v>179.87</v>
      </c>
      <c r="F20480" s="102"/>
    </row>
    <row r="20481" ht="12.75" customHeight="1">
      <c r="A20481" s="100" t="s">
        <v>34053</v>
      </c>
      <c r="B20481" s="101">
        <v>46.06</v>
      </c>
      <c r="C20481" s="102"/>
      <c r="D20481" s="100" t="s">
        <v>20801</v>
      </c>
      <c r="E20481" s="101">
        <v>170.54</v>
      </c>
      <c r="F20481" s="102"/>
    </row>
    <row r="20482" ht="12.75" customHeight="1">
      <c r="A20482" s="100" t="s">
        <v>34054</v>
      </c>
      <c r="B20482" s="101">
        <v>39.27</v>
      </c>
      <c r="C20482" s="102"/>
      <c r="D20482" s="100" t="s">
        <v>34213</v>
      </c>
      <c r="E20482" s="101">
        <v>167.99</v>
      </c>
      <c r="F20482" s="102"/>
    </row>
    <row r="20483" ht="12.75" customHeight="1">
      <c r="A20483" s="100" t="s">
        <v>20575</v>
      </c>
      <c r="B20483" s="101">
        <v>87.35</v>
      </c>
      <c r="C20483" s="102"/>
      <c r="D20483" s="100" t="s">
        <v>20803</v>
      </c>
      <c r="E20483" s="101">
        <v>158.67</v>
      </c>
      <c r="F20483" s="102"/>
    </row>
    <row r="20484" ht="12.75" customHeight="1">
      <c r="A20484" s="100" t="s">
        <v>20577</v>
      </c>
      <c r="B20484" s="101">
        <v>43.07</v>
      </c>
      <c r="C20484" s="102"/>
      <c r="D20484" s="100" t="s">
        <v>34214</v>
      </c>
      <c r="E20484" s="101">
        <v>200.8</v>
      </c>
      <c r="F20484" s="102"/>
    </row>
    <row r="20485" ht="12.75" customHeight="1">
      <c r="A20485" s="100" t="s">
        <v>20578</v>
      </c>
      <c r="B20485" s="101">
        <v>36.28</v>
      </c>
      <c r="C20485" s="102"/>
      <c r="D20485" s="100" t="s">
        <v>20805</v>
      </c>
      <c r="E20485" s="101">
        <v>191.48</v>
      </c>
      <c r="F20485" s="102"/>
    </row>
    <row r="20486" ht="12.75" customHeight="1">
      <c r="A20486" s="100" t="s">
        <v>34055</v>
      </c>
      <c r="B20486" s="101">
        <v>109.86</v>
      </c>
      <c r="C20486" s="102"/>
      <c r="D20486" s="100" t="s">
        <v>34215</v>
      </c>
      <c r="E20486" s="101">
        <v>409.53</v>
      </c>
      <c r="F20486" s="102"/>
    </row>
    <row r="20487" ht="12.75" customHeight="1">
      <c r="A20487" s="100" t="s">
        <v>34056</v>
      </c>
      <c r="B20487" s="101">
        <v>60.43</v>
      </c>
      <c r="C20487" s="102"/>
      <c r="D20487" s="100" t="s">
        <v>34216</v>
      </c>
      <c r="E20487" s="101">
        <v>197.92</v>
      </c>
      <c r="F20487" s="102"/>
    </row>
    <row r="20488" ht="12.75" customHeight="1">
      <c r="A20488" s="100" t="s">
        <v>34057</v>
      </c>
      <c r="B20488" s="101">
        <v>51.69</v>
      </c>
      <c r="C20488" s="102"/>
      <c r="D20488" s="100" t="s">
        <v>34217</v>
      </c>
      <c r="E20488" s="101">
        <v>156.11</v>
      </c>
      <c r="F20488" s="102"/>
    </row>
    <row r="20489" ht="12.75" customHeight="1">
      <c r="A20489" s="100" t="s">
        <v>20579</v>
      </c>
      <c r="B20489" s="101">
        <v>106.87</v>
      </c>
      <c r="C20489" s="102"/>
      <c r="D20489" s="100" t="s">
        <v>20807</v>
      </c>
      <c r="E20489" s="101">
        <v>406.28</v>
      </c>
      <c r="F20489" s="102"/>
    </row>
    <row r="20490" ht="12.75" customHeight="1">
      <c r="A20490" s="100" t="s">
        <v>20581</v>
      </c>
      <c r="B20490" s="101">
        <v>57.44</v>
      </c>
      <c r="C20490" s="102"/>
      <c r="D20490" s="100" t="s">
        <v>20809</v>
      </c>
      <c r="E20490" s="101">
        <v>194.67</v>
      </c>
      <c r="F20490" s="102"/>
    </row>
    <row r="20491" ht="12.75" customHeight="1">
      <c r="A20491" s="100" t="s">
        <v>20582</v>
      </c>
      <c r="B20491" s="101">
        <v>48.7</v>
      </c>
      <c r="C20491" s="102"/>
      <c r="D20491" s="100" t="s">
        <v>20811</v>
      </c>
      <c r="E20491" s="101">
        <v>152.86</v>
      </c>
      <c r="F20491" s="102"/>
    </row>
    <row r="20492" ht="12.75" customHeight="1">
      <c r="A20492" s="100" t="s">
        <v>34062</v>
      </c>
      <c r="B20492" s="101">
        <v>57.16</v>
      </c>
      <c r="C20492" s="102"/>
      <c r="D20492" s="100" t="s">
        <v>34218</v>
      </c>
      <c r="E20492" s="101">
        <v>73.18</v>
      </c>
      <c r="F20492" s="102"/>
    </row>
    <row r="20493" ht="12.75" customHeight="1">
      <c r="A20493" s="100" t="s">
        <v>34064</v>
      </c>
      <c r="B20493" s="101">
        <v>38.91</v>
      </c>
      <c r="C20493" s="102"/>
      <c r="D20493" s="100" t="s">
        <v>34219</v>
      </c>
      <c r="E20493" s="101">
        <v>14.65</v>
      </c>
      <c r="F20493" s="102"/>
    </row>
    <row r="20494" ht="12.75" customHeight="1">
      <c r="A20494" s="100" t="s">
        <v>34066</v>
      </c>
      <c r="B20494" s="101">
        <v>35.44</v>
      </c>
      <c r="C20494" s="102"/>
      <c r="D20494" s="100" t="s">
        <v>34220</v>
      </c>
      <c r="E20494" s="101">
        <v>7.52</v>
      </c>
      <c r="F20494" s="102"/>
    </row>
    <row r="20495" ht="12.75" customHeight="1">
      <c r="A20495" s="100" t="s">
        <v>20583</v>
      </c>
      <c r="B20495" s="101">
        <v>54.17</v>
      </c>
      <c r="C20495" s="102"/>
      <c r="D20495" s="100" t="s">
        <v>20813</v>
      </c>
      <c r="E20495" s="101">
        <v>73.18</v>
      </c>
      <c r="F20495" s="102"/>
    </row>
    <row r="20496" ht="12.75" customHeight="1">
      <c r="A20496" s="100" t="s">
        <v>20585</v>
      </c>
      <c r="B20496" s="101">
        <v>35.92</v>
      </c>
      <c r="C20496" s="102"/>
      <c r="D20496" s="100" t="s">
        <v>20815</v>
      </c>
      <c r="E20496" s="101">
        <v>14.65</v>
      </c>
      <c r="F20496" s="102"/>
    </row>
    <row r="20497" ht="12.75" customHeight="1">
      <c r="A20497" s="100" t="s">
        <v>20586</v>
      </c>
      <c r="B20497" s="101">
        <v>32.45</v>
      </c>
      <c r="C20497" s="102"/>
      <c r="D20497" s="100" t="s">
        <v>20816</v>
      </c>
      <c r="E20497" s="101">
        <v>7.52</v>
      </c>
      <c r="F20497" s="102"/>
    </row>
    <row r="20498" ht="12.75" customHeight="1">
      <c r="A20498" s="100" t="s">
        <v>34068</v>
      </c>
      <c r="B20498" s="101">
        <v>95.56</v>
      </c>
      <c r="C20498" s="102"/>
      <c r="D20498" s="100" t="s">
        <v>34221</v>
      </c>
      <c r="E20498" s="101">
        <v>105.5</v>
      </c>
      <c r="F20498" s="102"/>
    </row>
    <row r="20499" ht="12.75" customHeight="1">
      <c r="A20499" s="100" t="s">
        <v>34069</v>
      </c>
      <c r="B20499" s="101">
        <v>51.85</v>
      </c>
      <c r="C20499" s="102"/>
      <c r="D20499" s="100" t="s">
        <v>34222</v>
      </c>
      <c r="E20499" s="101">
        <v>20.24</v>
      </c>
      <c r="F20499" s="102"/>
    </row>
    <row r="20500" ht="12.75" customHeight="1">
      <c r="A20500" s="100" t="s">
        <v>34070</v>
      </c>
      <c r="B20500" s="101">
        <v>44.54</v>
      </c>
      <c r="C20500" s="102"/>
      <c r="D20500" s="100" t="s">
        <v>34223</v>
      </c>
      <c r="E20500" s="101">
        <v>9.94</v>
      </c>
      <c r="F20500" s="102"/>
    </row>
    <row r="20501" ht="12.75" customHeight="1">
      <c r="A20501" s="100" t="s">
        <v>20587</v>
      </c>
      <c r="B20501" s="101">
        <v>92.57</v>
      </c>
      <c r="C20501" s="102"/>
      <c r="D20501" s="100" t="s">
        <v>20817</v>
      </c>
      <c r="E20501" s="101">
        <v>105.5</v>
      </c>
      <c r="F20501" s="102"/>
    </row>
    <row r="20502" ht="12.75" customHeight="1">
      <c r="A20502" s="100" t="s">
        <v>20589</v>
      </c>
      <c r="B20502" s="101">
        <v>48.86</v>
      </c>
      <c r="C20502" s="102"/>
      <c r="D20502" s="100" t="s">
        <v>20819</v>
      </c>
      <c r="E20502" s="101">
        <v>20.24</v>
      </c>
      <c r="F20502" s="102"/>
    </row>
    <row r="20503" ht="12.75" customHeight="1">
      <c r="A20503" s="100" t="s">
        <v>20590</v>
      </c>
      <c r="B20503" s="101">
        <v>41.55</v>
      </c>
      <c r="C20503" s="102"/>
      <c r="D20503" s="100" t="s">
        <v>20820</v>
      </c>
      <c r="E20503" s="101">
        <v>9.94</v>
      </c>
      <c r="F20503" s="102"/>
    </row>
    <row r="20504" ht="12.75" customHeight="1">
      <c r="A20504" s="100" t="s">
        <v>34071</v>
      </c>
      <c r="B20504" s="101">
        <v>29.25</v>
      </c>
      <c r="C20504" s="102"/>
      <c r="D20504" s="100" t="s">
        <v>34224</v>
      </c>
      <c r="E20504" s="101">
        <v>114.5</v>
      </c>
      <c r="F20504" s="102"/>
    </row>
    <row r="20505" ht="12.75" customHeight="1">
      <c r="A20505" s="100" t="s">
        <v>34072</v>
      </c>
      <c r="B20505" s="101">
        <v>9.56</v>
      </c>
      <c r="C20505" s="102"/>
      <c r="D20505" s="100" t="s">
        <v>34225</v>
      </c>
      <c r="E20505" s="101">
        <v>22.41</v>
      </c>
      <c r="F20505" s="102"/>
    </row>
    <row r="20506" ht="12.75" customHeight="1">
      <c r="A20506" s="100" t="s">
        <v>20591</v>
      </c>
      <c r="B20506" s="101">
        <v>29.25</v>
      </c>
      <c r="C20506" s="102"/>
      <c r="D20506" s="100" t="s">
        <v>34226</v>
      </c>
      <c r="E20506" s="101">
        <v>11.24</v>
      </c>
      <c r="F20506" s="102"/>
    </row>
    <row r="20507" ht="12.75" customHeight="1">
      <c r="A20507" s="100" t="s">
        <v>20593</v>
      </c>
      <c r="B20507" s="101">
        <v>9.56</v>
      </c>
      <c r="C20507" s="102"/>
      <c r="D20507" s="100" t="s">
        <v>20821</v>
      </c>
      <c r="E20507" s="101">
        <v>114.5</v>
      </c>
      <c r="F20507" s="102"/>
    </row>
    <row r="20508" ht="12.75" customHeight="1">
      <c r="A20508" s="100" t="s">
        <v>34073</v>
      </c>
      <c r="B20508" s="101">
        <v>255.26</v>
      </c>
      <c r="C20508" s="102"/>
      <c r="D20508" s="100" t="s">
        <v>20823</v>
      </c>
      <c r="E20508" s="101">
        <v>22.41</v>
      </c>
      <c r="F20508" s="102"/>
    </row>
    <row r="20509" ht="12.75" customHeight="1">
      <c r="A20509" s="100" t="s">
        <v>34074</v>
      </c>
      <c r="B20509" s="101">
        <v>162.77</v>
      </c>
      <c r="C20509" s="102"/>
      <c r="D20509" s="100" t="s">
        <v>20824</v>
      </c>
      <c r="E20509" s="101">
        <v>11.24</v>
      </c>
      <c r="F20509" s="102"/>
    </row>
    <row r="20510" ht="12.75" customHeight="1">
      <c r="A20510" s="100" t="s">
        <v>34075</v>
      </c>
      <c r="B20510" s="101">
        <v>156.82</v>
      </c>
      <c r="C20510" s="102"/>
      <c r="D20510" s="100" t="s">
        <v>34227</v>
      </c>
      <c r="E20510" s="101">
        <v>169.99</v>
      </c>
      <c r="F20510" s="102"/>
    </row>
    <row r="20511" ht="12.75" customHeight="1">
      <c r="A20511" s="100" t="s">
        <v>20594</v>
      </c>
      <c r="B20511" s="101">
        <v>244.55</v>
      </c>
      <c r="C20511" s="102"/>
      <c r="D20511" s="100" t="s">
        <v>34228</v>
      </c>
      <c r="E20511" s="101">
        <v>33.77</v>
      </c>
      <c r="F20511" s="102"/>
    </row>
    <row r="20512" ht="12.75" customHeight="1">
      <c r="A20512" s="100" t="s">
        <v>20596</v>
      </c>
      <c r="B20512" s="101">
        <v>152.06</v>
      </c>
      <c r="C20512" s="102"/>
      <c r="D20512" s="100" t="s">
        <v>34229</v>
      </c>
      <c r="E20512" s="101">
        <v>17.35</v>
      </c>
      <c r="F20512" s="102"/>
    </row>
    <row r="20513" ht="12.75" customHeight="1">
      <c r="A20513" s="100" t="s">
        <v>20597</v>
      </c>
      <c r="B20513" s="101">
        <v>146.11</v>
      </c>
      <c r="C20513" s="102"/>
      <c r="D20513" s="100" t="s">
        <v>20825</v>
      </c>
      <c r="E20513" s="101">
        <v>169.99</v>
      </c>
      <c r="F20513" s="102"/>
    </row>
    <row r="20514" ht="12.75" customHeight="1">
      <c r="A20514" s="100" t="s">
        <v>34076</v>
      </c>
      <c r="B20514" s="101">
        <v>2184.18</v>
      </c>
      <c r="C20514" s="102"/>
      <c r="D20514" s="100" t="s">
        <v>20827</v>
      </c>
      <c r="E20514" s="101">
        <v>33.77</v>
      </c>
      <c r="F20514" s="102"/>
    </row>
    <row r="20515" ht="12.75" customHeight="1">
      <c r="A20515" s="100" t="s">
        <v>34077</v>
      </c>
      <c r="B20515" s="101">
        <v>975.78</v>
      </c>
      <c r="C20515" s="102"/>
      <c r="D20515" s="100" t="s">
        <v>20828</v>
      </c>
      <c r="E20515" s="101">
        <v>17.35</v>
      </c>
      <c r="F20515" s="102"/>
    </row>
    <row r="20516" ht="12.75" customHeight="1">
      <c r="A20516" s="100" t="s">
        <v>34078</v>
      </c>
      <c r="B20516" s="101">
        <v>739.31</v>
      </c>
      <c r="C20516" s="102"/>
      <c r="D20516" s="100" t="s">
        <v>34230</v>
      </c>
      <c r="E20516" s="101">
        <v>7.32</v>
      </c>
      <c r="F20516" s="102"/>
    </row>
    <row r="20517" ht="12.75" customHeight="1">
      <c r="A20517" s="100" t="s">
        <v>20598</v>
      </c>
      <c r="B20517" s="101">
        <v>2123.46</v>
      </c>
      <c r="C20517" s="102"/>
      <c r="D20517" s="100" t="s">
        <v>34231</v>
      </c>
      <c r="E20517" s="101">
        <v>0.83</v>
      </c>
      <c r="F20517" s="102"/>
    </row>
    <row r="20518" ht="12.75" customHeight="1">
      <c r="A20518" s="100" t="s">
        <v>20600</v>
      </c>
      <c r="B20518" s="101">
        <v>915.06</v>
      </c>
      <c r="C20518" s="102"/>
      <c r="D20518" s="100" t="s">
        <v>34232</v>
      </c>
      <c r="E20518" s="101">
        <v>0.11</v>
      </c>
      <c r="F20518" s="102"/>
    </row>
    <row r="20519" ht="12.75" customHeight="1">
      <c r="A20519" s="100" t="s">
        <v>20601</v>
      </c>
      <c r="B20519" s="101">
        <v>678.59</v>
      </c>
      <c r="C20519" s="102"/>
      <c r="D20519" s="100" t="s">
        <v>20829</v>
      </c>
      <c r="E20519" s="101">
        <v>7.32</v>
      </c>
      <c r="F20519" s="102"/>
    </row>
    <row r="20520" ht="12.75" customHeight="1">
      <c r="A20520" s="100" t="s">
        <v>34079</v>
      </c>
      <c r="B20520" s="101">
        <v>397.27</v>
      </c>
      <c r="C20520" s="102"/>
      <c r="D20520" s="100" t="s">
        <v>20831</v>
      </c>
      <c r="E20520" s="101">
        <v>0.83</v>
      </c>
      <c r="F20520" s="102"/>
    </row>
    <row r="20521" ht="12.75" customHeight="1">
      <c r="A20521" s="100" t="s">
        <v>34080</v>
      </c>
      <c r="B20521" s="101">
        <v>184.76</v>
      </c>
      <c r="C20521" s="102"/>
      <c r="D20521" s="100" t="s">
        <v>20832</v>
      </c>
      <c r="E20521" s="101">
        <v>0.11</v>
      </c>
      <c r="F20521" s="102"/>
    </row>
    <row r="20522" ht="12.75" customHeight="1">
      <c r="A20522" s="100" t="s">
        <v>34081</v>
      </c>
      <c r="B20522" s="101">
        <v>145.58</v>
      </c>
      <c r="C20522" s="102"/>
      <c r="D20522" s="100" t="s">
        <v>34233</v>
      </c>
      <c r="E20522" s="101">
        <v>59.88</v>
      </c>
      <c r="F20522" s="102"/>
    </row>
    <row r="20523" ht="12.75" customHeight="1">
      <c r="A20523" s="100" t="s">
        <v>20602</v>
      </c>
      <c r="B20523" s="101">
        <v>379.71</v>
      </c>
      <c r="C20523" s="102"/>
      <c r="D20523" s="100" t="s">
        <v>34234</v>
      </c>
      <c r="E20523" s="101">
        <v>9.69</v>
      </c>
      <c r="F20523" s="102"/>
    </row>
    <row r="20524" ht="12.75" customHeight="1">
      <c r="A20524" s="100" t="s">
        <v>20604</v>
      </c>
      <c r="B20524" s="101">
        <v>167.2</v>
      </c>
      <c r="C20524" s="102"/>
      <c r="D20524" s="100" t="s">
        <v>34235</v>
      </c>
      <c r="E20524" s="101">
        <v>3.89</v>
      </c>
      <c r="F20524" s="102"/>
    </row>
    <row r="20525" ht="12.75" customHeight="1">
      <c r="A20525" s="100" t="s">
        <v>20605</v>
      </c>
      <c r="B20525" s="101">
        <v>128.02</v>
      </c>
      <c r="C20525" s="102"/>
      <c r="D20525" s="100" t="s">
        <v>20833</v>
      </c>
      <c r="E20525" s="101">
        <v>59.88</v>
      </c>
      <c r="F20525" s="102"/>
    </row>
    <row r="20526" ht="12.75" customHeight="1">
      <c r="A20526" s="100" t="s">
        <v>34082</v>
      </c>
      <c r="B20526" s="101">
        <v>132.68</v>
      </c>
      <c r="C20526" s="102"/>
      <c r="D20526" s="100" t="s">
        <v>20835</v>
      </c>
      <c r="E20526" s="101">
        <v>9.69</v>
      </c>
      <c r="F20526" s="102"/>
    </row>
    <row r="20527" ht="12.75" customHeight="1">
      <c r="A20527" s="100" t="s">
        <v>34083</v>
      </c>
      <c r="B20527" s="101">
        <v>33.15</v>
      </c>
      <c r="C20527" s="102"/>
      <c r="D20527" s="100" t="s">
        <v>20837</v>
      </c>
      <c r="E20527" s="101">
        <v>3.89</v>
      </c>
      <c r="F20527" s="102"/>
    </row>
    <row r="20528" ht="12.75" customHeight="1">
      <c r="A20528" s="100" t="s">
        <v>20606</v>
      </c>
      <c r="B20528" s="101">
        <v>129.69</v>
      </c>
      <c r="C20528" s="102"/>
      <c r="D20528" s="100" t="s">
        <v>34236</v>
      </c>
      <c r="E20528" s="101">
        <v>136.93</v>
      </c>
      <c r="F20528" s="102"/>
    </row>
    <row r="20529" ht="12.75" customHeight="1">
      <c r="A20529" s="100" t="s">
        <v>20608</v>
      </c>
      <c r="B20529" s="101">
        <v>30.16</v>
      </c>
      <c r="C20529" s="102"/>
      <c r="D20529" s="100" t="s">
        <v>34237</v>
      </c>
      <c r="E20529" s="101">
        <v>18.41</v>
      </c>
      <c r="F20529" s="102"/>
    </row>
    <row r="20530" ht="12.75" customHeight="1">
      <c r="A20530" s="100" t="s">
        <v>34084</v>
      </c>
      <c r="B20530" s="101">
        <v>100.95</v>
      </c>
      <c r="C20530" s="102"/>
      <c r="D20530" s="100" t="s">
        <v>34238</v>
      </c>
      <c r="E20530" s="101">
        <v>4.96</v>
      </c>
      <c r="F20530" s="102"/>
    </row>
    <row r="20531" ht="12.75" customHeight="1">
      <c r="A20531" s="100" t="s">
        <v>34085</v>
      </c>
      <c r="B20531" s="101">
        <v>63.09</v>
      </c>
      <c r="C20531" s="102"/>
      <c r="D20531" s="100" t="s">
        <v>20838</v>
      </c>
      <c r="E20531" s="101">
        <v>136.93</v>
      </c>
      <c r="F20531" s="102"/>
    </row>
    <row r="20532" ht="12.75" customHeight="1">
      <c r="A20532" s="100" t="s">
        <v>34086</v>
      </c>
      <c r="B20532" s="101">
        <v>58.41</v>
      </c>
      <c r="C20532" s="102"/>
      <c r="D20532" s="100" t="s">
        <v>20840</v>
      </c>
      <c r="E20532" s="101">
        <v>18.41</v>
      </c>
      <c r="F20532" s="102"/>
    </row>
    <row r="20533" ht="12.75" customHeight="1">
      <c r="A20533" s="100" t="s">
        <v>20609</v>
      </c>
      <c r="B20533" s="101">
        <v>94.97</v>
      </c>
      <c r="C20533" s="102"/>
      <c r="D20533" s="100" t="s">
        <v>20841</v>
      </c>
      <c r="E20533" s="101">
        <v>4.96</v>
      </c>
      <c r="F20533" s="102"/>
    </row>
    <row r="20534" ht="12.75" customHeight="1">
      <c r="A20534" s="100" t="s">
        <v>20611</v>
      </c>
      <c r="B20534" s="101">
        <v>57.11</v>
      </c>
      <c r="C20534" s="102"/>
      <c r="D20534" s="100" t="s">
        <v>34239</v>
      </c>
      <c r="E20534" s="101">
        <v>12.28</v>
      </c>
      <c r="F20534" s="102"/>
    </row>
    <row r="20535" ht="12.75" customHeight="1">
      <c r="A20535" s="100" t="s">
        <v>20612</v>
      </c>
      <c r="B20535" s="101">
        <v>52.43</v>
      </c>
      <c r="C20535" s="102"/>
      <c r="D20535" s="100" t="s">
        <v>34240</v>
      </c>
      <c r="E20535" s="101">
        <v>1.5</v>
      </c>
      <c r="F20535" s="102"/>
    </row>
    <row r="20536" ht="12.75" customHeight="1">
      <c r="A20536" s="100" t="s">
        <v>34087</v>
      </c>
      <c r="B20536" s="101">
        <v>45.6</v>
      </c>
      <c r="C20536" s="102"/>
      <c r="D20536" s="100" t="s">
        <v>34241</v>
      </c>
      <c r="E20536" s="101">
        <v>0.29</v>
      </c>
      <c r="F20536" s="102"/>
    </row>
    <row r="20537" ht="12.75" customHeight="1">
      <c r="A20537" s="100" t="s">
        <v>34088</v>
      </c>
      <c r="B20537" s="101">
        <v>13.16</v>
      </c>
      <c r="C20537" s="102"/>
      <c r="D20537" s="100" t="s">
        <v>20842</v>
      </c>
      <c r="E20537" s="101">
        <v>12.28</v>
      </c>
      <c r="F20537" s="102"/>
    </row>
    <row r="20538" ht="12.75" customHeight="1">
      <c r="A20538" s="100" t="s">
        <v>34089</v>
      </c>
      <c r="B20538" s="101">
        <v>8.9</v>
      </c>
      <c r="C20538" s="102"/>
      <c r="D20538" s="100" t="s">
        <v>20844</v>
      </c>
      <c r="E20538" s="101">
        <v>1.5</v>
      </c>
      <c r="F20538" s="102"/>
    </row>
    <row r="20539" ht="12.75" customHeight="1">
      <c r="A20539" s="100" t="s">
        <v>20613</v>
      </c>
      <c r="B20539" s="101">
        <v>45.6</v>
      </c>
      <c r="C20539" s="102"/>
      <c r="D20539" s="100" t="s">
        <v>20845</v>
      </c>
      <c r="E20539" s="101">
        <v>0.29</v>
      </c>
      <c r="F20539" s="102"/>
    </row>
    <row r="20540" ht="12.75" customHeight="1">
      <c r="A20540" s="100" t="s">
        <v>20615</v>
      </c>
      <c r="B20540" s="101">
        <v>13.16</v>
      </c>
      <c r="C20540" s="102"/>
      <c r="D20540" s="100" t="s">
        <v>34242</v>
      </c>
      <c r="E20540" s="101">
        <v>54.37</v>
      </c>
      <c r="F20540" s="102"/>
    </row>
    <row r="20541" ht="12.75" customHeight="1">
      <c r="A20541" s="100" t="s">
        <v>20616</v>
      </c>
      <c r="B20541" s="101">
        <v>8.9</v>
      </c>
      <c r="C20541" s="102"/>
      <c r="D20541" s="100" t="s">
        <v>34243</v>
      </c>
      <c r="E20541" s="101">
        <v>12.03</v>
      </c>
      <c r="F20541" s="102"/>
    </row>
    <row r="20542" ht="12.75" customHeight="1">
      <c r="A20542" s="100" t="s">
        <v>34090</v>
      </c>
      <c r="B20542" s="101">
        <v>204.11</v>
      </c>
      <c r="C20542" s="102"/>
      <c r="D20542" s="100" t="s">
        <v>34244</v>
      </c>
      <c r="E20542" s="101">
        <v>6.94</v>
      </c>
      <c r="F20542" s="102"/>
    </row>
    <row r="20543" ht="12.75" customHeight="1">
      <c r="A20543" s="100" t="s">
        <v>34091</v>
      </c>
      <c r="B20543" s="101">
        <v>80.51</v>
      </c>
      <c r="C20543" s="102"/>
      <c r="D20543" s="100" t="s">
        <v>20846</v>
      </c>
      <c r="E20543" s="101">
        <v>54.37</v>
      </c>
      <c r="F20543" s="102"/>
    </row>
    <row r="20544" ht="12.75" customHeight="1">
      <c r="A20544" s="100" t="s">
        <v>34092</v>
      </c>
      <c r="B20544" s="101">
        <v>64.71</v>
      </c>
      <c r="C20544" s="102"/>
      <c r="D20544" s="100" t="s">
        <v>20848</v>
      </c>
      <c r="E20544" s="101">
        <v>12.03</v>
      </c>
      <c r="F20544" s="102"/>
    </row>
    <row r="20545" ht="12.75" customHeight="1">
      <c r="A20545" s="100" t="s">
        <v>20618</v>
      </c>
      <c r="B20545" s="101">
        <v>201.44</v>
      </c>
      <c r="C20545" s="102"/>
      <c r="D20545" s="100" t="s">
        <v>20849</v>
      </c>
      <c r="E20545" s="101">
        <v>6.94</v>
      </c>
      <c r="F20545" s="102"/>
    </row>
    <row r="20546" ht="12.75" customHeight="1">
      <c r="A20546" s="100" t="s">
        <v>20620</v>
      </c>
      <c r="B20546" s="101">
        <v>77.84</v>
      </c>
      <c r="C20546" s="102"/>
      <c r="D20546" s="100" t="s">
        <v>34245</v>
      </c>
      <c r="E20546" s="101">
        <v>888.63</v>
      </c>
      <c r="F20546" s="102"/>
    </row>
    <row r="20547" ht="12.75" customHeight="1">
      <c r="A20547" s="100" t="s">
        <v>20621</v>
      </c>
      <c r="B20547" s="101">
        <v>62.04</v>
      </c>
      <c r="C20547" s="102"/>
      <c r="D20547" s="100" t="s">
        <v>34246</v>
      </c>
      <c r="E20547" s="101">
        <v>479.17</v>
      </c>
      <c r="F20547" s="102"/>
    </row>
    <row r="20548" ht="12.75" customHeight="1">
      <c r="A20548" s="100" t="s">
        <v>34093</v>
      </c>
      <c r="B20548" s="101">
        <v>7.27</v>
      </c>
      <c r="C20548" s="102"/>
      <c r="D20548" s="100" t="s">
        <v>34247</v>
      </c>
      <c r="E20548" s="101">
        <v>392.98</v>
      </c>
      <c r="F20548" s="102"/>
    </row>
    <row r="20549" ht="12.75" customHeight="1">
      <c r="A20549" s="100" t="s">
        <v>34094</v>
      </c>
      <c r="B20549" s="101">
        <v>3.43</v>
      </c>
      <c r="C20549" s="102"/>
      <c r="D20549" s="100" t="s">
        <v>20850</v>
      </c>
      <c r="E20549" s="101">
        <v>885.38</v>
      </c>
      <c r="F20549" s="102"/>
    </row>
    <row r="20550" ht="12.75" customHeight="1">
      <c r="A20550" s="100" t="s">
        <v>20622</v>
      </c>
      <c r="B20550" s="101">
        <v>7.27</v>
      </c>
      <c r="C20550" s="102"/>
      <c r="D20550" s="100" t="s">
        <v>20852</v>
      </c>
      <c r="E20550" s="101">
        <v>475.92</v>
      </c>
      <c r="F20550" s="102"/>
    </row>
    <row r="20551" ht="12.75" customHeight="1">
      <c r="A20551" s="100" t="s">
        <v>20624</v>
      </c>
      <c r="B20551" s="101">
        <v>3.43</v>
      </c>
      <c r="C20551" s="102"/>
      <c r="D20551" s="100" t="s">
        <v>20853</v>
      </c>
      <c r="E20551" s="101">
        <v>389.73</v>
      </c>
      <c r="F20551" s="102"/>
    </row>
    <row r="20552" ht="12.75" customHeight="1">
      <c r="A20552" s="100" t="s">
        <v>34095</v>
      </c>
      <c r="B20552" s="101">
        <v>194.17</v>
      </c>
      <c r="C20552" s="102"/>
      <c r="D20552" s="100" t="s">
        <v>34248</v>
      </c>
      <c r="E20552" s="101">
        <v>15.15</v>
      </c>
      <c r="F20552" s="102"/>
    </row>
    <row r="20553" ht="12.75" customHeight="1">
      <c r="A20553" s="100" t="s">
        <v>34096</v>
      </c>
      <c r="B20553" s="101">
        <v>117.63</v>
      </c>
      <c r="C20553" s="102"/>
      <c r="D20553" s="100" t="s">
        <v>34249</v>
      </c>
      <c r="E20553" s="101">
        <v>12.62</v>
      </c>
      <c r="F20553" s="102"/>
    </row>
    <row r="20554" ht="12.75" customHeight="1">
      <c r="A20554" s="100" t="s">
        <v>34097</v>
      </c>
      <c r="B20554" s="101">
        <v>101.91</v>
      </c>
      <c r="C20554" s="102"/>
      <c r="D20554" s="100" t="s">
        <v>20854</v>
      </c>
      <c r="E20554" s="101">
        <v>15.15</v>
      </c>
      <c r="F20554" s="102"/>
    </row>
    <row r="20555" ht="12.75" customHeight="1">
      <c r="A20555" s="100" t="s">
        <v>20625</v>
      </c>
      <c r="B20555" s="101">
        <v>189.25</v>
      </c>
      <c r="C20555" s="102"/>
      <c r="D20555" s="100" t="s">
        <v>20856</v>
      </c>
      <c r="E20555" s="101">
        <v>12.62</v>
      </c>
      <c r="F20555" s="102"/>
    </row>
    <row r="20556" ht="12.75" customHeight="1">
      <c r="A20556" s="100" t="s">
        <v>20627</v>
      </c>
      <c r="B20556" s="101">
        <v>112.71</v>
      </c>
      <c r="C20556" s="102"/>
      <c r="D20556" s="100" t="s">
        <v>34250</v>
      </c>
      <c r="E20556" s="101">
        <v>29.1</v>
      </c>
      <c r="F20556" s="102"/>
    </row>
    <row r="20557" ht="12.75" customHeight="1">
      <c r="A20557" s="100" t="s">
        <v>20628</v>
      </c>
      <c r="B20557" s="101">
        <v>96.99</v>
      </c>
      <c r="C20557" s="102"/>
      <c r="D20557" s="100" t="s">
        <v>34251</v>
      </c>
      <c r="E20557" s="101">
        <v>24.25</v>
      </c>
      <c r="F20557" s="102"/>
    </row>
    <row r="20558" ht="12.75" customHeight="1">
      <c r="A20558" s="100" t="s">
        <v>34098</v>
      </c>
      <c r="B20558" s="101">
        <v>195.53</v>
      </c>
      <c r="C20558" s="102"/>
      <c r="D20558" s="100" t="s">
        <v>20857</v>
      </c>
      <c r="E20558" s="101">
        <v>29.1</v>
      </c>
      <c r="F20558" s="102"/>
    </row>
    <row r="20559" ht="12.75" customHeight="1">
      <c r="A20559" s="100" t="s">
        <v>34099</v>
      </c>
      <c r="B20559" s="101">
        <v>118.45</v>
      </c>
      <c r="C20559" s="102"/>
      <c r="D20559" s="100" t="s">
        <v>20859</v>
      </c>
      <c r="E20559" s="101">
        <v>24.25</v>
      </c>
      <c r="F20559" s="102"/>
    </row>
    <row r="20560" ht="12.75" customHeight="1">
      <c r="A20560" s="100" t="s">
        <v>34100</v>
      </c>
      <c r="B20560" s="101">
        <v>102.59</v>
      </c>
      <c r="C20560" s="102"/>
      <c r="D20560" s="100" t="s">
        <v>34252</v>
      </c>
      <c r="E20560" s="101">
        <v>0.25</v>
      </c>
      <c r="F20560" s="102"/>
    </row>
    <row r="20561" ht="12.75" customHeight="1">
      <c r="A20561" s="100" t="s">
        <v>20629</v>
      </c>
      <c r="B20561" s="101">
        <v>190.61</v>
      </c>
      <c r="C20561" s="102"/>
      <c r="D20561" s="100" t="s">
        <v>34253</v>
      </c>
      <c r="E20561" s="101">
        <v>0.25</v>
      </c>
      <c r="F20561" s="102"/>
    </row>
    <row r="20562" ht="12.75" customHeight="1">
      <c r="A20562" s="100" t="s">
        <v>20631</v>
      </c>
      <c r="B20562" s="101">
        <v>113.53</v>
      </c>
      <c r="C20562" s="102"/>
      <c r="D20562" s="100" t="s">
        <v>20860</v>
      </c>
      <c r="E20562" s="101">
        <v>0.25</v>
      </c>
      <c r="F20562" s="102"/>
    </row>
    <row r="20563" ht="12.75" customHeight="1">
      <c r="A20563" s="100" t="s">
        <v>20632</v>
      </c>
      <c r="B20563" s="101">
        <v>97.67</v>
      </c>
      <c r="C20563" s="102"/>
      <c r="D20563" s="100" t="s">
        <v>20862</v>
      </c>
      <c r="E20563" s="101">
        <v>0.25</v>
      </c>
      <c r="F20563" s="102"/>
    </row>
    <row r="20564" ht="12.75" customHeight="1">
      <c r="A20564" s="100" t="s">
        <v>34101</v>
      </c>
      <c r="B20564" s="101">
        <v>84.66</v>
      </c>
      <c r="C20564" s="102"/>
      <c r="D20564" s="100" t="s">
        <v>34254</v>
      </c>
      <c r="E20564" s="101">
        <v>1.11</v>
      </c>
      <c r="F20564" s="102"/>
    </row>
    <row r="20565" ht="12.75" customHeight="1">
      <c r="A20565" s="100" t="s">
        <v>34102</v>
      </c>
      <c r="B20565" s="101">
        <v>24.05</v>
      </c>
      <c r="C20565" s="102"/>
      <c r="D20565" s="100" t="s">
        <v>34255</v>
      </c>
      <c r="E20565" s="101">
        <v>1.11</v>
      </c>
      <c r="F20565" s="102"/>
    </row>
    <row r="20566" ht="12.75" customHeight="1">
      <c r="A20566" s="100" t="s">
        <v>34103</v>
      </c>
      <c r="B20566" s="101">
        <v>22.97</v>
      </c>
      <c r="C20566" s="102"/>
      <c r="D20566" s="100" t="s">
        <v>20863</v>
      </c>
      <c r="E20566" s="101">
        <v>1.11</v>
      </c>
      <c r="F20566" s="102"/>
    </row>
    <row r="20567" ht="12.75" customHeight="1">
      <c r="A20567" s="100" t="s">
        <v>20633</v>
      </c>
      <c r="B20567" s="101">
        <v>81.67</v>
      </c>
      <c r="C20567" s="102"/>
      <c r="D20567" s="100" t="s">
        <v>20865</v>
      </c>
      <c r="E20567" s="101">
        <v>1.11</v>
      </c>
      <c r="F20567" s="102"/>
    </row>
    <row r="20568" ht="12.75" customHeight="1">
      <c r="A20568" s="100" t="s">
        <v>20635</v>
      </c>
      <c r="B20568" s="101">
        <v>21.06</v>
      </c>
      <c r="C20568" s="102"/>
      <c r="D20568" s="100" t="s">
        <v>34256</v>
      </c>
      <c r="E20568" s="101">
        <v>3.57</v>
      </c>
      <c r="F20568" s="102"/>
    </row>
    <row r="20569" ht="12.75" customHeight="1">
      <c r="A20569" s="100" t="s">
        <v>20636</v>
      </c>
      <c r="B20569" s="101">
        <v>19.98</v>
      </c>
      <c r="C20569" s="102"/>
      <c r="D20569" s="100" t="s">
        <v>34257</v>
      </c>
      <c r="E20569" s="101">
        <v>0.54</v>
      </c>
      <c r="F20569" s="102"/>
    </row>
    <row r="20570" ht="12.75" customHeight="1">
      <c r="A20570" s="100" t="s">
        <v>34104</v>
      </c>
      <c r="B20570" s="101">
        <v>13.91</v>
      </c>
      <c r="C20570" s="102"/>
      <c r="D20570" s="100" t="s">
        <v>34258</v>
      </c>
      <c r="E20570" s="101">
        <v>0.18</v>
      </c>
      <c r="F20570" s="102"/>
    </row>
    <row r="20571" ht="12.75" customHeight="1">
      <c r="A20571" s="100" t="s">
        <v>34105</v>
      </c>
      <c r="B20571" s="101">
        <v>4.33</v>
      </c>
      <c r="C20571" s="102"/>
      <c r="D20571" s="100" t="s">
        <v>20866</v>
      </c>
      <c r="E20571" s="101">
        <v>3.57</v>
      </c>
      <c r="F20571" s="102"/>
    </row>
    <row r="20572" ht="12.75" customHeight="1">
      <c r="A20572" s="100" t="s">
        <v>20638</v>
      </c>
      <c r="B20572" s="101">
        <v>13.91</v>
      </c>
      <c r="C20572" s="102"/>
      <c r="D20572" s="100" t="s">
        <v>20868</v>
      </c>
      <c r="E20572" s="101">
        <v>0.54</v>
      </c>
      <c r="F20572" s="102"/>
    </row>
    <row r="20573" ht="12.75" customHeight="1">
      <c r="A20573" s="100" t="s">
        <v>20640</v>
      </c>
      <c r="B20573" s="101">
        <v>4.33</v>
      </c>
      <c r="C20573" s="102"/>
      <c r="D20573" s="100" t="s">
        <v>20869</v>
      </c>
      <c r="E20573" s="101">
        <v>0.18</v>
      </c>
      <c r="F20573" s="102"/>
    </row>
    <row r="20574" ht="12.75" customHeight="1">
      <c r="A20574" s="100" t="s">
        <v>34106</v>
      </c>
      <c r="B20574" s="101">
        <v>181.34</v>
      </c>
      <c r="C20574" s="102"/>
      <c r="D20574" s="100" t="s">
        <v>34259</v>
      </c>
      <c r="E20574" s="101">
        <v>0.97</v>
      </c>
      <c r="F20574" s="102"/>
    </row>
    <row r="20575" ht="12.75" customHeight="1">
      <c r="A20575" s="100" t="s">
        <v>34107</v>
      </c>
      <c r="B20575" s="101">
        <v>114.5</v>
      </c>
      <c r="C20575" s="102"/>
      <c r="D20575" s="100" t="s">
        <v>34260</v>
      </c>
      <c r="E20575" s="101">
        <v>0.66</v>
      </c>
      <c r="F20575" s="102"/>
    </row>
    <row r="20576" ht="12.75" customHeight="1">
      <c r="A20576" s="100" t="s">
        <v>34108</v>
      </c>
      <c r="B20576" s="101">
        <v>100.37</v>
      </c>
      <c r="C20576" s="102"/>
      <c r="D20576" s="100" t="s">
        <v>20870</v>
      </c>
      <c r="E20576" s="101">
        <v>0.97</v>
      </c>
      <c r="F20576" s="102"/>
    </row>
    <row r="20577" ht="12.75" customHeight="1">
      <c r="A20577" s="100" t="s">
        <v>20642</v>
      </c>
      <c r="B20577" s="101">
        <v>178.35</v>
      </c>
      <c r="C20577" s="102"/>
      <c r="D20577" s="100" t="s">
        <v>20872</v>
      </c>
      <c r="E20577" s="101">
        <v>0.66</v>
      </c>
      <c r="F20577" s="102"/>
    </row>
    <row r="20578" ht="12.75" customHeight="1">
      <c r="A20578" s="100" t="s">
        <v>20644</v>
      </c>
      <c r="B20578" s="101">
        <v>111.51</v>
      </c>
      <c r="C20578" s="102"/>
      <c r="D20578" s="100" t="s">
        <v>34261</v>
      </c>
      <c r="E20578" s="101">
        <v>26.37</v>
      </c>
      <c r="F20578" s="102"/>
    </row>
    <row r="20579" ht="12.75" customHeight="1">
      <c r="A20579" s="100" t="s">
        <v>20645</v>
      </c>
      <c r="B20579" s="101">
        <v>97.38</v>
      </c>
      <c r="C20579" s="102"/>
      <c r="D20579" s="100" t="s">
        <v>34262</v>
      </c>
      <c r="E20579" s="101">
        <v>17.58</v>
      </c>
      <c r="F20579" s="102"/>
    </row>
    <row r="20580" ht="12.75" customHeight="1">
      <c r="A20580" s="100" t="s">
        <v>34109</v>
      </c>
      <c r="B20580" s="101">
        <v>133.82</v>
      </c>
      <c r="C20580" s="102"/>
      <c r="D20580" s="100" t="s">
        <v>20873</v>
      </c>
      <c r="E20580" s="101">
        <v>26.37</v>
      </c>
      <c r="F20580" s="102"/>
    </row>
    <row r="20581" ht="12.75" customHeight="1">
      <c r="A20581" s="100" t="s">
        <v>34110</v>
      </c>
      <c r="B20581" s="101">
        <v>63.18</v>
      </c>
      <c r="C20581" s="102"/>
      <c r="D20581" s="100" t="s">
        <v>20875</v>
      </c>
      <c r="E20581" s="101">
        <v>17.58</v>
      </c>
      <c r="F20581" s="102"/>
    </row>
    <row r="20582" ht="12.75" customHeight="1">
      <c r="A20582" s="100" t="s">
        <v>34111</v>
      </c>
      <c r="B20582" s="101">
        <v>52.11</v>
      </c>
      <c r="C20582" s="102"/>
      <c r="D20582" s="100" t="s">
        <v>34263</v>
      </c>
      <c r="E20582" s="101">
        <v>5.18</v>
      </c>
      <c r="F20582" s="102"/>
    </row>
    <row r="20583" ht="12.75" customHeight="1">
      <c r="A20583" s="100" t="s">
        <v>20646</v>
      </c>
      <c r="B20583" s="101">
        <v>130.83</v>
      </c>
      <c r="C20583" s="102"/>
      <c r="D20583" s="100" t="s">
        <v>34264</v>
      </c>
      <c r="E20583" s="101">
        <v>0.13</v>
      </c>
      <c r="F20583" s="102"/>
    </row>
    <row r="20584" ht="12.75" customHeight="1">
      <c r="A20584" s="100" t="s">
        <v>20648</v>
      </c>
      <c r="B20584" s="101">
        <v>60.19</v>
      </c>
      <c r="C20584" s="102"/>
      <c r="D20584" s="100" t="s">
        <v>20876</v>
      </c>
      <c r="E20584" s="101">
        <v>5.18</v>
      </c>
      <c r="F20584" s="102"/>
    </row>
    <row r="20585" ht="12.75" customHeight="1">
      <c r="A20585" s="100" t="s">
        <v>20649</v>
      </c>
      <c r="B20585" s="101">
        <v>49.12</v>
      </c>
      <c r="C20585" s="102"/>
      <c r="D20585" s="100" t="s">
        <v>20878</v>
      </c>
      <c r="E20585" s="101">
        <v>0.13</v>
      </c>
      <c r="F20585" s="102"/>
    </row>
    <row r="20586" ht="12.75" customHeight="1">
      <c r="A20586" s="100" t="s">
        <v>34112</v>
      </c>
      <c r="B20586" s="101">
        <v>99.97</v>
      </c>
      <c r="C20586" s="102"/>
      <c r="D20586" s="100" t="s">
        <v>34265</v>
      </c>
      <c r="E20586" s="101">
        <v>5.15</v>
      </c>
      <c r="F20586" s="102"/>
    </row>
    <row r="20587" ht="12.75" customHeight="1">
      <c r="A20587" s="100" t="s">
        <v>34113</v>
      </c>
      <c r="B20587" s="101">
        <v>43.79</v>
      </c>
      <c r="C20587" s="102"/>
      <c r="D20587" s="100" t="s">
        <v>34266</v>
      </c>
      <c r="E20587" s="101">
        <v>0.1</v>
      </c>
      <c r="F20587" s="102"/>
    </row>
    <row r="20588" ht="12.75" customHeight="1">
      <c r="A20588" s="100" t="s">
        <v>34114</v>
      </c>
      <c r="B20588" s="101">
        <v>34.54</v>
      </c>
      <c r="C20588" s="102"/>
      <c r="D20588" s="100" t="s">
        <v>20879</v>
      </c>
      <c r="E20588" s="101">
        <v>5.15</v>
      </c>
      <c r="F20588" s="102"/>
    </row>
    <row r="20589" ht="12.75" customHeight="1">
      <c r="A20589" s="100" t="s">
        <v>20651</v>
      </c>
      <c r="B20589" s="101">
        <v>99.97</v>
      </c>
      <c r="C20589" s="102"/>
      <c r="D20589" s="100" t="s">
        <v>20881</v>
      </c>
      <c r="E20589" s="101">
        <v>0.1</v>
      </c>
      <c r="F20589" s="102"/>
    </row>
    <row r="20590" ht="12.75" customHeight="1">
      <c r="A20590" s="100" t="s">
        <v>20653</v>
      </c>
      <c r="B20590" s="101">
        <v>43.79</v>
      </c>
      <c r="C20590" s="102"/>
      <c r="D20590" s="100" t="s">
        <v>34267</v>
      </c>
      <c r="E20590" s="101">
        <v>378.7</v>
      </c>
      <c r="F20590" s="102"/>
    </row>
    <row r="20591" ht="12.75" customHeight="1">
      <c r="A20591" s="100" t="s">
        <v>20655</v>
      </c>
      <c r="B20591" s="101">
        <v>34.54</v>
      </c>
      <c r="C20591" s="102"/>
      <c r="D20591" s="100" t="s">
        <v>34268</v>
      </c>
      <c r="E20591" s="101">
        <v>217.96</v>
      </c>
      <c r="F20591" s="102"/>
    </row>
    <row r="20592" ht="12.75" customHeight="1">
      <c r="A20592" s="100" t="s">
        <v>34115</v>
      </c>
      <c r="B20592" s="101">
        <v>1581.59</v>
      </c>
      <c r="C20592" s="102"/>
      <c r="D20592" s="100" t="s">
        <v>34269</v>
      </c>
      <c r="E20592" s="101">
        <v>197.5</v>
      </c>
      <c r="F20592" s="102"/>
    </row>
    <row r="20593" ht="12.75" customHeight="1">
      <c r="A20593" s="100" t="s">
        <v>34116</v>
      </c>
      <c r="B20593" s="101">
        <v>747.35</v>
      </c>
      <c r="C20593" s="102"/>
      <c r="D20593" s="100" t="s">
        <v>20882</v>
      </c>
      <c r="E20593" s="101">
        <v>366.36</v>
      </c>
      <c r="F20593" s="102"/>
    </row>
    <row r="20594" ht="12.75" customHeight="1">
      <c r="A20594" s="100" t="s">
        <v>34117</v>
      </c>
      <c r="B20594" s="101">
        <v>576.29</v>
      </c>
      <c r="C20594" s="102"/>
      <c r="D20594" s="100" t="s">
        <v>20884</v>
      </c>
      <c r="E20594" s="101">
        <v>205.62</v>
      </c>
      <c r="F20594" s="102"/>
    </row>
    <row r="20595" ht="12.75" customHeight="1">
      <c r="A20595" s="100" t="s">
        <v>20656</v>
      </c>
      <c r="B20595" s="101">
        <v>1578.6</v>
      </c>
      <c r="C20595" s="102"/>
      <c r="D20595" s="100" t="s">
        <v>20885</v>
      </c>
      <c r="E20595" s="101">
        <v>185.16</v>
      </c>
      <c r="F20595" s="102"/>
    </row>
    <row r="20596" ht="12.75" customHeight="1">
      <c r="A20596" s="100" t="s">
        <v>20658</v>
      </c>
      <c r="B20596" s="101">
        <v>744.36</v>
      </c>
      <c r="C20596" s="102"/>
      <c r="D20596" s="100" t="s">
        <v>34270</v>
      </c>
      <c r="E20596" s="101">
        <v>18.7</v>
      </c>
      <c r="F20596" s="102"/>
    </row>
    <row r="20597" ht="12.75" customHeight="1">
      <c r="A20597" s="100" t="s">
        <v>20659</v>
      </c>
      <c r="B20597" s="101">
        <v>573.3</v>
      </c>
      <c r="C20597" s="102"/>
      <c r="D20597" s="100" t="s">
        <v>34271</v>
      </c>
      <c r="E20597" s="101">
        <v>0.15</v>
      </c>
      <c r="F20597" s="102"/>
    </row>
    <row r="20598" ht="12.75" customHeight="1">
      <c r="A20598" s="100" t="s">
        <v>34121</v>
      </c>
      <c r="B20598" s="101">
        <v>6.68</v>
      </c>
      <c r="C20598" s="102"/>
      <c r="D20598" s="100" t="s">
        <v>20886</v>
      </c>
      <c r="E20598" s="101">
        <v>18.7</v>
      </c>
      <c r="F20598" s="102"/>
    </row>
    <row r="20599" ht="12.75" customHeight="1">
      <c r="A20599" s="100" t="s">
        <v>34122</v>
      </c>
      <c r="B20599" s="101">
        <v>1.34</v>
      </c>
      <c r="C20599" s="102"/>
      <c r="D20599" s="100" t="s">
        <v>20888</v>
      </c>
      <c r="E20599" s="101">
        <v>0.15</v>
      </c>
      <c r="F20599" s="102"/>
    </row>
    <row r="20600" ht="12.75" customHeight="1">
      <c r="A20600" s="100" t="s">
        <v>20664</v>
      </c>
      <c r="B20600" s="101">
        <v>6.68</v>
      </c>
      <c r="C20600" s="102"/>
      <c r="D20600" s="100" t="s">
        <v>34272</v>
      </c>
      <c r="E20600" s="101">
        <v>93.63</v>
      </c>
      <c r="F20600" s="102"/>
    </row>
    <row r="20601" ht="12.75" customHeight="1">
      <c r="A20601" s="100" t="s">
        <v>20666</v>
      </c>
      <c r="B20601" s="101">
        <v>1.34</v>
      </c>
      <c r="C20601" s="102"/>
      <c r="D20601" s="100" t="s">
        <v>34273</v>
      </c>
      <c r="E20601" s="101">
        <v>44.35</v>
      </c>
      <c r="F20601" s="102"/>
    </row>
    <row r="20602" ht="12.75" customHeight="1">
      <c r="A20602" s="100" t="s">
        <v>34126</v>
      </c>
      <c r="B20602" s="101">
        <v>2.99</v>
      </c>
      <c r="C20602" s="102"/>
      <c r="D20602" s="100" t="s">
        <v>20889</v>
      </c>
      <c r="E20602" s="101">
        <v>90.73</v>
      </c>
      <c r="F20602" s="102"/>
    </row>
    <row r="20603" ht="12.75" customHeight="1">
      <c r="A20603" s="100" t="s">
        <v>34127</v>
      </c>
      <c r="B20603" s="101">
        <v>0.96</v>
      </c>
      <c r="C20603" s="102"/>
      <c r="D20603" s="100" t="s">
        <v>20891</v>
      </c>
      <c r="E20603" s="101">
        <v>41.45</v>
      </c>
      <c r="F20603" s="102"/>
    </row>
    <row r="20604" ht="12.75" customHeight="1">
      <c r="A20604" s="100" t="s">
        <v>20671</v>
      </c>
      <c r="B20604" s="101">
        <v>2.99</v>
      </c>
      <c r="C20604" s="102"/>
      <c r="D20604" s="100" t="s">
        <v>34274</v>
      </c>
      <c r="E20604" s="101">
        <v>12.89</v>
      </c>
      <c r="F20604" s="102"/>
    </row>
    <row r="20605" ht="12.75" customHeight="1">
      <c r="A20605" s="100" t="s">
        <v>20673</v>
      </c>
      <c r="B20605" s="101">
        <v>0.96</v>
      </c>
      <c r="C20605" s="102"/>
      <c r="D20605" s="100" t="s">
        <v>34275</v>
      </c>
      <c r="E20605" s="101">
        <v>9.06</v>
      </c>
      <c r="F20605" s="102"/>
    </row>
    <row r="20606" ht="12.75" customHeight="1">
      <c r="A20606" s="100" t="s">
        <v>34128</v>
      </c>
      <c r="B20606" s="101">
        <v>3.6</v>
      </c>
      <c r="C20606" s="102"/>
      <c r="D20606" s="100" t="s">
        <v>34276</v>
      </c>
      <c r="E20606" s="101">
        <v>8.18</v>
      </c>
      <c r="F20606" s="102"/>
    </row>
    <row r="20607" ht="12.75" customHeight="1">
      <c r="A20607" s="100" t="s">
        <v>34129</v>
      </c>
      <c r="B20607" s="101">
        <v>1.34</v>
      </c>
      <c r="C20607" s="102"/>
      <c r="D20607" s="100" t="s">
        <v>20893</v>
      </c>
      <c r="E20607" s="101">
        <v>12.89</v>
      </c>
      <c r="F20607" s="102"/>
    </row>
    <row r="20608" ht="12.75" customHeight="1">
      <c r="A20608" s="100" t="s">
        <v>20674</v>
      </c>
      <c r="B20608" s="101">
        <v>3.6</v>
      </c>
      <c r="C20608" s="102"/>
      <c r="D20608" s="100" t="s">
        <v>20895</v>
      </c>
      <c r="E20608" s="101">
        <v>9.06</v>
      </c>
      <c r="F20608" s="102"/>
    </row>
    <row r="20609" ht="12.75" customHeight="1">
      <c r="A20609" s="100" t="s">
        <v>20676</v>
      </c>
      <c r="B20609" s="101">
        <v>1.34</v>
      </c>
      <c r="C20609" s="102"/>
      <c r="D20609" s="100" t="s">
        <v>20896</v>
      </c>
      <c r="E20609" s="101">
        <v>8.18</v>
      </c>
      <c r="F20609" s="102"/>
    </row>
    <row r="20610" ht="12.75" customHeight="1">
      <c r="A20610" s="100" t="s">
        <v>34130</v>
      </c>
      <c r="B20610" s="101">
        <v>112.02</v>
      </c>
      <c r="C20610" s="102"/>
      <c r="D20610" s="100" t="s">
        <v>34277</v>
      </c>
      <c r="E20610" s="101">
        <v>52.73</v>
      </c>
      <c r="F20610" s="102"/>
    </row>
    <row r="20611" ht="12.75" customHeight="1">
      <c r="A20611" s="100" t="s">
        <v>34131</v>
      </c>
      <c r="B20611" s="101">
        <v>47.48</v>
      </c>
      <c r="C20611" s="102"/>
      <c r="D20611" s="100" t="s">
        <v>34278</v>
      </c>
      <c r="E20611" s="101">
        <v>37.79</v>
      </c>
      <c r="F20611" s="102"/>
    </row>
    <row r="20612" ht="12.75" customHeight="1">
      <c r="A20612" s="100" t="s">
        <v>20677</v>
      </c>
      <c r="B20612" s="101">
        <v>112.02</v>
      </c>
      <c r="C20612" s="102"/>
      <c r="D20612" s="100" t="s">
        <v>34279</v>
      </c>
      <c r="E20612" s="101">
        <v>34.23</v>
      </c>
      <c r="F20612" s="102"/>
    </row>
    <row r="20613" ht="12.75" customHeight="1">
      <c r="A20613" s="100" t="s">
        <v>20679</v>
      </c>
      <c r="B20613" s="101">
        <v>47.48</v>
      </c>
      <c r="C20613" s="102"/>
      <c r="D20613" s="100" t="s">
        <v>20897</v>
      </c>
      <c r="E20613" s="101">
        <v>52.73</v>
      </c>
      <c r="F20613" s="102"/>
    </row>
    <row r="20614" ht="12.75" customHeight="1">
      <c r="A20614" s="100" t="s">
        <v>34132</v>
      </c>
      <c r="B20614" s="101">
        <v>143.0</v>
      </c>
      <c r="C20614" s="102"/>
      <c r="D20614" s="100" t="s">
        <v>20899</v>
      </c>
      <c r="E20614" s="101">
        <v>37.79</v>
      </c>
      <c r="F20614" s="102"/>
    </row>
    <row r="20615" ht="12.75" customHeight="1">
      <c r="A20615" s="100" t="s">
        <v>34133</v>
      </c>
      <c r="B20615" s="101">
        <v>60.61</v>
      </c>
      <c r="C20615" s="102"/>
      <c r="D20615" s="100" t="s">
        <v>20901</v>
      </c>
      <c r="E20615" s="101">
        <v>34.23</v>
      </c>
      <c r="F20615" s="102"/>
    </row>
    <row r="20616" ht="12.75" customHeight="1">
      <c r="A20616" s="100" t="s">
        <v>20680</v>
      </c>
      <c r="B20616" s="101">
        <v>143.0</v>
      </c>
      <c r="C20616" s="102"/>
      <c r="D20616" s="100" t="s">
        <v>34280</v>
      </c>
      <c r="E20616" s="101">
        <v>0.57</v>
      </c>
      <c r="F20616" s="102"/>
    </row>
    <row r="20617" ht="12.75" customHeight="1">
      <c r="A20617" s="100" t="s">
        <v>20682</v>
      </c>
      <c r="B20617" s="101">
        <v>60.61</v>
      </c>
      <c r="C20617" s="102"/>
      <c r="D20617" s="100" t="s">
        <v>20902</v>
      </c>
      <c r="E20617" s="101">
        <v>0.56</v>
      </c>
      <c r="F20617" s="102"/>
    </row>
    <row r="20618" ht="12.75" customHeight="1">
      <c r="A20618" s="100" t="s">
        <v>34134</v>
      </c>
      <c r="B20618" s="101">
        <v>11.07</v>
      </c>
      <c r="C20618" s="102"/>
      <c r="D20618" s="100" t="s">
        <v>34281</v>
      </c>
      <c r="E20618" s="101">
        <v>0.47</v>
      </c>
      <c r="F20618" s="102"/>
    </row>
    <row r="20619" ht="12.75" customHeight="1">
      <c r="A20619" s="100" t="s">
        <v>34135</v>
      </c>
      <c r="B20619" s="101">
        <v>2.3</v>
      </c>
      <c r="C20619" s="102"/>
      <c r="D20619" s="100" t="s">
        <v>20904</v>
      </c>
      <c r="E20619" s="101">
        <v>0.46</v>
      </c>
      <c r="F20619" s="102"/>
    </row>
    <row r="20620" ht="12.75" customHeight="1">
      <c r="A20620" s="100" t="s">
        <v>34136</v>
      </c>
      <c r="B20620" s="101">
        <v>1.23</v>
      </c>
      <c r="C20620" s="102"/>
      <c r="D20620" s="100" t="s">
        <v>34282</v>
      </c>
      <c r="E20620" s="101">
        <v>0.98</v>
      </c>
      <c r="F20620" s="102"/>
    </row>
    <row r="20621" ht="12.75" customHeight="1">
      <c r="A20621" s="100" t="s">
        <v>20684</v>
      </c>
      <c r="B20621" s="101">
        <v>11.07</v>
      </c>
      <c r="C20621" s="102"/>
      <c r="D20621" s="100" t="s">
        <v>20906</v>
      </c>
      <c r="E20621" s="101">
        <v>0.94</v>
      </c>
      <c r="F20621" s="102"/>
    </row>
    <row r="20622" ht="12.75" customHeight="1">
      <c r="A20622" s="100" t="s">
        <v>20686</v>
      </c>
      <c r="B20622" s="101">
        <v>2.3</v>
      </c>
      <c r="C20622" s="102"/>
      <c r="D20622" s="100" t="s">
        <v>34283</v>
      </c>
      <c r="E20622" s="101">
        <v>4.84</v>
      </c>
      <c r="F20622" s="102"/>
    </row>
    <row r="20623" ht="12.75" customHeight="1">
      <c r="A20623" s="100" t="s">
        <v>20687</v>
      </c>
      <c r="B20623" s="101">
        <v>1.23</v>
      </c>
      <c r="C20623" s="102"/>
      <c r="D20623" s="100" t="s">
        <v>20908</v>
      </c>
      <c r="E20623" s="101">
        <v>4.64</v>
      </c>
      <c r="F20623" s="102"/>
    </row>
    <row r="20624" ht="12.75" customHeight="1">
      <c r="A20624" s="100" t="s">
        <v>34137</v>
      </c>
      <c r="B20624" s="101">
        <v>4.23</v>
      </c>
      <c r="C20624" s="102"/>
      <c r="D20624" s="100" t="s">
        <v>34284</v>
      </c>
      <c r="E20624" s="101">
        <v>9.08</v>
      </c>
      <c r="F20624" s="102"/>
    </row>
    <row r="20625" ht="12.75" customHeight="1">
      <c r="A20625" s="100" t="s">
        <v>34138</v>
      </c>
      <c r="B20625" s="101">
        <v>0.78</v>
      </c>
      <c r="C20625" s="102"/>
      <c r="D20625" s="100" t="s">
        <v>20910</v>
      </c>
      <c r="E20625" s="101">
        <v>8.81</v>
      </c>
      <c r="F20625" s="102"/>
    </row>
    <row r="20626" ht="12.75" customHeight="1">
      <c r="A20626" s="100" t="s">
        <v>20688</v>
      </c>
      <c r="B20626" s="101">
        <v>4.23</v>
      </c>
      <c r="C20626" s="102"/>
      <c r="D20626" s="100" t="s">
        <v>34285</v>
      </c>
      <c r="E20626" s="101">
        <v>5.15</v>
      </c>
      <c r="F20626" s="102"/>
    </row>
    <row r="20627" ht="12.75" customHeight="1">
      <c r="A20627" s="100" t="s">
        <v>20690</v>
      </c>
      <c r="B20627" s="101">
        <v>0.78</v>
      </c>
      <c r="C20627" s="102"/>
      <c r="D20627" s="100" t="s">
        <v>20912</v>
      </c>
      <c r="E20627" s="101">
        <v>5.01</v>
      </c>
      <c r="F20627" s="102"/>
    </row>
    <row r="20628" ht="12.75" customHeight="1">
      <c r="A20628" s="100" t="s">
        <v>34139</v>
      </c>
      <c r="B20628" s="101">
        <v>3.64</v>
      </c>
      <c r="C20628" s="102"/>
      <c r="D20628" s="100" t="s">
        <v>34286</v>
      </c>
      <c r="E20628" s="101">
        <v>26.8</v>
      </c>
      <c r="F20628" s="102"/>
    </row>
    <row r="20629" ht="12.75" customHeight="1">
      <c r="A20629" s="100" t="s">
        <v>34140</v>
      </c>
      <c r="B20629" s="101">
        <v>0.45</v>
      </c>
      <c r="C20629" s="102"/>
      <c r="D20629" s="100" t="s">
        <v>20914</v>
      </c>
      <c r="E20629" s="101">
        <v>23.74</v>
      </c>
      <c r="F20629" s="102"/>
    </row>
    <row r="20630" ht="12.75" customHeight="1">
      <c r="A20630" s="100" t="s">
        <v>20691</v>
      </c>
      <c r="B20630" s="101">
        <v>3.64</v>
      </c>
      <c r="C20630" s="102"/>
      <c r="D20630" s="100" t="s">
        <v>34287</v>
      </c>
      <c r="E20630" s="101">
        <v>11.47</v>
      </c>
      <c r="F20630" s="102"/>
    </row>
    <row r="20631" ht="12.75" customHeight="1">
      <c r="A20631" s="100" t="s">
        <v>20693</v>
      </c>
      <c r="B20631" s="101">
        <v>0.45</v>
      </c>
      <c r="C20631" s="102"/>
      <c r="D20631" s="100" t="s">
        <v>20916</v>
      </c>
      <c r="E20631" s="101">
        <v>10.68</v>
      </c>
      <c r="F20631" s="102"/>
    </row>
    <row r="20632" ht="12.75" customHeight="1">
      <c r="A20632" s="100" t="s">
        <v>34141</v>
      </c>
      <c r="B20632" s="101">
        <v>8.62</v>
      </c>
      <c r="C20632" s="102"/>
      <c r="D20632" s="100" t="s">
        <v>34288</v>
      </c>
      <c r="E20632" s="101">
        <v>2.22</v>
      </c>
      <c r="F20632" s="102"/>
    </row>
    <row r="20633" ht="12.75" customHeight="1">
      <c r="A20633" s="100" t="s">
        <v>34142</v>
      </c>
      <c r="B20633" s="101">
        <v>0.71</v>
      </c>
      <c r="C20633" s="102"/>
      <c r="D20633" s="100" t="s">
        <v>20918</v>
      </c>
      <c r="E20633" s="101">
        <v>2.14</v>
      </c>
      <c r="F20633" s="102"/>
    </row>
    <row r="20634" ht="12.75" customHeight="1">
      <c r="A20634" s="100" t="s">
        <v>20694</v>
      </c>
      <c r="B20634" s="101">
        <v>8.62</v>
      </c>
      <c r="C20634" s="102"/>
      <c r="D20634" s="100" t="s">
        <v>34289</v>
      </c>
      <c r="E20634" s="101">
        <v>49.74</v>
      </c>
      <c r="F20634" s="102"/>
    </row>
    <row r="20635" ht="12.75" customHeight="1">
      <c r="A20635" s="100" t="s">
        <v>20696</v>
      </c>
      <c r="B20635" s="101">
        <v>0.71</v>
      </c>
      <c r="C20635" s="102"/>
      <c r="D20635" s="100" t="s">
        <v>20920</v>
      </c>
      <c r="E20635" s="101">
        <v>44.34</v>
      </c>
      <c r="F20635" s="102"/>
    </row>
    <row r="20636" ht="12.75" customHeight="1">
      <c r="A20636" s="100" t="s">
        <v>34143</v>
      </c>
      <c r="B20636" s="101">
        <v>7.79</v>
      </c>
      <c r="C20636" s="102"/>
      <c r="D20636" s="100" t="s">
        <v>34290</v>
      </c>
      <c r="E20636" s="101">
        <v>4.79</v>
      </c>
      <c r="F20636" s="102"/>
    </row>
    <row r="20637" ht="12.75" customHeight="1">
      <c r="A20637" s="100" t="s">
        <v>34144</v>
      </c>
      <c r="B20637" s="101">
        <v>2.32</v>
      </c>
      <c r="C20637" s="102"/>
      <c r="D20637" s="100" t="s">
        <v>20922</v>
      </c>
      <c r="E20637" s="101">
        <v>4.32</v>
      </c>
      <c r="F20637" s="102"/>
    </row>
    <row r="20638" ht="12.75" customHeight="1">
      <c r="A20638" s="100" t="s">
        <v>20697</v>
      </c>
      <c r="B20638" s="101">
        <v>7.79</v>
      </c>
      <c r="C20638" s="102"/>
      <c r="D20638" s="100" t="s">
        <v>34291</v>
      </c>
      <c r="E20638" s="101">
        <v>257.94</v>
      </c>
      <c r="F20638" s="102"/>
    </row>
    <row r="20639" ht="12.75" customHeight="1">
      <c r="A20639" s="100" t="s">
        <v>20699</v>
      </c>
      <c r="B20639" s="101">
        <v>2.32</v>
      </c>
      <c r="C20639" s="102"/>
      <c r="D20639" s="100" t="s">
        <v>20924</v>
      </c>
      <c r="E20639" s="101">
        <v>239.52</v>
      </c>
      <c r="F20639" s="102"/>
    </row>
    <row r="20640" ht="12.75" customHeight="1">
      <c r="A20640" s="100" t="s">
        <v>34145</v>
      </c>
      <c r="B20640" s="101">
        <v>15.54</v>
      </c>
      <c r="C20640" s="102"/>
      <c r="D20640" s="100" t="s">
        <v>34292</v>
      </c>
      <c r="E20640" s="101">
        <v>344.72</v>
      </c>
      <c r="F20640" s="102"/>
    </row>
    <row r="20641" ht="12.75" customHeight="1">
      <c r="A20641" s="100" t="s">
        <v>34146</v>
      </c>
      <c r="B20641" s="101">
        <v>3.82</v>
      </c>
      <c r="C20641" s="102"/>
      <c r="D20641" s="100" t="s">
        <v>20926</v>
      </c>
      <c r="E20641" s="101">
        <v>302.3</v>
      </c>
      <c r="F20641" s="102"/>
    </row>
    <row r="20642" ht="12.75" customHeight="1">
      <c r="A20642" s="100" t="s">
        <v>20700</v>
      </c>
      <c r="B20642" s="101">
        <v>15.54</v>
      </c>
      <c r="C20642" s="102"/>
      <c r="D20642" s="100" t="s">
        <v>34293</v>
      </c>
      <c r="E20642" s="101">
        <v>7.98</v>
      </c>
      <c r="F20642" s="102"/>
    </row>
    <row r="20643" ht="12.75" customHeight="1">
      <c r="A20643" s="100" t="s">
        <v>20702</v>
      </c>
      <c r="B20643" s="101">
        <v>3.82</v>
      </c>
      <c r="C20643" s="102"/>
      <c r="D20643" s="100" t="s">
        <v>20928</v>
      </c>
      <c r="E20643" s="101">
        <v>7.62</v>
      </c>
      <c r="F20643" s="102"/>
    </row>
    <row r="20644" ht="12.75" customHeight="1">
      <c r="A20644" s="100" t="s">
        <v>34147</v>
      </c>
      <c r="B20644" s="101">
        <v>14.05</v>
      </c>
      <c r="C20644" s="102"/>
      <c r="D20644" s="100" t="s">
        <v>34294</v>
      </c>
      <c r="E20644" s="101">
        <v>2.14</v>
      </c>
      <c r="F20644" s="102"/>
    </row>
    <row r="20645" ht="12.75" customHeight="1">
      <c r="A20645" s="100" t="s">
        <v>34148</v>
      </c>
      <c r="B20645" s="101">
        <v>5.0</v>
      </c>
      <c r="C20645" s="102"/>
      <c r="D20645" s="100" t="s">
        <v>20930</v>
      </c>
      <c r="E20645" s="101">
        <v>2.08</v>
      </c>
      <c r="F20645" s="102"/>
    </row>
    <row r="20646" ht="12.75" customHeight="1">
      <c r="A20646" s="100" t="s">
        <v>20703</v>
      </c>
      <c r="B20646" s="101">
        <v>14.05</v>
      </c>
      <c r="C20646" s="102"/>
      <c r="D20646" s="100" t="s">
        <v>34295</v>
      </c>
      <c r="E20646" s="101">
        <v>636.32</v>
      </c>
      <c r="F20646" s="102"/>
    </row>
    <row r="20647" ht="12.75" customHeight="1">
      <c r="A20647" s="100" t="s">
        <v>20705</v>
      </c>
      <c r="B20647" s="101">
        <v>5.0</v>
      </c>
      <c r="C20647" s="102"/>
      <c r="D20647" s="100" t="s">
        <v>20932</v>
      </c>
      <c r="E20647" s="101">
        <v>634.45</v>
      </c>
      <c r="F20647" s="102"/>
    </row>
    <row r="20648" ht="12.75" customHeight="1">
      <c r="A20648" s="100" t="s">
        <v>34149</v>
      </c>
      <c r="B20648" s="101">
        <v>256.31</v>
      </c>
      <c r="C20648" s="102"/>
      <c r="D20648" s="100" t="s">
        <v>34296</v>
      </c>
      <c r="E20648" s="101">
        <v>669.5</v>
      </c>
      <c r="F20648" s="102"/>
    </row>
    <row r="20649" ht="12.75" customHeight="1">
      <c r="A20649" s="100" t="s">
        <v>34150</v>
      </c>
      <c r="B20649" s="101">
        <v>209.55</v>
      </c>
      <c r="C20649" s="102"/>
      <c r="D20649" s="100" t="s">
        <v>20934</v>
      </c>
      <c r="E20649" s="101">
        <v>667.63</v>
      </c>
      <c r="F20649" s="102"/>
    </row>
    <row r="20650" ht="12.75" customHeight="1">
      <c r="A20650" s="100" t="s">
        <v>34151</v>
      </c>
      <c r="B20650" s="101">
        <v>191.36</v>
      </c>
      <c r="C20650" s="102"/>
      <c r="D20650" s="100" t="s">
        <v>34297</v>
      </c>
      <c r="E20650" s="101">
        <v>399.69</v>
      </c>
      <c r="F20650" s="102"/>
    </row>
    <row r="20651" ht="12.75" customHeight="1">
      <c r="A20651" s="100" t="s">
        <v>20706</v>
      </c>
      <c r="B20651" s="101">
        <v>234.51</v>
      </c>
      <c r="C20651" s="102"/>
      <c r="D20651" s="100" t="s">
        <v>20936</v>
      </c>
      <c r="E20651" s="101">
        <v>398.54</v>
      </c>
      <c r="F20651" s="102"/>
    </row>
    <row r="20652" ht="12.75" customHeight="1">
      <c r="A20652" s="100" t="s">
        <v>20708</v>
      </c>
      <c r="B20652" s="101">
        <v>187.75</v>
      </c>
      <c r="C20652" s="102"/>
      <c r="D20652" s="100" t="s">
        <v>34298</v>
      </c>
      <c r="E20652" s="101">
        <v>54.98</v>
      </c>
      <c r="F20652" s="102"/>
    </row>
    <row r="20653" ht="12.75" customHeight="1">
      <c r="A20653" s="100" t="s">
        <v>20709</v>
      </c>
      <c r="B20653" s="101">
        <v>169.56</v>
      </c>
      <c r="C20653" s="102"/>
      <c r="D20653" s="100" t="s">
        <v>20938</v>
      </c>
      <c r="E20653" s="101">
        <v>54.19</v>
      </c>
      <c r="F20653" s="102"/>
    </row>
    <row r="20654" ht="12.75" customHeight="1">
      <c r="A20654" s="100" t="s">
        <v>34152</v>
      </c>
      <c r="B20654" s="101">
        <v>281.12</v>
      </c>
      <c r="C20654" s="102"/>
      <c r="D20654" s="100" t="s">
        <v>34299</v>
      </c>
      <c r="E20654" s="101">
        <v>133.86</v>
      </c>
      <c r="F20654" s="102"/>
    </row>
    <row r="20655" ht="12.75" customHeight="1">
      <c r="A20655" s="100" t="s">
        <v>34153</v>
      </c>
      <c r="B20655" s="101">
        <v>233.6</v>
      </c>
      <c r="C20655" s="102"/>
      <c r="D20655" s="100" t="s">
        <v>20940</v>
      </c>
      <c r="E20655" s="101">
        <v>126.93</v>
      </c>
      <c r="F20655" s="102"/>
    </row>
    <row r="20656" ht="12.75" customHeight="1">
      <c r="A20656" s="100" t="s">
        <v>34154</v>
      </c>
      <c r="B20656" s="101">
        <v>215.22</v>
      </c>
      <c r="C20656" s="102"/>
      <c r="D20656" s="100" t="s">
        <v>34300</v>
      </c>
      <c r="E20656" s="101">
        <v>119.66</v>
      </c>
      <c r="F20656" s="102"/>
    </row>
    <row r="20657" ht="12.75" customHeight="1">
      <c r="A20657" s="100" t="s">
        <v>20710</v>
      </c>
      <c r="B20657" s="101">
        <v>256.33</v>
      </c>
      <c r="C20657" s="102"/>
      <c r="D20657" s="100" t="s">
        <v>20942</v>
      </c>
      <c r="E20657" s="101">
        <v>111.17</v>
      </c>
      <c r="F20657" s="102"/>
    </row>
    <row r="20658" ht="12.75" customHeight="1">
      <c r="A20658" s="100" t="s">
        <v>20712</v>
      </c>
      <c r="B20658" s="101">
        <v>208.81</v>
      </c>
      <c r="C20658" s="102"/>
      <c r="D20658" s="100" t="s">
        <v>34301</v>
      </c>
      <c r="E20658" s="101">
        <v>0.51</v>
      </c>
      <c r="F20658" s="102"/>
    </row>
    <row r="20659" ht="12.75" customHeight="1">
      <c r="A20659" s="100" t="s">
        <v>20714</v>
      </c>
      <c r="B20659" s="101">
        <v>190.43</v>
      </c>
      <c r="C20659" s="102"/>
      <c r="D20659" s="100" t="s">
        <v>20944</v>
      </c>
      <c r="E20659" s="101">
        <v>0.5</v>
      </c>
      <c r="F20659" s="102"/>
    </row>
    <row r="20660" ht="12.75" customHeight="1">
      <c r="A20660" s="100" t="s">
        <v>34155</v>
      </c>
      <c r="B20660" s="101">
        <v>338.89</v>
      </c>
      <c r="C20660" s="102"/>
      <c r="D20660" s="100" t="s">
        <v>34302</v>
      </c>
      <c r="E20660" s="101">
        <v>1.94</v>
      </c>
      <c r="F20660" s="102"/>
    </row>
    <row r="20661" ht="12.75" customHeight="1">
      <c r="A20661" s="100" t="s">
        <v>34156</v>
      </c>
      <c r="B20661" s="101">
        <v>283.31</v>
      </c>
      <c r="C20661" s="102"/>
      <c r="D20661" s="100" t="s">
        <v>20946</v>
      </c>
      <c r="E20661" s="101">
        <v>1.89</v>
      </c>
      <c r="F20661" s="102"/>
    </row>
    <row r="20662" ht="12.75" customHeight="1">
      <c r="A20662" s="100" t="s">
        <v>34157</v>
      </c>
      <c r="B20662" s="101">
        <v>263.67</v>
      </c>
      <c r="C20662" s="102"/>
      <c r="D20662" s="100" t="s">
        <v>34303</v>
      </c>
      <c r="E20662" s="101">
        <v>1.37</v>
      </c>
      <c r="F20662" s="102"/>
    </row>
    <row r="20663" ht="12.75" customHeight="1">
      <c r="A20663" s="100" t="s">
        <v>20715</v>
      </c>
      <c r="B20663" s="101">
        <v>308.31</v>
      </c>
      <c r="C20663" s="102"/>
      <c r="D20663" s="100" t="s">
        <v>20948</v>
      </c>
      <c r="E20663" s="101">
        <v>1.33</v>
      </c>
      <c r="F20663" s="102"/>
    </row>
    <row r="20664" ht="12.75" customHeight="1">
      <c r="A20664" s="100" t="s">
        <v>20717</v>
      </c>
      <c r="B20664" s="101">
        <v>252.73</v>
      </c>
      <c r="C20664" s="102"/>
      <c r="D20664" s="100" t="s">
        <v>34304</v>
      </c>
      <c r="E20664" s="101">
        <v>0.19</v>
      </c>
      <c r="F20664" s="102"/>
    </row>
    <row r="20665" ht="12.75" customHeight="1">
      <c r="A20665" s="100" t="s">
        <v>20719</v>
      </c>
      <c r="B20665" s="101">
        <v>233.09</v>
      </c>
      <c r="C20665" s="102"/>
      <c r="D20665" s="100" t="s">
        <v>20950</v>
      </c>
      <c r="E20665" s="101">
        <v>0.18</v>
      </c>
      <c r="F20665" s="102"/>
    </row>
    <row r="20666" ht="12.75" customHeight="1">
      <c r="A20666" s="100" t="s">
        <v>34158</v>
      </c>
      <c r="B20666" s="101">
        <v>372.47</v>
      </c>
      <c r="C20666" s="102"/>
      <c r="D20666" s="100" t="s">
        <v>34305</v>
      </c>
      <c r="E20666" s="101">
        <v>0.18</v>
      </c>
      <c r="F20666" s="102"/>
    </row>
    <row r="20667" ht="12.75" customHeight="1">
      <c r="A20667" s="100" t="s">
        <v>34159</v>
      </c>
      <c r="B20667" s="101">
        <v>308.7</v>
      </c>
      <c r="C20667" s="102"/>
      <c r="D20667" s="100" t="s">
        <v>20952</v>
      </c>
      <c r="E20667" s="101">
        <v>0.17</v>
      </c>
      <c r="F20667" s="102"/>
    </row>
    <row r="20668" ht="12.75" customHeight="1">
      <c r="A20668" s="100" t="s">
        <v>34160</v>
      </c>
      <c r="B20668" s="101">
        <v>287.01</v>
      </c>
      <c r="C20668" s="102"/>
      <c r="D20668" s="100" t="s">
        <v>34306</v>
      </c>
      <c r="E20668" s="101">
        <v>0.24</v>
      </c>
      <c r="F20668" s="102"/>
    </row>
    <row r="20669" ht="12.75" customHeight="1">
      <c r="A20669" s="100" t="s">
        <v>20720</v>
      </c>
      <c r="B20669" s="101">
        <v>340.83</v>
      </c>
      <c r="C20669" s="102"/>
      <c r="D20669" s="100" t="s">
        <v>20954</v>
      </c>
      <c r="E20669" s="101">
        <v>0.23</v>
      </c>
      <c r="F20669" s="102"/>
    </row>
    <row r="20670" ht="12.75" customHeight="1">
      <c r="A20670" s="100" t="s">
        <v>20722</v>
      </c>
      <c r="B20670" s="101">
        <v>277.06</v>
      </c>
      <c r="C20670" s="102"/>
      <c r="D20670" s="100" t="s">
        <v>34307</v>
      </c>
      <c r="E20670" s="101">
        <v>4.29</v>
      </c>
      <c r="F20670" s="102"/>
    </row>
    <row r="20671" ht="12.75" customHeight="1">
      <c r="A20671" s="100" t="s">
        <v>20723</v>
      </c>
      <c r="B20671" s="101">
        <v>255.37</v>
      </c>
      <c r="C20671" s="102"/>
      <c r="D20671" s="100" t="s">
        <v>20956</v>
      </c>
      <c r="E20671" s="101">
        <v>4.08</v>
      </c>
      <c r="F20671" s="102"/>
    </row>
    <row r="20672" ht="12.75" customHeight="1">
      <c r="A20672" s="100" t="s">
        <v>34161</v>
      </c>
      <c r="B20672" s="101">
        <v>1.16</v>
      </c>
      <c r="C20672" s="102"/>
      <c r="D20672" s="100" t="s">
        <v>34308</v>
      </c>
      <c r="E20672" s="101">
        <v>28.97</v>
      </c>
      <c r="F20672" s="102"/>
    </row>
    <row r="20673" ht="12.75" customHeight="1">
      <c r="A20673" s="100" t="s">
        <v>34162</v>
      </c>
      <c r="B20673" s="101">
        <v>0.22</v>
      </c>
      <c r="C20673" s="102"/>
      <c r="D20673" s="100" t="s">
        <v>20958</v>
      </c>
      <c r="E20673" s="101">
        <v>28.25</v>
      </c>
      <c r="F20673" s="102"/>
    </row>
    <row r="20674" ht="12.75" customHeight="1">
      <c r="A20674" s="100" t="s">
        <v>20725</v>
      </c>
      <c r="B20674" s="101">
        <v>1.16</v>
      </c>
      <c r="C20674" s="102"/>
      <c r="D20674" s="100" t="s">
        <v>34309</v>
      </c>
      <c r="E20674" s="101">
        <v>2.46</v>
      </c>
      <c r="F20674" s="102"/>
    </row>
    <row r="20675" ht="12.75" customHeight="1">
      <c r="A20675" s="100" t="s">
        <v>20727</v>
      </c>
      <c r="B20675" s="101">
        <v>0.22</v>
      </c>
      <c r="C20675" s="102"/>
      <c r="D20675" s="100" t="s">
        <v>20960</v>
      </c>
      <c r="E20675" s="101">
        <v>2.4</v>
      </c>
      <c r="F20675" s="102"/>
    </row>
    <row r="20676" ht="12.75" customHeight="1">
      <c r="A20676" s="100" t="s">
        <v>34163</v>
      </c>
      <c r="B20676" s="101">
        <v>3.56</v>
      </c>
      <c r="C20676" s="102"/>
      <c r="D20676" s="100" t="s">
        <v>34310</v>
      </c>
      <c r="E20676" s="101">
        <v>4.1</v>
      </c>
      <c r="F20676" s="102"/>
    </row>
    <row r="20677" ht="12.75" customHeight="1">
      <c r="A20677" s="100" t="s">
        <v>34164</v>
      </c>
      <c r="B20677" s="101">
        <v>0.43</v>
      </c>
      <c r="C20677" s="102"/>
      <c r="D20677" s="100" t="s">
        <v>20962</v>
      </c>
      <c r="E20677" s="101">
        <v>3.99</v>
      </c>
      <c r="F20677" s="102"/>
    </row>
    <row r="20678" ht="12.75" customHeight="1">
      <c r="A20678" s="100" t="s">
        <v>20728</v>
      </c>
      <c r="B20678" s="101">
        <v>3.56</v>
      </c>
      <c r="C20678" s="102"/>
      <c r="D20678" s="100" t="s">
        <v>34311</v>
      </c>
      <c r="E20678" s="101">
        <v>14.05</v>
      </c>
      <c r="F20678" s="102"/>
    </row>
    <row r="20679" ht="12.75" customHeight="1">
      <c r="A20679" s="100" t="s">
        <v>20730</v>
      </c>
      <c r="B20679" s="101">
        <v>0.43</v>
      </c>
      <c r="C20679" s="102"/>
      <c r="D20679" s="100" t="s">
        <v>20964</v>
      </c>
      <c r="E20679" s="101">
        <v>13.55</v>
      </c>
      <c r="F20679" s="102"/>
    </row>
    <row r="20680" ht="12.75" customHeight="1">
      <c r="A20680" s="100" t="s">
        <v>34165</v>
      </c>
      <c r="B20680" s="101">
        <v>8.74</v>
      </c>
      <c r="C20680" s="102"/>
      <c r="D20680" s="100" t="s">
        <v>34312</v>
      </c>
      <c r="E20680" s="101">
        <v>0.23</v>
      </c>
      <c r="F20680" s="102"/>
    </row>
    <row r="20681" ht="12.75" customHeight="1">
      <c r="A20681" s="100" t="s">
        <v>34166</v>
      </c>
      <c r="B20681" s="101">
        <v>0.96</v>
      </c>
      <c r="C20681" s="102"/>
      <c r="D20681" s="100" t="s">
        <v>20966</v>
      </c>
      <c r="E20681" s="101">
        <v>0.21</v>
      </c>
      <c r="F20681" s="102"/>
    </row>
    <row r="20682" ht="12.75" customHeight="1">
      <c r="A20682" s="100" t="s">
        <v>20731</v>
      </c>
      <c r="B20682" s="101">
        <v>8.74</v>
      </c>
      <c r="C20682" s="102"/>
      <c r="D20682" s="100" t="s">
        <v>34313</v>
      </c>
      <c r="E20682" s="101">
        <v>120.44</v>
      </c>
      <c r="F20682" s="102"/>
    </row>
    <row r="20683" ht="12.75" customHeight="1">
      <c r="A20683" s="100" t="s">
        <v>20733</v>
      </c>
      <c r="B20683" s="101">
        <v>0.96</v>
      </c>
      <c r="C20683" s="102"/>
      <c r="D20683" s="100" t="s">
        <v>20968</v>
      </c>
      <c r="E20683" s="101">
        <v>115.8</v>
      </c>
      <c r="F20683" s="102"/>
    </row>
    <row r="20684" ht="12.75" customHeight="1">
      <c r="A20684" s="100" t="s">
        <v>34167</v>
      </c>
      <c r="B20684" s="101">
        <v>19.2</v>
      </c>
      <c r="C20684" s="102"/>
      <c r="D20684" s="100" t="s">
        <v>34314</v>
      </c>
      <c r="E20684" s="101">
        <v>1.53</v>
      </c>
      <c r="F20684" s="102"/>
    </row>
    <row r="20685" ht="12.75" customHeight="1">
      <c r="A20685" s="100" t="s">
        <v>34168</v>
      </c>
      <c r="B20685" s="101">
        <v>7.77</v>
      </c>
      <c r="C20685" s="102"/>
      <c r="D20685" s="100" t="s">
        <v>20970</v>
      </c>
      <c r="E20685" s="101">
        <v>1.44</v>
      </c>
      <c r="F20685" s="102"/>
    </row>
    <row r="20686" ht="12.75" customHeight="1">
      <c r="A20686" s="100" t="s">
        <v>34169</v>
      </c>
      <c r="B20686" s="101">
        <v>4.8</v>
      </c>
      <c r="C20686" s="102"/>
      <c r="D20686" s="100" t="s">
        <v>34315</v>
      </c>
      <c r="E20686" s="101">
        <v>0.71</v>
      </c>
      <c r="F20686" s="102"/>
    </row>
    <row r="20687" ht="12.75" customHeight="1">
      <c r="A20687" s="100" t="s">
        <v>20734</v>
      </c>
      <c r="B20687" s="101">
        <v>19.2</v>
      </c>
      <c r="C20687" s="102"/>
      <c r="D20687" s="100" t="s">
        <v>20972</v>
      </c>
      <c r="E20687" s="101">
        <v>0.69</v>
      </c>
      <c r="F20687" s="102"/>
    </row>
    <row r="20688" ht="12.75" customHeight="1">
      <c r="A20688" s="100" t="s">
        <v>20736</v>
      </c>
      <c r="B20688" s="101">
        <v>7.77</v>
      </c>
      <c r="C20688" s="102"/>
      <c r="D20688" s="100" t="s">
        <v>34316</v>
      </c>
      <c r="E20688" s="101">
        <v>2.36</v>
      </c>
      <c r="F20688" s="102"/>
    </row>
    <row r="20689" ht="12.75" customHeight="1">
      <c r="A20689" s="100" t="s">
        <v>20737</v>
      </c>
      <c r="B20689" s="101">
        <v>4.8</v>
      </c>
      <c r="C20689" s="102"/>
      <c r="D20689" s="100" t="s">
        <v>20974</v>
      </c>
      <c r="E20689" s="101">
        <v>2.16</v>
      </c>
      <c r="F20689" s="102"/>
    </row>
    <row r="20690" ht="12.75" customHeight="1">
      <c r="A20690" s="100" t="s">
        <v>34170</v>
      </c>
      <c r="B20690" s="101">
        <v>50.31</v>
      </c>
      <c r="C20690" s="102"/>
      <c r="D20690" s="100" t="s">
        <v>34317</v>
      </c>
      <c r="E20690" s="101">
        <v>0.35</v>
      </c>
      <c r="F20690" s="102"/>
    </row>
    <row r="20691" ht="12.75" customHeight="1">
      <c r="A20691" s="100" t="s">
        <v>34171</v>
      </c>
      <c r="B20691" s="101">
        <v>32.76</v>
      </c>
      <c r="C20691" s="102"/>
      <c r="D20691" s="100" t="s">
        <v>20976</v>
      </c>
      <c r="E20691" s="101">
        <v>0.33</v>
      </c>
      <c r="F20691" s="102"/>
    </row>
    <row r="20692" ht="12.75" customHeight="1">
      <c r="A20692" s="100" t="s">
        <v>20738</v>
      </c>
      <c r="B20692" s="101">
        <v>50.31</v>
      </c>
      <c r="C20692" s="102"/>
      <c r="D20692" s="100" t="s">
        <v>34318</v>
      </c>
      <c r="E20692" s="101">
        <v>0.4</v>
      </c>
      <c r="F20692" s="102"/>
    </row>
    <row r="20693" ht="12.75" customHeight="1">
      <c r="A20693" s="100" t="s">
        <v>20740</v>
      </c>
      <c r="B20693" s="101">
        <v>32.76</v>
      </c>
      <c r="C20693" s="102"/>
      <c r="D20693" s="100" t="s">
        <v>20978</v>
      </c>
      <c r="E20693" s="101">
        <v>0.39</v>
      </c>
      <c r="F20693" s="102"/>
    </row>
    <row r="20694" ht="12.75" customHeight="1">
      <c r="A20694" s="100" t="s">
        <v>34319</v>
      </c>
      <c r="B20694" s="101">
        <v>84.02</v>
      </c>
      <c r="C20694" s="102"/>
      <c r="D20694" s="100" t="s">
        <v>34320</v>
      </c>
      <c r="E20694" s="101">
        <v>9.68</v>
      </c>
      <c r="F20694" s="102"/>
    </row>
    <row r="20695" ht="12.75" customHeight="1">
      <c r="A20695" s="100" t="s">
        <v>34321</v>
      </c>
      <c r="B20695" s="101">
        <v>58.39</v>
      </c>
      <c r="C20695" s="102"/>
      <c r="D20695" s="100" t="s">
        <v>20980</v>
      </c>
      <c r="E20695" s="101">
        <v>9.12</v>
      </c>
      <c r="F20695" s="102"/>
    </row>
    <row r="20696" ht="12.75" customHeight="1">
      <c r="A20696" s="100" t="s">
        <v>34322</v>
      </c>
      <c r="B20696" s="101">
        <v>53.0</v>
      </c>
      <c r="C20696" s="102"/>
      <c r="D20696" s="100" t="s">
        <v>34323</v>
      </c>
      <c r="E20696" s="101">
        <v>10.76</v>
      </c>
      <c r="F20696" s="102"/>
    </row>
    <row r="20697" ht="12.75" customHeight="1">
      <c r="A20697" s="100" t="s">
        <v>20741</v>
      </c>
      <c r="B20697" s="101">
        <v>81.03</v>
      </c>
      <c r="C20697" s="102"/>
      <c r="D20697" s="100" t="s">
        <v>20982</v>
      </c>
      <c r="E20697" s="101">
        <v>10.13</v>
      </c>
      <c r="F20697" s="102"/>
    </row>
    <row r="20698" ht="12.75" customHeight="1">
      <c r="A20698" s="100" t="s">
        <v>20743</v>
      </c>
      <c r="B20698" s="101">
        <v>55.4</v>
      </c>
      <c r="C20698" s="102"/>
      <c r="D20698" s="100" t="s">
        <v>34324</v>
      </c>
      <c r="E20698" s="101">
        <v>11.81</v>
      </c>
      <c r="F20698" s="102"/>
    </row>
    <row r="20699" ht="12.75" customHeight="1">
      <c r="A20699" s="100" t="s">
        <v>20745</v>
      </c>
      <c r="B20699" s="101">
        <v>50.01</v>
      </c>
      <c r="C20699" s="102"/>
      <c r="D20699" s="100" t="s">
        <v>20984</v>
      </c>
      <c r="E20699" s="101">
        <v>11.12</v>
      </c>
      <c r="F20699" s="102"/>
    </row>
    <row r="20700" ht="12.75" customHeight="1">
      <c r="A20700" s="100" t="s">
        <v>34325</v>
      </c>
      <c r="B20700" s="101">
        <v>138.1</v>
      </c>
      <c r="C20700" s="102"/>
      <c r="D20700" s="100" t="s">
        <v>34326</v>
      </c>
      <c r="E20700" s="101">
        <v>11.73</v>
      </c>
      <c r="F20700" s="102"/>
    </row>
    <row r="20701" ht="12.75" customHeight="1">
      <c r="A20701" s="100" t="s">
        <v>34327</v>
      </c>
      <c r="B20701" s="101">
        <v>92.62</v>
      </c>
      <c r="C20701" s="102"/>
      <c r="D20701" s="100" t="s">
        <v>20986</v>
      </c>
      <c r="E20701" s="101">
        <v>11.04</v>
      </c>
      <c r="F20701" s="102"/>
    </row>
    <row r="20702" ht="12.75" customHeight="1">
      <c r="A20702" s="100" t="s">
        <v>34328</v>
      </c>
      <c r="B20702" s="101">
        <v>84.09</v>
      </c>
      <c r="C20702" s="102"/>
      <c r="D20702" s="100" t="s">
        <v>34329</v>
      </c>
      <c r="E20702" s="101">
        <v>13.02</v>
      </c>
      <c r="F20702" s="102"/>
    </row>
    <row r="20703" ht="12.75" customHeight="1">
      <c r="A20703" s="100" t="s">
        <v>20746</v>
      </c>
      <c r="B20703" s="101">
        <v>132.44</v>
      </c>
      <c r="C20703" s="102"/>
      <c r="D20703" s="100" t="s">
        <v>20988</v>
      </c>
      <c r="E20703" s="101">
        <v>12.26</v>
      </c>
      <c r="F20703" s="102"/>
    </row>
    <row r="20704" ht="12.75" customHeight="1">
      <c r="A20704" s="100" t="s">
        <v>20748</v>
      </c>
      <c r="B20704" s="101">
        <v>86.96</v>
      </c>
      <c r="C20704" s="102"/>
      <c r="D20704" s="100" t="s">
        <v>34330</v>
      </c>
      <c r="E20704" s="101">
        <v>14.3</v>
      </c>
      <c r="F20704" s="102"/>
    </row>
    <row r="20705" ht="12.75" customHeight="1">
      <c r="A20705" s="100" t="s">
        <v>20749</v>
      </c>
      <c r="B20705" s="101">
        <v>78.43</v>
      </c>
      <c r="C20705" s="102"/>
      <c r="D20705" s="100" t="s">
        <v>20990</v>
      </c>
      <c r="E20705" s="101">
        <v>13.46</v>
      </c>
      <c r="F20705" s="102"/>
    </row>
    <row r="20706" ht="12.75" customHeight="1">
      <c r="A20706" s="100" t="s">
        <v>34331</v>
      </c>
      <c r="B20706" s="101">
        <v>199.87</v>
      </c>
      <c r="C20706" s="102"/>
      <c r="D20706" s="100" t="s">
        <v>34332</v>
      </c>
      <c r="E20706" s="101">
        <v>10.25</v>
      </c>
      <c r="F20706" s="102"/>
    </row>
    <row r="20707" ht="12.75" customHeight="1">
      <c r="A20707" s="100" t="s">
        <v>34333</v>
      </c>
      <c r="B20707" s="101">
        <v>135.72</v>
      </c>
      <c r="C20707" s="102"/>
      <c r="D20707" s="100" t="s">
        <v>20992</v>
      </c>
      <c r="E20707" s="101">
        <v>9.85</v>
      </c>
      <c r="F20707" s="102"/>
    </row>
    <row r="20708" ht="12.75" customHeight="1">
      <c r="A20708" s="100" t="s">
        <v>34334</v>
      </c>
      <c r="B20708" s="101">
        <v>123.5</v>
      </c>
      <c r="C20708" s="102"/>
      <c r="D20708" s="100" t="s">
        <v>34335</v>
      </c>
      <c r="E20708" s="101">
        <v>12.14</v>
      </c>
      <c r="F20708" s="102"/>
    </row>
    <row r="20709" ht="12.75" customHeight="1">
      <c r="A20709" s="100" t="s">
        <v>20750</v>
      </c>
      <c r="B20709" s="101">
        <v>191.54</v>
      </c>
      <c r="C20709" s="102"/>
      <c r="D20709" s="100" t="s">
        <v>20994</v>
      </c>
      <c r="E20709" s="101">
        <v>11.63</v>
      </c>
      <c r="F20709" s="102"/>
    </row>
    <row r="20710" ht="12.75" customHeight="1">
      <c r="A20710" s="100" t="s">
        <v>20752</v>
      </c>
      <c r="B20710" s="101">
        <v>127.39</v>
      </c>
      <c r="C20710" s="102"/>
      <c r="D20710" s="100" t="s">
        <v>34336</v>
      </c>
      <c r="E20710" s="101">
        <v>21.71</v>
      </c>
      <c r="F20710" s="102"/>
    </row>
    <row r="20711" ht="12.75" customHeight="1">
      <c r="A20711" s="100" t="s">
        <v>20754</v>
      </c>
      <c r="B20711" s="101">
        <v>115.17</v>
      </c>
      <c r="C20711" s="102"/>
      <c r="D20711" s="100" t="s">
        <v>20996</v>
      </c>
      <c r="E20711" s="101">
        <v>20.69</v>
      </c>
      <c r="F20711" s="102"/>
    </row>
    <row r="20712" ht="12.75" customHeight="1">
      <c r="A20712" s="100" t="s">
        <v>34337</v>
      </c>
      <c r="B20712" s="101">
        <v>243.99</v>
      </c>
      <c r="C20712" s="102"/>
      <c r="D20712" s="100" t="s">
        <v>34338</v>
      </c>
      <c r="E20712" s="101">
        <v>18.69</v>
      </c>
      <c r="F20712" s="102"/>
    </row>
    <row r="20713" ht="12.75" customHeight="1">
      <c r="A20713" s="100" t="s">
        <v>34339</v>
      </c>
      <c r="B20713" s="101">
        <v>147.01</v>
      </c>
      <c r="C20713" s="102"/>
      <c r="D20713" s="100" t="s">
        <v>20998</v>
      </c>
      <c r="E20713" s="101">
        <v>17.83</v>
      </c>
      <c r="F20713" s="102"/>
    </row>
    <row r="20714" ht="12.75" customHeight="1">
      <c r="A20714" s="100" t="s">
        <v>34340</v>
      </c>
      <c r="B20714" s="101">
        <v>130.55</v>
      </c>
      <c r="C20714" s="102"/>
      <c r="D20714" s="100" t="s">
        <v>34341</v>
      </c>
      <c r="E20714" s="101">
        <v>7.46</v>
      </c>
      <c r="F20714" s="102"/>
    </row>
    <row r="20715" ht="12.75" customHeight="1">
      <c r="A20715" s="100" t="s">
        <v>20755</v>
      </c>
      <c r="B20715" s="101">
        <v>235.66</v>
      </c>
      <c r="C20715" s="102"/>
      <c r="D20715" s="100" t="s">
        <v>21000</v>
      </c>
      <c r="E20715" s="101">
        <v>7.04</v>
      </c>
      <c r="F20715" s="102"/>
    </row>
    <row r="20716" ht="12.75" customHeight="1">
      <c r="A20716" s="100" t="s">
        <v>20757</v>
      </c>
      <c r="B20716" s="101">
        <v>138.68</v>
      </c>
      <c r="C20716" s="102"/>
      <c r="D20716" s="100" t="s">
        <v>34342</v>
      </c>
      <c r="E20716" s="101">
        <v>11.76</v>
      </c>
      <c r="F20716" s="102"/>
    </row>
    <row r="20717" ht="12.75" customHeight="1">
      <c r="A20717" s="100" t="s">
        <v>20758</v>
      </c>
      <c r="B20717" s="101">
        <v>122.22</v>
      </c>
      <c r="C20717" s="102"/>
      <c r="D20717" s="100" t="s">
        <v>21002</v>
      </c>
      <c r="E20717" s="101">
        <v>11.24</v>
      </c>
      <c r="F20717" s="102"/>
    </row>
    <row r="20718" ht="12.75" customHeight="1">
      <c r="A20718" s="100" t="s">
        <v>34172</v>
      </c>
      <c r="B20718" s="101">
        <v>14.29</v>
      </c>
      <c r="C20718" s="102"/>
      <c r="D20718" s="100" t="s">
        <v>34343</v>
      </c>
      <c r="E20718" s="101">
        <v>8.01</v>
      </c>
      <c r="F20718" s="102"/>
    </row>
    <row r="20719" ht="12.75" customHeight="1">
      <c r="A20719" s="100" t="s">
        <v>34173</v>
      </c>
      <c r="B20719" s="101">
        <v>9.0</v>
      </c>
      <c r="C20719" s="102"/>
      <c r="D20719" s="100" t="s">
        <v>21004</v>
      </c>
      <c r="E20719" s="101">
        <v>7.59</v>
      </c>
      <c r="F20719" s="102"/>
    </row>
    <row r="20720" ht="12.75" customHeight="1">
      <c r="A20720" s="100" t="s">
        <v>20759</v>
      </c>
      <c r="B20720" s="101">
        <v>14.29</v>
      </c>
      <c r="C20720" s="102"/>
      <c r="D20720" s="100" t="s">
        <v>34344</v>
      </c>
      <c r="E20720" s="101">
        <v>179.3</v>
      </c>
      <c r="F20720" s="102"/>
    </row>
    <row r="20721" ht="12.75" customHeight="1">
      <c r="A20721" s="100" t="s">
        <v>20761</v>
      </c>
      <c r="B20721" s="101">
        <v>9.0</v>
      </c>
      <c r="C20721" s="102"/>
      <c r="D20721" s="100" t="s">
        <v>21006</v>
      </c>
      <c r="E20721" s="101">
        <v>172.0</v>
      </c>
      <c r="F20721" s="102"/>
    </row>
    <row r="20722" ht="12.75" customHeight="1">
      <c r="A20722" s="100" t="s">
        <v>34186</v>
      </c>
      <c r="B20722" s="101">
        <v>3.7</v>
      </c>
      <c r="C20722" s="102"/>
      <c r="D20722" s="100" t="s">
        <v>34345</v>
      </c>
      <c r="E20722" s="101">
        <v>14.73</v>
      </c>
      <c r="F20722" s="102"/>
    </row>
    <row r="20723" ht="12.75" customHeight="1">
      <c r="A20723" s="100" t="s">
        <v>34187</v>
      </c>
      <c r="B20723" s="101">
        <v>0.45</v>
      </c>
      <c r="C20723" s="102"/>
      <c r="D20723" s="100" t="s">
        <v>21008</v>
      </c>
      <c r="E20723" s="101">
        <v>14.09</v>
      </c>
      <c r="F20723" s="102"/>
    </row>
    <row r="20724" ht="12.75" customHeight="1">
      <c r="A20724" s="100" t="s">
        <v>20762</v>
      </c>
      <c r="B20724" s="101">
        <v>3.7</v>
      </c>
      <c r="C20724" s="102"/>
      <c r="D20724" s="100" t="s">
        <v>34346</v>
      </c>
      <c r="E20724" s="101">
        <v>10.3</v>
      </c>
      <c r="F20724" s="102"/>
    </row>
    <row r="20725" ht="12.75" customHeight="1">
      <c r="A20725" s="100" t="s">
        <v>20764</v>
      </c>
      <c r="B20725" s="101">
        <v>0.45</v>
      </c>
      <c r="C20725" s="102"/>
      <c r="D20725" s="100" t="s">
        <v>21010</v>
      </c>
      <c r="E20725" s="101">
        <v>9.77</v>
      </c>
      <c r="F20725" s="102"/>
    </row>
    <row r="20726" ht="12.75" customHeight="1">
      <c r="A20726" s="100" t="s">
        <v>34188</v>
      </c>
      <c r="B20726" s="101">
        <v>10.49</v>
      </c>
      <c r="C20726" s="102"/>
      <c r="D20726" s="100" t="s">
        <v>34347</v>
      </c>
      <c r="E20726" s="101">
        <v>9.97</v>
      </c>
      <c r="F20726" s="102"/>
    </row>
    <row r="20727" ht="12.75" customHeight="1">
      <c r="A20727" s="100" t="s">
        <v>34189</v>
      </c>
      <c r="B20727" s="101">
        <v>0.46</v>
      </c>
      <c r="C20727" s="102"/>
      <c r="D20727" s="100" t="s">
        <v>21012</v>
      </c>
      <c r="E20727" s="101">
        <v>9.43</v>
      </c>
      <c r="F20727" s="102"/>
    </row>
    <row r="20728" ht="12.75" customHeight="1">
      <c r="A20728" s="100" t="s">
        <v>20765</v>
      </c>
      <c r="B20728" s="101">
        <v>10.49</v>
      </c>
      <c r="C20728" s="102"/>
      <c r="D20728" s="100" t="s">
        <v>34348</v>
      </c>
      <c r="E20728" s="101">
        <v>9.83</v>
      </c>
      <c r="F20728" s="102"/>
    </row>
    <row r="20729" ht="12.75" customHeight="1">
      <c r="A20729" s="100" t="s">
        <v>20767</v>
      </c>
      <c r="B20729" s="101">
        <v>0.46</v>
      </c>
      <c r="C20729" s="102"/>
      <c r="D20729" s="100" t="s">
        <v>21014</v>
      </c>
      <c r="E20729" s="101">
        <v>9.28</v>
      </c>
      <c r="F20729" s="102"/>
    </row>
    <row r="20730" ht="12.75" customHeight="1">
      <c r="A20730" s="100" t="s">
        <v>34190</v>
      </c>
      <c r="B20730" s="101">
        <v>15.57</v>
      </c>
      <c r="C20730" s="102"/>
      <c r="D20730" s="100" t="s">
        <v>34349</v>
      </c>
      <c r="E20730" s="101">
        <v>6.96</v>
      </c>
      <c r="F20730" s="102"/>
    </row>
    <row r="20731" ht="12.75" customHeight="1">
      <c r="A20731" s="100" t="s">
        <v>34191</v>
      </c>
      <c r="B20731" s="101">
        <v>0.57</v>
      </c>
      <c r="C20731" s="102"/>
      <c r="D20731" s="100" t="s">
        <v>21016</v>
      </c>
      <c r="E20731" s="101">
        <v>6.59</v>
      </c>
      <c r="F20731" s="102"/>
    </row>
    <row r="20732" ht="12.75" customHeight="1">
      <c r="A20732" s="100" t="s">
        <v>20769</v>
      </c>
      <c r="B20732" s="101">
        <v>15.57</v>
      </c>
      <c r="C20732" s="102"/>
      <c r="D20732" s="100" t="s">
        <v>34350</v>
      </c>
      <c r="E20732" s="101">
        <v>6.97</v>
      </c>
      <c r="F20732" s="102"/>
    </row>
    <row r="20733" ht="12.75" customHeight="1">
      <c r="A20733" s="100" t="s">
        <v>20771</v>
      </c>
      <c r="B20733" s="101">
        <v>0.57</v>
      </c>
      <c r="C20733" s="102"/>
      <c r="D20733" s="100" t="s">
        <v>21018</v>
      </c>
      <c r="E20733" s="101">
        <v>6.63</v>
      </c>
      <c r="F20733" s="102"/>
    </row>
    <row r="20734" ht="12.75" customHeight="1">
      <c r="A20734" s="100" t="s">
        <v>34192</v>
      </c>
      <c r="B20734" s="101">
        <v>20.69</v>
      </c>
      <c r="C20734" s="102"/>
      <c r="D20734" s="100" t="s">
        <v>34351</v>
      </c>
      <c r="E20734" s="101">
        <v>9.97</v>
      </c>
      <c r="F20734" s="102"/>
    </row>
    <row r="20735" ht="12.75" customHeight="1">
      <c r="A20735" s="100" t="s">
        <v>34193</v>
      </c>
      <c r="B20735" s="101">
        <v>0.74</v>
      </c>
      <c r="C20735" s="102"/>
      <c r="D20735" s="100" t="s">
        <v>21020</v>
      </c>
      <c r="E20735" s="101">
        <v>9.43</v>
      </c>
      <c r="F20735" s="102"/>
    </row>
    <row r="20736" ht="12.75" customHeight="1">
      <c r="A20736" s="100" t="s">
        <v>20773</v>
      </c>
      <c r="B20736" s="101">
        <v>20.69</v>
      </c>
      <c r="C20736" s="102"/>
      <c r="D20736" s="100" t="s">
        <v>34352</v>
      </c>
      <c r="E20736" s="101">
        <v>9.83</v>
      </c>
      <c r="F20736" s="102"/>
    </row>
    <row r="20737" ht="12.75" customHeight="1">
      <c r="A20737" s="100" t="s">
        <v>20775</v>
      </c>
      <c r="B20737" s="101">
        <v>0.74</v>
      </c>
      <c r="C20737" s="102"/>
      <c r="D20737" s="100" t="s">
        <v>21022</v>
      </c>
      <c r="E20737" s="101">
        <v>9.28</v>
      </c>
      <c r="F20737" s="102"/>
    </row>
    <row r="20738" ht="12.75" customHeight="1">
      <c r="A20738" s="100" t="s">
        <v>34194</v>
      </c>
      <c r="B20738" s="101">
        <v>3.51</v>
      </c>
      <c r="C20738" s="102"/>
      <c r="D20738" s="100" t="s">
        <v>34353</v>
      </c>
      <c r="E20738" s="101">
        <v>0.35</v>
      </c>
      <c r="F20738" s="102"/>
    </row>
    <row r="20739" ht="12.75" customHeight="1">
      <c r="A20739" s="100" t="s">
        <v>34195</v>
      </c>
      <c r="B20739" s="101">
        <v>0.35</v>
      </c>
      <c r="C20739" s="102"/>
      <c r="D20739" s="100" t="s">
        <v>21024</v>
      </c>
      <c r="E20739" s="101">
        <v>0.33</v>
      </c>
      <c r="F20739" s="102"/>
    </row>
    <row r="20740" ht="12.75" customHeight="1">
      <c r="A20740" s="100" t="s">
        <v>20776</v>
      </c>
      <c r="B20740" s="101">
        <v>3.51</v>
      </c>
      <c r="C20740" s="102"/>
      <c r="D20740" s="100" t="s">
        <v>34354</v>
      </c>
      <c r="E20740" s="101">
        <v>0.23</v>
      </c>
      <c r="F20740" s="102"/>
    </row>
    <row r="20741" ht="12.75" customHeight="1">
      <c r="A20741" s="100" t="s">
        <v>20778</v>
      </c>
      <c r="B20741" s="101">
        <v>0.35</v>
      </c>
      <c r="C20741" s="102"/>
      <c r="D20741" s="100" t="s">
        <v>21026</v>
      </c>
      <c r="E20741" s="101">
        <v>0.22</v>
      </c>
      <c r="F20741" s="102"/>
    </row>
    <row r="20742" ht="12.75" customHeight="1">
      <c r="A20742" s="100" t="s">
        <v>34196</v>
      </c>
      <c r="B20742" s="101">
        <v>5.38</v>
      </c>
      <c r="C20742" s="102"/>
      <c r="D20742" s="100" t="s">
        <v>34355</v>
      </c>
      <c r="E20742" s="101">
        <v>35.52</v>
      </c>
      <c r="F20742" s="102"/>
    </row>
    <row r="20743" ht="12.75" customHeight="1">
      <c r="A20743" s="100" t="s">
        <v>34197</v>
      </c>
      <c r="B20743" s="101">
        <v>0.99</v>
      </c>
      <c r="C20743" s="102"/>
      <c r="D20743" s="100" t="s">
        <v>21028</v>
      </c>
      <c r="E20743" s="101">
        <v>33.56</v>
      </c>
      <c r="F20743" s="102"/>
    </row>
    <row r="20744" ht="12.75" customHeight="1">
      <c r="A20744" s="100" t="s">
        <v>20779</v>
      </c>
      <c r="B20744" s="101">
        <v>5.38</v>
      </c>
      <c r="C20744" s="102"/>
      <c r="D20744" s="100" t="s">
        <v>34356</v>
      </c>
      <c r="E20744" s="101">
        <v>65.51</v>
      </c>
      <c r="F20744" s="102"/>
    </row>
    <row r="20745" ht="12.75" customHeight="1">
      <c r="A20745" s="100" t="s">
        <v>20781</v>
      </c>
      <c r="B20745" s="101">
        <v>0.99</v>
      </c>
      <c r="C20745" s="102"/>
      <c r="D20745" s="100" t="s">
        <v>21030</v>
      </c>
      <c r="E20745" s="101">
        <v>61.57</v>
      </c>
      <c r="F20745" s="102"/>
    </row>
    <row r="20746" ht="12.75" customHeight="1">
      <c r="A20746" s="100" t="s">
        <v>34198</v>
      </c>
      <c r="B20746" s="101">
        <v>46.54</v>
      </c>
      <c r="C20746" s="102"/>
      <c r="D20746" s="100" t="s">
        <v>34357</v>
      </c>
      <c r="E20746" s="101">
        <v>30.32</v>
      </c>
      <c r="F20746" s="102"/>
    </row>
    <row r="20747" ht="12.75" customHeight="1">
      <c r="A20747" s="100" t="s">
        <v>34199</v>
      </c>
      <c r="B20747" s="101">
        <v>3.63</v>
      </c>
      <c r="C20747" s="102"/>
      <c r="D20747" s="100" t="s">
        <v>21032</v>
      </c>
      <c r="E20747" s="101">
        <v>27.87</v>
      </c>
      <c r="F20747" s="102"/>
    </row>
    <row r="20748" ht="12.75" customHeight="1">
      <c r="A20748" s="100" t="s">
        <v>20782</v>
      </c>
      <c r="B20748" s="101">
        <v>46.54</v>
      </c>
      <c r="C20748" s="102"/>
      <c r="D20748" s="100" t="s">
        <v>34358</v>
      </c>
      <c r="E20748" s="101">
        <v>35.18</v>
      </c>
      <c r="F20748" s="102"/>
    </row>
    <row r="20749" ht="12.75" customHeight="1">
      <c r="A20749" s="100" t="s">
        <v>20784</v>
      </c>
      <c r="B20749" s="101">
        <v>3.63</v>
      </c>
      <c r="C20749" s="102"/>
      <c r="D20749" s="100" t="s">
        <v>21034</v>
      </c>
      <c r="E20749" s="101">
        <v>33.69</v>
      </c>
      <c r="F20749" s="102"/>
    </row>
    <row r="20750" ht="12.75" customHeight="1">
      <c r="A20750" s="100" t="s">
        <v>34200</v>
      </c>
      <c r="B20750" s="101">
        <v>184.42</v>
      </c>
      <c r="C20750" s="102"/>
      <c r="D20750" s="100" t="s">
        <v>34359</v>
      </c>
      <c r="E20750" s="101">
        <v>181.11</v>
      </c>
      <c r="F20750" s="102"/>
    </row>
    <row r="20751" ht="12.75" customHeight="1">
      <c r="A20751" s="100" t="s">
        <v>34201</v>
      </c>
      <c r="B20751" s="101">
        <v>110.13</v>
      </c>
      <c r="C20751" s="102"/>
      <c r="D20751" s="100" t="s">
        <v>21036</v>
      </c>
      <c r="E20751" s="101">
        <v>174.81</v>
      </c>
      <c r="F20751" s="102"/>
    </row>
    <row r="20752" ht="12.75" customHeight="1">
      <c r="A20752" s="100" t="s">
        <v>34202</v>
      </c>
      <c r="B20752" s="101">
        <v>96.11</v>
      </c>
      <c r="C20752" s="102"/>
      <c r="D20752" s="100" t="s">
        <v>34360</v>
      </c>
      <c r="E20752" s="101">
        <v>77.08</v>
      </c>
      <c r="F20752" s="102"/>
    </row>
    <row r="20753" ht="12.75" customHeight="1">
      <c r="A20753" s="100" t="s">
        <v>20785</v>
      </c>
      <c r="B20753" s="101">
        <v>179.5</v>
      </c>
      <c r="C20753" s="102"/>
      <c r="D20753" s="100" t="s">
        <v>21038</v>
      </c>
      <c r="E20753" s="101">
        <v>72.81</v>
      </c>
      <c r="F20753" s="102"/>
    </row>
    <row r="20754" ht="12.75" customHeight="1">
      <c r="A20754" s="100" t="s">
        <v>20787</v>
      </c>
      <c r="B20754" s="101">
        <v>105.21</v>
      </c>
      <c r="C20754" s="102"/>
      <c r="D20754" s="100" t="s">
        <v>34361</v>
      </c>
      <c r="E20754" s="101">
        <v>253.09</v>
      </c>
      <c r="F20754" s="102"/>
    </row>
    <row r="20755" ht="12.75" customHeight="1">
      <c r="A20755" s="100" t="s">
        <v>20788</v>
      </c>
      <c r="B20755" s="101">
        <v>91.19</v>
      </c>
      <c r="C20755" s="102"/>
      <c r="D20755" s="100" t="s">
        <v>21040</v>
      </c>
      <c r="E20755" s="101">
        <v>244.09</v>
      </c>
      <c r="F20755" s="102"/>
    </row>
    <row r="20756" ht="12.75" customHeight="1">
      <c r="A20756" s="100" t="s">
        <v>34203</v>
      </c>
      <c r="B20756" s="101">
        <v>195.91</v>
      </c>
      <c r="C20756" s="102"/>
      <c r="D20756" s="100" t="s">
        <v>34362</v>
      </c>
      <c r="E20756" s="101">
        <v>0.59</v>
      </c>
      <c r="F20756" s="102"/>
    </row>
    <row r="20757" ht="12.75" customHeight="1">
      <c r="A20757" s="100" t="s">
        <v>34204</v>
      </c>
      <c r="B20757" s="101">
        <v>111.27</v>
      </c>
      <c r="C20757" s="102"/>
      <c r="D20757" s="100" t="s">
        <v>21042</v>
      </c>
      <c r="E20757" s="101">
        <v>0.57</v>
      </c>
      <c r="F20757" s="102"/>
    </row>
    <row r="20758" ht="12.75" customHeight="1">
      <c r="A20758" s="100" t="s">
        <v>34205</v>
      </c>
      <c r="B20758" s="101">
        <v>96.11</v>
      </c>
      <c r="C20758" s="102"/>
      <c r="D20758" s="100" t="s">
        <v>34363</v>
      </c>
      <c r="E20758" s="101">
        <v>2.64</v>
      </c>
      <c r="F20758" s="102"/>
    </row>
    <row r="20759" ht="12.75" customHeight="1">
      <c r="A20759" s="100" t="s">
        <v>20789</v>
      </c>
      <c r="B20759" s="101">
        <v>190.99</v>
      </c>
      <c r="C20759" s="102"/>
      <c r="D20759" s="100" t="s">
        <v>21044</v>
      </c>
      <c r="E20759" s="101">
        <v>2.54</v>
      </c>
      <c r="F20759" s="102"/>
    </row>
    <row r="20760" ht="12.75" customHeight="1">
      <c r="A20760" s="100" t="s">
        <v>20791</v>
      </c>
      <c r="B20760" s="101">
        <v>106.35</v>
      </c>
      <c r="C20760" s="102"/>
      <c r="D20760" s="100" t="s">
        <v>34364</v>
      </c>
      <c r="E20760" s="101">
        <v>4.3</v>
      </c>
      <c r="F20760" s="102"/>
    </row>
    <row r="20761" ht="12.75" customHeight="1">
      <c r="A20761" s="100" t="s">
        <v>20792</v>
      </c>
      <c r="B20761" s="101">
        <v>91.19</v>
      </c>
      <c r="C20761" s="102"/>
      <c r="D20761" s="100" t="s">
        <v>21046</v>
      </c>
      <c r="E20761" s="101">
        <v>4.12</v>
      </c>
      <c r="F20761" s="102"/>
    </row>
    <row r="20762" ht="12.75" customHeight="1">
      <c r="A20762" s="100" t="s">
        <v>34206</v>
      </c>
      <c r="B20762" s="101">
        <v>253.26</v>
      </c>
      <c r="C20762" s="102"/>
      <c r="D20762" s="100" t="s">
        <v>34365</v>
      </c>
      <c r="E20762" s="101">
        <v>134.9</v>
      </c>
      <c r="F20762" s="102"/>
    </row>
    <row r="20763" ht="12.75" customHeight="1">
      <c r="A20763" s="100" t="s">
        <v>34207</v>
      </c>
      <c r="B20763" s="101">
        <v>132.6</v>
      </c>
      <c r="C20763" s="102"/>
      <c r="D20763" s="100" t="s">
        <v>34366</v>
      </c>
      <c r="E20763" s="101">
        <v>129.77</v>
      </c>
      <c r="F20763" s="102"/>
    </row>
    <row r="20764" ht="12.75" customHeight="1">
      <c r="A20764" s="100" t="s">
        <v>34208</v>
      </c>
      <c r="B20764" s="101">
        <v>111.9</v>
      </c>
      <c r="C20764" s="102"/>
      <c r="D20764" s="100" t="s">
        <v>34367</v>
      </c>
      <c r="E20764" s="101">
        <v>109.3</v>
      </c>
      <c r="F20764" s="102"/>
    </row>
    <row r="20765" ht="12.75" customHeight="1">
      <c r="A20765" s="100" t="s">
        <v>20793</v>
      </c>
      <c r="B20765" s="101">
        <v>248.34</v>
      </c>
      <c r="C20765" s="102"/>
      <c r="D20765" s="100" t="s">
        <v>34368</v>
      </c>
      <c r="E20765" s="101">
        <v>105.98</v>
      </c>
      <c r="F20765" s="102"/>
    </row>
    <row r="20766" ht="12.75" customHeight="1">
      <c r="A20766" s="100" t="s">
        <v>20795</v>
      </c>
      <c r="B20766" s="101">
        <v>127.68</v>
      </c>
      <c r="C20766" s="102"/>
      <c r="D20766" s="100" t="s">
        <v>34369</v>
      </c>
      <c r="E20766" s="101">
        <v>25.6</v>
      </c>
      <c r="F20766" s="102"/>
    </row>
    <row r="20767" ht="12.75" customHeight="1">
      <c r="A20767" s="100" t="s">
        <v>20796</v>
      </c>
      <c r="B20767" s="101">
        <v>106.98</v>
      </c>
      <c r="C20767" s="102"/>
      <c r="D20767" s="100" t="s">
        <v>34370</v>
      </c>
      <c r="E20767" s="101">
        <v>23.78</v>
      </c>
      <c r="F20767" s="102"/>
    </row>
    <row r="20768" ht="12.75" customHeight="1">
      <c r="A20768" s="100" t="s">
        <v>34209</v>
      </c>
      <c r="B20768" s="101">
        <v>188.53</v>
      </c>
      <c r="C20768" s="102"/>
      <c r="D20768" s="100" t="s">
        <v>34371</v>
      </c>
      <c r="E20768" s="101">
        <v>122.54</v>
      </c>
      <c r="F20768" s="102"/>
    </row>
    <row r="20769" ht="12.75" customHeight="1">
      <c r="A20769" s="100" t="s">
        <v>34210</v>
      </c>
      <c r="B20769" s="101">
        <v>84.52</v>
      </c>
      <c r="C20769" s="102"/>
      <c r="D20769" s="100" t="s">
        <v>21064</v>
      </c>
      <c r="E20769" s="101">
        <v>107.95</v>
      </c>
      <c r="F20769" s="102"/>
    </row>
    <row r="20770" ht="12.75" customHeight="1">
      <c r="A20770" s="100" t="s">
        <v>34211</v>
      </c>
      <c r="B20770" s="101">
        <v>69.77</v>
      </c>
      <c r="C20770" s="102"/>
      <c r="D20770" s="100" t="s">
        <v>34372</v>
      </c>
      <c r="E20770" s="101">
        <v>191.3</v>
      </c>
      <c r="F20770" s="102"/>
    </row>
    <row r="20771" ht="12.75" customHeight="1">
      <c r="A20771" s="100" t="s">
        <v>20797</v>
      </c>
      <c r="B20771" s="101">
        <v>183.61</v>
      </c>
      <c r="C20771" s="102"/>
      <c r="D20771" s="100" t="s">
        <v>21074</v>
      </c>
      <c r="E20771" s="101">
        <v>183.58</v>
      </c>
      <c r="F20771" s="102"/>
    </row>
    <row r="20772" ht="12.75" customHeight="1">
      <c r="A20772" s="100" t="s">
        <v>20799</v>
      </c>
      <c r="B20772" s="101">
        <v>79.6</v>
      </c>
      <c r="C20772" s="102"/>
      <c r="D20772" s="100" t="s">
        <v>34373</v>
      </c>
      <c r="E20772" s="101">
        <v>1.07</v>
      </c>
      <c r="F20772" s="102"/>
    </row>
    <row r="20773" ht="12.75" customHeight="1">
      <c r="A20773" s="100" t="s">
        <v>20800</v>
      </c>
      <c r="B20773" s="101">
        <v>64.85</v>
      </c>
      <c r="C20773" s="102"/>
      <c r="D20773" s="100" t="s">
        <v>21076</v>
      </c>
      <c r="E20773" s="101">
        <v>1.02</v>
      </c>
      <c r="F20773" s="102"/>
    </row>
    <row r="20774" ht="12.75" customHeight="1">
      <c r="A20774" s="100" t="s">
        <v>34212</v>
      </c>
      <c r="B20774" s="101">
        <v>205.44</v>
      </c>
      <c r="C20774" s="102"/>
      <c r="D20774" s="100" t="s">
        <v>34374</v>
      </c>
      <c r="E20774" s="101">
        <v>2.04</v>
      </c>
      <c r="F20774" s="102"/>
    </row>
    <row r="20775" ht="12.75" customHeight="1">
      <c r="A20775" s="100" t="s">
        <v>20801</v>
      </c>
      <c r="B20775" s="101">
        <v>196.86</v>
      </c>
      <c r="C20775" s="102"/>
      <c r="D20775" s="100" t="s">
        <v>21078</v>
      </c>
      <c r="E20775" s="101">
        <v>1.94</v>
      </c>
      <c r="F20775" s="102"/>
    </row>
    <row r="20776" ht="12.75" customHeight="1">
      <c r="A20776" s="100" t="s">
        <v>34213</v>
      </c>
      <c r="B20776" s="101">
        <v>170.53</v>
      </c>
      <c r="C20776" s="102"/>
      <c r="D20776" s="100" t="s">
        <v>34375</v>
      </c>
      <c r="E20776" s="101">
        <v>2.58</v>
      </c>
      <c r="F20776" s="102"/>
    </row>
    <row r="20777" ht="12.75" customHeight="1">
      <c r="A20777" s="100" t="s">
        <v>20803</v>
      </c>
      <c r="B20777" s="101">
        <v>161.95</v>
      </c>
      <c r="C20777" s="102"/>
      <c r="D20777" s="100" t="s">
        <v>21080</v>
      </c>
      <c r="E20777" s="101">
        <v>2.46</v>
      </c>
      <c r="F20777" s="102"/>
    </row>
    <row r="20778" ht="12.75" customHeight="1">
      <c r="A20778" s="100" t="s">
        <v>34214</v>
      </c>
      <c r="B20778" s="101">
        <v>214.86</v>
      </c>
      <c r="C20778" s="102"/>
      <c r="D20778" s="100" t="s">
        <v>34376</v>
      </c>
      <c r="E20778" s="101">
        <v>3.29</v>
      </c>
      <c r="F20778" s="102"/>
    </row>
    <row r="20779" ht="12.75" customHeight="1">
      <c r="A20779" s="100" t="s">
        <v>20805</v>
      </c>
      <c r="B20779" s="101">
        <v>206.28</v>
      </c>
      <c r="C20779" s="102"/>
      <c r="D20779" s="100" t="s">
        <v>21082</v>
      </c>
      <c r="E20779" s="101">
        <v>3.13</v>
      </c>
      <c r="F20779" s="102"/>
    </row>
    <row r="20780" ht="12.75" customHeight="1">
      <c r="A20780" s="100" t="s">
        <v>34218</v>
      </c>
      <c r="B20780" s="101">
        <v>63.79</v>
      </c>
      <c r="C20780" s="102"/>
      <c r="D20780" s="100" t="s">
        <v>34377</v>
      </c>
      <c r="E20780" s="101">
        <v>44.97</v>
      </c>
      <c r="F20780" s="102"/>
    </row>
    <row r="20781" ht="12.75" customHeight="1">
      <c r="A20781" s="100" t="s">
        <v>34219</v>
      </c>
      <c r="B20781" s="101">
        <v>13.71</v>
      </c>
      <c r="C20781" s="102"/>
      <c r="D20781" s="100" t="s">
        <v>21084</v>
      </c>
      <c r="E20781" s="101">
        <v>41.22</v>
      </c>
      <c r="F20781" s="102"/>
    </row>
    <row r="20782" ht="12.75" customHeight="1">
      <c r="A20782" s="100" t="s">
        <v>34220</v>
      </c>
      <c r="B20782" s="101">
        <v>7.52</v>
      </c>
      <c r="C20782" s="102"/>
      <c r="D20782" s="100" t="s">
        <v>34378</v>
      </c>
      <c r="E20782" s="101">
        <v>36.77</v>
      </c>
      <c r="F20782" s="102"/>
    </row>
    <row r="20783" ht="12.75" customHeight="1">
      <c r="A20783" s="100" t="s">
        <v>20813</v>
      </c>
      <c r="B20783" s="101">
        <v>63.79</v>
      </c>
      <c r="C20783" s="102"/>
      <c r="D20783" s="100" t="s">
        <v>21086</v>
      </c>
      <c r="E20783" s="101">
        <v>33.8</v>
      </c>
      <c r="F20783" s="102"/>
    </row>
    <row r="20784" ht="12.75" customHeight="1">
      <c r="A20784" s="100" t="s">
        <v>20815</v>
      </c>
      <c r="B20784" s="101">
        <v>13.71</v>
      </c>
      <c r="C20784" s="102"/>
      <c r="D20784" s="100" t="s">
        <v>34379</v>
      </c>
      <c r="E20784" s="101">
        <v>547.61</v>
      </c>
      <c r="F20784" s="102"/>
    </row>
    <row r="20785" ht="12.75" customHeight="1">
      <c r="A20785" s="100" t="s">
        <v>20816</v>
      </c>
      <c r="B20785" s="101">
        <v>7.52</v>
      </c>
      <c r="C20785" s="102"/>
      <c r="D20785" s="100" t="s">
        <v>21088</v>
      </c>
      <c r="E20785" s="101">
        <v>489.83</v>
      </c>
      <c r="F20785" s="102"/>
    </row>
    <row r="20786" ht="12.75" customHeight="1">
      <c r="A20786" s="100" t="s">
        <v>34221</v>
      </c>
      <c r="B20786" s="101">
        <v>91.67</v>
      </c>
      <c r="C20786" s="102"/>
      <c r="D20786" s="100" t="s">
        <v>34380</v>
      </c>
      <c r="E20786" s="101">
        <v>1.94</v>
      </c>
      <c r="F20786" s="102"/>
    </row>
    <row r="20787" ht="12.75" customHeight="1">
      <c r="A20787" s="100" t="s">
        <v>34222</v>
      </c>
      <c r="B20787" s="101">
        <v>18.86</v>
      </c>
      <c r="C20787" s="102"/>
      <c r="D20787" s="100" t="s">
        <v>21090</v>
      </c>
      <c r="E20787" s="101">
        <v>1.76</v>
      </c>
      <c r="F20787" s="102"/>
    </row>
    <row r="20788" ht="12.75" customHeight="1">
      <c r="A20788" s="100" t="s">
        <v>34223</v>
      </c>
      <c r="B20788" s="101">
        <v>9.94</v>
      </c>
      <c r="C20788" s="102"/>
      <c r="D20788" s="100" t="s">
        <v>34381</v>
      </c>
      <c r="E20788" s="101">
        <v>2.73</v>
      </c>
      <c r="F20788" s="102"/>
    </row>
    <row r="20789" ht="12.75" customHeight="1">
      <c r="A20789" s="100" t="s">
        <v>20817</v>
      </c>
      <c r="B20789" s="101">
        <v>91.67</v>
      </c>
      <c r="C20789" s="102"/>
      <c r="D20789" s="100" t="s">
        <v>21092</v>
      </c>
      <c r="E20789" s="101">
        <v>2.55</v>
      </c>
      <c r="F20789" s="102"/>
    </row>
    <row r="20790" ht="12.75" customHeight="1">
      <c r="A20790" s="100" t="s">
        <v>20819</v>
      </c>
      <c r="B20790" s="101">
        <v>18.86</v>
      </c>
      <c r="C20790" s="102"/>
      <c r="D20790" s="100" t="s">
        <v>34382</v>
      </c>
      <c r="E20790" s="101">
        <v>14.14</v>
      </c>
      <c r="F20790" s="102"/>
    </row>
    <row r="20791" ht="12.75" customHeight="1">
      <c r="A20791" s="100" t="s">
        <v>20820</v>
      </c>
      <c r="B20791" s="101">
        <v>9.94</v>
      </c>
      <c r="C20791" s="102"/>
      <c r="D20791" s="100" t="s">
        <v>21094</v>
      </c>
      <c r="E20791" s="101">
        <v>12.25</v>
      </c>
      <c r="F20791" s="102"/>
    </row>
    <row r="20792" ht="12.75" customHeight="1">
      <c r="A20792" s="100" t="s">
        <v>34224</v>
      </c>
      <c r="B20792" s="101">
        <v>99.6</v>
      </c>
      <c r="C20792" s="102"/>
      <c r="D20792" s="100" t="s">
        <v>34383</v>
      </c>
      <c r="E20792" s="101">
        <v>1.21</v>
      </c>
      <c r="F20792" s="102"/>
    </row>
    <row r="20793" ht="12.75" customHeight="1">
      <c r="A20793" s="100" t="s">
        <v>34225</v>
      </c>
      <c r="B20793" s="101">
        <v>20.92</v>
      </c>
      <c r="C20793" s="102"/>
      <c r="D20793" s="100" t="s">
        <v>21096</v>
      </c>
      <c r="E20793" s="101">
        <v>1.05</v>
      </c>
      <c r="F20793" s="102"/>
    </row>
    <row r="20794" ht="12.75" customHeight="1">
      <c r="A20794" s="100" t="s">
        <v>34226</v>
      </c>
      <c r="B20794" s="101">
        <v>11.24</v>
      </c>
      <c r="C20794" s="102"/>
      <c r="D20794" s="100" t="s">
        <v>34384</v>
      </c>
      <c r="E20794" s="101">
        <v>1.29</v>
      </c>
      <c r="F20794" s="102"/>
    </row>
    <row r="20795" ht="12.75" customHeight="1">
      <c r="A20795" s="100" t="s">
        <v>20821</v>
      </c>
      <c r="B20795" s="101">
        <v>99.6</v>
      </c>
      <c r="C20795" s="102"/>
      <c r="D20795" s="100" t="s">
        <v>21098</v>
      </c>
      <c r="E20795" s="101">
        <v>1.12</v>
      </c>
      <c r="F20795" s="102"/>
    </row>
    <row r="20796" ht="12.75" customHeight="1">
      <c r="A20796" s="100" t="s">
        <v>20823</v>
      </c>
      <c r="B20796" s="101">
        <v>20.92</v>
      </c>
      <c r="C20796" s="102"/>
      <c r="D20796" s="100" t="s">
        <v>34385</v>
      </c>
      <c r="E20796" s="101">
        <v>323.21</v>
      </c>
      <c r="F20796" s="102"/>
    </row>
    <row r="20797" ht="12.75" customHeight="1">
      <c r="A20797" s="100" t="s">
        <v>20824</v>
      </c>
      <c r="B20797" s="101">
        <v>11.24</v>
      </c>
      <c r="C20797" s="102"/>
      <c r="D20797" s="100" t="s">
        <v>21100</v>
      </c>
      <c r="E20797" s="101">
        <v>280.16</v>
      </c>
      <c r="F20797" s="102"/>
    </row>
    <row r="20798" ht="12.75" customHeight="1">
      <c r="A20798" s="100" t="s">
        <v>34227</v>
      </c>
      <c r="B20798" s="101">
        <v>148.16</v>
      </c>
      <c r="C20798" s="102"/>
      <c r="D20798" s="100" t="s">
        <v>34386</v>
      </c>
      <c r="E20798" s="101">
        <v>20.36</v>
      </c>
      <c r="F20798" s="102"/>
    </row>
    <row r="20799" ht="12.75" customHeight="1">
      <c r="A20799" s="100" t="s">
        <v>34228</v>
      </c>
      <c r="B20799" s="101">
        <v>31.61</v>
      </c>
      <c r="C20799" s="102"/>
      <c r="D20799" s="100" t="s">
        <v>21102</v>
      </c>
      <c r="E20799" s="101">
        <v>17.65</v>
      </c>
      <c r="F20799" s="102"/>
    </row>
    <row r="20800" ht="12.75" customHeight="1">
      <c r="A20800" s="100" t="s">
        <v>34229</v>
      </c>
      <c r="B20800" s="101">
        <v>17.38</v>
      </c>
      <c r="C20800" s="102"/>
      <c r="D20800" s="100" t="s">
        <v>34387</v>
      </c>
      <c r="E20800" s="101">
        <v>16.47</v>
      </c>
      <c r="F20800" s="102"/>
    </row>
    <row r="20801" ht="12.75" customHeight="1">
      <c r="A20801" s="100" t="s">
        <v>20825</v>
      </c>
      <c r="B20801" s="101">
        <v>148.16</v>
      </c>
      <c r="C20801" s="102"/>
      <c r="D20801" s="100" t="s">
        <v>21104</v>
      </c>
      <c r="E20801" s="101">
        <v>14.27</v>
      </c>
      <c r="F20801" s="102"/>
    </row>
    <row r="20802" ht="12.75" customHeight="1">
      <c r="A20802" s="100" t="s">
        <v>20827</v>
      </c>
      <c r="B20802" s="101">
        <v>31.61</v>
      </c>
      <c r="C20802" s="102"/>
      <c r="D20802" s="100" t="s">
        <v>34388</v>
      </c>
      <c r="E20802" s="101">
        <v>0.96</v>
      </c>
      <c r="F20802" s="102"/>
    </row>
    <row r="20803" ht="12.75" customHeight="1">
      <c r="A20803" s="100" t="s">
        <v>20828</v>
      </c>
      <c r="B20803" s="101">
        <v>17.38</v>
      </c>
      <c r="C20803" s="102"/>
      <c r="D20803" s="100" t="s">
        <v>21106</v>
      </c>
      <c r="E20803" s="101">
        <v>0.84</v>
      </c>
      <c r="F20803" s="102"/>
    </row>
    <row r="20804" ht="12.75" customHeight="1">
      <c r="A20804" s="100" t="s">
        <v>34230</v>
      </c>
      <c r="B20804" s="101">
        <v>7.71</v>
      </c>
      <c r="C20804" s="102"/>
      <c r="D20804" s="100" t="s">
        <v>34389</v>
      </c>
      <c r="E20804" s="101">
        <v>17.61</v>
      </c>
      <c r="F20804" s="102"/>
    </row>
    <row r="20805" ht="12.75" customHeight="1">
      <c r="A20805" s="100" t="s">
        <v>34231</v>
      </c>
      <c r="B20805" s="101">
        <v>1.03</v>
      </c>
      <c r="C20805" s="102"/>
      <c r="D20805" s="100" t="s">
        <v>21108</v>
      </c>
      <c r="E20805" s="101">
        <v>15.26</v>
      </c>
      <c r="F20805" s="102"/>
    </row>
    <row r="20806" ht="12.75" customHeight="1">
      <c r="A20806" s="100" t="s">
        <v>34232</v>
      </c>
      <c r="B20806" s="101">
        <v>0.28</v>
      </c>
      <c r="C20806" s="102"/>
      <c r="D20806" s="100" t="s">
        <v>34390</v>
      </c>
      <c r="E20806" s="101">
        <v>24.97</v>
      </c>
      <c r="F20806" s="102"/>
    </row>
    <row r="20807" ht="12.75" customHeight="1">
      <c r="A20807" s="100" t="s">
        <v>20829</v>
      </c>
      <c r="B20807" s="101">
        <v>7.71</v>
      </c>
      <c r="C20807" s="102"/>
      <c r="D20807" s="100" t="s">
        <v>21110</v>
      </c>
      <c r="E20807" s="101">
        <v>22.36</v>
      </c>
      <c r="F20807" s="102"/>
    </row>
    <row r="20808" ht="12.75" customHeight="1">
      <c r="A20808" s="100" t="s">
        <v>20831</v>
      </c>
      <c r="B20808" s="101">
        <v>1.03</v>
      </c>
      <c r="C20808" s="102"/>
      <c r="D20808" s="100" t="s">
        <v>34391</v>
      </c>
      <c r="E20808" s="101">
        <v>80.22</v>
      </c>
      <c r="F20808" s="102"/>
    </row>
    <row r="20809" ht="12.75" customHeight="1">
      <c r="A20809" s="100" t="s">
        <v>20832</v>
      </c>
      <c r="B20809" s="101">
        <v>0.28</v>
      </c>
      <c r="C20809" s="102"/>
      <c r="D20809" s="100" t="s">
        <v>21112</v>
      </c>
      <c r="E20809" s="101">
        <v>69.88</v>
      </c>
      <c r="F20809" s="102"/>
    </row>
    <row r="20810" ht="12.75" customHeight="1">
      <c r="A20810" s="100" t="s">
        <v>34233</v>
      </c>
      <c r="B20810" s="101">
        <v>62.51</v>
      </c>
      <c r="C20810" s="102"/>
      <c r="D20810" s="100" t="s">
        <v>34392</v>
      </c>
      <c r="E20810" s="101">
        <v>8.72</v>
      </c>
      <c r="F20810" s="102"/>
    </row>
    <row r="20811" ht="12.75" customHeight="1">
      <c r="A20811" s="100" t="s">
        <v>34234</v>
      </c>
      <c r="B20811" s="101">
        <v>9.49</v>
      </c>
      <c r="C20811" s="102"/>
      <c r="D20811" s="100" t="s">
        <v>21114</v>
      </c>
      <c r="E20811" s="101">
        <v>7.56</v>
      </c>
      <c r="F20811" s="102"/>
    </row>
    <row r="20812" ht="12.75" customHeight="1">
      <c r="A20812" s="100" t="s">
        <v>34235</v>
      </c>
      <c r="B20812" s="101">
        <v>3.4</v>
      </c>
      <c r="C20812" s="102"/>
      <c r="D20812" s="100" t="s">
        <v>34393</v>
      </c>
      <c r="E20812" s="101">
        <v>12.12</v>
      </c>
      <c r="F20812" s="102"/>
    </row>
    <row r="20813" ht="12.75" customHeight="1">
      <c r="A20813" s="100" t="s">
        <v>20833</v>
      </c>
      <c r="B20813" s="101">
        <v>62.51</v>
      </c>
      <c r="C20813" s="102"/>
      <c r="D20813" s="100" t="s">
        <v>21116</v>
      </c>
      <c r="E20813" s="101">
        <v>10.5</v>
      </c>
      <c r="F20813" s="102"/>
    </row>
    <row r="20814" ht="12.75" customHeight="1">
      <c r="A20814" s="100" t="s">
        <v>20835</v>
      </c>
      <c r="B20814" s="101">
        <v>9.49</v>
      </c>
      <c r="C20814" s="102"/>
      <c r="D20814" s="100" t="s">
        <v>34394</v>
      </c>
      <c r="E20814" s="101">
        <v>3.56</v>
      </c>
      <c r="F20814" s="102"/>
    </row>
    <row r="20815" ht="12.75" customHeight="1">
      <c r="A20815" s="100" t="s">
        <v>20837</v>
      </c>
      <c r="B20815" s="101">
        <v>3.4</v>
      </c>
      <c r="C20815" s="102"/>
      <c r="D20815" s="100" t="s">
        <v>21118</v>
      </c>
      <c r="E20815" s="101">
        <v>3.16</v>
      </c>
      <c r="F20815" s="102"/>
    </row>
    <row r="20816" ht="12.75" customHeight="1">
      <c r="A20816" s="100" t="s">
        <v>34236</v>
      </c>
      <c r="B20816" s="101">
        <v>130.86</v>
      </c>
      <c r="C20816" s="102"/>
      <c r="D20816" s="100" t="s">
        <v>34395</v>
      </c>
      <c r="E20816" s="101">
        <v>9.69</v>
      </c>
      <c r="F20816" s="102"/>
    </row>
    <row r="20817" ht="12.75" customHeight="1">
      <c r="A20817" s="100" t="s">
        <v>34237</v>
      </c>
      <c r="B20817" s="101">
        <v>17.76</v>
      </c>
      <c r="C20817" s="102"/>
      <c r="D20817" s="100" t="s">
        <v>21120</v>
      </c>
      <c r="E20817" s="101">
        <v>8.4</v>
      </c>
      <c r="F20817" s="102"/>
    </row>
    <row r="20818" ht="12.75" customHeight="1">
      <c r="A20818" s="100" t="s">
        <v>34238</v>
      </c>
      <c r="B20818" s="101">
        <v>4.91</v>
      </c>
      <c r="C20818" s="102"/>
      <c r="D20818" s="100" t="s">
        <v>34396</v>
      </c>
      <c r="E20818" s="101">
        <v>12.12</v>
      </c>
      <c r="F20818" s="102"/>
    </row>
    <row r="20819" ht="12.75" customHeight="1">
      <c r="A20819" s="100" t="s">
        <v>20838</v>
      </c>
      <c r="B20819" s="101">
        <v>130.86</v>
      </c>
      <c r="C20819" s="102"/>
      <c r="D20819" s="100" t="s">
        <v>21122</v>
      </c>
      <c r="E20819" s="101">
        <v>10.5</v>
      </c>
      <c r="F20819" s="102"/>
    </row>
    <row r="20820" ht="12.75" customHeight="1">
      <c r="A20820" s="100" t="s">
        <v>20840</v>
      </c>
      <c r="B20820" s="101">
        <v>17.76</v>
      </c>
      <c r="C20820" s="102"/>
      <c r="D20820" s="100" t="s">
        <v>34397</v>
      </c>
      <c r="E20820" s="101">
        <v>19.39</v>
      </c>
      <c r="F20820" s="102"/>
    </row>
    <row r="20821" ht="12.75" customHeight="1">
      <c r="A20821" s="100" t="s">
        <v>20841</v>
      </c>
      <c r="B20821" s="101">
        <v>4.91</v>
      </c>
      <c r="C20821" s="102"/>
      <c r="D20821" s="100" t="s">
        <v>21124</v>
      </c>
      <c r="E20821" s="101">
        <v>16.8</v>
      </c>
      <c r="F20821" s="102"/>
    </row>
    <row r="20822" ht="12.75" customHeight="1">
      <c r="A20822" s="100" t="s">
        <v>34239</v>
      </c>
      <c r="B20822" s="101">
        <v>11.53</v>
      </c>
      <c r="C20822" s="102"/>
      <c r="D20822" s="100" t="s">
        <v>34398</v>
      </c>
      <c r="E20822" s="101">
        <v>14.54</v>
      </c>
      <c r="F20822" s="102"/>
    </row>
    <row r="20823" ht="12.75" customHeight="1">
      <c r="A20823" s="100" t="s">
        <v>34240</v>
      </c>
      <c r="B20823" s="101">
        <v>1.37</v>
      </c>
      <c r="C20823" s="102"/>
      <c r="D20823" s="100" t="s">
        <v>21126</v>
      </c>
      <c r="E20823" s="101">
        <v>12.6</v>
      </c>
      <c r="F20823" s="102"/>
    </row>
    <row r="20824" ht="12.75" customHeight="1">
      <c r="A20824" s="100" t="s">
        <v>34241</v>
      </c>
      <c r="B20824" s="101">
        <v>0.23</v>
      </c>
      <c r="C20824" s="102"/>
      <c r="D20824" s="100" t="s">
        <v>34399</v>
      </c>
      <c r="E20824" s="101">
        <v>4.84</v>
      </c>
      <c r="F20824" s="102"/>
    </row>
    <row r="20825" ht="12.75" customHeight="1">
      <c r="A20825" s="100" t="s">
        <v>20842</v>
      </c>
      <c r="B20825" s="101">
        <v>11.53</v>
      </c>
      <c r="C20825" s="102"/>
      <c r="D20825" s="100" t="s">
        <v>21128</v>
      </c>
      <c r="E20825" s="101">
        <v>4.2</v>
      </c>
      <c r="F20825" s="102"/>
    </row>
    <row r="20826" ht="12.75" customHeight="1">
      <c r="A20826" s="100" t="s">
        <v>20844</v>
      </c>
      <c r="B20826" s="101">
        <v>1.37</v>
      </c>
      <c r="C20826" s="102"/>
      <c r="D20826" s="100" t="s">
        <v>34400</v>
      </c>
      <c r="E20826" s="101">
        <v>4.28</v>
      </c>
      <c r="F20826" s="102"/>
    </row>
    <row r="20827" ht="12.75" customHeight="1">
      <c r="A20827" s="100" t="s">
        <v>20845</v>
      </c>
      <c r="B20827" s="101">
        <v>0.23</v>
      </c>
      <c r="C20827" s="102"/>
      <c r="D20827" s="100" t="s">
        <v>21130</v>
      </c>
      <c r="E20827" s="101">
        <v>4.05</v>
      </c>
      <c r="F20827" s="102"/>
    </row>
    <row r="20828" ht="12.75" customHeight="1">
      <c r="A20828" s="100" t="s">
        <v>34242</v>
      </c>
      <c r="B20828" s="101">
        <v>47.08</v>
      </c>
      <c r="C20828" s="102"/>
      <c r="D20828" s="100" t="s">
        <v>34401</v>
      </c>
      <c r="E20828" s="101">
        <v>24.07</v>
      </c>
      <c r="F20828" s="102"/>
    </row>
    <row r="20829" ht="12.75" customHeight="1">
      <c r="A20829" s="100" t="s">
        <v>34243</v>
      </c>
      <c r="B20829" s="101">
        <v>11.08</v>
      </c>
      <c r="C20829" s="102"/>
      <c r="D20829" s="100" t="s">
        <v>21132</v>
      </c>
      <c r="E20829" s="101">
        <v>22.77</v>
      </c>
      <c r="F20829" s="102"/>
    </row>
    <row r="20830" ht="12.75" customHeight="1">
      <c r="A20830" s="100" t="s">
        <v>34244</v>
      </c>
      <c r="B20830" s="101">
        <v>6.71</v>
      </c>
      <c r="C20830" s="102"/>
      <c r="D20830" s="100" t="s">
        <v>34402</v>
      </c>
      <c r="E20830" s="101">
        <v>461.33</v>
      </c>
      <c r="F20830" s="102"/>
    </row>
    <row r="20831" ht="12.75" customHeight="1">
      <c r="A20831" s="100" t="s">
        <v>20846</v>
      </c>
      <c r="B20831" s="101">
        <v>47.08</v>
      </c>
      <c r="C20831" s="102"/>
      <c r="D20831" s="100" t="s">
        <v>21134</v>
      </c>
      <c r="E20831" s="101">
        <v>423.65</v>
      </c>
      <c r="F20831" s="102"/>
    </row>
    <row r="20832" ht="12.75" customHeight="1">
      <c r="A20832" s="100" t="s">
        <v>20848</v>
      </c>
      <c r="B20832" s="101">
        <v>11.08</v>
      </c>
      <c r="C20832" s="102"/>
      <c r="D20832" s="100" t="s">
        <v>34403</v>
      </c>
      <c r="E20832" s="101">
        <v>6.22</v>
      </c>
      <c r="F20832" s="102"/>
    </row>
    <row r="20833" ht="12.75" customHeight="1">
      <c r="A20833" s="100" t="s">
        <v>20849</v>
      </c>
      <c r="B20833" s="101">
        <v>6.71</v>
      </c>
      <c r="C20833" s="102"/>
      <c r="D20833" s="100" t="s">
        <v>21136</v>
      </c>
      <c r="E20833" s="101">
        <v>5.86</v>
      </c>
      <c r="F20833" s="102"/>
    </row>
    <row r="20834" ht="12.75" customHeight="1">
      <c r="A20834" s="100" t="s">
        <v>34245</v>
      </c>
      <c r="B20834" s="101">
        <v>803.74</v>
      </c>
      <c r="C20834" s="102"/>
      <c r="D20834" s="100" t="s">
        <v>34404</v>
      </c>
      <c r="E20834" s="101">
        <v>14.55</v>
      </c>
      <c r="F20834" s="102"/>
    </row>
    <row r="20835" ht="12.75" customHeight="1">
      <c r="A20835" s="100" t="s">
        <v>34246</v>
      </c>
      <c r="B20835" s="101">
        <v>430.47</v>
      </c>
      <c r="C20835" s="102"/>
      <c r="D20835" s="100" t="s">
        <v>21138</v>
      </c>
      <c r="E20835" s="101">
        <v>13.23</v>
      </c>
      <c r="F20835" s="102"/>
    </row>
    <row r="20836" ht="12.75" customHeight="1">
      <c r="A20836" s="100" t="s">
        <v>34247</v>
      </c>
      <c r="B20836" s="101">
        <v>352.57</v>
      </c>
      <c r="C20836" s="102"/>
      <c r="D20836" s="100" t="s">
        <v>34405</v>
      </c>
      <c r="E20836" s="101">
        <v>8.08</v>
      </c>
      <c r="F20836" s="102"/>
    </row>
    <row r="20837" ht="12.75" customHeight="1">
      <c r="A20837" s="100" t="s">
        <v>20850</v>
      </c>
      <c r="B20837" s="101">
        <v>800.75</v>
      </c>
      <c r="C20837" s="102"/>
      <c r="D20837" s="100" t="s">
        <v>21140</v>
      </c>
      <c r="E20837" s="101">
        <v>7.0</v>
      </c>
      <c r="F20837" s="102"/>
    </row>
    <row r="20838" ht="12.75" customHeight="1">
      <c r="A20838" s="100" t="s">
        <v>20852</v>
      </c>
      <c r="B20838" s="101">
        <v>427.48</v>
      </c>
      <c r="C20838" s="102"/>
      <c r="D20838" s="100" t="s">
        <v>34406</v>
      </c>
      <c r="E20838" s="101">
        <v>31.46</v>
      </c>
      <c r="F20838" s="102"/>
    </row>
    <row r="20839" ht="12.75" customHeight="1">
      <c r="A20839" s="100" t="s">
        <v>20853</v>
      </c>
      <c r="B20839" s="101">
        <v>349.58</v>
      </c>
      <c r="C20839" s="102"/>
      <c r="D20839" s="100" t="s">
        <v>21142</v>
      </c>
      <c r="E20839" s="101">
        <v>28.86</v>
      </c>
      <c r="F20839" s="102"/>
    </row>
    <row r="20840" ht="12.75" customHeight="1">
      <c r="A20840" s="100" t="s">
        <v>34248</v>
      </c>
      <c r="B20840" s="101">
        <v>15.15</v>
      </c>
      <c r="C20840" s="102"/>
      <c r="D20840" s="100" t="s">
        <v>34407</v>
      </c>
      <c r="E20840" s="101">
        <v>32.47</v>
      </c>
      <c r="F20840" s="102"/>
    </row>
    <row r="20841" ht="12.75" customHeight="1">
      <c r="A20841" s="100" t="s">
        <v>34249</v>
      </c>
      <c r="B20841" s="101">
        <v>12.62</v>
      </c>
      <c r="C20841" s="102"/>
      <c r="D20841" s="100" t="s">
        <v>21144</v>
      </c>
      <c r="E20841" s="101">
        <v>30.03</v>
      </c>
      <c r="F20841" s="102"/>
    </row>
    <row r="20842" ht="12.75" customHeight="1">
      <c r="A20842" s="100" t="s">
        <v>20854</v>
      </c>
      <c r="B20842" s="101">
        <v>15.15</v>
      </c>
      <c r="C20842" s="102"/>
      <c r="D20842" s="100" t="s">
        <v>34408</v>
      </c>
      <c r="E20842" s="101">
        <v>39.38</v>
      </c>
      <c r="F20842" s="102"/>
    </row>
    <row r="20843" ht="12.75" customHeight="1">
      <c r="A20843" s="100" t="s">
        <v>20856</v>
      </c>
      <c r="B20843" s="101">
        <v>12.62</v>
      </c>
      <c r="C20843" s="102"/>
      <c r="D20843" s="100" t="s">
        <v>21146</v>
      </c>
      <c r="E20843" s="101">
        <v>36.42</v>
      </c>
      <c r="F20843" s="102"/>
    </row>
    <row r="20844" ht="12.75" customHeight="1">
      <c r="A20844" s="100" t="s">
        <v>34250</v>
      </c>
      <c r="B20844" s="101">
        <v>29.1</v>
      </c>
      <c r="C20844" s="102"/>
      <c r="D20844" s="100" t="s">
        <v>34409</v>
      </c>
      <c r="E20844" s="101">
        <v>44.14</v>
      </c>
      <c r="F20844" s="102"/>
    </row>
    <row r="20845" ht="12.75" customHeight="1">
      <c r="A20845" s="100" t="s">
        <v>34251</v>
      </c>
      <c r="B20845" s="101">
        <v>24.25</v>
      </c>
      <c r="C20845" s="102"/>
      <c r="D20845" s="100" t="s">
        <v>21148</v>
      </c>
      <c r="E20845" s="101">
        <v>40.06</v>
      </c>
      <c r="F20845" s="102"/>
    </row>
    <row r="20846" ht="12.75" customHeight="1">
      <c r="A20846" s="100" t="s">
        <v>20857</v>
      </c>
      <c r="B20846" s="101">
        <v>29.1</v>
      </c>
      <c r="C20846" s="102"/>
      <c r="D20846" s="100" t="s">
        <v>34410</v>
      </c>
      <c r="E20846" s="101">
        <v>62.31</v>
      </c>
      <c r="F20846" s="102"/>
    </row>
    <row r="20847" ht="12.75" customHeight="1">
      <c r="A20847" s="100" t="s">
        <v>20859</v>
      </c>
      <c r="B20847" s="101">
        <v>24.25</v>
      </c>
      <c r="C20847" s="102"/>
      <c r="D20847" s="100" t="s">
        <v>21150</v>
      </c>
      <c r="E20847" s="101">
        <v>56.32</v>
      </c>
      <c r="F20847" s="102"/>
    </row>
    <row r="20848" ht="12.75" customHeight="1">
      <c r="A20848" s="100" t="s">
        <v>34252</v>
      </c>
      <c r="B20848" s="101">
        <v>0.23</v>
      </c>
      <c r="C20848" s="102"/>
      <c r="D20848" s="100" t="s">
        <v>34411</v>
      </c>
      <c r="E20848" s="101">
        <v>23.43</v>
      </c>
      <c r="F20848" s="102"/>
    </row>
    <row r="20849" ht="12.75" customHeight="1">
      <c r="A20849" s="100" t="s">
        <v>34253</v>
      </c>
      <c r="B20849" s="101">
        <v>0.23</v>
      </c>
      <c r="C20849" s="102"/>
      <c r="D20849" s="100" t="s">
        <v>21152</v>
      </c>
      <c r="E20849" s="101">
        <v>20.31</v>
      </c>
      <c r="F20849" s="102"/>
    </row>
    <row r="20850" ht="12.75" customHeight="1">
      <c r="A20850" s="100" t="s">
        <v>20860</v>
      </c>
      <c r="B20850" s="101">
        <v>0.23</v>
      </c>
      <c r="C20850" s="102"/>
      <c r="D20850" s="100" t="s">
        <v>34412</v>
      </c>
      <c r="E20850" s="101">
        <v>73.72</v>
      </c>
      <c r="F20850" s="102"/>
    </row>
    <row r="20851" ht="12.75" customHeight="1">
      <c r="A20851" s="100" t="s">
        <v>20862</v>
      </c>
      <c r="B20851" s="101">
        <v>0.23</v>
      </c>
      <c r="C20851" s="102"/>
      <c r="D20851" s="100" t="s">
        <v>21154</v>
      </c>
      <c r="E20851" s="101">
        <v>64.98</v>
      </c>
      <c r="F20851" s="102"/>
    </row>
    <row r="20852" ht="12.75" customHeight="1">
      <c r="A20852" s="100" t="s">
        <v>34254</v>
      </c>
      <c r="B20852" s="101">
        <v>1.11</v>
      </c>
      <c r="C20852" s="102"/>
      <c r="D20852" s="100" t="s">
        <v>34413</v>
      </c>
      <c r="E20852" s="101">
        <v>70.91</v>
      </c>
      <c r="F20852" s="102"/>
    </row>
    <row r="20853" ht="12.75" customHeight="1">
      <c r="A20853" s="100" t="s">
        <v>34255</v>
      </c>
      <c r="B20853" s="101">
        <v>1.11</v>
      </c>
      <c r="C20853" s="102"/>
      <c r="D20853" s="100" t="s">
        <v>21156</v>
      </c>
      <c r="E20853" s="101">
        <v>66.59</v>
      </c>
      <c r="F20853" s="102"/>
    </row>
    <row r="20854" ht="12.75" customHeight="1">
      <c r="A20854" s="100" t="s">
        <v>20863</v>
      </c>
      <c r="B20854" s="101">
        <v>1.11</v>
      </c>
      <c r="C20854" s="102"/>
      <c r="D20854" s="100" t="s">
        <v>34414</v>
      </c>
      <c r="E20854" s="101">
        <v>84.74</v>
      </c>
      <c r="F20854" s="102"/>
    </row>
    <row r="20855" ht="12.75" customHeight="1">
      <c r="A20855" s="100" t="s">
        <v>20865</v>
      </c>
      <c r="B20855" s="101">
        <v>1.11</v>
      </c>
      <c r="C20855" s="102"/>
      <c r="D20855" s="100" t="s">
        <v>21158</v>
      </c>
      <c r="E20855" s="101">
        <v>79.49</v>
      </c>
      <c r="F20855" s="102"/>
    </row>
    <row r="20856" ht="12.75" customHeight="1">
      <c r="A20856" s="100" t="s">
        <v>34256</v>
      </c>
      <c r="B20856" s="101">
        <v>3.43</v>
      </c>
      <c r="C20856" s="102"/>
      <c r="D20856" s="100" t="s">
        <v>34415</v>
      </c>
      <c r="E20856" s="101">
        <v>104.85</v>
      </c>
      <c r="F20856" s="102"/>
    </row>
    <row r="20857" ht="12.75" customHeight="1">
      <c r="A20857" s="100" t="s">
        <v>34257</v>
      </c>
      <c r="B20857" s="101">
        <v>0.55</v>
      </c>
      <c r="C20857" s="102"/>
      <c r="D20857" s="100" t="s">
        <v>21160</v>
      </c>
      <c r="E20857" s="101">
        <v>98.22</v>
      </c>
      <c r="F20857" s="102"/>
    </row>
    <row r="20858" ht="12.75" customHeight="1">
      <c r="A20858" s="100" t="s">
        <v>34258</v>
      </c>
      <c r="B20858" s="101">
        <v>0.2</v>
      </c>
      <c r="C20858" s="102"/>
      <c r="D20858" s="100" t="s">
        <v>34416</v>
      </c>
      <c r="E20858" s="101">
        <v>228.39</v>
      </c>
      <c r="F20858" s="102"/>
    </row>
    <row r="20859" ht="12.75" customHeight="1">
      <c r="A20859" s="100" t="s">
        <v>20866</v>
      </c>
      <c r="B20859" s="101">
        <v>3.43</v>
      </c>
      <c r="C20859" s="102"/>
      <c r="D20859" s="100" t="s">
        <v>21162</v>
      </c>
      <c r="E20859" s="101">
        <v>210.32</v>
      </c>
      <c r="F20859" s="102"/>
    </row>
    <row r="20860" ht="12.75" customHeight="1">
      <c r="A20860" s="100" t="s">
        <v>20868</v>
      </c>
      <c r="B20860" s="101">
        <v>0.55</v>
      </c>
      <c r="C20860" s="102"/>
      <c r="D20860" s="100" t="s">
        <v>34417</v>
      </c>
      <c r="E20860" s="101">
        <v>237.5</v>
      </c>
      <c r="F20860" s="102"/>
    </row>
    <row r="20861" ht="12.75" customHeight="1">
      <c r="A20861" s="100" t="s">
        <v>20869</v>
      </c>
      <c r="B20861" s="101">
        <v>0.2</v>
      </c>
      <c r="C20861" s="102"/>
      <c r="D20861" s="100" t="s">
        <v>21164</v>
      </c>
      <c r="E20861" s="101">
        <v>219.02</v>
      </c>
      <c r="F20861" s="102"/>
    </row>
    <row r="20862" ht="12.75" customHeight="1">
      <c r="A20862" s="100" t="s">
        <v>34259</v>
      </c>
      <c r="B20862" s="101">
        <v>2.49</v>
      </c>
      <c r="C20862" s="102"/>
      <c r="D20862" s="100" t="s">
        <v>34418</v>
      </c>
      <c r="E20862" s="101">
        <v>57.15</v>
      </c>
      <c r="F20862" s="102"/>
    </row>
    <row r="20863" ht="12.75" customHeight="1">
      <c r="A20863" s="100" t="s">
        <v>34260</v>
      </c>
      <c r="B20863" s="101">
        <v>1.69</v>
      </c>
      <c r="C20863" s="102"/>
      <c r="D20863" s="100" t="s">
        <v>21166</v>
      </c>
      <c r="E20863" s="101">
        <v>52.59</v>
      </c>
      <c r="F20863" s="102"/>
    </row>
    <row r="20864" ht="12.75" customHeight="1">
      <c r="A20864" s="100" t="s">
        <v>20870</v>
      </c>
      <c r="B20864" s="101">
        <v>2.49</v>
      </c>
      <c r="C20864" s="102"/>
      <c r="D20864" s="100" t="s">
        <v>34419</v>
      </c>
      <c r="E20864" s="101">
        <v>142.02</v>
      </c>
      <c r="F20864" s="102"/>
    </row>
    <row r="20865" ht="12.75" customHeight="1">
      <c r="A20865" s="100" t="s">
        <v>20872</v>
      </c>
      <c r="B20865" s="101">
        <v>1.69</v>
      </c>
      <c r="C20865" s="102"/>
      <c r="D20865" s="100" t="s">
        <v>21168</v>
      </c>
      <c r="E20865" s="101">
        <v>130.82</v>
      </c>
      <c r="F20865" s="102"/>
    </row>
    <row r="20866" ht="12.75" customHeight="1">
      <c r="A20866" s="100" t="s">
        <v>34263</v>
      </c>
      <c r="B20866" s="101">
        <v>4.11</v>
      </c>
      <c r="C20866" s="102"/>
      <c r="D20866" s="100" t="s">
        <v>34420</v>
      </c>
      <c r="E20866" s="101">
        <v>50.01</v>
      </c>
      <c r="F20866" s="102"/>
    </row>
    <row r="20867" ht="12.75" customHeight="1">
      <c r="A20867" s="100" t="s">
        <v>34264</v>
      </c>
      <c r="B20867" s="101">
        <v>0.08</v>
      </c>
      <c r="C20867" s="102"/>
      <c r="D20867" s="100" t="s">
        <v>21170</v>
      </c>
      <c r="E20867" s="101">
        <v>46.83</v>
      </c>
      <c r="F20867" s="102"/>
    </row>
    <row r="20868" ht="12.75" customHeight="1">
      <c r="A20868" s="100" t="s">
        <v>20876</v>
      </c>
      <c r="B20868" s="101">
        <v>4.11</v>
      </c>
      <c r="C20868" s="102"/>
      <c r="D20868" s="100" t="s">
        <v>34421</v>
      </c>
      <c r="E20868" s="101">
        <v>392.54</v>
      </c>
      <c r="F20868" s="102"/>
    </row>
    <row r="20869" ht="12.75" customHeight="1">
      <c r="A20869" s="100" t="s">
        <v>20878</v>
      </c>
      <c r="B20869" s="101">
        <v>0.08</v>
      </c>
      <c r="C20869" s="102"/>
      <c r="D20869" s="100" t="s">
        <v>21172</v>
      </c>
      <c r="E20869" s="101">
        <v>361.85</v>
      </c>
      <c r="F20869" s="102"/>
    </row>
    <row r="20870" ht="12.75" customHeight="1">
      <c r="A20870" s="100" t="s">
        <v>34265</v>
      </c>
      <c r="B20870" s="101">
        <v>4.47</v>
      </c>
      <c r="C20870" s="102"/>
      <c r="D20870" s="100" t="s">
        <v>34422</v>
      </c>
      <c r="E20870" s="101">
        <v>284.64</v>
      </c>
      <c r="F20870" s="102"/>
    </row>
    <row r="20871" ht="12.75" customHeight="1">
      <c r="A20871" s="100" t="s">
        <v>34266</v>
      </c>
      <c r="B20871" s="101">
        <v>0.3</v>
      </c>
      <c r="C20871" s="102"/>
      <c r="D20871" s="100" t="s">
        <v>21174</v>
      </c>
      <c r="E20871" s="101">
        <v>262.59</v>
      </c>
      <c r="F20871" s="102"/>
    </row>
    <row r="20872" ht="12.75" customHeight="1">
      <c r="A20872" s="100" t="s">
        <v>20879</v>
      </c>
      <c r="B20872" s="101">
        <v>4.47</v>
      </c>
      <c r="C20872" s="102"/>
      <c r="D20872" s="100" t="s">
        <v>34423</v>
      </c>
      <c r="E20872" s="101">
        <v>294.31</v>
      </c>
      <c r="F20872" s="102"/>
    </row>
    <row r="20873" ht="12.75" customHeight="1">
      <c r="A20873" s="100" t="s">
        <v>20881</v>
      </c>
      <c r="B20873" s="101">
        <v>0.3</v>
      </c>
      <c r="C20873" s="102"/>
      <c r="D20873" s="100" t="s">
        <v>21176</v>
      </c>
      <c r="E20873" s="101">
        <v>271.75</v>
      </c>
      <c r="F20873" s="102"/>
    </row>
    <row r="20874" ht="12.75" customHeight="1">
      <c r="A20874" s="100" t="s">
        <v>34267</v>
      </c>
      <c r="B20874" s="101">
        <v>323.17</v>
      </c>
      <c r="C20874" s="102"/>
      <c r="D20874" s="100" t="s">
        <v>34424</v>
      </c>
      <c r="E20874" s="101">
        <v>303.98</v>
      </c>
      <c r="F20874" s="102"/>
    </row>
    <row r="20875" ht="12.75" customHeight="1">
      <c r="A20875" s="100" t="s">
        <v>34268</v>
      </c>
      <c r="B20875" s="101">
        <v>188.75</v>
      </c>
      <c r="C20875" s="102"/>
      <c r="D20875" s="100" t="s">
        <v>21178</v>
      </c>
      <c r="E20875" s="101">
        <v>280.91</v>
      </c>
      <c r="F20875" s="102"/>
    </row>
    <row r="20876" ht="12.75" customHeight="1">
      <c r="A20876" s="100" t="s">
        <v>34269</v>
      </c>
      <c r="B20876" s="101">
        <v>171.67</v>
      </c>
      <c r="C20876" s="102"/>
      <c r="D20876" s="100" t="s">
        <v>34425</v>
      </c>
      <c r="E20876" s="101">
        <v>375.95</v>
      </c>
      <c r="F20876" s="102"/>
    </row>
    <row r="20877" ht="12.75" customHeight="1">
      <c r="A20877" s="100" t="s">
        <v>20882</v>
      </c>
      <c r="B20877" s="101">
        <v>311.81</v>
      </c>
      <c r="C20877" s="102"/>
      <c r="D20877" s="100" t="s">
        <v>21180</v>
      </c>
      <c r="E20877" s="101">
        <v>347.26</v>
      </c>
      <c r="F20877" s="102"/>
    </row>
    <row r="20878" ht="12.75" customHeight="1">
      <c r="A20878" s="100" t="s">
        <v>20884</v>
      </c>
      <c r="B20878" s="101">
        <v>177.39</v>
      </c>
      <c r="C20878" s="102"/>
      <c r="D20878" s="100" t="s">
        <v>34426</v>
      </c>
      <c r="E20878" s="101">
        <v>563.98</v>
      </c>
      <c r="F20878" s="102"/>
    </row>
    <row r="20879" ht="12.75" customHeight="1">
      <c r="A20879" s="100" t="s">
        <v>20885</v>
      </c>
      <c r="B20879" s="101">
        <v>160.31</v>
      </c>
      <c r="C20879" s="102"/>
      <c r="D20879" s="100" t="s">
        <v>21182</v>
      </c>
      <c r="E20879" s="101">
        <v>519.43</v>
      </c>
      <c r="F20879" s="102"/>
    </row>
    <row r="20880" ht="12.75" customHeight="1">
      <c r="A20880" s="100" t="s">
        <v>34270</v>
      </c>
      <c r="B20880" s="101">
        <v>17.62</v>
      </c>
      <c r="C20880" s="102"/>
      <c r="D20880" s="100" t="s">
        <v>34427</v>
      </c>
      <c r="E20880" s="101">
        <v>241.58</v>
      </c>
      <c r="F20880" s="102"/>
    </row>
    <row r="20881" ht="12.75" customHeight="1">
      <c r="A20881" s="100" t="s">
        <v>34271</v>
      </c>
      <c r="B20881" s="101">
        <v>0.11</v>
      </c>
      <c r="C20881" s="102"/>
      <c r="D20881" s="100" t="s">
        <v>21184</v>
      </c>
      <c r="E20881" s="101">
        <v>222.9</v>
      </c>
      <c r="F20881" s="102"/>
    </row>
    <row r="20882" ht="12.75" customHeight="1">
      <c r="A20882" s="100" t="s">
        <v>20886</v>
      </c>
      <c r="B20882" s="101">
        <v>17.62</v>
      </c>
      <c r="C20882" s="102"/>
      <c r="D20882" s="100" t="s">
        <v>34428</v>
      </c>
      <c r="E20882" s="101">
        <v>317.53</v>
      </c>
      <c r="F20882" s="102"/>
    </row>
    <row r="20883" ht="12.75" customHeight="1">
      <c r="A20883" s="100" t="s">
        <v>20888</v>
      </c>
      <c r="B20883" s="101">
        <v>0.11</v>
      </c>
      <c r="C20883" s="102"/>
      <c r="D20883" s="100" t="s">
        <v>21186</v>
      </c>
      <c r="E20883" s="101">
        <v>292.63</v>
      </c>
      <c r="F20883" s="102"/>
    </row>
    <row r="20884" ht="12.75" customHeight="1">
      <c r="A20884" s="100" t="s">
        <v>34272</v>
      </c>
      <c r="B20884" s="101">
        <v>84.67</v>
      </c>
      <c r="C20884" s="102"/>
      <c r="D20884" s="100" t="s">
        <v>34429</v>
      </c>
      <c r="E20884" s="101">
        <v>394.53</v>
      </c>
      <c r="F20884" s="102"/>
    </row>
    <row r="20885" ht="12.75" customHeight="1">
      <c r="A20885" s="100" t="s">
        <v>34273</v>
      </c>
      <c r="B20885" s="101">
        <v>40.76</v>
      </c>
      <c r="C20885" s="102"/>
      <c r="D20885" s="100" t="s">
        <v>21188</v>
      </c>
      <c r="E20885" s="101">
        <v>362.98</v>
      </c>
      <c r="F20885" s="102"/>
    </row>
    <row r="20886" ht="12.75" customHeight="1">
      <c r="A20886" s="100" t="s">
        <v>20889</v>
      </c>
      <c r="B20886" s="101">
        <v>82.0</v>
      </c>
      <c r="C20886" s="102"/>
      <c r="D20886" s="100" t="s">
        <v>34430</v>
      </c>
      <c r="E20886" s="101">
        <v>355.04</v>
      </c>
      <c r="F20886" s="102"/>
    </row>
    <row r="20887" ht="12.75" customHeight="1">
      <c r="A20887" s="100" t="s">
        <v>20891</v>
      </c>
      <c r="B20887" s="101">
        <v>38.09</v>
      </c>
      <c r="C20887" s="102"/>
      <c r="D20887" s="100" t="s">
        <v>21190</v>
      </c>
      <c r="E20887" s="101">
        <v>328.63</v>
      </c>
      <c r="F20887" s="102"/>
    </row>
    <row r="20888" ht="12.75" customHeight="1">
      <c r="A20888" s="100" t="s">
        <v>34280</v>
      </c>
      <c r="B20888" s="101">
        <v>0.54</v>
      </c>
      <c r="C20888" s="102"/>
      <c r="D20888" s="100" t="s">
        <v>34431</v>
      </c>
      <c r="E20888" s="101">
        <v>471.35</v>
      </c>
      <c r="F20888" s="102"/>
    </row>
    <row r="20889" ht="12.75" customHeight="1">
      <c r="A20889" s="100" t="s">
        <v>20902</v>
      </c>
      <c r="B20889" s="101">
        <v>0.53</v>
      </c>
      <c r="C20889" s="102"/>
      <c r="D20889" s="100" t="s">
        <v>21192</v>
      </c>
      <c r="E20889" s="101">
        <v>436.72</v>
      </c>
      <c r="F20889" s="102"/>
    </row>
    <row r="20890" ht="12.75" customHeight="1">
      <c r="A20890" s="100" t="s">
        <v>34281</v>
      </c>
      <c r="B20890" s="101">
        <v>0.44</v>
      </c>
      <c r="C20890" s="102"/>
      <c r="D20890" s="100" t="s">
        <v>34432</v>
      </c>
      <c r="E20890" s="101">
        <v>580.02</v>
      </c>
      <c r="F20890" s="102"/>
    </row>
    <row r="20891" ht="12.75" customHeight="1">
      <c r="A20891" s="100" t="s">
        <v>20904</v>
      </c>
      <c r="B20891" s="101">
        <v>0.44</v>
      </c>
      <c r="C20891" s="102"/>
      <c r="D20891" s="100" t="s">
        <v>21194</v>
      </c>
      <c r="E20891" s="101">
        <v>537.42</v>
      </c>
      <c r="F20891" s="102"/>
    </row>
    <row r="20892" ht="12.75" customHeight="1">
      <c r="A20892" s="100" t="s">
        <v>34282</v>
      </c>
      <c r="B20892" s="101">
        <v>0.9</v>
      </c>
      <c r="C20892" s="102"/>
      <c r="D20892" s="100" t="s">
        <v>34433</v>
      </c>
      <c r="E20892" s="101">
        <v>493.67</v>
      </c>
      <c r="F20892" s="102"/>
    </row>
    <row r="20893" ht="12.75" customHeight="1">
      <c r="A20893" s="100" t="s">
        <v>20906</v>
      </c>
      <c r="B20893" s="101">
        <v>0.86</v>
      </c>
      <c r="C20893" s="102"/>
      <c r="D20893" s="100" t="s">
        <v>21196</v>
      </c>
      <c r="E20893" s="101">
        <v>456.41</v>
      </c>
      <c r="F20893" s="102"/>
    </row>
    <row r="20894" ht="12.75" customHeight="1">
      <c r="A20894" s="100" t="s">
        <v>34283</v>
      </c>
      <c r="B20894" s="101">
        <v>4.44</v>
      </c>
      <c r="C20894" s="102"/>
      <c r="D20894" s="100" t="s">
        <v>34434</v>
      </c>
      <c r="E20894" s="101">
        <v>607.5</v>
      </c>
      <c r="F20894" s="102"/>
    </row>
    <row r="20895" ht="12.75" customHeight="1">
      <c r="A20895" s="100" t="s">
        <v>20908</v>
      </c>
      <c r="B20895" s="101">
        <v>4.25</v>
      </c>
      <c r="C20895" s="102"/>
      <c r="D20895" s="100" t="s">
        <v>21198</v>
      </c>
      <c r="E20895" s="101">
        <v>561.04</v>
      </c>
      <c r="F20895" s="102"/>
    </row>
    <row r="20896" ht="12.75" customHeight="1">
      <c r="A20896" s="100" t="s">
        <v>34284</v>
      </c>
      <c r="B20896" s="101">
        <v>8.33</v>
      </c>
      <c r="C20896" s="102"/>
      <c r="D20896" s="100" t="s">
        <v>34435</v>
      </c>
      <c r="E20896" s="101">
        <v>778.85</v>
      </c>
      <c r="F20896" s="102"/>
    </row>
    <row r="20897" ht="12.75" customHeight="1">
      <c r="A20897" s="100" t="s">
        <v>20910</v>
      </c>
      <c r="B20897" s="101">
        <v>8.08</v>
      </c>
      <c r="C20897" s="102"/>
      <c r="D20897" s="100" t="s">
        <v>21200</v>
      </c>
      <c r="E20897" s="101">
        <v>719.72</v>
      </c>
      <c r="F20897" s="102"/>
    </row>
    <row r="20898" ht="12.75" customHeight="1">
      <c r="A20898" s="100" t="s">
        <v>34285</v>
      </c>
      <c r="B20898" s="101">
        <v>4.51</v>
      </c>
      <c r="C20898" s="102"/>
      <c r="D20898" s="100" t="s">
        <v>34436</v>
      </c>
      <c r="E20898" s="101">
        <v>448.96</v>
      </c>
      <c r="F20898" s="102"/>
    </row>
    <row r="20899" ht="12.75" customHeight="1">
      <c r="A20899" s="100" t="s">
        <v>20912</v>
      </c>
      <c r="B20899" s="101">
        <v>4.39</v>
      </c>
      <c r="C20899" s="102"/>
      <c r="D20899" s="100" t="s">
        <v>21202</v>
      </c>
      <c r="E20899" s="101">
        <v>412.29</v>
      </c>
      <c r="F20899" s="102"/>
    </row>
    <row r="20900" ht="12.75" customHeight="1">
      <c r="A20900" s="100" t="s">
        <v>34286</v>
      </c>
      <c r="B20900" s="101">
        <v>24.63</v>
      </c>
      <c r="C20900" s="102"/>
      <c r="D20900" s="100" t="s">
        <v>34437</v>
      </c>
      <c r="E20900" s="101">
        <v>661.75</v>
      </c>
      <c r="F20900" s="102"/>
    </row>
    <row r="20901" ht="12.75" customHeight="1">
      <c r="A20901" s="100" t="s">
        <v>20914</v>
      </c>
      <c r="B20901" s="101">
        <v>21.8</v>
      </c>
      <c r="C20901" s="102"/>
      <c r="D20901" s="100" t="s">
        <v>21204</v>
      </c>
      <c r="E20901" s="101">
        <v>607.64</v>
      </c>
      <c r="F20901" s="102"/>
    </row>
    <row r="20902" ht="12.75" customHeight="1">
      <c r="A20902" s="100" t="s">
        <v>34287</v>
      </c>
      <c r="B20902" s="101">
        <v>10.52</v>
      </c>
      <c r="C20902" s="102"/>
      <c r="D20902" s="100" t="s">
        <v>34438</v>
      </c>
      <c r="E20902" s="101">
        <v>757.77</v>
      </c>
      <c r="F20902" s="102"/>
    </row>
    <row r="20903" ht="12.75" customHeight="1">
      <c r="A20903" s="100" t="s">
        <v>20916</v>
      </c>
      <c r="B20903" s="101">
        <v>9.8</v>
      </c>
      <c r="C20903" s="102"/>
      <c r="D20903" s="100" t="s">
        <v>21206</v>
      </c>
      <c r="E20903" s="101">
        <v>693.21</v>
      </c>
      <c r="F20903" s="102"/>
    </row>
    <row r="20904" ht="12.75" customHeight="1">
      <c r="A20904" s="100" t="s">
        <v>34288</v>
      </c>
      <c r="B20904" s="101">
        <v>2.01</v>
      </c>
      <c r="C20904" s="102"/>
      <c r="D20904" s="100" t="s">
        <v>34439</v>
      </c>
      <c r="E20904" s="101">
        <v>638.65</v>
      </c>
      <c r="F20904" s="102"/>
    </row>
    <row r="20905" ht="12.75" customHeight="1">
      <c r="A20905" s="100" t="s">
        <v>20918</v>
      </c>
      <c r="B20905" s="101">
        <v>1.96</v>
      </c>
      <c r="C20905" s="102"/>
      <c r="D20905" s="100" t="s">
        <v>21208</v>
      </c>
      <c r="E20905" s="101">
        <v>588.74</v>
      </c>
      <c r="F20905" s="102"/>
    </row>
    <row r="20906" ht="12.75" customHeight="1">
      <c r="A20906" s="100" t="s">
        <v>34289</v>
      </c>
      <c r="B20906" s="101">
        <v>45.84</v>
      </c>
      <c r="C20906" s="102"/>
      <c r="D20906" s="100" t="s">
        <v>34440</v>
      </c>
      <c r="E20906" s="101">
        <v>796.29</v>
      </c>
      <c r="F20906" s="102"/>
    </row>
    <row r="20907" ht="12.75" customHeight="1">
      <c r="A20907" s="100" t="s">
        <v>20920</v>
      </c>
      <c r="B20907" s="101">
        <v>40.86</v>
      </c>
      <c r="C20907" s="102"/>
      <c r="D20907" s="100" t="s">
        <v>21210</v>
      </c>
      <c r="E20907" s="101">
        <v>732.48</v>
      </c>
      <c r="F20907" s="102"/>
    </row>
    <row r="20908" ht="12.75" customHeight="1">
      <c r="A20908" s="100" t="s">
        <v>34290</v>
      </c>
      <c r="B20908" s="101">
        <v>4.96</v>
      </c>
      <c r="C20908" s="102"/>
      <c r="D20908" s="100" t="s">
        <v>34441</v>
      </c>
      <c r="E20908" s="101">
        <v>928.32</v>
      </c>
      <c r="F20908" s="102"/>
    </row>
    <row r="20909" ht="12.75" customHeight="1">
      <c r="A20909" s="100" t="s">
        <v>20922</v>
      </c>
      <c r="B20909" s="101">
        <v>4.52</v>
      </c>
      <c r="C20909" s="102"/>
      <c r="D20909" s="100" t="s">
        <v>21212</v>
      </c>
      <c r="E20909" s="101">
        <v>853.01</v>
      </c>
      <c r="F20909" s="102"/>
    </row>
    <row r="20910" ht="12.75" customHeight="1">
      <c r="A20910" s="100" t="s">
        <v>34291</v>
      </c>
      <c r="B20910" s="101">
        <v>241.74</v>
      </c>
      <c r="C20910" s="102"/>
      <c r="D20910" s="100" t="s">
        <v>34442</v>
      </c>
      <c r="E20910" s="101">
        <v>4571.6</v>
      </c>
      <c r="F20910" s="102"/>
    </row>
    <row r="20911" ht="12.75" customHeight="1">
      <c r="A20911" s="100" t="s">
        <v>20924</v>
      </c>
      <c r="B20911" s="101">
        <v>224.75</v>
      </c>
      <c r="C20911" s="102"/>
      <c r="D20911" s="100" t="s">
        <v>21214</v>
      </c>
      <c r="E20911" s="101">
        <v>4146.99</v>
      </c>
      <c r="F20911" s="102"/>
    </row>
    <row r="20912" ht="12.75" customHeight="1">
      <c r="A20912" s="100" t="s">
        <v>34292</v>
      </c>
      <c r="B20912" s="101">
        <v>313.76</v>
      </c>
      <c r="C20912" s="102"/>
      <c r="D20912" s="100" t="s">
        <v>34443</v>
      </c>
      <c r="E20912" s="101">
        <v>4996.81</v>
      </c>
      <c r="F20912" s="102"/>
    </row>
    <row r="20913" ht="12.75" customHeight="1">
      <c r="A20913" s="100" t="s">
        <v>20926</v>
      </c>
      <c r="B20913" s="101">
        <v>274.61</v>
      </c>
      <c r="C20913" s="102"/>
      <c r="D20913" s="100" t="s">
        <v>21216</v>
      </c>
      <c r="E20913" s="101">
        <v>4528.47</v>
      </c>
      <c r="F20913" s="102"/>
    </row>
    <row r="20914" ht="12.75" customHeight="1">
      <c r="A20914" s="100" t="s">
        <v>34293</v>
      </c>
      <c r="B20914" s="101">
        <v>7.57</v>
      </c>
      <c r="C20914" s="102"/>
      <c r="D20914" s="100" t="s">
        <v>34444</v>
      </c>
      <c r="E20914" s="101">
        <v>5600.7</v>
      </c>
      <c r="F20914" s="102"/>
    </row>
    <row r="20915" ht="12.75" customHeight="1">
      <c r="A20915" s="100" t="s">
        <v>20928</v>
      </c>
      <c r="B20915" s="101">
        <v>7.24</v>
      </c>
      <c r="C20915" s="102"/>
      <c r="D20915" s="100" t="s">
        <v>21218</v>
      </c>
      <c r="E20915" s="101">
        <v>5064.85</v>
      </c>
      <c r="F20915" s="102"/>
    </row>
    <row r="20916" ht="12.75" customHeight="1">
      <c r="A20916" s="100" t="s">
        <v>34294</v>
      </c>
      <c r="B20916" s="101">
        <v>1.93</v>
      </c>
      <c r="C20916" s="102"/>
      <c r="D20916" s="100" t="s">
        <v>34445</v>
      </c>
      <c r="E20916" s="101">
        <v>6258.58</v>
      </c>
      <c r="F20916" s="102"/>
    </row>
    <row r="20917" ht="12.75" customHeight="1">
      <c r="A20917" s="100" t="s">
        <v>20930</v>
      </c>
      <c r="B20917" s="101">
        <v>1.88</v>
      </c>
      <c r="C20917" s="102"/>
      <c r="D20917" s="100" t="s">
        <v>21220</v>
      </c>
      <c r="E20917" s="101">
        <v>5648.02</v>
      </c>
      <c r="F20917" s="102"/>
    </row>
    <row r="20918" ht="12.75" customHeight="1">
      <c r="A20918" s="100" t="s">
        <v>34295</v>
      </c>
      <c r="B20918" s="101">
        <v>620.78</v>
      </c>
      <c r="C20918" s="102"/>
      <c r="D20918" s="100" t="s">
        <v>34446</v>
      </c>
      <c r="E20918" s="101">
        <v>6965.7</v>
      </c>
      <c r="F20918" s="102"/>
    </row>
    <row r="20919" ht="12.75" customHeight="1">
      <c r="A20919" s="100" t="s">
        <v>20932</v>
      </c>
      <c r="B20919" s="101">
        <v>619.06</v>
      </c>
      <c r="C20919" s="102"/>
      <c r="D20919" s="100" t="s">
        <v>21222</v>
      </c>
      <c r="E20919" s="101">
        <v>6273.86</v>
      </c>
      <c r="F20919" s="102"/>
    </row>
    <row r="20920" ht="12.75" customHeight="1">
      <c r="A20920" s="100" t="s">
        <v>34296</v>
      </c>
      <c r="B20920" s="101">
        <v>645.07</v>
      </c>
      <c r="C20920" s="102"/>
      <c r="D20920" s="100" t="s">
        <v>34447</v>
      </c>
      <c r="E20920" s="101">
        <v>7666.11</v>
      </c>
      <c r="F20920" s="102"/>
    </row>
    <row r="20921" ht="12.75" customHeight="1">
      <c r="A20921" s="100" t="s">
        <v>20934</v>
      </c>
      <c r="B20921" s="101">
        <v>643.35</v>
      </c>
      <c r="C20921" s="102"/>
      <c r="D20921" s="100" t="s">
        <v>21224</v>
      </c>
      <c r="E20921" s="101">
        <v>6893.96</v>
      </c>
      <c r="F20921" s="102"/>
    </row>
    <row r="20922" ht="12.75" customHeight="1">
      <c r="A20922" s="100" t="s">
        <v>34297</v>
      </c>
      <c r="B20922" s="101">
        <v>386.69</v>
      </c>
      <c r="C20922" s="102"/>
      <c r="D20922" s="100" t="s">
        <v>34448</v>
      </c>
      <c r="E20922" s="101">
        <v>1217.6</v>
      </c>
      <c r="F20922" s="102"/>
    </row>
    <row r="20923" ht="12.75" customHeight="1">
      <c r="A20923" s="100" t="s">
        <v>20936</v>
      </c>
      <c r="B20923" s="101">
        <v>385.63</v>
      </c>
      <c r="C20923" s="102"/>
      <c r="D20923" s="100" t="s">
        <v>21226</v>
      </c>
      <c r="E20923" s="101">
        <v>1097.51</v>
      </c>
      <c r="F20923" s="102"/>
    </row>
    <row r="20924" ht="12.75" customHeight="1">
      <c r="A20924" s="100" t="s">
        <v>34298</v>
      </c>
      <c r="B20924" s="101">
        <v>52.29</v>
      </c>
      <c r="C20924" s="102"/>
      <c r="D20924" s="100" t="s">
        <v>34449</v>
      </c>
      <c r="E20924" s="101">
        <v>834.47</v>
      </c>
      <c r="F20924" s="102"/>
    </row>
    <row r="20925" ht="12.75" customHeight="1">
      <c r="A20925" s="100" t="s">
        <v>20938</v>
      </c>
      <c r="B20925" s="101">
        <v>51.56</v>
      </c>
      <c r="C20925" s="102"/>
      <c r="D20925" s="100" t="s">
        <v>21228</v>
      </c>
      <c r="E20925" s="101">
        <v>760.13</v>
      </c>
      <c r="F20925" s="102"/>
    </row>
    <row r="20926" ht="12.75" customHeight="1">
      <c r="A20926" s="100" t="s">
        <v>34299</v>
      </c>
      <c r="B20926" s="101">
        <v>121.94</v>
      </c>
      <c r="C20926" s="102"/>
      <c r="D20926" s="100" t="s">
        <v>34450</v>
      </c>
      <c r="E20926" s="101">
        <v>1447.96</v>
      </c>
      <c r="F20926" s="102"/>
    </row>
    <row r="20927" ht="12.75" customHeight="1">
      <c r="A20927" s="100" t="s">
        <v>20940</v>
      </c>
      <c r="B20927" s="101">
        <v>115.56</v>
      </c>
      <c r="C20927" s="102"/>
      <c r="D20927" s="100" t="s">
        <v>21230</v>
      </c>
      <c r="E20927" s="101">
        <v>1338.79</v>
      </c>
      <c r="F20927" s="102"/>
    </row>
    <row r="20928" ht="12.75" customHeight="1">
      <c r="A20928" s="100" t="s">
        <v>34300</v>
      </c>
      <c r="B20928" s="101">
        <v>113.46</v>
      </c>
      <c r="C20928" s="102"/>
      <c r="D20928" s="100" t="s">
        <v>34451</v>
      </c>
      <c r="E20928" s="101">
        <v>1548.77</v>
      </c>
      <c r="F20928" s="102"/>
    </row>
    <row r="20929" ht="12.75" customHeight="1">
      <c r="A20929" s="100" t="s">
        <v>20942</v>
      </c>
      <c r="B20929" s="101">
        <v>105.62</v>
      </c>
      <c r="C20929" s="102"/>
      <c r="D20929" s="100" t="s">
        <v>21232</v>
      </c>
      <c r="E20929" s="101">
        <v>1433.06</v>
      </c>
      <c r="F20929" s="102"/>
    </row>
    <row r="20930" ht="12.75" customHeight="1">
      <c r="A20930" s="100" t="s">
        <v>34301</v>
      </c>
      <c r="B20930" s="101">
        <v>0.48</v>
      </c>
      <c r="C20930" s="102"/>
      <c r="D20930" s="100" t="s">
        <v>34452</v>
      </c>
      <c r="E20930" s="101">
        <v>1668.34</v>
      </c>
      <c r="F20930" s="102"/>
    </row>
    <row r="20931" ht="12.75" customHeight="1">
      <c r="A20931" s="100" t="s">
        <v>20944</v>
      </c>
      <c r="B20931" s="101">
        <v>0.47</v>
      </c>
      <c r="C20931" s="102"/>
      <c r="D20931" s="100" t="s">
        <v>21234</v>
      </c>
      <c r="E20931" s="101">
        <v>1543.59</v>
      </c>
      <c r="F20931" s="102"/>
    </row>
    <row r="20932" ht="12.75" customHeight="1">
      <c r="A20932" s="100" t="s">
        <v>34302</v>
      </c>
      <c r="B20932" s="101">
        <v>1.75</v>
      </c>
      <c r="C20932" s="102"/>
      <c r="D20932" s="100" t="s">
        <v>34453</v>
      </c>
      <c r="E20932" s="101">
        <v>148.68</v>
      </c>
      <c r="F20932" s="102"/>
    </row>
    <row r="20933" ht="12.75" customHeight="1">
      <c r="A20933" s="100" t="s">
        <v>20946</v>
      </c>
      <c r="B20933" s="101">
        <v>1.71</v>
      </c>
      <c r="C20933" s="102"/>
      <c r="D20933" s="100" t="s">
        <v>21236</v>
      </c>
      <c r="E20933" s="101">
        <v>136.26</v>
      </c>
      <c r="F20933" s="102"/>
    </row>
    <row r="20934" ht="12.75" customHeight="1">
      <c r="A20934" s="100" t="s">
        <v>34303</v>
      </c>
      <c r="B20934" s="101">
        <v>1.21</v>
      </c>
      <c r="C20934" s="102"/>
      <c r="D20934" s="100" t="s">
        <v>34454</v>
      </c>
      <c r="E20934" s="101">
        <v>524.01</v>
      </c>
      <c r="F20934" s="102"/>
    </row>
    <row r="20935" ht="12.75" customHeight="1">
      <c r="A20935" s="100" t="s">
        <v>20948</v>
      </c>
      <c r="B20935" s="101">
        <v>1.17</v>
      </c>
      <c r="C20935" s="102"/>
      <c r="D20935" s="100" t="s">
        <v>21238</v>
      </c>
      <c r="E20935" s="101">
        <v>471.33</v>
      </c>
      <c r="F20935" s="102"/>
    </row>
    <row r="20936" ht="12.75" customHeight="1">
      <c r="A20936" s="100" t="s">
        <v>34304</v>
      </c>
      <c r="B20936" s="101">
        <v>0.16</v>
      </c>
      <c r="C20936" s="102"/>
      <c r="D20936" s="100" t="s">
        <v>34455</v>
      </c>
      <c r="E20936" s="101">
        <v>176.95</v>
      </c>
      <c r="F20936" s="102"/>
    </row>
    <row r="20937" ht="12.75" customHeight="1">
      <c r="A20937" s="100" t="s">
        <v>20950</v>
      </c>
      <c r="B20937" s="101">
        <v>0.16</v>
      </c>
      <c r="C20937" s="102"/>
      <c r="D20937" s="100" t="s">
        <v>21240</v>
      </c>
      <c r="E20937" s="101">
        <v>166.39</v>
      </c>
      <c r="F20937" s="102"/>
    </row>
    <row r="20938" ht="12.75" customHeight="1">
      <c r="A20938" s="100" t="s">
        <v>34305</v>
      </c>
      <c r="B20938" s="101">
        <v>0.17</v>
      </c>
      <c r="C20938" s="102"/>
      <c r="D20938" s="100" t="s">
        <v>34456</v>
      </c>
      <c r="E20938" s="101">
        <v>201.95</v>
      </c>
      <c r="F20938" s="102"/>
    </row>
    <row r="20939" ht="12.75" customHeight="1">
      <c r="A20939" s="100" t="s">
        <v>20952</v>
      </c>
      <c r="B20939" s="101">
        <v>0.17</v>
      </c>
      <c r="C20939" s="102"/>
      <c r="D20939" s="100" t="s">
        <v>21242</v>
      </c>
      <c r="E20939" s="101">
        <v>190.39</v>
      </c>
      <c r="F20939" s="102"/>
    </row>
    <row r="20940" ht="12.75" customHeight="1">
      <c r="A20940" s="100" t="s">
        <v>34306</v>
      </c>
      <c r="B20940" s="101">
        <v>0.22</v>
      </c>
      <c r="C20940" s="102"/>
      <c r="D20940" s="100" t="s">
        <v>34457</v>
      </c>
      <c r="E20940" s="101">
        <v>221.98</v>
      </c>
      <c r="F20940" s="102"/>
    </row>
    <row r="20941" ht="12.75" customHeight="1">
      <c r="A20941" s="100" t="s">
        <v>20954</v>
      </c>
      <c r="B20941" s="101">
        <v>0.21</v>
      </c>
      <c r="C20941" s="102"/>
      <c r="D20941" s="100" t="s">
        <v>21244</v>
      </c>
      <c r="E20941" s="101">
        <v>209.41</v>
      </c>
      <c r="F20941" s="102"/>
    </row>
    <row r="20942" ht="12.75" customHeight="1">
      <c r="A20942" s="100" t="s">
        <v>34307</v>
      </c>
      <c r="B20942" s="101">
        <v>3.93</v>
      </c>
      <c r="C20942" s="102"/>
      <c r="D20942" s="100" t="s">
        <v>34458</v>
      </c>
      <c r="E20942" s="101">
        <v>149.0</v>
      </c>
      <c r="F20942" s="102"/>
    </row>
    <row r="20943" ht="12.75" customHeight="1">
      <c r="A20943" s="100" t="s">
        <v>20956</v>
      </c>
      <c r="B20943" s="101">
        <v>3.83</v>
      </c>
      <c r="C20943" s="102"/>
      <c r="D20943" s="100" t="s">
        <v>21246</v>
      </c>
      <c r="E20943" s="101">
        <v>138.44</v>
      </c>
      <c r="F20943" s="102"/>
    </row>
    <row r="20944" ht="12.75" customHeight="1">
      <c r="A20944" s="100" t="s">
        <v>34308</v>
      </c>
      <c r="B20944" s="101">
        <v>27.45</v>
      </c>
      <c r="C20944" s="102"/>
      <c r="D20944" s="100" t="s">
        <v>34459</v>
      </c>
      <c r="E20944" s="101">
        <v>158.84</v>
      </c>
      <c r="F20944" s="102"/>
    </row>
    <row r="20945" ht="12.75" customHeight="1">
      <c r="A20945" s="100" t="s">
        <v>20958</v>
      </c>
      <c r="B20945" s="101">
        <v>26.79</v>
      </c>
      <c r="C20945" s="102"/>
      <c r="D20945" s="100" t="s">
        <v>21248</v>
      </c>
      <c r="E20945" s="101">
        <v>147.27</v>
      </c>
      <c r="F20945" s="102"/>
    </row>
    <row r="20946" ht="12.75" customHeight="1">
      <c r="A20946" s="100" t="s">
        <v>34309</v>
      </c>
      <c r="B20946" s="101">
        <v>2.33</v>
      </c>
      <c r="C20946" s="102"/>
      <c r="D20946" s="100" t="s">
        <v>34460</v>
      </c>
      <c r="E20946" s="101">
        <v>167.41</v>
      </c>
      <c r="F20946" s="102"/>
    </row>
    <row r="20947" ht="12.75" customHeight="1">
      <c r="A20947" s="100" t="s">
        <v>20960</v>
      </c>
      <c r="B20947" s="101">
        <v>2.28</v>
      </c>
      <c r="C20947" s="102"/>
      <c r="D20947" s="100" t="s">
        <v>21250</v>
      </c>
      <c r="E20947" s="101">
        <v>154.84</v>
      </c>
      <c r="F20947" s="102"/>
    </row>
    <row r="20948" ht="12.75" customHeight="1">
      <c r="A20948" s="100" t="s">
        <v>34310</v>
      </c>
      <c r="B20948" s="101">
        <v>3.88</v>
      </c>
      <c r="C20948" s="102"/>
      <c r="D20948" s="100" t="s">
        <v>34461</v>
      </c>
      <c r="E20948" s="101">
        <v>158.68</v>
      </c>
      <c r="F20948" s="102"/>
    </row>
    <row r="20949" ht="12.75" customHeight="1">
      <c r="A20949" s="100" t="s">
        <v>20962</v>
      </c>
      <c r="B20949" s="101">
        <v>3.79</v>
      </c>
      <c r="C20949" s="102"/>
      <c r="D20949" s="100" t="s">
        <v>21252</v>
      </c>
      <c r="E20949" s="101">
        <v>148.33</v>
      </c>
      <c r="F20949" s="102"/>
    </row>
    <row r="20950" ht="12.75" customHeight="1">
      <c r="A20950" s="100" t="s">
        <v>34311</v>
      </c>
      <c r="B20950" s="101">
        <v>12.63</v>
      </c>
      <c r="C20950" s="102"/>
      <c r="D20950" s="100" t="s">
        <v>34462</v>
      </c>
      <c r="E20950" s="101">
        <v>208.45</v>
      </c>
      <c r="F20950" s="102"/>
    </row>
    <row r="20951" ht="12.75" customHeight="1">
      <c r="A20951" s="100" t="s">
        <v>20964</v>
      </c>
      <c r="B20951" s="101">
        <v>12.16</v>
      </c>
      <c r="C20951" s="102"/>
      <c r="D20951" s="100" t="s">
        <v>21254</v>
      </c>
      <c r="E20951" s="101">
        <v>195.17</v>
      </c>
      <c r="F20951" s="102"/>
    </row>
    <row r="20952" ht="12.75" customHeight="1">
      <c r="A20952" s="100" t="s">
        <v>34312</v>
      </c>
      <c r="B20952" s="101">
        <v>0.21</v>
      </c>
      <c r="C20952" s="102"/>
      <c r="D20952" s="100" t="s">
        <v>34463</v>
      </c>
      <c r="E20952" s="101">
        <v>251.04</v>
      </c>
      <c r="F20952" s="102"/>
    </row>
    <row r="20953" ht="12.75" customHeight="1">
      <c r="A20953" s="100" t="s">
        <v>20966</v>
      </c>
      <c r="B20953" s="101">
        <v>0.19</v>
      </c>
      <c r="C20953" s="102"/>
      <c r="D20953" s="100" t="s">
        <v>21256</v>
      </c>
      <c r="E20953" s="101">
        <v>235.17</v>
      </c>
      <c r="F20953" s="102"/>
    </row>
    <row r="20954" ht="12.75" customHeight="1">
      <c r="A20954" s="100" t="s">
        <v>34313</v>
      </c>
      <c r="B20954" s="101">
        <v>108.48</v>
      </c>
      <c r="C20954" s="102"/>
      <c r="D20954" s="100" t="s">
        <v>34464</v>
      </c>
      <c r="E20954" s="101">
        <v>130.73</v>
      </c>
      <c r="F20954" s="102"/>
    </row>
    <row r="20955" ht="12.75" customHeight="1">
      <c r="A20955" s="100" t="s">
        <v>20968</v>
      </c>
      <c r="B20955" s="101">
        <v>104.21</v>
      </c>
      <c r="C20955" s="102"/>
      <c r="D20955" s="100" t="s">
        <v>21258</v>
      </c>
      <c r="E20955" s="101">
        <v>120.38</v>
      </c>
      <c r="F20955" s="102"/>
    </row>
    <row r="20956" ht="12.75" customHeight="1">
      <c r="A20956" s="100" t="s">
        <v>34314</v>
      </c>
      <c r="B20956" s="101">
        <v>1.42</v>
      </c>
      <c r="C20956" s="102"/>
      <c r="D20956" s="100" t="s">
        <v>34465</v>
      </c>
      <c r="E20956" s="101">
        <v>165.33</v>
      </c>
      <c r="F20956" s="102"/>
    </row>
    <row r="20957" ht="12.75" customHeight="1">
      <c r="A20957" s="100" t="s">
        <v>20970</v>
      </c>
      <c r="B20957" s="101">
        <v>1.34</v>
      </c>
      <c r="C20957" s="102"/>
      <c r="D20957" s="100" t="s">
        <v>21260</v>
      </c>
      <c r="E20957" s="101">
        <v>152.05</v>
      </c>
      <c r="F20957" s="102"/>
    </row>
    <row r="20958" ht="12.75" customHeight="1">
      <c r="A20958" s="100" t="s">
        <v>34315</v>
      </c>
      <c r="B20958" s="101">
        <v>0.63</v>
      </c>
      <c r="C20958" s="102"/>
      <c r="D20958" s="100" t="s">
        <v>34466</v>
      </c>
      <c r="E20958" s="101">
        <v>196.47</v>
      </c>
      <c r="F20958" s="102"/>
    </row>
    <row r="20959" ht="12.75" customHeight="1">
      <c r="A20959" s="100" t="s">
        <v>20972</v>
      </c>
      <c r="B20959" s="101">
        <v>0.61</v>
      </c>
      <c r="C20959" s="102"/>
      <c r="D20959" s="100" t="s">
        <v>21262</v>
      </c>
      <c r="E20959" s="101">
        <v>180.6</v>
      </c>
      <c r="F20959" s="102"/>
    </row>
    <row r="20960" ht="12.75" customHeight="1">
      <c r="A20960" s="100" t="s">
        <v>34316</v>
      </c>
      <c r="B20960" s="101">
        <v>2.19</v>
      </c>
      <c r="C20960" s="102"/>
      <c r="D20960" s="100" t="s">
        <v>34467</v>
      </c>
      <c r="E20960" s="101">
        <v>201.86</v>
      </c>
      <c r="F20960" s="102"/>
    </row>
    <row r="20961" ht="12.75" customHeight="1">
      <c r="A20961" s="100" t="s">
        <v>20974</v>
      </c>
      <c r="B20961" s="101">
        <v>2.0</v>
      </c>
      <c r="C20961" s="102"/>
      <c r="D20961" s="100" t="s">
        <v>21264</v>
      </c>
      <c r="E20961" s="101">
        <v>191.0</v>
      </c>
      <c r="F20961" s="102"/>
    </row>
    <row r="20962" ht="12.75" customHeight="1">
      <c r="A20962" s="100" t="s">
        <v>34317</v>
      </c>
      <c r="B20962" s="101">
        <v>0.31</v>
      </c>
      <c r="C20962" s="102"/>
      <c r="D20962" s="100" t="s">
        <v>34468</v>
      </c>
      <c r="E20962" s="101">
        <v>229.02</v>
      </c>
      <c r="F20962" s="102"/>
    </row>
    <row r="20963" ht="12.75" customHeight="1">
      <c r="A20963" s="100" t="s">
        <v>20976</v>
      </c>
      <c r="B20963" s="101">
        <v>0.29</v>
      </c>
      <c r="C20963" s="102"/>
      <c r="D20963" s="100" t="s">
        <v>21266</v>
      </c>
      <c r="E20963" s="101">
        <v>216.96</v>
      </c>
      <c r="F20963" s="102"/>
    </row>
    <row r="20964" ht="12.75" customHeight="1">
      <c r="A20964" s="100" t="s">
        <v>34318</v>
      </c>
      <c r="B20964" s="101">
        <v>0.36</v>
      </c>
      <c r="C20964" s="102"/>
      <c r="D20964" s="100" t="s">
        <v>34469</v>
      </c>
      <c r="E20964" s="101">
        <v>251.65</v>
      </c>
      <c r="F20964" s="102"/>
    </row>
    <row r="20965" ht="12.75" customHeight="1">
      <c r="A20965" s="100" t="s">
        <v>20978</v>
      </c>
      <c r="B20965" s="101">
        <v>0.34</v>
      </c>
      <c r="C20965" s="102"/>
      <c r="D20965" s="100" t="s">
        <v>21268</v>
      </c>
      <c r="E20965" s="101">
        <v>238.47</v>
      </c>
      <c r="F20965" s="102"/>
    </row>
    <row r="20966" ht="12.75" customHeight="1">
      <c r="A20966" s="100" t="s">
        <v>34320</v>
      </c>
      <c r="B20966" s="101">
        <v>9.0</v>
      </c>
      <c r="C20966" s="102"/>
      <c r="D20966" s="100" t="s">
        <v>34470</v>
      </c>
      <c r="E20966" s="101">
        <v>173.9</v>
      </c>
      <c r="F20966" s="102"/>
    </row>
    <row r="20967" ht="12.75" customHeight="1">
      <c r="A20967" s="100" t="s">
        <v>20980</v>
      </c>
      <c r="B20967" s="101">
        <v>8.49</v>
      </c>
      <c r="C20967" s="102"/>
      <c r="D20967" s="100" t="s">
        <v>21270</v>
      </c>
      <c r="E20967" s="101">
        <v>163.05</v>
      </c>
      <c r="F20967" s="102"/>
    </row>
    <row r="20968" ht="12.75" customHeight="1">
      <c r="A20968" s="100" t="s">
        <v>34323</v>
      </c>
      <c r="B20968" s="101">
        <v>10.01</v>
      </c>
      <c r="C20968" s="102"/>
      <c r="D20968" s="100" t="s">
        <v>34471</v>
      </c>
      <c r="E20968" s="101">
        <v>185.9</v>
      </c>
      <c r="F20968" s="102"/>
    </row>
    <row r="20969" ht="12.75" customHeight="1">
      <c r="A20969" s="100" t="s">
        <v>20982</v>
      </c>
      <c r="B20969" s="101">
        <v>9.43</v>
      </c>
      <c r="C20969" s="102"/>
      <c r="D20969" s="100" t="s">
        <v>21272</v>
      </c>
      <c r="E20969" s="101">
        <v>173.85</v>
      </c>
      <c r="F20969" s="102"/>
    </row>
    <row r="20970" ht="12.75" customHeight="1">
      <c r="A20970" s="100" t="s">
        <v>34324</v>
      </c>
      <c r="B20970" s="101">
        <v>10.99</v>
      </c>
      <c r="C20970" s="102"/>
      <c r="D20970" s="100" t="s">
        <v>34472</v>
      </c>
      <c r="E20970" s="101">
        <v>197.08</v>
      </c>
      <c r="F20970" s="102"/>
    </row>
    <row r="20971" ht="12.75" customHeight="1">
      <c r="A20971" s="100" t="s">
        <v>20984</v>
      </c>
      <c r="B20971" s="101">
        <v>10.35</v>
      </c>
      <c r="C20971" s="102"/>
      <c r="D20971" s="100" t="s">
        <v>21274</v>
      </c>
      <c r="E20971" s="101">
        <v>183.9</v>
      </c>
      <c r="F20971" s="102"/>
    </row>
    <row r="20972" ht="12.75" customHeight="1">
      <c r="A20972" s="100" t="s">
        <v>34326</v>
      </c>
      <c r="B20972" s="101">
        <v>10.91</v>
      </c>
      <c r="C20972" s="102"/>
      <c r="D20972" s="100" t="s">
        <v>34473</v>
      </c>
      <c r="E20972" s="101">
        <v>171.41</v>
      </c>
      <c r="F20972" s="102"/>
    </row>
    <row r="20973" ht="12.75" customHeight="1">
      <c r="A20973" s="100" t="s">
        <v>20986</v>
      </c>
      <c r="B20973" s="101">
        <v>10.28</v>
      </c>
      <c r="C20973" s="102"/>
      <c r="D20973" s="100" t="s">
        <v>21276</v>
      </c>
      <c r="E20973" s="101">
        <v>160.93</v>
      </c>
      <c r="F20973" s="102"/>
    </row>
    <row r="20974" ht="12.75" customHeight="1">
      <c r="A20974" s="100" t="s">
        <v>34329</v>
      </c>
      <c r="B20974" s="101">
        <v>12.11</v>
      </c>
      <c r="C20974" s="102"/>
      <c r="D20974" s="100" t="s">
        <v>34474</v>
      </c>
      <c r="E20974" s="101">
        <v>223.0</v>
      </c>
      <c r="F20974" s="102"/>
    </row>
    <row r="20975" ht="12.75" customHeight="1">
      <c r="A20975" s="100" t="s">
        <v>20988</v>
      </c>
      <c r="B20975" s="101">
        <v>11.41</v>
      </c>
      <c r="C20975" s="102"/>
      <c r="D20975" s="100" t="s">
        <v>21278</v>
      </c>
      <c r="E20975" s="101">
        <v>209.5</v>
      </c>
      <c r="F20975" s="102"/>
    </row>
    <row r="20976" ht="12.75" customHeight="1">
      <c r="A20976" s="100" t="s">
        <v>34330</v>
      </c>
      <c r="B20976" s="101">
        <v>13.3</v>
      </c>
      <c r="C20976" s="102"/>
      <c r="D20976" s="100" t="s">
        <v>34475</v>
      </c>
      <c r="E20976" s="101">
        <v>267.41</v>
      </c>
      <c r="F20976" s="102"/>
    </row>
    <row r="20977" ht="12.75" customHeight="1">
      <c r="A20977" s="100" t="s">
        <v>20990</v>
      </c>
      <c r="B20977" s="101">
        <v>12.53</v>
      </c>
      <c r="C20977" s="102"/>
      <c r="D20977" s="100" t="s">
        <v>21280</v>
      </c>
      <c r="E20977" s="101">
        <v>251.21</v>
      </c>
      <c r="F20977" s="102"/>
    </row>
    <row r="20978" ht="12.75" customHeight="1">
      <c r="A20978" s="100" t="s">
        <v>34332</v>
      </c>
      <c r="B20978" s="101">
        <v>9.53</v>
      </c>
      <c r="C20978" s="102"/>
      <c r="D20978" s="100" t="s">
        <v>34476</v>
      </c>
      <c r="E20978" s="101">
        <v>143.77</v>
      </c>
      <c r="F20978" s="102"/>
    </row>
    <row r="20979" ht="12.75" customHeight="1">
      <c r="A20979" s="100" t="s">
        <v>20992</v>
      </c>
      <c r="B20979" s="101">
        <v>9.15</v>
      </c>
      <c r="C20979" s="102"/>
      <c r="D20979" s="100" t="s">
        <v>21282</v>
      </c>
      <c r="E20979" s="101">
        <v>133.28</v>
      </c>
      <c r="F20979" s="102"/>
    </row>
    <row r="20980" ht="12.75" customHeight="1">
      <c r="A20980" s="100" t="s">
        <v>34335</v>
      </c>
      <c r="B20980" s="101">
        <v>11.25</v>
      </c>
      <c r="C20980" s="102"/>
      <c r="D20980" s="100" t="s">
        <v>34477</v>
      </c>
      <c r="E20980" s="101">
        <v>179.43</v>
      </c>
      <c r="F20980" s="102"/>
    </row>
    <row r="20981" ht="12.75" customHeight="1">
      <c r="A20981" s="100" t="s">
        <v>20994</v>
      </c>
      <c r="B20981" s="101">
        <v>10.79</v>
      </c>
      <c r="C20981" s="102"/>
      <c r="D20981" s="100" t="s">
        <v>21284</v>
      </c>
      <c r="E20981" s="101">
        <v>166.0</v>
      </c>
      <c r="F20981" s="102"/>
    </row>
    <row r="20982" ht="12.75" customHeight="1">
      <c r="A20982" s="100" t="s">
        <v>34336</v>
      </c>
      <c r="B20982" s="101">
        <v>20.32</v>
      </c>
      <c r="C20982" s="102"/>
      <c r="D20982" s="100" t="s">
        <v>34478</v>
      </c>
      <c r="E20982" s="101">
        <v>212.84</v>
      </c>
      <c r="F20982" s="102"/>
    </row>
    <row r="20983" ht="12.75" customHeight="1">
      <c r="A20983" s="100" t="s">
        <v>20996</v>
      </c>
      <c r="B20983" s="101">
        <v>19.38</v>
      </c>
      <c r="C20983" s="102"/>
      <c r="D20983" s="100" t="s">
        <v>21286</v>
      </c>
      <c r="E20983" s="101">
        <v>196.64</v>
      </c>
      <c r="F20983" s="102"/>
    </row>
    <row r="20984" ht="12.75" customHeight="1">
      <c r="A20984" s="100" t="s">
        <v>34338</v>
      </c>
      <c r="B20984" s="101">
        <v>17.35</v>
      </c>
      <c r="C20984" s="102"/>
      <c r="D20984" s="100" t="s">
        <v>34479</v>
      </c>
      <c r="E20984" s="101">
        <v>64.33</v>
      </c>
      <c r="F20984" s="102"/>
    </row>
    <row r="20985" ht="12.75" customHeight="1">
      <c r="A20985" s="100" t="s">
        <v>20998</v>
      </c>
      <c r="B20985" s="101">
        <v>16.55</v>
      </c>
      <c r="C20985" s="102"/>
      <c r="D20985" s="100" t="s">
        <v>21288</v>
      </c>
      <c r="E20985" s="101">
        <v>61.44</v>
      </c>
      <c r="F20985" s="102"/>
    </row>
    <row r="20986" ht="12.75" customHeight="1">
      <c r="A20986" s="100" t="s">
        <v>34341</v>
      </c>
      <c r="B20986" s="101">
        <v>6.99</v>
      </c>
      <c r="C20986" s="102"/>
      <c r="D20986" s="100" t="s">
        <v>34480</v>
      </c>
      <c r="E20986" s="101">
        <v>46.81</v>
      </c>
      <c r="F20986" s="102"/>
    </row>
    <row r="20987" ht="12.75" customHeight="1">
      <c r="A20987" s="100" t="s">
        <v>21000</v>
      </c>
      <c r="B20987" s="101">
        <v>6.6</v>
      </c>
      <c r="C20987" s="102"/>
      <c r="D20987" s="100" t="s">
        <v>21290</v>
      </c>
      <c r="E20987" s="101">
        <v>44.33</v>
      </c>
      <c r="F20987" s="102"/>
    </row>
    <row r="20988" ht="12.75" customHeight="1">
      <c r="A20988" s="100" t="s">
        <v>34342</v>
      </c>
      <c r="B20988" s="101">
        <v>11.09</v>
      </c>
      <c r="C20988" s="102"/>
      <c r="D20988" s="100" t="s">
        <v>34481</v>
      </c>
      <c r="E20988" s="101">
        <v>22.38</v>
      </c>
      <c r="F20988" s="102"/>
    </row>
    <row r="20989" ht="12.75" customHeight="1">
      <c r="A20989" s="100" t="s">
        <v>21002</v>
      </c>
      <c r="B20989" s="101">
        <v>10.61</v>
      </c>
      <c r="C20989" s="102"/>
      <c r="D20989" s="100" t="s">
        <v>21292</v>
      </c>
      <c r="E20989" s="101">
        <v>21.67</v>
      </c>
      <c r="F20989" s="102"/>
    </row>
    <row r="20990" ht="12.75" customHeight="1">
      <c r="A20990" s="100" t="s">
        <v>34343</v>
      </c>
      <c r="B20990" s="101">
        <v>7.52</v>
      </c>
      <c r="C20990" s="102"/>
      <c r="D20990" s="100" t="s">
        <v>34482</v>
      </c>
      <c r="E20990" s="101">
        <v>32.94</v>
      </c>
      <c r="F20990" s="102"/>
    </row>
    <row r="20991" ht="12.75" customHeight="1">
      <c r="A20991" s="100" t="s">
        <v>21004</v>
      </c>
      <c r="B20991" s="101">
        <v>7.13</v>
      </c>
      <c r="C20991" s="102"/>
      <c r="D20991" s="100" t="s">
        <v>21294</v>
      </c>
      <c r="E20991" s="101">
        <v>31.91</v>
      </c>
      <c r="F20991" s="102"/>
    </row>
    <row r="20992" ht="12.75" customHeight="1">
      <c r="A20992" s="100" t="s">
        <v>34344</v>
      </c>
      <c r="B20992" s="101">
        <v>146.0</v>
      </c>
      <c r="C20992" s="102"/>
      <c r="D20992" s="100" t="s">
        <v>34483</v>
      </c>
      <c r="E20992" s="101">
        <v>26.83</v>
      </c>
      <c r="F20992" s="102"/>
    </row>
    <row r="20993" ht="12.75" customHeight="1">
      <c r="A20993" s="100" t="s">
        <v>21006</v>
      </c>
      <c r="B20993" s="101">
        <v>139.27</v>
      </c>
      <c r="C20993" s="102"/>
      <c r="D20993" s="100" t="s">
        <v>21296</v>
      </c>
      <c r="E20993" s="101">
        <v>25.98</v>
      </c>
      <c r="F20993" s="102"/>
    </row>
    <row r="20994" ht="12.75" customHeight="1">
      <c r="A20994" s="100" t="s">
        <v>34345</v>
      </c>
      <c r="B20994" s="101">
        <v>13.74</v>
      </c>
      <c r="C20994" s="102"/>
      <c r="D20994" s="100" t="s">
        <v>34484</v>
      </c>
      <c r="E20994" s="101">
        <v>44.73</v>
      </c>
      <c r="F20994" s="102"/>
    </row>
    <row r="20995" ht="12.75" customHeight="1">
      <c r="A20995" s="100" t="s">
        <v>21008</v>
      </c>
      <c r="B20995" s="101">
        <v>13.15</v>
      </c>
      <c r="C20995" s="102"/>
      <c r="D20995" s="100" t="s">
        <v>21298</v>
      </c>
      <c r="E20995" s="101">
        <v>43.3</v>
      </c>
      <c r="F20995" s="102"/>
    </row>
    <row r="20996" ht="12.75" customHeight="1">
      <c r="A20996" s="100" t="s">
        <v>34346</v>
      </c>
      <c r="B20996" s="101">
        <v>9.51</v>
      </c>
      <c r="C20996" s="102"/>
      <c r="D20996" s="100" t="s">
        <v>34485</v>
      </c>
      <c r="E20996" s="101">
        <v>406.0</v>
      </c>
      <c r="F20996" s="102"/>
    </row>
    <row r="20997" ht="12.75" customHeight="1">
      <c r="A20997" s="100" t="s">
        <v>21010</v>
      </c>
      <c r="B20997" s="101">
        <v>9.02</v>
      </c>
      <c r="C20997" s="102"/>
      <c r="D20997" s="100" t="s">
        <v>21300</v>
      </c>
      <c r="E20997" s="101">
        <v>406.0</v>
      </c>
      <c r="F20997" s="102"/>
    </row>
    <row r="20998" ht="12.75" customHeight="1">
      <c r="A20998" s="100" t="s">
        <v>34347</v>
      </c>
      <c r="B20998" s="101">
        <v>9.24</v>
      </c>
      <c r="C20998" s="102"/>
      <c r="D20998" s="100" t="s">
        <v>34486</v>
      </c>
      <c r="E20998" s="101">
        <v>697.0</v>
      </c>
      <c r="F20998" s="102"/>
    </row>
    <row r="20999" ht="12.75" customHeight="1">
      <c r="A20999" s="100" t="s">
        <v>21012</v>
      </c>
      <c r="B20999" s="101">
        <v>8.73</v>
      </c>
      <c r="C20999" s="102"/>
      <c r="D20999" s="100" t="s">
        <v>21302</v>
      </c>
      <c r="E20999" s="101">
        <v>697.0</v>
      </c>
      <c r="F20999" s="102"/>
    </row>
    <row r="21000" ht="12.75" customHeight="1">
      <c r="A21000" s="100" t="s">
        <v>34348</v>
      </c>
      <c r="B21000" s="101">
        <v>9.15</v>
      </c>
      <c r="C21000" s="102"/>
      <c r="D21000" s="100" t="s">
        <v>34487</v>
      </c>
      <c r="E21000" s="101">
        <v>650.0</v>
      </c>
      <c r="F21000" s="102"/>
    </row>
    <row r="21001" ht="12.75" customHeight="1">
      <c r="A21001" s="100" t="s">
        <v>21014</v>
      </c>
      <c r="B21001" s="101">
        <v>8.64</v>
      </c>
      <c r="C21001" s="102"/>
      <c r="D21001" s="100" t="s">
        <v>21304</v>
      </c>
      <c r="E21001" s="101">
        <v>650.0</v>
      </c>
      <c r="F21001" s="102"/>
    </row>
    <row r="21002" ht="12.75" customHeight="1">
      <c r="A21002" s="100" t="s">
        <v>34349</v>
      </c>
      <c r="B21002" s="101">
        <v>6.36</v>
      </c>
      <c r="C21002" s="102"/>
      <c r="D21002" s="100" t="s">
        <v>34488</v>
      </c>
      <c r="E21002" s="101">
        <v>809.0</v>
      </c>
      <c r="F21002" s="102"/>
    </row>
    <row r="21003" ht="12.75" customHeight="1">
      <c r="A21003" s="100" t="s">
        <v>21016</v>
      </c>
      <c r="B21003" s="101">
        <v>6.02</v>
      </c>
      <c r="C21003" s="102"/>
      <c r="D21003" s="100" t="s">
        <v>21306</v>
      </c>
      <c r="E21003" s="101">
        <v>809.0</v>
      </c>
      <c r="F21003" s="102"/>
    </row>
    <row r="21004" ht="12.75" customHeight="1">
      <c r="A21004" s="100" t="s">
        <v>34350</v>
      </c>
      <c r="B21004" s="101">
        <v>6.44</v>
      </c>
      <c r="C21004" s="102"/>
      <c r="D21004" s="100" t="s">
        <v>34489</v>
      </c>
      <c r="E21004" s="101">
        <v>5321.92</v>
      </c>
      <c r="F21004" s="102"/>
    </row>
    <row r="21005" ht="12.75" customHeight="1">
      <c r="A21005" s="100" t="s">
        <v>21018</v>
      </c>
      <c r="B21005" s="101">
        <v>6.12</v>
      </c>
      <c r="C21005" s="102"/>
      <c r="D21005" s="100" t="s">
        <v>21308</v>
      </c>
      <c r="E21005" s="101">
        <v>4915.79</v>
      </c>
      <c r="F21005" s="102"/>
    </row>
    <row r="21006" ht="12.75" customHeight="1">
      <c r="A21006" s="100" t="s">
        <v>34351</v>
      </c>
      <c r="B21006" s="101">
        <v>9.24</v>
      </c>
      <c r="C21006" s="102"/>
      <c r="D21006" s="100" t="s">
        <v>34490</v>
      </c>
      <c r="E21006" s="101">
        <v>9986.03</v>
      </c>
      <c r="F21006" s="102"/>
    </row>
    <row r="21007" ht="12.75" customHeight="1">
      <c r="A21007" s="100" t="s">
        <v>21020</v>
      </c>
      <c r="B21007" s="101">
        <v>8.73</v>
      </c>
      <c r="C21007" s="102"/>
      <c r="D21007" s="100" t="s">
        <v>21310</v>
      </c>
      <c r="E21007" s="101">
        <v>9260.6</v>
      </c>
      <c r="F21007" s="102"/>
    </row>
    <row r="21008" ht="12.75" customHeight="1">
      <c r="A21008" s="100" t="s">
        <v>34352</v>
      </c>
      <c r="B21008" s="101">
        <v>9.15</v>
      </c>
      <c r="C21008" s="102"/>
      <c r="D21008" s="100" t="s">
        <v>34491</v>
      </c>
      <c r="E21008" s="101">
        <v>15394.03</v>
      </c>
      <c r="F21008" s="102"/>
    </row>
    <row r="21009" ht="12.75" customHeight="1">
      <c r="A21009" s="100" t="s">
        <v>21022</v>
      </c>
      <c r="B21009" s="101">
        <v>8.64</v>
      </c>
      <c r="C21009" s="102"/>
      <c r="D21009" s="100" t="s">
        <v>21312</v>
      </c>
      <c r="E21009" s="101">
        <v>14280.27</v>
      </c>
      <c r="F21009" s="102"/>
    </row>
    <row r="21010" ht="12.75" customHeight="1">
      <c r="A21010" s="100" t="s">
        <v>34353</v>
      </c>
      <c r="B21010" s="101">
        <v>0.34</v>
      </c>
      <c r="C21010" s="102"/>
      <c r="D21010" s="100" t="s">
        <v>34492</v>
      </c>
      <c r="E21010" s="101">
        <v>6924.45</v>
      </c>
      <c r="F21010" s="102"/>
    </row>
    <row r="21011" ht="12.75" customHeight="1">
      <c r="A21011" s="100" t="s">
        <v>21024</v>
      </c>
      <c r="B21011" s="101">
        <v>0.32</v>
      </c>
      <c r="C21011" s="102"/>
      <c r="D21011" s="100" t="s">
        <v>21314</v>
      </c>
      <c r="E21011" s="101">
        <v>6398.19</v>
      </c>
      <c r="F21011" s="102"/>
    </row>
    <row r="21012" ht="12.75" customHeight="1">
      <c r="A21012" s="100" t="s">
        <v>34354</v>
      </c>
      <c r="B21012" s="101">
        <v>0.22</v>
      </c>
      <c r="C21012" s="102"/>
      <c r="D21012" s="100" t="s">
        <v>34493</v>
      </c>
      <c r="E21012" s="101">
        <v>13157.27</v>
      </c>
      <c r="F21012" s="102"/>
    </row>
    <row r="21013" ht="12.75" customHeight="1">
      <c r="A21013" s="100" t="s">
        <v>21026</v>
      </c>
      <c r="B21013" s="101">
        <v>0.21</v>
      </c>
      <c r="C21013" s="102"/>
      <c r="D21013" s="100" t="s">
        <v>21316</v>
      </c>
      <c r="E21013" s="101">
        <v>12198.22</v>
      </c>
      <c r="F21013" s="102"/>
    </row>
    <row r="21014" ht="12.75" customHeight="1">
      <c r="A21014" s="100" t="s">
        <v>34355</v>
      </c>
      <c r="B21014" s="101">
        <v>34.41</v>
      </c>
      <c r="C21014" s="102"/>
      <c r="D21014" s="100" t="s">
        <v>34494</v>
      </c>
      <c r="E21014" s="101">
        <v>19858.58</v>
      </c>
      <c r="F21014" s="102"/>
    </row>
    <row r="21015" ht="12.75" customHeight="1">
      <c r="A21015" s="100" t="s">
        <v>21028</v>
      </c>
      <c r="B21015" s="101">
        <v>32.59</v>
      </c>
      <c r="C21015" s="102"/>
      <c r="D21015" s="100" t="s">
        <v>21318</v>
      </c>
      <c r="E21015" s="101">
        <v>18426.27</v>
      </c>
      <c r="F21015" s="102"/>
    </row>
    <row r="21016" ht="12.75" customHeight="1">
      <c r="A21016" s="100" t="s">
        <v>34356</v>
      </c>
      <c r="B21016" s="101">
        <v>63.75</v>
      </c>
      <c r="C21016" s="102"/>
      <c r="D21016" s="100" t="s">
        <v>34495</v>
      </c>
      <c r="E21016" s="101">
        <v>9702.87</v>
      </c>
      <c r="F21016" s="102"/>
    </row>
    <row r="21017" ht="12.75" customHeight="1">
      <c r="A21017" s="100" t="s">
        <v>21030</v>
      </c>
      <c r="B21017" s="101">
        <v>60.12</v>
      </c>
      <c r="C21017" s="102"/>
      <c r="D21017" s="100" t="s">
        <v>21320</v>
      </c>
      <c r="E21017" s="101">
        <v>8993.41</v>
      </c>
      <c r="F21017" s="102"/>
    </row>
    <row r="21018" ht="12.75" customHeight="1">
      <c r="A21018" s="100" t="s">
        <v>34357</v>
      </c>
      <c r="B21018" s="101">
        <v>30.71</v>
      </c>
      <c r="C21018" s="102"/>
      <c r="D21018" s="100" t="s">
        <v>34496</v>
      </c>
      <c r="E21018" s="101">
        <v>15227.01</v>
      </c>
      <c r="F21018" s="102"/>
    </row>
    <row r="21019" ht="12.75" customHeight="1">
      <c r="A21019" s="100" t="s">
        <v>21032</v>
      </c>
      <c r="B21019" s="101">
        <v>28.45</v>
      </c>
      <c r="C21019" s="102"/>
      <c r="D21019" s="100" t="s">
        <v>21322</v>
      </c>
      <c r="E21019" s="101">
        <v>14093.13</v>
      </c>
      <c r="F21019" s="102"/>
    </row>
    <row r="21020" ht="12.75" customHeight="1">
      <c r="A21020" s="100" t="s">
        <v>34358</v>
      </c>
      <c r="B21020" s="101">
        <v>33.04</v>
      </c>
      <c r="C21020" s="102"/>
      <c r="D21020" s="100" t="s">
        <v>34497</v>
      </c>
      <c r="E21020" s="101">
        <v>27740.32</v>
      </c>
      <c r="F21020" s="102"/>
    </row>
    <row r="21021" ht="12.75" customHeight="1">
      <c r="A21021" s="100" t="s">
        <v>21034</v>
      </c>
      <c r="B21021" s="101">
        <v>31.67</v>
      </c>
      <c r="C21021" s="102"/>
      <c r="D21021" s="100" t="s">
        <v>21324</v>
      </c>
      <c r="E21021" s="101">
        <v>25796.82</v>
      </c>
      <c r="F21021" s="102"/>
    </row>
    <row r="21022" ht="12.75" customHeight="1">
      <c r="A21022" s="100" t="s">
        <v>34359</v>
      </c>
      <c r="B21022" s="101">
        <v>182.14</v>
      </c>
      <c r="C21022" s="102"/>
      <c r="D21022" s="100" t="s">
        <v>34498</v>
      </c>
      <c r="E21022" s="101">
        <v>12445.23</v>
      </c>
      <c r="F21022" s="102"/>
    </row>
    <row r="21023" ht="12.75" customHeight="1">
      <c r="A21023" s="100" t="s">
        <v>21036</v>
      </c>
      <c r="B21023" s="101">
        <v>176.35</v>
      </c>
      <c r="C21023" s="102"/>
      <c r="D21023" s="100" t="s">
        <v>21326</v>
      </c>
      <c r="E21023" s="101">
        <v>11538.19</v>
      </c>
      <c r="F21023" s="102"/>
    </row>
    <row r="21024" ht="12.75" customHeight="1">
      <c r="A21024" s="100" t="s">
        <v>34360</v>
      </c>
      <c r="B21024" s="101">
        <v>74.02</v>
      </c>
      <c r="C21024" s="102"/>
      <c r="D21024" s="100" t="s">
        <v>34499</v>
      </c>
      <c r="E21024" s="101">
        <v>17249.1</v>
      </c>
      <c r="F21024" s="102"/>
    </row>
    <row r="21025" ht="12.75" customHeight="1">
      <c r="A21025" s="100" t="s">
        <v>21038</v>
      </c>
      <c r="B21025" s="101">
        <v>70.08</v>
      </c>
      <c r="C21025" s="102"/>
      <c r="D21025" s="100" t="s">
        <v>21328</v>
      </c>
      <c r="E21025" s="101">
        <v>15942.42</v>
      </c>
      <c r="F21025" s="102"/>
    </row>
    <row r="21026" ht="12.75" customHeight="1">
      <c r="A21026" s="100" t="s">
        <v>34361</v>
      </c>
      <c r="B21026" s="101">
        <v>252.43</v>
      </c>
      <c r="C21026" s="102"/>
      <c r="D21026" s="100" t="s">
        <v>34500</v>
      </c>
      <c r="E21026" s="101">
        <v>33440.13</v>
      </c>
      <c r="F21026" s="102"/>
    </row>
    <row r="21027" ht="12.75" customHeight="1">
      <c r="A21027" s="100" t="s">
        <v>21040</v>
      </c>
      <c r="B21027" s="101">
        <v>244.16</v>
      </c>
      <c r="C21027" s="102"/>
      <c r="D21027" s="100" t="s">
        <v>21330</v>
      </c>
      <c r="E21027" s="101">
        <v>31113.53</v>
      </c>
      <c r="F21027" s="102"/>
    </row>
    <row r="21028" ht="12.75" customHeight="1">
      <c r="A21028" s="100" t="s">
        <v>34362</v>
      </c>
      <c r="B21028" s="101">
        <v>0.57</v>
      </c>
      <c r="C21028" s="102"/>
      <c r="D21028" s="100" t="s">
        <v>34501</v>
      </c>
      <c r="E21028" s="101">
        <v>3721.54</v>
      </c>
      <c r="F21028" s="102"/>
    </row>
    <row r="21029" ht="12.75" customHeight="1">
      <c r="A21029" s="100" t="s">
        <v>21042</v>
      </c>
      <c r="B21029" s="101">
        <v>0.55</v>
      </c>
      <c r="C21029" s="102"/>
      <c r="D21029" s="100" t="s">
        <v>21332</v>
      </c>
      <c r="E21029" s="101">
        <v>3436.47</v>
      </c>
      <c r="F21029" s="102"/>
    </row>
    <row r="21030" ht="12.75" customHeight="1">
      <c r="A21030" s="100" t="s">
        <v>34363</v>
      </c>
      <c r="B21030" s="101">
        <v>2.4</v>
      </c>
      <c r="C21030" s="102"/>
      <c r="D21030" s="100" t="s">
        <v>34502</v>
      </c>
      <c r="E21030" s="101">
        <v>8838.59</v>
      </c>
      <c r="F21030" s="102"/>
    </row>
    <row r="21031" ht="12.75" customHeight="1">
      <c r="A21031" s="100" t="s">
        <v>21044</v>
      </c>
      <c r="B21031" s="101">
        <v>2.31</v>
      </c>
      <c r="C21031" s="102"/>
      <c r="D21031" s="100" t="s">
        <v>21334</v>
      </c>
      <c r="E21031" s="101">
        <v>8191.62</v>
      </c>
      <c r="F21031" s="102"/>
    </row>
    <row r="21032" ht="12.75" customHeight="1">
      <c r="A21032" s="100" t="s">
        <v>34364</v>
      </c>
      <c r="B21032" s="101">
        <v>3.91</v>
      </c>
      <c r="C21032" s="102"/>
      <c r="D21032" s="100" t="s">
        <v>34503</v>
      </c>
      <c r="E21032" s="101">
        <v>14145.9</v>
      </c>
      <c r="F21032" s="102"/>
    </row>
    <row r="21033" ht="12.75" customHeight="1">
      <c r="A21033" s="100" t="s">
        <v>21046</v>
      </c>
      <c r="B21033" s="101">
        <v>3.75</v>
      </c>
      <c r="C21033" s="102"/>
      <c r="D21033" s="100" t="s">
        <v>21336</v>
      </c>
      <c r="E21033" s="101">
        <v>13147.78</v>
      </c>
      <c r="F21033" s="102"/>
    </row>
    <row r="21034" ht="12.75" customHeight="1">
      <c r="A21034" s="100" t="s">
        <v>34504</v>
      </c>
      <c r="B21034" s="101">
        <v>265.75</v>
      </c>
      <c r="C21034" s="102"/>
      <c r="D21034" s="100" t="s">
        <v>34505</v>
      </c>
      <c r="E21034" s="101">
        <v>5455.93</v>
      </c>
      <c r="F21034" s="102"/>
    </row>
    <row r="21035" ht="12.75" customHeight="1">
      <c r="A21035" s="100" t="s">
        <v>21048</v>
      </c>
      <c r="B21035" s="101">
        <v>255.82</v>
      </c>
      <c r="C21035" s="102"/>
      <c r="D21035" s="100" t="s">
        <v>21338</v>
      </c>
      <c r="E21035" s="101">
        <v>5047.18</v>
      </c>
      <c r="F21035" s="102"/>
    </row>
    <row r="21036" ht="12.75" customHeight="1">
      <c r="A21036" s="100" t="s">
        <v>34506</v>
      </c>
      <c r="B21036" s="101">
        <v>191.49</v>
      </c>
      <c r="C21036" s="102"/>
      <c r="D21036" s="100" t="s">
        <v>34507</v>
      </c>
      <c r="E21036" s="101">
        <v>11232.51</v>
      </c>
      <c r="F21036" s="102"/>
    </row>
    <row r="21037" ht="12.75" customHeight="1">
      <c r="A21037" s="100" t="s">
        <v>21050</v>
      </c>
      <c r="B21037" s="101">
        <v>184.4</v>
      </c>
      <c r="C21037" s="102"/>
      <c r="D21037" s="100" t="s">
        <v>21340</v>
      </c>
      <c r="E21037" s="101">
        <v>10407.13</v>
      </c>
      <c r="F21037" s="102"/>
    </row>
    <row r="21038" ht="12.75" customHeight="1">
      <c r="A21038" s="100" t="s">
        <v>34508</v>
      </c>
      <c r="B21038" s="101">
        <v>135.8</v>
      </c>
      <c r="C21038" s="102"/>
      <c r="D21038" s="100" t="s">
        <v>34509</v>
      </c>
      <c r="E21038" s="101">
        <v>16948.97</v>
      </c>
      <c r="F21038" s="102"/>
    </row>
    <row r="21039" ht="12.75" customHeight="1">
      <c r="A21039" s="100" t="s">
        <v>21052</v>
      </c>
      <c r="B21039" s="101">
        <v>130.84</v>
      </c>
      <c r="C21039" s="102"/>
      <c r="D21039" s="100" t="s">
        <v>21342</v>
      </c>
      <c r="E21039" s="101">
        <v>15780.04</v>
      </c>
      <c r="F21039" s="102"/>
    </row>
    <row r="21040" ht="12.75" customHeight="1">
      <c r="A21040" s="100" t="s">
        <v>34510</v>
      </c>
      <c r="B21040" s="101">
        <v>109.83</v>
      </c>
      <c r="C21040" s="102"/>
      <c r="D21040" s="100" t="s">
        <v>34511</v>
      </c>
      <c r="E21040" s="101">
        <v>6935.83</v>
      </c>
      <c r="F21040" s="102"/>
    </row>
    <row r="21041" ht="12.75" customHeight="1">
      <c r="A21041" s="100" t="s">
        <v>21054</v>
      </c>
      <c r="B21041" s="101">
        <v>105.86</v>
      </c>
      <c r="C21041" s="102"/>
      <c r="D21041" s="100" t="s">
        <v>21344</v>
      </c>
      <c r="E21041" s="101">
        <v>6425.63</v>
      </c>
      <c r="F21041" s="102"/>
    </row>
    <row r="21042" ht="12.75" customHeight="1">
      <c r="A21042" s="100" t="s">
        <v>34512</v>
      </c>
      <c r="B21042" s="101">
        <v>221.26</v>
      </c>
      <c r="C21042" s="102"/>
      <c r="D21042" s="100" t="s">
        <v>34513</v>
      </c>
      <c r="E21042" s="101">
        <v>13724.05</v>
      </c>
      <c r="F21042" s="102"/>
    </row>
    <row r="21043" ht="12.75" customHeight="1">
      <c r="A21043" s="100" t="s">
        <v>21056</v>
      </c>
      <c r="B21043" s="101">
        <v>214.81</v>
      </c>
      <c r="C21043" s="102"/>
      <c r="D21043" s="100" t="s">
        <v>21346</v>
      </c>
      <c r="E21043" s="101">
        <v>12715.78</v>
      </c>
      <c r="F21043" s="102"/>
    </row>
    <row r="21044" ht="12.75" customHeight="1">
      <c r="A21044" s="100" t="s">
        <v>34514</v>
      </c>
      <c r="B21044" s="101">
        <v>158.04</v>
      </c>
      <c r="C21044" s="102"/>
      <c r="D21044" s="100" t="s">
        <v>34515</v>
      </c>
      <c r="E21044" s="101">
        <v>21623.03</v>
      </c>
      <c r="F21044" s="102"/>
    </row>
    <row r="21045" ht="12.75" customHeight="1">
      <c r="A21045" s="100" t="s">
        <v>21058</v>
      </c>
      <c r="B21045" s="101">
        <v>153.43</v>
      </c>
      <c r="C21045" s="102"/>
      <c r="D21045" s="100" t="s">
        <v>21348</v>
      </c>
      <c r="E21045" s="101">
        <v>20108.24</v>
      </c>
      <c r="F21045" s="102"/>
    </row>
    <row r="21046" ht="12.75" customHeight="1">
      <c r="A21046" s="100" t="s">
        <v>34516</v>
      </c>
      <c r="B21046" s="101">
        <v>110.63</v>
      </c>
      <c r="C21046" s="102"/>
      <c r="D21046" s="100" t="s">
        <v>34517</v>
      </c>
      <c r="E21046" s="101">
        <v>434.67</v>
      </c>
      <c r="F21046" s="102"/>
    </row>
    <row r="21047" ht="12.75" customHeight="1">
      <c r="A21047" s="100" t="s">
        <v>21060</v>
      </c>
      <c r="B21047" s="101">
        <v>107.4</v>
      </c>
      <c r="C21047" s="102"/>
      <c r="D21047" s="100" t="s">
        <v>21350</v>
      </c>
      <c r="E21047" s="101">
        <v>396.45</v>
      </c>
      <c r="F21047" s="102"/>
    </row>
    <row r="21048" ht="12.75" customHeight="1">
      <c r="A21048" s="100" t="s">
        <v>34518</v>
      </c>
      <c r="B21048" s="101">
        <v>88.5</v>
      </c>
      <c r="C21048" s="102"/>
      <c r="D21048" s="100" t="s">
        <v>34519</v>
      </c>
      <c r="E21048" s="101">
        <v>723.91</v>
      </c>
      <c r="F21048" s="102"/>
    </row>
    <row r="21049" ht="12.75" customHeight="1">
      <c r="A21049" s="100" t="s">
        <v>21062</v>
      </c>
      <c r="B21049" s="101">
        <v>85.92</v>
      </c>
      <c r="C21049" s="102"/>
      <c r="D21049" s="100" t="s">
        <v>21352</v>
      </c>
      <c r="E21049" s="101">
        <v>661.67</v>
      </c>
      <c r="F21049" s="102"/>
    </row>
    <row r="21050" ht="12.75" customHeight="1">
      <c r="A21050" s="100" t="s">
        <v>34371</v>
      </c>
      <c r="B21050" s="101">
        <v>110.92</v>
      </c>
      <c r="C21050" s="102"/>
      <c r="D21050" s="100" t="s">
        <v>34520</v>
      </c>
      <c r="E21050" s="101">
        <v>1098.6</v>
      </c>
      <c r="F21050" s="102"/>
    </row>
    <row r="21051" ht="12.75" customHeight="1">
      <c r="A21051" s="100" t="s">
        <v>21064</v>
      </c>
      <c r="B21051" s="101">
        <v>97.47</v>
      </c>
      <c r="C21051" s="102"/>
      <c r="D21051" s="100" t="s">
        <v>21354</v>
      </c>
      <c r="E21051" s="101">
        <v>1005.83</v>
      </c>
      <c r="F21051" s="102"/>
    </row>
    <row r="21052" ht="12.75" customHeight="1">
      <c r="A21052" s="100" t="s">
        <v>34521</v>
      </c>
      <c r="B21052" s="101">
        <v>44.49</v>
      </c>
      <c r="C21052" s="102"/>
      <c r="D21052" s="100" t="s">
        <v>34522</v>
      </c>
      <c r="E21052" s="101">
        <v>1565.61</v>
      </c>
      <c r="F21052" s="102"/>
    </row>
    <row r="21053" ht="12.75" customHeight="1">
      <c r="A21053" s="100" t="s">
        <v>21066</v>
      </c>
      <c r="B21053" s="101">
        <v>41.01</v>
      </c>
      <c r="C21053" s="102"/>
      <c r="D21053" s="100" t="s">
        <v>21356</v>
      </c>
      <c r="E21053" s="101">
        <v>1435.43</v>
      </c>
      <c r="F21053" s="102"/>
    </row>
    <row r="21054" ht="12.75" customHeight="1">
      <c r="A21054" s="100" t="s">
        <v>34523</v>
      </c>
      <c r="B21054" s="101">
        <v>33.44</v>
      </c>
      <c r="C21054" s="102"/>
      <c r="D21054" s="100" t="s">
        <v>34524</v>
      </c>
      <c r="E21054" s="101">
        <v>2130.28</v>
      </c>
      <c r="F21054" s="102"/>
    </row>
    <row r="21055" ht="12.75" customHeight="1">
      <c r="A21055" s="100" t="s">
        <v>21068</v>
      </c>
      <c r="B21055" s="101">
        <v>30.96</v>
      </c>
      <c r="C21055" s="102"/>
      <c r="D21055" s="100" t="s">
        <v>21358</v>
      </c>
      <c r="E21055" s="101">
        <v>1955.51</v>
      </c>
      <c r="F21055" s="102"/>
    </row>
    <row r="21056" ht="12.75" customHeight="1">
      <c r="A21056" s="100" t="s">
        <v>34525</v>
      </c>
      <c r="B21056" s="101">
        <v>25.17</v>
      </c>
      <c r="C21056" s="102"/>
      <c r="D21056" s="100" t="s">
        <v>34526</v>
      </c>
      <c r="E21056" s="101">
        <v>3482.43</v>
      </c>
      <c r="F21056" s="102"/>
    </row>
    <row r="21057" ht="12.75" customHeight="1">
      <c r="A21057" s="100" t="s">
        <v>21070</v>
      </c>
      <c r="B21057" s="101">
        <v>23.43</v>
      </c>
      <c r="C21057" s="102"/>
      <c r="D21057" s="100" t="s">
        <v>21360</v>
      </c>
      <c r="E21057" s="101">
        <v>3211.63</v>
      </c>
      <c r="F21057" s="102"/>
    </row>
    <row r="21058" ht="12.75" customHeight="1">
      <c r="A21058" s="100" t="s">
        <v>34527</v>
      </c>
      <c r="B21058" s="101">
        <v>21.32</v>
      </c>
      <c r="C21058" s="102"/>
      <c r="D21058" s="100" t="s">
        <v>34528</v>
      </c>
      <c r="E21058" s="101">
        <v>4288.05</v>
      </c>
      <c r="F21058" s="102"/>
    </row>
    <row r="21059" ht="12.75" customHeight="1">
      <c r="A21059" s="100" t="s">
        <v>21072</v>
      </c>
      <c r="B21059" s="101">
        <v>19.93</v>
      </c>
      <c r="C21059" s="102"/>
      <c r="D21059" s="100" t="s">
        <v>21362</v>
      </c>
      <c r="E21059" s="101">
        <v>3936.46</v>
      </c>
      <c r="F21059" s="102"/>
    </row>
    <row r="21060" ht="12.75" customHeight="1">
      <c r="A21060" s="100" t="s">
        <v>34372</v>
      </c>
      <c r="B21060" s="101">
        <v>191.49</v>
      </c>
      <c r="C21060" s="102"/>
      <c r="D21060" s="100" t="s">
        <v>34529</v>
      </c>
      <c r="E21060" s="101">
        <v>620.42</v>
      </c>
      <c r="F21060" s="102"/>
    </row>
    <row r="21061" ht="12.75" customHeight="1">
      <c r="A21061" s="100" t="s">
        <v>21074</v>
      </c>
      <c r="B21061" s="101">
        <v>184.4</v>
      </c>
      <c r="C21061" s="102"/>
      <c r="D21061" s="100" t="s">
        <v>21364</v>
      </c>
      <c r="E21061" s="101">
        <v>566.64</v>
      </c>
      <c r="F21061" s="102"/>
    </row>
    <row r="21062" ht="12.75" customHeight="1">
      <c r="A21062" s="100" t="s">
        <v>34373</v>
      </c>
      <c r="B21062" s="101">
        <v>1.04</v>
      </c>
      <c r="C21062" s="102"/>
      <c r="D21062" s="100" t="s">
        <v>34530</v>
      </c>
      <c r="E21062" s="101">
        <v>1037.98</v>
      </c>
      <c r="F21062" s="102"/>
    </row>
    <row r="21063" ht="12.75" customHeight="1">
      <c r="A21063" s="100" t="s">
        <v>21076</v>
      </c>
      <c r="B21063" s="101">
        <v>0.99</v>
      </c>
      <c r="C21063" s="102"/>
      <c r="D21063" s="100" t="s">
        <v>21366</v>
      </c>
      <c r="E21063" s="101">
        <v>949.78</v>
      </c>
      <c r="F21063" s="102"/>
    </row>
    <row r="21064" ht="12.75" customHeight="1">
      <c r="A21064" s="100" t="s">
        <v>34374</v>
      </c>
      <c r="B21064" s="101">
        <v>1.96</v>
      </c>
      <c r="C21064" s="102"/>
      <c r="D21064" s="100" t="s">
        <v>34531</v>
      </c>
      <c r="E21064" s="101">
        <v>1576.08</v>
      </c>
      <c r="F21064" s="102"/>
    </row>
    <row r="21065" ht="12.75" customHeight="1">
      <c r="A21065" s="100" t="s">
        <v>21078</v>
      </c>
      <c r="B21065" s="101">
        <v>1.87</v>
      </c>
      <c r="C21065" s="102"/>
      <c r="D21065" s="100" t="s">
        <v>21368</v>
      </c>
      <c r="E21065" s="101">
        <v>1444.27</v>
      </c>
      <c r="F21065" s="102"/>
    </row>
    <row r="21066" ht="12.75" customHeight="1">
      <c r="A21066" s="100" t="s">
        <v>34375</v>
      </c>
      <c r="B21066" s="101">
        <v>2.49</v>
      </c>
      <c r="C21066" s="102"/>
      <c r="D21066" s="100" t="s">
        <v>34532</v>
      </c>
      <c r="E21066" s="101">
        <v>2241.99</v>
      </c>
      <c r="F21066" s="102"/>
    </row>
    <row r="21067" ht="12.75" customHeight="1">
      <c r="A21067" s="100" t="s">
        <v>21080</v>
      </c>
      <c r="B21067" s="101">
        <v>2.37</v>
      </c>
      <c r="C21067" s="102"/>
      <c r="D21067" s="100" t="s">
        <v>21370</v>
      </c>
      <c r="E21067" s="101">
        <v>2056.96</v>
      </c>
      <c r="F21067" s="102"/>
    </row>
    <row r="21068" ht="12.75" customHeight="1">
      <c r="A21068" s="100" t="s">
        <v>34376</v>
      </c>
      <c r="B21068" s="101">
        <v>3.18</v>
      </c>
      <c r="C21068" s="102"/>
      <c r="D21068" s="100" t="s">
        <v>34533</v>
      </c>
      <c r="E21068" s="101">
        <v>3043.33</v>
      </c>
      <c r="F21068" s="102"/>
    </row>
    <row r="21069" ht="12.75" customHeight="1">
      <c r="A21069" s="100" t="s">
        <v>21082</v>
      </c>
      <c r="B21069" s="101">
        <v>3.03</v>
      </c>
      <c r="C21069" s="102"/>
      <c r="D21069" s="100" t="s">
        <v>21372</v>
      </c>
      <c r="E21069" s="101">
        <v>2795.05</v>
      </c>
      <c r="F21069" s="102"/>
    </row>
    <row r="21070" ht="12.75" customHeight="1">
      <c r="A21070" s="100" t="s">
        <v>34377</v>
      </c>
      <c r="B21070" s="101">
        <v>39.21</v>
      </c>
      <c r="C21070" s="102"/>
      <c r="D21070" s="100" t="s">
        <v>34534</v>
      </c>
      <c r="E21070" s="101">
        <v>3970.6</v>
      </c>
      <c r="F21070" s="102"/>
    </row>
    <row r="21071" ht="12.75" customHeight="1">
      <c r="A21071" s="100" t="s">
        <v>21084</v>
      </c>
      <c r="B21071" s="101">
        <v>35.75</v>
      </c>
      <c r="C21071" s="102"/>
      <c r="D21071" s="100" t="s">
        <v>21374</v>
      </c>
      <c r="E21071" s="101">
        <v>3648.72</v>
      </c>
      <c r="F21071" s="102"/>
    </row>
    <row r="21072" ht="12.75" customHeight="1">
      <c r="A21072" s="100" t="s">
        <v>34378</v>
      </c>
      <c r="B21072" s="101">
        <v>32.04</v>
      </c>
      <c r="C21072" s="102"/>
      <c r="D21072" s="100" t="s">
        <v>34535</v>
      </c>
      <c r="E21072" s="101">
        <v>5207.9</v>
      </c>
      <c r="F21072" s="102"/>
    </row>
    <row r="21073" ht="12.75" customHeight="1">
      <c r="A21073" s="100" t="s">
        <v>21086</v>
      </c>
      <c r="B21073" s="101">
        <v>29.3</v>
      </c>
      <c r="C21073" s="102"/>
      <c r="D21073" s="100" t="s">
        <v>21376</v>
      </c>
      <c r="E21073" s="101">
        <v>4789.31</v>
      </c>
      <c r="F21073" s="102"/>
    </row>
    <row r="21074" ht="12.75" customHeight="1">
      <c r="A21074" s="100" t="s">
        <v>34379</v>
      </c>
      <c r="B21074" s="101">
        <v>499.98</v>
      </c>
      <c r="C21074" s="102"/>
      <c r="D21074" s="100" t="s">
        <v>34536</v>
      </c>
      <c r="E21074" s="101">
        <v>805.8</v>
      </c>
      <c r="F21074" s="102"/>
    </row>
    <row r="21075" ht="12.75" customHeight="1">
      <c r="A21075" s="100" t="s">
        <v>21088</v>
      </c>
      <c r="B21075" s="101">
        <v>446.65</v>
      </c>
      <c r="C21075" s="102"/>
      <c r="D21075" s="100" t="s">
        <v>21378</v>
      </c>
      <c r="E21075" s="101">
        <v>736.46</v>
      </c>
      <c r="F21075" s="102"/>
    </row>
    <row r="21076" ht="12.75" customHeight="1">
      <c r="A21076" s="100" t="s">
        <v>34380</v>
      </c>
      <c r="B21076" s="101">
        <v>1.76</v>
      </c>
      <c r="C21076" s="102"/>
      <c r="D21076" s="100" t="s">
        <v>34537</v>
      </c>
      <c r="E21076" s="101">
        <v>1351.66</v>
      </c>
      <c r="F21076" s="102"/>
    </row>
    <row r="21077" ht="12.75" customHeight="1">
      <c r="A21077" s="100" t="s">
        <v>21090</v>
      </c>
      <c r="B21077" s="101">
        <v>1.6</v>
      </c>
      <c r="C21077" s="102"/>
      <c r="D21077" s="100" t="s">
        <v>21380</v>
      </c>
      <c r="E21077" s="101">
        <v>1237.52</v>
      </c>
      <c r="F21077" s="102"/>
    </row>
    <row r="21078" ht="12.75" customHeight="1">
      <c r="A21078" s="100" t="s">
        <v>34381</v>
      </c>
      <c r="B21078" s="101">
        <v>2.58</v>
      </c>
      <c r="C21078" s="102"/>
      <c r="D21078" s="100" t="s">
        <v>34538</v>
      </c>
      <c r="E21078" s="101">
        <v>2053.18</v>
      </c>
      <c r="F21078" s="102"/>
    </row>
    <row r="21079" ht="12.75" customHeight="1">
      <c r="A21079" s="100" t="s">
        <v>21092</v>
      </c>
      <c r="B21079" s="101">
        <v>2.41</v>
      </c>
      <c r="C21079" s="102"/>
      <c r="D21079" s="100" t="s">
        <v>21382</v>
      </c>
      <c r="E21079" s="101">
        <v>1882.34</v>
      </c>
      <c r="F21079" s="102"/>
    </row>
    <row r="21080" ht="12.75" customHeight="1">
      <c r="A21080" s="100" t="s">
        <v>34382</v>
      </c>
      <c r="B21080" s="101">
        <v>13.04</v>
      </c>
      <c r="C21080" s="102"/>
      <c r="D21080" s="100" t="s">
        <v>34539</v>
      </c>
      <c r="E21080" s="101">
        <v>2918.75</v>
      </c>
      <c r="F21080" s="102"/>
    </row>
    <row r="21081" ht="12.75" customHeight="1">
      <c r="A21081" s="100" t="s">
        <v>21094</v>
      </c>
      <c r="B21081" s="101">
        <v>11.3</v>
      </c>
      <c r="C21081" s="102"/>
      <c r="D21081" s="100" t="s">
        <v>21384</v>
      </c>
      <c r="E21081" s="101">
        <v>2678.84</v>
      </c>
      <c r="F21081" s="102"/>
    </row>
    <row r="21082" ht="12.75" customHeight="1">
      <c r="A21082" s="100" t="s">
        <v>34383</v>
      </c>
      <c r="B21082" s="101">
        <v>1.11</v>
      </c>
      <c r="C21082" s="102"/>
      <c r="D21082" s="100" t="s">
        <v>34540</v>
      </c>
      <c r="E21082" s="101">
        <v>3956.37</v>
      </c>
      <c r="F21082" s="102"/>
    </row>
    <row r="21083" ht="12.75" customHeight="1">
      <c r="A21083" s="100" t="s">
        <v>21096</v>
      </c>
      <c r="B21083" s="101">
        <v>0.96</v>
      </c>
      <c r="C21083" s="102"/>
      <c r="D21083" s="100" t="s">
        <v>21386</v>
      </c>
      <c r="E21083" s="101">
        <v>3634.59</v>
      </c>
      <c r="F21083" s="102"/>
    </row>
    <row r="21084" ht="12.75" customHeight="1">
      <c r="A21084" s="100" t="s">
        <v>34384</v>
      </c>
      <c r="B21084" s="101">
        <v>1.19</v>
      </c>
      <c r="C21084" s="102"/>
      <c r="D21084" s="100" t="s">
        <v>34541</v>
      </c>
      <c r="E21084" s="101">
        <v>5368.58</v>
      </c>
      <c r="F21084" s="102"/>
    </row>
    <row r="21085" ht="12.75" customHeight="1">
      <c r="A21085" s="100" t="s">
        <v>21098</v>
      </c>
      <c r="B21085" s="101">
        <v>1.03</v>
      </c>
      <c r="C21085" s="102"/>
      <c r="D21085" s="100" t="s">
        <v>21388</v>
      </c>
      <c r="E21085" s="101">
        <v>4934.22</v>
      </c>
      <c r="F21085" s="102"/>
    </row>
    <row r="21086" ht="12.75" customHeight="1">
      <c r="A21086" s="100" t="s">
        <v>34385</v>
      </c>
      <c r="B21086" s="101">
        <v>298.08</v>
      </c>
      <c r="C21086" s="102"/>
      <c r="D21086" s="100" t="s">
        <v>34542</v>
      </c>
      <c r="E21086" s="101">
        <v>7061.01</v>
      </c>
      <c r="F21086" s="102"/>
    </row>
    <row r="21087" ht="12.75" customHeight="1">
      <c r="A21087" s="100" t="s">
        <v>21100</v>
      </c>
      <c r="B21087" s="101">
        <v>258.32</v>
      </c>
      <c r="C21087" s="102"/>
      <c r="D21087" s="100" t="s">
        <v>21390</v>
      </c>
      <c r="E21087" s="101">
        <v>6491.42</v>
      </c>
      <c r="F21087" s="102"/>
    </row>
    <row r="21088" ht="12.75" customHeight="1">
      <c r="A21088" s="100" t="s">
        <v>34386</v>
      </c>
      <c r="B21088" s="101">
        <v>18.77</v>
      </c>
      <c r="C21088" s="102"/>
      <c r="D21088" s="100" t="s">
        <v>34543</v>
      </c>
      <c r="E21088" s="101">
        <v>233.95</v>
      </c>
      <c r="F21088" s="102"/>
    </row>
    <row r="21089" ht="12.75" customHeight="1">
      <c r="A21089" s="100" t="s">
        <v>21102</v>
      </c>
      <c r="B21089" s="101">
        <v>16.27</v>
      </c>
      <c r="C21089" s="102"/>
      <c r="D21089" s="100" t="s">
        <v>21392</v>
      </c>
      <c r="E21089" s="101">
        <v>220.23</v>
      </c>
      <c r="F21089" s="102"/>
    </row>
    <row r="21090" ht="12.75" customHeight="1">
      <c r="A21090" s="100" t="s">
        <v>34387</v>
      </c>
      <c r="B21090" s="101">
        <v>15.18</v>
      </c>
      <c r="C21090" s="102"/>
      <c r="D21090" s="100" t="s">
        <v>34544</v>
      </c>
      <c r="E21090" s="101">
        <v>296.46</v>
      </c>
      <c r="F21090" s="102"/>
    </row>
    <row r="21091" ht="12.75" customHeight="1">
      <c r="A21091" s="100" t="s">
        <v>21104</v>
      </c>
      <c r="B21091" s="101">
        <v>13.16</v>
      </c>
      <c r="C21091" s="102"/>
      <c r="D21091" s="100" t="s">
        <v>21394</v>
      </c>
      <c r="E21091" s="101">
        <v>280.17</v>
      </c>
      <c r="F21091" s="102"/>
    </row>
    <row r="21092" ht="12.75" customHeight="1">
      <c r="A21092" s="100" t="s">
        <v>34388</v>
      </c>
      <c r="B21092" s="101">
        <v>0.89</v>
      </c>
      <c r="C21092" s="102"/>
      <c r="D21092" s="100" t="s">
        <v>34545</v>
      </c>
      <c r="E21092" s="101">
        <v>521.87</v>
      </c>
      <c r="F21092" s="102"/>
    </row>
    <row r="21093" ht="12.75" customHeight="1">
      <c r="A21093" s="100" t="s">
        <v>21106</v>
      </c>
      <c r="B21093" s="101">
        <v>0.77</v>
      </c>
      <c r="C21093" s="102"/>
      <c r="D21093" s="100" t="s">
        <v>21396</v>
      </c>
      <c r="E21093" s="101">
        <v>496.82</v>
      </c>
      <c r="F21093" s="102"/>
    </row>
    <row r="21094" ht="12.75" customHeight="1">
      <c r="A21094" s="100" t="s">
        <v>34389</v>
      </c>
      <c r="B21094" s="101">
        <v>16.24</v>
      </c>
      <c r="C21094" s="102"/>
      <c r="D21094" s="100" t="s">
        <v>34546</v>
      </c>
      <c r="E21094" s="101">
        <v>712.81</v>
      </c>
      <c r="F21094" s="102"/>
    </row>
    <row r="21095" ht="12.75" customHeight="1">
      <c r="A21095" s="100" t="s">
        <v>21108</v>
      </c>
      <c r="B21095" s="101">
        <v>14.07</v>
      </c>
      <c r="C21095" s="102"/>
      <c r="D21095" s="100" t="s">
        <v>21398</v>
      </c>
      <c r="E21095" s="101">
        <v>680.56</v>
      </c>
      <c r="F21095" s="102"/>
    </row>
    <row r="21096" ht="12.75" customHeight="1">
      <c r="A21096" s="100" t="s">
        <v>34390</v>
      </c>
      <c r="B21096" s="101">
        <v>23.16</v>
      </c>
      <c r="C21096" s="102"/>
      <c r="D21096" s="100" t="s">
        <v>34547</v>
      </c>
      <c r="E21096" s="101">
        <v>403.88</v>
      </c>
      <c r="F21096" s="102"/>
    </row>
    <row r="21097" ht="12.75" customHeight="1">
      <c r="A21097" s="100" t="s">
        <v>21110</v>
      </c>
      <c r="B21097" s="101">
        <v>20.76</v>
      </c>
      <c r="C21097" s="102"/>
      <c r="D21097" s="100" t="s">
        <v>21400</v>
      </c>
      <c r="E21097" s="101">
        <v>380.21</v>
      </c>
      <c r="F21097" s="102"/>
    </row>
    <row r="21098" ht="12.75" customHeight="1">
      <c r="A21098" s="100" t="s">
        <v>34391</v>
      </c>
      <c r="B21098" s="101">
        <v>73.57</v>
      </c>
      <c r="C21098" s="102"/>
      <c r="D21098" s="100" t="s">
        <v>34548</v>
      </c>
      <c r="E21098" s="101">
        <v>484.48</v>
      </c>
      <c r="F21098" s="102"/>
    </row>
    <row r="21099" ht="12.75" customHeight="1">
      <c r="A21099" s="100" t="s">
        <v>21112</v>
      </c>
      <c r="B21099" s="101">
        <v>64.03</v>
      </c>
      <c r="C21099" s="102"/>
      <c r="D21099" s="100" t="s">
        <v>21402</v>
      </c>
      <c r="E21099" s="101">
        <v>457.61</v>
      </c>
      <c r="F21099" s="102"/>
    </row>
    <row r="21100" ht="12.75" customHeight="1">
      <c r="A21100" s="100" t="s">
        <v>34392</v>
      </c>
      <c r="B21100" s="101">
        <v>8.04</v>
      </c>
      <c r="C21100" s="102"/>
      <c r="D21100" s="100" t="s">
        <v>34549</v>
      </c>
      <c r="E21100" s="101">
        <v>727.07</v>
      </c>
      <c r="F21100" s="102"/>
    </row>
    <row r="21101" ht="12.75" customHeight="1">
      <c r="A21101" s="100" t="s">
        <v>21114</v>
      </c>
      <c r="B21101" s="101">
        <v>6.97</v>
      </c>
      <c r="C21101" s="102"/>
      <c r="D21101" s="100" t="s">
        <v>21404</v>
      </c>
      <c r="E21101" s="101">
        <v>690.73</v>
      </c>
      <c r="F21101" s="102"/>
    </row>
    <row r="21102" ht="12.75" customHeight="1">
      <c r="A21102" s="100" t="s">
        <v>34393</v>
      </c>
      <c r="B21102" s="101">
        <v>11.17</v>
      </c>
      <c r="C21102" s="102"/>
      <c r="D21102" s="100" t="s">
        <v>34550</v>
      </c>
      <c r="E21102" s="101">
        <v>931.41</v>
      </c>
      <c r="F21102" s="102"/>
    </row>
    <row r="21103" ht="12.75" customHeight="1">
      <c r="A21103" s="100" t="s">
        <v>21116</v>
      </c>
      <c r="B21103" s="101">
        <v>9.68</v>
      </c>
      <c r="C21103" s="102"/>
      <c r="D21103" s="100" t="s">
        <v>21406</v>
      </c>
      <c r="E21103" s="101">
        <v>887.43</v>
      </c>
      <c r="F21103" s="102"/>
    </row>
    <row r="21104" ht="12.75" customHeight="1">
      <c r="A21104" s="100" t="s">
        <v>34394</v>
      </c>
      <c r="B21104" s="101">
        <v>3.16</v>
      </c>
      <c r="C21104" s="102"/>
      <c r="D21104" s="100" t="s">
        <v>34551</v>
      </c>
      <c r="E21104" s="101">
        <v>584.76</v>
      </c>
      <c r="F21104" s="102"/>
    </row>
    <row r="21105" ht="12.75" customHeight="1">
      <c r="A21105" s="100" t="s">
        <v>21118</v>
      </c>
      <c r="B21105" s="101">
        <v>2.8</v>
      </c>
      <c r="C21105" s="102"/>
      <c r="D21105" s="100" t="s">
        <v>21408</v>
      </c>
      <c r="E21105" s="101">
        <v>550.59</v>
      </c>
      <c r="F21105" s="102"/>
    </row>
    <row r="21106" ht="12.75" customHeight="1">
      <c r="A21106" s="100" t="s">
        <v>34395</v>
      </c>
      <c r="B21106" s="101">
        <v>8.94</v>
      </c>
      <c r="C21106" s="102"/>
      <c r="D21106" s="100" t="s">
        <v>34552</v>
      </c>
      <c r="E21106" s="101">
        <v>679.25</v>
      </c>
      <c r="F21106" s="102"/>
    </row>
    <row r="21107" ht="12.75" customHeight="1">
      <c r="A21107" s="100" t="s">
        <v>21120</v>
      </c>
      <c r="B21107" s="101">
        <v>7.74</v>
      </c>
      <c r="C21107" s="102"/>
      <c r="D21107" s="100" t="s">
        <v>21410</v>
      </c>
      <c r="E21107" s="101">
        <v>641.32</v>
      </c>
      <c r="F21107" s="102"/>
    </row>
    <row r="21108" ht="12.75" customHeight="1">
      <c r="A21108" s="100" t="s">
        <v>34396</v>
      </c>
      <c r="B21108" s="101">
        <v>11.17</v>
      </c>
      <c r="C21108" s="102"/>
      <c r="D21108" s="100" t="s">
        <v>34553</v>
      </c>
      <c r="E21108" s="101">
        <v>948.37</v>
      </c>
      <c r="F21108" s="102"/>
    </row>
    <row r="21109" ht="12.75" customHeight="1">
      <c r="A21109" s="100" t="s">
        <v>21122</v>
      </c>
      <c r="B21109" s="101">
        <v>9.68</v>
      </c>
      <c r="C21109" s="102"/>
      <c r="D21109" s="100" t="s">
        <v>21412</v>
      </c>
      <c r="E21109" s="101">
        <v>899.99</v>
      </c>
      <c r="F21109" s="102"/>
    </row>
    <row r="21110" ht="12.75" customHeight="1">
      <c r="A21110" s="100" t="s">
        <v>34397</v>
      </c>
      <c r="B21110" s="101">
        <v>17.88</v>
      </c>
      <c r="C21110" s="102"/>
      <c r="D21110" s="100" t="s">
        <v>34554</v>
      </c>
      <c r="E21110" s="101">
        <v>1168.06</v>
      </c>
      <c r="F21110" s="102"/>
    </row>
    <row r="21111" ht="12.75" customHeight="1">
      <c r="A21111" s="100" t="s">
        <v>21124</v>
      </c>
      <c r="B21111" s="101">
        <v>15.49</v>
      </c>
      <c r="C21111" s="102"/>
      <c r="D21111" s="100" t="s">
        <v>21414</v>
      </c>
      <c r="E21111" s="101">
        <v>1111.53</v>
      </c>
      <c r="F21111" s="102"/>
    </row>
    <row r="21112" ht="12.75" customHeight="1">
      <c r="A21112" s="100" t="s">
        <v>34398</v>
      </c>
      <c r="B21112" s="101">
        <v>13.41</v>
      </c>
      <c r="C21112" s="102"/>
      <c r="D21112" s="100" t="s">
        <v>34555</v>
      </c>
      <c r="E21112" s="101">
        <v>391.94</v>
      </c>
      <c r="F21112" s="102"/>
    </row>
    <row r="21113" ht="12.75" customHeight="1">
      <c r="A21113" s="100" t="s">
        <v>21126</v>
      </c>
      <c r="B21113" s="101">
        <v>11.62</v>
      </c>
      <c r="C21113" s="102"/>
      <c r="D21113" s="100" t="s">
        <v>21416</v>
      </c>
      <c r="E21113" s="101">
        <v>370.64</v>
      </c>
      <c r="F21113" s="102"/>
    </row>
    <row r="21114" ht="12.75" customHeight="1">
      <c r="A21114" s="100" t="s">
        <v>34399</v>
      </c>
      <c r="B21114" s="101">
        <v>4.47</v>
      </c>
      <c r="C21114" s="102"/>
      <c r="D21114" s="100" t="s">
        <v>34556</v>
      </c>
      <c r="E21114" s="101">
        <v>475.07</v>
      </c>
      <c r="F21114" s="102"/>
    </row>
    <row r="21115" ht="12.75" customHeight="1">
      <c r="A21115" s="100" t="s">
        <v>21128</v>
      </c>
      <c r="B21115" s="101">
        <v>3.87</v>
      </c>
      <c r="C21115" s="102"/>
      <c r="D21115" s="100" t="s">
        <v>21418</v>
      </c>
      <c r="E21115" s="101">
        <v>450.46</v>
      </c>
      <c r="F21115" s="102"/>
    </row>
    <row r="21116" ht="12.75" customHeight="1">
      <c r="A21116" s="100" t="s">
        <v>34400</v>
      </c>
      <c r="B21116" s="101">
        <v>3.97</v>
      </c>
      <c r="C21116" s="102"/>
      <c r="D21116" s="100" t="s">
        <v>34557</v>
      </c>
      <c r="E21116" s="101">
        <v>719.39</v>
      </c>
      <c r="F21116" s="102"/>
    </row>
    <row r="21117" ht="12.75" customHeight="1">
      <c r="A21117" s="100" t="s">
        <v>21130</v>
      </c>
      <c r="B21117" s="101">
        <v>3.76</v>
      </c>
      <c r="C21117" s="102"/>
      <c r="D21117" s="100" t="s">
        <v>21420</v>
      </c>
      <c r="E21117" s="101">
        <v>685.31</v>
      </c>
      <c r="F21117" s="102"/>
    </row>
    <row r="21118" ht="12.75" customHeight="1">
      <c r="A21118" s="100" t="s">
        <v>34401</v>
      </c>
      <c r="B21118" s="101">
        <v>23.97</v>
      </c>
      <c r="C21118" s="102"/>
      <c r="D21118" s="100" t="s">
        <v>34558</v>
      </c>
      <c r="E21118" s="101">
        <v>927.96</v>
      </c>
      <c r="F21118" s="102"/>
    </row>
    <row r="21119" ht="12.75" customHeight="1">
      <c r="A21119" s="100" t="s">
        <v>21132</v>
      </c>
      <c r="B21119" s="101">
        <v>22.77</v>
      </c>
      <c r="C21119" s="102"/>
      <c r="D21119" s="100" t="s">
        <v>21422</v>
      </c>
      <c r="E21119" s="101">
        <v>886.11</v>
      </c>
      <c r="F21119" s="102"/>
    </row>
    <row r="21120" ht="12.75" customHeight="1">
      <c r="A21120" s="100" t="s">
        <v>34402</v>
      </c>
      <c r="B21120" s="101">
        <v>468.3</v>
      </c>
      <c r="C21120" s="102"/>
      <c r="D21120" s="100" t="s">
        <v>34559</v>
      </c>
      <c r="E21120" s="101">
        <v>699.66</v>
      </c>
      <c r="F21120" s="102"/>
    </row>
    <row r="21121" ht="12.75" customHeight="1">
      <c r="A21121" s="100" t="s">
        <v>21134</v>
      </c>
      <c r="B21121" s="101">
        <v>433.54</v>
      </c>
      <c r="C21121" s="102"/>
      <c r="D21121" s="100" t="s">
        <v>21424</v>
      </c>
      <c r="E21121" s="101">
        <v>662.17</v>
      </c>
      <c r="F21121" s="102"/>
    </row>
    <row r="21122" ht="12.75" customHeight="1">
      <c r="A21122" s="100" t="s">
        <v>34403</v>
      </c>
      <c r="B21122" s="101">
        <v>6.5</v>
      </c>
      <c r="C21122" s="102"/>
      <c r="D21122" s="100" t="s">
        <v>34560</v>
      </c>
      <c r="E21122" s="101">
        <v>800.72</v>
      </c>
      <c r="F21122" s="102"/>
    </row>
    <row r="21123" ht="12.75" customHeight="1">
      <c r="A21123" s="100" t="s">
        <v>21136</v>
      </c>
      <c r="B21123" s="101">
        <v>6.16</v>
      </c>
      <c r="C21123" s="102"/>
      <c r="D21123" s="100" t="s">
        <v>21426</v>
      </c>
      <c r="E21123" s="101">
        <v>759.21</v>
      </c>
      <c r="F21123" s="102"/>
    </row>
    <row r="21124" ht="12.75" customHeight="1">
      <c r="A21124" s="100" t="s">
        <v>34404</v>
      </c>
      <c r="B21124" s="101">
        <v>14.08</v>
      </c>
      <c r="C21124" s="102"/>
      <c r="D21124" s="100" t="s">
        <v>34561</v>
      </c>
      <c r="E21124" s="101">
        <v>1076.89</v>
      </c>
      <c r="F21124" s="102"/>
    </row>
    <row r="21125" ht="12.75" customHeight="1">
      <c r="A21125" s="100" t="s">
        <v>21138</v>
      </c>
      <c r="B21125" s="101">
        <v>12.86</v>
      </c>
      <c r="C21125" s="102"/>
      <c r="D21125" s="100" t="s">
        <v>21428</v>
      </c>
      <c r="E21125" s="101">
        <v>1024.76</v>
      </c>
      <c r="F21125" s="102"/>
    </row>
    <row r="21126" ht="12.75" customHeight="1">
      <c r="A21126" s="100" t="s">
        <v>34405</v>
      </c>
      <c r="B21126" s="101">
        <v>7.45</v>
      </c>
      <c r="C21126" s="102"/>
      <c r="D21126" s="100" t="s">
        <v>34562</v>
      </c>
      <c r="E21126" s="101">
        <v>1306.05</v>
      </c>
      <c r="F21126" s="102"/>
    </row>
    <row r="21127" ht="12.75" customHeight="1">
      <c r="A21127" s="100" t="s">
        <v>21140</v>
      </c>
      <c r="B21127" s="101">
        <v>6.45</v>
      </c>
      <c r="C21127" s="102"/>
      <c r="D21127" s="100" t="s">
        <v>21430</v>
      </c>
      <c r="E21127" s="101">
        <v>1245.47</v>
      </c>
      <c r="F21127" s="102"/>
    </row>
    <row r="21128" ht="12.75" customHeight="1">
      <c r="A21128" s="100" t="s">
        <v>34406</v>
      </c>
      <c r="B21128" s="101">
        <v>29.64</v>
      </c>
      <c r="C21128" s="102"/>
      <c r="D21128" s="100" t="s">
        <v>34563</v>
      </c>
      <c r="E21128" s="101">
        <v>1030.21</v>
      </c>
      <c r="F21128" s="102"/>
    </row>
    <row r="21129" ht="12.75" customHeight="1">
      <c r="A21129" s="100" t="s">
        <v>21142</v>
      </c>
      <c r="B21129" s="101">
        <v>27.26</v>
      </c>
      <c r="C21129" s="102"/>
      <c r="D21129" s="100" t="s">
        <v>21432</v>
      </c>
      <c r="E21129" s="101">
        <v>975.35</v>
      </c>
      <c r="F21129" s="102"/>
    </row>
    <row r="21130" ht="12.75" customHeight="1">
      <c r="A21130" s="100" t="s">
        <v>34407</v>
      </c>
      <c r="B21130" s="101">
        <v>30.67</v>
      </c>
      <c r="C21130" s="102"/>
      <c r="D21130" s="100" t="s">
        <v>34564</v>
      </c>
      <c r="E21130" s="101">
        <v>1151.74</v>
      </c>
      <c r="F21130" s="102"/>
    </row>
    <row r="21131" ht="12.75" customHeight="1">
      <c r="A21131" s="100" t="s">
        <v>21144</v>
      </c>
      <c r="B21131" s="101">
        <v>28.43</v>
      </c>
      <c r="C21131" s="102"/>
      <c r="D21131" s="100" t="s">
        <v>21434</v>
      </c>
      <c r="E21131" s="101">
        <v>1092.05</v>
      </c>
      <c r="F21131" s="102"/>
    </row>
    <row r="21132" ht="12.75" customHeight="1">
      <c r="A21132" s="100" t="s">
        <v>34408</v>
      </c>
      <c r="B21132" s="101">
        <v>37.18</v>
      </c>
      <c r="C21132" s="102"/>
      <c r="D21132" s="100" t="s">
        <v>34565</v>
      </c>
      <c r="E21132" s="101">
        <v>1464.41</v>
      </c>
      <c r="F21132" s="102"/>
    </row>
    <row r="21133" ht="12.75" customHeight="1">
      <c r="A21133" s="100" t="s">
        <v>21146</v>
      </c>
      <c r="B21133" s="101">
        <v>34.47</v>
      </c>
      <c r="C21133" s="102"/>
      <c r="D21133" s="100" t="s">
        <v>21436</v>
      </c>
      <c r="E21133" s="101">
        <v>1392.79</v>
      </c>
      <c r="F21133" s="102"/>
    </row>
    <row r="21134" ht="12.75" customHeight="1">
      <c r="A21134" s="100" t="s">
        <v>34409</v>
      </c>
      <c r="B21134" s="101">
        <v>41.29</v>
      </c>
      <c r="C21134" s="102"/>
      <c r="D21134" s="100" t="s">
        <v>34566</v>
      </c>
      <c r="E21134" s="101">
        <v>1717.45</v>
      </c>
      <c r="F21134" s="102"/>
    </row>
    <row r="21135" ht="12.75" customHeight="1">
      <c r="A21135" s="100" t="s">
        <v>21148</v>
      </c>
      <c r="B21135" s="101">
        <v>37.53</v>
      </c>
      <c r="C21135" s="102"/>
      <c r="D21135" s="100" t="s">
        <v>21438</v>
      </c>
      <c r="E21135" s="101">
        <v>1636.58</v>
      </c>
      <c r="F21135" s="102"/>
    </row>
    <row r="21136" ht="12.75" customHeight="1">
      <c r="A21136" s="100" t="s">
        <v>34410</v>
      </c>
      <c r="B21136" s="101">
        <v>58.2</v>
      </c>
      <c r="C21136" s="102"/>
      <c r="D21136" s="100" t="s">
        <v>34567</v>
      </c>
      <c r="E21136" s="101">
        <v>9333.0</v>
      </c>
      <c r="F21136" s="102"/>
    </row>
    <row r="21137" ht="12.75" customHeight="1">
      <c r="A21137" s="100" t="s">
        <v>21150</v>
      </c>
      <c r="B21137" s="101">
        <v>52.68</v>
      </c>
      <c r="C21137" s="102"/>
      <c r="D21137" s="100" t="s">
        <v>21440</v>
      </c>
      <c r="E21137" s="101">
        <v>9333.0</v>
      </c>
      <c r="F21137" s="102"/>
    </row>
    <row r="21138" ht="12.75" customHeight="1">
      <c r="A21138" s="100" t="s">
        <v>34411</v>
      </c>
      <c r="B21138" s="101">
        <v>21.61</v>
      </c>
      <c r="C21138" s="102"/>
      <c r="D21138" s="100" t="s">
        <v>34568</v>
      </c>
      <c r="E21138" s="101">
        <v>9078.0</v>
      </c>
      <c r="F21138" s="102"/>
    </row>
    <row r="21139" ht="12.75" customHeight="1">
      <c r="A21139" s="100" t="s">
        <v>21152</v>
      </c>
      <c r="B21139" s="101">
        <v>18.72</v>
      </c>
      <c r="C21139" s="102"/>
      <c r="D21139" s="100" t="s">
        <v>21442</v>
      </c>
      <c r="E21139" s="101">
        <v>9078.0</v>
      </c>
      <c r="F21139" s="102"/>
    </row>
    <row r="21140" ht="12.75" customHeight="1">
      <c r="A21140" s="100" t="s">
        <v>34412</v>
      </c>
      <c r="B21140" s="101">
        <v>68.56</v>
      </c>
      <c r="C21140" s="102"/>
      <c r="D21140" s="100" t="s">
        <v>34569</v>
      </c>
      <c r="E21140" s="101">
        <v>11858.4</v>
      </c>
      <c r="F21140" s="102"/>
    </row>
    <row r="21141" ht="12.75" customHeight="1">
      <c r="A21141" s="100" t="s">
        <v>21154</v>
      </c>
      <c r="B21141" s="101">
        <v>60.51</v>
      </c>
      <c r="C21141" s="102"/>
      <c r="D21141" s="100" t="s">
        <v>21444</v>
      </c>
      <c r="E21141" s="101">
        <v>11858.4</v>
      </c>
      <c r="F21141" s="102"/>
    </row>
    <row r="21142" ht="12.75" customHeight="1">
      <c r="A21142" s="100" t="s">
        <v>34413</v>
      </c>
      <c r="B21142" s="101">
        <v>60.61</v>
      </c>
      <c r="C21142" s="102"/>
      <c r="D21142" s="100" t="s">
        <v>34570</v>
      </c>
      <c r="E21142" s="101">
        <v>11534.4</v>
      </c>
      <c r="F21142" s="102"/>
    </row>
    <row r="21143" ht="12.75" customHeight="1">
      <c r="A21143" s="100" t="s">
        <v>21156</v>
      </c>
      <c r="B21143" s="101">
        <v>56.63</v>
      </c>
      <c r="C21143" s="102"/>
      <c r="D21143" s="100" t="s">
        <v>21446</v>
      </c>
      <c r="E21143" s="101">
        <v>11534.4</v>
      </c>
      <c r="F21143" s="102"/>
    </row>
    <row r="21144" ht="12.75" customHeight="1">
      <c r="A21144" s="100" t="s">
        <v>34414</v>
      </c>
      <c r="B21144" s="101">
        <v>72.56</v>
      </c>
      <c r="C21144" s="102"/>
      <c r="D21144" s="100" t="s">
        <v>34571</v>
      </c>
      <c r="E21144" s="101">
        <v>13834.8</v>
      </c>
      <c r="F21144" s="102"/>
    </row>
    <row r="21145" ht="12.75" customHeight="1">
      <c r="A21145" s="100" t="s">
        <v>21158</v>
      </c>
      <c r="B21145" s="101">
        <v>67.72</v>
      </c>
      <c r="C21145" s="102"/>
      <c r="D21145" s="100" t="s">
        <v>21448</v>
      </c>
      <c r="E21145" s="101">
        <v>13834.8</v>
      </c>
      <c r="F21145" s="102"/>
    </row>
    <row r="21146" ht="12.75" customHeight="1">
      <c r="A21146" s="100" t="s">
        <v>34415</v>
      </c>
      <c r="B21146" s="101">
        <v>89.98</v>
      </c>
      <c r="C21146" s="102"/>
      <c r="D21146" s="100" t="s">
        <v>34572</v>
      </c>
      <c r="E21146" s="101">
        <v>13456.8</v>
      </c>
      <c r="F21146" s="102"/>
    </row>
    <row r="21147" ht="12.75" customHeight="1">
      <c r="A21147" s="100" t="s">
        <v>21160</v>
      </c>
      <c r="B21147" s="101">
        <v>83.86</v>
      </c>
      <c r="C21147" s="102"/>
      <c r="D21147" s="100" t="s">
        <v>21450</v>
      </c>
      <c r="E21147" s="101">
        <v>13456.8</v>
      </c>
      <c r="F21147" s="102"/>
    </row>
    <row r="21148" ht="12.75" customHeight="1">
      <c r="A21148" s="100" t="s">
        <v>34416</v>
      </c>
      <c r="B21148" s="101">
        <v>203.57</v>
      </c>
      <c r="C21148" s="102"/>
      <c r="D21148" s="100" t="s">
        <v>34573</v>
      </c>
      <c r="E21148" s="101">
        <v>15774.6</v>
      </c>
      <c r="F21148" s="102"/>
    </row>
    <row r="21149" ht="12.75" customHeight="1">
      <c r="A21149" s="100" t="s">
        <v>21162</v>
      </c>
      <c r="B21149" s="101">
        <v>186.9</v>
      </c>
      <c r="C21149" s="102"/>
      <c r="D21149" s="100" t="s">
        <v>21452</v>
      </c>
      <c r="E21149" s="101">
        <v>15774.6</v>
      </c>
      <c r="F21149" s="102"/>
    </row>
    <row r="21150" ht="12.75" customHeight="1">
      <c r="A21150" s="100" t="s">
        <v>34417</v>
      </c>
      <c r="B21150" s="101">
        <v>211.38</v>
      </c>
      <c r="C21150" s="102"/>
      <c r="D21150" s="100" t="s">
        <v>34574</v>
      </c>
      <c r="E21150" s="101">
        <v>15343.6</v>
      </c>
      <c r="F21150" s="102"/>
    </row>
    <row r="21151" ht="12.75" customHeight="1">
      <c r="A21151" s="100" t="s">
        <v>21164</v>
      </c>
      <c r="B21151" s="101">
        <v>194.34</v>
      </c>
      <c r="C21151" s="102"/>
      <c r="D21151" s="100" t="s">
        <v>21454</v>
      </c>
      <c r="E21151" s="101">
        <v>15343.6</v>
      </c>
      <c r="F21151" s="102"/>
    </row>
    <row r="21152" ht="12.75" customHeight="1">
      <c r="A21152" s="100" t="s">
        <v>34418</v>
      </c>
      <c r="B21152" s="101">
        <v>50.89</v>
      </c>
      <c r="C21152" s="102"/>
      <c r="D21152" s="100" t="s">
        <v>34575</v>
      </c>
      <c r="E21152" s="101">
        <v>18519.6</v>
      </c>
      <c r="F21152" s="102"/>
    </row>
    <row r="21153" ht="12.75" customHeight="1">
      <c r="A21153" s="100" t="s">
        <v>21166</v>
      </c>
      <c r="B21153" s="101">
        <v>46.68</v>
      </c>
      <c r="C21153" s="102"/>
      <c r="D21153" s="100" t="s">
        <v>21456</v>
      </c>
      <c r="E21153" s="101">
        <v>18519.6</v>
      </c>
      <c r="F21153" s="102"/>
    </row>
    <row r="21154" ht="12.75" customHeight="1">
      <c r="A21154" s="100" t="s">
        <v>34419</v>
      </c>
      <c r="B21154" s="101">
        <v>126.53</v>
      </c>
      <c r="C21154" s="102"/>
      <c r="D21154" s="100" t="s">
        <v>34576</v>
      </c>
      <c r="E21154" s="101">
        <v>18013.6</v>
      </c>
      <c r="F21154" s="102"/>
    </row>
    <row r="21155" ht="12.75" customHeight="1">
      <c r="A21155" s="100" t="s">
        <v>21168</v>
      </c>
      <c r="B21155" s="101">
        <v>116.19</v>
      </c>
      <c r="C21155" s="102"/>
      <c r="D21155" s="100" t="s">
        <v>21458</v>
      </c>
      <c r="E21155" s="101">
        <v>18013.6</v>
      </c>
      <c r="F21155" s="102"/>
    </row>
    <row r="21156" ht="12.75" customHeight="1">
      <c r="A21156" s="100" t="s">
        <v>34420</v>
      </c>
      <c r="B21156" s="101">
        <v>43.05</v>
      </c>
      <c r="C21156" s="102"/>
      <c r="D21156" s="100" t="s">
        <v>34577</v>
      </c>
      <c r="E21156" s="101">
        <v>23097.9</v>
      </c>
      <c r="F21156" s="102"/>
    </row>
    <row r="21157" ht="12.75" customHeight="1">
      <c r="A21157" s="100" t="s">
        <v>21170</v>
      </c>
      <c r="B21157" s="101">
        <v>40.11</v>
      </c>
      <c r="C21157" s="102"/>
      <c r="D21157" s="100" t="s">
        <v>21460</v>
      </c>
      <c r="E21157" s="101">
        <v>23097.9</v>
      </c>
      <c r="F21157" s="102"/>
    </row>
    <row r="21158" ht="12.75" customHeight="1">
      <c r="A21158" s="100" t="s">
        <v>34421</v>
      </c>
      <c r="B21158" s="101">
        <v>344.17</v>
      </c>
      <c r="C21158" s="102"/>
      <c r="D21158" s="100" t="s">
        <v>34578</v>
      </c>
      <c r="E21158" s="101">
        <v>23097.9</v>
      </c>
      <c r="F21158" s="102"/>
    </row>
    <row r="21159" ht="12.75" customHeight="1">
      <c r="A21159" s="100" t="s">
        <v>21172</v>
      </c>
      <c r="B21159" s="101">
        <v>315.87</v>
      </c>
      <c r="C21159" s="102"/>
      <c r="D21159" s="100" t="s">
        <v>21462</v>
      </c>
      <c r="E21159" s="101">
        <v>23097.9</v>
      </c>
      <c r="F21159" s="102"/>
    </row>
    <row r="21160" ht="12.75" customHeight="1">
      <c r="A21160" s="100" t="s">
        <v>34422</v>
      </c>
      <c r="B21160" s="101">
        <v>249.97</v>
      </c>
      <c r="C21160" s="102"/>
      <c r="D21160" s="100" t="s">
        <v>34579</v>
      </c>
      <c r="E21160" s="101">
        <v>33333.3</v>
      </c>
      <c r="F21160" s="102"/>
    </row>
    <row r="21161" ht="12.75" customHeight="1">
      <c r="A21161" s="100" t="s">
        <v>21174</v>
      </c>
      <c r="B21161" s="101">
        <v>229.64</v>
      </c>
      <c r="C21161" s="102"/>
      <c r="D21161" s="100" t="s">
        <v>21464</v>
      </c>
      <c r="E21161" s="101">
        <v>33333.3</v>
      </c>
      <c r="F21161" s="102"/>
    </row>
    <row r="21162" ht="12.75" customHeight="1">
      <c r="A21162" s="100" t="s">
        <v>34423</v>
      </c>
      <c r="B21162" s="101">
        <v>258.13</v>
      </c>
      <c r="C21162" s="102"/>
      <c r="D21162" s="100" t="s">
        <v>34580</v>
      </c>
      <c r="E21162" s="101">
        <v>33833.8</v>
      </c>
      <c r="F21162" s="102"/>
    </row>
    <row r="21163" ht="12.75" customHeight="1">
      <c r="A21163" s="100" t="s">
        <v>21176</v>
      </c>
      <c r="B21163" s="101">
        <v>237.32</v>
      </c>
      <c r="C21163" s="102"/>
      <c r="D21163" s="100" t="s">
        <v>21466</v>
      </c>
      <c r="E21163" s="101">
        <v>33833.8</v>
      </c>
      <c r="F21163" s="102"/>
    </row>
    <row r="21164" ht="12.75" customHeight="1">
      <c r="A21164" s="100" t="s">
        <v>34424</v>
      </c>
      <c r="B21164" s="101">
        <v>266.29</v>
      </c>
      <c r="C21164" s="102"/>
      <c r="D21164" s="100" t="s">
        <v>34581</v>
      </c>
      <c r="E21164" s="101">
        <v>1365.0</v>
      </c>
      <c r="F21164" s="102"/>
    </row>
    <row r="21165" ht="12.75" customHeight="1">
      <c r="A21165" s="100" t="s">
        <v>21178</v>
      </c>
      <c r="B21165" s="101">
        <v>245.01</v>
      </c>
      <c r="C21165" s="102"/>
      <c r="D21165" s="100" t="s">
        <v>21468</v>
      </c>
      <c r="E21165" s="101">
        <v>1365.0</v>
      </c>
      <c r="F21165" s="102"/>
    </row>
    <row r="21166" ht="12.75" customHeight="1">
      <c r="A21166" s="100" t="s">
        <v>34425</v>
      </c>
      <c r="B21166" s="101">
        <v>329.7</v>
      </c>
      <c r="C21166" s="102"/>
      <c r="D21166" s="100" t="s">
        <v>34582</v>
      </c>
      <c r="E21166" s="101">
        <v>1386.0</v>
      </c>
      <c r="F21166" s="102"/>
    </row>
    <row r="21167" ht="12.75" customHeight="1">
      <c r="A21167" s="100" t="s">
        <v>21180</v>
      </c>
      <c r="B21167" s="101">
        <v>303.24</v>
      </c>
      <c r="C21167" s="102"/>
      <c r="D21167" s="100" t="s">
        <v>21470</v>
      </c>
      <c r="E21167" s="101">
        <v>1386.0</v>
      </c>
      <c r="F21167" s="102"/>
    </row>
    <row r="21168" ht="12.75" customHeight="1">
      <c r="A21168" s="100" t="s">
        <v>34426</v>
      </c>
      <c r="B21168" s="101">
        <v>500.61</v>
      </c>
      <c r="C21168" s="102"/>
      <c r="D21168" s="100" t="s">
        <v>34583</v>
      </c>
      <c r="E21168" s="101">
        <v>1755.0</v>
      </c>
      <c r="F21168" s="102"/>
    </row>
    <row r="21169" ht="12.75" customHeight="1">
      <c r="A21169" s="100" t="s">
        <v>21182</v>
      </c>
      <c r="B21169" s="101">
        <v>459.56</v>
      </c>
      <c r="C21169" s="102"/>
      <c r="D21169" s="100" t="s">
        <v>21472</v>
      </c>
      <c r="E21169" s="101">
        <v>1755.0</v>
      </c>
      <c r="F21169" s="102"/>
    </row>
    <row r="21170" ht="12.75" customHeight="1">
      <c r="A21170" s="100" t="s">
        <v>34427</v>
      </c>
      <c r="B21170" s="101">
        <v>210.3</v>
      </c>
      <c r="C21170" s="102"/>
      <c r="D21170" s="100" t="s">
        <v>34584</v>
      </c>
      <c r="E21170" s="101">
        <v>1782.0</v>
      </c>
      <c r="F21170" s="102"/>
    </row>
    <row r="21171" ht="12.75" customHeight="1">
      <c r="A21171" s="100" t="s">
        <v>21184</v>
      </c>
      <c r="B21171" s="101">
        <v>193.07</v>
      </c>
      <c r="C21171" s="102"/>
      <c r="D21171" s="100" t="s">
        <v>21474</v>
      </c>
      <c r="E21171" s="101">
        <v>1782.0</v>
      </c>
      <c r="F21171" s="102"/>
    </row>
    <row r="21172" ht="12.75" customHeight="1">
      <c r="A21172" s="100" t="s">
        <v>34428</v>
      </c>
      <c r="B21172" s="101">
        <v>277.05</v>
      </c>
      <c r="C21172" s="102"/>
      <c r="D21172" s="100" t="s">
        <v>34585</v>
      </c>
      <c r="E21172" s="101">
        <v>2177.5</v>
      </c>
      <c r="F21172" s="102"/>
    </row>
    <row r="21173" ht="12.75" customHeight="1">
      <c r="A21173" s="100" t="s">
        <v>21186</v>
      </c>
      <c r="B21173" s="101">
        <v>254.08</v>
      </c>
      <c r="C21173" s="102"/>
      <c r="D21173" s="100" t="s">
        <v>21476</v>
      </c>
      <c r="E21173" s="101">
        <v>2177.5</v>
      </c>
      <c r="F21173" s="102"/>
    </row>
    <row r="21174" ht="12.75" customHeight="1">
      <c r="A21174" s="100" t="s">
        <v>34429</v>
      </c>
      <c r="B21174" s="101">
        <v>345.09</v>
      </c>
      <c r="C21174" s="102"/>
      <c r="D21174" s="100" t="s">
        <v>34586</v>
      </c>
      <c r="E21174" s="101">
        <v>2211.0</v>
      </c>
      <c r="F21174" s="102"/>
    </row>
    <row r="21175" ht="12.75" customHeight="1">
      <c r="A21175" s="100" t="s">
        <v>21188</v>
      </c>
      <c r="B21175" s="101">
        <v>315.99</v>
      </c>
      <c r="C21175" s="102"/>
      <c r="D21175" s="100" t="s">
        <v>21478</v>
      </c>
      <c r="E21175" s="101">
        <v>2211.0</v>
      </c>
      <c r="F21175" s="102"/>
    </row>
    <row r="21176" ht="12.75" customHeight="1">
      <c r="A21176" s="100" t="s">
        <v>34430</v>
      </c>
      <c r="B21176" s="101">
        <v>305.59</v>
      </c>
      <c r="C21176" s="102"/>
      <c r="D21176" s="100" t="s">
        <v>34587</v>
      </c>
      <c r="E21176" s="101">
        <v>2535.0</v>
      </c>
      <c r="F21176" s="102"/>
    </row>
    <row r="21177" ht="12.75" customHeight="1">
      <c r="A21177" s="100" t="s">
        <v>21190</v>
      </c>
      <c r="B21177" s="101">
        <v>281.23</v>
      </c>
      <c r="C21177" s="102"/>
      <c r="D21177" s="100" t="s">
        <v>21480</v>
      </c>
      <c r="E21177" s="101">
        <v>2535.0</v>
      </c>
      <c r="F21177" s="102"/>
    </row>
    <row r="21178" ht="12.75" customHeight="1">
      <c r="A21178" s="100" t="s">
        <v>34431</v>
      </c>
      <c r="B21178" s="101">
        <v>404.91</v>
      </c>
      <c r="C21178" s="102"/>
      <c r="D21178" s="100" t="s">
        <v>34588</v>
      </c>
      <c r="E21178" s="101">
        <v>2574.0</v>
      </c>
      <c r="F21178" s="102"/>
    </row>
    <row r="21179" ht="12.75" customHeight="1">
      <c r="A21179" s="100" t="s">
        <v>21192</v>
      </c>
      <c r="B21179" s="101">
        <v>372.96</v>
      </c>
      <c r="C21179" s="102"/>
      <c r="D21179" s="100" t="s">
        <v>21482</v>
      </c>
      <c r="E21179" s="101">
        <v>2574.0</v>
      </c>
      <c r="F21179" s="102"/>
    </row>
    <row r="21180" ht="12.75" customHeight="1">
      <c r="A21180" s="100" t="s">
        <v>34432</v>
      </c>
      <c r="B21180" s="101">
        <v>498.16</v>
      </c>
      <c r="C21180" s="102"/>
      <c r="D21180" s="100" t="s">
        <v>34589</v>
      </c>
      <c r="E21180" s="101">
        <v>3120.0</v>
      </c>
      <c r="F21180" s="102"/>
    </row>
    <row r="21181" ht="12.75" customHeight="1">
      <c r="A21181" s="100" t="s">
        <v>21194</v>
      </c>
      <c r="B21181" s="101">
        <v>458.85</v>
      </c>
      <c r="C21181" s="102"/>
      <c r="D21181" s="100" t="s">
        <v>21484</v>
      </c>
      <c r="E21181" s="101">
        <v>3120.0</v>
      </c>
      <c r="F21181" s="102"/>
    </row>
    <row r="21182" ht="12.75" customHeight="1">
      <c r="A21182" s="100" t="s">
        <v>34433</v>
      </c>
      <c r="B21182" s="101">
        <v>427.77</v>
      </c>
      <c r="C21182" s="102"/>
      <c r="D21182" s="100" t="s">
        <v>34590</v>
      </c>
      <c r="E21182" s="101">
        <v>3168.0</v>
      </c>
      <c r="F21182" s="102"/>
    </row>
    <row r="21183" ht="12.75" customHeight="1">
      <c r="A21183" s="100" t="s">
        <v>21196</v>
      </c>
      <c r="B21183" s="101">
        <v>393.4</v>
      </c>
      <c r="C21183" s="102"/>
      <c r="D21183" s="100" t="s">
        <v>21486</v>
      </c>
      <c r="E21183" s="101">
        <v>3168.0</v>
      </c>
      <c r="F21183" s="102"/>
    </row>
    <row r="21184" ht="12.75" customHeight="1">
      <c r="A21184" s="100" t="s">
        <v>34434</v>
      </c>
      <c r="B21184" s="101">
        <v>527.42</v>
      </c>
      <c r="C21184" s="102"/>
      <c r="D21184" s="100" t="s">
        <v>34591</v>
      </c>
      <c r="E21184" s="101">
        <v>3802.5</v>
      </c>
      <c r="F21184" s="102"/>
    </row>
    <row r="21185" ht="12.75" customHeight="1">
      <c r="A21185" s="100" t="s">
        <v>21198</v>
      </c>
      <c r="B21185" s="101">
        <v>484.56</v>
      </c>
      <c r="C21185" s="102"/>
      <c r="D21185" s="100" t="s">
        <v>21488</v>
      </c>
      <c r="E21185" s="101">
        <v>3802.5</v>
      </c>
      <c r="F21185" s="102"/>
    </row>
    <row r="21186" ht="12.75" customHeight="1">
      <c r="A21186" s="100" t="s">
        <v>34435</v>
      </c>
      <c r="B21186" s="101">
        <v>674.77</v>
      </c>
      <c r="C21186" s="102"/>
      <c r="D21186" s="100" t="s">
        <v>34592</v>
      </c>
      <c r="E21186" s="101">
        <v>3861.0</v>
      </c>
      <c r="F21186" s="102"/>
    </row>
    <row r="21187" ht="12.75" customHeight="1">
      <c r="A21187" s="100" t="s">
        <v>21200</v>
      </c>
      <c r="B21187" s="101">
        <v>620.23</v>
      </c>
      <c r="C21187" s="102"/>
      <c r="D21187" s="100" t="s">
        <v>21490</v>
      </c>
      <c r="E21187" s="101">
        <v>3861.0</v>
      </c>
      <c r="F21187" s="102"/>
    </row>
    <row r="21188" ht="12.75" customHeight="1">
      <c r="A21188" s="100" t="s">
        <v>34436</v>
      </c>
      <c r="B21188" s="101">
        <v>394.57</v>
      </c>
      <c r="C21188" s="102"/>
      <c r="D21188" s="100" t="s">
        <v>34593</v>
      </c>
      <c r="E21188" s="101">
        <v>4192.5</v>
      </c>
      <c r="F21188" s="102"/>
    </row>
    <row r="21189" ht="12.75" customHeight="1">
      <c r="A21189" s="100" t="s">
        <v>21202</v>
      </c>
      <c r="B21189" s="101">
        <v>360.75</v>
      </c>
      <c r="C21189" s="102"/>
      <c r="D21189" s="100" t="s">
        <v>21492</v>
      </c>
      <c r="E21189" s="101">
        <v>4192.5</v>
      </c>
      <c r="F21189" s="102"/>
    </row>
    <row r="21190" ht="12.75" customHeight="1">
      <c r="A21190" s="100" t="s">
        <v>34437</v>
      </c>
      <c r="B21190" s="101">
        <v>582.76</v>
      </c>
      <c r="C21190" s="102"/>
      <c r="D21190" s="100" t="s">
        <v>34594</v>
      </c>
      <c r="E21190" s="101">
        <v>4257.0</v>
      </c>
      <c r="F21190" s="102"/>
    </row>
    <row r="21191" ht="12.75" customHeight="1">
      <c r="A21191" s="100" t="s">
        <v>21204</v>
      </c>
      <c r="B21191" s="101">
        <v>532.85</v>
      </c>
      <c r="C21191" s="102"/>
      <c r="D21191" s="100" t="s">
        <v>21494</v>
      </c>
      <c r="E21191" s="101">
        <v>4257.0</v>
      </c>
      <c r="F21191" s="102"/>
    </row>
    <row r="21192" ht="12.75" customHeight="1">
      <c r="A21192" s="100" t="s">
        <v>34438</v>
      </c>
      <c r="B21192" s="101">
        <v>672.61</v>
      </c>
      <c r="C21192" s="102"/>
      <c r="D21192" s="100" t="s">
        <v>34595</v>
      </c>
      <c r="E21192" s="101">
        <v>5856.0</v>
      </c>
      <c r="F21192" s="102"/>
    </row>
    <row r="21193" ht="12.75" customHeight="1">
      <c r="A21193" s="100" t="s">
        <v>21206</v>
      </c>
      <c r="B21193" s="101">
        <v>613.06</v>
      </c>
      <c r="C21193" s="102"/>
      <c r="D21193" s="100" t="s">
        <v>21496</v>
      </c>
      <c r="E21193" s="101">
        <v>5856.0</v>
      </c>
      <c r="F21193" s="102"/>
    </row>
    <row r="21194" ht="12.75" customHeight="1">
      <c r="A21194" s="100" t="s">
        <v>34439</v>
      </c>
      <c r="B21194" s="101">
        <v>556.69</v>
      </c>
      <c r="C21194" s="102"/>
      <c r="D21194" s="100" t="s">
        <v>34596</v>
      </c>
      <c r="E21194" s="101">
        <v>5910.9</v>
      </c>
      <c r="F21194" s="102"/>
    </row>
    <row r="21195" ht="12.75" customHeight="1">
      <c r="A21195" s="100" t="s">
        <v>21208</v>
      </c>
      <c r="B21195" s="101">
        <v>510.65</v>
      </c>
      <c r="C21195" s="102"/>
      <c r="D21195" s="100" t="s">
        <v>21498</v>
      </c>
      <c r="E21195" s="101">
        <v>5910.9</v>
      </c>
      <c r="F21195" s="102"/>
    </row>
    <row r="21196" ht="12.75" customHeight="1">
      <c r="A21196" s="100" t="s">
        <v>34440</v>
      </c>
      <c r="B21196" s="101">
        <v>697.61</v>
      </c>
      <c r="C21196" s="102"/>
      <c r="D21196" s="100" t="s">
        <v>34597</v>
      </c>
      <c r="E21196" s="101">
        <v>6368.0</v>
      </c>
      <c r="F21196" s="102"/>
    </row>
    <row r="21197" ht="12.75" customHeight="1">
      <c r="A21197" s="100" t="s">
        <v>21210</v>
      </c>
      <c r="B21197" s="101">
        <v>638.74</v>
      </c>
      <c r="C21197" s="102"/>
      <c r="D21197" s="100" t="s">
        <v>21500</v>
      </c>
      <c r="E21197" s="101">
        <v>6368.0</v>
      </c>
      <c r="F21197" s="102"/>
    </row>
    <row r="21198" ht="12.75" customHeight="1">
      <c r="A21198" s="100" t="s">
        <v>34441</v>
      </c>
      <c r="B21198" s="101">
        <v>814.58</v>
      </c>
      <c r="C21198" s="102"/>
      <c r="D21198" s="100" t="s">
        <v>34598</v>
      </c>
      <c r="E21198" s="101">
        <v>6427.7</v>
      </c>
      <c r="F21198" s="102"/>
    </row>
    <row r="21199" ht="12.75" customHeight="1">
      <c r="A21199" s="100" t="s">
        <v>21212</v>
      </c>
      <c r="B21199" s="101">
        <v>745.11</v>
      </c>
      <c r="C21199" s="102"/>
      <c r="D21199" s="100" t="s">
        <v>21502</v>
      </c>
      <c r="E21199" s="101">
        <v>6427.7</v>
      </c>
      <c r="F21199" s="102"/>
    </row>
    <row r="21200" ht="12.75" customHeight="1">
      <c r="A21200" s="100" t="s">
        <v>34442</v>
      </c>
      <c r="B21200" s="101">
        <v>4046.5</v>
      </c>
      <c r="C21200" s="102"/>
      <c r="D21200" s="100" t="s">
        <v>34599</v>
      </c>
      <c r="E21200" s="101">
        <v>8281.2</v>
      </c>
      <c r="F21200" s="102"/>
    </row>
    <row r="21201" ht="12.75" customHeight="1">
      <c r="A21201" s="100" t="s">
        <v>21214</v>
      </c>
      <c r="B21201" s="101">
        <v>3654.68</v>
      </c>
      <c r="C21201" s="102"/>
      <c r="D21201" s="100" t="s">
        <v>21504</v>
      </c>
      <c r="E21201" s="101">
        <v>8281.2</v>
      </c>
      <c r="F21201" s="102"/>
    </row>
    <row r="21202" ht="12.75" customHeight="1">
      <c r="A21202" s="100" t="s">
        <v>34443</v>
      </c>
      <c r="B21202" s="101">
        <v>4429.67</v>
      </c>
      <c r="C21202" s="102"/>
      <c r="D21202" s="100" t="s">
        <v>34600</v>
      </c>
      <c r="E21202" s="101">
        <v>8415.2</v>
      </c>
      <c r="F21202" s="102"/>
    </row>
    <row r="21203" ht="12.75" customHeight="1">
      <c r="A21203" s="100" t="s">
        <v>21216</v>
      </c>
      <c r="B21203" s="101">
        <v>3997.51</v>
      </c>
      <c r="C21203" s="102"/>
      <c r="D21203" s="100" t="s">
        <v>21506</v>
      </c>
      <c r="E21203" s="101">
        <v>8415.2</v>
      </c>
      <c r="F21203" s="102"/>
    </row>
    <row r="21204" ht="12.75" customHeight="1">
      <c r="A21204" s="100" t="s">
        <v>34444</v>
      </c>
      <c r="B21204" s="101">
        <v>4977.64</v>
      </c>
      <c r="C21204" s="102"/>
      <c r="D21204" s="100" t="s">
        <v>34601</v>
      </c>
      <c r="E21204" s="101">
        <v>9022.8</v>
      </c>
      <c r="F21204" s="102"/>
    </row>
    <row r="21205" ht="12.75" customHeight="1">
      <c r="A21205" s="100" t="s">
        <v>21218</v>
      </c>
      <c r="B21205" s="101">
        <v>4483.15</v>
      </c>
      <c r="C21205" s="102"/>
      <c r="D21205" s="100" t="s">
        <v>21508</v>
      </c>
      <c r="E21205" s="101">
        <v>9022.8</v>
      </c>
      <c r="F21205" s="102"/>
    </row>
    <row r="21206" ht="12.75" customHeight="1">
      <c r="A21206" s="100" t="s">
        <v>34445</v>
      </c>
      <c r="B21206" s="101">
        <v>5575.4</v>
      </c>
      <c r="C21206" s="102"/>
      <c r="D21206" s="100" t="s">
        <v>34602</v>
      </c>
      <c r="E21206" s="101">
        <v>9168.8</v>
      </c>
      <c r="F21206" s="102"/>
    </row>
    <row r="21207" ht="12.75" customHeight="1">
      <c r="A21207" s="100" t="s">
        <v>21220</v>
      </c>
      <c r="B21207" s="101">
        <v>5011.94</v>
      </c>
      <c r="C21207" s="102"/>
      <c r="D21207" s="100" t="s">
        <v>21510</v>
      </c>
      <c r="E21207" s="101">
        <v>9168.8</v>
      </c>
      <c r="F21207" s="102"/>
    </row>
    <row r="21208" ht="12.75" customHeight="1">
      <c r="A21208" s="100" t="s">
        <v>34446</v>
      </c>
      <c r="B21208" s="101">
        <v>6218.56</v>
      </c>
      <c r="C21208" s="102"/>
      <c r="D21208" s="100" t="s">
        <v>34603</v>
      </c>
      <c r="E21208" s="101">
        <v>11466.5</v>
      </c>
      <c r="F21208" s="102"/>
    </row>
    <row r="21209" ht="12.75" customHeight="1">
      <c r="A21209" s="100" t="s">
        <v>21222</v>
      </c>
      <c r="B21209" s="101">
        <v>5580.07</v>
      </c>
      <c r="C21209" s="102"/>
      <c r="D21209" s="100" t="s">
        <v>21512</v>
      </c>
      <c r="E21209" s="101">
        <v>11466.5</v>
      </c>
      <c r="F21209" s="102"/>
    </row>
    <row r="21210" ht="12.75" customHeight="1">
      <c r="A21210" s="100" t="s">
        <v>34447</v>
      </c>
      <c r="B21210" s="101">
        <v>6855.46</v>
      </c>
      <c r="C21210" s="102"/>
      <c r="D21210" s="100" t="s">
        <v>34604</v>
      </c>
      <c r="E21210" s="101">
        <v>11821.8</v>
      </c>
      <c r="F21210" s="102"/>
    </row>
    <row r="21211" ht="12.75" customHeight="1">
      <c r="A21211" s="100" t="s">
        <v>21224</v>
      </c>
      <c r="B21211" s="101">
        <v>6142.82</v>
      </c>
      <c r="C21211" s="102"/>
      <c r="D21211" s="100" t="s">
        <v>21514</v>
      </c>
      <c r="E21211" s="101">
        <v>11821.8</v>
      </c>
      <c r="F21211" s="102"/>
    </row>
    <row r="21212" ht="12.75" customHeight="1">
      <c r="A21212" s="100" t="s">
        <v>34448</v>
      </c>
      <c r="B21212" s="101">
        <v>1082.2</v>
      </c>
      <c r="C21212" s="102"/>
      <c r="D21212" s="100" t="s">
        <v>34605</v>
      </c>
      <c r="E21212" s="101">
        <v>12886.5</v>
      </c>
      <c r="F21212" s="102"/>
    </row>
    <row r="21213" ht="12.75" customHeight="1">
      <c r="A21213" s="100" t="s">
        <v>21226</v>
      </c>
      <c r="B21213" s="101">
        <v>971.39</v>
      </c>
      <c r="C21213" s="102"/>
      <c r="D21213" s="100" t="s">
        <v>21516</v>
      </c>
      <c r="E21213" s="101">
        <v>12886.5</v>
      </c>
      <c r="F21213" s="102"/>
    </row>
    <row r="21214" ht="12.75" customHeight="1">
      <c r="A21214" s="100" t="s">
        <v>34449</v>
      </c>
      <c r="B21214" s="101">
        <v>752.29</v>
      </c>
      <c r="C21214" s="102"/>
      <c r="D21214" s="100" t="s">
        <v>34606</v>
      </c>
      <c r="E21214" s="101">
        <v>13285.8</v>
      </c>
      <c r="F21214" s="102"/>
    </row>
    <row r="21215" ht="12.75" customHeight="1">
      <c r="A21215" s="100" t="s">
        <v>21228</v>
      </c>
      <c r="B21215" s="101">
        <v>683.73</v>
      </c>
      <c r="C21215" s="102"/>
      <c r="D21215" s="100" t="s">
        <v>21518</v>
      </c>
      <c r="E21215" s="101">
        <v>13285.8</v>
      </c>
      <c r="F21215" s="102"/>
    </row>
    <row r="21216" ht="12.75" customHeight="1">
      <c r="A21216" s="100" t="s">
        <v>34450</v>
      </c>
      <c r="B21216" s="101">
        <v>1268.4</v>
      </c>
      <c r="C21216" s="102"/>
      <c r="D21216" s="100" t="s">
        <v>34607</v>
      </c>
      <c r="E21216" s="101">
        <v>14342.0</v>
      </c>
      <c r="F21216" s="102"/>
    </row>
    <row r="21217" ht="12.75" customHeight="1">
      <c r="A21217" s="100" t="s">
        <v>21230</v>
      </c>
      <c r="B21217" s="101">
        <v>1167.72</v>
      </c>
      <c r="C21217" s="102"/>
      <c r="D21217" s="100" t="s">
        <v>21520</v>
      </c>
      <c r="E21217" s="101">
        <v>14342.0</v>
      </c>
      <c r="F21217" s="102"/>
    </row>
    <row r="21218" ht="12.75" customHeight="1">
      <c r="A21218" s="100" t="s">
        <v>34451</v>
      </c>
      <c r="B21218" s="101">
        <v>1353.54</v>
      </c>
      <c r="C21218" s="102"/>
      <c r="D21218" s="100" t="s">
        <v>34608</v>
      </c>
      <c r="E21218" s="101">
        <v>14786.4</v>
      </c>
      <c r="F21218" s="102"/>
    </row>
    <row r="21219" ht="12.75" customHeight="1">
      <c r="A21219" s="100" t="s">
        <v>21232</v>
      </c>
      <c r="B21219" s="101">
        <v>1246.84</v>
      </c>
      <c r="C21219" s="102"/>
      <c r="D21219" s="100" t="s">
        <v>21522</v>
      </c>
      <c r="E21219" s="101">
        <v>14786.4</v>
      </c>
      <c r="F21219" s="102"/>
    </row>
    <row r="21220" ht="12.75" customHeight="1">
      <c r="A21220" s="100" t="s">
        <v>34452</v>
      </c>
      <c r="B21220" s="101">
        <v>1458.2</v>
      </c>
      <c r="C21220" s="102"/>
      <c r="D21220" s="100" t="s">
        <v>34609</v>
      </c>
      <c r="E21220" s="101">
        <v>15762.0</v>
      </c>
      <c r="F21220" s="102"/>
    </row>
    <row r="21221" ht="12.75" customHeight="1">
      <c r="A21221" s="100" t="s">
        <v>21234</v>
      </c>
      <c r="B21221" s="101">
        <v>1343.16</v>
      </c>
      <c r="C21221" s="102"/>
      <c r="D21221" s="100" t="s">
        <v>21524</v>
      </c>
      <c r="E21221" s="101">
        <v>15762.0</v>
      </c>
      <c r="F21221" s="102"/>
    </row>
    <row r="21222" ht="12.75" customHeight="1">
      <c r="A21222" s="100" t="s">
        <v>34453</v>
      </c>
      <c r="B21222" s="101">
        <v>132.0</v>
      </c>
      <c r="C21222" s="102"/>
      <c r="D21222" s="100" t="s">
        <v>34610</v>
      </c>
      <c r="E21222" s="101">
        <v>16250.4</v>
      </c>
      <c r="F21222" s="102"/>
    </row>
    <row r="21223" ht="12.75" customHeight="1">
      <c r="A21223" s="100" t="s">
        <v>21236</v>
      </c>
      <c r="B21223" s="101">
        <v>120.54</v>
      </c>
      <c r="C21223" s="102"/>
      <c r="D21223" s="100" t="s">
        <v>21526</v>
      </c>
      <c r="E21223" s="101">
        <v>16250.4</v>
      </c>
      <c r="F21223" s="102"/>
    </row>
    <row r="21224" ht="12.75" customHeight="1">
      <c r="A21224" s="100" t="s">
        <v>34454</v>
      </c>
      <c r="B21224" s="101">
        <v>483.92</v>
      </c>
      <c r="C21224" s="102"/>
      <c r="D21224" s="100" t="s">
        <v>34611</v>
      </c>
      <c r="E21224" s="101">
        <v>17217.5</v>
      </c>
      <c r="F21224" s="102"/>
    </row>
    <row r="21225" ht="12.75" customHeight="1">
      <c r="A21225" s="100" t="s">
        <v>21238</v>
      </c>
      <c r="B21225" s="101">
        <v>435.33</v>
      </c>
      <c r="C21225" s="102"/>
      <c r="D21225" s="100" t="s">
        <v>21528</v>
      </c>
      <c r="E21225" s="101">
        <v>17217.5</v>
      </c>
      <c r="F21225" s="102"/>
    </row>
    <row r="21226" ht="12.75" customHeight="1">
      <c r="A21226" s="100" t="s">
        <v>34455</v>
      </c>
      <c r="B21226" s="101">
        <v>149.79</v>
      </c>
      <c r="C21226" s="102"/>
      <c r="D21226" s="100" t="s">
        <v>34612</v>
      </c>
      <c r="E21226" s="101">
        <v>17751.0</v>
      </c>
      <c r="F21226" s="102"/>
    </row>
    <row r="21227" ht="12.75" customHeight="1">
      <c r="A21227" s="100" t="s">
        <v>21240</v>
      </c>
      <c r="B21227" s="101">
        <v>140.04</v>
      </c>
      <c r="C21227" s="102"/>
      <c r="D21227" s="100" t="s">
        <v>21530</v>
      </c>
      <c r="E21227" s="101">
        <v>17751.0</v>
      </c>
      <c r="F21227" s="102"/>
    </row>
    <row r="21228" ht="12.75" customHeight="1">
      <c r="A21228" s="100" t="s">
        <v>34456</v>
      </c>
      <c r="B21228" s="101">
        <v>165.36</v>
      </c>
      <c r="C21228" s="102"/>
      <c r="D21228" s="100" t="s">
        <v>34613</v>
      </c>
      <c r="E21228" s="101">
        <v>2154.6</v>
      </c>
      <c r="F21228" s="102"/>
    </row>
    <row r="21229" ht="12.75" customHeight="1">
      <c r="A21229" s="100" t="s">
        <v>21242</v>
      </c>
      <c r="B21229" s="101">
        <v>154.68</v>
      </c>
      <c r="C21229" s="102"/>
      <c r="D21229" s="100" t="s">
        <v>21532</v>
      </c>
      <c r="E21229" s="101">
        <v>2154.6</v>
      </c>
      <c r="F21229" s="102"/>
    </row>
    <row r="21230" ht="12.75" customHeight="1">
      <c r="A21230" s="100" t="s">
        <v>34457</v>
      </c>
      <c r="B21230" s="101">
        <v>191.46</v>
      </c>
      <c r="C21230" s="102"/>
      <c r="D21230" s="100" t="s">
        <v>34614</v>
      </c>
      <c r="E21230" s="101">
        <v>2186.1</v>
      </c>
      <c r="F21230" s="102"/>
    </row>
    <row r="21231" ht="12.75" customHeight="1">
      <c r="A21231" s="100" t="s">
        <v>21244</v>
      </c>
      <c r="B21231" s="101">
        <v>179.86</v>
      </c>
      <c r="C21231" s="102"/>
      <c r="D21231" s="100" t="s">
        <v>21534</v>
      </c>
      <c r="E21231" s="101">
        <v>2186.1</v>
      </c>
      <c r="F21231" s="102"/>
    </row>
    <row r="21232" ht="12.75" customHeight="1">
      <c r="A21232" s="100" t="s">
        <v>34458</v>
      </c>
      <c r="B21232" s="101">
        <v>125.48</v>
      </c>
      <c r="C21232" s="102"/>
      <c r="D21232" s="100" t="s">
        <v>34615</v>
      </c>
      <c r="E21232" s="101">
        <v>2701.8</v>
      </c>
      <c r="F21232" s="102"/>
    </row>
    <row r="21233" ht="12.75" customHeight="1">
      <c r="A21233" s="100" t="s">
        <v>21246</v>
      </c>
      <c r="B21233" s="101">
        <v>115.73</v>
      </c>
      <c r="C21233" s="102"/>
      <c r="D21233" s="100" t="s">
        <v>21536</v>
      </c>
      <c r="E21233" s="101">
        <v>2701.8</v>
      </c>
      <c r="F21233" s="102"/>
    </row>
    <row r="21234" ht="12.75" customHeight="1">
      <c r="A21234" s="100" t="s">
        <v>34459</v>
      </c>
      <c r="B21234" s="101">
        <v>134.76</v>
      </c>
      <c r="C21234" s="102"/>
      <c r="D21234" s="100" t="s">
        <v>34616</v>
      </c>
      <c r="E21234" s="101">
        <v>2741.3</v>
      </c>
      <c r="F21234" s="102"/>
    </row>
    <row r="21235" ht="12.75" customHeight="1">
      <c r="A21235" s="100" t="s">
        <v>21248</v>
      </c>
      <c r="B21235" s="101">
        <v>124.08</v>
      </c>
      <c r="C21235" s="102"/>
      <c r="D21235" s="100" t="s">
        <v>21538</v>
      </c>
      <c r="E21235" s="101">
        <v>2741.3</v>
      </c>
      <c r="F21235" s="102"/>
    </row>
    <row r="21236" ht="12.75" customHeight="1">
      <c r="A21236" s="100" t="s">
        <v>34460</v>
      </c>
      <c r="B21236" s="101">
        <v>143.2</v>
      </c>
      <c r="C21236" s="102"/>
      <c r="D21236" s="100" t="s">
        <v>34617</v>
      </c>
      <c r="E21236" s="101">
        <v>3214.8</v>
      </c>
      <c r="F21236" s="102"/>
    </row>
    <row r="21237" ht="12.75" customHeight="1">
      <c r="A21237" s="100" t="s">
        <v>21250</v>
      </c>
      <c r="B21237" s="101">
        <v>131.6</v>
      </c>
      <c r="C21237" s="102"/>
      <c r="D21237" s="100" t="s">
        <v>21540</v>
      </c>
      <c r="E21237" s="101">
        <v>3214.8</v>
      </c>
      <c r="F21237" s="102"/>
    </row>
    <row r="21238" ht="12.75" customHeight="1">
      <c r="A21238" s="100" t="s">
        <v>34461</v>
      </c>
      <c r="B21238" s="101">
        <v>143.96</v>
      </c>
      <c r="C21238" s="102"/>
      <c r="D21238" s="100" t="s">
        <v>34618</v>
      </c>
      <c r="E21238" s="101">
        <v>3261.8</v>
      </c>
      <c r="F21238" s="102"/>
    </row>
    <row r="21239" ht="12.75" customHeight="1">
      <c r="A21239" s="100" t="s">
        <v>21252</v>
      </c>
      <c r="B21239" s="101">
        <v>134.42</v>
      </c>
      <c r="C21239" s="102"/>
      <c r="D21239" s="100" t="s">
        <v>21542</v>
      </c>
      <c r="E21239" s="101">
        <v>3261.8</v>
      </c>
      <c r="F21239" s="102"/>
    </row>
    <row r="21240" ht="12.75" customHeight="1">
      <c r="A21240" s="100" t="s">
        <v>34462</v>
      </c>
      <c r="B21240" s="101">
        <v>181.79</v>
      </c>
      <c r="C21240" s="102"/>
      <c r="D21240" s="100" t="s">
        <v>34619</v>
      </c>
      <c r="E21240" s="101">
        <v>3864.6</v>
      </c>
      <c r="F21240" s="102"/>
    </row>
    <row r="21241" ht="12.75" customHeight="1">
      <c r="A21241" s="100" t="s">
        <v>21254</v>
      </c>
      <c r="B21241" s="101">
        <v>169.55</v>
      </c>
      <c r="C21241" s="102"/>
      <c r="D21241" s="100" t="s">
        <v>21544</v>
      </c>
      <c r="E21241" s="101">
        <v>3864.6</v>
      </c>
      <c r="F21241" s="102"/>
    </row>
    <row r="21242" ht="12.75" customHeight="1">
      <c r="A21242" s="100" t="s">
        <v>34463</v>
      </c>
      <c r="B21242" s="101">
        <v>227.75</v>
      </c>
      <c r="C21242" s="102"/>
      <c r="D21242" s="100" t="s">
        <v>34620</v>
      </c>
      <c r="E21242" s="101">
        <v>3921.1</v>
      </c>
      <c r="F21242" s="102"/>
    </row>
    <row r="21243" ht="12.75" customHeight="1">
      <c r="A21243" s="100" t="s">
        <v>21256</v>
      </c>
      <c r="B21243" s="101">
        <v>213.12</v>
      </c>
      <c r="C21243" s="102"/>
      <c r="D21243" s="100" t="s">
        <v>21546</v>
      </c>
      <c r="E21243" s="101">
        <v>3921.1</v>
      </c>
      <c r="F21243" s="102"/>
    </row>
    <row r="21244" ht="12.75" customHeight="1">
      <c r="A21244" s="100" t="s">
        <v>34464</v>
      </c>
      <c r="B21244" s="101">
        <v>119.65</v>
      </c>
      <c r="C21244" s="102"/>
      <c r="D21244" s="100" t="s">
        <v>34621</v>
      </c>
      <c r="E21244" s="101">
        <v>4309.2</v>
      </c>
      <c r="F21244" s="102"/>
    </row>
    <row r="21245" ht="12.75" customHeight="1">
      <c r="A21245" s="100" t="s">
        <v>21258</v>
      </c>
      <c r="B21245" s="101">
        <v>110.11</v>
      </c>
      <c r="C21245" s="102"/>
      <c r="D21245" s="100" t="s">
        <v>21548</v>
      </c>
      <c r="E21245" s="101">
        <v>4309.2</v>
      </c>
      <c r="F21245" s="102"/>
    </row>
    <row r="21246" ht="12.75" customHeight="1">
      <c r="A21246" s="100" t="s">
        <v>34465</v>
      </c>
      <c r="B21246" s="101">
        <v>151.19</v>
      </c>
      <c r="C21246" s="102"/>
      <c r="D21246" s="100" t="s">
        <v>34622</v>
      </c>
      <c r="E21246" s="101">
        <v>4372.2</v>
      </c>
      <c r="F21246" s="102"/>
    </row>
    <row r="21247" ht="12.75" customHeight="1">
      <c r="A21247" s="100" t="s">
        <v>21260</v>
      </c>
      <c r="B21247" s="101">
        <v>138.95</v>
      </c>
      <c r="C21247" s="102"/>
      <c r="D21247" s="100" t="s">
        <v>21550</v>
      </c>
      <c r="E21247" s="101">
        <v>4372.2</v>
      </c>
      <c r="F21247" s="102"/>
    </row>
    <row r="21248" ht="12.75" customHeight="1">
      <c r="A21248" s="100" t="s">
        <v>34466</v>
      </c>
      <c r="B21248" s="101">
        <v>179.49</v>
      </c>
      <c r="C21248" s="102"/>
      <c r="D21248" s="100" t="s">
        <v>34623</v>
      </c>
      <c r="E21248" s="101">
        <v>4514.4</v>
      </c>
      <c r="F21248" s="102"/>
    </row>
    <row r="21249" ht="12.75" customHeight="1">
      <c r="A21249" s="100" t="s">
        <v>21262</v>
      </c>
      <c r="B21249" s="101">
        <v>164.86</v>
      </c>
      <c r="C21249" s="102"/>
      <c r="D21249" s="100" t="s">
        <v>21552</v>
      </c>
      <c r="E21249" s="101">
        <v>4514.4</v>
      </c>
      <c r="F21249" s="102"/>
    </row>
    <row r="21250" ht="12.75" customHeight="1">
      <c r="A21250" s="100" t="s">
        <v>34467</v>
      </c>
      <c r="B21250" s="101">
        <v>173.45</v>
      </c>
      <c r="C21250" s="102"/>
      <c r="D21250" s="100" t="s">
        <v>34624</v>
      </c>
      <c r="E21250" s="101">
        <v>4580.4</v>
      </c>
      <c r="F21250" s="102"/>
    </row>
    <row r="21251" ht="12.75" customHeight="1">
      <c r="A21251" s="100" t="s">
        <v>21264</v>
      </c>
      <c r="B21251" s="101">
        <v>163.43</v>
      </c>
      <c r="C21251" s="102"/>
      <c r="D21251" s="100" t="s">
        <v>21554</v>
      </c>
      <c r="E21251" s="101">
        <v>4580.4</v>
      </c>
      <c r="F21251" s="102"/>
    </row>
    <row r="21252" ht="12.75" customHeight="1">
      <c r="A21252" s="100" t="s">
        <v>34468</v>
      </c>
      <c r="B21252" s="101">
        <v>191.02</v>
      </c>
      <c r="C21252" s="102"/>
      <c r="D21252" s="100" t="s">
        <v>34625</v>
      </c>
      <c r="E21252" s="101">
        <v>5403.6</v>
      </c>
      <c r="F21252" s="102"/>
    </row>
    <row r="21253" ht="12.75" customHeight="1">
      <c r="A21253" s="100" t="s">
        <v>21266</v>
      </c>
      <c r="B21253" s="101">
        <v>179.89</v>
      </c>
      <c r="C21253" s="102"/>
      <c r="D21253" s="100" t="s">
        <v>21556</v>
      </c>
      <c r="E21253" s="101">
        <v>5403.6</v>
      </c>
      <c r="F21253" s="102"/>
    </row>
    <row r="21254" ht="12.75" customHeight="1">
      <c r="A21254" s="100" t="s">
        <v>34469</v>
      </c>
      <c r="B21254" s="101">
        <v>219.59</v>
      </c>
      <c r="C21254" s="102"/>
      <c r="D21254" s="100" t="s">
        <v>34626</v>
      </c>
      <c r="E21254" s="101">
        <v>5482.6</v>
      </c>
      <c r="F21254" s="102"/>
    </row>
    <row r="21255" ht="12.75" customHeight="1">
      <c r="A21255" s="100" t="s">
        <v>21268</v>
      </c>
      <c r="B21255" s="101">
        <v>207.41</v>
      </c>
      <c r="C21255" s="102"/>
      <c r="D21255" s="100" t="s">
        <v>21558</v>
      </c>
      <c r="E21255" s="101">
        <v>5482.6</v>
      </c>
      <c r="F21255" s="102"/>
    </row>
    <row r="21256" ht="12.75" customHeight="1">
      <c r="A21256" s="100" t="s">
        <v>34470</v>
      </c>
      <c r="B21256" s="101">
        <v>149.14</v>
      </c>
      <c r="C21256" s="102"/>
      <c r="D21256" s="100" t="s">
        <v>34627</v>
      </c>
      <c r="E21256" s="101">
        <v>7459.2</v>
      </c>
      <c r="F21256" s="102"/>
    </row>
    <row r="21257" ht="12.75" customHeight="1">
      <c r="A21257" s="100" t="s">
        <v>21270</v>
      </c>
      <c r="B21257" s="101">
        <v>139.12</v>
      </c>
      <c r="C21257" s="102"/>
      <c r="D21257" s="100" t="s">
        <v>21560</v>
      </c>
      <c r="E21257" s="101">
        <v>7459.2</v>
      </c>
      <c r="F21257" s="102"/>
    </row>
    <row r="21258" ht="12.75" customHeight="1">
      <c r="A21258" s="100" t="s">
        <v>34471</v>
      </c>
      <c r="B21258" s="101">
        <v>160.42</v>
      </c>
      <c r="C21258" s="102"/>
      <c r="D21258" s="100" t="s">
        <v>34628</v>
      </c>
      <c r="E21258" s="101">
        <v>7525.8</v>
      </c>
      <c r="F21258" s="102"/>
    </row>
    <row r="21259" ht="12.75" customHeight="1">
      <c r="A21259" s="100" t="s">
        <v>21272</v>
      </c>
      <c r="B21259" s="101">
        <v>149.29</v>
      </c>
      <c r="C21259" s="102"/>
      <c r="D21259" s="100" t="s">
        <v>21562</v>
      </c>
      <c r="E21259" s="101">
        <v>7525.8</v>
      </c>
      <c r="F21259" s="102"/>
    </row>
    <row r="21260" ht="12.75" customHeight="1">
      <c r="A21260" s="100" t="s">
        <v>34472</v>
      </c>
      <c r="B21260" s="101">
        <v>171.33</v>
      </c>
      <c r="C21260" s="102"/>
      <c r="D21260" s="100" t="s">
        <v>34629</v>
      </c>
      <c r="E21260" s="101">
        <v>13578.6</v>
      </c>
      <c r="F21260" s="102"/>
    </row>
    <row r="21261" ht="12.75" customHeight="1">
      <c r="A21261" s="100" t="s">
        <v>21274</v>
      </c>
      <c r="B21261" s="101">
        <v>159.15</v>
      </c>
      <c r="C21261" s="102"/>
      <c r="D21261" s="100" t="s">
        <v>21564</v>
      </c>
      <c r="E21261" s="101">
        <v>13578.6</v>
      </c>
      <c r="F21261" s="102"/>
    </row>
    <row r="21262" ht="12.75" customHeight="1">
      <c r="A21262" s="100" t="s">
        <v>34473</v>
      </c>
      <c r="B21262" s="101">
        <v>156.05</v>
      </c>
      <c r="C21262" s="102"/>
      <c r="D21262" s="100" t="s">
        <v>34630</v>
      </c>
      <c r="E21262" s="101">
        <v>13207.6</v>
      </c>
      <c r="F21262" s="102"/>
    </row>
    <row r="21263" ht="12.75" customHeight="1">
      <c r="A21263" s="100" t="s">
        <v>21276</v>
      </c>
      <c r="B21263" s="101">
        <v>146.39</v>
      </c>
      <c r="C21263" s="102"/>
      <c r="D21263" s="100" t="s">
        <v>21566</v>
      </c>
      <c r="E21263" s="101">
        <v>13207.6</v>
      </c>
      <c r="F21263" s="102"/>
    </row>
    <row r="21264" ht="12.75" customHeight="1">
      <c r="A21264" s="100" t="s">
        <v>34474</v>
      </c>
      <c r="B21264" s="101">
        <v>195.6</v>
      </c>
      <c r="C21264" s="102"/>
      <c r="D21264" s="100" t="s">
        <v>34631</v>
      </c>
      <c r="E21264" s="101">
        <v>18385.5</v>
      </c>
      <c r="F21264" s="102"/>
    </row>
    <row r="21265" ht="12.75" customHeight="1">
      <c r="A21265" s="100" t="s">
        <v>21278</v>
      </c>
      <c r="B21265" s="101">
        <v>183.16</v>
      </c>
      <c r="C21265" s="102"/>
      <c r="D21265" s="100" t="s">
        <v>21568</v>
      </c>
      <c r="E21265" s="101">
        <v>18385.5</v>
      </c>
      <c r="F21265" s="102"/>
    </row>
    <row r="21266" ht="12.75" customHeight="1">
      <c r="A21266" s="100" t="s">
        <v>34475</v>
      </c>
      <c r="B21266" s="101">
        <v>243.26</v>
      </c>
      <c r="C21266" s="102"/>
      <c r="D21266" s="100" t="s">
        <v>34632</v>
      </c>
      <c r="E21266" s="101">
        <v>18385.5</v>
      </c>
      <c r="F21266" s="102"/>
    </row>
    <row r="21267" ht="12.75" customHeight="1">
      <c r="A21267" s="100" t="s">
        <v>21280</v>
      </c>
      <c r="B21267" s="101">
        <v>228.33</v>
      </c>
      <c r="C21267" s="102"/>
      <c r="D21267" s="100" t="s">
        <v>21570</v>
      </c>
      <c r="E21267" s="101">
        <v>18385.5</v>
      </c>
      <c r="F21267" s="102"/>
    </row>
    <row r="21268" ht="12.75" customHeight="1">
      <c r="A21268" s="100" t="s">
        <v>34476</v>
      </c>
      <c r="B21268" s="101">
        <v>132.01</v>
      </c>
      <c r="C21268" s="102"/>
      <c r="D21268" s="100" t="s">
        <v>34633</v>
      </c>
      <c r="E21268" s="101">
        <v>20706.0</v>
      </c>
      <c r="F21268" s="102"/>
    </row>
    <row r="21269" ht="12.75" customHeight="1">
      <c r="A21269" s="100" t="s">
        <v>21282</v>
      </c>
      <c r="B21269" s="101">
        <v>122.35</v>
      </c>
      <c r="C21269" s="102"/>
      <c r="D21269" s="100" t="s">
        <v>21572</v>
      </c>
      <c r="E21269" s="101">
        <v>20706.0</v>
      </c>
      <c r="F21269" s="102"/>
    </row>
    <row r="21270" ht="12.75" customHeight="1">
      <c r="A21270" s="100" t="s">
        <v>34477</v>
      </c>
      <c r="B21270" s="101">
        <v>164.59</v>
      </c>
      <c r="C21270" s="102"/>
      <c r="D21270" s="100" t="s">
        <v>34634</v>
      </c>
      <c r="E21270" s="101">
        <v>20706.0</v>
      </c>
      <c r="F21270" s="102"/>
    </row>
    <row r="21271" ht="12.75" customHeight="1">
      <c r="A21271" s="100" t="s">
        <v>21284</v>
      </c>
      <c r="B21271" s="101">
        <v>152.21</v>
      </c>
      <c r="C21271" s="102"/>
      <c r="D21271" s="100" t="s">
        <v>21574</v>
      </c>
      <c r="E21271" s="101">
        <v>20706.0</v>
      </c>
      <c r="F21271" s="102"/>
    </row>
    <row r="21272" ht="12.75" customHeight="1">
      <c r="A21272" s="100" t="s">
        <v>34478</v>
      </c>
      <c r="B21272" s="101">
        <v>195.0</v>
      </c>
      <c r="C21272" s="102"/>
      <c r="D21272" s="100" t="s">
        <v>34635</v>
      </c>
      <c r="E21272" s="101">
        <v>24561.6</v>
      </c>
      <c r="F21272" s="102"/>
    </row>
    <row r="21273" ht="12.75" customHeight="1">
      <c r="A21273" s="100" t="s">
        <v>21286</v>
      </c>
      <c r="B21273" s="101">
        <v>180.07</v>
      </c>
      <c r="C21273" s="102"/>
      <c r="D21273" s="100" t="s">
        <v>21576</v>
      </c>
      <c r="E21273" s="101">
        <v>24561.6</v>
      </c>
      <c r="F21273" s="102"/>
    </row>
    <row r="21274" ht="12.75" customHeight="1">
      <c r="A21274" s="100" t="s">
        <v>34479</v>
      </c>
      <c r="B21274" s="101">
        <v>60.58</v>
      </c>
      <c r="C21274" s="102"/>
      <c r="D21274" s="100" t="s">
        <v>34636</v>
      </c>
      <c r="E21274" s="101">
        <v>24561.6</v>
      </c>
      <c r="F21274" s="102"/>
    </row>
    <row r="21275" ht="12.75" customHeight="1">
      <c r="A21275" s="100" t="s">
        <v>21288</v>
      </c>
      <c r="B21275" s="101">
        <v>57.91</v>
      </c>
      <c r="C21275" s="102"/>
      <c r="D21275" s="100" t="s">
        <v>21578</v>
      </c>
      <c r="E21275" s="101">
        <v>24561.6</v>
      </c>
      <c r="F21275" s="102"/>
    </row>
    <row r="21276" ht="12.75" customHeight="1">
      <c r="A21276" s="100" t="s">
        <v>34480</v>
      </c>
      <c r="B21276" s="101">
        <v>43.98</v>
      </c>
      <c r="C21276" s="102"/>
      <c r="D21276" s="100" t="s">
        <v>34637</v>
      </c>
      <c r="E21276" s="101">
        <v>14731.2</v>
      </c>
      <c r="F21276" s="102"/>
    </row>
    <row r="21277" ht="12.75" customHeight="1">
      <c r="A21277" s="100" t="s">
        <v>21290</v>
      </c>
      <c r="B21277" s="101">
        <v>41.69</v>
      </c>
      <c r="C21277" s="102"/>
      <c r="D21277" s="100" t="s">
        <v>21580</v>
      </c>
      <c r="E21277" s="101">
        <v>14731.2</v>
      </c>
      <c r="F21277" s="102"/>
    </row>
    <row r="21278" ht="12.75" customHeight="1">
      <c r="A21278" s="100" t="s">
        <v>34481</v>
      </c>
      <c r="B21278" s="101">
        <v>17.16</v>
      </c>
      <c r="C21278" s="102"/>
      <c r="D21278" s="100" t="s">
        <v>34638</v>
      </c>
      <c r="E21278" s="101">
        <v>14842.8</v>
      </c>
      <c r="F21278" s="102"/>
    </row>
    <row r="21279" ht="12.75" customHeight="1">
      <c r="A21279" s="100" t="s">
        <v>21292</v>
      </c>
      <c r="B21279" s="101">
        <v>16.5</v>
      </c>
      <c r="C21279" s="102"/>
      <c r="D21279" s="100" t="s">
        <v>21582</v>
      </c>
      <c r="E21279" s="101">
        <v>14842.8</v>
      </c>
      <c r="F21279" s="102"/>
    </row>
    <row r="21280" ht="12.75" customHeight="1">
      <c r="A21280" s="100" t="s">
        <v>34482</v>
      </c>
      <c r="B21280" s="101">
        <v>25.16</v>
      </c>
      <c r="C21280" s="102"/>
      <c r="D21280" s="100" t="s">
        <v>34639</v>
      </c>
      <c r="E21280" s="101">
        <v>17305.2</v>
      </c>
      <c r="F21280" s="102"/>
    </row>
    <row r="21281" ht="12.75" customHeight="1">
      <c r="A21281" s="100" t="s">
        <v>21294</v>
      </c>
      <c r="B21281" s="101">
        <v>24.21</v>
      </c>
      <c r="C21281" s="102"/>
      <c r="D21281" s="100" t="s">
        <v>21584</v>
      </c>
      <c r="E21281" s="101">
        <v>17305.2</v>
      </c>
      <c r="F21281" s="102"/>
    </row>
    <row r="21282" ht="12.75" customHeight="1">
      <c r="A21282" s="100" t="s">
        <v>34483</v>
      </c>
      <c r="B21282" s="101">
        <v>20.58</v>
      </c>
      <c r="C21282" s="102"/>
      <c r="D21282" s="100" t="s">
        <v>34640</v>
      </c>
      <c r="E21282" s="101">
        <v>17436.3</v>
      </c>
      <c r="F21282" s="102"/>
    </row>
    <row r="21283" ht="12.75" customHeight="1">
      <c r="A21283" s="100" t="s">
        <v>21296</v>
      </c>
      <c r="B21283" s="101">
        <v>19.79</v>
      </c>
      <c r="C21283" s="102"/>
      <c r="D21283" s="100" t="s">
        <v>21586</v>
      </c>
      <c r="E21283" s="101">
        <v>17436.3</v>
      </c>
      <c r="F21283" s="102"/>
    </row>
    <row r="21284" ht="12.75" customHeight="1">
      <c r="A21284" s="100" t="s">
        <v>34484</v>
      </c>
      <c r="B21284" s="101">
        <v>34.3</v>
      </c>
      <c r="C21284" s="102"/>
      <c r="D21284" s="100" t="s">
        <v>34641</v>
      </c>
      <c r="E21284" s="101">
        <v>16632.0</v>
      </c>
      <c r="F21284" s="102"/>
    </row>
    <row r="21285" ht="12.75" customHeight="1">
      <c r="A21285" s="100" t="s">
        <v>21298</v>
      </c>
      <c r="B21285" s="101">
        <v>32.99</v>
      </c>
      <c r="C21285" s="102"/>
      <c r="D21285" s="100" t="s">
        <v>21588</v>
      </c>
      <c r="E21285" s="101">
        <v>16632.0</v>
      </c>
      <c r="F21285" s="102"/>
    </row>
    <row r="21286" ht="12.75" customHeight="1">
      <c r="A21286" s="100" t="s">
        <v>34485</v>
      </c>
      <c r="B21286" s="101">
        <v>235.0</v>
      </c>
      <c r="C21286" s="102"/>
      <c r="D21286" s="100" t="s">
        <v>34642</v>
      </c>
      <c r="E21286" s="101">
        <v>16758.0</v>
      </c>
      <c r="F21286" s="102"/>
    </row>
    <row r="21287" ht="12.75" customHeight="1">
      <c r="A21287" s="100" t="s">
        <v>21300</v>
      </c>
      <c r="B21287" s="101">
        <v>235.0</v>
      </c>
      <c r="C21287" s="102"/>
      <c r="D21287" s="100" t="s">
        <v>21590</v>
      </c>
      <c r="E21287" s="101">
        <v>16758.0</v>
      </c>
      <c r="F21287" s="102"/>
    </row>
    <row r="21288" ht="12.75" customHeight="1">
      <c r="A21288" s="100" t="s">
        <v>34486</v>
      </c>
      <c r="B21288" s="101">
        <v>415.0</v>
      </c>
      <c r="C21288" s="102"/>
      <c r="D21288" s="100" t="s">
        <v>34643</v>
      </c>
      <c r="E21288" s="101">
        <v>23364.0</v>
      </c>
      <c r="F21288" s="102"/>
    </row>
    <row r="21289" ht="12.75" customHeight="1">
      <c r="A21289" s="100" t="s">
        <v>21302</v>
      </c>
      <c r="B21289" s="101">
        <v>415.0</v>
      </c>
      <c r="C21289" s="102"/>
      <c r="D21289" s="100" t="s">
        <v>21592</v>
      </c>
      <c r="E21289" s="101">
        <v>23364.0</v>
      </c>
      <c r="F21289" s="102"/>
    </row>
    <row r="21290" ht="12.75" customHeight="1">
      <c r="A21290" s="100" t="s">
        <v>34487</v>
      </c>
      <c r="B21290" s="101">
        <v>383.0</v>
      </c>
      <c r="C21290" s="102"/>
      <c r="D21290" s="100" t="s">
        <v>34644</v>
      </c>
      <c r="E21290" s="101">
        <v>23541.0</v>
      </c>
      <c r="F21290" s="102"/>
    </row>
    <row r="21291" ht="12.75" customHeight="1">
      <c r="A21291" s="100" t="s">
        <v>21304</v>
      </c>
      <c r="B21291" s="101">
        <v>383.0</v>
      </c>
      <c r="C21291" s="102"/>
      <c r="D21291" s="100" t="s">
        <v>21594</v>
      </c>
      <c r="E21291" s="101">
        <v>23541.0</v>
      </c>
      <c r="F21291" s="102"/>
    </row>
    <row r="21292" ht="12.75" customHeight="1">
      <c r="A21292" s="100" t="s">
        <v>34488</v>
      </c>
      <c r="B21292" s="101">
        <v>468.0</v>
      </c>
      <c r="C21292" s="102"/>
      <c r="D21292" s="100" t="s">
        <v>34645</v>
      </c>
      <c r="E21292" s="101">
        <v>18216.0</v>
      </c>
      <c r="F21292" s="102"/>
    </row>
    <row r="21293" ht="12.75" customHeight="1">
      <c r="A21293" s="100" t="s">
        <v>21306</v>
      </c>
      <c r="B21293" s="101">
        <v>468.0</v>
      </c>
      <c r="C21293" s="102"/>
      <c r="D21293" s="100" t="s">
        <v>21596</v>
      </c>
      <c r="E21293" s="101">
        <v>18216.0</v>
      </c>
      <c r="F21293" s="102"/>
    </row>
    <row r="21294" ht="12.75" customHeight="1">
      <c r="A21294" s="100" t="s">
        <v>34489</v>
      </c>
      <c r="B21294" s="101">
        <v>4644.84</v>
      </c>
      <c r="C21294" s="102"/>
      <c r="D21294" s="100" t="s">
        <v>34646</v>
      </c>
      <c r="E21294" s="101">
        <v>18354.0</v>
      </c>
      <c r="F21294" s="102"/>
    </row>
    <row r="21295" ht="12.75" customHeight="1">
      <c r="A21295" s="100" t="s">
        <v>21308</v>
      </c>
      <c r="B21295" s="101">
        <v>4270.34</v>
      </c>
      <c r="C21295" s="102"/>
      <c r="D21295" s="100" t="s">
        <v>21598</v>
      </c>
      <c r="E21295" s="101">
        <v>18354.0</v>
      </c>
      <c r="F21295" s="102"/>
    </row>
    <row r="21296" ht="12.75" customHeight="1">
      <c r="A21296" s="100" t="s">
        <v>34490</v>
      </c>
      <c r="B21296" s="101">
        <v>8616.64</v>
      </c>
      <c r="C21296" s="102"/>
      <c r="D21296" s="100" t="s">
        <v>34647</v>
      </c>
      <c r="E21296" s="101">
        <v>24868.8</v>
      </c>
      <c r="F21296" s="102"/>
    </row>
    <row r="21297" ht="12.75" customHeight="1">
      <c r="A21297" s="100" t="s">
        <v>21310</v>
      </c>
      <c r="B21297" s="101">
        <v>7947.71</v>
      </c>
      <c r="C21297" s="102"/>
      <c r="D21297" s="100" t="s">
        <v>21600</v>
      </c>
      <c r="E21297" s="101">
        <v>24868.8</v>
      </c>
      <c r="F21297" s="102"/>
    </row>
    <row r="21298" ht="12.75" customHeight="1">
      <c r="A21298" s="100" t="s">
        <v>34491</v>
      </c>
      <c r="B21298" s="101">
        <v>13272.54</v>
      </c>
      <c r="C21298" s="102"/>
      <c r="D21298" s="100" t="s">
        <v>34648</v>
      </c>
      <c r="E21298" s="101">
        <v>25057.2</v>
      </c>
      <c r="F21298" s="102"/>
    </row>
    <row r="21299" ht="12.75" customHeight="1">
      <c r="A21299" s="100" t="s">
        <v>21312</v>
      </c>
      <c r="B21299" s="101">
        <v>12245.51</v>
      </c>
      <c r="C21299" s="102"/>
      <c r="D21299" s="100" t="s">
        <v>21602</v>
      </c>
      <c r="E21299" s="101">
        <v>25057.2</v>
      </c>
      <c r="F21299" s="102"/>
    </row>
    <row r="21300" ht="12.75" customHeight="1">
      <c r="A21300" s="100" t="s">
        <v>34492</v>
      </c>
      <c r="B21300" s="101">
        <v>6040.07</v>
      </c>
      <c r="C21300" s="102"/>
      <c r="D21300" s="100" t="s">
        <v>34649</v>
      </c>
      <c r="E21300" s="101">
        <v>20473.2</v>
      </c>
      <c r="F21300" s="102"/>
    </row>
    <row r="21301" ht="12.75" customHeight="1">
      <c r="A21301" s="100" t="s">
        <v>21314</v>
      </c>
      <c r="B21301" s="101">
        <v>5554.79</v>
      </c>
      <c r="C21301" s="102"/>
      <c r="D21301" s="100" t="s">
        <v>21604</v>
      </c>
      <c r="E21301" s="101">
        <v>20473.2</v>
      </c>
      <c r="F21301" s="102"/>
    </row>
    <row r="21302" ht="12.75" customHeight="1">
      <c r="A21302" s="100" t="s">
        <v>34493</v>
      </c>
      <c r="B21302" s="101">
        <v>11361.13</v>
      </c>
      <c r="C21302" s="102"/>
      <c r="D21302" s="100" t="s">
        <v>34650</v>
      </c>
      <c r="E21302" s="101">
        <v>20628.3</v>
      </c>
      <c r="F21302" s="102"/>
    </row>
    <row r="21303" ht="12.75" customHeight="1">
      <c r="A21303" s="100" t="s">
        <v>21316</v>
      </c>
      <c r="B21303" s="101">
        <v>10476.77</v>
      </c>
      <c r="C21303" s="102"/>
      <c r="D21303" s="100" t="s">
        <v>21606</v>
      </c>
      <c r="E21303" s="101">
        <v>20628.3</v>
      </c>
      <c r="F21303" s="102"/>
    </row>
    <row r="21304" ht="12.75" customHeight="1">
      <c r="A21304" s="100" t="s">
        <v>34494</v>
      </c>
      <c r="B21304" s="101">
        <v>17117.31</v>
      </c>
      <c r="C21304" s="102"/>
      <c r="D21304" s="100" t="s">
        <v>34651</v>
      </c>
      <c r="E21304" s="101">
        <v>27601.2</v>
      </c>
      <c r="F21304" s="102"/>
    </row>
    <row r="21305" ht="12.75" customHeight="1">
      <c r="A21305" s="100" t="s">
        <v>21318</v>
      </c>
      <c r="B21305" s="101">
        <v>15796.56</v>
      </c>
      <c r="C21305" s="102"/>
      <c r="D21305" s="100" t="s">
        <v>21608</v>
      </c>
      <c r="E21305" s="101">
        <v>27601.2</v>
      </c>
      <c r="F21305" s="102"/>
    </row>
    <row r="21306" ht="12.75" customHeight="1">
      <c r="A21306" s="100" t="s">
        <v>34495</v>
      </c>
      <c r="B21306" s="101">
        <v>8394.71</v>
      </c>
      <c r="C21306" s="102"/>
      <c r="D21306" s="100" t="s">
        <v>34652</v>
      </c>
      <c r="E21306" s="101">
        <v>27810.3</v>
      </c>
      <c r="F21306" s="102"/>
    </row>
    <row r="21307" ht="12.75" customHeight="1">
      <c r="A21307" s="100" t="s">
        <v>21320</v>
      </c>
      <c r="B21307" s="101">
        <v>7740.51</v>
      </c>
      <c r="C21307" s="102"/>
      <c r="D21307" s="100" t="s">
        <v>21610</v>
      </c>
      <c r="E21307" s="101">
        <v>27810.3</v>
      </c>
      <c r="F21307" s="102"/>
    </row>
    <row r="21308" ht="12.75" customHeight="1">
      <c r="A21308" s="100" t="s">
        <v>34496</v>
      </c>
      <c r="B21308" s="101">
        <v>13205.14</v>
      </c>
      <c r="C21308" s="102"/>
      <c r="D21308" s="100" t="s">
        <v>34653</v>
      </c>
      <c r="E21308" s="101">
        <v>27490.8</v>
      </c>
      <c r="F21308" s="102"/>
    </row>
    <row r="21309" ht="12.75" customHeight="1">
      <c r="A21309" s="100" t="s">
        <v>21322</v>
      </c>
      <c r="B21309" s="101">
        <v>12159.57</v>
      </c>
      <c r="C21309" s="102"/>
      <c r="D21309" s="100" t="s">
        <v>21612</v>
      </c>
      <c r="E21309" s="101">
        <v>27490.8</v>
      </c>
      <c r="F21309" s="102"/>
    </row>
    <row r="21310" ht="12.75" customHeight="1">
      <c r="A21310" s="100" t="s">
        <v>34497</v>
      </c>
      <c r="B21310" s="101">
        <v>23708.79</v>
      </c>
      <c r="C21310" s="102"/>
      <c r="D21310" s="100" t="s">
        <v>34654</v>
      </c>
      <c r="E21310" s="101">
        <v>27860.3</v>
      </c>
      <c r="F21310" s="102"/>
    </row>
    <row r="21311" ht="12.75" customHeight="1">
      <c r="A21311" s="100" t="s">
        <v>21324</v>
      </c>
      <c r="B21311" s="101">
        <v>21916.61</v>
      </c>
      <c r="C21311" s="102"/>
      <c r="D21311" s="100" t="s">
        <v>21614</v>
      </c>
      <c r="E21311" s="101">
        <v>27860.3</v>
      </c>
      <c r="F21311" s="102"/>
    </row>
    <row r="21312" ht="12.75" customHeight="1">
      <c r="A21312" s="100" t="s">
        <v>34498</v>
      </c>
      <c r="B21312" s="101">
        <v>10752.21</v>
      </c>
      <c r="C21312" s="102"/>
      <c r="D21312" s="100" t="s">
        <v>34655</v>
      </c>
      <c r="E21312" s="101">
        <v>41106.0</v>
      </c>
      <c r="F21312" s="102"/>
    </row>
    <row r="21313" ht="12.75" customHeight="1">
      <c r="A21313" s="100" t="s">
        <v>21326</v>
      </c>
      <c r="B21313" s="101">
        <v>9915.81</v>
      </c>
      <c r="C21313" s="102"/>
      <c r="D21313" s="100" t="s">
        <v>21616</v>
      </c>
      <c r="E21313" s="101">
        <v>41106.0</v>
      </c>
      <c r="F21313" s="102"/>
    </row>
    <row r="21314" ht="12.75" customHeight="1">
      <c r="A21314" s="100" t="s">
        <v>34499</v>
      </c>
      <c r="B21314" s="101">
        <v>15005.74</v>
      </c>
      <c r="C21314" s="102"/>
      <c r="D21314" s="100" t="s">
        <v>34656</v>
      </c>
      <c r="E21314" s="101">
        <v>41658.5</v>
      </c>
      <c r="F21314" s="102"/>
    </row>
    <row r="21315" ht="12.75" customHeight="1">
      <c r="A21315" s="100" t="s">
        <v>21328</v>
      </c>
      <c r="B21315" s="101">
        <v>13800.81</v>
      </c>
      <c r="C21315" s="102"/>
      <c r="D21315" s="100" t="s">
        <v>21618</v>
      </c>
      <c r="E21315" s="101">
        <v>41658.5</v>
      </c>
      <c r="F21315" s="102"/>
    </row>
    <row r="21316" ht="12.75" customHeight="1">
      <c r="A21316" s="100" t="s">
        <v>34500</v>
      </c>
      <c r="B21316" s="101">
        <v>28538.61</v>
      </c>
      <c r="C21316" s="102"/>
      <c r="D21316" s="100" t="s">
        <v>34657</v>
      </c>
      <c r="E21316" s="101">
        <v>39270.0</v>
      </c>
      <c r="F21316" s="102"/>
    </row>
    <row r="21317" ht="12.75" customHeight="1">
      <c r="A21317" s="100" t="s">
        <v>21330</v>
      </c>
      <c r="B21317" s="101">
        <v>26393.15</v>
      </c>
      <c r="C21317" s="102"/>
      <c r="D21317" s="100" t="s">
        <v>21620</v>
      </c>
      <c r="E21317" s="101">
        <v>39270.0</v>
      </c>
      <c r="F21317" s="102"/>
    </row>
    <row r="21318" ht="12.75" customHeight="1">
      <c r="A21318" s="100" t="s">
        <v>34501</v>
      </c>
      <c r="B21318" s="101">
        <v>3248.5</v>
      </c>
      <c r="C21318" s="102"/>
      <c r="D21318" s="100" t="s">
        <v>34658</v>
      </c>
      <c r="E21318" s="101">
        <v>40040.0</v>
      </c>
      <c r="F21318" s="102"/>
    </row>
    <row r="21319" ht="12.75" customHeight="1">
      <c r="A21319" s="100" t="s">
        <v>21332</v>
      </c>
      <c r="B21319" s="101">
        <v>2985.64</v>
      </c>
      <c r="C21319" s="102"/>
      <c r="D21319" s="100" t="s">
        <v>21622</v>
      </c>
      <c r="E21319" s="101">
        <v>40040.0</v>
      </c>
      <c r="F21319" s="102"/>
    </row>
    <row r="21320" ht="12.75" customHeight="1">
      <c r="A21320" s="100" t="s">
        <v>34502</v>
      </c>
      <c r="B21320" s="101">
        <v>7644.94</v>
      </c>
      <c r="C21320" s="102"/>
      <c r="D21320" s="100" t="s">
        <v>34659</v>
      </c>
      <c r="E21320" s="101">
        <v>55763.4</v>
      </c>
      <c r="F21320" s="102"/>
    </row>
    <row r="21321" ht="12.75" customHeight="1">
      <c r="A21321" s="100" t="s">
        <v>21334</v>
      </c>
      <c r="B21321" s="101">
        <v>7048.38</v>
      </c>
      <c r="C21321" s="102"/>
      <c r="D21321" s="100" t="s">
        <v>21624</v>
      </c>
      <c r="E21321" s="101">
        <v>55763.4</v>
      </c>
      <c r="F21321" s="102"/>
    </row>
    <row r="21322" ht="12.75" customHeight="1">
      <c r="A21322" s="100" t="s">
        <v>34503</v>
      </c>
      <c r="B21322" s="101">
        <v>12130.61</v>
      </c>
      <c r="C21322" s="102"/>
      <c r="D21322" s="100" t="s">
        <v>34660</v>
      </c>
      <c r="E21322" s="101">
        <v>56856.8</v>
      </c>
      <c r="F21322" s="102"/>
    </row>
    <row r="21323" ht="12.75" customHeight="1">
      <c r="A21323" s="100" t="s">
        <v>21336</v>
      </c>
      <c r="B21323" s="101">
        <v>11210.21</v>
      </c>
      <c r="C21323" s="102"/>
      <c r="D21323" s="100" t="s">
        <v>21626</v>
      </c>
      <c r="E21323" s="101">
        <v>56856.8</v>
      </c>
      <c r="F21323" s="102"/>
    </row>
    <row r="21324" ht="12.75" customHeight="1">
      <c r="A21324" s="100" t="s">
        <v>34505</v>
      </c>
      <c r="B21324" s="101">
        <v>4738.16</v>
      </c>
      <c r="C21324" s="102"/>
      <c r="D21324" s="100" t="s">
        <v>34661</v>
      </c>
      <c r="E21324" s="101">
        <v>59226.3</v>
      </c>
      <c r="F21324" s="102"/>
    </row>
    <row r="21325" ht="12.75" customHeight="1">
      <c r="A21325" s="100" t="s">
        <v>21338</v>
      </c>
      <c r="B21325" s="101">
        <v>4361.26</v>
      </c>
      <c r="C21325" s="102"/>
      <c r="D21325" s="100" t="s">
        <v>21628</v>
      </c>
      <c r="E21325" s="101">
        <v>59226.3</v>
      </c>
      <c r="F21325" s="102"/>
    </row>
    <row r="21326" ht="12.75" customHeight="1">
      <c r="A21326" s="100" t="s">
        <v>34507</v>
      </c>
      <c r="B21326" s="101">
        <v>9716.02</v>
      </c>
      <c r="C21326" s="102"/>
      <c r="D21326" s="100" t="s">
        <v>34662</v>
      </c>
      <c r="E21326" s="101">
        <v>60387.6</v>
      </c>
      <c r="F21326" s="102"/>
    </row>
    <row r="21327" ht="12.75" customHeight="1">
      <c r="A21327" s="100" t="s">
        <v>21340</v>
      </c>
      <c r="B21327" s="101">
        <v>8954.94</v>
      </c>
      <c r="C21327" s="102"/>
      <c r="D21327" s="100" t="s">
        <v>21630</v>
      </c>
      <c r="E21327" s="101">
        <v>60387.6</v>
      </c>
      <c r="F21327" s="102"/>
    </row>
    <row r="21328" ht="12.75" customHeight="1">
      <c r="A21328" s="100" t="s">
        <v>34509</v>
      </c>
      <c r="B21328" s="101">
        <v>14467.16</v>
      </c>
      <c r="C21328" s="102"/>
      <c r="D21328" s="100" t="s">
        <v>34663</v>
      </c>
      <c r="E21328" s="101">
        <v>46195.8</v>
      </c>
      <c r="F21328" s="102"/>
    </row>
    <row r="21329" ht="12.75" customHeight="1">
      <c r="A21329" s="100" t="s">
        <v>21342</v>
      </c>
      <c r="B21329" s="101">
        <v>13389.22</v>
      </c>
      <c r="C21329" s="102"/>
      <c r="D21329" s="100" t="s">
        <v>21632</v>
      </c>
      <c r="E21329" s="101">
        <v>46195.8</v>
      </c>
      <c r="F21329" s="102"/>
    </row>
    <row r="21330" ht="12.75" customHeight="1">
      <c r="A21330" s="100" t="s">
        <v>34511</v>
      </c>
      <c r="B21330" s="101">
        <v>5994.6</v>
      </c>
      <c r="C21330" s="102"/>
      <c r="D21330" s="100" t="s">
        <v>34664</v>
      </c>
      <c r="E21330" s="101">
        <v>47101.6</v>
      </c>
      <c r="F21330" s="102"/>
    </row>
    <row r="21331" ht="12.75" customHeight="1">
      <c r="A21331" s="100" t="s">
        <v>21344</v>
      </c>
      <c r="B21331" s="101">
        <v>5524.15</v>
      </c>
      <c r="C21331" s="102"/>
      <c r="D21331" s="100" t="s">
        <v>21634</v>
      </c>
      <c r="E21331" s="101">
        <v>47101.6</v>
      </c>
      <c r="F21331" s="102"/>
    </row>
    <row r="21332" ht="12.75" customHeight="1">
      <c r="A21332" s="100" t="s">
        <v>34513</v>
      </c>
      <c r="B21332" s="101">
        <v>11870.97</v>
      </c>
      <c r="C21332" s="102"/>
      <c r="D21332" s="100" t="s">
        <v>34665</v>
      </c>
      <c r="E21332" s="101">
        <v>4087.0</v>
      </c>
      <c r="F21332" s="102"/>
    </row>
    <row r="21333" ht="12.75" customHeight="1">
      <c r="A21333" s="100" t="s">
        <v>21346</v>
      </c>
      <c r="B21333" s="101">
        <v>10941.23</v>
      </c>
      <c r="C21333" s="102"/>
      <c r="D21333" s="100" t="s">
        <v>21636</v>
      </c>
      <c r="E21333" s="101">
        <v>4087.0</v>
      </c>
      <c r="F21333" s="102"/>
    </row>
    <row r="21334" ht="12.75" customHeight="1">
      <c r="A21334" s="100" t="s">
        <v>34515</v>
      </c>
      <c r="B21334" s="101">
        <v>18516.26</v>
      </c>
      <c r="C21334" s="102"/>
      <c r="D21334" s="100" t="s">
        <v>34666</v>
      </c>
      <c r="E21334" s="101">
        <v>4123.6</v>
      </c>
      <c r="F21334" s="102"/>
    </row>
    <row r="21335" ht="12.75" customHeight="1">
      <c r="A21335" s="100" t="s">
        <v>21348</v>
      </c>
      <c r="B21335" s="101">
        <v>17119.4</v>
      </c>
      <c r="C21335" s="102"/>
      <c r="D21335" s="100" t="s">
        <v>21638</v>
      </c>
      <c r="E21335" s="101">
        <v>4123.6</v>
      </c>
      <c r="F21335" s="102"/>
    </row>
    <row r="21336" ht="12.75" customHeight="1">
      <c r="A21336" s="100" t="s">
        <v>34517</v>
      </c>
      <c r="B21336" s="101">
        <v>396.01</v>
      </c>
      <c r="C21336" s="102"/>
      <c r="D21336" s="100" t="s">
        <v>34667</v>
      </c>
      <c r="E21336" s="101">
        <v>5427.0</v>
      </c>
      <c r="F21336" s="102"/>
    </row>
    <row r="21337" ht="12.75" customHeight="1">
      <c r="A21337" s="100" t="s">
        <v>21350</v>
      </c>
      <c r="B21337" s="101">
        <v>360.77</v>
      </c>
      <c r="C21337" s="102"/>
      <c r="D21337" s="100" t="s">
        <v>21640</v>
      </c>
      <c r="E21337" s="101">
        <v>5427.0</v>
      </c>
      <c r="F21337" s="102"/>
    </row>
    <row r="21338" ht="12.75" customHeight="1">
      <c r="A21338" s="100" t="s">
        <v>34519</v>
      </c>
      <c r="B21338" s="101">
        <v>657.88</v>
      </c>
      <c r="C21338" s="102"/>
      <c r="D21338" s="100" t="s">
        <v>34668</v>
      </c>
      <c r="E21338" s="101">
        <v>5475.6</v>
      </c>
      <c r="F21338" s="102"/>
    </row>
    <row r="21339" ht="12.75" customHeight="1">
      <c r="A21339" s="100" t="s">
        <v>21352</v>
      </c>
      <c r="B21339" s="101">
        <v>600.48</v>
      </c>
      <c r="C21339" s="102"/>
      <c r="D21339" s="100" t="s">
        <v>21642</v>
      </c>
      <c r="E21339" s="101">
        <v>5475.6</v>
      </c>
      <c r="F21339" s="102"/>
    </row>
    <row r="21340" ht="12.75" customHeight="1">
      <c r="A21340" s="100" t="s">
        <v>34520</v>
      </c>
      <c r="B21340" s="101">
        <v>996.39</v>
      </c>
      <c r="C21340" s="102"/>
      <c r="D21340" s="100" t="s">
        <v>34669</v>
      </c>
      <c r="E21340" s="101">
        <v>6800.5</v>
      </c>
      <c r="F21340" s="102"/>
    </row>
    <row r="21341" ht="12.75" customHeight="1">
      <c r="A21341" s="100" t="s">
        <v>21354</v>
      </c>
      <c r="B21341" s="101">
        <v>910.83</v>
      </c>
      <c r="C21341" s="102"/>
      <c r="D21341" s="100" t="s">
        <v>21644</v>
      </c>
      <c r="E21341" s="101">
        <v>6800.5</v>
      </c>
      <c r="F21341" s="102"/>
    </row>
    <row r="21342" ht="12.75" customHeight="1">
      <c r="A21342" s="100" t="s">
        <v>34522</v>
      </c>
      <c r="B21342" s="101">
        <v>1417.52</v>
      </c>
      <c r="C21342" s="102"/>
      <c r="D21342" s="100" t="s">
        <v>34670</v>
      </c>
      <c r="E21342" s="101">
        <v>6861.4</v>
      </c>
      <c r="F21342" s="102"/>
    </row>
    <row r="21343" ht="12.75" customHeight="1">
      <c r="A21343" s="100" t="s">
        <v>21356</v>
      </c>
      <c r="B21343" s="101">
        <v>1297.45</v>
      </c>
      <c r="C21343" s="102"/>
      <c r="D21343" s="100" t="s">
        <v>21646</v>
      </c>
      <c r="E21343" s="101">
        <v>6861.4</v>
      </c>
      <c r="F21343" s="102"/>
    </row>
    <row r="21344" ht="12.75" customHeight="1">
      <c r="A21344" s="100" t="s">
        <v>34524</v>
      </c>
      <c r="B21344" s="101">
        <v>1925.92</v>
      </c>
      <c r="C21344" s="102"/>
      <c r="D21344" s="100" t="s">
        <v>34671</v>
      </c>
      <c r="E21344" s="101">
        <v>8174.0</v>
      </c>
      <c r="F21344" s="102"/>
    </row>
    <row r="21345" ht="12.75" customHeight="1">
      <c r="A21345" s="100" t="s">
        <v>21358</v>
      </c>
      <c r="B21345" s="101">
        <v>1764.72</v>
      </c>
      <c r="C21345" s="102"/>
      <c r="D21345" s="100" t="s">
        <v>21648</v>
      </c>
      <c r="E21345" s="101">
        <v>8174.0</v>
      </c>
      <c r="F21345" s="102"/>
    </row>
    <row r="21346" ht="12.75" customHeight="1">
      <c r="A21346" s="100" t="s">
        <v>34526</v>
      </c>
      <c r="B21346" s="101">
        <v>3130.02</v>
      </c>
      <c r="C21346" s="102"/>
      <c r="D21346" s="100" t="s">
        <v>34672</v>
      </c>
      <c r="E21346" s="101">
        <v>8247.2</v>
      </c>
      <c r="F21346" s="102"/>
    </row>
    <row r="21347" ht="12.75" customHeight="1">
      <c r="A21347" s="100" t="s">
        <v>21360</v>
      </c>
      <c r="B21347" s="101">
        <v>2880.23</v>
      </c>
      <c r="C21347" s="102"/>
      <c r="D21347" s="100" t="s">
        <v>21650</v>
      </c>
      <c r="E21347" s="101">
        <v>8247.2</v>
      </c>
      <c r="F21347" s="102"/>
    </row>
    <row r="21348" ht="12.75" customHeight="1">
      <c r="A21348" s="100" t="s">
        <v>34528</v>
      </c>
      <c r="B21348" s="101">
        <v>3875.7</v>
      </c>
      <c r="C21348" s="102"/>
      <c r="D21348" s="100" t="s">
        <v>34673</v>
      </c>
      <c r="E21348" s="101">
        <v>9514.0</v>
      </c>
      <c r="F21348" s="102"/>
    </row>
    <row r="21349" ht="12.75" customHeight="1">
      <c r="A21349" s="100" t="s">
        <v>21362</v>
      </c>
      <c r="B21349" s="101">
        <v>3551.42</v>
      </c>
      <c r="C21349" s="102"/>
      <c r="D21349" s="100" t="s">
        <v>21652</v>
      </c>
      <c r="E21349" s="101">
        <v>9514.0</v>
      </c>
      <c r="F21349" s="102"/>
    </row>
    <row r="21350" ht="12.75" customHeight="1">
      <c r="A21350" s="100" t="s">
        <v>34529</v>
      </c>
      <c r="B21350" s="101">
        <v>564.23</v>
      </c>
      <c r="C21350" s="102"/>
      <c r="D21350" s="100" t="s">
        <v>34674</v>
      </c>
      <c r="E21350" s="101">
        <v>9599.2</v>
      </c>
      <c r="F21350" s="102"/>
    </row>
    <row r="21351" ht="12.75" customHeight="1">
      <c r="A21351" s="100" t="s">
        <v>21364</v>
      </c>
      <c r="B21351" s="101">
        <v>514.63</v>
      </c>
      <c r="C21351" s="102"/>
      <c r="D21351" s="100" t="s">
        <v>21654</v>
      </c>
      <c r="E21351" s="101">
        <v>9599.2</v>
      </c>
      <c r="F21351" s="102"/>
    </row>
    <row r="21352" ht="12.75" customHeight="1">
      <c r="A21352" s="100" t="s">
        <v>34530</v>
      </c>
      <c r="B21352" s="101">
        <v>941.83</v>
      </c>
      <c r="C21352" s="102"/>
      <c r="D21352" s="100" t="s">
        <v>34675</v>
      </c>
      <c r="E21352" s="101">
        <v>10887.5</v>
      </c>
      <c r="F21352" s="102"/>
    </row>
    <row r="21353" ht="12.75" customHeight="1">
      <c r="A21353" s="100" t="s">
        <v>21366</v>
      </c>
      <c r="B21353" s="101">
        <v>860.48</v>
      </c>
      <c r="C21353" s="102"/>
      <c r="D21353" s="100" t="s">
        <v>21656</v>
      </c>
      <c r="E21353" s="101">
        <v>10887.5</v>
      </c>
      <c r="F21353" s="102"/>
    </row>
    <row r="21354" ht="12.75" customHeight="1">
      <c r="A21354" s="100" t="s">
        <v>34531</v>
      </c>
      <c r="B21354" s="101">
        <v>1427.56</v>
      </c>
      <c r="C21354" s="102"/>
      <c r="D21354" s="100" t="s">
        <v>34676</v>
      </c>
      <c r="E21354" s="101">
        <v>10985.0</v>
      </c>
      <c r="F21354" s="102"/>
    </row>
    <row r="21355" ht="12.75" customHeight="1">
      <c r="A21355" s="100" t="s">
        <v>21368</v>
      </c>
      <c r="B21355" s="101">
        <v>1305.98</v>
      </c>
      <c r="C21355" s="102"/>
      <c r="D21355" s="100" t="s">
        <v>21658</v>
      </c>
      <c r="E21355" s="101">
        <v>10985.0</v>
      </c>
      <c r="F21355" s="102"/>
    </row>
    <row r="21356" ht="12.75" customHeight="1">
      <c r="A21356" s="100" t="s">
        <v>34532</v>
      </c>
      <c r="B21356" s="101">
        <v>2027.73</v>
      </c>
      <c r="C21356" s="102"/>
      <c r="D21356" s="100" t="s">
        <v>34677</v>
      </c>
      <c r="E21356" s="101">
        <v>12227.5</v>
      </c>
      <c r="F21356" s="102"/>
    </row>
    <row r="21357" ht="12.75" customHeight="1">
      <c r="A21357" s="100" t="s">
        <v>21370</v>
      </c>
      <c r="B21357" s="101">
        <v>1857.07</v>
      </c>
      <c r="C21357" s="102"/>
      <c r="D21357" s="100" t="s">
        <v>21660</v>
      </c>
      <c r="E21357" s="101">
        <v>12227.5</v>
      </c>
      <c r="F21357" s="102"/>
    </row>
    <row r="21358" ht="12.75" customHeight="1">
      <c r="A21358" s="100" t="s">
        <v>34533</v>
      </c>
      <c r="B21358" s="101">
        <v>2748.99</v>
      </c>
      <c r="C21358" s="102"/>
      <c r="D21358" s="100" t="s">
        <v>34678</v>
      </c>
      <c r="E21358" s="101">
        <v>12337.0</v>
      </c>
      <c r="F21358" s="102"/>
    </row>
    <row r="21359" ht="12.75" customHeight="1">
      <c r="A21359" s="100" t="s">
        <v>21372</v>
      </c>
      <c r="B21359" s="101">
        <v>2520.0</v>
      </c>
      <c r="C21359" s="102"/>
      <c r="D21359" s="100" t="s">
        <v>21662</v>
      </c>
      <c r="E21359" s="101">
        <v>12337.0</v>
      </c>
      <c r="F21359" s="102"/>
    </row>
    <row r="21360" ht="12.75" customHeight="1">
      <c r="A21360" s="100" t="s">
        <v>34534</v>
      </c>
      <c r="B21360" s="101">
        <v>3583.85</v>
      </c>
      <c r="C21360" s="102"/>
      <c r="D21360" s="100" t="s">
        <v>34679</v>
      </c>
      <c r="E21360" s="101">
        <v>15950.0</v>
      </c>
      <c r="F21360" s="102"/>
    </row>
    <row r="21361" ht="12.75" customHeight="1">
      <c r="A21361" s="100" t="s">
        <v>21374</v>
      </c>
      <c r="B21361" s="101">
        <v>3286.97</v>
      </c>
      <c r="C21361" s="102"/>
      <c r="D21361" s="100" t="s">
        <v>21664</v>
      </c>
      <c r="E21361" s="101">
        <v>15950.0</v>
      </c>
      <c r="F21361" s="102"/>
    </row>
    <row r="21362" ht="12.75" customHeight="1">
      <c r="A21362" s="100" t="s">
        <v>34535</v>
      </c>
      <c r="B21362" s="101">
        <v>4695.76</v>
      </c>
      <c r="C21362" s="102"/>
      <c r="D21362" s="100" t="s">
        <v>34680</v>
      </c>
      <c r="E21362" s="101">
        <v>16500.0</v>
      </c>
      <c r="F21362" s="102"/>
    </row>
    <row r="21363" ht="12.75" customHeight="1">
      <c r="A21363" s="100" t="s">
        <v>21376</v>
      </c>
      <c r="B21363" s="101">
        <v>4309.66</v>
      </c>
      <c r="C21363" s="102"/>
      <c r="D21363" s="100" t="s">
        <v>21666</v>
      </c>
      <c r="E21363" s="101">
        <v>16500.0</v>
      </c>
      <c r="F21363" s="102"/>
    </row>
    <row r="21364" ht="12.75" customHeight="1">
      <c r="A21364" s="100" t="s">
        <v>34536</v>
      </c>
      <c r="B21364" s="101">
        <v>732.12</v>
      </c>
      <c r="C21364" s="102"/>
      <c r="D21364" s="100" t="s">
        <v>34681</v>
      </c>
      <c r="E21364" s="101">
        <v>22876.5</v>
      </c>
      <c r="F21364" s="102"/>
    </row>
    <row r="21365" ht="12.75" customHeight="1">
      <c r="A21365" s="100" t="s">
        <v>21378</v>
      </c>
      <c r="B21365" s="101">
        <v>668.16</v>
      </c>
      <c r="C21365" s="102"/>
      <c r="D21365" s="100" t="s">
        <v>21668</v>
      </c>
      <c r="E21365" s="101">
        <v>22876.5</v>
      </c>
      <c r="F21365" s="102"/>
    </row>
    <row r="21366" ht="12.75" customHeight="1">
      <c r="A21366" s="100" t="s">
        <v>34537</v>
      </c>
      <c r="B21366" s="101">
        <v>1225.45</v>
      </c>
      <c r="C21366" s="102"/>
      <c r="D21366" s="100" t="s">
        <v>34682</v>
      </c>
      <c r="E21366" s="101">
        <v>23933.5</v>
      </c>
      <c r="F21366" s="102"/>
    </row>
    <row r="21367" ht="12.75" customHeight="1">
      <c r="A21367" s="100" t="s">
        <v>21380</v>
      </c>
      <c r="B21367" s="101">
        <v>1120.17</v>
      </c>
      <c r="C21367" s="102"/>
      <c r="D21367" s="100" t="s">
        <v>21670</v>
      </c>
      <c r="E21367" s="101">
        <v>23933.5</v>
      </c>
      <c r="F21367" s="102"/>
    </row>
    <row r="21368" ht="12.75" customHeight="1">
      <c r="A21368" s="100" t="s">
        <v>34538</v>
      </c>
      <c r="B21368" s="101">
        <v>1858.4</v>
      </c>
      <c r="C21368" s="102"/>
      <c r="D21368" s="100" t="s">
        <v>34683</v>
      </c>
      <c r="E21368" s="101">
        <v>31195.2</v>
      </c>
      <c r="F21368" s="102"/>
    </row>
    <row r="21369" ht="12.75" customHeight="1">
      <c r="A21369" s="100" t="s">
        <v>21382</v>
      </c>
      <c r="B21369" s="101">
        <v>1700.83</v>
      </c>
      <c r="C21369" s="102"/>
      <c r="D21369" s="100" t="s">
        <v>21672</v>
      </c>
      <c r="E21369" s="101">
        <v>31195.2</v>
      </c>
      <c r="F21369" s="102"/>
    </row>
    <row r="21370" ht="12.75" customHeight="1">
      <c r="A21370" s="100" t="s">
        <v>34539</v>
      </c>
      <c r="B21370" s="101">
        <v>2638.28</v>
      </c>
      <c r="C21370" s="102"/>
      <c r="D21370" s="100" t="s">
        <v>34684</v>
      </c>
      <c r="E21370" s="101">
        <v>32803.2</v>
      </c>
      <c r="F21370" s="102"/>
    </row>
    <row r="21371" ht="12.75" customHeight="1">
      <c r="A21371" s="100" t="s">
        <v>21384</v>
      </c>
      <c r="B21371" s="101">
        <v>2417.0</v>
      </c>
      <c r="C21371" s="102"/>
      <c r="D21371" s="100" t="s">
        <v>21674</v>
      </c>
      <c r="E21371" s="101">
        <v>32803.2</v>
      </c>
      <c r="F21371" s="102"/>
    </row>
    <row r="21372" ht="12.75" customHeight="1">
      <c r="A21372" s="100" t="s">
        <v>34540</v>
      </c>
      <c r="B21372" s="101">
        <v>3572.06</v>
      </c>
      <c r="C21372" s="102"/>
      <c r="D21372" s="100" t="s">
        <v>34685</v>
      </c>
      <c r="E21372" s="101">
        <v>95.87</v>
      </c>
      <c r="F21372" s="102"/>
    </row>
    <row r="21373" ht="12.75" customHeight="1">
      <c r="A21373" s="100" t="s">
        <v>21386</v>
      </c>
      <c r="B21373" s="101">
        <v>3275.27</v>
      </c>
      <c r="C21373" s="102"/>
      <c r="D21373" s="100" t="s">
        <v>21676</v>
      </c>
      <c r="E21373" s="101">
        <v>86.53</v>
      </c>
      <c r="F21373" s="102"/>
    </row>
    <row r="21374" ht="12.75" customHeight="1">
      <c r="A21374" s="100" t="s">
        <v>34541</v>
      </c>
      <c r="B21374" s="101">
        <v>4844.66</v>
      </c>
      <c r="C21374" s="102"/>
      <c r="D21374" s="100" t="s">
        <v>34686</v>
      </c>
      <c r="E21374" s="101">
        <v>274.79</v>
      </c>
      <c r="F21374" s="102"/>
    </row>
    <row r="21375" ht="12.75" customHeight="1">
      <c r="A21375" s="100" t="s">
        <v>21388</v>
      </c>
      <c r="B21375" s="101">
        <v>4444.02</v>
      </c>
      <c r="C21375" s="102"/>
      <c r="D21375" s="100" t="s">
        <v>21678</v>
      </c>
      <c r="E21375" s="101">
        <v>246.47</v>
      </c>
      <c r="F21375" s="102"/>
    </row>
    <row r="21376" ht="12.75" customHeight="1">
      <c r="A21376" s="100" t="s">
        <v>34542</v>
      </c>
      <c r="B21376" s="101">
        <v>6369.5</v>
      </c>
      <c r="C21376" s="102"/>
      <c r="D21376" s="100" t="s">
        <v>34687</v>
      </c>
      <c r="E21376" s="101">
        <v>156.26</v>
      </c>
      <c r="F21376" s="102"/>
    </row>
    <row r="21377" ht="12.75" customHeight="1">
      <c r="A21377" s="100" t="s">
        <v>21390</v>
      </c>
      <c r="B21377" s="101">
        <v>5844.14</v>
      </c>
      <c r="C21377" s="102"/>
      <c r="D21377" s="100" t="s">
        <v>21680</v>
      </c>
      <c r="E21377" s="101">
        <v>146.1</v>
      </c>
      <c r="F21377" s="102"/>
    </row>
    <row r="21378" ht="12.75" customHeight="1">
      <c r="A21378" s="100" t="s">
        <v>34543</v>
      </c>
      <c r="B21378" s="101">
        <v>211.89</v>
      </c>
      <c r="C21378" s="102"/>
      <c r="D21378" s="100" t="s">
        <v>34688</v>
      </c>
      <c r="E21378" s="101">
        <v>653.13</v>
      </c>
      <c r="F21378" s="102"/>
    </row>
    <row r="21379" ht="12.75" customHeight="1">
      <c r="A21379" s="100" t="s">
        <v>21392</v>
      </c>
      <c r="B21379" s="101">
        <v>199.24</v>
      </c>
      <c r="C21379" s="102"/>
      <c r="D21379" s="100" t="s">
        <v>21682</v>
      </c>
      <c r="E21379" s="101">
        <v>607.4</v>
      </c>
      <c r="F21379" s="102"/>
    </row>
    <row r="21380" ht="12.75" customHeight="1">
      <c r="A21380" s="100" t="s">
        <v>34544</v>
      </c>
      <c r="B21380" s="101">
        <v>269.34</v>
      </c>
      <c r="C21380" s="102"/>
      <c r="D21380" s="100" t="s">
        <v>34689</v>
      </c>
      <c r="E21380" s="101">
        <v>746.44</v>
      </c>
      <c r="F21380" s="102"/>
    </row>
    <row r="21381" ht="12.75" customHeight="1">
      <c r="A21381" s="100" t="s">
        <v>21394</v>
      </c>
      <c r="B21381" s="101">
        <v>254.33</v>
      </c>
      <c r="C21381" s="102"/>
      <c r="D21381" s="100" t="s">
        <v>21684</v>
      </c>
      <c r="E21381" s="101">
        <v>694.17</v>
      </c>
      <c r="F21381" s="102"/>
    </row>
    <row r="21382" ht="12.75" customHeight="1">
      <c r="A21382" s="100" t="s">
        <v>34545</v>
      </c>
      <c r="B21382" s="101">
        <v>475.45</v>
      </c>
      <c r="C21382" s="102"/>
      <c r="D21382" s="100" t="s">
        <v>34690</v>
      </c>
      <c r="E21382" s="101">
        <v>870.84</v>
      </c>
      <c r="F21382" s="102"/>
    </row>
    <row r="21383" ht="12.75" customHeight="1">
      <c r="A21383" s="100" t="s">
        <v>21396</v>
      </c>
      <c r="B21383" s="101">
        <v>452.37</v>
      </c>
      <c r="C21383" s="102"/>
      <c r="D21383" s="100" t="s">
        <v>21686</v>
      </c>
      <c r="E21383" s="101">
        <v>809.87</v>
      </c>
      <c r="F21383" s="102"/>
    </row>
    <row r="21384" ht="12.75" customHeight="1">
      <c r="A21384" s="100" t="s">
        <v>34546</v>
      </c>
      <c r="B21384" s="101">
        <v>648.59</v>
      </c>
      <c r="C21384" s="102"/>
      <c r="D21384" s="100" t="s">
        <v>34691</v>
      </c>
      <c r="E21384" s="101">
        <v>1045.01</v>
      </c>
      <c r="F21384" s="102"/>
    </row>
    <row r="21385" ht="12.75" customHeight="1">
      <c r="A21385" s="100" t="s">
        <v>21398</v>
      </c>
      <c r="B21385" s="101">
        <v>618.87</v>
      </c>
      <c r="C21385" s="102"/>
      <c r="D21385" s="100" t="s">
        <v>21688</v>
      </c>
      <c r="E21385" s="101">
        <v>971.84</v>
      </c>
      <c r="F21385" s="102"/>
    </row>
    <row r="21386" ht="12.75" customHeight="1">
      <c r="A21386" s="100" t="s">
        <v>34547</v>
      </c>
      <c r="B21386" s="101">
        <v>364.38</v>
      </c>
      <c r="C21386" s="102"/>
      <c r="D21386" s="100" t="s">
        <v>34692</v>
      </c>
      <c r="E21386" s="101">
        <v>27.8</v>
      </c>
      <c r="F21386" s="102"/>
    </row>
    <row r="21387" ht="12.75" customHeight="1">
      <c r="A21387" s="100" t="s">
        <v>21400</v>
      </c>
      <c r="B21387" s="101">
        <v>342.56</v>
      </c>
      <c r="C21387" s="102"/>
      <c r="D21387" s="100" t="s">
        <v>21690</v>
      </c>
      <c r="E21387" s="101">
        <v>25.09</v>
      </c>
      <c r="F21387" s="102"/>
    </row>
    <row r="21388" ht="12.75" customHeight="1">
      <c r="A21388" s="100" t="s">
        <v>34548</v>
      </c>
      <c r="B21388" s="101">
        <v>438.36</v>
      </c>
      <c r="C21388" s="102"/>
      <c r="D21388" s="100" t="s">
        <v>34693</v>
      </c>
      <c r="E21388" s="101">
        <v>37.07</v>
      </c>
      <c r="F21388" s="102"/>
    </row>
    <row r="21389" ht="12.75" customHeight="1">
      <c r="A21389" s="100" t="s">
        <v>21402</v>
      </c>
      <c r="B21389" s="101">
        <v>413.58</v>
      </c>
      <c r="C21389" s="102"/>
      <c r="D21389" s="100" t="s">
        <v>21692</v>
      </c>
      <c r="E21389" s="101">
        <v>33.45</v>
      </c>
      <c r="F21389" s="102"/>
    </row>
    <row r="21390" ht="12.75" customHeight="1">
      <c r="A21390" s="100" t="s">
        <v>34549</v>
      </c>
      <c r="B21390" s="101">
        <v>660.01</v>
      </c>
      <c r="C21390" s="102"/>
      <c r="D21390" s="100" t="s">
        <v>34694</v>
      </c>
      <c r="E21390" s="101">
        <v>46.34</v>
      </c>
      <c r="F21390" s="102"/>
    </row>
    <row r="21391" ht="12.75" customHeight="1">
      <c r="A21391" s="100" t="s">
        <v>21404</v>
      </c>
      <c r="B21391" s="101">
        <v>626.51</v>
      </c>
      <c r="C21391" s="102"/>
      <c r="D21391" s="100" t="s">
        <v>21694</v>
      </c>
      <c r="E21391" s="101">
        <v>41.82</v>
      </c>
      <c r="F21391" s="102"/>
    </row>
    <row r="21392" ht="12.75" customHeight="1">
      <c r="A21392" s="100" t="s">
        <v>34550</v>
      </c>
      <c r="B21392" s="101">
        <v>844.96</v>
      </c>
      <c r="C21392" s="102"/>
      <c r="D21392" s="100" t="s">
        <v>34695</v>
      </c>
      <c r="E21392" s="101">
        <v>55.6</v>
      </c>
      <c r="F21392" s="102"/>
    </row>
    <row r="21393" ht="12.75" customHeight="1">
      <c r="A21393" s="100" t="s">
        <v>21406</v>
      </c>
      <c r="B21393" s="101">
        <v>804.42</v>
      </c>
      <c r="C21393" s="102"/>
      <c r="D21393" s="100" t="s">
        <v>21696</v>
      </c>
      <c r="E21393" s="101">
        <v>50.18</v>
      </c>
      <c r="F21393" s="102"/>
    </row>
    <row r="21394" ht="12.75" customHeight="1">
      <c r="A21394" s="100" t="s">
        <v>34551</v>
      </c>
      <c r="B21394" s="101">
        <v>526.55</v>
      </c>
      <c r="C21394" s="102"/>
      <c r="D21394" s="100" t="s">
        <v>34696</v>
      </c>
      <c r="E21394" s="101">
        <v>69.51</v>
      </c>
      <c r="F21394" s="102"/>
    </row>
    <row r="21395" ht="12.75" customHeight="1">
      <c r="A21395" s="100" t="s">
        <v>21408</v>
      </c>
      <c r="B21395" s="101">
        <v>495.04</v>
      </c>
      <c r="C21395" s="102"/>
      <c r="D21395" s="100" t="s">
        <v>21698</v>
      </c>
      <c r="E21395" s="101">
        <v>62.73</v>
      </c>
      <c r="F21395" s="102"/>
    </row>
    <row r="21396" ht="12.75" customHeight="1">
      <c r="A21396" s="100" t="s">
        <v>34552</v>
      </c>
      <c r="B21396" s="101">
        <v>613.28</v>
      </c>
      <c r="C21396" s="102"/>
      <c r="D21396" s="100" t="s">
        <v>34697</v>
      </c>
      <c r="E21396" s="101">
        <v>81.77</v>
      </c>
      <c r="F21396" s="102"/>
    </row>
    <row r="21397" ht="12.75" customHeight="1">
      <c r="A21397" s="100" t="s">
        <v>21410</v>
      </c>
      <c r="B21397" s="101">
        <v>578.3</v>
      </c>
      <c r="C21397" s="102"/>
      <c r="D21397" s="100" t="s">
        <v>21700</v>
      </c>
      <c r="E21397" s="101">
        <v>73.8</v>
      </c>
      <c r="F21397" s="102"/>
    </row>
    <row r="21398" ht="12.75" customHeight="1">
      <c r="A21398" s="100" t="s">
        <v>34553</v>
      </c>
      <c r="B21398" s="101">
        <v>858.93</v>
      </c>
      <c r="C21398" s="102"/>
      <c r="D21398" s="100" t="s">
        <v>34698</v>
      </c>
      <c r="E21398" s="101">
        <v>86.88</v>
      </c>
      <c r="F21398" s="102"/>
    </row>
    <row r="21399" ht="12.75" customHeight="1">
      <c r="A21399" s="100" t="s">
        <v>21412</v>
      </c>
      <c r="B21399" s="101">
        <v>814.32</v>
      </c>
      <c r="C21399" s="102"/>
      <c r="D21399" s="100" t="s">
        <v>21702</v>
      </c>
      <c r="E21399" s="101">
        <v>78.42</v>
      </c>
      <c r="F21399" s="102"/>
    </row>
    <row r="21400" ht="12.75" customHeight="1">
      <c r="A21400" s="100" t="s">
        <v>34554</v>
      </c>
      <c r="B21400" s="101">
        <v>1057.41</v>
      </c>
      <c r="C21400" s="102"/>
      <c r="D21400" s="100" t="s">
        <v>34699</v>
      </c>
      <c r="E21400" s="101">
        <v>95.87</v>
      </c>
      <c r="F21400" s="102"/>
    </row>
    <row r="21401" ht="12.75" customHeight="1">
      <c r="A21401" s="100" t="s">
        <v>21414</v>
      </c>
      <c r="B21401" s="101">
        <v>1005.3</v>
      </c>
      <c r="C21401" s="102"/>
      <c r="D21401" s="100" t="s">
        <v>21704</v>
      </c>
      <c r="E21401" s="101">
        <v>86.53</v>
      </c>
      <c r="F21401" s="102"/>
    </row>
    <row r="21402" ht="12.75" customHeight="1">
      <c r="A21402" s="100" t="s">
        <v>34555</v>
      </c>
      <c r="B21402" s="101">
        <v>351.01</v>
      </c>
      <c r="C21402" s="102"/>
      <c r="D21402" s="100" t="s">
        <v>34700</v>
      </c>
      <c r="E21402" s="101">
        <v>122.13</v>
      </c>
      <c r="F21402" s="102"/>
    </row>
    <row r="21403" ht="12.75" customHeight="1">
      <c r="A21403" s="100" t="s">
        <v>21416</v>
      </c>
      <c r="B21403" s="101">
        <v>331.37</v>
      </c>
      <c r="C21403" s="102"/>
      <c r="D21403" s="100" t="s">
        <v>21706</v>
      </c>
      <c r="E21403" s="101">
        <v>109.54</v>
      </c>
      <c r="F21403" s="102"/>
    </row>
    <row r="21404" ht="12.75" customHeight="1">
      <c r="A21404" s="100" t="s">
        <v>34556</v>
      </c>
      <c r="B21404" s="101">
        <v>427.3</v>
      </c>
      <c r="C21404" s="102"/>
      <c r="D21404" s="100" t="s">
        <v>34701</v>
      </c>
      <c r="E21404" s="101">
        <v>131.9</v>
      </c>
      <c r="F21404" s="102"/>
    </row>
    <row r="21405" ht="12.75" customHeight="1">
      <c r="A21405" s="100" t="s">
        <v>21418</v>
      </c>
      <c r="B21405" s="101">
        <v>404.61</v>
      </c>
      <c r="C21405" s="102"/>
      <c r="D21405" s="100" t="s">
        <v>21708</v>
      </c>
      <c r="E21405" s="101">
        <v>118.3</v>
      </c>
      <c r="F21405" s="102"/>
    </row>
    <row r="21406" ht="12.75" customHeight="1">
      <c r="A21406" s="100" t="s">
        <v>34557</v>
      </c>
      <c r="B21406" s="101">
        <v>650.21</v>
      </c>
      <c r="C21406" s="102"/>
      <c r="D21406" s="100" t="s">
        <v>34702</v>
      </c>
      <c r="E21406" s="101">
        <v>143.25</v>
      </c>
      <c r="F21406" s="102"/>
    </row>
    <row r="21407" ht="12.75" customHeight="1">
      <c r="A21407" s="100" t="s">
        <v>21420</v>
      </c>
      <c r="B21407" s="101">
        <v>618.79</v>
      </c>
      <c r="C21407" s="102"/>
      <c r="D21407" s="100" t="s">
        <v>21710</v>
      </c>
      <c r="E21407" s="101">
        <v>128.49</v>
      </c>
      <c r="F21407" s="102"/>
    </row>
    <row r="21408" ht="12.75" customHeight="1">
      <c r="A21408" s="100" t="s">
        <v>34558</v>
      </c>
      <c r="B21408" s="101">
        <v>838.89</v>
      </c>
      <c r="C21408" s="102"/>
      <c r="D21408" s="100" t="s">
        <v>34703</v>
      </c>
      <c r="E21408" s="101">
        <v>299.78</v>
      </c>
      <c r="F21408" s="102"/>
    </row>
    <row r="21409" ht="12.75" customHeight="1">
      <c r="A21409" s="100" t="s">
        <v>21422</v>
      </c>
      <c r="B21409" s="101">
        <v>800.31</v>
      </c>
      <c r="C21409" s="102"/>
      <c r="D21409" s="100" t="s">
        <v>21712</v>
      </c>
      <c r="E21409" s="101">
        <v>268.88</v>
      </c>
      <c r="F21409" s="102"/>
    </row>
    <row r="21410" ht="12.75" customHeight="1">
      <c r="A21410" s="100" t="s">
        <v>34559</v>
      </c>
      <c r="B21410" s="101">
        <v>623.5</v>
      </c>
      <c r="C21410" s="102"/>
      <c r="D21410" s="100" t="s">
        <v>34704</v>
      </c>
      <c r="E21410" s="101">
        <v>366.39</v>
      </c>
      <c r="F21410" s="102"/>
    </row>
    <row r="21411" ht="12.75" customHeight="1">
      <c r="A21411" s="100" t="s">
        <v>21424</v>
      </c>
      <c r="B21411" s="101">
        <v>588.92</v>
      </c>
      <c r="C21411" s="102"/>
      <c r="D21411" s="100" t="s">
        <v>21714</v>
      </c>
      <c r="E21411" s="101">
        <v>328.63</v>
      </c>
      <c r="F21411" s="102"/>
    </row>
    <row r="21412" ht="12.75" customHeight="1">
      <c r="A21412" s="100" t="s">
        <v>34560</v>
      </c>
      <c r="B21412" s="101">
        <v>716.25</v>
      </c>
      <c r="C21412" s="102"/>
      <c r="D21412" s="100" t="s">
        <v>34705</v>
      </c>
      <c r="E21412" s="101">
        <v>366.39</v>
      </c>
      <c r="F21412" s="102"/>
    </row>
    <row r="21413" ht="12.75" customHeight="1">
      <c r="A21413" s="100" t="s">
        <v>21426</v>
      </c>
      <c r="B21413" s="101">
        <v>677.97</v>
      </c>
      <c r="C21413" s="102"/>
      <c r="D21413" s="100" t="s">
        <v>21716</v>
      </c>
      <c r="E21413" s="101">
        <v>328.63</v>
      </c>
      <c r="F21413" s="102"/>
    </row>
    <row r="21414" ht="12.75" customHeight="1">
      <c r="A21414" s="100" t="s">
        <v>34561</v>
      </c>
      <c r="B21414" s="101">
        <v>967.74</v>
      </c>
      <c r="C21414" s="102"/>
      <c r="D21414" s="100" t="s">
        <v>34706</v>
      </c>
      <c r="E21414" s="101">
        <v>653.13</v>
      </c>
      <c r="F21414" s="102"/>
    </row>
    <row r="21415" ht="12.75" customHeight="1">
      <c r="A21415" s="100" t="s">
        <v>21428</v>
      </c>
      <c r="B21415" s="101">
        <v>919.67</v>
      </c>
      <c r="C21415" s="102"/>
      <c r="D21415" s="100" t="s">
        <v>21718</v>
      </c>
      <c r="E21415" s="101">
        <v>607.4</v>
      </c>
      <c r="F21415" s="102"/>
    </row>
    <row r="21416" ht="12.75" customHeight="1">
      <c r="A21416" s="100" t="s">
        <v>34562</v>
      </c>
      <c r="B21416" s="101">
        <v>1174.55</v>
      </c>
      <c r="C21416" s="102"/>
      <c r="D21416" s="100" t="s">
        <v>34707</v>
      </c>
      <c r="E21416" s="101">
        <v>746.44</v>
      </c>
      <c r="F21416" s="102"/>
    </row>
    <row r="21417" ht="12.75" customHeight="1">
      <c r="A21417" s="100" t="s">
        <v>21430</v>
      </c>
      <c r="B21417" s="101">
        <v>1118.7</v>
      </c>
      <c r="C21417" s="102"/>
      <c r="D21417" s="100" t="s">
        <v>21720</v>
      </c>
      <c r="E21417" s="101">
        <v>694.17</v>
      </c>
      <c r="F21417" s="102"/>
    </row>
    <row r="21418" ht="12.75" customHeight="1">
      <c r="A21418" s="100" t="s">
        <v>34563</v>
      </c>
      <c r="B21418" s="101">
        <v>916.12</v>
      </c>
      <c r="C21418" s="102"/>
      <c r="D21418" s="100" t="s">
        <v>34708</v>
      </c>
      <c r="E21418" s="101">
        <v>46.34</v>
      </c>
      <c r="F21418" s="102"/>
    </row>
    <row r="21419" ht="12.75" customHeight="1">
      <c r="A21419" s="100" t="s">
        <v>21432</v>
      </c>
      <c r="B21419" s="101">
        <v>865.52</v>
      </c>
      <c r="C21419" s="102"/>
      <c r="D21419" s="100" t="s">
        <v>21722</v>
      </c>
      <c r="E21419" s="101">
        <v>41.82</v>
      </c>
      <c r="F21419" s="102"/>
    </row>
    <row r="21420" ht="12.75" customHeight="1">
      <c r="A21420" s="100" t="s">
        <v>34564</v>
      </c>
      <c r="B21420" s="101">
        <v>1027.66</v>
      </c>
      <c r="C21420" s="102"/>
      <c r="D21420" s="100" t="s">
        <v>34709</v>
      </c>
      <c r="E21420" s="101">
        <v>55.6</v>
      </c>
      <c r="F21420" s="102"/>
    </row>
    <row r="21421" ht="12.75" customHeight="1">
      <c r="A21421" s="100" t="s">
        <v>21434</v>
      </c>
      <c r="B21421" s="101">
        <v>972.61</v>
      </c>
      <c r="C21421" s="102"/>
      <c r="D21421" s="100" t="s">
        <v>21724</v>
      </c>
      <c r="E21421" s="101">
        <v>50.18</v>
      </c>
      <c r="F21421" s="102"/>
    </row>
    <row r="21422" ht="12.75" customHeight="1">
      <c r="A21422" s="100" t="s">
        <v>34565</v>
      </c>
      <c r="B21422" s="101">
        <v>1311.9</v>
      </c>
      <c r="C21422" s="102"/>
      <c r="D21422" s="100" t="s">
        <v>34710</v>
      </c>
      <c r="E21422" s="101">
        <v>64.66</v>
      </c>
      <c r="F21422" s="102"/>
    </row>
    <row r="21423" ht="12.75" customHeight="1">
      <c r="A21423" s="100" t="s">
        <v>21436</v>
      </c>
      <c r="B21423" s="101">
        <v>1245.86</v>
      </c>
      <c r="C21423" s="102"/>
      <c r="D21423" s="100" t="s">
        <v>21726</v>
      </c>
      <c r="E21423" s="101">
        <v>58.35</v>
      </c>
      <c r="F21423" s="102"/>
    </row>
    <row r="21424" ht="12.75" customHeight="1">
      <c r="A21424" s="100" t="s">
        <v>34566</v>
      </c>
      <c r="B21424" s="101">
        <v>1539.77</v>
      </c>
      <c r="C21424" s="102"/>
      <c r="D21424" s="100" t="s">
        <v>34711</v>
      </c>
      <c r="E21424" s="101">
        <v>81.77</v>
      </c>
      <c r="F21424" s="102"/>
    </row>
    <row r="21425" ht="12.75" customHeight="1">
      <c r="A21425" s="100" t="s">
        <v>21438</v>
      </c>
      <c r="B21425" s="101">
        <v>1465.22</v>
      </c>
      <c r="C21425" s="102"/>
      <c r="D21425" s="100" t="s">
        <v>21728</v>
      </c>
      <c r="E21425" s="101">
        <v>73.8</v>
      </c>
      <c r="F21425" s="102"/>
    </row>
    <row r="21426" ht="12.75" customHeight="1">
      <c r="A21426" s="100" t="s">
        <v>34567</v>
      </c>
      <c r="B21426" s="101">
        <v>4590.0</v>
      </c>
      <c r="C21426" s="102"/>
      <c r="D21426" s="100" t="s">
        <v>34712</v>
      </c>
      <c r="E21426" s="101">
        <v>92.68</v>
      </c>
      <c r="F21426" s="102"/>
    </row>
    <row r="21427" ht="12.75" customHeight="1">
      <c r="A21427" s="100" t="s">
        <v>21440</v>
      </c>
      <c r="B21427" s="101">
        <v>4590.0</v>
      </c>
      <c r="C21427" s="102"/>
      <c r="D21427" s="100" t="s">
        <v>21730</v>
      </c>
      <c r="E21427" s="101">
        <v>83.64</v>
      </c>
      <c r="F21427" s="102"/>
    </row>
    <row r="21428" ht="12.75" customHeight="1">
      <c r="A21428" s="100" t="s">
        <v>34568</v>
      </c>
      <c r="B21428" s="101">
        <v>4794.0</v>
      </c>
      <c r="C21428" s="102"/>
      <c r="D21428" s="100" t="s">
        <v>34713</v>
      </c>
      <c r="E21428" s="101">
        <v>99.3</v>
      </c>
      <c r="F21428" s="102"/>
    </row>
    <row r="21429" ht="12.75" customHeight="1">
      <c r="A21429" s="100" t="s">
        <v>21442</v>
      </c>
      <c r="B21429" s="101">
        <v>4794.0</v>
      </c>
      <c r="C21429" s="102"/>
      <c r="D21429" s="100" t="s">
        <v>21732</v>
      </c>
      <c r="E21429" s="101">
        <v>89.62</v>
      </c>
      <c r="F21429" s="102"/>
    </row>
    <row r="21430" ht="12.75" customHeight="1">
      <c r="A21430" s="100" t="s">
        <v>34569</v>
      </c>
      <c r="B21430" s="101">
        <v>5832.0</v>
      </c>
      <c r="C21430" s="102"/>
      <c r="D21430" s="100" t="s">
        <v>34714</v>
      </c>
      <c r="E21430" s="101">
        <v>106.93</v>
      </c>
      <c r="F21430" s="102"/>
    </row>
    <row r="21431" ht="12.75" customHeight="1">
      <c r="A21431" s="100" t="s">
        <v>21444</v>
      </c>
      <c r="B21431" s="101">
        <v>5832.0</v>
      </c>
      <c r="C21431" s="102"/>
      <c r="D21431" s="100" t="s">
        <v>21734</v>
      </c>
      <c r="E21431" s="101">
        <v>96.51</v>
      </c>
      <c r="F21431" s="102"/>
    </row>
    <row r="21432" ht="12.75" customHeight="1">
      <c r="A21432" s="100" t="s">
        <v>34570</v>
      </c>
      <c r="B21432" s="101">
        <v>6091.2</v>
      </c>
      <c r="C21432" s="102"/>
      <c r="D21432" s="100" t="s">
        <v>34715</v>
      </c>
      <c r="E21432" s="101">
        <v>329.75</v>
      </c>
      <c r="F21432" s="102"/>
    </row>
    <row r="21433" ht="12.75" customHeight="1">
      <c r="A21433" s="100" t="s">
        <v>21446</v>
      </c>
      <c r="B21433" s="101">
        <v>6091.2</v>
      </c>
      <c r="C21433" s="102"/>
      <c r="D21433" s="100" t="s">
        <v>21736</v>
      </c>
      <c r="E21433" s="101">
        <v>295.77</v>
      </c>
      <c r="F21433" s="102"/>
    </row>
    <row r="21434" ht="12.75" customHeight="1">
      <c r="A21434" s="100" t="s">
        <v>34571</v>
      </c>
      <c r="B21434" s="101">
        <v>6804.0</v>
      </c>
      <c r="C21434" s="102"/>
      <c r="D21434" s="100" t="s">
        <v>34716</v>
      </c>
      <c r="E21434" s="101">
        <v>471.08</v>
      </c>
      <c r="F21434" s="102"/>
    </row>
    <row r="21435" ht="12.75" customHeight="1">
      <c r="A21435" s="100" t="s">
        <v>21448</v>
      </c>
      <c r="B21435" s="101">
        <v>6804.0</v>
      </c>
      <c r="C21435" s="102"/>
      <c r="D21435" s="100" t="s">
        <v>21738</v>
      </c>
      <c r="E21435" s="101">
        <v>422.53</v>
      </c>
      <c r="F21435" s="102"/>
    </row>
    <row r="21436" ht="12.75" customHeight="1">
      <c r="A21436" s="100" t="s">
        <v>34572</v>
      </c>
      <c r="B21436" s="101">
        <v>7106.4</v>
      </c>
      <c r="C21436" s="102"/>
      <c r="D21436" s="100" t="s">
        <v>34717</v>
      </c>
      <c r="E21436" s="101">
        <v>746.44</v>
      </c>
      <c r="F21436" s="102"/>
    </row>
    <row r="21437" ht="12.75" customHeight="1">
      <c r="A21437" s="100" t="s">
        <v>21450</v>
      </c>
      <c r="B21437" s="101">
        <v>7106.4</v>
      </c>
      <c r="C21437" s="102"/>
      <c r="D21437" s="100" t="s">
        <v>21740</v>
      </c>
      <c r="E21437" s="101">
        <v>694.17</v>
      </c>
      <c r="F21437" s="102"/>
    </row>
    <row r="21438" ht="12.75" customHeight="1">
      <c r="A21438" s="100" t="s">
        <v>34573</v>
      </c>
      <c r="B21438" s="101">
        <v>7758.0</v>
      </c>
      <c r="C21438" s="102"/>
      <c r="D21438" s="100" t="s">
        <v>34718</v>
      </c>
      <c r="E21438" s="101">
        <v>870.84</v>
      </c>
      <c r="F21438" s="102"/>
    </row>
    <row r="21439" ht="12.75" customHeight="1">
      <c r="A21439" s="100" t="s">
        <v>21452</v>
      </c>
      <c r="B21439" s="101">
        <v>7758.0</v>
      </c>
      <c r="C21439" s="102"/>
      <c r="D21439" s="100" t="s">
        <v>21742</v>
      </c>
      <c r="E21439" s="101">
        <v>809.87</v>
      </c>
      <c r="F21439" s="102"/>
    </row>
    <row r="21440" ht="12.75" customHeight="1">
      <c r="A21440" s="100" t="s">
        <v>34574</v>
      </c>
      <c r="B21440" s="101">
        <v>8102.8</v>
      </c>
      <c r="C21440" s="102"/>
      <c r="D21440" s="100" t="s">
        <v>34719</v>
      </c>
      <c r="E21440" s="101">
        <v>1045.01</v>
      </c>
      <c r="F21440" s="102"/>
    </row>
    <row r="21441" ht="12.75" customHeight="1">
      <c r="A21441" s="100" t="s">
        <v>21454</v>
      </c>
      <c r="B21441" s="101">
        <v>8102.8</v>
      </c>
      <c r="C21441" s="102"/>
      <c r="D21441" s="100" t="s">
        <v>21744</v>
      </c>
      <c r="E21441" s="101">
        <v>971.84</v>
      </c>
      <c r="F21441" s="102"/>
    </row>
    <row r="21442" ht="12.75" customHeight="1">
      <c r="A21442" s="100" t="s">
        <v>34575</v>
      </c>
      <c r="B21442" s="101">
        <v>9108.0</v>
      </c>
      <c r="C21442" s="102"/>
      <c r="D21442" s="100" t="s">
        <v>34720</v>
      </c>
      <c r="E21442" s="101">
        <v>1187.52</v>
      </c>
      <c r="F21442" s="102"/>
    </row>
    <row r="21443" ht="12.75" customHeight="1">
      <c r="A21443" s="100" t="s">
        <v>21456</v>
      </c>
      <c r="B21443" s="101">
        <v>9108.0</v>
      </c>
      <c r="C21443" s="102"/>
      <c r="D21443" s="100" t="s">
        <v>21746</v>
      </c>
      <c r="E21443" s="101">
        <v>1104.37</v>
      </c>
      <c r="F21443" s="102"/>
    </row>
    <row r="21444" ht="12.75" customHeight="1">
      <c r="A21444" s="100" t="s">
        <v>34576</v>
      </c>
      <c r="B21444" s="101">
        <v>9512.8</v>
      </c>
      <c r="C21444" s="102"/>
      <c r="D21444" s="100" t="s">
        <v>34721</v>
      </c>
      <c r="E21444" s="101">
        <v>1536.79</v>
      </c>
      <c r="F21444" s="102"/>
    </row>
    <row r="21445" ht="12.75" customHeight="1">
      <c r="A21445" s="100" t="s">
        <v>21458</v>
      </c>
      <c r="B21445" s="101">
        <v>9512.8</v>
      </c>
      <c r="C21445" s="102"/>
      <c r="D21445" s="100" t="s">
        <v>21748</v>
      </c>
      <c r="E21445" s="101">
        <v>1429.18</v>
      </c>
      <c r="F21445" s="102"/>
    </row>
    <row r="21446" ht="12.75" customHeight="1">
      <c r="A21446" s="100" t="s">
        <v>34577</v>
      </c>
      <c r="B21446" s="101">
        <v>11322.5</v>
      </c>
      <c r="C21446" s="102"/>
      <c r="D21446" s="100" t="s">
        <v>34722</v>
      </c>
      <c r="E21446" s="101">
        <v>1187.52</v>
      </c>
      <c r="F21446" s="102"/>
    </row>
    <row r="21447" ht="12.75" customHeight="1">
      <c r="A21447" s="100" t="s">
        <v>21460</v>
      </c>
      <c r="B21447" s="101">
        <v>11322.5</v>
      </c>
      <c r="C21447" s="102"/>
      <c r="D21447" s="100" t="s">
        <v>21750</v>
      </c>
      <c r="E21447" s="101">
        <v>1104.37</v>
      </c>
      <c r="F21447" s="102"/>
    </row>
    <row r="21448" ht="12.75" customHeight="1">
      <c r="A21448" s="100" t="s">
        <v>34578</v>
      </c>
      <c r="B21448" s="101">
        <v>11775.4</v>
      </c>
      <c r="C21448" s="102"/>
      <c r="D21448" s="100" t="s">
        <v>34723</v>
      </c>
      <c r="E21448" s="101">
        <v>1536.79</v>
      </c>
      <c r="F21448" s="102"/>
    </row>
    <row r="21449" ht="12.75" customHeight="1">
      <c r="A21449" s="100" t="s">
        <v>21462</v>
      </c>
      <c r="B21449" s="101">
        <v>11775.4</v>
      </c>
      <c r="C21449" s="102"/>
      <c r="D21449" s="100" t="s">
        <v>21752</v>
      </c>
      <c r="E21449" s="101">
        <v>1429.18</v>
      </c>
      <c r="F21449" s="102"/>
    </row>
    <row r="21450" ht="12.75" customHeight="1">
      <c r="A21450" s="100" t="s">
        <v>34579</v>
      </c>
      <c r="B21450" s="101">
        <v>16716.7</v>
      </c>
      <c r="C21450" s="102"/>
      <c r="D21450" s="100" t="s">
        <v>34724</v>
      </c>
      <c r="E21450" s="101">
        <v>1375.02</v>
      </c>
      <c r="F21450" s="102"/>
    </row>
    <row r="21451" ht="12.75" customHeight="1">
      <c r="A21451" s="100" t="s">
        <v>21464</v>
      </c>
      <c r="B21451" s="101">
        <v>16716.7</v>
      </c>
      <c r="C21451" s="102"/>
      <c r="D21451" s="100" t="s">
        <v>21754</v>
      </c>
      <c r="E21451" s="101">
        <v>1278.74</v>
      </c>
      <c r="F21451" s="102"/>
    </row>
    <row r="21452" ht="12.75" customHeight="1">
      <c r="A21452" s="100" t="s">
        <v>34580</v>
      </c>
      <c r="B21452" s="101">
        <v>17617.6</v>
      </c>
      <c r="C21452" s="102"/>
      <c r="D21452" s="100" t="s">
        <v>34725</v>
      </c>
      <c r="E21452" s="101">
        <v>1685.51</v>
      </c>
      <c r="F21452" s="102"/>
    </row>
    <row r="21453" ht="12.75" customHeight="1">
      <c r="A21453" s="100" t="s">
        <v>21466</v>
      </c>
      <c r="B21453" s="101">
        <v>17617.6</v>
      </c>
      <c r="C21453" s="102"/>
      <c r="D21453" s="100" t="s">
        <v>21756</v>
      </c>
      <c r="E21453" s="101">
        <v>1567.49</v>
      </c>
      <c r="F21453" s="102"/>
    </row>
    <row r="21454" ht="12.75" customHeight="1">
      <c r="A21454" s="100" t="s">
        <v>34581</v>
      </c>
      <c r="B21454" s="101">
        <v>667.8</v>
      </c>
      <c r="C21454" s="102"/>
      <c r="D21454" s="100" t="s">
        <v>34726</v>
      </c>
      <c r="E21454" s="101">
        <v>1375.02</v>
      </c>
      <c r="F21454" s="102"/>
    </row>
    <row r="21455" ht="12.75" customHeight="1">
      <c r="A21455" s="100" t="s">
        <v>21468</v>
      </c>
      <c r="B21455" s="101">
        <v>667.8</v>
      </c>
      <c r="C21455" s="102"/>
      <c r="D21455" s="100" t="s">
        <v>21758</v>
      </c>
      <c r="E21455" s="101">
        <v>1278.74</v>
      </c>
      <c r="F21455" s="102"/>
    </row>
    <row r="21456" ht="12.75" customHeight="1">
      <c r="A21456" s="100" t="s">
        <v>34582</v>
      </c>
      <c r="B21456" s="101">
        <v>697.2</v>
      </c>
      <c r="C21456" s="102"/>
      <c r="D21456" s="100" t="s">
        <v>34727</v>
      </c>
      <c r="E21456" s="101">
        <v>1866.1</v>
      </c>
      <c r="F21456" s="102"/>
    </row>
    <row r="21457" ht="12.75" customHeight="1">
      <c r="A21457" s="100" t="s">
        <v>21470</v>
      </c>
      <c r="B21457" s="101">
        <v>697.2</v>
      </c>
      <c r="C21457" s="102"/>
      <c r="D21457" s="100" t="s">
        <v>21760</v>
      </c>
      <c r="E21457" s="101">
        <v>1735.44</v>
      </c>
      <c r="F21457" s="102"/>
    </row>
    <row r="21458" ht="12.75" customHeight="1">
      <c r="A21458" s="100" t="s">
        <v>34583</v>
      </c>
      <c r="B21458" s="101">
        <v>858.6</v>
      </c>
      <c r="C21458" s="102"/>
      <c r="D21458" s="100" t="s">
        <v>34728</v>
      </c>
      <c r="E21458" s="101">
        <v>1536.79</v>
      </c>
      <c r="F21458" s="102"/>
    </row>
    <row r="21459" ht="12.75" customHeight="1">
      <c r="A21459" s="100" t="s">
        <v>21472</v>
      </c>
      <c r="B21459" s="101">
        <v>858.6</v>
      </c>
      <c r="C21459" s="102"/>
      <c r="D21459" s="100" t="s">
        <v>21762</v>
      </c>
      <c r="E21459" s="101">
        <v>1429.18</v>
      </c>
      <c r="F21459" s="102"/>
    </row>
    <row r="21460" ht="12.75" customHeight="1">
      <c r="A21460" s="100" t="s">
        <v>34584</v>
      </c>
      <c r="B21460" s="101">
        <v>896.4</v>
      </c>
      <c r="C21460" s="102"/>
      <c r="D21460" s="100" t="s">
        <v>34729</v>
      </c>
      <c r="E21460" s="101">
        <v>2375.04</v>
      </c>
      <c r="F21460" s="102"/>
    </row>
    <row r="21461" ht="12.75" customHeight="1">
      <c r="A21461" s="100" t="s">
        <v>21474</v>
      </c>
      <c r="B21461" s="101">
        <v>896.4</v>
      </c>
      <c r="C21461" s="102"/>
      <c r="D21461" s="100" t="s">
        <v>21764</v>
      </c>
      <c r="E21461" s="101">
        <v>2208.74</v>
      </c>
      <c r="F21461" s="102"/>
    </row>
    <row r="21462" ht="12.75" customHeight="1">
      <c r="A21462" s="100" t="s">
        <v>34585</v>
      </c>
      <c r="B21462" s="101">
        <v>1065.3</v>
      </c>
      <c r="C21462" s="102"/>
      <c r="D21462" s="100" t="s">
        <v>34730</v>
      </c>
      <c r="E21462" s="101">
        <v>1866.1</v>
      </c>
      <c r="F21462" s="102"/>
    </row>
    <row r="21463" ht="12.75" customHeight="1">
      <c r="A21463" s="100" t="s">
        <v>21476</v>
      </c>
      <c r="B21463" s="101">
        <v>1065.3</v>
      </c>
      <c r="C21463" s="102"/>
      <c r="D21463" s="100" t="s">
        <v>21766</v>
      </c>
      <c r="E21463" s="101">
        <v>1735.44</v>
      </c>
      <c r="F21463" s="102"/>
    </row>
    <row r="21464" ht="12.75" customHeight="1">
      <c r="A21464" s="100" t="s">
        <v>34586</v>
      </c>
      <c r="B21464" s="101">
        <v>1112.2</v>
      </c>
      <c r="C21464" s="102"/>
      <c r="D21464" s="100" t="s">
        <v>34731</v>
      </c>
      <c r="E21464" s="101">
        <v>2902.82</v>
      </c>
      <c r="F21464" s="102"/>
    </row>
    <row r="21465" ht="12.75" customHeight="1">
      <c r="A21465" s="100" t="s">
        <v>21478</v>
      </c>
      <c r="B21465" s="101">
        <v>1112.2</v>
      </c>
      <c r="C21465" s="102"/>
      <c r="D21465" s="100" t="s">
        <v>21768</v>
      </c>
      <c r="E21465" s="101">
        <v>2699.57</v>
      </c>
      <c r="F21465" s="102"/>
    </row>
    <row r="21466" ht="12.75" customHeight="1">
      <c r="A21466" s="100" t="s">
        <v>34587</v>
      </c>
      <c r="B21466" s="101">
        <v>1240.2</v>
      </c>
      <c r="C21466" s="102"/>
      <c r="D21466" s="100" t="s">
        <v>34732</v>
      </c>
      <c r="E21466" s="101">
        <v>2177.12</v>
      </c>
      <c r="F21466" s="102"/>
    </row>
    <row r="21467" ht="12.75" customHeight="1">
      <c r="A21467" s="100" t="s">
        <v>21480</v>
      </c>
      <c r="B21467" s="101">
        <v>1240.2</v>
      </c>
      <c r="C21467" s="102"/>
      <c r="D21467" s="100" t="s">
        <v>21770</v>
      </c>
      <c r="E21467" s="101">
        <v>2024.67</v>
      </c>
      <c r="F21467" s="102"/>
    </row>
    <row r="21468" ht="12.75" customHeight="1">
      <c r="A21468" s="100" t="s">
        <v>34588</v>
      </c>
      <c r="B21468" s="101">
        <v>1294.8</v>
      </c>
      <c r="C21468" s="102"/>
      <c r="D21468" s="100" t="s">
        <v>34733</v>
      </c>
      <c r="E21468" s="101">
        <v>3265.68</v>
      </c>
      <c r="F21468" s="102"/>
    </row>
    <row r="21469" ht="12.75" customHeight="1">
      <c r="A21469" s="100" t="s">
        <v>21482</v>
      </c>
      <c r="B21469" s="101">
        <v>1294.8</v>
      </c>
      <c r="C21469" s="102"/>
      <c r="D21469" s="100" t="s">
        <v>21772</v>
      </c>
      <c r="E21469" s="101">
        <v>3037.02</v>
      </c>
      <c r="F21469" s="102"/>
    </row>
    <row r="21470" ht="12.75" customHeight="1">
      <c r="A21470" s="100" t="s">
        <v>34589</v>
      </c>
      <c r="B21470" s="101">
        <v>1526.4</v>
      </c>
      <c r="C21470" s="102"/>
      <c r="D21470" s="100" t="s">
        <v>34734</v>
      </c>
      <c r="E21470" s="101">
        <v>2442.52</v>
      </c>
      <c r="F21470" s="102"/>
    </row>
    <row r="21471" ht="12.75" customHeight="1">
      <c r="A21471" s="100" t="s">
        <v>21484</v>
      </c>
      <c r="B21471" s="101">
        <v>1526.4</v>
      </c>
      <c r="C21471" s="102"/>
      <c r="D21471" s="100" t="s">
        <v>21774</v>
      </c>
      <c r="E21471" s="101">
        <v>2198.43</v>
      </c>
      <c r="F21471" s="102"/>
    </row>
    <row r="21472" ht="12.75" customHeight="1">
      <c r="A21472" s="100" t="s">
        <v>34590</v>
      </c>
      <c r="B21472" s="101">
        <v>1593.6</v>
      </c>
      <c r="C21472" s="102"/>
      <c r="D21472" s="100" t="s">
        <v>34735</v>
      </c>
      <c r="E21472" s="101">
        <v>1899.73</v>
      </c>
      <c r="F21472" s="102"/>
    </row>
    <row r="21473" ht="12.75" customHeight="1">
      <c r="A21473" s="100" t="s">
        <v>21486</v>
      </c>
      <c r="B21473" s="101">
        <v>1593.6</v>
      </c>
      <c r="C21473" s="102"/>
      <c r="D21473" s="100" t="s">
        <v>21776</v>
      </c>
      <c r="E21473" s="101">
        <v>1709.89</v>
      </c>
      <c r="F21473" s="102"/>
    </row>
    <row r="21474" ht="12.75" customHeight="1">
      <c r="A21474" s="100" t="s">
        <v>34591</v>
      </c>
      <c r="B21474" s="101">
        <v>1860.3</v>
      </c>
      <c r="C21474" s="102"/>
      <c r="D21474" s="100" t="s">
        <v>34736</v>
      </c>
      <c r="E21474" s="101">
        <v>1486.75</v>
      </c>
      <c r="F21474" s="102"/>
    </row>
    <row r="21475" ht="12.75" customHeight="1">
      <c r="A21475" s="100" t="s">
        <v>21488</v>
      </c>
      <c r="B21475" s="101">
        <v>1860.3</v>
      </c>
      <c r="C21475" s="102"/>
      <c r="D21475" s="100" t="s">
        <v>21778</v>
      </c>
      <c r="E21475" s="101">
        <v>1338.17</v>
      </c>
      <c r="F21475" s="102"/>
    </row>
    <row r="21476" ht="12.75" customHeight="1">
      <c r="A21476" s="100" t="s">
        <v>34592</v>
      </c>
      <c r="B21476" s="101">
        <v>1942.2</v>
      </c>
      <c r="C21476" s="102"/>
      <c r="D21476" s="100" t="s">
        <v>34737</v>
      </c>
      <c r="E21476" s="101">
        <v>1899.73</v>
      </c>
      <c r="F21476" s="102"/>
    </row>
    <row r="21477" ht="12.75" customHeight="1">
      <c r="A21477" s="100" t="s">
        <v>21490</v>
      </c>
      <c r="B21477" s="101">
        <v>1942.2</v>
      </c>
      <c r="C21477" s="102"/>
      <c r="D21477" s="100" t="s">
        <v>21780</v>
      </c>
      <c r="E21477" s="101">
        <v>1709.89</v>
      </c>
      <c r="F21477" s="102"/>
    </row>
    <row r="21478" ht="12.75" customHeight="1">
      <c r="A21478" s="100" t="s">
        <v>34593</v>
      </c>
      <c r="B21478" s="101">
        <v>2051.1</v>
      </c>
      <c r="C21478" s="102"/>
      <c r="D21478" s="100" t="s">
        <v>34738</v>
      </c>
      <c r="E21478" s="101">
        <v>1899.73</v>
      </c>
      <c r="F21478" s="102"/>
    </row>
    <row r="21479" ht="12.75" customHeight="1">
      <c r="A21479" s="100" t="s">
        <v>21492</v>
      </c>
      <c r="B21479" s="101">
        <v>2051.1</v>
      </c>
      <c r="C21479" s="102"/>
      <c r="D21479" s="100" t="s">
        <v>21782</v>
      </c>
      <c r="E21479" s="101">
        <v>1709.89</v>
      </c>
      <c r="F21479" s="102"/>
    </row>
    <row r="21480" ht="12.75" customHeight="1">
      <c r="A21480" s="100" t="s">
        <v>34594</v>
      </c>
      <c r="B21480" s="101">
        <v>2141.4</v>
      </c>
      <c r="C21480" s="102"/>
      <c r="D21480" s="100" t="s">
        <v>34739</v>
      </c>
      <c r="E21480" s="101">
        <v>2442.52</v>
      </c>
      <c r="F21480" s="102"/>
    </row>
    <row r="21481" ht="12.75" customHeight="1">
      <c r="A21481" s="100" t="s">
        <v>21494</v>
      </c>
      <c r="B21481" s="101">
        <v>2141.4</v>
      </c>
      <c r="C21481" s="102"/>
      <c r="D21481" s="100" t="s">
        <v>21784</v>
      </c>
      <c r="E21481" s="101">
        <v>2198.43</v>
      </c>
      <c r="F21481" s="102"/>
    </row>
    <row r="21482" ht="12.75" customHeight="1">
      <c r="A21482" s="100" t="s">
        <v>34595</v>
      </c>
      <c r="B21482" s="101">
        <v>2708.4</v>
      </c>
      <c r="C21482" s="102"/>
      <c r="D21482" s="100" t="s">
        <v>34740</v>
      </c>
      <c r="E21482" s="101">
        <v>3799.47</v>
      </c>
      <c r="F21482" s="102"/>
    </row>
    <row r="21483" ht="12.75" customHeight="1">
      <c r="A21483" s="100" t="s">
        <v>21496</v>
      </c>
      <c r="B21483" s="101">
        <v>2708.4</v>
      </c>
      <c r="C21483" s="102"/>
      <c r="D21483" s="100" t="s">
        <v>21786</v>
      </c>
      <c r="E21483" s="101">
        <v>3419.78</v>
      </c>
      <c r="F21483" s="102"/>
    </row>
    <row r="21484" ht="12.75" customHeight="1">
      <c r="A21484" s="100" t="s">
        <v>34596</v>
      </c>
      <c r="B21484" s="101">
        <v>2946.3</v>
      </c>
      <c r="C21484" s="102"/>
      <c r="D21484" s="100" t="s">
        <v>34741</v>
      </c>
      <c r="E21484" s="101">
        <v>3799.47</v>
      </c>
      <c r="F21484" s="102"/>
    </row>
    <row r="21485" ht="12.75" customHeight="1">
      <c r="A21485" s="100" t="s">
        <v>21498</v>
      </c>
      <c r="B21485" s="101">
        <v>2946.3</v>
      </c>
      <c r="C21485" s="102"/>
      <c r="D21485" s="100" t="s">
        <v>21788</v>
      </c>
      <c r="E21485" s="101">
        <v>3419.78</v>
      </c>
      <c r="F21485" s="102"/>
    </row>
    <row r="21486" ht="12.75" customHeight="1">
      <c r="A21486" s="100" t="s">
        <v>34597</v>
      </c>
      <c r="B21486" s="101">
        <v>2945.2</v>
      </c>
      <c r="C21486" s="102"/>
      <c r="D21486" s="100" t="s">
        <v>34742</v>
      </c>
      <c r="E21486" s="101">
        <v>8235.33</v>
      </c>
      <c r="F21486" s="102"/>
    </row>
    <row r="21487" ht="12.75" customHeight="1">
      <c r="A21487" s="100" t="s">
        <v>21500</v>
      </c>
      <c r="B21487" s="101">
        <v>2945.2</v>
      </c>
      <c r="C21487" s="102"/>
      <c r="D21487" s="100" t="s">
        <v>21790</v>
      </c>
      <c r="E21487" s="101">
        <v>7412.35</v>
      </c>
      <c r="F21487" s="102"/>
    </row>
    <row r="21488" ht="12.75" customHeight="1">
      <c r="A21488" s="100" t="s">
        <v>34598</v>
      </c>
      <c r="B21488" s="101">
        <v>3203.9</v>
      </c>
      <c r="C21488" s="102"/>
      <c r="D21488" s="100" t="s">
        <v>34743</v>
      </c>
      <c r="E21488" s="101">
        <v>8548.82</v>
      </c>
      <c r="F21488" s="102"/>
    </row>
    <row r="21489" ht="12.75" customHeight="1">
      <c r="A21489" s="100" t="s">
        <v>21502</v>
      </c>
      <c r="B21489" s="101">
        <v>3203.9</v>
      </c>
      <c r="C21489" s="102"/>
      <c r="D21489" s="100" t="s">
        <v>21792</v>
      </c>
      <c r="E21489" s="101">
        <v>7694.52</v>
      </c>
      <c r="F21489" s="102"/>
    </row>
    <row r="21490" ht="12.75" customHeight="1">
      <c r="A21490" s="100" t="s">
        <v>34599</v>
      </c>
      <c r="B21490" s="101">
        <v>3886.0</v>
      </c>
      <c r="C21490" s="102"/>
      <c r="D21490" s="100" t="s">
        <v>34744</v>
      </c>
      <c r="E21490" s="101">
        <v>57.51</v>
      </c>
      <c r="F21490" s="102"/>
    </row>
    <row r="21491" ht="12.75" customHeight="1">
      <c r="A21491" s="100" t="s">
        <v>21504</v>
      </c>
      <c r="B21491" s="101">
        <v>3886.0</v>
      </c>
      <c r="C21491" s="102"/>
      <c r="D21491" s="100" t="s">
        <v>21794</v>
      </c>
      <c r="E21491" s="101">
        <v>55.84</v>
      </c>
      <c r="F21491" s="102"/>
    </row>
    <row r="21492" ht="12.75" customHeight="1">
      <c r="A21492" s="100" t="s">
        <v>34600</v>
      </c>
      <c r="B21492" s="101">
        <v>4154.0</v>
      </c>
      <c r="C21492" s="102"/>
      <c r="D21492" s="100" t="s">
        <v>34745</v>
      </c>
      <c r="E21492" s="101">
        <v>22.45</v>
      </c>
      <c r="F21492" s="102"/>
    </row>
    <row r="21493" ht="12.75" customHeight="1">
      <c r="A21493" s="100" t="s">
        <v>21506</v>
      </c>
      <c r="B21493" s="101">
        <v>4154.0</v>
      </c>
      <c r="C21493" s="102"/>
      <c r="D21493" s="100" t="s">
        <v>21796</v>
      </c>
      <c r="E21493" s="101">
        <v>20.82</v>
      </c>
      <c r="F21493" s="102"/>
    </row>
    <row r="21494" ht="12.75" customHeight="1">
      <c r="A21494" s="100" t="s">
        <v>34601</v>
      </c>
      <c r="B21494" s="101">
        <v>4234.0</v>
      </c>
      <c r="C21494" s="102"/>
      <c r="D21494" s="100" t="s">
        <v>34746</v>
      </c>
      <c r="E21494" s="101">
        <v>60.78</v>
      </c>
      <c r="F21494" s="102"/>
    </row>
    <row r="21495" ht="12.75" customHeight="1">
      <c r="A21495" s="100" t="s">
        <v>21508</v>
      </c>
      <c r="B21495" s="101">
        <v>4234.0</v>
      </c>
      <c r="C21495" s="102"/>
      <c r="D21495" s="100" t="s">
        <v>21798</v>
      </c>
      <c r="E21495" s="101">
        <v>58.31</v>
      </c>
      <c r="F21495" s="102"/>
    </row>
    <row r="21496" ht="12.75" customHeight="1">
      <c r="A21496" s="100" t="s">
        <v>34602</v>
      </c>
      <c r="B21496" s="101">
        <v>4526.0</v>
      </c>
      <c r="C21496" s="102"/>
      <c r="D21496" s="100" t="s">
        <v>34747</v>
      </c>
      <c r="E21496" s="101">
        <v>6.68</v>
      </c>
      <c r="F21496" s="102"/>
    </row>
    <row r="21497" ht="12.75" customHeight="1">
      <c r="A21497" s="100" t="s">
        <v>21510</v>
      </c>
      <c r="B21497" s="101">
        <v>4526.0</v>
      </c>
      <c r="C21497" s="102"/>
      <c r="D21497" s="100" t="s">
        <v>21800</v>
      </c>
      <c r="E21497" s="101">
        <v>6.43</v>
      </c>
      <c r="F21497" s="102"/>
    </row>
    <row r="21498" ht="12.75" customHeight="1">
      <c r="A21498" s="100" t="s">
        <v>34603</v>
      </c>
      <c r="B21498" s="101">
        <v>5652.5</v>
      </c>
      <c r="C21498" s="102"/>
      <c r="D21498" s="100" t="s">
        <v>34748</v>
      </c>
      <c r="E21498" s="101">
        <v>75.0</v>
      </c>
      <c r="F21498" s="102"/>
    </row>
    <row r="21499" ht="12.75" customHeight="1">
      <c r="A21499" s="100" t="s">
        <v>21512</v>
      </c>
      <c r="B21499" s="101">
        <v>5652.5</v>
      </c>
      <c r="C21499" s="102"/>
      <c r="D21499" s="100" t="s">
        <v>21802</v>
      </c>
      <c r="E21499" s="101">
        <v>75.0</v>
      </c>
      <c r="F21499" s="102"/>
    </row>
    <row r="21500" ht="12.75" customHeight="1">
      <c r="A21500" s="100" t="s">
        <v>34604</v>
      </c>
      <c r="B21500" s="101">
        <v>5904.44</v>
      </c>
      <c r="C21500" s="102"/>
      <c r="D21500" s="100" t="s">
        <v>34749</v>
      </c>
      <c r="E21500" s="101">
        <v>0.47</v>
      </c>
      <c r="F21500" s="102"/>
    </row>
    <row r="21501" ht="12.75" customHeight="1">
      <c r="A21501" s="100" t="s">
        <v>21514</v>
      </c>
      <c r="B21501" s="101">
        <v>5904.44</v>
      </c>
      <c r="C21501" s="102"/>
      <c r="D21501" s="100" t="s">
        <v>21804</v>
      </c>
      <c r="E21501" s="101">
        <v>0.47</v>
      </c>
      <c r="F21501" s="102"/>
    </row>
    <row r="21502" ht="12.75" customHeight="1">
      <c r="A21502" s="100" t="s">
        <v>34605</v>
      </c>
      <c r="B21502" s="101">
        <v>6352.5</v>
      </c>
      <c r="C21502" s="102"/>
      <c r="D21502" s="100" t="s">
        <v>34750</v>
      </c>
      <c r="E21502" s="101">
        <v>79.52</v>
      </c>
      <c r="F21502" s="102"/>
    </row>
    <row r="21503" ht="12.75" customHeight="1">
      <c r="A21503" s="100" t="s">
        <v>21516</v>
      </c>
      <c r="B21503" s="101">
        <v>6352.5</v>
      </c>
      <c r="C21503" s="102"/>
      <c r="D21503" s="100" t="s">
        <v>21806</v>
      </c>
      <c r="E21503" s="101">
        <v>79.52</v>
      </c>
      <c r="F21503" s="102"/>
    </row>
    <row r="21504" ht="12.75" customHeight="1">
      <c r="A21504" s="100" t="s">
        <v>34606</v>
      </c>
      <c r="B21504" s="101">
        <v>6635.64</v>
      </c>
      <c r="C21504" s="102"/>
      <c r="D21504" s="100" t="s">
        <v>34751</v>
      </c>
      <c r="E21504" s="101">
        <v>73.95</v>
      </c>
      <c r="F21504" s="102"/>
    </row>
    <row r="21505" ht="12.75" customHeight="1">
      <c r="A21505" s="100" t="s">
        <v>21518</v>
      </c>
      <c r="B21505" s="101">
        <v>6635.64</v>
      </c>
      <c r="C21505" s="102"/>
      <c r="D21505" s="100" t="s">
        <v>21808</v>
      </c>
      <c r="E21505" s="101">
        <v>73.95</v>
      </c>
      <c r="F21505" s="102"/>
    </row>
    <row r="21506" ht="12.75" customHeight="1">
      <c r="A21506" s="100" t="s">
        <v>34607</v>
      </c>
      <c r="B21506" s="101">
        <v>7070.0</v>
      </c>
      <c r="C21506" s="102"/>
      <c r="D21506" s="100" t="s">
        <v>34752</v>
      </c>
      <c r="E21506" s="101">
        <v>76.12</v>
      </c>
      <c r="F21506" s="102"/>
    </row>
    <row r="21507" ht="12.75" customHeight="1">
      <c r="A21507" s="100" t="s">
        <v>21520</v>
      </c>
      <c r="B21507" s="101">
        <v>7070.0</v>
      </c>
      <c r="C21507" s="102"/>
      <c r="D21507" s="100" t="s">
        <v>21810</v>
      </c>
      <c r="E21507" s="101">
        <v>76.12</v>
      </c>
      <c r="F21507" s="102"/>
    </row>
    <row r="21508" ht="12.75" customHeight="1">
      <c r="A21508" s="100" t="s">
        <v>34608</v>
      </c>
      <c r="B21508" s="101">
        <v>7385.12</v>
      </c>
      <c r="C21508" s="102"/>
      <c r="D21508" s="100" t="s">
        <v>34753</v>
      </c>
      <c r="E21508" s="101">
        <v>76.12</v>
      </c>
      <c r="F21508" s="102"/>
    </row>
    <row r="21509" ht="12.75" customHeight="1">
      <c r="A21509" s="100" t="s">
        <v>21522</v>
      </c>
      <c r="B21509" s="101">
        <v>7385.12</v>
      </c>
      <c r="C21509" s="102"/>
      <c r="D21509" s="100" t="s">
        <v>21812</v>
      </c>
      <c r="E21509" s="101">
        <v>76.12</v>
      </c>
      <c r="F21509" s="102"/>
    </row>
    <row r="21510" ht="12.75" customHeight="1">
      <c r="A21510" s="100" t="s">
        <v>34609</v>
      </c>
      <c r="B21510" s="101">
        <v>7770.0</v>
      </c>
      <c r="C21510" s="102"/>
      <c r="D21510" s="100" t="s">
        <v>34754</v>
      </c>
      <c r="E21510" s="101">
        <v>45.76</v>
      </c>
      <c r="F21510" s="102"/>
    </row>
    <row r="21511" ht="12.75" customHeight="1">
      <c r="A21511" s="100" t="s">
        <v>21524</v>
      </c>
      <c r="B21511" s="101">
        <v>7770.0</v>
      </c>
      <c r="C21511" s="102"/>
      <c r="D21511" s="100" t="s">
        <v>21814</v>
      </c>
      <c r="E21511" s="101">
        <v>45.76</v>
      </c>
      <c r="F21511" s="102"/>
    </row>
    <row r="21512" ht="12.75" customHeight="1">
      <c r="A21512" s="100" t="s">
        <v>34610</v>
      </c>
      <c r="B21512" s="101">
        <v>8116.32</v>
      </c>
      <c r="C21512" s="102"/>
      <c r="D21512" s="100" t="s">
        <v>34755</v>
      </c>
      <c r="E21512" s="101">
        <v>46.8</v>
      </c>
      <c r="F21512" s="102"/>
    </row>
    <row r="21513" ht="12.75" customHeight="1">
      <c r="A21513" s="100" t="s">
        <v>21526</v>
      </c>
      <c r="B21513" s="101">
        <v>8116.32</v>
      </c>
      <c r="C21513" s="102"/>
      <c r="D21513" s="100" t="s">
        <v>21816</v>
      </c>
      <c r="E21513" s="101">
        <v>46.8</v>
      </c>
      <c r="F21513" s="102"/>
    </row>
    <row r="21514" ht="12.75" customHeight="1">
      <c r="A21514" s="100" t="s">
        <v>34611</v>
      </c>
      <c r="B21514" s="101">
        <v>8487.5</v>
      </c>
      <c r="C21514" s="102"/>
      <c r="D21514" s="100" t="s">
        <v>34756</v>
      </c>
      <c r="E21514" s="101">
        <v>75.03</v>
      </c>
      <c r="F21514" s="102"/>
    </row>
    <row r="21515" ht="12.75" customHeight="1">
      <c r="A21515" s="100" t="s">
        <v>21528</v>
      </c>
      <c r="B21515" s="101">
        <v>8487.5</v>
      </c>
      <c r="C21515" s="102"/>
      <c r="D21515" s="100" t="s">
        <v>21818</v>
      </c>
      <c r="E21515" s="101">
        <v>75.03</v>
      </c>
      <c r="F21515" s="102"/>
    </row>
    <row r="21516" ht="12.75" customHeight="1">
      <c r="A21516" s="100" t="s">
        <v>34612</v>
      </c>
      <c r="B21516" s="101">
        <v>8865.8</v>
      </c>
      <c r="C21516" s="102"/>
      <c r="D21516" s="100" t="s">
        <v>34757</v>
      </c>
      <c r="E21516" s="101">
        <v>85.27</v>
      </c>
      <c r="F21516" s="102"/>
    </row>
    <row r="21517" ht="12.75" customHeight="1">
      <c r="A21517" s="100" t="s">
        <v>21530</v>
      </c>
      <c r="B21517" s="101">
        <v>8865.8</v>
      </c>
      <c r="C21517" s="102"/>
      <c r="D21517" s="100" t="s">
        <v>21820</v>
      </c>
      <c r="E21517" s="101">
        <v>85.27</v>
      </c>
      <c r="F21517" s="102"/>
    </row>
    <row r="21518" ht="12.75" customHeight="1">
      <c r="A21518" s="100" t="s">
        <v>34613</v>
      </c>
      <c r="B21518" s="101">
        <v>1052.1</v>
      </c>
      <c r="C21518" s="102"/>
      <c r="D21518" s="100" t="s">
        <v>34758</v>
      </c>
      <c r="E21518" s="101">
        <v>84.84</v>
      </c>
      <c r="F21518" s="102"/>
    </row>
    <row r="21519" ht="12.75" customHeight="1">
      <c r="A21519" s="100" t="s">
        <v>21532</v>
      </c>
      <c r="B21519" s="101">
        <v>1052.1</v>
      </c>
      <c r="C21519" s="102"/>
      <c r="D21519" s="100" t="s">
        <v>21822</v>
      </c>
      <c r="E21519" s="101">
        <v>84.84</v>
      </c>
      <c r="F21519" s="102"/>
    </row>
    <row r="21520" ht="12.75" customHeight="1">
      <c r="A21520" s="100" t="s">
        <v>34614</v>
      </c>
      <c r="B21520" s="101">
        <v>1102.5</v>
      </c>
      <c r="C21520" s="102"/>
      <c r="D21520" s="100" t="s">
        <v>34759</v>
      </c>
      <c r="E21520" s="101">
        <v>31.2</v>
      </c>
      <c r="F21520" s="102"/>
    </row>
    <row r="21521" ht="12.75" customHeight="1">
      <c r="A21521" s="100" t="s">
        <v>21534</v>
      </c>
      <c r="B21521" s="101">
        <v>1102.5</v>
      </c>
      <c r="C21521" s="102"/>
      <c r="D21521" s="100" t="s">
        <v>21824</v>
      </c>
      <c r="E21521" s="101">
        <v>31.2</v>
      </c>
      <c r="F21521" s="102"/>
    </row>
    <row r="21522" ht="12.75" customHeight="1">
      <c r="A21522" s="100" t="s">
        <v>34615</v>
      </c>
      <c r="B21522" s="101">
        <v>1319.3</v>
      </c>
      <c r="C21522" s="102"/>
      <c r="D21522" s="100" t="s">
        <v>34760</v>
      </c>
      <c r="E21522" s="101">
        <v>2.91</v>
      </c>
      <c r="F21522" s="102"/>
    </row>
    <row r="21523" ht="12.75" customHeight="1">
      <c r="A21523" s="100" t="s">
        <v>21536</v>
      </c>
      <c r="B21523" s="101">
        <v>1319.3</v>
      </c>
      <c r="C21523" s="102"/>
      <c r="D21523" s="100" t="s">
        <v>21826</v>
      </c>
      <c r="E21523" s="101">
        <v>2.91</v>
      </c>
      <c r="F21523" s="102"/>
    </row>
    <row r="21524" ht="12.75" customHeight="1">
      <c r="A21524" s="100" t="s">
        <v>34616</v>
      </c>
      <c r="B21524" s="101">
        <v>1382.5</v>
      </c>
      <c r="C21524" s="102"/>
      <c r="D21524" s="100" t="s">
        <v>34761</v>
      </c>
      <c r="E21524" s="101">
        <v>749.78</v>
      </c>
      <c r="F21524" s="102"/>
    </row>
    <row r="21525" ht="12.75" customHeight="1">
      <c r="A21525" s="100" t="s">
        <v>21538</v>
      </c>
      <c r="B21525" s="101">
        <v>1382.5</v>
      </c>
      <c r="C21525" s="102"/>
      <c r="D21525" s="100" t="s">
        <v>21828</v>
      </c>
      <c r="E21525" s="101">
        <v>743.34</v>
      </c>
      <c r="F21525" s="102"/>
    </row>
    <row r="21526" ht="12.75" customHeight="1">
      <c r="A21526" s="100" t="s">
        <v>34617</v>
      </c>
      <c r="B21526" s="101">
        <v>1569.8</v>
      </c>
      <c r="C21526" s="102"/>
      <c r="D21526" s="100" t="s">
        <v>34762</v>
      </c>
      <c r="E21526" s="101">
        <v>293.66</v>
      </c>
      <c r="F21526" s="102"/>
    </row>
    <row r="21527" ht="12.75" customHeight="1">
      <c r="A21527" s="100" t="s">
        <v>21540</v>
      </c>
      <c r="B21527" s="101">
        <v>1569.8</v>
      </c>
      <c r="C21527" s="102"/>
      <c r="D21527" s="100" t="s">
        <v>21830</v>
      </c>
      <c r="E21527" s="101">
        <v>287.22</v>
      </c>
      <c r="F21527" s="102"/>
    </row>
    <row r="21528" ht="12.75" customHeight="1">
      <c r="A21528" s="100" t="s">
        <v>34618</v>
      </c>
      <c r="B21528" s="101">
        <v>1645.0</v>
      </c>
      <c r="C21528" s="102"/>
      <c r="D21528" s="100" t="s">
        <v>34763</v>
      </c>
      <c r="E21528" s="101">
        <v>550.01</v>
      </c>
      <c r="F21528" s="102"/>
    </row>
    <row r="21529" ht="12.75" customHeight="1">
      <c r="A21529" s="100" t="s">
        <v>21542</v>
      </c>
      <c r="B21529" s="101">
        <v>1645.0</v>
      </c>
      <c r="C21529" s="102"/>
      <c r="D21529" s="100" t="s">
        <v>21832</v>
      </c>
      <c r="E21529" s="101">
        <v>550.01</v>
      </c>
      <c r="F21529" s="102"/>
    </row>
    <row r="21530" ht="12.75" customHeight="1">
      <c r="A21530" s="100" t="s">
        <v>34619</v>
      </c>
      <c r="B21530" s="101">
        <v>1887.1</v>
      </c>
      <c r="C21530" s="102"/>
      <c r="D21530" s="100" t="s">
        <v>34764</v>
      </c>
      <c r="E21530" s="101">
        <v>743.9</v>
      </c>
      <c r="F21530" s="102"/>
    </row>
    <row r="21531" ht="12.75" customHeight="1">
      <c r="A21531" s="100" t="s">
        <v>21544</v>
      </c>
      <c r="B21531" s="101">
        <v>1887.1</v>
      </c>
      <c r="C21531" s="102"/>
      <c r="D21531" s="100" t="s">
        <v>21834</v>
      </c>
      <c r="E21531" s="101">
        <v>737.46</v>
      </c>
      <c r="F21531" s="102"/>
    </row>
    <row r="21532" ht="12.75" customHeight="1">
      <c r="A21532" s="100" t="s">
        <v>34620</v>
      </c>
      <c r="B21532" s="101">
        <v>1977.5</v>
      </c>
      <c r="C21532" s="102"/>
      <c r="D21532" s="100" t="s">
        <v>34765</v>
      </c>
      <c r="E21532" s="101">
        <v>570.49</v>
      </c>
      <c r="F21532" s="102"/>
    </row>
    <row r="21533" ht="12.75" customHeight="1">
      <c r="A21533" s="100" t="s">
        <v>21546</v>
      </c>
      <c r="B21533" s="101">
        <v>1977.5</v>
      </c>
      <c r="C21533" s="102"/>
      <c r="D21533" s="100" t="s">
        <v>21836</v>
      </c>
      <c r="E21533" s="101">
        <v>570.49</v>
      </c>
      <c r="F21533" s="102"/>
    </row>
    <row r="21534" ht="12.75" customHeight="1">
      <c r="A21534" s="100" t="s">
        <v>34621</v>
      </c>
      <c r="B21534" s="101">
        <v>2104.2</v>
      </c>
      <c r="C21534" s="102"/>
      <c r="D21534" s="100" t="s">
        <v>34766</v>
      </c>
      <c r="E21534" s="101">
        <v>2.24</v>
      </c>
      <c r="F21534" s="102"/>
    </row>
    <row r="21535" ht="12.75" customHeight="1">
      <c r="A21535" s="100" t="s">
        <v>21548</v>
      </c>
      <c r="B21535" s="101">
        <v>2104.2</v>
      </c>
      <c r="C21535" s="102"/>
      <c r="D21535" s="100" t="s">
        <v>21838</v>
      </c>
      <c r="E21535" s="101">
        <v>2.24</v>
      </c>
      <c r="F21535" s="102"/>
    </row>
    <row r="21536" ht="12.75" customHeight="1">
      <c r="A21536" s="100" t="s">
        <v>34622</v>
      </c>
      <c r="B21536" s="101">
        <v>2205.0</v>
      </c>
      <c r="C21536" s="102"/>
      <c r="D21536" s="100" t="s">
        <v>34767</v>
      </c>
      <c r="E21536" s="101">
        <v>5.25</v>
      </c>
      <c r="F21536" s="102"/>
    </row>
    <row r="21537" ht="12.75" customHeight="1">
      <c r="A21537" s="100" t="s">
        <v>21550</v>
      </c>
      <c r="B21537" s="101">
        <v>2205.0</v>
      </c>
      <c r="C21537" s="102"/>
      <c r="D21537" s="100" t="s">
        <v>21840</v>
      </c>
      <c r="E21537" s="101">
        <v>5.25</v>
      </c>
      <c r="F21537" s="102"/>
    </row>
    <row r="21538" ht="12.75" customHeight="1">
      <c r="A21538" s="100" t="s">
        <v>34623</v>
      </c>
      <c r="B21538" s="101">
        <v>2204.4</v>
      </c>
      <c r="C21538" s="102"/>
      <c r="D21538" s="100" t="s">
        <v>34768</v>
      </c>
      <c r="E21538" s="101">
        <v>717.06</v>
      </c>
      <c r="F21538" s="102"/>
    </row>
    <row r="21539" ht="12.75" customHeight="1">
      <c r="A21539" s="100" t="s">
        <v>21552</v>
      </c>
      <c r="B21539" s="101">
        <v>2204.4</v>
      </c>
      <c r="C21539" s="102"/>
      <c r="D21539" s="100" t="s">
        <v>21842</v>
      </c>
      <c r="E21539" s="101">
        <v>717.06</v>
      </c>
      <c r="F21539" s="102"/>
    </row>
    <row r="21540" ht="12.75" customHeight="1">
      <c r="A21540" s="100" t="s">
        <v>34624</v>
      </c>
      <c r="B21540" s="101">
        <v>2310.0</v>
      </c>
      <c r="C21540" s="102"/>
      <c r="D21540" s="100" t="s">
        <v>34769</v>
      </c>
      <c r="E21540" s="101">
        <v>330.73</v>
      </c>
      <c r="F21540" s="102"/>
    </row>
    <row r="21541" ht="12.75" customHeight="1">
      <c r="A21541" s="100" t="s">
        <v>21554</v>
      </c>
      <c r="B21541" s="101">
        <v>2310.0</v>
      </c>
      <c r="C21541" s="102"/>
      <c r="D21541" s="100" t="s">
        <v>21844</v>
      </c>
      <c r="E21541" s="101">
        <v>330.73</v>
      </c>
      <c r="F21541" s="102"/>
    </row>
    <row r="21542" ht="12.75" customHeight="1">
      <c r="A21542" s="100" t="s">
        <v>34625</v>
      </c>
      <c r="B21542" s="101">
        <v>2638.6</v>
      </c>
      <c r="C21542" s="102"/>
      <c r="D21542" s="100" t="s">
        <v>34770</v>
      </c>
      <c r="E21542" s="101">
        <v>5.79</v>
      </c>
      <c r="F21542" s="102"/>
    </row>
    <row r="21543" ht="12.75" customHeight="1">
      <c r="A21543" s="100" t="s">
        <v>21556</v>
      </c>
      <c r="B21543" s="101">
        <v>2638.6</v>
      </c>
      <c r="C21543" s="102"/>
      <c r="D21543" s="100" t="s">
        <v>21846</v>
      </c>
      <c r="E21543" s="101">
        <v>5.79</v>
      </c>
      <c r="F21543" s="102"/>
    </row>
    <row r="21544" ht="12.75" customHeight="1">
      <c r="A21544" s="100" t="s">
        <v>34626</v>
      </c>
      <c r="B21544" s="101">
        <v>2765.0</v>
      </c>
      <c r="C21544" s="102"/>
      <c r="D21544" s="100" t="s">
        <v>34771</v>
      </c>
      <c r="E21544" s="101">
        <v>1.59</v>
      </c>
      <c r="F21544" s="102"/>
    </row>
    <row r="21545" ht="12.75" customHeight="1">
      <c r="A21545" s="100" t="s">
        <v>21558</v>
      </c>
      <c r="B21545" s="101">
        <v>2765.0</v>
      </c>
      <c r="C21545" s="102"/>
      <c r="D21545" s="100" t="s">
        <v>21848</v>
      </c>
      <c r="E21545" s="101">
        <v>1.59</v>
      </c>
      <c r="F21545" s="102"/>
    </row>
    <row r="21546" ht="12.75" customHeight="1">
      <c r="A21546" s="100" t="s">
        <v>34627</v>
      </c>
      <c r="B21546" s="101">
        <v>3463.2</v>
      </c>
      <c r="C21546" s="102"/>
      <c r="D21546" s="100" t="s">
        <v>34772</v>
      </c>
      <c r="E21546" s="101">
        <v>579.44</v>
      </c>
      <c r="F21546" s="102"/>
    </row>
    <row r="21547" ht="12.75" customHeight="1">
      <c r="A21547" s="100" t="s">
        <v>21560</v>
      </c>
      <c r="B21547" s="101">
        <v>3463.2</v>
      </c>
      <c r="C21547" s="102"/>
      <c r="D21547" s="100" t="s">
        <v>21850</v>
      </c>
      <c r="E21547" s="101">
        <v>577.54</v>
      </c>
      <c r="F21547" s="102"/>
    </row>
    <row r="21548" ht="12.75" customHeight="1">
      <c r="A21548" s="100" t="s">
        <v>34628</v>
      </c>
      <c r="B21548" s="101">
        <v>3751.8</v>
      </c>
      <c r="C21548" s="102"/>
      <c r="D21548" s="100" t="s">
        <v>34773</v>
      </c>
      <c r="E21548" s="101">
        <v>3.94</v>
      </c>
      <c r="F21548" s="102"/>
    </row>
    <row r="21549" ht="12.75" customHeight="1">
      <c r="A21549" s="100" t="s">
        <v>21562</v>
      </c>
      <c r="B21549" s="101">
        <v>3751.8</v>
      </c>
      <c r="C21549" s="102"/>
      <c r="D21549" s="100" t="s">
        <v>21852</v>
      </c>
      <c r="E21549" s="101">
        <v>3.94</v>
      </c>
      <c r="F21549" s="102"/>
    </row>
    <row r="21550" ht="12.75" customHeight="1">
      <c r="A21550" s="100" t="s">
        <v>34629</v>
      </c>
      <c r="B21550" s="101">
        <v>6678.0</v>
      </c>
      <c r="C21550" s="102"/>
      <c r="D21550" s="100" t="s">
        <v>34774</v>
      </c>
      <c r="E21550" s="101">
        <v>10.22</v>
      </c>
      <c r="F21550" s="102"/>
    </row>
    <row r="21551" ht="12.75" customHeight="1">
      <c r="A21551" s="100" t="s">
        <v>21564</v>
      </c>
      <c r="B21551" s="101">
        <v>6678.0</v>
      </c>
      <c r="C21551" s="102"/>
      <c r="D21551" s="100" t="s">
        <v>21854</v>
      </c>
      <c r="E21551" s="101">
        <v>10.22</v>
      </c>
      <c r="F21551" s="102"/>
    </row>
    <row r="21552" ht="12.75" customHeight="1">
      <c r="A21552" s="100" t="s">
        <v>34630</v>
      </c>
      <c r="B21552" s="101">
        <v>6974.8</v>
      </c>
      <c r="C21552" s="102"/>
      <c r="D21552" s="100" t="s">
        <v>34775</v>
      </c>
      <c r="E21552" s="101">
        <v>10.8</v>
      </c>
      <c r="F21552" s="102"/>
    </row>
    <row r="21553" ht="12.75" customHeight="1">
      <c r="A21553" s="100" t="s">
        <v>21566</v>
      </c>
      <c r="B21553" s="101">
        <v>6974.8</v>
      </c>
      <c r="C21553" s="102"/>
      <c r="D21553" s="100" t="s">
        <v>21856</v>
      </c>
      <c r="E21553" s="101">
        <v>10.8</v>
      </c>
      <c r="F21553" s="102"/>
    </row>
    <row r="21554" ht="12.75" customHeight="1">
      <c r="A21554" s="100" t="s">
        <v>34631</v>
      </c>
      <c r="B21554" s="101">
        <v>9012.5</v>
      </c>
      <c r="C21554" s="102"/>
      <c r="D21554" s="100" t="s">
        <v>34776</v>
      </c>
      <c r="E21554" s="101">
        <v>13.94</v>
      </c>
      <c r="F21554" s="102"/>
    </row>
    <row r="21555" ht="12.75" customHeight="1">
      <c r="A21555" s="100" t="s">
        <v>21568</v>
      </c>
      <c r="B21555" s="101">
        <v>9012.5</v>
      </c>
      <c r="C21555" s="102"/>
      <c r="D21555" s="100" t="s">
        <v>21858</v>
      </c>
      <c r="E21555" s="101">
        <v>13.94</v>
      </c>
      <c r="F21555" s="102"/>
    </row>
    <row r="21556" ht="12.75" customHeight="1">
      <c r="A21556" s="100" t="s">
        <v>34632</v>
      </c>
      <c r="B21556" s="101">
        <v>9373.0</v>
      </c>
      <c r="C21556" s="102"/>
      <c r="D21556" s="100" t="s">
        <v>34777</v>
      </c>
      <c r="E21556" s="101">
        <v>3182.5</v>
      </c>
      <c r="F21556" s="102"/>
    </row>
    <row r="21557" ht="12.75" customHeight="1">
      <c r="A21557" s="100" t="s">
        <v>21570</v>
      </c>
      <c r="B21557" s="101">
        <v>9373.0</v>
      </c>
      <c r="C21557" s="102"/>
      <c r="D21557" s="100" t="s">
        <v>21860</v>
      </c>
      <c r="E21557" s="101">
        <v>3182.5</v>
      </c>
      <c r="F21557" s="102"/>
    </row>
    <row r="21558" ht="12.75" customHeight="1">
      <c r="A21558" s="100" t="s">
        <v>34633</v>
      </c>
      <c r="B21558" s="101">
        <v>10150.0</v>
      </c>
      <c r="C21558" s="102"/>
      <c r="D21558" s="100" t="s">
        <v>34778</v>
      </c>
      <c r="E21558" s="101">
        <v>2660.4</v>
      </c>
      <c r="F21558" s="102"/>
    </row>
    <row r="21559" ht="12.75" customHeight="1">
      <c r="A21559" s="100" t="s">
        <v>21572</v>
      </c>
      <c r="B21559" s="101">
        <v>10150.0</v>
      </c>
      <c r="C21559" s="102"/>
      <c r="D21559" s="100" t="s">
        <v>21862</v>
      </c>
      <c r="E21559" s="101">
        <v>2660.4</v>
      </c>
      <c r="F21559" s="102"/>
    </row>
    <row r="21560" ht="12.75" customHeight="1">
      <c r="A21560" s="100" t="s">
        <v>34634</v>
      </c>
      <c r="B21560" s="101">
        <v>10556.0</v>
      </c>
      <c r="C21560" s="102"/>
      <c r="D21560" s="100" t="s">
        <v>34779</v>
      </c>
      <c r="E21560" s="101">
        <v>2573.1</v>
      </c>
      <c r="F21560" s="102"/>
    </row>
    <row r="21561" ht="12.75" customHeight="1">
      <c r="A21561" s="100" t="s">
        <v>21574</v>
      </c>
      <c r="B21561" s="101">
        <v>10556.0</v>
      </c>
      <c r="C21561" s="102"/>
      <c r="D21561" s="100" t="s">
        <v>21864</v>
      </c>
      <c r="E21561" s="101">
        <v>2573.1</v>
      </c>
      <c r="F21561" s="102"/>
    </row>
    <row r="21562" ht="12.75" customHeight="1">
      <c r="A21562" s="100" t="s">
        <v>34635</v>
      </c>
      <c r="B21562" s="101">
        <v>12040.0</v>
      </c>
      <c r="C21562" s="102"/>
      <c r="D21562" s="100" t="s">
        <v>34780</v>
      </c>
      <c r="E21562" s="101">
        <v>3272.7</v>
      </c>
      <c r="F21562" s="102"/>
    </row>
    <row r="21563" ht="12.75" customHeight="1">
      <c r="A21563" s="100" t="s">
        <v>21576</v>
      </c>
      <c r="B21563" s="101">
        <v>12040.0</v>
      </c>
      <c r="C21563" s="102"/>
      <c r="D21563" s="100" t="s">
        <v>21866</v>
      </c>
      <c r="E21563" s="101">
        <v>3272.7</v>
      </c>
      <c r="F21563" s="102"/>
    </row>
    <row r="21564" ht="12.75" customHeight="1">
      <c r="A21564" s="100" t="s">
        <v>34636</v>
      </c>
      <c r="B21564" s="101">
        <v>12521.6</v>
      </c>
      <c r="C21564" s="102"/>
      <c r="D21564" s="100" t="s">
        <v>34781</v>
      </c>
      <c r="E21564" s="101">
        <v>5793.6</v>
      </c>
      <c r="F21564" s="102"/>
    </row>
    <row r="21565" ht="12.75" customHeight="1">
      <c r="A21565" s="100" t="s">
        <v>21578</v>
      </c>
      <c r="B21565" s="101">
        <v>12521.6</v>
      </c>
      <c r="C21565" s="102"/>
      <c r="D21565" s="100" t="s">
        <v>21868</v>
      </c>
      <c r="E21565" s="101">
        <v>5793.6</v>
      </c>
      <c r="F21565" s="102"/>
    </row>
    <row r="21566" ht="12.75" customHeight="1">
      <c r="A21566" s="100" t="s">
        <v>34637</v>
      </c>
      <c r="B21566" s="101">
        <v>7291.2</v>
      </c>
      <c r="C21566" s="102"/>
      <c r="D21566" s="100" t="s">
        <v>34782</v>
      </c>
      <c r="E21566" s="101">
        <v>3536.0</v>
      </c>
      <c r="F21566" s="102"/>
    </row>
    <row r="21567" ht="12.75" customHeight="1">
      <c r="A21567" s="100" t="s">
        <v>21580</v>
      </c>
      <c r="B21567" s="101">
        <v>7291.2</v>
      </c>
      <c r="C21567" s="102"/>
      <c r="D21567" s="100" t="s">
        <v>21870</v>
      </c>
      <c r="E21567" s="101">
        <v>3536.0</v>
      </c>
      <c r="F21567" s="102"/>
    </row>
    <row r="21568" ht="12.75" customHeight="1">
      <c r="A21568" s="100" t="s">
        <v>34638</v>
      </c>
      <c r="B21568" s="101">
        <v>7588.8</v>
      </c>
      <c r="C21568" s="102"/>
      <c r="D21568" s="100" t="s">
        <v>34783</v>
      </c>
      <c r="E21568" s="101">
        <v>3620.0</v>
      </c>
      <c r="F21568" s="102"/>
    </row>
    <row r="21569" ht="12.75" customHeight="1">
      <c r="A21569" s="100" t="s">
        <v>21582</v>
      </c>
      <c r="B21569" s="101">
        <v>7588.8</v>
      </c>
      <c r="C21569" s="102"/>
      <c r="D21569" s="100" t="s">
        <v>21872</v>
      </c>
      <c r="E21569" s="101">
        <v>3620.0</v>
      </c>
      <c r="F21569" s="102"/>
    </row>
    <row r="21570" ht="12.75" customHeight="1">
      <c r="A21570" s="100" t="s">
        <v>34639</v>
      </c>
      <c r="B21570" s="101">
        <v>8565.2</v>
      </c>
      <c r="C21570" s="102"/>
      <c r="D21570" s="100" t="s">
        <v>34784</v>
      </c>
      <c r="E21570" s="101">
        <v>56239.1</v>
      </c>
      <c r="F21570" s="102"/>
    </row>
    <row r="21571" ht="12.75" customHeight="1">
      <c r="A21571" s="100" t="s">
        <v>21584</v>
      </c>
      <c r="B21571" s="101">
        <v>8565.2</v>
      </c>
      <c r="C21571" s="102"/>
      <c r="D21571" s="100" t="s">
        <v>21874</v>
      </c>
      <c r="E21571" s="101">
        <v>56239.1</v>
      </c>
      <c r="F21571" s="102"/>
    </row>
    <row r="21572" ht="12.75" customHeight="1">
      <c r="A21572" s="100" t="s">
        <v>34640</v>
      </c>
      <c r="B21572" s="101">
        <v>8914.8</v>
      </c>
      <c r="C21572" s="102"/>
      <c r="D21572" s="100" t="s">
        <v>34785</v>
      </c>
      <c r="E21572" s="101">
        <v>55.43</v>
      </c>
      <c r="F21572" s="102"/>
    </row>
    <row r="21573" ht="12.75" customHeight="1">
      <c r="A21573" s="100" t="s">
        <v>21586</v>
      </c>
      <c r="B21573" s="101">
        <v>8914.8</v>
      </c>
      <c r="C21573" s="102"/>
      <c r="D21573" s="100" t="s">
        <v>21876</v>
      </c>
      <c r="E21573" s="101">
        <v>55.43</v>
      </c>
      <c r="F21573" s="102"/>
    </row>
    <row r="21574" ht="12.75" customHeight="1">
      <c r="A21574" s="100" t="s">
        <v>34641</v>
      </c>
      <c r="B21574" s="101">
        <v>8232.0</v>
      </c>
      <c r="C21574" s="102"/>
      <c r="D21574" s="100" t="s">
        <v>34786</v>
      </c>
      <c r="E21574" s="101">
        <v>27.44</v>
      </c>
      <c r="F21574" s="102"/>
    </row>
    <row r="21575" ht="12.75" customHeight="1">
      <c r="A21575" s="100" t="s">
        <v>21588</v>
      </c>
      <c r="B21575" s="101">
        <v>8232.0</v>
      </c>
      <c r="C21575" s="102"/>
      <c r="D21575" s="100" t="s">
        <v>21878</v>
      </c>
      <c r="E21575" s="101">
        <v>27.44</v>
      </c>
      <c r="F21575" s="102"/>
    </row>
    <row r="21576" ht="12.75" customHeight="1">
      <c r="A21576" s="100" t="s">
        <v>34642</v>
      </c>
      <c r="B21576" s="101">
        <v>8568.0</v>
      </c>
      <c r="C21576" s="102"/>
      <c r="D21576" s="100" t="s">
        <v>34787</v>
      </c>
      <c r="E21576" s="101">
        <v>5.18</v>
      </c>
      <c r="F21576" s="102"/>
    </row>
    <row r="21577" ht="12.75" customHeight="1">
      <c r="A21577" s="100" t="s">
        <v>21590</v>
      </c>
      <c r="B21577" s="101">
        <v>8568.0</v>
      </c>
      <c r="C21577" s="102"/>
      <c r="D21577" s="100" t="s">
        <v>21880</v>
      </c>
      <c r="E21577" s="101">
        <v>4.53</v>
      </c>
      <c r="F21577" s="102"/>
    </row>
    <row r="21578" ht="12.75" customHeight="1">
      <c r="A21578" s="100" t="s">
        <v>34643</v>
      </c>
      <c r="B21578" s="101">
        <v>11564.0</v>
      </c>
      <c r="C21578" s="102"/>
      <c r="D21578" s="100" t="s">
        <v>34788</v>
      </c>
      <c r="E21578" s="101">
        <v>1350.0</v>
      </c>
      <c r="F21578" s="102"/>
    </row>
    <row r="21579" ht="12.75" customHeight="1">
      <c r="A21579" s="100" t="s">
        <v>21592</v>
      </c>
      <c r="B21579" s="101">
        <v>11564.0</v>
      </c>
      <c r="C21579" s="102"/>
      <c r="D21579" s="100" t="s">
        <v>21882</v>
      </c>
      <c r="E21579" s="101">
        <v>1350.0</v>
      </c>
      <c r="F21579" s="102"/>
    </row>
    <row r="21580" ht="12.75" customHeight="1">
      <c r="A21580" s="100" t="s">
        <v>34644</v>
      </c>
      <c r="B21580" s="101">
        <v>12036.0</v>
      </c>
      <c r="C21580" s="102"/>
      <c r="D21580" s="100" t="s">
        <v>34789</v>
      </c>
      <c r="E21580" s="101">
        <v>0.54</v>
      </c>
      <c r="F21580" s="102"/>
    </row>
    <row r="21581" ht="12.75" customHeight="1">
      <c r="A21581" s="100" t="s">
        <v>21594</v>
      </c>
      <c r="B21581" s="101">
        <v>12036.0</v>
      </c>
      <c r="C21581" s="102"/>
      <c r="D21581" s="100" t="s">
        <v>21884</v>
      </c>
      <c r="E21581" s="101">
        <v>0.47</v>
      </c>
      <c r="F21581" s="102"/>
    </row>
    <row r="21582" ht="12.75" customHeight="1">
      <c r="A21582" s="100" t="s">
        <v>34645</v>
      </c>
      <c r="B21582" s="101">
        <v>9016.0</v>
      </c>
      <c r="C21582" s="102"/>
      <c r="D21582" s="100" t="s">
        <v>34790</v>
      </c>
      <c r="E21582" s="101">
        <v>7.5</v>
      </c>
      <c r="F21582" s="102"/>
    </row>
    <row r="21583" ht="12.75" customHeight="1">
      <c r="A21583" s="100" t="s">
        <v>21596</v>
      </c>
      <c r="B21583" s="101">
        <v>9016.0</v>
      </c>
      <c r="C21583" s="102"/>
      <c r="D21583" s="100" t="s">
        <v>21886</v>
      </c>
      <c r="E21583" s="101">
        <v>6.64</v>
      </c>
      <c r="F21583" s="102"/>
    </row>
    <row r="21584" ht="12.75" customHeight="1">
      <c r="A21584" s="100" t="s">
        <v>34646</v>
      </c>
      <c r="B21584" s="101">
        <v>9384.0</v>
      </c>
      <c r="C21584" s="102"/>
      <c r="D21584" s="100" t="s">
        <v>34791</v>
      </c>
      <c r="E21584" s="101">
        <v>80.09</v>
      </c>
      <c r="F21584" s="102"/>
    </row>
    <row r="21585" ht="12.75" customHeight="1">
      <c r="A21585" s="100" t="s">
        <v>21598</v>
      </c>
      <c r="B21585" s="101">
        <v>9384.0</v>
      </c>
      <c r="C21585" s="102"/>
      <c r="D21585" s="100" t="s">
        <v>21888</v>
      </c>
      <c r="E21585" s="101">
        <v>69.49</v>
      </c>
      <c r="F21585" s="102"/>
    </row>
    <row r="21586" ht="12.75" customHeight="1">
      <c r="A21586" s="100" t="s">
        <v>34647</v>
      </c>
      <c r="B21586" s="101">
        <v>12308.8</v>
      </c>
      <c r="C21586" s="102"/>
      <c r="D21586" s="100" t="s">
        <v>34792</v>
      </c>
      <c r="E21586" s="101">
        <v>3030.9</v>
      </c>
      <c r="F21586" s="102"/>
    </row>
    <row r="21587" ht="12.75" customHeight="1">
      <c r="A21587" s="100" t="s">
        <v>21600</v>
      </c>
      <c r="B21587" s="101">
        <v>12308.8</v>
      </c>
      <c r="C21587" s="102"/>
      <c r="D21587" s="100" t="s">
        <v>21890</v>
      </c>
      <c r="E21587" s="101">
        <v>3030.9</v>
      </c>
      <c r="F21587" s="102"/>
    </row>
    <row r="21588" ht="12.75" customHeight="1">
      <c r="A21588" s="100" t="s">
        <v>34648</v>
      </c>
      <c r="B21588" s="101">
        <v>12811.2</v>
      </c>
      <c r="C21588" s="102"/>
      <c r="D21588" s="100" t="s">
        <v>34793</v>
      </c>
      <c r="E21588" s="101">
        <v>2533.7</v>
      </c>
      <c r="F21588" s="102"/>
    </row>
    <row r="21589" ht="12.75" customHeight="1">
      <c r="A21589" s="100" t="s">
        <v>21602</v>
      </c>
      <c r="B21589" s="101">
        <v>12811.2</v>
      </c>
      <c r="C21589" s="102"/>
      <c r="D21589" s="100" t="s">
        <v>21892</v>
      </c>
      <c r="E21589" s="101">
        <v>2533.7</v>
      </c>
      <c r="F21589" s="102"/>
    </row>
    <row r="21590" ht="12.75" customHeight="1">
      <c r="A21590" s="100" t="s">
        <v>34649</v>
      </c>
      <c r="B21590" s="101">
        <v>10133.2</v>
      </c>
      <c r="C21590" s="102"/>
      <c r="D21590" s="100" t="s">
        <v>34794</v>
      </c>
      <c r="E21590" s="101">
        <v>2450.6</v>
      </c>
      <c r="F21590" s="102"/>
    </row>
    <row r="21591" ht="12.75" customHeight="1">
      <c r="A21591" s="100" t="s">
        <v>21604</v>
      </c>
      <c r="B21591" s="101">
        <v>10133.2</v>
      </c>
      <c r="C21591" s="102"/>
      <c r="D21591" s="100" t="s">
        <v>21894</v>
      </c>
      <c r="E21591" s="101">
        <v>2450.6</v>
      </c>
      <c r="F21591" s="102"/>
    </row>
    <row r="21592" ht="12.75" customHeight="1">
      <c r="A21592" s="100" t="s">
        <v>34650</v>
      </c>
      <c r="B21592" s="101">
        <v>10546.8</v>
      </c>
      <c r="C21592" s="102"/>
      <c r="D21592" s="100" t="s">
        <v>34795</v>
      </c>
      <c r="E21592" s="101">
        <v>3116.9</v>
      </c>
      <c r="F21592" s="102"/>
    </row>
    <row r="21593" ht="12.75" customHeight="1">
      <c r="A21593" s="100" t="s">
        <v>21606</v>
      </c>
      <c r="B21593" s="101">
        <v>10546.8</v>
      </c>
      <c r="C21593" s="102"/>
      <c r="D21593" s="100" t="s">
        <v>21896</v>
      </c>
      <c r="E21593" s="101">
        <v>3116.9</v>
      </c>
      <c r="F21593" s="102"/>
    </row>
    <row r="21594" ht="12.75" customHeight="1">
      <c r="A21594" s="100" t="s">
        <v>34651</v>
      </c>
      <c r="B21594" s="101">
        <v>13661.2</v>
      </c>
      <c r="C21594" s="102"/>
      <c r="D21594" s="100" t="s">
        <v>34796</v>
      </c>
      <c r="E21594" s="101">
        <v>5517.8</v>
      </c>
      <c r="F21594" s="102"/>
    </row>
    <row r="21595" ht="12.75" customHeight="1">
      <c r="A21595" s="100" t="s">
        <v>21608</v>
      </c>
      <c r="B21595" s="101">
        <v>13661.2</v>
      </c>
      <c r="C21595" s="102"/>
      <c r="D21595" s="100" t="s">
        <v>21898</v>
      </c>
      <c r="E21595" s="101">
        <v>5517.8</v>
      </c>
      <c r="F21595" s="102"/>
    </row>
    <row r="21596" ht="12.75" customHeight="1">
      <c r="A21596" s="100" t="s">
        <v>34652</v>
      </c>
      <c r="B21596" s="101">
        <v>14218.8</v>
      </c>
      <c r="C21596" s="102"/>
      <c r="D21596" s="100" t="s">
        <v>34797</v>
      </c>
      <c r="E21596" s="101">
        <v>3367.6</v>
      </c>
      <c r="F21596" s="102"/>
    </row>
    <row r="21597" ht="12.75" customHeight="1">
      <c r="A21597" s="100" t="s">
        <v>21610</v>
      </c>
      <c r="B21597" s="101">
        <v>14218.8</v>
      </c>
      <c r="C21597" s="102"/>
      <c r="D21597" s="100" t="s">
        <v>21900</v>
      </c>
      <c r="E21597" s="101">
        <v>3367.6</v>
      </c>
      <c r="F21597" s="102"/>
    </row>
    <row r="21598" ht="12.75" customHeight="1">
      <c r="A21598" s="100" t="s">
        <v>34653</v>
      </c>
      <c r="B21598" s="101">
        <v>13745.4</v>
      </c>
      <c r="C21598" s="102"/>
      <c r="D21598" s="100" t="s">
        <v>34798</v>
      </c>
      <c r="E21598" s="101">
        <v>3447.6</v>
      </c>
      <c r="F21598" s="102"/>
    </row>
    <row r="21599" ht="12.75" customHeight="1">
      <c r="A21599" s="100" t="s">
        <v>21612</v>
      </c>
      <c r="B21599" s="101">
        <v>13745.4</v>
      </c>
      <c r="C21599" s="102"/>
      <c r="D21599" s="100" t="s">
        <v>21902</v>
      </c>
      <c r="E21599" s="101">
        <v>3447.6</v>
      </c>
      <c r="F21599" s="102"/>
    </row>
    <row r="21600" ht="12.75" customHeight="1">
      <c r="A21600" s="100" t="s">
        <v>34654</v>
      </c>
      <c r="B21600" s="101">
        <v>14484.4</v>
      </c>
      <c r="C21600" s="102"/>
      <c r="D21600" s="100" t="s">
        <v>34799</v>
      </c>
      <c r="E21600" s="101">
        <v>54.44</v>
      </c>
      <c r="F21600" s="102"/>
    </row>
    <row r="21601" ht="12.75" customHeight="1">
      <c r="A21601" s="100" t="s">
        <v>21614</v>
      </c>
      <c r="B21601" s="101">
        <v>14484.4</v>
      </c>
      <c r="C21601" s="102"/>
      <c r="D21601" s="100" t="s">
        <v>21904</v>
      </c>
      <c r="E21601" s="101">
        <v>54.44</v>
      </c>
      <c r="F21601" s="102"/>
    </row>
    <row r="21602" ht="12.75" customHeight="1">
      <c r="A21602" s="100" t="s">
        <v>34655</v>
      </c>
      <c r="B21602" s="101">
        <v>20553.0</v>
      </c>
      <c r="C21602" s="102"/>
      <c r="D21602" s="100" t="s">
        <v>34800</v>
      </c>
      <c r="E21602" s="101">
        <v>47.02</v>
      </c>
      <c r="F21602" s="102"/>
    </row>
    <row r="21603" ht="12.75" customHeight="1">
      <c r="A21603" s="100" t="s">
        <v>21616</v>
      </c>
      <c r="B21603" s="101">
        <v>20553.0</v>
      </c>
      <c r="C21603" s="102"/>
      <c r="D21603" s="100" t="s">
        <v>21906</v>
      </c>
      <c r="E21603" s="101">
        <v>47.02</v>
      </c>
      <c r="F21603" s="102"/>
    </row>
    <row r="21604" ht="12.75" customHeight="1">
      <c r="A21604" s="100" t="s">
        <v>34656</v>
      </c>
      <c r="B21604" s="101">
        <v>21658.0</v>
      </c>
      <c r="C21604" s="102"/>
      <c r="D21604" s="100" t="s">
        <v>34801</v>
      </c>
      <c r="E21604" s="101">
        <v>30.04</v>
      </c>
      <c r="F21604" s="102"/>
    </row>
    <row r="21605" ht="12.75" customHeight="1">
      <c r="A21605" s="100" t="s">
        <v>21618</v>
      </c>
      <c r="B21605" s="101">
        <v>21658.0</v>
      </c>
      <c r="C21605" s="102"/>
      <c r="D21605" s="100" t="s">
        <v>21908</v>
      </c>
      <c r="E21605" s="101">
        <v>30.04</v>
      </c>
      <c r="F21605" s="102"/>
    </row>
    <row r="21606" ht="12.75" customHeight="1">
      <c r="A21606" s="100" t="s">
        <v>34657</v>
      </c>
      <c r="B21606" s="101">
        <v>19910.0</v>
      </c>
      <c r="C21606" s="102"/>
      <c r="D21606" s="100" t="s">
        <v>34802</v>
      </c>
      <c r="E21606" s="101">
        <v>24.85</v>
      </c>
      <c r="F21606" s="102"/>
    </row>
    <row r="21607" ht="12.75" customHeight="1">
      <c r="A21607" s="100" t="s">
        <v>21620</v>
      </c>
      <c r="B21607" s="101">
        <v>19910.0</v>
      </c>
      <c r="C21607" s="102"/>
      <c r="D21607" s="100" t="s">
        <v>21910</v>
      </c>
      <c r="E21607" s="101">
        <v>24.85</v>
      </c>
      <c r="F21607" s="102"/>
    </row>
    <row r="21608" ht="12.75" customHeight="1">
      <c r="A21608" s="100" t="s">
        <v>34658</v>
      </c>
      <c r="B21608" s="101">
        <v>21230.0</v>
      </c>
      <c r="C21608" s="102"/>
      <c r="D21608" s="100" t="s">
        <v>34803</v>
      </c>
      <c r="E21608" s="101">
        <v>50.06</v>
      </c>
      <c r="F21608" s="102"/>
    </row>
    <row r="21609" ht="12.75" customHeight="1">
      <c r="A21609" s="100" t="s">
        <v>21622</v>
      </c>
      <c r="B21609" s="101">
        <v>21230.0</v>
      </c>
      <c r="C21609" s="102"/>
      <c r="D21609" s="100" t="s">
        <v>21912</v>
      </c>
      <c r="E21609" s="101">
        <v>50.06</v>
      </c>
      <c r="F21609" s="102"/>
    </row>
    <row r="21610" ht="12.75" customHeight="1">
      <c r="A21610" s="100" t="s">
        <v>34659</v>
      </c>
      <c r="B21610" s="101">
        <v>28272.2</v>
      </c>
      <c r="C21610" s="102"/>
      <c r="D21610" s="100" t="s">
        <v>34804</v>
      </c>
      <c r="E21610" s="101">
        <v>10.0</v>
      </c>
      <c r="F21610" s="102"/>
    </row>
    <row r="21611" ht="12.75" customHeight="1">
      <c r="A21611" s="100" t="s">
        <v>21624</v>
      </c>
      <c r="B21611" s="101">
        <v>28272.2</v>
      </c>
      <c r="C21611" s="102"/>
      <c r="D21611" s="100" t="s">
        <v>21914</v>
      </c>
      <c r="E21611" s="101">
        <v>10.0</v>
      </c>
      <c r="F21611" s="102"/>
    </row>
    <row r="21612" ht="12.75" customHeight="1">
      <c r="A21612" s="100" t="s">
        <v>34660</v>
      </c>
      <c r="B21612" s="101">
        <v>30146.6</v>
      </c>
      <c r="C21612" s="102"/>
      <c r="D21612" s="100" t="s">
        <v>34805</v>
      </c>
      <c r="E21612" s="101">
        <v>90.26</v>
      </c>
      <c r="F21612" s="102"/>
    </row>
    <row r="21613" ht="12.75" customHeight="1">
      <c r="A21613" s="100" t="s">
        <v>21626</v>
      </c>
      <c r="B21613" s="101">
        <v>30146.6</v>
      </c>
      <c r="C21613" s="102"/>
      <c r="D21613" s="100" t="s">
        <v>21916</v>
      </c>
      <c r="E21613" s="101">
        <v>90.26</v>
      </c>
      <c r="F21613" s="102"/>
    </row>
    <row r="21614" ht="12.75" customHeight="1">
      <c r="A21614" s="100" t="s">
        <v>34661</v>
      </c>
      <c r="B21614" s="101">
        <v>30027.9</v>
      </c>
      <c r="C21614" s="102"/>
      <c r="D21614" s="100" t="s">
        <v>34806</v>
      </c>
      <c r="E21614" s="101">
        <v>89.05</v>
      </c>
      <c r="F21614" s="102"/>
    </row>
    <row r="21615" ht="12.75" customHeight="1">
      <c r="A21615" s="100" t="s">
        <v>21628</v>
      </c>
      <c r="B21615" s="101">
        <v>30027.9</v>
      </c>
      <c r="C21615" s="102"/>
      <c r="D21615" s="100" t="s">
        <v>21918</v>
      </c>
      <c r="E21615" s="101">
        <v>89.05</v>
      </c>
      <c r="F21615" s="102"/>
    </row>
    <row r="21616" ht="12.75" customHeight="1">
      <c r="A21616" s="100" t="s">
        <v>34662</v>
      </c>
      <c r="B21616" s="101">
        <v>32018.7</v>
      </c>
      <c r="C21616" s="102"/>
      <c r="D21616" s="100" t="s">
        <v>34807</v>
      </c>
      <c r="E21616" s="101">
        <v>61.35</v>
      </c>
      <c r="F21616" s="102"/>
    </row>
    <row r="21617" ht="12.75" customHeight="1">
      <c r="A21617" s="100" t="s">
        <v>21630</v>
      </c>
      <c r="B21617" s="101">
        <v>32018.7</v>
      </c>
      <c r="C21617" s="102"/>
      <c r="D21617" s="100" t="s">
        <v>21920</v>
      </c>
      <c r="E21617" s="101">
        <v>61.35</v>
      </c>
      <c r="F21617" s="102"/>
    </row>
    <row r="21618" ht="12.75" customHeight="1">
      <c r="A21618" s="100" t="s">
        <v>34663</v>
      </c>
      <c r="B21618" s="101">
        <v>23421.4</v>
      </c>
      <c r="C21618" s="102"/>
      <c r="D21618" s="100" t="s">
        <v>34808</v>
      </c>
      <c r="E21618" s="101">
        <v>95.99</v>
      </c>
      <c r="F21618" s="102"/>
    </row>
    <row r="21619" ht="12.75" customHeight="1">
      <c r="A21619" s="100" t="s">
        <v>21632</v>
      </c>
      <c r="B21619" s="101">
        <v>23421.4</v>
      </c>
      <c r="C21619" s="102"/>
      <c r="D21619" s="100" t="s">
        <v>21922</v>
      </c>
      <c r="E21619" s="101">
        <v>95.99</v>
      </c>
      <c r="F21619" s="102"/>
    </row>
    <row r="21620" ht="12.75" customHeight="1">
      <c r="A21620" s="100" t="s">
        <v>34664</v>
      </c>
      <c r="B21620" s="101">
        <v>24974.2</v>
      </c>
      <c r="C21620" s="102"/>
      <c r="D21620" s="100" t="s">
        <v>34809</v>
      </c>
      <c r="E21620" s="101">
        <v>21.0</v>
      </c>
      <c r="F21620" s="102"/>
    </row>
    <row r="21621" ht="12.75" customHeight="1">
      <c r="A21621" s="100" t="s">
        <v>21634</v>
      </c>
      <c r="B21621" s="101">
        <v>24974.2</v>
      </c>
      <c r="C21621" s="102"/>
      <c r="D21621" s="100" t="s">
        <v>21924</v>
      </c>
      <c r="E21621" s="101">
        <v>21.0</v>
      </c>
      <c r="F21621" s="102"/>
    </row>
    <row r="21622" ht="12.75" customHeight="1">
      <c r="A21622" s="100" t="s">
        <v>34665</v>
      </c>
      <c r="B21622" s="101">
        <v>2013.0</v>
      </c>
      <c r="C21622" s="102"/>
      <c r="D21622" s="100" t="s">
        <v>34810</v>
      </c>
      <c r="E21622" s="101">
        <v>71.0</v>
      </c>
      <c r="F21622" s="102"/>
    </row>
    <row r="21623" ht="12.75" customHeight="1">
      <c r="A21623" s="100" t="s">
        <v>21636</v>
      </c>
      <c r="B21623" s="101">
        <v>2013.0</v>
      </c>
      <c r="C21623" s="102"/>
      <c r="D21623" s="100" t="s">
        <v>21926</v>
      </c>
      <c r="E21623" s="101">
        <v>71.0</v>
      </c>
      <c r="F21623" s="102"/>
    </row>
    <row r="21624" ht="12.75" customHeight="1">
      <c r="A21624" s="100" t="s">
        <v>34666</v>
      </c>
      <c r="B21624" s="101">
        <v>2086.2</v>
      </c>
      <c r="C21624" s="102"/>
      <c r="D21624" s="100" t="s">
        <v>34811</v>
      </c>
      <c r="E21624" s="101">
        <v>72.5</v>
      </c>
      <c r="F21624" s="102"/>
    </row>
    <row r="21625" ht="12.75" customHeight="1">
      <c r="A21625" s="100" t="s">
        <v>21638</v>
      </c>
      <c r="B21625" s="101">
        <v>2086.2</v>
      </c>
      <c r="C21625" s="102"/>
      <c r="D21625" s="100" t="s">
        <v>21928</v>
      </c>
      <c r="E21625" s="101">
        <v>72.5</v>
      </c>
      <c r="F21625" s="102"/>
    </row>
    <row r="21626" ht="12.75" customHeight="1">
      <c r="A21626" s="100" t="s">
        <v>34667</v>
      </c>
      <c r="B21626" s="101">
        <v>2673.0</v>
      </c>
      <c r="C21626" s="102"/>
      <c r="D21626" s="100" t="s">
        <v>34812</v>
      </c>
      <c r="E21626" s="101">
        <v>66.0</v>
      </c>
      <c r="F21626" s="102"/>
    </row>
    <row r="21627" ht="12.75" customHeight="1">
      <c r="A21627" s="100" t="s">
        <v>21640</v>
      </c>
      <c r="B21627" s="101">
        <v>2673.0</v>
      </c>
      <c r="C21627" s="102"/>
      <c r="D21627" s="100" t="s">
        <v>21930</v>
      </c>
      <c r="E21627" s="101">
        <v>66.0</v>
      </c>
      <c r="F21627" s="102"/>
    </row>
    <row r="21628" ht="12.75" customHeight="1">
      <c r="A21628" s="100" t="s">
        <v>34668</v>
      </c>
      <c r="B21628" s="101">
        <v>2770.2</v>
      </c>
      <c r="C21628" s="102"/>
      <c r="D21628" s="100" t="s">
        <v>34813</v>
      </c>
      <c r="E21628" s="101">
        <v>62.4</v>
      </c>
      <c r="F21628" s="102"/>
    </row>
    <row r="21629" ht="12.75" customHeight="1">
      <c r="A21629" s="100" t="s">
        <v>21642</v>
      </c>
      <c r="B21629" s="101">
        <v>2770.2</v>
      </c>
      <c r="C21629" s="102"/>
      <c r="D21629" s="100" t="s">
        <v>21932</v>
      </c>
      <c r="E21629" s="101">
        <v>62.4</v>
      </c>
      <c r="F21629" s="102"/>
    </row>
    <row r="21630" ht="12.75" customHeight="1">
      <c r="A21630" s="100" t="s">
        <v>34669</v>
      </c>
      <c r="B21630" s="101">
        <v>3349.5</v>
      </c>
      <c r="C21630" s="102"/>
      <c r="D21630" s="100" t="s">
        <v>34814</v>
      </c>
      <c r="E21630" s="101">
        <v>84.0</v>
      </c>
      <c r="F21630" s="102"/>
    </row>
    <row r="21631" ht="12.75" customHeight="1">
      <c r="A21631" s="100" t="s">
        <v>21644</v>
      </c>
      <c r="B21631" s="101">
        <v>3349.5</v>
      </c>
      <c r="C21631" s="102"/>
      <c r="D21631" s="100" t="s">
        <v>21934</v>
      </c>
      <c r="E21631" s="101">
        <v>84.0</v>
      </c>
      <c r="F21631" s="102"/>
    </row>
    <row r="21632" ht="12.75" customHeight="1">
      <c r="A21632" s="100" t="s">
        <v>34670</v>
      </c>
      <c r="B21632" s="101">
        <v>3471.3</v>
      </c>
      <c r="C21632" s="102"/>
      <c r="D21632" s="100" t="s">
        <v>34815</v>
      </c>
      <c r="E21632" s="101">
        <v>27.0</v>
      </c>
      <c r="F21632" s="102"/>
    </row>
    <row r="21633" ht="12.75" customHeight="1">
      <c r="A21633" s="100" t="s">
        <v>21646</v>
      </c>
      <c r="B21633" s="101">
        <v>3471.3</v>
      </c>
      <c r="C21633" s="102"/>
      <c r="D21633" s="100" t="s">
        <v>21936</v>
      </c>
      <c r="E21633" s="101">
        <v>27.0</v>
      </c>
      <c r="F21633" s="102"/>
    </row>
    <row r="21634" ht="12.75" customHeight="1">
      <c r="A21634" s="100" t="s">
        <v>34671</v>
      </c>
      <c r="B21634" s="101">
        <v>4026.0</v>
      </c>
      <c r="C21634" s="102"/>
      <c r="D21634" s="100" t="s">
        <v>34816</v>
      </c>
      <c r="E21634" s="101">
        <v>101.43</v>
      </c>
      <c r="F21634" s="102"/>
    </row>
    <row r="21635" ht="12.75" customHeight="1">
      <c r="A21635" s="100" t="s">
        <v>21648</v>
      </c>
      <c r="B21635" s="101">
        <v>4026.0</v>
      </c>
      <c r="C21635" s="102"/>
      <c r="D21635" s="100" t="s">
        <v>21938</v>
      </c>
      <c r="E21635" s="101">
        <v>101.43</v>
      </c>
      <c r="F21635" s="102"/>
    </row>
    <row r="21636" ht="12.75" customHeight="1">
      <c r="A21636" s="100" t="s">
        <v>34672</v>
      </c>
      <c r="B21636" s="101">
        <v>4172.4</v>
      </c>
      <c r="C21636" s="102"/>
      <c r="D21636" s="100" t="s">
        <v>34817</v>
      </c>
      <c r="E21636" s="101">
        <v>105.61</v>
      </c>
      <c r="F21636" s="102"/>
    </row>
    <row r="21637" ht="12.75" customHeight="1">
      <c r="A21637" s="100" t="s">
        <v>21650</v>
      </c>
      <c r="B21637" s="101">
        <v>4172.4</v>
      </c>
      <c r="C21637" s="102"/>
      <c r="D21637" s="100" t="s">
        <v>21940</v>
      </c>
      <c r="E21637" s="101">
        <v>105.61</v>
      </c>
      <c r="F21637" s="102"/>
    </row>
    <row r="21638" ht="12.75" customHeight="1">
      <c r="A21638" s="100" t="s">
        <v>34673</v>
      </c>
      <c r="B21638" s="101">
        <v>4686.0</v>
      </c>
      <c r="C21638" s="102"/>
      <c r="D21638" s="100" t="s">
        <v>34818</v>
      </c>
      <c r="E21638" s="101">
        <v>77.0</v>
      </c>
      <c r="F21638" s="102"/>
    </row>
    <row r="21639" ht="12.75" customHeight="1">
      <c r="A21639" s="100" t="s">
        <v>21652</v>
      </c>
      <c r="B21639" s="101">
        <v>4686.0</v>
      </c>
      <c r="C21639" s="102"/>
      <c r="D21639" s="100" t="s">
        <v>21942</v>
      </c>
      <c r="E21639" s="101">
        <v>77.0</v>
      </c>
      <c r="F21639" s="102"/>
    </row>
    <row r="21640" ht="12.75" customHeight="1">
      <c r="A21640" s="100" t="s">
        <v>34674</v>
      </c>
      <c r="B21640" s="101">
        <v>4856.4</v>
      </c>
      <c r="C21640" s="102"/>
      <c r="D21640" s="100" t="s">
        <v>34819</v>
      </c>
      <c r="E21640" s="101">
        <v>67.59</v>
      </c>
      <c r="F21640" s="102"/>
    </row>
    <row r="21641" ht="12.75" customHeight="1">
      <c r="A21641" s="100" t="s">
        <v>21654</v>
      </c>
      <c r="B21641" s="101">
        <v>4856.4</v>
      </c>
      <c r="C21641" s="102"/>
      <c r="D21641" s="100" t="s">
        <v>21944</v>
      </c>
      <c r="E21641" s="101">
        <v>67.59</v>
      </c>
      <c r="F21641" s="102"/>
    </row>
    <row r="21642" ht="12.75" customHeight="1">
      <c r="A21642" s="100" t="s">
        <v>34675</v>
      </c>
      <c r="B21642" s="101">
        <v>5362.5</v>
      </c>
      <c r="C21642" s="102"/>
      <c r="D21642" s="100" t="s">
        <v>34820</v>
      </c>
      <c r="E21642" s="101">
        <v>120.0</v>
      </c>
      <c r="F21642" s="102"/>
    </row>
    <row r="21643" ht="12.75" customHeight="1">
      <c r="A21643" s="100" t="s">
        <v>21656</v>
      </c>
      <c r="B21643" s="101">
        <v>5362.5</v>
      </c>
      <c r="C21643" s="102"/>
      <c r="D21643" s="100" t="s">
        <v>21946</v>
      </c>
      <c r="E21643" s="101">
        <v>120.0</v>
      </c>
      <c r="F21643" s="102"/>
    </row>
    <row r="21644" ht="12.75" customHeight="1">
      <c r="A21644" s="100" t="s">
        <v>34676</v>
      </c>
      <c r="B21644" s="101">
        <v>5557.5</v>
      </c>
      <c r="C21644" s="102"/>
      <c r="D21644" s="100" t="s">
        <v>34821</v>
      </c>
      <c r="E21644" s="101">
        <v>70.0</v>
      </c>
      <c r="F21644" s="102"/>
    </row>
    <row r="21645" ht="12.75" customHeight="1">
      <c r="A21645" s="100" t="s">
        <v>21658</v>
      </c>
      <c r="B21645" s="101">
        <v>5557.5</v>
      </c>
      <c r="C21645" s="102"/>
      <c r="D21645" s="100" t="s">
        <v>21948</v>
      </c>
      <c r="E21645" s="101">
        <v>70.0</v>
      </c>
      <c r="F21645" s="102"/>
    </row>
    <row r="21646" ht="12.75" customHeight="1">
      <c r="A21646" s="100" t="s">
        <v>34677</v>
      </c>
      <c r="B21646" s="101">
        <v>6022.5</v>
      </c>
      <c r="C21646" s="102"/>
      <c r="D21646" s="100" t="s">
        <v>34822</v>
      </c>
      <c r="E21646" s="101">
        <v>81.5</v>
      </c>
      <c r="F21646" s="102"/>
    </row>
    <row r="21647" ht="12.75" customHeight="1">
      <c r="A21647" s="100" t="s">
        <v>21660</v>
      </c>
      <c r="B21647" s="101">
        <v>6022.5</v>
      </c>
      <c r="C21647" s="102"/>
      <c r="D21647" s="100" t="s">
        <v>21950</v>
      </c>
      <c r="E21647" s="101">
        <v>81.5</v>
      </c>
      <c r="F21647" s="102"/>
    </row>
    <row r="21648" ht="12.75" customHeight="1">
      <c r="A21648" s="100" t="s">
        <v>34678</v>
      </c>
      <c r="B21648" s="101">
        <v>6241.5</v>
      </c>
      <c r="C21648" s="102"/>
      <c r="D21648" s="100" t="s">
        <v>34823</v>
      </c>
      <c r="E21648" s="101">
        <v>73.03</v>
      </c>
      <c r="F21648" s="102"/>
    </row>
    <row r="21649" ht="12.75" customHeight="1">
      <c r="A21649" s="100" t="s">
        <v>21662</v>
      </c>
      <c r="B21649" s="101">
        <v>6241.5</v>
      </c>
      <c r="C21649" s="102"/>
      <c r="D21649" s="100" t="s">
        <v>21952</v>
      </c>
      <c r="E21649" s="101">
        <v>73.03</v>
      </c>
      <c r="F21649" s="102"/>
    </row>
    <row r="21650" ht="12.75" customHeight="1">
      <c r="A21650" s="100" t="s">
        <v>34679</v>
      </c>
      <c r="B21650" s="101">
        <v>7900.0</v>
      </c>
      <c r="C21650" s="102"/>
      <c r="D21650" s="100" t="s">
        <v>34824</v>
      </c>
      <c r="E21650" s="101">
        <v>54.64</v>
      </c>
      <c r="F21650" s="102"/>
    </row>
    <row r="21651" ht="12.75" customHeight="1">
      <c r="A21651" s="100" t="s">
        <v>21664</v>
      </c>
      <c r="B21651" s="101">
        <v>7900.0</v>
      </c>
      <c r="C21651" s="102"/>
      <c r="D21651" s="100" t="s">
        <v>21954</v>
      </c>
      <c r="E21651" s="101">
        <v>54.64</v>
      </c>
      <c r="F21651" s="102"/>
    </row>
    <row r="21652" ht="12.75" customHeight="1">
      <c r="A21652" s="100" t="s">
        <v>34680</v>
      </c>
      <c r="B21652" s="101">
        <v>8400.0</v>
      </c>
      <c r="C21652" s="102"/>
      <c r="D21652" s="100" t="s">
        <v>34825</v>
      </c>
      <c r="E21652" s="101">
        <v>39.46</v>
      </c>
      <c r="F21652" s="102"/>
    </row>
    <row r="21653" ht="12.75" customHeight="1">
      <c r="A21653" s="100" t="s">
        <v>21666</v>
      </c>
      <c r="B21653" s="101">
        <v>8400.0</v>
      </c>
      <c r="C21653" s="102"/>
      <c r="D21653" s="100" t="s">
        <v>21956</v>
      </c>
      <c r="E21653" s="101">
        <v>39.46</v>
      </c>
      <c r="F21653" s="102"/>
    </row>
    <row r="21654" ht="12.75" customHeight="1">
      <c r="A21654" s="100" t="s">
        <v>34681</v>
      </c>
      <c r="B21654" s="101">
        <v>11325.0</v>
      </c>
      <c r="C21654" s="102"/>
      <c r="D21654" s="100" t="s">
        <v>34826</v>
      </c>
      <c r="E21654" s="101">
        <v>67.78</v>
      </c>
      <c r="F21654" s="102"/>
    </row>
    <row r="21655" ht="12.75" customHeight="1">
      <c r="A21655" s="100" t="s">
        <v>21668</v>
      </c>
      <c r="B21655" s="101">
        <v>11325.0</v>
      </c>
      <c r="C21655" s="102"/>
      <c r="D21655" s="100" t="s">
        <v>21958</v>
      </c>
      <c r="E21655" s="101">
        <v>67.78</v>
      </c>
      <c r="F21655" s="102"/>
    </row>
    <row r="21656" ht="12.75" customHeight="1">
      <c r="A21656" s="100" t="s">
        <v>34682</v>
      </c>
      <c r="B21656" s="101">
        <v>12306.5</v>
      </c>
      <c r="C21656" s="102"/>
      <c r="D21656" s="100" t="s">
        <v>34827</v>
      </c>
      <c r="E21656" s="101">
        <v>60.0</v>
      </c>
      <c r="F21656" s="102"/>
    </row>
    <row r="21657" ht="12.75" customHeight="1">
      <c r="A21657" s="100" t="s">
        <v>21670</v>
      </c>
      <c r="B21657" s="101">
        <v>12306.5</v>
      </c>
      <c r="C21657" s="102"/>
      <c r="D21657" s="100" t="s">
        <v>21960</v>
      </c>
      <c r="E21657" s="101">
        <v>60.0</v>
      </c>
      <c r="F21657" s="102"/>
    </row>
    <row r="21658" ht="12.75" customHeight="1">
      <c r="A21658" s="100" t="s">
        <v>34683</v>
      </c>
      <c r="B21658" s="101">
        <v>15758.4</v>
      </c>
      <c r="C21658" s="102"/>
      <c r="D21658" s="100" t="s">
        <v>34828</v>
      </c>
      <c r="E21658" s="101">
        <v>60.9</v>
      </c>
      <c r="F21658" s="102"/>
    </row>
    <row r="21659" ht="12.75" customHeight="1">
      <c r="A21659" s="100" t="s">
        <v>21672</v>
      </c>
      <c r="B21659" s="101">
        <v>15758.4</v>
      </c>
      <c r="C21659" s="102"/>
      <c r="D21659" s="100" t="s">
        <v>21962</v>
      </c>
      <c r="E21659" s="101">
        <v>60.9</v>
      </c>
      <c r="F21659" s="102"/>
    </row>
    <row r="21660" ht="12.75" customHeight="1">
      <c r="A21660" s="100" t="s">
        <v>34684</v>
      </c>
      <c r="B21660" s="101">
        <v>17259.2</v>
      </c>
      <c r="C21660" s="102"/>
      <c r="D21660" s="100" t="s">
        <v>34829</v>
      </c>
      <c r="E21660" s="101">
        <v>60.9</v>
      </c>
      <c r="F21660" s="102"/>
    </row>
    <row r="21661" ht="12.75" customHeight="1">
      <c r="A21661" s="100" t="s">
        <v>21674</v>
      </c>
      <c r="B21661" s="101">
        <v>17259.2</v>
      </c>
      <c r="C21661" s="102"/>
      <c r="D21661" s="100" t="s">
        <v>21964</v>
      </c>
      <c r="E21661" s="101">
        <v>60.9</v>
      </c>
      <c r="F21661" s="102"/>
    </row>
    <row r="21662" ht="12.75" customHeight="1">
      <c r="A21662" s="100" t="s">
        <v>34685</v>
      </c>
      <c r="B21662" s="101">
        <v>86.96</v>
      </c>
      <c r="C21662" s="102"/>
      <c r="D21662" s="100" t="s">
        <v>34830</v>
      </c>
      <c r="E21662" s="101">
        <v>58.0</v>
      </c>
      <c r="F21662" s="102"/>
    </row>
    <row r="21663" ht="12.75" customHeight="1">
      <c r="A21663" s="100" t="s">
        <v>21676</v>
      </c>
      <c r="B21663" s="101">
        <v>78.34</v>
      </c>
      <c r="C21663" s="102"/>
      <c r="D21663" s="100" t="s">
        <v>21966</v>
      </c>
      <c r="E21663" s="101">
        <v>58.0</v>
      </c>
      <c r="F21663" s="102"/>
    </row>
    <row r="21664" ht="12.75" customHeight="1">
      <c r="A21664" s="100" t="s">
        <v>34686</v>
      </c>
      <c r="B21664" s="101">
        <v>249.91</v>
      </c>
      <c r="C21664" s="102"/>
      <c r="D21664" s="100" t="s">
        <v>34831</v>
      </c>
      <c r="E21664" s="101">
        <v>65.93</v>
      </c>
      <c r="F21664" s="102"/>
    </row>
    <row r="21665" ht="12.75" customHeight="1">
      <c r="A21665" s="100" t="s">
        <v>21678</v>
      </c>
      <c r="B21665" s="101">
        <v>223.77</v>
      </c>
      <c r="C21665" s="102"/>
      <c r="D21665" s="100" t="s">
        <v>21968</v>
      </c>
      <c r="E21665" s="101">
        <v>65.93</v>
      </c>
      <c r="F21665" s="102"/>
    </row>
    <row r="21666" ht="12.75" customHeight="1">
      <c r="A21666" s="100" t="s">
        <v>34687</v>
      </c>
      <c r="B21666" s="101">
        <v>135.22</v>
      </c>
      <c r="C21666" s="102"/>
      <c r="D21666" s="100" t="s">
        <v>34832</v>
      </c>
      <c r="E21666" s="101">
        <v>26.4</v>
      </c>
      <c r="F21666" s="102"/>
    </row>
    <row r="21667" ht="12.75" customHeight="1">
      <c r="A21667" s="100" t="s">
        <v>21680</v>
      </c>
      <c r="B21667" s="101">
        <v>125.85</v>
      </c>
      <c r="C21667" s="102"/>
      <c r="D21667" s="100" t="s">
        <v>21970</v>
      </c>
      <c r="E21667" s="101">
        <v>26.4</v>
      </c>
      <c r="F21667" s="102"/>
    </row>
    <row r="21668" ht="12.75" customHeight="1">
      <c r="A21668" s="100" t="s">
        <v>34688</v>
      </c>
      <c r="B21668" s="101">
        <v>567.41</v>
      </c>
      <c r="C21668" s="102"/>
      <c r="D21668" s="100" t="s">
        <v>34833</v>
      </c>
      <c r="E21668" s="101">
        <v>67.2</v>
      </c>
      <c r="F21668" s="102"/>
    </row>
    <row r="21669" ht="12.75" customHeight="1">
      <c r="A21669" s="100" t="s">
        <v>21682</v>
      </c>
      <c r="B21669" s="101">
        <v>525.21</v>
      </c>
      <c r="C21669" s="102"/>
      <c r="D21669" s="100" t="s">
        <v>21972</v>
      </c>
      <c r="E21669" s="101">
        <v>67.2</v>
      </c>
      <c r="F21669" s="102"/>
    </row>
    <row r="21670" ht="12.75" customHeight="1">
      <c r="A21670" s="100" t="s">
        <v>34689</v>
      </c>
      <c r="B21670" s="101">
        <v>648.47</v>
      </c>
      <c r="C21670" s="102"/>
      <c r="D21670" s="100" t="s">
        <v>34834</v>
      </c>
      <c r="E21670" s="101">
        <v>50.0</v>
      </c>
      <c r="F21670" s="102"/>
    </row>
    <row r="21671" ht="12.75" customHeight="1">
      <c r="A21671" s="100" t="s">
        <v>21684</v>
      </c>
      <c r="B21671" s="101">
        <v>600.24</v>
      </c>
      <c r="C21671" s="102"/>
      <c r="D21671" s="100" t="s">
        <v>21974</v>
      </c>
      <c r="E21671" s="101">
        <v>50.0</v>
      </c>
      <c r="F21671" s="102"/>
    </row>
    <row r="21672" ht="12.75" customHeight="1">
      <c r="A21672" s="100" t="s">
        <v>34690</v>
      </c>
      <c r="B21672" s="101">
        <v>756.55</v>
      </c>
      <c r="C21672" s="102"/>
      <c r="D21672" s="100" t="s">
        <v>34835</v>
      </c>
      <c r="E21672" s="101">
        <v>31.2</v>
      </c>
      <c r="F21672" s="102"/>
    </row>
    <row r="21673" ht="12.75" customHeight="1">
      <c r="A21673" s="100" t="s">
        <v>21686</v>
      </c>
      <c r="B21673" s="101">
        <v>700.28</v>
      </c>
      <c r="C21673" s="102"/>
      <c r="D21673" s="100" t="s">
        <v>21976</v>
      </c>
      <c r="E21673" s="101">
        <v>31.2</v>
      </c>
      <c r="F21673" s="102"/>
    </row>
    <row r="21674" ht="12.75" customHeight="1">
      <c r="A21674" s="100" t="s">
        <v>34691</v>
      </c>
      <c r="B21674" s="101">
        <v>907.87</v>
      </c>
      <c r="C21674" s="102"/>
      <c r="D21674" s="100" t="s">
        <v>34836</v>
      </c>
      <c r="E21674" s="101">
        <v>167.21</v>
      </c>
      <c r="F21674" s="102"/>
    </row>
    <row r="21675" ht="12.75" customHeight="1">
      <c r="A21675" s="100" t="s">
        <v>21688</v>
      </c>
      <c r="B21675" s="101">
        <v>840.34</v>
      </c>
      <c r="C21675" s="102"/>
      <c r="D21675" s="100" t="s">
        <v>21978</v>
      </c>
      <c r="E21675" s="101">
        <v>151.09</v>
      </c>
      <c r="F21675" s="102"/>
    </row>
    <row r="21676" ht="12.75" customHeight="1">
      <c r="A21676" s="100" t="s">
        <v>34692</v>
      </c>
      <c r="B21676" s="101">
        <v>25.22</v>
      </c>
      <c r="C21676" s="102"/>
      <c r="D21676" s="100" t="s">
        <v>34837</v>
      </c>
      <c r="E21676" s="101">
        <v>6524.16</v>
      </c>
      <c r="F21676" s="102"/>
    </row>
    <row r="21677" ht="12.75" customHeight="1">
      <c r="A21677" s="100" t="s">
        <v>21690</v>
      </c>
      <c r="B21677" s="101">
        <v>22.71</v>
      </c>
      <c r="C21677" s="102"/>
      <c r="D21677" s="100" t="s">
        <v>21980</v>
      </c>
      <c r="E21677" s="101">
        <v>6107.06</v>
      </c>
      <c r="F21677" s="102"/>
    </row>
    <row r="21678" ht="12.75" customHeight="1">
      <c r="A21678" s="100" t="s">
        <v>34693</v>
      </c>
      <c r="B21678" s="101">
        <v>33.62</v>
      </c>
      <c r="C21678" s="102"/>
      <c r="D21678" s="100" t="s">
        <v>34838</v>
      </c>
      <c r="E21678" s="101">
        <v>1802.45</v>
      </c>
      <c r="F21678" s="102"/>
    </row>
    <row r="21679" ht="12.75" customHeight="1">
      <c r="A21679" s="100" t="s">
        <v>21692</v>
      </c>
      <c r="B21679" s="101">
        <v>30.29</v>
      </c>
      <c r="C21679" s="102"/>
      <c r="D21679" s="100" t="s">
        <v>21982</v>
      </c>
      <c r="E21679" s="101">
        <v>1705.18</v>
      </c>
      <c r="F21679" s="102"/>
    </row>
    <row r="21680" ht="12.75" customHeight="1">
      <c r="A21680" s="100" t="s">
        <v>34694</v>
      </c>
      <c r="B21680" s="101">
        <v>42.03</v>
      </c>
      <c r="C21680" s="102"/>
      <c r="D21680" s="100" t="s">
        <v>34839</v>
      </c>
      <c r="E21680" s="101">
        <v>4466.1</v>
      </c>
      <c r="F21680" s="102"/>
    </row>
    <row r="21681" ht="12.75" customHeight="1">
      <c r="A21681" s="100" t="s">
        <v>21694</v>
      </c>
      <c r="B21681" s="101">
        <v>37.86</v>
      </c>
      <c r="C21681" s="102"/>
      <c r="D21681" s="100" t="s">
        <v>21984</v>
      </c>
      <c r="E21681" s="101">
        <v>4168.52</v>
      </c>
      <c r="F21681" s="102"/>
    </row>
    <row r="21682" ht="12.75" customHeight="1">
      <c r="A21682" s="100" t="s">
        <v>34695</v>
      </c>
      <c r="B21682" s="101">
        <v>50.44</v>
      </c>
      <c r="C21682" s="102"/>
      <c r="D21682" s="100" t="s">
        <v>34840</v>
      </c>
      <c r="E21682" s="101">
        <v>442.91</v>
      </c>
      <c r="F21682" s="102"/>
    </row>
    <row r="21683" ht="12.75" customHeight="1">
      <c r="A21683" s="100" t="s">
        <v>21696</v>
      </c>
      <c r="B21683" s="101">
        <v>45.43</v>
      </c>
      <c r="C21683" s="102"/>
      <c r="D21683" s="100" t="s">
        <v>21986</v>
      </c>
      <c r="E21683" s="101">
        <v>410.26</v>
      </c>
      <c r="F21683" s="102"/>
    </row>
    <row r="21684" ht="12.75" customHeight="1">
      <c r="A21684" s="100" t="s">
        <v>34696</v>
      </c>
      <c r="B21684" s="101">
        <v>63.05</v>
      </c>
      <c r="C21684" s="102"/>
      <c r="D21684" s="100" t="s">
        <v>34841</v>
      </c>
      <c r="E21684" s="101">
        <v>571.92</v>
      </c>
      <c r="F21684" s="102"/>
    </row>
    <row r="21685" ht="12.75" customHeight="1">
      <c r="A21685" s="100" t="s">
        <v>21698</v>
      </c>
      <c r="B21685" s="101">
        <v>56.79</v>
      </c>
      <c r="C21685" s="102"/>
      <c r="D21685" s="100" t="s">
        <v>21988</v>
      </c>
      <c r="E21685" s="101">
        <v>531.18</v>
      </c>
      <c r="F21685" s="102"/>
    </row>
    <row r="21686" ht="12.75" customHeight="1">
      <c r="A21686" s="100" t="s">
        <v>34697</v>
      </c>
      <c r="B21686" s="101">
        <v>74.17</v>
      </c>
      <c r="C21686" s="102"/>
      <c r="D21686" s="100" t="s">
        <v>34842</v>
      </c>
      <c r="E21686" s="101">
        <v>495.11</v>
      </c>
      <c r="F21686" s="102"/>
    </row>
    <row r="21687" ht="12.75" customHeight="1">
      <c r="A21687" s="100" t="s">
        <v>21700</v>
      </c>
      <c r="B21687" s="101">
        <v>66.82</v>
      </c>
      <c r="C21687" s="102"/>
      <c r="D21687" s="100" t="s">
        <v>21990</v>
      </c>
      <c r="E21687" s="101">
        <v>459.08</v>
      </c>
      <c r="F21687" s="102"/>
    </row>
    <row r="21688" ht="12.75" customHeight="1">
      <c r="A21688" s="100" t="s">
        <v>34698</v>
      </c>
      <c r="B21688" s="101">
        <v>78.81</v>
      </c>
      <c r="C21688" s="102"/>
      <c r="D21688" s="100" t="s">
        <v>34843</v>
      </c>
      <c r="E21688" s="101">
        <v>1351.83</v>
      </c>
      <c r="F21688" s="102"/>
    </row>
    <row r="21689" ht="12.75" customHeight="1">
      <c r="A21689" s="100" t="s">
        <v>21702</v>
      </c>
      <c r="B21689" s="101">
        <v>70.99</v>
      </c>
      <c r="C21689" s="102"/>
      <c r="D21689" s="100" t="s">
        <v>21992</v>
      </c>
      <c r="E21689" s="101">
        <v>1264.27</v>
      </c>
      <c r="F21689" s="102"/>
    </row>
    <row r="21690" ht="12.75" customHeight="1">
      <c r="A21690" s="100" t="s">
        <v>34699</v>
      </c>
      <c r="B21690" s="101">
        <v>86.96</v>
      </c>
      <c r="C21690" s="102"/>
      <c r="D21690" s="100" t="s">
        <v>34844</v>
      </c>
      <c r="E21690" s="101">
        <v>1446.29</v>
      </c>
      <c r="F21690" s="102"/>
    </row>
    <row r="21691" ht="12.75" customHeight="1">
      <c r="A21691" s="100" t="s">
        <v>21704</v>
      </c>
      <c r="B21691" s="101">
        <v>78.34</v>
      </c>
      <c r="C21691" s="102"/>
      <c r="D21691" s="100" t="s">
        <v>21994</v>
      </c>
      <c r="E21691" s="101">
        <v>1348.22</v>
      </c>
      <c r="F21691" s="102"/>
    </row>
    <row r="21692" ht="12.75" customHeight="1">
      <c r="A21692" s="100" t="s">
        <v>34700</v>
      </c>
      <c r="B21692" s="101">
        <v>111.07</v>
      </c>
      <c r="C21692" s="102"/>
      <c r="D21692" s="100" t="s">
        <v>34845</v>
      </c>
      <c r="E21692" s="101">
        <v>1291.65</v>
      </c>
      <c r="F21692" s="102"/>
    </row>
    <row r="21693" ht="12.75" customHeight="1">
      <c r="A21693" s="100" t="s">
        <v>21706</v>
      </c>
      <c r="B21693" s="101">
        <v>99.45</v>
      </c>
      <c r="C21693" s="102"/>
      <c r="D21693" s="100" t="s">
        <v>21996</v>
      </c>
      <c r="E21693" s="101">
        <v>1207.07</v>
      </c>
      <c r="F21693" s="102"/>
    </row>
    <row r="21694" ht="12.75" customHeight="1">
      <c r="A21694" s="100" t="s">
        <v>34701</v>
      </c>
      <c r="B21694" s="101">
        <v>119.95</v>
      </c>
      <c r="C21694" s="102"/>
      <c r="D21694" s="100" t="s">
        <v>34846</v>
      </c>
      <c r="E21694" s="101">
        <v>150.56</v>
      </c>
      <c r="F21694" s="102"/>
    </row>
    <row r="21695" ht="12.75" customHeight="1">
      <c r="A21695" s="100" t="s">
        <v>21708</v>
      </c>
      <c r="B21695" s="101">
        <v>107.4</v>
      </c>
      <c r="C21695" s="102"/>
      <c r="D21695" s="100" t="s">
        <v>21998</v>
      </c>
      <c r="E21695" s="101">
        <v>138.92</v>
      </c>
      <c r="F21695" s="102"/>
    </row>
    <row r="21696" ht="12.75" customHeight="1">
      <c r="A21696" s="100" t="s">
        <v>34702</v>
      </c>
      <c r="B21696" s="101">
        <v>130.28</v>
      </c>
      <c r="C21696" s="102"/>
      <c r="D21696" s="100" t="s">
        <v>34847</v>
      </c>
      <c r="E21696" s="101">
        <v>563.28</v>
      </c>
      <c r="F21696" s="102"/>
    </row>
    <row r="21697" ht="12.75" customHeight="1">
      <c r="A21697" s="100" t="s">
        <v>21710</v>
      </c>
      <c r="B21697" s="101">
        <v>116.65</v>
      </c>
      <c r="C21697" s="102"/>
      <c r="D21697" s="100" t="s">
        <v>22000</v>
      </c>
      <c r="E21697" s="101">
        <v>515.95</v>
      </c>
      <c r="F21697" s="102"/>
    </row>
    <row r="21698" ht="12.75" customHeight="1">
      <c r="A21698" s="100" t="s">
        <v>34703</v>
      </c>
      <c r="B21698" s="101">
        <v>272.63</v>
      </c>
      <c r="C21698" s="102"/>
      <c r="D21698" s="100" t="s">
        <v>34848</v>
      </c>
      <c r="E21698" s="101">
        <v>159.4</v>
      </c>
      <c r="F21698" s="102"/>
    </row>
    <row r="21699" ht="12.75" customHeight="1">
      <c r="A21699" s="100" t="s">
        <v>21712</v>
      </c>
      <c r="B21699" s="101">
        <v>244.11</v>
      </c>
      <c r="C21699" s="102"/>
      <c r="D21699" s="100" t="s">
        <v>22002</v>
      </c>
      <c r="E21699" s="101">
        <v>146.97</v>
      </c>
      <c r="F21699" s="102"/>
    </row>
    <row r="21700" ht="12.75" customHeight="1">
      <c r="A21700" s="100" t="s">
        <v>34704</v>
      </c>
      <c r="B21700" s="101">
        <v>333.21</v>
      </c>
      <c r="C21700" s="102"/>
      <c r="D21700" s="100" t="s">
        <v>34849</v>
      </c>
      <c r="E21700" s="101">
        <v>460.65</v>
      </c>
      <c r="F21700" s="102"/>
    </row>
    <row r="21701" ht="12.75" customHeight="1">
      <c r="A21701" s="100" t="s">
        <v>21714</v>
      </c>
      <c r="B21701" s="101">
        <v>298.36</v>
      </c>
      <c r="C21701" s="102"/>
      <c r="D21701" s="100" t="s">
        <v>22004</v>
      </c>
      <c r="E21701" s="101">
        <v>423.18</v>
      </c>
      <c r="F21701" s="102"/>
    </row>
    <row r="21702" ht="12.75" customHeight="1">
      <c r="A21702" s="100" t="s">
        <v>34705</v>
      </c>
      <c r="B21702" s="101">
        <v>333.21</v>
      </c>
      <c r="C21702" s="102"/>
      <c r="D21702" s="100" t="s">
        <v>34850</v>
      </c>
      <c r="E21702" s="101">
        <v>234.85</v>
      </c>
      <c r="F21702" s="102"/>
    </row>
    <row r="21703" ht="12.75" customHeight="1">
      <c r="A21703" s="100" t="s">
        <v>21716</v>
      </c>
      <c r="B21703" s="101">
        <v>298.36</v>
      </c>
      <c r="C21703" s="102"/>
      <c r="D21703" s="100" t="s">
        <v>22006</v>
      </c>
      <c r="E21703" s="101">
        <v>222.47</v>
      </c>
      <c r="F21703" s="102"/>
    </row>
    <row r="21704" ht="12.75" customHeight="1">
      <c r="A21704" s="100" t="s">
        <v>34706</v>
      </c>
      <c r="B21704" s="101">
        <v>567.41</v>
      </c>
      <c r="C21704" s="102"/>
      <c r="D21704" s="100" t="s">
        <v>34851</v>
      </c>
      <c r="E21704" s="101">
        <v>86.8</v>
      </c>
      <c r="F21704" s="102"/>
    </row>
    <row r="21705" ht="12.75" customHeight="1">
      <c r="A21705" s="100" t="s">
        <v>21718</v>
      </c>
      <c r="B21705" s="101">
        <v>525.21</v>
      </c>
      <c r="C21705" s="102"/>
      <c r="D21705" s="100" t="s">
        <v>22008</v>
      </c>
      <c r="E21705" s="101">
        <v>83.01</v>
      </c>
      <c r="F21705" s="102"/>
    </row>
    <row r="21706" ht="12.75" customHeight="1">
      <c r="A21706" s="100" t="s">
        <v>34707</v>
      </c>
      <c r="B21706" s="101">
        <v>648.47</v>
      </c>
      <c r="C21706" s="102"/>
      <c r="D21706" s="100" t="s">
        <v>34852</v>
      </c>
      <c r="E21706" s="101">
        <v>6901.03</v>
      </c>
      <c r="F21706" s="102"/>
    </row>
    <row r="21707" ht="12.75" customHeight="1">
      <c r="A21707" s="100" t="s">
        <v>21720</v>
      </c>
      <c r="B21707" s="101">
        <v>600.24</v>
      </c>
      <c r="C21707" s="102"/>
      <c r="D21707" s="100" t="s">
        <v>22010</v>
      </c>
      <c r="E21707" s="101">
        <v>6303.54</v>
      </c>
      <c r="F21707" s="102"/>
    </row>
    <row r="21708" ht="12.75" customHeight="1">
      <c r="A21708" s="100" t="s">
        <v>34708</v>
      </c>
      <c r="B21708" s="101">
        <v>42.03</v>
      </c>
      <c r="C21708" s="102"/>
      <c r="D21708" s="100" t="s">
        <v>34853</v>
      </c>
      <c r="E21708" s="101">
        <v>8958.75</v>
      </c>
      <c r="F21708" s="102"/>
    </row>
    <row r="21709" ht="12.75" customHeight="1">
      <c r="A21709" s="100" t="s">
        <v>21722</v>
      </c>
      <c r="B21709" s="101">
        <v>37.86</v>
      </c>
      <c r="C21709" s="102"/>
      <c r="D21709" s="100" t="s">
        <v>22012</v>
      </c>
      <c r="E21709" s="101">
        <v>8201.99</v>
      </c>
      <c r="F21709" s="102"/>
    </row>
    <row r="21710" ht="12.75" customHeight="1">
      <c r="A21710" s="100" t="s">
        <v>34709</v>
      </c>
      <c r="B21710" s="101">
        <v>50.44</v>
      </c>
      <c r="C21710" s="102"/>
      <c r="D21710" s="100" t="s">
        <v>34854</v>
      </c>
      <c r="E21710" s="101">
        <v>25.76</v>
      </c>
      <c r="F21710" s="102"/>
    </row>
    <row r="21711" ht="12.75" customHeight="1">
      <c r="A21711" s="100" t="s">
        <v>21724</v>
      </c>
      <c r="B21711" s="101">
        <v>45.43</v>
      </c>
      <c r="C21711" s="102"/>
      <c r="D21711" s="100" t="s">
        <v>22014</v>
      </c>
      <c r="E21711" s="101">
        <v>24.15</v>
      </c>
      <c r="F21711" s="102"/>
    </row>
    <row r="21712" ht="12.75" customHeight="1">
      <c r="A21712" s="100" t="s">
        <v>34710</v>
      </c>
      <c r="B21712" s="101">
        <v>58.65</v>
      </c>
      <c r="C21712" s="102"/>
      <c r="D21712" s="100" t="s">
        <v>34855</v>
      </c>
      <c r="E21712" s="101">
        <v>1344.5</v>
      </c>
      <c r="F21712" s="102"/>
    </row>
    <row r="21713" ht="12.75" customHeight="1">
      <c r="A21713" s="100" t="s">
        <v>21726</v>
      </c>
      <c r="B21713" s="101">
        <v>52.83</v>
      </c>
      <c r="C21713" s="102"/>
      <c r="D21713" s="100" t="s">
        <v>22016</v>
      </c>
      <c r="E21713" s="101">
        <v>1294.2</v>
      </c>
      <c r="F21713" s="102"/>
    </row>
    <row r="21714" ht="12.75" customHeight="1">
      <c r="A21714" s="100" t="s">
        <v>34711</v>
      </c>
      <c r="B21714" s="101">
        <v>74.17</v>
      </c>
      <c r="C21714" s="102"/>
      <c r="D21714" s="100" t="s">
        <v>34856</v>
      </c>
      <c r="E21714" s="101">
        <v>295.03</v>
      </c>
      <c r="F21714" s="102"/>
    </row>
    <row r="21715" ht="12.75" customHeight="1">
      <c r="A21715" s="100" t="s">
        <v>21728</v>
      </c>
      <c r="B21715" s="101">
        <v>66.82</v>
      </c>
      <c r="C21715" s="102"/>
      <c r="D21715" s="100" t="s">
        <v>22018</v>
      </c>
      <c r="E21715" s="101">
        <v>259.81</v>
      </c>
      <c r="F21715" s="102"/>
    </row>
    <row r="21716" ht="12.75" customHeight="1">
      <c r="A21716" s="100" t="s">
        <v>34712</v>
      </c>
      <c r="B21716" s="101">
        <v>84.06</v>
      </c>
      <c r="C21716" s="102"/>
      <c r="D21716" s="100" t="s">
        <v>34857</v>
      </c>
      <c r="E21716" s="101">
        <v>321.46</v>
      </c>
      <c r="F21716" s="102"/>
    </row>
    <row r="21717" ht="12.75" customHeight="1">
      <c r="A21717" s="100" t="s">
        <v>21730</v>
      </c>
      <c r="B21717" s="101">
        <v>75.73</v>
      </c>
      <c r="C21717" s="102"/>
      <c r="D21717" s="100" t="s">
        <v>22020</v>
      </c>
      <c r="E21717" s="101">
        <v>282.71</v>
      </c>
      <c r="F21717" s="102"/>
    </row>
    <row r="21718" ht="12.75" customHeight="1">
      <c r="A21718" s="100" t="s">
        <v>34713</v>
      </c>
      <c r="B21718" s="101">
        <v>90.07</v>
      </c>
      <c r="C21718" s="102"/>
      <c r="D21718" s="100" t="s">
        <v>34858</v>
      </c>
      <c r="E21718" s="101">
        <v>369.11</v>
      </c>
      <c r="F21718" s="102"/>
    </row>
    <row r="21719" ht="12.75" customHeight="1">
      <c r="A21719" s="100" t="s">
        <v>21732</v>
      </c>
      <c r="B21719" s="101">
        <v>81.14</v>
      </c>
      <c r="C21719" s="102"/>
      <c r="D21719" s="100" t="s">
        <v>22022</v>
      </c>
      <c r="E21719" s="101">
        <v>326.84</v>
      </c>
      <c r="F21719" s="102"/>
    </row>
    <row r="21720" ht="12.75" customHeight="1">
      <c r="A21720" s="100" t="s">
        <v>34714</v>
      </c>
      <c r="B21720" s="101">
        <v>97.0</v>
      </c>
      <c r="C21720" s="102"/>
      <c r="D21720" s="100" t="s">
        <v>34859</v>
      </c>
      <c r="E21720" s="101">
        <v>452.74</v>
      </c>
      <c r="F21720" s="102"/>
    </row>
    <row r="21721" ht="12.75" customHeight="1">
      <c r="A21721" s="100" t="s">
        <v>21734</v>
      </c>
      <c r="B21721" s="101">
        <v>87.38</v>
      </c>
      <c r="C21721" s="102"/>
      <c r="D21721" s="100" t="s">
        <v>22024</v>
      </c>
      <c r="E21721" s="101">
        <v>399.9</v>
      </c>
      <c r="F21721" s="102"/>
    </row>
    <row r="21722" ht="12.75" customHeight="1">
      <c r="A21722" s="100" t="s">
        <v>34715</v>
      </c>
      <c r="B21722" s="101">
        <v>299.89</v>
      </c>
      <c r="C21722" s="102"/>
      <c r="D21722" s="100" t="s">
        <v>34860</v>
      </c>
      <c r="E21722" s="101">
        <v>601.92</v>
      </c>
      <c r="F21722" s="102"/>
    </row>
    <row r="21723" ht="12.75" customHeight="1">
      <c r="A21723" s="100" t="s">
        <v>21736</v>
      </c>
      <c r="B21723" s="101">
        <v>268.52</v>
      </c>
      <c r="C21723" s="102"/>
      <c r="D21723" s="100" t="s">
        <v>22026</v>
      </c>
      <c r="E21723" s="101">
        <v>531.47</v>
      </c>
      <c r="F21723" s="102"/>
    </row>
    <row r="21724" ht="12.75" customHeight="1">
      <c r="A21724" s="100" t="s">
        <v>34716</v>
      </c>
      <c r="B21724" s="101">
        <v>428.42</v>
      </c>
      <c r="C21724" s="102"/>
      <c r="D21724" s="100" t="s">
        <v>34861</v>
      </c>
      <c r="E21724" s="101">
        <v>141.42</v>
      </c>
      <c r="F21724" s="102"/>
    </row>
    <row r="21725" ht="12.75" customHeight="1">
      <c r="A21725" s="100" t="s">
        <v>21738</v>
      </c>
      <c r="B21725" s="101">
        <v>383.6</v>
      </c>
      <c r="C21725" s="102"/>
      <c r="D21725" s="100" t="s">
        <v>22028</v>
      </c>
      <c r="E21725" s="101">
        <v>123.8</v>
      </c>
      <c r="F21725" s="102"/>
    </row>
    <row r="21726" ht="12.75" customHeight="1">
      <c r="A21726" s="100" t="s">
        <v>34717</v>
      </c>
      <c r="B21726" s="101">
        <v>648.47</v>
      </c>
      <c r="C21726" s="102"/>
      <c r="D21726" s="100" t="s">
        <v>34862</v>
      </c>
      <c r="E21726" s="101">
        <v>285.21</v>
      </c>
      <c r="F21726" s="102"/>
    </row>
    <row r="21727" ht="12.75" customHeight="1">
      <c r="A21727" s="100" t="s">
        <v>21740</v>
      </c>
      <c r="B21727" s="101">
        <v>600.24</v>
      </c>
      <c r="C21727" s="102"/>
      <c r="D21727" s="100" t="s">
        <v>22030</v>
      </c>
      <c r="E21727" s="101">
        <v>249.98</v>
      </c>
      <c r="F21727" s="102"/>
    </row>
    <row r="21728" ht="12.75" customHeight="1">
      <c r="A21728" s="100" t="s">
        <v>34718</v>
      </c>
      <c r="B21728" s="101">
        <v>756.55</v>
      </c>
      <c r="C21728" s="102"/>
      <c r="D21728" s="100" t="s">
        <v>34863</v>
      </c>
      <c r="E21728" s="101">
        <v>571.18</v>
      </c>
      <c r="F21728" s="102"/>
    </row>
    <row r="21729" ht="12.75" customHeight="1">
      <c r="A21729" s="100" t="s">
        <v>21742</v>
      </c>
      <c r="B21729" s="101">
        <v>700.28</v>
      </c>
      <c r="C21729" s="102"/>
      <c r="D21729" s="100" t="s">
        <v>22032</v>
      </c>
      <c r="E21729" s="101">
        <v>500.73</v>
      </c>
      <c r="F21729" s="102"/>
    </row>
    <row r="21730" ht="12.75" customHeight="1">
      <c r="A21730" s="100" t="s">
        <v>34719</v>
      </c>
      <c r="B21730" s="101">
        <v>907.87</v>
      </c>
      <c r="C21730" s="102"/>
      <c r="D21730" s="100" t="s">
        <v>34864</v>
      </c>
      <c r="E21730" s="101">
        <v>285.21</v>
      </c>
      <c r="F21730" s="102"/>
    </row>
    <row r="21731" ht="12.75" customHeight="1">
      <c r="A21731" s="100" t="s">
        <v>21744</v>
      </c>
      <c r="B21731" s="101">
        <v>840.34</v>
      </c>
      <c r="C21731" s="102"/>
      <c r="D21731" s="100" t="s">
        <v>22034</v>
      </c>
      <c r="E21731" s="101">
        <v>249.98</v>
      </c>
      <c r="F21731" s="102"/>
    </row>
    <row r="21732" ht="12.75" customHeight="1">
      <c r="A21732" s="100" t="s">
        <v>34720</v>
      </c>
      <c r="B21732" s="101">
        <v>1031.67</v>
      </c>
      <c r="C21732" s="102"/>
      <c r="D21732" s="100" t="s">
        <v>34865</v>
      </c>
      <c r="E21732" s="101">
        <v>338.07</v>
      </c>
      <c r="F21732" s="102"/>
    </row>
    <row r="21733" ht="12.75" customHeight="1">
      <c r="A21733" s="100" t="s">
        <v>21746</v>
      </c>
      <c r="B21733" s="101">
        <v>954.93</v>
      </c>
      <c r="C21733" s="102"/>
      <c r="D21733" s="100" t="s">
        <v>22036</v>
      </c>
      <c r="E21733" s="101">
        <v>295.8</v>
      </c>
      <c r="F21733" s="102"/>
    </row>
    <row r="21734" ht="12.75" customHeight="1">
      <c r="A21734" s="100" t="s">
        <v>34721</v>
      </c>
      <c r="B21734" s="101">
        <v>1335.1</v>
      </c>
      <c r="C21734" s="102"/>
      <c r="D21734" s="100" t="s">
        <v>34866</v>
      </c>
      <c r="E21734" s="101">
        <v>285.21</v>
      </c>
      <c r="F21734" s="102"/>
    </row>
    <row r="21735" ht="12.75" customHeight="1">
      <c r="A21735" s="100" t="s">
        <v>21748</v>
      </c>
      <c r="B21735" s="101">
        <v>1235.79</v>
      </c>
      <c r="C21735" s="102"/>
      <c r="D21735" s="100" t="s">
        <v>22038</v>
      </c>
      <c r="E21735" s="101">
        <v>249.98</v>
      </c>
      <c r="F21735" s="102"/>
    </row>
    <row r="21736" ht="12.75" customHeight="1">
      <c r="A21736" s="100" t="s">
        <v>34722</v>
      </c>
      <c r="B21736" s="101">
        <v>1031.67</v>
      </c>
      <c r="C21736" s="102"/>
      <c r="D21736" s="100" t="s">
        <v>34867</v>
      </c>
      <c r="E21736" s="101">
        <v>338.07</v>
      </c>
      <c r="F21736" s="102"/>
    </row>
    <row r="21737" ht="12.75" customHeight="1">
      <c r="A21737" s="100" t="s">
        <v>21750</v>
      </c>
      <c r="B21737" s="101">
        <v>954.93</v>
      </c>
      <c r="C21737" s="102"/>
      <c r="D21737" s="100" t="s">
        <v>22040</v>
      </c>
      <c r="E21737" s="101">
        <v>295.8</v>
      </c>
      <c r="F21737" s="102"/>
    </row>
    <row r="21738" ht="12.75" customHeight="1">
      <c r="A21738" s="100" t="s">
        <v>34723</v>
      </c>
      <c r="B21738" s="101">
        <v>1335.1</v>
      </c>
      <c r="C21738" s="102"/>
      <c r="D21738" s="100" t="s">
        <v>34868</v>
      </c>
      <c r="E21738" s="101">
        <v>228.96</v>
      </c>
      <c r="F21738" s="102"/>
    </row>
    <row r="21739" ht="12.75" customHeight="1">
      <c r="A21739" s="100" t="s">
        <v>21752</v>
      </c>
      <c r="B21739" s="101">
        <v>1235.79</v>
      </c>
      <c r="C21739" s="102"/>
      <c r="D21739" s="100" t="s">
        <v>22042</v>
      </c>
      <c r="E21739" s="101">
        <v>202.54</v>
      </c>
      <c r="F21739" s="102"/>
    </row>
    <row r="21740" ht="12.75" customHeight="1">
      <c r="A21740" s="100" t="s">
        <v>34724</v>
      </c>
      <c r="B21740" s="101">
        <v>1194.56</v>
      </c>
      <c r="C21740" s="102"/>
      <c r="D21740" s="100" t="s">
        <v>34869</v>
      </c>
      <c r="E21740" s="101">
        <v>528.59</v>
      </c>
      <c r="F21740" s="102"/>
    </row>
    <row r="21741" ht="12.75" customHeight="1">
      <c r="A21741" s="100" t="s">
        <v>21754</v>
      </c>
      <c r="B21741" s="101">
        <v>1105.71</v>
      </c>
      <c r="C21741" s="102"/>
      <c r="D21741" s="100" t="s">
        <v>22044</v>
      </c>
      <c r="E21741" s="101">
        <v>458.14</v>
      </c>
      <c r="F21741" s="102"/>
    </row>
    <row r="21742" ht="12.75" customHeight="1">
      <c r="A21742" s="100" t="s">
        <v>34725</v>
      </c>
      <c r="B21742" s="101">
        <v>1464.3</v>
      </c>
      <c r="C21742" s="102"/>
      <c r="D21742" s="100" t="s">
        <v>34870</v>
      </c>
      <c r="E21742" s="101">
        <v>1585.78</v>
      </c>
      <c r="F21742" s="102"/>
    </row>
    <row r="21743" ht="12.75" customHeight="1">
      <c r="A21743" s="100" t="s">
        <v>21756</v>
      </c>
      <c r="B21743" s="101">
        <v>1355.39</v>
      </c>
      <c r="C21743" s="102"/>
      <c r="D21743" s="100" t="s">
        <v>22046</v>
      </c>
      <c r="E21743" s="101">
        <v>1374.43</v>
      </c>
      <c r="F21743" s="102"/>
    </row>
    <row r="21744" ht="12.75" customHeight="1">
      <c r="A21744" s="100" t="s">
        <v>34726</v>
      </c>
      <c r="B21744" s="101">
        <v>1194.56</v>
      </c>
      <c r="C21744" s="102"/>
      <c r="D21744" s="100" t="s">
        <v>34871</v>
      </c>
      <c r="E21744" s="101">
        <v>132.14</v>
      </c>
      <c r="F21744" s="102"/>
    </row>
    <row r="21745" ht="12.75" customHeight="1">
      <c r="A21745" s="100" t="s">
        <v>21758</v>
      </c>
      <c r="B21745" s="101">
        <v>1105.71</v>
      </c>
      <c r="C21745" s="102"/>
      <c r="D21745" s="100" t="s">
        <v>22048</v>
      </c>
      <c r="E21745" s="101">
        <v>114.53</v>
      </c>
      <c r="F21745" s="102"/>
    </row>
    <row r="21746" ht="12.75" customHeight="1">
      <c r="A21746" s="100" t="s">
        <v>34727</v>
      </c>
      <c r="B21746" s="101">
        <v>1621.19</v>
      </c>
      <c r="C21746" s="102"/>
      <c r="D21746" s="100" t="s">
        <v>34872</v>
      </c>
      <c r="E21746" s="101">
        <v>198.22</v>
      </c>
      <c r="F21746" s="102"/>
    </row>
    <row r="21747" ht="12.75" customHeight="1">
      <c r="A21747" s="100" t="s">
        <v>21760</v>
      </c>
      <c r="B21747" s="101">
        <v>1500.61</v>
      </c>
      <c r="C21747" s="102"/>
      <c r="D21747" s="100" t="s">
        <v>22050</v>
      </c>
      <c r="E21747" s="101">
        <v>171.8</v>
      </c>
      <c r="F21747" s="102"/>
    </row>
    <row r="21748" ht="12.75" customHeight="1">
      <c r="A21748" s="100" t="s">
        <v>34728</v>
      </c>
      <c r="B21748" s="101">
        <v>1335.1</v>
      </c>
      <c r="C21748" s="102"/>
      <c r="D21748" s="100" t="s">
        <v>34873</v>
      </c>
      <c r="E21748" s="101">
        <v>264.29</v>
      </c>
      <c r="F21748" s="102"/>
    </row>
    <row r="21749" ht="12.75" customHeight="1">
      <c r="A21749" s="100" t="s">
        <v>21762</v>
      </c>
      <c r="B21749" s="101">
        <v>1235.79</v>
      </c>
      <c r="C21749" s="102"/>
      <c r="D21749" s="100" t="s">
        <v>22052</v>
      </c>
      <c r="E21749" s="101">
        <v>229.07</v>
      </c>
      <c r="F21749" s="102"/>
    </row>
    <row r="21750" ht="12.75" customHeight="1">
      <c r="A21750" s="100" t="s">
        <v>34729</v>
      </c>
      <c r="B21750" s="101">
        <v>2063.34</v>
      </c>
      <c r="C21750" s="102"/>
      <c r="D21750" s="100" t="s">
        <v>34874</v>
      </c>
      <c r="E21750" s="101">
        <v>132.14</v>
      </c>
      <c r="F21750" s="102"/>
    </row>
    <row r="21751" ht="12.75" customHeight="1">
      <c r="A21751" s="100" t="s">
        <v>21764</v>
      </c>
      <c r="B21751" s="101">
        <v>1909.87</v>
      </c>
      <c r="C21751" s="102"/>
      <c r="D21751" s="100" t="s">
        <v>22054</v>
      </c>
      <c r="E21751" s="101">
        <v>114.53</v>
      </c>
      <c r="F21751" s="102"/>
    </row>
    <row r="21752" ht="12.75" customHeight="1">
      <c r="A21752" s="100" t="s">
        <v>34730</v>
      </c>
      <c r="B21752" s="101">
        <v>1621.19</v>
      </c>
      <c r="C21752" s="102"/>
      <c r="D21752" s="100" t="s">
        <v>34875</v>
      </c>
      <c r="E21752" s="101">
        <v>211.43</v>
      </c>
      <c r="F21752" s="102"/>
    </row>
    <row r="21753" ht="12.75" customHeight="1">
      <c r="A21753" s="100" t="s">
        <v>21766</v>
      </c>
      <c r="B21753" s="101">
        <v>1500.61</v>
      </c>
      <c r="C21753" s="102"/>
      <c r="D21753" s="100" t="s">
        <v>22056</v>
      </c>
      <c r="E21753" s="101">
        <v>183.25</v>
      </c>
      <c r="F21753" s="102"/>
    </row>
    <row r="21754" ht="12.75" customHeight="1">
      <c r="A21754" s="100" t="s">
        <v>34731</v>
      </c>
      <c r="B21754" s="101">
        <v>2521.86</v>
      </c>
      <c r="C21754" s="102"/>
      <c r="D21754" s="100" t="s">
        <v>34876</v>
      </c>
      <c r="E21754" s="101">
        <v>158.57</v>
      </c>
      <c r="F21754" s="102"/>
    </row>
    <row r="21755" ht="12.75" customHeight="1">
      <c r="A21755" s="100" t="s">
        <v>21768</v>
      </c>
      <c r="B21755" s="101">
        <v>2334.28</v>
      </c>
      <c r="C21755" s="102"/>
      <c r="D21755" s="100" t="s">
        <v>22058</v>
      </c>
      <c r="E21755" s="101">
        <v>137.44</v>
      </c>
      <c r="F21755" s="102"/>
    </row>
    <row r="21756" ht="12.75" customHeight="1">
      <c r="A21756" s="100" t="s">
        <v>34732</v>
      </c>
      <c r="B21756" s="101">
        <v>1891.39</v>
      </c>
      <c r="C21756" s="102"/>
      <c r="D21756" s="100" t="s">
        <v>34877</v>
      </c>
      <c r="E21756" s="101">
        <v>264.29</v>
      </c>
      <c r="F21756" s="102"/>
    </row>
    <row r="21757" ht="12.75" customHeight="1">
      <c r="A21757" s="100" t="s">
        <v>21770</v>
      </c>
      <c r="B21757" s="101">
        <v>1750.71</v>
      </c>
      <c r="C21757" s="102"/>
      <c r="D21757" s="100" t="s">
        <v>22060</v>
      </c>
      <c r="E21757" s="101">
        <v>229.07</v>
      </c>
      <c r="F21757" s="102"/>
    </row>
    <row r="21758" ht="12.75" customHeight="1">
      <c r="A21758" s="100" t="s">
        <v>34733</v>
      </c>
      <c r="B21758" s="101">
        <v>2837.09</v>
      </c>
      <c r="C21758" s="102"/>
      <c r="D21758" s="100" t="s">
        <v>34878</v>
      </c>
      <c r="E21758" s="101">
        <v>947.01</v>
      </c>
      <c r="F21758" s="102"/>
    </row>
    <row r="21759" ht="12.75" customHeight="1">
      <c r="A21759" s="100" t="s">
        <v>21772</v>
      </c>
      <c r="B21759" s="101">
        <v>2626.07</v>
      </c>
      <c r="C21759" s="102"/>
      <c r="D21759" s="100" t="s">
        <v>22062</v>
      </c>
      <c r="E21759" s="101">
        <v>947.01</v>
      </c>
      <c r="F21759" s="102"/>
    </row>
    <row r="21760" ht="12.75" customHeight="1">
      <c r="A21760" s="100" t="s">
        <v>34734</v>
      </c>
      <c r="B21760" s="101">
        <v>2244.49</v>
      </c>
      <c r="C21760" s="102"/>
      <c r="D21760" s="100" t="s">
        <v>34879</v>
      </c>
      <c r="E21760" s="101">
        <v>1231.87</v>
      </c>
      <c r="F21760" s="102"/>
    </row>
    <row r="21761" ht="12.75" customHeight="1">
      <c r="A21761" s="100" t="s">
        <v>21774</v>
      </c>
      <c r="B21761" s="101">
        <v>2019.19</v>
      </c>
      <c r="C21761" s="102"/>
      <c r="D21761" s="100" t="s">
        <v>22064</v>
      </c>
      <c r="E21761" s="101">
        <v>1231.87</v>
      </c>
      <c r="F21761" s="102"/>
    </row>
    <row r="21762" ht="12.75" customHeight="1">
      <c r="A21762" s="100" t="s">
        <v>34735</v>
      </c>
      <c r="B21762" s="101">
        <v>1745.71</v>
      </c>
      <c r="C21762" s="102"/>
      <c r="D21762" s="100" t="s">
        <v>34880</v>
      </c>
      <c r="E21762" s="101">
        <v>1679.86</v>
      </c>
      <c r="F21762" s="102"/>
    </row>
    <row r="21763" ht="12.75" customHeight="1">
      <c r="A21763" s="100" t="s">
        <v>21776</v>
      </c>
      <c r="B21763" s="101">
        <v>1570.48</v>
      </c>
      <c r="C21763" s="102"/>
      <c r="D21763" s="100" t="s">
        <v>22066</v>
      </c>
      <c r="E21763" s="101">
        <v>1679.86</v>
      </c>
      <c r="F21763" s="102"/>
    </row>
    <row r="21764" ht="12.75" customHeight="1">
      <c r="A21764" s="100" t="s">
        <v>34736</v>
      </c>
      <c r="B21764" s="101">
        <v>1366.21</v>
      </c>
      <c r="C21764" s="102"/>
      <c r="D21764" s="100" t="s">
        <v>34881</v>
      </c>
      <c r="E21764" s="101">
        <v>1610.92</v>
      </c>
      <c r="F21764" s="102"/>
    </row>
    <row r="21765" ht="12.75" customHeight="1">
      <c r="A21765" s="100" t="s">
        <v>21778</v>
      </c>
      <c r="B21765" s="101">
        <v>1229.07</v>
      </c>
      <c r="C21765" s="102"/>
      <c r="D21765" s="100" t="s">
        <v>22068</v>
      </c>
      <c r="E21765" s="101">
        <v>1610.92</v>
      </c>
      <c r="F21765" s="102"/>
    </row>
    <row r="21766" ht="12.75" customHeight="1">
      <c r="A21766" s="100" t="s">
        <v>34737</v>
      </c>
      <c r="B21766" s="101">
        <v>1745.71</v>
      </c>
      <c r="C21766" s="102"/>
      <c r="D21766" s="100" t="s">
        <v>34882</v>
      </c>
      <c r="E21766" s="101">
        <v>2250.0</v>
      </c>
      <c r="F21766" s="102"/>
    </row>
    <row r="21767" ht="12.75" customHeight="1">
      <c r="A21767" s="100" t="s">
        <v>21780</v>
      </c>
      <c r="B21767" s="101">
        <v>1570.48</v>
      </c>
      <c r="C21767" s="102"/>
      <c r="D21767" s="100" t="s">
        <v>22070</v>
      </c>
      <c r="E21767" s="101">
        <v>2250.0</v>
      </c>
      <c r="F21767" s="102"/>
    </row>
    <row r="21768" ht="12.75" customHeight="1">
      <c r="A21768" s="100" t="s">
        <v>34738</v>
      </c>
      <c r="B21768" s="101">
        <v>1745.71</v>
      </c>
      <c r="C21768" s="102"/>
      <c r="D21768" s="100" t="s">
        <v>34883</v>
      </c>
      <c r="E21768" s="101">
        <v>2090.9</v>
      </c>
      <c r="F21768" s="102"/>
    </row>
    <row r="21769" ht="12.75" customHeight="1">
      <c r="A21769" s="100" t="s">
        <v>21782</v>
      </c>
      <c r="B21769" s="101">
        <v>1570.48</v>
      </c>
      <c r="C21769" s="102"/>
      <c r="D21769" s="100" t="s">
        <v>22072</v>
      </c>
      <c r="E21769" s="101">
        <v>2090.9</v>
      </c>
      <c r="F21769" s="102"/>
    </row>
    <row r="21770" ht="12.75" customHeight="1">
      <c r="A21770" s="100" t="s">
        <v>34739</v>
      </c>
      <c r="B21770" s="101">
        <v>2244.49</v>
      </c>
      <c r="C21770" s="102"/>
      <c r="D21770" s="100" t="s">
        <v>34884</v>
      </c>
      <c r="E21770" s="101">
        <v>3565.0</v>
      </c>
      <c r="F21770" s="102"/>
    </row>
    <row r="21771" ht="12.75" customHeight="1">
      <c r="A21771" s="100" t="s">
        <v>21784</v>
      </c>
      <c r="B21771" s="101">
        <v>2019.19</v>
      </c>
      <c r="C21771" s="102"/>
      <c r="D21771" s="100" t="s">
        <v>22074</v>
      </c>
      <c r="E21771" s="101">
        <v>3565.0</v>
      </c>
      <c r="F21771" s="102"/>
    </row>
    <row r="21772" ht="12.75" customHeight="1">
      <c r="A21772" s="100" t="s">
        <v>34740</v>
      </c>
      <c r="B21772" s="101">
        <v>3491.43</v>
      </c>
      <c r="C21772" s="102"/>
      <c r="D21772" s="100" t="s">
        <v>34885</v>
      </c>
      <c r="E21772" s="101">
        <v>5786.0</v>
      </c>
      <c r="F21772" s="102"/>
    </row>
    <row r="21773" ht="12.75" customHeight="1">
      <c r="A21773" s="100" t="s">
        <v>21786</v>
      </c>
      <c r="B21773" s="101">
        <v>3140.96</v>
      </c>
      <c r="C21773" s="102"/>
      <c r="D21773" s="100" t="s">
        <v>22076</v>
      </c>
      <c r="E21773" s="101">
        <v>5786.0</v>
      </c>
      <c r="F21773" s="102"/>
    </row>
    <row r="21774" ht="12.75" customHeight="1">
      <c r="A21774" s="100" t="s">
        <v>34741</v>
      </c>
      <c r="B21774" s="101">
        <v>3491.43</v>
      </c>
      <c r="C21774" s="102"/>
      <c r="D21774" s="100" t="s">
        <v>34886</v>
      </c>
      <c r="E21774" s="101">
        <v>287.35</v>
      </c>
      <c r="F21774" s="102"/>
    </row>
    <row r="21775" ht="12.75" customHeight="1">
      <c r="A21775" s="100" t="s">
        <v>21788</v>
      </c>
      <c r="B21775" s="101">
        <v>3140.96</v>
      </c>
      <c r="C21775" s="102"/>
      <c r="D21775" s="100" t="s">
        <v>22078</v>
      </c>
      <c r="E21775" s="101">
        <v>287.35</v>
      </c>
      <c r="F21775" s="102"/>
    </row>
    <row r="21776" ht="12.75" customHeight="1">
      <c r="A21776" s="100" t="s">
        <v>34742</v>
      </c>
      <c r="B21776" s="101">
        <v>7570.87</v>
      </c>
      <c r="C21776" s="102"/>
      <c r="D21776" s="100" t="s">
        <v>34887</v>
      </c>
      <c r="E21776" s="101">
        <v>1152.43</v>
      </c>
      <c r="F21776" s="102"/>
    </row>
    <row r="21777" ht="12.75" customHeight="1">
      <c r="A21777" s="100" t="s">
        <v>21790</v>
      </c>
      <c r="B21777" s="101">
        <v>6811.14</v>
      </c>
      <c r="C21777" s="102"/>
      <c r="D21777" s="100" t="s">
        <v>22080</v>
      </c>
      <c r="E21777" s="101">
        <v>1152.43</v>
      </c>
      <c r="F21777" s="102"/>
    </row>
    <row r="21778" ht="12.75" customHeight="1">
      <c r="A21778" s="100" t="s">
        <v>34743</v>
      </c>
      <c r="B21778" s="101">
        <v>7855.73</v>
      </c>
      <c r="C21778" s="102"/>
      <c r="D21778" s="100" t="s">
        <v>34888</v>
      </c>
      <c r="E21778" s="101">
        <v>687.02</v>
      </c>
      <c r="F21778" s="102"/>
    </row>
    <row r="21779" ht="12.75" customHeight="1">
      <c r="A21779" s="100" t="s">
        <v>21792</v>
      </c>
      <c r="B21779" s="101">
        <v>7067.17</v>
      </c>
      <c r="C21779" s="102"/>
      <c r="D21779" s="100" t="s">
        <v>22082</v>
      </c>
      <c r="E21779" s="101">
        <v>687.02</v>
      </c>
      <c r="F21779" s="102"/>
    </row>
    <row r="21780" ht="12.75" customHeight="1">
      <c r="A21780" s="100" t="s">
        <v>34744</v>
      </c>
      <c r="B21780" s="101">
        <v>51.55</v>
      </c>
      <c r="C21780" s="102"/>
      <c r="D21780" s="100" t="s">
        <v>34889</v>
      </c>
      <c r="E21780" s="101">
        <v>1241.08</v>
      </c>
      <c r="F21780" s="102"/>
    </row>
    <row r="21781" ht="12.75" customHeight="1">
      <c r="A21781" s="100" t="s">
        <v>21794</v>
      </c>
      <c r="B21781" s="101">
        <v>50.01</v>
      </c>
      <c r="C21781" s="102"/>
      <c r="D21781" s="100" t="s">
        <v>22084</v>
      </c>
      <c r="E21781" s="101">
        <v>1241.08</v>
      </c>
      <c r="F21781" s="102"/>
    </row>
    <row r="21782" ht="12.75" customHeight="1">
      <c r="A21782" s="100" t="s">
        <v>34745</v>
      </c>
      <c r="B21782" s="101">
        <v>20.1</v>
      </c>
      <c r="C21782" s="102"/>
      <c r="D21782" s="100" t="s">
        <v>34890</v>
      </c>
      <c r="E21782" s="101">
        <v>1275.31</v>
      </c>
      <c r="F21782" s="102"/>
    </row>
    <row r="21783" ht="12.75" customHeight="1">
      <c r="A21783" s="100" t="s">
        <v>21796</v>
      </c>
      <c r="B21783" s="101">
        <v>18.6</v>
      </c>
      <c r="C21783" s="102"/>
      <c r="D21783" s="100" t="s">
        <v>22086</v>
      </c>
      <c r="E21783" s="101">
        <v>1275.31</v>
      </c>
      <c r="F21783" s="102"/>
    </row>
    <row r="21784" ht="12.75" customHeight="1">
      <c r="A21784" s="100" t="s">
        <v>34746</v>
      </c>
      <c r="B21784" s="101">
        <v>54.8</v>
      </c>
      <c r="C21784" s="102"/>
      <c r="D21784" s="100" t="s">
        <v>34891</v>
      </c>
      <c r="E21784" s="101">
        <v>2194.05</v>
      </c>
      <c r="F21784" s="102"/>
    </row>
    <row r="21785" ht="12.75" customHeight="1">
      <c r="A21785" s="100" t="s">
        <v>21798</v>
      </c>
      <c r="B21785" s="101">
        <v>52.53</v>
      </c>
      <c r="C21785" s="102"/>
      <c r="D21785" s="100" t="s">
        <v>22088</v>
      </c>
      <c r="E21785" s="101">
        <v>2194.05</v>
      </c>
      <c r="F21785" s="102"/>
    </row>
    <row r="21786" ht="12.75" customHeight="1">
      <c r="A21786" s="100" t="s">
        <v>34747</v>
      </c>
      <c r="B21786" s="101">
        <v>6.08</v>
      </c>
      <c r="C21786" s="102"/>
      <c r="D21786" s="100" t="s">
        <v>34892</v>
      </c>
      <c r="E21786" s="101">
        <v>8776.21</v>
      </c>
      <c r="F21786" s="102"/>
    </row>
    <row r="21787" ht="12.75" customHeight="1">
      <c r="A21787" s="100" t="s">
        <v>21800</v>
      </c>
      <c r="B21787" s="101">
        <v>5.84</v>
      </c>
      <c r="C21787" s="102"/>
      <c r="D21787" s="100" t="s">
        <v>22090</v>
      </c>
      <c r="E21787" s="101">
        <v>8776.21</v>
      </c>
      <c r="F21787" s="102"/>
    </row>
    <row r="21788" ht="12.75" customHeight="1">
      <c r="A21788" s="100" t="s">
        <v>34748</v>
      </c>
      <c r="B21788" s="101">
        <v>55.0</v>
      </c>
      <c r="C21788" s="102"/>
      <c r="D21788" s="100" t="s">
        <v>34893</v>
      </c>
      <c r="E21788" s="101">
        <v>2171.89</v>
      </c>
      <c r="F21788" s="102"/>
    </row>
    <row r="21789" ht="12.75" customHeight="1">
      <c r="A21789" s="100" t="s">
        <v>21802</v>
      </c>
      <c r="B21789" s="101">
        <v>55.0</v>
      </c>
      <c r="C21789" s="102"/>
      <c r="D21789" s="100" t="s">
        <v>22092</v>
      </c>
      <c r="E21789" s="101">
        <v>2171.89</v>
      </c>
      <c r="F21789" s="102"/>
    </row>
    <row r="21790" ht="12.75" customHeight="1">
      <c r="A21790" s="100" t="s">
        <v>34749</v>
      </c>
      <c r="B21790" s="101">
        <v>0.34</v>
      </c>
      <c r="C21790" s="102"/>
      <c r="D21790" s="100" t="s">
        <v>34894</v>
      </c>
      <c r="E21790" s="101">
        <v>2504.32</v>
      </c>
      <c r="F21790" s="102"/>
    </row>
    <row r="21791" ht="12.75" customHeight="1">
      <c r="A21791" s="100" t="s">
        <v>21804</v>
      </c>
      <c r="B21791" s="101">
        <v>0.34</v>
      </c>
      <c r="C21791" s="102"/>
      <c r="D21791" s="100" t="s">
        <v>22094</v>
      </c>
      <c r="E21791" s="101">
        <v>2504.32</v>
      </c>
      <c r="F21791" s="102"/>
    </row>
    <row r="21792" ht="12.75" customHeight="1">
      <c r="A21792" s="100" t="s">
        <v>34750</v>
      </c>
      <c r="B21792" s="101">
        <v>76.69</v>
      </c>
      <c r="C21792" s="102"/>
      <c r="D21792" s="100" t="s">
        <v>34895</v>
      </c>
      <c r="E21792" s="101">
        <v>3025.13</v>
      </c>
      <c r="F21792" s="102"/>
    </row>
    <row r="21793" ht="12.75" customHeight="1">
      <c r="A21793" s="100" t="s">
        <v>21806</v>
      </c>
      <c r="B21793" s="101">
        <v>76.69</v>
      </c>
      <c r="C21793" s="102"/>
      <c r="D21793" s="100" t="s">
        <v>22096</v>
      </c>
      <c r="E21793" s="101">
        <v>3025.13</v>
      </c>
      <c r="F21793" s="102"/>
    </row>
    <row r="21794" ht="12.75" customHeight="1">
      <c r="A21794" s="100" t="s">
        <v>34751</v>
      </c>
      <c r="B21794" s="101">
        <v>71.06</v>
      </c>
      <c r="C21794" s="102"/>
      <c r="D21794" s="100" t="s">
        <v>34896</v>
      </c>
      <c r="E21794" s="101">
        <v>2460.0</v>
      </c>
      <c r="F21794" s="102"/>
    </row>
    <row r="21795" ht="12.75" customHeight="1">
      <c r="A21795" s="100" t="s">
        <v>21808</v>
      </c>
      <c r="B21795" s="101">
        <v>71.06</v>
      </c>
      <c r="C21795" s="102"/>
      <c r="D21795" s="100" t="s">
        <v>22098</v>
      </c>
      <c r="E21795" s="101">
        <v>2460.0</v>
      </c>
      <c r="F21795" s="102"/>
    </row>
    <row r="21796" ht="12.75" customHeight="1">
      <c r="A21796" s="100" t="s">
        <v>34752</v>
      </c>
      <c r="B21796" s="101">
        <v>74.68</v>
      </c>
      <c r="C21796" s="102"/>
      <c r="D21796" s="100" t="s">
        <v>34897</v>
      </c>
      <c r="E21796" s="101">
        <v>935.89</v>
      </c>
      <c r="F21796" s="102"/>
    </row>
    <row r="21797" ht="12.75" customHeight="1">
      <c r="A21797" s="100" t="s">
        <v>21810</v>
      </c>
      <c r="B21797" s="101">
        <v>74.68</v>
      </c>
      <c r="C21797" s="102"/>
      <c r="D21797" s="100" t="s">
        <v>22100</v>
      </c>
      <c r="E21797" s="101">
        <v>935.89</v>
      </c>
      <c r="F21797" s="102"/>
    </row>
    <row r="21798" ht="12.75" customHeight="1">
      <c r="A21798" s="100" t="s">
        <v>34753</v>
      </c>
      <c r="B21798" s="101">
        <v>71.06</v>
      </c>
      <c r="C21798" s="102"/>
      <c r="D21798" s="100" t="s">
        <v>34898</v>
      </c>
      <c r="E21798" s="101">
        <v>105.71</v>
      </c>
      <c r="F21798" s="102"/>
    </row>
    <row r="21799" ht="12.75" customHeight="1">
      <c r="A21799" s="100" t="s">
        <v>21812</v>
      </c>
      <c r="B21799" s="101">
        <v>71.06</v>
      </c>
      <c r="C21799" s="102"/>
      <c r="D21799" s="100" t="s">
        <v>22102</v>
      </c>
      <c r="E21799" s="101">
        <v>91.62</v>
      </c>
      <c r="F21799" s="102"/>
    </row>
    <row r="21800" ht="12.75" customHeight="1">
      <c r="A21800" s="100" t="s">
        <v>34754</v>
      </c>
      <c r="B21800" s="101">
        <v>44.0</v>
      </c>
      <c r="C21800" s="102"/>
      <c r="D21800" s="100" t="s">
        <v>34899</v>
      </c>
      <c r="E21800" s="101">
        <v>132.14</v>
      </c>
      <c r="F21800" s="102"/>
    </row>
    <row r="21801" ht="12.75" customHeight="1">
      <c r="A21801" s="100" t="s">
        <v>21814</v>
      </c>
      <c r="B21801" s="101">
        <v>44.0</v>
      </c>
      <c r="C21801" s="102"/>
      <c r="D21801" s="100" t="s">
        <v>22104</v>
      </c>
      <c r="E21801" s="101">
        <v>114.53</v>
      </c>
      <c r="F21801" s="102"/>
    </row>
    <row r="21802" ht="12.75" customHeight="1">
      <c r="A21802" s="100" t="s">
        <v>34755</v>
      </c>
      <c r="B21802" s="101">
        <v>43.68</v>
      </c>
      <c r="C21802" s="102"/>
      <c r="D21802" s="100" t="s">
        <v>34900</v>
      </c>
      <c r="E21802" s="101">
        <v>264.29</v>
      </c>
      <c r="F21802" s="102"/>
    </row>
    <row r="21803" ht="12.75" customHeight="1">
      <c r="A21803" s="100" t="s">
        <v>21816</v>
      </c>
      <c r="B21803" s="101">
        <v>43.68</v>
      </c>
      <c r="C21803" s="102"/>
      <c r="D21803" s="100" t="s">
        <v>22106</v>
      </c>
      <c r="E21803" s="101">
        <v>229.07</v>
      </c>
      <c r="F21803" s="102"/>
    </row>
    <row r="21804" ht="12.75" customHeight="1">
      <c r="A21804" s="100" t="s">
        <v>34756</v>
      </c>
      <c r="B21804" s="101">
        <v>72.87</v>
      </c>
      <c r="C21804" s="102"/>
      <c r="D21804" s="100" t="s">
        <v>34901</v>
      </c>
      <c r="E21804" s="101">
        <v>330.37</v>
      </c>
      <c r="F21804" s="102"/>
    </row>
    <row r="21805" ht="12.75" customHeight="1">
      <c r="A21805" s="100" t="s">
        <v>21818</v>
      </c>
      <c r="B21805" s="101">
        <v>72.87</v>
      </c>
      <c r="C21805" s="102"/>
      <c r="D21805" s="100" t="s">
        <v>22108</v>
      </c>
      <c r="E21805" s="101">
        <v>286.34</v>
      </c>
      <c r="F21805" s="102"/>
    </row>
    <row r="21806" ht="12.75" customHeight="1">
      <c r="A21806" s="100" t="s">
        <v>34757</v>
      </c>
      <c r="B21806" s="101">
        <v>80.37</v>
      </c>
      <c r="C21806" s="102"/>
      <c r="D21806" s="100" t="s">
        <v>34902</v>
      </c>
      <c r="E21806" s="101">
        <v>26.42</v>
      </c>
      <c r="F21806" s="102"/>
    </row>
    <row r="21807" ht="12.75" customHeight="1">
      <c r="A21807" s="100" t="s">
        <v>21820</v>
      </c>
      <c r="B21807" s="101">
        <v>80.37</v>
      </c>
      <c r="C21807" s="102"/>
      <c r="D21807" s="100" t="s">
        <v>22110</v>
      </c>
      <c r="E21807" s="101">
        <v>22.9</v>
      </c>
      <c r="F21807" s="102"/>
    </row>
    <row r="21808" ht="12.75" customHeight="1">
      <c r="A21808" s="100" t="s">
        <v>34758</v>
      </c>
      <c r="B21808" s="101">
        <v>85.09</v>
      </c>
      <c r="C21808" s="102"/>
      <c r="D21808" s="100" t="s">
        <v>34903</v>
      </c>
      <c r="E21808" s="101">
        <v>26.42</v>
      </c>
      <c r="F21808" s="102"/>
    </row>
    <row r="21809" ht="12.75" customHeight="1">
      <c r="A21809" s="100" t="s">
        <v>21822</v>
      </c>
      <c r="B21809" s="101">
        <v>85.09</v>
      </c>
      <c r="C21809" s="102"/>
      <c r="D21809" s="100" t="s">
        <v>22112</v>
      </c>
      <c r="E21809" s="101">
        <v>22.9</v>
      </c>
      <c r="F21809" s="102"/>
    </row>
    <row r="21810" ht="12.75" customHeight="1">
      <c r="A21810" s="100" t="s">
        <v>34759</v>
      </c>
      <c r="B21810" s="101">
        <v>24.96</v>
      </c>
      <c r="C21810" s="102"/>
      <c r="D21810" s="100" t="s">
        <v>34904</v>
      </c>
      <c r="E21810" s="101">
        <v>6.6</v>
      </c>
      <c r="F21810" s="102"/>
    </row>
    <row r="21811" ht="12.75" customHeight="1">
      <c r="A21811" s="100" t="s">
        <v>21824</v>
      </c>
      <c r="B21811" s="101">
        <v>24.96</v>
      </c>
      <c r="C21811" s="102"/>
      <c r="D21811" s="100" t="s">
        <v>22114</v>
      </c>
      <c r="E21811" s="101">
        <v>5.72</v>
      </c>
      <c r="F21811" s="102"/>
    </row>
    <row r="21812" ht="12.75" customHeight="1">
      <c r="A21812" s="100" t="s">
        <v>34760</v>
      </c>
      <c r="B21812" s="101">
        <v>2.91</v>
      </c>
      <c r="C21812" s="102"/>
      <c r="D21812" s="100" t="s">
        <v>34905</v>
      </c>
      <c r="E21812" s="101">
        <v>105.71</v>
      </c>
      <c r="F21812" s="102"/>
    </row>
    <row r="21813" ht="12.75" customHeight="1">
      <c r="A21813" s="100" t="s">
        <v>21826</v>
      </c>
      <c r="B21813" s="101">
        <v>2.91</v>
      </c>
      <c r="C21813" s="102"/>
      <c r="D21813" s="100" t="s">
        <v>22116</v>
      </c>
      <c r="E21813" s="101">
        <v>91.62</v>
      </c>
      <c r="F21813" s="102"/>
    </row>
    <row r="21814" ht="12.75" customHeight="1">
      <c r="A21814" s="100" t="s">
        <v>34761</v>
      </c>
      <c r="B21814" s="101">
        <v>731.33</v>
      </c>
      <c r="C21814" s="102"/>
      <c r="D21814" s="100" t="s">
        <v>34906</v>
      </c>
      <c r="E21814" s="101">
        <v>6.6</v>
      </c>
      <c r="F21814" s="102"/>
    </row>
    <row r="21815" ht="12.75" customHeight="1">
      <c r="A21815" s="100" t="s">
        <v>21828</v>
      </c>
      <c r="B21815" s="101">
        <v>725.41</v>
      </c>
      <c r="C21815" s="102"/>
      <c r="D21815" s="100" t="s">
        <v>22118</v>
      </c>
      <c r="E21815" s="101">
        <v>5.72</v>
      </c>
      <c r="F21815" s="102"/>
    </row>
    <row r="21816" ht="12.75" customHeight="1">
      <c r="A21816" s="100" t="s">
        <v>34762</v>
      </c>
      <c r="B21816" s="101">
        <v>276.51</v>
      </c>
      <c r="C21816" s="102"/>
      <c r="D21816" s="100" t="s">
        <v>34907</v>
      </c>
      <c r="E21816" s="101">
        <v>52.85</v>
      </c>
      <c r="F21816" s="102"/>
    </row>
    <row r="21817" ht="12.75" customHeight="1">
      <c r="A21817" s="100" t="s">
        <v>21830</v>
      </c>
      <c r="B21817" s="101">
        <v>270.59</v>
      </c>
      <c r="C21817" s="102"/>
      <c r="D21817" s="100" t="s">
        <v>22120</v>
      </c>
      <c r="E21817" s="101">
        <v>45.81</v>
      </c>
      <c r="F21817" s="102"/>
    </row>
    <row r="21818" ht="12.75" customHeight="1">
      <c r="A21818" s="100" t="s">
        <v>34763</v>
      </c>
      <c r="B21818" s="101">
        <v>544.52</v>
      </c>
      <c r="C21818" s="102"/>
      <c r="D21818" s="100" t="s">
        <v>34908</v>
      </c>
      <c r="E21818" s="101">
        <v>19.82</v>
      </c>
      <c r="F21818" s="102"/>
    </row>
    <row r="21819" ht="12.75" customHeight="1">
      <c r="A21819" s="100" t="s">
        <v>21832</v>
      </c>
      <c r="B21819" s="101">
        <v>544.52</v>
      </c>
      <c r="C21819" s="102"/>
      <c r="D21819" s="100" t="s">
        <v>22122</v>
      </c>
      <c r="E21819" s="101">
        <v>17.18</v>
      </c>
      <c r="F21819" s="102"/>
    </row>
    <row r="21820" ht="12.75" customHeight="1">
      <c r="A21820" s="100" t="s">
        <v>34764</v>
      </c>
      <c r="B21820" s="101">
        <v>725.37</v>
      </c>
      <c r="C21820" s="102"/>
      <c r="D21820" s="100" t="s">
        <v>34909</v>
      </c>
      <c r="E21820" s="101">
        <v>6.6</v>
      </c>
      <c r="F21820" s="102"/>
    </row>
    <row r="21821" ht="12.75" customHeight="1">
      <c r="A21821" s="100" t="s">
        <v>21834</v>
      </c>
      <c r="B21821" s="101">
        <v>719.46</v>
      </c>
      <c r="C21821" s="102"/>
      <c r="D21821" s="100" t="s">
        <v>22124</v>
      </c>
      <c r="E21821" s="101">
        <v>5.72</v>
      </c>
      <c r="F21821" s="102"/>
    </row>
    <row r="21822" ht="12.75" customHeight="1">
      <c r="A21822" s="100" t="s">
        <v>34765</v>
      </c>
      <c r="B21822" s="101">
        <v>553.36</v>
      </c>
      <c r="C21822" s="102"/>
      <c r="D21822" s="100" t="s">
        <v>34910</v>
      </c>
      <c r="E21822" s="101">
        <v>19.82</v>
      </c>
      <c r="F21822" s="102"/>
    </row>
    <row r="21823" ht="12.75" customHeight="1">
      <c r="A21823" s="100" t="s">
        <v>21836</v>
      </c>
      <c r="B21823" s="101">
        <v>553.36</v>
      </c>
      <c r="C21823" s="102"/>
      <c r="D21823" s="100" t="s">
        <v>22126</v>
      </c>
      <c r="E21823" s="101">
        <v>17.18</v>
      </c>
      <c r="F21823" s="102"/>
    </row>
    <row r="21824" ht="12.75" customHeight="1">
      <c r="A21824" s="100" t="s">
        <v>34766</v>
      </c>
      <c r="B21824" s="101">
        <v>2.04</v>
      </c>
      <c r="C21824" s="102"/>
      <c r="D21824" s="100" t="s">
        <v>34911</v>
      </c>
      <c r="E21824" s="101">
        <v>26.42</v>
      </c>
      <c r="F21824" s="102"/>
    </row>
    <row r="21825" ht="12.75" customHeight="1">
      <c r="A21825" s="100" t="s">
        <v>21838</v>
      </c>
      <c r="B21825" s="101">
        <v>2.04</v>
      </c>
      <c r="C21825" s="102"/>
      <c r="D21825" s="100" t="s">
        <v>22128</v>
      </c>
      <c r="E21825" s="101">
        <v>22.9</v>
      </c>
      <c r="F21825" s="102"/>
    </row>
    <row r="21826" ht="12.75" customHeight="1">
      <c r="A21826" s="100" t="s">
        <v>34767</v>
      </c>
      <c r="B21826" s="101">
        <v>4.81</v>
      </c>
      <c r="C21826" s="102"/>
      <c r="D21826" s="100" t="s">
        <v>34912</v>
      </c>
      <c r="E21826" s="101">
        <v>39.64</v>
      </c>
      <c r="F21826" s="102"/>
    </row>
    <row r="21827" ht="12.75" customHeight="1">
      <c r="A21827" s="100" t="s">
        <v>21840</v>
      </c>
      <c r="B21827" s="101">
        <v>4.81</v>
      </c>
      <c r="C21827" s="102"/>
      <c r="D21827" s="100" t="s">
        <v>22130</v>
      </c>
      <c r="E21827" s="101">
        <v>34.36</v>
      </c>
      <c r="F21827" s="102"/>
    </row>
    <row r="21828" ht="12.75" customHeight="1">
      <c r="A21828" s="100" t="s">
        <v>34768</v>
      </c>
      <c r="B21828" s="101">
        <v>616.43</v>
      </c>
      <c r="C21828" s="102"/>
      <c r="D21828" s="100" t="s">
        <v>34913</v>
      </c>
      <c r="E21828" s="101">
        <v>79.28</v>
      </c>
      <c r="F21828" s="102"/>
    </row>
    <row r="21829" ht="12.75" customHeight="1">
      <c r="A21829" s="100" t="s">
        <v>21842</v>
      </c>
      <c r="B21829" s="101">
        <v>616.43</v>
      </c>
      <c r="C21829" s="102"/>
      <c r="D21829" s="100" t="s">
        <v>22132</v>
      </c>
      <c r="E21829" s="101">
        <v>68.72</v>
      </c>
      <c r="F21829" s="102"/>
    </row>
    <row r="21830" ht="12.75" customHeight="1">
      <c r="A21830" s="100" t="s">
        <v>34769</v>
      </c>
      <c r="B21830" s="101">
        <v>325.76</v>
      </c>
      <c r="C21830" s="102"/>
      <c r="D21830" s="100" t="s">
        <v>34914</v>
      </c>
      <c r="E21830" s="101">
        <v>26.42</v>
      </c>
      <c r="F21830" s="102"/>
    </row>
    <row r="21831" ht="12.75" customHeight="1">
      <c r="A21831" s="100" t="s">
        <v>21844</v>
      </c>
      <c r="B21831" s="101">
        <v>325.76</v>
      </c>
      <c r="C21831" s="102"/>
      <c r="D21831" s="100" t="s">
        <v>22134</v>
      </c>
      <c r="E21831" s="101">
        <v>22.9</v>
      </c>
      <c r="F21831" s="102"/>
    </row>
    <row r="21832" ht="12.75" customHeight="1">
      <c r="A21832" s="100" t="s">
        <v>34770</v>
      </c>
      <c r="B21832" s="101">
        <v>5.86</v>
      </c>
      <c r="C21832" s="102"/>
      <c r="D21832" s="100" t="s">
        <v>34915</v>
      </c>
      <c r="E21832" s="101">
        <v>13.21</v>
      </c>
      <c r="F21832" s="102"/>
    </row>
    <row r="21833" ht="12.75" customHeight="1">
      <c r="A21833" s="100" t="s">
        <v>21846</v>
      </c>
      <c r="B21833" s="101">
        <v>5.86</v>
      </c>
      <c r="C21833" s="102"/>
      <c r="D21833" s="100" t="s">
        <v>22136</v>
      </c>
      <c r="E21833" s="101">
        <v>11.45</v>
      </c>
      <c r="F21833" s="102"/>
    </row>
    <row r="21834" ht="12.75" customHeight="1">
      <c r="A21834" s="100" t="s">
        <v>34771</v>
      </c>
      <c r="B21834" s="101">
        <v>1.49</v>
      </c>
      <c r="C21834" s="102"/>
      <c r="D21834" s="100" t="s">
        <v>34916</v>
      </c>
      <c r="E21834" s="101">
        <v>13.21</v>
      </c>
      <c r="F21834" s="102"/>
    </row>
    <row r="21835" ht="12.75" customHeight="1">
      <c r="A21835" s="100" t="s">
        <v>21848</v>
      </c>
      <c r="B21835" s="101">
        <v>1.49</v>
      </c>
      <c r="C21835" s="102"/>
      <c r="D21835" s="100" t="s">
        <v>22138</v>
      </c>
      <c r="E21835" s="101">
        <v>11.45</v>
      </c>
      <c r="F21835" s="102"/>
    </row>
    <row r="21836" ht="12.75" customHeight="1">
      <c r="A21836" s="100" t="s">
        <v>34772</v>
      </c>
      <c r="B21836" s="101">
        <v>545.34</v>
      </c>
      <c r="C21836" s="102"/>
      <c r="D21836" s="100" t="s">
        <v>34917</v>
      </c>
      <c r="E21836" s="101">
        <v>6.6</v>
      </c>
      <c r="F21836" s="102"/>
    </row>
    <row r="21837" ht="12.75" customHeight="1">
      <c r="A21837" s="100" t="s">
        <v>21850</v>
      </c>
      <c r="B21837" s="101">
        <v>543.58</v>
      </c>
      <c r="C21837" s="102"/>
      <c r="D21837" s="100" t="s">
        <v>22140</v>
      </c>
      <c r="E21837" s="101">
        <v>5.72</v>
      </c>
      <c r="F21837" s="102"/>
    </row>
    <row r="21838" ht="12.75" customHeight="1">
      <c r="A21838" s="100" t="s">
        <v>34773</v>
      </c>
      <c r="B21838" s="101">
        <v>3.72</v>
      </c>
      <c r="C21838" s="102"/>
      <c r="D21838" s="100" t="s">
        <v>34918</v>
      </c>
      <c r="E21838" s="101">
        <v>13.21</v>
      </c>
      <c r="F21838" s="102"/>
    </row>
    <row r="21839" ht="12.75" customHeight="1">
      <c r="A21839" s="100" t="s">
        <v>21852</v>
      </c>
      <c r="B21839" s="101">
        <v>3.72</v>
      </c>
      <c r="C21839" s="102"/>
      <c r="D21839" s="100" t="s">
        <v>22142</v>
      </c>
      <c r="E21839" s="101">
        <v>11.45</v>
      </c>
      <c r="F21839" s="102"/>
    </row>
    <row r="21840" ht="12.75" customHeight="1">
      <c r="A21840" s="100" t="s">
        <v>34774</v>
      </c>
      <c r="B21840" s="101">
        <v>9.65</v>
      </c>
      <c r="C21840" s="102"/>
      <c r="D21840" s="100" t="s">
        <v>34919</v>
      </c>
      <c r="E21840" s="101">
        <v>6.6</v>
      </c>
      <c r="F21840" s="102"/>
    </row>
    <row r="21841" ht="12.75" customHeight="1">
      <c r="A21841" s="100" t="s">
        <v>21854</v>
      </c>
      <c r="B21841" s="101">
        <v>9.65</v>
      </c>
      <c r="C21841" s="102"/>
      <c r="D21841" s="100" t="s">
        <v>22144</v>
      </c>
      <c r="E21841" s="101">
        <v>5.72</v>
      </c>
      <c r="F21841" s="102"/>
    </row>
    <row r="21842" ht="12.75" customHeight="1">
      <c r="A21842" s="100" t="s">
        <v>34775</v>
      </c>
      <c r="B21842" s="101">
        <v>10.19</v>
      </c>
      <c r="C21842" s="102"/>
      <c r="D21842" s="100" t="s">
        <v>34920</v>
      </c>
      <c r="E21842" s="101">
        <v>6.6</v>
      </c>
      <c r="F21842" s="102"/>
    </row>
    <row r="21843" ht="12.75" customHeight="1">
      <c r="A21843" s="100" t="s">
        <v>21856</v>
      </c>
      <c r="B21843" s="101">
        <v>10.19</v>
      </c>
      <c r="C21843" s="102"/>
      <c r="D21843" s="100" t="s">
        <v>22146</v>
      </c>
      <c r="E21843" s="101">
        <v>5.72</v>
      </c>
      <c r="F21843" s="102"/>
    </row>
    <row r="21844" ht="12.75" customHeight="1">
      <c r="A21844" s="100" t="s">
        <v>34776</v>
      </c>
      <c r="B21844" s="101">
        <v>13.16</v>
      </c>
      <c r="C21844" s="102"/>
      <c r="D21844" s="100" t="s">
        <v>34921</v>
      </c>
      <c r="E21844" s="101">
        <v>6.6</v>
      </c>
      <c r="F21844" s="102"/>
    </row>
    <row r="21845" ht="12.75" customHeight="1">
      <c r="A21845" s="100" t="s">
        <v>21858</v>
      </c>
      <c r="B21845" s="101">
        <v>13.16</v>
      </c>
      <c r="C21845" s="102"/>
      <c r="D21845" s="100" t="s">
        <v>22148</v>
      </c>
      <c r="E21845" s="101">
        <v>5.72</v>
      </c>
      <c r="F21845" s="102"/>
    </row>
    <row r="21846" ht="12.75" customHeight="1">
      <c r="A21846" s="100" t="s">
        <v>34777</v>
      </c>
      <c r="B21846" s="101">
        <v>2989.2</v>
      </c>
      <c r="C21846" s="102"/>
      <c r="D21846" s="100" t="s">
        <v>34922</v>
      </c>
      <c r="E21846" s="101">
        <v>19.82</v>
      </c>
      <c r="F21846" s="102"/>
    </row>
    <row r="21847" ht="12.75" customHeight="1">
      <c r="A21847" s="100" t="s">
        <v>21860</v>
      </c>
      <c r="B21847" s="101">
        <v>2989.2</v>
      </c>
      <c r="C21847" s="102"/>
      <c r="D21847" s="100" t="s">
        <v>22150</v>
      </c>
      <c r="E21847" s="101">
        <v>17.18</v>
      </c>
      <c r="F21847" s="102"/>
    </row>
    <row r="21848" ht="12.75" customHeight="1">
      <c r="A21848" s="100" t="s">
        <v>34778</v>
      </c>
      <c r="B21848" s="101">
        <v>2458.8</v>
      </c>
      <c r="C21848" s="102"/>
      <c r="D21848" s="100" t="s">
        <v>34923</v>
      </c>
      <c r="E21848" s="101">
        <v>2.64</v>
      </c>
      <c r="F21848" s="102"/>
    </row>
    <row r="21849" ht="12.75" customHeight="1">
      <c r="A21849" s="100" t="s">
        <v>21862</v>
      </c>
      <c r="B21849" s="101">
        <v>2458.8</v>
      </c>
      <c r="C21849" s="102"/>
      <c r="D21849" s="100" t="s">
        <v>22152</v>
      </c>
      <c r="E21849" s="101">
        <v>2.29</v>
      </c>
      <c r="F21849" s="102"/>
    </row>
    <row r="21850" ht="12.75" customHeight="1">
      <c r="A21850" s="100" t="s">
        <v>34779</v>
      </c>
      <c r="B21850" s="101">
        <v>1833.5</v>
      </c>
      <c r="C21850" s="102"/>
      <c r="D21850" s="100" t="s">
        <v>34924</v>
      </c>
      <c r="E21850" s="101">
        <v>39.64</v>
      </c>
      <c r="F21850" s="102"/>
    </row>
    <row r="21851" ht="12.75" customHeight="1">
      <c r="A21851" s="100" t="s">
        <v>21864</v>
      </c>
      <c r="B21851" s="101">
        <v>1833.5</v>
      </c>
      <c r="C21851" s="102"/>
      <c r="D21851" s="100" t="s">
        <v>22154</v>
      </c>
      <c r="E21851" s="101">
        <v>34.36</v>
      </c>
      <c r="F21851" s="102"/>
    </row>
    <row r="21852" ht="12.75" customHeight="1">
      <c r="A21852" s="100" t="s">
        <v>34780</v>
      </c>
      <c r="B21852" s="101">
        <v>3117.4</v>
      </c>
      <c r="C21852" s="102"/>
      <c r="D21852" s="100" t="s">
        <v>34925</v>
      </c>
      <c r="E21852" s="101">
        <v>52.85</v>
      </c>
      <c r="F21852" s="102"/>
    </row>
    <row r="21853" ht="12.75" customHeight="1">
      <c r="A21853" s="100" t="s">
        <v>21866</v>
      </c>
      <c r="B21853" s="101">
        <v>3117.4</v>
      </c>
      <c r="C21853" s="102"/>
      <c r="D21853" s="100" t="s">
        <v>22156</v>
      </c>
      <c r="E21853" s="101">
        <v>45.81</v>
      </c>
      <c r="F21853" s="102"/>
    </row>
    <row r="21854" ht="12.75" customHeight="1">
      <c r="A21854" s="100" t="s">
        <v>34781</v>
      </c>
      <c r="B21854" s="101">
        <v>5866.7</v>
      </c>
      <c r="C21854" s="102"/>
      <c r="D21854" s="100" t="s">
        <v>34926</v>
      </c>
      <c r="E21854" s="101">
        <v>79.28</v>
      </c>
      <c r="F21854" s="102"/>
    </row>
    <row r="21855" ht="12.75" customHeight="1">
      <c r="A21855" s="100" t="s">
        <v>21868</v>
      </c>
      <c r="B21855" s="101">
        <v>5866.7</v>
      </c>
      <c r="C21855" s="102"/>
      <c r="D21855" s="100" t="s">
        <v>22158</v>
      </c>
      <c r="E21855" s="101">
        <v>68.72</v>
      </c>
      <c r="F21855" s="102"/>
    </row>
    <row r="21856" ht="12.75" customHeight="1">
      <c r="A21856" s="100" t="s">
        <v>34782</v>
      </c>
      <c r="B21856" s="101">
        <v>3354.7</v>
      </c>
      <c r="C21856" s="102"/>
      <c r="D21856" s="100" t="s">
        <v>34927</v>
      </c>
      <c r="E21856" s="101">
        <v>6.6</v>
      </c>
      <c r="F21856" s="102"/>
    </row>
    <row r="21857" ht="12.75" customHeight="1">
      <c r="A21857" s="100" t="s">
        <v>21870</v>
      </c>
      <c r="B21857" s="101">
        <v>3354.7</v>
      </c>
      <c r="C21857" s="102"/>
      <c r="D21857" s="100" t="s">
        <v>22160</v>
      </c>
      <c r="E21857" s="101">
        <v>5.72</v>
      </c>
      <c r="F21857" s="102"/>
    </row>
    <row r="21858" ht="12.75" customHeight="1">
      <c r="A21858" s="100" t="s">
        <v>34783</v>
      </c>
      <c r="B21858" s="101">
        <v>3609.7</v>
      </c>
      <c r="C21858" s="102"/>
      <c r="D21858" s="100" t="s">
        <v>34928</v>
      </c>
      <c r="E21858" s="101">
        <v>114.95</v>
      </c>
      <c r="F21858" s="102"/>
    </row>
    <row r="21859" ht="12.75" customHeight="1">
      <c r="A21859" s="100" t="s">
        <v>21872</v>
      </c>
      <c r="B21859" s="101">
        <v>3609.7</v>
      </c>
      <c r="C21859" s="102"/>
      <c r="D21859" s="100" t="s">
        <v>22162</v>
      </c>
      <c r="E21859" s="101">
        <v>100.86</v>
      </c>
      <c r="F21859" s="102"/>
    </row>
    <row r="21860" ht="12.75" customHeight="1">
      <c r="A21860" s="100" t="s">
        <v>34784</v>
      </c>
      <c r="B21860" s="101">
        <v>40488.8</v>
      </c>
      <c r="C21860" s="102"/>
      <c r="D21860" s="100" t="s">
        <v>34929</v>
      </c>
      <c r="E21860" s="101">
        <v>2182.14</v>
      </c>
      <c r="F21860" s="102"/>
    </row>
    <row r="21861" ht="12.75" customHeight="1">
      <c r="A21861" s="100" t="s">
        <v>21874</v>
      </c>
      <c r="B21861" s="101">
        <v>40488.8</v>
      </c>
      <c r="C21861" s="102"/>
      <c r="D21861" s="100" t="s">
        <v>22164</v>
      </c>
      <c r="E21861" s="101">
        <v>2164.53</v>
      </c>
      <c r="F21861" s="102"/>
    </row>
    <row r="21862" ht="12.75" customHeight="1">
      <c r="A21862" s="100" t="s">
        <v>34785</v>
      </c>
      <c r="B21862" s="101">
        <v>55.43</v>
      </c>
      <c r="C21862" s="102"/>
      <c r="D21862" s="100" t="s">
        <v>34930</v>
      </c>
      <c r="E21862" s="101">
        <v>2292.95</v>
      </c>
      <c r="F21862" s="102"/>
    </row>
    <row r="21863" ht="12.75" customHeight="1">
      <c r="A21863" s="100" t="s">
        <v>21876</v>
      </c>
      <c r="B21863" s="101">
        <v>55.43</v>
      </c>
      <c r="C21863" s="102"/>
      <c r="D21863" s="100" t="s">
        <v>22166</v>
      </c>
      <c r="E21863" s="101">
        <v>2275.34</v>
      </c>
      <c r="F21863" s="102"/>
    </row>
    <row r="21864" ht="12.75" customHeight="1">
      <c r="A21864" s="100" t="s">
        <v>34786</v>
      </c>
      <c r="B21864" s="101">
        <v>27.44</v>
      </c>
      <c r="C21864" s="102"/>
      <c r="D21864" s="100" t="s">
        <v>34931</v>
      </c>
      <c r="E21864" s="101">
        <v>2592.14</v>
      </c>
      <c r="F21864" s="102"/>
    </row>
    <row r="21865" ht="12.75" customHeight="1">
      <c r="A21865" s="100" t="s">
        <v>21878</v>
      </c>
      <c r="B21865" s="101">
        <v>27.44</v>
      </c>
      <c r="C21865" s="102"/>
      <c r="D21865" s="100" t="s">
        <v>22168</v>
      </c>
      <c r="E21865" s="101">
        <v>2574.53</v>
      </c>
      <c r="F21865" s="102"/>
    </row>
    <row r="21866" ht="12.75" customHeight="1">
      <c r="A21866" s="100" t="s">
        <v>34787</v>
      </c>
      <c r="B21866" s="101">
        <v>4.8</v>
      </c>
      <c r="C21866" s="102"/>
      <c r="D21866" s="100" t="s">
        <v>34932</v>
      </c>
      <c r="E21866" s="101">
        <v>2702.95</v>
      </c>
      <c r="F21866" s="102"/>
    </row>
    <row r="21867" ht="12.75" customHeight="1">
      <c r="A21867" s="100" t="s">
        <v>21880</v>
      </c>
      <c r="B21867" s="101">
        <v>4.2</v>
      </c>
      <c r="C21867" s="102"/>
      <c r="D21867" s="100" t="s">
        <v>22170</v>
      </c>
      <c r="E21867" s="101">
        <v>2685.34</v>
      </c>
      <c r="F21867" s="102"/>
    </row>
    <row r="21868" ht="12.75" customHeight="1">
      <c r="A21868" s="100" t="s">
        <v>34788</v>
      </c>
      <c r="B21868" s="101">
        <v>687.25</v>
      </c>
      <c r="C21868" s="102"/>
      <c r="D21868" s="100" t="s">
        <v>34933</v>
      </c>
      <c r="E21868" s="101">
        <v>2060.25</v>
      </c>
      <c r="F21868" s="102"/>
    </row>
    <row r="21869" ht="12.75" customHeight="1">
      <c r="A21869" s="100" t="s">
        <v>21882</v>
      </c>
      <c r="B21869" s="101">
        <v>687.25</v>
      </c>
      <c r="C21869" s="102"/>
      <c r="D21869" s="100" t="s">
        <v>22172</v>
      </c>
      <c r="E21869" s="101">
        <v>2042.64</v>
      </c>
      <c r="F21869" s="102"/>
    </row>
    <row r="21870" ht="12.75" customHeight="1">
      <c r="A21870" s="100" t="s">
        <v>34789</v>
      </c>
      <c r="B21870" s="101">
        <v>0.5</v>
      </c>
      <c r="C21870" s="102"/>
      <c r="D21870" s="100" t="s">
        <v>34934</v>
      </c>
      <c r="E21870" s="101">
        <v>1714.67</v>
      </c>
      <c r="F21870" s="102"/>
    </row>
    <row r="21871" ht="12.75" customHeight="1">
      <c r="A21871" s="100" t="s">
        <v>21884</v>
      </c>
      <c r="B21871" s="101">
        <v>0.44</v>
      </c>
      <c r="C21871" s="102"/>
      <c r="D21871" s="100" t="s">
        <v>22174</v>
      </c>
      <c r="E21871" s="101">
        <v>1679.44</v>
      </c>
      <c r="F21871" s="102"/>
    </row>
    <row r="21872" ht="12.75" customHeight="1">
      <c r="A21872" s="100" t="s">
        <v>34790</v>
      </c>
      <c r="B21872" s="101">
        <v>6.86</v>
      </c>
      <c r="C21872" s="102"/>
      <c r="D21872" s="100" t="s">
        <v>34935</v>
      </c>
      <c r="E21872" s="101">
        <v>177.46</v>
      </c>
      <c r="F21872" s="102"/>
    </row>
    <row r="21873" ht="12.75" customHeight="1">
      <c r="A21873" s="100" t="s">
        <v>21886</v>
      </c>
      <c r="B21873" s="101">
        <v>6.06</v>
      </c>
      <c r="C21873" s="102"/>
      <c r="D21873" s="100" t="s">
        <v>22176</v>
      </c>
      <c r="E21873" s="101">
        <v>173.94</v>
      </c>
      <c r="F21873" s="102"/>
    </row>
    <row r="21874" ht="12.75" customHeight="1">
      <c r="A21874" s="100" t="s">
        <v>34791</v>
      </c>
      <c r="B21874" s="101">
        <v>73.96</v>
      </c>
      <c r="C21874" s="102"/>
      <c r="D21874" s="100" t="s">
        <v>34936</v>
      </c>
      <c r="E21874" s="101">
        <v>228.18</v>
      </c>
      <c r="F21874" s="102"/>
    </row>
    <row r="21875" ht="12.75" customHeight="1">
      <c r="A21875" s="100" t="s">
        <v>21888</v>
      </c>
      <c r="B21875" s="101">
        <v>64.19</v>
      </c>
      <c r="C21875" s="102"/>
      <c r="D21875" s="100" t="s">
        <v>22178</v>
      </c>
      <c r="E21875" s="101">
        <v>222.89</v>
      </c>
      <c r="F21875" s="102"/>
    </row>
    <row r="21876" ht="12.75" customHeight="1">
      <c r="A21876" s="100" t="s">
        <v>34792</v>
      </c>
      <c r="B21876" s="101">
        <v>2846.8</v>
      </c>
      <c r="C21876" s="102"/>
      <c r="D21876" s="100" t="s">
        <v>34937</v>
      </c>
      <c r="E21876" s="101">
        <v>35.01</v>
      </c>
      <c r="F21876" s="102"/>
    </row>
    <row r="21877" ht="12.75" customHeight="1">
      <c r="A21877" s="100" t="s">
        <v>21890</v>
      </c>
      <c r="B21877" s="101">
        <v>2846.8</v>
      </c>
      <c r="C21877" s="102"/>
      <c r="D21877" s="100" t="s">
        <v>22180</v>
      </c>
      <c r="E21877" s="101">
        <v>32.37</v>
      </c>
      <c r="F21877" s="102"/>
    </row>
    <row r="21878" ht="12.75" customHeight="1">
      <c r="A21878" s="100" t="s">
        <v>34793</v>
      </c>
      <c r="B21878" s="101">
        <v>2341.7</v>
      </c>
      <c r="C21878" s="102"/>
      <c r="D21878" s="100" t="s">
        <v>34938</v>
      </c>
      <c r="E21878" s="101">
        <v>70.03</v>
      </c>
      <c r="F21878" s="102"/>
    </row>
    <row r="21879" ht="12.75" customHeight="1">
      <c r="A21879" s="100" t="s">
        <v>21892</v>
      </c>
      <c r="B21879" s="101">
        <v>2341.7</v>
      </c>
      <c r="C21879" s="102"/>
      <c r="D21879" s="100" t="s">
        <v>22182</v>
      </c>
      <c r="E21879" s="101">
        <v>64.75</v>
      </c>
      <c r="F21879" s="102"/>
    </row>
    <row r="21880" ht="12.75" customHeight="1">
      <c r="A21880" s="100" t="s">
        <v>34794</v>
      </c>
      <c r="B21880" s="101">
        <v>1746.2</v>
      </c>
      <c r="C21880" s="102"/>
      <c r="D21880" s="100" t="s">
        <v>34939</v>
      </c>
      <c r="E21880" s="101">
        <v>126.85</v>
      </c>
      <c r="F21880" s="102"/>
    </row>
    <row r="21881" ht="12.75" customHeight="1">
      <c r="A21881" s="100" t="s">
        <v>21894</v>
      </c>
      <c r="B21881" s="101">
        <v>1746.2</v>
      </c>
      <c r="C21881" s="102"/>
      <c r="D21881" s="100" t="s">
        <v>22184</v>
      </c>
      <c r="E21881" s="101">
        <v>118.04</v>
      </c>
      <c r="F21881" s="102"/>
    </row>
    <row r="21882" ht="12.75" customHeight="1">
      <c r="A21882" s="100" t="s">
        <v>34795</v>
      </c>
      <c r="B21882" s="101">
        <v>2969.0</v>
      </c>
      <c r="C21882" s="102"/>
      <c r="D21882" s="100" t="s">
        <v>34940</v>
      </c>
      <c r="E21882" s="101">
        <v>196.88</v>
      </c>
      <c r="F21882" s="102"/>
    </row>
    <row r="21883" ht="12.75" customHeight="1">
      <c r="A21883" s="100" t="s">
        <v>21896</v>
      </c>
      <c r="B21883" s="101">
        <v>2969.0</v>
      </c>
      <c r="C21883" s="102"/>
      <c r="D21883" s="100" t="s">
        <v>22186</v>
      </c>
      <c r="E21883" s="101">
        <v>182.79</v>
      </c>
      <c r="F21883" s="102"/>
    </row>
    <row r="21884" ht="12.75" customHeight="1">
      <c r="A21884" s="100" t="s">
        <v>34796</v>
      </c>
      <c r="B21884" s="101">
        <v>5587.3</v>
      </c>
      <c r="C21884" s="102"/>
      <c r="D21884" s="100" t="s">
        <v>34941</v>
      </c>
      <c r="E21884" s="101">
        <v>118.35</v>
      </c>
      <c r="F21884" s="102"/>
    </row>
    <row r="21885" ht="12.75" customHeight="1">
      <c r="A21885" s="100" t="s">
        <v>21898</v>
      </c>
      <c r="B21885" s="101">
        <v>5587.3</v>
      </c>
      <c r="C21885" s="102"/>
      <c r="D21885" s="100" t="s">
        <v>22188</v>
      </c>
      <c r="E21885" s="101">
        <v>109.54</v>
      </c>
      <c r="F21885" s="102"/>
    </row>
    <row r="21886" ht="12.75" customHeight="1">
      <c r="A21886" s="100" t="s">
        <v>34797</v>
      </c>
      <c r="B21886" s="101">
        <v>3195.0</v>
      </c>
      <c r="C21886" s="102"/>
      <c r="D21886" s="100" t="s">
        <v>34942</v>
      </c>
      <c r="E21886" s="101">
        <v>163.99</v>
      </c>
      <c r="F21886" s="102"/>
    </row>
    <row r="21887" ht="12.75" customHeight="1">
      <c r="A21887" s="100" t="s">
        <v>21900</v>
      </c>
      <c r="B21887" s="101">
        <v>3195.0</v>
      </c>
      <c r="C21887" s="102"/>
      <c r="D21887" s="100" t="s">
        <v>22190</v>
      </c>
      <c r="E21887" s="101">
        <v>151.66</v>
      </c>
      <c r="F21887" s="102"/>
    </row>
    <row r="21888" ht="12.75" customHeight="1">
      <c r="A21888" s="100" t="s">
        <v>34798</v>
      </c>
      <c r="B21888" s="101">
        <v>3437.8</v>
      </c>
      <c r="C21888" s="102"/>
      <c r="D21888" s="100" t="s">
        <v>34943</v>
      </c>
      <c r="E21888" s="101">
        <v>155.72</v>
      </c>
      <c r="F21888" s="102"/>
    </row>
    <row r="21889" ht="12.75" customHeight="1">
      <c r="A21889" s="100" t="s">
        <v>21902</v>
      </c>
      <c r="B21889" s="101">
        <v>3437.8</v>
      </c>
      <c r="C21889" s="102"/>
      <c r="D21889" s="100" t="s">
        <v>22192</v>
      </c>
      <c r="E21889" s="101">
        <v>143.4</v>
      </c>
      <c r="F21889" s="102"/>
    </row>
    <row r="21890" ht="12.75" customHeight="1">
      <c r="A21890" s="100" t="s">
        <v>34799</v>
      </c>
      <c r="B21890" s="101">
        <v>54.44</v>
      </c>
      <c r="C21890" s="102"/>
      <c r="D21890" s="100" t="s">
        <v>34944</v>
      </c>
      <c r="E21890" s="101">
        <v>204.04</v>
      </c>
      <c r="F21890" s="102"/>
    </row>
    <row r="21891" ht="12.75" customHeight="1">
      <c r="A21891" s="100" t="s">
        <v>21904</v>
      </c>
      <c r="B21891" s="101">
        <v>54.44</v>
      </c>
      <c r="C21891" s="102"/>
      <c r="D21891" s="100" t="s">
        <v>22194</v>
      </c>
      <c r="E21891" s="101">
        <v>188.19</v>
      </c>
      <c r="F21891" s="102"/>
    </row>
    <row r="21892" ht="12.75" customHeight="1">
      <c r="A21892" s="100" t="s">
        <v>34800</v>
      </c>
      <c r="B21892" s="101">
        <v>47.19</v>
      </c>
      <c r="C21892" s="102"/>
      <c r="D21892" s="100" t="s">
        <v>34945</v>
      </c>
      <c r="E21892" s="101">
        <v>100.3</v>
      </c>
      <c r="F21892" s="102"/>
    </row>
    <row r="21893" ht="12.75" customHeight="1">
      <c r="A21893" s="100" t="s">
        <v>21906</v>
      </c>
      <c r="B21893" s="101">
        <v>47.19</v>
      </c>
      <c r="C21893" s="102"/>
      <c r="D21893" s="100" t="s">
        <v>22196</v>
      </c>
      <c r="E21893" s="101">
        <v>93.25</v>
      </c>
      <c r="F21893" s="102"/>
    </row>
    <row r="21894" ht="12.75" customHeight="1">
      <c r="A21894" s="100" t="s">
        <v>34801</v>
      </c>
      <c r="B21894" s="101">
        <v>31.78</v>
      </c>
      <c r="C21894" s="102"/>
      <c r="D21894" s="100" t="s">
        <v>34946</v>
      </c>
      <c r="E21894" s="101">
        <v>84.2</v>
      </c>
      <c r="F21894" s="102"/>
    </row>
    <row r="21895" ht="12.75" customHeight="1">
      <c r="A21895" s="100" t="s">
        <v>21908</v>
      </c>
      <c r="B21895" s="101">
        <v>31.78</v>
      </c>
      <c r="C21895" s="102"/>
      <c r="D21895" s="100" t="s">
        <v>22198</v>
      </c>
      <c r="E21895" s="101">
        <v>78.04</v>
      </c>
      <c r="F21895" s="102"/>
    </row>
    <row r="21896" ht="12.75" customHeight="1">
      <c r="A21896" s="100" t="s">
        <v>34802</v>
      </c>
      <c r="B21896" s="101">
        <v>25.0</v>
      </c>
      <c r="C21896" s="102"/>
      <c r="D21896" s="100" t="s">
        <v>34947</v>
      </c>
      <c r="E21896" s="101">
        <v>18.37</v>
      </c>
      <c r="F21896" s="102"/>
    </row>
    <row r="21897" ht="12.75" customHeight="1">
      <c r="A21897" s="100" t="s">
        <v>21910</v>
      </c>
      <c r="B21897" s="101">
        <v>25.0</v>
      </c>
      <c r="C21897" s="102"/>
      <c r="D21897" s="100" t="s">
        <v>22200</v>
      </c>
      <c r="E21897" s="101">
        <v>16.95</v>
      </c>
      <c r="F21897" s="102"/>
    </row>
    <row r="21898" ht="12.75" customHeight="1">
      <c r="A21898" s="100" t="s">
        <v>34803</v>
      </c>
      <c r="B21898" s="101">
        <v>43.54</v>
      </c>
      <c r="C21898" s="102"/>
      <c r="D21898" s="100" t="s">
        <v>34948</v>
      </c>
      <c r="E21898" s="101">
        <v>35.24</v>
      </c>
      <c r="F21898" s="102"/>
    </row>
    <row r="21899" ht="12.75" customHeight="1">
      <c r="A21899" s="100" t="s">
        <v>21912</v>
      </c>
      <c r="B21899" s="101">
        <v>43.54</v>
      </c>
      <c r="C21899" s="102"/>
      <c r="D21899" s="100" t="s">
        <v>22202</v>
      </c>
      <c r="E21899" s="101">
        <v>32.39</v>
      </c>
      <c r="F21899" s="102"/>
    </row>
    <row r="21900" ht="12.75" customHeight="1">
      <c r="A21900" s="100" t="s">
        <v>34804</v>
      </c>
      <c r="B21900" s="101">
        <v>12.0</v>
      </c>
      <c r="C21900" s="102"/>
      <c r="D21900" s="100" t="s">
        <v>34949</v>
      </c>
      <c r="E21900" s="101">
        <v>85.93</v>
      </c>
      <c r="F21900" s="102"/>
    </row>
    <row r="21901" ht="12.75" customHeight="1">
      <c r="A21901" s="100" t="s">
        <v>21914</v>
      </c>
      <c r="B21901" s="101">
        <v>12.0</v>
      </c>
      <c r="C21901" s="102"/>
      <c r="D21901" s="100" t="s">
        <v>22204</v>
      </c>
      <c r="E21901" s="101">
        <v>79.07</v>
      </c>
      <c r="F21901" s="102"/>
    </row>
    <row r="21902" ht="12.75" customHeight="1">
      <c r="A21902" s="100" t="s">
        <v>34805</v>
      </c>
      <c r="B21902" s="101">
        <v>72.7</v>
      </c>
      <c r="C21902" s="102"/>
      <c r="D21902" s="100" t="s">
        <v>34950</v>
      </c>
      <c r="E21902" s="101">
        <v>148.48</v>
      </c>
      <c r="F21902" s="102"/>
    </row>
    <row r="21903" ht="12.75" customHeight="1">
      <c r="A21903" s="100" t="s">
        <v>21916</v>
      </c>
      <c r="B21903" s="101">
        <v>72.7</v>
      </c>
      <c r="C21903" s="102"/>
      <c r="D21903" s="100" t="s">
        <v>22206</v>
      </c>
      <c r="E21903" s="101">
        <v>136.61</v>
      </c>
      <c r="F21903" s="102"/>
    </row>
    <row r="21904" ht="12.75" customHeight="1">
      <c r="A21904" s="100" t="s">
        <v>34806</v>
      </c>
      <c r="B21904" s="101">
        <v>64.09</v>
      </c>
      <c r="C21904" s="102"/>
      <c r="D21904" s="100" t="s">
        <v>34951</v>
      </c>
      <c r="E21904" s="101">
        <v>40.67</v>
      </c>
      <c r="F21904" s="102"/>
    </row>
    <row r="21905" ht="12.75" customHeight="1">
      <c r="A21905" s="100" t="s">
        <v>21918</v>
      </c>
      <c r="B21905" s="101">
        <v>64.09</v>
      </c>
      <c r="C21905" s="102"/>
      <c r="D21905" s="100" t="s">
        <v>22208</v>
      </c>
      <c r="E21905" s="101">
        <v>37.34</v>
      </c>
      <c r="F21905" s="102"/>
    </row>
    <row r="21906" ht="12.75" customHeight="1">
      <c r="A21906" s="100" t="s">
        <v>34807</v>
      </c>
      <c r="B21906" s="101">
        <v>65.83</v>
      </c>
      <c r="C21906" s="102"/>
      <c r="D21906" s="100" t="s">
        <v>34952</v>
      </c>
      <c r="E21906" s="101">
        <v>48.28</v>
      </c>
      <c r="F21906" s="102"/>
    </row>
    <row r="21907" ht="12.75" customHeight="1">
      <c r="A21907" s="100" t="s">
        <v>21920</v>
      </c>
      <c r="B21907" s="101">
        <v>65.83</v>
      </c>
      <c r="C21907" s="102"/>
      <c r="D21907" s="100" t="s">
        <v>22210</v>
      </c>
      <c r="E21907" s="101">
        <v>44.39</v>
      </c>
      <c r="F21907" s="102"/>
    </row>
    <row r="21908" ht="12.75" customHeight="1">
      <c r="A21908" s="100" t="s">
        <v>34808</v>
      </c>
      <c r="B21908" s="101">
        <v>86.01</v>
      </c>
      <c r="C21908" s="102"/>
      <c r="D21908" s="100" t="s">
        <v>34953</v>
      </c>
      <c r="E21908" s="101">
        <v>18.15</v>
      </c>
      <c r="F21908" s="102"/>
    </row>
    <row r="21909" ht="12.75" customHeight="1">
      <c r="A21909" s="100" t="s">
        <v>21922</v>
      </c>
      <c r="B21909" s="101">
        <v>86.01</v>
      </c>
      <c r="C21909" s="102"/>
      <c r="D21909" s="100" t="s">
        <v>22212</v>
      </c>
      <c r="E21909" s="101">
        <v>16.12</v>
      </c>
      <c r="F21909" s="102"/>
    </row>
    <row r="21910" ht="12.75" customHeight="1">
      <c r="A21910" s="100" t="s">
        <v>34809</v>
      </c>
      <c r="B21910" s="101">
        <v>19.0</v>
      </c>
      <c r="C21910" s="102"/>
      <c r="D21910" s="100" t="s">
        <v>34954</v>
      </c>
      <c r="E21910" s="101">
        <v>9.93</v>
      </c>
      <c r="F21910" s="102"/>
    </row>
    <row r="21911" ht="12.75" customHeight="1">
      <c r="A21911" s="100" t="s">
        <v>21924</v>
      </c>
      <c r="B21911" s="101">
        <v>19.0</v>
      </c>
      <c r="C21911" s="102"/>
      <c r="D21911" s="100" t="s">
        <v>22214</v>
      </c>
      <c r="E21911" s="101">
        <v>8.83</v>
      </c>
      <c r="F21911" s="102"/>
    </row>
    <row r="21912" ht="12.75" customHeight="1">
      <c r="A21912" s="100" t="s">
        <v>34810</v>
      </c>
      <c r="B21912" s="101">
        <v>60.86</v>
      </c>
      <c r="C21912" s="102"/>
      <c r="D21912" s="100" t="s">
        <v>34955</v>
      </c>
      <c r="E21912" s="101">
        <v>10.19</v>
      </c>
      <c r="F21912" s="102"/>
    </row>
    <row r="21913" ht="12.75" customHeight="1">
      <c r="A21913" s="100" t="s">
        <v>21926</v>
      </c>
      <c r="B21913" s="101">
        <v>60.86</v>
      </c>
      <c r="C21913" s="102"/>
      <c r="D21913" s="100" t="s">
        <v>22216</v>
      </c>
      <c r="E21913" s="101">
        <v>9.03</v>
      </c>
      <c r="F21913" s="102"/>
    </row>
    <row r="21914" ht="12.75" customHeight="1">
      <c r="A21914" s="100" t="s">
        <v>34811</v>
      </c>
      <c r="B21914" s="101">
        <v>63.36</v>
      </c>
      <c r="C21914" s="102"/>
      <c r="D21914" s="100" t="s">
        <v>34956</v>
      </c>
      <c r="E21914" s="101">
        <v>10.82</v>
      </c>
      <c r="F21914" s="102"/>
    </row>
    <row r="21915" ht="12.75" customHeight="1">
      <c r="A21915" s="100" t="s">
        <v>21928</v>
      </c>
      <c r="B21915" s="101">
        <v>63.36</v>
      </c>
      <c r="C21915" s="102"/>
      <c r="D21915" s="100" t="s">
        <v>22218</v>
      </c>
      <c r="E21915" s="101">
        <v>9.61</v>
      </c>
      <c r="F21915" s="102"/>
    </row>
    <row r="21916" ht="12.75" customHeight="1">
      <c r="A21916" s="100" t="s">
        <v>34812</v>
      </c>
      <c r="B21916" s="101">
        <v>49.5</v>
      </c>
      <c r="C21916" s="102"/>
      <c r="D21916" s="100" t="s">
        <v>34957</v>
      </c>
      <c r="E21916" s="101">
        <v>11.14</v>
      </c>
      <c r="F21916" s="102"/>
    </row>
    <row r="21917" ht="12.75" customHeight="1">
      <c r="A21917" s="100" t="s">
        <v>21930</v>
      </c>
      <c r="B21917" s="101">
        <v>49.5</v>
      </c>
      <c r="C21917" s="102"/>
      <c r="D21917" s="100" t="s">
        <v>22220</v>
      </c>
      <c r="E21917" s="101">
        <v>9.89</v>
      </c>
      <c r="F21917" s="102"/>
    </row>
    <row r="21918" ht="12.75" customHeight="1">
      <c r="A21918" s="100" t="s">
        <v>34813</v>
      </c>
      <c r="B21918" s="101">
        <v>46.8</v>
      </c>
      <c r="C21918" s="102"/>
      <c r="D21918" s="100" t="s">
        <v>34958</v>
      </c>
      <c r="E21918" s="101">
        <v>11.55</v>
      </c>
      <c r="F21918" s="102"/>
    </row>
    <row r="21919" ht="12.75" customHeight="1">
      <c r="A21919" s="100" t="s">
        <v>21932</v>
      </c>
      <c r="B21919" s="101">
        <v>46.8</v>
      </c>
      <c r="C21919" s="102"/>
      <c r="D21919" s="100" t="s">
        <v>22222</v>
      </c>
      <c r="E21919" s="101">
        <v>10.27</v>
      </c>
      <c r="F21919" s="102"/>
    </row>
    <row r="21920" ht="12.75" customHeight="1">
      <c r="A21920" s="100" t="s">
        <v>34814</v>
      </c>
      <c r="B21920" s="101">
        <v>72.0</v>
      </c>
      <c r="C21920" s="102"/>
      <c r="D21920" s="100" t="s">
        <v>34959</v>
      </c>
      <c r="E21920" s="101">
        <v>58.5</v>
      </c>
      <c r="F21920" s="102"/>
    </row>
    <row r="21921" ht="12.75" customHeight="1">
      <c r="A21921" s="100" t="s">
        <v>21934</v>
      </c>
      <c r="B21921" s="101">
        <v>72.0</v>
      </c>
      <c r="C21921" s="102"/>
      <c r="D21921" s="100" t="s">
        <v>22224</v>
      </c>
      <c r="E21921" s="101">
        <v>53.49</v>
      </c>
      <c r="F21921" s="102"/>
    </row>
    <row r="21922" ht="12.75" customHeight="1">
      <c r="A21922" s="100" t="s">
        <v>34815</v>
      </c>
      <c r="B21922" s="101">
        <v>25.0</v>
      </c>
      <c r="C21922" s="102"/>
      <c r="D21922" s="100" t="s">
        <v>34960</v>
      </c>
      <c r="E21922" s="101">
        <v>18.15</v>
      </c>
      <c r="F21922" s="102"/>
    </row>
    <row r="21923" ht="12.75" customHeight="1">
      <c r="A21923" s="100" t="s">
        <v>21936</v>
      </c>
      <c r="B21923" s="101">
        <v>25.0</v>
      </c>
      <c r="C21923" s="102"/>
      <c r="D21923" s="100" t="s">
        <v>22226</v>
      </c>
      <c r="E21923" s="101">
        <v>16.12</v>
      </c>
      <c r="F21923" s="102"/>
    </row>
    <row r="21924" ht="12.75" customHeight="1">
      <c r="A21924" s="100" t="s">
        <v>34816</v>
      </c>
      <c r="B21924" s="101">
        <v>86.2</v>
      </c>
      <c r="C21924" s="102"/>
      <c r="D21924" s="100" t="s">
        <v>34961</v>
      </c>
      <c r="E21924" s="101">
        <v>12.36</v>
      </c>
      <c r="F21924" s="102"/>
    </row>
    <row r="21925" ht="12.75" customHeight="1">
      <c r="A21925" s="100" t="s">
        <v>21938</v>
      </c>
      <c r="B21925" s="101">
        <v>86.2</v>
      </c>
      <c r="C21925" s="102"/>
      <c r="D21925" s="100" t="s">
        <v>22228</v>
      </c>
      <c r="E21925" s="101">
        <v>11.11</v>
      </c>
      <c r="F21925" s="102"/>
    </row>
    <row r="21926" ht="12.75" customHeight="1">
      <c r="A21926" s="100" t="s">
        <v>34817</v>
      </c>
      <c r="B21926" s="101">
        <v>89.77</v>
      </c>
      <c r="C21926" s="102"/>
      <c r="D21926" s="100" t="s">
        <v>34962</v>
      </c>
      <c r="E21926" s="101">
        <v>46.94</v>
      </c>
      <c r="F21926" s="102"/>
    </row>
    <row r="21927" ht="12.75" customHeight="1">
      <c r="A21927" s="100" t="s">
        <v>21940</v>
      </c>
      <c r="B21927" s="101">
        <v>89.77</v>
      </c>
      <c r="C21927" s="102"/>
      <c r="D21927" s="100" t="s">
        <v>22230</v>
      </c>
      <c r="E21927" s="101">
        <v>43.42</v>
      </c>
      <c r="F21927" s="102"/>
    </row>
    <row r="21928" ht="12.75" customHeight="1">
      <c r="A21928" s="100" t="s">
        <v>34818</v>
      </c>
      <c r="B21928" s="101">
        <v>60.5</v>
      </c>
      <c r="C21928" s="102"/>
      <c r="D21928" s="100" t="s">
        <v>34963</v>
      </c>
      <c r="E21928" s="101">
        <v>79.97</v>
      </c>
      <c r="F21928" s="102"/>
    </row>
    <row r="21929" ht="12.75" customHeight="1">
      <c r="A21929" s="100" t="s">
        <v>21942</v>
      </c>
      <c r="B21929" s="101">
        <v>60.5</v>
      </c>
      <c r="C21929" s="102"/>
      <c r="D21929" s="100" t="s">
        <v>22232</v>
      </c>
      <c r="E21929" s="101">
        <v>73.84</v>
      </c>
      <c r="F21929" s="102"/>
    </row>
    <row r="21930" ht="12.75" customHeight="1">
      <c r="A21930" s="100" t="s">
        <v>34819</v>
      </c>
      <c r="B21930" s="101">
        <v>46.8</v>
      </c>
      <c r="C21930" s="102"/>
      <c r="D21930" s="100" t="s">
        <v>34964</v>
      </c>
      <c r="E21930" s="101">
        <v>203.09</v>
      </c>
      <c r="F21930" s="102"/>
    </row>
    <row r="21931" ht="12.75" customHeight="1">
      <c r="A21931" s="100" t="s">
        <v>21944</v>
      </c>
      <c r="B21931" s="101">
        <v>46.8</v>
      </c>
      <c r="C21931" s="102"/>
      <c r="D21931" s="100" t="s">
        <v>22234</v>
      </c>
      <c r="E21931" s="101">
        <v>187.48</v>
      </c>
      <c r="F21931" s="102"/>
    </row>
    <row r="21932" ht="12.75" customHeight="1">
      <c r="A21932" s="100" t="s">
        <v>34820</v>
      </c>
      <c r="B21932" s="101">
        <v>101.99</v>
      </c>
      <c r="C21932" s="102"/>
      <c r="D21932" s="100" t="s">
        <v>34965</v>
      </c>
      <c r="E21932" s="101">
        <v>342.77</v>
      </c>
      <c r="F21932" s="102"/>
    </row>
    <row r="21933" ht="12.75" customHeight="1">
      <c r="A21933" s="100" t="s">
        <v>21946</v>
      </c>
      <c r="B21933" s="101">
        <v>101.99</v>
      </c>
      <c r="C21933" s="102"/>
      <c r="D21933" s="100" t="s">
        <v>22236</v>
      </c>
      <c r="E21933" s="101">
        <v>315.67</v>
      </c>
      <c r="F21933" s="102"/>
    </row>
    <row r="21934" ht="12.75" customHeight="1">
      <c r="A21934" s="100" t="s">
        <v>34821</v>
      </c>
      <c r="B21934" s="101">
        <v>65.0</v>
      </c>
      <c r="C21934" s="102"/>
      <c r="D21934" s="100" t="s">
        <v>34966</v>
      </c>
      <c r="E21934" s="101">
        <v>91.78</v>
      </c>
      <c r="F21934" s="102"/>
    </row>
    <row r="21935" ht="12.75" customHeight="1">
      <c r="A21935" s="100" t="s">
        <v>21948</v>
      </c>
      <c r="B21935" s="101">
        <v>65.0</v>
      </c>
      <c r="C21935" s="102"/>
      <c r="D21935" s="100" t="s">
        <v>22238</v>
      </c>
      <c r="E21935" s="101">
        <v>84.57</v>
      </c>
      <c r="F21935" s="102"/>
    </row>
    <row r="21936" ht="12.75" customHeight="1">
      <c r="A21936" s="100" t="s">
        <v>34822</v>
      </c>
      <c r="B21936" s="101">
        <v>60.86</v>
      </c>
      <c r="C21936" s="102"/>
      <c r="D21936" s="100" t="s">
        <v>34967</v>
      </c>
      <c r="E21936" s="101">
        <v>112.07</v>
      </c>
      <c r="F21936" s="102"/>
    </row>
    <row r="21937" ht="12.75" customHeight="1">
      <c r="A21937" s="100" t="s">
        <v>21950</v>
      </c>
      <c r="B21937" s="101">
        <v>60.86</v>
      </c>
      <c r="C21937" s="102"/>
      <c r="D21937" s="100" t="s">
        <v>22240</v>
      </c>
      <c r="E21937" s="101">
        <v>103.2</v>
      </c>
      <c r="F21937" s="102"/>
    </row>
    <row r="21938" ht="12.75" customHeight="1">
      <c r="A21938" s="100" t="s">
        <v>34823</v>
      </c>
      <c r="B21938" s="101">
        <v>70.3</v>
      </c>
      <c r="C21938" s="102"/>
      <c r="D21938" s="100" t="s">
        <v>34968</v>
      </c>
      <c r="E21938" s="101">
        <v>136.14</v>
      </c>
      <c r="F21938" s="102"/>
    </row>
    <row r="21939" ht="12.75" customHeight="1">
      <c r="A21939" s="100" t="s">
        <v>21952</v>
      </c>
      <c r="B21939" s="101">
        <v>70.3</v>
      </c>
      <c r="C21939" s="102"/>
      <c r="D21939" s="100" t="s">
        <v>22242</v>
      </c>
      <c r="E21939" s="101">
        <v>125.42</v>
      </c>
      <c r="F21939" s="102"/>
    </row>
    <row r="21940" ht="12.75" customHeight="1">
      <c r="A21940" s="100" t="s">
        <v>34824</v>
      </c>
      <c r="B21940" s="101">
        <v>44.0</v>
      </c>
      <c r="C21940" s="102"/>
      <c r="D21940" s="100" t="s">
        <v>34969</v>
      </c>
      <c r="E21940" s="101">
        <v>152.31</v>
      </c>
      <c r="F21940" s="102"/>
    </row>
    <row r="21941" ht="12.75" customHeight="1">
      <c r="A21941" s="100" t="s">
        <v>21954</v>
      </c>
      <c r="B21941" s="101">
        <v>44.0</v>
      </c>
      <c r="C21941" s="102"/>
      <c r="D21941" s="100" t="s">
        <v>22244</v>
      </c>
      <c r="E21941" s="101">
        <v>140.39</v>
      </c>
      <c r="F21941" s="102"/>
    </row>
    <row r="21942" ht="12.75" customHeight="1">
      <c r="A21942" s="100" t="s">
        <v>34825</v>
      </c>
      <c r="B21942" s="101">
        <v>31.2</v>
      </c>
      <c r="C21942" s="102"/>
      <c r="D21942" s="100" t="s">
        <v>34970</v>
      </c>
      <c r="E21942" s="101">
        <v>48.77</v>
      </c>
      <c r="F21942" s="102"/>
    </row>
    <row r="21943" ht="12.75" customHeight="1">
      <c r="A21943" s="100" t="s">
        <v>21956</v>
      </c>
      <c r="B21943" s="101">
        <v>31.2</v>
      </c>
      <c r="C21943" s="102"/>
      <c r="D21943" s="100" t="s">
        <v>22246</v>
      </c>
      <c r="E21943" s="101">
        <v>44.02</v>
      </c>
      <c r="F21943" s="102"/>
    </row>
    <row r="21944" ht="12.75" customHeight="1">
      <c r="A21944" s="100" t="s">
        <v>34826</v>
      </c>
      <c r="B21944" s="101">
        <v>72.0</v>
      </c>
      <c r="C21944" s="102"/>
      <c r="D21944" s="100" t="s">
        <v>34971</v>
      </c>
      <c r="E21944" s="101">
        <v>164.95</v>
      </c>
      <c r="F21944" s="102"/>
    </row>
    <row r="21945" ht="12.75" customHeight="1">
      <c r="A21945" s="100" t="s">
        <v>21958</v>
      </c>
      <c r="B21945" s="101">
        <v>72.0</v>
      </c>
      <c r="C21945" s="102"/>
      <c r="D21945" s="100" t="s">
        <v>22248</v>
      </c>
      <c r="E21945" s="101">
        <v>147.33</v>
      </c>
      <c r="F21945" s="102"/>
    </row>
    <row r="21946" ht="12.75" customHeight="1">
      <c r="A21946" s="100" t="s">
        <v>34827</v>
      </c>
      <c r="B21946" s="101">
        <v>60.0</v>
      </c>
      <c r="C21946" s="102"/>
      <c r="D21946" s="100" t="s">
        <v>34972</v>
      </c>
      <c r="E21946" s="101">
        <v>197.81</v>
      </c>
      <c r="F21946" s="102"/>
    </row>
    <row r="21947" ht="12.75" customHeight="1">
      <c r="A21947" s="100" t="s">
        <v>21960</v>
      </c>
      <c r="B21947" s="101">
        <v>60.0</v>
      </c>
      <c r="C21947" s="102"/>
      <c r="D21947" s="100" t="s">
        <v>22250</v>
      </c>
      <c r="E21947" s="101">
        <v>180.2</v>
      </c>
      <c r="F21947" s="102"/>
    </row>
    <row r="21948" ht="12.75" customHeight="1">
      <c r="A21948" s="100" t="s">
        <v>34828</v>
      </c>
      <c r="B21948" s="101">
        <v>58.0</v>
      </c>
      <c r="C21948" s="102"/>
      <c r="D21948" s="100" t="s">
        <v>34973</v>
      </c>
      <c r="E21948" s="101">
        <v>497.77</v>
      </c>
      <c r="F21948" s="102"/>
    </row>
    <row r="21949" ht="12.75" customHeight="1">
      <c r="A21949" s="100" t="s">
        <v>21962</v>
      </c>
      <c r="B21949" s="101">
        <v>58.0</v>
      </c>
      <c r="C21949" s="102"/>
      <c r="D21949" s="100" t="s">
        <v>22252</v>
      </c>
      <c r="E21949" s="101">
        <v>462.54</v>
      </c>
      <c r="F21949" s="102"/>
    </row>
    <row r="21950" ht="12.75" customHeight="1">
      <c r="A21950" s="100" t="s">
        <v>34829</v>
      </c>
      <c r="B21950" s="101">
        <v>60.9</v>
      </c>
      <c r="C21950" s="102"/>
      <c r="D21950" s="100" t="s">
        <v>34974</v>
      </c>
      <c r="E21950" s="101">
        <v>990.17</v>
      </c>
      <c r="F21950" s="102"/>
    </row>
    <row r="21951" ht="12.75" customHeight="1">
      <c r="A21951" s="100" t="s">
        <v>21964</v>
      </c>
      <c r="B21951" s="101">
        <v>60.9</v>
      </c>
      <c r="C21951" s="102"/>
      <c r="D21951" s="100" t="s">
        <v>22254</v>
      </c>
      <c r="E21951" s="101">
        <v>919.71</v>
      </c>
      <c r="F21951" s="102"/>
    </row>
    <row r="21952" ht="12.75" customHeight="1">
      <c r="A21952" s="100" t="s">
        <v>34830</v>
      </c>
      <c r="B21952" s="101">
        <v>58.0</v>
      </c>
      <c r="C21952" s="102"/>
      <c r="D21952" s="100" t="s">
        <v>34975</v>
      </c>
      <c r="E21952" s="101">
        <v>197.81</v>
      </c>
      <c r="F21952" s="102"/>
    </row>
    <row r="21953" ht="12.75" customHeight="1">
      <c r="A21953" s="100" t="s">
        <v>21966</v>
      </c>
      <c r="B21953" s="101">
        <v>58.0</v>
      </c>
      <c r="C21953" s="102"/>
      <c r="D21953" s="100" t="s">
        <v>22256</v>
      </c>
      <c r="E21953" s="101">
        <v>180.2</v>
      </c>
      <c r="F21953" s="102"/>
    </row>
    <row r="21954" ht="12.75" customHeight="1">
      <c r="A21954" s="100" t="s">
        <v>34831</v>
      </c>
      <c r="B21954" s="101">
        <v>63.9</v>
      </c>
      <c r="C21954" s="102"/>
      <c r="D21954" s="100" t="s">
        <v>34976</v>
      </c>
      <c r="E21954" s="101">
        <v>386.54</v>
      </c>
      <c r="F21954" s="102"/>
    </row>
    <row r="21955" ht="12.75" customHeight="1">
      <c r="A21955" s="100" t="s">
        <v>21968</v>
      </c>
      <c r="B21955" s="101">
        <v>63.9</v>
      </c>
      <c r="C21955" s="102"/>
      <c r="D21955" s="100" t="s">
        <v>22258</v>
      </c>
      <c r="E21955" s="101">
        <v>358.36</v>
      </c>
      <c r="F21955" s="102"/>
    </row>
    <row r="21956" ht="12.75" customHeight="1">
      <c r="A21956" s="100" t="s">
        <v>34832</v>
      </c>
      <c r="B21956" s="101">
        <v>26.4</v>
      </c>
      <c r="C21956" s="102"/>
      <c r="D21956" s="100" t="s">
        <v>34977</v>
      </c>
      <c r="E21956" s="101">
        <v>197.81</v>
      </c>
      <c r="F21956" s="102"/>
    </row>
    <row r="21957" ht="12.75" customHeight="1">
      <c r="A21957" s="100" t="s">
        <v>21970</v>
      </c>
      <c r="B21957" s="101">
        <v>26.4</v>
      </c>
      <c r="C21957" s="102"/>
      <c r="D21957" s="100" t="s">
        <v>22260</v>
      </c>
      <c r="E21957" s="101">
        <v>180.2</v>
      </c>
      <c r="F21957" s="102"/>
    </row>
    <row r="21958" ht="12.75" customHeight="1">
      <c r="A21958" s="100" t="s">
        <v>34833</v>
      </c>
      <c r="B21958" s="101">
        <v>67.2</v>
      </c>
      <c r="C21958" s="102"/>
      <c r="D21958" s="100" t="s">
        <v>34978</v>
      </c>
      <c r="E21958" s="101">
        <v>386.54</v>
      </c>
      <c r="F21958" s="102"/>
    </row>
    <row r="21959" ht="12.75" customHeight="1">
      <c r="A21959" s="100" t="s">
        <v>21972</v>
      </c>
      <c r="B21959" s="101">
        <v>67.2</v>
      </c>
      <c r="C21959" s="102"/>
      <c r="D21959" s="100" t="s">
        <v>22262</v>
      </c>
      <c r="E21959" s="101">
        <v>358.36</v>
      </c>
      <c r="F21959" s="102"/>
    </row>
    <row r="21960" ht="12.75" customHeight="1">
      <c r="A21960" s="100" t="s">
        <v>34834</v>
      </c>
      <c r="B21960" s="101">
        <v>30.0</v>
      </c>
      <c r="C21960" s="102"/>
      <c r="D21960" s="100" t="s">
        <v>34979</v>
      </c>
      <c r="E21960" s="101">
        <v>848.59</v>
      </c>
      <c r="F21960" s="102"/>
    </row>
    <row r="21961" ht="12.75" customHeight="1">
      <c r="A21961" s="100" t="s">
        <v>21974</v>
      </c>
      <c r="B21961" s="101">
        <v>30.0</v>
      </c>
      <c r="C21961" s="102"/>
      <c r="D21961" s="100" t="s">
        <v>22264</v>
      </c>
      <c r="E21961" s="101">
        <v>795.75</v>
      </c>
      <c r="F21961" s="102"/>
    </row>
    <row r="21962" ht="12.75" customHeight="1">
      <c r="A21962" s="100" t="s">
        <v>34835</v>
      </c>
      <c r="B21962" s="101">
        <v>24.96</v>
      </c>
      <c r="C21962" s="102"/>
      <c r="D21962" s="100" t="s">
        <v>34980</v>
      </c>
      <c r="E21962" s="101">
        <v>1464.1</v>
      </c>
      <c r="F21962" s="102"/>
    </row>
    <row r="21963" ht="12.75" customHeight="1">
      <c r="A21963" s="100" t="s">
        <v>21976</v>
      </c>
      <c r="B21963" s="101">
        <v>24.96</v>
      </c>
      <c r="C21963" s="102"/>
      <c r="D21963" s="100" t="s">
        <v>22266</v>
      </c>
      <c r="E21963" s="101">
        <v>1393.64</v>
      </c>
      <c r="F21963" s="102"/>
    </row>
    <row r="21964" ht="12.75" customHeight="1">
      <c r="A21964" s="100" t="s">
        <v>34836</v>
      </c>
      <c r="B21964" s="101">
        <v>149.24</v>
      </c>
      <c r="C21964" s="102"/>
      <c r="D21964" s="100" t="s">
        <v>34981</v>
      </c>
      <c r="E21964" s="101">
        <v>1861.32</v>
      </c>
      <c r="F21964" s="102"/>
    </row>
    <row r="21965" ht="12.75" customHeight="1">
      <c r="A21965" s="100" t="s">
        <v>21978</v>
      </c>
      <c r="B21965" s="101">
        <v>134.37</v>
      </c>
      <c r="C21965" s="102"/>
      <c r="D21965" s="100" t="s">
        <v>22268</v>
      </c>
      <c r="E21965" s="101">
        <v>1755.64</v>
      </c>
      <c r="F21965" s="102"/>
    </row>
    <row r="21966" ht="12.75" customHeight="1">
      <c r="A21966" s="100" t="s">
        <v>34837</v>
      </c>
      <c r="B21966" s="101">
        <v>5577.9</v>
      </c>
      <c r="C21966" s="102"/>
      <c r="D21966" s="100" t="s">
        <v>34982</v>
      </c>
      <c r="E21966" s="101">
        <v>2133.89</v>
      </c>
      <c r="F21966" s="102"/>
    </row>
    <row r="21967" ht="12.75" customHeight="1">
      <c r="A21967" s="100" t="s">
        <v>21980</v>
      </c>
      <c r="B21967" s="101">
        <v>5192.99</v>
      </c>
      <c r="C21967" s="102"/>
      <c r="D21967" s="100" t="s">
        <v>22270</v>
      </c>
      <c r="E21967" s="101">
        <v>2010.6</v>
      </c>
      <c r="F21967" s="102"/>
    </row>
    <row r="21968" ht="12.75" customHeight="1">
      <c r="A21968" s="100" t="s">
        <v>34838</v>
      </c>
      <c r="B21968" s="101">
        <v>1517.7</v>
      </c>
      <c r="C21968" s="102"/>
      <c r="D21968" s="100" t="s">
        <v>34983</v>
      </c>
      <c r="E21968" s="101">
        <v>3060.48</v>
      </c>
      <c r="F21968" s="102"/>
    </row>
    <row r="21969" ht="12.75" customHeight="1">
      <c r="A21969" s="100" t="s">
        <v>21982</v>
      </c>
      <c r="B21969" s="101">
        <v>1427.92</v>
      </c>
      <c r="C21969" s="102"/>
      <c r="D21969" s="100" t="s">
        <v>22272</v>
      </c>
      <c r="E21969" s="101">
        <v>2849.12</v>
      </c>
      <c r="F21969" s="102"/>
    </row>
    <row r="21970" ht="12.75" customHeight="1">
      <c r="A21970" s="100" t="s">
        <v>34839</v>
      </c>
      <c r="B21970" s="101">
        <v>3830.81</v>
      </c>
      <c r="C21970" s="102"/>
      <c r="D21970" s="100" t="s">
        <v>34984</v>
      </c>
      <c r="E21970" s="101">
        <v>2288.89</v>
      </c>
      <c r="F21970" s="102"/>
    </row>
    <row r="21971" ht="12.75" customHeight="1">
      <c r="A21971" s="100" t="s">
        <v>21984</v>
      </c>
      <c r="B21971" s="101">
        <v>3556.18</v>
      </c>
      <c r="C21971" s="102"/>
      <c r="D21971" s="100" t="s">
        <v>22274</v>
      </c>
      <c r="E21971" s="101">
        <v>2218.44</v>
      </c>
      <c r="F21971" s="102"/>
    </row>
    <row r="21972" ht="12.75" customHeight="1">
      <c r="A21972" s="100" t="s">
        <v>34840</v>
      </c>
      <c r="B21972" s="101">
        <v>377.48</v>
      </c>
      <c r="C21972" s="102"/>
      <c r="D21972" s="100" t="s">
        <v>34985</v>
      </c>
      <c r="E21972" s="101">
        <v>599.89</v>
      </c>
      <c r="F21972" s="102"/>
    </row>
    <row r="21973" ht="12.75" customHeight="1">
      <c r="A21973" s="100" t="s">
        <v>21986</v>
      </c>
      <c r="B21973" s="101">
        <v>347.38</v>
      </c>
      <c r="C21973" s="102"/>
      <c r="D21973" s="100" t="s">
        <v>22276</v>
      </c>
      <c r="E21973" s="101">
        <v>564.66</v>
      </c>
      <c r="F21973" s="102"/>
    </row>
    <row r="21974" ht="12.75" customHeight="1">
      <c r="A21974" s="100" t="s">
        <v>34841</v>
      </c>
      <c r="B21974" s="101">
        <v>482.9</v>
      </c>
      <c r="C21974" s="102"/>
      <c r="D21974" s="100" t="s">
        <v>34986</v>
      </c>
      <c r="E21974" s="101">
        <v>868.57</v>
      </c>
      <c r="F21974" s="102"/>
    </row>
    <row r="21975" ht="12.75" customHeight="1">
      <c r="A21975" s="100" t="s">
        <v>21988</v>
      </c>
      <c r="B21975" s="101">
        <v>445.34</v>
      </c>
      <c r="C21975" s="102"/>
      <c r="D21975" s="100" t="s">
        <v>22278</v>
      </c>
      <c r="E21975" s="101">
        <v>815.73</v>
      </c>
      <c r="F21975" s="102"/>
    </row>
    <row r="21976" ht="12.75" customHeight="1">
      <c r="A21976" s="100" t="s">
        <v>34842</v>
      </c>
      <c r="B21976" s="101">
        <v>422.01</v>
      </c>
      <c r="C21976" s="102"/>
      <c r="D21976" s="100" t="s">
        <v>34987</v>
      </c>
      <c r="E21976" s="101">
        <v>1531.25</v>
      </c>
      <c r="F21976" s="102"/>
    </row>
    <row r="21977" ht="12.75" customHeight="1">
      <c r="A21977" s="100" t="s">
        <v>21990</v>
      </c>
      <c r="B21977" s="101">
        <v>388.8</v>
      </c>
      <c r="C21977" s="102"/>
      <c r="D21977" s="100" t="s">
        <v>22280</v>
      </c>
      <c r="E21977" s="101">
        <v>1460.8</v>
      </c>
      <c r="F21977" s="102"/>
    </row>
    <row r="21978" ht="12.75" customHeight="1">
      <c r="A21978" s="100" t="s">
        <v>34843</v>
      </c>
      <c r="B21978" s="101">
        <v>1128.86</v>
      </c>
      <c r="C21978" s="102"/>
      <c r="D21978" s="100" t="s">
        <v>34988</v>
      </c>
      <c r="E21978" s="101">
        <v>1027.15</v>
      </c>
      <c r="F21978" s="102"/>
    </row>
    <row r="21979" ht="12.75" customHeight="1">
      <c r="A21979" s="100" t="s">
        <v>21992</v>
      </c>
      <c r="B21979" s="101">
        <v>1048.13</v>
      </c>
      <c r="C21979" s="102"/>
      <c r="D21979" s="100" t="s">
        <v>22282</v>
      </c>
      <c r="E21979" s="101">
        <v>953.17</v>
      </c>
      <c r="F21979" s="102"/>
    </row>
    <row r="21980" ht="12.75" customHeight="1">
      <c r="A21980" s="100" t="s">
        <v>34844</v>
      </c>
      <c r="B21980" s="101">
        <v>1215.77</v>
      </c>
      <c r="C21980" s="102"/>
      <c r="D21980" s="100" t="s">
        <v>34989</v>
      </c>
      <c r="E21980" s="101">
        <v>1518.04</v>
      </c>
      <c r="F21980" s="102"/>
    </row>
    <row r="21981" ht="12.75" customHeight="1">
      <c r="A21981" s="100" t="s">
        <v>21994</v>
      </c>
      <c r="B21981" s="101">
        <v>1125.36</v>
      </c>
      <c r="C21981" s="102"/>
      <c r="D21981" s="100" t="s">
        <v>22284</v>
      </c>
      <c r="E21981" s="101">
        <v>1449.34</v>
      </c>
      <c r="F21981" s="102"/>
    </row>
    <row r="21982" ht="12.75" customHeight="1">
      <c r="A21982" s="100" t="s">
        <v>34845</v>
      </c>
      <c r="B21982" s="101">
        <v>1081.65</v>
      </c>
      <c r="C21982" s="102"/>
      <c r="D21982" s="100" t="s">
        <v>34990</v>
      </c>
      <c r="E21982" s="101">
        <v>1531.25</v>
      </c>
      <c r="F21982" s="102"/>
    </row>
    <row r="21983" ht="12.75" customHeight="1">
      <c r="A21983" s="100" t="s">
        <v>21996</v>
      </c>
      <c r="B21983" s="101">
        <v>1003.68</v>
      </c>
      <c r="C21983" s="102"/>
      <c r="D21983" s="100" t="s">
        <v>22286</v>
      </c>
      <c r="E21983" s="101">
        <v>1460.8</v>
      </c>
      <c r="F21983" s="102"/>
    </row>
    <row r="21984" ht="12.75" customHeight="1">
      <c r="A21984" s="100" t="s">
        <v>34846</v>
      </c>
      <c r="B21984" s="101">
        <v>131.62</v>
      </c>
      <c r="C21984" s="102"/>
      <c r="D21984" s="100" t="s">
        <v>34991</v>
      </c>
      <c r="E21984" s="101">
        <v>937.71</v>
      </c>
      <c r="F21984" s="102"/>
    </row>
    <row r="21985" ht="12.75" customHeight="1">
      <c r="A21985" s="100" t="s">
        <v>21998</v>
      </c>
      <c r="B21985" s="101">
        <v>120.89</v>
      </c>
      <c r="C21985" s="102"/>
      <c r="D21985" s="100" t="s">
        <v>22288</v>
      </c>
      <c r="E21985" s="101">
        <v>923.62</v>
      </c>
      <c r="F21985" s="102"/>
    </row>
    <row r="21986" ht="12.75" customHeight="1">
      <c r="A21986" s="100" t="s">
        <v>34847</v>
      </c>
      <c r="B21986" s="101">
        <v>504.16</v>
      </c>
      <c r="C21986" s="102"/>
      <c r="D21986" s="100" t="s">
        <v>34992</v>
      </c>
      <c r="E21986" s="101">
        <v>13.21</v>
      </c>
      <c r="F21986" s="102"/>
    </row>
    <row r="21987" ht="12.75" customHeight="1">
      <c r="A21987" s="100" t="s">
        <v>22000</v>
      </c>
      <c r="B21987" s="101">
        <v>460.61</v>
      </c>
      <c r="C21987" s="102"/>
      <c r="D21987" s="100" t="s">
        <v>22290</v>
      </c>
      <c r="E21987" s="101">
        <v>11.45</v>
      </c>
      <c r="F21987" s="102"/>
    </row>
    <row r="21988" ht="12.75" customHeight="1">
      <c r="A21988" s="100" t="s">
        <v>34848</v>
      </c>
      <c r="B21988" s="101">
        <v>137.64</v>
      </c>
      <c r="C21988" s="102"/>
      <c r="D21988" s="100" t="s">
        <v>34993</v>
      </c>
      <c r="E21988" s="101">
        <v>62.78</v>
      </c>
      <c r="F21988" s="102"/>
    </row>
    <row r="21989" ht="12.75" customHeight="1">
      <c r="A21989" s="100" t="s">
        <v>22002</v>
      </c>
      <c r="B21989" s="101">
        <v>126.18</v>
      </c>
      <c r="C21989" s="102"/>
      <c r="D21989" s="100" t="s">
        <v>22292</v>
      </c>
      <c r="E21989" s="101">
        <v>61.02</v>
      </c>
      <c r="F21989" s="102"/>
    </row>
    <row r="21990" ht="12.75" customHeight="1">
      <c r="A21990" s="100" t="s">
        <v>34849</v>
      </c>
      <c r="B21990" s="101">
        <v>401.33</v>
      </c>
      <c r="C21990" s="102"/>
      <c r="D21990" s="100" t="s">
        <v>34994</v>
      </c>
      <c r="E21990" s="101">
        <v>50.35</v>
      </c>
      <c r="F21990" s="102"/>
    </row>
    <row r="21991" ht="12.75" customHeight="1">
      <c r="A21991" s="100" t="s">
        <v>22004</v>
      </c>
      <c r="B21991" s="101">
        <v>366.78</v>
      </c>
      <c r="C21991" s="102"/>
      <c r="D21991" s="100" t="s">
        <v>22294</v>
      </c>
      <c r="E21991" s="101">
        <v>48.59</v>
      </c>
      <c r="F21991" s="102"/>
    </row>
    <row r="21992" ht="12.75" customHeight="1">
      <c r="A21992" s="100" t="s">
        <v>34850</v>
      </c>
      <c r="B21992" s="101">
        <v>195.96</v>
      </c>
      <c r="C21992" s="102"/>
      <c r="D21992" s="100" t="s">
        <v>34995</v>
      </c>
      <c r="E21992" s="101">
        <v>105.71</v>
      </c>
      <c r="F21992" s="102"/>
    </row>
    <row r="21993" ht="12.75" customHeight="1">
      <c r="A21993" s="100" t="s">
        <v>22006</v>
      </c>
      <c r="B21993" s="101">
        <v>184.53</v>
      </c>
      <c r="C21993" s="102"/>
      <c r="D21993" s="100" t="s">
        <v>22296</v>
      </c>
      <c r="E21993" s="101">
        <v>91.62</v>
      </c>
      <c r="F21993" s="102"/>
    </row>
    <row r="21994" ht="12.75" customHeight="1">
      <c r="A21994" s="100" t="s">
        <v>34851</v>
      </c>
      <c r="B21994" s="101">
        <v>71.01</v>
      </c>
      <c r="C21994" s="102"/>
      <c r="D21994" s="100" t="s">
        <v>34996</v>
      </c>
      <c r="E21994" s="101">
        <v>52.85</v>
      </c>
      <c r="F21994" s="102"/>
    </row>
    <row r="21995" ht="12.75" customHeight="1">
      <c r="A21995" s="100" t="s">
        <v>22008</v>
      </c>
      <c r="B21995" s="101">
        <v>67.52</v>
      </c>
      <c r="C21995" s="102"/>
      <c r="D21995" s="100" t="s">
        <v>22298</v>
      </c>
      <c r="E21995" s="101">
        <v>45.81</v>
      </c>
      <c r="F21995" s="102"/>
    </row>
    <row r="21996" ht="12.75" customHeight="1">
      <c r="A21996" s="100" t="s">
        <v>34852</v>
      </c>
      <c r="B21996" s="101">
        <v>6168.87</v>
      </c>
      <c r="C21996" s="102"/>
      <c r="D21996" s="100" t="s">
        <v>34997</v>
      </c>
      <c r="E21996" s="101">
        <v>675.27</v>
      </c>
      <c r="F21996" s="102"/>
    </row>
    <row r="21997" ht="12.75" customHeight="1">
      <c r="A21997" s="100" t="s">
        <v>22010</v>
      </c>
      <c r="B21997" s="101">
        <v>5617.82</v>
      </c>
      <c r="C21997" s="102"/>
      <c r="D21997" s="100" t="s">
        <v>22300</v>
      </c>
      <c r="E21997" s="101">
        <v>668.23</v>
      </c>
      <c r="F21997" s="102"/>
    </row>
    <row r="21998" ht="12.75" customHeight="1">
      <c r="A21998" s="100" t="s">
        <v>34853</v>
      </c>
      <c r="B21998" s="101">
        <v>8007.5</v>
      </c>
      <c r="C21998" s="102"/>
      <c r="D21998" s="100" t="s">
        <v>34998</v>
      </c>
      <c r="E21998" s="101">
        <v>875.39</v>
      </c>
      <c r="F21998" s="102"/>
    </row>
    <row r="21999" ht="12.75" customHeight="1">
      <c r="A21999" s="100" t="s">
        <v>22012</v>
      </c>
      <c r="B21999" s="101">
        <v>7309.68</v>
      </c>
      <c r="C21999" s="102"/>
      <c r="D21999" s="100" t="s">
        <v>22302</v>
      </c>
      <c r="E21999" s="101">
        <v>868.34</v>
      </c>
      <c r="F21999" s="102"/>
    </row>
    <row r="22000" ht="12.75" customHeight="1">
      <c r="A22000" s="100" t="s">
        <v>34854</v>
      </c>
      <c r="B22000" s="101">
        <v>22.78</v>
      </c>
      <c r="C22000" s="102"/>
      <c r="D22000" s="100" t="s">
        <v>34999</v>
      </c>
      <c r="E22000" s="101">
        <v>92.5</v>
      </c>
      <c r="F22000" s="102"/>
    </row>
    <row r="22001" ht="12.75" customHeight="1">
      <c r="A22001" s="100" t="s">
        <v>22014</v>
      </c>
      <c r="B22001" s="101">
        <v>21.29</v>
      </c>
      <c r="C22001" s="102"/>
      <c r="D22001" s="100" t="s">
        <v>22304</v>
      </c>
      <c r="E22001" s="101">
        <v>80.17</v>
      </c>
      <c r="F22001" s="102"/>
    </row>
    <row r="22002" ht="12.75" customHeight="1">
      <c r="A22002" s="100" t="s">
        <v>34855</v>
      </c>
      <c r="B22002" s="101">
        <v>1208.14</v>
      </c>
      <c r="C22002" s="102"/>
      <c r="D22002" s="100" t="s">
        <v>35000</v>
      </c>
      <c r="E22002" s="101">
        <v>105.71</v>
      </c>
      <c r="F22002" s="102"/>
    </row>
    <row r="22003" ht="12.75" customHeight="1">
      <c r="A22003" s="100" t="s">
        <v>22016</v>
      </c>
      <c r="B22003" s="101">
        <v>1154.1</v>
      </c>
      <c r="C22003" s="102"/>
      <c r="D22003" s="100" t="s">
        <v>22306</v>
      </c>
      <c r="E22003" s="101">
        <v>91.62</v>
      </c>
      <c r="F22003" s="102"/>
    </row>
    <row r="22004" ht="12.75" customHeight="1">
      <c r="A22004" s="100" t="s">
        <v>34856</v>
      </c>
      <c r="B22004" s="101">
        <v>278.63</v>
      </c>
      <c r="C22004" s="102"/>
      <c r="D22004" s="100" t="s">
        <v>35001</v>
      </c>
      <c r="E22004" s="101">
        <v>1635.71</v>
      </c>
      <c r="F22004" s="102"/>
    </row>
    <row r="22005" ht="12.75" customHeight="1">
      <c r="A22005" s="100" t="s">
        <v>22018</v>
      </c>
      <c r="B22005" s="101">
        <v>244.85</v>
      </c>
      <c r="C22005" s="102"/>
      <c r="D22005" s="100" t="s">
        <v>22308</v>
      </c>
      <c r="E22005" s="101">
        <v>1621.61</v>
      </c>
      <c r="F22005" s="102"/>
    </row>
    <row r="22006" ht="12.75" customHeight="1">
      <c r="A22006" s="100" t="s">
        <v>34857</v>
      </c>
      <c r="B22006" s="101">
        <v>304.05</v>
      </c>
      <c r="C22006" s="102"/>
      <c r="D22006" s="100" t="s">
        <v>35002</v>
      </c>
      <c r="E22006" s="101">
        <v>105.71</v>
      </c>
      <c r="F22006" s="102"/>
    </row>
    <row r="22007" ht="12.75" customHeight="1">
      <c r="A22007" s="100" t="s">
        <v>22020</v>
      </c>
      <c r="B22007" s="101">
        <v>266.89</v>
      </c>
      <c r="C22007" s="102"/>
      <c r="D22007" s="100" t="s">
        <v>22310</v>
      </c>
      <c r="E22007" s="101">
        <v>91.62</v>
      </c>
      <c r="F22007" s="102"/>
    </row>
    <row r="22008" ht="12.75" customHeight="1">
      <c r="A22008" s="100" t="s">
        <v>34858</v>
      </c>
      <c r="B22008" s="101">
        <v>345.96</v>
      </c>
      <c r="C22008" s="102"/>
      <c r="D22008" s="100" t="s">
        <v>35003</v>
      </c>
      <c r="E22008" s="101">
        <v>211.43</v>
      </c>
      <c r="F22008" s="102"/>
    </row>
    <row r="22009" ht="12.75" customHeight="1">
      <c r="A22009" s="100" t="s">
        <v>22022</v>
      </c>
      <c r="B22009" s="101">
        <v>305.42</v>
      </c>
      <c r="C22009" s="102"/>
      <c r="D22009" s="100" t="s">
        <v>22312</v>
      </c>
      <c r="E22009" s="101">
        <v>183.25</v>
      </c>
      <c r="F22009" s="102"/>
    </row>
    <row r="22010" ht="12.75" customHeight="1">
      <c r="A22010" s="100" t="s">
        <v>34859</v>
      </c>
      <c r="B22010" s="101">
        <v>425.6</v>
      </c>
      <c r="C22010" s="102"/>
      <c r="D22010" s="100" t="s">
        <v>35004</v>
      </c>
      <c r="E22010" s="101">
        <v>109.59</v>
      </c>
      <c r="F22010" s="102"/>
    </row>
    <row r="22011" ht="12.75" customHeight="1">
      <c r="A22011" s="100" t="s">
        <v>22024</v>
      </c>
      <c r="B22011" s="101">
        <v>374.92</v>
      </c>
      <c r="C22011" s="102"/>
      <c r="D22011" s="100" t="s">
        <v>22314</v>
      </c>
      <c r="E22011" s="101">
        <v>109.59</v>
      </c>
      <c r="F22011" s="102"/>
    </row>
    <row r="22012" ht="12.75" customHeight="1">
      <c r="A22012" s="100" t="s">
        <v>34860</v>
      </c>
      <c r="B22012" s="101">
        <v>565.94</v>
      </c>
      <c r="C22012" s="102"/>
      <c r="D22012" s="100" t="s">
        <v>35005</v>
      </c>
      <c r="E22012" s="101">
        <v>32.71</v>
      </c>
      <c r="F22012" s="102"/>
    </row>
    <row r="22013" ht="12.75" customHeight="1">
      <c r="A22013" s="100" t="s">
        <v>22026</v>
      </c>
      <c r="B22013" s="101">
        <v>498.38</v>
      </c>
      <c r="C22013" s="102"/>
      <c r="D22013" s="100" t="s">
        <v>22316</v>
      </c>
      <c r="E22013" s="101">
        <v>30.95</v>
      </c>
      <c r="F22013" s="102"/>
    </row>
    <row r="22014" ht="12.75" customHeight="1">
      <c r="A22014" s="100" t="s">
        <v>34861</v>
      </c>
      <c r="B22014" s="101">
        <v>134.35</v>
      </c>
      <c r="C22014" s="102"/>
      <c r="D22014" s="100" t="s">
        <v>35006</v>
      </c>
      <c r="E22014" s="101">
        <v>61.17</v>
      </c>
      <c r="F22014" s="102"/>
    </row>
    <row r="22015" ht="12.75" customHeight="1">
      <c r="A22015" s="100" t="s">
        <v>22028</v>
      </c>
      <c r="B22015" s="101">
        <v>117.46</v>
      </c>
      <c r="C22015" s="102"/>
      <c r="D22015" s="100" t="s">
        <v>22318</v>
      </c>
      <c r="E22015" s="101">
        <v>60.29</v>
      </c>
      <c r="F22015" s="102"/>
    </row>
    <row r="22016" ht="12.75" customHeight="1">
      <c r="A22016" s="100" t="s">
        <v>34862</v>
      </c>
      <c r="B22016" s="101">
        <v>270.44</v>
      </c>
      <c r="C22016" s="102"/>
      <c r="D22016" s="100" t="s">
        <v>35007</v>
      </c>
      <c r="E22016" s="101">
        <v>100.59</v>
      </c>
      <c r="F22016" s="102"/>
    </row>
    <row r="22017" ht="12.75" customHeight="1">
      <c r="A22017" s="100" t="s">
        <v>22030</v>
      </c>
      <c r="B22017" s="101">
        <v>236.65</v>
      </c>
      <c r="C22017" s="102"/>
      <c r="D22017" s="100" t="s">
        <v>22320</v>
      </c>
      <c r="E22017" s="101">
        <v>99.71</v>
      </c>
      <c r="F22017" s="102"/>
    </row>
    <row r="22018" ht="12.75" customHeight="1">
      <c r="A22018" s="100" t="s">
        <v>34863</v>
      </c>
      <c r="B22018" s="101">
        <v>541.51</v>
      </c>
      <c r="C22018" s="102"/>
      <c r="D22018" s="100" t="s">
        <v>35008</v>
      </c>
      <c r="E22018" s="101">
        <v>659.13</v>
      </c>
      <c r="F22018" s="102"/>
    </row>
    <row r="22019" ht="12.75" customHeight="1">
      <c r="A22019" s="100" t="s">
        <v>22032</v>
      </c>
      <c r="B22019" s="101">
        <v>473.94</v>
      </c>
      <c r="C22019" s="102"/>
      <c r="D22019" s="100" t="s">
        <v>22322</v>
      </c>
      <c r="E22019" s="101">
        <v>643.28</v>
      </c>
      <c r="F22019" s="102"/>
    </row>
    <row r="22020" ht="12.75" customHeight="1">
      <c r="A22020" s="100" t="s">
        <v>34864</v>
      </c>
      <c r="B22020" s="101">
        <v>270.44</v>
      </c>
      <c r="C22020" s="102"/>
      <c r="D22020" s="100" t="s">
        <v>35009</v>
      </c>
      <c r="E22020" s="101">
        <v>473.78</v>
      </c>
      <c r="F22020" s="102"/>
    </row>
    <row r="22021" ht="12.75" customHeight="1">
      <c r="A22021" s="100" t="s">
        <v>22034</v>
      </c>
      <c r="B22021" s="101">
        <v>236.65</v>
      </c>
      <c r="C22021" s="102"/>
      <c r="D22021" s="100" t="s">
        <v>22324</v>
      </c>
      <c r="E22021" s="101">
        <v>463.21</v>
      </c>
      <c r="F22021" s="102"/>
    </row>
    <row r="22022" ht="12.75" customHeight="1">
      <c r="A22022" s="100" t="s">
        <v>34865</v>
      </c>
      <c r="B22022" s="101">
        <v>321.28</v>
      </c>
      <c r="C22022" s="102"/>
      <c r="D22022" s="100" t="s">
        <v>35010</v>
      </c>
      <c r="E22022" s="101">
        <v>34.92</v>
      </c>
      <c r="F22022" s="102"/>
    </row>
    <row r="22023" ht="12.75" customHeight="1">
      <c r="A22023" s="100" t="s">
        <v>22036</v>
      </c>
      <c r="B22023" s="101">
        <v>280.74</v>
      </c>
      <c r="C22023" s="102"/>
      <c r="D22023" s="100" t="s">
        <v>22326</v>
      </c>
      <c r="E22023" s="101">
        <v>34.92</v>
      </c>
      <c r="F22023" s="102"/>
    </row>
    <row r="22024" ht="12.75" customHeight="1">
      <c r="A22024" s="100" t="s">
        <v>34866</v>
      </c>
      <c r="B22024" s="101">
        <v>270.44</v>
      </c>
      <c r="C22024" s="102"/>
      <c r="D22024" s="100" t="s">
        <v>35011</v>
      </c>
      <c r="E22024" s="101">
        <v>42.38</v>
      </c>
      <c r="F22024" s="102"/>
    </row>
    <row r="22025" ht="12.75" customHeight="1">
      <c r="A22025" s="100" t="s">
        <v>22038</v>
      </c>
      <c r="B22025" s="101">
        <v>236.65</v>
      </c>
      <c r="C22025" s="102"/>
      <c r="D22025" s="100" t="s">
        <v>22328</v>
      </c>
      <c r="E22025" s="101">
        <v>42.38</v>
      </c>
      <c r="F22025" s="102"/>
    </row>
    <row r="22026" ht="12.75" customHeight="1">
      <c r="A22026" s="100" t="s">
        <v>34867</v>
      </c>
      <c r="B22026" s="101">
        <v>321.28</v>
      </c>
      <c r="C22026" s="102"/>
      <c r="D22026" s="100" t="s">
        <v>35012</v>
      </c>
      <c r="E22026" s="101">
        <v>48.53</v>
      </c>
      <c r="F22026" s="102"/>
    </row>
    <row r="22027" ht="12.75" customHeight="1">
      <c r="A22027" s="100" t="s">
        <v>22040</v>
      </c>
      <c r="B22027" s="101">
        <v>280.74</v>
      </c>
      <c r="C22027" s="102"/>
      <c r="D22027" s="100" t="s">
        <v>22330</v>
      </c>
      <c r="E22027" s="101">
        <v>48.53</v>
      </c>
      <c r="F22027" s="102"/>
    </row>
    <row r="22028" ht="12.75" customHeight="1">
      <c r="A22028" s="100" t="s">
        <v>34868</v>
      </c>
      <c r="B22028" s="101">
        <v>215.08</v>
      </c>
      <c r="C22028" s="102"/>
      <c r="D22028" s="100" t="s">
        <v>35013</v>
      </c>
      <c r="E22028" s="101">
        <v>69.47</v>
      </c>
      <c r="F22028" s="102"/>
    </row>
    <row r="22029" ht="12.75" customHeight="1">
      <c r="A22029" s="100" t="s">
        <v>22042</v>
      </c>
      <c r="B22029" s="101">
        <v>189.74</v>
      </c>
      <c r="C22029" s="102"/>
      <c r="D22029" s="100" t="s">
        <v>22332</v>
      </c>
      <c r="E22029" s="101">
        <v>69.47</v>
      </c>
      <c r="F22029" s="102"/>
    </row>
    <row r="22030" ht="12.75" customHeight="1">
      <c r="A22030" s="100" t="s">
        <v>34869</v>
      </c>
      <c r="B22030" s="101">
        <v>508.4</v>
      </c>
      <c r="C22030" s="102"/>
      <c r="D22030" s="100" t="s">
        <v>35014</v>
      </c>
      <c r="E22030" s="101">
        <v>3.7</v>
      </c>
      <c r="F22030" s="102"/>
    </row>
    <row r="22031" ht="12.75" customHeight="1">
      <c r="A22031" s="100" t="s">
        <v>22044</v>
      </c>
      <c r="B22031" s="101">
        <v>440.84</v>
      </c>
      <c r="C22031" s="102"/>
      <c r="D22031" s="100" t="s">
        <v>22334</v>
      </c>
      <c r="E22031" s="101">
        <v>3.2</v>
      </c>
      <c r="F22031" s="102"/>
    </row>
    <row r="22032" ht="12.75" customHeight="1">
      <c r="A22032" s="100" t="s">
        <v>34870</v>
      </c>
      <c r="B22032" s="101">
        <v>1525.22</v>
      </c>
      <c r="C22032" s="102"/>
      <c r="D22032" s="100" t="s">
        <v>35015</v>
      </c>
      <c r="E22032" s="101">
        <v>92.5</v>
      </c>
      <c r="F22032" s="102"/>
    </row>
    <row r="22033" ht="12.75" customHeight="1">
      <c r="A22033" s="100" t="s">
        <v>22046</v>
      </c>
      <c r="B22033" s="101">
        <v>1322.52</v>
      </c>
      <c r="C22033" s="102"/>
      <c r="D22033" s="100" t="s">
        <v>22336</v>
      </c>
      <c r="E22033" s="101">
        <v>80.17</v>
      </c>
      <c r="F22033" s="102"/>
    </row>
    <row r="22034" ht="12.75" customHeight="1">
      <c r="A22034" s="100" t="s">
        <v>34871</v>
      </c>
      <c r="B22034" s="101">
        <v>127.1</v>
      </c>
      <c r="C22034" s="102"/>
      <c r="D22034" s="100" t="s">
        <v>35016</v>
      </c>
      <c r="E22034" s="101">
        <v>132.14</v>
      </c>
      <c r="F22034" s="102"/>
    </row>
    <row r="22035" ht="12.75" customHeight="1">
      <c r="A22035" s="100" t="s">
        <v>22048</v>
      </c>
      <c r="B22035" s="101">
        <v>110.21</v>
      </c>
      <c r="C22035" s="102"/>
      <c r="D22035" s="100" t="s">
        <v>22338</v>
      </c>
      <c r="E22035" s="101">
        <v>114.53</v>
      </c>
      <c r="F22035" s="102"/>
    </row>
    <row r="22036" ht="12.75" customHeight="1">
      <c r="A22036" s="100" t="s">
        <v>34872</v>
      </c>
      <c r="B22036" s="101">
        <v>190.65</v>
      </c>
      <c r="C22036" s="102"/>
      <c r="D22036" s="100" t="s">
        <v>35017</v>
      </c>
      <c r="E22036" s="101">
        <v>105.71</v>
      </c>
      <c r="F22036" s="102"/>
    </row>
    <row r="22037" ht="12.75" customHeight="1">
      <c r="A22037" s="100" t="s">
        <v>22050</v>
      </c>
      <c r="B22037" s="101">
        <v>165.31</v>
      </c>
      <c r="C22037" s="102"/>
      <c r="D22037" s="100" t="s">
        <v>22340</v>
      </c>
      <c r="E22037" s="101">
        <v>91.62</v>
      </c>
      <c r="F22037" s="102"/>
    </row>
    <row r="22038" ht="12.75" customHeight="1">
      <c r="A22038" s="100" t="s">
        <v>34873</v>
      </c>
      <c r="B22038" s="101">
        <v>254.2</v>
      </c>
      <c r="C22038" s="102"/>
      <c r="D22038" s="100" t="s">
        <v>35018</v>
      </c>
      <c r="E22038" s="101">
        <v>158.57</v>
      </c>
      <c r="F22038" s="102"/>
    </row>
    <row r="22039" ht="12.75" customHeight="1">
      <c r="A22039" s="100" t="s">
        <v>22052</v>
      </c>
      <c r="B22039" s="101">
        <v>220.42</v>
      </c>
      <c r="C22039" s="102"/>
      <c r="D22039" s="100" t="s">
        <v>22342</v>
      </c>
      <c r="E22039" s="101">
        <v>137.44</v>
      </c>
      <c r="F22039" s="102"/>
    </row>
    <row r="22040" ht="12.75" customHeight="1">
      <c r="A22040" s="100" t="s">
        <v>34874</v>
      </c>
      <c r="B22040" s="101">
        <v>127.1</v>
      </c>
      <c r="C22040" s="102"/>
      <c r="D22040" s="100" t="s">
        <v>35019</v>
      </c>
      <c r="E22040" s="101">
        <v>26.42</v>
      </c>
      <c r="F22040" s="102"/>
    </row>
    <row r="22041" ht="12.75" customHeight="1">
      <c r="A22041" s="100" t="s">
        <v>22054</v>
      </c>
      <c r="B22041" s="101">
        <v>110.21</v>
      </c>
      <c r="C22041" s="102"/>
      <c r="D22041" s="100" t="s">
        <v>22344</v>
      </c>
      <c r="E22041" s="101">
        <v>22.9</v>
      </c>
      <c r="F22041" s="102"/>
    </row>
    <row r="22042" ht="12.75" customHeight="1">
      <c r="A22042" s="100" t="s">
        <v>34875</v>
      </c>
      <c r="B22042" s="101">
        <v>203.36</v>
      </c>
      <c r="C22042" s="102"/>
      <c r="D22042" s="100" t="s">
        <v>35020</v>
      </c>
      <c r="E22042" s="101">
        <v>52.85</v>
      </c>
      <c r="F22042" s="102"/>
    </row>
    <row r="22043" ht="12.75" customHeight="1">
      <c r="A22043" s="100" t="s">
        <v>22056</v>
      </c>
      <c r="B22043" s="101">
        <v>176.33</v>
      </c>
      <c r="C22043" s="102"/>
      <c r="D22043" s="100" t="s">
        <v>22346</v>
      </c>
      <c r="E22043" s="101">
        <v>45.81</v>
      </c>
      <c r="F22043" s="102"/>
    </row>
    <row r="22044" ht="12.75" customHeight="1">
      <c r="A22044" s="100" t="s">
        <v>34876</v>
      </c>
      <c r="B22044" s="101">
        <v>152.52</v>
      </c>
      <c r="C22044" s="102"/>
      <c r="D22044" s="100" t="s">
        <v>35021</v>
      </c>
      <c r="E22044" s="101">
        <v>79.28</v>
      </c>
      <c r="F22044" s="102"/>
    </row>
    <row r="22045" ht="12.75" customHeight="1">
      <c r="A22045" s="100" t="s">
        <v>22058</v>
      </c>
      <c r="B22045" s="101">
        <v>132.25</v>
      </c>
      <c r="C22045" s="102"/>
      <c r="D22045" s="100" t="s">
        <v>22348</v>
      </c>
      <c r="E22045" s="101">
        <v>68.72</v>
      </c>
      <c r="F22045" s="102"/>
    </row>
    <row r="22046" ht="12.75" customHeight="1">
      <c r="A22046" s="100" t="s">
        <v>34877</v>
      </c>
      <c r="B22046" s="101">
        <v>254.2</v>
      </c>
      <c r="C22046" s="102"/>
      <c r="D22046" s="100" t="s">
        <v>35022</v>
      </c>
      <c r="E22046" s="101">
        <v>105.71</v>
      </c>
      <c r="F22046" s="102"/>
    </row>
    <row r="22047" ht="12.75" customHeight="1">
      <c r="A22047" s="100" t="s">
        <v>22060</v>
      </c>
      <c r="B22047" s="101">
        <v>220.42</v>
      </c>
      <c r="C22047" s="102"/>
      <c r="D22047" s="100" t="s">
        <v>22350</v>
      </c>
      <c r="E22047" s="101">
        <v>91.62</v>
      </c>
      <c r="F22047" s="102"/>
    </row>
    <row r="22048" ht="12.75" customHeight="1">
      <c r="A22048" s="100" t="s">
        <v>34878</v>
      </c>
      <c r="B22048" s="101">
        <v>793.0</v>
      </c>
      <c r="C22048" s="102"/>
      <c r="D22048" s="100" t="s">
        <v>35023</v>
      </c>
      <c r="E22048" s="101">
        <v>85.89</v>
      </c>
      <c r="F22048" s="102"/>
    </row>
    <row r="22049" ht="12.75" customHeight="1">
      <c r="A22049" s="100" t="s">
        <v>22062</v>
      </c>
      <c r="B22049" s="101">
        <v>793.0</v>
      </c>
      <c r="C22049" s="102"/>
      <c r="D22049" s="100" t="s">
        <v>22352</v>
      </c>
      <c r="E22049" s="101">
        <v>74.44</v>
      </c>
      <c r="F22049" s="102"/>
    </row>
    <row r="22050" ht="12.75" customHeight="1">
      <c r="A22050" s="100" t="s">
        <v>34879</v>
      </c>
      <c r="B22050" s="101">
        <v>846.56</v>
      </c>
      <c r="C22050" s="102"/>
      <c r="D22050" s="100" t="s">
        <v>35024</v>
      </c>
      <c r="E22050" s="101">
        <v>132.14</v>
      </c>
      <c r="F22050" s="102"/>
    </row>
    <row r="22051" ht="12.75" customHeight="1">
      <c r="A22051" s="100" t="s">
        <v>22064</v>
      </c>
      <c r="B22051" s="101">
        <v>846.56</v>
      </c>
      <c r="C22051" s="102"/>
      <c r="D22051" s="100" t="s">
        <v>22354</v>
      </c>
      <c r="E22051" s="101">
        <v>114.53</v>
      </c>
      <c r="F22051" s="102"/>
    </row>
    <row r="22052" ht="12.75" customHeight="1">
      <c r="A22052" s="100" t="s">
        <v>34880</v>
      </c>
      <c r="B22052" s="101">
        <v>1154.4</v>
      </c>
      <c r="C22052" s="102"/>
      <c r="D22052" s="100" t="s">
        <v>35025</v>
      </c>
      <c r="E22052" s="101">
        <v>39.64</v>
      </c>
      <c r="F22052" s="102"/>
    </row>
    <row r="22053" ht="12.75" customHeight="1">
      <c r="A22053" s="100" t="s">
        <v>22066</v>
      </c>
      <c r="B22053" s="101">
        <v>1154.4</v>
      </c>
      <c r="C22053" s="102"/>
      <c r="D22053" s="100" t="s">
        <v>22356</v>
      </c>
      <c r="E22053" s="101">
        <v>34.36</v>
      </c>
      <c r="F22053" s="102"/>
    </row>
    <row r="22054" ht="12.75" customHeight="1">
      <c r="A22054" s="100" t="s">
        <v>34881</v>
      </c>
      <c r="B22054" s="101">
        <v>1230.0</v>
      </c>
      <c r="C22054" s="102"/>
      <c r="D22054" s="100" t="s">
        <v>35026</v>
      </c>
      <c r="E22054" s="101">
        <v>66.07</v>
      </c>
      <c r="F22054" s="102"/>
    </row>
    <row r="22055" ht="12.75" customHeight="1">
      <c r="A22055" s="100" t="s">
        <v>22068</v>
      </c>
      <c r="B22055" s="101">
        <v>1230.0</v>
      </c>
      <c r="C22055" s="102"/>
      <c r="D22055" s="100" t="s">
        <v>22358</v>
      </c>
      <c r="E22055" s="101">
        <v>57.26</v>
      </c>
      <c r="F22055" s="102"/>
    </row>
    <row r="22056" ht="12.75" customHeight="1">
      <c r="A22056" s="100" t="s">
        <v>34882</v>
      </c>
      <c r="B22056" s="101">
        <v>1725.0</v>
      </c>
      <c r="C22056" s="102"/>
      <c r="D22056" s="100" t="s">
        <v>35027</v>
      </c>
      <c r="E22056" s="101">
        <v>7.66</v>
      </c>
      <c r="F22056" s="102"/>
    </row>
    <row r="22057" ht="12.75" customHeight="1">
      <c r="A22057" s="100" t="s">
        <v>22070</v>
      </c>
      <c r="B22057" s="101">
        <v>1725.0</v>
      </c>
      <c r="C22057" s="102"/>
      <c r="D22057" s="100" t="s">
        <v>22360</v>
      </c>
      <c r="E22057" s="101">
        <v>6.64</v>
      </c>
      <c r="F22057" s="102"/>
    </row>
    <row r="22058" ht="12.75" customHeight="1">
      <c r="A22058" s="100" t="s">
        <v>34883</v>
      </c>
      <c r="B22058" s="101">
        <v>1536.0</v>
      </c>
      <c r="C22058" s="102"/>
      <c r="D22058" s="100" t="s">
        <v>35028</v>
      </c>
      <c r="E22058" s="101">
        <v>4.41</v>
      </c>
      <c r="F22058" s="102"/>
    </row>
    <row r="22059" ht="12.75" customHeight="1">
      <c r="A22059" s="100" t="s">
        <v>22072</v>
      </c>
      <c r="B22059" s="101">
        <v>1536.0</v>
      </c>
      <c r="C22059" s="102"/>
      <c r="D22059" s="100" t="s">
        <v>22362</v>
      </c>
      <c r="E22059" s="101">
        <v>4.41</v>
      </c>
      <c r="F22059" s="102"/>
    </row>
    <row r="22060" ht="12.75" customHeight="1">
      <c r="A22060" s="100" t="s">
        <v>34884</v>
      </c>
      <c r="B22060" s="101">
        <v>3100.0</v>
      </c>
      <c r="C22060" s="102"/>
      <c r="D22060" s="100" t="s">
        <v>35029</v>
      </c>
      <c r="E22060" s="101">
        <v>17.0</v>
      </c>
      <c r="F22060" s="102"/>
    </row>
    <row r="22061" ht="12.75" customHeight="1">
      <c r="A22061" s="100" t="s">
        <v>22074</v>
      </c>
      <c r="B22061" s="101">
        <v>3100.0</v>
      </c>
      <c r="C22061" s="102"/>
      <c r="D22061" s="100" t="s">
        <v>22364</v>
      </c>
      <c r="E22061" s="101">
        <v>17.0</v>
      </c>
      <c r="F22061" s="102"/>
    </row>
    <row r="22062" ht="12.75" customHeight="1">
      <c r="A22062" s="100" t="s">
        <v>34885</v>
      </c>
      <c r="B22062" s="101">
        <v>5400.0</v>
      </c>
      <c r="C22062" s="102"/>
      <c r="D22062" s="100" t="s">
        <v>35030</v>
      </c>
      <c r="E22062" s="101">
        <v>149.0</v>
      </c>
      <c r="F22062" s="102"/>
    </row>
    <row r="22063" ht="12.75" customHeight="1">
      <c r="A22063" s="100" t="s">
        <v>22076</v>
      </c>
      <c r="B22063" s="101">
        <v>5400.0</v>
      </c>
      <c r="C22063" s="102"/>
      <c r="D22063" s="100" t="s">
        <v>22366</v>
      </c>
      <c r="E22063" s="101">
        <v>149.0</v>
      </c>
      <c r="F22063" s="102"/>
    </row>
    <row r="22064" ht="12.75" customHeight="1">
      <c r="A22064" s="100" t="s">
        <v>35031</v>
      </c>
      <c r="B22064" s="101">
        <v>225.11</v>
      </c>
      <c r="C22064" s="102"/>
      <c r="D22064" s="100" t="s">
        <v>35032</v>
      </c>
      <c r="E22064" s="101">
        <v>253.21</v>
      </c>
      <c r="F22064" s="102"/>
    </row>
    <row r="22065" ht="12.75" customHeight="1">
      <c r="A22065" s="100" t="s">
        <v>35033</v>
      </c>
      <c r="B22065" s="101">
        <v>225.11</v>
      </c>
      <c r="C22065" s="102"/>
      <c r="D22065" s="100" t="s">
        <v>22368</v>
      </c>
      <c r="E22065" s="101">
        <v>253.21</v>
      </c>
      <c r="F22065" s="102"/>
    </row>
    <row r="22066" ht="12.75" customHeight="1">
      <c r="A22066" s="100" t="s">
        <v>35034</v>
      </c>
      <c r="B22066" s="101">
        <v>1332.28</v>
      </c>
      <c r="C22066" s="102"/>
      <c r="D22066" s="100" t="s">
        <v>35035</v>
      </c>
      <c r="E22066" s="101">
        <v>253.21</v>
      </c>
      <c r="F22066" s="102"/>
    </row>
    <row r="22067" ht="12.75" customHeight="1">
      <c r="A22067" s="100" t="s">
        <v>35036</v>
      </c>
      <c r="B22067" s="101">
        <v>1332.28</v>
      </c>
      <c r="C22067" s="102"/>
      <c r="D22067" s="100" t="s">
        <v>22370</v>
      </c>
      <c r="E22067" s="101">
        <v>253.21</v>
      </c>
      <c r="F22067" s="102"/>
    </row>
    <row r="22068" ht="12.75" customHeight="1">
      <c r="A22068" s="100" t="s">
        <v>35037</v>
      </c>
      <c r="B22068" s="101">
        <v>1527.86</v>
      </c>
      <c r="C22068" s="102"/>
      <c r="D22068" s="100" t="s">
        <v>35038</v>
      </c>
      <c r="E22068" s="101">
        <v>886.61</v>
      </c>
      <c r="F22068" s="102"/>
    </row>
    <row r="22069" ht="12.75" customHeight="1">
      <c r="A22069" s="100" t="s">
        <v>35039</v>
      </c>
      <c r="B22069" s="101">
        <v>1527.86</v>
      </c>
      <c r="C22069" s="102"/>
      <c r="D22069" s="100" t="s">
        <v>22372</v>
      </c>
      <c r="E22069" s="101">
        <v>886.61</v>
      </c>
      <c r="F22069" s="102"/>
    </row>
    <row r="22070" ht="12.75" customHeight="1">
      <c r="A22070" s="100" t="s">
        <v>35040</v>
      </c>
      <c r="B22070" s="101">
        <v>1669.36</v>
      </c>
      <c r="C22070" s="102"/>
      <c r="D22070" s="100" t="s">
        <v>35041</v>
      </c>
      <c r="E22070" s="101">
        <v>580.0</v>
      </c>
      <c r="F22070" s="102"/>
    </row>
    <row r="22071" ht="12.75" customHeight="1">
      <c r="A22071" s="100" t="s">
        <v>35042</v>
      </c>
      <c r="B22071" s="101">
        <v>1669.36</v>
      </c>
      <c r="C22071" s="102"/>
      <c r="D22071" s="100" t="s">
        <v>22374</v>
      </c>
      <c r="E22071" s="101">
        <v>580.0</v>
      </c>
      <c r="F22071" s="102"/>
    </row>
    <row r="22072" ht="12.75" customHeight="1">
      <c r="A22072" s="100" t="s">
        <v>35043</v>
      </c>
      <c r="B22072" s="101">
        <v>1754.26</v>
      </c>
      <c r="C22072" s="102"/>
      <c r="D22072" s="100" t="s">
        <v>35044</v>
      </c>
      <c r="E22072" s="101">
        <v>913.47</v>
      </c>
      <c r="F22072" s="102"/>
    </row>
    <row r="22073" ht="12.75" customHeight="1">
      <c r="A22073" s="100" t="s">
        <v>35045</v>
      </c>
      <c r="B22073" s="101">
        <v>1754.26</v>
      </c>
      <c r="C22073" s="102"/>
      <c r="D22073" s="100" t="s">
        <v>22376</v>
      </c>
      <c r="E22073" s="101">
        <v>913.47</v>
      </c>
      <c r="F22073" s="102"/>
    </row>
    <row r="22074" ht="12.75" customHeight="1">
      <c r="A22074" s="100" t="s">
        <v>35046</v>
      </c>
      <c r="B22074" s="101">
        <v>992.9</v>
      </c>
      <c r="C22074" s="102"/>
      <c r="D22074" s="100" t="s">
        <v>35047</v>
      </c>
      <c r="E22074" s="101">
        <v>76.15</v>
      </c>
      <c r="F22074" s="102"/>
    </row>
    <row r="22075" ht="12.75" customHeight="1">
      <c r="A22075" s="100" t="s">
        <v>35048</v>
      </c>
      <c r="B22075" s="101">
        <v>992.9</v>
      </c>
      <c r="C22075" s="102"/>
      <c r="D22075" s="100" t="s">
        <v>22378</v>
      </c>
      <c r="E22075" s="101">
        <v>74.39</v>
      </c>
      <c r="F22075" s="102"/>
    </row>
    <row r="22076" ht="12.75" customHeight="1">
      <c r="A22076" s="100" t="s">
        <v>35049</v>
      </c>
      <c r="B22076" s="101">
        <v>1870.21</v>
      </c>
      <c r="C22076" s="102"/>
      <c r="D22076" s="100" t="s">
        <v>35050</v>
      </c>
      <c r="E22076" s="101">
        <v>155.54</v>
      </c>
      <c r="F22076" s="102"/>
    </row>
    <row r="22077" ht="12.75" customHeight="1">
      <c r="A22077" s="100" t="s">
        <v>35051</v>
      </c>
      <c r="B22077" s="101">
        <v>1870.21</v>
      </c>
      <c r="C22077" s="102"/>
      <c r="D22077" s="100" t="s">
        <v>22380</v>
      </c>
      <c r="E22077" s="101">
        <v>152.02</v>
      </c>
      <c r="F22077" s="102"/>
    </row>
    <row r="22078" ht="12.75" customHeight="1">
      <c r="A22078" s="100" t="s">
        <v>35052</v>
      </c>
      <c r="B22078" s="101">
        <v>1870.21</v>
      </c>
      <c r="C22078" s="102"/>
      <c r="D22078" s="100" t="s">
        <v>35053</v>
      </c>
      <c r="E22078" s="101">
        <v>181.97</v>
      </c>
      <c r="F22078" s="102"/>
    </row>
    <row r="22079" ht="12.75" customHeight="1">
      <c r="A22079" s="100" t="s">
        <v>35054</v>
      </c>
      <c r="B22079" s="101">
        <v>1870.21</v>
      </c>
      <c r="C22079" s="102"/>
      <c r="D22079" s="100" t="s">
        <v>22382</v>
      </c>
      <c r="E22079" s="101">
        <v>174.93</v>
      </c>
      <c r="F22079" s="102"/>
    </row>
    <row r="22080" ht="12.75" customHeight="1">
      <c r="A22080" s="100" t="s">
        <v>35055</v>
      </c>
      <c r="B22080" s="101">
        <v>1848.43</v>
      </c>
      <c r="C22080" s="102"/>
      <c r="D22080" s="100" t="s">
        <v>35056</v>
      </c>
      <c r="E22080" s="101">
        <v>13.21</v>
      </c>
      <c r="F22080" s="102"/>
    </row>
    <row r="22081" ht="12.75" customHeight="1">
      <c r="A22081" s="100" t="s">
        <v>35057</v>
      </c>
      <c r="B22081" s="101">
        <v>1848.43</v>
      </c>
      <c r="C22081" s="102"/>
      <c r="D22081" s="100" t="s">
        <v>22384</v>
      </c>
      <c r="E22081" s="101">
        <v>11.45</v>
      </c>
      <c r="F22081" s="102"/>
    </row>
    <row r="22082" ht="12.75" customHeight="1">
      <c r="A22082" s="100" t="s">
        <v>34886</v>
      </c>
      <c r="B22082" s="101">
        <v>175.08</v>
      </c>
      <c r="C22082" s="102"/>
      <c r="D22082" s="100" t="s">
        <v>35058</v>
      </c>
      <c r="E22082" s="101">
        <v>13.21</v>
      </c>
      <c r="F22082" s="102"/>
    </row>
    <row r="22083" ht="12.75" customHeight="1">
      <c r="A22083" s="100" t="s">
        <v>22078</v>
      </c>
      <c r="B22083" s="101">
        <v>175.08</v>
      </c>
      <c r="C22083" s="102"/>
      <c r="D22083" s="100" t="s">
        <v>22386</v>
      </c>
      <c r="E22083" s="101">
        <v>11.45</v>
      </c>
      <c r="F22083" s="102"/>
    </row>
    <row r="22084" ht="12.75" customHeight="1">
      <c r="A22084" s="100" t="s">
        <v>34887</v>
      </c>
      <c r="B22084" s="101">
        <v>244.87</v>
      </c>
      <c r="C22084" s="102"/>
      <c r="D22084" s="100" t="s">
        <v>35059</v>
      </c>
      <c r="E22084" s="101">
        <v>26.42</v>
      </c>
      <c r="F22084" s="102"/>
    </row>
    <row r="22085" ht="12.75" customHeight="1">
      <c r="A22085" s="100" t="s">
        <v>22080</v>
      </c>
      <c r="B22085" s="101">
        <v>244.87</v>
      </c>
      <c r="C22085" s="102"/>
      <c r="D22085" s="100" t="s">
        <v>22388</v>
      </c>
      <c r="E22085" s="101">
        <v>22.9</v>
      </c>
      <c r="F22085" s="102"/>
    </row>
    <row r="22086" ht="12.75" customHeight="1">
      <c r="A22086" s="100" t="s">
        <v>34888</v>
      </c>
      <c r="B22086" s="101">
        <v>237.8</v>
      </c>
      <c r="C22086" s="102"/>
      <c r="D22086" s="100" t="s">
        <v>35060</v>
      </c>
      <c r="E22086" s="101">
        <v>19.82</v>
      </c>
      <c r="F22086" s="102"/>
    </row>
    <row r="22087" ht="12.75" customHeight="1">
      <c r="A22087" s="100" t="s">
        <v>22082</v>
      </c>
      <c r="B22087" s="101">
        <v>237.8</v>
      </c>
      <c r="C22087" s="102"/>
      <c r="D22087" s="100" t="s">
        <v>22390</v>
      </c>
      <c r="E22087" s="101">
        <v>17.18</v>
      </c>
      <c r="F22087" s="102"/>
    </row>
    <row r="22088" ht="12.75" customHeight="1">
      <c r="A22088" s="100" t="s">
        <v>34889</v>
      </c>
      <c r="B22088" s="101">
        <v>296.56</v>
      </c>
      <c r="C22088" s="102"/>
      <c r="D22088" s="100" t="s">
        <v>35061</v>
      </c>
      <c r="E22088" s="101">
        <v>66.07</v>
      </c>
      <c r="F22088" s="102"/>
    </row>
    <row r="22089" ht="12.75" customHeight="1">
      <c r="A22089" s="100" t="s">
        <v>22084</v>
      </c>
      <c r="B22089" s="101">
        <v>296.56</v>
      </c>
      <c r="C22089" s="102"/>
      <c r="D22089" s="100" t="s">
        <v>22392</v>
      </c>
      <c r="E22089" s="101">
        <v>57.26</v>
      </c>
      <c r="F22089" s="102"/>
    </row>
    <row r="22090" ht="12.75" customHeight="1">
      <c r="A22090" s="100" t="s">
        <v>34890</v>
      </c>
      <c r="B22090" s="101">
        <v>974.88</v>
      </c>
      <c r="C22090" s="102"/>
      <c r="D22090" s="100" t="s">
        <v>35062</v>
      </c>
      <c r="E22090" s="101">
        <v>39.64</v>
      </c>
      <c r="F22090" s="102"/>
    </row>
    <row r="22091" ht="12.75" customHeight="1">
      <c r="A22091" s="100" t="s">
        <v>22086</v>
      </c>
      <c r="B22091" s="101">
        <v>974.88</v>
      </c>
      <c r="C22091" s="102"/>
      <c r="D22091" s="100" t="s">
        <v>22394</v>
      </c>
      <c r="E22091" s="101">
        <v>34.36</v>
      </c>
      <c r="F22091" s="102"/>
    </row>
    <row r="22092" ht="12.75" customHeight="1">
      <c r="A22092" s="100" t="s">
        <v>34891</v>
      </c>
      <c r="B22092" s="101">
        <v>944.41</v>
      </c>
      <c r="C22092" s="102"/>
      <c r="D22092" s="100" t="s">
        <v>35063</v>
      </c>
      <c r="E22092" s="101">
        <v>26.42</v>
      </c>
      <c r="F22092" s="102"/>
    </row>
    <row r="22093" ht="12.75" customHeight="1">
      <c r="A22093" s="100" t="s">
        <v>22088</v>
      </c>
      <c r="B22093" s="101">
        <v>944.41</v>
      </c>
      <c r="C22093" s="102"/>
      <c r="D22093" s="100" t="s">
        <v>22396</v>
      </c>
      <c r="E22093" s="101">
        <v>22.9</v>
      </c>
      <c r="F22093" s="102"/>
    </row>
    <row r="22094" ht="12.75" customHeight="1">
      <c r="A22094" s="100" t="s">
        <v>35064</v>
      </c>
      <c r="B22094" s="101">
        <v>1119.55</v>
      </c>
      <c r="C22094" s="102"/>
      <c r="D22094" s="100" t="s">
        <v>35065</v>
      </c>
      <c r="E22094" s="101">
        <v>92.5</v>
      </c>
      <c r="F22094" s="102"/>
    </row>
    <row r="22095" ht="12.75" customHeight="1">
      <c r="A22095" s="100" t="s">
        <v>35066</v>
      </c>
      <c r="B22095" s="101">
        <v>1119.55</v>
      </c>
      <c r="C22095" s="102"/>
      <c r="D22095" s="100" t="s">
        <v>22398</v>
      </c>
      <c r="E22095" s="101">
        <v>80.17</v>
      </c>
      <c r="F22095" s="102"/>
    </row>
    <row r="22096" ht="12.75" customHeight="1">
      <c r="A22096" s="100" t="s">
        <v>35067</v>
      </c>
      <c r="B22096" s="101">
        <v>1034.0</v>
      </c>
      <c r="C22096" s="102"/>
      <c r="D22096" s="100" t="s">
        <v>35068</v>
      </c>
      <c r="E22096" s="101">
        <v>24.25</v>
      </c>
      <c r="F22096" s="102"/>
    </row>
    <row r="22097" ht="12.75" customHeight="1">
      <c r="A22097" s="100" t="s">
        <v>35069</v>
      </c>
      <c r="B22097" s="101">
        <v>1034.0</v>
      </c>
      <c r="C22097" s="102"/>
      <c r="D22097" s="100" t="s">
        <v>22400</v>
      </c>
      <c r="E22097" s="101">
        <v>24.07</v>
      </c>
      <c r="F22097" s="102"/>
    </row>
    <row r="22098" ht="12.75" customHeight="1">
      <c r="A22098" s="100" t="s">
        <v>34892</v>
      </c>
      <c r="B22098" s="101">
        <v>5785.1</v>
      </c>
      <c r="C22098" s="102"/>
      <c r="D22098" s="100" t="s">
        <v>35070</v>
      </c>
      <c r="E22098" s="101">
        <v>664.86</v>
      </c>
      <c r="F22098" s="102"/>
    </row>
    <row r="22099" ht="12.75" customHeight="1">
      <c r="A22099" s="100" t="s">
        <v>22090</v>
      </c>
      <c r="B22099" s="101">
        <v>5785.1</v>
      </c>
      <c r="C22099" s="102"/>
      <c r="D22099" s="100" t="s">
        <v>22402</v>
      </c>
      <c r="E22099" s="101">
        <v>664.86</v>
      </c>
      <c r="F22099" s="102"/>
    </row>
    <row r="22100" ht="12.75" customHeight="1">
      <c r="A22100" s="100" t="s">
        <v>34893</v>
      </c>
      <c r="B22100" s="101">
        <v>1587.0</v>
      </c>
      <c r="C22100" s="102"/>
      <c r="D22100" s="100" t="s">
        <v>35071</v>
      </c>
      <c r="E22100" s="101">
        <v>1329.72</v>
      </c>
      <c r="F22100" s="102"/>
    </row>
    <row r="22101" ht="12.75" customHeight="1">
      <c r="A22101" s="100" t="s">
        <v>22092</v>
      </c>
      <c r="B22101" s="101">
        <v>1587.0</v>
      </c>
      <c r="C22101" s="102"/>
      <c r="D22101" s="100" t="s">
        <v>22404</v>
      </c>
      <c r="E22101" s="101">
        <v>1329.72</v>
      </c>
      <c r="F22101" s="102"/>
    </row>
    <row r="22102" ht="12.75" customHeight="1">
      <c r="A22102" s="100" t="s">
        <v>34894</v>
      </c>
      <c r="B22102" s="101">
        <v>1901.44</v>
      </c>
      <c r="C22102" s="102"/>
      <c r="D22102" s="100" t="s">
        <v>35072</v>
      </c>
      <c r="E22102" s="101">
        <v>2.64</v>
      </c>
      <c r="F22102" s="102"/>
    </row>
    <row r="22103" ht="12.75" customHeight="1">
      <c r="A22103" s="100" t="s">
        <v>22094</v>
      </c>
      <c r="B22103" s="101">
        <v>1901.44</v>
      </c>
      <c r="C22103" s="102"/>
      <c r="D22103" s="100" t="s">
        <v>22406</v>
      </c>
      <c r="E22103" s="101">
        <v>2.29</v>
      </c>
      <c r="F22103" s="102"/>
    </row>
    <row r="22104" ht="12.75" customHeight="1">
      <c r="A22104" s="100" t="s">
        <v>34895</v>
      </c>
      <c r="B22104" s="101">
        <v>2306.39</v>
      </c>
      <c r="C22104" s="102"/>
      <c r="D22104" s="100" t="s">
        <v>35073</v>
      </c>
      <c r="E22104" s="101">
        <v>3.3</v>
      </c>
      <c r="F22104" s="102"/>
    </row>
    <row r="22105" ht="12.75" customHeight="1">
      <c r="A22105" s="100" t="s">
        <v>22096</v>
      </c>
      <c r="B22105" s="101">
        <v>2306.39</v>
      </c>
      <c r="C22105" s="102"/>
      <c r="D22105" s="100" t="s">
        <v>22408</v>
      </c>
      <c r="E22105" s="101">
        <v>2.86</v>
      </c>
      <c r="F22105" s="102"/>
    </row>
    <row r="22106" ht="12.75" customHeight="1">
      <c r="A22106" s="100" t="s">
        <v>34896</v>
      </c>
      <c r="B22106" s="101">
        <v>2220.0</v>
      </c>
      <c r="C22106" s="102"/>
      <c r="D22106" s="100" t="s">
        <v>35074</v>
      </c>
      <c r="E22106" s="101">
        <v>3.96</v>
      </c>
      <c r="F22106" s="102"/>
    </row>
    <row r="22107" ht="12.75" customHeight="1">
      <c r="A22107" s="100" t="s">
        <v>22098</v>
      </c>
      <c r="B22107" s="101">
        <v>2220.0</v>
      </c>
      <c r="C22107" s="102"/>
      <c r="D22107" s="100" t="s">
        <v>22410</v>
      </c>
      <c r="E22107" s="101">
        <v>3.43</v>
      </c>
      <c r="F22107" s="102"/>
    </row>
    <row r="22108" ht="12.75" customHeight="1">
      <c r="A22108" s="100" t="s">
        <v>35075</v>
      </c>
      <c r="B22108" s="101">
        <v>598.72</v>
      </c>
      <c r="C22108" s="102"/>
      <c r="D22108" s="100" t="s">
        <v>35076</v>
      </c>
      <c r="E22108" s="101">
        <v>5.28</v>
      </c>
      <c r="F22108" s="102"/>
    </row>
    <row r="22109" ht="12.75" customHeight="1">
      <c r="A22109" s="100" t="s">
        <v>35077</v>
      </c>
      <c r="B22109" s="101">
        <v>598.72</v>
      </c>
      <c r="C22109" s="102"/>
      <c r="D22109" s="100" t="s">
        <v>22412</v>
      </c>
      <c r="E22109" s="101">
        <v>4.58</v>
      </c>
      <c r="F22109" s="102"/>
    </row>
    <row r="22110" ht="12.75" customHeight="1">
      <c r="A22110" s="100" t="s">
        <v>34897</v>
      </c>
      <c r="B22110" s="101">
        <v>764.8</v>
      </c>
      <c r="C22110" s="102"/>
      <c r="D22110" s="100" t="s">
        <v>35078</v>
      </c>
      <c r="E22110" s="101">
        <v>3.96</v>
      </c>
      <c r="F22110" s="102"/>
    </row>
    <row r="22111" ht="12.75" customHeight="1">
      <c r="A22111" s="100" t="s">
        <v>22100</v>
      </c>
      <c r="B22111" s="101">
        <v>764.8</v>
      </c>
      <c r="C22111" s="102"/>
      <c r="D22111" s="100" t="s">
        <v>22414</v>
      </c>
      <c r="E22111" s="101">
        <v>3.43</v>
      </c>
      <c r="F22111" s="102"/>
    </row>
    <row r="22112" ht="12.75" customHeight="1">
      <c r="A22112" s="100" t="s">
        <v>35079</v>
      </c>
      <c r="B22112" s="101">
        <v>8319.66</v>
      </c>
      <c r="C22112" s="102"/>
      <c r="D22112" s="100" t="s">
        <v>35080</v>
      </c>
      <c r="E22112" s="101">
        <v>3.96</v>
      </c>
      <c r="F22112" s="102"/>
    </row>
    <row r="22113" ht="12.75" customHeight="1">
      <c r="A22113" s="100" t="s">
        <v>35081</v>
      </c>
      <c r="B22113" s="101">
        <v>8319.66</v>
      </c>
      <c r="C22113" s="102"/>
      <c r="D22113" s="100" t="s">
        <v>22416</v>
      </c>
      <c r="E22113" s="101">
        <v>3.43</v>
      </c>
      <c r="F22113" s="102"/>
    </row>
    <row r="22114" ht="12.75" customHeight="1">
      <c r="A22114" s="100" t="s">
        <v>35082</v>
      </c>
      <c r="B22114" s="101">
        <v>8767.35</v>
      </c>
      <c r="C22114" s="102"/>
      <c r="D22114" s="100" t="s">
        <v>35083</v>
      </c>
      <c r="E22114" s="101">
        <v>1.64</v>
      </c>
      <c r="F22114" s="102"/>
    </row>
    <row r="22115" ht="12.75" customHeight="1">
      <c r="A22115" s="100" t="s">
        <v>35084</v>
      </c>
      <c r="B22115" s="101">
        <v>8767.35</v>
      </c>
      <c r="C22115" s="102"/>
      <c r="D22115" s="100" t="s">
        <v>22418</v>
      </c>
      <c r="E22115" s="101">
        <v>1.47</v>
      </c>
      <c r="F22115" s="102"/>
    </row>
    <row r="22116" ht="12.75" customHeight="1">
      <c r="A22116" s="100" t="s">
        <v>35085</v>
      </c>
      <c r="B22116" s="101">
        <v>8767.35</v>
      </c>
      <c r="C22116" s="102"/>
      <c r="D22116" s="100" t="s">
        <v>35086</v>
      </c>
      <c r="E22116" s="101">
        <v>0.06</v>
      </c>
      <c r="F22116" s="102"/>
    </row>
    <row r="22117" ht="12.75" customHeight="1">
      <c r="A22117" s="100" t="s">
        <v>35087</v>
      </c>
      <c r="B22117" s="101">
        <v>8767.35</v>
      </c>
      <c r="C22117" s="102"/>
      <c r="D22117" s="100" t="s">
        <v>22420</v>
      </c>
      <c r="E22117" s="101">
        <v>0.06</v>
      </c>
      <c r="F22117" s="102"/>
    </row>
    <row r="22118" ht="12.75" customHeight="1">
      <c r="A22118" s="100" t="s">
        <v>35088</v>
      </c>
      <c r="B22118" s="101">
        <v>8037.89</v>
      </c>
      <c r="C22118" s="102"/>
      <c r="D22118" s="100" t="s">
        <v>35089</v>
      </c>
      <c r="E22118" s="101">
        <v>0.08</v>
      </c>
      <c r="F22118" s="102"/>
    </row>
    <row r="22119" ht="12.75" customHeight="1">
      <c r="A22119" s="100" t="s">
        <v>35090</v>
      </c>
      <c r="B22119" s="101">
        <v>8037.89</v>
      </c>
      <c r="C22119" s="102"/>
      <c r="D22119" s="100" t="s">
        <v>22422</v>
      </c>
      <c r="E22119" s="101">
        <v>0.08</v>
      </c>
      <c r="F22119" s="102"/>
    </row>
    <row r="22120" ht="12.75" customHeight="1">
      <c r="A22120" s="100" t="s">
        <v>35091</v>
      </c>
      <c r="B22120" s="101">
        <v>8037.89</v>
      </c>
      <c r="C22120" s="102"/>
      <c r="D22120" s="100" t="s">
        <v>35092</v>
      </c>
      <c r="E22120" s="101">
        <v>0.97</v>
      </c>
      <c r="F22120" s="102"/>
    </row>
    <row r="22121" ht="12.75" customHeight="1">
      <c r="A22121" s="100" t="s">
        <v>35093</v>
      </c>
      <c r="B22121" s="101">
        <v>8037.89</v>
      </c>
      <c r="C22121" s="102"/>
      <c r="D22121" s="100" t="s">
        <v>22424</v>
      </c>
      <c r="E22121" s="101">
        <v>0.97</v>
      </c>
      <c r="F22121" s="102"/>
    </row>
    <row r="22122" ht="12.75" customHeight="1">
      <c r="A22122" s="100" t="s">
        <v>35094</v>
      </c>
      <c r="B22122" s="101">
        <v>8319.66</v>
      </c>
      <c r="C22122" s="102"/>
      <c r="D22122" s="100" t="s">
        <v>35095</v>
      </c>
      <c r="E22122" s="101">
        <v>2.77</v>
      </c>
      <c r="F22122" s="102"/>
    </row>
    <row r="22123" ht="12.75" customHeight="1">
      <c r="A22123" s="100" t="s">
        <v>35096</v>
      </c>
      <c r="B22123" s="101">
        <v>8319.66</v>
      </c>
      <c r="C22123" s="102"/>
      <c r="D22123" s="100" t="s">
        <v>22426</v>
      </c>
      <c r="E22123" s="101">
        <v>2.77</v>
      </c>
      <c r="F22123" s="102"/>
    </row>
    <row r="22124" ht="12.75" customHeight="1">
      <c r="A22124" s="100" t="s">
        <v>35097</v>
      </c>
      <c r="B22124" s="101">
        <v>1227.92</v>
      </c>
      <c r="C22124" s="102"/>
      <c r="D22124" s="100" t="s">
        <v>35098</v>
      </c>
      <c r="E22124" s="101">
        <v>3.84</v>
      </c>
      <c r="F22124" s="102"/>
    </row>
    <row r="22125" ht="12.75" customHeight="1">
      <c r="A22125" s="100" t="s">
        <v>35099</v>
      </c>
      <c r="B22125" s="101">
        <v>1227.92</v>
      </c>
      <c r="C22125" s="102"/>
      <c r="D22125" s="100" t="s">
        <v>22428</v>
      </c>
      <c r="E22125" s="101">
        <v>3.84</v>
      </c>
      <c r="F22125" s="102"/>
    </row>
    <row r="22126" ht="12.75" customHeight="1">
      <c r="A22126" s="100" t="s">
        <v>35100</v>
      </c>
      <c r="B22126" s="101">
        <v>5996.41</v>
      </c>
      <c r="C22126" s="102"/>
      <c r="D22126" s="100" t="s">
        <v>35101</v>
      </c>
      <c r="E22126" s="101">
        <v>7.16</v>
      </c>
      <c r="F22126" s="102"/>
    </row>
    <row r="22127" ht="12.75" customHeight="1">
      <c r="A22127" s="100" t="s">
        <v>35102</v>
      </c>
      <c r="B22127" s="101">
        <v>5996.41</v>
      </c>
      <c r="C22127" s="102"/>
      <c r="D22127" s="100" t="s">
        <v>22430</v>
      </c>
      <c r="E22127" s="101">
        <v>7.16</v>
      </c>
      <c r="F22127" s="102"/>
    </row>
    <row r="22128" ht="12.75" customHeight="1">
      <c r="A22128" s="100" t="s">
        <v>35103</v>
      </c>
      <c r="B22128" s="101">
        <v>201.38</v>
      </c>
      <c r="C22128" s="102"/>
      <c r="D22128" s="100" t="s">
        <v>35104</v>
      </c>
      <c r="E22128" s="101">
        <v>6.26</v>
      </c>
      <c r="F22128" s="102"/>
    </row>
    <row r="22129" ht="12.75" customHeight="1">
      <c r="A22129" s="100" t="s">
        <v>35105</v>
      </c>
      <c r="B22129" s="101">
        <v>201.38</v>
      </c>
      <c r="C22129" s="102"/>
      <c r="D22129" s="100" t="s">
        <v>22432</v>
      </c>
      <c r="E22129" s="101">
        <v>6.26</v>
      </c>
      <c r="F22129" s="102"/>
    </row>
    <row r="22130" ht="12.75" customHeight="1">
      <c r="A22130" s="100" t="s">
        <v>35106</v>
      </c>
      <c r="B22130" s="101">
        <v>309.51</v>
      </c>
      <c r="C22130" s="102"/>
      <c r="D22130" s="100" t="s">
        <v>35107</v>
      </c>
      <c r="E22130" s="101">
        <v>7.0</v>
      </c>
      <c r="F22130" s="102"/>
    </row>
    <row r="22131" ht="12.75" customHeight="1">
      <c r="A22131" s="100" t="s">
        <v>35108</v>
      </c>
      <c r="B22131" s="101">
        <v>309.51</v>
      </c>
      <c r="C22131" s="102"/>
      <c r="D22131" s="100" t="s">
        <v>22434</v>
      </c>
      <c r="E22131" s="101">
        <v>7.0</v>
      </c>
      <c r="F22131" s="102"/>
    </row>
    <row r="22132" ht="12.75" customHeight="1">
      <c r="A22132" s="100" t="s">
        <v>34898</v>
      </c>
      <c r="B22132" s="101">
        <v>101.68</v>
      </c>
      <c r="C22132" s="102"/>
      <c r="D22132" s="100" t="s">
        <v>35109</v>
      </c>
      <c r="E22132" s="101">
        <v>9.37</v>
      </c>
      <c r="F22132" s="102"/>
    </row>
    <row r="22133" ht="12.75" customHeight="1">
      <c r="A22133" s="100" t="s">
        <v>22102</v>
      </c>
      <c r="B22133" s="101">
        <v>88.16</v>
      </c>
      <c r="C22133" s="102"/>
      <c r="D22133" s="100" t="s">
        <v>22436</v>
      </c>
      <c r="E22133" s="101">
        <v>9.37</v>
      </c>
      <c r="F22133" s="102"/>
    </row>
    <row r="22134" ht="12.75" customHeight="1">
      <c r="A22134" s="100" t="s">
        <v>34899</v>
      </c>
      <c r="B22134" s="101">
        <v>127.1</v>
      </c>
      <c r="C22134" s="102"/>
      <c r="D22134" s="100" t="s">
        <v>35110</v>
      </c>
      <c r="E22134" s="101">
        <v>10.81</v>
      </c>
      <c r="F22134" s="102"/>
    </row>
    <row r="22135" ht="12.75" customHeight="1">
      <c r="A22135" s="100" t="s">
        <v>22104</v>
      </c>
      <c r="B22135" s="101">
        <v>110.21</v>
      </c>
      <c r="C22135" s="102"/>
      <c r="D22135" s="100" t="s">
        <v>22438</v>
      </c>
      <c r="E22135" s="101">
        <v>10.81</v>
      </c>
      <c r="F22135" s="102"/>
    </row>
    <row r="22136" ht="12.75" customHeight="1">
      <c r="A22136" s="100" t="s">
        <v>34900</v>
      </c>
      <c r="B22136" s="101">
        <v>254.2</v>
      </c>
      <c r="C22136" s="102"/>
      <c r="D22136" s="100" t="s">
        <v>35111</v>
      </c>
      <c r="E22136" s="101">
        <v>13.07</v>
      </c>
      <c r="F22136" s="102"/>
    </row>
    <row r="22137" ht="12.75" customHeight="1">
      <c r="A22137" s="100" t="s">
        <v>22106</v>
      </c>
      <c r="B22137" s="101">
        <v>220.42</v>
      </c>
      <c r="C22137" s="102"/>
      <c r="D22137" s="100" t="s">
        <v>22440</v>
      </c>
      <c r="E22137" s="101">
        <v>13.07</v>
      </c>
      <c r="F22137" s="102"/>
    </row>
    <row r="22138" ht="12.75" customHeight="1">
      <c r="A22138" s="100" t="s">
        <v>34901</v>
      </c>
      <c r="B22138" s="101">
        <v>317.75</v>
      </c>
      <c r="C22138" s="102"/>
      <c r="D22138" s="100" t="s">
        <v>35112</v>
      </c>
      <c r="E22138" s="101">
        <v>14.26</v>
      </c>
      <c r="F22138" s="102"/>
    </row>
    <row r="22139" ht="12.75" customHeight="1">
      <c r="A22139" s="100" t="s">
        <v>22108</v>
      </c>
      <c r="B22139" s="101">
        <v>275.52</v>
      </c>
      <c r="C22139" s="102"/>
      <c r="D22139" s="100" t="s">
        <v>22442</v>
      </c>
      <c r="E22139" s="101">
        <v>14.26</v>
      </c>
      <c r="F22139" s="102"/>
    </row>
    <row r="22140" ht="12.75" customHeight="1">
      <c r="A22140" s="100" t="s">
        <v>34902</v>
      </c>
      <c r="B22140" s="101">
        <v>25.42</v>
      </c>
      <c r="C22140" s="102"/>
      <c r="D22140" s="100" t="s">
        <v>35113</v>
      </c>
      <c r="E22140" s="101">
        <v>20.09</v>
      </c>
      <c r="F22140" s="102"/>
    </row>
    <row r="22141" ht="12.75" customHeight="1">
      <c r="A22141" s="100" t="s">
        <v>22110</v>
      </c>
      <c r="B22141" s="101">
        <v>22.04</v>
      </c>
      <c r="C22141" s="102"/>
      <c r="D22141" s="100" t="s">
        <v>22444</v>
      </c>
      <c r="E22141" s="101">
        <v>20.09</v>
      </c>
      <c r="F22141" s="102"/>
    </row>
    <row r="22142" ht="12.75" customHeight="1">
      <c r="A22142" s="100" t="s">
        <v>34903</v>
      </c>
      <c r="B22142" s="101">
        <v>25.42</v>
      </c>
      <c r="C22142" s="102"/>
      <c r="D22142" s="100" t="s">
        <v>35114</v>
      </c>
      <c r="E22142" s="101">
        <v>29.2</v>
      </c>
      <c r="F22142" s="102"/>
    </row>
    <row r="22143" ht="12.75" customHeight="1">
      <c r="A22143" s="100" t="s">
        <v>22112</v>
      </c>
      <c r="B22143" s="101">
        <v>22.04</v>
      </c>
      <c r="C22143" s="102"/>
      <c r="D22143" s="100" t="s">
        <v>22446</v>
      </c>
      <c r="E22143" s="101">
        <v>29.2</v>
      </c>
      <c r="F22143" s="102"/>
    </row>
    <row r="22144" ht="12.75" customHeight="1">
      <c r="A22144" s="100" t="s">
        <v>34904</v>
      </c>
      <c r="B22144" s="101">
        <v>6.35</v>
      </c>
      <c r="C22144" s="102"/>
      <c r="D22144" s="100" t="s">
        <v>35115</v>
      </c>
      <c r="E22144" s="101">
        <v>9.98</v>
      </c>
      <c r="F22144" s="102"/>
    </row>
    <row r="22145" ht="12.75" customHeight="1">
      <c r="A22145" s="100" t="s">
        <v>22114</v>
      </c>
      <c r="B22145" s="101">
        <v>5.51</v>
      </c>
      <c r="C22145" s="102"/>
      <c r="D22145" s="100" t="s">
        <v>22448</v>
      </c>
      <c r="E22145" s="101">
        <v>9.98</v>
      </c>
      <c r="F22145" s="102"/>
    </row>
    <row r="22146" ht="12.75" customHeight="1">
      <c r="A22146" s="100" t="s">
        <v>34905</v>
      </c>
      <c r="B22146" s="101">
        <v>101.68</v>
      </c>
      <c r="C22146" s="102"/>
      <c r="D22146" s="100" t="s">
        <v>35116</v>
      </c>
      <c r="E22146" s="101">
        <v>37.08</v>
      </c>
      <c r="F22146" s="102"/>
    </row>
    <row r="22147" ht="12.75" customHeight="1">
      <c r="A22147" s="100" t="s">
        <v>22116</v>
      </c>
      <c r="B22147" s="101">
        <v>88.16</v>
      </c>
      <c r="C22147" s="102"/>
      <c r="D22147" s="100" t="s">
        <v>22450</v>
      </c>
      <c r="E22147" s="101">
        <v>37.08</v>
      </c>
      <c r="F22147" s="102"/>
    </row>
    <row r="22148" ht="12.75" customHeight="1">
      <c r="A22148" s="100" t="s">
        <v>34906</v>
      </c>
      <c r="B22148" s="101">
        <v>6.35</v>
      </c>
      <c r="C22148" s="102"/>
      <c r="D22148" s="100" t="s">
        <v>35117</v>
      </c>
      <c r="E22148" s="101">
        <v>3.09</v>
      </c>
      <c r="F22148" s="102"/>
    </row>
    <row r="22149" ht="12.75" customHeight="1">
      <c r="A22149" s="100" t="s">
        <v>22118</v>
      </c>
      <c r="B22149" s="101">
        <v>5.51</v>
      </c>
      <c r="C22149" s="102"/>
      <c r="D22149" s="100" t="s">
        <v>22452</v>
      </c>
      <c r="E22149" s="101">
        <v>3.09</v>
      </c>
      <c r="F22149" s="102"/>
    </row>
    <row r="22150" ht="12.75" customHeight="1">
      <c r="A22150" s="100" t="s">
        <v>34907</v>
      </c>
      <c r="B22150" s="101">
        <v>50.84</v>
      </c>
      <c r="C22150" s="102"/>
      <c r="D22150" s="100" t="s">
        <v>35118</v>
      </c>
      <c r="E22150" s="101">
        <v>9.67</v>
      </c>
      <c r="F22150" s="102"/>
    </row>
    <row r="22151" ht="12.75" customHeight="1">
      <c r="A22151" s="100" t="s">
        <v>22120</v>
      </c>
      <c r="B22151" s="101">
        <v>44.08</v>
      </c>
      <c r="C22151" s="102"/>
      <c r="D22151" s="100" t="s">
        <v>22454</v>
      </c>
      <c r="E22151" s="101">
        <v>9.67</v>
      </c>
      <c r="F22151" s="102"/>
    </row>
    <row r="22152" ht="12.75" customHeight="1">
      <c r="A22152" s="100" t="s">
        <v>34908</v>
      </c>
      <c r="B22152" s="101">
        <v>19.06</v>
      </c>
      <c r="C22152" s="102"/>
      <c r="D22152" s="100" t="s">
        <v>35119</v>
      </c>
      <c r="E22152" s="101">
        <v>12.76</v>
      </c>
      <c r="F22152" s="102"/>
    </row>
    <row r="22153" ht="12.75" customHeight="1">
      <c r="A22153" s="100" t="s">
        <v>22122</v>
      </c>
      <c r="B22153" s="101">
        <v>16.53</v>
      </c>
      <c r="C22153" s="102"/>
      <c r="D22153" s="100" t="s">
        <v>22456</v>
      </c>
      <c r="E22153" s="101">
        <v>12.76</v>
      </c>
      <c r="F22153" s="102"/>
    </row>
    <row r="22154" ht="12.75" customHeight="1">
      <c r="A22154" s="100" t="s">
        <v>34909</v>
      </c>
      <c r="B22154" s="101">
        <v>6.35</v>
      </c>
      <c r="C22154" s="102"/>
      <c r="D22154" s="100" t="s">
        <v>35120</v>
      </c>
      <c r="E22154" s="101">
        <v>17.57</v>
      </c>
      <c r="F22154" s="102"/>
    </row>
    <row r="22155" ht="12.75" customHeight="1">
      <c r="A22155" s="100" t="s">
        <v>22124</v>
      </c>
      <c r="B22155" s="101">
        <v>5.51</v>
      </c>
      <c r="C22155" s="102"/>
      <c r="D22155" s="100" t="s">
        <v>22458</v>
      </c>
      <c r="E22155" s="101">
        <v>17.57</v>
      </c>
      <c r="F22155" s="102"/>
    </row>
    <row r="22156" ht="12.75" customHeight="1">
      <c r="A22156" s="100" t="s">
        <v>34910</v>
      </c>
      <c r="B22156" s="101">
        <v>19.06</v>
      </c>
      <c r="C22156" s="102"/>
      <c r="D22156" s="100" t="s">
        <v>35121</v>
      </c>
      <c r="E22156" s="101">
        <v>24.5</v>
      </c>
      <c r="F22156" s="102"/>
    </row>
    <row r="22157" ht="12.75" customHeight="1">
      <c r="A22157" s="100" t="s">
        <v>22126</v>
      </c>
      <c r="B22157" s="101">
        <v>16.53</v>
      </c>
      <c r="C22157" s="102"/>
      <c r="D22157" s="100" t="s">
        <v>22460</v>
      </c>
      <c r="E22157" s="101">
        <v>24.5</v>
      </c>
      <c r="F22157" s="102"/>
    </row>
    <row r="22158" ht="12.75" customHeight="1">
      <c r="A22158" s="100" t="s">
        <v>34911</v>
      </c>
      <c r="B22158" s="101">
        <v>25.42</v>
      </c>
      <c r="C22158" s="102"/>
      <c r="D22158" s="100" t="s">
        <v>35122</v>
      </c>
      <c r="E22158" s="101">
        <v>5.94</v>
      </c>
      <c r="F22158" s="102"/>
    </row>
    <row r="22159" ht="12.75" customHeight="1">
      <c r="A22159" s="100" t="s">
        <v>22128</v>
      </c>
      <c r="B22159" s="101">
        <v>22.04</v>
      </c>
      <c r="C22159" s="102"/>
      <c r="D22159" s="100" t="s">
        <v>22462</v>
      </c>
      <c r="E22159" s="101">
        <v>5.94</v>
      </c>
      <c r="F22159" s="102"/>
    </row>
    <row r="22160" ht="12.75" customHeight="1">
      <c r="A22160" s="100" t="s">
        <v>34912</v>
      </c>
      <c r="B22160" s="101">
        <v>38.13</v>
      </c>
      <c r="C22160" s="102"/>
      <c r="D22160" s="100" t="s">
        <v>35123</v>
      </c>
      <c r="E22160" s="101">
        <v>18.52</v>
      </c>
      <c r="F22160" s="102"/>
    </row>
    <row r="22161" ht="12.75" customHeight="1">
      <c r="A22161" s="100" t="s">
        <v>22130</v>
      </c>
      <c r="B22161" s="101">
        <v>33.06</v>
      </c>
      <c r="C22161" s="102"/>
      <c r="D22161" s="100" t="s">
        <v>22464</v>
      </c>
      <c r="E22161" s="101">
        <v>18.52</v>
      </c>
      <c r="F22161" s="102"/>
    </row>
    <row r="22162" ht="12.75" customHeight="1">
      <c r="A22162" s="100" t="s">
        <v>34913</v>
      </c>
      <c r="B22162" s="101">
        <v>76.26</v>
      </c>
      <c r="C22162" s="102"/>
      <c r="D22162" s="100" t="s">
        <v>35124</v>
      </c>
      <c r="E22162" s="101">
        <v>34.52</v>
      </c>
      <c r="F22162" s="102"/>
    </row>
    <row r="22163" ht="12.75" customHeight="1">
      <c r="A22163" s="100" t="s">
        <v>22132</v>
      </c>
      <c r="B22163" s="101">
        <v>66.12</v>
      </c>
      <c r="C22163" s="102"/>
      <c r="D22163" s="100" t="s">
        <v>22466</v>
      </c>
      <c r="E22163" s="101">
        <v>34.52</v>
      </c>
      <c r="F22163" s="102"/>
    </row>
    <row r="22164" ht="12.75" customHeight="1">
      <c r="A22164" s="100" t="s">
        <v>34914</v>
      </c>
      <c r="B22164" s="101">
        <v>25.42</v>
      </c>
      <c r="C22164" s="102"/>
      <c r="D22164" s="100" t="s">
        <v>35125</v>
      </c>
      <c r="E22164" s="101">
        <v>50.08</v>
      </c>
      <c r="F22164" s="102"/>
    </row>
    <row r="22165" ht="12.75" customHeight="1">
      <c r="A22165" s="100" t="s">
        <v>22134</v>
      </c>
      <c r="B22165" s="101">
        <v>22.04</v>
      </c>
      <c r="C22165" s="102"/>
      <c r="D22165" s="100" t="s">
        <v>22468</v>
      </c>
      <c r="E22165" s="101">
        <v>50.08</v>
      </c>
      <c r="F22165" s="102"/>
    </row>
    <row r="22166" ht="12.75" customHeight="1">
      <c r="A22166" s="100" t="s">
        <v>34915</v>
      </c>
      <c r="B22166" s="101">
        <v>12.71</v>
      </c>
      <c r="C22166" s="102"/>
      <c r="D22166" s="100" t="s">
        <v>35126</v>
      </c>
      <c r="E22166" s="101">
        <v>27.22</v>
      </c>
      <c r="F22166" s="102"/>
    </row>
    <row r="22167" ht="12.75" customHeight="1">
      <c r="A22167" s="100" t="s">
        <v>22136</v>
      </c>
      <c r="B22167" s="101">
        <v>11.02</v>
      </c>
      <c r="C22167" s="102"/>
      <c r="D22167" s="100" t="s">
        <v>22470</v>
      </c>
      <c r="E22167" s="101">
        <v>27.22</v>
      </c>
      <c r="F22167" s="102"/>
    </row>
    <row r="22168" ht="12.75" customHeight="1">
      <c r="A22168" s="100" t="s">
        <v>34916</v>
      </c>
      <c r="B22168" s="101">
        <v>12.71</v>
      </c>
      <c r="C22168" s="102"/>
      <c r="D22168" s="100" t="s">
        <v>35127</v>
      </c>
      <c r="E22168" s="101">
        <v>136.24</v>
      </c>
      <c r="F22168" s="102"/>
    </row>
    <row r="22169" ht="12.75" customHeight="1">
      <c r="A22169" s="100" t="s">
        <v>22138</v>
      </c>
      <c r="B22169" s="101">
        <v>11.02</v>
      </c>
      <c r="C22169" s="102"/>
      <c r="D22169" s="100" t="s">
        <v>22472</v>
      </c>
      <c r="E22169" s="101">
        <v>136.24</v>
      </c>
      <c r="F22169" s="102"/>
    </row>
    <row r="22170" ht="12.75" customHeight="1">
      <c r="A22170" s="100" t="s">
        <v>34917</v>
      </c>
      <c r="B22170" s="101">
        <v>6.35</v>
      </c>
      <c r="C22170" s="102"/>
      <c r="D22170" s="100" t="s">
        <v>35128</v>
      </c>
      <c r="E22170" s="101">
        <v>1.97</v>
      </c>
      <c r="F22170" s="102"/>
    </row>
    <row r="22171" ht="12.75" customHeight="1">
      <c r="A22171" s="100" t="s">
        <v>22140</v>
      </c>
      <c r="B22171" s="101">
        <v>5.51</v>
      </c>
      <c r="C22171" s="102"/>
      <c r="D22171" s="100" t="s">
        <v>22474</v>
      </c>
      <c r="E22171" s="101">
        <v>1.97</v>
      </c>
      <c r="F22171" s="102"/>
    </row>
    <row r="22172" ht="12.75" customHeight="1">
      <c r="A22172" s="100" t="s">
        <v>34918</v>
      </c>
      <c r="B22172" s="101">
        <v>12.71</v>
      </c>
      <c r="C22172" s="102"/>
      <c r="D22172" s="100" t="s">
        <v>35129</v>
      </c>
      <c r="E22172" s="101">
        <v>5.91</v>
      </c>
      <c r="F22172" s="102"/>
    </row>
    <row r="22173" ht="12.75" customHeight="1">
      <c r="A22173" s="100" t="s">
        <v>22142</v>
      </c>
      <c r="B22173" s="101">
        <v>11.02</v>
      </c>
      <c r="C22173" s="102"/>
      <c r="D22173" s="100" t="s">
        <v>22476</v>
      </c>
      <c r="E22173" s="101">
        <v>5.91</v>
      </c>
      <c r="F22173" s="102"/>
    </row>
    <row r="22174" ht="12.75" customHeight="1">
      <c r="A22174" s="100" t="s">
        <v>34919</v>
      </c>
      <c r="B22174" s="101">
        <v>6.35</v>
      </c>
      <c r="C22174" s="102"/>
      <c r="D22174" s="100" t="s">
        <v>35130</v>
      </c>
      <c r="E22174" s="101">
        <v>6.32</v>
      </c>
      <c r="F22174" s="102"/>
    </row>
    <row r="22175" ht="12.75" customHeight="1">
      <c r="A22175" s="100" t="s">
        <v>22144</v>
      </c>
      <c r="B22175" s="101">
        <v>5.51</v>
      </c>
      <c r="C22175" s="102"/>
      <c r="D22175" s="100" t="s">
        <v>22478</v>
      </c>
      <c r="E22175" s="101">
        <v>6.32</v>
      </c>
      <c r="F22175" s="102"/>
    </row>
    <row r="22176" ht="12.75" customHeight="1">
      <c r="A22176" s="100" t="s">
        <v>34920</v>
      </c>
      <c r="B22176" s="101">
        <v>6.35</v>
      </c>
      <c r="C22176" s="102"/>
      <c r="D22176" s="100" t="s">
        <v>35131</v>
      </c>
      <c r="E22176" s="101">
        <v>2.59</v>
      </c>
      <c r="F22176" s="102"/>
    </row>
    <row r="22177" ht="12.75" customHeight="1">
      <c r="A22177" s="100" t="s">
        <v>22146</v>
      </c>
      <c r="B22177" s="101">
        <v>5.51</v>
      </c>
      <c r="C22177" s="102"/>
      <c r="D22177" s="100" t="s">
        <v>22480</v>
      </c>
      <c r="E22177" s="101">
        <v>2.59</v>
      </c>
      <c r="F22177" s="102"/>
    </row>
    <row r="22178" ht="12.75" customHeight="1">
      <c r="A22178" s="100" t="s">
        <v>34921</v>
      </c>
      <c r="B22178" s="101">
        <v>6.35</v>
      </c>
      <c r="C22178" s="102"/>
      <c r="D22178" s="100" t="s">
        <v>35132</v>
      </c>
      <c r="E22178" s="101">
        <v>4.73</v>
      </c>
      <c r="F22178" s="102"/>
    </row>
    <row r="22179" ht="12.75" customHeight="1">
      <c r="A22179" s="100" t="s">
        <v>22148</v>
      </c>
      <c r="B22179" s="101">
        <v>5.51</v>
      </c>
      <c r="C22179" s="102"/>
      <c r="D22179" s="100" t="s">
        <v>22482</v>
      </c>
      <c r="E22179" s="101">
        <v>4.73</v>
      </c>
      <c r="F22179" s="102"/>
    </row>
    <row r="22180" ht="12.75" customHeight="1">
      <c r="A22180" s="100" t="s">
        <v>34922</v>
      </c>
      <c r="B22180" s="101">
        <v>19.06</v>
      </c>
      <c r="C22180" s="102"/>
      <c r="D22180" s="100" t="s">
        <v>35133</v>
      </c>
      <c r="E22180" s="101">
        <v>9.64</v>
      </c>
      <c r="F22180" s="102"/>
    </row>
    <row r="22181" ht="12.75" customHeight="1">
      <c r="A22181" s="100" t="s">
        <v>22150</v>
      </c>
      <c r="B22181" s="101">
        <v>16.53</v>
      </c>
      <c r="C22181" s="102"/>
      <c r="D22181" s="100" t="s">
        <v>22484</v>
      </c>
      <c r="E22181" s="101">
        <v>9.29</v>
      </c>
      <c r="F22181" s="102"/>
    </row>
    <row r="22182" ht="12.75" customHeight="1">
      <c r="A22182" s="100" t="s">
        <v>34923</v>
      </c>
      <c r="B22182" s="101">
        <v>2.54</v>
      </c>
      <c r="C22182" s="102"/>
      <c r="D22182" s="100" t="s">
        <v>35134</v>
      </c>
      <c r="E22182" s="101">
        <v>7.79</v>
      </c>
      <c r="F22182" s="102"/>
    </row>
    <row r="22183" ht="12.75" customHeight="1">
      <c r="A22183" s="100" t="s">
        <v>22152</v>
      </c>
      <c r="B22183" s="101">
        <v>2.2</v>
      </c>
      <c r="C22183" s="102"/>
      <c r="D22183" s="100" t="s">
        <v>22486</v>
      </c>
      <c r="E22183" s="101">
        <v>7.44</v>
      </c>
      <c r="F22183" s="102"/>
    </row>
    <row r="22184" ht="12.75" customHeight="1">
      <c r="A22184" s="100" t="s">
        <v>34924</v>
      </c>
      <c r="B22184" s="101">
        <v>38.13</v>
      </c>
      <c r="C22184" s="102"/>
      <c r="D22184" s="100" t="s">
        <v>35135</v>
      </c>
      <c r="E22184" s="101">
        <v>6.24</v>
      </c>
      <c r="F22184" s="102"/>
    </row>
    <row r="22185" ht="12.75" customHeight="1">
      <c r="A22185" s="100" t="s">
        <v>22154</v>
      </c>
      <c r="B22185" s="101">
        <v>33.06</v>
      </c>
      <c r="C22185" s="102"/>
      <c r="D22185" s="100" t="s">
        <v>22488</v>
      </c>
      <c r="E22185" s="101">
        <v>5.89</v>
      </c>
      <c r="F22185" s="102"/>
    </row>
    <row r="22186" ht="12.75" customHeight="1">
      <c r="A22186" s="100" t="s">
        <v>34925</v>
      </c>
      <c r="B22186" s="101">
        <v>50.84</v>
      </c>
      <c r="C22186" s="102"/>
      <c r="D22186" s="100" t="s">
        <v>35136</v>
      </c>
      <c r="E22186" s="101">
        <v>5.93</v>
      </c>
      <c r="F22186" s="102"/>
    </row>
    <row r="22187" ht="12.75" customHeight="1">
      <c r="A22187" s="100" t="s">
        <v>22156</v>
      </c>
      <c r="B22187" s="101">
        <v>44.08</v>
      </c>
      <c r="C22187" s="102"/>
      <c r="D22187" s="100" t="s">
        <v>22490</v>
      </c>
      <c r="E22187" s="101">
        <v>5.58</v>
      </c>
      <c r="F22187" s="102"/>
    </row>
    <row r="22188" ht="12.75" customHeight="1">
      <c r="A22188" s="100" t="s">
        <v>34926</v>
      </c>
      <c r="B22188" s="101">
        <v>76.26</v>
      </c>
      <c r="C22188" s="102"/>
      <c r="D22188" s="100" t="s">
        <v>35137</v>
      </c>
      <c r="E22188" s="101">
        <v>7.97</v>
      </c>
      <c r="F22188" s="102"/>
    </row>
    <row r="22189" ht="12.75" customHeight="1">
      <c r="A22189" s="100" t="s">
        <v>22158</v>
      </c>
      <c r="B22189" s="101">
        <v>66.12</v>
      </c>
      <c r="C22189" s="102"/>
      <c r="D22189" s="100" t="s">
        <v>22492</v>
      </c>
      <c r="E22189" s="101">
        <v>7.62</v>
      </c>
      <c r="F22189" s="102"/>
    </row>
    <row r="22190" ht="12.75" customHeight="1">
      <c r="A22190" s="100" t="s">
        <v>34927</v>
      </c>
      <c r="B22190" s="101">
        <v>6.35</v>
      </c>
      <c r="C22190" s="102"/>
      <c r="D22190" s="100" t="s">
        <v>35138</v>
      </c>
      <c r="E22190" s="101">
        <v>21.56</v>
      </c>
      <c r="F22190" s="102"/>
    </row>
    <row r="22191" ht="12.75" customHeight="1">
      <c r="A22191" s="100" t="s">
        <v>22160</v>
      </c>
      <c r="B22191" s="101">
        <v>5.51</v>
      </c>
      <c r="C22191" s="102"/>
      <c r="D22191" s="100" t="s">
        <v>22494</v>
      </c>
      <c r="E22191" s="101">
        <v>21.03</v>
      </c>
      <c r="F22191" s="102"/>
    </row>
    <row r="22192" ht="12.75" customHeight="1">
      <c r="A22192" s="100" t="s">
        <v>34928</v>
      </c>
      <c r="B22192" s="101">
        <v>108.45</v>
      </c>
      <c r="C22192" s="102"/>
      <c r="D22192" s="100" t="s">
        <v>35139</v>
      </c>
      <c r="E22192" s="101">
        <v>2.0</v>
      </c>
      <c r="F22192" s="102"/>
    </row>
    <row r="22193" ht="12.75" customHeight="1">
      <c r="A22193" s="100" t="s">
        <v>22162</v>
      </c>
      <c r="B22193" s="101">
        <v>94.93</v>
      </c>
      <c r="C22193" s="102"/>
      <c r="D22193" s="100" t="s">
        <v>22496</v>
      </c>
      <c r="E22193" s="101">
        <v>2.0</v>
      </c>
      <c r="F22193" s="102"/>
    </row>
    <row r="22194" ht="12.75" customHeight="1">
      <c r="A22194" s="100" t="s">
        <v>34929</v>
      </c>
      <c r="B22194" s="101">
        <v>1987.1</v>
      </c>
      <c r="C22194" s="102"/>
      <c r="D22194" s="100" t="s">
        <v>35140</v>
      </c>
      <c r="E22194" s="101">
        <v>20.17</v>
      </c>
      <c r="F22194" s="102"/>
    </row>
    <row r="22195" ht="12.75" customHeight="1">
      <c r="A22195" s="100" t="s">
        <v>22164</v>
      </c>
      <c r="B22195" s="101">
        <v>1970.21</v>
      </c>
      <c r="C22195" s="102"/>
      <c r="D22195" s="100" t="s">
        <v>22498</v>
      </c>
      <c r="E22195" s="101">
        <v>20.17</v>
      </c>
      <c r="F22195" s="102"/>
    </row>
    <row r="22196" ht="12.75" customHeight="1">
      <c r="A22196" s="100" t="s">
        <v>34930</v>
      </c>
      <c r="B22196" s="101">
        <v>2157.1</v>
      </c>
      <c r="C22196" s="102"/>
      <c r="D22196" s="100" t="s">
        <v>35141</v>
      </c>
      <c r="E22196" s="101">
        <v>9.53</v>
      </c>
      <c r="F22196" s="102"/>
    </row>
    <row r="22197" ht="12.75" customHeight="1">
      <c r="A22197" s="100" t="s">
        <v>22166</v>
      </c>
      <c r="B22197" s="101">
        <v>2140.21</v>
      </c>
      <c r="C22197" s="102"/>
      <c r="D22197" s="100" t="s">
        <v>22500</v>
      </c>
      <c r="E22197" s="101">
        <v>9.0</v>
      </c>
      <c r="F22197" s="102"/>
    </row>
    <row r="22198" ht="12.75" customHeight="1">
      <c r="A22198" s="100" t="s">
        <v>34931</v>
      </c>
      <c r="B22198" s="101">
        <v>2347.1</v>
      </c>
      <c r="C22198" s="102"/>
      <c r="D22198" s="100" t="s">
        <v>35142</v>
      </c>
      <c r="E22198" s="101">
        <v>12.35</v>
      </c>
      <c r="F22198" s="102"/>
    </row>
    <row r="22199" ht="12.75" customHeight="1">
      <c r="A22199" s="100" t="s">
        <v>22168</v>
      </c>
      <c r="B22199" s="101">
        <v>2330.21</v>
      </c>
      <c r="C22199" s="102"/>
      <c r="D22199" s="100" t="s">
        <v>22502</v>
      </c>
      <c r="E22199" s="101">
        <v>11.82</v>
      </c>
      <c r="F22199" s="102"/>
    </row>
    <row r="22200" ht="12.75" customHeight="1">
      <c r="A22200" s="100" t="s">
        <v>34932</v>
      </c>
      <c r="B22200" s="101">
        <v>2527.1</v>
      </c>
      <c r="C22200" s="102"/>
      <c r="D22200" s="100" t="s">
        <v>35143</v>
      </c>
      <c r="E22200" s="101">
        <v>12.78</v>
      </c>
      <c r="F22200" s="102"/>
    </row>
    <row r="22201" ht="12.75" customHeight="1">
      <c r="A22201" s="100" t="s">
        <v>22170</v>
      </c>
      <c r="B22201" s="101">
        <v>2510.21</v>
      </c>
      <c r="C22201" s="102"/>
      <c r="D22201" s="100" t="s">
        <v>22504</v>
      </c>
      <c r="E22201" s="101">
        <v>12.25</v>
      </c>
      <c r="F22201" s="102"/>
    </row>
    <row r="22202" ht="12.75" customHeight="1">
      <c r="A22202" s="100" t="s">
        <v>34933</v>
      </c>
      <c r="B22202" s="101">
        <v>2337.1</v>
      </c>
      <c r="C22202" s="102"/>
      <c r="D22202" s="100" t="s">
        <v>35144</v>
      </c>
      <c r="E22202" s="101">
        <v>6.24</v>
      </c>
      <c r="F22202" s="102"/>
    </row>
    <row r="22203" ht="12.75" customHeight="1">
      <c r="A22203" s="100" t="s">
        <v>22172</v>
      </c>
      <c r="B22203" s="101">
        <v>2320.21</v>
      </c>
      <c r="C22203" s="102"/>
      <c r="D22203" s="100" t="s">
        <v>22506</v>
      </c>
      <c r="E22203" s="101">
        <v>5.71</v>
      </c>
      <c r="F22203" s="102"/>
    </row>
    <row r="22204" ht="12.75" customHeight="1">
      <c r="A22204" s="100" t="s">
        <v>34934</v>
      </c>
      <c r="B22204" s="101">
        <v>1770.44</v>
      </c>
      <c r="C22204" s="102"/>
      <c r="D22204" s="100" t="s">
        <v>35145</v>
      </c>
      <c r="E22204" s="101">
        <v>6.24</v>
      </c>
      <c r="F22204" s="102"/>
    </row>
    <row r="22205" ht="12.75" customHeight="1">
      <c r="A22205" s="100" t="s">
        <v>22174</v>
      </c>
      <c r="B22205" s="101">
        <v>1736.65</v>
      </c>
      <c r="C22205" s="102"/>
      <c r="D22205" s="100" t="s">
        <v>22508</v>
      </c>
      <c r="E22205" s="101">
        <v>5.71</v>
      </c>
      <c r="F22205" s="102"/>
    </row>
    <row r="22206" ht="12.75" customHeight="1">
      <c r="A22206" s="100" t="s">
        <v>35146</v>
      </c>
      <c r="B22206" s="101">
        <v>524.59</v>
      </c>
      <c r="C22206" s="102"/>
      <c r="D22206" s="100" t="s">
        <v>35147</v>
      </c>
      <c r="E22206" s="101">
        <v>10.68</v>
      </c>
      <c r="F22206" s="102"/>
    </row>
    <row r="22207" ht="12.75" customHeight="1">
      <c r="A22207" s="100" t="s">
        <v>35148</v>
      </c>
      <c r="B22207" s="101">
        <v>499.25</v>
      </c>
      <c r="C22207" s="102"/>
      <c r="D22207" s="100" t="s">
        <v>22510</v>
      </c>
      <c r="E22207" s="101">
        <v>10.15</v>
      </c>
      <c r="F22207" s="102"/>
    </row>
    <row r="22208" ht="12.75" customHeight="1">
      <c r="A22208" s="100" t="s">
        <v>35149</v>
      </c>
      <c r="B22208" s="101">
        <v>416.46</v>
      </c>
      <c r="C22208" s="102"/>
      <c r="D22208" s="100" t="s">
        <v>35150</v>
      </c>
      <c r="E22208" s="101">
        <v>10.68</v>
      </c>
      <c r="F22208" s="102"/>
    </row>
    <row r="22209" ht="12.75" customHeight="1">
      <c r="A22209" s="100" t="s">
        <v>35151</v>
      </c>
      <c r="B22209" s="101">
        <v>391.12</v>
      </c>
      <c r="C22209" s="102"/>
      <c r="D22209" s="100" t="s">
        <v>22512</v>
      </c>
      <c r="E22209" s="101">
        <v>10.15</v>
      </c>
      <c r="F22209" s="102"/>
    </row>
    <row r="22210" ht="12.75" customHeight="1">
      <c r="A22210" s="100" t="s">
        <v>34935</v>
      </c>
      <c r="B22210" s="101">
        <v>142.43</v>
      </c>
      <c r="C22210" s="102"/>
      <c r="D22210" s="100" t="s">
        <v>35152</v>
      </c>
      <c r="E22210" s="101">
        <v>10.68</v>
      </c>
      <c r="F22210" s="102"/>
    </row>
    <row r="22211" ht="12.75" customHeight="1">
      <c r="A22211" s="100" t="s">
        <v>22176</v>
      </c>
      <c r="B22211" s="101">
        <v>139.05</v>
      </c>
      <c r="C22211" s="102"/>
      <c r="D22211" s="100" t="s">
        <v>22514</v>
      </c>
      <c r="E22211" s="101">
        <v>10.15</v>
      </c>
      <c r="F22211" s="102"/>
    </row>
    <row r="22212" ht="12.75" customHeight="1">
      <c r="A22212" s="100" t="s">
        <v>34936</v>
      </c>
      <c r="B22212" s="101">
        <v>186.92</v>
      </c>
      <c r="C22212" s="102"/>
      <c r="D22212" s="100" t="s">
        <v>35153</v>
      </c>
      <c r="E22212" s="101">
        <v>12.73</v>
      </c>
      <c r="F22212" s="102"/>
    </row>
    <row r="22213" ht="12.75" customHeight="1">
      <c r="A22213" s="100" t="s">
        <v>22178</v>
      </c>
      <c r="B22213" s="101">
        <v>181.85</v>
      </c>
      <c r="C22213" s="102"/>
      <c r="D22213" s="100" t="s">
        <v>22516</v>
      </c>
      <c r="E22213" s="101">
        <v>12.2</v>
      </c>
      <c r="F22213" s="102"/>
    </row>
    <row r="22214" ht="12.75" customHeight="1">
      <c r="A22214" s="100" t="s">
        <v>35154</v>
      </c>
      <c r="B22214" s="101">
        <v>18326.29</v>
      </c>
      <c r="C22214" s="102"/>
      <c r="D22214" s="100" t="s">
        <v>35155</v>
      </c>
      <c r="E22214" s="101">
        <v>11.63</v>
      </c>
      <c r="F22214" s="102"/>
    </row>
    <row r="22215" ht="12.75" customHeight="1">
      <c r="A22215" s="100" t="s">
        <v>35156</v>
      </c>
      <c r="B22215" s="101">
        <v>18326.29</v>
      </c>
      <c r="C22215" s="102"/>
      <c r="D22215" s="100" t="s">
        <v>22518</v>
      </c>
      <c r="E22215" s="101">
        <v>11.1</v>
      </c>
      <c r="F22215" s="102"/>
    </row>
    <row r="22216" ht="12.75" customHeight="1">
      <c r="A22216" s="100" t="s">
        <v>35157</v>
      </c>
      <c r="B22216" s="101">
        <v>23986.63</v>
      </c>
      <c r="C22216" s="102"/>
      <c r="D22216" s="100" t="s">
        <v>35158</v>
      </c>
      <c r="E22216" s="101">
        <v>11.13</v>
      </c>
      <c r="F22216" s="102"/>
    </row>
    <row r="22217" ht="12.75" customHeight="1">
      <c r="A22217" s="100" t="s">
        <v>35159</v>
      </c>
      <c r="B22217" s="101">
        <v>23986.63</v>
      </c>
      <c r="C22217" s="102"/>
      <c r="D22217" s="100" t="s">
        <v>22520</v>
      </c>
      <c r="E22217" s="101">
        <v>10.6</v>
      </c>
      <c r="F22217" s="102"/>
    </row>
    <row r="22218" ht="12.75" customHeight="1">
      <c r="A22218" s="100" t="s">
        <v>35160</v>
      </c>
      <c r="B22218" s="101">
        <v>29717.57</v>
      </c>
      <c r="C22218" s="102"/>
      <c r="D22218" s="100" t="s">
        <v>35161</v>
      </c>
      <c r="E22218" s="101">
        <v>11.43</v>
      </c>
      <c r="F22218" s="102"/>
    </row>
    <row r="22219" ht="12.75" customHeight="1">
      <c r="A22219" s="100" t="s">
        <v>35162</v>
      </c>
      <c r="B22219" s="101">
        <v>29717.57</v>
      </c>
      <c r="C22219" s="102"/>
      <c r="D22219" s="100" t="s">
        <v>22522</v>
      </c>
      <c r="E22219" s="101">
        <v>10.9</v>
      </c>
      <c r="F22219" s="102"/>
    </row>
    <row r="22220" ht="12.75" customHeight="1">
      <c r="A22220" s="100" t="s">
        <v>35163</v>
      </c>
      <c r="B22220" s="101">
        <v>8179.2</v>
      </c>
      <c r="C22220" s="102"/>
      <c r="D22220" s="100" t="s">
        <v>35164</v>
      </c>
      <c r="E22220" s="101">
        <v>13.31</v>
      </c>
      <c r="F22220" s="102"/>
    </row>
    <row r="22221" ht="12.75" customHeight="1">
      <c r="A22221" s="100" t="s">
        <v>35165</v>
      </c>
      <c r="B22221" s="101">
        <v>8179.2</v>
      </c>
      <c r="C22221" s="102"/>
      <c r="D22221" s="100" t="s">
        <v>22524</v>
      </c>
      <c r="E22221" s="101">
        <v>12.78</v>
      </c>
      <c r="F22221" s="102"/>
    </row>
    <row r="22222" ht="12.75" customHeight="1">
      <c r="A22222" s="100" t="s">
        <v>34937</v>
      </c>
      <c r="B22222" s="101">
        <v>31.18</v>
      </c>
      <c r="C22222" s="102"/>
      <c r="D22222" s="100" t="s">
        <v>35166</v>
      </c>
      <c r="E22222" s="101">
        <v>13.31</v>
      </c>
      <c r="F22222" s="102"/>
    </row>
    <row r="22223" ht="12.75" customHeight="1">
      <c r="A22223" s="100" t="s">
        <v>22180</v>
      </c>
      <c r="B22223" s="101">
        <v>28.65</v>
      </c>
      <c r="C22223" s="102"/>
      <c r="D22223" s="100" t="s">
        <v>22526</v>
      </c>
      <c r="E22223" s="101">
        <v>12.78</v>
      </c>
      <c r="F22223" s="102"/>
    </row>
    <row r="22224" ht="12.75" customHeight="1">
      <c r="A22224" s="100" t="s">
        <v>34938</v>
      </c>
      <c r="B22224" s="101">
        <v>62.37</v>
      </c>
      <c r="C22224" s="102"/>
      <c r="D22224" s="100" t="s">
        <v>35167</v>
      </c>
      <c r="E22224" s="101">
        <v>7.93</v>
      </c>
      <c r="F22224" s="102"/>
    </row>
    <row r="22225" ht="12.75" customHeight="1">
      <c r="A22225" s="100" t="s">
        <v>22182</v>
      </c>
      <c r="B22225" s="101">
        <v>57.3</v>
      </c>
      <c r="C22225" s="102"/>
      <c r="D22225" s="100" t="s">
        <v>22528</v>
      </c>
      <c r="E22225" s="101">
        <v>7.93</v>
      </c>
      <c r="F22225" s="102"/>
    </row>
    <row r="22226" ht="12.75" customHeight="1">
      <c r="A22226" s="100" t="s">
        <v>34939</v>
      </c>
      <c r="B22226" s="101">
        <v>112.04</v>
      </c>
      <c r="C22226" s="102"/>
      <c r="D22226" s="100" t="s">
        <v>35168</v>
      </c>
      <c r="E22226" s="101">
        <v>15.96</v>
      </c>
      <c r="F22226" s="102"/>
    </row>
    <row r="22227" ht="12.75" customHeight="1">
      <c r="A22227" s="100" t="s">
        <v>22184</v>
      </c>
      <c r="B22227" s="101">
        <v>103.59</v>
      </c>
      <c r="C22227" s="102"/>
      <c r="D22227" s="100" t="s">
        <v>22530</v>
      </c>
      <c r="E22227" s="101">
        <v>15.96</v>
      </c>
      <c r="F22227" s="102"/>
    </row>
    <row r="22228" ht="12.75" customHeight="1">
      <c r="A22228" s="100" t="s">
        <v>34940</v>
      </c>
      <c r="B22228" s="101">
        <v>174.41</v>
      </c>
      <c r="C22228" s="102"/>
      <c r="D22228" s="100" t="s">
        <v>35169</v>
      </c>
      <c r="E22228" s="101">
        <v>36.86</v>
      </c>
      <c r="F22228" s="102"/>
    </row>
    <row r="22229" ht="12.75" customHeight="1">
      <c r="A22229" s="100" t="s">
        <v>22186</v>
      </c>
      <c r="B22229" s="101">
        <v>160.9</v>
      </c>
      <c r="C22229" s="102"/>
      <c r="D22229" s="100" t="s">
        <v>22532</v>
      </c>
      <c r="E22229" s="101">
        <v>36.86</v>
      </c>
      <c r="F22229" s="102"/>
    </row>
    <row r="22230" ht="12.75" customHeight="1">
      <c r="A22230" s="100" t="s">
        <v>34941</v>
      </c>
      <c r="B22230" s="101">
        <v>105.3</v>
      </c>
      <c r="C22230" s="102"/>
      <c r="D22230" s="100" t="s">
        <v>35170</v>
      </c>
      <c r="E22230" s="101">
        <v>216.3</v>
      </c>
      <c r="F22230" s="102"/>
    </row>
    <row r="22231" ht="12.75" customHeight="1">
      <c r="A22231" s="100" t="s">
        <v>22188</v>
      </c>
      <c r="B22231" s="101">
        <v>96.85</v>
      </c>
      <c r="C22231" s="102"/>
      <c r="D22231" s="100" t="s">
        <v>22534</v>
      </c>
      <c r="E22231" s="101">
        <v>216.3</v>
      </c>
      <c r="F22231" s="102"/>
    </row>
    <row r="22232" ht="12.75" customHeight="1">
      <c r="A22232" s="100" t="s">
        <v>34942</v>
      </c>
      <c r="B22232" s="101">
        <v>146.07</v>
      </c>
      <c r="C22232" s="102"/>
      <c r="D22232" s="100" t="s">
        <v>35171</v>
      </c>
      <c r="E22232" s="101">
        <v>2.86</v>
      </c>
      <c r="F22232" s="102"/>
    </row>
    <row r="22233" ht="12.75" customHeight="1">
      <c r="A22233" s="100" t="s">
        <v>22190</v>
      </c>
      <c r="B22233" s="101">
        <v>134.25</v>
      </c>
      <c r="C22233" s="102"/>
      <c r="D22233" s="100" t="s">
        <v>22536</v>
      </c>
      <c r="E22233" s="101">
        <v>2.86</v>
      </c>
      <c r="F22233" s="102"/>
    </row>
    <row r="22234" ht="12.75" customHeight="1">
      <c r="A22234" s="100" t="s">
        <v>34943</v>
      </c>
      <c r="B22234" s="101">
        <v>139.47</v>
      </c>
      <c r="C22234" s="102"/>
      <c r="D22234" s="100" t="s">
        <v>35172</v>
      </c>
      <c r="E22234" s="101">
        <v>53.56</v>
      </c>
      <c r="F22234" s="102"/>
    </row>
    <row r="22235" ht="12.75" customHeight="1">
      <c r="A22235" s="100" t="s">
        <v>22192</v>
      </c>
      <c r="B22235" s="101">
        <v>127.65</v>
      </c>
      <c r="C22235" s="102"/>
      <c r="D22235" s="100" t="s">
        <v>22538</v>
      </c>
      <c r="E22235" s="101">
        <v>53.56</v>
      </c>
      <c r="F22235" s="102"/>
    </row>
    <row r="22236" ht="12.75" customHeight="1">
      <c r="A22236" s="100" t="s">
        <v>34944</v>
      </c>
      <c r="B22236" s="101">
        <v>182.4</v>
      </c>
      <c r="C22236" s="102"/>
      <c r="D22236" s="100" t="s">
        <v>35173</v>
      </c>
      <c r="E22236" s="101">
        <v>104.55</v>
      </c>
      <c r="F22236" s="102"/>
    </row>
    <row r="22237" ht="12.75" customHeight="1">
      <c r="A22237" s="100" t="s">
        <v>22194</v>
      </c>
      <c r="B22237" s="101">
        <v>167.19</v>
      </c>
      <c r="C22237" s="102"/>
      <c r="D22237" s="100" t="s">
        <v>22540</v>
      </c>
      <c r="E22237" s="101">
        <v>104.55</v>
      </c>
      <c r="F22237" s="102"/>
    </row>
    <row r="22238" ht="12.75" customHeight="1">
      <c r="A22238" s="100" t="s">
        <v>34945</v>
      </c>
      <c r="B22238" s="101">
        <v>93.81</v>
      </c>
      <c r="C22238" s="102"/>
      <c r="D22238" s="100" t="s">
        <v>35174</v>
      </c>
      <c r="E22238" s="101">
        <v>36.18</v>
      </c>
      <c r="F22238" s="102"/>
    </row>
    <row r="22239" ht="12.75" customHeight="1">
      <c r="A22239" s="100" t="s">
        <v>22196</v>
      </c>
      <c r="B22239" s="101">
        <v>87.05</v>
      </c>
      <c r="C22239" s="102"/>
      <c r="D22239" s="100" t="s">
        <v>22542</v>
      </c>
      <c r="E22239" s="101">
        <v>36.18</v>
      </c>
      <c r="F22239" s="102"/>
    </row>
    <row r="22240" ht="12.75" customHeight="1">
      <c r="A22240" s="100" t="s">
        <v>34946</v>
      </c>
      <c r="B22240" s="101">
        <v>78.86</v>
      </c>
      <c r="C22240" s="102"/>
      <c r="D22240" s="100" t="s">
        <v>35175</v>
      </c>
      <c r="E22240" s="101">
        <v>10.84</v>
      </c>
      <c r="F22240" s="102"/>
    </row>
    <row r="22241" ht="12.75" customHeight="1">
      <c r="A22241" s="100" t="s">
        <v>22198</v>
      </c>
      <c r="B22241" s="101">
        <v>72.94</v>
      </c>
      <c r="C22241" s="102"/>
      <c r="D22241" s="100" t="s">
        <v>22544</v>
      </c>
      <c r="E22241" s="101">
        <v>10.84</v>
      </c>
      <c r="F22241" s="102"/>
    </row>
    <row r="22242" ht="12.75" customHeight="1">
      <c r="A22242" s="100" t="s">
        <v>34947</v>
      </c>
      <c r="B22242" s="101">
        <v>14.95</v>
      </c>
      <c r="C22242" s="102"/>
      <c r="D22242" s="100" t="s">
        <v>35176</v>
      </c>
      <c r="E22242" s="101">
        <v>14.0</v>
      </c>
      <c r="F22242" s="102"/>
    </row>
    <row r="22243" ht="12.75" customHeight="1">
      <c r="A22243" s="100" t="s">
        <v>22200</v>
      </c>
      <c r="B22243" s="101">
        <v>13.62</v>
      </c>
      <c r="C22243" s="102"/>
      <c r="D22243" s="100" t="s">
        <v>22546</v>
      </c>
      <c r="E22243" s="101">
        <v>14.0</v>
      </c>
      <c r="F22243" s="102"/>
    </row>
    <row r="22244" ht="12.75" customHeight="1">
      <c r="A22244" s="100" t="s">
        <v>34948</v>
      </c>
      <c r="B22244" s="101">
        <v>28.87</v>
      </c>
      <c r="C22244" s="102"/>
      <c r="D22244" s="100" t="s">
        <v>35177</v>
      </c>
      <c r="E22244" s="101">
        <v>25.55</v>
      </c>
      <c r="F22244" s="102"/>
    </row>
    <row r="22245" ht="12.75" customHeight="1">
      <c r="A22245" s="100" t="s">
        <v>22202</v>
      </c>
      <c r="B22245" s="101">
        <v>26.2</v>
      </c>
      <c r="C22245" s="102"/>
      <c r="D22245" s="100" t="s">
        <v>22548</v>
      </c>
      <c r="E22245" s="101">
        <v>25.55</v>
      </c>
      <c r="F22245" s="102"/>
    </row>
    <row r="22246" ht="12.75" customHeight="1">
      <c r="A22246" s="100" t="s">
        <v>34949</v>
      </c>
      <c r="B22246" s="101">
        <v>70.24</v>
      </c>
      <c r="C22246" s="102"/>
      <c r="D22246" s="100" t="s">
        <v>35178</v>
      </c>
      <c r="E22246" s="101">
        <v>36.67</v>
      </c>
      <c r="F22246" s="102"/>
    </row>
    <row r="22247" ht="12.75" customHeight="1">
      <c r="A22247" s="100" t="s">
        <v>22204</v>
      </c>
      <c r="B22247" s="101">
        <v>63.83</v>
      </c>
      <c r="C22247" s="102"/>
      <c r="D22247" s="100" t="s">
        <v>22550</v>
      </c>
      <c r="E22247" s="101">
        <v>36.67</v>
      </c>
      <c r="F22247" s="102"/>
    </row>
    <row r="22248" ht="12.75" customHeight="1">
      <c r="A22248" s="100" t="s">
        <v>34950</v>
      </c>
      <c r="B22248" s="101">
        <v>121.49</v>
      </c>
      <c r="C22248" s="102"/>
      <c r="D22248" s="100" t="s">
        <v>35179</v>
      </c>
      <c r="E22248" s="101">
        <v>110.84</v>
      </c>
      <c r="F22248" s="102"/>
    </row>
    <row r="22249" ht="12.75" customHeight="1">
      <c r="A22249" s="100" t="s">
        <v>22206</v>
      </c>
      <c r="B22249" s="101">
        <v>110.39</v>
      </c>
      <c r="C22249" s="102"/>
      <c r="D22249" s="100" t="s">
        <v>22552</v>
      </c>
      <c r="E22249" s="101">
        <v>110.84</v>
      </c>
      <c r="F22249" s="102"/>
    </row>
    <row r="22250" ht="12.75" customHeight="1">
      <c r="A22250" s="100" t="s">
        <v>34951</v>
      </c>
      <c r="B22250" s="101">
        <v>33.35</v>
      </c>
      <c r="C22250" s="102"/>
      <c r="D22250" s="100" t="s">
        <v>35180</v>
      </c>
      <c r="E22250" s="101">
        <v>7.34</v>
      </c>
      <c r="F22250" s="102"/>
    </row>
    <row r="22251" ht="12.75" customHeight="1">
      <c r="A22251" s="100" t="s">
        <v>22208</v>
      </c>
      <c r="B22251" s="101">
        <v>30.24</v>
      </c>
      <c r="C22251" s="102"/>
      <c r="D22251" s="100" t="s">
        <v>22554</v>
      </c>
      <c r="E22251" s="101">
        <v>7.34</v>
      </c>
      <c r="F22251" s="102"/>
    </row>
    <row r="22252" ht="12.75" customHeight="1">
      <c r="A22252" s="100" t="s">
        <v>34952</v>
      </c>
      <c r="B22252" s="101">
        <v>39.49</v>
      </c>
      <c r="C22252" s="102"/>
      <c r="D22252" s="100" t="s">
        <v>35181</v>
      </c>
      <c r="E22252" s="101">
        <v>20.49</v>
      </c>
      <c r="F22252" s="102"/>
    </row>
    <row r="22253" ht="12.75" customHeight="1">
      <c r="A22253" s="100" t="s">
        <v>22210</v>
      </c>
      <c r="B22253" s="101">
        <v>35.86</v>
      </c>
      <c r="C22253" s="102"/>
      <c r="D22253" s="100" t="s">
        <v>22556</v>
      </c>
      <c r="E22253" s="101">
        <v>20.49</v>
      </c>
      <c r="F22253" s="102"/>
    </row>
    <row r="22254" ht="12.75" customHeight="1">
      <c r="A22254" s="100" t="s">
        <v>34953</v>
      </c>
      <c r="B22254" s="101">
        <v>16.19</v>
      </c>
      <c r="C22254" s="102"/>
      <c r="D22254" s="100" t="s">
        <v>35182</v>
      </c>
      <c r="E22254" s="101">
        <v>318.36</v>
      </c>
      <c r="F22254" s="102"/>
    </row>
    <row r="22255" ht="12.75" customHeight="1">
      <c r="A22255" s="100" t="s">
        <v>22212</v>
      </c>
      <c r="B22255" s="101">
        <v>14.3</v>
      </c>
      <c r="C22255" s="102"/>
      <c r="D22255" s="100" t="s">
        <v>22558</v>
      </c>
      <c r="E22255" s="101">
        <v>318.36</v>
      </c>
      <c r="F22255" s="102"/>
    </row>
    <row r="22256" ht="12.75" customHeight="1">
      <c r="A22256" s="100" t="s">
        <v>34954</v>
      </c>
      <c r="B22256" s="101">
        <v>8.97</v>
      </c>
      <c r="C22256" s="102"/>
      <c r="D22256" s="100" t="s">
        <v>35183</v>
      </c>
      <c r="E22256" s="101">
        <v>37.04</v>
      </c>
      <c r="F22256" s="102"/>
    </row>
    <row r="22257" ht="12.75" customHeight="1">
      <c r="A22257" s="100" t="s">
        <v>22214</v>
      </c>
      <c r="B22257" s="101">
        <v>7.94</v>
      </c>
      <c r="C22257" s="102"/>
      <c r="D22257" s="100" t="s">
        <v>22560</v>
      </c>
      <c r="E22257" s="101">
        <v>37.04</v>
      </c>
      <c r="F22257" s="102"/>
    </row>
    <row r="22258" ht="12.75" customHeight="1">
      <c r="A22258" s="100" t="s">
        <v>34955</v>
      </c>
      <c r="B22258" s="101">
        <v>9.26</v>
      </c>
      <c r="C22258" s="102"/>
      <c r="D22258" s="100" t="s">
        <v>35184</v>
      </c>
      <c r="E22258" s="101">
        <v>19.82</v>
      </c>
      <c r="F22258" s="102"/>
    </row>
    <row r="22259" ht="12.75" customHeight="1">
      <c r="A22259" s="100" t="s">
        <v>22216</v>
      </c>
      <c r="B22259" s="101">
        <v>8.18</v>
      </c>
      <c r="C22259" s="102"/>
      <c r="D22259" s="100" t="s">
        <v>22562</v>
      </c>
      <c r="E22259" s="101">
        <v>17.18</v>
      </c>
      <c r="F22259" s="102"/>
    </row>
    <row r="22260" ht="12.75" customHeight="1">
      <c r="A22260" s="100" t="s">
        <v>34956</v>
      </c>
      <c r="B22260" s="101">
        <v>9.79</v>
      </c>
      <c r="C22260" s="102"/>
      <c r="D22260" s="100" t="s">
        <v>35185</v>
      </c>
      <c r="E22260" s="101">
        <v>63.28</v>
      </c>
      <c r="F22260" s="102"/>
    </row>
    <row r="22261" ht="12.75" customHeight="1">
      <c r="A22261" s="100" t="s">
        <v>22218</v>
      </c>
      <c r="B22261" s="101">
        <v>8.65</v>
      </c>
      <c r="C22261" s="102"/>
      <c r="D22261" s="100" t="s">
        <v>22564</v>
      </c>
      <c r="E22261" s="101">
        <v>60.64</v>
      </c>
      <c r="F22261" s="102"/>
    </row>
    <row r="22262" ht="12.75" customHeight="1">
      <c r="A22262" s="100" t="s">
        <v>34957</v>
      </c>
      <c r="B22262" s="101">
        <v>10.05</v>
      </c>
      <c r="C22262" s="102"/>
      <c r="D22262" s="100" t="s">
        <v>35186</v>
      </c>
      <c r="E22262" s="101">
        <v>19.82</v>
      </c>
      <c r="F22262" s="102"/>
    </row>
    <row r="22263" ht="12.75" customHeight="1">
      <c r="A22263" s="100" t="s">
        <v>22220</v>
      </c>
      <c r="B22263" s="101">
        <v>8.89</v>
      </c>
      <c r="C22263" s="102"/>
      <c r="D22263" s="100" t="s">
        <v>22566</v>
      </c>
      <c r="E22263" s="101">
        <v>17.18</v>
      </c>
      <c r="F22263" s="102"/>
    </row>
    <row r="22264" ht="12.75" customHeight="1">
      <c r="A22264" s="100" t="s">
        <v>34958</v>
      </c>
      <c r="B22264" s="101">
        <v>10.37</v>
      </c>
      <c r="C22264" s="102"/>
      <c r="D22264" s="100" t="s">
        <v>35187</v>
      </c>
      <c r="E22264" s="101">
        <v>230.52</v>
      </c>
      <c r="F22264" s="102"/>
    </row>
    <row r="22265" ht="12.75" customHeight="1">
      <c r="A22265" s="100" t="s">
        <v>22222</v>
      </c>
      <c r="B22265" s="101">
        <v>9.18</v>
      </c>
      <c r="C22265" s="102"/>
      <c r="D22265" s="100" t="s">
        <v>22568</v>
      </c>
      <c r="E22265" s="101">
        <v>216.07</v>
      </c>
      <c r="F22265" s="102"/>
    </row>
    <row r="22266" ht="12.75" customHeight="1">
      <c r="A22266" s="100" t="s">
        <v>34959</v>
      </c>
      <c r="B22266" s="101">
        <v>48.07</v>
      </c>
      <c r="C22266" s="102"/>
      <c r="D22266" s="100" t="s">
        <v>35188</v>
      </c>
      <c r="E22266" s="101">
        <v>300.42</v>
      </c>
      <c r="F22266" s="102"/>
    </row>
    <row r="22267" ht="12.75" customHeight="1">
      <c r="A22267" s="100" t="s">
        <v>22224</v>
      </c>
      <c r="B22267" s="101">
        <v>43.44</v>
      </c>
      <c r="C22267" s="102"/>
      <c r="D22267" s="100" t="s">
        <v>22570</v>
      </c>
      <c r="E22267" s="101">
        <v>282.28</v>
      </c>
      <c r="F22267" s="102"/>
    </row>
    <row r="22268" ht="12.75" customHeight="1">
      <c r="A22268" s="100" t="s">
        <v>34960</v>
      </c>
      <c r="B22268" s="101">
        <v>16.19</v>
      </c>
      <c r="C22268" s="102"/>
      <c r="D22268" s="100" t="s">
        <v>35189</v>
      </c>
      <c r="E22268" s="101">
        <v>164.21</v>
      </c>
      <c r="F22268" s="102"/>
    </row>
    <row r="22269" ht="12.75" customHeight="1">
      <c r="A22269" s="100" t="s">
        <v>22226</v>
      </c>
      <c r="B22269" s="101">
        <v>14.3</v>
      </c>
      <c r="C22269" s="102"/>
      <c r="D22269" s="100" t="s">
        <v>22572</v>
      </c>
      <c r="E22269" s="101">
        <v>153.64</v>
      </c>
      <c r="F22269" s="102"/>
    </row>
    <row r="22270" ht="12.75" customHeight="1">
      <c r="A22270" s="100" t="s">
        <v>34961</v>
      </c>
      <c r="B22270" s="101">
        <v>10.8</v>
      </c>
      <c r="C22270" s="102"/>
      <c r="D22270" s="100" t="s">
        <v>35190</v>
      </c>
      <c r="E22270" s="101">
        <v>238.5</v>
      </c>
      <c r="F22270" s="102"/>
    </row>
    <row r="22271" ht="12.75" customHeight="1">
      <c r="A22271" s="100" t="s">
        <v>22228</v>
      </c>
      <c r="B22271" s="101">
        <v>9.64</v>
      </c>
      <c r="C22271" s="102"/>
      <c r="D22271" s="100" t="s">
        <v>22574</v>
      </c>
      <c r="E22271" s="101">
        <v>224.41</v>
      </c>
      <c r="F22271" s="102"/>
    </row>
    <row r="22272" ht="12.75" customHeight="1">
      <c r="A22272" s="100" t="s">
        <v>34962</v>
      </c>
      <c r="B22272" s="101">
        <v>39.76</v>
      </c>
      <c r="C22272" s="102"/>
      <c r="D22272" s="100" t="s">
        <v>35191</v>
      </c>
      <c r="E22272" s="101">
        <v>312.79</v>
      </c>
      <c r="F22272" s="102"/>
    </row>
    <row r="22273" ht="12.75" customHeight="1">
      <c r="A22273" s="100" t="s">
        <v>22230</v>
      </c>
      <c r="B22273" s="101">
        <v>36.51</v>
      </c>
      <c r="C22273" s="102"/>
      <c r="D22273" s="100" t="s">
        <v>22576</v>
      </c>
      <c r="E22273" s="101">
        <v>295.17</v>
      </c>
      <c r="F22273" s="102"/>
    </row>
    <row r="22274" ht="12.75" customHeight="1">
      <c r="A22274" s="100" t="s">
        <v>34963</v>
      </c>
      <c r="B22274" s="101">
        <v>67.34</v>
      </c>
      <c r="C22274" s="102"/>
      <c r="D22274" s="100" t="s">
        <v>35192</v>
      </c>
      <c r="E22274" s="101">
        <v>117.25</v>
      </c>
      <c r="F22274" s="102"/>
    </row>
    <row r="22275" ht="12.75" customHeight="1">
      <c r="A22275" s="100" t="s">
        <v>22232</v>
      </c>
      <c r="B22275" s="101">
        <v>61.65</v>
      </c>
      <c r="C22275" s="102"/>
      <c r="D22275" s="100" t="s">
        <v>22578</v>
      </c>
      <c r="E22275" s="101">
        <v>110.2</v>
      </c>
      <c r="F22275" s="102"/>
    </row>
    <row r="22276" ht="12.75" customHeight="1">
      <c r="A22276" s="100" t="s">
        <v>34964</v>
      </c>
      <c r="B22276" s="101">
        <v>172.14</v>
      </c>
      <c r="C22276" s="102"/>
      <c r="D22276" s="100" t="s">
        <v>35193</v>
      </c>
      <c r="E22276" s="101">
        <v>283.04</v>
      </c>
      <c r="F22276" s="102"/>
    </row>
    <row r="22277" ht="12.75" customHeight="1">
      <c r="A22277" s="100" t="s">
        <v>22234</v>
      </c>
      <c r="B22277" s="101">
        <v>157.68</v>
      </c>
      <c r="C22277" s="102"/>
      <c r="D22277" s="100" t="s">
        <v>22580</v>
      </c>
      <c r="E22277" s="101">
        <v>276.0</v>
      </c>
      <c r="F22277" s="102"/>
    </row>
    <row r="22278" ht="12.75" customHeight="1">
      <c r="A22278" s="100" t="s">
        <v>34965</v>
      </c>
      <c r="B22278" s="101">
        <v>290.57</v>
      </c>
      <c r="C22278" s="102"/>
      <c r="D22278" s="100" t="s">
        <v>35194</v>
      </c>
      <c r="E22278" s="101">
        <v>385.32</v>
      </c>
      <c r="F22278" s="102"/>
    </row>
    <row r="22279" ht="12.75" customHeight="1">
      <c r="A22279" s="100" t="s">
        <v>22236</v>
      </c>
      <c r="B22279" s="101">
        <v>265.45</v>
      </c>
      <c r="C22279" s="102"/>
      <c r="D22279" s="100" t="s">
        <v>22582</v>
      </c>
      <c r="E22279" s="101">
        <v>378.27</v>
      </c>
      <c r="F22279" s="102"/>
    </row>
    <row r="22280" ht="12.75" customHeight="1">
      <c r="A22280" s="100" t="s">
        <v>34966</v>
      </c>
      <c r="B22280" s="101">
        <v>77.84</v>
      </c>
      <c r="C22280" s="102"/>
      <c r="D22280" s="100" t="s">
        <v>35195</v>
      </c>
      <c r="E22280" s="101">
        <v>457.21</v>
      </c>
      <c r="F22280" s="102"/>
    </row>
    <row r="22281" ht="12.75" customHeight="1">
      <c r="A22281" s="100" t="s">
        <v>22238</v>
      </c>
      <c r="B22281" s="101">
        <v>71.16</v>
      </c>
      <c r="C22281" s="102"/>
      <c r="D22281" s="100" t="s">
        <v>22584</v>
      </c>
      <c r="E22281" s="101">
        <v>443.12</v>
      </c>
      <c r="F22281" s="102"/>
    </row>
    <row r="22282" ht="12.75" customHeight="1">
      <c r="A22282" s="100" t="s">
        <v>34967</v>
      </c>
      <c r="B22282" s="101">
        <v>95.3</v>
      </c>
      <c r="C22282" s="102"/>
      <c r="D22282" s="100" t="s">
        <v>35196</v>
      </c>
      <c r="E22282" s="101">
        <v>635.8</v>
      </c>
      <c r="F22282" s="102"/>
    </row>
    <row r="22283" ht="12.75" customHeight="1">
      <c r="A22283" s="100" t="s">
        <v>22240</v>
      </c>
      <c r="B22283" s="101">
        <v>87.07</v>
      </c>
      <c r="C22283" s="102"/>
      <c r="D22283" s="100" t="s">
        <v>22586</v>
      </c>
      <c r="E22283" s="101">
        <v>621.71</v>
      </c>
      <c r="F22283" s="102"/>
    </row>
    <row r="22284" ht="12.75" customHeight="1">
      <c r="A22284" s="100" t="s">
        <v>34968</v>
      </c>
      <c r="B22284" s="101">
        <v>115.65</v>
      </c>
      <c r="C22284" s="102"/>
      <c r="D22284" s="100" t="s">
        <v>35197</v>
      </c>
      <c r="E22284" s="101">
        <v>79.28</v>
      </c>
      <c r="F22284" s="102"/>
    </row>
    <row r="22285" ht="12.75" customHeight="1">
      <c r="A22285" s="100" t="s">
        <v>22242</v>
      </c>
      <c r="B22285" s="101">
        <v>105.71</v>
      </c>
      <c r="C22285" s="102"/>
      <c r="D22285" s="100" t="s">
        <v>22588</v>
      </c>
      <c r="E22285" s="101">
        <v>68.72</v>
      </c>
      <c r="F22285" s="102"/>
    </row>
    <row r="22286" ht="12.75" customHeight="1">
      <c r="A22286" s="100" t="s">
        <v>34969</v>
      </c>
      <c r="B22286" s="101">
        <v>129.31</v>
      </c>
      <c r="C22286" s="102"/>
      <c r="D22286" s="100" t="s">
        <v>35198</v>
      </c>
      <c r="E22286" s="101">
        <v>13.21</v>
      </c>
      <c r="F22286" s="102"/>
    </row>
    <row r="22287" ht="12.75" customHeight="1">
      <c r="A22287" s="100" t="s">
        <v>22244</v>
      </c>
      <c r="B22287" s="101">
        <v>118.27</v>
      </c>
      <c r="C22287" s="102"/>
      <c r="D22287" s="100" t="s">
        <v>22590</v>
      </c>
      <c r="E22287" s="101">
        <v>11.45</v>
      </c>
      <c r="F22287" s="102"/>
    </row>
    <row r="22288" ht="12.75" customHeight="1">
      <c r="A22288" s="100" t="s">
        <v>34970</v>
      </c>
      <c r="B22288" s="101">
        <v>43.79</v>
      </c>
      <c r="C22288" s="102"/>
      <c r="D22288" s="100" t="s">
        <v>35199</v>
      </c>
      <c r="E22288" s="101">
        <v>205.0</v>
      </c>
      <c r="F22288" s="102"/>
    </row>
    <row r="22289" ht="12.75" customHeight="1">
      <c r="A22289" s="100" t="s">
        <v>22246</v>
      </c>
      <c r="B22289" s="101">
        <v>39.35</v>
      </c>
      <c r="C22289" s="102"/>
      <c r="D22289" s="100" t="s">
        <v>22592</v>
      </c>
      <c r="E22289" s="101">
        <v>205.0</v>
      </c>
      <c r="F22289" s="102"/>
    </row>
    <row r="22290" ht="12.75" customHeight="1">
      <c r="A22290" s="100" t="s">
        <v>34971</v>
      </c>
      <c r="B22290" s="101">
        <v>153.0</v>
      </c>
      <c r="C22290" s="102"/>
      <c r="D22290" s="100" t="s">
        <v>35200</v>
      </c>
      <c r="E22290" s="101">
        <v>466.07</v>
      </c>
      <c r="F22290" s="102"/>
    </row>
    <row r="22291" ht="12.75" customHeight="1">
      <c r="A22291" s="100" t="s">
        <v>22248</v>
      </c>
      <c r="B22291" s="101">
        <v>136.11</v>
      </c>
      <c r="C22291" s="102"/>
      <c r="D22291" s="100" t="s">
        <v>22594</v>
      </c>
      <c r="E22291" s="101">
        <v>466.07</v>
      </c>
      <c r="F22291" s="102"/>
    </row>
    <row r="22292" ht="12.75" customHeight="1">
      <c r="A22292" s="100" t="s">
        <v>34972</v>
      </c>
      <c r="B22292" s="101">
        <v>178.95</v>
      </c>
      <c r="C22292" s="102"/>
      <c r="D22292" s="100" t="s">
        <v>35201</v>
      </c>
      <c r="E22292" s="101">
        <v>89.9</v>
      </c>
      <c r="F22292" s="102"/>
    </row>
    <row r="22293" ht="12.75" customHeight="1">
      <c r="A22293" s="100" t="s">
        <v>22250</v>
      </c>
      <c r="B22293" s="101">
        <v>162.06</v>
      </c>
      <c r="C22293" s="102"/>
      <c r="D22293" s="100" t="s">
        <v>22596</v>
      </c>
      <c r="E22293" s="101">
        <v>89.9</v>
      </c>
      <c r="F22293" s="102"/>
    </row>
    <row r="22294" ht="12.75" customHeight="1">
      <c r="A22294" s="100" t="s">
        <v>34973</v>
      </c>
      <c r="B22294" s="101">
        <v>438.56</v>
      </c>
      <c r="C22294" s="102"/>
      <c r="D22294" s="100" t="s">
        <v>35202</v>
      </c>
      <c r="E22294" s="101">
        <v>195.0</v>
      </c>
      <c r="F22294" s="102"/>
    </row>
    <row r="22295" ht="12.75" customHeight="1">
      <c r="A22295" s="100" t="s">
        <v>22252</v>
      </c>
      <c r="B22295" s="101">
        <v>404.77</v>
      </c>
      <c r="C22295" s="102"/>
      <c r="D22295" s="100" t="s">
        <v>22598</v>
      </c>
      <c r="E22295" s="101">
        <v>195.0</v>
      </c>
      <c r="F22295" s="102"/>
    </row>
    <row r="22296" ht="12.75" customHeight="1">
      <c r="A22296" s="100" t="s">
        <v>34974</v>
      </c>
      <c r="B22296" s="101">
        <v>872.96</v>
      </c>
      <c r="C22296" s="102"/>
      <c r="D22296" s="100" t="s">
        <v>35203</v>
      </c>
      <c r="E22296" s="101">
        <v>390.0</v>
      </c>
      <c r="F22296" s="102"/>
    </row>
    <row r="22297" ht="12.75" customHeight="1">
      <c r="A22297" s="100" t="s">
        <v>22254</v>
      </c>
      <c r="B22297" s="101">
        <v>805.4</v>
      </c>
      <c r="C22297" s="102"/>
      <c r="D22297" s="100" t="s">
        <v>22600</v>
      </c>
      <c r="E22297" s="101">
        <v>390.0</v>
      </c>
      <c r="F22297" s="102"/>
    </row>
    <row r="22298" ht="12.75" customHeight="1">
      <c r="A22298" s="100" t="s">
        <v>34975</v>
      </c>
      <c r="B22298" s="101">
        <v>178.95</v>
      </c>
      <c r="C22298" s="102"/>
      <c r="D22298" s="100" t="s">
        <v>35204</v>
      </c>
      <c r="E22298" s="101">
        <v>22.4</v>
      </c>
      <c r="F22298" s="102"/>
    </row>
    <row r="22299" ht="12.75" customHeight="1">
      <c r="A22299" s="100" t="s">
        <v>22256</v>
      </c>
      <c r="B22299" s="101">
        <v>162.06</v>
      </c>
      <c r="C22299" s="102"/>
      <c r="D22299" s="100" t="s">
        <v>22602</v>
      </c>
      <c r="E22299" s="101">
        <v>22.4</v>
      </c>
      <c r="F22299" s="102"/>
    </row>
    <row r="22300" ht="12.75" customHeight="1">
      <c r="A22300" s="100" t="s">
        <v>34976</v>
      </c>
      <c r="B22300" s="101">
        <v>341.63</v>
      </c>
      <c r="C22300" s="102"/>
      <c r="D22300" s="100" t="s">
        <v>35205</v>
      </c>
      <c r="E22300" s="101">
        <v>29.59</v>
      </c>
      <c r="F22300" s="102"/>
    </row>
    <row r="22301" ht="12.75" customHeight="1">
      <c r="A22301" s="100" t="s">
        <v>22258</v>
      </c>
      <c r="B22301" s="101">
        <v>314.6</v>
      </c>
      <c r="C22301" s="102"/>
      <c r="D22301" s="100" t="s">
        <v>22604</v>
      </c>
      <c r="E22301" s="101">
        <v>29.59</v>
      </c>
      <c r="F22301" s="102"/>
    </row>
    <row r="22302" ht="12.75" customHeight="1">
      <c r="A22302" s="100" t="s">
        <v>34977</v>
      </c>
      <c r="B22302" s="101">
        <v>178.95</v>
      </c>
      <c r="C22302" s="102"/>
      <c r="D22302" s="100" t="s">
        <v>35206</v>
      </c>
      <c r="E22302" s="101">
        <v>53.15</v>
      </c>
      <c r="F22302" s="102"/>
    </row>
    <row r="22303" ht="12.75" customHeight="1">
      <c r="A22303" s="100" t="s">
        <v>22260</v>
      </c>
      <c r="B22303" s="101">
        <v>162.06</v>
      </c>
      <c r="C22303" s="102"/>
      <c r="D22303" s="100" t="s">
        <v>22606</v>
      </c>
      <c r="E22303" s="101">
        <v>53.15</v>
      </c>
      <c r="F22303" s="102"/>
    </row>
    <row r="22304" ht="12.75" customHeight="1">
      <c r="A22304" s="100" t="s">
        <v>34978</v>
      </c>
      <c r="B22304" s="101">
        <v>341.63</v>
      </c>
      <c r="C22304" s="102"/>
      <c r="D22304" s="100" t="s">
        <v>35207</v>
      </c>
      <c r="E22304" s="101">
        <v>58.48</v>
      </c>
      <c r="F22304" s="102"/>
    </row>
    <row r="22305" ht="12.75" customHeight="1">
      <c r="A22305" s="100" t="s">
        <v>22262</v>
      </c>
      <c r="B22305" s="101">
        <v>314.6</v>
      </c>
      <c r="C22305" s="102"/>
      <c r="D22305" s="100" t="s">
        <v>22608</v>
      </c>
      <c r="E22305" s="101">
        <v>58.48</v>
      </c>
      <c r="F22305" s="102"/>
    </row>
    <row r="22306" ht="12.75" customHeight="1">
      <c r="A22306" s="100" t="s">
        <v>34979</v>
      </c>
      <c r="B22306" s="101">
        <v>714.39</v>
      </c>
      <c r="C22306" s="102"/>
      <c r="D22306" s="100" t="s">
        <v>35208</v>
      </c>
      <c r="E22306" s="101">
        <v>111.31</v>
      </c>
      <c r="F22306" s="102"/>
    </row>
    <row r="22307" ht="12.75" customHeight="1">
      <c r="A22307" s="100" t="s">
        <v>22264</v>
      </c>
      <c r="B22307" s="101">
        <v>663.71</v>
      </c>
      <c r="C22307" s="102"/>
      <c r="D22307" s="100" t="s">
        <v>22610</v>
      </c>
      <c r="E22307" s="101">
        <v>111.31</v>
      </c>
      <c r="F22307" s="102"/>
    </row>
    <row r="22308" ht="12.75" customHeight="1">
      <c r="A22308" s="100" t="s">
        <v>34980</v>
      </c>
      <c r="B22308" s="101">
        <v>1196.6</v>
      </c>
      <c r="C22308" s="102"/>
      <c r="D22308" s="100" t="s">
        <v>35209</v>
      </c>
      <c r="E22308" s="101">
        <v>5.63</v>
      </c>
      <c r="F22308" s="102"/>
    </row>
    <row r="22309" ht="12.75" customHeight="1">
      <c r="A22309" s="100" t="s">
        <v>22266</v>
      </c>
      <c r="B22309" s="101">
        <v>1129.03</v>
      </c>
      <c r="C22309" s="102"/>
      <c r="D22309" s="100" t="s">
        <v>22612</v>
      </c>
      <c r="E22309" s="101">
        <v>5.63</v>
      </c>
      <c r="F22309" s="102"/>
    </row>
    <row r="22310" ht="12.75" customHeight="1">
      <c r="A22310" s="100" t="s">
        <v>34981</v>
      </c>
      <c r="B22310" s="101">
        <v>1548.05</v>
      </c>
      <c r="C22310" s="102"/>
      <c r="D22310" s="100" t="s">
        <v>35210</v>
      </c>
      <c r="E22310" s="101">
        <v>19.13</v>
      </c>
      <c r="F22310" s="102"/>
    </row>
    <row r="22311" ht="12.75" customHeight="1">
      <c r="A22311" s="100" t="s">
        <v>22268</v>
      </c>
      <c r="B22311" s="101">
        <v>1446.7</v>
      </c>
      <c r="C22311" s="102"/>
      <c r="D22311" s="100" t="s">
        <v>22614</v>
      </c>
      <c r="E22311" s="101">
        <v>19.13</v>
      </c>
      <c r="F22311" s="102"/>
    </row>
    <row r="22312" ht="12.75" customHeight="1">
      <c r="A22312" s="100" t="s">
        <v>34982</v>
      </c>
      <c r="B22312" s="101">
        <v>1777.9</v>
      </c>
      <c r="C22312" s="102"/>
      <c r="D22312" s="100" t="s">
        <v>35211</v>
      </c>
      <c r="E22312" s="101">
        <v>47.65</v>
      </c>
      <c r="F22312" s="102"/>
    </row>
    <row r="22313" ht="12.75" customHeight="1">
      <c r="A22313" s="100" t="s">
        <v>22270</v>
      </c>
      <c r="B22313" s="101">
        <v>1659.66</v>
      </c>
      <c r="C22313" s="102"/>
      <c r="D22313" s="100" t="s">
        <v>22616</v>
      </c>
      <c r="E22313" s="101">
        <v>47.65</v>
      </c>
      <c r="F22313" s="102"/>
    </row>
    <row r="22314" ht="12.75" customHeight="1">
      <c r="A22314" s="100" t="s">
        <v>34983</v>
      </c>
      <c r="B22314" s="101">
        <v>2607.91</v>
      </c>
      <c r="C22314" s="102"/>
      <c r="D22314" s="100" t="s">
        <v>35212</v>
      </c>
      <c r="E22314" s="101">
        <v>1.47</v>
      </c>
      <c r="F22314" s="102"/>
    </row>
    <row r="22315" ht="12.75" customHeight="1">
      <c r="A22315" s="100" t="s">
        <v>22272</v>
      </c>
      <c r="B22315" s="101">
        <v>2405.21</v>
      </c>
      <c r="C22315" s="102"/>
      <c r="D22315" s="100" t="s">
        <v>22618</v>
      </c>
      <c r="E22315" s="101">
        <v>1.47</v>
      </c>
      <c r="F22315" s="102"/>
    </row>
    <row r="22316" ht="12.75" customHeight="1">
      <c r="A22316" s="100" t="s">
        <v>34984</v>
      </c>
      <c r="B22316" s="101">
        <v>1850.6</v>
      </c>
      <c r="C22316" s="102"/>
      <c r="D22316" s="100" t="s">
        <v>35213</v>
      </c>
      <c r="E22316" s="101">
        <v>4.04</v>
      </c>
      <c r="F22316" s="102"/>
    </row>
    <row r="22317" ht="12.75" customHeight="1">
      <c r="A22317" s="100" t="s">
        <v>22274</v>
      </c>
      <c r="B22317" s="101">
        <v>1783.03</v>
      </c>
      <c r="C22317" s="102"/>
      <c r="D22317" s="100" t="s">
        <v>22620</v>
      </c>
      <c r="E22317" s="101">
        <v>4.04</v>
      </c>
      <c r="F22317" s="102"/>
    </row>
    <row r="22318" ht="12.75" customHeight="1">
      <c r="A22318" s="100" t="s">
        <v>34985</v>
      </c>
      <c r="B22318" s="101">
        <v>506.3</v>
      </c>
      <c r="C22318" s="102"/>
      <c r="D22318" s="100" t="s">
        <v>35214</v>
      </c>
      <c r="E22318" s="101">
        <v>5.81</v>
      </c>
      <c r="F22318" s="102"/>
    </row>
    <row r="22319" ht="12.75" customHeight="1">
      <c r="A22319" s="100" t="s">
        <v>22276</v>
      </c>
      <c r="B22319" s="101">
        <v>472.52</v>
      </c>
      <c r="C22319" s="102"/>
      <c r="D22319" s="100" t="s">
        <v>22622</v>
      </c>
      <c r="E22319" s="101">
        <v>5.81</v>
      </c>
      <c r="F22319" s="102"/>
    </row>
    <row r="22320" ht="12.75" customHeight="1">
      <c r="A22320" s="100" t="s">
        <v>34986</v>
      </c>
      <c r="B22320" s="101">
        <v>732.79</v>
      </c>
      <c r="C22320" s="102"/>
      <c r="D22320" s="100" t="s">
        <v>35215</v>
      </c>
      <c r="E22320" s="101">
        <v>11.71</v>
      </c>
      <c r="F22320" s="102"/>
    </row>
    <row r="22321" ht="12.75" customHeight="1">
      <c r="A22321" s="100" t="s">
        <v>22278</v>
      </c>
      <c r="B22321" s="101">
        <v>682.11</v>
      </c>
      <c r="C22321" s="102"/>
      <c r="D22321" s="100" t="s">
        <v>22624</v>
      </c>
      <c r="E22321" s="101">
        <v>11.71</v>
      </c>
      <c r="F22321" s="102"/>
    </row>
    <row r="22322" ht="12.75" customHeight="1">
      <c r="A22322" s="100" t="s">
        <v>34987</v>
      </c>
      <c r="B22322" s="101">
        <v>1258.44</v>
      </c>
      <c r="C22322" s="102"/>
      <c r="D22322" s="100" t="s">
        <v>35216</v>
      </c>
      <c r="E22322" s="101">
        <v>1.76</v>
      </c>
      <c r="F22322" s="102"/>
    </row>
    <row r="22323" ht="12.75" customHeight="1">
      <c r="A22323" s="100" t="s">
        <v>22280</v>
      </c>
      <c r="B22323" s="101">
        <v>1190.87</v>
      </c>
      <c r="C22323" s="102"/>
      <c r="D22323" s="100" t="s">
        <v>22626</v>
      </c>
      <c r="E22323" s="101">
        <v>1.76</v>
      </c>
      <c r="F22323" s="102"/>
    </row>
    <row r="22324" ht="12.75" customHeight="1">
      <c r="A22324" s="100" t="s">
        <v>34988</v>
      </c>
      <c r="B22324" s="101">
        <v>885.31</v>
      </c>
      <c r="C22324" s="102"/>
      <c r="D22324" s="100" t="s">
        <v>35217</v>
      </c>
      <c r="E22324" s="101">
        <v>3.33</v>
      </c>
      <c r="F22324" s="102"/>
    </row>
    <row r="22325" ht="12.75" customHeight="1">
      <c r="A22325" s="100" t="s">
        <v>22282</v>
      </c>
      <c r="B22325" s="101">
        <v>814.36</v>
      </c>
      <c r="C22325" s="102"/>
      <c r="D22325" s="100" t="s">
        <v>22628</v>
      </c>
      <c r="E22325" s="101">
        <v>3.33</v>
      </c>
      <c r="F22325" s="102"/>
    </row>
    <row r="22326" ht="12.75" customHeight="1">
      <c r="A22326" s="100" t="s">
        <v>34989</v>
      </c>
      <c r="B22326" s="101">
        <v>1245.73</v>
      </c>
      <c r="C22326" s="102"/>
      <c r="D22326" s="100" t="s">
        <v>35218</v>
      </c>
      <c r="E22326" s="101">
        <v>13.58</v>
      </c>
      <c r="F22326" s="102"/>
    </row>
    <row r="22327" ht="12.75" customHeight="1">
      <c r="A22327" s="100" t="s">
        <v>22284</v>
      </c>
      <c r="B22327" s="101">
        <v>1179.85</v>
      </c>
      <c r="C22327" s="102"/>
      <c r="D22327" s="100" t="s">
        <v>22630</v>
      </c>
      <c r="E22327" s="101">
        <v>13.58</v>
      </c>
      <c r="F22327" s="102"/>
    </row>
    <row r="22328" ht="12.75" customHeight="1">
      <c r="A22328" s="100" t="s">
        <v>34990</v>
      </c>
      <c r="B22328" s="101">
        <v>1258.44</v>
      </c>
      <c r="C22328" s="102"/>
      <c r="D22328" s="100" t="s">
        <v>35219</v>
      </c>
      <c r="E22328" s="101">
        <v>0.87</v>
      </c>
      <c r="F22328" s="102"/>
    </row>
    <row r="22329" ht="12.75" customHeight="1">
      <c r="A22329" s="100" t="s">
        <v>22286</v>
      </c>
      <c r="B22329" s="101">
        <v>1190.87</v>
      </c>
      <c r="C22329" s="102"/>
      <c r="D22329" s="100" t="s">
        <v>22632</v>
      </c>
      <c r="E22329" s="101">
        <v>0.87</v>
      </c>
      <c r="F22329" s="102"/>
    </row>
    <row r="22330" ht="12.75" customHeight="1">
      <c r="A22330" s="100" t="s">
        <v>34991</v>
      </c>
      <c r="B22330" s="101">
        <v>856.08</v>
      </c>
      <c r="C22330" s="102"/>
      <c r="D22330" s="100" t="s">
        <v>35220</v>
      </c>
      <c r="E22330" s="101">
        <v>1.85</v>
      </c>
      <c r="F22330" s="102"/>
    </row>
    <row r="22331" ht="12.75" customHeight="1">
      <c r="A22331" s="100" t="s">
        <v>22288</v>
      </c>
      <c r="B22331" s="101">
        <v>842.56</v>
      </c>
      <c r="C22331" s="102"/>
      <c r="D22331" s="100" t="s">
        <v>22634</v>
      </c>
      <c r="E22331" s="101">
        <v>1.85</v>
      </c>
      <c r="F22331" s="102"/>
    </row>
    <row r="22332" ht="12.75" customHeight="1">
      <c r="A22332" s="100" t="s">
        <v>34992</v>
      </c>
      <c r="B22332" s="101">
        <v>12.71</v>
      </c>
      <c r="C22332" s="102"/>
      <c r="D22332" s="100" t="s">
        <v>35221</v>
      </c>
      <c r="E22332" s="101">
        <v>5.18</v>
      </c>
      <c r="F22332" s="102"/>
    </row>
    <row r="22333" ht="12.75" customHeight="1">
      <c r="A22333" s="100" t="s">
        <v>22290</v>
      </c>
      <c r="B22333" s="101">
        <v>11.02</v>
      </c>
      <c r="C22333" s="102"/>
      <c r="D22333" s="100" t="s">
        <v>22636</v>
      </c>
      <c r="E22333" s="101">
        <v>5.18</v>
      </c>
      <c r="F22333" s="102"/>
    </row>
    <row r="22334" ht="12.75" customHeight="1">
      <c r="A22334" s="100" t="s">
        <v>34993</v>
      </c>
      <c r="B22334" s="101">
        <v>50.93</v>
      </c>
      <c r="C22334" s="102"/>
      <c r="D22334" s="100" t="s">
        <v>35222</v>
      </c>
      <c r="E22334" s="101">
        <v>19.24</v>
      </c>
      <c r="F22334" s="102"/>
    </row>
    <row r="22335" ht="12.75" customHeight="1">
      <c r="A22335" s="100" t="s">
        <v>22292</v>
      </c>
      <c r="B22335" s="101">
        <v>49.24</v>
      </c>
      <c r="C22335" s="102"/>
      <c r="D22335" s="100" t="s">
        <v>22638</v>
      </c>
      <c r="E22335" s="101">
        <v>19.24</v>
      </c>
      <c r="F22335" s="102"/>
    </row>
    <row r="22336" ht="12.75" customHeight="1">
      <c r="A22336" s="100" t="s">
        <v>34994</v>
      </c>
      <c r="B22336" s="101">
        <v>44.51</v>
      </c>
      <c r="C22336" s="102"/>
      <c r="D22336" s="100" t="s">
        <v>35223</v>
      </c>
      <c r="E22336" s="101">
        <v>0.61</v>
      </c>
      <c r="F22336" s="102"/>
    </row>
    <row r="22337" ht="12.75" customHeight="1">
      <c r="A22337" s="100" t="s">
        <v>22294</v>
      </c>
      <c r="B22337" s="101">
        <v>42.82</v>
      </c>
      <c r="C22337" s="102"/>
      <c r="D22337" s="100" t="s">
        <v>22640</v>
      </c>
      <c r="E22337" s="101">
        <v>0.61</v>
      </c>
      <c r="F22337" s="102"/>
    </row>
    <row r="22338" ht="12.75" customHeight="1">
      <c r="A22338" s="100" t="s">
        <v>34995</v>
      </c>
      <c r="B22338" s="101">
        <v>101.68</v>
      </c>
      <c r="C22338" s="102"/>
      <c r="D22338" s="100" t="s">
        <v>35224</v>
      </c>
      <c r="E22338" s="101">
        <v>0.95</v>
      </c>
      <c r="F22338" s="102"/>
    </row>
    <row r="22339" ht="12.75" customHeight="1">
      <c r="A22339" s="100" t="s">
        <v>22296</v>
      </c>
      <c r="B22339" s="101">
        <v>88.16</v>
      </c>
      <c r="C22339" s="102"/>
      <c r="D22339" s="100" t="s">
        <v>22642</v>
      </c>
      <c r="E22339" s="101">
        <v>0.95</v>
      </c>
      <c r="F22339" s="102"/>
    </row>
    <row r="22340" ht="12.75" customHeight="1">
      <c r="A22340" s="100" t="s">
        <v>34996</v>
      </c>
      <c r="B22340" s="101">
        <v>50.84</v>
      </c>
      <c r="C22340" s="102"/>
      <c r="D22340" s="100" t="s">
        <v>35225</v>
      </c>
      <c r="E22340" s="101">
        <v>2.04</v>
      </c>
      <c r="F22340" s="102"/>
    </row>
    <row r="22341" ht="12.75" customHeight="1">
      <c r="A22341" s="100" t="s">
        <v>22298</v>
      </c>
      <c r="B22341" s="101">
        <v>44.08</v>
      </c>
      <c r="C22341" s="102"/>
      <c r="D22341" s="100" t="s">
        <v>22644</v>
      </c>
      <c r="E22341" s="101">
        <v>2.04</v>
      </c>
      <c r="F22341" s="102"/>
    </row>
    <row r="22342" ht="12.75" customHeight="1">
      <c r="A22342" s="100" t="s">
        <v>34997</v>
      </c>
      <c r="B22342" s="101">
        <v>626.57</v>
      </c>
      <c r="C22342" s="102"/>
      <c r="D22342" s="100" t="s">
        <v>35226</v>
      </c>
      <c r="E22342" s="101">
        <v>4.69</v>
      </c>
      <c r="F22342" s="102"/>
    </row>
    <row r="22343" ht="12.75" customHeight="1">
      <c r="A22343" s="100" t="s">
        <v>22300</v>
      </c>
      <c r="B22343" s="101">
        <v>619.81</v>
      </c>
      <c r="C22343" s="102"/>
      <c r="D22343" s="100" t="s">
        <v>22646</v>
      </c>
      <c r="E22343" s="101">
        <v>4.69</v>
      </c>
      <c r="F22343" s="102"/>
    </row>
    <row r="22344" ht="12.75" customHeight="1">
      <c r="A22344" s="100" t="s">
        <v>34998</v>
      </c>
      <c r="B22344" s="101">
        <v>970.35</v>
      </c>
      <c r="C22344" s="102"/>
      <c r="D22344" s="100" t="s">
        <v>35227</v>
      </c>
      <c r="E22344" s="101">
        <v>10.55</v>
      </c>
      <c r="F22344" s="102"/>
    </row>
    <row r="22345" ht="12.75" customHeight="1">
      <c r="A22345" s="100" t="s">
        <v>22302</v>
      </c>
      <c r="B22345" s="101">
        <v>963.59</v>
      </c>
      <c r="C22345" s="102"/>
      <c r="D22345" s="100" t="s">
        <v>22648</v>
      </c>
      <c r="E22345" s="101">
        <v>9.67</v>
      </c>
      <c r="F22345" s="102"/>
    </row>
    <row r="22346" ht="12.75" customHeight="1">
      <c r="A22346" s="100" t="s">
        <v>34999</v>
      </c>
      <c r="B22346" s="101">
        <v>88.97</v>
      </c>
      <c r="C22346" s="102"/>
      <c r="D22346" s="100" t="s">
        <v>35228</v>
      </c>
      <c r="E22346" s="101">
        <v>12.84</v>
      </c>
      <c r="F22346" s="102"/>
    </row>
    <row r="22347" ht="12.75" customHeight="1">
      <c r="A22347" s="100" t="s">
        <v>22304</v>
      </c>
      <c r="B22347" s="101">
        <v>77.14</v>
      </c>
      <c r="C22347" s="102"/>
      <c r="D22347" s="100" t="s">
        <v>22650</v>
      </c>
      <c r="E22347" s="101">
        <v>12.84</v>
      </c>
      <c r="F22347" s="102"/>
    </row>
    <row r="22348" ht="12.75" customHeight="1">
      <c r="A22348" s="100" t="s">
        <v>35000</v>
      </c>
      <c r="B22348" s="101">
        <v>101.68</v>
      </c>
      <c r="C22348" s="102"/>
      <c r="D22348" s="100" t="s">
        <v>35229</v>
      </c>
      <c r="E22348" s="101">
        <v>22.55</v>
      </c>
      <c r="F22348" s="102"/>
    </row>
    <row r="22349" ht="12.75" customHeight="1">
      <c r="A22349" s="100" t="s">
        <v>22306</v>
      </c>
      <c r="B22349" s="101">
        <v>88.16</v>
      </c>
      <c r="C22349" s="102"/>
      <c r="D22349" s="100" t="s">
        <v>22652</v>
      </c>
      <c r="E22349" s="101">
        <v>22.55</v>
      </c>
      <c r="F22349" s="102"/>
    </row>
    <row r="22350" ht="12.75" customHeight="1">
      <c r="A22350" s="100" t="s">
        <v>35001</v>
      </c>
      <c r="B22350" s="101">
        <v>1235.52</v>
      </c>
      <c r="C22350" s="102"/>
      <c r="D22350" s="100" t="s">
        <v>35230</v>
      </c>
      <c r="E22350" s="101">
        <v>97.23</v>
      </c>
      <c r="F22350" s="102"/>
    </row>
    <row r="22351" ht="12.75" customHeight="1">
      <c r="A22351" s="100" t="s">
        <v>22308</v>
      </c>
      <c r="B22351" s="101">
        <v>1222.01</v>
      </c>
      <c r="C22351" s="102"/>
      <c r="D22351" s="100" t="s">
        <v>22654</v>
      </c>
      <c r="E22351" s="101">
        <v>97.23</v>
      </c>
      <c r="F22351" s="102"/>
    </row>
    <row r="22352" ht="12.75" customHeight="1">
      <c r="A22352" s="100" t="s">
        <v>35002</v>
      </c>
      <c r="B22352" s="101">
        <v>101.68</v>
      </c>
      <c r="C22352" s="102"/>
      <c r="D22352" s="100" t="s">
        <v>35231</v>
      </c>
      <c r="E22352" s="101">
        <v>6.89</v>
      </c>
      <c r="F22352" s="102"/>
    </row>
    <row r="22353" ht="12.75" customHeight="1">
      <c r="A22353" s="100" t="s">
        <v>22310</v>
      </c>
      <c r="B22353" s="101">
        <v>88.16</v>
      </c>
      <c r="C22353" s="102"/>
      <c r="D22353" s="100" t="s">
        <v>22656</v>
      </c>
      <c r="E22353" s="101">
        <v>6.89</v>
      </c>
      <c r="F22353" s="102"/>
    </row>
    <row r="22354" ht="12.75" customHeight="1">
      <c r="A22354" s="100" t="s">
        <v>35003</v>
      </c>
      <c r="B22354" s="101">
        <v>203.36</v>
      </c>
      <c r="C22354" s="102"/>
      <c r="D22354" s="100" t="s">
        <v>35232</v>
      </c>
      <c r="E22354" s="101">
        <v>92.5</v>
      </c>
      <c r="F22354" s="102"/>
    </row>
    <row r="22355" ht="12.75" customHeight="1">
      <c r="A22355" s="100" t="s">
        <v>22312</v>
      </c>
      <c r="B22355" s="101">
        <v>176.33</v>
      </c>
      <c r="C22355" s="102"/>
      <c r="D22355" s="100" t="s">
        <v>22658</v>
      </c>
      <c r="E22355" s="101">
        <v>80.17</v>
      </c>
      <c r="F22355" s="102"/>
    </row>
    <row r="22356" ht="12.75" customHeight="1">
      <c r="A22356" s="100" t="s">
        <v>35004</v>
      </c>
      <c r="B22356" s="101">
        <v>94.17</v>
      </c>
      <c r="C22356" s="102"/>
      <c r="D22356" s="100" t="s">
        <v>35233</v>
      </c>
      <c r="E22356" s="101">
        <v>1800.0</v>
      </c>
      <c r="F22356" s="102"/>
    </row>
    <row r="22357" ht="12.75" customHeight="1">
      <c r="A22357" s="100" t="s">
        <v>22314</v>
      </c>
      <c r="B22357" s="101">
        <v>94.17</v>
      </c>
      <c r="C22357" s="102"/>
      <c r="D22357" s="100" t="s">
        <v>22660</v>
      </c>
      <c r="E22357" s="101">
        <v>1800.0</v>
      </c>
      <c r="F22357" s="102"/>
    </row>
    <row r="22358" ht="12.75" customHeight="1">
      <c r="A22358" s="100" t="s">
        <v>35005</v>
      </c>
      <c r="B22358" s="101">
        <v>27.01</v>
      </c>
      <c r="C22358" s="102"/>
      <c r="D22358" s="100" t="s">
        <v>35234</v>
      </c>
      <c r="E22358" s="101">
        <v>1884.79</v>
      </c>
      <c r="F22358" s="102"/>
    </row>
    <row r="22359" ht="12.75" customHeight="1">
      <c r="A22359" s="100" t="s">
        <v>22316</v>
      </c>
      <c r="B22359" s="101">
        <v>25.32</v>
      </c>
      <c r="C22359" s="102"/>
      <c r="D22359" s="100" t="s">
        <v>22662</v>
      </c>
      <c r="E22359" s="101">
        <v>1884.79</v>
      </c>
      <c r="F22359" s="102"/>
    </row>
    <row r="22360" ht="12.75" customHeight="1">
      <c r="A22360" s="100" t="s">
        <v>35006</v>
      </c>
      <c r="B22360" s="101">
        <v>39.81</v>
      </c>
      <c r="C22360" s="102"/>
      <c r="D22360" s="100" t="s">
        <v>35235</v>
      </c>
      <c r="E22360" s="101">
        <v>361.52</v>
      </c>
      <c r="F22360" s="102"/>
    </row>
    <row r="22361" ht="12.75" customHeight="1">
      <c r="A22361" s="100" t="s">
        <v>22318</v>
      </c>
      <c r="B22361" s="101">
        <v>38.96</v>
      </c>
      <c r="C22361" s="102"/>
      <c r="D22361" s="100" t="s">
        <v>22664</v>
      </c>
      <c r="E22361" s="101">
        <v>361.52</v>
      </c>
      <c r="F22361" s="102"/>
    </row>
    <row r="22362" ht="12.75" customHeight="1">
      <c r="A22362" s="100" t="s">
        <v>35007</v>
      </c>
      <c r="B22362" s="101">
        <v>61.81</v>
      </c>
      <c r="C22362" s="102"/>
      <c r="D22362" s="100" t="s">
        <v>35236</v>
      </c>
      <c r="E22362" s="101">
        <v>331.77</v>
      </c>
      <c r="F22362" s="102"/>
    </row>
    <row r="22363" ht="12.75" customHeight="1">
      <c r="A22363" s="100" t="s">
        <v>22320</v>
      </c>
      <c r="B22363" s="101">
        <v>60.97</v>
      </c>
      <c r="C22363" s="102"/>
      <c r="D22363" s="100" t="s">
        <v>22666</v>
      </c>
      <c r="E22363" s="101">
        <v>331.77</v>
      </c>
      <c r="F22363" s="102"/>
    </row>
    <row r="22364" ht="12.75" customHeight="1">
      <c r="A22364" s="100" t="s">
        <v>35008</v>
      </c>
      <c r="B22364" s="101">
        <v>463.38</v>
      </c>
      <c r="C22364" s="102"/>
      <c r="D22364" s="100" t="s">
        <v>35237</v>
      </c>
      <c r="E22364" s="101">
        <v>167.88</v>
      </c>
      <c r="F22364" s="102"/>
    </row>
    <row r="22365" ht="12.75" customHeight="1">
      <c r="A22365" s="100" t="s">
        <v>22322</v>
      </c>
      <c r="B22365" s="101">
        <v>448.18</v>
      </c>
      <c r="C22365" s="102"/>
      <c r="D22365" s="100" t="s">
        <v>22668</v>
      </c>
      <c r="E22365" s="101">
        <v>167.88</v>
      </c>
      <c r="F22365" s="102"/>
    </row>
    <row r="22366" ht="12.75" customHeight="1">
      <c r="A22366" s="100" t="s">
        <v>35009</v>
      </c>
      <c r="B22366" s="101">
        <v>319.71</v>
      </c>
      <c r="C22366" s="102"/>
      <c r="D22366" s="100" t="s">
        <v>35238</v>
      </c>
      <c r="E22366" s="101">
        <v>167.26</v>
      </c>
      <c r="F22366" s="102"/>
    </row>
    <row r="22367" ht="12.75" customHeight="1">
      <c r="A22367" s="100" t="s">
        <v>22324</v>
      </c>
      <c r="B22367" s="101">
        <v>309.58</v>
      </c>
      <c r="C22367" s="102"/>
      <c r="D22367" s="100" t="s">
        <v>22670</v>
      </c>
      <c r="E22367" s="101">
        <v>167.26</v>
      </c>
      <c r="F22367" s="102"/>
    </row>
    <row r="22368" ht="12.75" customHeight="1">
      <c r="A22368" s="100" t="s">
        <v>35010</v>
      </c>
      <c r="B22368" s="101">
        <v>29.93</v>
      </c>
      <c r="C22368" s="102"/>
      <c r="D22368" s="100" t="s">
        <v>35239</v>
      </c>
      <c r="E22368" s="101">
        <v>983.2</v>
      </c>
      <c r="F22368" s="102"/>
    </row>
    <row r="22369" ht="12.75" customHeight="1">
      <c r="A22369" s="100" t="s">
        <v>22326</v>
      </c>
      <c r="B22369" s="101">
        <v>29.93</v>
      </c>
      <c r="C22369" s="102"/>
      <c r="D22369" s="100" t="s">
        <v>22672</v>
      </c>
      <c r="E22369" s="101">
        <v>983.2</v>
      </c>
      <c r="F22369" s="102"/>
    </row>
    <row r="22370" ht="12.75" customHeight="1">
      <c r="A22370" s="100" t="s">
        <v>35014</v>
      </c>
      <c r="B22370" s="101">
        <v>6.35</v>
      </c>
      <c r="C22370" s="102"/>
      <c r="D22370" s="100" t="s">
        <v>35240</v>
      </c>
      <c r="E22370" s="101">
        <v>3518.99</v>
      </c>
      <c r="F22370" s="102"/>
    </row>
    <row r="22371" ht="12.75" customHeight="1">
      <c r="A22371" s="100" t="s">
        <v>22334</v>
      </c>
      <c r="B22371" s="101">
        <v>5.51</v>
      </c>
      <c r="C22371" s="102"/>
      <c r="D22371" s="100" t="s">
        <v>22674</v>
      </c>
      <c r="E22371" s="101">
        <v>3518.99</v>
      </c>
      <c r="F22371" s="102"/>
    </row>
    <row r="22372" ht="12.75" customHeight="1">
      <c r="A22372" s="100" t="s">
        <v>35015</v>
      </c>
      <c r="B22372" s="101">
        <v>88.97</v>
      </c>
      <c r="C22372" s="102"/>
      <c r="D22372" s="100" t="s">
        <v>35241</v>
      </c>
      <c r="E22372" s="101">
        <v>90.45</v>
      </c>
      <c r="F22372" s="102"/>
    </row>
    <row r="22373" ht="12.75" customHeight="1">
      <c r="A22373" s="100" t="s">
        <v>22336</v>
      </c>
      <c r="B22373" s="101">
        <v>77.14</v>
      </c>
      <c r="C22373" s="102"/>
      <c r="D22373" s="100" t="s">
        <v>22676</v>
      </c>
      <c r="E22373" s="101">
        <v>90.45</v>
      </c>
      <c r="F22373" s="102"/>
    </row>
    <row r="22374" ht="12.75" customHeight="1">
      <c r="A22374" s="100" t="s">
        <v>35016</v>
      </c>
      <c r="B22374" s="101">
        <v>127.1</v>
      </c>
      <c r="C22374" s="102"/>
      <c r="D22374" s="100" t="s">
        <v>35242</v>
      </c>
      <c r="E22374" s="101">
        <v>497.34</v>
      </c>
      <c r="F22374" s="102"/>
    </row>
    <row r="22375" ht="12.75" customHeight="1">
      <c r="A22375" s="100" t="s">
        <v>22338</v>
      </c>
      <c r="B22375" s="101">
        <v>110.21</v>
      </c>
      <c r="C22375" s="102"/>
      <c r="D22375" s="100" t="s">
        <v>22678</v>
      </c>
      <c r="E22375" s="101">
        <v>497.34</v>
      </c>
      <c r="F22375" s="102"/>
    </row>
    <row r="22376" ht="12.75" customHeight="1">
      <c r="A22376" s="100" t="s">
        <v>35017</v>
      </c>
      <c r="B22376" s="101">
        <v>101.68</v>
      </c>
      <c r="C22376" s="102"/>
      <c r="D22376" s="100" t="s">
        <v>35243</v>
      </c>
      <c r="E22376" s="101">
        <v>377.29</v>
      </c>
      <c r="F22376" s="102"/>
    </row>
    <row r="22377" ht="12.75" customHeight="1">
      <c r="A22377" s="100" t="s">
        <v>22340</v>
      </c>
      <c r="B22377" s="101">
        <v>88.16</v>
      </c>
      <c r="C22377" s="102"/>
      <c r="D22377" s="100" t="s">
        <v>22680</v>
      </c>
      <c r="E22377" s="101">
        <v>377.29</v>
      </c>
      <c r="F22377" s="102"/>
    </row>
    <row r="22378" ht="12.75" customHeight="1">
      <c r="A22378" s="100" t="s">
        <v>35018</v>
      </c>
      <c r="B22378" s="101">
        <v>152.52</v>
      </c>
      <c r="C22378" s="102"/>
      <c r="D22378" s="100" t="s">
        <v>35244</v>
      </c>
      <c r="E22378" s="101">
        <v>861.0</v>
      </c>
      <c r="F22378" s="102"/>
    </row>
    <row r="22379" ht="12.75" customHeight="1">
      <c r="A22379" s="100" t="s">
        <v>22342</v>
      </c>
      <c r="B22379" s="101">
        <v>132.25</v>
      </c>
      <c r="C22379" s="102"/>
      <c r="D22379" s="100" t="s">
        <v>22682</v>
      </c>
      <c r="E22379" s="101">
        <v>861.0</v>
      </c>
      <c r="F22379" s="102"/>
    </row>
    <row r="22380" ht="12.75" customHeight="1">
      <c r="A22380" s="100" t="s">
        <v>35019</v>
      </c>
      <c r="B22380" s="101">
        <v>25.42</v>
      </c>
      <c r="C22380" s="102"/>
      <c r="D22380" s="100" t="s">
        <v>35245</v>
      </c>
      <c r="E22380" s="101">
        <v>440.0</v>
      </c>
      <c r="F22380" s="102"/>
    </row>
    <row r="22381" ht="12.75" customHeight="1">
      <c r="A22381" s="100" t="s">
        <v>22344</v>
      </c>
      <c r="B22381" s="101">
        <v>22.04</v>
      </c>
      <c r="C22381" s="102"/>
      <c r="D22381" s="100" t="s">
        <v>22684</v>
      </c>
      <c r="E22381" s="101">
        <v>440.0</v>
      </c>
      <c r="F22381" s="102"/>
    </row>
    <row r="22382" ht="12.75" customHeight="1">
      <c r="A22382" s="100" t="s">
        <v>35020</v>
      </c>
      <c r="B22382" s="101">
        <v>50.84</v>
      </c>
      <c r="C22382" s="102"/>
      <c r="D22382" s="100" t="s">
        <v>35246</v>
      </c>
      <c r="E22382" s="101">
        <v>1597.46</v>
      </c>
      <c r="F22382" s="102"/>
    </row>
    <row r="22383" ht="12.75" customHeight="1">
      <c r="A22383" s="100" t="s">
        <v>22346</v>
      </c>
      <c r="B22383" s="101">
        <v>44.08</v>
      </c>
      <c r="C22383" s="102"/>
      <c r="D22383" s="100" t="s">
        <v>22686</v>
      </c>
      <c r="E22383" s="101">
        <v>1597.46</v>
      </c>
      <c r="F22383" s="102"/>
    </row>
    <row r="22384" ht="12.75" customHeight="1">
      <c r="A22384" s="100" t="s">
        <v>35021</v>
      </c>
      <c r="B22384" s="101">
        <v>76.26</v>
      </c>
      <c r="C22384" s="102"/>
      <c r="D22384" s="100" t="s">
        <v>35247</v>
      </c>
      <c r="E22384" s="101">
        <v>1547.61</v>
      </c>
      <c r="F22384" s="102"/>
    </row>
    <row r="22385" ht="12.75" customHeight="1">
      <c r="A22385" s="100" t="s">
        <v>22348</v>
      </c>
      <c r="B22385" s="101">
        <v>66.12</v>
      </c>
      <c r="C22385" s="102"/>
      <c r="D22385" s="100" t="s">
        <v>22688</v>
      </c>
      <c r="E22385" s="101">
        <v>1547.61</v>
      </c>
      <c r="F22385" s="102"/>
    </row>
    <row r="22386" ht="12.75" customHeight="1">
      <c r="A22386" s="100" t="s">
        <v>35022</v>
      </c>
      <c r="B22386" s="101">
        <v>101.68</v>
      </c>
      <c r="C22386" s="102"/>
      <c r="D22386" s="100" t="s">
        <v>35248</v>
      </c>
      <c r="E22386" s="101">
        <v>89.63</v>
      </c>
      <c r="F22386" s="102"/>
    </row>
    <row r="22387" ht="12.75" customHeight="1">
      <c r="A22387" s="100" t="s">
        <v>22350</v>
      </c>
      <c r="B22387" s="101">
        <v>88.16</v>
      </c>
      <c r="C22387" s="102"/>
      <c r="D22387" s="100" t="s">
        <v>22690</v>
      </c>
      <c r="E22387" s="101">
        <v>89.63</v>
      </c>
      <c r="F22387" s="102"/>
    </row>
    <row r="22388" ht="12.75" customHeight="1">
      <c r="A22388" s="100" t="s">
        <v>35023</v>
      </c>
      <c r="B22388" s="101">
        <v>82.61</v>
      </c>
      <c r="C22388" s="102"/>
      <c r="D22388" s="100" t="s">
        <v>35249</v>
      </c>
      <c r="E22388" s="101">
        <v>39.78</v>
      </c>
      <c r="F22388" s="102"/>
    </row>
    <row r="22389" ht="12.75" customHeight="1">
      <c r="A22389" s="100" t="s">
        <v>22352</v>
      </c>
      <c r="B22389" s="101">
        <v>71.63</v>
      </c>
      <c r="C22389" s="102"/>
      <c r="D22389" s="100" t="s">
        <v>22692</v>
      </c>
      <c r="E22389" s="101">
        <v>39.78</v>
      </c>
      <c r="F22389" s="102"/>
    </row>
    <row r="22390" ht="12.75" customHeight="1">
      <c r="A22390" s="100" t="s">
        <v>35024</v>
      </c>
      <c r="B22390" s="101">
        <v>127.1</v>
      </c>
      <c r="C22390" s="102"/>
      <c r="D22390" s="100" t="s">
        <v>35250</v>
      </c>
      <c r="E22390" s="101">
        <v>67.08</v>
      </c>
      <c r="F22390" s="102"/>
    </row>
    <row r="22391" ht="12.75" customHeight="1">
      <c r="A22391" s="100" t="s">
        <v>22354</v>
      </c>
      <c r="B22391" s="101">
        <v>110.21</v>
      </c>
      <c r="C22391" s="102"/>
      <c r="D22391" s="100" t="s">
        <v>22694</v>
      </c>
      <c r="E22391" s="101">
        <v>67.08</v>
      </c>
      <c r="F22391" s="102"/>
    </row>
    <row r="22392" ht="12.75" customHeight="1">
      <c r="A22392" s="100" t="s">
        <v>35025</v>
      </c>
      <c r="B22392" s="101">
        <v>38.13</v>
      </c>
      <c r="C22392" s="102"/>
      <c r="D22392" s="100" t="s">
        <v>35251</v>
      </c>
      <c r="E22392" s="101">
        <v>53.46</v>
      </c>
      <c r="F22392" s="102"/>
    </row>
    <row r="22393" ht="12.75" customHeight="1">
      <c r="A22393" s="100" t="s">
        <v>22356</v>
      </c>
      <c r="B22393" s="101">
        <v>33.06</v>
      </c>
      <c r="C22393" s="102"/>
      <c r="D22393" s="100" t="s">
        <v>22696</v>
      </c>
      <c r="E22393" s="101">
        <v>53.46</v>
      </c>
      <c r="F22393" s="102"/>
    </row>
    <row r="22394" ht="12.75" customHeight="1">
      <c r="A22394" s="100" t="s">
        <v>35026</v>
      </c>
      <c r="B22394" s="101">
        <v>63.55</v>
      </c>
      <c r="C22394" s="102"/>
      <c r="D22394" s="100" t="s">
        <v>35252</v>
      </c>
      <c r="E22394" s="101">
        <v>59.64</v>
      </c>
      <c r="F22394" s="102"/>
    </row>
    <row r="22395" ht="12.75" customHeight="1">
      <c r="A22395" s="100" t="s">
        <v>22358</v>
      </c>
      <c r="B22395" s="101">
        <v>55.1</v>
      </c>
      <c r="C22395" s="102"/>
      <c r="D22395" s="100" t="s">
        <v>22698</v>
      </c>
      <c r="E22395" s="101">
        <v>59.64</v>
      </c>
      <c r="F22395" s="102"/>
    </row>
    <row r="22396" ht="12.75" customHeight="1">
      <c r="A22396" s="100" t="s">
        <v>35027</v>
      </c>
      <c r="B22396" s="101">
        <v>7.37</v>
      </c>
      <c r="C22396" s="102"/>
      <c r="D22396" s="100" t="s">
        <v>35253</v>
      </c>
      <c r="E22396" s="101">
        <v>55.6</v>
      </c>
      <c r="F22396" s="102"/>
    </row>
    <row r="22397" ht="12.75" customHeight="1">
      <c r="A22397" s="100" t="s">
        <v>22360</v>
      </c>
      <c r="B22397" s="101">
        <v>6.39</v>
      </c>
      <c r="C22397" s="102"/>
      <c r="D22397" s="100" t="s">
        <v>22700</v>
      </c>
      <c r="E22397" s="101">
        <v>55.6</v>
      </c>
      <c r="F22397" s="102"/>
    </row>
    <row r="22398" ht="12.75" customHeight="1">
      <c r="A22398" s="100" t="s">
        <v>35028</v>
      </c>
      <c r="B22398" s="101">
        <v>3.53</v>
      </c>
      <c r="C22398" s="102"/>
      <c r="D22398" s="100" t="s">
        <v>35254</v>
      </c>
      <c r="E22398" s="101">
        <v>46.21</v>
      </c>
      <c r="F22398" s="102"/>
    </row>
    <row r="22399" ht="12.75" customHeight="1">
      <c r="A22399" s="100" t="s">
        <v>22362</v>
      </c>
      <c r="B22399" s="101">
        <v>3.53</v>
      </c>
      <c r="C22399" s="102"/>
      <c r="D22399" s="100" t="s">
        <v>22702</v>
      </c>
      <c r="E22399" s="101">
        <v>46.21</v>
      </c>
      <c r="F22399" s="102"/>
    </row>
    <row r="22400" ht="12.75" customHeight="1">
      <c r="A22400" s="100" t="s">
        <v>35029</v>
      </c>
      <c r="B22400" s="101">
        <v>16.34</v>
      </c>
      <c r="C22400" s="102"/>
      <c r="D22400" s="100" t="s">
        <v>35255</v>
      </c>
      <c r="E22400" s="101">
        <v>21.32</v>
      </c>
      <c r="F22400" s="102"/>
    </row>
    <row r="22401" ht="12.75" customHeight="1">
      <c r="A22401" s="100" t="s">
        <v>22364</v>
      </c>
      <c r="B22401" s="101">
        <v>16.34</v>
      </c>
      <c r="C22401" s="102"/>
      <c r="D22401" s="100" t="s">
        <v>22704</v>
      </c>
      <c r="E22401" s="101">
        <v>21.32</v>
      </c>
      <c r="F22401" s="102"/>
    </row>
    <row r="22402" ht="12.75" customHeight="1">
      <c r="A22402" s="100" t="s">
        <v>35030</v>
      </c>
      <c r="B22402" s="101">
        <v>180.35</v>
      </c>
      <c r="C22402" s="102"/>
      <c r="D22402" s="100" t="s">
        <v>35256</v>
      </c>
      <c r="E22402" s="101">
        <v>24.1</v>
      </c>
      <c r="F22402" s="102"/>
    </row>
    <row r="22403" ht="12.75" customHeight="1">
      <c r="A22403" s="100" t="s">
        <v>22366</v>
      </c>
      <c r="B22403" s="101">
        <v>176.13</v>
      </c>
      <c r="C22403" s="102"/>
      <c r="D22403" s="100" t="s">
        <v>22706</v>
      </c>
      <c r="E22403" s="101">
        <v>24.1</v>
      </c>
      <c r="F22403" s="102"/>
    </row>
    <row r="22404" ht="12.75" customHeight="1">
      <c r="A22404" s="100" t="s">
        <v>35257</v>
      </c>
      <c r="B22404" s="101">
        <v>22.42</v>
      </c>
      <c r="C22404" s="102"/>
      <c r="D22404" s="100" t="s">
        <v>35258</v>
      </c>
      <c r="E22404" s="101">
        <v>17.28</v>
      </c>
      <c r="F22404" s="102"/>
    </row>
    <row r="22405" ht="12.75" customHeight="1">
      <c r="A22405" s="100" t="s">
        <v>35259</v>
      </c>
      <c r="B22405" s="101">
        <v>22.42</v>
      </c>
      <c r="C22405" s="102"/>
      <c r="D22405" s="100" t="s">
        <v>22708</v>
      </c>
      <c r="E22405" s="101">
        <v>17.28</v>
      </c>
      <c r="F22405" s="102"/>
    </row>
    <row r="22406" ht="12.75" customHeight="1">
      <c r="A22406" s="100" t="s">
        <v>35260</v>
      </c>
      <c r="B22406" s="101">
        <v>93.55</v>
      </c>
      <c r="C22406" s="102"/>
      <c r="D22406" s="100" t="s">
        <v>35261</v>
      </c>
      <c r="E22406" s="101">
        <v>33.98</v>
      </c>
      <c r="F22406" s="102"/>
    </row>
    <row r="22407" ht="12.75" customHeight="1">
      <c r="A22407" s="100" t="s">
        <v>35262</v>
      </c>
      <c r="B22407" s="101">
        <v>93.55</v>
      </c>
      <c r="C22407" s="102"/>
      <c r="D22407" s="100" t="s">
        <v>22710</v>
      </c>
      <c r="E22407" s="101">
        <v>33.98</v>
      </c>
      <c r="F22407" s="102"/>
    </row>
    <row r="22408" ht="12.75" customHeight="1">
      <c r="A22408" s="100" t="s">
        <v>35263</v>
      </c>
      <c r="B22408" s="101">
        <v>210.16</v>
      </c>
      <c r="C22408" s="102"/>
      <c r="D22408" s="100" t="s">
        <v>35264</v>
      </c>
      <c r="E22408" s="101">
        <v>19.0</v>
      </c>
      <c r="F22408" s="102"/>
    </row>
    <row r="22409" ht="12.75" customHeight="1">
      <c r="A22409" s="100" t="s">
        <v>35265</v>
      </c>
      <c r="B22409" s="101">
        <v>210.16</v>
      </c>
      <c r="C22409" s="102"/>
      <c r="D22409" s="100" t="s">
        <v>22712</v>
      </c>
      <c r="E22409" s="101">
        <v>19.0</v>
      </c>
      <c r="F22409" s="102"/>
    </row>
    <row r="22410" ht="12.75" customHeight="1">
      <c r="A22410" s="100" t="s">
        <v>35266</v>
      </c>
      <c r="B22410" s="101">
        <v>59.0</v>
      </c>
      <c r="C22410" s="102"/>
      <c r="D22410" s="100" t="s">
        <v>35267</v>
      </c>
      <c r="E22410" s="101">
        <v>22.0</v>
      </c>
      <c r="F22410" s="102"/>
    </row>
    <row r="22411" ht="12.75" customHeight="1">
      <c r="A22411" s="100" t="s">
        <v>35268</v>
      </c>
      <c r="B22411" s="101">
        <v>59.0</v>
      </c>
      <c r="C22411" s="102"/>
      <c r="D22411" s="100" t="s">
        <v>22714</v>
      </c>
      <c r="E22411" s="101">
        <v>22.0</v>
      </c>
      <c r="F22411" s="102"/>
    </row>
    <row r="22412" ht="12.75" customHeight="1">
      <c r="A22412" s="100" t="s">
        <v>35269</v>
      </c>
      <c r="B22412" s="101">
        <v>166.0</v>
      </c>
      <c r="C22412" s="102"/>
      <c r="D22412" s="100" t="s">
        <v>35270</v>
      </c>
      <c r="E22412" s="101">
        <v>26.6</v>
      </c>
      <c r="F22412" s="102"/>
    </row>
    <row r="22413" ht="12.75" customHeight="1">
      <c r="A22413" s="100" t="s">
        <v>35271</v>
      </c>
      <c r="B22413" s="101">
        <v>166.0</v>
      </c>
      <c r="C22413" s="102"/>
      <c r="D22413" s="100" t="s">
        <v>22716</v>
      </c>
      <c r="E22413" s="101">
        <v>26.6</v>
      </c>
      <c r="F22413" s="102"/>
    </row>
    <row r="22414" ht="12.75" customHeight="1">
      <c r="A22414" s="100" t="s">
        <v>35272</v>
      </c>
      <c r="B22414" s="101">
        <v>126.4</v>
      </c>
      <c r="C22414" s="102"/>
      <c r="D22414" s="100" t="s">
        <v>35273</v>
      </c>
      <c r="E22414" s="101">
        <v>37.92</v>
      </c>
      <c r="F22414" s="102"/>
    </row>
    <row r="22415" ht="12.75" customHeight="1">
      <c r="A22415" s="100" t="s">
        <v>35274</v>
      </c>
      <c r="B22415" s="101">
        <v>126.4</v>
      </c>
      <c r="C22415" s="102"/>
      <c r="D22415" s="100" t="s">
        <v>22718</v>
      </c>
      <c r="E22415" s="101">
        <v>37.92</v>
      </c>
      <c r="F22415" s="102"/>
    </row>
    <row r="22416" ht="12.75" customHeight="1">
      <c r="A22416" s="100" t="s">
        <v>35032</v>
      </c>
      <c r="B22416" s="101">
        <v>253.21</v>
      </c>
      <c r="C22416" s="102"/>
      <c r="D22416" s="100" t="s">
        <v>35275</v>
      </c>
      <c r="E22416" s="101">
        <v>50.39</v>
      </c>
      <c r="F22416" s="102"/>
    </row>
    <row r="22417" ht="12.75" customHeight="1">
      <c r="A22417" s="100" t="s">
        <v>22368</v>
      </c>
      <c r="B22417" s="101">
        <v>253.21</v>
      </c>
      <c r="C22417" s="102"/>
      <c r="D22417" s="100" t="s">
        <v>22720</v>
      </c>
      <c r="E22417" s="101">
        <v>50.39</v>
      </c>
      <c r="F22417" s="102"/>
    </row>
    <row r="22418" ht="12.75" customHeight="1">
      <c r="A22418" s="100" t="s">
        <v>35276</v>
      </c>
      <c r="B22418" s="101">
        <v>306.32</v>
      </c>
      <c r="C22418" s="102"/>
      <c r="D22418" s="100" t="s">
        <v>35277</v>
      </c>
      <c r="E22418" s="101">
        <v>44.73</v>
      </c>
      <c r="F22418" s="102"/>
    </row>
    <row r="22419" ht="12.75" customHeight="1">
      <c r="A22419" s="100" t="s">
        <v>35278</v>
      </c>
      <c r="B22419" s="101">
        <v>306.32</v>
      </c>
      <c r="C22419" s="102"/>
      <c r="D22419" s="100" t="s">
        <v>22722</v>
      </c>
      <c r="E22419" s="101">
        <v>44.73</v>
      </c>
      <c r="F22419" s="102"/>
    </row>
    <row r="22420" ht="12.75" customHeight="1">
      <c r="A22420" s="100" t="s">
        <v>35279</v>
      </c>
      <c r="B22420" s="101">
        <v>306.32</v>
      </c>
      <c r="C22420" s="102"/>
      <c r="D22420" s="100" t="s">
        <v>35280</v>
      </c>
      <c r="E22420" s="101">
        <v>55.62</v>
      </c>
      <c r="F22420" s="102"/>
    </row>
    <row r="22421" ht="12.75" customHeight="1">
      <c r="A22421" s="100" t="s">
        <v>35281</v>
      </c>
      <c r="B22421" s="101">
        <v>306.32</v>
      </c>
      <c r="C22421" s="102"/>
      <c r="D22421" s="100" t="s">
        <v>22724</v>
      </c>
      <c r="E22421" s="101">
        <v>55.62</v>
      </c>
      <c r="F22421" s="102"/>
    </row>
    <row r="22422" ht="12.75" customHeight="1">
      <c r="A22422" s="100" t="s">
        <v>35035</v>
      </c>
      <c r="B22422" s="101">
        <v>253.21</v>
      </c>
      <c r="C22422" s="102"/>
      <c r="D22422" s="100" t="s">
        <v>35282</v>
      </c>
      <c r="E22422" s="101">
        <v>70.7</v>
      </c>
      <c r="F22422" s="102"/>
    </row>
    <row r="22423" ht="12.75" customHeight="1">
      <c r="A22423" s="100" t="s">
        <v>22370</v>
      </c>
      <c r="B22423" s="101">
        <v>253.21</v>
      </c>
      <c r="C22423" s="102"/>
      <c r="D22423" s="100" t="s">
        <v>22726</v>
      </c>
      <c r="E22423" s="101">
        <v>70.7</v>
      </c>
      <c r="F22423" s="102"/>
    </row>
    <row r="22424" ht="12.75" customHeight="1">
      <c r="A22424" s="100" t="s">
        <v>35038</v>
      </c>
      <c r="B22424" s="101">
        <v>858.63</v>
      </c>
      <c r="C22424" s="102"/>
      <c r="D22424" s="100" t="s">
        <v>35283</v>
      </c>
      <c r="E22424" s="101">
        <v>85.49</v>
      </c>
      <c r="F22424" s="102"/>
    </row>
    <row r="22425" ht="12.75" customHeight="1">
      <c r="A22425" s="100" t="s">
        <v>22372</v>
      </c>
      <c r="B22425" s="101">
        <v>858.63</v>
      </c>
      <c r="C22425" s="102"/>
      <c r="D22425" s="100" t="s">
        <v>22728</v>
      </c>
      <c r="E22425" s="101">
        <v>85.49</v>
      </c>
      <c r="F22425" s="102"/>
    </row>
    <row r="22426" ht="12.75" customHeight="1">
      <c r="A22426" s="100" t="s">
        <v>35041</v>
      </c>
      <c r="B22426" s="101">
        <v>609.94</v>
      </c>
      <c r="C22426" s="102"/>
      <c r="D22426" s="100" t="s">
        <v>35284</v>
      </c>
      <c r="E22426" s="101">
        <v>39.32</v>
      </c>
      <c r="F22426" s="102"/>
    </row>
    <row r="22427" ht="12.75" customHeight="1">
      <c r="A22427" s="100" t="s">
        <v>22374</v>
      </c>
      <c r="B22427" s="101">
        <v>609.94</v>
      </c>
      <c r="C22427" s="102"/>
      <c r="D22427" s="100" t="s">
        <v>22730</v>
      </c>
      <c r="E22427" s="101">
        <v>39.32</v>
      </c>
      <c r="F22427" s="102"/>
    </row>
    <row r="22428" ht="12.75" customHeight="1">
      <c r="A22428" s="100" t="s">
        <v>35044</v>
      </c>
      <c r="B22428" s="101">
        <v>884.65</v>
      </c>
      <c r="C22428" s="102"/>
      <c r="D22428" s="100" t="s">
        <v>35285</v>
      </c>
      <c r="E22428" s="101">
        <v>53.56</v>
      </c>
      <c r="F22428" s="102"/>
    </row>
    <row r="22429" ht="12.75" customHeight="1">
      <c r="A22429" s="100" t="s">
        <v>22376</v>
      </c>
      <c r="B22429" s="101">
        <v>884.65</v>
      </c>
      <c r="C22429" s="102"/>
      <c r="D22429" s="100" t="s">
        <v>22732</v>
      </c>
      <c r="E22429" s="101">
        <v>53.56</v>
      </c>
      <c r="F22429" s="102"/>
    </row>
    <row r="22430" ht="12.75" customHeight="1">
      <c r="A22430" s="100" t="s">
        <v>35047</v>
      </c>
      <c r="B22430" s="101">
        <v>76.7</v>
      </c>
      <c r="C22430" s="102"/>
      <c r="D22430" s="100" t="s">
        <v>35286</v>
      </c>
      <c r="E22430" s="101">
        <v>72.1</v>
      </c>
      <c r="F22430" s="102"/>
    </row>
    <row r="22431" ht="12.75" customHeight="1">
      <c r="A22431" s="100" t="s">
        <v>22378</v>
      </c>
      <c r="B22431" s="101">
        <v>75.01</v>
      </c>
      <c r="C22431" s="102"/>
      <c r="D22431" s="100" t="s">
        <v>22734</v>
      </c>
      <c r="E22431" s="101">
        <v>72.1</v>
      </c>
      <c r="F22431" s="102"/>
    </row>
    <row r="22432" ht="12.75" customHeight="1">
      <c r="A22432" s="100" t="s">
        <v>35050</v>
      </c>
      <c r="B22432" s="101">
        <v>156.52</v>
      </c>
      <c r="C22432" s="102"/>
      <c r="D22432" s="100" t="s">
        <v>35287</v>
      </c>
      <c r="E22432" s="101">
        <v>82.4</v>
      </c>
      <c r="F22432" s="102"/>
    </row>
    <row r="22433" ht="12.75" customHeight="1">
      <c r="A22433" s="100" t="s">
        <v>22380</v>
      </c>
      <c r="B22433" s="101">
        <v>153.14</v>
      </c>
      <c r="C22433" s="102"/>
      <c r="D22433" s="100" t="s">
        <v>22736</v>
      </c>
      <c r="E22433" s="101">
        <v>82.4</v>
      </c>
      <c r="F22433" s="102"/>
    </row>
    <row r="22434" ht="12.75" customHeight="1">
      <c r="A22434" s="100" t="s">
        <v>35053</v>
      </c>
      <c r="B22434" s="101">
        <v>181.94</v>
      </c>
      <c r="C22434" s="102"/>
      <c r="D22434" s="100" t="s">
        <v>35288</v>
      </c>
      <c r="E22434" s="101">
        <v>51.5</v>
      </c>
      <c r="F22434" s="102"/>
    </row>
    <row r="22435" ht="12.75" customHeight="1">
      <c r="A22435" s="100" t="s">
        <v>22382</v>
      </c>
      <c r="B22435" s="101">
        <v>175.18</v>
      </c>
      <c r="C22435" s="102"/>
      <c r="D22435" s="100" t="s">
        <v>22738</v>
      </c>
      <c r="E22435" s="101">
        <v>51.5</v>
      </c>
      <c r="F22435" s="102"/>
    </row>
    <row r="22436" ht="12.75" customHeight="1">
      <c r="A22436" s="100" t="s">
        <v>35056</v>
      </c>
      <c r="B22436" s="101">
        <v>12.71</v>
      </c>
      <c r="C22436" s="102"/>
      <c r="D22436" s="100" t="s">
        <v>35289</v>
      </c>
      <c r="E22436" s="101">
        <v>45.32</v>
      </c>
      <c r="F22436" s="102"/>
    </row>
    <row r="22437" ht="12.75" customHeight="1">
      <c r="A22437" s="100" t="s">
        <v>22384</v>
      </c>
      <c r="B22437" s="101">
        <v>11.02</v>
      </c>
      <c r="C22437" s="102"/>
      <c r="D22437" s="100" t="s">
        <v>22740</v>
      </c>
      <c r="E22437" s="101">
        <v>45.32</v>
      </c>
      <c r="F22437" s="102"/>
    </row>
    <row r="22438" ht="12.75" customHeight="1">
      <c r="A22438" s="100" t="s">
        <v>35058</v>
      </c>
      <c r="B22438" s="101">
        <v>12.71</v>
      </c>
      <c r="C22438" s="102"/>
      <c r="D22438" s="100" t="s">
        <v>35290</v>
      </c>
      <c r="E22438" s="101">
        <v>55.62</v>
      </c>
      <c r="F22438" s="102"/>
    </row>
    <row r="22439" ht="12.75" customHeight="1">
      <c r="A22439" s="100" t="s">
        <v>22386</v>
      </c>
      <c r="B22439" s="101">
        <v>11.02</v>
      </c>
      <c r="C22439" s="102"/>
      <c r="D22439" s="100" t="s">
        <v>22742</v>
      </c>
      <c r="E22439" s="101">
        <v>55.62</v>
      </c>
      <c r="F22439" s="102"/>
    </row>
    <row r="22440" ht="12.75" customHeight="1">
      <c r="A22440" s="100" t="s">
        <v>35059</v>
      </c>
      <c r="B22440" s="101">
        <v>25.42</v>
      </c>
      <c r="C22440" s="102"/>
      <c r="D22440" s="100" t="s">
        <v>35291</v>
      </c>
      <c r="E22440" s="101">
        <v>72.1</v>
      </c>
      <c r="F22440" s="102"/>
    </row>
    <row r="22441" ht="12.75" customHeight="1">
      <c r="A22441" s="100" t="s">
        <v>22388</v>
      </c>
      <c r="B22441" s="101">
        <v>22.04</v>
      </c>
      <c r="C22441" s="102"/>
      <c r="D22441" s="100" t="s">
        <v>22744</v>
      </c>
      <c r="E22441" s="101">
        <v>72.1</v>
      </c>
      <c r="F22441" s="102"/>
    </row>
    <row r="22442" ht="12.75" customHeight="1">
      <c r="A22442" s="100" t="s">
        <v>35060</v>
      </c>
      <c r="B22442" s="101">
        <v>19.06</v>
      </c>
      <c r="C22442" s="102"/>
      <c r="D22442" s="100" t="s">
        <v>35292</v>
      </c>
      <c r="E22442" s="101">
        <v>85.49</v>
      </c>
      <c r="F22442" s="102"/>
    </row>
    <row r="22443" ht="12.75" customHeight="1">
      <c r="A22443" s="100" t="s">
        <v>22390</v>
      </c>
      <c r="B22443" s="101">
        <v>16.53</v>
      </c>
      <c r="C22443" s="102"/>
      <c r="D22443" s="100" t="s">
        <v>22746</v>
      </c>
      <c r="E22443" s="101">
        <v>85.49</v>
      </c>
      <c r="F22443" s="102"/>
    </row>
    <row r="22444" ht="12.75" customHeight="1">
      <c r="A22444" s="100" t="s">
        <v>35061</v>
      </c>
      <c r="B22444" s="101">
        <v>63.55</v>
      </c>
      <c r="C22444" s="102"/>
      <c r="D22444" s="100" t="s">
        <v>35293</v>
      </c>
      <c r="E22444" s="101">
        <v>46.35</v>
      </c>
      <c r="F22444" s="102"/>
    </row>
    <row r="22445" ht="12.75" customHeight="1">
      <c r="A22445" s="100" t="s">
        <v>22392</v>
      </c>
      <c r="B22445" s="101">
        <v>55.1</v>
      </c>
      <c r="C22445" s="102"/>
      <c r="D22445" s="100" t="s">
        <v>22748</v>
      </c>
      <c r="E22445" s="101">
        <v>46.35</v>
      </c>
      <c r="F22445" s="102"/>
    </row>
    <row r="22446" ht="12.75" customHeight="1">
      <c r="A22446" s="100" t="s">
        <v>35062</v>
      </c>
      <c r="B22446" s="101">
        <v>38.13</v>
      </c>
      <c r="C22446" s="102"/>
      <c r="D22446" s="100" t="s">
        <v>35294</v>
      </c>
      <c r="E22446" s="101">
        <v>60.61</v>
      </c>
      <c r="F22446" s="102"/>
    </row>
    <row r="22447" ht="12.75" customHeight="1">
      <c r="A22447" s="100" t="s">
        <v>22394</v>
      </c>
      <c r="B22447" s="101">
        <v>33.06</v>
      </c>
      <c r="C22447" s="102"/>
      <c r="D22447" s="100" t="s">
        <v>22750</v>
      </c>
      <c r="E22447" s="101">
        <v>60.61</v>
      </c>
      <c r="F22447" s="102"/>
    </row>
    <row r="22448" ht="12.75" customHeight="1">
      <c r="A22448" s="100" t="s">
        <v>35063</v>
      </c>
      <c r="B22448" s="101">
        <v>25.42</v>
      </c>
      <c r="C22448" s="102"/>
      <c r="D22448" s="100" t="s">
        <v>35295</v>
      </c>
      <c r="E22448" s="101">
        <v>64.22</v>
      </c>
      <c r="F22448" s="102"/>
    </row>
    <row r="22449" ht="12.75" customHeight="1">
      <c r="A22449" s="100" t="s">
        <v>22396</v>
      </c>
      <c r="B22449" s="101">
        <v>22.04</v>
      </c>
      <c r="C22449" s="102"/>
      <c r="D22449" s="100" t="s">
        <v>22752</v>
      </c>
      <c r="E22449" s="101">
        <v>64.22</v>
      </c>
      <c r="F22449" s="102"/>
    </row>
    <row r="22450" ht="12.75" customHeight="1">
      <c r="A22450" s="100" t="s">
        <v>35065</v>
      </c>
      <c r="B22450" s="101">
        <v>88.97</v>
      </c>
      <c r="C22450" s="102"/>
      <c r="D22450" s="100" t="s">
        <v>35296</v>
      </c>
      <c r="E22450" s="101">
        <v>82.4</v>
      </c>
      <c r="F22450" s="102"/>
    </row>
    <row r="22451" ht="12.75" customHeight="1">
      <c r="A22451" s="100" t="s">
        <v>22398</v>
      </c>
      <c r="B22451" s="101">
        <v>77.14</v>
      </c>
      <c r="C22451" s="102"/>
      <c r="D22451" s="100" t="s">
        <v>22754</v>
      </c>
      <c r="E22451" s="101">
        <v>82.4</v>
      </c>
      <c r="F22451" s="102"/>
    </row>
    <row r="22452" ht="12.75" customHeight="1">
      <c r="A22452" s="100" t="s">
        <v>35068</v>
      </c>
      <c r="B22452" s="101">
        <v>23.95</v>
      </c>
      <c r="C22452" s="102"/>
      <c r="D22452" s="100" t="s">
        <v>35297</v>
      </c>
      <c r="E22452" s="101">
        <v>399.06</v>
      </c>
      <c r="F22452" s="102"/>
    </row>
    <row r="22453" ht="12.75" customHeight="1">
      <c r="A22453" s="100" t="s">
        <v>22400</v>
      </c>
      <c r="B22453" s="101">
        <v>23.78</v>
      </c>
      <c r="C22453" s="102"/>
      <c r="D22453" s="100" t="s">
        <v>22756</v>
      </c>
      <c r="E22453" s="101">
        <v>384.97</v>
      </c>
      <c r="F22453" s="102"/>
    </row>
    <row r="22454" ht="12.75" customHeight="1">
      <c r="A22454" s="100" t="s">
        <v>35070</v>
      </c>
      <c r="B22454" s="101">
        <v>1250.31</v>
      </c>
      <c r="C22454" s="102"/>
      <c r="D22454" s="100" t="s">
        <v>35298</v>
      </c>
      <c r="E22454" s="101">
        <v>105.71</v>
      </c>
      <c r="F22454" s="102"/>
    </row>
    <row r="22455" ht="12.75" customHeight="1">
      <c r="A22455" s="100" t="s">
        <v>22402</v>
      </c>
      <c r="B22455" s="101">
        <v>1250.31</v>
      </c>
      <c r="C22455" s="102"/>
      <c r="D22455" s="100" t="s">
        <v>22758</v>
      </c>
      <c r="E22455" s="101">
        <v>91.62</v>
      </c>
      <c r="F22455" s="102"/>
    </row>
    <row r="22456" ht="12.75" customHeight="1">
      <c r="A22456" s="100" t="s">
        <v>35071</v>
      </c>
      <c r="B22456" s="101">
        <v>1658.58</v>
      </c>
      <c r="C22456" s="102"/>
      <c r="D22456" s="100" t="s">
        <v>35299</v>
      </c>
      <c r="E22456" s="101">
        <v>88.83</v>
      </c>
      <c r="F22456" s="102"/>
    </row>
    <row r="22457" ht="12.75" customHeight="1">
      <c r="A22457" s="100" t="s">
        <v>22404</v>
      </c>
      <c r="B22457" s="101">
        <v>1658.58</v>
      </c>
      <c r="C22457" s="102"/>
      <c r="D22457" s="100" t="s">
        <v>22760</v>
      </c>
      <c r="E22457" s="101">
        <v>76.96</v>
      </c>
      <c r="F22457" s="102"/>
    </row>
    <row r="22458" ht="12.75" customHeight="1">
      <c r="A22458" s="100" t="s">
        <v>35300</v>
      </c>
      <c r="B22458" s="101">
        <v>76.26</v>
      </c>
      <c r="C22458" s="102"/>
      <c r="D22458" s="100" t="s">
        <v>35301</v>
      </c>
      <c r="E22458" s="101">
        <v>133.3</v>
      </c>
      <c r="F22458" s="102"/>
    </row>
    <row r="22459" ht="12.75" customHeight="1">
      <c r="A22459" s="100" t="s">
        <v>35302</v>
      </c>
      <c r="B22459" s="101">
        <v>66.12</v>
      </c>
      <c r="C22459" s="102"/>
      <c r="D22459" s="100" t="s">
        <v>22762</v>
      </c>
      <c r="E22459" s="101">
        <v>128.02</v>
      </c>
      <c r="F22459" s="102"/>
    </row>
    <row r="22460" ht="12.75" customHeight="1">
      <c r="A22460" s="100" t="s">
        <v>35303</v>
      </c>
      <c r="B22460" s="101">
        <v>101.68</v>
      </c>
      <c r="C22460" s="102"/>
      <c r="D22460" s="100" t="s">
        <v>35304</v>
      </c>
      <c r="E22460" s="101">
        <v>110.3</v>
      </c>
      <c r="F22460" s="102"/>
    </row>
    <row r="22461" ht="12.75" customHeight="1">
      <c r="A22461" s="100" t="s">
        <v>35305</v>
      </c>
      <c r="B22461" s="101">
        <v>88.16</v>
      </c>
      <c r="C22461" s="102"/>
      <c r="D22461" s="100" t="s">
        <v>22764</v>
      </c>
      <c r="E22461" s="101">
        <v>105.02</v>
      </c>
      <c r="F22461" s="102"/>
    </row>
    <row r="22462" ht="12.75" customHeight="1">
      <c r="A22462" s="100" t="s">
        <v>35306</v>
      </c>
      <c r="B22462" s="101">
        <v>152.52</v>
      </c>
      <c r="C22462" s="102"/>
      <c r="D22462" s="100" t="s">
        <v>35307</v>
      </c>
      <c r="E22462" s="101">
        <v>217.73</v>
      </c>
      <c r="F22462" s="102"/>
    </row>
    <row r="22463" ht="12.75" customHeight="1">
      <c r="A22463" s="100" t="s">
        <v>35308</v>
      </c>
      <c r="B22463" s="101">
        <v>132.25</v>
      </c>
      <c r="C22463" s="102"/>
      <c r="D22463" s="100" t="s">
        <v>22766</v>
      </c>
      <c r="E22463" s="101">
        <v>208.92</v>
      </c>
      <c r="F22463" s="102"/>
    </row>
    <row r="22464" ht="12.75" customHeight="1">
      <c r="A22464" s="100" t="s">
        <v>35309</v>
      </c>
      <c r="B22464" s="101">
        <v>58.91</v>
      </c>
      <c r="C22464" s="102"/>
      <c r="D22464" s="100" t="s">
        <v>35310</v>
      </c>
      <c r="E22464" s="101">
        <v>293.94</v>
      </c>
      <c r="F22464" s="102"/>
    </row>
    <row r="22465" ht="12.75" customHeight="1">
      <c r="A22465" s="100" t="s">
        <v>35311</v>
      </c>
      <c r="B22465" s="101">
        <v>58.91</v>
      </c>
      <c r="C22465" s="102"/>
      <c r="D22465" s="100" t="s">
        <v>22768</v>
      </c>
      <c r="E22465" s="101">
        <v>283.38</v>
      </c>
      <c r="F22465" s="102"/>
    </row>
    <row r="22466" ht="12.75" customHeight="1">
      <c r="A22466" s="100" t="s">
        <v>35312</v>
      </c>
      <c r="B22466" s="101">
        <v>123.73</v>
      </c>
      <c r="C22466" s="102"/>
      <c r="D22466" s="100" t="s">
        <v>35313</v>
      </c>
      <c r="E22466" s="101">
        <v>3.3</v>
      </c>
      <c r="F22466" s="102"/>
    </row>
    <row r="22467" ht="12.75" customHeight="1">
      <c r="A22467" s="100" t="s">
        <v>35314</v>
      </c>
      <c r="B22467" s="101">
        <v>123.73</v>
      </c>
      <c r="C22467" s="102"/>
      <c r="D22467" s="100" t="s">
        <v>22770</v>
      </c>
      <c r="E22467" s="101">
        <v>2.86</v>
      </c>
      <c r="F22467" s="102"/>
    </row>
    <row r="22468" ht="12.75" customHeight="1">
      <c r="A22468" s="100" t="s">
        <v>35315</v>
      </c>
      <c r="B22468" s="101">
        <v>418.85</v>
      </c>
      <c r="C22468" s="102"/>
      <c r="D22468" s="100" t="s">
        <v>35316</v>
      </c>
      <c r="E22468" s="101">
        <v>26.42</v>
      </c>
      <c r="F22468" s="102"/>
    </row>
    <row r="22469" ht="12.75" customHeight="1">
      <c r="A22469" s="100" t="s">
        <v>35317</v>
      </c>
      <c r="B22469" s="101">
        <v>418.85</v>
      </c>
      <c r="C22469" s="102"/>
      <c r="D22469" s="100" t="s">
        <v>22772</v>
      </c>
      <c r="E22469" s="101">
        <v>22.9</v>
      </c>
      <c r="F22469" s="102"/>
    </row>
    <row r="22470" ht="12.75" customHeight="1">
      <c r="A22470" s="100" t="s">
        <v>35318</v>
      </c>
      <c r="B22470" s="101">
        <v>360.07</v>
      </c>
      <c r="C22470" s="102"/>
      <c r="D22470" s="100" t="s">
        <v>35319</v>
      </c>
      <c r="E22470" s="101">
        <v>26.42</v>
      </c>
      <c r="F22470" s="102"/>
    </row>
    <row r="22471" ht="12.75" customHeight="1">
      <c r="A22471" s="100" t="s">
        <v>35320</v>
      </c>
      <c r="B22471" s="101">
        <v>360.07</v>
      </c>
      <c r="C22471" s="102"/>
      <c r="D22471" s="100" t="s">
        <v>22774</v>
      </c>
      <c r="E22471" s="101">
        <v>22.9</v>
      </c>
      <c r="F22471" s="102"/>
    </row>
    <row r="22472" ht="12.75" customHeight="1">
      <c r="A22472" s="100" t="s">
        <v>35321</v>
      </c>
      <c r="B22472" s="101">
        <v>134.95</v>
      </c>
      <c r="C22472" s="102"/>
      <c r="D22472" s="100" t="s">
        <v>35322</v>
      </c>
      <c r="E22472" s="101">
        <v>39.64</v>
      </c>
      <c r="F22472" s="102"/>
    </row>
    <row r="22473" ht="12.75" customHeight="1">
      <c r="A22473" s="100" t="s">
        <v>35323</v>
      </c>
      <c r="B22473" s="101">
        <v>134.95</v>
      </c>
      <c r="C22473" s="102"/>
      <c r="D22473" s="100" t="s">
        <v>22776</v>
      </c>
      <c r="E22473" s="101">
        <v>34.36</v>
      </c>
      <c r="F22473" s="102"/>
    </row>
    <row r="22474" ht="12.75" customHeight="1">
      <c r="A22474" s="100" t="s">
        <v>35324</v>
      </c>
      <c r="B22474" s="101">
        <v>82.45</v>
      </c>
      <c r="C22474" s="102"/>
      <c r="D22474" s="100" t="s">
        <v>35325</v>
      </c>
      <c r="E22474" s="101">
        <v>1.98</v>
      </c>
      <c r="F22474" s="102"/>
    </row>
    <row r="22475" ht="12.75" customHeight="1">
      <c r="A22475" s="100" t="s">
        <v>35326</v>
      </c>
      <c r="B22475" s="101">
        <v>82.45</v>
      </c>
      <c r="C22475" s="102"/>
      <c r="D22475" s="100" t="s">
        <v>22778</v>
      </c>
      <c r="E22475" s="101">
        <v>1.71</v>
      </c>
      <c r="F22475" s="102"/>
    </row>
    <row r="22476" ht="12.75" customHeight="1">
      <c r="A22476" s="100" t="s">
        <v>35327</v>
      </c>
      <c r="B22476" s="101">
        <v>134.95</v>
      </c>
      <c r="C22476" s="102"/>
      <c r="D22476" s="100" t="s">
        <v>35328</v>
      </c>
      <c r="E22476" s="101">
        <v>21.8</v>
      </c>
      <c r="F22476" s="102"/>
    </row>
    <row r="22477" ht="12.75" customHeight="1">
      <c r="A22477" s="100" t="s">
        <v>35329</v>
      </c>
      <c r="B22477" s="101">
        <v>134.95</v>
      </c>
      <c r="C22477" s="102"/>
      <c r="D22477" s="100" t="s">
        <v>22780</v>
      </c>
      <c r="E22477" s="101">
        <v>21.8</v>
      </c>
      <c r="F22477" s="102"/>
    </row>
    <row r="22478" ht="12.75" customHeight="1">
      <c r="A22478" s="100" t="s">
        <v>35330</v>
      </c>
      <c r="B22478" s="101">
        <v>104.24</v>
      </c>
      <c r="C22478" s="102"/>
      <c r="D22478" s="100" t="s">
        <v>35331</v>
      </c>
      <c r="E22478" s="101">
        <v>4.05</v>
      </c>
      <c r="F22478" s="102"/>
    </row>
    <row r="22479" ht="12.75" customHeight="1">
      <c r="A22479" s="100" t="s">
        <v>35332</v>
      </c>
      <c r="B22479" s="101">
        <v>104.24</v>
      </c>
      <c r="C22479" s="102"/>
      <c r="D22479" s="100" t="s">
        <v>22782</v>
      </c>
      <c r="E22479" s="101">
        <v>4.05</v>
      </c>
      <c r="F22479" s="102"/>
    </row>
    <row r="22480" ht="12.75" customHeight="1">
      <c r="A22480" s="100" t="s">
        <v>35333</v>
      </c>
      <c r="B22480" s="101">
        <v>180.73</v>
      </c>
      <c r="C22480" s="102"/>
      <c r="D22480" s="100" t="s">
        <v>35334</v>
      </c>
      <c r="E22480" s="101">
        <v>0.17</v>
      </c>
      <c r="F22480" s="102"/>
    </row>
    <row r="22481" ht="12.75" customHeight="1">
      <c r="A22481" s="100" t="s">
        <v>35335</v>
      </c>
      <c r="B22481" s="101">
        <v>180.73</v>
      </c>
      <c r="C22481" s="102"/>
      <c r="D22481" s="100" t="s">
        <v>22784</v>
      </c>
      <c r="E22481" s="101">
        <v>0.17</v>
      </c>
      <c r="F22481" s="102"/>
    </row>
    <row r="22482" ht="12.75" customHeight="1">
      <c r="A22482" s="100" t="s">
        <v>35336</v>
      </c>
      <c r="B22482" s="101">
        <v>151.28</v>
      </c>
      <c r="C22482" s="102"/>
      <c r="D22482" s="100" t="s">
        <v>35337</v>
      </c>
      <c r="E22482" s="101">
        <v>0.29</v>
      </c>
      <c r="F22482" s="102"/>
    </row>
    <row r="22483" ht="12.75" customHeight="1">
      <c r="A22483" s="100" t="s">
        <v>35338</v>
      </c>
      <c r="B22483" s="101">
        <v>151.28</v>
      </c>
      <c r="C22483" s="102"/>
      <c r="D22483" s="100" t="s">
        <v>22786</v>
      </c>
      <c r="E22483" s="101">
        <v>0.29</v>
      </c>
      <c r="F22483" s="102"/>
    </row>
    <row r="22484" ht="12.75" customHeight="1">
      <c r="A22484" s="100" t="s">
        <v>35339</v>
      </c>
      <c r="B22484" s="101">
        <v>111.54</v>
      </c>
      <c r="C22484" s="102"/>
      <c r="D22484" s="100" t="s">
        <v>35340</v>
      </c>
      <c r="E22484" s="101">
        <v>92.0</v>
      </c>
      <c r="F22484" s="102"/>
    </row>
    <row r="22485" ht="12.75" customHeight="1">
      <c r="A22485" s="100" t="s">
        <v>35341</v>
      </c>
      <c r="B22485" s="101">
        <v>111.54</v>
      </c>
      <c r="C22485" s="102"/>
      <c r="D22485" s="100" t="s">
        <v>22788</v>
      </c>
      <c r="E22485" s="101">
        <v>92.0</v>
      </c>
      <c r="F22485" s="102"/>
    </row>
    <row r="22486" ht="12.75" customHeight="1">
      <c r="A22486" s="100" t="s">
        <v>35342</v>
      </c>
      <c r="B22486" s="101">
        <v>214.11</v>
      </c>
      <c r="C22486" s="102"/>
      <c r="D22486" s="100" t="s">
        <v>35343</v>
      </c>
      <c r="E22486" s="101">
        <v>9.36</v>
      </c>
      <c r="F22486" s="102"/>
    </row>
    <row r="22487" ht="12.75" customHeight="1">
      <c r="A22487" s="100" t="s">
        <v>35344</v>
      </c>
      <c r="B22487" s="101">
        <v>214.11</v>
      </c>
      <c r="C22487" s="102"/>
      <c r="D22487" s="100" t="s">
        <v>22790</v>
      </c>
      <c r="E22487" s="101">
        <v>9.36</v>
      </c>
      <c r="F22487" s="102"/>
    </row>
    <row r="22488" ht="12.75" customHeight="1">
      <c r="A22488" s="100" t="s">
        <v>35345</v>
      </c>
      <c r="B22488" s="101">
        <v>103.1</v>
      </c>
      <c r="C22488" s="102"/>
      <c r="D22488" s="100" t="s">
        <v>35346</v>
      </c>
      <c r="E22488" s="101">
        <v>7.11</v>
      </c>
      <c r="F22488" s="102"/>
    </row>
    <row r="22489" ht="12.75" customHeight="1">
      <c r="A22489" s="100" t="s">
        <v>35347</v>
      </c>
      <c r="B22489" s="101">
        <v>103.1</v>
      </c>
      <c r="C22489" s="102"/>
      <c r="D22489" s="100" t="s">
        <v>22792</v>
      </c>
      <c r="E22489" s="101">
        <v>7.11</v>
      </c>
      <c r="F22489" s="102"/>
    </row>
    <row r="22490" ht="12.75" customHeight="1">
      <c r="A22490" s="100" t="s">
        <v>35072</v>
      </c>
      <c r="B22490" s="101">
        <v>2.54</v>
      </c>
      <c r="C22490" s="102"/>
      <c r="D22490" s="100" t="s">
        <v>35348</v>
      </c>
      <c r="E22490" s="101">
        <v>16.48</v>
      </c>
      <c r="F22490" s="102"/>
    </row>
    <row r="22491" ht="12.75" customHeight="1">
      <c r="A22491" s="100" t="s">
        <v>22406</v>
      </c>
      <c r="B22491" s="101">
        <v>2.2</v>
      </c>
      <c r="C22491" s="102"/>
      <c r="D22491" s="100" t="s">
        <v>22794</v>
      </c>
      <c r="E22491" s="101">
        <v>16.48</v>
      </c>
      <c r="F22491" s="102"/>
    </row>
    <row r="22492" ht="12.75" customHeight="1">
      <c r="A22492" s="100" t="s">
        <v>35073</v>
      </c>
      <c r="B22492" s="101">
        <v>3.17</v>
      </c>
      <c r="C22492" s="102"/>
      <c r="D22492" s="100" t="s">
        <v>35349</v>
      </c>
      <c r="E22492" s="101">
        <v>19.57</v>
      </c>
      <c r="F22492" s="102"/>
    </row>
    <row r="22493" ht="12.75" customHeight="1">
      <c r="A22493" s="100" t="s">
        <v>22408</v>
      </c>
      <c r="B22493" s="101">
        <v>2.75</v>
      </c>
      <c r="C22493" s="102"/>
      <c r="D22493" s="100" t="s">
        <v>22796</v>
      </c>
      <c r="E22493" s="101">
        <v>19.57</v>
      </c>
      <c r="F22493" s="102"/>
    </row>
    <row r="22494" ht="12.75" customHeight="1">
      <c r="A22494" s="100" t="s">
        <v>35074</v>
      </c>
      <c r="B22494" s="101">
        <v>3.81</v>
      </c>
      <c r="C22494" s="102"/>
      <c r="D22494" s="100" t="s">
        <v>35350</v>
      </c>
      <c r="E22494" s="101">
        <v>21.11</v>
      </c>
      <c r="F22494" s="102"/>
    </row>
    <row r="22495" ht="12.75" customHeight="1">
      <c r="A22495" s="100" t="s">
        <v>22410</v>
      </c>
      <c r="B22495" s="101">
        <v>3.3</v>
      </c>
      <c r="C22495" s="102"/>
      <c r="D22495" s="100" t="s">
        <v>22798</v>
      </c>
      <c r="E22495" s="101">
        <v>21.11</v>
      </c>
      <c r="F22495" s="102"/>
    </row>
    <row r="22496" ht="12.75" customHeight="1">
      <c r="A22496" s="100" t="s">
        <v>35076</v>
      </c>
      <c r="B22496" s="101">
        <v>5.08</v>
      </c>
      <c r="C22496" s="102"/>
      <c r="D22496" s="100" t="s">
        <v>35351</v>
      </c>
      <c r="E22496" s="101">
        <v>24.72</v>
      </c>
      <c r="F22496" s="102"/>
    </row>
    <row r="22497" ht="12.75" customHeight="1">
      <c r="A22497" s="100" t="s">
        <v>22412</v>
      </c>
      <c r="B22497" s="101">
        <v>4.4</v>
      </c>
      <c r="C22497" s="102"/>
      <c r="D22497" s="100" t="s">
        <v>22800</v>
      </c>
      <c r="E22497" s="101">
        <v>24.72</v>
      </c>
      <c r="F22497" s="102"/>
    </row>
    <row r="22498" ht="12.75" customHeight="1">
      <c r="A22498" s="100" t="s">
        <v>35078</v>
      </c>
      <c r="B22498" s="101">
        <v>3.81</v>
      </c>
      <c r="C22498" s="102"/>
      <c r="D22498" s="100" t="s">
        <v>35352</v>
      </c>
      <c r="E22498" s="101">
        <v>25.95</v>
      </c>
      <c r="F22498" s="102"/>
    </row>
    <row r="22499" ht="12.75" customHeight="1">
      <c r="A22499" s="100" t="s">
        <v>22414</v>
      </c>
      <c r="B22499" s="101">
        <v>3.3</v>
      </c>
      <c r="C22499" s="102"/>
      <c r="D22499" s="100" t="s">
        <v>22802</v>
      </c>
      <c r="E22499" s="101">
        <v>25.95</v>
      </c>
      <c r="F22499" s="102"/>
    </row>
    <row r="22500" ht="12.75" customHeight="1">
      <c r="A22500" s="100" t="s">
        <v>35080</v>
      </c>
      <c r="B22500" s="101">
        <v>3.81</v>
      </c>
      <c r="C22500" s="102"/>
      <c r="D22500" s="100" t="s">
        <v>35353</v>
      </c>
      <c r="E22500" s="101">
        <v>26.22</v>
      </c>
      <c r="F22500" s="102"/>
    </row>
    <row r="22501" ht="12.75" customHeight="1">
      <c r="A22501" s="100" t="s">
        <v>22416</v>
      </c>
      <c r="B22501" s="101">
        <v>3.3</v>
      </c>
      <c r="C22501" s="102"/>
      <c r="D22501" s="100" t="s">
        <v>22804</v>
      </c>
      <c r="E22501" s="101">
        <v>26.22</v>
      </c>
      <c r="F22501" s="102"/>
    </row>
    <row r="22502" ht="12.75" customHeight="1">
      <c r="A22502" s="100" t="s">
        <v>35083</v>
      </c>
      <c r="B22502" s="101">
        <v>1.58</v>
      </c>
      <c r="C22502" s="102"/>
      <c r="D22502" s="100" t="s">
        <v>35354</v>
      </c>
      <c r="E22502" s="101">
        <v>112.0</v>
      </c>
      <c r="F22502" s="102"/>
    </row>
    <row r="22503" ht="12.75" customHeight="1">
      <c r="A22503" s="100" t="s">
        <v>22418</v>
      </c>
      <c r="B22503" s="101">
        <v>1.41</v>
      </c>
      <c r="C22503" s="102"/>
      <c r="D22503" s="100" t="s">
        <v>22806</v>
      </c>
      <c r="E22503" s="101">
        <v>112.0</v>
      </c>
      <c r="F22503" s="102"/>
    </row>
    <row r="22504" ht="12.75" customHeight="1">
      <c r="A22504" s="100" t="s">
        <v>35086</v>
      </c>
      <c r="B22504" s="101">
        <v>0.03</v>
      </c>
      <c r="C22504" s="102"/>
      <c r="D22504" s="100" t="s">
        <v>35355</v>
      </c>
      <c r="E22504" s="101">
        <v>9.33</v>
      </c>
      <c r="F22504" s="102"/>
    </row>
    <row r="22505" ht="12.75" customHeight="1">
      <c r="A22505" s="100" t="s">
        <v>22420</v>
      </c>
      <c r="B22505" s="101">
        <v>0.03</v>
      </c>
      <c r="C22505" s="102"/>
      <c r="D22505" s="100" t="s">
        <v>22808</v>
      </c>
      <c r="E22505" s="101">
        <v>9.33</v>
      </c>
      <c r="F22505" s="102"/>
    </row>
    <row r="22506" ht="12.75" customHeight="1">
      <c r="A22506" s="100" t="s">
        <v>35089</v>
      </c>
      <c r="B22506" s="101">
        <v>0.04</v>
      </c>
      <c r="C22506" s="102"/>
      <c r="D22506" s="100" t="s">
        <v>35356</v>
      </c>
      <c r="E22506" s="101">
        <v>0.89</v>
      </c>
      <c r="F22506" s="102"/>
    </row>
    <row r="22507" ht="12.75" customHeight="1">
      <c r="A22507" s="100" t="s">
        <v>22422</v>
      </c>
      <c r="B22507" s="101">
        <v>0.04</v>
      </c>
      <c r="C22507" s="102"/>
      <c r="D22507" s="100" t="s">
        <v>22810</v>
      </c>
      <c r="E22507" s="101">
        <v>0.89</v>
      </c>
      <c r="F22507" s="102"/>
    </row>
    <row r="22508" ht="12.75" customHeight="1">
      <c r="A22508" s="100" t="s">
        <v>35092</v>
      </c>
      <c r="B22508" s="101">
        <v>0.51</v>
      </c>
      <c r="C22508" s="102"/>
      <c r="D22508" s="100" t="s">
        <v>35357</v>
      </c>
      <c r="E22508" s="101">
        <v>1.01</v>
      </c>
      <c r="F22508" s="102"/>
    </row>
    <row r="22509" ht="12.75" customHeight="1">
      <c r="A22509" s="100" t="s">
        <v>22424</v>
      </c>
      <c r="B22509" s="101">
        <v>0.51</v>
      </c>
      <c r="C22509" s="102"/>
      <c r="D22509" s="100" t="s">
        <v>22812</v>
      </c>
      <c r="E22509" s="101">
        <v>1.01</v>
      </c>
      <c r="F22509" s="102"/>
    </row>
    <row r="22510" ht="12.75" customHeight="1">
      <c r="A22510" s="100" t="s">
        <v>35095</v>
      </c>
      <c r="B22510" s="101">
        <v>1.55</v>
      </c>
      <c r="C22510" s="102"/>
      <c r="D22510" s="100" t="s">
        <v>35358</v>
      </c>
      <c r="E22510" s="101">
        <v>3.2</v>
      </c>
      <c r="F22510" s="102"/>
    </row>
    <row r="22511" ht="12.75" customHeight="1">
      <c r="A22511" s="100" t="s">
        <v>22426</v>
      </c>
      <c r="B22511" s="101">
        <v>1.55</v>
      </c>
      <c r="C22511" s="102"/>
      <c r="D22511" s="100" t="s">
        <v>22814</v>
      </c>
      <c r="E22511" s="101">
        <v>3.2</v>
      </c>
      <c r="F22511" s="102"/>
    </row>
    <row r="22512" ht="12.75" customHeight="1">
      <c r="A22512" s="100" t="s">
        <v>35098</v>
      </c>
      <c r="B22512" s="101">
        <v>2.18</v>
      </c>
      <c r="C22512" s="102"/>
      <c r="D22512" s="100" t="s">
        <v>35359</v>
      </c>
      <c r="E22512" s="101">
        <v>1.43</v>
      </c>
      <c r="F22512" s="102"/>
    </row>
    <row r="22513" ht="12.75" customHeight="1">
      <c r="A22513" s="100" t="s">
        <v>22428</v>
      </c>
      <c r="B22513" s="101">
        <v>2.18</v>
      </c>
      <c r="C22513" s="102"/>
      <c r="D22513" s="100" t="s">
        <v>22816</v>
      </c>
      <c r="E22513" s="101">
        <v>1.43</v>
      </c>
      <c r="F22513" s="102"/>
    </row>
    <row r="22514" ht="12.75" customHeight="1">
      <c r="A22514" s="100" t="s">
        <v>35101</v>
      </c>
      <c r="B22514" s="101">
        <v>3.4</v>
      </c>
      <c r="C22514" s="102"/>
      <c r="D22514" s="100" t="s">
        <v>35360</v>
      </c>
      <c r="E22514" s="101">
        <v>0.54</v>
      </c>
      <c r="F22514" s="102"/>
    </row>
    <row r="22515" ht="12.75" customHeight="1">
      <c r="A22515" s="100" t="s">
        <v>22430</v>
      </c>
      <c r="B22515" s="101">
        <v>3.4</v>
      </c>
      <c r="C22515" s="102"/>
      <c r="D22515" s="100" t="s">
        <v>22818</v>
      </c>
      <c r="E22515" s="101">
        <v>0.54</v>
      </c>
      <c r="F22515" s="102"/>
    </row>
    <row r="22516" ht="12.75" customHeight="1">
      <c r="A22516" s="100" t="s">
        <v>35104</v>
      </c>
      <c r="B22516" s="101">
        <v>4.07</v>
      </c>
      <c r="C22516" s="102"/>
      <c r="D22516" s="100" t="s">
        <v>35361</v>
      </c>
      <c r="E22516" s="101">
        <v>0.23</v>
      </c>
      <c r="F22516" s="102"/>
    </row>
    <row r="22517" ht="12.75" customHeight="1">
      <c r="A22517" s="100" t="s">
        <v>22432</v>
      </c>
      <c r="B22517" s="101">
        <v>4.07</v>
      </c>
      <c r="C22517" s="102"/>
      <c r="D22517" s="100" t="s">
        <v>22820</v>
      </c>
      <c r="E22517" s="101">
        <v>0.23</v>
      </c>
      <c r="F22517" s="102"/>
    </row>
    <row r="22518" ht="12.75" customHeight="1">
      <c r="A22518" s="100" t="s">
        <v>35107</v>
      </c>
      <c r="B22518" s="101">
        <v>6.09</v>
      </c>
      <c r="C22518" s="102"/>
      <c r="D22518" s="100" t="s">
        <v>35362</v>
      </c>
      <c r="E22518" s="101">
        <v>72.49</v>
      </c>
      <c r="F22518" s="102"/>
    </row>
    <row r="22519" ht="12.75" customHeight="1">
      <c r="A22519" s="100" t="s">
        <v>22434</v>
      </c>
      <c r="B22519" s="101">
        <v>6.09</v>
      </c>
      <c r="C22519" s="102"/>
      <c r="D22519" s="100" t="s">
        <v>22822</v>
      </c>
      <c r="E22519" s="101">
        <v>70.16</v>
      </c>
      <c r="F22519" s="102"/>
    </row>
    <row r="22520" ht="12.75" customHeight="1">
      <c r="A22520" s="100" t="s">
        <v>35109</v>
      </c>
      <c r="B22520" s="101">
        <v>5.53</v>
      </c>
      <c r="C22520" s="102"/>
      <c r="D22520" s="100" t="s">
        <v>35363</v>
      </c>
      <c r="E22520" s="101">
        <v>110.83</v>
      </c>
      <c r="F22520" s="102"/>
    </row>
    <row r="22521" ht="12.75" customHeight="1">
      <c r="A22521" s="100" t="s">
        <v>22436</v>
      </c>
      <c r="B22521" s="101">
        <v>5.53</v>
      </c>
      <c r="C22521" s="102"/>
      <c r="D22521" s="100" t="s">
        <v>22824</v>
      </c>
      <c r="E22521" s="101">
        <v>109.39</v>
      </c>
      <c r="F22521" s="102"/>
    </row>
    <row r="22522" ht="12.75" customHeight="1">
      <c r="A22522" s="100" t="s">
        <v>35110</v>
      </c>
      <c r="B22522" s="101">
        <v>7.0</v>
      </c>
      <c r="C22522" s="102"/>
      <c r="D22522" s="100" t="s">
        <v>35364</v>
      </c>
      <c r="E22522" s="101">
        <v>68.0</v>
      </c>
      <c r="F22522" s="102"/>
    </row>
    <row r="22523" ht="12.75" customHeight="1">
      <c r="A22523" s="100" t="s">
        <v>22438</v>
      </c>
      <c r="B22523" s="101">
        <v>7.0</v>
      </c>
      <c r="C22523" s="102"/>
      <c r="D22523" s="100" t="s">
        <v>22826</v>
      </c>
      <c r="E22523" s="101">
        <v>68.0</v>
      </c>
      <c r="F22523" s="102"/>
    </row>
    <row r="22524" ht="12.75" customHeight="1">
      <c r="A22524" s="100" t="s">
        <v>35111</v>
      </c>
      <c r="B22524" s="101">
        <v>8.77</v>
      </c>
      <c r="C22524" s="102"/>
      <c r="D22524" s="100" t="s">
        <v>35365</v>
      </c>
      <c r="E22524" s="101">
        <v>6.54</v>
      </c>
      <c r="F22524" s="102"/>
    </row>
    <row r="22525" ht="12.75" customHeight="1">
      <c r="A22525" s="100" t="s">
        <v>22440</v>
      </c>
      <c r="B22525" s="101">
        <v>8.77</v>
      </c>
      <c r="C22525" s="102"/>
      <c r="D22525" s="100" t="s">
        <v>22828</v>
      </c>
      <c r="E22525" s="101">
        <v>6.54</v>
      </c>
      <c r="F22525" s="102"/>
    </row>
    <row r="22526" ht="12.75" customHeight="1">
      <c r="A22526" s="100" t="s">
        <v>35112</v>
      </c>
      <c r="B22526" s="101">
        <v>12.33</v>
      </c>
      <c r="C22526" s="102"/>
      <c r="D22526" s="100" t="s">
        <v>35366</v>
      </c>
      <c r="E22526" s="101">
        <v>7.26</v>
      </c>
      <c r="F22526" s="102"/>
    </row>
    <row r="22527" ht="12.75" customHeight="1">
      <c r="A22527" s="100" t="s">
        <v>22442</v>
      </c>
      <c r="B22527" s="101">
        <v>12.33</v>
      </c>
      <c r="C22527" s="102"/>
      <c r="D22527" s="100" t="s">
        <v>22890</v>
      </c>
      <c r="E22527" s="101">
        <v>6.29</v>
      </c>
      <c r="F22527" s="102"/>
    </row>
    <row r="22528" ht="12.75" customHeight="1">
      <c r="A22528" s="100" t="s">
        <v>35113</v>
      </c>
      <c r="B22528" s="101">
        <v>13.65</v>
      </c>
      <c r="C22528" s="102"/>
      <c r="D22528" s="100" t="s">
        <v>35367</v>
      </c>
      <c r="E22528" s="101">
        <v>10.76</v>
      </c>
      <c r="F22528" s="102"/>
    </row>
    <row r="22529" ht="12.75" customHeight="1">
      <c r="A22529" s="100" t="s">
        <v>22444</v>
      </c>
      <c r="B22529" s="101">
        <v>13.65</v>
      </c>
      <c r="C22529" s="102"/>
      <c r="D22529" s="100" t="s">
        <v>22892</v>
      </c>
      <c r="E22529" s="101">
        <v>9.32</v>
      </c>
      <c r="F22529" s="102"/>
    </row>
    <row r="22530" ht="12.75" customHeight="1">
      <c r="A22530" s="100" t="s">
        <v>35114</v>
      </c>
      <c r="B22530" s="101">
        <v>19.95</v>
      </c>
      <c r="C22530" s="102"/>
      <c r="D22530" s="100" t="s">
        <v>35368</v>
      </c>
      <c r="E22530" s="101">
        <v>3.63</v>
      </c>
      <c r="F22530" s="102"/>
    </row>
    <row r="22531" ht="12.75" customHeight="1">
      <c r="A22531" s="100" t="s">
        <v>22446</v>
      </c>
      <c r="B22531" s="101">
        <v>19.95</v>
      </c>
      <c r="C22531" s="102"/>
      <c r="D22531" s="100" t="s">
        <v>22894</v>
      </c>
      <c r="E22531" s="101">
        <v>3.14</v>
      </c>
      <c r="F22531" s="102"/>
    </row>
    <row r="22532" ht="12.75" customHeight="1">
      <c r="A22532" s="100" t="s">
        <v>35115</v>
      </c>
      <c r="B22532" s="101">
        <v>5.35</v>
      </c>
      <c r="C22532" s="102"/>
      <c r="D22532" s="100" t="s">
        <v>35369</v>
      </c>
      <c r="E22532" s="101">
        <v>24.88</v>
      </c>
      <c r="F22532" s="102"/>
    </row>
    <row r="22533" ht="12.75" customHeight="1">
      <c r="A22533" s="100" t="s">
        <v>22448</v>
      </c>
      <c r="B22533" s="101">
        <v>5.35</v>
      </c>
      <c r="C22533" s="102"/>
      <c r="D22533" s="100" t="s">
        <v>22896</v>
      </c>
      <c r="E22533" s="101">
        <v>22.84</v>
      </c>
      <c r="F22533" s="102"/>
    </row>
    <row r="22534" ht="12.75" customHeight="1">
      <c r="A22534" s="100" t="s">
        <v>35116</v>
      </c>
      <c r="B22534" s="101">
        <v>25.43</v>
      </c>
      <c r="C22534" s="102"/>
      <c r="D22534" s="100" t="s">
        <v>35370</v>
      </c>
      <c r="E22534" s="101">
        <v>3.63</v>
      </c>
      <c r="F22534" s="102"/>
    </row>
    <row r="22535" ht="12.75" customHeight="1">
      <c r="A22535" s="100" t="s">
        <v>22450</v>
      </c>
      <c r="B22535" s="101">
        <v>25.43</v>
      </c>
      <c r="C22535" s="102"/>
      <c r="D22535" s="100" t="s">
        <v>22898</v>
      </c>
      <c r="E22535" s="101">
        <v>3.14</v>
      </c>
      <c r="F22535" s="102"/>
    </row>
    <row r="22536" ht="12.75" customHeight="1">
      <c r="A22536" s="100" t="s">
        <v>35117</v>
      </c>
      <c r="B22536" s="101">
        <v>2.8</v>
      </c>
      <c r="C22536" s="102"/>
      <c r="D22536" s="100" t="s">
        <v>35371</v>
      </c>
      <c r="E22536" s="101">
        <v>10.76</v>
      </c>
      <c r="F22536" s="102"/>
    </row>
    <row r="22537" ht="12.75" customHeight="1">
      <c r="A22537" s="100" t="s">
        <v>22452</v>
      </c>
      <c r="B22537" s="101">
        <v>2.8</v>
      </c>
      <c r="C22537" s="102"/>
      <c r="D22537" s="100" t="s">
        <v>22900</v>
      </c>
      <c r="E22537" s="101">
        <v>9.32</v>
      </c>
      <c r="F22537" s="102"/>
    </row>
    <row r="22538" ht="12.75" customHeight="1">
      <c r="A22538" s="100" t="s">
        <v>35118</v>
      </c>
      <c r="B22538" s="101">
        <v>5.98</v>
      </c>
      <c r="C22538" s="102"/>
      <c r="D22538" s="100" t="s">
        <v>35372</v>
      </c>
      <c r="E22538" s="101">
        <v>7.12</v>
      </c>
      <c r="F22538" s="102"/>
    </row>
    <row r="22539" ht="12.75" customHeight="1">
      <c r="A22539" s="100" t="s">
        <v>22454</v>
      </c>
      <c r="B22539" s="101">
        <v>5.98</v>
      </c>
      <c r="C22539" s="102"/>
      <c r="D22539" s="100" t="s">
        <v>22904</v>
      </c>
      <c r="E22539" s="101">
        <v>6.17</v>
      </c>
      <c r="F22539" s="102"/>
    </row>
    <row r="22540" ht="12.75" customHeight="1">
      <c r="A22540" s="100" t="s">
        <v>35119</v>
      </c>
      <c r="B22540" s="101">
        <v>9.48</v>
      </c>
      <c r="C22540" s="102"/>
      <c r="D22540" s="100" t="s">
        <v>35373</v>
      </c>
      <c r="E22540" s="101">
        <v>35.78</v>
      </c>
      <c r="F22540" s="102"/>
    </row>
    <row r="22541" ht="12.75" customHeight="1">
      <c r="A22541" s="100" t="s">
        <v>22456</v>
      </c>
      <c r="B22541" s="101">
        <v>9.48</v>
      </c>
      <c r="C22541" s="102"/>
      <c r="D22541" s="100" t="s">
        <v>22906</v>
      </c>
      <c r="E22541" s="101">
        <v>31.01</v>
      </c>
      <c r="F22541" s="102"/>
    </row>
    <row r="22542" ht="12.75" customHeight="1">
      <c r="A22542" s="100" t="s">
        <v>35120</v>
      </c>
      <c r="B22542" s="101">
        <v>12.19</v>
      </c>
      <c r="C22542" s="102"/>
      <c r="D22542" s="100" t="s">
        <v>35374</v>
      </c>
      <c r="E22542" s="101">
        <v>2.28</v>
      </c>
      <c r="F22542" s="102"/>
    </row>
    <row r="22543" ht="12.75" customHeight="1">
      <c r="A22543" s="100" t="s">
        <v>22458</v>
      </c>
      <c r="B22543" s="101">
        <v>12.19</v>
      </c>
      <c r="C22543" s="102"/>
      <c r="D22543" s="100" t="s">
        <v>22908</v>
      </c>
      <c r="E22543" s="101">
        <v>1.98</v>
      </c>
      <c r="F22543" s="102"/>
    </row>
    <row r="22544" ht="12.75" customHeight="1">
      <c r="A22544" s="100" t="s">
        <v>35121</v>
      </c>
      <c r="B22544" s="101">
        <v>17.11</v>
      </c>
      <c r="C22544" s="102"/>
      <c r="D22544" s="100" t="s">
        <v>35375</v>
      </c>
      <c r="E22544" s="101">
        <v>53.8</v>
      </c>
      <c r="F22544" s="102"/>
    </row>
    <row r="22545" ht="12.75" customHeight="1">
      <c r="A22545" s="100" t="s">
        <v>22460</v>
      </c>
      <c r="B22545" s="101">
        <v>17.11</v>
      </c>
      <c r="C22545" s="102"/>
      <c r="D22545" s="100" t="s">
        <v>22910</v>
      </c>
      <c r="E22545" s="101">
        <v>46.63</v>
      </c>
      <c r="F22545" s="102"/>
    </row>
    <row r="22546" ht="12.75" customHeight="1">
      <c r="A22546" s="100" t="s">
        <v>35122</v>
      </c>
      <c r="B22546" s="101">
        <v>4.19</v>
      </c>
      <c r="C22546" s="102"/>
      <c r="D22546" s="100" t="s">
        <v>35376</v>
      </c>
      <c r="E22546" s="101">
        <v>7.12</v>
      </c>
      <c r="F22546" s="102"/>
    </row>
    <row r="22547" ht="12.75" customHeight="1">
      <c r="A22547" s="100" t="s">
        <v>22462</v>
      </c>
      <c r="B22547" s="101">
        <v>4.19</v>
      </c>
      <c r="C22547" s="102"/>
      <c r="D22547" s="100" t="s">
        <v>22912</v>
      </c>
      <c r="E22547" s="101">
        <v>6.17</v>
      </c>
      <c r="F22547" s="102"/>
    </row>
    <row r="22548" ht="12.75" customHeight="1">
      <c r="A22548" s="100" t="s">
        <v>35123</v>
      </c>
      <c r="B22548" s="101">
        <v>9.61</v>
      </c>
      <c r="C22548" s="102"/>
      <c r="D22548" s="100" t="s">
        <v>35377</v>
      </c>
      <c r="E22548" s="101">
        <v>16.9</v>
      </c>
      <c r="F22548" s="102"/>
    </row>
    <row r="22549" ht="12.75" customHeight="1">
      <c r="A22549" s="100" t="s">
        <v>22464</v>
      </c>
      <c r="B22549" s="101">
        <v>9.61</v>
      </c>
      <c r="C22549" s="102"/>
      <c r="D22549" s="100" t="s">
        <v>22914</v>
      </c>
      <c r="E22549" s="101">
        <v>16.9</v>
      </c>
      <c r="F22549" s="102"/>
    </row>
    <row r="22550" ht="12.75" customHeight="1">
      <c r="A22550" s="100" t="s">
        <v>35378</v>
      </c>
      <c r="B22550" s="101">
        <v>20.94</v>
      </c>
      <c r="C22550" s="102"/>
      <c r="D22550" s="100" t="s">
        <v>35379</v>
      </c>
      <c r="E22550" s="101">
        <v>16.9</v>
      </c>
      <c r="F22550" s="102"/>
    </row>
    <row r="22551" ht="12.75" customHeight="1">
      <c r="A22551" s="100" t="s">
        <v>35380</v>
      </c>
      <c r="B22551" s="101">
        <v>20.94</v>
      </c>
      <c r="C22551" s="102"/>
      <c r="D22551" s="100" t="s">
        <v>22916</v>
      </c>
      <c r="E22551" s="101">
        <v>16.9</v>
      </c>
      <c r="F22551" s="102"/>
    </row>
    <row r="22552" ht="12.75" customHeight="1">
      <c r="A22552" s="100" t="s">
        <v>35124</v>
      </c>
      <c r="B22552" s="101">
        <v>17.35</v>
      </c>
      <c r="C22552" s="102"/>
      <c r="D22552" s="100" t="s">
        <v>35381</v>
      </c>
      <c r="E22552" s="101">
        <v>16.9</v>
      </c>
      <c r="F22552" s="102"/>
    </row>
    <row r="22553" ht="12.75" customHeight="1">
      <c r="A22553" s="100" t="s">
        <v>22466</v>
      </c>
      <c r="B22553" s="101">
        <v>17.35</v>
      </c>
      <c r="C22553" s="102"/>
      <c r="D22553" s="100" t="s">
        <v>22918</v>
      </c>
      <c r="E22553" s="101">
        <v>16.9</v>
      </c>
      <c r="F22553" s="102"/>
    </row>
    <row r="22554" ht="12.75" customHeight="1">
      <c r="A22554" s="100" t="s">
        <v>35382</v>
      </c>
      <c r="B22554" s="101">
        <v>117.59</v>
      </c>
      <c r="C22554" s="102"/>
      <c r="D22554" s="100" t="s">
        <v>35383</v>
      </c>
      <c r="E22554" s="101">
        <v>0.45</v>
      </c>
      <c r="F22554" s="102"/>
    </row>
    <row r="22555" ht="12.75" customHeight="1">
      <c r="A22555" s="100" t="s">
        <v>35384</v>
      </c>
      <c r="B22555" s="101">
        <v>117.59</v>
      </c>
      <c r="C22555" s="102"/>
      <c r="D22555" s="100" t="s">
        <v>22920</v>
      </c>
      <c r="E22555" s="101">
        <v>0.45</v>
      </c>
      <c r="F22555" s="102"/>
    </row>
    <row r="22556" ht="12.75" customHeight="1">
      <c r="A22556" s="100" t="s">
        <v>35125</v>
      </c>
      <c r="B22556" s="101">
        <v>24.55</v>
      </c>
      <c r="C22556" s="102"/>
      <c r="D22556" s="100" t="s">
        <v>35385</v>
      </c>
      <c r="E22556" s="101">
        <v>0.3</v>
      </c>
      <c r="F22556" s="102"/>
    </row>
    <row r="22557" ht="12.75" customHeight="1">
      <c r="A22557" s="100" t="s">
        <v>22468</v>
      </c>
      <c r="B22557" s="101">
        <v>24.55</v>
      </c>
      <c r="C22557" s="102"/>
      <c r="D22557" s="100" t="s">
        <v>22922</v>
      </c>
      <c r="E22557" s="101">
        <v>0.3</v>
      </c>
      <c r="F22557" s="102"/>
    </row>
    <row r="22558" ht="12.75" customHeight="1">
      <c r="A22558" s="100" t="s">
        <v>35128</v>
      </c>
      <c r="B22558" s="101">
        <v>2.1</v>
      </c>
      <c r="C22558" s="102"/>
      <c r="D22558" s="100" t="s">
        <v>35386</v>
      </c>
      <c r="E22558" s="101">
        <v>0.4</v>
      </c>
      <c r="F22558" s="102"/>
    </row>
    <row r="22559" ht="12.75" customHeight="1">
      <c r="A22559" s="100" t="s">
        <v>22474</v>
      </c>
      <c r="B22559" s="101">
        <v>2.1</v>
      </c>
      <c r="C22559" s="102"/>
      <c r="D22559" s="100" t="s">
        <v>22924</v>
      </c>
      <c r="E22559" s="101">
        <v>0.4</v>
      </c>
      <c r="F22559" s="102"/>
    </row>
    <row r="22560" ht="12.75" customHeight="1">
      <c r="A22560" s="100" t="s">
        <v>35387</v>
      </c>
      <c r="B22560" s="101">
        <v>2.6</v>
      </c>
      <c r="C22560" s="102"/>
      <c r="D22560" s="100" t="s">
        <v>35388</v>
      </c>
      <c r="E22560" s="101">
        <v>4.0</v>
      </c>
      <c r="F22560" s="102"/>
    </row>
    <row r="22561" ht="12.75" customHeight="1">
      <c r="A22561" s="100" t="s">
        <v>35389</v>
      </c>
      <c r="B22561" s="101">
        <v>2.6</v>
      </c>
      <c r="C22561" s="102"/>
      <c r="D22561" s="100" t="s">
        <v>22926</v>
      </c>
      <c r="E22561" s="101">
        <v>4.0</v>
      </c>
      <c r="F22561" s="102"/>
    </row>
    <row r="22562" ht="12.75" customHeight="1">
      <c r="A22562" s="100" t="s">
        <v>35129</v>
      </c>
      <c r="B22562" s="101">
        <v>5.04</v>
      </c>
      <c r="C22562" s="102"/>
      <c r="D22562" s="100" t="s">
        <v>35390</v>
      </c>
      <c r="E22562" s="101">
        <v>2.69</v>
      </c>
      <c r="F22562" s="102"/>
    </row>
    <row r="22563" ht="12.75" customHeight="1">
      <c r="A22563" s="100" t="s">
        <v>22476</v>
      </c>
      <c r="B22563" s="101">
        <v>5.04</v>
      </c>
      <c r="C22563" s="102"/>
      <c r="D22563" s="100" t="s">
        <v>22928</v>
      </c>
      <c r="E22563" s="101">
        <v>2.33</v>
      </c>
      <c r="F22563" s="102"/>
    </row>
    <row r="22564" ht="12.75" customHeight="1">
      <c r="A22564" s="100" t="s">
        <v>35130</v>
      </c>
      <c r="B22564" s="101">
        <v>6.04</v>
      </c>
      <c r="C22564" s="102"/>
      <c r="D22564" s="100" t="s">
        <v>35391</v>
      </c>
      <c r="E22564" s="101">
        <v>2017.77</v>
      </c>
      <c r="F22564" s="102"/>
    </row>
    <row r="22565" ht="12.75" customHeight="1">
      <c r="A22565" s="100" t="s">
        <v>22478</v>
      </c>
      <c r="B22565" s="101">
        <v>6.04</v>
      </c>
      <c r="C22565" s="102"/>
      <c r="D22565" s="100" t="s">
        <v>22930</v>
      </c>
      <c r="E22565" s="101">
        <v>1748.94</v>
      </c>
      <c r="F22565" s="102"/>
    </row>
    <row r="22566" ht="12.75" customHeight="1">
      <c r="A22566" s="100" t="s">
        <v>35392</v>
      </c>
      <c r="B22566" s="101">
        <v>4.12</v>
      </c>
      <c r="C22566" s="102"/>
      <c r="D22566" s="100" t="s">
        <v>35393</v>
      </c>
      <c r="E22566" s="101">
        <v>1883.25</v>
      </c>
      <c r="F22566" s="102"/>
    </row>
    <row r="22567" ht="12.75" customHeight="1">
      <c r="A22567" s="100" t="s">
        <v>35394</v>
      </c>
      <c r="B22567" s="101">
        <v>4.12</v>
      </c>
      <c r="C22567" s="102"/>
      <c r="D22567" s="100" t="s">
        <v>22932</v>
      </c>
      <c r="E22567" s="101">
        <v>1632.34</v>
      </c>
      <c r="F22567" s="102"/>
    </row>
    <row r="22568" ht="12.75" customHeight="1">
      <c r="A22568" s="100" t="s">
        <v>35131</v>
      </c>
      <c r="B22568" s="101">
        <v>2.73</v>
      </c>
      <c r="C22568" s="102"/>
      <c r="D22568" s="100" t="s">
        <v>35395</v>
      </c>
      <c r="E22568" s="101">
        <v>2152.28</v>
      </c>
      <c r="F22568" s="102"/>
    </row>
    <row r="22569" ht="12.75" customHeight="1">
      <c r="A22569" s="100" t="s">
        <v>22480</v>
      </c>
      <c r="B22569" s="101">
        <v>2.73</v>
      </c>
      <c r="C22569" s="102"/>
      <c r="D22569" s="100" t="s">
        <v>22934</v>
      </c>
      <c r="E22569" s="101">
        <v>1865.53</v>
      </c>
      <c r="F22569" s="102"/>
    </row>
    <row r="22570" ht="12.75" customHeight="1">
      <c r="A22570" s="100" t="s">
        <v>35132</v>
      </c>
      <c r="B22570" s="101">
        <v>4.7</v>
      </c>
      <c r="C22570" s="102"/>
      <c r="D22570" s="100" t="s">
        <v>35396</v>
      </c>
      <c r="E22570" s="101">
        <v>470.12</v>
      </c>
      <c r="F22570" s="102"/>
    </row>
    <row r="22571" ht="12.75" customHeight="1">
      <c r="A22571" s="100" t="s">
        <v>22482</v>
      </c>
      <c r="B22571" s="101">
        <v>4.7</v>
      </c>
      <c r="C22571" s="102"/>
      <c r="D22571" s="100" t="s">
        <v>22936</v>
      </c>
      <c r="E22571" s="101">
        <v>462.0</v>
      </c>
      <c r="F22571" s="102"/>
    </row>
    <row r="22572" ht="12.75" customHeight="1">
      <c r="A22572" s="100" t="s">
        <v>35133</v>
      </c>
      <c r="B22572" s="101">
        <v>9.54</v>
      </c>
      <c r="C22572" s="102"/>
      <c r="D22572" s="100" t="s">
        <v>35397</v>
      </c>
      <c r="E22572" s="101">
        <v>3122.58</v>
      </c>
      <c r="F22572" s="102"/>
    </row>
    <row r="22573" ht="12.75" customHeight="1">
      <c r="A22573" s="100" t="s">
        <v>22484</v>
      </c>
      <c r="B22573" s="101">
        <v>9.2</v>
      </c>
      <c r="C22573" s="102"/>
      <c r="D22573" s="100" t="s">
        <v>22938</v>
      </c>
      <c r="E22573" s="101">
        <v>2740.24</v>
      </c>
      <c r="F22573" s="102"/>
    </row>
    <row r="22574" ht="12.75" customHeight="1">
      <c r="A22574" s="100" t="s">
        <v>35134</v>
      </c>
      <c r="B22574" s="101">
        <v>5.99</v>
      </c>
      <c r="C22574" s="102"/>
      <c r="D22574" s="100" t="s">
        <v>35398</v>
      </c>
      <c r="E22574" s="101">
        <v>167.72</v>
      </c>
      <c r="F22574" s="102"/>
    </row>
    <row r="22575" ht="12.75" customHeight="1">
      <c r="A22575" s="100" t="s">
        <v>22486</v>
      </c>
      <c r="B22575" s="101">
        <v>5.65</v>
      </c>
      <c r="C22575" s="102"/>
      <c r="D22575" s="100" t="s">
        <v>22940</v>
      </c>
      <c r="E22575" s="101">
        <v>161.22</v>
      </c>
      <c r="F22575" s="102"/>
    </row>
    <row r="22576" ht="12.75" customHeight="1">
      <c r="A22576" s="100" t="s">
        <v>35135</v>
      </c>
      <c r="B22576" s="101">
        <v>4.04</v>
      </c>
      <c r="C22576" s="102"/>
      <c r="D22576" s="100" t="s">
        <v>35399</v>
      </c>
      <c r="E22576" s="101">
        <v>376.1</v>
      </c>
      <c r="F22576" s="102"/>
    </row>
    <row r="22577" ht="12.75" customHeight="1">
      <c r="A22577" s="100" t="s">
        <v>22488</v>
      </c>
      <c r="B22577" s="101">
        <v>3.7</v>
      </c>
      <c r="C22577" s="102"/>
      <c r="D22577" s="100" t="s">
        <v>22942</v>
      </c>
      <c r="E22577" s="101">
        <v>369.6</v>
      </c>
      <c r="F22577" s="102"/>
    </row>
    <row r="22578" ht="12.75" customHeight="1">
      <c r="A22578" s="100" t="s">
        <v>35136</v>
      </c>
      <c r="B22578" s="101">
        <v>3.86</v>
      </c>
      <c r="C22578" s="102"/>
      <c r="D22578" s="100" t="s">
        <v>35400</v>
      </c>
      <c r="E22578" s="101">
        <v>252.45</v>
      </c>
      <c r="F22578" s="102"/>
    </row>
    <row r="22579" ht="12.75" customHeight="1">
      <c r="A22579" s="100" t="s">
        <v>22490</v>
      </c>
      <c r="B22579" s="101">
        <v>3.52</v>
      </c>
      <c r="C22579" s="102"/>
      <c r="D22579" s="100" t="s">
        <v>22944</v>
      </c>
      <c r="E22579" s="101">
        <v>242.7</v>
      </c>
      <c r="F22579" s="102"/>
    </row>
    <row r="22580" ht="12.75" customHeight="1">
      <c r="A22580" s="100" t="s">
        <v>35137</v>
      </c>
      <c r="B22580" s="101">
        <v>5.53</v>
      </c>
      <c r="C22580" s="102"/>
      <c r="D22580" s="100" t="s">
        <v>35401</v>
      </c>
      <c r="E22580" s="101">
        <v>129.7</v>
      </c>
      <c r="F22580" s="102"/>
    </row>
    <row r="22581" ht="12.75" customHeight="1">
      <c r="A22581" s="100" t="s">
        <v>22492</v>
      </c>
      <c r="B22581" s="101">
        <v>5.19</v>
      </c>
      <c r="C22581" s="102"/>
      <c r="D22581" s="100" t="s">
        <v>22946</v>
      </c>
      <c r="E22581" s="101">
        <v>124.83</v>
      </c>
      <c r="F22581" s="102"/>
    </row>
    <row r="22582" ht="12.75" customHeight="1">
      <c r="A22582" s="100" t="s">
        <v>35138</v>
      </c>
      <c r="B22582" s="101">
        <v>28.06</v>
      </c>
      <c r="C22582" s="102"/>
      <c r="D22582" s="100" t="s">
        <v>35402</v>
      </c>
      <c r="E22582" s="101">
        <v>8.6</v>
      </c>
      <c r="F22582" s="102"/>
    </row>
    <row r="22583" ht="12.75" customHeight="1">
      <c r="A22583" s="100" t="s">
        <v>22494</v>
      </c>
      <c r="B22583" s="101">
        <v>27.55</v>
      </c>
      <c r="C22583" s="102"/>
      <c r="D22583" s="100" t="s">
        <v>22948</v>
      </c>
      <c r="E22583" s="101">
        <v>7.46</v>
      </c>
      <c r="F22583" s="102"/>
    </row>
    <row r="22584" ht="12.75" customHeight="1">
      <c r="A22584" s="100" t="s">
        <v>35139</v>
      </c>
      <c r="B22584" s="101">
        <v>1.85</v>
      </c>
      <c r="C22584" s="102"/>
      <c r="D22584" s="100" t="s">
        <v>35403</v>
      </c>
      <c r="E22584" s="101">
        <v>322.84</v>
      </c>
      <c r="F22584" s="102"/>
    </row>
    <row r="22585" ht="12.75" customHeight="1">
      <c r="A22585" s="100" t="s">
        <v>22496</v>
      </c>
      <c r="B22585" s="101">
        <v>1.85</v>
      </c>
      <c r="C22585" s="102"/>
      <c r="D22585" s="100" t="s">
        <v>22950</v>
      </c>
      <c r="E22585" s="101">
        <v>279.83</v>
      </c>
      <c r="F22585" s="102"/>
    </row>
    <row r="22586" ht="12.75" customHeight="1">
      <c r="A22586" s="100" t="s">
        <v>35404</v>
      </c>
      <c r="B22586" s="101">
        <v>2.76</v>
      </c>
      <c r="C22586" s="102"/>
      <c r="D22586" s="100" t="s">
        <v>35405</v>
      </c>
      <c r="E22586" s="101">
        <v>0.79</v>
      </c>
      <c r="F22586" s="102"/>
    </row>
    <row r="22587" ht="12.75" customHeight="1">
      <c r="A22587" s="100" t="s">
        <v>35406</v>
      </c>
      <c r="B22587" s="101">
        <v>2.59</v>
      </c>
      <c r="C22587" s="102"/>
      <c r="D22587" s="100" t="s">
        <v>22952</v>
      </c>
      <c r="E22587" s="101">
        <v>0.69</v>
      </c>
      <c r="F22587" s="102"/>
    </row>
    <row r="22588" ht="12.75" customHeight="1">
      <c r="A22588" s="100" t="s">
        <v>35407</v>
      </c>
      <c r="B22588" s="101">
        <v>4.04</v>
      </c>
      <c r="C22588" s="102"/>
      <c r="D22588" s="100" t="s">
        <v>35408</v>
      </c>
      <c r="E22588" s="101">
        <v>14.34</v>
      </c>
      <c r="F22588" s="102"/>
    </row>
    <row r="22589" ht="12.75" customHeight="1">
      <c r="A22589" s="100" t="s">
        <v>35409</v>
      </c>
      <c r="B22589" s="101">
        <v>4.04</v>
      </c>
      <c r="C22589" s="102"/>
      <c r="D22589" s="100" t="s">
        <v>22954</v>
      </c>
      <c r="E22589" s="101">
        <v>12.43</v>
      </c>
      <c r="F22589" s="102"/>
    </row>
    <row r="22590" ht="12.75" customHeight="1">
      <c r="A22590" s="100" t="s">
        <v>35410</v>
      </c>
      <c r="B22590" s="101">
        <v>6.63</v>
      </c>
      <c r="C22590" s="102"/>
      <c r="D22590" s="100" t="s">
        <v>35411</v>
      </c>
      <c r="E22590" s="101">
        <v>14.34</v>
      </c>
      <c r="F22590" s="102"/>
    </row>
    <row r="22591" ht="12.75" customHeight="1">
      <c r="A22591" s="100" t="s">
        <v>35412</v>
      </c>
      <c r="B22591" s="101">
        <v>6.12</v>
      </c>
      <c r="C22591" s="102"/>
      <c r="D22591" s="100" t="s">
        <v>22956</v>
      </c>
      <c r="E22591" s="101">
        <v>12.43</v>
      </c>
      <c r="F22591" s="102"/>
    </row>
    <row r="22592" ht="12.75" customHeight="1">
      <c r="A22592" s="100" t="s">
        <v>35140</v>
      </c>
      <c r="B22592" s="101">
        <v>8.1</v>
      </c>
      <c r="C22592" s="102"/>
      <c r="D22592" s="100" t="s">
        <v>35413</v>
      </c>
      <c r="E22592" s="101">
        <v>15.37</v>
      </c>
      <c r="F22592" s="102"/>
    </row>
    <row r="22593" ht="12.75" customHeight="1">
      <c r="A22593" s="100" t="s">
        <v>22498</v>
      </c>
      <c r="B22593" s="101">
        <v>8.1</v>
      </c>
      <c r="C22593" s="102"/>
      <c r="D22593" s="100" t="s">
        <v>22958</v>
      </c>
      <c r="E22593" s="101">
        <v>13.32</v>
      </c>
      <c r="F22593" s="102"/>
    </row>
    <row r="22594" ht="12.75" customHeight="1">
      <c r="A22594" s="100" t="s">
        <v>35141</v>
      </c>
      <c r="B22594" s="101">
        <v>6.68</v>
      </c>
      <c r="C22594" s="102"/>
      <c r="D22594" s="100" t="s">
        <v>35414</v>
      </c>
      <c r="E22594" s="101">
        <v>35.87</v>
      </c>
      <c r="F22594" s="102"/>
    </row>
    <row r="22595" ht="12.75" customHeight="1">
      <c r="A22595" s="100" t="s">
        <v>22500</v>
      </c>
      <c r="B22595" s="101">
        <v>6.17</v>
      </c>
      <c r="C22595" s="102"/>
      <c r="D22595" s="100" t="s">
        <v>22960</v>
      </c>
      <c r="E22595" s="101">
        <v>31.09</v>
      </c>
      <c r="F22595" s="102"/>
    </row>
    <row r="22596" ht="12.75" customHeight="1">
      <c r="A22596" s="100" t="s">
        <v>35142</v>
      </c>
      <c r="B22596" s="101">
        <v>6.34</v>
      </c>
      <c r="C22596" s="102"/>
      <c r="D22596" s="100" t="s">
        <v>35415</v>
      </c>
      <c r="E22596" s="101">
        <v>143.48</v>
      </c>
      <c r="F22596" s="102"/>
    </row>
    <row r="22597" ht="12.75" customHeight="1">
      <c r="A22597" s="100" t="s">
        <v>22502</v>
      </c>
      <c r="B22597" s="101">
        <v>5.83</v>
      </c>
      <c r="C22597" s="102"/>
      <c r="D22597" s="100" t="s">
        <v>22962</v>
      </c>
      <c r="E22597" s="101">
        <v>124.36</v>
      </c>
      <c r="F22597" s="102"/>
    </row>
    <row r="22598" ht="12.75" customHeight="1">
      <c r="A22598" s="100" t="s">
        <v>35143</v>
      </c>
      <c r="B22598" s="101">
        <v>6.57</v>
      </c>
      <c r="C22598" s="102"/>
      <c r="D22598" s="100" t="s">
        <v>35416</v>
      </c>
      <c r="E22598" s="101">
        <v>215.22</v>
      </c>
      <c r="F22598" s="102"/>
    </row>
    <row r="22599" ht="12.75" customHeight="1">
      <c r="A22599" s="100" t="s">
        <v>22504</v>
      </c>
      <c r="B22599" s="101">
        <v>6.06</v>
      </c>
      <c r="C22599" s="102"/>
      <c r="D22599" s="100" t="s">
        <v>22964</v>
      </c>
      <c r="E22599" s="101">
        <v>186.55</v>
      </c>
      <c r="F22599" s="102"/>
    </row>
    <row r="22600" ht="12.75" customHeight="1">
      <c r="A22600" s="100" t="s">
        <v>35144</v>
      </c>
      <c r="B22600" s="101">
        <v>4.91</v>
      </c>
      <c r="C22600" s="102"/>
      <c r="D22600" s="100" t="s">
        <v>35417</v>
      </c>
      <c r="E22600" s="101">
        <v>1.34</v>
      </c>
      <c r="F22600" s="102"/>
    </row>
    <row r="22601" ht="12.75" customHeight="1">
      <c r="A22601" s="100" t="s">
        <v>22506</v>
      </c>
      <c r="B22601" s="101">
        <v>4.4</v>
      </c>
      <c r="C22601" s="102"/>
      <c r="D22601" s="100" t="s">
        <v>22966</v>
      </c>
      <c r="E22601" s="101">
        <v>1.16</v>
      </c>
      <c r="F22601" s="102"/>
    </row>
    <row r="22602" ht="12.75" customHeight="1">
      <c r="A22602" s="100" t="s">
        <v>35145</v>
      </c>
      <c r="B22602" s="101">
        <v>5.63</v>
      </c>
      <c r="C22602" s="102"/>
      <c r="D22602" s="100" t="s">
        <v>35418</v>
      </c>
      <c r="E22602" s="101">
        <v>0.42</v>
      </c>
      <c r="F22602" s="102"/>
    </row>
    <row r="22603" ht="12.75" customHeight="1">
      <c r="A22603" s="100" t="s">
        <v>22508</v>
      </c>
      <c r="B22603" s="101">
        <v>5.12</v>
      </c>
      <c r="C22603" s="102"/>
      <c r="D22603" s="100" t="s">
        <v>22968</v>
      </c>
      <c r="E22603" s="101">
        <v>0.37</v>
      </c>
      <c r="F22603" s="102"/>
    </row>
    <row r="22604" ht="12.75" customHeight="1">
      <c r="A22604" s="100" t="s">
        <v>35147</v>
      </c>
      <c r="B22604" s="101">
        <v>7.71</v>
      </c>
      <c r="C22604" s="102"/>
      <c r="D22604" s="100" t="s">
        <v>35419</v>
      </c>
      <c r="E22604" s="101">
        <v>0.51</v>
      </c>
      <c r="F22604" s="102"/>
    </row>
    <row r="22605" ht="12.75" customHeight="1">
      <c r="A22605" s="100" t="s">
        <v>22510</v>
      </c>
      <c r="B22605" s="101">
        <v>7.2</v>
      </c>
      <c r="C22605" s="102"/>
      <c r="D22605" s="100" t="s">
        <v>22970</v>
      </c>
      <c r="E22605" s="101">
        <v>0.44</v>
      </c>
      <c r="F22605" s="102"/>
    </row>
    <row r="22606" ht="12.75" customHeight="1">
      <c r="A22606" s="100" t="s">
        <v>35150</v>
      </c>
      <c r="B22606" s="101">
        <v>7.63</v>
      </c>
      <c r="C22606" s="102"/>
      <c r="D22606" s="100" t="s">
        <v>35420</v>
      </c>
      <c r="E22606" s="101">
        <v>0.6</v>
      </c>
      <c r="F22606" s="102"/>
    </row>
    <row r="22607" ht="12.75" customHeight="1">
      <c r="A22607" s="100" t="s">
        <v>22512</v>
      </c>
      <c r="B22607" s="101">
        <v>7.12</v>
      </c>
      <c r="C22607" s="102"/>
      <c r="D22607" s="100" t="s">
        <v>22972</v>
      </c>
      <c r="E22607" s="101">
        <v>0.52</v>
      </c>
      <c r="F22607" s="102"/>
    </row>
    <row r="22608" ht="12.75" customHeight="1">
      <c r="A22608" s="100" t="s">
        <v>35152</v>
      </c>
      <c r="B22608" s="101">
        <v>6.39</v>
      </c>
      <c r="C22608" s="102"/>
      <c r="D22608" s="100" t="s">
        <v>35421</v>
      </c>
      <c r="E22608" s="101">
        <v>0.69</v>
      </c>
      <c r="F22608" s="102"/>
    </row>
    <row r="22609" ht="12.75" customHeight="1">
      <c r="A22609" s="100" t="s">
        <v>22514</v>
      </c>
      <c r="B22609" s="101">
        <v>5.88</v>
      </c>
      <c r="C22609" s="102"/>
      <c r="D22609" s="100" t="s">
        <v>22974</v>
      </c>
      <c r="E22609" s="101">
        <v>0.6</v>
      </c>
      <c r="F22609" s="102"/>
    </row>
    <row r="22610" ht="12.75" customHeight="1">
      <c r="A22610" s="100" t="s">
        <v>35153</v>
      </c>
      <c r="B22610" s="101">
        <v>6.57</v>
      </c>
      <c r="C22610" s="102"/>
      <c r="D22610" s="100" t="s">
        <v>35422</v>
      </c>
      <c r="E22610" s="101">
        <v>1.44</v>
      </c>
      <c r="F22610" s="102"/>
    </row>
    <row r="22611" ht="12.75" customHeight="1">
      <c r="A22611" s="100" t="s">
        <v>22516</v>
      </c>
      <c r="B22611" s="101">
        <v>6.06</v>
      </c>
      <c r="C22611" s="102"/>
      <c r="D22611" s="100" t="s">
        <v>22976</v>
      </c>
      <c r="E22611" s="101">
        <v>1.42</v>
      </c>
      <c r="F22611" s="102"/>
    </row>
    <row r="22612" ht="12.75" customHeight="1">
      <c r="A22612" s="100" t="s">
        <v>35155</v>
      </c>
      <c r="B22612" s="101">
        <v>6.39</v>
      </c>
      <c r="C22612" s="102"/>
      <c r="D22612" s="100" t="s">
        <v>35423</v>
      </c>
      <c r="E22612" s="101">
        <v>0.59</v>
      </c>
      <c r="F22612" s="102"/>
    </row>
    <row r="22613" ht="12.75" customHeight="1">
      <c r="A22613" s="100" t="s">
        <v>22518</v>
      </c>
      <c r="B22613" s="101">
        <v>5.88</v>
      </c>
      <c r="C22613" s="102"/>
      <c r="D22613" s="100" t="s">
        <v>22978</v>
      </c>
      <c r="E22613" s="101">
        <v>0.51</v>
      </c>
      <c r="F22613" s="102"/>
    </row>
    <row r="22614" ht="12.75" customHeight="1">
      <c r="A22614" s="100" t="s">
        <v>35158</v>
      </c>
      <c r="B22614" s="101">
        <v>8.09</v>
      </c>
      <c r="C22614" s="102"/>
      <c r="D22614" s="100" t="s">
        <v>35424</v>
      </c>
      <c r="E22614" s="101">
        <v>0.41</v>
      </c>
      <c r="F22614" s="102"/>
    </row>
    <row r="22615" ht="12.75" customHeight="1">
      <c r="A22615" s="100" t="s">
        <v>22520</v>
      </c>
      <c r="B22615" s="101">
        <v>7.58</v>
      </c>
      <c r="C22615" s="102"/>
      <c r="D22615" s="100" t="s">
        <v>22980</v>
      </c>
      <c r="E22615" s="101">
        <v>0.36</v>
      </c>
      <c r="F22615" s="102"/>
    </row>
    <row r="22616" ht="12.75" customHeight="1">
      <c r="A22616" s="100" t="s">
        <v>35161</v>
      </c>
      <c r="B22616" s="101">
        <v>8.76</v>
      </c>
      <c r="C22616" s="102"/>
      <c r="D22616" s="100" t="s">
        <v>35425</v>
      </c>
      <c r="E22616" s="101">
        <v>0.21</v>
      </c>
      <c r="F22616" s="102"/>
    </row>
    <row r="22617" ht="12.75" customHeight="1">
      <c r="A22617" s="100" t="s">
        <v>22522</v>
      </c>
      <c r="B22617" s="101">
        <v>8.25</v>
      </c>
      <c r="C22617" s="102"/>
      <c r="D22617" s="100" t="s">
        <v>22982</v>
      </c>
      <c r="E22617" s="101">
        <v>0.18</v>
      </c>
      <c r="F22617" s="102"/>
    </row>
    <row r="22618" ht="12.75" customHeight="1">
      <c r="A22618" s="100" t="s">
        <v>35164</v>
      </c>
      <c r="B22618" s="101">
        <v>8.93</v>
      </c>
      <c r="C22618" s="102"/>
      <c r="D22618" s="100" t="s">
        <v>35426</v>
      </c>
      <c r="E22618" s="101">
        <v>0.18</v>
      </c>
      <c r="F22618" s="102"/>
    </row>
    <row r="22619" ht="12.75" customHeight="1">
      <c r="A22619" s="100" t="s">
        <v>22524</v>
      </c>
      <c r="B22619" s="101">
        <v>8.42</v>
      </c>
      <c r="C22619" s="102"/>
      <c r="D22619" s="100" t="s">
        <v>22984</v>
      </c>
      <c r="E22619" s="101">
        <v>0.15</v>
      </c>
      <c r="F22619" s="102"/>
    </row>
    <row r="22620" ht="12.75" customHeight="1">
      <c r="A22620" s="100" t="s">
        <v>35166</v>
      </c>
      <c r="B22620" s="101">
        <v>10.12</v>
      </c>
      <c r="C22620" s="102"/>
      <c r="D22620" s="100" t="s">
        <v>35427</v>
      </c>
      <c r="E22620" s="101">
        <v>0.1</v>
      </c>
      <c r="F22620" s="102"/>
    </row>
    <row r="22621" ht="12.75" customHeight="1">
      <c r="A22621" s="100" t="s">
        <v>22526</v>
      </c>
      <c r="B22621" s="101">
        <v>9.61</v>
      </c>
      <c r="C22621" s="102"/>
      <c r="D22621" s="100" t="s">
        <v>22986</v>
      </c>
      <c r="E22621" s="101">
        <v>0.09</v>
      </c>
      <c r="F22621" s="102"/>
    </row>
    <row r="22622" ht="12.75" customHeight="1">
      <c r="A22622" s="100" t="s">
        <v>35428</v>
      </c>
      <c r="B22622" s="101">
        <v>48.53</v>
      </c>
      <c r="C22622" s="102"/>
      <c r="D22622" s="100" t="s">
        <v>35429</v>
      </c>
      <c r="E22622" s="101">
        <v>13.8</v>
      </c>
      <c r="F22622" s="102"/>
    </row>
    <row r="22623" ht="12.75" customHeight="1">
      <c r="A22623" s="100" t="s">
        <v>35430</v>
      </c>
      <c r="B22623" s="101">
        <v>48.53</v>
      </c>
      <c r="C22623" s="102"/>
      <c r="D22623" s="100" t="s">
        <v>22988</v>
      </c>
      <c r="E22623" s="101">
        <v>12.66</v>
      </c>
      <c r="F22623" s="102"/>
    </row>
    <row r="22624" ht="12.75" customHeight="1">
      <c r="A22624" s="100" t="s">
        <v>35431</v>
      </c>
      <c r="B22624" s="101">
        <v>60.23</v>
      </c>
      <c r="C22624" s="102"/>
      <c r="D22624" s="100" t="s">
        <v>35432</v>
      </c>
      <c r="E22624" s="101">
        <v>5.65</v>
      </c>
      <c r="F22624" s="102"/>
    </row>
    <row r="22625" ht="12.75" customHeight="1">
      <c r="A22625" s="100" t="s">
        <v>35433</v>
      </c>
      <c r="B22625" s="101">
        <v>60.23</v>
      </c>
      <c r="C22625" s="102"/>
      <c r="D22625" s="100" t="s">
        <v>22990</v>
      </c>
      <c r="E22625" s="101">
        <v>5.52</v>
      </c>
      <c r="F22625" s="102"/>
    </row>
    <row r="22626" ht="12.75" customHeight="1">
      <c r="A22626" s="100" t="s">
        <v>35167</v>
      </c>
      <c r="B22626" s="101">
        <v>11.23</v>
      </c>
      <c r="C22626" s="102"/>
      <c r="D22626" s="100" t="s">
        <v>35434</v>
      </c>
      <c r="E22626" s="101">
        <v>1.33</v>
      </c>
      <c r="F22626" s="102"/>
    </row>
    <row r="22627" ht="12.75" customHeight="1">
      <c r="A22627" s="100" t="s">
        <v>22528</v>
      </c>
      <c r="B22627" s="101">
        <v>11.23</v>
      </c>
      <c r="C22627" s="102"/>
      <c r="D22627" s="100" t="s">
        <v>22992</v>
      </c>
      <c r="E22627" s="101">
        <v>1.24</v>
      </c>
      <c r="F22627" s="102"/>
    </row>
    <row r="22628" ht="12.75" customHeight="1">
      <c r="A22628" s="100" t="s">
        <v>35168</v>
      </c>
      <c r="B22628" s="101">
        <v>243.24</v>
      </c>
      <c r="C22628" s="102"/>
      <c r="D22628" s="100" t="s">
        <v>35435</v>
      </c>
      <c r="E22628" s="101">
        <v>0.44</v>
      </c>
      <c r="F22628" s="102"/>
    </row>
    <row r="22629" ht="12.75" customHeight="1">
      <c r="A22629" s="100" t="s">
        <v>22530</v>
      </c>
      <c r="B22629" s="101">
        <v>243.24</v>
      </c>
      <c r="C22629" s="102"/>
      <c r="D22629" s="100" t="s">
        <v>22994</v>
      </c>
      <c r="E22629" s="101">
        <v>0.38</v>
      </c>
      <c r="F22629" s="102"/>
    </row>
    <row r="22630" ht="12.75" customHeight="1">
      <c r="A22630" s="100" t="s">
        <v>35169</v>
      </c>
      <c r="B22630" s="101">
        <v>31.57</v>
      </c>
      <c r="C22630" s="102"/>
      <c r="D22630" s="100" t="s">
        <v>35436</v>
      </c>
      <c r="E22630" s="101">
        <v>0.09</v>
      </c>
      <c r="F22630" s="102"/>
    </row>
    <row r="22631" ht="12.75" customHeight="1">
      <c r="A22631" s="100" t="s">
        <v>22532</v>
      </c>
      <c r="B22631" s="101">
        <v>31.57</v>
      </c>
      <c r="C22631" s="102"/>
      <c r="D22631" s="100" t="s">
        <v>22996</v>
      </c>
      <c r="E22631" s="101">
        <v>0.08</v>
      </c>
      <c r="F22631" s="102"/>
    </row>
    <row r="22632" ht="12.75" customHeight="1">
      <c r="A22632" s="100" t="s">
        <v>35437</v>
      </c>
      <c r="B22632" s="101">
        <v>22.26</v>
      </c>
      <c r="C22632" s="102"/>
      <c r="D22632" s="100" t="s">
        <v>35438</v>
      </c>
      <c r="E22632" s="101">
        <v>1.92</v>
      </c>
      <c r="F22632" s="102"/>
    </row>
    <row r="22633" ht="12.75" customHeight="1">
      <c r="A22633" s="100" t="s">
        <v>35439</v>
      </c>
      <c r="B22633" s="101">
        <v>21.42</v>
      </c>
      <c r="C22633" s="102"/>
      <c r="D22633" s="100" t="s">
        <v>22998</v>
      </c>
      <c r="E22633" s="101">
        <v>1.66</v>
      </c>
      <c r="F22633" s="102"/>
    </row>
    <row r="22634" ht="12.75" customHeight="1">
      <c r="A22634" s="100" t="s">
        <v>35440</v>
      </c>
      <c r="B22634" s="101">
        <v>40.45</v>
      </c>
      <c r="C22634" s="102"/>
      <c r="D22634" s="100" t="s">
        <v>35441</v>
      </c>
      <c r="E22634" s="101">
        <v>290.11</v>
      </c>
      <c r="F22634" s="102"/>
    </row>
    <row r="22635" ht="12.75" customHeight="1">
      <c r="A22635" s="100" t="s">
        <v>35442</v>
      </c>
      <c r="B22635" s="101">
        <v>39.61</v>
      </c>
      <c r="C22635" s="102"/>
      <c r="D22635" s="100" t="s">
        <v>23000</v>
      </c>
      <c r="E22635" s="101">
        <v>275.77</v>
      </c>
      <c r="F22635" s="102"/>
    </row>
    <row r="22636" ht="12.75" customHeight="1">
      <c r="A22636" s="100" t="s">
        <v>35443</v>
      </c>
      <c r="B22636" s="101">
        <v>40.26</v>
      </c>
      <c r="C22636" s="102"/>
      <c r="D22636" s="100" t="s">
        <v>35444</v>
      </c>
      <c r="E22636" s="101">
        <v>193.06</v>
      </c>
      <c r="F22636" s="102"/>
    </row>
    <row r="22637" ht="12.75" customHeight="1">
      <c r="A22637" s="100" t="s">
        <v>35445</v>
      </c>
      <c r="B22637" s="101">
        <v>39.42</v>
      </c>
      <c r="C22637" s="102"/>
      <c r="D22637" s="100" t="s">
        <v>23002</v>
      </c>
      <c r="E22637" s="101">
        <v>176.93</v>
      </c>
      <c r="F22637" s="102"/>
    </row>
    <row r="22638" ht="12.75" customHeight="1">
      <c r="A22638" s="100" t="s">
        <v>35446</v>
      </c>
      <c r="B22638" s="101">
        <v>251.95</v>
      </c>
      <c r="C22638" s="102"/>
      <c r="D22638" s="100" t="s">
        <v>35447</v>
      </c>
      <c r="E22638" s="101">
        <v>233.42</v>
      </c>
      <c r="F22638" s="102"/>
    </row>
    <row r="22639" ht="12.75" customHeight="1">
      <c r="A22639" s="100" t="s">
        <v>35448</v>
      </c>
      <c r="B22639" s="101">
        <v>251.95</v>
      </c>
      <c r="C22639" s="102"/>
      <c r="D22639" s="100" t="s">
        <v>23004</v>
      </c>
      <c r="E22639" s="101">
        <v>211.91</v>
      </c>
      <c r="F22639" s="102"/>
    </row>
    <row r="22640" ht="12.75" customHeight="1">
      <c r="A22640" s="100" t="s">
        <v>35170</v>
      </c>
      <c r="B22640" s="101">
        <v>176.72</v>
      </c>
      <c r="C22640" s="102"/>
      <c r="D22640" s="100" t="s">
        <v>35449</v>
      </c>
      <c r="E22640" s="101">
        <v>0.18</v>
      </c>
      <c r="F22640" s="102"/>
    </row>
    <row r="22641" ht="12.75" customHeight="1">
      <c r="A22641" s="100" t="s">
        <v>22534</v>
      </c>
      <c r="B22641" s="101">
        <v>176.72</v>
      </c>
      <c r="C22641" s="102"/>
      <c r="D22641" s="100" t="s">
        <v>23006</v>
      </c>
      <c r="E22641" s="101">
        <v>0.16</v>
      </c>
      <c r="F22641" s="102"/>
    </row>
    <row r="22642" ht="12.75" customHeight="1">
      <c r="A22642" s="100" t="s">
        <v>35171</v>
      </c>
      <c r="B22642" s="101">
        <v>12.37</v>
      </c>
      <c r="C22642" s="102"/>
      <c r="D22642" s="100" t="s">
        <v>35450</v>
      </c>
      <c r="E22642" s="101">
        <v>1.04</v>
      </c>
      <c r="F22642" s="102"/>
    </row>
    <row r="22643" ht="12.75" customHeight="1">
      <c r="A22643" s="100" t="s">
        <v>22536</v>
      </c>
      <c r="B22643" s="101">
        <v>12.37</v>
      </c>
      <c r="C22643" s="102"/>
      <c r="D22643" s="100" t="s">
        <v>23008</v>
      </c>
      <c r="E22643" s="101">
        <v>1.0</v>
      </c>
      <c r="F22643" s="102"/>
    </row>
    <row r="22644" ht="12.75" customHeight="1">
      <c r="A22644" s="100" t="s">
        <v>35172</v>
      </c>
      <c r="B22644" s="101">
        <v>29.4</v>
      </c>
      <c r="C22644" s="102"/>
      <c r="D22644" s="100" t="s">
        <v>35451</v>
      </c>
      <c r="E22644" s="101">
        <v>0.7</v>
      </c>
      <c r="F22644" s="102"/>
    </row>
    <row r="22645" ht="12.75" customHeight="1">
      <c r="A22645" s="100" t="s">
        <v>22538</v>
      </c>
      <c r="B22645" s="101">
        <v>29.4</v>
      </c>
      <c r="C22645" s="102"/>
      <c r="D22645" s="100" t="s">
        <v>23010</v>
      </c>
      <c r="E22645" s="101">
        <v>0.65</v>
      </c>
      <c r="F22645" s="102"/>
    </row>
    <row r="22646" ht="12.75" customHeight="1">
      <c r="A22646" s="100" t="s">
        <v>35173</v>
      </c>
      <c r="B22646" s="101">
        <v>75.6</v>
      </c>
      <c r="C22646" s="102"/>
      <c r="D22646" s="100" t="s">
        <v>35452</v>
      </c>
      <c r="E22646" s="101">
        <v>0.54</v>
      </c>
      <c r="F22646" s="102"/>
    </row>
    <row r="22647" ht="12.75" customHeight="1">
      <c r="A22647" s="100" t="s">
        <v>22540</v>
      </c>
      <c r="B22647" s="101">
        <v>75.6</v>
      </c>
      <c r="C22647" s="102"/>
      <c r="D22647" s="100" t="s">
        <v>23012</v>
      </c>
      <c r="E22647" s="101">
        <v>0.49</v>
      </c>
      <c r="F22647" s="102"/>
    </row>
    <row r="22648" ht="12.75" customHeight="1">
      <c r="A22648" s="100" t="s">
        <v>35174</v>
      </c>
      <c r="B22648" s="101">
        <v>28.14</v>
      </c>
      <c r="C22648" s="102"/>
      <c r="D22648" s="100" t="s">
        <v>35453</v>
      </c>
      <c r="E22648" s="101">
        <v>17.93</v>
      </c>
      <c r="F22648" s="102"/>
    </row>
    <row r="22649" ht="12.75" customHeight="1">
      <c r="A22649" s="100" t="s">
        <v>22542</v>
      </c>
      <c r="B22649" s="101">
        <v>28.14</v>
      </c>
      <c r="C22649" s="102"/>
      <c r="D22649" s="100" t="s">
        <v>23014</v>
      </c>
      <c r="E22649" s="101">
        <v>15.54</v>
      </c>
      <c r="F22649" s="102"/>
    </row>
    <row r="22650" ht="12.75" customHeight="1">
      <c r="A22650" s="100" t="s">
        <v>35175</v>
      </c>
      <c r="B22650" s="101">
        <v>8.19</v>
      </c>
      <c r="C22650" s="102"/>
      <c r="D22650" s="100" t="s">
        <v>35454</v>
      </c>
      <c r="E22650" s="101">
        <v>89.71</v>
      </c>
      <c r="F22650" s="102"/>
    </row>
    <row r="22651" ht="12.75" customHeight="1">
      <c r="A22651" s="100" t="s">
        <v>22544</v>
      </c>
      <c r="B22651" s="101">
        <v>8.19</v>
      </c>
      <c r="C22651" s="102"/>
      <c r="D22651" s="100" t="s">
        <v>23016</v>
      </c>
      <c r="E22651" s="101">
        <v>79.75</v>
      </c>
      <c r="F22651" s="102"/>
    </row>
    <row r="22652" ht="12.75" customHeight="1">
      <c r="A22652" s="100" t="s">
        <v>35176</v>
      </c>
      <c r="B22652" s="101">
        <v>9.41</v>
      </c>
      <c r="C22652" s="102"/>
      <c r="D22652" s="100" t="s">
        <v>35455</v>
      </c>
      <c r="E22652" s="101">
        <v>2.32</v>
      </c>
      <c r="F22652" s="102"/>
    </row>
    <row r="22653" ht="12.75" customHeight="1">
      <c r="A22653" s="100" t="s">
        <v>22546</v>
      </c>
      <c r="B22653" s="101">
        <v>9.41</v>
      </c>
      <c r="C22653" s="102"/>
      <c r="D22653" s="100" t="s">
        <v>23018</v>
      </c>
      <c r="E22653" s="101">
        <v>2.03</v>
      </c>
      <c r="F22653" s="102"/>
    </row>
    <row r="22654" ht="12.75" customHeight="1">
      <c r="A22654" s="100" t="s">
        <v>35177</v>
      </c>
      <c r="B22654" s="101">
        <v>27.25</v>
      </c>
      <c r="C22654" s="102"/>
      <c r="D22654" s="100" t="s">
        <v>35456</v>
      </c>
      <c r="E22654" s="101">
        <v>311.82</v>
      </c>
      <c r="F22654" s="102"/>
    </row>
    <row r="22655" ht="12.75" customHeight="1">
      <c r="A22655" s="100" t="s">
        <v>22548</v>
      </c>
      <c r="B22655" s="101">
        <v>27.25</v>
      </c>
      <c r="C22655" s="102"/>
      <c r="D22655" s="100" t="s">
        <v>23020</v>
      </c>
      <c r="E22655" s="101">
        <v>278.72</v>
      </c>
      <c r="F22655" s="102"/>
    </row>
    <row r="22656" ht="12.75" customHeight="1">
      <c r="A22656" s="100" t="s">
        <v>35178</v>
      </c>
      <c r="B22656" s="101">
        <v>40.85</v>
      </c>
      <c r="C22656" s="102"/>
      <c r="D22656" s="100" t="s">
        <v>35457</v>
      </c>
      <c r="E22656" s="101">
        <v>215.22</v>
      </c>
      <c r="F22656" s="102"/>
    </row>
    <row r="22657" ht="12.75" customHeight="1">
      <c r="A22657" s="100" t="s">
        <v>22550</v>
      </c>
      <c r="B22657" s="101">
        <v>40.85</v>
      </c>
      <c r="C22657" s="102"/>
      <c r="D22657" s="100" t="s">
        <v>23022</v>
      </c>
      <c r="E22657" s="101">
        <v>186.55</v>
      </c>
      <c r="F22657" s="102"/>
    </row>
    <row r="22658" ht="12.75" customHeight="1">
      <c r="A22658" s="100" t="s">
        <v>35179</v>
      </c>
      <c r="B22658" s="101">
        <v>132.48</v>
      </c>
      <c r="C22658" s="102"/>
      <c r="D22658" s="100" t="s">
        <v>35458</v>
      </c>
      <c r="E22658" s="101">
        <v>0.41</v>
      </c>
      <c r="F22658" s="102"/>
    </row>
    <row r="22659" ht="12.75" customHeight="1">
      <c r="A22659" s="100" t="s">
        <v>22552</v>
      </c>
      <c r="B22659" s="101">
        <v>132.48</v>
      </c>
      <c r="C22659" s="102"/>
      <c r="D22659" s="100" t="s">
        <v>23024</v>
      </c>
      <c r="E22659" s="101">
        <v>0.36</v>
      </c>
      <c r="F22659" s="102"/>
    </row>
    <row r="22660" ht="12.75" customHeight="1">
      <c r="A22660" s="100" t="s">
        <v>35180</v>
      </c>
      <c r="B22660" s="101">
        <v>7.25</v>
      </c>
      <c r="C22660" s="102"/>
      <c r="D22660" s="100" t="s">
        <v>35459</v>
      </c>
      <c r="E22660" s="101">
        <v>13.45</v>
      </c>
      <c r="F22660" s="102"/>
    </row>
    <row r="22661" ht="12.75" customHeight="1">
      <c r="A22661" s="100" t="s">
        <v>22554</v>
      </c>
      <c r="B22661" s="101">
        <v>7.25</v>
      </c>
      <c r="C22661" s="102"/>
      <c r="D22661" s="100" t="s">
        <v>23026</v>
      </c>
      <c r="E22661" s="101">
        <v>11.65</v>
      </c>
      <c r="F22661" s="102"/>
    </row>
    <row r="22662" ht="12.75" customHeight="1">
      <c r="A22662" s="100" t="s">
        <v>35181</v>
      </c>
      <c r="B22662" s="101">
        <v>22.34</v>
      </c>
      <c r="C22662" s="102"/>
      <c r="D22662" s="100" t="s">
        <v>35460</v>
      </c>
      <c r="E22662" s="101">
        <v>99.42</v>
      </c>
      <c r="F22662" s="102"/>
    </row>
    <row r="22663" ht="12.75" customHeight="1">
      <c r="A22663" s="100" t="s">
        <v>22556</v>
      </c>
      <c r="B22663" s="101">
        <v>22.34</v>
      </c>
      <c r="C22663" s="102"/>
      <c r="D22663" s="100" t="s">
        <v>23028</v>
      </c>
      <c r="E22663" s="101">
        <v>91.32</v>
      </c>
      <c r="F22663" s="102"/>
    </row>
    <row r="22664" ht="12.75" customHeight="1">
      <c r="A22664" s="100" t="s">
        <v>35182</v>
      </c>
      <c r="B22664" s="101">
        <v>324.54</v>
      </c>
      <c r="C22664" s="102"/>
      <c r="D22664" s="100" t="s">
        <v>35461</v>
      </c>
      <c r="E22664" s="101">
        <v>211.61</v>
      </c>
      <c r="F22664" s="102"/>
    </row>
    <row r="22665" ht="12.75" customHeight="1">
      <c r="A22665" s="100" t="s">
        <v>22558</v>
      </c>
      <c r="B22665" s="101">
        <v>324.54</v>
      </c>
      <c r="C22665" s="102"/>
      <c r="D22665" s="100" t="s">
        <v>23030</v>
      </c>
      <c r="E22665" s="101">
        <v>193.81</v>
      </c>
      <c r="F22665" s="102"/>
    </row>
    <row r="22666" ht="12.75" customHeight="1">
      <c r="A22666" s="100" t="s">
        <v>35183</v>
      </c>
      <c r="B22666" s="101">
        <v>35.0</v>
      </c>
      <c r="C22666" s="102"/>
      <c r="D22666" s="100" t="s">
        <v>35462</v>
      </c>
      <c r="E22666" s="101">
        <v>389.49</v>
      </c>
      <c r="F22666" s="102"/>
    </row>
    <row r="22667" ht="12.75" customHeight="1">
      <c r="A22667" s="100" t="s">
        <v>22560</v>
      </c>
      <c r="B22667" s="101">
        <v>35.0</v>
      </c>
      <c r="C22667" s="102"/>
      <c r="D22667" s="100" t="s">
        <v>23032</v>
      </c>
      <c r="E22667" s="101">
        <v>354.77</v>
      </c>
      <c r="F22667" s="102"/>
    </row>
    <row r="22668" ht="12.75" customHeight="1">
      <c r="A22668" s="100" t="s">
        <v>35184</v>
      </c>
      <c r="B22668" s="101">
        <v>19.06</v>
      </c>
      <c r="C22668" s="102"/>
      <c r="D22668" s="100" t="s">
        <v>35463</v>
      </c>
      <c r="E22668" s="101">
        <v>21.77</v>
      </c>
      <c r="F22668" s="102"/>
    </row>
    <row r="22669" ht="12.75" customHeight="1">
      <c r="A22669" s="100" t="s">
        <v>22562</v>
      </c>
      <c r="B22669" s="101">
        <v>16.53</v>
      </c>
      <c r="C22669" s="102"/>
      <c r="D22669" s="100" t="s">
        <v>23034</v>
      </c>
      <c r="E22669" s="101">
        <v>20.04</v>
      </c>
      <c r="F22669" s="102"/>
    </row>
    <row r="22670" ht="12.75" customHeight="1">
      <c r="A22670" s="100" t="s">
        <v>35185</v>
      </c>
      <c r="B22670" s="101">
        <v>50.31</v>
      </c>
      <c r="C22670" s="102"/>
      <c r="D22670" s="100" t="s">
        <v>35464</v>
      </c>
      <c r="E22670" s="101">
        <v>82.84</v>
      </c>
      <c r="F22670" s="102"/>
    </row>
    <row r="22671" ht="12.75" customHeight="1">
      <c r="A22671" s="100" t="s">
        <v>22564</v>
      </c>
      <c r="B22671" s="101">
        <v>47.78</v>
      </c>
      <c r="C22671" s="102"/>
      <c r="D22671" s="100" t="s">
        <v>23036</v>
      </c>
      <c r="E22671" s="101">
        <v>76.19</v>
      </c>
      <c r="F22671" s="102"/>
    </row>
    <row r="22672" ht="12.75" customHeight="1">
      <c r="A22672" s="100" t="s">
        <v>35186</v>
      </c>
      <c r="B22672" s="101">
        <v>19.06</v>
      </c>
      <c r="C22672" s="102"/>
      <c r="D22672" s="100" t="s">
        <v>35465</v>
      </c>
      <c r="E22672" s="101">
        <v>211.23</v>
      </c>
      <c r="F22672" s="102"/>
    </row>
    <row r="22673" ht="12.75" customHeight="1">
      <c r="A22673" s="100" t="s">
        <v>22566</v>
      </c>
      <c r="B22673" s="101">
        <v>16.53</v>
      </c>
      <c r="C22673" s="102"/>
      <c r="D22673" s="100" t="s">
        <v>23038</v>
      </c>
      <c r="E22673" s="101">
        <v>193.65</v>
      </c>
      <c r="F22673" s="102"/>
    </row>
    <row r="22674" ht="12.75" customHeight="1">
      <c r="A22674" s="100" t="s">
        <v>35187</v>
      </c>
      <c r="B22674" s="101">
        <v>206.52</v>
      </c>
      <c r="C22674" s="102"/>
      <c r="D22674" s="100" t="s">
        <v>35466</v>
      </c>
      <c r="E22674" s="101">
        <v>430.39</v>
      </c>
      <c r="F22674" s="102"/>
    </row>
    <row r="22675" ht="12.75" customHeight="1">
      <c r="A22675" s="100" t="s">
        <v>22568</v>
      </c>
      <c r="B22675" s="101">
        <v>192.68</v>
      </c>
      <c r="C22675" s="102"/>
      <c r="D22675" s="100" t="s">
        <v>23040</v>
      </c>
      <c r="E22675" s="101">
        <v>393.74</v>
      </c>
      <c r="F22675" s="102"/>
    </row>
    <row r="22676" ht="12.75" customHeight="1">
      <c r="A22676" s="100" t="s">
        <v>35188</v>
      </c>
      <c r="B22676" s="101">
        <v>266.98</v>
      </c>
      <c r="C22676" s="102"/>
      <c r="D22676" s="100" t="s">
        <v>35467</v>
      </c>
      <c r="E22676" s="101">
        <v>175.37</v>
      </c>
      <c r="F22676" s="102"/>
    </row>
    <row r="22677" ht="12.75" customHeight="1">
      <c r="A22677" s="100" t="s">
        <v>22570</v>
      </c>
      <c r="B22677" s="101">
        <v>249.59</v>
      </c>
      <c r="C22677" s="102"/>
      <c r="D22677" s="100" t="s">
        <v>23042</v>
      </c>
      <c r="E22677" s="101">
        <v>160.41</v>
      </c>
      <c r="F22677" s="102"/>
    </row>
    <row r="22678" ht="12.75" customHeight="1">
      <c r="A22678" s="100" t="s">
        <v>35189</v>
      </c>
      <c r="B22678" s="101">
        <v>144.65</v>
      </c>
      <c r="C22678" s="102"/>
      <c r="D22678" s="100" t="s">
        <v>35468</v>
      </c>
      <c r="E22678" s="101">
        <v>822.91</v>
      </c>
      <c r="F22678" s="102"/>
    </row>
    <row r="22679" ht="12.75" customHeight="1">
      <c r="A22679" s="100" t="s">
        <v>22572</v>
      </c>
      <c r="B22679" s="101">
        <v>134.52</v>
      </c>
      <c r="C22679" s="102"/>
      <c r="D22679" s="100" t="s">
        <v>23044</v>
      </c>
      <c r="E22679" s="101">
        <v>747.11</v>
      </c>
      <c r="F22679" s="102"/>
    </row>
    <row r="22680" ht="12.75" customHeight="1">
      <c r="A22680" s="100" t="s">
        <v>35190</v>
      </c>
      <c r="B22680" s="101">
        <v>204.27</v>
      </c>
      <c r="C22680" s="102"/>
      <c r="D22680" s="100" t="s">
        <v>35469</v>
      </c>
      <c r="E22680" s="101">
        <v>52.42</v>
      </c>
      <c r="F22680" s="102"/>
    </row>
    <row r="22681" ht="12.75" customHeight="1">
      <c r="A22681" s="100" t="s">
        <v>22574</v>
      </c>
      <c r="B22681" s="101">
        <v>190.76</v>
      </c>
      <c r="C22681" s="102"/>
      <c r="D22681" s="100" t="s">
        <v>23046</v>
      </c>
      <c r="E22681" s="101">
        <v>49.09</v>
      </c>
      <c r="F22681" s="102"/>
    </row>
    <row r="22682" ht="12.75" customHeight="1">
      <c r="A22682" s="100" t="s">
        <v>35191</v>
      </c>
      <c r="B22682" s="101">
        <v>263.89</v>
      </c>
      <c r="C22682" s="102"/>
      <c r="D22682" s="100" t="s">
        <v>35470</v>
      </c>
      <c r="E22682" s="101">
        <v>26.83</v>
      </c>
      <c r="F22682" s="102"/>
    </row>
    <row r="22683" ht="12.75" customHeight="1">
      <c r="A22683" s="100" t="s">
        <v>22576</v>
      </c>
      <c r="B22683" s="101">
        <v>247.0</v>
      </c>
      <c r="C22683" s="102"/>
      <c r="D22683" s="100" t="s">
        <v>23048</v>
      </c>
      <c r="E22683" s="101">
        <v>23.25</v>
      </c>
      <c r="F22683" s="102"/>
    </row>
    <row r="22684" ht="12.75" customHeight="1">
      <c r="A22684" s="100" t="s">
        <v>35192</v>
      </c>
      <c r="B22684" s="101">
        <v>99.19</v>
      </c>
      <c r="C22684" s="102"/>
      <c r="D22684" s="100" t="s">
        <v>35471</v>
      </c>
      <c r="E22684" s="101">
        <v>145.79</v>
      </c>
      <c r="F22684" s="102"/>
    </row>
    <row r="22685" ht="12.75" customHeight="1">
      <c r="A22685" s="100" t="s">
        <v>22578</v>
      </c>
      <c r="B22685" s="101">
        <v>92.44</v>
      </c>
      <c r="C22685" s="102"/>
      <c r="D22685" s="100" t="s">
        <v>23050</v>
      </c>
      <c r="E22685" s="101">
        <v>145.79</v>
      </c>
      <c r="F22685" s="102"/>
    </row>
    <row r="22686" ht="12.75" customHeight="1">
      <c r="A22686" s="100" t="s">
        <v>35193</v>
      </c>
      <c r="B22686" s="101">
        <v>223.56</v>
      </c>
      <c r="C22686" s="102"/>
      <c r="D22686" s="100" t="s">
        <v>35472</v>
      </c>
      <c r="E22686" s="101">
        <v>112.63</v>
      </c>
      <c r="F22686" s="102"/>
    </row>
    <row r="22687" ht="12.75" customHeight="1">
      <c r="A22687" s="100" t="s">
        <v>22580</v>
      </c>
      <c r="B22687" s="101">
        <v>216.8</v>
      </c>
      <c r="C22687" s="102"/>
      <c r="D22687" s="100" t="s">
        <v>23052</v>
      </c>
      <c r="E22687" s="101">
        <v>112.63</v>
      </c>
      <c r="F22687" s="102"/>
    </row>
    <row r="22688" ht="12.75" customHeight="1">
      <c r="A22688" s="100" t="s">
        <v>35194</v>
      </c>
      <c r="B22688" s="101">
        <v>338.29</v>
      </c>
      <c r="C22688" s="102"/>
      <c r="D22688" s="100" t="s">
        <v>35473</v>
      </c>
      <c r="E22688" s="101">
        <v>1324.53</v>
      </c>
      <c r="F22688" s="102"/>
    </row>
    <row r="22689" ht="12.75" customHeight="1">
      <c r="A22689" s="100" t="s">
        <v>22582</v>
      </c>
      <c r="B22689" s="101">
        <v>331.53</v>
      </c>
      <c r="C22689" s="102"/>
      <c r="D22689" s="100" t="s">
        <v>23054</v>
      </c>
      <c r="E22689" s="101">
        <v>1215.17</v>
      </c>
      <c r="F22689" s="102"/>
    </row>
    <row r="22690" ht="12.75" customHeight="1">
      <c r="A22690" s="100" t="s">
        <v>35195</v>
      </c>
      <c r="B22690" s="101">
        <v>402.41</v>
      </c>
      <c r="C22690" s="102"/>
      <c r="D22690" s="100" t="s">
        <v>35474</v>
      </c>
      <c r="E22690" s="101">
        <v>54.38</v>
      </c>
      <c r="F22690" s="102"/>
    </row>
    <row r="22691" ht="12.75" customHeight="1">
      <c r="A22691" s="100" t="s">
        <v>22584</v>
      </c>
      <c r="B22691" s="101">
        <v>388.9</v>
      </c>
      <c r="C22691" s="102"/>
      <c r="D22691" s="100" t="s">
        <v>23056</v>
      </c>
      <c r="E22691" s="101">
        <v>54.38</v>
      </c>
      <c r="F22691" s="102"/>
    </row>
    <row r="22692" ht="12.75" customHeight="1">
      <c r="A22692" s="100" t="s">
        <v>35196</v>
      </c>
      <c r="B22692" s="101">
        <v>558.2</v>
      </c>
      <c r="C22692" s="102"/>
      <c r="D22692" s="100" t="s">
        <v>35475</v>
      </c>
      <c r="E22692" s="101">
        <v>86.09</v>
      </c>
      <c r="F22692" s="102"/>
    </row>
    <row r="22693" ht="12.75" customHeight="1">
      <c r="A22693" s="100" t="s">
        <v>22586</v>
      </c>
      <c r="B22693" s="101">
        <v>544.69</v>
      </c>
      <c r="C22693" s="102"/>
      <c r="D22693" s="100" t="s">
        <v>23058</v>
      </c>
      <c r="E22693" s="101">
        <v>74.62</v>
      </c>
      <c r="F22693" s="102"/>
    </row>
    <row r="22694" ht="12.75" customHeight="1">
      <c r="A22694" s="100" t="s">
        <v>35197</v>
      </c>
      <c r="B22694" s="101">
        <v>76.26</v>
      </c>
      <c r="C22694" s="102"/>
      <c r="D22694" s="100" t="s">
        <v>35476</v>
      </c>
      <c r="E22694" s="101">
        <v>86.09</v>
      </c>
      <c r="F22694" s="102"/>
    </row>
    <row r="22695" ht="12.75" customHeight="1">
      <c r="A22695" s="100" t="s">
        <v>22588</v>
      </c>
      <c r="B22695" s="101">
        <v>66.12</v>
      </c>
      <c r="C22695" s="102"/>
      <c r="D22695" s="100" t="s">
        <v>23060</v>
      </c>
      <c r="E22695" s="101">
        <v>74.62</v>
      </c>
      <c r="F22695" s="102"/>
    </row>
    <row r="22696" ht="12.75" customHeight="1">
      <c r="A22696" s="100" t="s">
        <v>35198</v>
      </c>
      <c r="B22696" s="101">
        <v>12.71</v>
      </c>
      <c r="C22696" s="102"/>
      <c r="D22696" s="100" t="s">
        <v>35477</v>
      </c>
      <c r="E22696" s="101">
        <v>38.43</v>
      </c>
      <c r="F22696" s="102"/>
    </row>
    <row r="22697" ht="12.75" customHeight="1">
      <c r="A22697" s="100" t="s">
        <v>22590</v>
      </c>
      <c r="B22697" s="101">
        <v>11.02</v>
      </c>
      <c r="C22697" s="102"/>
      <c r="D22697" s="100" t="s">
        <v>23062</v>
      </c>
      <c r="E22697" s="101">
        <v>33.31</v>
      </c>
      <c r="F22697" s="102"/>
    </row>
    <row r="22698" ht="12.75" customHeight="1">
      <c r="A22698" s="100" t="s">
        <v>35199</v>
      </c>
      <c r="B22698" s="101">
        <v>205.0</v>
      </c>
      <c r="C22698" s="102"/>
      <c r="D22698" s="100" t="s">
        <v>35478</v>
      </c>
      <c r="E22698" s="101">
        <v>21.52</v>
      </c>
      <c r="F22698" s="102"/>
    </row>
    <row r="22699" ht="12.75" customHeight="1">
      <c r="A22699" s="100" t="s">
        <v>22592</v>
      </c>
      <c r="B22699" s="101">
        <v>205.0</v>
      </c>
      <c r="C22699" s="102"/>
      <c r="D22699" s="100" t="s">
        <v>23064</v>
      </c>
      <c r="E22699" s="101">
        <v>18.65</v>
      </c>
      <c r="F22699" s="102"/>
    </row>
    <row r="22700" ht="12.75" customHeight="1">
      <c r="A22700" s="100" t="s">
        <v>35200</v>
      </c>
      <c r="B22700" s="101">
        <v>304.7</v>
      </c>
      <c r="C22700" s="102"/>
      <c r="D22700" s="100" t="s">
        <v>35479</v>
      </c>
      <c r="E22700" s="101">
        <v>26.9</v>
      </c>
      <c r="F22700" s="102"/>
    </row>
    <row r="22701" ht="12.75" customHeight="1">
      <c r="A22701" s="100" t="s">
        <v>22594</v>
      </c>
      <c r="B22701" s="101">
        <v>304.7</v>
      </c>
      <c r="C22701" s="102"/>
      <c r="D22701" s="100" t="s">
        <v>23067</v>
      </c>
      <c r="E22701" s="101">
        <v>23.31</v>
      </c>
      <c r="F22701" s="102"/>
    </row>
    <row r="22702" ht="12.75" customHeight="1">
      <c r="A22702" s="100" t="s">
        <v>35201</v>
      </c>
      <c r="B22702" s="101">
        <v>64.28</v>
      </c>
      <c r="C22702" s="102"/>
      <c r="D22702" s="100" t="s">
        <v>35480</v>
      </c>
      <c r="E22702" s="101">
        <v>134.51</v>
      </c>
      <c r="F22702" s="102"/>
    </row>
    <row r="22703" ht="12.75" customHeight="1">
      <c r="A22703" s="100" t="s">
        <v>22596</v>
      </c>
      <c r="B22703" s="101">
        <v>64.28</v>
      </c>
      <c r="C22703" s="102"/>
      <c r="D22703" s="100" t="s">
        <v>23069</v>
      </c>
      <c r="E22703" s="101">
        <v>116.59</v>
      </c>
      <c r="F22703" s="102"/>
    </row>
    <row r="22704" ht="12.75" customHeight="1">
      <c r="A22704" s="100" t="s">
        <v>35202</v>
      </c>
      <c r="B22704" s="101">
        <v>193.9</v>
      </c>
      <c r="C22704" s="102"/>
      <c r="D22704" s="100" t="s">
        <v>35481</v>
      </c>
      <c r="E22704" s="101">
        <v>30.74</v>
      </c>
      <c r="F22704" s="102"/>
    </row>
    <row r="22705" ht="12.75" customHeight="1">
      <c r="A22705" s="100" t="s">
        <v>22598</v>
      </c>
      <c r="B22705" s="101">
        <v>193.9</v>
      </c>
      <c r="C22705" s="102"/>
      <c r="D22705" s="100" t="s">
        <v>23071</v>
      </c>
      <c r="E22705" s="101">
        <v>26.65</v>
      </c>
      <c r="F22705" s="102"/>
    </row>
    <row r="22706" ht="12.75" customHeight="1">
      <c r="A22706" s="100" t="s">
        <v>35203</v>
      </c>
      <c r="B22706" s="101">
        <v>270.0</v>
      </c>
      <c r="C22706" s="102"/>
      <c r="D22706" s="100" t="s">
        <v>35482</v>
      </c>
      <c r="E22706" s="101">
        <v>21.52</v>
      </c>
      <c r="F22706" s="102"/>
    </row>
    <row r="22707" ht="12.75" customHeight="1">
      <c r="A22707" s="100" t="s">
        <v>22600</v>
      </c>
      <c r="B22707" s="101">
        <v>270.0</v>
      </c>
      <c r="C22707" s="102"/>
      <c r="D22707" s="100" t="s">
        <v>23073</v>
      </c>
      <c r="E22707" s="101">
        <v>18.65</v>
      </c>
      <c r="F22707" s="102"/>
    </row>
    <row r="22708" ht="12.75" customHeight="1">
      <c r="A22708" s="100" t="s">
        <v>35204</v>
      </c>
      <c r="B22708" s="101">
        <v>7.31</v>
      </c>
      <c r="C22708" s="102"/>
      <c r="D22708" s="100" t="s">
        <v>35483</v>
      </c>
      <c r="E22708" s="101">
        <v>35.87</v>
      </c>
      <c r="F22708" s="102"/>
    </row>
    <row r="22709" ht="12.75" customHeight="1">
      <c r="A22709" s="100" t="s">
        <v>22602</v>
      </c>
      <c r="B22709" s="101">
        <v>7.31</v>
      </c>
      <c r="C22709" s="102"/>
      <c r="D22709" s="100" t="s">
        <v>23075</v>
      </c>
      <c r="E22709" s="101">
        <v>31.09</v>
      </c>
      <c r="F22709" s="102"/>
    </row>
    <row r="22710" ht="12.75" customHeight="1">
      <c r="A22710" s="100" t="s">
        <v>35205</v>
      </c>
      <c r="B22710" s="101">
        <v>18.04</v>
      </c>
      <c r="C22710" s="102"/>
      <c r="D22710" s="100" t="s">
        <v>35484</v>
      </c>
      <c r="E22710" s="101">
        <v>4.3</v>
      </c>
      <c r="F22710" s="102"/>
    </row>
    <row r="22711" ht="12.75" customHeight="1">
      <c r="A22711" s="100" t="s">
        <v>22604</v>
      </c>
      <c r="B22711" s="101">
        <v>18.04</v>
      </c>
      <c r="C22711" s="102"/>
      <c r="D22711" s="100" t="s">
        <v>23077</v>
      </c>
      <c r="E22711" s="101">
        <v>3.73</v>
      </c>
      <c r="F22711" s="102"/>
    </row>
    <row r="22712" ht="12.75" customHeight="1">
      <c r="A22712" s="100" t="s">
        <v>35206</v>
      </c>
      <c r="B22712" s="101">
        <v>28.95</v>
      </c>
      <c r="C22712" s="102"/>
      <c r="D22712" s="100" t="s">
        <v>35485</v>
      </c>
      <c r="E22712" s="101">
        <v>2.39</v>
      </c>
      <c r="F22712" s="102"/>
    </row>
    <row r="22713" ht="12.75" customHeight="1">
      <c r="A22713" s="100" t="s">
        <v>22606</v>
      </c>
      <c r="B22713" s="101">
        <v>28.95</v>
      </c>
      <c r="C22713" s="102"/>
      <c r="D22713" s="100" t="s">
        <v>23079</v>
      </c>
      <c r="E22713" s="101">
        <v>2.07</v>
      </c>
      <c r="F22713" s="102"/>
    </row>
    <row r="22714" ht="12.75" customHeight="1">
      <c r="A22714" s="100" t="s">
        <v>35207</v>
      </c>
      <c r="B22714" s="101">
        <v>33.32</v>
      </c>
      <c r="C22714" s="102"/>
      <c r="D22714" s="100" t="s">
        <v>35486</v>
      </c>
      <c r="E22714" s="101">
        <v>59.64</v>
      </c>
      <c r="F22714" s="102"/>
    </row>
    <row r="22715" ht="12.75" customHeight="1">
      <c r="A22715" s="100" t="s">
        <v>22608</v>
      </c>
      <c r="B22715" s="101">
        <v>33.32</v>
      </c>
      <c r="C22715" s="102"/>
      <c r="D22715" s="100" t="s">
        <v>23081</v>
      </c>
      <c r="E22715" s="101">
        <v>53.91</v>
      </c>
      <c r="F22715" s="102"/>
    </row>
    <row r="22716" ht="12.75" customHeight="1">
      <c r="A22716" s="100" t="s">
        <v>35208</v>
      </c>
      <c r="B22716" s="101">
        <v>61.46</v>
      </c>
      <c r="C22716" s="102"/>
      <c r="D22716" s="100" t="s">
        <v>35487</v>
      </c>
      <c r="E22716" s="101">
        <v>99.39</v>
      </c>
      <c r="F22716" s="102"/>
    </row>
    <row r="22717" ht="12.75" customHeight="1">
      <c r="A22717" s="100" t="s">
        <v>22610</v>
      </c>
      <c r="B22717" s="101">
        <v>61.46</v>
      </c>
      <c r="C22717" s="102"/>
      <c r="D22717" s="100" t="s">
        <v>23083</v>
      </c>
      <c r="E22717" s="101">
        <v>89.83</v>
      </c>
      <c r="F22717" s="102"/>
    </row>
    <row r="22718" ht="12.75" customHeight="1">
      <c r="A22718" s="100" t="s">
        <v>35209</v>
      </c>
      <c r="B22718" s="101">
        <v>3.0</v>
      </c>
      <c r="C22718" s="102"/>
      <c r="D22718" s="100" t="s">
        <v>35488</v>
      </c>
      <c r="E22718" s="101">
        <v>25.71</v>
      </c>
      <c r="F22718" s="102"/>
    </row>
    <row r="22719" ht="12.75" customHeight="1">
      <c r="A22719" s="100" t="s">
        <v>22612</v>
      </c>
      <c r="B22719" s="101">
        <v>3.0</v>
      </c>
      <c r="C22719" s="102"/>
      <c r="D22719" s="100" t="s">
        <v>23085</v>
      </c>
      <c r="E22719" s="101">
        <v>23.24</v>
      </c>
      <c r="F22719" s="102"/>
    </row>
    <row r="22720" ht="12.75" customHeight="1">
      <c r="A22720" s="100" t="s">
        <v>35210</v>
      </c>
      <c r="B22720" s="101">
        <v>11.7</v>
      </c>
      <c r="C22720" s="102"/>
      <c r="D22720" s="100" t="s">
        <v>35489</v>
      </c>
      <c r="E22720" s="101">
        <v>8.26</v>
      </c>
      <c r="F22720" s="102"/>
    </row>
    <row r="22721" ht="12.75" customHeight="1">
      <c r="A22721" s="100" t="s">
        <v>22614</v>
      </c>
      <c r="B22721" s="101">
        <v>11.7</v>
      </c>
      <c r="C22721" s="102"/>
      <c r="D22721" s="100" t="s">
        <v>23087</v>
      </c>
      <c r="E22721" s="101">
        <v>7.46</v>
      </c>
      <c r="F22721" s="102"/>
    </row>
    <row r="22722" ht="12.75" customHeight="1">
      <c r="A22722" s="100" t="s">
        <v>35211</v>
      </c>
      <c r="B22722" s="101">
        <v>49.47</v>
      </c>
      <c r="C22722" s="102"/>
      <c r="D22722" s="100" t="s">
        <v>35490</v>
      </c>
      <c r="E22722" s="101">
        <v>9.92</v>
      </c>
      <c r="F22722" s="102"/>
    </row>
    <row r="22723" ht="12.75" customHeight="1">
      <c r="A22723" s="100" t="s">
        <v>22616</v>
      </c>
      <c r="B22723" s="101">
        <v>49.47</v>
      </c>
      <c r="C22723" s="102"/>
      <c r="D22723" s="100" t="s">
        <v>23089</v>
      </c>
      <c r="E22723" s="101">
        <v>8.96</v>
      </c>
      <c r="F22723" s="102"/>
    </row>
    <row r="22724" ht="12.75" customHeight="1">
      <c r="A22724" s="100" t="s">
        <v>35212</v>
      </c>
      <c r="B22724" s="101">
        <v>1.06</v>
      </c>
      <c r="C22724" s="102"/>
      <c r="D22724" s="100" t="s">
        <v>35491</v>
      </c>
      <c r="E22724" s="101">
        <v>124.23</v>
      </c>
      <c r="F22724" s="102"/>
    </row>
    <row r="22725" ht="12.75" customHeight="1">
      <c r="A22725" s="100" t="s">
        <v>22618</v>
      </c>
      <c r="B22725" s="101">
        <v>1.06</v>
      </c>
      <c r="C22725" s="102"/>
      <c r="D22725" s="100" t="s">
        <v>23091</v>
      </c>
      <c r="E22725" s="101">
        <v>112.28</v>
      </c>
      <c r="F22725" s="102"/>
    </row>
    <row r="22726" ht="12.75" customHeight="1">
      <c r="A22726" s="100" t="s">
        <v>35213</v>
      </c>
      <c r="B22726" s="101">
        <v>2.87</v>
      </c>
      <c r="C22726" s="102"/>
      <c r="D22726" s="100" t="s">
        <v>35492</v>
      </c>
      <c r="E22726" s="101">
        <v>9.16</v>
      </c>
      <c r="F22726" s="102"/>
    </row>
    <row r="22727" ht="12.75" customHeight="1">
      <c r="A22727" s="100" t="s">
        <v>22620</v>
      </c>
      <c r="B22727" s="101">
        <v>2.87</v>
      </c>
      <c r="C22727" s="102"/>
      <c r="D22727" s="100" t="s">
        <v>23093</v>
      </c>
      <c r="E22727" s="101">
        <v>8.8</v>
      </c>
      <c r="F22727" s="102"/>
    </row>
    <row r="22728" ht="12.75" customHeight="1">
      <c r="A22728" s="100" t="s">
        <v>35214</v>
      </c>
      <c r="B22728" s="101">
        <v>4.7</v>
      </c>
      <c r="C22728" s="102"/>
      <c r="D22728" s="100" t="s">
        <v>35493</v>
      </c>
      <c r="E22728" s="101">
        <v>0.63</v>
      </c>
      <c r="F22728" s="102"/>
    </row>
    <row r="22729" ht="12.75" customHeight="1">
      <c r="A22729" s="100" t="s">
        <v>22622</v>
      </c>
      <c r="B22729" s="101">
        <v>4.7</v>
      </c>
      <c r="C22729" s="102"/>
      <c r="D22729" s="100" t="s">
        <v>23095</v>
      </c>
      <c r="E22729" s="101">
        <v>0.63</v>
      </c>
      <c r="F22729" s="102"/>
    </row>
    <row r="22730" ht="12.75" customHeight="1">
      <c r="A22730" s="100" t="s">
        <v>35215</v>
      </c>
      <c r="B22730" s="101">
        <v>6.95</v>
      </c>
      <c r="C22730" s="102"/>
      <c r="D22730" s="100" t="s">
        <v>35494</v>
      </c>
      <c r="E22730" s="101">
        <v>6.14</v>
      </c>
      <c r="F22730" s="102"/>
    </row>
    <row r="22731" ht="12.75" customHeight="1">
      <c r="A22731" s="100" t="s">
        <v>22624</v>
      </c>
      <c r="B22731" s="101">
        <v>6.95</v>
      </c>
      <c r="C22731" s="102"/>
      <c r="D22731" s="100" t="s">
        <v>23097</v>
      </c>
      <c r="E22731" s="101">
        <v>6.14</v>
      </c>
      <c r="F22731" s="102"/>
    </row>
    <row r="22732" ht="12.75" customHeight="1">
      <c r="A22732" s="100" t="s">
        <v>35216</v>
      </c>
      <c r="B22732" s="101">
        <v>1.36</v>
      </c>
      <c r="C22732" s="102"/>
      <c r="D22732" s="100" t="s">
        <v>35495</v>
      </c>
      <c r="E22732" s="101">
        <v>6.14</v>
      </c>
      <c r="F22732" s="102"/>
    </row>
    <row r="22733" ht="12.75" customHeight="1">
      <c r="A22733" s="100" t="s">
        <v>22626</v>
      </c>
      <c r="B22733" s="101">
        <v>1.36</v>
      </c>
      <c r="C22733" s="102"/>
      <c r="D22733" s="100" t="s">
        <v>23099</v>
      </c>
      <c r="E22733" s="101">
        <v>6.14</v>
      </c>
      <c r="F22733" s="102"/>
    </row>
    <row r="22734" ht="12.75" customHeight="1">
      <c r="A22734" s="100" t="s">
        <v>35217</v>
      </c>
      <c r="B22734" s="101">
        <v>2.79</v>
      </c>
      <c r="C22734" s="102"/>
      <c r="D22734" s="100" t="s">
        <v>35496</v>
      </c>
      <c r="E22734" s="101">
        <v>6.23</v>
      </c>
      <c r="F22734" s="102"/>
    </row>
    <row r="22735" ht="12.75" customHeight="1">
      <c r="A22735" s="100" t="s">
        <v>22628</v>
      </c>
      <c r="B22735" s="101">
        <v>2.79</v>
      </c>
      <c r="C22735" s="102"/>
      <c r="D22735" s="100" t="s">
        <v>23101</v>
      </c>
      <c r="E22735" s="101">
        <v>6.23</v>
      </c>
      <c r="F22735" s="102"/>
    </row>
    <row r="22736" ht="12.75" customHeight="1">
      <c r="A22736" s="100" t="s">
        <v>35218</v>
      </c>
      <c r="B22736" s="101">
        <v>12.58</v>
      </c>
      <c r="C22736" s="102"/>
      <c r="D22736" s="100" t="s">
        <v>35497</v>
      </c>
      <c r="E22736" s="101">
        <v>86.47</v>
      </c>
      <c r="F22736" s="102"/>
    </row>
    <row r="22737" ht="12.75" customHeight="1">
      <c r="A22737" s="100" t="s">
        <v>22630</v>
      </c>
      <c r="B22737" s="101">
        <v>12.58</v>
      </c>
      <c r="C22737" s="102"/>
      <c r="D22737" s="100" t="s">
        <v>23103</v>
      </c>
      <c r="E22737" s="101">
        <v>85.58</v>
      </c>
      <c r="F22737" s="102"/>
    </row>
    <row r="22738" ht="12.75" customHeight="1">
      <c r="A22738" s="100" t="s">
        <v>35219</v>
      </c>
      <c r="B22738" s="101">
        <v>0.93</v>
      </c>
      <c r="C22738" s="102"/>
      <c r="D22738" s="100" t="s">
        <v>35498</v>
      </c>
      <c r="E22738" s="101">
        <v>17.64</v>
      </c>
      <c r="F22738" s="102"/>
    </row>
    <row r="22739" ht="12.75" customHeight="1">
      <c r="A22739" s="100" t="s">
        <v>22632</v>
      </c>
      <c r="B22739" s="101">
        <v>0.93</v>
      </c>
      <c r="C22739" s="102"/>
      <c r="D22739" s="100" t="s">
        <v>23105</v>
      </c>
      <c r="E22739" s="101">
        <v>17.43</v>
      </c>
      <c r="F22739" s="102"/>
    </row>
    <row r="22740" ht="12.75" customHeight="1">
      <c r="A22740" s="100" t="s">
        <v>35220</v>
      </c>
      <c r="B22740" s="101">
        <v>1.49</v>
      </c>
      <c r="C22740" s="102"/>
      <c r="D22740" s="100" t="s">
        <v>35499</v>
      </c>
      <c r="E22740" s="101">
        <v>252.75</v>
      </c>
      <c r="F22740" s="102"/>
    </row>
    <row r="22741" ht="12.75" customHeight="1">
      <c r="A22741" s="100" t="s">
        <v>22634</v>
      </c>
      <c r="B22741" s="101">
        <v>1.49</v>
      </c>
      <c r="C22741" s="102"/>
      <c r="D22741" s="100" t="s">
        <v>23107</v>
      </c>
      <c r="E22741" s="101">
        <v>246.54</v>
      </c>
      <c r="F22741" s="102"/>
    </row>
    <row r="22742" ht="12.75" customHeight="1">
      <c r="A22742" s="100" t="s">
        <v>35221</v>
      </c>
      <c r="B22742" s="101">
        <v>4.66</v>
      </c>
      <c r="C22742" s="102"/>
      <c r="D22742" s="100" t="s">
        <v>35500</v>
      </c>
      <c r="E22742" s="101">
        <v>27.85</v>
      </c>
      <c r="F22742" s="102"/>
    </row>
    <row r="22743" ht="12.75" customHeight="1">
      <c r="A22743" s="100" t="s">
        <v>22636</v>
      </c>
      <c r="B22743" s="101">
        <v>4.66</v>
      </c>
      <c r="C22743" s="102"/>
      <c r="D22743" s="100" t="s">
        <v>23109</v>
      </c>
      <c r="E22743" s="101">
        <v>27.31</v>
      </c>
      <c r="F22743" s="102"/>
    </row>
    <row r="22744" ht="12.75" customHeight="1">
      <c r="A22744" s="100" t="s">
        <v>35222</v>
      </c>
      <c r="B22744" s="101">
        <v>16.39</v>
      </c>
      <c r="C22744" s="102"/>
      <c r="D22744" s="100" t="s">
        <v>35501</v>
      </c>
      <c r="E22744" s="101">
        <v>85.45</v>
      </c>
      <c r="F22744" s="102"/>
    </row>
    <row r="22745" ht="12.75" customHeight="1">
      <c r="A22745" s="100" t="s">
        <v>22638</v>
      </c>
      <c r="B22745" s="101">
        <v>16.39</v>
      </c>
      <c r="C22745" s="102"/>
      <c r="D22745" s="100" t="s">
        <v>23111</v>
      </c>
      <c r="E22745" s="101">
        <v>85.21</v>
      </c>
      <c r="F22745" s="102"/>
    </row>
    <row r="22746" ht="12.75" customHeight="1">
      <c r="A22746" s="100" t="s">
        <v>35223</v>
      </c>
      <c r="B22746" s="101">
        <v>0.62</v>
      </c>
      <c r="C22746" s="102"/>
      <c r="D22746" s="100" t="s">
        <v>35502</v>
      </c>
      <c r="E22746" s="101">
        <v>36.99</v>
      </c>
      <c r="F22746" s="102"/>
    </row>
    <row r="22747" ht="12.75" customHeight="1">
      <c r="A22747" s="100" t="s">
        <v>22640</v>
      </c>
      <c r="B22747" s="101">
        <v>0.62</v>
      </c>
      <c r="C22747" s="102"/>
      <c r="D22747" s="100" t="s">
        <v>23113</v>
      </c>
      <c r="E22747" s="101">
        <v>35.06</v>
      </c>
      <c r="F22747" s="102"/>
    </row>
    <row r="22748" ht="12.75" customHeight="1">
      <c r="A22748" s="100" t="s">
        <v>35224</v>
      </c>
      <c r="B22748" s="101">
        <v>0.87</v>
      </c>
      <c r="C22748" s="102"/>
      <c r="D22748" s="100" t="s">
        <v>35503</v>
      </c>
      <c r="E22748" s="101">
        <v>268.86</v>
      </c>
      <c r="F22748" s="102"/>
    </row>
    <row r="22749" ht="12.75" customHeight="1">
      <c r="A22749" s="100" t="s">
        <v>22642</v>
      </c>
      <c r="B22749" s="101">
        <v>0.87</v>
      </c>
      <c r="C22749" s="102"/>
      <c r="D22749" s="100" t="s">
        <v>23115</v>
      </c>
      <c r="E22749" s="101">
        <v>262.65</v>
      </c>
      <c r="F22749" s="102"/>
    </row>
    <row r="22750" ht="12.75" customHeight="1">
      <c r="A22750" s="100" t="s">
        <v>35225</v>
      </c>
      <c r="B22750" s="101">
        <v>2.1</v>
      </c>
      <c r="C22750" s="102"/>
      <c r="D22750" s="100" t="s">
        <v>35504</v>
      </c>
      <c r="E22750" s="101">
        <v>277.13</v>
      </c>
      <c r="F22750" s="102"/>
    </row>
    <row r="22751" ht="12.75" customHeight="1">
      <c r="A22751" s="100" t="s">
        <v>22644</v>
      </c>
      <c r="B22751" s="101">
        <v>2.1</v>
      </c>
      <c r="C22751" s="102"/>
      <c r="D22751" s="100" t="s">
        <v>23117</v>
      </c>
      <c r="E22751" s="101">
        <v>270.92</v>
      </c>
      <c r="F22751" s="102"/>
    </row>
    <row r="22752" ht="12.75" customHeight="1">
      <c r="A22752" s="100" t="s">
        <v>35226</v>
      </c>
      <c r="B22752" s="101">
        <v>3.39</v>
      </c>
      <c r="C22752" s="102"/>
      <c r="D22752" s="100" t="s">
        <v>35505</v>
      </c>
      <c r="E22752" s="101">
        <v>83.23</v>
      </c>
      <c r="F22752" s="102"/>
    </row>
    <row r="22753" ht="12.75" customHeight="1">
      <c r="A22753" s="100" t="s">
        <v>22646</v>
      </c>
      <c r="B22753" s="101">
        <v>3.39</v>
      </c>
      <c r="C22753" s="102"/>
      <c r="D22753" s="100" t="s">
        <v>23119</v>
      </c>
      <c r="E22753" s="101">
        <v>75.93</v>
      </c>
      <c r="F22753" s="102"/>
    </row>
    <row r="22754" ht="12.75" customHeight="1">
      <c r="A22754" s="100" t="s">
        <v>35227</v>
      </c>
      <c r="B22754" s="101">
        <v>9.46</v>
      </c>
      <c r="C22754" s="102"/>
      <c r="D22754" s="100" t="s">
        <v>35506</v>
      </c>
      <c r="E22754" s="101">
        <v>1053383.49</v>
      </c>
      <c r="F22754" s="102"/>
    </row>
    <row r="22755" ht="12.75" customHeight="1">
      <c r="A22755" s="100" t="s">
        <v>22648</v>
      </c>
      <c r="B22755" s="101">
        <v>8.62</v>
      </c>
      <c r="C22755" s="102"/>
      <c r="D22755" s="100" t="s">
        <v>23121</v>
      </c>
      <c r="E22755" s="101">
        <v>1053383.49</v>
      </c>
      <c r="F22755" s="102"/>
    </row>
    <row r="22756" ht="12.75" customHeight="1">
      <c r="A22756" s="100" t="s">
        <v>35228</v>
      </c>
      <c r="B22756" s="101">
        <v>14.39</v>
      </c>
      <c r="C22756" s="102"/>
      <c r="D22756" s="100" t="s">
        <v>35507</v>
      </c>
      <c r="E22756" s="101">
        <v>34671.46</v>
      </c>
      <c r="F22756" s="102"/>
    </row>
    <row r="22757" ht="12.75" customHeight="1">
      <c r="A22757" s="100" t="s">
        <v>22650</v>
      </c>
      <c r="B22757" s="101">
        <v>14.39</v>
      </c>
      <c r="C22757" s="102"/>
      <c r="D22757" s="100" t="s">
        <v>23123</v>
      </c>
      <c r="E22757" s="101">
        <v>34671.46</v>
      </c>
      <c r="F22757" s="102"/>
    </row>
    <row r="22758" ht="12.75" customHeight="1">
      <c r="A22758" s="100" t="s">
        <v>35229</v>
      </c>
      <c r="B22758" s="101">
        <v>25.98</v>
      </c>
      <c r="C22758" s="102"/>
      <c r="D22758" s="100" t="s">
        <v>35508</v>
      </c>
      <c r="E22758" s="101">
        <v>933735.88</v>
      </c>
      <c r="F22758" s="102"/>
    </row>
    <row r="22759" ht="12.75" customHeight="1">
      <c r="A22759" s="100" t="s">
        <v>22652</v>
      </c>
      <c r="B22759" s="101">
        <v>25.98</v>
      </c>
      <c r="C22759" s="102"/>
      <c r="D22759" s="100" t="s">
        <v>23125</v>
      </c>
      <c r="E22759" s="101">
        <v>933735.88</v>
      </c>
      <c r="F22759" s="102"/>
    </row>
    <row r="22760" ht="12.75" customHeight="1">
      <c r="A22760" s="100" t="s">
        <v>35230</v>
      </c>
      <c r="B22760" s="101">
        <v>73.73</v>
      </c>
      <c r="C22760" s="102"/>
      <c r="D22760" s="100" t="s">
        <v>35509</v>
      </c>
      <c r="E22760" s="101">
        <v>803646.25</v>
      </c>
      <c r="F22760" s="102"/>
    </row>
    <row r="22761" ht="12.75" customHeight="1">
      <c r="A22761" s="100" t="s">
        <v>22654</v>
      </c>
      <c r="B22761" s="101">
        <v>73.73</v>
      </c>
      <c r="C22761" s="102"/>
      <c r="D22761" s="100" t="s">
        <v>23127</v>
      </c>
      <c r="E22761" s="101">
        <v>803646.25</v>
      </c>
      <c r="F22761" s="102"/>
    </row>
    <row r="22762" ht="12.75" customHeight="1">
      <c r="A22762" s="100" t="s">
        <v>35231</v>
      </c>
      <c r="B22762" s="101">
        <v>7.32</v>
      </c>
      <c r="C22762" s="102"/>
      <c r="D22762" s="100" t="s">
        <v>35510</v>
      </c>
      <c r="E22762" s="101">
        <v>803646.25</v>
      </c>
      <c r="F22762" s="102"/>
    </row>
    <row r="22763" ht="12.75" customHeight="1">
      <c r="A22763" s="100" t="s">
        <v>22656</v>
      </c>
      <c r="B22763" s="101">
        <v>7.32</v>
      </c>
      <c r="C22763" s="102"/>
      <c r="D22763" s="100" t="s">
        <v>23129</v>
      </c>
      <c r="E22763" s="101">
        <v>803646.25</v>
      </c>
      <c r="F22763" s="102"/>
    </row>
    <row r="22764" ht="12.75" customHeight="1">
      <c r="A22764" s="100" t="s">
        <v>35511</v>
      </c>
      <c r="B22764" s="101">
        <v>1647.44</v>
      </c>
      <c r="C22764" s="102"/>
      <c r="D22764" s="100" t="s">
        <v>35512</v>
      </c>
      <c r="E22764" s="101">
        <v>1017951.48</v>
      </c>
      <c r="F22764" s="102"/>
    </row>
    <row r="22765" ht="12.75" customHeight="1">
      <c r="A22765" s="100" t="s">
        <v>35513</v>
      </c>
      <c r="B22765" s="101">
        <v>1647.44</v>
      </c>
      <c r="C22765" s="102"/>
      <c r="D22765" s="100" t="s">
        <v>23131</v>
      </c>
      <c r="E22765" s="101">
        <v>1017951.48</v>
      </c>
      <c r="F22765" s="102"/>
    </row>
    <row r="22766" ht="12.75" customHeight="1">
      <c r="A22766" s="100" t="s">
        <v>35514</v>
      </c>
      <c r="B22766" s="101">
        <v>2234.55</v>
      </c>
      <c r="C22766" s="102"/>
      <c r="D22766" s="100" t="s">
        <v>35515</v>
      </c>
      <c r="E22766" s="101">
        <v>33.0</v>
      </c>
      <c r="F22766" s="102"/>
    </row>
    <row r="22767" ht="12.75" customHeight="1">
      <c r="A22767" s="100" t="s">
        <v>35516</v>
      </c>
      <c r="B22767" s="101">
        <v>2234.55</v>
      </c>
      <c r="C22767" s="102"/>
      <c r="D22767" s="100" t="s">
        <v>23133</v>
      </c>
      <c r="E22767" s="101">
        <v>33.0</v>
      </c>
      <c r="F22767" s="102"/>
    </row>
    <row r="22768" ht="12.75" customHeight="1">
      <c r="A22768" s="100" t="s">
        <v>35517</v>
      </c>
      <c r="B22768" s="101">
        <v>1215.45</v>
      </c>
      <c r="C22768" s="102"/>
      <c r="D22768" s="100" t="s">
        <v>35518</v>
      </c>
      <c r="E22768" s="101">
        <v>36.25</v>
      </c>
      <c r="F22768" s="102"/>
    </row>
    <row r="22769" ht="12.75" customHeight="1">
      <c r="A22769" s="100" t="s">
        <v>35519</v>
      </c>
      <c r="B22769" s="101">
        <v>1215.45</v>
      </c>
      <c r="C22769" s="102"/>
      <c r="D22769" s="100" t="s">
        <v>23135</v>
      </c>
      <c r="E22769" s="101">
        <v>36.25</v>
      </c>
      <c r="F22769" s="102"/>
    </row>
    <row r="22770" ht="12.75" customHeight="1">
      <c r="A22770" s="100" t="s">
        <v>35232</v>
      </c>
      <c r="B22770" s="101">
        <v>88.97</v>
      </c>
      <c r="C22770" s="102"/>
      <c r="D22770" s="100" t="s">
        <v>35520</v>
      </c>
      <c r="E22770" s="101">
        <v>37.78</v>
      </c>
      <c r="F22770" s="102"/>
    </row>
    <row r="22771" ht="12.75" customHeight="1">
      <c r="A22771" s="100" t="s">
        <v>22658</v>
      </c>
      <c r="B22771" s="101">
        <v>77.14</v>
      </c>
      <c r="C22771" s="102"/>
      <c r="D22771" s="100" t="s">
        <v>23137</v>
      </c>
      <c r="E22771" s="101">
        <v>37.78</v>
      </c>
      <c r="F22771" s="102"/>
    </row>
    <row r="22772" ht="12.75" customHeight="1">
      <c r="A22772" s="100" t="s">
        <v>35521</v>
      </c>
      <c r="B22772" s="101">
        <v>244.85</v>
      </c>
      <c r="C22772" s="102"/>
      <c r="D22772" s="100" t="s">
        <v>35522</v>
      </c>
      <c r="E22772" s="101">
        <v>43.31</v>
      </c>
      <c r="F22772" s="102"/>
    </row>
    <row r="22773" ht="12.75" customHeight="1">
      <c r="A22773" s="100" t="s">
        <v>35523</v>
      </c>
      <c r="B22773" s="101">
        <v>233.02</v>
      </c>
      <c r="C22773" s="102"/>
      <c r="D22773" s="100" t="s">
        <v>23139</v>
      </c>
      <c r="E22773" s="101">
        <v>43.31</v>
      </c>
      <c r="F22773" s="102"/>
    </row>
    <row r="22774" ht="12.75" customHeight="1">
      <c r="A22774" s="100" t="s">
        <v>35233</v>
      </c>
      <c r="B22774" s="101">
        <v>961.17</v>
      </c>
      <c r="C22774" s="102"/>
      <c r="D22774" s="100" t="s">
        <v>35524</v>
      </c>
      <c r="E22774" s="101">
        <v>44.21</v>
      </c>
      <c r="F22774" s="102"/>
    </row>
    <row r="22775" ht="12.75" customHeight="1">
      <c r="A22775" s="100" t="s">
        <v>22660</v>
      </c>
      <c r="B22775" s="101">
        <v>961.17</v>
      </c>
      <c r="C22775" s="102"/>
      <c r="D22775" s="100" t="s">
        <v>23141</v>
      </c>
      <c r="E22775" s="101">
        <v>44.21</v>
      </c>
      <c r="F22775" s="102"/>
    </row>
    <row r="22776" ht="12.75" customHeight="1">
      <c r="A22776" s="100" t="s">
        <v>35234</v>
      </c>
      <c r="B22776" s="101">
        <v>1833.41</v>
      </c>
      <c r="C22776" s="102"/>
      <c r="D22776" s="100" t="s">
        <v>35525</v>
      </c>
      <c r="E22776" s="101">
        <v>53.17</v>
      </c>
      <c r="F22776" s="102"/>
    </row>
    <row r="22777" ht="12.75" customHeight="1">
      <c r="A22777" s="100" t="s">
        <v>22662</v>
      </c>
      <c r="B22777" s="101">
        <v>1833.41</v>
      </c>
      <c r="C22777" s="102"/>
      <c r="D22777" s="100" t="s">
        <v>23143</v>
      </c>
      <c r="E22777" s="101">
        <v>53.17</v>
      </c>
      <c r="F22777" s="102"/>
    </row>
    <row r="22778" ht="12.75" customHeight="1">
      <c r="A22778" s="100" t="s">
        <v>35526</v>
      </c>
      <c r="B22778" s="101">
        <v>426.89</v>
      </c>
      <c r="C22778" s="102"/>
      <c r="D22778" s="100" t="s">
        <v>35527</v>
      </c>
      <c r="E22778" s="101">
        <v>57.92</v>
      </c>
      <c r="F22778" s="102"/>
    </row>
    <row r="22779" ht="12.75" customHeight="1">
      <c r="A22779" s="100" t="s">
        <v>35528</v>
      </c>
      <c r="B22779" s="101">
        <v>426.89</v>
      </c>
      <c r="C22779" s="102"/>
      <c r="D22779" s="100" t="s">
        <v>23145</v>
      </c>
      <c r="E22779" s="101">
        <v>57.92</v>
      </c>
      <c r="F22779" s="102"/>
    </row>
    <row r="22780" ht="12.75" customHeight="1">
      <c r="A22780" s="100" t="s">
        <v>35235</v>
      </c>
      <c r="B22780" s="101">
        <v>324.3</v>
      </c>
      <c r="C22780" s="102"/>
      <c r="D22780" s="100" t="s">
        <v>35529</v>
      </c>
      <c r="E22780" s="101">
        <v>68.28</v>
      </c>
      <c r="F22780" s="102"/>
    </row>
    <row r="22781" ht="12.75" customHeight="1">
      <c r="A22781" s="100" t="s">
        <v>22664</v>
      </c>
      <c r="B22781" s="101">
        <v>324.3</v>
      </c>
      <c r="C22781" s="102"/>
      <c r="D22781" s="100" t="s">
        <v>23147</v>
      </c>
      <c r="E22781" s="101">
        <v>68.28</v>
      </c>
      <c r="F22781" s="102"/>
    </row>
    <row r="22782" ht="12.75" customHeight="1">
      <c r="A22782" s="100" t="s">
        <v>35530</v>
      </c>
      <c r="B22782" s="101">
        <v>29.72</v>
      </c>
      <c r="C22782" s="102"/>
      <c r="D22782" s="100" t="s">
        <v>35531</v>
      </c>
      <c r="E22782" s="101">
        <v>75.83</v>
      </c>
      <c r="F22782" s="102"/>
    </row>
    <row r="22783" ht="12.75" customHeight="1">
      <c r="A22783" s="100" t="s">
        <v>35532</v>
      </c>
      <c r="B22783" s="101">
        <v>29.72</v>
      </c>
      <c r="C22783" s="102"/>
      <c r="D22783" s="100" t="s">
        <v>23149</v>
      </c>
      <c r="E22783" s="101">
        <v>75.83</v>
      </c>
      <c r="F22783" s="102"/>
    </row>
    <row r="22784" ht="12.75" customHeight="1">
      <c r="A22784" s="100" t="s">
        <v>35236</v>
      </c>
      <c r="B22784" s="101">
        <v>348.9</v>
      </c>
      <c r="C22784" s="102"/>
      <c r="D22784" s="100" t="s">
        <v>35533</v>
      </c>
      <c r="E22784" s="101">
        <v>8.43</v>
      </c>
      <c r="F22784" s="102"/>
    </row>
    <row r="22785" ht="12.75" customHeight="1">
      <c r="A22785" s="100" t="s">
        <v>22666</v>
      </c>
      <c r="B22785" s="101">
        <v>348.9</v>
      </c>
      <c r="C22785" s="102"/>
      <c r="D22785" s="100" t="s">
        <v>23151</v>
      </c>
      <c r="E22785" s="101">
        <v>8.43</v>
      </c>
      <c r="F22785" s="102"/>
    </row>
    <row r="22786" ht="12.75" customHeight="1">
      <c r="A22786" s="100" t="s">
        <v>35534</v>
      </c>
      <c r="B22786" s="101">
        <v>572.96</v>
      </c>
      <c r="C22786" s="102"/>
      <c r="D22786" s="100" t="s">
        <v>35535</v>
      </c>
      <c r="E22786" s="101">
        <v>11.45</v>
      </c>
      <c r="F22786" s="102"/>
    </row>
    <row r="22787" ht="12.75" customHeight="1">
      <c r="A22787" s="100" t="s">
        <v>35536</v>
      </c>
      <c r="B22787" s="101">
        <v>572.96</v>
      </c>
      <c r="C22787" s="102"/>
      <c r="D22787" s="100" t="s">
        <v>23153</v>
      </c>
      <c r="E22787" s="101">
        <v>11.45</v>
      </c>
      <c r="F22787" s="102"/>
    </row>
    <row r="22788" ht="12.75" customHeight="1">
      <c r="A22788" s="100" t="s">
        <v>35237</v>
      </c>
      <c r="B22788" s="101">
        <v>176.55</v>
      </c>
      <c r="C22788" s="102"/>
      <c r="D22788" s="100" t="s">
        <v>35537</v>
      </c>
      <c r="E22788" s="101">
        <v>25.92</v>
      </c>
      <c r="F22788" s="102"/>
    </row>
    <row r="22789" ht="12.75" customHeight="1">
      <c r="A22789" s="100" t="s">
        <v>22668</v>
      </c>
      <c r="B22789" s="101">
        <v>176.55</v>
      </c>
      <c r="C22789" s="102"/>
      <c r="D22789" s="100" t="s">
        <v>23155</v>
      </c>
      <c r="E22789" s="101">
        <v>25.92</v>
      </c>
      <c r="F22789" s="102"/>
    </row>
    <row r="22790" ht="12.75" customHeight="1">
      <c r="A22790" s="100" t="s">
        <v>35238</v>
      </c>
      <c r="B22790" s="101">
        <v>175.9</v>
      </c>
      <c r="C22790" s="102"/>
      <c r="D22790" s="100" t="s">
        <v>35538</v>
      </c>
      <c r="E22790" s="101">
        <v>30.21</v>
      </c>
      <c r="F22790" s="102"/>
    </row>
    <row r="22791" ht="12.75" customHeight="1">
      <c r="A22791" s="100" t="s">
        <v>22670</v>
      </c>
      <c r="B22791" s="101">
        <v>175.9</v>
      </c>
      <c r="C22791" s="102"/>
      <c r="D22791" s="100" t="s">
        <v>23157</v>
      </c>
      <c r="E22791" s="101">
        <v>30.21</v>
      </c>
      <c r="F22791" s="102"/>
    </row>
    <row r="22792" ht="12.75" customHeight="1">
      <c r="A22792" s="100" t="s">
        <v>35539</v>
      </c>
      <c r="B22792" s="101">
        <v>572.96</v>
      </c>
      <c r="C22792" s="102"/>
      <c r="D22792" s="100" t="s">
        <v>35540</v>
      </c>
      <c r="E22792" s="101">
        <v>38.78</v>
      </c>
      <c r="F22792" s="102"/>
    </row>
    <row r="22793" ht="12.75" customHeight="1">
      <c r="A22793" s="100" t="s">
        <v>35541</v>
      </c>
      <c r="B22793" s="101">
        <v>572.96</v>
      </c>
      <c r="C22793" s="102"/>
      <c r="D22793" s="100" t="s">
        <v>23159</v>
      </c>
      <c r="E22793" s="101">
        <v>38.78</v>
      </c>
      <c r="F22793" s="102"/>
    </row>
    <row r="22794" ht="12.75" customHeight="1">
      <c r="A22794" s="100" t="s">
        <v>35542</v>
      </c>
      <c r="B22794" s="101">
        <v>516.03</v>
      </c>
      <c r="C22794" s="102"/>
      <c r="D22794" s="100" t="s">
        <v>35543</v>
      </c>
      <c r="E22794" s="101">
        <v>47.36</v>
      </c>
      <c r="F22794" s="102"/>
    </row>
    <row r="22795" ht="12.75" customHeight="1">
      <c r="A22795" s="100" t="s">
        <v>35544</v>
      </c>
      <c r="B22795" s="101">
        <v>516.03</v>
      </c>
      <c r="C22795" s="102"/>
      <c r="D22795" s="100" t="s">
        <v>23161</v>
      </c>
      <c r="E22795" s="101">
        <v>47.36</v>
      </c>
      <c r="F22795" s="102"/>
    </row>
    <row r="22796" ht="12.75" customHeight="1">
      <c r="A22796" s="100" t="s">
        <v>35239</v>
      </c>
      <c r="B22796" s="101">
        <v>686.21</v>
      </c>
      <c r="C22796" s="102"/>
      <c r="D22796" s="100" t="s">
        <v>35545</v>
      </c>
      <c r="E22796" s="101">
        <v>81.79</v>
      </c>
      <c r="F22796" s="102"/>
    </row>
    <row r="22797" ht="12.75" customHeight="1">
      <c r="A22797" s="100" t="s">
        <v>22672</v>
      </c>
      <c r="B22797" s="101">
        <v>686.21</v>
      </c>
      <c r="C22797" s="102"/>
      <c r="D22797" s="100" t="s">
        <v>23163</v>
      </c>
      <c r="E22797" s="101">
        <v>81.79</v>
      </c>
      <c r="F22797" s="102"/>
    </row>
    <row r="22798" ht="12.75" customHeight="1">
      <c r="A22798" s="100" t="s">
        <v>35240</v>
      </c>
      <c r="B22798" s="101">
        <v>3700.65</v>
      </c>
      <c r="C22798" s="102"/>
      <c r="D22798" s="100" t="s">
        <v>35546</v>
      </c>
      <c r="E22798" s="101">
        <v>37.0</v>
      </c>
      <c r="F22798" s="102"/>
    </row>
    <row r="22799" ht="12.75" customHeight="1">
      <c r="A22799" s="100" t="s">
        <v>22674</v>
      </c>
      <c r="B22799" s="101">
        <v>3700.65</v>
      </c>
      <c r="C22799" s="102"/>
      <c r="D22799" s="100" t="s">
        <v>23165</v>
      </c>
      <c r="E22799" s="101">
        <v>37.0</v>
      </c>
      <c r="F22799" s="102"/>
    </row>
    <row r="22800" ht="12.75" customHeight="1">
      <c r="A22800" s="100" t="s">
        <v>35547</v>
      </c>
      <c r="B22800" s="101">
        <v>40.4</v>
      </c>
      <c r="C22800" s="102"/>
      <c r="D22800" s="100" t="s">
        <v>35548</v>
      </c>
      <c r="E22800" s="101">
        <v>84.18</v>
      </c>
      <c r="F22800" s="102"/>
    </row>
    <row r="22801" ht="12.75" customHeight="1">
      <c r="A22801" s="100" t="s">
        <v>35549</v>
      </c>
      <c r="B22801" s="101">
        <v>40.4</v>
      </c>
      <c r="C22801" s="102"/>
      <c r="D22801" s="100" t="s">
        <v>23167</v>
      </c>
      <c r="E22801" s="101">
        <v>84.18</v>
      </c>
      <c r="F22801" s="102"/>
    </row>
    <row r="22802" ht="12.75" customHeight="1">
      <c r="A22802" s="100" t="s">
        <v>35241</v>
      </c>
      <c r="B22802" s="101">
        <v>81.14</v>
      </c>
      <c r="C22802" s="102"/>
      <c r="D22802" s="100" t="s">
        <v>35550</v>
      </c>
      <c r="E22802" s="101">
        <v>93.44</v>
      </c>
      <c r="F22802" s="102"/>
    </row>
    <row r="22803" ht="12.75" customHeight="1">
      <c r="A22803" s="100" t="s">
        <v>22676</v>
      </c>
      <c r="B22803" s="101">
        <v>81.14</v>
      </c>
      <c r="C22803" s="102"/>
      <c r="D22803" s="100" t="s">
        <v>23169</v>
      </c>
      <c r="E22803" s="101">
        <v>93.44</v>
      </c>
      <c r="F22803" s="102"/>
    </row>
    <row r="22804" ht="12.75" customHeight="1">
      <c r="A22804" s="100" t="s">
        <v>35551</v>
      </c>
      <c r="B22804" s="101">
        <v>420.54</v>
      </c>
      <c r="C22804" s="102"/>
      <c r="D22804" s="100" t="s">
        <v>35552</v>
      </c>
      <c r="E22804" s="101">
        <v>5.52</v>
      </c>
      <c r="F22804" s="102"/>
    </row>
    <row r="22805" ht="12.75" customHeight="1">
      <c r="A22805" s="100" t="s">
        <v>35553</v>
      </c>
      <c r="B22805" s="101">
        <v>420.54</v>
      </c>
      <c r="C22805" s="102"/>
      <c r="D22805" s="100" t="s">
        <v>23171</v>
      </c>
      <c r="E22805" s="101">
        <v>5.52</v>
      </c>
      <c r="F22805" s="102"/>
    </row>
    <row r="22806" ht="12.75" customHeight="1">
      <c r="A22806" s="100" t="s">
        <v>35242</v>
      </c>
      <c r="B22806" s="101">
        <v>446.14</v>
      </c>
      <c r="C22806" s="102"/>
      <c r="D22806" s="100" t="s">
        <v>35554</v>
      </c>
      <c r="E22806" s="101">
        <v>32.79</v>
      </c>
      <c r="F22806" s="102"/>
    </row>
    <row r="22807" ht="12.75" customHeight="1">
      <c r="A22807" s="100" t="s">
        <v>22678</v>
      </c>
      <c r="B22807" s="101">
        <v>446.14</v>
      </c>
      <c r="C22807" s="102"/>
      <c r="D22807" s="100" t="s">
        <v>23173</v>
      </c>
      <c r="E22807" s="101">
        <v>32.79</v>
      </c>
      <c r="F22807" s="102"/>
    </row>
    <row r="22808" ht="12.75" customHeight="1">
      <c r="A22808" s="100" t="s">
        <v>35555</v>
      </c>
      <c r="B22808" s="101">
        <v>425.05</v>
      </c>
      <c r="C22808" s="102"/>
      <c r="D22808" s="100" t="s">
        <v>35556</v>
      </c>
      <c r="E22808" s="101">
        <v>8.38</v>
      </c>
      <c r="F22808" s="102"/>
    </row>
    <row r="22809" ht="12.75" customHeight="1">
      <c r="A22809" s="100" t="s">
        <v>35557</v>
      </c>
      <c r="B22809" s="101">
        <v>425.05</v>
      </c>
      <c r="C22809" s="102"/>
      <c r="D22809" s="100" t="s">
        <v>23175</v>
      </c>
      <c r="E22809" s="101">
        <v>8.38</v>
      </c>
      <c r="F22809" s="102"/>
    </row>
    <row r="22810" ht="12.75" customHeight="1">
      <c r="A22810" s="100" t="s">
        <v>35243</v>
      </c>
      <c r="B22810" s="101">
        <v>396.77</v>
      </c>
      <c r="C22810" s="102"/>
      <c r="D22810" s="100" t="s">
        <v>35558</v>
      </c>
      <c r="E22810" s="101">
        <v>7.08</v>
      </c>
      <c r="F22810" s="102"/>
    </row>
    <row r="22811" ht="12.75" customHeight="1">
      <c r="A22811" s="100" t="s">
        <v>22680</v>
      </c>
      <c r="B22811" s="101">
        <v>396.77</v>
      </c>
      <c r="C22811" s="102"/>
      <c r="D22811" s="100" t="s">
        <v>23177</v>
      </c>
      <c r="E22811" s="101">
        <v>7.08</v>
      </c>
      <c r="F22811" s="102"/>
    </row>
    <row r="22812" ht="12.75" customHeight="1">
      <c r="A22812" s="100" t="s">
        <v>35559</v>
      </c>
      <c r="B22812" s="101">
        <v>580.0</v>
      </c>
      <c r="C22812" s="102"/>
      <c r="D22812" s="100" t="s">
        <v>35560</v>
      </c>
      <c r="E22812" s="101">
        <v>11.8</v>
      </c>
      <c r="F22812" s="102"/>
    </row>
    <row r="22813" ht="12.75" customHeight="1">
      <c r="A22813" s="100" t="s">
        <v>35561</v>
      </c>
      <c r="B22813" s="101">
        <v>580.0</v>
      </c>
      <c r="C22813" s="102"/>
      <c r="D22813" s="100" t="s">
        <v>23179</v>
      </c>
      <c r="E22813" s="101">
        <v>11.8</v>
      </c>
      <c r="F22813" s="102"/>
    </row>
    <row r="22814" ht="12.75" customHeight="1">
      <c r="A22814" s="100" t="s">
        <v>35244</v>
      </c>
      <c r="B22814" s="101">
        <v>982.12</v>
      </c>
      <c r="C22814" s="102"/>
      <c r="D22814" s="100" t="s">
        <v>35562</v>
      </c>
      <c r="E22814" s="101">
        <v>14.95</v>
      </c>
      <c r="F22814" s="102"/>
    </row>
    <row r="22815" ht="12.75" customHeight="1">
      <c r="A22815" s="100" t="s">
        <v>22682</v>
      </c>
      <c r="B22815" s="101">
        <v>982.12</v>
      </c>
      <c r="C22815" s="102"/>
      <c r="D22815" s="100" t="s">
        <v>23181</v>
      </c>
      <c r="E22815" s="101">
        <v>14.95</v>
      </c>
      <c r="F22815" s="102"/>
    </row>
    <row r="22816" ht="12.75" customHeight="1">
      <c r="A22816" s="100" t="s">
        <v>35245</v>
      </c>
      <c r="B22816" s="101">
        <v>440.0</v>
      </c>
      <c r="C22816" s="102"/>
      <c r="D22816" s="100" t="s">
        <v>35563</v>
      </c>
      <c r="E22816" s="101">
        <v>4.41</v>
      </c>
      <c r="F22816" s="102"/>
    </row>
    <row r="22817" ht="12.75" customHeight="1">
      <c r="A22817" s="100" t="s">
        <v>22684</v>
      </c>
      <c r="B22817" s="101">
        <v>440.0</v>
      </c>
      <c r="C22817" s="102"/>
      <c r="D22817" s="100" t="s">
        <v>23183</v>
      </c>
      <c r="E22817" s="101">
        <v>4.41</v>
      </c>
      <c r="F22817" s="102"/>
    </row>
    <row r="22818" ht="12.75" customHeight="1">
      <c r="A22818" s="100" t="s">
        <v>35246</v>
      </c>
      <c r="B22818" s="101">
        <v>1096.39</v>
      </c>
      <c r="C22818" s="102"/>
      <c r="D22818" s="100" t="s">
        <v>35564</v>
      </c>
      <c r="E22818" s="101">
        <v>0.86</v>
      </c>
      <c r="F22818" s="102"/>
    </row>
    <row r="22819" ht="12.75" customHeight="1">
      <c r="A22819" s="100" t="s">
        <v>22686</v>
      </c>
      <c r="B22819" s="101">
        <v>1096.39</v>
      </c>
      <c r="C22819" s="102"/>
      <c r="D22819" s="100" t="s">
        <v>23185</v>
      </c>
      <c r="E22819" s="101">
        <v>0.86</v>
      </c>
      <c r="F22819" s="102"/>
    </row>
    <row r="22820" ht="12.75" customHeight="1">
      <c r="A22820" s="100" t="s">
        <v>35565</v>
      </c>
      <c r="B22820" s="101">
        <v>990.05</v>
      </c>
      <c r="C22820" s="102"/>
      <c r="D22820" s="100" t="s">
        <v>35566</v>
      </c>
      <c r="E22820" s="101">
        <v>1.04</v>
      </c>
      <c r="F22820" s="102"/>
    </row>
    <row r="22821" ht="12.75" customHeight="1">
      <c r="A22821" s="100" t="s">
        <v>35567</v>
      </c>
      <c r="B22821" s="101">
        <v>990.05</v>
      </c>
      <c r="C22821" s="102"/>
      <c r="D22821" s="100" t="s">
        <v>23187</v>
      </c>
      <c r="E22821" s="101">
        <v>1.04</v>
      </c>
      <c r="F22821" s="102"/>
    </row>
    <row r="22822" ht="12.75" customHeight="1">
      <c r="A22822" s="100" t="s">
        <v>35568</v>
      </c>
      <c r="B22822" s="101">
        <v>990.05</v>
      </c>
      <c r="C22822" s="102"/>
      <c r="D22822" s="100" t="s">
        <v>35569</v>
      </c>
      <c r="E22822" s="101">
        <v>2.13</v>
      </c>
      <c r="F22822" s="102"/>
    </row>
    <row r="22823" ht="12.75" customHeight="1">
      <c r="A22823" s="100" t="s">
        <v>35570</v>
      </c>
      <c r="B22823" s="101">
        <v>990.05</v>
      </c>
      <c r="C22823" s="102"/>
      <c r="D22823" s="100" t="s">
        <v>23189</v>
      </c>
      <c r="E22823" s="101">
        <v>2.13</v>
      </c>
      <c r="F22823" s="102"/>
    </row>
    <row r="22824" ht="12.75" customHeight="1">
      <c r="A22824" s="100" t="s">
        <v>35247</v>
      </c>
      <c r="B22824" s="101">
        <v>1096.33</v>
      </c>
      <c r="C22824" s="102"/>
      <c r="D22824" s="100" t="s">
        <v>35571</v>
      </c>
      <c r="E22824" s="101">
        <v>856.9</v>
      </c>
      <c r="F22824" s="102"/>
    </row>
    <row r="22825" ht="12.75" customHeight="1">
      <c r="A22825" s="100" t="s">
        <v>22688</v>
      </c>
      <c r="B22825" s="101">
        <v>1096.33</v>
      </c>
      <c r="C22825" s="102"/>
      <c r="D22825" s="100" t="s">
        <v>23191</v>
      </c>
      <c r="E22825" s="101">
        <v>856.9</v>
      </c>
      <c r="F22825" s="102"/>
    </row>
    <row r="22826" ht="12.75" customHeight="1">
      <c r="A22826" s="100" t="s">
        <v>35248</v>
      </c>
      <c r="B22826" s="101">
        <v>92.49</v>
      </c>
      <c r="C22826" s="102"/>
      <c r="D22826" s="100" t="s">
        <v>35572</v>
      </c>
      <c r="E22826" s="101">
        <v>1759.73</v>
      </c>
      <c r="F22826" s="102"/>
    </row>
    <row r="22827" ht="12.75" customHeight="1">
      <c r="A22827" s="100" t="s">
        <v>22690</v>
      </c>
      <c r="B22827" s="101">
        <v>92.49</v>
      </c>
      <c r="C22827" s="102"/>
      <c r="D22827" s="100" t="s">
        <v>23193</v>
      </c>
      <c r="E22827" s="101">
        <v>1640.86</v>
      </c>
      <c r="F22827" s="102"/>
    </row>
    <row r="22828" ht="12.75" customHeight="1">
      <c r="A22828" s="100" t="s">
        <v>35249</v>
      </c>
      <c r="B22828" s="101">
        <v>87.93</v>
      </c>
      <c r="C22828" s="102"/>
      <c r="D22828" s="100" t="s">
        <v>35573</v>
      </c>
      <c r="E22828" s="101">
        <v>147.01</v>
      </c>
      <c r="F22828" s="102"/>
    </row>
    <row r="22829" ht="12.75" customHeight="1">
      <c r="A22829" s="100" t="s">
        <v>22692</v>
      </c>
      <c r="B22829" s="101">
        <v>87.93</v>
      </c>
      <c r="C22829" s="102"/>
      <c r="D22829" s="100" t="s">
        <v>23195</v>
      </c>
      <c r="E22829" s="101">
        <v>138.72</v>
      </c>
      <c r="F22829" s="102"/>
    </row>
    <row r="22830" ht="12.75" customHeight="1">
      <c r="A22830" s="100" t="s">
        <v>35574</v>
      </c>
      <c r="B22830" s="101">
        <v>62.4</v>
      </c>
      <c r="C22830" s="102"/>
      <c r="D22830" s="100" t="s">
        <v>35575</v>
      </c>
      <c r="E22830" s="101">
        <v>96.96</v>
      </c>
      <c r="F22830" s="102"/>
    </row>
    <row r="22831" ht="12.75" customHeight="1">
      <c r="A22831" s="100" t="s">
        <v>35576</v>
      </c>
      <c r="B22831" s="101">
        <v>62.4</v>
      </c>
      <c r="C22831" s="102"/>
      <c r="D22831" s="100" t="s">
        <v>23198</v>
      </c>
      <c r="E22831" s="101">
        <v>84.04</v>
      </c>
      <c r="F22831" s="102"/>
    </row>
    <row r="22832" ht="12.75" customHeight="1">
      <c r="A22832" s="100" t="s">
        <v>35577</v>
      </c>
      <c r="B22832" s="101">
        <v>62.4</v>
      </c>
      <c r="C22832" s="102"/>
      <c r="D22832" s="100" t="s">
        <v>35578</v>
      </c>
      <c r="E22832" s="101">
        <v>131.07</v>
      </c>
      <c r="F22832" s="102"/>
    </row>
    <row r="22833" ht="12.75" customHeight="1">
      <c r="A22833" s="100" t="s">
        <v>35579</v>
      </c>
      <c r="B22833" s="101">
        <v>62.4</v>
      </c>
      <c r="C22833" s="102"/>
      <c r="D22833" s="100" t="s">
        <v>23200</v>
      </c>
      <c r="E22833" s="101">
        <v>120.11</v>
      </c>
      <c r="F22833" s="102"/>
    </row>
    <row r="22834" ht="12.75" customHeight="1">
      <c r="A22834" s="100" t="s">
        <v>35250</v>
      </c>
      <c r="B22834" s="101">
        <v>47.06</v>
      </c>
      <c r="C22834" s="102"/>
      <c r="D22834" s="100" t="s">
        <v>35580</v>
      </c>
      <c r="E22834" s="101">
        <v>74.74</v>
      </c>
      <c r="F22834" s="102"/>
    </row>
    <row r="22835" ht="12.75" customHeight="1">
      <c r="A22835" s="100" t="s">
        <v>22694</v>
      </c>
      <c r="B22835" s="101">
        <v>47.06</v>
      </c>
      <c r="C22835" s="102"/>
      <c r="D22835" s="100" t="s">
        <v>23202</v>
      </c>
      <c r="E22835" s="101">
        <v>71.76</v>
      </c>
      <c r="F22835" s="102"/>
    </row>
    <row r="22836" ht="12.75" customHeight="1">
      <c r="A22836" s="100" t="s">
        <v>35251</v>
      </c>
      <c r="B22836" s="101">
        <v>40.07</v>
      </c>
      <c r="C22836" s="102"/>
      <c r="D22836" s="100" t="s">
        <v>35581</v>
      </c>
      <c r="E22836" s="101">
        <v>77.25</v>
      </c>
      <c r="F22836" s="102"/>
    </row>
    <row r="22837" ht="12.75" customHeight="1">
      <c r="A22837" s="100" t="s">
        <v>22696</v>
      </c>
      <c r="B22837" s="101">
        <v>40.07</v>
      </c>
      <c r="C22837" s="102"/>
      <c r="D22837" s="100" t="s">
        <v>23205</v>
      </c>
      <c r="E22837" s="101">
        <v>74.27</v>
      </c>
      <c r="F22837" s="102"/>
    </row>
    <row r="22838" ht="12.75" customHeight="1">
      <c r="A22838" s="100" t="s">
        <v>35253</v>
      </c>
      <c r="B22838" s="101">
        <v>49.72</v>
      </c>
      <c r="C22838" s="102"/>
      <c r="D22838" s="100" t="s">
        <v>35582</v>
      </c>
      <c r="E22838" s="101">
        <v>423.45</v>
      </c>
      <c r="F22838" s="102"/>
    </row>
    <row r="22839" ht="12.75" customHeight="1">
      <c r="A22839" s="100" t="s">
        <v>22700</v>
      </c>
      <c r="B22839" s="101">
        <v>49.72</v>
      </c>
      <c r="C22839" s="102"/>
      <c r="D22839" s="100" t="s">
        <v>23207</v>
      </c>
      <c r="E22839" s="101">
        <v>375.82</v>
      </c>
      <c r="F22839" s="102"/>
    </row>
    <row r="22840" ht="12.75" customHeight="1">
      <c r="A22840" s="100" t="s">
        <v>35254</v>
      </c>
      <c r="B22840" s="101">
        <v>47.5</v>
      </c>
      <c r="C22840" s="102"/>
      <c r="D22840" s="100" t="s">
        <v>35583</v>
      </c>
      <c r="E22840" s="101">
        <v>9507.22</v>
      </c>
      <c r="F22840" s="102"/>
    </row>
    <row r="22841" ht="12.75" customHeight="1">
      <c r="A22841" s="100" t="s">
        <v>22702</v>
      </c>
      <c r="B22841" s="101">
        <v>47.5</v>
      </c>
      <c r="C22841" s="102"/>
      <c r="D22841" s="100" t="s">
        <v>23209</v>
      </c>
      <c r="E22841" s="101">
        <v>8557.99</v>
      </c>
      <c r="F22841" s="102"/>
    </row>
    <row r="22842" ht="12.75" customHeight="1">
      <c r="A22842" s="100" t="s">
        <v>35584</v>
      </c>
      <c r="B22842" s="101">
        <v>52.72</v>
      </c>
      <c r="C22842" s="102"/>
      <c r="D22842" s="100" t="s">
        <v>35585</v>
      </c>
      <c r="E22842" s="101">
        <v>360.06</v>
      </c>
      <c r="F22842" s="102"/>
    </row>
    <row r="22843" ht="12.75" customHeight="1">
      <c r="A22843" s="100" t="s">
        <v>35586</v>
      </c>
      <c r="B22843" s="101">
        <v>52.72</v>
      </c>
      <c r="C22843" s="102"/>
      <c r="D22843" s="100" t="s">
        <v>23211</v>
      </c>
      <c r="E22843" s="101">
        <v>332.16</v>
      </c>
      <c r="F22843" s="102"/>
    </row>
    <row r="22844" ht="12.75" customHeight="1">
      <c r="A22844" s="100" t="s">
        <v>35587</v>
      </c>
      <c r="B22844" s="101">
        <v>46.99</v>
      </c>
      <c r="C22844" s="102"/>
      <c r="D22844" s="100" t="s">
        <v>35588</v>
      </c>
      <c r="E22844" s="101">
        <v>866.67</v>
      </c>
      <c r="F22844" s="102"/>
    </row>
    <row r="22845" ht="12.75" customHeight="1">
      <c r="A22845" s="100" t="s">
        <v>35589</v>
      </c>
      <c r="B22845" s="101">
        <v>46.99</v>
      </c>
      <c r="C22845" s="102"/>
      <c r="D22845" s="100" t="s">
        <v>23213</v>
      </c>
      <c r="E22845" s="101">
        <v>792.6</v>
      </c>
      <c r="F22845" s="102"/>
    </row>
    <row r="22846" ht="12.75" customHeight="1">
      <c r="A22846" s="100" t="s">
        <v>35255</v>
      </c>
      <c r="B22846" s="101">
        <v>18.0</v>
      </c>
      <c r="C22846" s="102"/>
      <c r="D22846" s="100" t="s">
        <v>35590</v>
      </c>
      <c r="E22846" s="101">
        <v>779.11</v>
      </c>
      <c r="F22846" s="102"/>
    </row>
    <row r="22847" ht="12.75" customHeight="1">
      <c r="A22847" s="100" t="s">
        <v>22704</v>
      </c>
      <c r="B22847" s="101">
        <v>18.0</v>
      </c>
      <c r="C22847" s="102"/>
      <c r="D22847" s="100" t="s">
        <v>23215</v>
      </c>
      <c r="E22847" s="101">
        <v>709.2</v>
      </c>
      <c r="F22847" s="102"/>
    </row>
    <row r="22848" ht="12.75" customHeight="1">
      <c r="A22848" s="100" t="s">
        <v>35256</v>
      </c>
      <c r="B22848" s="101">
        <v>20.29</v>
      </c>
      <c r="C22848" s="102"/>
      <c r="D22848" s="100" t="s">
        <v>35591</v>
      </c>
      <c r="E22848" s="101">
        <v>434.23</v>
      </c>
      <c r="F22848" s="102"/>
    </row>
    <row r="22849" ht="12.75" customHeight="1">
      <c r="A22849" s="100" t="s">
        <v>22706</v>
      </c>
      <c r="B22849" s="101">
        <v>20.29</v>
      </c>
      <c r="C22849" s="102"/>
      <c r="D22849" s="100" t="s">
        <v>23217</v>
      </c>
      <c r="E22849" s="101">
        <v>403.2</v>
      </c>
      <c r="F22849" s="102"/>
    </row>
    <row r="22850" ht="12.75" customHeight="1">
      <c r="A22850" s="100" t="s">
        <v>35258</v>
      </c>
      <c r="B22850" s="101">
        <v>19.57</v>
      </c>
      <c r="C22850" s="102"/>
      <c r="D22850" s="100" t="s">
        <v>35592</v>
      </c>
      <c r="E22850" s="101">
        <v>1329.44</v>
      </c>
      <c r="F22850" s="102"/>
    </row>
    <row r="22851" ht="12.75" customHeight="1">
      <c r="A22851" s="100" t="s">
        <v>22708</v>
      </c>
      <c r="B22851" s="101">
        <v>19.57</v>
      </c>
      <c r="C22851" s="102"/>
      <c r="D22851" s="100" t="s">
        <v>23219</v>
      </c>
      <c r="E22851" s="101">
        <v>1152.0</v>
      </c>
      <c r="F22851" s="102"/>
    </row>
    <row r="22852" ht="12.75" customHeight="1">
      <c r="A22852" s="100" t="s">
        <v>35261</v>
      </c>
      <c r="B22852" s="101">
        <v>28.45</v>
      </c>
      <c r="C22852" s="102"/>
      <c r="D22852" s="100" t="s">
        <v>35593</v>
      </c>
      <c r="E22852" s="101">
        <v>233.58</v>
      </c>
      <c r="F22852" s="102"/>
    </row>
    <row r="22853" ht="12.75" customHeight="1">
      <c r="A22853" s="100" t="s">
        <v>22710</v>
      </c>
      <c r="B22853" s="101">
        <v>28.45</v>
      </c>
      <c r="C22853" s="102"/>
      <c r="D22853" s="100" t="s">
        <v>23221</v>
      </c>
      <c r="E22853" s="101">
        <v>212.59</v>
      </c>
      <c r="F22853" s="102"/>
    </row>
    <row r="22854" ht="12.75" customHeight="1">
      <c r="A22854" s="100" t="s">
        <v>35264</v>
      </c>
      <c r="B22854" s="101">
        <v>20.29</v>
      </c>
      <c r="C22854" s="102"/>
      <c r="D22854" s="100" t="s">
        <v>35594</v>
      </c>
      <c r="E22854" s="101">
        <v>242.95</v>
      </c>
      <c r="F22854" s="102"/>
    </row>
    <row r="22855" ht="12.75" customHeight="1">
      <c r="A22855" s="100" t="s">
        <v>22712</v>
      </c>
      <c r="B22855" s="101">
        <v>20.29</v>
      </c>
      <c r="C22855" s="102"/>
      <c r="D22855" s="100" t="s">
        <v>23223</v>
      </c>
      <c r="E22855" s="101">
        <v>221.05</v>
      </c>
      <c r="F22855" s="102"/>
    </row>
    <row r="22856" ht="12.75" customHeight="1">
      <c r="A22856" s="100" t="s">
        <v>35267</v>
      </c>
      <c r="B22856" s="101">
        <v>23.6</v>
      </c>
      <c r="C22856" s="102"/>
      <c r="D22856" s="100" t="s">
        <v>35595</v>
      </c>
      <c r="E22856" s="101">
        <v>216.9</v>
      </c>
      <c r="F22856" s="102"/>
    </row>
    <row r="22857" ht="12.75" customHeight="1">
      <c r="A22857" s="100" t="s">
        <v>22714</v>
      </c>
      <c r="B22857" s="101">
        <v>23.6</v>
      </c>
      <c r="C22857" s="102"/>
      <c r="D22857" s="100" t="s">
        <v>23225</v>
      </c>
      <c r="E22857" s="101">
        <v>199.5</v>
      </c>
      <c r="F22857" s="102"/>
    </row>
    <row r="22858" ht="12.75" customHeight="1">
      <c r="A22858" s="100" t="s">
        <v>35270</v>
      </c>
      <c r="B22858" s="101">
        <v>28.45</v>
      </c>
      <c r="C22858" s="102"/>
      <c r="D22858" s="100" t="s">
        <v>35596</v>
      </c>
      <c r="E22858" s="101">
        <v>128.24</v>
      </c>
      <c r="F22858" s="102"/>
    </row>
    <row r="22859" ht="12.75" customHeight="1">
      <c r="A22859" s="100" t="s">
        <v>22716</v>
      </c>
      <c r="B22859" s="101">
        <v>28.45</v>
      </c>
      <c r="C22859" s="102"/>
      <c r="D22859" s="100" t="s">
        <v>23227</v>
      </c>
      <c r="E22859" s="101">
        <v>111.42</v>
      </c>
      <c r="F22859" s="102"/>
    </row>
    <row r="22860" ht="12.75" customHeight="1">
      <c r="A22860" s="100" t="s">
        <v>35273</v>
      </c>
      <c r="B22860" s="101">
        <v>31.81</v>
      </c>
      <c r="C22860" s="102"/>
      <c r="D22860" s="100" t="s">
        <v>35597</v>
      </c>
      <c r="E22860" s="101">
        <v>245.25</v>
      </c>
      <c r="F22860" s="102"/>
    </row>
    <row r="22861" ht="12.75" customHeight="1">
      <c r="A22861" s="100" t="s">
        <v>22718</v>
      </c>
      <c r="B22861" s="101">
        <v>31.81</v>
      </c>
      <c r="C22861" s="102"/>
      <c r="D22861" s="100" t="s">
        <v>23229</v>
      </c>
      <c r="E22861" s="101">
        <v>229.29</v>
      </c>
      <c r="F22861" s="102"/>
    </row>
    <row r="22862" ht="12.75" customHeight="1">
      <c r="A22862" s="100" t="s">
        <v>35275</v>
      </c>
      <c r="B22862" s="101">
        <v>26.6</v>
      </c>
      <c r="C22862" s="102"/>
      <c r="D22862" s="100" t="s">
        <v>35598</v>
      </c>
      <c r="E22862" s="101">
        <v>127.49</v>
      </c>
      <c r="F22862" s="102"/>
    </row>
    <row r="22863" ht="12.75" customHeight="1">
      <c r="A22863" s="100" t="s">
        <v>22720</v>
      </c>
      <c r="B22863" s="101">
        <v>26.6</v>
      </c>
      <c r="C22863" s="102"/>
      <c r="D22863" s="100" t="s">
        <v>23231</v>
      </c>
      <c r="E22863" s="101">
        <v>112.99</v>
      </c>
      <c r="F22863" s="102"/>
    </row>
    <row r="22864" ht="12.75" customHeight="1">
      <c r="A22864" s="100" t="s">
        <v>35277</v>
      </c>
      <c r="B22864" s="101">
        <v>28.41</v>
      </c>
      <c r="C22864" s="102"/>
      <c r="D22864" s="100" t="s">
        <v>35599</v>
      </c>
      <c r="E22864" s="101">
        <v>459.76</v>
      </c>
      <c r="F22864" s="102"/>
    </row>
    <row r="22865" ht="12.75" customHeight="1">
      <c r="A22865" s="100" t="s">
        <v>22722</v>
      </c>
      <c r="B22865" s="101">
        <v>28.41</v>
      </c>
      <c r="C22865" s="102"/>
      <c r="D22865" s="100" t="s">
        <v>23233</v>
      </c>
      <c r="E22865" s="101">
        <v>442.58</v>
      </c>
      <c r="F22865" s="102"/>
    </row>
    <row r="22866" ht="12.75" customHeight="1">
      <c r="A22866" s="100" t="s">
        <v>35280</v>
      </c>
      <c r="B22866" s="101">
        <v>36.33</v>
      </c>
      <c r="C22866" s="102"/>
      <c r="D22866" s="100" t="s">
        <v>35600</v>
      </c>
      <c r="E22866" s="101">
        <v>156.5</v>
      </c>
      <c r="F22866" s="102"/>
    </row>
    <row r="22867" ht="12.75" customHeight="1">
      <c r="A22867" s="100" t="s">
        <v>22724</v>
      </c>
      <c r="B22867" s="101">
        <v>36.33</v>
      </c>
      <c r="C22867" s="102"/>
      <c r="D22867" s="100" t="s">
        <v>23235</v>
      </c>
      <c r="E22867" s="101">
        <v>142.01</v>
      </c>
      <c r="F22867" s="102"/>
    </row>
    <row r="22868" ht="12.75" customHeight="1">
      <c r="A22868" s="100" t="s">
        <v>35282</v>
      </c>
      <c r="B22868" s="101">
        <v>49.02</v>
      </c>
      <c r="C22868" s="102"/>
      <c r="D22868" s="100" t="s">
        <v>35601</v>
      </c>
      <c r="E22868" s="101">
        <v>1317.75</v>
      </c>
      <c r="F22868" s="102"/>
    </row>
    <row r="22869" ht="12.75" customHeight="1">
      <c r="A22869" s="100" t="s">
        <v>22726</v>
      </c>
      <c r="B22869" s="101">
        <v>49.02</v>
      </c>
      <c r="C22869" s="102"/>
      <c r="D22869" s="100" t="s">
        <v>23237</v>
      </c>
      <c r="E22869" s="101">
        <v>1317.75</v>
      </c>
      <c r="F22869" s="102"/>
    </row>
    <row r="22870" ht="12.75" customHeight="1">
      <c r="A22870" s="100" t="s">
        <v>35283</v>
      </c>
      <c r="B22870" s="101">
        <v>61.07</v>
      </c>
      <c r="C22870" s="102"/>
      <c r="D22870" s="100" t="s">
        <v>35602</v>
      </c>
      <c r="E22870" s="101">
        <v>1740.55</v>
      </c>
      <c r="F22870" s="102"/>
    </row>
    <row r="22871" ht="12.75" customHeight="1">
      <c r="A22871" s="100" t="s">
        <v>22728</v>
      </c>
      <c r="B22871" s="101">
        <v>61.07</v>
      </c>
      <c r="C22871" s="102"/>
      <c r="D22871" s="100" t="s">
        <v>23239</v>
      </c>
      <c r="E22871" s="101">
        <v>1740.55</v>
      </c>
      <c r="F22871" s="102"/>
    </row>
    <row r="22872" ht="12.75" customHeight="1">
      <c r="A22872" s="100" t="s">
        <v>35603</v>
      </c>
      <c r="B22872" s="101">
        <v>22.82</v>
      </c>
      <c r="C22872" s="102"/>
      <c r="D22872" s="100" t="s">
        <v>35604</v>
      </c>
      <c r="E22872" s="101">
        <v>803.33</v>
      </c>
      <c r="F22872" s="102"/>
    </row>
    <row r="22873" ht="12.75" customHeight="1">
      <c r="A22873" s="100" t="s">
        <v>35605</v>
      </c>
      <c r="B22873" s="101">
        <v>22.82</v>
      </c>
      <c r="C22873" s="102"/>
      <c r="D22873" s="100" t="s">
        <v>23241</v>
      </c>
      <c r="E22873" s="101">
        <v>803.33</v>
      </c>
      <c r="F22873" s="102"/>
    </row>
    <row r="22874" ht="12.75" customHeight="1">
      <c r="A22874" s="100" t="s">
        <v>35606</v>
      </c>
      <c r="B22874" s="101">
        <v>30.89</v>
      </c>
      <c r="C22874" s="102"/>
      <c r="D22874" s="100" t="s">
        <v>35607</v>
      </c>
      <c r="E22874" s="101">
        <v>965.41</v>
      </c>
      <c r="F22874" s="102"/>
    </row>
    <row r="22875" ht="12.75" customHeight="1">
      <c r="A22875" s="100" t="s">
        <v>35608</v>
      </c>
      <c r="B22875" s="101">
        <v>30.89</v>
      </c>
      <c r="C22875" s="102"/>
      <c r="D22875" s="100" t="s">
        <v>23243</v>
      </c>
      <c r="E22875" s="101">
        <v>965.41</v>
      </c>
      <c r="F22875" s="102"/>
    </row>
    <row r="22876" ht="12.75" customHeight="1">
      <c r="A22876" s="100" t="s">
        <v>35284</v>
      </c>
      <c r="B22876" s="101">
        <v>28.12</v>
      </c>
      <c r="C22876" s="102"/>
      <c r="D22876" s="100" t="s">
        <v>35609</v>
      </c>
      <c r="E22876" s="101">
        <v>1219.09</v>
      </c>
      <c r="F22876" s="102"/>
    </row>
    <row r="22877" ht="12.75" customHeight="1">
      <c r="A22877" s="100" t="s">
        <v>22730</v>
      </c>
      <c r="B22877" s="101">
        <v>28.12</v>
      </c>
      <c r="C22877" s="102"/>
      <c r="D22877" s="100" t="s">
        <v>23245</v>
      </c>
      <c r="E22877" s="101">
        <v>1219.09</v>
      </c>
      <c r="F22877" s="102"/>
    </row>
    <row r="22878" ht="12.75" customHeight="1">
      <c r="A22878" s="100" t="s">
        <v>35285</v>
      </c>
      <c r="B22878" s="101">
        <v>37.12</v>
      </c>
      <c r="C22878" s="102"/>
      <c r="D22878" s="100" t="s">
        <v>35610</v>
      </c>
      <c r="E22878" s="101">
        <v>731.04</v>
      </c>
      <c r="F22878" s="102"/>
    </row>
    <row r="22879" ht="12.75" customHeight="1">
      <c r="A22879" s="100" t="s">
        <v>22732</v>
      </c>
      <c r="B22879" s="101">
        <v>37.12</v>
      </c>
      <c r="C22879" s="102"/>
      <c r="D22879" s="100" t="s">
        <v>23247</v>
      </c>
      <c r="E22879" s="101">
        <v>731.04</v>
      </c>
      <c r="F22879" s="102"/>
    </row>
    <row r="22880" ht="12.75" customHeight="1">
      <c r="A22880" s="100" t="s">
        <v>35286</v>
      </c>
      <c r="B22880" s="101">
        <v>47.68</v>
      </c>
      <c r="C22880" s="102"/>
      <c r="D22880" s="100" t="s">
        <v>35611</v>
      </c>
      <c r="E22880" s="101">
        <v>325.83</v>
      </c>
      <c r="F22880" s="102"/>
    </row>
    <row r="22881" ht="12.75" customHeight="1">
      <c r="A22881" s="100" t="s">
        <v>22734</v>
      </c>
      <c r="B22881" s="101">
        <v>47.68</v>
      </c>
      <c r="C22881" s="102"/>
      <c r="D22881" s="100" t="s">
        <v>23249</v>
      </c>
      <c r="E22881" s="101">
        <v>310.19</v>
      </c>
      <c r="F22881" s="102"/>
    </row>
    <row r="22882" ht="12.75" customHeight="1">
      <c r="A22882" s="100" t="s">
        <v>35287</v>
      </c>
      <c r="B22882" s="101">
        <v>64.52</v>
      </c>
      <c r="C22882" s="102"/>
      <c r="D22882" s="100" t="s">
        <v>35612</v>
      </c>
      <c r="E22882" s="101">
        <v>861.21</v>
      </c>
      <c r="F22882" s="102"/>
    </row>
    <row r="22883" ht="12.75" customHeight="1">
      <c r="A22883" s="100" t="s">
        <v>22736</v>
      </c>
      <c r="B22883" s="101">
        <v>64.52</v>
      </c>
      <c r="C22883" s="102"/>
      <c r="D22883" s="100" t="s">
        <v>23251</v>
      </c>
      <c r="E22883" s="101">
        <v>861.21</v>
      </c>
      <c r="F22883" s="102"/>
    </row>
    <row r="22884" ht="12.75" customHeight="1">
      <c r="A22884" s="100" t="s">
        <v>35297</v>
      </c>
      <c r="B22884" s="101">
        <v>365.57</v>
      </c>
      <c r="C22884" s="102"/>
      <c r="D22884" s="100" t="s">
        <v>35613</v>
      </c>
      <c r="E22884" s="101">
        <v>138.21</v>
      </c>
      <c r="F22884" s="102"/>
    </row>
    <row r="22885" ht="12.75" customHeight="1">
      <c r="A22885" s="100" t="s">
        <v>22756</v>
      </c>
      <c r="B22885" s="101">
        <v>352.06</v>
      </c>
      <c r="C22885" s="102"/>
      <c r="D22885" s="100" t="s">
        <v>23253</v>
      </c>
      <c r="E22885" s="101">
        <v>135.31</v>
      </c>
      <c r="F22885" s="102"/>
    </row>
    <row r="22886" ht="12.75" customHeight="1">
      <c r="A22886" s="100" t="s">
        <v>35298</v>
      </c>
      <c r="B22886" s="101">
        <v>101.68</v>
      </c>
      <c r="C22886" s="102"/>
      <c r="D22886" s="100" t="s">
        <v>35614</v>
      </c>
      <c r="E22886" s="101">
        <v>59.87</v>
      </c>
      <c r="F22886" s="102"/>
    </row>
    <row r="22887" ht="12.75" customHeight="1">
      <c r="A22887" s="100" t="s">
        <v>22758</v>
      </c>
      <c r="B22887" s="101">
        <v>88.16</v>
      </c>
      <c r="C22887" s="102"/>
      <c r="D22887" s="100" t="s">
        <v>23255</v>
      </c>
      <c r="E22887" s="101">
        <v>56.97</v>
      </c>
      <c r="F22887" s="102"/>
    </row>
    <row r="22888" ht="12.75" customHeight="1">
      <c r="A22888" s="100" t="s">
        <v>35299</v>
      </c>
      <c r="B22888" s="101">
        <v>83.19</v>
      </c>
      <c r="C22888" s="102"/>
      <c r="D22888" s="100" t="s">
        <v>35615</v>
      </c>
      <c r="E22888" s="101">
        <v>50.36</v>
      </c>
      <c r="F22888" s="102"/>
    </row>
    <row r="22889" ht="12.75" customHeight="1">
      <c r="A22889" s="100" t="s">
        <v>22760</v>
      </c>
      <c r="B22889" s="101">
        <v>72.1</v>
      </c>
      <c r="C22889" s="102"/>
      <c r="D22889" s="100" t="s">
        <v>23257</v>
      </c>
      <c r="E22889" s="101">
        <v>47.46</v>
      </c>
      <c r="F22889" s="102"/>
    </row>
    <row r="22890" ht="12.75" customHeight="1">
      <c r="A22890" s="100" t="s">
        <v>35301</v>
      </c>
      <c r="B22890" s="101">
        <v>149.13</v>
      </c>
      <c r="C22890" s="102"/>
      <c r="D22890" s="100" t="s">
        <v>35616</v>
      </c>
      <c r="E22890" s="101">
        <v>20.13</v>
      </c>
      <c r="F22890" s="102"/>
    </row>
    <row r="22891" ht="12.75" customHeight="1">
      <c r="A22891" s="100" t="s">
        <v>22762</v>
      </c>
      <c r="B22891" s="101">
        <v>144.07</v>
      </c>
      <c r="C22891" s="102"/>
      <c r="D22891" s="100" t="s">
        <v>23259</v>
      </c>
      <c r="E22891" s="101">
        <v>20.13</v>
      </c>
      <c r="F22891" s="102"/>
    </row>
    <row r="22892" ht="12.75" customHeight="1">
      <c r="A22892" s="100" t="s">
        <v>35304</v>
      </c>
      <c r="B22892" s="101">
        <v>142.25</v>
      </c>
      <c r="C22892" s="102"/>
      <c r="D22892" s="100" t="s">
        <v>35617</v>
      </c>
      <c r="E22892" s="101">
        <v>6.25</v>
      </c>
      <c r="F22892" s="102"/>
    </row>
    <row r="22893" ht="12.75" customHeight="1">
      <c r="A22893" s="100" t="s">
        <v>22764</v>
      </c>
      <c r="B22893" s="101">
        <v>137.19</v>
      </c>
      <c r="C22893" s="102"/>
      <c r="D22893" s="100" t="s">
        <v>23261</v>
      </c>
      <c r="E22893" s="101">
        <v>6.25</v>
      </c>
      <c r="F22893" s="102"/>
    </row>
    <row r="22894" ht="12.75" customHeight="1">
      <c r="A22894" s="100" t="s">
        <v>35307</v>
      </c>
      <c r="B22894" s="101">
        <v>254.01</v>
      </c>
      <c r="C22894" s="102"/>
      <c r="D22894" s="100" t="s">
        <v>35618</v>
      </c>
      <c r="E22894" s="101">
        <v>2.63</v>
      </c>
      <c r="F22894" s="102"/>
    </row>
    <row r="22895" ht="12.75" customHeight="1">
      <c r="A22895" s="100" t="s">
        <v>22766</v>
      </c>
      <c r="B22895" s="101">
        <v>245.56</v>
      </c>
      <c r="C22895" s="102"/>
      <c r="D22895" s="100" t="s">
        <v>23263</v>
      </c>
      <c r="E22895" s="101">
        <v>2.63</v>
      </c>
      <c r="F22895" s="102"/>
    </row>
    <row r="22896" ht="12.75" customHeight="1">
      <c r="A22896" s="100" t="s">
        <v>35310</v>
      </c>
      <c r="B22896" s="101">
        <v>206.37</v>
      </c>
      <c r="C22896" s="102"/>
      <c r="D22896" s="100" t="s">
        <v>35619</v>
      </c>
      <c r="E22896" s="101">
        <v>2129.95</v>
      </c>
      <c r="F22896" s="102"/>
    </row>
    <row r="22897" ht="12.75" customHeight="1">
      <c r="A22897" s="100" t="s">
        <v>22768</v>
      </c>
      <c r="B22897" s="101">
        <v>196.24</v>
      </c>
      <c r="C22897" s="102"/>
      <c r="D22897" s="100" t="s">
        <v>23265</v>
      </c>
      <c r="E22897" s="101">
        <v>1986.8</v>
      </c>
      <c r="F22897" s="102"/>
    </row>
    <row r="22898" ht="12.75" customHeight="1">
      <c r="A22898" s="100" t="s">
        <v>35313</v>
      </c>
      <c r="B22898" s="101">
        <v>3.17</v>
      </c>
      <c r="C22898" s="102"/>
      <c r="D22898" s="100" t="s">
        <v>35620</v>
      </c>
      <c r="E22898" s="101">
        <v>2.98</v>
      </c>
      <c r="F22898" s="102"/>
    </row>
    <row r="22899" ht="12.75" customHeight="1">
      <c r="A22899" s="100" t="s">
        <v>22770</v>
      </c>
      <c r="B22899" s="101">
        <v>2.75</v>
      </c>
      <c r="C22899" s="102"/>
      <c r="D22899" s="100" t="s">
        <v>23267</v>
      </c>
      <c r="E22899" s="101">
        <v>2.98</v>
      </c>
      <c r="F22899" s="102"/>
    </row>
    <row r="22900" ht="12.75" customHeight="1">
      <c r="A22900" s="100" t="s">
        <v>35316</v>
      </c>
      <c r="B22900" s="101">
        <v>25.42</v>
      </c>
      <c r="C22900" s="102"/>
      <c r="D22900" s="100" t="s">
        <v>35621</v>
      </c>
      <c r="E22900" s="101">
        <v>2.91</v>
      </c>
      <c r="F22900" s="102"/>
    </row>
    <row r="22901" ht="12.75" customHeight="1">
      <c r="A22901" s="100" t="s">
        <v>22772</v>
      </c>
      <c r="B22901" s="101">
        <v>22.04</v>
      </c>
      <c r="C22901" s="102"/>
      <c r="D22901" s="100" t="s">
        <v>23269</v>
      </c>
      <c r="E22901" s="101">
        <v>2.91</v>
      </c>
      <c r="F22901" s="102"/>
    </row>
    <row r="22902" ht="12.75" customHeight="1">
      <c r="A22902" s="100" t="s">
        <v>35319</v>
      </c>
      <c r="B22902" s="101">
        <v>25.42</v>
      </c>
      <c r="C22902" s="102"/>
      <c r="D22902" s="100" t="s">
        <v>35622</v>
      </c>
      <c r="E22902" s="101">
        <v>2.69</v>
      </c>
      <c r="F22902" s="102"/>
    </row>
    <row r="22903" ht="12.75" customHeight="1">
      <c r="A22903" s="100" t="s">
        <v>22774</v>
      </c>
      <c r="B22903" s="101">
        <v>22.04</v>
      </c>
      <c r="C22903" s="102"/>
      <c r="D22903" s="100" t="s">
        <v>23271</v>
      </c>
      <c r="E22903" s="101">
        <v>2.69</v>
      </c>
      <c r="F22903" s="102"/>
    </row>
    <row r="22904" ht="12.75" customHeight="1">
      <c r="A22904" s="100" t="s">
        <v>35322</v>
      </c>
      <c r="B22904" s="101">
        <v>38.13</v>
      </c>
      <c r="C22904" s="102"/>
      <c r="D22904" s="100" t="s">
        <v>35623</v>
      </c>
      <c r="E22904" s="101">
        <v>36.67</v>
      </c>
      <c r="F22904" s="102"/>
    </row>
    <row r="22905" ht="12.75" customHeight="1">
      <c r="A22905" s="100" t="s">
        <v>22776</v>
      </c>
      <c r="B22905" s="101">
        <v>33.06</v>
      </c>
      <c r="C22905" s="102"/>
      <c r="D22905" s="100" t="s">
        <v>23273</v>
      </c>
      <c r="E22905" s="101">
        <v>34.35</v>
      </c>
      <c r="F22905" s="102"/>
    </row>
    <row r="22906" ht="12.75" customHeight="1">
      <c r="A22906" s="100" t="s">
        <v>35325</v>
      </c>
      <c r="B22906" s="101">
        <v>1.9</v>
      </c>
      <c r="C22906" s="102"/>
      <c r="D22906" s="100" t="s">
        <v>35624</v>
      </c>
      <c r="E22906" s="101">
        <v>51.92</v>
      </c>
      <c r="F22906" s="102"/>
    </row>
    <row r="22907" ht="12.75" customHeight="1">
      <c r="A22907" s="100" t="s">
        <v>22778</v>
      </c>
      <c r="B22907" s="101">
        <v>1.65</v>
      </c>
      <c r="C22907" s="102"/>
      <c r="D22907" s="100" t="s">
        <v>23275</v>
      </c>
      <c r="E22907" s="101">
        <v>48.61</v>
      </c>
      <c r="F22907" s="102"/>
    </row>
    <row r="22908" ht="12.75" customHeight="1">
      <c r="A22908" s="100" t="s">
        <v>35328</v>
      </c>
      <c r="B22908" s="101">
        <v>19.2</v>
      </c>
      <c r="C22908" s="102"/>
      <c r="D22908" s="100" t="s">
        <v>35625</v>
      </c>
      <c r="E22908" s="101">
        <v>3.62</v>
      </c>
      <c r="F22908" s="102"/>
    </row>
    <row r="22909" ht="12.75" customHeight="1">
      <c r="A22909" s="100" t="s">
        <v>22780</v>
      </c>
      <c r="B22909" s="101">
        <v>19.2</v>
      </c>
      <c r="C22909" s="102"/>
      <c r="D22909" s="100" t="s">
        <v>23277</v>
      </c>
      <c r="E22909" s="101">
        <v>3.5</v>
      </c>
      <c r="F22909" s="102"/>
    </row>
    <row r="22910" ht="12.75" customHeight="1">
      <c r="A22910" s="100" t="s">
        <v>35331</v>
      </c>
      <c r="B22910" s="101">
        <v>8.56</v>
      </c>
      <c r="C22910" s="102"/>
      <c r="D22910" s="100" t="s">
        <v>35626</v>
      </c>
      <c r="E22910" s="101">
        <v>37.39</v>
      </c>
      <c r="F22910" s="102"/>
    </row>
    <row r="22911" ht="12.75" customHeight="1">
      <c r="A22911" s="100" t="s">
        <v>22782</v>
      </c>
      <c r="B22911" s="101">
        <v>8.56</v>
      </c>
      <c r="C22911" s="102"/>
      <c r="D22911" s="100" t="s">
        <v>23279</v>
      </c>
      <c r="E22911" s="101">
        <v>35.91</v>
      </c>
      <c r="F22911" s="102"/>
    </row>
    <row r="22912" ht="12.75" customHeight="1">
      <c r="A22912" s="100" t="s">
        <v>35334</v>
      </c>
      <c r="B22912" s="101">
        <v>0.17</v>
      </c>
      <c r="C22912" s="102"/>
      <c r="D22912" s="100" t="s">
        <v>35627</v>
      </c>
      <c r="E22912" s="101">
        <v>61.03</v>
      </c>
      <c r="F22912" s="102"/>
    </row>
    <row r="22913" ht="12.75" customHeight="1">
      <c r="A22913" s="100" t="s">
        <v>22784</v>
      </c>
      <c r="B22913" s="101">
        <v>0.17</v>
      </c>
      <c r="C22913" s="102"/>
      <c r="D22913" s="100" t="s">
        <v>23281</v>
      </c>
      <c r="E22913" s="101">
        <v>55.91</v>
      </c>
      <c r="F22913" s="102"/>
    </row>
    <row r="22914" ht="12.75" customHeight="1">
      <c r="A22914" s="100" t="s">
        <v>35337</v>
      </c>
      <c r="B22914" s="101">
        <v>0.15</v>
      </c>
      <c r="C22914" s="102"/>
      <c r="D22914" s="100" t="s">
        <v>35628</v>
      </c>
      <c r="E22914" s="101">
        <v>126.42</v>
      </c>
      <c r="F22914" s="102"/>
    </row>
    <row r="22915" ht="12.75" customHeight="1">
      <c r="A22915" s="100" t="s">
        <v>22786</v>
      </c>
      <c r="B22915" s="101">
        <v>0.15</v>
      </c>
      <c r="C22915" s="102"/>
      <c r="D22915" s="100" t="s">
        <v>23283</v>
      </c>
      <c r="E22915" s="101">
        <v>126.42</v>
      </c>
      <c r="F22915" s="102"/>
    </row>
    <row r="22916" ht="12.75" customHeight="1">
      <c r="A22916" s="100" t="s">
        <v>35629</v>
      </c>
      <c r="B22916" s="101">
        <v>13.54</v>
      </c>
      <c r="C22916" s="102"/>
      <c r="D22916" s="100" t="s">
        <v>35630</v>
      </c>
      <c r="E22916" s="101">
        <v>2.91</v>
      </c>
      <c r="F22916" s="102"/>
    </row>
    <row r="22917" ht="12.75" customHeight="1">
      <c r="A22917" s="100" t="s">
        <v>35631</v>
      </c>
      <c r="B22917" s="101">
        <v>13.54</v>
      </c>
      <c r="C22917" s="102"/>
      <c r="D22917" s="100" t="s">
        <v>23285</v>
      </c>
      <c r="E22917" s="101">
        <v>2.91</v>
      </c>
      <c r="F22917" s="102"/>
    </row>
    <row r="22918" ht="12.75" customHeight="1">
      <c r="A22918" s="100" t="s">
        <v>35340</v>
      </c>
      <c r="B22918" s="101">
        <v>82.6</v>
      </c>
      <c r="C22918" s="102"/>
      <c r="D22918" s="100" t="s">
        <v>35632</v>
      </c>
      <c r="E22918" s="101">
        <v>0.32</v>
      </c>
      <c r="F22918" s="102"/>
    </row>
    <row r="22919" ht="12.75" customHeight="1">
      <c r="A22919" s="100" t="s">
        <v>22788</v>
      </c>
      <c r="B22919" s="101">
        <v>82.6</v>
      </c>
      <c r="C22919" s="102"/>
      <c r="D22919" s="100" t="s">
        <v>23287</v>
      </c>
      <c r="E22919" s="101">
        <v>0.32</v>
      </c>
      <c r="F22919" s="102"/>
    </row>
    <row r="22920" ht="12.75" customHeight="1">
      <c r="A22920" s="100" t="s">
        <v>35343</v>
      </c>
      <c r="B22920" s="101">
        <v>8.47</v>
      </c>
      <c r="C22920" s="102"/>
      <c r="D22920" s="100" t="s">
        <v>35633</v>
      </c>
      <c r="E22920" s="101">
        <v>69.08</v>
      </c>
      <c r="F22920" s="102"/>
    </row>
    <row r="22921" ht="12.75" customHeight="1">
      <c r="A22921" s="100" t="s">
        <v>22790</v>
      </c>
      <c r="B22921" s="101">
        <v>8.47</v>
      </c>
      <c r="C22921" s="102"/>
      <c r="D22921" s="100" t="s">
        <v>23289</v>
      </c>
      <c r="E22921" s="101">
        <v>61.21</v>
      </c>
      <c r="F22921" s="102"/>
    </row>
    <row r="22922" ht="12.75" customHeight="1">
      <c r="A22922" s="100" t="s">
        <v>35346</v>
      </c>
      <c r="B22922" s="101">
        <v>4.93</v>
      </c>
      <c r="C22922" s="102"/>
      <c r="D22922" s="100" t="s">
        <v>35634</v>
      </c>
      <c r="E22922" s="101">
        <v>67.97</v>
      </c>
      <c r="F22922" s="102"/>
    </row>
    <row r="22923" ht="12.75" customHeight="1">
      <c r="A22923" s="100" t="s">
        <v>22792</v>
      </c>
      <c r="B22923" s="101">
        <v>4.93</v>
      </c>
      <c r="C22923" s="102"/>
      <c r="D22923" s="100" t="s">
        <v>23291</v>
      </c>
      <c r="E22923" s="101">
        <v>67.56</v>
      </c>
      <c r="F22923" s="102"/>
    </row>
    <row r="22924" ht="12.75" customHeight="1">
      <c r="A22924" s="100" t="s">
        <v>35350</v>
      </c>
      <c r="B22924" s="101">
        <v>22.44</v>
      </c>
      <c r="C22924" s="102"/>
      <c r="D22924" s="100" t="s">
        <v>35635</v>
      </c>
      <c r="E22924" s="101">
        <v>38.58</v>
      </c>
      <c r="F22924" s="102"/>
    </row>
    <row r="22925" ht="12.75" customHeight="1">
      <c r="A22925" s="100" t="s">
        <v>22798</v>
      </c>
      <c r="B22925" s="101">
        <v>22.44</v>
      </c>
      <c r="C22925" s="102"/>
      <c r="D22925" s="100" t="s">
        <v>23294</v>
      </c>
      <c r="E22925" s="101">
        <v>38.19</v>
      </c>
      <c r="F22925" s="102"/>
    </row>
    <row r="22926" ht="12.75" customHeight="1">
      <c r="A22926" s="100" t="s">
        <v>35352</v>
      </c>
      <c r="B22926" s="101">
        <v>51.16</v>
      </c>
      <c r="C22926" s="102"/>
      <c r="D22926" s="100" t="s">
        <v>35636</v>
      </c>
      <c r="E22926" s="101">
        <v>1.36</v>
      </c>
      <c r="F22926" s="102"/>
    </row>
    <row r="22927" ht="12.75" customHeight="1">
      <c r="A22927" s="100" t="s">
        <v>22802</v>
      </c>
      <c r="B22927" s="101">
        <v>51.16</v>
      </c>
      <c r="C22927" s="102"/>
      <c r="D22927" s="100" t="s">
        <v>23297</v>
      </c>
      <c r="E22927" s="101">
        <v>1.31</v>
      </c>
      <c r="F22927" s="102"/>
    </row>
    <row r="22928" ht="12.75" customHeight="1">
      <c r="A22928" s="100" t="s">
        <v>35637</v>
      </c>
      <c r="B22928" s="101">
        <v>2125.24</v>
      </c>
      <c r="C22928" s="102"/>
      <c r="D22928" s="100" t="s">
        <v>35638</v>
      </c>
      <c r="E22928" s="101">
        <v>8.29</v>
      </c>
      <c r="F22928" s="102"/>
    </row>
    <row r="22929" ht="12.75" customHeight="1">
      <c r="A22929" s="100" t="s">
        <v>35639</v>
      </c>
      <c r="B22929" s="101">
        <v>2125.24</v>
      </c>
      <c r="C22929" s="102"/>
      <c r="D22929" s="100" t="s">
        <v>23299</v>
      </c>
      <c r="E22929" s="101">
        <v>8.27</v>
      </c>
      <c r="F22929" s="102"/>
    </row>
    <row r="22930" ht="12.75" customHeight="1">
      <c r="A22930" s="100" t="s">
        <v>35354</v>
      </c>
      <c r="B22930" s="101">
        <v>109.96</v>
      </c>
      <c r="C22930" s="102"/>
      <c r="D22930" s="100" t="s">
        <v>35640</v>
      </c>
      <c r="E22930" s="101">
        <v>96.7</v>
      </c>
      <c r="F22930" s="102"/>
    </row>
    <row r="22931" ht="12.75" customHeight="1">
      <c r="A22931" s="100" t="s">
        <v>22806</v>
      </c>
      <c r="B22931" s="101">
        <v>109.96</v>
      </c>
      <c r="C22931" s="102"/>
      <c r="D22931" s="100" t="s">
        <v>23301</v>
      </c>
      <c r="E22931" s="101">
        <v>92.39</v>
      </c>
      <c r="F22931" s="102"/>
    </row>
    <row r="22932" ht="12.75" customHeight="1">
      <c r="A22932" s="100" t="s">
        <v>35355</v>
      </c>
      <c r="B22932" s="101">
        <v>25.43</v>
      </c>
      <c r="C22932" s="102"/>
      <c r="D22932" s="100" t="s">
        <v>35641</v>
      </c>
      <c r="E22932" s="101">
        <v>4.98</v>
      </c>
      <c r="F22932" s="102"/>
    </row>
    <row r="22933" ht="12.75" customHeight="1">
      <c r="A22933" s="100" t="s">
        <v>22808</v>
      </c>
      <c r="B22933" s="101">
        <v>25.43</v>
      </c>
      <c r="C22933" s="102"/>
      <c r="D22933" s="100" t="s">
        <v>23303</v>
      </c>
      <c r="E22933" s="101">
        <v>4.96</v>
      </c>
      <c r="F22933" s="102"/>
    </row>
    <row r="22934" ht="12.75" customHeight="1">
      <c r="A22934" s="100" t="s">
        <v>35356</v>
      </c>
      <c r="B22934" s="101">
        <v>1.11</v>
      </c>
      <c r="C22934" s="102"/>
      <c r="D22934" s="100" t="s">
        <v>35642</v>
      </c>
      <c r="E22934" s="101">
        <v>1.64</v>
      </c>
      <c r="F22934" s="102"/>
    </row>
    <row r="22935" ht="12.75" customHeight="1">
      <c r="A22935" s="100" t="s">
        <v>22810</v>
      </c>
      <c r="B22935" s="101">
        <v>1.11</v>
      </c>
      <c r="C22935" s="102"/>
      <c r="D22935" s="100" t="s">
        <v>23305</v>
      </c>
      <c r="E22935" s="101">
        <v>1.63</v>
      </c>
      <c r="F22935" s="102"/>
    </row>
    <row r="22936" ht="12.75" customHeight="1">
      <c r="A22936" s="100" t="s">
        <v>35357</v>
      </c>
      <c r="B22936" s="101">
        <v>0.79</v>
      </c>
      <c r="C22936" s="102"/>
      <c r="D22936" s="100" t="s">
        <v>35643</v>
      </c>
      <c r="E22936" s="101">
        <v>89.43</v>
      </c>
      <c r="F22936" s="102"/>
    </row>
    <row r="22937" ht="12.75" customHeight="1">
      <c r="A22937" s="100" t="s">
        <v>22812</v>
      </c>
      <c r="B22937" s="101">
        <v>0.79</v>
      </c>
      <c r="C22937" s="102"/>
      <c r="D22937" s="100" t="s">
        <v>23307</v>
      </c>
      <c r="E22937" s="101">
        <v>81.94</v>
      </c>
      <c r="F22937" s="102"/>
    </row>
    <row r="22938" ht="12.75" customHeight="1">
      <c r="A22938" s="100" t="s">
        <v>35358</v>
      </c>
      <c r="B22938" s="101">
        <v>2.55</v>
      </c>
      <c r="C22938" s="102"/>
      <c r="D22938" s="100" t="s">
        <v>35644</v>
      </c>
      <c r="E22938" s="101">
        <v>61.14</v>
      </c>
      <c r="F22938" s="102"/>
    </row>
    <row r="22939" ht="12.75" customHeight="1">
      <c r="A22939" s="100" t="s">
        <v>22814</v>
      </c>
      <c r="B22939" s="101">
        <v>2.55</v>
      </c>
      <c r="C22939" s="102"/>
      <c r="D22939" s="100" t="s">
        <v>23309</v>
      </c>
      <c r="E22939" s="101">
        <v>56.0</v>
      </c>
      <c r="F22939" s="102"/>
    </row>
    <row r="22940" ht="12.75" customHeight="1">
      <c r="A22940" s="100" t="s">
        <v>35359</v>
      </c>
      <c r="B22940" s="101">
        <v>0.73</v>
      </c>
      <c r="C22940" s="102"/>
      <c r="D22940" s="100" t="s">
        <v>35645</v>
      </c>
      <c r="E22940" s="101">
        <v>105.63</v>
      </c>
      <c r="F22940" s="102"/>
    </row>
    <row r="22941" ht="12.75" customHeight="1">
      <c r="A22941" s="100" t="s">
        <v>22816</v>
      </c>
      <c r="B22941" s="101">
        <v>0.73</v>
      </c>
      <c r="C22941" s="102"/>
      <c r="D22941" s="100" t="s">
        <v>23311</v>
      </c>
      <c r="E22941" s="101">
        <v>91.62</v>
      </c>
      <c r="F22941" s="102"/>
    </row>
    <row r="22942" ht="12.75" customHeight="1">
      <c r="A22942" s="100" t="s">
        <v>35360</v>
      </c>
      <c r="B22942" s="101">
        <v>0.52</v>
      </c>
      <c r="C22942" s="102"/>
      <c r="D22942" s="100" t="s">
        <v>35646</v>
      </c>
      <c r="E22942" s="101">
        <v>113.78</v>
      </c>
      <c r="F22942" s="102"/>
    </row>
    <row r="22943" ht="12.75" customHeight="1">
      <c r="A22943" s="100" t="s">
        <v>22818</v>
      </c>
      <c r="B22943" s="101">
        <v>0.52</v>
      </c>
      <c r="C22943" s="102"/>
      <c r="D22943" s="100" t="s">
        <v>23313</v>
      </c>
      <c r="E22943" s="101">
        <v>99.23</v>
      </c>
      <c r="F22943" s="102"/>
    </row>
    <row r="22944" ht="12.75" customHeight="1">
      <c r="A22944" s="100" t="s">
        <v>35361</v>
      </c>
      <c r="B22944" s="101">
        <v>0.29</v>
      </c>
      <c r="C22944" s="102"/>
      <c r="D22944" s="100" t="s">
        <v>35647</v>
      </c>
      <c r="E22944" s="101">
        <v>53.04</v>
      </c>
      <c r="F22944" s="102"/>
    </row>
    <row r="22945" ht="12.75" customHeight="1">
      <c r="A22945" s="100" t="s">
        <v>22820</v>
      </c>
      <c r="B22945" s="101">
        <v>0.29</v>
      </c>
      <c r="C22945" s="102"/>
      <c r="D22945" s="100" t="s">
        <v>23315</v>
      </c>
      <c r="E22945" s="101">
        <v>49.64</v>
      </c>
      <c r="F22945" s="102"/>
    </row>
    <row r="22946" ht="12.75" customHeight="1">
      <c r="A22946" s="100" t="s">
        <v>35362</v>
      </c>
      <c r="B22946" s="101">
        <v>66.5</v>
      </c>
      <c r="C22946" s="102"/>
      <c r="D22946" s="100" t="s">
        <v>35648</v>
      </c>
      <c r="E22946" s="101">
        <v>84.63</v>
      </c>
      <c r="F22946" s="102"/>
    </row>
    <row r="22947" ht="12.75" customHeight="1">
      <c r="A22947" s="100" t="s">
        <v>22822</v>
      </c>
      <c r="B22947" s="101">
        <v>64.32</v>
      </c>
      <c r="C22947" s="102"/>
      <c r="D22947" s="100" t="s">
        <v>23317</v>
      </c>
      <c r="E22947" s="101">
        <v>80.21</v>
      </c>
      <c r="F22947" s="102"/>
    </row>
    <row r="22948" ht="12.75" customHeight="1">
      <c r="A22948" s="100" t="s">
        <v>35363</v>
      </c>
      <c r="B22948" s="101">
        <v>101.32</v>
      </c>
      <c r="C22948" s="102"/>
      <c r="D22948" s="100" t="s">
        <v>35649</v>
      </c>
      <c r="E22948" s="101">
        <v>180.53</v>
      </c>
      <c r="F22948" s="102"/>
    </row>
    <row r="22949" ht="12.75" customHeight="1">
      <c r="A22949" s="100" t="s">
        <v>22824</v>
      </c>
      <c r="B22949" s="101">
        <v>99.93</v>
      </c>
      <c r="C22949" s="102"/>
      <c r="D22949" s="100" t="s">
        <v>23319</v>
      </c>
      <c r="E22949" s="101">
        <v>173.03</v>
      </c>
      <c r="F22949" s="102"/>
    </row>
    <row r="22950" ht="12.75" customHeight="1">
      <c r="A22950" s="100" t="s">
        <v>35364</v>
      </c>
      <c r="B22950" s="101">
        <v>41.24</v>
      </c>
      <c r="C22950" s="102"/>
      <c r="D22950" s="100" t="s">
        <v>35650</v>
      </c>
      <c r="E22950" s="101">
        <v>39.14</v>
      </c>
      <c r="F22950" s="102"/>
    </row>
    <row r="22951" ht="12.75" customHeight="1">
      <c r="A22951" s="100" t="s">
        <v>22826</v>
      </c>
      <c r="B22951" s="101">
        <v>41.24</v>
      </c>
      <c r="C22951" s="102"/>
      <c r="D22951" s="100" t="s">
        <v>23321</v>
      </c>
      <c r="E22951" s="101">
        <v>34.41</v>
      </c>
      <c r="F22951" s="102"/>
    </row>
    <row r="22952" ht="12.75" customHeight="1">
      <c r="A22952" s="100" t="s">
        <v>35365</v>
      </c>
      <c r="B22952" s="101">
        <v>6.23</v>
      </c>
      <c r="C22952" s="102"/>
      <c r="D22952" s="100" t="s">
        <v>35651</v>
      </c>
      <c r="E22952" s="101">
        <v>2.77</v>
      </c>
      <c r="F22952" s="102"/>
    </row>
    <row r="22953" ht="12.75" customHeight="1">
      <c r="A22953" s="100" t="s">
        <v>22828</v>
      </c>
      <c r="B22953" s="101">
        <v>6.23</v>
      </c>
      <c r="C22953" s="102"/>
      <c r="D22953" s="100" t="s">
        <v>23324</v>
      </c>
      <c r="E22953" s="101">
        <v>2.66</v>
      </c>
      <c r="F22953" s="102"/>
    </row>
    <row r="22954" ht="12.75" customHeight="1">
      <c r="A22954" s="100" t="s">
        <v>35652</v>
      </c>
      <c r="B22954" s="101">
        <v>6.11</v>
      </c>
      <c r="C22954" s="102"/>
      <c r="D22954" s="100" t="s">
        <v>35653</v>
      </c>
      <c r="E22954" s="101">
        <v>6.4</v>
      </c>
      <c r="F22954" s="102"/>
    </row>
    <row r="22955" ht="12.75" customHeight="1">
      <c r="A22955" s="100" t="s">
        <v>35654</v>
      </c>
      <c r="B22955" s="101">
        <v>5.6</v>
      </c>
      <c r="C22955" s="102"/>
      <c r="D22955" s="100" t="s">
        <v>23326</v>
      </c>
      <c r="E22955" s="101">
        <v>6.4</v>
      </c>
      <c r="F22955" s="102"/>
    </row>
    <row r="22956" ht="12.75" customHeight="1">
      <c r="A22956" s="100" t="s">
        <v>35655</v>
      </c>
      <c r="B22956" s="101">
        <v>2.3</v>
      </c>
      <c r="C22956" s="102"/>
      <c r="D22956" s="100" t="s">
        <v>35656</v>
      </c>
      <c r="E22956" s="101">
        <v>36.08</v>
      </c>
      <c r="F22956" s="102"/>
    </row>
    <row r="22957" ht="12.75" customHeight="1">
      <c r="A22957" s="100" t="s">
        <v>35657</v>
      </c>
      <c r="B22957" s="101">
        <v>2.3</v>
      </c>
      <c r="C22957" s="102"/>
      <c r="D22957" s="100" t="s">
        <v>23329</v>
      </c>
      <c r="E22957" s="101">
        <v>31.28</v>
      </c>
      <c r="F22957" s="102"/>
    </row>
    <row r="22958" ht="12.75" customHeight="1">
      <c r="A22958" s="100" t="s">
        <v>35658</v>
      </c>
      <c r="B22958" s="101">
        <v>41.09</v>
      </c>
      <c r="C22958" s="102"/>
      <c r="D22958" s="100" t="s">
        <v>35659</v>
      </c>
      <c r="E22958" s="101">
        <v>76.83</v>
      </c>
      <c r="F22958" s="102"/>
    </row>
    <row r="22959" ht="12.75" customHeight="1">
      <c r="A22959" s="100" t="s">
        <v>22830</v>
      </c>
      <c r="B22959" s="101">
        <v>35.6</v>
      </c>
      <c r="C22959" s="102"/>
      <c r="D22959" s="100" t="s">
        <v>23331</v>
      </c>
      <c r="E22959" s="101">
        <v>70.21</v>
      </c>
      <c r="F22959" s="102"/>
    </row>
    <row r="22960" ht="12.75" customHeight="1">
      <c r="A22960" s="100" t="s">
        <v>35660</v>
      </c>
      <c r="B22960" s="101">
        <v>20.61</v>
      </c>
      <c r="C22960" s="102"/>
      <c r="D22960" s="100" t="s">
        <v>35661</v>
      </c>
      <c r="E22960" s="101">
        <v>616.51</v>
      </c>
      <c r="F22960" s="102"/>
    </row>
    <row r="22961" ht="12.75" customHeight="1">
      <c r="A22961" s="100" t="s">
        <v>22832</v>
      </c>
      <c r="B22961" s="101">
        <v>17.86</v>
      </c>
      <c r="C22961" s="102"/>
      <c r="D22961" s="100" t="s">
        <v>23333</v>
      </c>
      <c r="E22961" s="101">
        <v>596.67</v>
      </c>
      <c r="F22961" s="102"/>
    </row>
    <row r="22962" ht="12.75" customHeight="1">
      <c r="A22962" s="100" t="s">
        <v>35662</v>
      </c>
      <c r="B22962" s="101">
        <v>24.73</v>
      </c>
      <c r="C22962" s="102"/>
      <c r="D22962" s="100" t="s">
        <v>35663</v>
      </c>
      <c r="E22962" s="101">
        <v>83.58</v>
      </c>
      <c r="F22962" s="102"/>
    </row>
    <row r="22963" ht="12.75" customHeight="1">
      <c r="A22963" s="100" t="s">
        <v>22834</v>
      </c>
      <c r="B22963" s="101">
        <v>21.43</v>
      </c>
      <c r="C22963" s="102"/>
      <c r="D22963" s="100" t="s">
        <v>23335</v>
      </c>
      <c r="E22963" s="101">
        <v>77.85</v>
      </c>
      <c r="F22963" s="102"/>
    </row>
    <row r="22964" ht="12.75" customHeight="1">
      <c r="A22964" s="100" t="s">
        <v>35664</v>
      </c>
      <c r="B22964" s="101">
        <v>41.22</v>
      </c>
      <c r="C22964" s="102"/>
      <c r="D22964" s="100" t="s">
        <v>35665</v>
      </c>
      <c r="E22964" s="101">
        <v>74.63</v>
      </c>
      <c r="F22964" s="102"/>
    </row>
    <row r="22965" ht="12.75" customHeight="1">
      <c r="A22965" s="100" t="s">
        <v>22836</v>
      </c>
      <c r="B22965" s="101">
        <v>35.72</v>
      </c>
      <c r="C22965" s="102"/>
      <c r="D22965" s="100" t="s">
        <v>23337</v>
      </c>
      <c r="E22965" s="101">
        <v>68.65</v>
      </c>
      <c r="F22965" s="102"/>
    </row>
    <row r="22966" ht="12.75" customHeight="1">
      <c r="A22966" s="100" t="s">
        <v>35666</v>
      </c>
      <c r="B22966" s="101">
        <v>49.46</v>
      </c>
      <c r="C22966" s="102"/>
      <c r="D22966" s="100" t="s">
        <v>35667</v>
      </c>
      <c r="E22966" s="101">
        <v>146.39</v>
      </c>
      <c r="F22966" s="102"/>
    </row>
    <row r="22967" ht="12.75" customHeight="1">
      <c r="A22967" s="100" t="s">
        <v>22838</v>
      </c>
      <c r="B22967" s="101">
        <v>42.86</v>
      </c>
      <c r="C22967" s="102"/>
      <c r="D22967" s="100" t="s">
        <v>23339</v>
      </c>
      <c r="E22967" s="101">
        <v>132.27</v>
      </c>
      <c r="F22967" s="102"/>
    </row>
    <row r="22968" ht="12.75" customHeight="1">
      <c r="A22968" s="100" t="s">
        <v>35668</v>
      </c>
      <c r="B22968" s="101">
        <v>18.83</v>
      </c>
      <c r="C22968" s="102"/>
      <c r="D22968" s="100" t="s">
        <v>35669</v>
      </c>
      <c r="E22968" s="101">
        <v>110.09</v>
      </c>
      <c r="F22968" s="102"/>
    </row>
    <row r="22969" ht="12.75" customHeight="1">
      <c r="A22969" s="100" t="s">
        <v>22840</v>
      </c>
      <c r="B22969" s="101">
        <v>16.32</v>
      </c>
      <c r="C22969" s="102"/>
      <c r="D22969" s="100" t="s">
        <v>23341</v>
      </c>
      <c r="E22969" s="101">
        <v>103.13</v>
      </c>
      <c r="F22969" s="102"/>
    </row>
    <row r="22970" ht="12.75" customHeight="1">
      <c r="A22970" s="100" t="s">
        <v>35670</v>
      </c>
      <c r="B22970" s="101">
        <v>25.42</v>
      </c>
      <c r="C22970" s="102"/>
      <c r="D22970" s="100" t="s">
        <v>35671</v>
      </c>
      <c r="E22970" s="101">
        <v>190.14</v>
      </c>
      <c r="F22970" s="102"/>
    </row>
    <row r="22971" ht="12.75" customHeight="1">
      <c r="A22971" s="100" t="s">
        <v>22842</v>
      </c>
      <c r="B22971" s="101">
        <v>22.04</v>
      </c>
      <c r="C22971" s="102"/>
      <c r="D22971" s="100" t="s">
        <v>23343</v>
      </c>
      <c r="E22971" s="101">
        <v>179.88</v>
      </c>
      <c r="F22971" s="102"/>
    </row>
    <row r="22972" ht="12.75" customHeight="1">
      <c r="A22972" s="100" t="s">
        <v>35672</v>
      </c>
      <c r="B22972" s="101">
        <v>34.24</v>
      </c>
      <c r="C22972" s="102"/>
      <c r="D22972" s="100" t="s">
        <v>35673</v>
      </c>
      <c r="E22972" s="101">
        <v>353.44</v>
      </c>
      <c r="F22972" s="102"/>
    </row>
    <row r="22973" ht="12.75" customHeight="1">
      <c r="A22973" s="100" t="s">
        <v>22844</v>
      </c>
      <c r="B22973" s="101">
        <v>29.67</v>
      </c>
      <c r="C22973" s="102"/>
      <c r="D22973" s="100" t="s">
        <v>23345</v>
      </c>
      <c r="E22973" s="101">
        <v>339.95</v>
      </c>
      <c r="F22973" s="102"/>
    </row>
    <row r="22974" ht="12.75" customHeight="1">
      <c r="A22974" s="100" t="s">
        <v>35674</v>
      </c>
      <c r="B22974" s="101">
        <v>41.09</v>
      </c>
      <c r="C22974" s="102"/>
      <c r="D22974" s="100" t="s">
        <v>35675</v>
      </c>
      <c r="E22974" s="101">
        <v>8.68</v>
      </c>
      <c r="F22974" s="102"/>
    </row>
    <row r="22975" ht="12.75" customHeight="1">
      <c r="A22975" s="100" t="s">
        <v>22846</v>
      </c>
      <c r="B22975" s="101">
        <v>35.6</v>
      </c>
      <c r="C22975" s="102"/>
      <c r="D22975" s="100" t="s">
        <v>23347</v>
      </c>
      <c r="E22975" s="101">
        <v>8.68</v>
      </c>
      <c r="F22975" s="102"/>
    </row>
    <row r="22976" ht="12.75" customHeight="1">
      <c r="A22976" s="100" t="s">
        <v>35676</v>
      </c>
      <c r="B22976" s="101">
        <v>12.71</v>
      </c>
      <c r="C22976" s="102"/>
      <c r="D22976" s="100" t="s">
        <v>35677</v>
      </c>
      <c r="E22976" s="101">
        <v>1.26</v>
      </c>
      <c r="F22976" s="102"/>
    </row>
    <row r="22977" ht="12.75" customHeight="1">
      <c r="A22977" s="100" t="s">
        <v>22848</v>
      </c>
      <c r="B22977" s="101">
        <v>11.02</v>
      </c>
      <c r="C22977" s="102"/>
      <c r="D22977" s="100" t="s">
        <v>23349</v>
      </c>
      <c r="E22977" s="101">
        <v>1.26</v>
      </c>
      <c r="F22977" s="102"/>
    </row>
    <row r="22978" ht="12.75" customHeight="1">
      <c r="A22978" s="100" t="s">
        <v>35678</v>
      </c>
      <c r="B22978" s="101">
        <v>72.37</v>
      </c>
      <c r="C22978" s="102"/>
      <c r="D22978" s="100" t="s">
        <v>35679</v>
      </c>
      <c r="E22978" s="101">
        <v>25.4</v>
      </c>
      <c r="F22978" s="102"/>
    </row>
    <row r="22979" ht="12.75" customHeight="1">
      <c r="A22979" s="100" t="s">
        <v>22850</v>
      </c>
      <c r="B22979" s="101">
        <v>62.73</v>
      </c>
      <c r="C22979" s="102"/>
      <c r="D22979" s="100" t="s">
        <v>23351</v>
      </c>
      <c r="E22979" s="101">
        <v>23.33</v>
      </c>
      <c r="F22979" s="102"/>
    </row>
    <row r="22980" ht="12.75" customHeight="1">
      <c r="A22980" s="100" t="s">
        <v>35680</v>
      </c>
      <c r="B22980" s="101">
        <v>86.85</v>
      </c>
      <c r="C22980" s="102"/>
      <c r="D22980" s="100" t="s">
        <v>35681</v>
      </c>
      <c r="E22980" s="101">
        <v>53.4</v>
      </c>
      <c r="F22980" s="102"/>
    </row>
    <row r="22981" ht="12.75" customHeight="1">
      <c r="A22981" s="100" t="s">
        <v>22852</v>
      </c>
      <c r="B22981" s="101">
        <v>75.28</v>
      </c>
      <c r="C22981" s="102"/>
      <c r="D22981" s="100" t="s">
        <v>23353</v>
      </c>
      <c r="E22981" s="101">
        <v>53.4</v>
      </c>
      <c r="F22981" s="102"/>
    </row>
    <row r="22982" ht="12.75" customHeight="1">
      <c r="A22982" s="100" t="s">
        <v>35682</v>
      </c>
      <c r="B22982" s="101">
        <v>33.32</v>
      </c>
      <c r="C22982" s="102"/>
      <c r="D22982" s="100" t="s">
        <v>35683</v>
      </c>
      <c r="E22982" s="101">
        <v>2.52</v>
      </c>
      <c r="F22982" s="102"/>
    </row>
    <row r="22983" ht="12.75" customHeight="1">
      <c r="A22983" s="100" t="s">
        <v>22854</v>
      </c>
      <c r="B22983" s="101">
        <v>28.88</v>
      </c>
      <c r="C22983" s="102"/>
      <c r="D22983" s="100" t="s">
        <v>23355</v>
      </c>
      <c r="E22983" s="101">
        <v>2.52</v>
      </c>
      <c r="F22983" s="102"/>
    </row>
    <row r="22984" ht="12.75" customHeight="1">
      <c r="A22984" s="100" t="s">
        <v>35684</v>
      </c>
      <c r="B22984" s="101">
        <v>39.98</v>
      </c>
      <c r="C22984" s="102"/>
      <c r="D22984" s="100" t="s">
        <v>35685</v>
      </c>
      <c r="E22984" s="101">
        <v>14.75</v>
      </c>
      <c r="F22984" s="102"/>
    </row>
    <row r="22985" ht="12.75" customHeight="1">
      <c r="A22985" s="100" t="s">
        <v>22856</v>
      </c>
      <c r="B22985" s="101">
        <v>34.65</v>
      </c>
      <c r="C22985" s="102"/>
      <c r="D22985" s="100" t="s">
        <v>23357</v>
      </c>
      <c r="E22985" s="101">
        <v>14.75</v>
      </c>
      <c r="F22985" s="102"/>
    </row>
    <row r="22986" ht="12.75" customHeight="1">
      <c r="A22986" s="100" t="s">
        <v>35686</v>
      </c>
      <c r="B22986" s="101">
        <v>46.03</v>
      </c>
      <c r="C22986" s="102"/>
      <c r="D22986" s="100" t="s">
        <v>35687</v>
      </c>
      <c r="E22986" s="101">
        <v>7.83</v>
      </c>
      <c r="F22986" s="102"/>
    </row>
    <row r="22987" ht="12.75" customHeight="1">
      <c r="A22987" s="100" t="s">
        <v>22858</v>
      </c>
      <c r="B22987" s="101">
        <v>39.9</v>
      </c>
      <c r="C22987" s="102"/>
      <c r="D22987" s="100" t="s">
        <v>23359</v>
      </c>
      <c r="E22987" s="101">
        <v>7.83</v>
      </c>
      <c r="F22987" s="102"/>
    </row>
    <row r="22988" ht="12.75" customHeight="1">
      <c r="A22988" s="100" t="s">
        <v>35688</v>
      </c>
      <c r="B22988" s="101">
        <v>55.23</v>
      </c>
      <c r="C22988" s="102"/>
      <c r="D22988" s="100" t="s">
        <v>35689</v>
      </c>
      <c r="E22988" s="101">
        <v>71.4</v>
      </c>
      <c r="F22988" s="102"/>
    </row>
    <row r="22989" ht="12.75" customHeight="1">
      <c r="A22989" s="100" t="s">
        <v>22860</v>
      </c>
      <c r="B22989" s="101">
        <v>47.88</v>
      </c>
      <c r="C22989" s="102"/>
      <c r="D22989" s="100" t="s">
        <v>23361</v>
      </c>
      <c r="E22989" s="101">
        <v>71.4</v>
      </c>
      <c r="F22989" s="102"/>
    </row>
    <row r="22990" ht="12.75" customHeight="1">
      <c r="A22990" s="100" t="s">
        <v>35690</v>
      </c>
      <c r="B22990" s="101">
        <v>97.79</v>
      </c>
      <c r="C22990" s="102"/>
      <c r="D22990" s="100" t="s">
        <v>35691</v>
      </c>
      <c r="E22990" s="101">
        <v>17.88</v>
      </c>
      <c r="F22990" s="102"/>
    </row>
    <row r="22991" ht="12.75" customHeight="1">
      <c r="A22991" s="100" t="s">
        <v>22862</v>
      </c>
      <c r="B22991" s="101">
        <v>84.77</v>
      </c>
      <c r="C22991" s="102"/>
      <c r="D22991" s="100" t="s">
        <v>23363</v>
      </c>
      <c r="E22991" s="101">
        <v>17.88</v>
      </c>
      <c r="F22991" s="102"/>
    </row>
    <row r="22992" ht="12.75" customHeight="1">
      <c r="A22992" s="100" t="s">
        <v>35692</v>
      </c>
      <c r="B22992" s="101">
        <v>84.16</v>
      </c>
      <c r="C22992" s="102"/>
      <c r="D22992" s="100" t="s">
        <v>35693</v>
      </c>
      <c r="E22992" s="101">
        <v>26.64</v>
      </c>
      <c r="F22992" s="102"/>
    </row>
    <row r="22993" ht="12.75" customHeight="1">
      <c r="A22993" s="100" t="s">
        <v>22864</v>
      </c>
      <c r="B22993" s="101">
        <v>72.96</v>
      </c>
      <c r="C22993" s="102"/>
      <c r="D22993" s="100" t="s">
        <v>23365</v>
      </c>
      <c r="E22993" s="101">
        <v>26.64</v>
      </c>
      <c r="F22993" s="102"/>
    </row>
    <row r="22994" ht="12.75" customHeight="1">
      <c r="A22994" s="100" t="s">
        <v>35694</v>
      </c>
      <c r="B22994" s="101">
        <v>148.63</v>
      </c>
      <c r="C22994" s="102"/>
      <c r="D22994" s="100" t="s">
        <v>35695</v>
      </c>
      <c r="E22994" s="101">
        <v>34.68</v>
      </c>
      <c r="F22994" s="102"/>
    </row>
    <row r="22995" ht="12.75" customHeight="1">
      <c r="A22995" s="100" t="s">
        <v>22866</v>
      </c>
      <c r="B22995" s="101">
        <v>128.86</v>
      </c>
      <c r="C22995" s="102"/>
      <c r="D22995" s="100" t="s">
        <v>23367</v>
      </c>
      <c r="E22995" s="101">
        <v>34.68</v>
      </c>
      <c r="F22995" s="102"/>
    </row>
    <row r="22996" ht="12.75" customHeight="1">
      <c r="A22996" s="100" t="s">
        <v>35696</v>
      </c>
      <c r="B22996" s="101">
        <v>135.0</v>
      </c>
      <c r="C22996" s="102"/>
      <c r="D22996" s="100" t="s">
        <v>35697</v>
      </c>
      <c r="E22996" s="101">
        <v>10.42</v>
      </c>
      <c r="F22996" s="102"/>
    </row>
    <row r="22997" ht="12.75" customHeight="1">
      <c r="A22997" s="100" t="s">
        <v>22868</v>
      </c>
      <c r="B22997" s="101">
        <v>117.04</v>
      </c>
      <c r="C22997" s="102"/>
      <c r="D22997" s="100" t="s">
        <v>148</v>
      </c>
      <c r="E22997" s="101">
        <v>10.42</v>
      </c>
      <c r="F22997" s="102"/>
    </row>
    <row r="22998" ht="12.75" customHeight="1">
      <c r="A22998" s="100" t="s">
        <v>35698</v>
      </c>
      <c r="B22998" s="101">
        <v>18.29</v>
      </c>
      <c r="C22998" s="102"/>
      <c r="D22998" s="100" t="s">
        <v>35699</v>
      </c>
      <c r="E22998" s="101">
        <v>1138.48</v>
      </c>
      <c r="F22998" s="102"/>
    </row>
    <row r="22999" ht="12.75" customHeight="1">
      <c r="A22999" s="100" t="s">
        <v>22870</v>
      </c>
      <c r="B22999" s="101">
        <v>15.85</v>
      </c>
      <c r="C22999" s="102"/>
      <c r="D22999" s="100" t="s">
        <v>35700</v>
      </c>
      <c r="E22999" s="101">
        <v>1083.58</v>
      </c>
      <c r="F22999" s="102"/>
    </row>
    <row r="23000" ht="12.75" customHeight="1">
      <c r="A23000" s="100" t="s">
        <v>35701</v>
      </c>
      <c r="B23000" s="101">
        <v>18.29</v>
      </c>
      <c r="C23000" s="102"/>
      <c r="D23000" s="100" t="s">
        <v>35702</v>
      </c>
      <c r="E23000" s="101">
        <v>51.66</v>
      </c>
      <c r="F23000" s="102"/>
    </row>
    <row r="23001" ht="12.75" customHeight="1">
      <c r="A23001" s="100" t="s">
        <v>22872</v>
      </c>
      <c r="B23001" s="101">
        <v>15.85</v>
      </c>
      <c r="C23001" s="102"/>
      <c r="D23001" s="100" t="s">
        <v>35703</v>
      </c>
      <c r="E23001" s="101">
        <v>49.04</v>
      </c>
      <c r="F23001" s="102"/>
    </row>
    <row r="23002" ht="12.75" customHeight="1">
      <c r="A23002" s="100" t="s">
        <v>35704</v>
      </c>
      <c r="B23002" s="101">
        <v>60.66</v>
      </c>
      <c r="C23002" s="102"/>
      <c r="D23002" s="100" t="s">
        <v>35705</v>
      </c>
      <c r="E23002" s="101">
        <v>44.58</v>
      </c>
      <c r="F23002" s="102"/>
    </row>
    <row r="23003" ht="12.75" customHeight="1">
      <c r="A23003" s="100" t="s">
        <v>22874</v>
      </c>
      <c r="B23003" s="101">
        <v>52.58</v>
      </c>
      <c r="C23003" s="102"/>
      <c r="D23003" s="100" t="s">
        <v>35706</v>
      </c>
      <c r="E23003" s="101">
        <v>41.8</v>
      </c>
      <c r="F23003" s="102"/>
    </row>
    <row r="23004" ht="12.75" customHeight="1">
      <c r="A23004" s="100" t="s">
        <v>35707</v>
      </c>
      <c r="B23004" s="101">
        <v>19.97</v>
      </c>
      <c r="C23004" s="102"/>
      <c r="D23004" s="100" t="s">
        <v>35708</v>
      </c>
      <c r="E23004" s="101">
        <v>14.39</v>
      </c>
      <c r="F23004" s="102"/>
    </row>
    <row r="23005" ht="12.75" customHeight="1">
      <c r="A23005" s="100" t="s">
        <v>22876</v>
      </c>
      <c r="B23005" s="101">
        <v>17.3</v>
      </c>
      <c r="C23005" s="102"/>
      <c r="D23005" s="100" t="s">
        <v>35709</v>
      </c>
      <c r="E23005" s="101">
        <v>12.92</v>
      </c>
      <c r="F23005" s="102"/>
    </row>
    <row r="23006" ht="12.75" customHeight="1">
      <c r="A23006" s="100" t="s">
        <v>35710</v>
      </c>
      <c r="B23006" s="101">
        <v>23.96</v>
      </c>
      <c r="C23006" s="102"/>
      <c r="D23006" s="100" t="s">
        <v>35711</v>
      </c>
      <c r="E23006" s="101">
        <v>8.93</v>
      </c>
      <c r="F23006" s="102"/>
    </row>
    <row r="23007" ht="12.75" customHeight="1">
      <c r="A23007" s="100" t="s">
        <v>22878</v>
      </c>
      <c r="B23007" s="101">
        <v>20.76</v>
      </c>
      <c r="C23007" s="102"/>
      <c r="D23007" s="100" t="s">
        <v>35712</v>
      </c>
      <c r="E23007" s="101">
        <v>8.18</v>
      </c>
      <c r="F23007" s="102"/>
    </row>
    <row r="23008" ht="12.75" customHeight="1">
      <c r="A23008" s="100" t="s">
        <v>35713</v>
      </c>
      <c r="B23008" s="101">
        <v>21.49</v>
      </c>
      <c r="C23008" s="102"/>
      <c r="D23008" s="100" t="s">
        <v>35714</v>
      </c>
      <c r="E23008" s="101">
        <v>20.84</v>
      </c>
      <c r="F23008" s="102"/>
    </row>
    <row r="23009" ht="12.75" customHeight="1">
      <c r="A23009" s="100" t="s">
        <v>22880</v>
      </c>
      <c r="B23009" s="101">
        <v>18.63</v>
      </c>
      <c r="C23009" s="102"/>
      <c r="D23009" s="100" t="s">
        <v>23370</v>
      </c>
      <c r="E23009" s="101">
        <v>20.84</v>
      </c>
      <c r="F23009" s="102"/>
    </row>
    <row r="23010" ht="12.75" customHeight="1">
      <c r="A23010" s="100" t="s">
        <v>35715</v>
      </c>
      <c r="B23010" s="101">
        <v>25.78</v>
      </c>
      <c r="C23010" s="102"/>
      <c r="D23010" s="100" t="s">
        <v>35716</v>
      </c>
      <c r="E23010" s="101">
        <v>0.96</v>
      </c>
      <c r="F23010" s="102"/>
    </row>
    <row r="23011" ht="12.75" customHeight="1">
      <c r="A23011" s="100" t="s">
        <v>22882</v>
      </c>
      <c r="B23011" s="101">
        <v>22.35</v>
      </c>
      <c r="C23011" s="102"/>
      <c r="D23011" s="100" t="s">
        <v>23372</v>
      </c>
      <c r="E23011" s="101">
        <v>0.96</v>
      </c>
      <c r="F23011" s="102"/>
    </row>
    <row r="23012" ht="12.75" customHeight="1">
      <c r="A23012" s="100" t="s">
        <v>35717</v>
      </c>
      <c r="B23012" s="101">
        <v>170.36</v>
      </c>
      <c r="C23012" s="102"/>
      <c r="D23012" s="100" t="s">
        <v>35718</v>
      </c>
      <c r="E23012" s="101">
        <v>231.27</v>
      </c>
      <c r="F23012" s="102"/>
    </row>
    <row r="23013" ht="12.75" customHeight="1">
      <c r="A23013" s="100" t="s">
        <v>22884</v>
      </c>
      <c r="B23013" s="101">
        <v>147.62</v>
      </c>
      <c r="C23013" s="102"/>
      <c r="D23013" s="100" t="s">
        <v>23374</v>
      </c>
      <c r="E23013" s="101">
        <v>231.27</v>
      </c>
      <c r="F23013" s="102"/>
    </row>
    <row r="23014" ht="12.75" customHeight="1">
      <c r="A23014" s="100" t="s">
        <v>35719</v>
      </c>
      <c r="B23014" s="101">
        <v>33.25</v>
      </c>
      <c r="C23014" s="102"/>
      <c r="D23014" s="100" t="s">
        <v>35371</v>
      </c>
      <c r="E23014" s="101">
        <v>10.25</v>
      </c>
      <c r="F23014" s="102"/>
    </row>
    <row r="23015" ht="12.75" customHeight="1">
      <c r="A23015" s="100" t="s">
        <v>22886</v>
      </c>
      <c r="B23015" s="101">
        <v>28.81</v>
      </c>
      <c r="C23015" s="102"/>
      <c r="D23015" s="100" t="s">
        <v>22900</v>
      </c>
      <c r="E23015" s="101">
        <v>8.88</v>
      </c>
      <c r="F23015" s="102"/>
    </row>
    <row r="23016" ht="12.75" customHeight="1">
      <c r="A23016" s="100" t="s">
        <v>35720</v>
      </c>
      <c r="B23016" s="101">
        <v>23.64</v>
      </c>
      <c r="C23016" s="102"/>
      <c r="D23016" s="100" t="s">
        <v>35372</v>
      </c>
      <c r="E23016" s="101">
        <v>6.79</v>
      </c>
      <c r="F23016" s="102"/>
    </row>
    <row r="23017" ht="12.75" customHeight="1">
      <c r="A23017" s="100" t="s">
        <v>22888</v>
      </c>
      <c r="B23017" s="101">
        <v>20.48</v>
      </c>
      <c r="C23017" s="102"/>
      <c r="D23017" s="100" t="s">
        <v>22904</v>
      </c>
      <c r="E23017" s="101">
        <v>5.88</v>
      </c>
      <c r="F23017" s="102"/>
    </row>
    <row r="23018" ht="12.75" customHeight="1">
      <c r="A23018" s="100" t="s">
        <v>35366</v>
      </c>
      <c r="B23018" s="101">
        <v>7.01</v>
      </c>
      <c r="C23018" s="102"/>
      <c r="D23018" s="100" t="s">
        <v>35373</v>
      </c>
      <c r="E23018" s="101">
        <v>34.08</v>
      </c>
      <c r="F23018" s="102"/>
    </row>
    <row r="23019" ht="12.75" customHeight="1">
      <c r="A23019" s="100" t="s">
        <v>22890</v>
      </c>
      <c r="B23019" s="101">
        <v>7.01</v>
      </c>
      <c r="C23019" s="102"/>
      <c r="D23019" s="100" t="s">
        <v>22906</v>
      </c>
      <c r="E23019" s="101">
        <v>29.53</v>
      </c>
      <c r="F23019" s="102"/>
    </row>
    <row r="23020" ht="12.75" customHeight="1">
      <c r="A23020" s="100" t="s">
        <v>35367</v>
      </c>
      <c r="B23020" s="101">
        <v>10.51</v>
      </c>
      <c r="C23020" s="102"/>
      <c r="D23020" s="100" t="s">
        <v>35374</v>
      </c>
      <c r="E23020" s="101">
        <v>2.17</v>
      </c>
      <c r="F23020" s="102"/>
    </row>
    <row r="23021" ht="12.75" customHeight="1">
      <c r="A23021" s="100" t="s">
        <v>22892</v>
      </c>
      <c r="B23021" s="101">
        <v>10.51</v>
      </c>
      <c r="C23021" s="102"/>
      <c r="D23021" s="100" t="s">
        <v>22908</v>
      </c>
      <c r="E23021" s="101">
        <v>1.88</v>
      </c>
      <c r="F23021" s="102"/>
    </row>
    <row r="23022" ht="12.75" customHeight="1">
      <c r="A23022" s="100" t="s">
        <v>35368</v>
      </c>
      <c r="B23022" s="101">
        <v>3.5</v>
      </c>
      <c r="C23022" s="102"/>
      <c r="D23022" s="100" t="s">
        <v>35375</v>
      </c>
      <c r="E23022" s="101">
        <v>51.25</v>
      </c>
      <c r="F23022" s="102"/>
    </row>
    <row r="23023" ht="12.75" customHeight="1">
      <c r="A23023" s="100" t="s">
        <v>22894</v>
      </c>
      <c r="B23023" s="101">
        <v>3.5</v>
      </c>
      <c r="C23023" s="102"/>
      <c r="D23023" s="100" t="s">
        <v>22910</v>
      </c>
      <c r="E23023" s="101">
        <v>44.41</v>
      </c>
      <c r="F23023" s="102"/>
    </row>
    <row r="23024" ht="12.75" customHeight="1">
      <c r="A23024" s="100" t="s">
        <v>35369</v>
      </c>
      <c r="B23024" s="101">
        <v>11.68</v>
      </c>
      <c r="C23024" s="102"/>
      <c r="D23024" s="100" t="s">
        <v>35376</v>
      </c>
      <c r="E23024" s="101">
        <v>6.79</v>
      </c>
      <c r="F23024" s="102"/>
    </row>
    <row r="23025" ht="12.75" customHeight="1">
      <c r="A23025" s="100" t="s">
        <v>22896</v>
      </c>
      <c r="B23025" s="101">
        <v>11.68</v>
      </c>
      <c r="C23025" s="102"/>
      <c r="D23025" s="100" t="s">
        <v>22912</v>
      </c>
      <c r="E23025" s="101">
        <v>5.88</v>
      </c>
      <c r="F23025" s="102"/>
    </row>
    <row r="23026" ht="12.75" customHeight="1">
      <c r="A23026" s="100" t="s">
        <v>35370</v>
      </c>
      <c r="B23026" s="101">
        <v>3.5</v>
      </c>
      <c r="C23026" s="102"/>
      <c r="D23026" s="100" t="s">
        <v>35377</v>
      </c>
      <c r="E23026" s="101">
        <v>15.35</v>
      </c>
      <c r="F23026" s="102"/>
    </row>
    <row r="23027" ht="12.75" customHeight="1">
      <c r="A23027" s="100" t="s">
        <v>22898</v>
      </c>
      <c r="B23027" s="101">
        <v>3.5</v>
      </c>
      <c r="C23027" s="102"/>
      <c r="D23027" s="100" t="s">
        <v>22914</v>
      </c>
      <c r="E23027" s="101">
        <v>15.35</v>
      </c>
      <c r="F23027" s="102"/>
    </row>
    <row r="23028" ht="12.75" customHeight="1">
      <c r="A23028" s="100" t="s">
        <v>35371</v>
      </c>
      <c r="B23028" s="101">
        <v>13.14</v>
      </c>
      <c r="C23028" s="102"/>
      <c r="D23028" s="100" t="s">
        <v>35379</v>
      </c>
      <c r="E23028" s="101">
        <v>15.35</v>
      </c>
      <c r="F23028" s="102"/>
    </row>
    <row r="23029" ht="12.75" customHeight="1">
      <c r="A23029" s="100" t="s">
        <v>22900</v>
      </c>
      <c r="B23029" s="101">
        <v>13.14</v>
      </c>
      <c r="C23029" s="102"/>
      <c r="D23029" s="100" t="s">
        <v>22916</v>
      </c>
      <c r="E23029" s="101">
        <v>15.35</v>
      </c>
      <c r="F23029" s="102"/>
    </row>
    <row r="23030" ht="12.75" customHeight="1">
      <c r="A23030" s="100" t="s">
        <v>35721</v>
      </c>
      <c r="B23030" s="101">
        <v>0.58</v>
      </c>
      <c r="C23030" s="102"/>
      <c r="D23030" s="100" t="s">
        <v>35381</v>
      </c>
      <c r="E23030" s="101">
        <v>15.35</v>
      </c>
      <c r="F23030" s="102"/>
    </row>
    <row r="23031" ht="12.75" customHeight="1">
      <c r="A23031" s="100" t="s">
        <v>22902</v>
      </c>
      <c r="B23031" s="101">
        <v>0.58</v>
      </c>
      <c r="C23031" s="102"/>
      <c r="D23031" s="100" t="s">
        <v>22918</v>
      </c>
      <c r="E23031" s="101">
        <v>15.35</v>
      </c>
      <c r="F23031" s="102"/>
    </row>
    <row r="23032" ht="12.75" customHeight="1">
      <c r="A23032" s="100" t="s">
        <v>35372</v>
      </c>
      <c r="B23032" s="101">
        <v>106.02</v>
      </c>
      <c r="C23032" s="102"/>
      <c r="D23032" s="100" t="s">
        <v>35383</v>
      </c>
      <c r="E23032" s="101">
        <v>0.45</v>
      </c>
      <c r="F23032" s="102"/>
    </row>
    <row r="23033" ht="12.75" customHeight="1">
      <c r="A23033" s="100" t="s">
        <v>22904</v>
      </c>
      <c r="B23033" s="101">
        <v>106.02</v>
      </c>
      <c r="C23033" s="102"/>
      <c r="D23033" s="100" t="s">
        <v>22920</v>
      </c>
      <c r="E23033" s="101">
        <v>0.45</v>
      </c>
      <c r="F23033" s="102"/>
    </row>
    <row r="23034" ht="12.75" customHeight="1">
      <c r="A23034" s="100" t="s">
        <v>35373</v>
      </c>
      <c r="B23034" s="101">
        <v>35.05</v>
      </c>
      <c r="C23034" s="102"/>
      <c r="D23034" s="100" t="s">
        <v>35385</v>
      </c>
      <c r="E23034" s="101">
        <v>0.3</v>
      </c>
      <c r="F23034" s="102"/>
    </row>
    <row r="23035" ht="12.75" customHeight="1">
      <c r="A23035" s="100" t="s">
        <v>22906</v>
      </c>
      <c r="B23035" s="101">
        <v>35.05</v>
      </c>
      <c r="C23035" s="102"/>
      <c r="D23035" s="100" t="s">
        <v>22922</v>
      </c>
      <c r="E23035" s="101">
        <v>0.3</v>
      </c>
      <c r="F23035" s="102"/>
    </row>
    <row r="23036" ht="12.75" customHeight="1">
      <c r="A23036" s="100" t="s">
        <v>35374</v>
      </c>
      <c r="B23036" s="101">
        <v>17.52</v>
      </c>
      <c r="C23036" s="102"/>
      <c r="D23036" s="100" t="s">
        <v>35386</v>
      </c>
      <c r="E23036" s="101">
        <v>0.4</v>
      </c>
      <c r="F23036" s="102"/>
    </row>
    <row r="23037" ht="12.75" customHeight="1">
      <c r="A23037" s="100" t="s">
        <v>22908</v>
      </c>
      <c r="B23037" s="101">
        <v>17.52</v>
      </c>
      <c r="C23037" s="102"/>
      <c r="D23037" s="100" t="s">
        <v>22924</v>
      </c>
      <c r="E23037" s="101">
        <v>0.4</v>
      </c>
      <c r="F23037" s="102"/>
    </row>
    <row r="23038" ht="12.75" customHeight="1">
      <c r="A23038" s="100" t="s">
        <v>35375</v>
      </c>
      <c r="B23038" s="101">
        <v>52.92</v>
      </c>
      <c r="C23038" s="102"/>
      <c r="D23038" s="100" t="s">
        <v>35388</v>
      </c>
      <c r="E23038" s="101">
        <v>4.0</v>
      </c>
      <c r="F23038" s="102"/>
    </row>
    <row r="23039" ht="12.75" customHeight="1">
      <c r="A23039" s="100" t="s">
        <v>22910</v>
      </c>
      <c r="B23039" s="101">
        <v>52.92</v>
      </c>
      <c r="C23039" s="102"/>
      <c r="D23039" s="100" t="s">
        <v>22926</v>
      </c>
      <c r="E23039" s="101">
        <v>4.0</v>
      </c>
      <c r="F23039" s="102"/>
    </row>
    <row r="23040" ht="12.75" customHeight="1">
      <c r="A23040" s="100" t="s">
        <v>35376</v>
      </c>
      <c r="B23040" s="101">
        <v>16.06</v>
      </c>
      <c r="C23040" s="102"/>
      <c r="D23040" s="100" t="s">
        <v>35390</v>
      </c>
      <c r="E23040" s="101">
        <v>2.56</v>
      </c>
      <c r="F23040" s="102"/>
    </row>
    <row r="23041" ht="12.75" customHeight="1">
      <c r="A23041" s="100" t="s">
        <v>22912</v>
      </c>
      <c r="B23041" s="101">
        <v>16.06</v>
      </c>
      <c r="C23041" s="102"/>
      <c r="D23041" s="100" t="s">
        <v>22928</v>
      </c>
      <c r="E23041" s="101">
        <v>2.22</v>
      </c>
      <c r="F23041" s="102"/>
    </row>
    <row r="23042" ht="12.75" customHeight="1">
      <c r="A23042" s="100" t="s">
        <v>35377</v>
      </c>
      <c r="B23042" s="101">
        <v>14.6</v>
      </c>
      <c r="C23042" s="102"/>
      <c r="D23042" s="100" t="s">
        <v>35391</v>
      </c>
      <c r="E23042" s="101">
        <v>1921.98</v>
      </c>
      <c r="F23042" s="102"/>
    </row>
    <row r="23043" ht="12.75" customHeight="1">
      <c r="A23043" s="100" t="s">
        <v>22914</v>
      </c>
      <c r="B23043" s="101">
        <v>14.6</v>
      </c>
      <c r="C23043" s="102"/>
      <c r="D23043" s="100" t="s">
        <v>22930</v>
      </c>
      <c r="E23043" s="101">
        <v>1665.51</v>
      </c>
      <c r="F23043" s="102"/>
    </row>
    <row r="23044" ht="12.75" customHeight="1">
      <c r="A23044" s="100" t="s">
        <v>35379</v>
      </c>
      <c r="B23044" s="101">
        <v>14.6</v>
      </c>
      <c r="C23044" s="102"/>
      <c r="D23044" s="100" t="s">
        <v>35393</v>
      </c>
      <c r="E23044" s="101">
        <v>1793.84</v>
      </c>
      <c r="F23044" s="102"/>
    </row>
    <row r="23045" ht="12.75" customHeight="1">
      <c r="A23045" s="100" t="s">
        <v>22916</v>
      </c>
      <c r="B23045" s="101">
        <v>14.6</v>
      </c>
      <c r="C23045" s="102"/>
      <c r="D23045" s="100" t="s">
        <v>22932</v>
      </c>
      <c r="E23045" s="101">
        <v>1554.47</v>
      </c>
      <c r="F23045" s="102"/>
    </row>
    <row r="23046" ht="12.75" customHeight="1">
      <c r="A23046" s="100" t="s">
        <v>35381</v>
      </c>
      <c r="B23046" s="101">
        <v>14.6</v>
      </c>
      <c r="C23046" s="102"/>
      <c r="D23046" s="100" t="s">
        <v>35395</v>
      </c>
      <c r="E23046" s="101">
        <v>2050.11</v>
      </c>
      <c r="F23046" s="102"/>
    </row>
    <row r="23047" ht="12.75" customHeight="1">
      <c r="A23047" s="100" t="s">
        <v>22918</v>
      </c>
      <c r="B23047" s="101">
        <v>14.6</v>
      </c>
      <c r="C23047" s="102"/>
      <c r="D23047" s="100" t="s">
        <v>22934</v>
      </c>
      <c r="E23047" s="101">
        <v>1776.54</v>
      </c>
      <c r="F23047" s="102"/>
    </row>
    <row r="23048" ht="12.75" customHeight="1">
      <c r="A23048" s="100" t="s">
        <v>35383</v>
      </c>
      <c r="B23048" s="101">
        <v>0.45</v>
      </c>
      <c r="C23048" s="102"/>
      <c r="D23048" s="100" t="s">
        <v>35396</v>
      </c>
      <c r="E23048" s="101">
        <v>443.64</v>
      </c>
      <c r="F23048" s="102"/>
    </row>
    <row r="23049" ht="12.75" customHeight="1">
      <c r="A23049" s="100" t="s">
        <v>22920</v>
      </c>
      <c r="B23049" s="101">
        <v>0.45</v>
      </c>
      <c r="C23049" s="102"/>
      <c r="D23049" s="100" t="s">
        <v>22936</v>
      </c>
      <c r="E23049" s="101">
        <v>435.52</v>
      </c>
      <c r="F23049" s="102"/>
    </row>
    <row r="23050" ht="12.75" customHeight="1">
      <c r="A23050" s="100" t="s">
        <v>35385</v>
      </c>
      <c r="B23050" s="101">
        <v>0.3</v>
      </c>
      <c r="C23050" s="102"/>
      <c r="D23050" s="100" t="s">
        <v>35397</v>
      </c>
      <c r="E23050" s="101">
        <v>3027.4</v>
      </c>
      <c r="F23050" s="102"/>
    </row>
    <row r="23051" ht="12.75" customHeight="1">
      <c r="A23051" s="100" t="s">
        <v>22922</v>
      </c>
      <c r="B23051" s="101">
        <v>0.3</v>
      </c>
      <c r="C23051" s="102"/>
      <c r="D23051" s="100" t="s">
        <v>22938</v>
      </c>
      <c r="E23051" s="101">
        <v>2651.66</v>
      </c>
      <c r="F23051" s="102"/>
    </row>
    <row r="23052" ht="12.75" customHeight="1">
      <c r="A23052" s="100" t="s">
        <v>35386</v>
      </c>
      <c r="B23052" s="101">
        <v>0.4</v>
      </c>
      <c r="C23052" s="102"/>
      <c r="D23052" s="100" t="s">
        <v>35398</v>
      </c>
      <c r="E23052" s="101">
        <v>156.9</v>
      </c>
      <c r="F23052" s="102"/>
    </row>
    <row r="23053" ht="12.75" customHeight="1">
      <c r="A23053" s="100" t="s">
        <v>22924</v>
      </c>
      <c r="B23053" s="101">
        <v>0.4</v>
      </c>
      <c r="C23053" s="102"/>
      <c r="D23053" s="100" t="s">
        <v>22940</v>
      </c>
      <c r="E23053" s="101">
        <v>150.4</v>
      </c>
      <c r="F23053" s="102"/>
    </row>
    <row r="23054" ht="12.75" customHeight="1">
      <c r="A23054" s="100" t="s">
        <v>35388</v>
      </c>
      <c r="B23054" s="101">
        <v>4.0</v>
      </c>
      <c r="C23054" s="102"/>
      <c r="D23054" s="100" t="s">
        <v>35399</v>
      </c>
      <c r="E23054" s="101">
        <v>354.91</v>
      </c>
      <c r="F23054" s="102"/>
    </row>
    <row r="23055" ht="12.75" customHeight="1">
      <c r="A23055" s="100" t="s">
        <v>22926</v>
      </c>
      <c r="B23055" s="101">
        <v>4.0</v>
      </c>
      <c r="C23055" s="102"/>
      <c r="D23055" s="100" t="s">
        <v>22942</v>
      </c>
      <c r="E23055" s="101">
        <v>348.41</v>
      </c>
      <c r="F23055" s="102"/>
    </row>
    <row r="23056" ht="12.75" customHeight="1">
      <c r="A23056" s="100" t="s">
        <v>35390</v>
      </c>
      <c r="B23056" s="101">
        <v>1.16</v>
      </c>
      <c r="C23056" s="102"/>
      <c r="D23056" s="100" t="s">
        <v>35400</v>
      </c>
      <c r="E23056" s="101">
        <v>235.89</v>
      </c>
      <c r="F23056" s="102"/>
    </row>
    <row r="23057" ht="12.75" customHeight="1">
      <c r="A23057" s="100" t="s">
        <v>22928</v>
      </c>
      <c r="B23057" s="101">
        <v>1.16</v>
      </c>
      <c r="C23057" s="102"/>
      <c r="D23057" s="100" t="s">
        <v>22944</v>
      </c>
      <c r="E23057" s="101">
        <v>226.14</v>
      </c>
      <c r="F23057" s="102"/>
    </row>
    <row r="23058" ht="12.75" customHeight="1">
      <c r="A23058" s="100" t="s">
        <v>35391</v>
      </c>
      <c r="B23058" s="101">
        <v>1911.7</v>
      </c>
      <c r="C23058" s="102"/>
      <c r="D23058" s="100" t="s">
        <v>35401</v>
      </c>
      <c r="E23058" s="101">
        <v>121.33</v>
      </c>
      <c r="F23058" s="102"/>
    </row>
    <row r="23059" ht="12.75" customHeight="1">
      <c r="A23059" s="100" t="s">
        <v>22930</v>
      </c>
      <c r="B23059" s="101">
        <v>1911.7</v>
      </c>
      <c r="C23059" s="102"/>
      <c r="D23059" s="100" t="s">
        <v>22946</v>
      </c>
      <c r="E23059" s="101">
        <v>116.46</v>
      </c>
      <c r="F23059" s="102"/>
    </row>
    <row r="23060" ht="12.75" customHeight="1">
      <c r="A23060" s="100" t="s">
        <v>35393</v>
      </c>
      <c r="B23060" s="101">
        <v>1910.24</v>
      </c>
      <c r="C23060" s="102"/>
      <c r="D23060" s="100" t="s">
        <v>35402</v>
      </c>
      <c r="E23060" s="101">
        <v>8.2</v>
      </c>
      <c r="F23060" s="102"/>
    </row>
    <row r="23061" ht="12.75" customHeight="1">
      <c r="A23061" s="100" t="s">
        <v>22932</v>
      </c>
      <c r="B23061" s="101">
        <v>1910.24</v>
      </c>
      <c r="C23061" s="102"/>
      <c r="D23061" s="100" t="s">
        <v>22948</v>
      </c>
      <c r="E23061" s="101">
        <v>7.1</v>
      </c>
      <c r="F23061" s="102"/>
    </row>
    <row r="23062" ht="12.75" customHeight="1">
      <c r="A23062" s="100" t="s">
        <v>35395</v>
      </c>
      <c r="B23062" s="101">
        <v>2124.05</v>
      </c>
      <c r="C23062" s="102"/>
      <c r="D23062" s="100" t="s">
        <v>35403</v>
      </c>
      <c r="E23062" s="101">
        <v>307.51</v>
      </c>
      <c r="F23062" s="102"/>
    </row>
    <row r="23063" ht="12.75" customHeight="1">
      <c r="A23063" s="100" t="s">
        <v>22934</v>
      </c>
      <c r="B23063" s="101">
        <v>2124.05</v>
      </c>
      <c r="C23063" s="102"/>
      <c r="D23063" s="100" t="s">
        <v>22950</v>
      </c>
      <c r="E23063" s="101">
        <v>266.48</v>
      </c>
      <c r="F23063" s="102"/>
    </row>
    <row r="23064" ht="12.75" customHeight="1">
      <c r="A23064" s="100" t="s">
        <v>35722</v>
      </c>
      <c r="B23064" s="101">
        <v>1591.87</v>
      </c>
      <c r="C23064" s="102"/>
      <c r="D23064" s="100" t="s">
        <v>35405</v>
      </c>
      <c r="E23064" s="101">
        <v>0.75</v>
      </c>
      <c r="F23064" s="102"/>
    </row>
    <row r="23065" ht="12.75" customHeight="1">
      <c r="A23065" s="100" t="s">
        <v>35723</v>
      </c>
      <c r="B23065" s="101">
        <v>1591.87</v>
      </c>
      <c r="C23065" s="102"/>
      <c r="D23065" s="100" t="s">
        <v>22952</v>
      </c>
      <c r="E23065" s="101">
        <v>0.65</v>
      </c>
      <c r="F23065" s="102"/>
    </row>
    <row r="23066" ht="12.75" customHeight="1">
      <c r="A23066" s="100" t="s">
        <v>35396</v>
      </c>
      <c r="B23066" s="101">
        <v>424.19</v>
      </c>
      <c r="C23066" s="102"/>
      <c r="D23066" s="100" t="s">
        <v>35408</v>
      </c>
      <c r="E23066" s="101">
        <v>13.66</v>
      </c>
      <c r="F23066" s="102"/>
    </row>
    <row r="23067" ht="12.75" customHeight="1">
      <c r="A23067" s="100" t="s">
        <v>22936</v>
      </c>
      <c r="B23067" s="101">
        <v>416.71</v>
      </c>
      <c r="C23067" s="102"/>
      <c r="D23067" s="100" t="s">
        <v>22954</v>
      </c>
      <c r="E23067" s="101">
        <v>11.84</v>
      </c>
      <c r="F23067" s="102"/>
    </row>
    <row r="23068" ht="12.75" customHeight="1">
      <c r="A23068" s="100" t="s">
        <v>35397</v>
      </c>
      <c r="B23068" s="101">
        <v>372.11</v>
      </c>
      <c r="C23068" s="102"/>
      <c r="D23068" s="100" t="s">
        <v>35411</v>
      </c>
      <c r="E23068" s="101">
        <v>13.66</v>
      </c>
      <c r="F23068" s="102"/>
    </row>
    <row r="23069" ht="12.75" customHeight="1">
      <c r="A23069" s="100" t="s">
        <v>22938</v>
      </c>
      <c r="B23069" s="101">
        <v>372.11</v>
      </c>
      <c r="C23069" s="102"/>
      <c r="D23069" s="100" t="s">
        <v>22956</v>
      </c>
      <c r="E23069" s="101">
        <v>11.84</v>
      </c>
      <c r="F23069" s="102"/>
    </row>
    <row r="23070" ht="12.75" customHeight="1">
      <c r="A23070" s="100" t="s">
        <v>35398</v>
      </c>
      <c r="B23070" s="101">
        <v>148.45</v>
      </c>
      <c r="C23070" s="102"/>
      <c r="D23070" s="100" t="s">
        <v>35413</v>
      </c>
      <c r="E23070" s="101">
        <v>14.64</v>
      </c>
      <c r="F23070" s="102"/>
    </row>
    <row r="23071" ht="12.75" customHeight="1">
      <c r="A23071" s="100" t="s">
        <v>22940</v>
      </c>
      <c r="B23071" s="101">
        <v>142.47</v>
      </c>
      <c r="C23071" s="102"/>
      <c r="D23071" s="100" t="s">
        <v>22958</v>
      </c>
      <c r="E23071" s="101">
        <v>12.69</v>
      </c>
      <c r="F23071" s="102"/>
    </row>
    <row r="23072" ht="12.75" customHeight="1">
      <c r="A23072" s="100" t="s">
        <v>35399</v>
      </c>
      <c r="B23072" s="101">
        <v>339.35</v>
      </c>
      <c r="C23072" s="102"/>
      <c r="D23072" s="100" t="s">
        <v>35414</v>
      </c>
      <c r="E23072" s="101">
        <v>34.16</v>
      </c>
      <c r="F23072" s="102"/>
    </row>
    <row r="23073" ht="12.75" customHeight="1">
      <c r="A23073" s="100" t="s">
        <v>22942</v>
      </c>
      <c r="B23073" s="101">
        <v>333.37</v>
      </c>
      <c r="C23073" s="102"/>
      <c r="D23073" s="100" t="s">
        <v>22960</v>
      </c>
      <c r="E23073" s="101">
        <v>29.6</v>
      </c>
      <c r="F23073" s="102"/>
    </row>
    <row r="23074" ht="12.75" customHeight="1">
      <c r="A23074" s="100" t="s">
        <v>35400</v>
      </c>
      <c r="B23074" s="101">
        <v>223.22</v>
      </c>
      <c r="C23074" s="102"/>
      <c r="D23074" s="100" t="s">
        <v>35415</v>
      </c>
      <c r="E23074" s="101">
        <v>136.67</v>
      </c>
      <c r="F23074" s="102"/>
    </row>
    <row r="23075" ht="12.75" customHeight="1">
      <c r="A23075" s="100" t="s">
        <v>22944</v>
      </c>
      <c r="B23075" s="101">
        <v>214.25</v>
      </c>
      <c r="C23075" s="102"/>
      <c r="D23075" s="100" t="s">
        <v>22962</v>
      </c>
      <c r="E23075" s="101">
        <v>118.43</v>
      </c>
      <c r="F23075" s="102"/>
    </row>
    <row r="23076" ht="12.75" customHeight="1">
      <c r="A23076" s="100" t="s">
        <v>35401</v>
      </c>
      <c r="B23076" s="101">
        <v>113.74</v>
      </c>
      <c r="C23076" s="102"/>
      <c r="D23076" s="100" t="s">
        <v>35416</v>
      </c>
      <c r="E23076" s="101">
        <v>205.01</v>
      </c>
      <c r="F23076" s="102"/>
    </row>
    <row r="23077" ht="12.75" customHeight="1">
      <c r="A23077" s="100" t="s">
        <v>22946</v>
      </c>
      <c r="B23077" s="101">
        <v>109.25</v>
      </c>
      <c r="C23077" s="102"/>
      <c r="D23077" s="100" t="s">
        <v>22964</v>
      </c>
      <c r="E23077" s="101">
        <v>177.65</v>
      </c>
      <c r="F23077" s="102"/>
    </row>
    <row r="23078" ht="12.75" customHeight="1">
      <c r="A23078" s="100" t="s">
        <v>35402</v>
      </c>
      <c r="B23078" s="101">
        <v>8.47</v>
      </c>
      <c r="C23078" s="102"/>
      <c r="D23078" s="100" t="s">
        <v>35417</v>
      </c>
      <c r="E23078" s="101">
        <v>1.28</v>
      </c>
      <c r="F23078" s="102"/>
    </row>
    <row r="23079" ht="12.75" customHeight="1">
      <c r="A23079" s="100" t="s">
        <v>22948</v>
      </c>
      <c r="B23079" s="101">
        <v>8.47</v>
      </c>
      <c r="C23079" s="102"/>
      <c r="D23079" s="100" t="s">
        <v>22966</v>
      </c>
      <c r="E23079" s="101">
        <v>1.11</v>
      </c>
      <c r="F23079" s="102"/>
    </row>
    <row r="23080" ht="12.75" customHeight="1">
      <c r="A23080" s="100" t="s">
        <v>35403</v>
      </c>
      <c r="B23080" s="101">
        <v>318.08</v>
      </c>
      <c r="C23080" s="102"/>
      <c r="D23080" s="100" t="s">
        <v>35418</v>
      </c>
      <c r="E23080" s="101">
        <v>0.4</v>
      </c>
      <c r="F23080" s="102"/>
    </row>
    <row r="23081" ht="12.75" customHeight="1">
      <c r="A23081" s="100" t="s">
        <v>22950</v>
      </c>
      <c r="B23081" s="101">
        <v>318.08</v>
      </c>
      <c r="C23081" s="102"/>
      <c r="D23081" s="100" t="s">
        <v>22968</v>
      </c>
      <c r="E23081" s="101">
        <v>0.35</v>
      </c>
      <c r="F23081" s="102"/>
    </row>
    <row r="23082" ht="12.75" customHeight="1">
      <c r="A23082" s="100" t="s">
        <v>35405</v>
      </c>
      <c r="B23082" s="101">
        <v>0.58</v>
      </c>
      <c r="C23082" s="102"/>
      <c r="D23082" s="100" t="s">
        <v>35419</v>
      </c>
      <c r="E23082" s="101">
        <v>0.48</v>
      </c>
      <c r="F23082" s="102"/>
    </row>
    <row r="23083" ht="12.75" customHeight="1">
      <c r="A23083" s="100" t="s">
        <v>22952</v>
      </c>
      <c r="B23083" s="101">
        <v>0.58</v>
      </c>
      <c r="C23083" s="102"/>
      <c r="D23083" s="100" t="s">
        <v>22970</v>
      </c>
      <c r="E23083" s="101">
        <v>0.42</v>
      </c>
      <c r="F23083" s="102"/>
    </row>
    <row r="23084" ht="12.75" customHeight="1">
      <c r="A23084" s="100" t="s">
        <v>35408</v>
      </c>
      <c r="B23084" s="101">
        <v>14.02</v>
      </c>
      <c r="C23084" s="102"/>
      <c r="D23084" s="100" t="s">
        <v>35420</v>
      </c>
      <c r="E23084" s="101">
        <v>0.57</v>
      </c>
      <c r="F23084" s="102"/>
    </row>
    <row r="23085" ht="12.75" customHeight="1">
      <c r="A23085" s="100" t="s">
        <v>22954</v>
      </c>
      <c r="B23085" s="101">
        <v>14.02</v>
      </c>
      <c r="C23085" s="102"/>
      <c r="D23085" s="100" t="s">
        <v>22972</v>
      </c>
      <c r="E23085" s="101">
        <v>0.5</v>
      </c>
      <c r="F23085" s="102"/>
    </row>
    <row r="23086" ht="12.75" customHeight="1">
      <c r="A23086" s="100" t="s">
        <v>35411</v>
      </c>
      <c r="B23086" s="101">
        <v>14.02</v>
      </c>
      <c r="C23086" s="102"/>
      <c r="D23086" s="100" t="s">
        <v>35421</v>
      </c>
      <c r="E23086" s="101">
        <v>0.65</v>
      </c>
      <c r="F23086" s="102"/>
    </row>
    <row r="23087" ht="12.75" customHeight="1">
      <c r="A23087" s="100" t="s">
        <v>22956</v>
      </c>
      <c r="B23087" s="101">
        <v>14.02</v>
      </c>
      <c r="C23087" s="102"/>
      <c r="D23087" s="100" t="s">
        <v>22974</v>
      </c>
      <c r="E23087" s="101">
        <v>0.57</v>
      </c>
      <c r="F23087" s="102"/>
    </row>
    <row r="23088" ht="12.75" customHeight="1">
      <c r="A23088" s="100" t="s">
        <v>35413</v>
      </c>
      <c r="B23088" s="101">
        <v>14.6</v>
      </c>
      <c r="C23088" s="102"/>
      <c r="D23088" s="100" t="s">
        <v>35422</v>
      </c>
      <c r="E23088" s="101">
        <v>1.4</v>
      </c>
      <c r="F23088" s="102"/>
    </row>
    <row r="23089" ht="12.75" customHeight="1">
      <c r="A23089" s="100" t="s">
        <v>22958</v>
      </c>
      <c r="B23089" s="101">
        <v>14.6</v>
      </c>
      <c r="C23089" s="102"/>
      <c r="D23089" s="100" t="s">
        <v>22976</v>
      </c>
      <c r="E23089" s="101">
        <v>1.37</v>
      </c>
      <c r="F23089" s="102"/>
    </row>
    <row r="23090" ht="12.75" customHeight="1">
      <c r="A23090" s="100" t="s">
        <v>35414</v>
      </c>
      <c r="B23090" s="101">
        <v>34.46</v>
      </c>
      <c r="C23090" s="102"/>
      <c r="D23090" s="100" t="s">
        <v>35423</v>
      </c>
      <c r="E23090" s="101">
        <v>0.56</v>
      </c>
      <c r="F23090" s="102"/>
    </row>
    <row r="23091" ht="12.75" customHeight="1">
      <c r="A23091" s="100" t="s">
        <v>22960</v>
      </c>
      <c r="B23091" s="101">
        <v>34.46</v>
      </c>
      <c r="C23091" s="102"/>
      <c r="D23091" s="100" t="s">
        <v>22978</v>
      </c>
      <c r="E23091" s="101">
        <v>0.49</v>
      </c>
      <c r="F23091" s="102"/>
    </row>
    <row r="23092" ht="12.75" customHeight="1">
      <c r="A23092" s="100" t="s">
        <v>35415</v>
      </c>
      <c r="B23092" s="101">
        <v>140.2</v>
      </c>
      <c r="C23092" s="102"/>
      <c r="D23092" s="100" t="s">
        <v>35424</v>
      </c>
      <c r="E23092" s="101">
        <v>0.39</v>
      </c>
      <c r="F23092" s="102"/>
    </row>
    <row r="23093" ht="12.75" customHeight="1">
      <c r="A23093" s="100" t="s">
        <v>22962</v>
      </c>
      <c r="B23093" s="101">
        <v>140.2</v>
      </c>
      <c r="C23093" s="102"/>
      <c r="D23093" s="100" t="s">
        <v>22980</v>
      </c>
      <c r="E23093" s="101">
        <v>0.34</v>
      </c>
      <c r="F23093" s="102"/>
    </row>
    <row r="23094" ht="12.75" customHeight="1">
      <c r="A23094" s="100" t="s">
        <v>35416</v>
      </c>
      <c r="B23094" s="101">
        <v>212.05</v>
      </c>
      <c r="C23094" s="102"/>
      <c r="D23094" s="100" t="s">
        <v>35425</v>
      </c>
      <c r="E23094" s="101">
        <v>0.2</v>
      </c>
      <c r="F23094" s="102"/>
    </row>
    <row r="23095" ht="12.75" customHeight="1">
      <c r="A23095" s="100" t="s">
        <v>22964</v>
      </c>
      <c r="B23095" s="101">
        <v>212.05</v>
      </c>
      <c r="C23095" s="102"/>
      <c r="D23095" s="100" t="s">
        <v>22982</v>
      </c>
      <c r="E23095" s="101">
        <v>0.17</v>
      </c>
      <c r="F23095" s="102"/>
    </row>
    <row r="23096" ht="12.75" customHeight="1">
      <c r="A23096" s="100" t="s">
        <v>35417</v>
      </c>
      <c r="B23096" s="101">
        <v>2.92</v>
      </c>
      <c r="C23096" s="102"/>
      <c r="D23096" s="100" t="s">
        <v>35426</v>
      </c>
      <c r="E23096" s="101">
        <v>0.17</v>
      </c>
      <c r="F23096" s="102"/>
    </row>
    <row r="23097" ht="12.75" customHeight="1">
      <c r="A23097" s="100" t="s">
        <v>22966</v>
      </c>
      <c r="B23097" s="101">
        <v>2.92</v>
      </c>
      <c r="C23097" s="102"/>
      <c r="D23097" s="100" t="s">
        <v>22984</v>
      </c>
      <c r="E23097" s="101">
        <v>0.14</v>
      </c>
      <c r="F23097" s="102"/>
    </row>
    <row r="23098" ht="12.75" customHeight="1">
      <c r="A23098" s="100" t="s">
        <v>35418</v>
      </c>
      <c r="B23098" s="101">
        <v>0.87</v>
      </c>
      <c r="C23098" s="102"/>
      <c r="D23098" s="100" t="s">
        <v>35427</v>
      </c>
      <c r="E23098" s="101">
        <v>0.1</v>
      </c>
      <c r="F23098" s="102"/>
    </row>
    <row r="23099" ht="12.75" customHeight="1">
      <c r="A23099" s="100" t="s">
        <v>22968</v>
      </c>
      <c r="B23099" s="101">
        <v>0.87</v>
      </c>
      <c r="C23099" s="102"/>
      <c r="D23099" s="100" t="s">
        <v>22986</v>
      </c>
      <c r="E23099" s="101">
        <v>0.08</v>
      </c>
      <c r="F23099" s="102"/>
    </row>
    <row r="23100" ht="12.75" customHeight="1">
      <c r="A23100" s="100" t="s">
        <v>35419</v>
      </c>
      <c r="B23100" s="101">
        <v>2.33</v>
      </c>
      <c r="C23100" s="102"/>
      <c r="D23100" s="100" t="s">
        <v>35429</v>
      </c>
      <c r="E23100" s="101">
        <v>13.4</v>
      </c>
      <c r="F23100" s="102"/>
    </row>
    <row r="23101" ht="12.75" customHeight="1">
      <c r="A23101" s="100" t="s">
        <v>22970</v>
      </c>
      <c r="B23101" s="101">
        <v>2.33</v>
      </c>
      <c r="C23101" s="102"/>
      <c r="D23101" s="100" t="s">
        <v>22988</v>
      </c>
      <c r="E23101" s="101">
        <v>12.3</v>
      </c>
      <c r="F23101" s="102"/>
    </row>
    <row r="23102" ht="12.75" customHeight="1">
      <c r="A23102" s="100" t="s">
        <v>35420</v>
      </c>
      <c r="B23102" s="101">
        <v>1.16</v>
      </c>
      <c r="C23102" s="102"/>
      <c r="D23102" s="100" t="s">
        <v>35432</v>
      </c>
      <c r="E23102" s="101">
        <v>5.57</v>
      </c>
      <c r="F23102" s="102"/>
    </row>
    <row r="23103" ht="12.75" customHeight="1">
      <c r="A23103" s="100" t="s">
        <v>22972</v>
      </c>
      <c r="B23103" s="101">
        <v>1.16</v>
      </c>
      <c r="C23103" s="102"/>
      <c r="D23103" s="100" t="s">
        <v>22990</v>
      </c>
      <c r="E23103" s="101">
        <v>5.44</v>
      </c>
      <c r="F23103" s="102"/>
    </row>
    <row r="23104" ht="12.75" customHeight="1">
      <c r="A23104" s="100" t="s">
        <v>35421</v>
      </c>
      <c r="B23104" s="101">
        <v>1.46</v>
      </c>
      <c r="C23104" s="102"/>
      <c r="D23104" s="100" t="s">
        <v>35434</v>
      </c>
      <c r="E23104" s="101">
        <v>1.17</v>
      </c>
      <c r="F23104" s="102"/>
    </row>
    <row r="23105" ht="12.75" customHeight="1">
      <c r="A23105" s="100" t="s">
        <v>22974</v>
      </c>
      <c r="B23105" s="101">
        <v>1.46</v>
      </c>
      <c r="C23105" s="102"/>
      <c r="D23105" s="100" t="s">
        <v>22992</v>
      </c>
      <c r="E23105" s="101">
        <v>1.08</v>
      </c>
      <c r="F23105" s="102"/>
    </row>
    <row r="23106" ht="12.75" customHeight="1">
      <c r="A23106" s="100" t="s">
        <v>35422</v>
      </c>
      <c r="B23106" s="101">
        <v>1.61</v>
      </c>
      <c r="C23106" s="102"/>
      <c r="D23106" s="100" t="s">
        <v>35435</v>
      </c>
      <c r="E23106" s="101">
        <v>0.42</v>
      </c>
      <c r="F23106" s="102"/>
    </row>
    <row r="23107" ht="12.75" customHeight="1">
      <c r="A23107" s="100" t="s">
        <v>22976</v>
      </c>
      <c r="B23107" s="101">
        <v>1.61</v>
      </c>
      <c r="C23107" s="102"/>
      <c r="D23107" s="100" t="s">
        <v>22994</v>
      </c>
      <c r="E23107" s="101">
        <v>0.36</v>
      </c>
      <c r="F23107" s="102"/>
    </row>
    <row r="23108" ht="12.75" customHeight="1">
      <c r="A23108" s="100" t="s">
        <v>35423</v>
      </c>
      <c r="B23108" s="101">
        <v>1.16</v>
      </c>
      <c r="C23108" s="102"/>
      <c r="D23108" s="100" t="s">
        <v>35436</v>
      </c>
      <c r="E23108" s="101">
        <v>0.09</v>
      </c>
      <c r="F23108" s="102"/>
    </row>
    <row r="23109" ht="12.75" customHeight="1">
      <c r="A23109" s="100" t="s">
        <v>22978</v>
      </c>
      <c r="B23109" s="101">
        <v>1.16</v>
      </c>
      <c r="C23109" s="102"/>
      <c r="D23109" s="100" t="s">
        <v>22996</v>
      </c>
      <c r="E23109" s="101">
        <v>0.08</v>
      </c>
      <c r="F23109" s="102"/>
    </row>
    <row r="23110" ht="12.75" customHeight="1">
      <c r="A23110" s="100" t="s">
        <v>35424</v>
      </c>
      <c r="B23110" s="101">
        <v>0.87</v>
      </c>
      <c r="C23110" s="102"/>
      <c r="D23110" s="100" t="s">
        <v>35438</v>
      </c>
      <c r="E23110" s="101">
        <v>1.83</v>
      </c>
      <c r="F23110" s="102"/>
    </row>
    <row r="23111" ht="12.75" customHeight="1">
      <c r="A23111" s="100" t="s">
        <v>22980</v>
      </c>
      <c r="B23111" s="101">
        <v>0.87</v>
      </c>
      <c r="C23111" s="102"/>
      <c r="D23111" s="100" t="s">
        <v>22998</v>
      </c>
      <c r="E23111" s="101">
        <v>1.58</v>
      </c>
      <c r="F23111" s="102"/>
    </row>
    <row r="23112" ht="12.75" customHeight="1">
      <c r="A23112" s="100" t="s">
        <v>35425</v>
      </c>
      <c r="B23112" s="101">
        <v>0.87</v>
      </c>
      <c r="C23112" s="102"/>
      <c r="D23112" s="100" t="s">
        <v>35441</v>
      </c>
      <c r="E23112" s="101">
        <v>262.5</v>
      </c>
      <c r="F23112" s="102"/>
    </row>
    <row r="23113" ht="12.75" customHeight="1">
      <c r="A23113" s="100" t="s">
        <v>22982</v>
      </c>
      <c r="B23113" s="101">
        <v>0.87</v>
      </c>
      <c r="C23113" s="102"/>
      <c r="D23113" s="100" t="s">
        <v>23000</v>
      </c>
      <c r="E23113" s="101">
        <v>248.82</v>
      </c>
      <c r="F23113" s="102"/>
    </row>
    <row r="23114" ht="12.75" customHeight="1">
      <c r="A23114" s="100" t="s">
        <v>35426</v>
      </c>
      <c r="B23114" s="101">
        <v>0.58</v>
      </c>
      <c r="C23114" s="102"/>
      <c r="D23114" s="100" t="s">
        <v>35444</v>
      </c>
      <c r="E23114" s="101">
        <v>187.31</v>
      </c>
      <c r="F23114" s="102"/>
    </row>
    <row r="23115" ht="12.75" customHeight="1">
      <c r="A23115" s="100" t="s">
        <v>22984</v>
      </c>
      <c r="B23115" s="101">
        <v>0.58</v>
      </c>
      <c r="C23115" s="102"/>
      <c r="D23115" s="100" t="s">
        <v>23002</v>
      </c>
      <c r="E23115" s="101">
        <v>171.93</v>
      </c>
      <c r="F23115" s="102"/>
    </row>
    <row r="23116" ht="12.75" customHeight="1">
      <c r="A23116" s="100" t="s">
        <v>35427</v>
      </c>
      <c r="B23116" s="101">
        <v>0.2</v>
      </c>
      <c r="C23116" s="102"/>
      <c r="D23116" s="100" t="s">
        <v>35447</v>
      </c>
      <c r="E23116" s="101">
        <v>225.75</v>
      </c>
      <c r="F23116" s="102"/>
    </row>
    <row r="23117" ht="12.75" customHeight="1">
      <c r="A23117" s="100" t="s">
        <v>22986</v>
      </c>
      <c r="B23117" s="101">
        <v>0.2</v>
      </c>
      <c r="C23117" s="102"/>
      <c r="D23117" s="100" t="s">
        <v>23004</v>
      </c>
      <c r="E23117" s="101">
        <v>205.24</v>
      </c>
      <c r="F23117" s="102"/>
    </row>
    <row r="23118" ht="12.75" customHeight="1">
      <c r="A23118" s="100" t="s">
        <v>35429</v>
      </c>
      <c r="B23118" s="101">
        <v>24.76</v>
      </c>
      <c r="C23118" s="102"/>
      <c r="D23118" s="100" t="s">
        <v>35449</v>
      </c>
      <c r="E23118" s="101">
        <v>0.17</v>
      </c>
      <c r="F23118" s="102"/>
    </row>
    <row r="23119" ht="12.75" customHeight="1">
      <c r="A23119" s="100" t="s">
        <v>22988</v>
      </c>
      <c r="B23119" s="101">
        <v>24.76</v>
      </c>
      <c r="C23119" s="102"/>
      <c r="D23119" s="100" t="s">
        <v>23006</v>
      </c>
      <c r="E23119" s="101">
        <v>0.15</v>
      </c>
      <c r="F23119" s="102"/>
    </row>
    <row r="23120" ht="12.75" customHeight="1">
      <c r="A23120" s="100" t="s">
        <v>35432</v>
      </c>
      <c r="B23120" s="101">
        <v>5.56</v>
      </c>
      <c r="C23120" s="102"/>
      <c r="D23120" s="100" t="s">
        <v>35450</v>
      </c>
      <c r="E23120" s="101">
        <v>1.02</v>
      </c>
      <c r="F23120" s="102"/>
    </row>
    <row r="23121" ht="12.75" customHeight="1">
      <c r="A23121" s="100" t="s">
        <v>22990</v>
      </c>
      <c r="B23121" s="101">
        <v>5.56</v>
      </c>
      <c r="C23121" s="102"/>
      <c r="D23121" s="100" t="s">
        <v>23008</v>
      </c>
      <c r="E23121" s="101">
        <v>0.99</v>
      </c>
      <c r="F23121" s="102"/>
    </row>
    <row r="23122" ht="12.75" customHeight="1">
      <c r="A23122" s="100" t="s">
        <v>35434</v>
      </c>
      <c r="B23122" s="101">
        <v>1.91</v>
      </c>
      <c r="C23122" s="102"/>
      <c r="D23122" s="100" t="s">
        <v>35451</v>
      </c>
      <c r="E23122" s="101">
        <v>0.69</v>
      </c>
      <c r="F23122" s="102"/>
    </row>
    <row r="23123" ht="12.75" customHeight="1">
      <c r="A23123" s="100" t="s">
        <v>22992</v>
      </c>
      <c r="B23123" s="101">
        <v>1.91</v>
      </c>
      <c r="C23123" s="102"/>
      <c r="D23123" s="100" t="s">
        <v>23010</v>
      </c>
      <c r="E23123" s="101">
        <v>0.64</v>
      </c>
      <c r="F23123" s="102"/>
    </row>
    <row r="23124" ht="12.75" customHeight="1">
      <c r="A23124" s="100" t="s">
        <v>35435</v>
      </c>
      <c r="B23124" s="101">
        <v>0.87</v>
      </c>
      <c r="C23124" s="102"/>
      <c r="D23124" s="100" t="s">
        <v>35452</v>
      </c>
      <c r="E23124" s="101">
        <v>0.52</v>
      </c>
      <c r="F23124" s="102"/>
    </row>
    <row r="23125" ht="12.75" customHeight="1">
      <c r="A23125" s="100" t="s">
        <v>22994</v>
      </c>
      <c r="B23125" s="101">
        <v>0.87</v>
      </c>
      <c r="C23125" s="102"/>
      <c r="D23125" s="100" t="s">
        <v>23012</v>
      </c>
      <c r="E23125" s="101">
        <v>0.48</v>
      </c>
      <c r="F23125" s="102"/>
    </row>
    <row r="23126" ht="12.75" customHeight="1">
      <c r="A23126" s="100" t="s">
        <v>35436</v>
      </c>
      <c r="B23126" s="101">
        <v>0.2</v>
      </c>
      <c r="C23126" s="102"/>
      <c r="D23126" s="100" t="s">
        <v>35453</v>
      </c>
      <c r="E23126" s="101">
        <v>17.08</v>
      </c>
      <c r="F23126" s="102"/>
    </row>
    <row r="23127" ht="12.75" customHeight="1">
      <c r="A23127" s="100" t="s">
        <v>22996</v>
      </c>
      <c r="B23127" s="101">
        <v>0.2</v>
      </c>
      <c r="C23127" s="102"/>
      <c r="D23127" s="100" t="s">
        <v>23014</v>
      </c>
      <c r="E23127" s="101">
        <v>14.8</v>
      </c>
      <c r="F23127" s="102"/>
    </row>
    <row r="23128" ht="12.75" customHeight="1">
      <c r="A23128" s="100" t="s">
        <v>35438</v>
      </c>
      <c r="B23128" s="101">
        <v>4.38</v>
      </c>
      <c r="C23128" s="102"/>
      <c r="D23128" s="100" t="s">
        <v>35454</v>
      </c>
      <c r="E23128" s="101">
        <v>87.22</v>
      </c>
      <c r="F23128" s="102"/>
    </row>
    <row r="23129" ht="12.75" customHeight="1">
      <c r="A23129" s="100" t="s">
        <v>22998</v>
      </c>
      <c r="B23129" s="101">
        <v>4.38</v>
      </c>
      <c r="C23129" s="102"/>
      <c r="D23129" s="100" t="s">
        <v>23016</v>
      </c>
      <c r="E23129" s="101">
        <v>77.71</v>
      </c>
      <c r="F23129" s="102"/>
    </row>
    <row r="23130" ht="12.75" customHeight="1">
      <c r="A23130" s="100" t="s">
        <v>35441</v>
      </c>
      <c r="B23130" s="101">
        <v>247.82</v>
      </c>
      <c r="C23130" s="102"/>
      <c r="D23130" s="100" t="s">
        <v>35455</v>
      </c>
      <c r="E23130" s="101">
        <v>2.21</v>
      </c>
      <c r="F23130" s="102"/>
    </row>
    <row r="23131" ht="12.75" customHeight="1">
      <c r="A23131" s="100" t="s">
        <v>23000</v>
      </c>
      <c r="B23131" s="101">
        <v>247.82</v>
      </c>
      <c r="C23131" s="102"/>
      <c r="D23131" s="100" t="s">
        <v>23018</v>
      </c>
      <c r="E23131" s="101">
        <v>1.93</v>
      </c>
      <c r="F23131" s="102"/>
    </row>
    <row r="23132" ht="12.75" customHeight="1">
      <c r="A23132" s="100" t="s">
        <v>35444</v>
      </c>
      <c r="B23132" s="101">
        <v>377.17</v>
      </c>
      <c r="C23132" s="102"/>
      <c r="D23132" s="100" t="s">
        <v>35456</v>
      </c>
      <c r="E23132" s="101">
        <v>297.62</v>
      </c>
      <c r="F23132" s="102"/>
    </row>
    <row r="23133" ht="12.75" customHeight="1">
      <c r="A23133" s="100" t="s">
        <v>23002</v>
      </c>
      <c r="B23133" s="101">
        <v>377.17</v>
      </c>
      <c r="C23133" s="102"/>
      <c r="D23133" s="100" t="s">
        <v>23020</v>
      </c>
      <c r="E23133" s="101">
        <v>265.6</v>
      </c>
      <c r="F23133" s="102"/>
    </row>
    <row r="23134" ht="12.75" customHeight="1">
      <c r="A23134" s="100" t="s">
        <v>35447</v>
      </c>
      <c r="B23134" s="101">
        <v>377.17</v>
      </c>
      <c r="C23134" s="102"/>
      <c r="D23134" s="100" t="s">
        <v>35457</v>
      </c>
      <c r="E23134" s="101">
        <v>205.01</v>
      </c>
      <c r="F23134" s="102"/>
    </row>
    <row r="23135" ht="12.75" customHeight="1">
      <c r="A23135" s="100" t="s">
        <v>23004</v>
      </c>
      <c r="B23135" s="101">
        <v>377.17</v>
      </c>
      <c r="C23135" s="102"/>
      <c r="D23135" s="100" t="s">
        <v>23022</v>
      </c>
      <c r="E23135" s="101">
        <v>177.65</v>
      </c>
      <c r="F23135" s="102"/>
    </row>
    <row r="23136" ht="12.75" customHeight="1">
      <c r="A23136" s="100" t="s">
        <v>35449</v>
      </c>
      <c r="B23136" s="101">
        <v>0.18</v>
      </c>
      <c r="C23136" s="102"/>
      <c r="D23136" s="100" t="s">
        <v>35458</v>
      </c>
      <c r="E23136" s="101">
        <v>0.39</v>
      </c>
      <c r="F23136" s="102"/>
    </row>
    <row r="23137" ht="12.75" customHeight="1">
      <c r="A23137" s="100" t="s">
        <v>23006</v>
      </c>
      <c r="B23137" s="101">
        <v>0.18</v>
      </c>
      <c r="C23137" s="102"/>
      <c r="D23137" s="100" t="s">
        <v>23024</v>
      </c>
      <c r="E23137" s="101">
        <v>0.34</v>
      </c>
      <c r="F23137" s="102"/>
    </row>
    <row r="23138" ht="12.75" customHeight="1">
      <c r="A23138" s="100" t="s">
        <v>35450</v>
      </c>
      <c r="B23138" s="101">
        <v>1.47</v>
      </c>
      <c r="C23138" s="102"/>
      <c r="D23138" s="100" t="s">
        <v>35459</v>
      </c>
      <c r="E23138" s="101">
        <v>12.81</v>
      </c>
      <c r="F23138" s="102"/>
    </row>
    <row r="23139" ht="12.75" customHeight="1">
      <c r="A23139" s="100" t="s">
        <v>23008</v>
      </c>
      <c r="B23139" s="101">
        <v>1.47</v>
      </c>
      <c r="C23139" s="102"/>
      <c r="D23139" s="100" t="s">
        <v>23026</v>
      </c>
      <c r="E23139" s="101">
        <v>11.1</v>
      </c>
      <c r="F23139" s="102"/>
    </row>
    <row r="23140" ht="12.75" customHeight="1">
      <c r="A23140" s="100" t="s">
        <v>35451</v>
      </c>
      <c r="B23140" s="101">
        <v>0.64</v>
      </c>
      <c r="C23140" s="102"/>
      <c r="D23140" s="100" t="s">
        <v>35460</v>
      </c>
      <c r="E23140" s="101">
        <v>96.3</v>
      </c>
      <c r="F23140" s="102"/>
    </row>
    <row r="23141" ht="12.75" customHeight="1">
      <c r="A23141" s="100" t="s">
        <v>23010</v>
      </c>
      <c r="B23141" s="101">
        <v>0.64</v>
      </c>
      <c r="C23141" s="102"/>
      <c r="D23141" s="100" t="s">
        <v>23028</v>
      </c>
      <c r="E23141" s="101">
        <v>88.35</v>
      </c>
      <c r="F23141" s="102"/>
    </row>
    <row r="23142" ht="12.75" customHeight="1">
      <c r="A23142" s="100" t="s">
        <v>35452</v>
      </c>
      <c r="B23142" s="101">
        <v>0.5</v>
      </c>
      <c r="C23142" s="102"/>
      <c r="D23142" s="100" t="s">
        <v>35461</v>
      </c>
      <c r="E23142" s="101">
        <v>205.07</v>
      </c>
      <c r="F23142" s="102"/>
    </row>
    <row r="23143" ht="12.75" customHeight="1">
      <c r="A23143" s="100" t="s">
        <v>23012</v>
      </c>
      <c r="B23143" s="101">
        <v>0.5</v>
      </c>
      <c r="C23143" s="102"/>
      <c r="D23143" s="100" t="s">
        <v>23030</v>
      </c>
      <c r="E23143" s="101">
        <v>187.63</v>
      </c>
      <c r="F23143" s="102"/>
    </row>
    <row r="23144" ht="12.75" customHeight="1">
      <c r="A23144" s="100" t="s">
        <v>35453</v>
      </c>
      <c r="B23144" s="101">
        <v>17.52</v>
      </c>
      <c r="C23144" s="102"/>
      <c r="D23144" s="100" t="s">
        <v>35462</v>
      </c>
      <c r="E23144" s="101">
        <v>377.33</v>
      </c>
      <c r="F23144" s="102"/>
    </row>
    <row r="23145" ht="12.75" customHeight="1">
      <c r="A23145" s="100" t="s">
        <v>23014</v>
      </c>
      <c r="B23145" s="101">
        <v>17.52</v>
      </c>
      <c r="C23145" s="102"/>
      <c r="D23145" s="100" t="s">
        <v>23032</v>
      </c>
      <c r="E23145" s="101">
        <v>343.42</v>
      </c>
      <c r="F23145" s="102"/>
    </row>
    <row r="23146" ht="12.75" customHeight="1">
      <c r="A23146" s="100" t="s">
        <v>35454</v>
      </c>
      <c r="B23146" s="101">
        <v>76.72</v>
      </c>
      <c r="C23146" s="102"/>
      <c r="D23146" s="100" t="s">
        <v>35463</v>
      </c>
      <c r="E23146" s="101">
        <v>20.75</v>
      </c>
      <c r="F23146" s="102"/>
    </row>
    <row r="23147" ht="12.75" customHeight="1">
      <c r="A23147" s="100" t="s">
        <v>23016</v>
      </c>
      <c r="B23147" s="101">
        <v>67.56</v>
      </c>
      <c r="C23147" s="102"/>
      <c r="D23147" s="100" t="s">
        <v>23034</v>
      </c>
      <c r="E23147" s="101">
        <v>19.06</v>
      </c>
      <c r="F23147" s="102"/>
    </row>
    <row r="23148" ht="12.75" customHeight="1">
      <c r="A23148" s="100" t="s">
        <v>35455</v>
      </c>
      <c r="B23148" s="101">
        <v>2.11</v>
      </c>
      <c r="C23148" s="102"/>
      <c r="D23148" s="100" t="s">
        <v>35464</v>
      </c>
      <c r="E23148" s="101">
        <v>79.97</v>
      </c>
      <c r="F23148" s="102"/>
    </row>
    <row r="23149" ht="12.75" customHeight="1">
      <c r="A23149" s="100" t="s">
        <v>23018</v>
      </c>
      <c r="B23149" s="101">
        <v>1.84</v>
      </c>
      <c r="C23149" s="102"/>
      <c r="D23149" s="100" t="s">
        <v>23036</v>
      </c>
      <c r="E23149" s="101">
        <v>73.45</v>
      </c>
      <c r="F23149" s="102"/>
    </row>
    <row r="23150" ht="12.75" customHeight="1">
      <c r="A23150" s="100" t="s">
        <v>35724</v>
      </c>
      <c r="B23150" s="101">
        <v>143.9</v>
      </c>
      <c r="C23150" s="102"/>
      <c r="D23150" s="100" t="s">
        <v>35465</v>
      </c>
      <c r="E23150" s="101">
        <v>204.84</v>
      </c>
      <c r="F23150" s="102"/>
    </row>
    <row r="23151" ht="12.75" customHeight="1">
      <c r="A23151" s="100" t="s">
        <v>35725</v>
      </c>
      <c r="B23151" s="101">
        <v>143.9</v>
      </c>
      <c r="C23151" s="102"/>
      <c r="D23151" s="100" t="s">
        <v>23038</v>
      </c>
      <c r="E23151" s="101">
        <v>187.59</v>
      </c>
      <c r="F23151" s="102"/>
    </row>
    <row r="23152" ht="12.75" customHeight="1">
      <c r="A23152" s="100" t="s">
        <v>35456</v>
      </c>
      <c r="B23152" s="101">
        <v>280.28</v>
      </c>
      <c r="C23152" s="102"/>
      <c r="D23152" s="100" t="s">
        <v>35466</v>
      </c>
      <c r="E23152" s="101">
        <v>417.85</v>
      </c>
      <c r="F23152" s="102"/>
    </row>
    <row r="23153" ht="12.75" customHeight="1">
      <c r="A23153" s="100" t="s">
        <v>23020</v>
      </c>
      <c r="B23153" s="101">
        <v>249.84</v>
      </c>
      <c r="C23153" s="102"/>
      <c r="D23153" s="100" t="s">
        <v>23040</v>
      </c>
      <c r="E23153" s="101">
        <v>381.93</v>
      </c>
      <c r="F23153" s="102"/>
    </row>
    <row r="23154" ht="12.75" customHeight="1">
      <c r="A23154" s="100" t="s">
        <v>35457</v>
      </c>
      <c r="B23154" s="101">
        <v>210.3</v>
      </c>
      <c r="C23154" s="102"/>
      <c r="D23154" s="100" t="s">
        <v>35467</v>
      </c>
      <c r="E23154" s="101">
        <v>170.62</v>
      </c>
      <c r="F23154" s="102"/>
    </row>
    <row r="23155" ht="12.75" customHeight="1">
      <c r="A23155" s="100" t="s">
        <v>23022</v>
      </c>
      <c r="B23155" s="101">
        <v>210.3</v>
      </c>
      <c r="C23155" s="102"/>
      <c r="D23155" s="100" t="s">
        <v>23042</v>
      </c>
      <c r="E23155" s="101">
        <v>155.95</v>
      </c>
      <c r="F23155" s="102"/>
    </row>
    <row r="23156" ht="12.75" customHeight="1">
      <c r="A23156" s="100" t="s">
        <v>35458</v>
      </c>
      <c r="B23156" s="101">
        <v>0.58</v>
      </c>
      <c r="C23156" s="102"/>
      <c r="D23156" s="100" t="s">
        <v>35468</v>
      </c>
      <c r="E23156" s="101">
        <v>767.97</v>
      </c>
      <c r="F23156" s="102"/>
    </row>
    <row r="23157" ht="12.75" customHeight="1">
      <c r="A23157" s="100" t="s">
        <v>23024</v>
      </c>
      <c r="B23157" s="101">
        <v>0.58</v>
      </c>
      <c r="C23157" s="102"/>
      <c r="D23157" s="100" t="s">
        <v>23044</v>
      </c>
      <c r="E23157" s="101">
        <v>694.85</v>
      </c>
      <c r="F23157" s="102"/>
    </row>
    <row r="23158" ht="12.75" customHeight="1">
      <c r="A23158" s="100" t="s">
        <v>35459</v>
      </c>
      <c r="B23158" s="101">
        <v>29.2</v>
      </c>
      <c r="C23158" s="102"/>
      <c r="D23158" s="100" t="s">
        <v>35469</v>
      </c>
      <c r="E23158" s="101">
        <v>52.24</v>
      </c>
      <c r="F23158" s="102"/>
    </row>
    <row r="23159" ht="12.75" customHeight="1">
      <c r="A23159" s="100" t="s">
        <v>23026</v>
      </c>
      <c r="B23159" s="101">
        <v>29.2</v>
      </c>
      <c r="C23159" s="102"/>
      <c r="D23159" s="100" t="s">
        <v>23046</v>
      </c>
      <c r="E23159" s="101">
        <v>49.07</v>
      </c>
      <c r="F23159" s="102"/>
    </row>
    <row r="23160" ht="12.75" customHeight="1">
      <c r="A23160" s="100" t="s">
        <v>35460</v>
      </c>
      <c r="B23160" s="101">
        <v>90.79</v>
      </c>
      <c r="C23160" s="102"/>
      <c r="D23160" s="100" t="s">
        <v>35470</v>
      </c>
      <c r="E23160" s="101">
        <v>25.56</v>
      </c>
      <c r="F23160" s="102"/>
    </row>
    <row r="23161" ht="12.75" customHeight="1">
      <c r="A23161" s="100" t="s">
        <v>23028</v>
      </c>
      <c r="B23161" s="101">
        <v>83.34</v>
      </c>
      <c r="C23161" s="102"/>
      <c r="D23161" s="100" t="s">
        <v>23048</v>
      </c>
      <c r="E23161" s="101">
        <v>22.14</v>
      </c>
      <c r="F23161" s="102"/>
    </row>
    <row r="23162" ht="12.75" customHeight="1">
      <c r="A23162" s="100" t="s">
        <v>35461</v>
      </c>
      <c r="B23162" s="101">
        <v>193.5</v>
      </c>
      <c r="C23162" s="102"/>
      <c r="D23162" s="100" t="s">
        <v>35471</v>
      </c>
      <c r="E23162" s="101">
        <v>132.59</v>
      </c>
      <c r="F23162" s="102"/>
    </row>
    <row r="23163" ht="12.75" customHeight="1">
      <c r="A23163" s="100" t="s">
        <v>23030</v>
      </c>
      <c r="B23163" s="101">
        <v>177.11</v>
      </c>
      <c r="C23163" s="102"/>
      <c r="D23163" s="100" t="s">
        <v>23050</v>
      </c>
      <c r="E23163" s="101">
        <v>132.59</v>
      </c>
      <c r="F23163" s="102"/>
    </row>
    <row r="23164" ht="12.75" customHeight="1">
      <c r="A23164" s="100" t="s">
        <v>35462</v>
      </c>
      <c r="B23164" s="101">
        <v>357.14</v>
      </c>
      <c r="C23164" s="102"/>
      <c r="D23164" s="100" t="s">
        <v>35472</v>
      </c>
      <c r="E23164" s="101">
        <v>100.98</v>
      </c>
      <c r="F23164" s="102"/>
    </row>
    <row r="23165" ht="12.75" customHeight="1">
      <c r="A23165" s="100" t="s">
        <v>23032</v>
      </c>
      <c r="B23165" s="101">
        <v>325.17</v>
      </c>
      <c r="C23165" s="102"/>
      <c r="D23165" s="100" t="s">
        <v>23052</v>
      </c>
      <c r="E23165" s="101">
        <v>100.98</v>
      </c>
      <c r="F23165" s="102"/>
    </row>
    <row r="23166" ht="12.75" customHeight="1">
      <c r="A23166" s="100" t="s">
        <v>35463</v>
      </c>
      <c r="B23166" s="101">
        <v>22.72</v>
      </c>
      <c r="C23166" s="102"/>
      <c r="D23166" s="100" t="s">
        <v>35473</v>
      </c>
      <c r="E23166" s="101">
        <v>1268.01</v>
      </c>
      <c r="F23166" s="102"/>
    </row>
    <row r="23167" ht="12.75" customHeight="1">
      <c r="A23167" s="100" t="s">
        <v>23034</v>
      </c>
      <c r="B23167" s="101">
        <v>21.46</v>
      </c>
      <c r="C23167" s="102"/>
      <c r="D23167" s="100" t="s">
        <v>23054</v>
      </c>
      <c r="E23167" s="101">
        <v>1161.34</v>
      </c>
      <c r="F23167" s="102"/>
    </row>
    <row r="23168" ht="12.75" customHeight="1">
      <c r="A23168" s="100" t="s">
        <v>35464</v>
      </c>
      <c r="B23168" s="101">
        <v>85.71</v>
      </c>
      <c r="C23168" s="102"/>
      <c r="D23168" s="100" t="s">
        <v>35474</v>
      </c>
      <c r="E23168" s="101">
        <v>54.18</v>
      </c>
      <c r="F23168" s="102"/>
    </row>
    <row r="23169" ht="12.75" customHeight="1">
      <c r="A23169" s="100" t="s">
        <v>23036</v>
      </c>
      <c r="B23169" s="101">
        <v>80.59</v>
      </c>
      <c r="C23169" s="102"/>
      <c r="D23169" s="100" t="s">
        <v>23056</v>
      </c>
      <c r="E23169" s="101">
        <v>54.18</v>
      </c>
      <c r="F23169" s="102"/>
    </row>
    <row r="23170" ht="12.75" customHeight="1">
      <c r="A23170" s="100" t="s">
        <v>35465</v>
      </c>
      <c r="B23170" s="101">
        <v>221.55</v>
      </c>
      <c r="C23170" s="102"/>
      <c r="D23170" s="100" t="s">
        <v>35475</v>
      </c>
      <c r="E23170" s="101">
        <v>82.0</v>
      </c>
      <c r="F23170" s="102"/>
    </row>
    <row r="23171" ht="12.75" customHeight="1">
      <c r="A23171" s="100" t="s">
        <v>23038</v>
      </c>
      <c r="B23171" s="101">
        <v>207.93</v>
      </c>
      <c r="C23171" s="102"/>
      <c r="D23171" s="100" t="s">
        <v>23058</v>
      </c>
      <c r="E23171" s="101">
        <v>71.06</v>
      </c>
      <c r="F23171" s="102"/>
    </row>
    <row r="23172" ht="12.75" customHeight="1">
      <c r="A23172" s="100" t="s">
        <v>35466</v>
      </c>
      <c r="B23172" s="101">
        <v>456.1</v>
      </c>
      <c r="C23172" s="102"/>
      <c r="D23172" s="100" t="s">
        <v>35476</v>
      </c>
      <c r="E23172" s="101">
        <v>82.0</v>
      </c>
      <c r="F23172" s="102"/>
    </row>
    <row r="23173" ht="12.75" customHeight="1">
      <c r="A23173" s="100" t="s">
        <v>23040</v>
      </c>
      <c r="B23173" s="101">
        <v>427.92</v>
      </c>
      <c r="C23173" s="102"/>
      <c r="D23173" s="100" t="s">
        <v>23060</v>
      </c>
      <c r="E23173" s="101">
        <v>71.06</v>
      </c>
      <c r="F23173" s="102"/>
    </row>
    <row r="23174" ht="12.75" customHeight="1">
      <c r="A23174" s="100" t="s">
        <v>35467</v>
      </c>
      <c r="B23174" s="101">
        <v>178.33</v>
      </c>
      <c r="C23174" s="102"/>
      <c r="D23174" s="100" t="s">
        <v>35477</v>
      </c>
      <c r="E23174" s="101">
        <v>36.6</v>
      </c>
      <c r="F23174" s="102"/>
    </row>
    <row r="23175" ht="12.75" customHeight="1">
      <c r="A23175" s="100" t="s">
        <v>23042</v>
      </c>
      <c r="B23175" s="101">
        <v>166.21</v>
      </c>
      <c r="C23175" s="102"/>
      <c r="D23175" s="100" t="s">
        <v>23062</v>
      </c>
      <c r="E23175" s="101">
        <v>31.72</v>
      </c>
      <c r="F23175" s="102"/>
    </row>
    <row r="23176" ht="12.75" customHeight="1">
      <c r="A23176" s="100" t="s">
        <v>35468</v>
      </c>
      <c r="B23176" s="101">
        <v>718.55</v>
      </c>
      <c r="C23176" s="102"/>
      <c r="D23176" s="100" t="s">
        <v>35478</v>
      </c>
      <c r="E23176" s="101">
        <v>20.5</v>
      </c>
      <c r="F23176" s="102"/>
    </row>
    <row r="23177" ht="12.75" customHeight="1">
      <c r="A23177" s="100" t="s">
        <v>23044</v>
      </c>
      <c r="B23177" s="101">
        <v>648.83</v>
      </c>
      <c r="C23177" s="102"/>
      <c r="D23177" s="100" t="s">
        <v>23064</v>
      </c>
      <c r="E23177" s="101">
        <v>17.76</v>
      </c>
      <c r="F23177" s="102"/>
    </row>
    <row r="23178" ht="12.75" customHeight="1">
      <c r="A23178" s="100" t="s">
        <v>35469</v>
      </c>
      <c r="B23178" s="101">
        <v>49.78</v>
      </c>
      <c r="C23178" s="102"/>
      <c r="D23178" s="100" t="s">
        <v>35479</v>
      </c>
      <c r="E23178" s="101">
        <v>25.62</v>
      </c>
      <c r="F23178" s="102"/>
    </row>
    <row r="23179" ht="12.75" customHeight="1">
      <c r="A23179" s="100" t="s">
        <v>23046</v>
      </c>
      <c r="B23179" s="101">
        <v>46.72</v>
      </c>
      <c r="C23179" s="102"/>
      <c r="D23179" s="100" t="s">
        <v>23067</v>
      </c>
      <c r="E23179" s="101">
        <v>22.2</v>
      </c>
      <c r="F23179" s="102"/>
    </row>
    <row r="23180" ht="12.75" customHeight="1">
      <c r="A23180" s="100" t="s">
        <v>35470</v>
      </c>
      <c r="B23180" s="101">
        <v>45.17</v>
      </c>
      <c r="C23180" s="102"/>
      <c r="D23180" s="100" t="s">
        <v>35480</v>
      </c>
      <c r="E23180" s="101">
        <v>128.13</v>
      </c>
      <c r="F23180" s="102"/>
    </row>
    <row r="23181" ht="12.75" customHeight="1">
      <c r="A23181" s="100" t="s">
        <v>23048</v>
      </c>
      <c r="B23181" s="101">
        <v>43.82</v>
      </c>
      <c r="C23181" s="102"/>
      <c r="D23181" s="100" t="s">
        <v>23069</v>
      </c>
      <c r="E23181" s="101">
        <v>111.03</v>
      </c>
      <c r="F23181" s="102"/>
    </row>
    <row r="23182" ht="12.75" customHeight="1">
      <c r="A23182" s="100" t="s">
        <v>35471</v>
      </c>
      <c r="B23182" s="101">
        <v>102.96</v>
      </c>
      <c r="C23182" s="102"/>
      <c r="D23182" s="100" t="s">
        <v>35481</v>
      </c>
      <c r="E23182" s="101">
        <v>29.28</v>
      </c>
      <c r="F23182" s="102"/>
    </row>
    <row r="23183" ht="12.75" customHeight="1">
      <c r="A23183" s="100" t="s">
        <v>23050</v>
      </c>
      <c r="B23183" s="101">
        <v>102.96</v>
      </c>
      <c r="C23183" s="102"/>
      <c r="D23183" s="100" t="s">
        <v>23071</v>
      </c>
      <c r="E23183" s="101">
        <v>25.37</v>
      </c>
      <c r="F23183" s="102"/>
    </row>
    <row r="23184" ht="12.75" customHeight="1">
      <c r="A23184" s="100" t="s">
        <v>35472</v>
      </c>
      <c r="B23184" s="101">
        <v>79.43</v>
      </c>
      <c r="C23184" s="102"/>
      <c r="D23184" s="100" t="s">
        <v>35482</v>
      </c>
      <c r="E23184" s="101">
        <v>20.5</v>
      </c>
      <c r="F23184" s="102"/>
    </row>
    <row r="23185" ht="12.75" customHeight="1">
      <c r="A23185" s="100" t="s">
        <v>23052</v>
      </c>
      <c r="B23185" s="101">
        <v>79.43</v>
      </c>
      <c r="C23185" s="102"/>
      <c r="D23185" s="100" t="s">
        <v>23073</v>
      </c>
      <c r="E23185" s="101">
        <v>17.76</v>
      </c>
      <c r="F23185" s="102"/>
    </row>
    <row r="23186" ht="12.75" customHeight="1">
      <c r="A23186" s="100" t="s">
        <v>35473</v>
      </c>
      <c r="B23186" s="101">
        <v>1177.2</v>
      </c>
      <c r="C23186" s="102"/>
      <c r="D23186" s="100" t="s">
        <v>35483</v>
      </c>
      <c r="E23186" s="101">
        <v>34.16</v>
      </c>
      <c r="F23186" s="102"/>
    </row>
    <row r="23187" ht="12.75" customHeight="1">
      <c r="A23187" s="100" t="s">
        <v>23054</v>
      </c>
      <c r="B23187" s="101">
        <v>1076.57</v>
      </c>
      <c r="C23187" s="102"/>
      <c r="D23187" s="100" t="s">
        <v>23075</v>
      </c>
      <c r="E23187" s="101">
        <v>29.6</v>
      </c>
      <c r="F23187" s="102"/>
    </row>
    <row r="23188" ht="12.75" customHeight="1">
      <c r="A23188" s="100" t="s">
        <v>35474</v>
      </c>
      <c r="B23188" s="101">
        <v>43.49</v>
      </c>
      <c r="C23188" s="102"/>
      <c r="D23188" s="100" t="s">
        <v>35484</v>
      </c>
      <c r="E23188" s="101">
        <v>4.1</v>
      </c>
      <c r="F23188" s="102"/>
    </row>
    <row r="23189" ht="12.75" customHeight="1">
      <c r="A23189" s="100" t="s">
        <v>23056</v>
      </c>
      <c r="B23189" s="101">
        <v>43.49</v>
      </c>
      <c r="C23189" s="102"/>
      <c r="D23189" s="100" t="s">
        <v>23077</v>
      </c>
      <c r="E23189" s="101">
        <v>3.55</v>
      </c>
      <c r="F23189" s="102"/>
    </row>
    <row r="23190" ht="12.75" customHeight="1">
      <c r="A23190" s="100" t="s">
        <v>35475</v>
      </c>
      <c r="B23190" s="101">
        <v>84.7</v>
      </c>
      <c r="C23190" s="102"/>
      <c r="D23190" s="100" t="s">
        <v>35485</v>
      </c>
      <c r="E23190" s="101">
        <v>2.27</v>
      </c>
      <c r="F23190" s="102"/>
    </row>
    <row r="23191" ht="12.75" customHeight="1">
      <c r="A23191" s="100" t="s">
        <v>23058</v>
      </c>
      <c r="B23191" s="101">
        <v>84.7</v>
      </c>
      <c r="C23191" s="102"/>
      <c r="D23191" s="100" t="s">
        <v>23079</v>
      </c>
      <c r="E23191" s="101">
        <v>1.97</v>
      </c>
      <c r="F23191" s="102"/>
    </row>
    <row r="23192" ht="12.75" customHeight="1">
      <c r="A23192" s="100" t="s">
        <v>35476</v>
      </c>
      <c r="B23192" s="101">
        <v>84.7</v>
      </c>
      <c r="C23192" s="102"/>
      <c r="D23192" s="100" t="s">
        <v>35486</v>
      </c>
      <c r="E23192" s="101">
        <v>54.82</v>
      </c>
      <c r="F23192" s="102"/>
    </row>
    <row r="23193" ht="12.75" customHeight="1">
      <c r="A23193" s="100" t="s">
        <v>23060</v>
      </c>
      <c r="B23193" s="101">
        <v>84.7</v>
      </c>
      <c r="C23193" s="102"/>
      <c r="D23193" s="100" t="s">
        <v>23081</v>
      </c>
      <c r="E23193" s="101">
        <v>49.34</v>
      </c>
      <c r="F23193" s="102"/>
    </row>
    <row r="23194" ht="12.75" customHeight="1">
      <c r="A23194" s="100" t="s">
        <v>35477</v>
      </c>
      <c r="B23194" s="101">
        <v>37.67</v>
      </c>
      <c r="C23194" s="102"/>
      <c r="D23194" s="100" t="s">
        <v>35487</v>
      </c>
      <c r="E23194" s="101">
        <v>91.35</v>
      </c>
      <c r="F23194" s="102"/>
    </row>
    <row r="23195" ht="12.75" customHeight="1">
      <c r="A23195" s="100" t="s">
        <v>23062</v>
      </c>
      <c r="B23195" s="101">
        <v>37.67</v>
      </c>
      <c r="C23195" s="102"/>
      <c r="D23195" s="100" t="s">
        <v>23083</v>
      </c>
      <c r="E23195" s="101">
        <v>82.23</v>
      </c>
      <c r="F23195" s="102"/>
    </row>
    <row r="23196" ht="12.75" customHeight="1">
      <c r="A23196" s="100" t="s">
        <v>35478</v>
      </c>
      <c r="B23196" s="101">
        <v>21.03</v>
      </c>
      <c r="C23196" s="102"/>
      <c r="D23196" s="100" t="s">
        <v>35488</v>
      </c>
      <c r="E23196" s="101">
        <v>23.63</v>
      </c>
      <c r="F23196" s="102"/>
    </row>
    <row r="23197" ht="12.75" customHeight="1">
      <c r="A23197" s="100" t="s">
        <v>23064</v>
      </c>
      <c r="B23197" s="101">
        <v>21.03</v>
      </c>
      <c r="C23197" s="102"/>
      <c r="D23197" s="100" t="s">
        <v>23085</v>
      </c>
      <c r="E23197" s="101">
        <v>21.27</v>
      </c>
      <c r="F23197" s="102"/>
    </row>
    <row r="23198" ht="12.75" customHeight="1">
      <c r="A23198" s="100" t="s">
        <v>35479</v>
      </c>
      <c r="B23198" s="101">
        <v>26.28</v>
      </c>
      <c r="C23198" s="102"/>
      <c r="D23198" s="100" t="s">
        <v>35489</v>
      </c>
      <c r="E23198" s="101">
        <v>7.59</v>
      </c>
      <c r="F23198" s="102"/>
    </row>
    <row r="23199" ht="12.75" customHeight="1">
      <c r="A23199" s="100" t="s">
        <v>23067</v>
      </c>
      <c r="B23199" s="101">
        <v>26.28</v>
      </c>
      <c r="C23199" s="102"/>
      <c r="D23199" s="100" t="s">
        <v>23087</v>
      </c>
      <c r="E23199" s="101">
        <v>6.83</v>
      </c>
      <c r="F23199" s="102"/>
    </row>
    <row r="23200" ht="12.75" customHeight="1">
      <c r="A23200" s="100" t="s">
        <v>35480</v>
      </c>
      <c r="B23200" s="101">
        <v>132.6</v>
      </c>
      <c r="C23200" s="102"/>
      <c r="D23200" s="100" t="s">
        <v>35490</v>
      </c>
      <c r="E23200" s="101">
        <v>9.12</v>
      </c>
      <c r="F23200" s="102"/>
    </row>
    <row r="23201" ht="12.75" customHeight="1">
      <c r="A23201" s="100" t="s">
        <v>23069</v>
      </c>
      <c r="B23201" s="101">
        <v>132.6</v>
      </c>
      <c r="C23201" s="102"/>
      <c r="D23201" s="100" t="s">
        <v>23089</v>
      </c>
      <c r="E23201" s="101">
        <v>8.21</v>
      </c>
      <c r="F23201" s="102"/>
    </row>
    <row r="23202" ht="12.75" customHeight="1">
      <c r="A23202" s="100" t="s">
        <v>35481</v>
      </c>
      <c r="B23202" s="101">
        <v>30.08</v>
      </c>
      <c r="C23202" s="102"/>
      <c r="D23202" s="100" t="s">
        <v>35491</v>
      </c>
      <c r="E23202" s="101">
        <v>114.18</v>
      </c>
      <c r="F23202" s="102"/>
    </row>
    <row r="23203" ht="12.75" customHeight="1">
      <c r="A23203" s="100" t="s">
        <v>23071</v>
      </c>
      <c r="B23203" s="101">
        <v>30.08</v>
      </c>
      <c r="C23203" s="102"/>
      <c r="D23203" s="100" t="s">
        <v>23091</v>
      </c>
      <c r="E23203" s="101">
        <v>102.78</v>
      </c>
      <c r="F23203" s="102"/>
    </row>
    <row r="23204" ht="12.75" customHeight="1">
      <c r="A23204" s="100" t="s">
        <v>35482</v>
      </c>
      <c r="B23204" s="101">
        <v>21.03</v>
      </c>
      <c r="C23204" s="102"/>
      <c r="D23204" s="100" t="s">
        <v>35492</v>
      </c>
      <c r="E23204" s="101">
        <v>8.55</v>
      </c>
      <c r="F23204" s="102"/>
    </row>
    <row r="23205" ht="12.75" customHeight="1">
      <c r="A23205" s="100" t="s">
        <v>23073</v>
      </c>
      <c r="B23205" s="101">
        <v>21.03</v>
      </c>
      <c r="C23205" s="102"/>
      <c r="D23205" s="100" t="s">
        <v>23093</v>
      </c>
      <c r="E23205" s="101">
        <v>8.18</v>
      </c>
      <c r="F23205" s="102"/>
    </row>
    <row r="23206" ht="12.75" customHeight="1">
      <c r="A23206" s="100" t="s">
        <v>35483</v>
      </c>
      <c r="B23206" s="101">
        <v>35.05</v>
      </c>
      <c r="C23206" s="102"/>
      <c r="D23206" s="100" t="s">
        <v>35493</v>
      </c>
      <c r="E23206" s="101">
        <v>0.6</v>
      </c>
      <c r="F23206" s="102"/>
    </row>
    <row r="23207" ht="12.75" customHeight="1">
      <c r="A23207" s="100" t="s">
        <v>23075</v>
      </c>
      <c r="B23207" s="101">
        <v>35.05</v>
      </c>
      <c r="C23207" s="102"/>
      <c r="D23207" s="100" t="s">
        <v>23095</v>
      </c>
      <c r="E23207" s="101">
        <v>0.6</v>
      </c>
      <c r="F23207" s="102"/>
    </row>
    <row r="23208" ht="12.75" customHeight="1">
      <c r="A23208" s="100" t="s">
        <v>35484</v>
      </c>
      <c r="B23208" s="101">
        <v>4.08</v>
      </c>
      <c r="C23208" s="102"/>
      <c r="D23208" s="100" t="s">
        <v>35494</v>
      </c>
      <c r="E23208" s="101">
        <v>5.25</v>
      </c>
      <c r="F23208" s="102"/>
    </row>
    <row r="23209" ht="12.75" customHeight="1">
      <c r="A23209" s="100" t="s">
        <v>23077</v>
      </c>
      <c r="B23209" s="101">
        <v>4.08</v>
      </c>
      <c r="C23209" s="102"/>
      <c r="D23209" s="100" t="s">
        <v>23097</v>
      </c>
      <c r="E23209" s="101">
        <v>5.25</v>
      </c>
      <c r="F23209" s="102"/>
    </row>
    <row r="23210" ht="12.75" customHeight="1">
      <c r="A23210" s="100" t="s">
        <v>35485</v>
      </c>
      <c r="B23210" s="101">
        <v>2.33</v>
      </c>
      <c r="C23210" s="102"/>
      <c r="D23210" s="100" t="s">
        <v>35495</v>
      </c>
      <c r="E23210" s="101">
        <v>5.25</v>
      </c>
      <c r="F23210" s="102"/>
    </row>
    <row r="23211" ht="12.75" customHeight="1">
      <c r="A23211" s="100" t="s">
        <v>23079</v>
      </c>
      <c r="B23211" s="101">
        <v>2.33</v>
      </c>
      <c r="C23211" s="102"/>
      <c r="D23211" s="100" t="s">
        <v>23099</v>
      </c>
      <c r="E23211" s="101">
        <v>5.25</v>
      </c>
      <c r="F23211" s="102"/>
    </row>
    <row r="23212" ht="12.75" customHeight="1">
      <c r="A23212" s="100" t="s">
        <v>35486</v>
      </c>
      <c r="B23212" s="101">
        <v>55.53</v>
      </c>
      <c r="C23212" s="102"/>
      <c r="D23212" s="100" t="s">
        <v>35496</v>
      </c>
      <c r="E23212" s="101">
        <v>5.32</v>
      </c>
      <c r="F23212" s="102"/>
    </row>
    <row r="23213" ht="12.75" customHeight="1">
      <c r="A23213" s="100" t="s">
        <v>23081</v>
      </c>
      <c r="B23213" s="101">
        <v>55.53</v>
      </c>
      <c r="C23213" s="102"/>
      <c r="D23213" s="100" t="s">
        <v>23101</v>
      </c>
      <c r="E23213" s="101">
        <v>5.32</v>
      </c>
      <c r="F23213" s="102"/>
    </row>
    <row r="23214" ht="12.75" customHeight="1">
      <c r="A23214" s="100" t="s">
        <v>35487</v>
      </c>
      <c r="B23214" s="101">
        <v>92.63</v>
      </c>
      <c r="C23214" s="102"/>
      <c r="D23214" s="100" t="s">
        <v>35497</v>
      </c>
      <c r="E23214" s="101">
        <v>86.47</v>
      </c>
      <c r="F23214" s="102"/>
    </row>
    <row r="23215" ht="12.75" customHeight="1">
      <c r="A23215" s="100" t="s">
        <v>23083</v>
      </c>
      <c r="B23215" s="101">
        <v>92.63</v>
      </c>
      <c r="C23215" s="102"/>
      <c r="D23215" s="100" t="s">
        <v>23103</v>
      </c>
      <c r="E23215" s="101">
        <v>85.58</v>
      </c>
      <c r="F23215" s="102"/>
    </row>
    <row r="23216" ht="12.75" customHeight="1">
      <c r="A23216" s="100" t="s">
        <v>35488</v>
      </c>
      <c r="B23216" s="101">
        <v>23.79</v>
      </c>
      <c r="C23216" s="102"/>
      <c r="D23216" s="100" t="s">
        <v>35498</v>
      </c>
      <c r="E23216" s="101">
        <v>17.53</v>
      </c>
      <c r="F23216" s="102"/>
    </row>
    <row r="23217" ht="12.75" customHeight="1">
      <c r="A23217" s="100" t="s">
        <v>23085</v>
      </c>
      <c r="B23217" s="101">
        <v>23.79</v>
      </c>
      <c r="C23217" s="102"/>
      <c r="D23217" s="100" t="s">
        <v>23105</v>
      </c>
      <c r="E23217" s="101">
        <v>17.32</v>
      </c>
      <c r="F23217" s="102"/>
    </row>
    <row r="23218" ht="12.75" customHeight="1">
      <c r="A23218" s="100" t="s">
        <v>35489</v>
      </c>
      <c r="B23218" s="101">
        <v>7.65</v>
      </c>
      <c r="C23218" s="102"/>
      <c r="D23218" s="100" t="s">
        <v>35499</v>
      </c>
      <c r="E23218" s="101">
        <v>247.32</v>
      </c>
      <c r="F23218" s="102"/>
    </row>
    <row r="23219" ht="12.75" customHeight="1">
      <c r="A23219" s="100" t="s">
        <v>23087</v>
      </c>
      <c r="B23219" s="101">
        <v>7.65</v>
      </c>
      <c r="C23219" s="102"/>
      <c r="D23219" s="100" t="s">
        <v>23107</v>
      </c>
      <c r="E23219" s="101">
        <v>241.11</v>
      </c>
      <c r="F23219" s="102"/>
    </row>
    <row r="23220" ht="12.75" customHeight="1">
      <c r="A23220" s="100" t="s">
        <v>35490</v>
      </c>
      <c r="B23220" s="101">
        <v>9.19</v>
      </c>
      <c r="C23220" s="102"/>
      <c r="D23220" s="100" t="s">
        <v>35500</v>
      </c>
      <c r="E23220" s="101">
        <v>27.85</v>
      </c>
      <c r="F23220" s="102"/>
    </row>
    <row r="23221" ht="12.75" customHeight="1">
      <c r="A23221" s="100" t="s">
        <v>23089</v>
      </c>
      <c r="B23221" s="101">
        <v>9.19</v>
      </c>
      <c r="C23221" s="102"/>
      <c r="D23221" s="100" t="s">
        <v>23109</v>
      </c>
      <c r="E23221" s="101">
        <v>27.31</v>
      </c>
      <c r="F23221" s="102"/>
    </row>
    <row r="23222" ht="12.75" customHeight="1">
      <c r="A23222" s="100" t="s">
        <v>35491</v>
      </c>
      <c r="B23222" s="101">
        <v>114.76</v>
      </c>
      <c r="C23222" s="102"/>
      <c r="D23222" s="100" t="s">
        <v>35501</v>
      </c>
      <c r="E23222" s="101">
        <v>69.68</v>
      </c>
      <c r="F23222" s="102"/>
    </row>
    <row r="23223" ht="12.75" customHeight="1">
      <c r="A23223" s="100" t="s">
        <v>23091</v>
      </c>
      <c r="B23223" s="101">
        <v>114.76</v>
      </c>
      <c r="C23223" s="102"/>
      <c r="D23223" s="100" t="s">
        <v>23111</v>
      </c>
      <c r="E23223" s="101">
        <v>69.45</v>
      </c>
      <c r="F23223" s="102"/>
    </row>
    <row r="23224" ht="12.75" customHeight="1">
      <c r="A23224" s="100" t="s">
        <v>35492</v>
      </c>
      <c r="B23224" s="101">
        <v>8.12</v>
      </c>
      <c r="C23224" s="102"/>
      <c r="D23224" s="100" t="s">
        <v>35502</v>
      </c>
      <c r="E23224" s="101">
        <v>36.8</v>
      </c>
      <c r="F23224" s="102"/>
    </row>
    <row r="23225" ht="12.75" customHeight="1">
      <c r="A23225" s="100" t="s">
        <v>23093</v>
      </c>
      <c r="B23225" s="101">
        <v>7.79</v>
      </c>
      <c r="C23225" s="102"/>
      <c r="D23225" s="100" t="s">
        <v>23113</v>
      </c>
      <c r="E23225" s="101">
        <v>34.87</v>
      </c>
      <c r="F23225" s="102"/>
    </row>
    <row r="23226" ht="12.75" customHeight="1">
      <c r="A23226" s="100" t="s">
        <v>35493</v>
      </c>
      <c r="B23226" s="101">
        <v>0.53</v>
      </c>
      <c r="C23226" s="102"/>
      <c r="D23226" s="100" t="s">
        <v>35503</v>
      </c>
      <c r="E23226" s="101">
        <v>260.03</v>
      </c>
      <c r="F23226" s="102"/>
    </row>
    <row r="23227" ht="12.75" customHeight="1">
      <c r="A23227" s="100" t="s">
        <v>23095</v>
      </c>
      <c r="B23227" s="101">
        <v>0.53</v>
      </c>
      <c r="C23227" s="102"/>
      <c r="D23227" s="100" t="s">
        <v>23115</v>
      </c>
      <c r="E23227" s="101">
        <v>253.82</v>
      </c>
      <c r="F23227" s="102"/>
    </row>
    <row r="23228" ht="12.75" customHeight="1">
      <c r="A23228" s="100" t="s">
        <v>35494</v>
      </c>
      <c r="B23228" s="101">
        <v>4.53</v>
      </c>
      <c r="C23228" s="102"/>
      <c r="D23228" s="100" t="s">
        <v>35504</v>
      </c>
      <c r="E23228" s="101">
        <v>263.68</v>
      </c>
      <c r="F23228" s="102"/>
    </row>
    <row r="23229" ht="12.75" customHeight="1">
      <c r="A23229" s="100" t="s">
        <v>23097</v>
      </c>
      <c r="B23229" s="101">
        <v>4.53</v>
      </c>
      <c r="C23229" s="102"/>
      <c r="D23229" s="100" t="s">
        <v>23117</v>
      </c>
      <c r="E23229" s="101">
        <v>257.47</v>
      </c>
      <c r="F23229" s="102"/>
    </row>
    <row r="23230" ht="12.75" customHeight="1">
      <c r="A23230" s="100" t="s">
        <v>35495</v>
      </c>
      <c r="B23230" s="101">
        <v>4.53</v>
      </c>
      <c r="C23230" s="102"/>
      <c r="D23230" s="100" t="s">
        <v>35505</v>
      </c>
      <c r="E23230" s="101">
        <v>82.96</v>
      </c>
      <c r="F23230" s="102"/>
    </row>
    <row r="23231" ht="12.75" customHeight="1">
      <c r="A23231" s="100" t="s">
        <v>23099</v>
      </c>
      <c r="B23231" s="101">
        <v>4.53</v>
      </c>
      <c r="C23231" s="102"/>
      <c r="D23231" s="100" t="s">
        <v>23119</v>
      </c>
      <c r="E23231" s="101">
        <v>75.66</v>
      </c>
      <c r="F23231" s="102"/>
    </row>
    <row r="23232" ht="12.75" customHeight="1">
      <c r="A23232" s="100" t="s">
        <v>35496</v>
      </c>
      <c r="B23232" s="101">
        <v>4.83</v>
      </c>
      <c r="C23232" s="102"/>
      <c r="D23232" s="100" t="s">
        <v>35506</v>
      </c>
      <c r="E23232" s="101">
        <v>1027708.14</v>
      </c>
      <c r="F23232" s="102"/>
    </row>
    <row r="23233" ht="12.75" customHeight="1">
      <c r="A23233" s="100" t="s">
        <v>23101</v>
      </c>
      <c r="B23233" s="101">
        <v>4.83</v>
      </c>
      <c r="C23233" s="102"/>
      <c r="D23233" s="100" t="s">
        <v>23121</v>
      </c>
      <c r="E23233" s="101">
        <v>1027708.14</v>
      </c>
      <c r="F23233" s="102"/>
    </row>
    <row r="23234" ht="12.75" customHeight="1">
      <c r="A23234" s="100" t="s">
        <v>35497</v>
      </c>
      <c r="B23234" s="101">
        <v>78.83</v>
      </c>
      <c r="C23234" s="102"/>
      <c r="D23234" s="100" t="s">
        <v>35507</v>
      </c>
      <c r="E23234" s="101">
        <v>33826.38</v>
      </c>
      <c r="F23234" s="102"/>
    </row>
    <row r="23235" ht="12.75" customHeight="1">
      <c r="A23235" s="100" t="s">
        <v>23103</v>
      </c>
      <c r="B23235" s="101">
        <v>78.01</v>
      </c>
      <c r="C23235" s="102"/>
      <c r="D23235" s="100" t="s">
        <v>23123</v>
      </c>
      <c r="E23235" s="101">
        <v>33826.38</v>
      </c>
      <c r="F23235" s="102"/>
    </row>
    <row r="23236" ht="12.75" customHeight="1">
      <c r="A23236" s="100" t="s">
        <v>35498</v>
      </c>
      <c r="B23236" s="101">
        <v>14.53</v>
      </c>
      <c r="C23236" s="102"/>
      <c r="D23236" s="100" t="s">
        <v>35508</v>
      </c>
      <c r="E23236" s="101">
        <v>910976.84</v>
      </c>
      <c r="F23236" s="102"/>
    </row>
    <row r="23237" ht="12.75" customHeight="1">
      <c r="A23237" s="100" t="s">
        <v>23105</v>
      </c>
      <c r="B23237" s="101">
        <v>14.33</v>
      </c>
      <c r="C23237" s="102"/>
      <c r="D23237" s="100" t="s">
        <v>23125</v>
      </c>
      <c r="E23237" s="101">
        <v>910976.84</v>
      </c>
      <c r="F23237" s="102"/>
    </row>
    <row r="23238" ht="12.75" customHeight="1">
      <c r="A23238" s="100" t="s">
        <v>35499</v>
      </c>
      <c r="B23238" s="101">
        <v>195.48</v>
      </c>
      <c r="C23238" s="102"/>
      <c r="D23238" s="100" t="s">
        <v>35509</v>
      </c>
      <c r="E23238" s="101">
        <v>784058.03</v>
      </c>
      <c r="F23238" s="102"/>
    </row>
    <row r="23239" ht="12.75" customHeight="1">
      <c r="A23239" s="100" t="s">
        <v>23107</v>
      </c>
      <c r="B23239" s="101">
        <v>189.77</v>
      </c>
      <c r="C23239" s="102"/>
      <c r="D23239" s="100" t="s">
        <v>23127</v>
      </c>
      <c r="E23239" s="101">
        <v>784058.03</v>
      </c>
      <c r="F23239" s="102"/>
    </row>
    <row r="23240" ht="12.75" customHeight="1">
      <c r="A23240" s="100" t="s">
        <v>35500</v>
      </c>
      <c r="B23240" s="101">
        <v>24.58</v>
      </c>
      <c r="C23240" s="102"/>
      <c r="D23240" s="100" t="s">
        <v>35510</v>
      </c>
      <c r="E23240" s="101">
        <v>784058.03</v>
      </c>
      <c r="F23240" s="102"/>
    </row>
    <row r="23241" ht="12.75" customHeight="1">
      <c r="A23241" s="100" t="s">
        <v>23109</v>
      </c>
      <c r="B23241" s="101">
        <v>24.08</v>
      </c>
      <c r="C23241" s="102"/>
      <c r="D23241" s="100" t="s">
        <v>23129</v>
      </c>
      <c r="E23241" s="101">
        <v>784058.03</v>
      </c>
      <c r="F23241" s="102"/>
    </row>
    <row r="23242" ht="12.75" customHeight="1">
      <c r="A23242" s="100" t="s">
        <v>35501</v>
      </c>
      <c r="B23242" s="101">
        <v>68.48</v>
      </c>
      <c r="C23242" s="102"/>
      <c r="D23242" s="100" t="s">
        <v>35512</v>
      </c>
      <c r="E23242" s="101">
        <v>993139.75</v>
      </c>
      <c r="F23242" s="102"/>
    </row>
    <row r="23243" ht="12.75" customHeight="1">
      <c r="A23243" s="100" t="s">
        <v>23111</v>
      </c>
      <c r="B23243" s="101">
        <v>68.26</v>
      </c>
      <c r="C23243" s="102"/>
      <c r="D23243" s="100" t="s">
        <v>23131</v>
      </c>
      <c r="E23243" s="101">
        <v>993139.75</v>
      </c>
      <c r="F23243" s="102"/>
    </row>
    <row r="23244" ht="12.75" customHeight="1">
      <c r="A23244" s="100" t="s">
        <v>35502</v>
      </c>
      <c r="B23244" s="101">
        <v>34.49</v>
      </c>
      <c r="C23244" s="102"/>
      <c r="D23244" s="100" t="s">
        <v>35515</v>
      </c>
      <c r="E23244" s="101">
        <v>31.91</v>
      </c>
      <c r="F23244" s="102"/>
    </row>
    <row r="23245" ht="12.75" customHeight="1">
      <c r="A23245" s="100" t="s">
        <v>23113</v>
      </c>
      <c r="B23245" s="101">
        <v>32.71</v>
      </c>
      <c r="C23245" s="102"/>
      <c r="D23245" s="100" t="s">
        <v>23133</v>
      </c>
      <c r="E23245" s="101">
        <v>31.91</v>
      </c>
      <c r="F23245" s="102"/>
    </row>
    <row r="23246" ht="12.75" customHeight="1">
      <c r="A23246" s="100" t="s">
        <v>35503</v>
      </c>
      <c r="B23246" s="101">
        <v>208.31</v>
      </c>
      <c r="C23246" s="102"/>
      <c r="D23246" s="100" t="s">
        <v>35518</v>
      </c>
      <c r="E23246" s="101">
        <v>35.05</v>
      </c>
      <c r="F23246" s="102"/>
    </row>
    <row r="23247" ht="12.75" customHeight="1">
      <c r="A23247" s="100" t="s">
        <v>23115</v>
      </c>
      <c r="B23247" s="101">
        <v>202.59</v>
      </c>
      <c r="C23247" s="102"/>
      <c r="D23247" s="100" t="s">
        <v>23135</v>
      </c>
      <c r="E23247" s="101">
        <v>35.05</v>
      </c>
      <c r="F23247" s="102"/>
    </row>
    <row r="23248" ht="12.75" customHeight="1">
      <c r="A23248" s="100" t="s">
        <v>35504</v>
      </c>
      <c r="B23248" s="101">
        <v>214.34</v>
      </c>
      <c r="C23248" s="102"/>
      <c r="D23248" s="100" t="s">
        <v>35520</v>
      </c>
      <c r="E23248" s="101">
        <v>36.54</v>
      </c>
      <c r="F23248" s="102"/>
    </row>
    <row r="23249" ht="12.75" customHeight="1">
      <c r="A23249" s="100" t="s">
        <v>23117</v>
      </c>
      <c r="B23249" s="101">
        <v>208.63</v>
      </c>
      <c r="C23249" s="102"/>
      <c r="D23249" s="100" t="s">
        <v>23137</v>
      </c>
      <c r="E23249" s="101">
        <v>36.54</v>
      </c>
      <c r="F23249" s="102"/>
    </row>
    <row r="23250" ht="12.75" customHeight="1">
      <c r="A23250" s="100" t="s">
        <v>35505</v>
      </c>
      <c r="B23250" s="101">
        <v>77.47</v>
      </c>
      <c r="C23250" s="102"/>
      <c r="D23250" s="100" t="s">
        <v>35522</v>
      </c>
      <c r="E23250" s="101">
        <v>41.88</v>
      </c>
      <c r="F23250" s="102"/>
    </row>
    <row r="23251" ht="12.75" customHeight="1">
      <c r="A23251" s="100" t="s">
        <v>23119</v>
      </c>
      <c r="B23251" s="101">
        <v>70.74</v>
      </c>
      <c r="C23251" s="102"/>
      <c r="D23251" s="100" t="s">
        <v>23139</v>
      </c>
      <c r="E23251" s="101">
        <v>41.88</v>
      </c>
      <c r="F23251" s="102"/>
    </row>
    <row r="23252" ht="12.75" customHeight="1">
      <c r="A23252" s="100" t="s">
        <v>35506</v>
      </c>
      <c r="B23252" s="101">
        <v>970112.07</v>
      </c>
      <c r="C23252" s="102"/>
      <c r="D23252" s="100" t="s">
        <v>35524</v>
      </c>
      <c r="E23252" s="101">
        <v>42.75</v>
      </c>
      <c r="F23252" s="102"/>
    </row>
    <row r="23253" ht="12.75" customHeight="1">
      <c r="A23253" s="100" t="s">
        <v>23121</v>
      </c>
      <c r="B23253" s="101">
        <v>970112.07</v>
      </c>
      <c r="C23253" s="102"/>
      <c r="D23253" s="100" t="s">
        <v>23141</v>
      </c>
      <c r="E23253" s="101">
        <v>42.75</v>
      </c>
      <c r="F23253" s="102"/>
    </row>
    <row r="23254" ht="12.75" customHeight="1">
      <c r="A23254" s="100" t="s">
        <v>35507</v>
      </c>
      <c r="B23254" s="101">
        <v>31930.64</v>
      </c>
      <c r="C23254" s="102"/>
      <c r="D23254" s="100" t="s">
        <v>35525</v>
      </c>
      <c r="E23254" s="101">
        <v>51.41</v>
      </c>
      <c r="F23254" s="102"/>
    </row>
    <row r="23255" ht="12.75" customHeight="1">
      <c r="A23255" s="100" t="s">
        <v>23123</v>
      </c>
      <c r="B23255" s="101">
        <v>31930.64</v>
      </c>
      <c r="C23255" s="102"/>
      <c r="D23255" s="100" t="s">
        <v>23143</v>
      </c>
      <c r="E23255" s="101">
        <v>51.41</v>
      </c>
      <c r="F23255" s="102"/>
    </row>
    <row r="23256" ht="12.75" customHeight="1">
      <c r="A23256" s="100" t="s">
        <v>35508</v>
      </c>
      <c r="B23256" s="101">
        <v>859922.77</v>
      </c>
      <c r="C23256" s="102"/>
      <c r="D23256" s="100" t="s">
        <v>35527</v>
      </c>
      <c r="E23256" s="101">
        <v>56.01</v>
      </c>
      <c r="F23256" s="102"/>
    </row>
    <row r="23257" ht="12.75" customHeight="1">
      <c r="A23257" s="100" t="s">
        <v>23125</v>
      </c>
      <c r="B23257" s="101">
        <v>859922.77</v>
      </c>
      <c r="C23257" s="102"/>
      <c r="D23257" s="100" t="s">
        <v>23145</v>
      </c>
      <c r="E23257" s="101">
        <v>56.01</v>
      </c>
      <c r="F23257" s="102"/>
    </row>
    <row r="23258" ht="12.75" customHeight="1">
      <c r="A23258" s="100" t="s">
        <v>35509</v>
      </c>
      <c r="B23258" s="101">
        <v>740116.9</v>
      </c>
      <c r="C23258" s="102"/>
      <c r="D23258" s="100" t="s">
        <v>35529</v>
      </c>
      <c r="E23258" s="101">
        <v>66.02</v>
      </c>
      <c r="F23258" s="102"/>
    </row>
    <row r="23259" ht="12.75" customHeight="1">
      <c r="A23259" s="100" t="s">
        <v>23127</v>
      </c>
      <c r="B23259" s="101">
        <v>740116.9</v>
      </c>
      <c r="C23259" s="102"/>
      <c r="D23259" s="100" t="s">
        <v>23147</v>
      </c>
      <c r="E23259" s="101">
        <v>66.02</v>
      </c>
      <c r="F23259" s="102"/>
    </row>
    <row r="23260" ht="12.75" customHeight="1">
      <c r="A23260" s="100" t="s">
        <v>35510</v>
      </c>
      <c r="B23260" s="101">
        <v>740116.9</v>
      </c>
      <c r="C23260" s="102"/>
      <c r="D23260" s="100" t="s">
        <v>35531</v>
      </c>
      <c r="E23260" s="101">
        <v>73.33</v>
      </c>
      <c r="F23260" s="102"/>
    </row>
    <row r="23261" ht="12.75" customHeight="1">
      <c r="A23261" s="100" t="s">
        <v>23129</v>
      </c>
      <c r="B23261" s="101">
        <v>740116.9</v>
      </c>
      <c r="C23261" s="102"/>
      <c r="D23261" s="100" t="s">
        <v>23149</v>
      </c>
      <c r="E23261" s="101">
        <v>73.33</v>
      </c>
      <c r="F23261" s="102"/>
    </row>
    <row r="23262" ht="12.75" customHeight="1">
      <c r="A23262" s="100" t="s">
        <v>35512</v>
      </c>
      <c r="B23262" s="101">
        <v>937481.0</v>
      </c>
      <c r="C23262" s="102"/>
      <c r="D23262" s="100" t="s">
        <v>35533</v>
      </c>
      <c r="E23262" s="101">
        <v>8.2</v>
      </c>
      <c r="F23262" s="102"/>
    </row>
    <row r="23263" ht="12.75" customHeight="1">
      <c r="A23263" s="100" t="s">
        <v>23131</v>
      </c>
      <c r="B23263" s="101">
        <v>937481.0</v>
      </c>
      <c r="C23263" s="102"/>
      <c r="D23263" s="100" t="s">
        <v>23151</v>
      </c>
      <c r="E23263" s="101">
        <v>8.2</v>
      </c>
      <c r="F23263" s="102"/>
    </row>
    <row r="23264" ht="12.75" customHeight="1">
      <c r="A23264" s="100" t="s">
        <v>35515</v>
      </c>
      <c r="B23264" s="101">
        <v>24.53</v>
      </c>
      <c r="C23264" s="102"/>
      <c r="D23264" s="100" t="s">
        <v>35535</v>
      </c>
      <c r="E23264" s="101">
        <v>11.14</v>
      </c>
      <c r="F23264" s="102"/>
    </row>
    <row r="23265" ht="12.75" customHeight="1">
      <c r="A23265" s="100" t="s">
        <v>23133</v>
      </c>
      <c r="B23265" s="101">
        <v>24.53</v>
      </c>
      <c r="C23265" s="102"/>
      <c r="D23265" s="100" t="s">
        <v>23153</v>
      </c>
      <c r="E23265" s="101">
        <v>11.14</v>
      </c>
      <c r="F23265" s="102"/>
    </row>
    <row r="23266" ht="12.75" customHeight="1">
      <c r="A23266" s="100" t="s">
        <v>35518</v>
      </c>
      <c r="B23266" s="101">
        <v>26.95</v>
      </c>
      <c r="C23266" s="102"/>
      <c r="D23266" s="100" t="s">
        <v>35537</v>
      </c>
      <c r="E23266" s="101">
        <v>25.23</v>
      </c>
      <c r="F23266" s="102"/>
    </row>
    <row r="23267" ht="12.75" customHeight="1">
      <c r="A23267" s="100" t="s">
        <v>23135</v>
      </c>
      <c r="B23267" s="101">
        <v>26.95</v>
      </c>
      <c r="C23267" s="102"/>
      <c r="D23267" s="100" t="s">
        <v>23155</v>
      </c>
      <c r="E23267" s="101">
        <v>25.23</v>
      </c>
      <c r="F23267" s="102"/>
    </row>
    <row r="23268" ht="12.75" customHeight="1">
      <c r="A23268" s="100" t="s">
        <v>35520</v>
      </c>
      <c r="B23268" s="101">
        <v>28.09</v>
      </c>
      <c r="C23268" s="102"/>
      <c r="D23268" s="100" t="s">
        <v>35538</v>
      </c>
      <c r="E23268" s="101">
        <v>29.4</v>
      </c>
      <c r="F23268" s="102"/>
    </row>
    <row r="23269" ht="12.75" customHeight="1">
      <c r="A23269" s="100" t="s">
        <v>23137</v>
      </c>
      <c r="B23269" s="101">
        <v>28.09</v>
      </c>
      <c r="C23269" s="102"/>
      <c r="D23269" s="100" t="s">
        <v>23157</v>
      </c>
      <c r="E23269" s="101">
        <v>29.4</v>
      </c>
      <c r="F23269" s="102"/>
    </row>
    <row r="23270" ht="12.75" customHeight="1">
      <c r="A23270" s="100" t="s">
        <v>35522</v>
      </c>
      <c r="B23270" s="101">
        <v>32.2</v>
      </c>
      <c r="C23270" s="102"/>
      <c r="D23270" s="100" t="s">
        <v>35540</v>
      </c>
      <c r="E23270" s="101">
        <v>37.74</v>
      </c>
      <c r="F23270" s="102"/>
    </row>
    <row r="23271" ht="12.75" customHeight="1">
      <c r="A23271" s="100" t="s">
        <v>23139</v>
      </c>
      <c r="B23271" s="101">
        <v>32.2</v>
      </c>
      <c r="C23271" s="102"/>
      <c r="D23271" s="100" t="s">
        <v>23159</v>
      </c>
      <c r="E23271" s="101">
        <v>37.74</v>
      </c>
      <c r="F23271" s="102"/>
    </row>
    <row r="23272" ht="12.75" customHeight="1">
      <c r="A23272" s="100" t="s">
        <v>35524</v>
      </c>
      <c r="B23272" s="101">
        <v>32.87</v>
      </c>
      <c r="C23272" s="102"/>
      <c r="D23272" s="100" t="s">
        <v>35543</v>
      </c>
      <c r="E23272" s="101">
        <v>46.08</v>
      </c>
      <c r="F23272" s="102"/>
    </row>
    <row r="23273" ht="12.75" customHeight="1">
      <c r="A23273" s="100" t="s">
        <v>23141</v>
      </c>
      <c r="B23273" s="101">
        <v>32.87</v>
      </c>
      <c r="C23273" s="102"/>
      <c r="D23273" s="100" t="s">
        <v>23161</v>
      </c>
      <c r="E23273" s="101">
        <v>46.08</v>
      </c>
      <c r="F23273" s="102"/>
    </row>
    <row r="23274" ht="12.75" customHeight="1">
      <c r="A23274" s="100" t="s">
        <v>35525</v>
      </c>
      <c r="B23274" s="101">
        <v>39.52</v>
      </c>
      <c r="C23274" s="102"/>
      <c r="D23274" s="100" t="s">
        <v>35545</v>
      </c>
      <c r="E23274" s="101">
        <v>79.59</v>
      </c>
      <c r="F23274" s="102"/>
    </row>
    <row r="23275" ht="12.75" customHeight="1">
      <c r="A23275" s="100" t="s">
        <v>23143</v>
      </c>
      <c r="B23275" s="101">
        <v>39.52</v>
      </c>
      <c r="C23275" s="102"/>
      <c r="D23275" s="100" t="s">
        <v>23163</v>
      </c>
      <c r="E23275" s="101">
        <v>79.59</v>
      </c>
      <c r="F23275" s="102"/>
    </row>
    <row r="23276" ht="12.75" customHeight="1">
      <c r="A23276" s="100" t="s">
        <v>35527</v>
      </c>
      <c r="B23276" s="101">
        <v>43.06</v>
      </c>
      <c r="C23276" s="102"/>
      <c r="D23276" s="100" t="s">
        <v>35546</v>
      </c>
      <c r="E23276" s="101">
        <v>35.78</v>
      </c>
      <c r="F23276" s="102"/>
    </row>
    <row r="23277" ht="12.75" customHeight="1">
      <c r="A23277" s="100" t="s">
        <v>23145</v>
      </c>
      <c r="B23277" s="101">
        <v>43.06</v>
      </c>
      <c r="C23277" s="102"/>
      <c r="D23277" s="100" t="s">
        <v>23165</v>
      </c>
      <c r="E23277" s="101">
        <v>35.78</v>
      </c>
      <c r="F23277" s="102"/>
    </row>
    <row r="23278" ht="12.75" customHeight="1">
      <c r="A23278" s="100" t="s">
        <v>35529</v>
      </c>
      <c r="B23278" s="101">
        <v>50.76</v>
      </c>
      <c r="C23278" s="102"/>
      <c r="D23278" s="100" t="s">
        <v>35548</v>
      </c>
      <c r="E23278" s="101">
        <v>81.4</v>
      </c>
      <c r="F23278" s="102"/>
    </row>
    <row r="23279" ht="12.75" customHeight="1">
      <c r="A23279" s="100" t="s">
        <v>23147</v>
      </c>
      <c r="B23279" s="101">
        <v>50.76</v>
      </c>
      <c r="C23279" s="102"/>
      <c r="D23279" s="100" t="s">
        <v>23167</v>
      </c>
      <c r="E23279" s="101">
        <v>81.4</v>
      </c>
      <c r="F23279" s="102"/>
    </row>
    <row r="23280" ht="12.75" customHeight="1">
      <c r="A23280" s="100" t="s">
        <v>35531</v>
      </c>
      <c r="B23280" s="101">
        <v>56.38</v>
      </c>
      <c r="C23280" s="102"/>
      <c r="D23280" s="100" t="s">
        <v>35550</v>
      </c>
      <c r="E23280" s="101">
        <v>90.35</v>
      </c>
      <c r="F23280" s="102"/>
    </row>
    <row r="23281" ht="12.75" customHeight="1">
      <c r="A23281" s="100" t="s">
        <v>23149</v>
      </c>
      <c r="B23281" s="101">
        <v>56.38</v>
      </c>
      <c r="C23281" s="102"/>
      <c r="D23281" s="100" t="s">
        <v>23169</v>
      </c>
      <c r="E23281" s="101">
        <v>90.35</v>
      </c>
      <c r="F23281" s="102"/>
    </row>
    <row r="23282" ht="12.75" customHeight="1">
      <c r="A23282" s="100" t="s">
        <v>35533</v>
      </c>
      <c r="B23282" s="101">
        <v>6.92</v>
      </c>
      <c r="C23282" s="102"/>
      <c r="D23282" s="100" t="s">
        <v>35552</v>
      </c>
      <c r="E23282" s="101">
        <v>5.23</v>
      </c>
      <c r="F23282" s="102"/>
    </row>
    <row r="23283" ht="12.75" customHeight="1">
      <c r="A23283" s="100" t="s">
        <v>23151</v>
      </c>
      <c r="B23283" s="101">
        <v>6.92</v>
      </c>
      <c r="C23283" s="102"/>
      <c r="D23283" s="100" t="s">
        <v>23171</v>
      </c>
      <c r="E23283" s="101">
        <v>5.23</v>
      </c>
      <c r="F23283" s="102"/>
    </row>
    <row r="23284" ht="12.75" customHeight="1">
      <c r="A23284" s="100" t="s">
        <v>35535</v>
      </c>
      <c r="B23284" s="101">
        <v>9.4</v>
      </c>
      <c r="C23284" s="102"/>
      <c r="D23284" s="100" t="s">
        <v>35554</v>
      </c>
      <c r="E23284" s="101">
        <v>29.75</v>
      </c>
      <c r="F23284" s="102"/>
    </row>
    <row r="23285" ht="12.75" customHeight="1">
      <c r="A23285" s="100" t="s">
        <v>23153</v>
      </c>
      <c r="B23285" s="101">
        <v>9.4</v>
      </c>
      <c r="C23285" s="102"/>
      <c r="D23285" s="100" t="s">
        <v>23173</v>
      </c>
      <c r="E23285" s="101">
        <v>29.75</v>
      </c>
      <c r="F23285" s="102"/>
    </row>
    <row r="23286" ht="12.75" customHeight="1">
      <c r="A23286" s="100" t="s">
        <v>35537</v>
      </c>
      <c r="B23286" s="101">
        <v>21.29</v>
      </c>
      <c r="C23286" s="102"/>
      <c r="D23286" s="100" t="s">
        <v>35556</v>
      </c>
      <c r="E23286" s="101">
        <v>8.45</v>
      </c>
      <c r="F23286" s="102"/>
    </row>
    <row r="23287" ht="12.75" customHeight="1">
      <c r="A23287" s="100" t="s">
        <v>23155</v>
      </c>
      <c r="B23287" s="101">
        <v>21.29</v>
      </c>
      <c r="C23287" s="102"/>
      <c r="D23287" s="100" t="s">
        <v>23175</v>
      </c>
      <c r="E23287" s="101">
        <v>8.45</v>
      </c>
      <c r="F23287" s="102"/>
    </row>
    <row r="23288" ht="12.75" customHeight="1">
      <c r="A23288" s="100" t="s">
        <v>35538</v>
      </c>
      <c r="B23288" s="101">
        <v>24.81</v>
      </c>
      <c r="C23288" s="102"/>
      <c r="D23288" s="100" t="s">
        <v>35558</v>
      </c>
      <c r="E23288" s="101">
        <v>7.08</v>
      </c>
      <c r="F23288" s="102"/>
    </row>
    <row r="23289" ht="12.75" customHeight="1">
      <c r="A23289" s="100" t="s">
        <v>23157</v>
      </c>
      <c r="B23289" s="101">
        <v>24.81</v>
      </c>
      <c r="C23289" s="102"/>
      <c r="D23289" s="100" t="s">
        <v>23177</v>
      </c>
      <c r="E23289" s="101">
        <v>7.08</v>
      </c>
      <c r="F23289" s="102"/>
    </row>
    <row r="23290" ht="12.75" customHeight="1">
      <c r="A23290" s="100" t="s">
        <v>35540</v>
      </c>
      <c r="B23290" s="101">
        <v>31.85</v>
      </c>
      <c r="C23290" s="102"/>
      <c r="D23290" s="100" t="s">
        <v>35560</v>
      </c>
      <c r="E23290" s="101">
        <v>11.8</v>
      </c>
      <c r="F23290" s="102"/>
    </row>
    <row r="23291" ht="12.75" customHeight="1">
      <c r="A23291" s="100" t="s">
        <v>23159</v>
      </c>
      <c r="B23291" s="101">
        <v>31.85</v>
      </c>
      <c r="C23291" s="102"/>
      <c r="D23291" s="100" t="s">
        <v>23179</v>
      </c>
      <c r="E23291" s="101">
        <v>11.8</v>
      </c>
      <c r="F23291" s="102"/>
    </row>
    <row r="23292" ht="12.75" customHeight="1">
      <c r="A23292" s="100" t="s">
        <v>35543</v>
      </c>
      <c r="B23292" s="101">
        <v>38.89</v>
      </c>
      <c r="C23292" s="102"/>
      <c r="D23292" s="100" t="s">
        <v>35562</v>
      </c>
      <c r="E23292" s="101">
        <v>14.95</v>
      </c>
      <c r="F23292" s="102"/>
    </row>
    <row r="23293" ht="12.75" customHeight="1">
      <c r="A23293" s="100" t="s">
        <v>23161</v>
      </c>
      <c r="B23293" s="101">
        <v>38.89</v>
      </c>
      <c r="C23293" s="102"/>
      <c r="D23293" s="100" t="s">
        <v>23181</v>
      </c>
      <c r="E23293" s="101">
        <v>14.95</v>
      </c>
      <c r="F23293" s="102"/>
    </row>
    <row r="23294" ht="12.75" customHeight="1">
      <c r="A23294" s="100" t="s">
        <v>35545</v>
      </c>
      <c r="B23294" s="101">
        <v>67.16</v>
      </c>
      <c r="C23294" s="102"/>
      <c r="D23294" s="100" t="s">
        <v>35563</v>
      </c>
      <c r="E23294" s="101">
        <v>4.45</v>
      </c>
      <c r="F23294" s="102"/>
    </row>
    <row r="23295" ht="12.75" customHeight="1">
      <c r="A23295" s="100" t="s">
        <v>23163</v>
      </c>
      <c r="B23295" s="101">
        <v>67.16</v>
      </c>
      <c r="C23295" s="102"/>
      <c r="D23295" s="100" t="s">
        <v>23183</v>
      </c>
      <c r="E23295" s="101">
        <v>4.45</v>
      </c>
      <c r="F23295" s="102"/>
    </row>
    <row r="23296" ht="12.75" customHeight="1">
      <c r="A23296" s="100" t="s">
        <v>35546</v>
      </c>
      <c r="B23296" s="101">
        <v>27.51</v>
      </c>
      <c r="C23296" s="102"/>
      <c r="D23296" s="100" t="s">
        <v>35564</v>
      </c>
      <c r="E23296" s="101">
        <v>0.86</v>
      </c>
      <c r="F23296" s="102"/>
    </row>
    <row r="23297" ht="12.75" customHeight="1">
      <c r="A23297" s="100" t="s">
        <v>23165</v>
      </c>
      <c r="B23297" s="101">
        <v>27.51</v>
      </c>
      <c r="C23297" s="102"/>
      <c r="D23297" s="100" t="s">
        <v>23185</v>
      </c>
      <c r="E23297" s="101">
        <v>0.86</v>
      </c>
      <c r="F23297" s="102"/>
    </row>
    <row r="23298" ht="12.75" customHeight="1">
      <c r="A23298" s="100" t="s">
        <v>35548</v>
      </c>
      <c r="B23298" s="101">
        <v>62.58</v>
      </c>
      <c r="C23298" s="102"/>
      <c r="D23298" s="100" t="s">
        <v>35566</v>
      </c>
      <c r="E23298" s="101">
        <v>1.05</v>
      </c>
      <c r="F23298" s="102"/>
    </row>
    <row r="23299" ht="12.75" customHeight="1">
      <c r="A23299" s="100" t="s">
        <v>23167</v>
      </c>
      <c r="B23299" s="101">
        <v>62.58</v>
      </c>
      <c r="C23299" s="102"/>
      <c r="D23299" s="100" t="s">
        <v>23187</v>
      </c>
      <c r="E23299" s="101">
        <v>1.05</v>
      </c>
      <c r="F23299" s="102"/>
    </row>
    <row r="23300" ht="12.75" customHeight="1">
      <c r="A23300" s="100" t="s">
        <v>35550</v>
      </c>
      <c r="B23300" s="101">
        <v>69.46</v>
      </c>
      <c r="C23300" s="102"/>
      <c r="D23300" s="100" t="s">
        <v>35569</v>
      </c>
      <c r="E23300" s="101">
        <v>2.15</v>
      </c>
      <c r="F23300" s="102"/>
    </row>
    <row r="23301" ht="12.75" customHeight="1">
      <c r="A23301" s="100" t="s">
        <v>23169</v>
      </c>
      <c r="B23301" s="101">
        <v>69.46</v>
      </c>
      <c r="C23301" s="102"/>
      <c r="D23301" s="100" t="s">
        <v>23189</v>
      </c>
      <c r="E23301" s="101">
        <v>2.15</v>
      </c>
      <c r="F23301" s="102"/>
    </row>
    <row r="23302" ht="12.75" customHeight="1">
      <c r="A23302" s="100" t="s">
        <v>35552</v>
      </c>
      <c r="B23302" s="101">
        <v>3.86</v>
      </c>
      <c r="C23302" s="102"/>
      <c r="D23302" s="100" t="s">
        <v>35571</v>
      </c>
      <c r="E23302" s="101">
        <v>856.9</v>
      </c>
      <c r="F23302" s="102"/>
    </row>
    <row r="23303" ht="12.75" customHeight="1">
      <c r="A23303" s="100" t="s">
        <v>23171</v>
      </c>
      <c r="B23303" s="101">
        <v>3.86</v>
      </c>
      <c r="C23303" s="102"/>
      <c r="D23303" s="100" t="s">
        <v>23191</v>
      </c>
      <c r="E23303" s="101">
        <v>856.9</v>
      </c>
      <c r="F23303" s="102"/>
    </row>
    <row r="23304" ht="12.75" customHeight="1">
      <c r="A23304" s="100" t="s">
        <v>35554</v>
      </c>
      <c r="B23304" s="101">
        <v>20.85</v>
      </c>
      <c r="C23304" s="102"/>
      <c r="D23304" s="100" t="s">
        <v>35572</v>
      </c>
      <c r="E23304" s="101">
        <v>1725.4</v>
      </c>
      <c r="F23304" s="102"/>
    </row>
    <row r="23305" ht="12.75" customHeight="1">
      <c r="A23305" s="100" t="s">
        <v>23173</v>
      </c>
      <c r="B23305" s="101">
        <v>20.85</v>
      </c>
      <c r="C23305" s="102"/>
      <c r="D23305" s="100" t="s">
        <v>23193</v>
      </c>
      <c r="E23305" s="101">
        <v>1607.83</v>
      </c>
      <c r="F23305" s="102"/>
    </row>
    <row r="23306" ht="12.75" customHeight="1">
      <c r="A23306" s="100" t="s">
        <v>35556</v>
      </c>
      <c r="B23306" s="101">
        <v>8.29</v>
      </c>
      <c r="C23306" s="102"/>
      <c r="D23306" s="100" t="s">
        <v>35573</v>
      </c>
      <c r="E23306" s="101">
        <v>145.84</v>
      </c>
      <c r="F23306" s="102"/>
    </row>
    <row r="23307" ht="12.75" customHeight="1">
      <c r="A23307" s="100" t="s">
        <v>23175</v>
      </c>
      <c r="B23307" s="101">
        <v>8.29</v>
      </c>
      <c r="C23307" s="102"/>
      <c r="D23307" s="100" t="s">
        <v>23195</v>
      </c>
      <c r="E23307" s="101">
        <v>137.55</v>
      </c>
      <c r="F23307" s="102"/>
    </row>
    <row r="23308" ht="12.75" customHeight="1">
      <c r="A23308" s="100" t="s">
        <v>35558</v>
      </c>
      <c r="B23308" s="101">
        <v>6.67</v>
      </c>
      <c r="C23308" s="102"/>
      <c r="D23308" s="100" t="s">
        <v>35575</v>
      </c>
      <c r="E23308" s="101">
        <v>96.96</v>
      </c>
      <c r="F23308" s="102"/>
    </row>
    <row r="23309" ht="12.75" customHeight="1">
      <c r="A23309" s="100" t="s">
        <v>23177</v>
      </c>
      <c r="B23309" s="101">
        <v>6.67</v>
      </c>
      <c r="C23309" s="102"/>
      <c r="D23309" s="100" t="s">
        <v>23198</v>
      </c>
      <c r="E23309" s="101">
        <v>84.04</v>
      </c>
      <c r="F23309" s="102"/>
    </row>
    <row r="23310" ht="12.75" customHeight="1">
      <c r="A23310" s="100" t="s">
        <v>35560</v>
      </c>
      <c r="B23310" s="101">
        <v>11.12</v>
      </c>
      <c r="C23310" s="102"/>
      <c r="D23310" s="100" t="s">
        <v>35578</v>
      </c>
      <c r="E23310" s="101">
        <v>129.0</v>
      </c>
      <c r="F23310" s="102"/>
    </row>
    <row r="23311" ht="12.75" customHeight="1">
      <c r="A23311" s="100" t="s">
        <v>23179</v>
      </c>
      <c r="B23311" s="101">
        <v>11.12</v>
      </c>
      <c r="C23311" s="102"/>
      <c r="D23311" s="100" t="s">
        <v>23200</v>
      </c>
      <c r="E23311" s="101">
        <v>118.04</v>
      </c>
      <c r="F23311" s="102"/>
    </row>
    <row r="23312" ht="12.75" customHeight="1">
      <c r="A23312" s="100" t="s">
        <v>35562</v>
      </c>
      <c r="B23312" s="101">
        <v>14.08</v>
      </c>
      <c r="C23312" s="102"/>
      <c r="D23312" s="100" t="s">
        <v>35580</v>
      </c>
      <c r="E23312" s="101">
        <v>69.89</v>
      </c>
      <c r="F23312" s="102"/>
    </row>
    <row r="23313" ht="12.75" customHeight="1">
      <c r="A23313" s="100" t="s">
        <v>23181</v>
      </c>
      <c r="B23313" s="101">
        <v>14.08</v>
      </c>
      <c r="C23313" s="102"/>
      <c r="D23313" s="100" t="s">
        <v>23202</v>
      </c>
      <c r="E23313" s="101">
        <v>66.91</v>
      </c>
      <c r="F23313" s="102"/>
    </row>
    <row r="23314" ht="12.75" customHeight="1">
      <c r="A23314" s="100" t="s">
        <v>35563</v>
      </c>
      <c r="B23314" s="101">
        <v>4.36</v>
      </c>
      <c r="C23314" s="102"/>
      <c r="D23314" s="100" t="s">
        <v>35581</v>
      </c>
      <c r="E23314" s="101">
        <v>71.88</v>
      </c>
      <c r="F23314" s="102"/>
    </row>
    <row r="23315" ht="12.75" customHeight="1">
      <c r="A23315" s="100" t="s">
        <v>23183</v>
      </c>
      <c r="B23315" s="101">
        <v>4.36</v>
      </c>
      <c r="C23315" s="102"/>
      <c r="D23315" s="100" t="s">
        <v>23205</v>
      </c>
      <c r="E23315" s="101">
        <v>68.9</v>
      </c>
      <c r="F23315" s="102"/>
    </row>
    <row r="23316" ht="12.75" customHeight="1">
      <c r="A23316" s="100" t="s">
        <v>35564</v>
      </c>
      <c r="B23316" s="101">
        <v>0.81</v>
      </c>
      <c r="C23316" s="102"/>
      <c r="D23316" s="100" t="s">
        <v>35582</v>
      </c>
      <c r="E23316" s="101">
        <v>414.75</v>
      </c>
      <c r="F23316" s="102"/>
    </row>
    <row r="23317" ht="12.75" customHeight="1">
      <c r="A23317" s="100" t="s">
        <v>23185</v>
      </c>
      <c r="B23317" s="101">
        <v>0.81</v>
      </c>
      <c r="C23317" s="102"/>
      <c r="D23317" s="100" t="s">
        <v>23207</v>
      </c>
      <c r="E23317" s="101">
        <v>367.12</v>
      </c>
      <c r="F23317" s="102"/>
    </row>
    <row r="23318" ht="12.75" customHeight="1">
      <c r="A23318" s="100" t="s">
        <v>35566</v>
      </c>
      <c r="B23318" s="101">
        <v>1.03</v>
      </c>
      <c r="C23318" s="102"/>
      <c r="D23318" s="100" t="s">
        <v>35583</v>
      </c>
      <c r="E23318" s="101">
        <v>9300.06</v>
      </c>
      <c r="F23318" s="102"/>
    </row>
    <row r="23319" ht="12.75" customHeight="1">
      <c r="A23319" s="100" t="s">
        <v>23187</v>
      </c>
      <c r="B23319" s="101">
        <v>1.03</v>
      </c>
      <c r="C23319" s="102"/>
      <c r="D23319" s="100" t="s">
        <v>23209</v>
      </c>
      <c r="E23319" s="101">
        <v>8358.59</v>
      </c>
      <c r="F23319" s="102"/>
    </row>
    <row r="23320" ht="12.75" customHeight="1">
      <c r="A23320" s="100" t="s">
        <v>35569</v>
      </c>
      <c r="B23320" s="101">
        <v>2.11</v>
      </c>
      <c r="C23320" s="102"/>
      <c r="D23320" s="100" t="s">
        <v>35585</v>
      </c>
      <c r="E23320" s="101">
        <v>364.52</v>
      </c>
      <c r="F23320" s="102"/>
    </row>
    <row r="23321" ht="12.75" customHeight="1">
      <c r="A23321" s="100" t="s">
        <v>23189</v>
      </c>
      <c r="B23321" s="101">
        <v>2.11</v>
      </c>
      <c r="C23321" s="102"/>
      <c r="D23321" s="100" t="s">
        <v>23211</v>
      </c>
      <c r="E23321" s="101">
        <v>336.67</v>
      </c>
      <c r="F23321" s="102"/>
    </row>
    <row r="23322" ht="12.75" customHeight="1">
      <c r="A23322" s="100" t="s">
        <v>35571</v>
      </c>
      <c r="B23322" s="101">
        <v>807.22</v>
      </c>
      <c r="C23322" s="102"/>
      <c r="D23322" s="100" t="s">
        <v>35588</v>
      </c>
      <c r="E23322" s="101">
        <v>863.52</v>
      </c>
      <c r="F23322" s="102"/>
    </row>
    <row r="23323" ht="12.75" customHeight="1">
      <c r="A23323" s="100" t="s">
        <v>23191</v>
      </c>
      <c r="B23323" s="101">
        <v>807.22</v>
      </c>
      <c r="C23323" s="102"/>
      <c r="D23323" s="100" t="s">
        <v>23213</v>
      </c>
      <c r="E23323" s="101">
        <v>789.59</v>
      </c>
      <c r="F23323" s="102"/>
    </row>
    <row r="23324" ht="12.75" customHeight="1">
      <c r="A23324" s="100" t="s">
        <v>35572</v>
      </c>
      <c r="B23324" s="101">
        <v>1453.2</v>
      </c>
      <c r="C23324" s="102"/>
      <c r="D23324" s="100" t="s">
        <v>35590</v>
      </c>
      <c r="E23324" s="101">
        <v>776.57</v>
      </c>
      <c r="F23324" s="102"/>
    </row>
    <row r="23325" ht="12.75" customHeight="1">
      <c r="A23325" s="100" t="s">
        <v>23193</v>
      </c>
      <c r="B23325" s="101">
        <v>1344.04</v>
      </c>
      <c r="C23325" s="102"/>
      <c r="D23325" s="100" t="s">
        <v>23215</v>
      </c>
      <c r="E23325" s="101">
        <v>706.76</v>
      </c>
      <c r="F23325" s="102"/>
    </row>
    <row r="23326" ht="12.75" customHeight="1">
      <c r="A23326" s="100" t="s">
        <v>35573</v>
      </c>
      <c r="B23326" s="101">
        <v>131.57</v>
      </c>
      <c r="C23326" s="102"/>
      <c r="D23326" s="100" t="s">
        <v>35591</v>
      </c>
      <c r="E23326" s="101">
        <v>433.64</v>
      </c>
      <c r="F23326" s="102"/>
    </row>
    <row r="23327" ht="12.75" customHeight="1">
      <c r="A23327" s="100" t="s">
        <v>23195</v>
      </c>
      <c r="B23327" s="101">
        <v>123.92</v>
      </c>
      <c r="C23327" s="102"/>
      <c r="D23327" s="100" t="s">
        <v>23217</v>
      </c>
      <c r="E23327" s="101">
        <v>402.65</v>
      </c>
      <c r="F23327" s="102"/>
    </row>
    <row r="23328" ht="12.75" customHeight="1">
      <c r="A23328" s="100" t="s">
        <v>35575</v>
      </c>
      <c r="B23328" s="101">
        <v>89.42</v>
      </c>
      <c r="C23328" s="102"/>
      <c r="D23328" s="100" t="s">
        <v>35592</v>
      </c>
      <c r="E23328" s="101">
        <v>1295.59</v>
      </c>
      <c r="F23328" s="102"/>
    </row>
    <row r="23329" ht="12.75" customHeight="1">
      <c r="A23329" s="100" t="s">
        <v>23198</v>
      </c>
      <c r="B23329" s="101">
        <v>77.49</v>
      </c>
      <c r="C23329" s="102"/>
      <c r="D23329" s="100" t="s">
        <v>23219</v>
      </c>
      <c r="E23329" s="101">
        <v>1122.66</v>
      </c>
      <c r="F23329" s="102"/>
    </row>
    <row r="23330" ht="12.75" customHeight="1">
      <c r="A23330" s="100" t="s">
        <v>35578</v>
      </c>
      <c r="B23330" s="101">
        <v>116.18</v>
      </c>
      <c r="C23330" s="102"/>
      <c r="D23330" s="100" t="s">
        <v>35593</v>
      </c>
      <c r="E23330" s="101">
        <v>223.12</v>
      </c>
      <c r="F23330" s="102"/>
    </row>
    <row r="23331" ht="12.75" customHeight="1">
      <c r="A23331" s="100" t="s">
        <v>23200</v>
      </c>
      <c r="B23331" s="101">
        <v>106.09</v>
      </c>
      <c r="C23331" s="102"/>
      <c r="D23331" s="100" t="s">
        <v>23221</v>
      </c>
      <c r="E23331" s="101">
        <v>202.13</v>
      </c>
      <c r="F23331" s="102"/>
    </row>
    <row r="23332" ht="12.75" customHeight="1">
      <c r="A23332" s="100" t="s">
        <v>35580</v>
      </c>
      <c r="B23332" s="101">
        <v>66.25</v>
      </c>
      <c r="C23332" s="102"/>
      <c r="D23332" s="100" t="s">
        <v>35594</v>
      </c>
      <c r="E23332" s="101">
        <v>232.04</v>
      </c>
      <c r="F23332" s="102"/>
    </row>
    <row r="23333" ht="12.75" customHeight="1">
      <c r="A23333" s="100" t="s">
        <v>23202</v>
      </c>
      <c r="B23333" s="101">
        <v>63.5</v>
      </c>
      <c r="C23333" s="102"/>
      <c r="D23333" s="100" t="s">
        <v>23223</v>
      </c>
      <c r="E23333" s="101">
        <v>210.14</v>
      </c>
      <c r="F23333" s="102"/>
    </row>
    <row r="23334" ht="12.75" customHeight="1">
      <c r="A23334" s="100" t="s">
        <v>35581</v>
      </c>
      <c r="B23334" s="101">
        <v>68.89</v>
      </c>
      <c r="C23334" s="102"/>
      <c r="D23334" s="100" t="s">
        <v>35595</v>
      </c>
      <c r="E23334" s="101">
        <v>204.63</v>
      </c>
      <c r="F23334" s="102"/>
    </row>
    <row r="23335" ht="12.75" customHeight="1">
      <c r="A23335" s="100" t="s">
        <v>23205</v>
      </c>
      <c r="B23335" s="101">
        <v>66.14</v>
      </c>
      <c r="C23335" s="102"/>
      <c r="D23335" s="100" t="s">
        <v>23225</v>
      </c>
      <c r="E23335" s="101">
        <v>187.23</v>
      </c>
      <c r="F23335" s="102"/>
    </row>
    <row r="23336" ht="12.75" customHeight="1">
      <c r="A23336" s="100" t="s">
        <v>35582</v>
      </c>
      <c r="B23336" s="101">
        <v>384.39</v>
      </c>
      <c r="C23336" s="102"/>
      <c r="D23336" s="100" t="s">
        <v>35596</v>
      </c>
      <c r="E23336" s="101">
        <v>128.23</v>
      </c>
      <c r="F23336" s="102"/>
    </row>
    <row r="23337" ht="12.75" customHeight="1">
      <c r="A23337" s="100" t="s">
        <v>23207</v>
      </c>
      <c r="B23337" s="101">
        <v>340.49</v>
      </c>
      <c r="C23337" s="102"/>
      <c r="D23337" s="100" t="s">
        <v>23227</v>
      </c>
      <c r="E23337" s="101">
        <v>111.42</v>
      </c>
      <c r="F23337" s="102"/>
    </row>
    <row r="23338" ht="12.75" customHeight="1">
      <c r="A23338" s="100" t="s">
        <v>35583</v>
      </c>
      <c r="B23338" s="101">
        <v>8547.57</v>
      </c>
      <c r="C23338" s="102"/>
      <c r="D23338" s="100" t="s">
        <v>35597</v>
      </c>
      <c r="E23338" s="101">
        <v>235.66</v>
      </c>
      <c r="F23338" s="102"/>
    </row>
    <row r="23339" ht="12.75" customHeight="1">
      <c r="A23339" s="100" t="s">
        <v>23209</v>
      </c>
      <c r="B23339" s="101">
        <v>7675.53</v>
      </c>
      <c r="C23339" s="102"/>
      <c r="D23339" s="100" t="s">
        <v>23229</v>
      </c>
      <c r="E23339" s="101">
        <v>219.7</v>
      </c>
      <c r="F23339" s="102"/>
    </row>
    <row r="23340" ht="12.75" customHeight="1">
      <c r="A23340" s="100" t="s">
        <v>35585</v>
      </c>
      <c r="B23340" s="101">
        <v>340.29</v>
      </c>
      <c r="C23340" s="102"/>
      <c r="D23340" s="100" t="s">
        <v>35598</v>
      </c>
      <c r="E23340" s="101">
        <v>127.39</v>
      </c>
      <c r="F23340" s="102"/>
    </row>
    <row r="23341" ht="12.75" customHeight="1">
      <c r="A23341" s="100" t="s">
        <v>23211</v>
      </c>
      <c r="B23341" s="101">
        <v>314.61</v>
      </c>
      <c r="C23341" s="102"/>
      <c r="D23341" s="100" t="s">
        <v>23231</v>
      </c>
      <c r="E23341" s="101">
        <v>112.89</v>
      </c>
      <c r="F23341" s="102"/>
    </row>
    <row r="23342" ht="12.75" customHeight="1">
      <c r="A23342" s="100" t="s">
        <v>35588</v>
      </c>
      <c r="B23342" s="101">
        <v>817.77</v>
      </c>
      <c r="C23342" s="102"/>
      <c r="D23342" s="100" t="s">
        <v>35599</v>
      </c>
      <c r="E23342" s="101">
        <v>440.71</v>
      </c>
      <c r="F23342" s="102"/>
    </row>
    <row r="23343" ht="12.75" customHeight="1">
      <c r="A23343" s="100" t="s">
        <v>23213</v>
      </c>
      <c r="B23343" s="101">
        <v>749.61</v>
      </c>
      <c r="C23343" s="102"/>
      <c r="D23343" s="100" t="s">
        <v>23233</v>
      </c>
      <c r="E23343" s="101">
        <v>423.53</v>
      </c>
      <c r="F23343" s="102"/>
    </row>
    <row r="23344" ht="12.75" customHeight="1">
      <c r="A23344" s="100" t="s">
        <v>35590</v>
      </c>
      <c r="B23344" s="101">
        <v>733.65</v>
      </c>
      <c r="C23344" s="102"/>
      <c r="D23344" s="100" t="s">
        <v>35600</v>
      </c>
      <c r="E23344" s="101">
        <v>156.5</v>
      </c>
      <c r="F23344" s="102"/>
    </row>
    <row r="23345" ht="12.75" customHeight="1">
      <c r="A23345" s="100" t="s">
        <v>23215</v>
      </c>
      <c r="B23345" s="101">
        <v>669.31</v>
      </c>
      <c r="C23345" s="102"/>
      <c r="D23345" s="100" t="s">
        <v>23235</v>
      </c>
      <c r="E23345" s="101">
        <v>142.01</v>
      </c>
      <c r="F23345" s="102"/>
    </row>
    <row r="23346" ht="12.75" customHeight="1">
      <c r="A23346" s="100" t="s">
        <v>35591</v>
      </c>
      <c r="B23346" s="101">
        <v>412.96</v>
      </c>
      <c r="C23346" s="102"/>
      <c r="D23346" s="100" t="s">
        <v>35601</v>
      </c>
      <c r="E23346" s="101">
        <v>1317.75</v>
      </c>
      <c r="F23346" s="102"/>
    </row>
    <row r="23347" ht="12.75" customHeight="1">
      <c r="A23347" s="100" t="s">
        <v>23217</v>
      </c>
      <c r="B23347" s="101">
        <v>384.42</v>
      </c>
      <c r="C23347" s="102"/>
      <c r="D23347" s="100" t="s">
        <v>23237</v>
      </c>
      <c r="E23347" s="101">
        <v>1317.75</v>
      </c>
      <c r="F23347" s="102"/>
    </row>
    <row r="23348" ht="12.75" customHeight="1">
      <c r="A23348" s="100" t="s">
        <v>35592</v>
      </c>
      <c r="B23348" s="101">
        <v>1215.51</v>
      </c>
      <c r="C23348" s="102"/>
      <c r="D23348" s="100" t="s">
        <v>35602</v>
      </c>
      <c r="E23348" s="101">
        <v>1740.55</v>
      </c>
      <c r="F23348" s="102"/>
    </row>
    <row r="23349" ht="12.75" customHeight="1">
      <c r="A23349" s="100" t="s">
        <v>23219</v>
      </c>
      <c r="B23349" s="101">
        <v>1053.29</v>
      </c>
      <c r="C23349" s="102"/>
      <c r="D23349" s="100" t="s">
        <v>23239</v>
      </c>
      <c r="E23349" s="101">
        <v>1740.55</v>
      </c>
      <c r="F23349" s="102"/>
    </row>
    <row r="23350" ht="12.75" customHeight="1">
      <c r="A23350" s="100" t="s">
        <v>35593</v>
      </c>
      <c r="B23350" s="101">
        <v>208.12</v>
      </c>
      <c r="C23350" s="102"/>
      <c r="D23350" s="100" t="s">
        <v>35604</v>
      </c>
      <c r="E23350" s="101">
        <v>803.33</v>
      </c>
      <c r="F23350" s="102"/>
    </row>
    <row r="23351" ht="12.75" customHeight="1">
      <c r="A23351" s="100" t="s">
        <v>23221</v>
      </c>
      <c r="B23351" s="101">
        <v>188.8</v>
      </c>
      <c r="C23351" s="102"/>
      <c r="D23351" s="100" t="s">
        <v>23241</v>
      </c>
      <c r="E23351" s="101">
        <v>803.33</v>
      </c>
      <c r="F23351" s="102"/>
    </row>
    <row r="23352" ht="12.75" customHeight="1">
      <c r="A23352" s="100" t="s">
        <v>35594</v>
      </c>
      <c r="B23352" s="101">
        <v>216.46</v>
      </c>
      <c r="C23352" s="102"/>
      <c r="D23352" s="100" t="s">
        <v>35607</v>
      </c>
      <c r="E23352" s="101">
        <v>965.41</v>
      </c>
      <c r="F23352" s="102"/>
    </row>
    <row r="23353" ht="12.75" customHeight="1">
      <c r="A23353" s="100" t="s">
        <v>23223</v>
      </c>
      <c r="B23353" s="101">
        <v>196.3</v>
      </c>
      <c r="C23353" s="102"/>
      <c r="D23353" s="100" t="s">
        <v>23243</v>
      </c>
      <c r="E23353" s="101">
        <v>965.41</v>
      </c>
      <c r="F23353" s="102"/>
    </row>
    <row r="23354" ht="12.75" customHeight="1">
      <c r="A23354" s="100" t="s">
        <v>35595</v>
      </c>
      <c r="B23354" s="101">
        <v>191.54</v>
      </c>
      <c r="C23354" s="102"/>
      <c r="D23354" s="100" t="s">
        <v>35609</v>
      </c>
      <c r="E23354" s="101">
        <v>1219.09</v>
      </c>
      <c r="F23354" s="102"/>
    </row>
    <row r="23355" ht="12.75" customHeight="1">
      <c r="A23355" s="100" t="s">
        <v>23225</v>
      </c>
      <c r="B23355" s="101">
        <v>175.52</v>
      </c>
      <c r="C23355" s="102"/>
      <c r="D23355" s="100" t="s">
        <v>23245</v>
      </c>
      <c r="E23355" s="101">
        <v>1219.09</v>
      </c>
      <c r="F23355" s="102"/>
    </row>
    <row r="23356" ht="12.75" customHeight="1">
      <c r="A23356" s="100" t="s">
        <v>35596</v>
      </c>
      <c r="B23356" s="101">
        <v>118.2</v>
      </c>
      <c r="C23356" s="102"/>
      <c r="D23356" s="100" t="s">
        <v>35610</v>
      </c>
      <c r="E23356" s="101">
        <v>731.04</v>
      </c>
      <c r="F23356" s="102"/>
    </row>
    <row r="23357" ht="12.75" customHeight="1">
      <c r="A23357" s="100" t="s">
        <v>23227</v>
      </c>
      <c r="B23357" s="101">
        <v>102.71</v>
      </c>
      <c r="C23357" s="102"/>
      <c r="D23357" s="100" t="s">
        <v>23247</v>
      </c>
      <c r="E23357" s="101">
        <v>731.04</v>
      </c>
      <c r="F23357" s="102"/>
    </row>
    <row r="23358" ht="12.75" customHeight="1">
      <c r="A23358" s="100" t="s">
        <v>35597</v>
      </c>
      <c r="B23358" s="101">
        <v>225.42</v>
      </c>
      <c r="C23358" s="102"/>
      <c r="D23358" s="100" t="s">
        <v>35611</v>
      </c>
      <c r="E23358" s="101">
        <v>301.71</v>
      </c>
      <c r="F23358" s="102"/>
    </row>
    <row r="23359" ht="12.75" customHeight="1">
      <c r="A23359" s="100" t="s">
        <v>23229</v>
      </c>
      <c r="B23359" s="101">
        <v>210.71</v>
      </c>
      <c r="C23359" s="102"/>
      <c r="D23359" s="100" t="s">
        <v>23249</v>
      </c>
      <c r="E23359" s="101">
        <v>286.06</v>
      </c>
      <c r="F23359" s="102"/>
    </row>
    <row r="23360" ht="12.75" customHeight="1">
      <c r="A23360" s="100" t="s">
        <v>35598</v>
      </c>
      <c r="B23360" s="101">
        <v>118.67</v>
      </c>
      <c r="C23360" s="102"/>
      <c r="D23360" s="100" t="s">
        <v>35612</v>
      </c>
      <c r="E23360" s="101">
        <v>778.77</v>
      </c>
      <c r="F23360" s="102"/>
    </row>
    <row r="23361" ht="12.75" customHeight="1">
      <c r="A23361" s="100" t="s">
        <v>23231</v>
      </c>
      <c r="B23361" s="101">
        <v>105.31</v>
      </c>
      <c r="C23361" s="102"/>
      <c r="D23361" s="100" t="s">
        <v>23251</v>
      </c>
      <c r="E23361" s="101">
        <v>778.77</v>
      </c>
      <c r="F23361" s="102"/>
    </row>
    <row r="23362" ht="12.75" customHeight="1">
      <c r="A23362" s="100" t="s">
        <v>35599</v>
      </c>
      <c r="B23362" s="101">
        <v>404.63</v>
      </c>
      <c r="C23362" s="102"/>
      <c r="D23362" s="100" t="s">
        <v>35613</v>
      </c>
      <c r="E23362" s="101">
        <v>128.45</v>
      </c>
      <c r="F23362" s="102"/>
    </row>
    <row r="23363" ht="12.75" customHeight="1">
      <c r="A23363" s="100" t="s">
        <v>23233</v>
      </c>
      <c r="B23363" s="101">
        <v>388.8</v>
      </c>
      <c r="C23363" s="102"/>
      <c r="D23363" s="100" t="s">
        <v>23253</v>
      </c>
      <c r="E23363" s="101">
        <v>125.55</v>
      </c>
      <c r="F23363" s="102"/>
    </row>
    <row r="23364" ht="12.75" customHeight="1">
      <c r="A23364" s="100" t="s">
        <v>35600</v>
      </c>
      <c r="B23364" s="101">
        <v>143.59</v>
      </c>
      <c r="C23364" s="102"/>
      <c r="D23364" s="100" t="s">
        <v>35614</v>
      </c>
      <c r="E23364" s="101">
        <v>59.05</v>
      </c>
      <c r="F23364" s="102"/>
    </row>
    <row r="23365" ht="12.75" customHeight="1">
      <c r="A23365" s="100" t="s">
        <v>23235</v>
      </c>
      <c r="B23365" s="101">
        <v>130.23</v>
      </c>
      <c r="C23365" s="102"/>
      <c r="D23365" s="100" t="s">
        <v>23255</v>
      </c>
      <c r="E23365" s="101">
        <v>56.15</v>
      </c>
      <c r="F23365" s="102"/>
    </row>
    <row r="23366" ht="12.75" customHeight="1">
      <c r="A23366" s="100" t="s">
        <v>35601</v>
      </c>
      <c r="B23366" s="101">
        <v>1176.13</v>
      </c>
      <c r="C23366" s="102"/>
      <c r="D23366" s="100" t="s">
        <v>35615</v>
      </c>
      <c r="E23366" s="101">
        <v>50.47</v>
      </c>
      <c r="F23366" s="102"/>
    </row>
    <row r="23367" ht="12.75" customHeight="1">
      <c r="A23367" s="100" t="s">
        <v>23237</v>
      </c>
      <c r="B23367" s="101">
        <v>1176.13</v>
      </c>
      <c r="C23367" s="102"/>
      <c r="D23367" s="100" t="s">
        <v>23257</v>
      </c>
      <c r="E23367" s="101">
        <v>47.57</v>
      </c>
      <c r="F23367" s="102"/>
    </row>
    <row r="23368" ht="12.75" customHeight="1">
      <c r="A23368" s="100" t="s">
        <v>35602</v>
      </c>
      <c r="B23368" s="101">
        <v>1553.5</v>
      </c>
      <c r="C23368" s="102"/>
      <c r="D23368" s="100" t="s">
        <v>35616</v>
      </c>
      <c r="E23368" s="101">
        <v>19.79</v>
      </c>
      <c r="F23368" s="102"/>
    </row>
    <row r="23369" ht="12.75" customHeight="1">
      <c r="A23369" s="100" t="s">
        <v>23239</v>
      </c>
      <c r="B23369" s="101">
        <v>1553.5</v>
      </c>
      <c r="C23369" s="102"/>
      <c r="D23369" s="100" t="s">
        <v>23259</v>
      </c>
      <c r="E23369" s="101">
        <v>19.79</v>
      </c>
      <c r="F23369" s="102"/>
    </row>
    <row r="23370" ht="12.75" customHeight="1">
      <c r="A23370" s="100" t="s">
        <v>35604</v>
      </c>
      <c r="B23370" s="101">
        <v>717.0</v>
      </c>
      <c r="C23370" s="102"/>
      <c r="D23370" s="100" t="s">
        <v>35617</v>
      </c>
      <c r="E23370" s="101">
        <v>5.95</v>
      </c>
      <c r="F23370" s="102"/>
    </row>
    <row r="23371" ht="12.75" customHeight="1">
      <c r="A23371" s="100" t="s">
        <v>23241</v>
      </c>
      <c r="B23371" s="101">
        <v>717.0</v>
      </c>
      <c r="C23371" s="102"/>
      <c r="D23371" s="100" t="s">
        <v>23261</v>
      </c>
      <c r="E23371" s="101">
        <v>5.95</v>
      </c>
      <c r="F23371" s="102"/>
    </row>
    <row r="23372" ht="12.75" customHeight="1">
      <c r="A23372" s="100" t="s">
        <v>35607</v>
      </c>
      <c r="B23372" s="101">
        <v>861.66</v>
      </c>
      <c r="C23372" s="102"/>
      <c r="D23372" s="100" t="s">
        <v>35618</v>
      </c>
      <c r="E23372" s="101">
        <v>2.57</v>
      </c>
      <c r="F23372" s="102"/>
    </row>
    <row r="23373" ht="12.75" customHeight="1">
      <c r="A23373" s="100" t="s">
        <v>23243</v>
      </c>
      <c r="B23373" s="101">
        <v>861.66</v>
      </c>
      <c r="C23373" s="102"/>
      <c r="D23373" s="100" t="s">
        <v>23263</v>
      </c>
      <c r="E23373" s="101">
        <v>2.57</v>
      </c>
      <c r="F23373" s="102"/>
    </row>
    <row r="23374" ht="12.75" customHeight="1">
      <c r="A23374" s="100" t="s">
        <v>35609</v>
      </c>
      <c r="B23374" s="101">
        <v>1088.08</v>
      </c>
      <c r="C23374" s="102"/>
      <c r="D23374" s="100" t="s">
        <v>35619</v>
      </c>
      <c r="E23374" s="101">
        <v>2080.5</v>
      </c>
      <c r="F23374" s="102"/>
    </row>
    <row r="23375" ht="12.75" customHeight="1">
      <c r="A23375" s="100" t="s">
        <v>23245</v>
      </c>
      <c r="B23375" s="101">
        <v>1088.08</v>
      </c>
      <c r="C23375" s="102"/>
      <c r="D23375" s="100" t="s">
        <v>23265</v>
      </c>
      <c r="E23375" s="101">
        <v>1937.36</v>
      </c>
      <c r="F23375" s="102"/>
    </row>
    <row r="23376" ht="12.75" customHeight="1">
      <c r="A23376" s="100" t="s">
        <v>35610</v>
      </c>
      <c r="B23376" s="101">
        <v>576.15</v>
      </c>
      <c r="C23376" s="102"/>
      <c r="D23376" s="100" t="s">
        <v>35620</v>
      </c>
      <c r="E23376" s="101">
        <v>2.98</v>
      </c>
      <c r="F23376" s="102"/>
    </row>
    <row r="23377" ht="12.75" customHeight="1">
      <c r="A23377" s="100" t="s">
        <v>23247</v>
      </c>
      <c r="B23377" s="101">
        <v>576.15</v>
      </c>
      <c r="C23377" s="102"/>
      <c r="D23377" s="100" t="s">
        <v>23267</v>
      </c>
      <c r="E23377" s="101">
        <v>2.98</v>
      </c>
      <c r="F23377" s="102"/>
    </row>
    <row r="23378" ht="12.75" customHeight="1">
      <c r="A23378" s="100" t="s">
        <v>35611</v>
      </c>
      <c r="B23378" s="101">
        <v>295.29</v>
      </c>
      <c r="C23378" s="102"/>
      <c r="D23378" s="100" t="s">
        <v>35621</v>
      </c>
      <c r="E23378" s="101">
        <v>2.91</v>
      </c>
      <c r="F23378" s="102"/>
    </row>
    <row r="23379" ht="12.75" customHeight="1">
      <c r="A23379" s="100" t="s">
        <v>23249</v>
      </c>
      <c r="B23379" s="101">
        <v>280.88</v>
      </c>
      <c r="C23379" s="102"/>
      <c r="D23379" s="100" t="s">
        <v>23269</v>
      </c>
      <c r="E23379" s="101">
        <v>2.91</v>
      </c>
      <c r="F23379" s="102"/>
    </row>
    <row r="23380" ht="12.75" customHeight="1">
      <c r="A23380" s="100" t="s">
        <v>35612</v>
      </c>
      <c r="B23380" s="101">
        <v>523.85</v>
      </c>
      <c r="C23380" s="102"/>
      <c r="D23380" s="100" t="s">
        <v>35622</v>
      </c>
      <c r="E23380" s="101">
        <v>2.69</v>
      </c>
      <c r="F23380" s="102"/>
    </row>
    <row r="23381" ht="12.75" customHeight="1">
      <c r="A23381" s="100" t="s">
        <v>23251</v>
      </c>
      <c r="B23381" s="101">
        <v>523.85</v>
      </c>
      <c r="C23381" s="102"/>
      <c r="D23381" s="100" t="s">
        <v>23271</v>
      </c>
      <c r="E23381" s="101">
        <v>2.69</v>
      </c>
      <c r="F23381" s="102"/>
    </row>
    <row r="23382" ht="12.75" customHeight="1">
      <c r="A23382" s="100" t="s">
        <v>35613</v>
      </c>
      <c r="B23382" s="101">
        <v>126.69</v>
      </c>
      <c r="C23382" s="102"/>
      <c r="D23382" s="100" t="s">
        <v>35623</v>
      </c>
      <c r="E23382" s="101">
        <v>35.57</v>
      </c>
      <c r="F23382" s="102"/>
    </row>
    <row r="23383" ht="12.75" customHeight="1">
      <c r="A23383" s="100" t="s">
        <v>23253</v>
      </c>
      <c r="B23383" s="101">
        <v>124.02</v>
      </c>
      <c r="C23383" s="102"/>
      <c r="D23383" s="100" t="s">
        <v>23273</v>
      </c>
      <c r="E23383" s="101">
        <v>33.24</v>
      </c>
      <c r="F23383" s="102"/>
    </row>
    <row r="23384" ht="12.75" customHeight="1">
      <c r="A23384" s="100" t="s">
        <v>35614</v>
      </c>
      <c r="B23384" s="101">
        <v>59.02</v>
      </c>
      <c r="C23384" s="102"/>
      <c r="D23384" s="100" t="s">
        <v>35624</v>
      </c>
      <c r="E23384" s="101">
        <v>50.43</v>
      </c>
      <c r="F23384" s="102"/>
    </row>
    <row r="23385" ht="12.75" customHeight="1">
      <c r="A23385" s="100" t="s">
        <v>23255</v>
      </c>
      <c r="B23385" s="101">
        <v>56.35</v>
      </c>
      <c r="C23385" s="102"/>
      <c r="D23385" s="100" t="s">
        <v>23275</v>
      </c>
      <c r="E23385" s="101">
        <v>47.12</v>
      </c>
      <c r="F23385" s="102"/>
    </row>
    <row r="23386" ht="12.75" customHeight="1">
      <c r="A23386" s="100" t="s">
        <v>35615</v>
      </c>
      <c r="B23386" s="101">
        <v>50.49</v>
      </c>
      <c r="C23386" s="102"/>
      <c r="D23386" s="100" t="s">
        <v>35625</v>
      </c>
      <c r="E23386" s="101">
        <v>3.35</v>
      </c>
      <c r="F23386" s="102"/>
    </row>
    <row r="23387" ht="12.75" customHeight="1">
      <c r="A23387" s="100" t="s">
        <v>23257</v>
      </c>
      <c r="B23387" s="101">
        <v>47.82</v>
      </c>
      <c r="C23387" s="102"/>
      <c r="D23387" s="100" t="s">
        <v>23277</v>
      </c>
      <c r="E23387" s="101">
        <v>3.24</v>
      </c>
      <c r="F23387" s="102"/>
    </row>
    <row r="23388" ht="12.75" customHeight="1">
      <c r="A23388" s="100" t="s">
        <v>35616</v>
      </c>
      <c r="B23388" s="101">
        <v>17.49</v>
      </c>
      <c r="C23388" s="102"/>
      <c r="D23388" s="100" t="s">
        <v>35626</v>
      </c>
      <c r="E23388" s="101">
        <v>37.0</v>
      </c>
      <c r="F23388" s="102"/>
    </row>
    <row r="23389" ht="12.75" customHeight="1">
      <c r="A23389" s="100" t="s">
        <v>23259</v>
      </c>
      <c r="B23389" s="101">
        <v>17.49</v>
      </c>
      <c r="C23389" s="102"/>
      <c r="D23389" s="100" t="s">
        <v>23279</v>
      </c>
      <c r="E23389" s="101">
        <v>35.53</v>
      </c>
      <c r="F23389" s="102"/>
    </row>
    <row r="23390" ht="12.75" customHeight="1">
      <c r="A23390" s="100" t="s">
        <v>35617</v>
      </c>
      <c r="B23390" s="101">
        <v>5.95</v>
      </c>
      <c r="C23390" s="102"/>
      <c r="D23390" s="100" t="s">
        <v>35627</v>
      </c>
      <c r="E23390" s="101">
        <v>61.1</v>
      </c>
      <c r="F23390" s="102"/>
    </row>
    <row r="23391" ht="12.75" customHeight="1">
      <c r="A23391" s="100" t="s">
        <v>23261</v>
      </c>
      <c r="B23391" s="101">
        <v>5.95</v>
      </c>
      <c r="C23391" s="102"/>
      <c r="D23391" s="100" t="s">
        <v>23281</v>
      </c>
      <c r="E23391" s="101">
        <v>55.97</v>
      </c>
      <c r="F23391" s="102"/>
    </row>
    <row r="23392" ht="12.75" customHeight="1">
      <c r="A23392" s="100" t="s">
        <v>35618</v>
      </c>
      <c r="B23392" s="101">
        <v>2.42</v>
      </c>
      <c r="C23392" s="102"/>
      <c r="D23392" s="100" t="s">
        <v>35628</v>
      </c>
      <c r="E23392" s="101">
        <v>123.34</v>
      </c>
      <c r="F23392" s="102"/>
    </row>
    <row r="23393" ht="12.75" customHeight="1">
      <c r="A23393" s="100" t="s">
        <v>23263</v>
      </c>
      <c r="B23393" s="101">
        <v>2.42</v>
      </c>
      <c r="C23393" s="102"/>
      <c r="D23393" s="100" t="s">
        <v>23283</v>
      </c>
      <c r="E23393" s="101">
        <v>123.34</v>
      </c>
      <c r="F23393" s="102"/>
    </row>
    <row r="23394" ht="12.75" customHeight="1">
      <c r="A23394" s="100" t="s">
        <v>35619</v>
      </c>
      <c r="B23394" s="101">
        <v>1947.41</v>
      </c>
      <c r="C23394" s="102"/>
      <c r="D23394" s="100" t="s">
        <v>35630</v>
      </c>
      <c r="E23394" s="101">
        <v>2.91</v>
      </c>
      <c r="F23394" s="102"/>
    </row>
    <row r="23395" ht="12.75" customHeight="1">
      <c r="A23395" s="100" t="s">
        <v>23265</v>
      </c>
      <c r="B23395" s="101">
        <v>1815.44</v>
      </c>
      <c r="C23395" s="102"/>
      <c r="D23395" s="100" t="s">
        <v>23285</v>
      </c>
      <c r="E23395" s="101">
        <v>2.91</v>
      </c>
      <c r="F23395" s="102"/>
    </row>
    <row r="23396" ht="12.75" customHeight="1">
      <c r="A23396" s="100" t="s">
        <v>35620</v>
      </c>
      <c r="B23396" s="101">
        <v>2.38</v>
      </c>
      <c r="C23396" s="102"/>
      <c r="D23396" s="100" t="s">
        <v>35632</v>
      </c>
      <c r="E23396" s="101">
        <v>0.32</v>
      </c>
      <c r="F23396" s="102"/>
    </row>
    <row r="23397" ht="12.75" customHeight="1">
      <c r="A23397" s="100" t="s">
        <v>23267</v>
      </c>
      <c r="B23397" s="101">
        <v>2.38</v>
      </c>
      <c r="C23397" s="102"/>
      <c r="D23397" s="100" t="s">
        <v>23287</v>
      </c>
      <c r="E23397" s="101">
        <v>0.32</v>
      </c>
      <c r="F23397" s="102"/>
    </row>
    <row r="23398" ht="12.75" customHeight="1">
      <c r="A23398" s="100" t="s">
        <v>35621</v>
      </c>
      <c r="B23398" s="101">
        <v>2.32</v>
      </c>
      <c r="C23398" s="102"/>
      <c r="D23398" s="100" t="s">
        <v>35633</v>
      </c>
      <c r="E23398" s="101">
        <v>71.26</v>
      </c>
      <c r="F23398" s="102"/>
    </row>
    <row r="23399" ht="12.75" customHeight="1">
      <c r="A23399" s="100" t="s">
        <v>23269</v>
      </c>
      <c r="B23399" s="101">
        <v>2.32</v>
      </c>
      <c r="C23399" s="102"/>
      <c r="D23399" s="100" t="s">
        <v>23289</v>
      </c>
      <c r="E23399" s="101">
        <v>63.38</v>
      </c>
      <c r="F23399" s="102"/>
    </row>
    <row r="23400" ht="12.75" customHeight="1">
      <c r="A23400" s="100" t="s">
        <v>35622</v>
      </c>
      <c r="B23400" s="101">
        <v>2.15</v>
      </c>
      <c r="C23400" s="102"/>
      <c r="D23400" s="100" t="s">
        <v>35634</v>
      </c>
      <c r="E23400" s="101">
        <v>66.47</v>
      </c>
      <c r="F23400" s="102"/>
    </row>
    <row r="23401" ht="12.75" customHeight="1">
      <c r="A23401" s="100" t="s">
        <v>23271</v>
      </c>
      <c r="B23401" s="101">
        <v>2.15</v>
      </c>
      <c r="C23401" s="102"/>
      <c r="D23401" s="100" t="s">
        <v>23291</v>
      </c>
      <c r="E23401" s="101">
        <v>66.05</v>
      </c>
      <c r="F23401" s="102"/>
    </row>
    <row r="23402" ht="12.75" customHeight="1">
      <c r="A23402" s="100" t="s">
        <v>35623</v>
      </c>
      <c r="B23402" s="101">
        <v>33.84</v>
      </c>
      <c r="C23402" s="102"/>
      <c r="D23402" s="100" t="s">
        <v>35635</v>
      </c>
      <c r="E23402" s="101">
        <v>37.9</v>
      </c>
      <c r="F23402" s="102"/>
    </row>
    <row r="23403" ht="12.75" customHeight="1">
      <c r="A23403" s="100" t="s">
        <v>23273</v>
      </c>
      <c r="B23403" s="101">
        <v>31.7</v>
      </c>
      <c r="C23403" s="102"/>
      <c r="D23403" s="100" t="s">
        <v>23294</v>
      </c>
      <c r="E23403" s="101">
        <v>37.51</v>
      </c>
      <c r="F23403" s="102"/>
    </row>
    <row r="23404" ht="12.75" customHeight="1">
      <c r="A23404" s="100" t="s">
        <v>35624</v>
      </c>
      <c r="B23404" s="101">
        <v>47.99</v>
      </c>
      <c r="C23404" s="102"/>
      <c r="D23404" s="100" t="s">
        <v>35636</v>
      </c>
      <c r="E23404" s="101">
        <v>1.29</v>
      </c>
      <c r="F23404" s="102"/>
    </row>
    <row r="23405" ht="12.75" customHeight="1">
      <c r="A23405" s="100" t="s">
        <v>23275</v>
      </c>
      <c r="B23405" s="101">
        <v>44.94</v>
      </c>
      <c r="C23405" s="102"/>
      <c r="D23405" s="100" t="s">
        <v>23297</v>
      </c>
      <c r="E23405" s="101">
        <v>1.25</v>
      </c>
      <c r="F23405" s="102"/>
    </row>
    <row r="23406" ht="12.75" customHeight="1">
      <c r="A23406" s="100" t="s">
        <v>35625</v>
      </c>
      <c r="B23406" s="101">
        <v>3.3</v>
      </c>
      <c r="C23406" s="102"/>
      <c r="D23406" s="100" t="s">
        <v>35638</v>
      </c>
      <c r="E23406" s="101">
        <v>8.03</v>
      </c>
      <c r="F23406" s="102"/>
    </row>
    <row r="23407" ht="12.75" customHeight="1">
      <c r="A23407" s="100" t="s">
        <v>23277</v>
      </c>
      <c r="B23407" s="101">
        <v>3.19</v>
      </c>
      <c r="C23407" s="102"/>
      <c r="D23407" s="100" t="s">
        <v>23299</v>
      </c>
      <c r="E23407" s="101">
        <v>8.01</v>
      </c>
      <c r="F23407" s="102"/>
    </row>
    <row r="23408" ht="12.75" customHeight="1">
      <c r="A23408" s="100" t="s">
        <v>35626</v>
      </c>
      <c r="B23408" s="101">
        <v>30.37</v>
      </c>
      <c r="C23408" s="102"/>
      <c r="D23408" s="100" t="s">
        <v>35640</v>
      </c>
      <c r="E23408" s="101">
        <v>96.57</v>
      </c>
      <c r="F23408" s="102"/>
    </row>
    <row r="23409" ht="12.75" customHeight="1">
      <c r="A23409" s="100" t="s">
        <v>23279</v>
      </c>
      <c r="B23409" s="101">
        <v>29.01</v>
      </c>
      <c r="C23409" s="102"/>
      <c r="D23409" s="100" t="s">
        <v>23301</v>
      </c>
      <c r="E23409" s="101">
        <v>92.26</v>
      </c>
      <c r="F23409" s="102"/>
    </row>
    <row r="23410" ht="12.75" customHeight="1">
      <c r="A23410" s="100" t="s">
        <v>35627</v>
      </c>
      <c r="B23410" s="101">
        <v>54.86</v>
      </c>
      <c r="C23410" s="102"/>
      <c r="D23410" s="100" t="s">
        <v>35641</v>
      </c>
      <c r="E23410" s="101">
        <v>4.54</v>
      </c>
      <c r="F23410" s="102"/>
    </row>
    <row r="23411" ht="12.75" customHeight="1">
      <c r="A23411" s="100" t="s">
        <v>23281</v>
      </c>
      <c r="B23411" s="101">
        <v>50.13</v>
      </c>
      <c r="C23411" s="102"/>
      <c r="D23411" s="100" t="s">
        <v>23303</v>
      </c>
      <c r="E23411" s="101">
        <v>4.52</v>
      </c>
      <c r="F23411" s="102"/>
    </row>
    <row r="23412" ht="12.75" customHeight="1">
      <c r="A23412" s="100" t="s">
        <v>35628</v>
      </c>
      <c r="B23412" s="101">
        <v>116.43</v>
      </c>
      <c r="C23412" s="102"/>
      <c r="D23412" s="100" t="s">
        <v>35642</v>
      </c>
      <c r="E23412" s="101">
        <v>1.54</v>
      </c>
      <c r="F23412" s="102"/>
    </row>
    <row r="23413" ht="12.75" customHeight="1">
      <c r="A23413" s="100" t="s">
        <v>23283</v>
      </c>
      <c r="B23413" s="101">
        <v>116.43</v>
      </c>
      <c r="C23413" s="102"/>
      <c r="D23413" s="100" t="s">
        <v>23305</v>
      </c>
      <c r="E23413" s="101">
        <v>1.53</v>
      </c>
      <c r="F23413" s="102"/>
    </row>
    <row r="23414" ht="12.75" customHeight="1">
      <c r="A23414" s="100" t="s">
        <v>35630</v>
      </c>
      <c r="B23414" s="101">
        <v>7.47</v>
      </c>
      <c r="C23414" s="102"/>
      <c r="D23414" s="100" t="s">
        <v>35643</v>
      </c>
      <c r="E23414" s="101">
        <v>89.52</v>
      </c>
      <c r="F23414" s="102"/>
    </row>
    <row r="23415" ht="12.75" customHeight="1">
      <c r="A23415" s="100" t="s">
        <v>23285</v>
      </c>
      <c r="B23415" s="101">
        <v>7.47</v>
      </c>
      <c r="C23415" s="102"/>
      <c r="D23415" s="100" t="s">
        <v>23307</v>
      </c>
      <c r="E23415" s="101">
        <v>82.03</v>
      </c>
      <c r="F23415" s="102"/>
    </row>
    <row r="23416" ht="12.75" customHeight="1">
      <c r="A23416" s="100" t="s">
        <v>35632</v>
      </c>
      <c r="B23416" s="101">
        <v>0.82</v>
      </c>
      <c r="C23416" s="102"/>
      <c r="D23416" s="100" t="s">
        <v>35644</v>
      </c>
      <c r="E23416" s="101">
        <v>61.21</v>
      </c>
      <c r="F23416" s="102"/>
    </row>
    <row r="23417" ht="12.75" customHeight="1">
      <c r="A23417" s="100" t="s">
        <v>23287</v>
      </c>
      <c r="B23417" s="101">
        <v>0.82</v>
      </c>
      <c r="C23417" s="102"/>
      <c r="D23417" s="100" t="s">
        <v>23309</v>
      </c>
      <c r="E23417" s="101">
        <v>56.07</v>
      </c>
      <c r="F23417" s="102"/>
    </row>
    <row r="23418" ht="12.75" customHeight="1">
      <c r="A23418" s="100" t="s">
        <v>35633</v>
      </c>
      <c r="B23418" s="101">
        <v>64.01</v>
      </c>
      <c r="C23418" s="102"/>
      <c r="D23418" s="100" t="s">
        <v>35645</v>
      </c>
      <c r="E23418" s="101">
        <v>105.63</v>
      </c>
      <c r="F23418" s="102"/>
    </row>
    <row r="23419" ht="12.75" customHeight="1">
      <c r="A23419" s="100" t="s">
        <v>23289</v>
      </c>
      <c r="B23419" s="101">
        <v>56.75</v>
      </c>
      <c r="C23419" s="102"/>
      <c r="D23419" s="100" t="s">
        <v>23311</v>
      </c>
      <c r="E23419" s="101">
        <v>91.62</v>
      </c>
      <c r="F23419" s="102"/>
    </row>
    <row r="23420" ht="12.75" customHeight="1">
      <c r="A23420" s="100" t="s">
        <v>35634</v>
      </c>
      <c r="B23420" s="101">
        <v>65.03</v>
      </c>
      <c r="C23420" s="102"/>
      <c r="D23420" s="100" t="s">
        <v>35646</v>
      </c>
      <c r="E23420" s="101">
        <v>113.78</v>
      </c>
      <c r="F23420" s="102"/>
    </row>
    <row r="23421" ht="12.75" customHeight="1">
      <c r="A23421" s="100" t="s">
        <v>23291</v>
      </c>
      <c r="B23421" s="101">
        <v>64.64</v>
      </c>
      <c r="C23421" s="102"/>
      <c r="D23421" s="100" t="s">
        <v>23313</v>
      </c>
      <c r="E23421" s="101">
        <v>99.23</v>
      </c>
      <c r="F23421" s="102"/>
    </row>
    <row r="23422" ht="12.75" customHeight="1">
      <c r="A23422" s="100" t="s">
        <v>35635</v>
      </c>
      <c r="B23422" s="101">
        <v>37.66</v>
      </c>
      <c r="C23422" s="102"/>
      <c r="D23422" s="100" t="s">
        <v>35647</v>
      </c>
      <c r="E23422" s="101">
        <v>51.39</v>
      </c>
      <c r="F23422" s="102"/>
    </row>
    <row r="23423" ht="12.75" customHeight="1">
      <c r="A23423" s="100" t="s">
        <v>23294</v>
      </c>
      <c r="B23423" s="101">
        <v>37.3</v>
      </c>
      <c r="C23423" s="102"/>
      <c r="D23423" s="100" t="s">
        <v>23315</v>
      </c>
      <c r="E23423" s="101">
        <v>47.99</v>
      </c>
      <c r="F23423" s="102"/>
    </row>
    <row r="23424" ht="12.75" customHeight="1">
      <c r="A23424" s="100" t="s">
        <v>35636</v>
      </c>
      <c r="B23424" s="101">
        <v>1.25</v>
      </c>
      <c r="C23424" s="102"/>
      <c r="D23424" s="100" t="s">
        <v>35648</v>
      </c>
      <c r="E23424" s="101">
        <v>81.47</v>
      </c>
      <c r="F23424" s="102"/>
    </row>
    <row r="23425" ht="12.75" customHeight="1">
      <c r="A23425" s="100" t="s">
        <v>23297</v>
      </c>
      <c r="B23425" s="101">
        <v>1.21</v>
      </c>
      <c r="C23425" s="102"/>
      <c r="D23425" s="100" t="s">
        <v>23317</v>
      </c>
      <c r="E23425" s="101">
        <v>77.05</v>
      </c>
      <c r="F23425" s="102"/>
    </row>
    <row r="23426" ht="12.75" customHeight="1">
      <c r="A23426" s="100" t="s">
        <v>35638</v>
      </c>
      <c r="B23426" s="101">
        <v>8.37</v>
      </c>
      <c r="C23426" s="102"/>
      <c r="D23426" s="100" t="s">
        <v>35649</v>
      </c>
      <c r="E23426" s="101">
        <v>172.78</v>
      </c>
      <c r="F23426" s="102"/>
    </row>
    <row r="23427" ht="12.75" customHeight="1">
      <c r="A23427" s="100" t="s">
        <v>23299</v>
      </c>
      <c r="B23427" s="101">
        <v>8.36</v>
      </c>
      <c r="C23427" s="102"/>
      <c r="D23427" s="100" t="s">
        <v>23319</v>
      </c>
      <c r="E23427" s="101">
        <v>165.28</v>
      </c>
      <c r="F23427" s="102"/>
    </row>
    <row r="23428" ht="12.75" customHeight="1">
      <c r="A23428" s="100" t="s">
        <v>35640</v>
      </c>
      <c r="B23428" s="101">
        <v>93.88</v>
      </c>
      <c r="C23428" s="102"/>
      <c r="D23428" s="100" t="s">
        <v>35650</v>
      </c>
      <c r="E23428" s="101">
        <v>39.07</v>
      </c>
      <c r="F23428" s="102"/>
    </row>
    <row r="23429" ht="12.75" customHeight="1">
      <c r="A23429" s="100" t="s">
        <v>23301</v>
      </c>
      <c r="B23429" s="101">
        <v>89.9</v>
      </c>
      <c r="C23429" s="102"/>
      <c r="D23429" s="100" t="s">
        <v>23321</v>
      </c>
      <c r="E23429" s="101">
        <v>34.33</v>
      </c>
      <c r="F23429" s="102"/>
    </row>
    <row r="23430" ht="12.75" customHeight="1">
      <c r="A23430" s="100" t="s">
        <v>35641</v>
      </c>
      <c r="B23430" s="101">
        <v>4.71</v>
      </c>
      <c r="C23430" s="102"/>
      <c r="D23430" s="100" t="s">
        <v>35651</v>
      </c>
      <c r="E23430" s="101">
        <v>2.63</v>
      </c>
      <c r="F23430" s="102"/>
    </row>
    <row r="23431" ht="12.75" customHeight="1">
      <c r="A23431" s="100" t="s">
        <v>23303</v>
      </c>
      <c r="B23431" s="101">
        <v>4.69</v>
      </c>
      <c r="C23431" s="102"/>
      <c r="D23431" s="100" t="s">
        <v>23324</v>
      </c>
      <c r="E23431" s="101">
        <v>2.51</v>
      </c>
      <c r="F23431" s="102"/>
    </row>
    <row r="23432" ht="12.75" customHeight="1">
      <c r="A23432" s="100" t="s">
        <v>35642</v>
      </c>
      <c r="B23432" s="101">
        <v>1.23</v>
      </c>
      <c r="C23432" s="102"/>
      <c r="D23432" s="100" t="s">
        <v>35653</v>
      </c>
      <c r="E23432" s="101">
        <v>5.47</v>
      </c>
      <c r="F23432" s="102"/>
    </row>
    <row r="23433" ht="12.75" customHeight="1">
      <c r="A23433" s="100" t="s">
        <v>23305</v>
      </c>
      <c r="B23433" s="101">
        <v>1.22</v>
      </c>
      <c r="C23433" s="102"/>
      <c r="D23433" s="100" t="s">
        <v>23326</v>
      </c>
      <c r="E23433" s="101">
        <v>5.47</v>
      </c>
      <c r="F23433" s="102"/>
    </row>
    <row r="23434" ht="12.75" customHeight="1">
      <c r="A23434" s="100" t="s">
        <v>35643</v>
      </c>
      <c r="B23434" s="101">
        <v>80.44</v>
      </c>
      <c r="C23434" s="102"/>
      <c r="D23434" s="100" t="s">
        <v>35656</v>
      </c>
      <c r="E23434" s="101">
        <v>36.08</v>
      </c>
      <c r="F23434" s="102"/>
    </row>
    <row r="23435" ht="12.75" customHeight="1">
      <c r="A23435" s="100" t="s">
        <v>23307</v>
      </c>
      <c r="B23435" s="101">
        <v>73.54</v>
      </c>
      <c r="C23435" s="102"/>
      <c r="D23435" s="100" t="s">
        <v>23329</v>
      </c>
      <c r="E23435" s="101">
        <v>31.28</v>
      </c>
      <c r="F23435" s="102"/>
    </row>
    <row r="23436" ht="12.75" customHeight="1">
      <c r="A23436" s="100" t="s">
        <v>35644</v>
      </c>
      <c r="B23436" s="101">
        <v>54.96</v>
      </c>
      <c r="C23436" s="102"/>
      <c r="D23436" s="100" t="s">
        <v>35659</v>
      </c>
      <c r="E23436" s="101">
        <v>74.05</v>
      </c>
      <c r="F23436" s="102"/>
    </row>
    <row r="23437" ht="12.75" customHeight="1">
      <c r="A23437" s="100" t="s">
        <v>23309</v>
      </c>
      <c r="B23437" s="101">
        <v>50.22</v>
      </c>
      <c r="C23437" s="102"/>
      <c r="D23437" s="100" t="s">
        <v>23331</v>
      </c>
      <c r="E23437" s="101">
        <v>67.42</v>
      </c>
      <c r="F23437" s="102"/>
    </row>
    <row r="23438" ht="12.75" customHeight="1">
      <c r="A23438" s="100" t="s">
        <v>35645</v>
      </c>
      <c r="B23438" s="101">
        <v>97.37</v>
      </c>
      <c r="C23438" s="102"/>
      <c r="D23438" s="100" t="s">
        <v>35661</v>
      </c>
      <c r="E23438" s="101">
        <v>609.68</v>
      </c>
      <c r="F23438" s="102"/>
    </row>
    <row r="23439" ht="12.75" customHeight="1">
      <c r="A23439" s="100" t="s">
        <v>23311</v>
      </c>
      <c r="B23439" s="101">
        <v>84.46</v>
      </c>
      <c r="C23439" s="102"/>
      <c r="D23439" s="100" t="s">
        <v>23333</v>
      </c>
      <c r="E23439" s="101">
        <v>589.84</v>
      </c>
      <c r="F23439" s="102"/>
    </row>
    <row r="23440" ht="12.75" customHeight="1">
      <c r="A23440" s="100" t="s">
        <v>35646</v>
      </c>
      <c r="B23440" s="101">
        <v>104.82</v>
      </c>
      <c r="C23440" s="102"/>
      <c r="D23440" s="100" t="s">
        <v>35663</v>
      </c>
      <c r="E23440" s="101">
        <v>82.33</v>
      </c>
      <c r="F23440" s="102"/>
    </row>
    <row r="23441" ht="12.75" customHeight="1">
      <c r="A23441" s="100" t="s">
        <v>23313</v>
      </c>
      <c r="B23441" s="101">
        <v>91.43</v>
      </c>
      <c r="C23441" s="102"/>
      <c r="D23441" s="100" t="s">
        <v>23335</v>
      </c>
      <c r="E23441" s="101">
        <v>75.42</v>
      </c>
      <c r="F23441" s="102"/>
    </row>
    <row r="23442" ht="12.75" customHeight="1">
      <c r="A23442" s="100" t="s">
        <v>35647</v>
      </c>
      <c r="B23442" s="101">
        <v>45.66</v>
      </c>
      <c r="C23442" s="102"/>
      <c r="D23442" s="100" t="s">
        <v>35665</v>
      </c>
      <c r="E23442" s="101">
        <v>72.72</v>
      </c>
      <c r="F23442" s="102"/>
    </row>
    <row r="23443" ht="12.75" customHeight="1">
      <c r="A23443" s="100" t="s">
        <v>23315</v>
      </c>
      <c r="B23443" s="101">
        <v>42.52</v>
      </c>
      <c r="C23443" s="102"/>
      <c r="D23443" s="100" t="s">
        <v>23337</v>
      </c>
      <c r="E23443" s="101">
        <v>65.84</v>
      </c>
      <c r="F23443" s="102"/>
    </row>
    <row r="23444" ht="12.75" customHeight="1">
      <c r="A23444" s="100" t="s">
        <v>35648</v>
      </c>
      <c r="B23444" s="101">
        <v>72.14</v>
      </c>
      <c r="C23444" s="102"/>
      <c r="D23444" s="100" t="s">
        <v>35667</v>
      </c>
      <c r="E23444" s="101">
        <v>140.97</v>
      </c>
      <c r="F23444" s="102"/>
    </row>
    <row r="23445" ht="12.75" customHeight="1">
      <c r="A23445" s="100" t="s">
        <v>23317</v>
      </c>
      <c r="B23445" s="101">
        <v>68.07</v>
      </c>
      <c r="C23445" s="102"/>
      <c r="D23445" s="100" t="s">
        <v>23339</v>
      </c>
      <c r="E23445" s="101">
        <v>126.85</v>
      </c>
      <c r="F23445" s="102"/>
    </row>
    <row r="23446" ht="12.75" customHeight="1">
      <c r="A23446" s="100" t="s">
        <v>35649</v>
      </c>
      <c r="B23446" s="101">
        <v>152.54</v>
      </c>
      <c r="C23446" s="102"/>
      <c r="D23446" s="100" t="s">
        <v>35669</v>
      </c>
      <c r="E23446" s="101">
        <v>109.38</v>
      </c>
      <c r="F23446" s="102"/>
    </row>
    <row r="23447" ht="12.75" customHeight="1">
      <c r="A23447" s="100" t="s">
        <v>23319</v>
      </c>
      <c r="B23447" s="101">
        <v>145.64</v>
      </c>
      <c r="C23447" s="102"/>
      <c r="D23447" s="100" t="s">
        <v>23341</v>
      </c>
      <c r="E23447" s="101">
        <v>102.42</v>
      </c>
      <c r="F23447" s="102"/>
    </row>
    <row r="23448" ht="12.75" customHeight="1">
      <c r="A23448" s="100" t="s">
        <v>35650</v>
      </c>
      <c r="B23448" s="101">
        <v>36.38</v>
      </c>
      <c r="C23448" s="102"/>
      <c r="D23448" s="100" t="s">
        <v>35671</v>
      </c>
      <c r="E23448" s="101">
        <v>188.75</v>
      </c>
      <c r="F23448" s="102"/>
    </row>
    <row r="23449" ht="12.75" customHeight="1">
      <c r="A23449" s="100" t="s">
        <v>23321</v>
      </c>
      <c r="B23449" s="101">
        <v>32.01</v>
      </c>
      <c r="C23449" s="102"/>
      <c r="D23449" s="100" t="s">
        <v>23343</v>
      </c>
      <c r="E23449" s="101">
        <v>178.49</v>
      </c>
      <c r="F23449" s="102"/>
    </row>
    <row r="23450" ht="12.75" customHeight="1">
      <c r="A23450" s="100" t="s">
        <v>35651</v>
      </c>
      <c r="B23450" s="101">
        <v>2.52</v>
      </c>
      <c r="C23450" s="102"/>
      <c r="D23450" s="100" t="s">
        <v>35673</v>
      </c>
      <c r="E23450" s="101">
        <v>350.2</v>
      </c>
      <c r="F23450" s="102"/>
    </row>
    <row r="23451" ht="12.75" customHeight="1">
      <c r="A23451" s="100" t="s">
        <v>23324</v>
      </c>
      <c r="B23451" s="101">
        <v>2.42</v>
      </c>
      <c r="C23451" s="102"/>
      <c r="D23451" s="100" t="s">
        <v>23345</v>
      </c>
      <c r="E23451" s="101">
        <v>336.72</v>
      </c>
      <c r="F23451" s="102"/>
    </row>
    <row r="23452" ht="12.75" customHeight="1">
      <c r="A23452" s="100" t="s">
        <v>35653</v>
      </c>
      <c r="B23452" s="101">
        <v>4.61</v>
      </c>
      <c r="C23452" s="102"/>
      <c r="D23452" s="100" t="s">
        <v>35675</v>
      </c>
      <c r="E23452" s="101">
        <v>8.68</v>
      </c>
      <c r="F23452" s="102"/>
    </row>
    <row r="23453" ht="12.75" customHeight="1">
      <c r="A23453" s="100" t="s">
        <v>23326</v>
      </c>
      <c r="B23453" s="101">
        <v>4.61</v>
      </c>
      <c r="C23453" s="102"/>
      <c r="D23453" s="100" t="s">
        <v>23347</v>
      </c>
      <c r="E23453" s="101">
        <v>8.68</v>
      </c>
      <c r="F23453" s="102"/>
    </row>
    <row r="23454" ht="12.75" customHeight="1">
      <c r="A23454" s="100" t="s">
        <v>35656</v>
      </c>
      <c r="B23454" s="101">
        <v>33.28</v>
      </c>
      <c r="C23454" s="102"/>
      <c r="D23454" s="100" t="s">
        <v>35677</v>
      </c>
      <c r="E23454" s="101">
        <v>1.21</v>
      </c>
      <c r="F23454" s="102"/>
    </row>
    <row r="23455" ht="12.75" customHeight="1">
      <c r="A23455" s="100" t="s">
        <v>23329</v>
      </c>
      <c r="B23455" s="101">
        <v>28.84</v>
      </c>
      <c r="C23455" s="102"/>
      <c r="D23455" s="100" t="s">
        <v>23349</v>
      </c>
      <c r="E23455" s="101">
        <v>1.21</v>
      </c>
      <c r="F23455" s="102"/>
    </row>
    <row r="23456" ht="12.75" customHeight="1">
      <c r="A23456" s="100" t="s">
        <v>35659</v>
      </c>
      <c r="B23456" s="101">
        <v>68.25</v>
      </c>
      <c r="C23456" s="102"/>
      <c r="D23456" s="100" t="s">
        <v>35679</v>
      </c>
      <c r="E23456" s="101">
        <v>25.35</v>
      </c>
      <c r="F23456" s="102"/>
    </row>
    <row r="23457" ht="12.75" customHeight="1">
      <c r="A23457" s="100" t="s">
        <v>23331</v>
      </c>
      <c r="B23457" s="101">
        <v>62.15</v>
      </c>
      <c r="C23457" s="102"/>
      <c r="D23457" s="100" t="s">
        <v>23351</v>
      </c>
      <c r="E23457" s="101">
        <v>23.28</v>
      </c>
      <c r="F23457" s="102"/>
    </row>
    <row r="23458" ht="12.75" customHeight="1">
      <c r="A23458" s="100" t="s">
        <v>35661</v>
      </c>
      <c r="B23458" s="101">
        <v>483.08</v>
      </c>
      <c r="C23458" s="102"/>
      <c r="D23458" s="100" t="s">
        <v>35681</v>
      </c>
      <c r="E23458" s="101">
        <v>49.27</v>
      </c>
      <c r="F23458" s="102"/>
    </row>
    <row r="23459" ht="12.75" customHeight="1">
      <c r="A23459" s="100" t="s">
        <v>23333</v>
      </c>
      <c r="B23459" s="101">
        <v>464.78</v>
      </c>
      <c r="C23459" s="102"/>
      <c r="D23459" s="100" t="s">
        <v>23353</v>
      </c>
      <c r="E23459" s="101">
        <v>49.27</v>
      </c>
      <c r="F23459" s="102"/>
    </row>
    <row r="23460" ht="12.75" customHeight="1">
      <c r="A23460" s="100" t="s">
        <v>35663</v>
      </c>
      <c r="B23460" s="101">
        <v>76.67</v>
      </c>
      <c r="C23460" s="102"/>
      <c r="D23460" s="100" t="s">
        <v>35683</v>
      </c>
      <c r="E23460" s="101">
        <v>2.46</v>
      </c>
      <c r="F23460" s="102"/>
    </row>
    <row r="23461" ht="12.75" customHeight="1">
      <c r="A23461" s="100" t="s">
        <v>23335</v>
      </c>
      <c r="B23461" s="101">
        <v>70.29</v>
      </c>
      <c r="C23461" s="102"/>
      <c r="D23461" s="100" t="s">
        <v>23355</v>
      </c>
      <c r="E23461" s="101">
        <v>2.46</v>
      </c>
      <c r="F23461" s="102"/>
    </row>
    <row r="23462" ht="12.75" customHeight="1">
      <c r="A23462" s="100" t="s">
        <v>35665</v>
      </c>
      <c r="B23462" s="101">
        <v>67.59</v>
      </c>
      <c r="C23462" s="102"/>
      <c r="D23462" s="100" t="s">
        <v>35685</v>
      </c>
      <c r="E23462" s="101">
        <v>11.96</v>
      </c>
      <c r="F23462" s="102"/>
    </row>
    <row r="23463" ht="12.75" customHeight="1">
      <c r="A23463" s="100" t="s">
        <v>23337</v>
      </c>
      <c r="B23463" s="101">
        <v>61.25</v>
      </c>
      <c r="C23463" s="102"/>
      <c r="D23463" s="100" t="s">
        <v>23357</v>
      </c>
      <c r="E23463" s="101">
        <v>11.96</v>
      </c>
      <c r="F23463" s="102"/>
    </row>
    <row r="23464" ht="12.75" customHeight="1">
      <c r="A23464" s="100" t="s">
        <v>35667</v>
      </c>
      <c r="B23464" s="101">
        <v>131.2</v>
      </c>
      <c r="C23464" s="102"/>
      <c r="D23464" s="100" t="s">
        <v>35687</v>
      </c>
      <c r="E23464" s="101">
        <v>7.83</v>
      </c>
      <c r="F23464" s="102"/>
    </row>
    <row r="23465" ht="12.75" customHeight="1">
      <c r="A23465" s="100" t="s">
        <v>23339</v>
      </c>
      <c r="B23465" s="101">
        <v>118.21</v>
      </c>
      <c r="C23465" s="102"/>
      <c r="D23465" s="100" t="s">
        <v>23359</v>
      </c>
      <c r="E23465" s="101">
        <v>7.83</v>
      </c>
      <c r="F23465" s="102"/>
    </row>
    <row r="23466" ht="12.75" customHeight="1">
      <c r="A23466" s="100" t="s">
        <v>35669</v>
      </c>
      <c r="B23466" s="101">
        <v>99.39</v>
      </c>
      <c r="C23466" s="102"/>
      <c r="D23466" s="100" t="s">
        <v>35689</v>
      </c>
      <c r="E23466" s="101">
        <v>68.4</v>
      </c>
      <c r="F23466" s="102"/>
    </row>
    <row r="23467" ht="12.75" customHeight="1">
      <c r="A23467" s="100" t="s">
        <v>23341</v>
      </c>
      <c r="B23467" s="101">
        <v>92.97</v>
      </c>
      <c r="C23467" s="102"/>
      <c r="D23467" s="100" t="s">
        <v>23361</v>
      </c>
      <c r="E23467" s="101">
        <v>68.4</v>
      </c>
      <c r="F23467" s="102"/>
    </row>
    <row r="23468" ht="12.75" customHeight="1">
      <c r="A23468" s="100" t="s">
        <v>35671</v>
      </c>
      <c r="B23468" s="101">
        <v>168.32</v>
      </c>
      <c r="C23468" s="102"/>
      <c r="D23468" s="100" t="s">
        <v>35691</v>
      </c>
      <c r="E23468" s="101">
        <v>14.5</v>
      </c>
      <c r="F23468" s="102"/>
    </row>
    <row r="23469" ht="12.75" customHeight="1">
      <c r="A23469" s="100" t="s">
        <v>23343</v>
      </c>
      <c r="B23469" s="101">
        <v>158.85</v>
      </c>
      <c r="C23469" s="102"/>
      <c r="D23469" s="100" t="s">
        <v>23363</v>
      </c>
      <c r="E23469" s="101">
        <v>14.5</v>
      </c>
      <c r="F23469" s="102"/>
    </row>
    <row r="23470" ht="12.75" customHeight="1">
      <c r="A23470" s="100" t="s">
        <v>35673</v>
      </c>
      <c r="B23470" s="101">
        <v>284.49</v>
      </c>
      <c r="C23470" s="102"/>
      <c r="D23470" s="100" t="s">
        <v>35693</v>
      </c>
      <c r="E23470" s="101">
        <v>23.78</v>
      </c>
      <c r="F23470" s="102"/>
    </row>
    <row r="23471" ht="12.75" customHeight="1">
      <c r="A23471" s="100" t="s">
        <v>23345</v>
      </c>
      <c r="B23471" s="101">
        <v>272.06</v>
      </c>
      <c r="C23471" s="102"/>
      <c r="D23471" s="100" t="s">
        <v>23365</v>
      </c>
      <c r="E23471" s="101">
        <v>23.78</v>
      </c>
      <c r="F23471" s="102"/>
    </row>
    <row r="23472" ht="12.75" customHeight="1">
      <c r="A23472" s="100" t="s">
        <v>35675</v>
      </c>
      <c r="B23472" s="101">
        <v>9.5</v>
      </c>
      <c r="C23472" s="102"/>
      <c r="D23472" s="100" t="s">
        <v>35695</v>
      </c>
      <c r="E23472" s="101">
        <v>30.15</v>
      </c>
      <c r="F23472" s="102"/>
    </row>
    <row r="23473" ht="12.75" customHeight="1">
      <c r="A23473" s="100" t="s">
        <v>23347</v>
      </c>
      <c r="B23473" s="101">
        <v>9.5</v>
      </c>
      <c r="C23473" s="102"/>
      <c r="D23473" s="100" t="s">
        <v>23367</v>
      </c>
      <c r="E23473" s="101">
        <v>30.15</v>
      </c>
      <c r="F23473" s="102"/>
    </row>
    <row r="23474" ht="12.75" customHeight="1">
      <c r="A23474" s="100" t="s">
        <v>35677</v>
      </c>
      <c r="B23474" s="101">
        <v>1.06</v>
      </c>
      <c r="C23474" s="102"/>
      <c r="D23474" s="100" t="s">
        <v>35697</v>
      </c>
      <c r="E23474" s="101">
        <v>10.42</v>
      </c>
      <c r="F23474" s="102"/>
    </row>
    <row r="23475" ht="12.75" customHeight="1">
      <c r="A23475" s="100" t="s">
        <v>23349</v>
      </c>
      <c r="B23475" s="101">
        <v>1.06</v>
      </c>
      <c r="C23475" s="102"/>
      <c r="D23475" s="100" t="s">
        <v>148</v>
      </c>
      <c r="E23475" s="101">
        <v>10.42</v>
      </c>
      <c r="F23475" s="102"/>
    </row>
    <row r="23476" ht="12.75" customHeight="1">
      <c r="A23476" s="100" t="s">
        <v>35679</v>
      </c>
      <c r="B23476" s="101">
        <v>22.62</v>
      </c>
      <c r="C23476" s="102"/>
      <c r="D23476" s="100" t="s">
        <v>35699</v>
      </c>
      <c r="E23476" s="101">
        <v>1067.67</v>
      </c>
      <c r="F23476" s="102"/>
    </row>
    <row r="23477" ht="12.75" customHeight="1">
      <c r="A23477" s="100" t="s">
        <v>23351</v>
      </c>
      <c r="B23477" s="101">
        <v>20.71</v>
      </c>
      <c r="C23477" s="102"/>
      <c r="D23477" s="100" t="s">
        <v>35700</v>
      </c>
      <c r="E23477" s="101">
        <v>1012.77</v>
      </c>
      <c r="F23477" s="102"/>
    </row>
    <row r="23478" ht="12.75" customHeight="1">
      <c r="A23478" s="100" t="s">
        <v>35681</v>
      </c>
      <c r="B23478" s="101">
        <v>47.88</v>
      </c>
      <c r="C23478" s="102"/>
      <c r="D23478" s="100" t="s">
        <v>35702</v>
      </c>
      <c r="E23478" s="101">
        <v>49.7</v>
      </c>
      <c r="F23478" s="102"/>
    </row>
    <row r="23479" ht="12.75" customHeight="1">
      <c r="A23479" s="100" t="s">
        <v>23353</v>
      </c>
      <c r="B23479" s="101">
        <v>47.88</v>
      </c>
      <c r="C23479" s="102"/>
      <c r="D23479" s="100" t="s">
        <v>35703</v>
      </c>
      <c r="E23479" s="101">
        <v>47.09</v>
      </c>
      <c r="F23479" s="102"/>
    </row>
    <row r="23480" ht="12.75" customHeight="1">
      <c r="A23480" s="100" t="s">
        <v>35683</v>
      </c>
      <c r="B23480" s="101">
        <v>2.52</v>
      </c>
      <c r="C23480" s="102"/>
      <c r="D23480" s="100" t="s">
        <v>35705</v>
      </c>
      <c r="E23480" s="101">
        <v>44.41</v>
      </c>
      <c r="F23480" s="102"/>
    </row>
    <row r="23481" ht="12.75" customHeight="1">
      <c r="A23481" s="100" t="s">
        <v>23355</v>
      </c>
      <c r="B23481" s="101">
        <v>2.52</v>
      </c>
      <c r="C23481" s="102"/>
      <c r="D23481" s="100" t="s">
        <v>35706</v>
      </c>
      <c r="E23481" s="101">
        <v>41.63</v>
      </c>
      <c r="F23481" s="102"/>
    </row>
    <row r="23482" ht="12.75" customHeight="1">
      <c r="A23482" s="100" t="s">
        <v>35685</v>
      </c>
      <c r="B23482" s="101">
        <v>13.2</v>
      </c>
      <c r="C23482" s="102"/>
      <c r="D23482" s="100" t="s">
        <v>35708</v>
      </c>
      <c r="E23482" s="101">
        <v>14.18</v>
      </c>
      <c r="F23482" s="102"/>
    </row>
    <row r="23483" ht="12.75" customHeight="1">
      <c r="A23483" s="100" t="s">
        <v>23357</v>
      </c>
      <c r="B23483" s="101">
        <v>13.2</v>
      </c>
      <c r="C23483" s="102"/>
      <c r="D23483" s="100" t="s">
        <v>35709</v>
      </c>
      <c r="E23483" s="101">
        <v>12.71</v>
      </c>
      <c r="F23483" s="102"/>
    </row>
    <row r="23484" ht="12.75" customHeight="1">
      <c r="A23484" s="100" t="s">
        <v>35687</v>
      </c>
      <c r="B23484" s="101">
        <v>8.58</v>
      </c>
      <c r="C23484" s="102"/>
      <c r="D23484" s="100" t="s">
        <v>35711</v>
      </c>
      <c r="E23484" s="101">
        <v>8.72</v>
      </c>
      <c r="F23484" s="102"/>
    </row>
    <row r="23485" ht="12.75" customHeight="1">
      <c r="A23485" s="100" t="s">
        <v>23359</v>
      </c>
      <c r="B23485" s="101">
        <v>8.58</v>
      </c>
      <c r="C23485" s="102"/>
      <c r="D23485" s="100" t="s">
        <v>35712</v>
      </c>
      <c r="E23485" s="101">
        <v>7.97</v>
      </c>
      <c r="F23485" s="102"/>
    </row>
    <row r="23486" ht="12.75" customHeight="1">
      <c r="A23486" s="100" t="s">
        <v>35689</v>
      </c>
      <c r="B23486" s="101">
        <v>68.4</v>
      </c>
      <c r="C23486" s="102"/>
      <c r="D23486" s="100" t="s">
        <v>35714</v>
      </c>
      <c r="E23486" s="101">
        <v>21.03</v>
      </c>
      <c r="F23486" s="102"/>
    </row>
    <row r="23487" ht="12.75" customHeight="1">
      <c r="A23487" s="100" t="s">
        <v>23361</v>
      </c>
      <c r="B23487" s="101">
        <v>68.4</v>
      </c>
      <c r="C23487" s="102"/>
      <c r="D23487" s="100" t="s">
        <v>23370</v>
      </c>
      <c r="E23487" s="101">
        <v>21.03</v>
      </c>
      <c r="F23487" s="102"/>
    </row>
    <row r="23488" ht="12.75" customHeight="1">
      <c r="A23488" s="100" t="s">
        <v>35691</v>
      </c>
      <c r="B23488" s="101">
        <v>14.28</v>
      </c>
      <c r="C23488" s="102"/>
      <c r="D23488" s="100" t="s">
        <v>35716</v>
      </c>
      <c r="E23488" s="101">
        <v>0.96</v>
      </c>
      <c r="F23488" s="102"/>
    </row>
    <row r="23489" ht="12.75" customHeight="1">
      <c r="A23489" s="100" t="s">
        <v>23363</v>
      </c>
      <c r="B23489" s="101">
        <v>14.28</v>
      </c>
      <c r="C23489" s="102"/>
      <c r="D23489" s="100" t="s">
        <v>23372</v>
      </c>
      <c r="E23489" s="101">
        <v>0.96</v>
      </c>
      <c r="F23489" s="102"/>
    </row>
    <row r="23490" ht="12.75" customHeight="1">
      <c r="A23490" s="100" t="s">
        <v>35693</v>
      </c>
      <c r="B23490" s="101">
        <v>23.88</v>
      </c>
      <c r="C23490" s="102"/>
      <c r="D23490" s="100" t="s">
        <v>35718</v>
      </c>
      <c r="E23490" s="101">
        <v>234.84</v>
      </c>
      <c r="F23490" s="102"/>
    </row>
    <row r="23491" ht="12.75" customHeight="1">
      <c r="A23491" s="100" t="s">
        <v>23365</v>
      </c>
      <c r="B23491" s="101">
        <v>23.88</v>
      </c>
      <c r="C23491" s="102"/>
      <c r="D23491" s="100" t="s">
        <v>23374</v>
      </c>
      <c r="E23491" s="101">
        <v>234.84</v>
      </c>
      <c r="F23491" s="102"/>
    </row>
    <row r="23492" ht="12.75" customHeight="1">
      <c r="A23492" s="100" t="s">
        <v>35695</v>
      </c>
      <c r="B23492" s="101">
        <v>33.48</v>
      </c>
      <c r="C23492" s="102"/>
      <c r="D23492" s="102"/>
      <c r="E23492" s="102"/>
      <c r="F23492" s="102"/>
    </row>
    <row r="23493" ht="12.75" customHeight="1">
      <c r="A23493" s="100" t="s">
        <v>23367</v>
      </c>
      <c r="B23493" s="101">
        <v>33.48</v>
      </c>
      <c r="C23493" s="102"/>
      <c r="D23493" s="102"/>
      <c r="E23493" s="102"/>
      <c r="F23493" s="102"/>
    </row>
    <row r="23494" ht="12.75" customHeight="1">
      <c r="A23494" s="100" t="s">
        <v>35697</v>
      </c>
      <c r="B23494" s="101">
        <v>11.41</v>
      </c>
      <c r="C23494" s="102"/>
      <c r="D23494" s="102"/>
      <c r="E23494" s="102"/>
      <c r="F23494" s="102"/>
    </row>
    <row r="23495" ht="12.75" customHeight="1">
      <c r="A23495" s="100" t="s">
        <v>148</v>
      </c>
      <c r="B23495" s="101">
        <v>11.41</v>
      </c>
      <c r="C23495" s="102"/>
      <c r="D23495" s="102"/>
      <c r="E23495" s="102"/>
      <c r="F23495" s="102"/>
    </row>
    <row r="23496" ht="12.75" customHeight="1">
      <c r="A23496" s="100" t="s">
        <v>35714</v>
      </c>
      <c r="B23496" s="101">
        <v>20.61</v>
      </c>
      <c r="C23496" s="102"/>
      <c r="D23496" s="102"/>
      <c r="E23496" s="102"/>
      <c r="F23496" s="102"/>
    </row>
    <row r="23497" ht="12.75" customHeight="1">
      <c r="A23497" s="100" t="s">
        <v>23370</v>
      </c>
      <c r="B23497" s="101">
        <v>20.61</v>
      </c>
      <c r="C23497" s="102"/>
      <c r="D23497" s="102"/>
      <c r="E23497" s="102"/>
      <c r="F23497" s="102"/>
    </row>
    <row r="23498" ht="12.75" customHeight="1">
      <c r="A23498" s="100" t="s">
        <v>35716</v>
      </c>
      <c r="B23498" s="101">
        <v>0.91</v>
      </c>
      <c r="C23498" s="102"/>
      <c r="D23498" s="102"/>
      <c r="E23498" s="102"/>
      <c r="F23498" s="102"/>
    </row>
    <row r="23499" ht="12.75" customHeight="1">
      <c r="A23499" s="100" t="s">
        <v>23372</v>
      </c>
      <c r="B23499" s="101">
        <v>0.91</v>
      </c>
      <c r="C23499" s="102"/>
      <c r="D23499" s="102"/>
      <c r="E23499" s="102"/>
      <c r="F23499" s="102"/>
    </row>
    <row r="23500" ht="12.75" customHeight="1">
      <c r="A23500" s="100" t="s">
        <v>35718</v>
      </c>
      <c r="B23500" s="101">
        <v>182.76</v>
      </c>
      <c r="C23500" s="102"/>
      <c r="D23500" s="102"/>
      <c r="E23500" s="102"/>
      <c r="F23500" s="102"/>
    </row>
    <row r="23501" ht="12.75" customHeight="1">
      <c r="A23501" s="100" t="s">
        <v>23374</v>
      </c>
      <c r="B23501" s="101">
        <v>182.76</v>
      </c>
      <c r="C23501" s="102"/>
      <c r="D23501" s="102"/>
      <c r="E23501" s="102"/>
      <c r="F23501" s="102"/>
    </row>
  </sheetData>
  <printOptions/>
  <pageMargins bottom="1.025" footer="0.0" header="0.0" left="0.7875" right="0.7875" top="1.025"/>
  <pageSetup paperSize="9"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81.71"/>
    <col customWidth="1" min="3" max="3" width="21.0"/>
    <col customWidth="1" min="4" max="4" width="18.71"/>
    <col customWidth="1" min="5" max="5" width="22.14"/>
    <col customWidth="1" min="6" max="6" width="9.0"/>
  </cols>
  <sheetData>
    <row r="1" ht="14.25" customHeight="1">
      <c r="A1" s="100" t="s">
        <v>35726</v>
      </c>
    </row>
    <row r="2" ht="14.25" customHeight="1"/>
    <row r="3" ht="14.25" customHeight="1">
      <c r="A3" s="100" t="s">
        <v>35727</v>
      </c>
    </row>
    <row r="4" ht="14.25" customHeight="1">
      <c r="A4" s="100" t="s">
        <v>35728</v>
      </c>
    </row>
    <row r="5" ht="14.25" customHeight="1">
      <c r="A5" s="100" t="s">
        <v>35729</v>
      </c>
    </row>
    <row r="6" ht="14.25" customHeight="1"/>
    <row r="7" ht="14.25" customHeight="1">
      <c r="A7" s="100" t="s">
        <v>35730</v>
      </c>
      <c r="B7" s="100" t="s">
        <v>35731</v>
      </c>
      <c r="C7" s="100" t="s">
        <v>35732</v>
      </c>
      <c r="D7" s="100" t="s">
        <v>35733</v>
      </c>
      <c r="E7" s="100" t="s">
        <v>35734</v>
      </c>
    </row>
    <row r="8" ht="14.25" customHeight="1">
      <c r="A8" s="100">
        <v>1363.0</v>
      </c>
      <c r="B8" s="100" t="s">
        <v>35735</v>
      </c>
      <c r="C8" s="100" t="s">
        <v>35736</v>
      </c>
      <c r="D8" s="100" t="s">
        <v>35737</v>
      </c>
      <c r="E8" s="103" t="s">
        <v>35738</v>
      </c>
    </row>
    <row r="9" ht="14.25" customHeight="1">
      <c r="A9" s="100">
        <v>1344.0</v>
      </c>
      <c r="B9" s="100" t="s">
        <v>35739</v>
      </c>
      <c r="C9" s="100" t="s">
        <v>35740</v>
      </c>
      <c r="D9" s="100" t="s">
        <v>35741</v>
      </c>
      <c r="E9" s="103" t="s">
        <v>35742</v>
      </c>
    </row>
    <row r="10" ht="14.25" customHeight="1">
      <c r="A10" s="100">
        <v>1342.0</v>
      </c>
      <c r="B10" s="100" t="s">
        <v>35743</v>
      </c>
      <c r="C10" s="100" t="s">
        <v>35740</v>
      </c>
      <c r="D10" s="100" t="s">
        <v>35741</v>
      </c>
      <c r="E10" s="103" t="s">
        <v>35744</v>
      </c>
    </row>
    <row r="11" ht="14.25" customHeight="1">
      <c r="A11" s="100">
        <v>1349.0</v>
      </c>
      <c r="B11" s="100" t="s">
        <v>35745</v>
      </c>
      <c r="C11" s="100" t="s">
        <v>35740</v>
      </c>
      <c r="D11" s="100" t="s">
        <v>35741</v>
      </c>
      <c r="E11" s="103" t="s">
        <v>35746</v>
      </c>
    </row>
    <row r="12" ht="14.25" customHeight="1">
      <c r="A12" s="100">
        <v>1350.0</v>
      </c>
      <c r="B12" s="100" t="s">
        <v>35747</v>
      </c>
      <c r="C12" s="100" t="s">
        <v>35740</v>
      </c>
      <c r="D12" s="100" t="s">
        <v>35737</v>
      </c>
      <c r="E12" s="103" t="s">
        <v>35748</v>
      </c>
    </row>
    <row r="13" ht="14.25" customHeight="1">
      <c r="A13" s="100">
        <v>1359.0</v>
      </c>
      <c r="B13" s="100" t="s">
        <v>35749</v>
      </c>
      <c r="C13" s="100" t="s">
        <v>35740</v>
      </c>
      <c r="D13" s="100" t="s">
        <v>35741</v>
      </c>
      <c r="E13" s="103" t="s">
        <v>35750</v>
      </c>
    </row>
    <row r="14" ht="14.25" customHeight="1">
      <c r="A14" s="100">
        <v>1351.0</v>
      </c>
      <c r="B14" s="100" t="s">
        <v>35751</v>
      </c>
      <c r="C14" s="100" t="s">
        <v>35740</v>
      </c>
      <c r="D14" s="100" t="s">
        <v>35741</v>
      </c>
      <c r="E14" s="103" t="s">
        <v>35752</v>
      </c>
    </row>
    <row r="15" ht="14.25" customHeight="1">
      <c r="A15" s="100">
        <v>2404.0</v>
      </c>
      <c r="B15" s="100" t="s">
        <v>35753</v>
      </c>
      <c r="C15" s="100" t="s">
        <v>35736</v>
      </c>
      <c r="D15" s="100" t="s">
        <v>35737</v>
      </c>
      <c r="E15" s="103" t="s">
        <v>35754</v>
      </c>
    </row>
    <row r="16" ht="14.25" customHeight="1">
      <c r="A16" s="100">
        <v>2418.0</v>
      </c>
      <c r="B16" s="100" t="s">
        <v>35755</v>
      </c>
      <c r="C16" s="100" t="s">
        <v>35740</v>
      </c>
      <c r="D16" s="100" t="s">
        <v>35737</v>
      </c>
      <c r="E16" s="103" t="s">
        <v>35756</v>
      </c>
    </row>
    <row r="17" ht="14.25" customHeight="1">
      <c r="A17" s="100">
        <v>6086.0</v>
      </c>
      <c r="B17" s="100" t="s">
        <v>35757</v>
      </c>
      <c r="C17" s="100" t="s">
        <v>35758</v>
      </c>
      <c r="D17" s="100" t="s">
        <v>35741</v>
      </c>
      <c r="E17" s="103" t="s">
        <v>35759</v>
      </c>
    </row>
    <row r="18" ht="14.25" customHeight="1">
      <c r="A18" s="100">
        <v>3378.0</v>
      </c>
      <c r="B18" s="100" t="s">
        <v>35760</v>
      </c>
      <c r="C18" s="100" t="s">
        <v>35740</v>
      </c>
      <c r="D18" s="100" t="s">
        <v>35741</v>
      </c>
      <c r="E18" s="103" t="s">
        <v>35761</v>
      </c>
    </row>
    <row r="19" ht="14.25" customHeight="1">
      <c r="A19" s="100">
        <v>3380.0</v>
      </c>
      <c r="B19" s="100" t="s">
        <v>35762</v>
      </c>
      <c r="C19" s="100" t="s">
        <v>35740</v>
      </c>
      <c r="D19" s="100" t="s">
        <v>35737</v>
      </c>
      <c r="E19" s="103" t="s">
        <v>35763</v>
      </c>
    </row>
    <row r="20" ht="14.25" customHeight="1">
      <c r="A20" s="100">
        <v>3379.0</v>
      </c>
      <c r="B20" s="100" t="s">
        <v>35764</v>
      </c>
      <c r="C20" s="100" t="s">
        <v>35740</v>
      </c>
      <c r="D20" s="100" t="s">
        <v>35741</v>
      </c>
      <c r="E20" s="103" t="s">
        <v>35765</v>
      </c>
    </row>
    <row r="21" ht="14.25" customHeight="1">
      <c r="A21" s="100">
        <v>615.0</v>
      </c>
      <c r="B21" s="100" t="s">
        <v>35766</v>
      </c>
      <c r="C21" s="100" t="s">
        <v>35736</v>
      </c>
      <c r="D21" s="100" t="s">
        <v>35767</v>
      </c>
      <c r="E21" s="103" t="s">
        <v>35768</v>
      </c>
    </row>
    <row r="22" ht="14.25" customHeight="1">
      <c r="A22" s="100">
        <v>606.0</v>
      </c>
      <c r="B22" s="100" t="s">
        <v>35769</v>
      </c>
      <c r="C22" s="100" t="s">
        <v>35736</v>
      </c>
      <c r="D22" s="100" t="s">
        <v>35767</v>
      </c>
      <c r="E22" s="103" t="s">
        <v>35770</v>
      </c>
    </row>
    <row r="23" ht="14.25" customHeight="1">
      <c r="A23" s="100">
        <v>11193.0</v>
      </c>
      <c r="B23" s="100" t="s">
        <v>35771</v>
      </c>
      <c r="C23" s="100" t="s">
        <v>35736</v>
      </c>
      <c r="D23" s="100" t="s">
        <v>35767</v>
      </c>
      <c r="E23" s="103" t="s">
        <v>35772</v>
      </c>
    </row>
    <row r="24" ht="14.25" customHeight="1">
      <c r="A24" s="100">
        <v>11197.0</v>
      </c>
      <c r="B24" s="100" t="s">
        <v>35773</v>
      </c>
      <c r="C24" s="100" t="s">
        <v>35740</v>
      </c>
      <c r="D24" s="100" t="s">
        <v>35767</v>
      </c>
      <c r="E24" s="103" t="s">
        <v>35774</v>
      </c>
    </row>
    <row r="25" ht="14.25" customHeight="1">
      <c r="A25" s="100">
        <v>13382.0</v>
      </c>
      <c r="B25" s="100" t="s">
        <v>35775</v>
      </c>
      <c r="C25" s="100" t="s">
        <v>35740</v>
      </c>
      <c r="D25" s="100" t="s">
        <v>35767</v>
      </c>
      <c r="E25" s="103" t="s">
        <v>35776</v>
      </c>
    </row>
    <row r="26" ht="14.25" customHeight="1">
      <c r="A26" s="100">
        <v>4047.0</v>
      </c>
      <c r="B26" s="100" t="s">
        <v>35777</v>
      </c>
      <c r="C26" s="100" t="s">
        <v>35758</v>
      </c>
      <c r="D26" s="100" t="s">
        <v>35737</v>
      </c>
      <c r="E26" s="103" t="s">
        <v>35778</v>
      </c>
    </row>
    <row r="27" ht="14.25" customHeight="1">
      <c r="A27" s="100">
        <v>7344.0</v>
      </c>
      <c r="B27" s="100" t="s">
        <v>35779</v>
      </c>
      <c r="C27" s="100" t="s">
        <v>35758</v>
      </c>
      <c r="D27" s="100" t="s">
        <v>35737</v>
      </c>
      <c r="E27" s="103" t="s">
        <v>35780</v>
      </c>
    </row>
    <row r="28" ht="14.25" customHeight="1">
      <c r="A28" s="100">
        <v>40514.0</v>
      </c>
      <c r="B28" s="100" t="s">
        <v>35781</v>
      </c>
      <c r="C28" s="100" t="s">
        <v>35782</v>
      </c>
      <c r="D28" s="100" t="s">
        <v>35737</v>
      </c>
      <c r="E28" s="103" t="s">
        <v>35783</v>
      </c>
    </row>
    <row r="29" ht="14.25" customHeight="1">
      <c r="A29" s="100">
        <v>11199.0</v>
      </c>
      <c r="B29" s="100" t="s">
        <v>35784</v>
      </c>
      <c r="C29" s="100" t="s">
        <v>35740</v>
      </c>
      <c r="D29" s="100" t="s">
        <v>35767</v>
      </c>
      <c r="E29" s="103" t="s">
        <v>35785</v>
      </c>
    </row>
    <row r="30" ht="14.25" customHeight="1">
      <c r="A30" s="100">
        <v>4053.0</v>
      </c>
      <c r="B30" s="100" t="s">
        <v>35786</v>
      </c>
      <c r="C30" s="100" t="s">
        <v>35758</v>
      </c>
      <c r="D30" s="100" t="s">
        <v>35741</v>
      </c>
      <c r="E30" s="103" t="s">
        <v>35787</v>
      </c>
    </row>
    <row r="31" ht="14.25" customHeight="1">
      <c r="A31" s="100">
        <v>4056.0</v>
      </c>
      <c r="B31" s="100" t="s">
        <v>35788</v>
      </c>
      <c r="C31" s="100" t="s">
        <v>35758</v>
      </c>
      <c r="D31" s="100" t="s">
        <v>35741</v>
      </c>
      <c r="E31" s="103" t="s">
        <v>35789</v>
      </c>
    </row>
    <row r="32" ht="14.25" customHeight="1">
      <c r="A32" s="100">
        <v>21136.0</v>
      </c>
      <c r="B32" s="100" t="s">
        <v>35790</v>
      </c>
      <c r="C32" s="100" t="s">
        <v>35791</v>
      </c>
      <c r="D32" s="100" t="s">
        <v>35767</v>
      </c>
      <c r="E32" s="103" t="s">
        <v>35792</v>
      </c>
    </row>
    <row r="33" ht="14.25" customHeight="1">
      <c r="A33" s="100">
        <v>21128.0</v>
      </c>
      <c r="B33" s="100" t="s">
        <v>35793</v>
      </c>
      <c r="C33" s="100" t="s">
        <v>35791</v>
      </c>
      <c r="D33" s="100" t="s">
        <v>35767</v>
      </c>
      <c r="E33" s="103" t="s">
        <v>35794</v>
      </c>
    </row>
    <row r="34" ht="14.25" customHeight="1">
      <c r="A34" s="100">
        <v>21130.0</v>
      </c>
      <c r="B34" s="100" t="s">
        <v>35795</v>
      </c>
      <c r="C34" s="100" t="s">
        <v>35791</v>
      </c>
      <c r="D34" s="100" t="s">
        <v>35767</v>
      </c>
      <c r="E34" s="103" t="s">
        <v>35796</v>
      </c>
    </row>
    <row r="35" ht="14.25" customHeight="1">
      <c r="A35" s="100">
        <v>21135.0</v>
      </c>
      <c r="B35" s="100" t="s">
        <v>35797</v>
      </c>
      <c r="C35" s="100" t="s">
        <v>35791</v>
      </c>
      <c r="D35" s="100" t="s">
        <v>35767</v>
      </c>
      <c r="E35" s="103" t="s">
        <v>35798</v>
      </c>
    </row>
    <row r="36" ht="14.25" customHeight="1">
      <c r="A36" s="100">
        <v>38605.0</v>
      </c>
      <c r="B36" s="100" t="s">
        <v>35799</v>
      </c>
      <c r="C36" s="100" t="s">
        <v>35740</v>
      </c>
      <c r="D36" s="100" t="s">
        <v>35741</v>
      </c>
      <c r="E36" s="103" t="s">
        <v>35800</v>
      </c>
    </row>
    <row r="37" ht="14.25" customHeight="1">
      <c r="A37" s="100">
        <v>11270.0</v>
      </c>
      <c r="B37" s="100" t="s">
        <v>35801</v>
      </c>
      <c r="C37" s="100" t="s">
        <v>35740</v>
      </c>
      <c r="D37" s="100" t="s">
        <v>35741</v>
      </c>
      <c r="E37" s="103" t="s">
        <v>35802</v>
      </c>
    </row>
    <row r="38" ht="14.25" customHeight="1">
      <c r="A38" s="100">
        <v>412.0</v>
      </c>
      <c r="B38" s="100" t="s">
        <v>35803</v>
      </c>
      <c r="C38" s="100" t="s">
        <v>35740</v>
      </c>
      <c r="D38" s="100" t="s">
        <v>35741</v>
      </c>
      <c r="E38" s="103" t="s">
        <v>35804</v>
      </c>
    </row>
    <row r="39" ht="14.25" customHeight="1">
      <c r="A39" s="100">
        <v>414.0</v>
      </c>
      <c r="B39" s="100" t="s">
        <v>35805</v>
      </c>
      <c r="C39" s="100" t="s">
        <v>35740</v>
      </c>
      <c r="D39" s="100" t="s">
        <v>35741</v>
      </c>
      <c r="E39" s="103" t="s">
        <v>35806</v>
      </c>
    </row>
    <row r="40" ht="14.25" customHeight="1">
      <c r="A40" s="100">
        <v>410.0</v>
      </c>
      <c r="B40" s="100" t="s">
        <v>35807</v>
      </c>
      <c r="C40" s="100" t="s">
        <v>35740</v>
      </c>
      <c r="D40" s="100" t="s">
        <v>35741</v>
      </c>
      <c r="E40" s="103" t="s">
        <v>35808</v>
      </c>
    </row>
    <row r="41" ht="14.25" customHeight="1">
      <c r="A41" s="100">
        <v>411.0</v>
      </c>
      <c r="B41" s="100" t="s">
        <v>35809</v>
      </c>
      <c r="C41" s="100" t="s">
        <v>35740</v>
      </c>
      <c r="D41" s="100" t="s">
        <v>35737</v>
      </c>
      <c r="E41" s="103" t="s">
        <v>35810</v>
      </c>
    </row>
    <row r="42" ht="14.25" customHeight="1">
      <c r="A42" s="100">
        <v>408.0</v>
      </c>
      <c r="B42" s="100" t="s">
        <v>35811</v>
      </c>
      <c r="C42" s="100" t="s">
        <v>35740</v>
      </c>
      <c r="D42" s="100" t="s">
        <v>35741</v>
      </c>
      <c r="E42" s="103" t="s">
        <v>35812</v>
      </c>
    </row>
    <row r="43" ht="14.25" customHeight="1">
      <c r="A43" s="100">
        <v>39131.0</v>
      </c>
      <c r="B43" s="100" t="s">
        <v>35813</v>
      </c>
      <c r="C43" s="100" t="s">
        <v>35740</v>
      </c>
      <c r="D43" s="100" t="s">
        <v>35741</v>
      </c>
      <c r="E43" s="103" t="s">
        <v>35814</v>
      </c>
    </row>
    <row r="44" ht="14.25" customHeight="1">
      <c r="A44" s="100">
        <v>394.0</v>
      </c>
      <c r="B44" s="100" t="s">
        <v>35815</v>
      </c>
      <c r="C44" s="100" t="s">
        <v>35740</v>
      </c>
      <c r="D44" s="100" t="s">
        <v>35741</v>
      </c>
      <c r="E44" s="103" t="s">
        <v>35816</v>
      </c>
    </row>
    <row r="45" ht="14.25" customHeight="1">
      <c r="A45" s="100">
        <v>39130.0</v>
      </c>
      <c r="B45" s="100" t="s">
        <v>35817</v>
      </c>
      <c r="C45" s="100" t="s">
        <v>35740</v>
      </c>
      <c r="D45" s="100" t="s">
        <v>35741</v>
      </c>
      <c r="E45" s="103" t="s">
        <v>35818</v>
      </c>
    </row>
    <row r="46" ht="14.25" customHeight="1">
      <c r="A46" s="100">
        <v>395.0</v>
      </c>
      <c r="B46" s="100" t="s">
        <v>35819</v>
      </c>
      <c r="C46" s="100" t="s">
        <v>35740</v>
      </c>
      <c r="D46" s="100" t="s">
        <v>35741</v>
      </c>
      <c r="E46" s="103" t="s">
        <v>35820</v>
      </c>
    </row>
    <row r="47" ht="14.25" customHeight="1">
      <c r="A47" s="100">
        <v>39127.0</v>
      </c>
      <c r="B47" s="100" t="s">
        <v>35821</v>
      </c>
      <c r="C47" s="100" t="s">
        <v>35740</v>
      </c>
      <c r="D47" s="100" t="s">
        <v>35741</v>
      </c>
      <c r="E47" s="103" t="s">
        <v>35822</v>
      </c>
    </row>
    <row r="48" ht="14.25" customHeight="1">
      <c r="A48" s="100">
        <v>392.0</v>
      </c>
      <c r="B48" s="100" t="s">
        <v>35823</v>
      </c>
      <c r="C48" s="100" t="s">
        <v>35740</v>
      </c>
      <c r="D48" s="100" t="s">
        <v>35741</v>
      </c>
      <c r="E48" s="103" t="s">
        <v>35824</v>
      </c>
    </row>
    <row r="49" ht="14.25" customHeight="1">
      <c r="A49" s="100">
        <v>39129.0</v>
      </c>
      <c r="B49" s="100" t="s">
        <v>35825</v>
      </c>
      <c r="C49" s="100" t="s">
        <v>35740</v>
      </c>
      <c r="D49" s="100" t="s">
        <v>35741</v>
      </c>
      <c r="E49" s="103" t="s">
        <v>35826</v>
      </c>
    </row>
    <row r="50" ht="14.25" customHeight="1">
      <c r="A50" s="100">
        <v>393.0</v>
      </c>
      <c r="B50" s="100" t="s">
        <v>35827</v>
      </c>
      <c r="C50" s="100" t="s">
        <v>35740</v>
      </c>
      <c r="D50" s="100" t="s">
        <v>35737</v>
      </c>
      <c r="E50" s="103" t="s">
        <v>35828</v>
      </c>
    </row>
    <row r="51" ht="14.25" customHeight="1">
      <c r="A51" s="100">
        <v>39133.0</v>
      </c>
      <c r="B51" s="100" t="s">
        <v>35829</v>
      </c>
      <c r="C51" s="100" t="s">
        <v>35740</v>
      </c>
      <c r="D51" s="100" t="s">
        <v>35741</v>
      </c>
      <c r="E51" s="103" t="s">
        <v>35830</v>
      </c>
    </row>
    <row r="52" ht="14.25" customHeight="1">
      <c r="A52" s="100">
        <v>397.0</v>
      </c>
      <c r="B52" s="100" t="s">
        <v>35831</v>
      </c>
      <c r="C52" s="100" t="s">
        <v>35740</v>
      </c>
      <c r="D52" s="100" t="s">
        <v>35741</v>
      </c>
      <c r="E52" s="103" t="s">
        <v>35832</v>
      </c>
    </row>
    <row r="53" ht="14.25" customHeight="1">
      <c r="A53" s="100">
        <v>39132.0</v>
      </c>
      <c r="B53" s="100" t="s">
        <v>35833</v>
      </c>
      <c r="C53" s="100" t="s">
        <v>35740</v>
      </c>
      <c r="D53" s="100" t="s">
        <v>35741</v>
      </c>
      <c r="E53" s="103" t="s">
        <v>35834</v>
      </c>
    </row>
    <row r="54" ht="14.25" customHeight="1">
      <c r="A54" s="100">
        <v>396.0</v>
      </c>
      <c r="B54" s="100" t="s">
        <v>35835</v>
      </c>
      <c r="C54" s="100" t="s">
        <v>35740</v>
      </c>
      <c r="D54" s="100" t="s">
        <v>35741</v>
      </c>
      <c r="E54" s="103" t="s">
        <v>35836</v>
      </c>
    </row>
    <row r="55" ht="14.25" customHeight="1">
      <c r="A55" s="100">
        <v>39135.0</v>
      </c>
      <c r="B55" s="100" t="s">
        <v>35837</v>
      </c>
      <c r="C55" s="100" t="s">
        <v>35740</v>
      </c>
      <c r="D55" s="100" t="s">
        <v>35741</v>
      </c>
      <c r="E55" s="103" t="s">
        <v>35838</v>
      </c>
    </row>
    <row r="56" ht="14.25" customHeight="1">
      <c r="A56" s="100">
        <v>39128.0</v>
      </c>
      <c r="B56" s="100" t="s">
        <v>35839</v>
      </c>
      <c r="C56" s="100" t="s">
        <v>35740</v>
      </c>
      <c r="D56" s="100" t="s">
        <v>35741</v>
      </c>
      <c r="E56" s="103" t="s">
        <v>35840</v>
      </c>
    </row>
    <row r="57" ht="14.25" customHeight="1">
      <c r="A57" s="100">
        <v>400.0</v>
      </c>
      <c r="B57" s="100" t="s">
        <v>35841</v>
      </c>
      <c r="C57" s="100" t="s">
        <v>35740</v>
      </c>
      <c r="D57" s="100" t="s">
        <v>35741</v>
      </c>
      <c r="E57" s="103" t="s">
        <v>35842</v>
      </c>
    </row>
    <row r="58" ht="14.25" customHeight="1">
      <c r="A58" s="100">
        <v>39125.0</v>
      </c>
      <c r="B58" s="100" t="s">
        <v>35843</v>
      </c>
      <c r="C58" s="100" t="s">
        <v>35740</v>
      </c>
      <c r="D58" s="100" t="s">
        <v>35741</v>
      </c>
      <c r="E58" s="103" t="s">
        <v>35840</v>
      </c>
    </row>
    <row r="59" ht="14.25" customHeight="1">
      <c r="A59" s="100">
        <v>39134.0</v>
      </c>
      <c r="B59" s="100" t="s">
        <v>35844</v>
      </c>
      <c r="C59" s="100" t="s">
        <v>35740</v>
      </c>
      <c r="D59" s="100" t="s">
        <v>35741</v>
      </c>
      <c r="E59" s="103" t="s">
        <v>35845</v>
      </c>
    </row>
    <row r="60" ht="14.25" customHeight="1">
      <c r="A60" s="100">
        <v>398.0</v>
      </c>
      <c r="B60" s="100" t="s">
        <v>35846</v>
      </c>
      <c r="C60" s="100" t="s">
        <v>35740</v>
      </c>
      <c r="D60" s="100" t="s">
        <v>35741</v>
      </c>
      <c r="E60" s="103" t="s">
        <v>35847</v>
      </c>
    </row>
    <row r="61" ht="14.25" customHeight="1">
      <c r="A61" s="100">
        <v>39126.0</v>
      </c>
      <c r="B61" s="100" t="s">
        <v>35848</v>
      </c>
      <c r="C61" s="100" t="s">
        <v>35740</v>
      </c>
      <c r="D61" s="100" t="s">
        <v>35741</v>
      </c>
      <c r="E61" s="103" t="s">
        <v>35849</v>
      </c>
    </row>
    <row r="62" ht="14.25" customHeight="1">
      <c r="A62" s="100">
        <v>399.0</v>
      </c>
      <c r="B62" s="100" t="s">
        <v>35850</v>
      </c>
      <c r="C62" s="100" t="s">
        <v>35740</v>
      </c>
      <c r="D62" s="100" t="s">
        <v>35741</v>
      </c>
      <c r="E62" s="103" t="s">
        <v>35851</v>
      </c>
    </row>
    <row r="63" ht="14.25" customHeight="1">
      <c r="A63" s="100">
        <v>39158.0</v>
      </c>
      <c r="B63" s="100" t="s">
        <v>35852</v>
      </c>
      <c r="C63" s="100" t="s">
        <v>35740</v>
      </c>
      <c r="D63" s="100" t="s">
        <v>35741</v>
      </c>
      <c r="E63" s="103" t="s">
        <v>35853</v>
      </c>
    </row>
    <row r="64" ht="14.25" customHeight="1">
      <c r="A64" s="100">
        <v>39141.0</v>
      </c>
      <c r="B64" s="100" t="s">
        <v>35854</v>
      </c>
      <c r="C64" s="100" t="s">
        <v>35740</v>
      </c>
      <c r="D64" s="100" t="s">
        <v>35741</v>
      </c>
      <c r="E64" s="103" t="s">
        <v>35855</v>
      </c>
    </row>
    <row r="65" ht="14.25" customHeight="1">
      <c r="A65" s="100">
        <v>39140.0</v>
      </c>
      <c r="B65" s="100" t="s">
        <v>35856</v>
      </c>
      <c r="C65" s="100" t="s">
        <v>35740</v>
      </c>
      <c r="D65" s="100" t="s">
        <v>35741</v>
      </c>
      <c r="E65" s="103" t="s">
        <v>35857</v>
      </c>
    </row>
    <row r="66" ht="14.25" customHeight="1">
      <c r="A66" s="100">
        <v>39137.0</v>
      </c>
      <c r="B66" s="100" t="s">
        <v>35858</v>
      </c>
      <c r="C66" s="100" t="s">
        <v>35740</v>
      </c>
      <c r="D66" s="100" t="s">
        <v>35741</v>
      </c>
      <c r="E66" s="103" t="s">
        <v>35859</v>
      </c>
    </row>
    <row r="67" ht="14.25" customHeight="1">
      <c r="A67" s="100">
        <v>39139.0</v>
      </c>
      <c r="B67" s="100" t="s">
        <v>35860</v>
      </c>
      <c r="C67" s="100" t="s">
        <v>35740</v>
      </c>
      <c r="D67" s="100" t="s">
        <v>35741</v>
      </c>
      <c r="E67" s="103" t="s">
        <v>35861</v>
      </c>
    </row>
    <row r="68" ht="14.25" customHeight="1">
      <c r="A68" s="100">
        <v>39143.0</v>
      </c>
      <c r="B68" s="100" t="s">
        <v>35862</v>
      </c>
      <c r="C68" s="100" t="s">
        <v>35740</v>
      </c>
      <c r="D68" s="100" t="s">
        <v>35741</v>
      </c>
      <c r="E68" s="103" t="s">
        <v>35863</v>
      </c>
    </row>
    <row r="69" ht="14.25" customHeight="1">
      <c r="A69" s="100">
        <v>39142.0</v>
      </c>
      <c r="B69" s="100" t="s">
        <v>35864</v>
      </c>
      <c r="C69" s="100" t="s">
        <v>35740</v>
      </c>
      <c r="D69" s="100" t="s">
        <v>35741</v>
      </c>
      <c r="E69" s="103" t="s">
        <v>35865</v>
      </c>
    </row>
    <row r="70" ht="14.25" customHeight="1">
      <c r="A70" s="100">
        <v>39138.0</v>
      </c>
      <c r="B70" s="100" t="s">
        <v>35866</v>
      </c>
      <c r="C70" s="100" t="s">
        <v>35740</v>
      </c>
      <c r="D70" s="100" t="s">
        <v>35741</v>
      </c>
      <c r="E70" s="103" t="s">
        <v>35867</v>
      </c>
    </row>
    <row r="71" ht="14.25" customHeight="1">
      <c r="A71" s="100">
        <v>39136.0</v>
      </c>
      <c r="B71" s="100" t="s">
        <v>35868</v>
      </c>
      <c r="C71" s="100" t="s">
        <v>35740</v>
      </c>
      <c r="D71" s="100" t="s">
        <v>35741</v>
      </c>
      <c r="E71" s="103" t="s">
        <v>35869</v>
      </c>
    </row>
    <row r="72" ht="14.25" customHeight="1">
      <c r="A72" s="100">
        <v>39144.0</v>
      </c>
      <c r="B72" s="100" t="s">
        <v>35870</v>
      </c>
      <c r="C72" s="100" t="s">
        <v>35740</v>
      </c>
      <c r="D72" s="100" t="s">
        <v>35741</v>
      </c>
      <c r="E72" s="103" t="s">
        <v>35820</v>
      </c>
    </row>
    <row r="73" ht="14.25" customHeight="1">
      <c r="A73" s="100">
        <v>39145.0</v>
      </c>
      <c r="B73" s="100" t="s">
        <v>35871</v>
      </c>
      <c r="C73" s="100" t="s">
        <v>35740</v>
      </c>
      <c r="D73" s="100" t="s">
        <v>35741</v>
      </c>
      <c r="E73" s="103" t="s">
        <v>35872</v>
      </c>
    </row>
    <row r="74" ht="14.25" customHeight="1">
      <c r="A74" s="100">
        <v>12615.0</v>
      </c>
      <c r="B74" s="100" t="s">
        <v>35873</v>
      </c>
      <c r="C74" s="100" t="s">
        <v>35740</v>
      </c>
      <c r="D74" s="100" t="s">
        <v>35767</v>
      </c>
      <c r="E74" s="103" t="s">
        <v>35874</v>
      </c>
    </row>
    <row r="75" ht="14.25" customHeight="1">
      <c r="A75" s="100">
        <v>11927.0</v>
      </c>
      <c r="B75" s="100" t="s">
        <v>35875</v>
      </c>
      <c r="C75" s="100" t="s">
        <v>35740</v>
      </c>
      <c r="D75" s="100" t="s">
        <v>35741</v>
      </c>
      <c r="E75" s="103" t="s">
        <v>35876</v>
      </c>
    </row>
    <row r="76" ht="14.25" customHeight="1">
      <c r="A76" s="100">
        <v>11928.0</v>
      </c>
      <c r="B76" s="100" t="s">
        <v>35877</v>
      </c>
      <c r="C76" s="100" t="s">
        <v>35740</v>
      </c>
      <c r="D76" s="100" t="s">
        <v>35741</v>
      </c>
      <c r="E76" s="103" t="s">
        <v>35878</v>
      </c>
    </row>
    <row r="77" ht="14.25" customHeight="1">
      <c r="A77" s="100">
        <v>11929.0</v>
      </c>
      <c r="B77" s="100" t="s">
        <v>35879</v>
      </c>
      <c r="C77" s="100" t="s">
        <v>35740</v>
      </c>
      <c r="D77" s="100" t="s">
        <v>35741</v>
      </c>
      <c r="E77" s="103" t="s">
        <v>35880</v>
      </c>
    </row>
    <row r="78" ht="14.25" customHeight="1">
      <c r="A78" s="100">
        <v>36801.0</v>
      </c>
      <c r="B78" s="100" t="s">
        <v>35881</v>
      </c>
      <c r="C78" s="100" t="s">
        <v>35740</v>
      </c>
      <c r="D78" s="100" t="s">
        <v>35741</v>
      </c>
      <c r="E78" s="103" t="s">
        <v>35882</v>
      </c>
    </row>
    <row r="79" ht="14.25" customHeight="1">
      <c r="A79" s="100">
        <v>36246.0</v>
      </c>
      <c r="B79" s="100" t="s">
        <v>35883</v>
      </c>
      <c r="C79" s="100" t="s">
        <v>35791</v>
      </c>
      <c r="D79" s="100" t="s">
        <v>35741</v>
      </c>
      <c r="E79" s="103" t="s">
        <v>35832</v>
      </c>
    </row>
    <row r="80" ht="14.25" customHeight="1">
      <c r="A80" s="100">
        <v>37600.0</v>
      </c>
      <c r="B80" s="100" t="s">
        <v>35884</v>
      </c>
      <c r="C80" s="100" t="s">
        <v>35740</v>
      </c>
      <c r="D80" s="100" t="s">
        <v>35767</v>
      </c>
      <c r="E80" s="103" t="s">
        <v>35885</v>
      </c>
    </row>
    <row r="81" ht="14.25" customHeight="1">
      <c r="A81" s="100">
        <v>37599.0</v>
      </c>
      <c r="B81" s="100" t="s">
        <v>35886</v>
      </c>
      <c r="C81" s="100" t="s">
        <v>35740</v>
      </c>
      <c r="D81" s="100" t="s">
        <v>35767</v>
      </c>
      <c r="E81" s="103" t="s">
        <v>35887</v>
      </c>
    </row>
    <row r="82" ht="14.25" customHeight="1">
      <c r="A82" s="100">
        <v>1.0</v>
      </c>
      <c r="B82" s="100" t="s">
        <v>35888</v>
      </c>
      <c r="C82" s="100" t="s">
        <v>35889</v>
      </c>
      <c r="D82" s="100" t="s">
        <v>35737</v>
      </c>
      <c r="E82" s="103" t="s">
        <v>35890</v>
      </c>
    </row>
    <row r="83" ht="14.25" customHeight="1">
      <c r="A83" s="100">
        <v>3.0</v>
      </c>
      <c r="B83" s="100" t="s">
        <v>35891</v>
      </c>
      <c r="C83" s="100" t="s">
        <v>35782</v>
      </c>
      <c r="D83" s="100" t="s">
        <v>35741</v>
      </c>
      <c r="E83" s="103" t="s">
        <v>35892</v>
      </c>
    </row>
    <row r="84" ht="14.25" customHeight="1">
      <c r="A84" s="100">
        <v>43054.0</v>
      </c>
      <c r="B84" s="100" t="s">
        <v>35893</v>
      </c>
      <c r="C84" s="100" t="s">
        <v>35889</v>
      </c>
      <c r="D84" s="100" t="s">
        <v>35741</v>
      </c>
      <c r="E84" s="103" t="s">
        <v>35894</v>
      </c>
    </row>
    <row r="85" ht="14.25" customHeight="1">
      <c r="A85" s="100">
        <v>42402.0</v>
      </c>
      <c r="B85" s="100" t="s">
        <v>35895</v>
      </c>
      <c r="C85" s="100" t="s">
        <v>35889</v>
      </c>
      <c r="D85" s="100" t="s">
        <v>35741</v>
      </c>
      <c r="E85" s="103" t="s">
        <v>35896</v>
      </c>
    </row>
    <row r="86" ht="14.25" customHeight="1">
      <c r="A86" s="100">
        <v>42403.0</v>
      </c>
      <c r="B86" s="100" t="s">
        <v>35897</v>
      </c>
      <c r="C86" s="100" t="s">
        <v>35889</v>
      </c>
      <c r="D86" s="100" t="s">
        <v>35741</v>
      </c>
      <c r="E86" s="103" t="s">
        <v>35898</v>
      </c>
    </row>
    <row r="87" ht="14.25" customHeight="1">
      <c r="A87" s="100">
        <v>42404.0</v>
      </c>
      <c r="B87" s="100" t="s">
        <v>35899</v>
      </c>
      <c r="C87" s="100" t="s">
        <v>35889</v>
      </c>
      <c r="D87" s="100" t="s">
        <v>35741</v>
      </c>
      <c r="E87" s="103" t="s">
        <v>35900</v>
      </c>
    </row>
    <row r="88" ht="14.25" customHeight="1">
      <c r="A88" s="100">
        <v>42405.0</v>
      </c>
      <c r="B88" s="100" t="s">
        <v>35901</v>
      </c>
      <c r="C88" s="100" t="s">
        <v>35889</v>
      </c>
      <c r="D88" s="100" t="s">
        <v>35741</v>
      </c>
      <c r="E88" s="103" t="s">
        <v>35902</v>
      </c>
    </row>
    <row r="89" ht="14.25" customHeight="1">
      <c r="A89" s="100">
        <v>34341.0</v>
      </c>
      <c r="B89" s="100" t="s">
        <v>35903</v>
      </c>
      <c r="C89" s="100" t="s">
        <v>35889</v>
      </c>
      <c r="D89" s="100" t="s">
        <v>35741</v>
      </c>
      <c r="E89" s="103" t="s">
        <v>35904</v>
      </c>
    </row>
    <row r="90" ht="14.25" customHeight="1">
      <c r="A90" s="100">
        <v>43053.0</v>
      </c>
      <c r="B90" s="100" t="s">
        <v>35905</v>
      </c>
      <c r="C90" s="100" t="s">
        <v>35889</v>
      </c>
      <c r="D90" s="100" t="s">
        <v>35741</v>
      </c>
      <c r="E90" s="103" t="s">
        <v>35906</v>
      </c>
    </row>
    <row r="91" ht="14.25" customHeight="1">
      <c r="A91" s="100">
        <v>43058.0</v>
      </c>
      <c r="B91" s="100" t="s">
        <v>35907</v>
      </c>
      <c r="C91" s="100" t="s">
        <v>35889</v>
      </c>
      <c r="D91" s="100" t="s">
        <v>35741</v>
      </c>
      <c r="E91" s="103" t="s">
        <v>35908</v>
      </c>
    </row>
    <row r="92" ht="14.25" customHeight="1">
      <c r="A92" s="100">
        <v>34.0</v>
      </c>
      <c r="B92" s="100" t="s">
        <v>35909</v>
      </c>
      <c r="C92" s="100" t="s">
        <v>35889</v>
      </c>
      <c r="D92" s="100" t="s">
        <v>35741</v>
      </c>
      <c r="E92" s="103" t="s">
        <v>35910</v>
      </c>
    </row>
    <row r="93" ht="14.25" customHeight="1">
      <c r="A93" s="100">
        <v>43055.0</v>
      </c>
      <c r="B93" s="100" t="s">
        <v>35911</v>
      </c>
      <c r="C93" s="100" t="s">
        <v>35889</v>
      </c>
      <c r="D93" s="100" t="s">
        <v>35737</v>
      </c>
      <c r="E93" s="103" t="s">
        <v>35912</v>
      </c>
    </row>
    <row r="94" ht="14.25" customHeight="1">
      <c r="A94" s="100">
        <v>43056.0</v>
      </c>
      <c r="B94" s="100" t="s">
        <v>35913</v>
      </c>
      <c r="C94" s="100" t="s">
        <v>35889</v>
      </c>
      <c r="D94" s="100" t="s">
        <v>35741</v>
      </c>
      <c r="E94" s="103" t="s">
        <v>35914</v>
      </c>
    </row>
    <row r="95" ht="14.25" customHeight="1">
      <c r="A95" s="100">
        <v>43057.0</v>
      </c>
      <c r="B95" s="100" t="s">
        <v>35915</v>
      </c>
      <c r="C95" s="100" t="s">
        <v>35889</v>
      </c>
      <c r="D95" s="100" t="s">
        <v>35741</v>
      </c>
      <c r="E95" s="103" t="s">
        <v>35916</v>
      </c>
    </row>
    <row r="96" ht="14.25" customHeight="1">
      <c r="A96" s="100">
        <v>34449.0</v>
      </c>
      <c r="B96" s="100" t="s">
        <v>35917</v>
      </c>
      <c r="C96" s="100" t="s">
        <v>35889</v>
      </c>
      <c r="D96" s="100" t="s">
        <v>35741</v>
      </c>
      <c r="E96" s="103" t="s">
        <v>35918</v>
      </c>
    </row>
    <row r="97" ht="14.25" customHeight="1">
      <c r="A97" s="100">
        <v>32.0</v>
      </c>
      <c r="B97" s="100" t="s">
        <v>35919</v>
      </c>
      <c r="C97" s="100" t="s">
        <v>35889</v>
      </c>
      <c r="D97" s="100" t="s">
        <v>35741</v>
      </c>
      <c r="E97" s="103" t="s">
        <v>35920</v>
      </c>
    </row>
    <row r="98" ht="14.25" customHeight="1">
      <c r="A98" s="100">
        <v>33.0</v>
      </c>
      <c r="B98" s="100" t="s">
        <v>35921</v>
      </c>
      <c r="C98" s="100" t="s">
        <v>35889</v>
      </c>
      <c r="D98" s="100" t="s">
        <v>35741</v>
      </c>
      <c r="E98" s="103" t="s">
        <v>35922</v>
      </c>
    </row>
    <row r="99" ht="14.25" customHeight="1">
      <c r="A99" s="100">
        <v>43061.0</v>
      </c>
      <c r="B99" s="100" t="s">
        <v>35923</v>
      </c>
      <c r="C99" s="100" t="s">
        <v>35889</v>
      </c>
      <c r="D99" s="100" t="s">
        <v>35741</v>
      </c>
      <c r="E99" s="103" t="s">
        <v>35924</v>
      </c>
    </row>
    <row r="100" ht="14.25" customHeight="1">
      <c r="A100" s="100">
        <v>43059.0</v>
      </c>
      <c r="B100" s="100" t="s">
        <v>35925</v>
      </c>
      <c r="C100" s="100" t="s">
        <v>35889</v>
      </c>
      <c r="D100" s="100" t="s">
        <v>35741</v>
      </c>
      <c r="E100" s="103" t="s">
        <v>35926</v>
      </c>
    </row>
    <row r="101" ht="14.25" customHeight="1">
      <c r="A101" s="100">
        <v>43062.0</v>
      </c>
      <c r="B101" s="100" t="s">
        <v>35927</v>
      </c>
      <c r="C101" s="100" t="s">
        <v>35889</v>
      </c>
      <c r="D101" s="100" t="s">
        <v>35741</v>
      </c>
      <c r="E101" s="103" t="s">
        <v>35928</v>
      </c>
    </row>
    <row r="102" ht="14.25" customHeight="1">
      <c r="A102" s="100">
        <v>43060.0</v>
      </c>
      <c r="B102" s="100" t="s">
        <v>35929</v>
      </c>
      <c r="C102" s="100" t="s">
        <v>35889</v>
      </c>
      <c r="D102" s="100" t="s">
        <v>35741</v>
      </c>
      <c r="E102" s="103" t="s">
        <v>35930</v>
      </c>
    </row>
    <row r="103" ht="14.25" customHeight="1">
      <c r="A103" s="100">
        <v>20063.0</v>
      </c>
      <c r="B103" s="100" t="s">
        <v>35931</v>
      </c>
      <c r="C103" s="100" t="s">
        <v>35740</v>
      </c>
      <c r="D103" s="100" t="s">
        <v>35767</v>
      </c>
      <c r="E103" s="103" t="s">
        <v>35932</v>
      </c>
    </row>
    <row r="104" ht="14.25" customHeight="1">
      <c r="A104" s="100">
        <v>40410.0</v>
      </c>
      <c r="B104" s="100" t="s">
        <v>35933</v>
      </c>
      <c r="C104" s="100" t="s">
        <v>35740</v>
      </c>
      <c r="D104" s="100" t="s">
        <v>35767</v>
      </c>
      <c r="E104" s="103" t="s">
        <v>35934</v>
      </c>
    </row>
    <row r="105" ht="14.25" customHeight="1">
      <c r="A105" s="100">
        <v>40411.0</v>
      </c>
      <c r="B105" s="100" t="s">
        <v>35935</v>
      </c>
      <c r="C105" s="100" t="s">
        <v>35740</v>
      </c>
      <c r="D105" s="100" t="s">
        <v>35767</v>
      </c>
      <c r="E105" s="103" t="s">
        <v>35936</v>
      </c>
    </row>
    <row r="106" ht="14.25" customHeight="1">
      <c r="A106" s="100">
        <v>40412.0</v>
      </c>
      <c r="B106" s="100" t="s">
        <v>35937</v>
      </c>
      <c r="C106" s="100" t="s">
        <v>35740</v>
      </c>
      <c r="D106" s="100" t="s">
        <v>35767</v>
      </c>
      <c r="E106" s="103" t="s">
        <v>35938</v>
      </c>
    </row>
    <row r="107" ht="14.25" customHeight="1">
      <c r="A107" s="100">
        <v>38838.0</v>
      </c>
      <c r="B107" s="100" t="s">
        <v>35939</v>
      </c>
      <c r="C107" s="100" t="s">
        <v>35740</v>
      </c>
      <c r="D107" s="100" t="s">
        <v>35767</v>
      </c>
      <c r="E107" s="103" t="s">
        <v>35940</v>
      </c>
    </row>
    <row r="108" ht="14.25" customHeight="1">
      <c r="A108" s="100">
        <v>38839.0</v>
      </c>
      <c r="B108" s="100" t="s">
        <v>35941</v>
      </c>
      <c r="C108" s="100" t="s">
        <v>35740</v>
      </c>
      <c r="D108" s="100" t="s">
        <v>35767</v>
      </c>
      <c r="E108" s="103" t="s">
        <v>35942</v>
      </c>
    </row>
    <row r="109" ht="14.25" customHeight="1">
      <c r="A109" s="100">
        <v>55.0</v>
      </c>
      <c r="B109" s="100" t="s">
        <v>35943</v>
      </c>
      <c r="C109" s="100" t="s">
        <v>35740</v>
      </c>
      <c r="D109" s="100" t="s">
        <v>35767</v>
      </c>
      <c r="E109" s="103" t="s">
        <v>35944</v>
      </c>
    </row>
    <row r="110" ht="14.25" customHeight="1">
      <c r="A110" s="100">
        <v>61.0</v>
      </c>
      <c r="B110" s="100" t="s">
        <v>35945</v>
      </c>
      <c r="C110" s="100" t="s">
        <v>35740</v>
      </c>
      <c r="D110" s="100" t="s">
        <v>35767</v>
      </c>
      <c r="E110" s="103" t="s">
        <v>35946</v>
      </c>
    </row>
    <row r="111" ht="14.25" customHeight="1">
      <c r="A111" s="100">
        <v>62.0</v>
      </c>
      <c r="B111" s="100" t="s">
        <v>35947</v>
      </c>
      <c r="C111" s="100" t="s">
        <v>35740</v>
      </c>
      <c r="D111" s="100" t="s">
        <v>35767</v>
      </c>
      <c r="E111" s="103" t="s">
        <v>35948</v>
      </c>
    </row>
    <row r="112" ht="14.25" customHeight="1">
      <c r="A112" s="100">
        <v>77.0</v>
      </c>
      <c r="B112" s="100" t="s">
        <v>35949</v>
      </c>
      <c r="C112" s="100" t="s">
        <v>35740</v>
      </c>
      <c r="D112" s="100" t="s">
        <v>35741</v>
      </c>
      <c r="E112" s="103" t="s">
        <v>35950</v>
      </c>
    </row>
    <row r="113" ht="14.25" customHeight="1">
      <c r="A113" s="100">
        <v>76.0</v>
      </c>
      <c r="B113" s="100" t="s">
        <v>35951</v>
      </c>
      <c r="C113" s="100" t="s">
        <v>35740</v>
      </c>
      <c r="D113" s="100" t="s">
        <v>35741</v>
      </c>
      <c r="E113" s="103" t="s">
        <v>35952</v>
      </c>
    </row>
    <row r="114" ht="14.25" customHeight="1">
      <c r="A114" s="100">
        <v>67.0</v>
      </c>
      <c r="B114" s="100" t="s">
        <v>35953</v>
      </c>
      <c r="C114" s="100" t="s">
        <v>35740</v>
      </c>
      <c r="D114" s="100" t="s">
        <v>35741</v>
      </c>
      <c r="E114" s="103" t="s">
        <v>35954</v>
      </c>
    </row>
    <row r="115" ht="14.25" customHeight="1">
      <c r="A115" s="100">
        <v>71.0</v>
      </c>
      <c r="B115" s="100" t="s">
        <v>35955</v>
      </c>
      <c r="C115" s="100" t="s">
        <v>35740</v>
      </c>
      <c r="D115" s="100" t="s">
        <v>35741</v>
      </c>
      <c r="E115" s="103" t="s">
        <v>35956</v>
      </c>
    </row>
    <row r="116" ht="14.25" customHeight="1">
      <c r="A116" s="100">
        <v>73.0</v>
      </c>
      <c r="B116" s="100" t="s">
        <v>35957</v>
      </c>
      <c r="C116" s="100" t="s">
        <v>35740</v>
      </c>
      <c r="D116" s="100" t="s">
        <v>35741</v>
      </c>
      <c r="E116" s="103" t="s">
        <v>35958</v>
      </c>
    </row>
    <row r="117" ht="14.25" customHeight="1">
      <c r="A117" s="100">
        <v>103.0</v>
      </c>
      <c r="B117" s="100" t="s">
        <v>35959</v>
      </c>
      <c r="C117" s="100" t="s">
        <v>35740</v>
      </c>
      <c r="D117" s="100" t="s">
        <v>35741</v>
      </c>
      <c r="E117" s="103" t="s">
        <v>35960</v>
      </c>
    </row>
    <row r="118" ht="14.25" customHeight="1">
      <c r="A118" s="100">
        <v>107.0</v>
      </c>
      <c r="B118" s="100" t="s">
        <v>35961</v>
      </c>
      <c r="C118" s="100" t="s">
        <v>35740</v>
      </c>
      <c r="D118" s="100" t="s">
        <v>35741</v>
      </c>
      <c r="E118" s="103" t="s">
        <v>35962</v>
      </c>
    </row>
    <row r="119" ht="14.25" customHeight="1">
      <c r="A119" s="100">
        <v>65.0</v>
      </c>
      <c r="B119" s="100" t="s">
        <v>35963</v>
      </c>
      <c r="C119" s="100" t="s">
        <v>35740</v>
      </c>
      <c r="D119" s="100" t="s">
        <v>35741</v>
      </c>
      <c r="E119" s="103" t="s">
        <v>35964</v>
      </c>
    </row>
    <row r="120" ht="14.25" customHeight="1">
      <c r="A120" s="100">
        <v>108.0</v>
      </c>
      <c r="B120" s="100" t="s">
        <v>35965</v>
      </c>
      <c r="C120" s="100" t="s">
        <v>35740</v>
      </c>
      <c r="D120" s="100" t="s">
        <v>35741</v>
      </c>
      <c r="E120" s="103" t="s">
        <v>35816</v>
      </c>
    </row>
    <row r="121" ht="14.25" customHeight="1">
      <c r="A121" s="100">
        <v>110.0</v>
      </c>
      <c r="B121" s="100" t="s">
        <v>35966</v>
      </c>
      <c r="C121" s="100" t="s">
        <v>35740</v>
      </c>
      <c r="D121" s="100" t="s">
        <v>35741</v>
      </c>
      <c r="E121" s="103" t="s">
        <v>35967</v>
      </c>
    </row>
    <row r="122" ht="14.25" customHeight="1">
      <c r="A122" s="100">
        <v>109.0</v>
      </c>
      <c r="B122" s="100" t="s">
        <v>35968</v>
      </c>
      <c r="C122" s="100" t="s">
        <v>35740</v>
      </c>
      <c r="D122" s="100" t="s">
        <v>35741</v>
      </c>
      <c r="E122" s="103" t="s">
        <v>35969</v>
      </c>
    </row>
    <row r="123" ht="14.25" customHeight="1">
      <c r="A123" s="100">
        <v>111.0</v>
      </c>
      <c r="B123" s="100" t="s">
        <v>35970</v>
      </c>
      <c r="C123" s="100" t="s">
        <v>35740</v>
      </c>
      <c r="D123" s="100" t="s">
        <v>35741</v>
      </c>
      <c r="E123" s="103" t="s">
        <v>35971</v>
      </c>
    </row>
    <row r="124" ht="14.25" customHeight="1">
      <c r="A124" s="100">
        <v>112.0</v>
      </c>
      <c r="B124" s="100" t="s">
        <v>35972</v>
      </c>
      <c r="C124" s="100" t="s">
        <v>35740</v>
      </c>
      <c r="D124" s="100" t="s">
        <v>35741</v>
      </c>
      <c r="E124" s="103" t="s">
        <v>35973</v>
      </c>
    </row>
    <row r="125" ht="14.25" customHeight="1">
      <c r="A125" s="100">
        <v>113.0</v>
      </c>
      <c r="B125" s="100" t="s">
        <v>35974</v>
      </c>
      <c r="C125" s="100" t="s">
        <v>35740</v>
      </c>
      <c r="D125" s="100" t="s">
        <v>35741</v>
      </c>
      <c r="E125" s="103" t="s">
        <v>35975</v>
      </c>
    </row>
    <row r="126" ht="14.25" customHeight="1">
      <c r="A126" s="100">
        <v>104.0</v>
      </c>
      <c r="B126" s="100" t="s">
        <v>35976</v>
      </c>
      <c r="C126" s="100" t="s">
        <v>35740</v>
      </c>
      <c r="D126" s="100" t="s">
        <v>35741</v>
      </c>
      <c r="E126" s="103" t="s">
        <v>35977</v>
      </c>
    </row>
    <row r="127" ht="14.25" customHeight="1">
      <c r="A127" s="100">
        <v>102.0</v>
      </c>
      <c r="B127" s="100" t="s">
        <v>35978</v>
      </c>
      <c r="C127" s="100" t="s">
        <v>35740</v>
      </c>
      <c r="D127" s="100" t="s">
        <v>35741</v>
      </c>
      <c r="E127" s="103" t="s">
        <v>35979</v>
      </c>
    </row>
    <row r="128" ht="14.25" customHeight="1">
      <c r="A128" s="100">
        <v>95.0</v>
      </c>
      <c r="B128" s="100" t="s">
        <v>35980</v>
      </c>
      <c r="C128" s="100" t="s">
        <v>35740</v>
      </c>
      <c r="D128" s="100" t="s">
        <v>35741</v>
      </c>
      <c r="E128" s="103" t="s">
        <v>35981</v>
      </c>
    </row>
    <row r="129" ht="14.25" customHeight="1">
      <c r="A129" s="100">
        <v>96.0</v>
      </c>
      <c r="B129" s="100" t="s">
        <v>35982</v>
      </c>
      <c r="C129" s="100" t="s">
        <v>35740</v>
      </c>
      <c r="D129" s="100" t="s">
        <v>35741</v>
      </c>
      <c r="E129" s="103" t="s">
        <v>35900</v>
      </c>
    </row>
    <row r="130" ht="14.25" customHeight="1">
      <c r="A130" s="100">
        <v>97.0</v>
      </c>
      <c r="B130" s="100" t="s">
        <v>35983</v>
      </c>
      <c r="C130" s="100" t="s">
        <v>35740</v>
      </c>
      <c r="D130" s="100" t="s">
        <v>35741</v>
      </c>
      <c r="E130" s="103" t="s">
        <v>35984</v>
      </c>
    </row>
    <row r="131" ht="14.25" customHeight="1">
      <c r="A131" s="100">
        <v>98.0</v>
      </c>
      <c r="B131" s="100" t="s">
        <v>35985</v>
      </c>
      <c r="C131" s="100" t="s">
        <v>35740</v>
      </c>
      <c r="D131" s="100" t="s">
        <v>35741</v>
      </c>
      <c r="E131" s="103" t="s">
        <v>35986</v>
      </c>
    </row>
    <row r="132" ht="14.25" customHeight="1">
      <c r="A132" s="100">
        <v>99.0</v>
      </c>
      <c r="B132" s="100" t="s">
        <v>35987</v>
      </c>
      <c r="C132" s="100" t="s">
        <v>35740</v>
      </c>
      <c r="D132" s="100" t="s">
        <v>35741</v>
      </c>
      <c r="E132" s="103" t="s">
        <v>35988</v>
      </c>
    </row>
    <row r="133" ht="14.25" customHeight="1">
      <c r="A133" s="100">
        <v>100.0</v>
      </c>
      <c r="B133" s="100" t="s">
        <v>35989</v>
      </c>
      <c r="C133" s="100" t="s">
        <v>35740</v>
      </c>
      <c r="D133" s="100" t="s">
        <v>35741</v>
      </c>
      <c r="E133" s="103" t="s">
        <v>35990</v>
      </c>
    </row>
    <row r="134" ht="14.25" customHeight="1">
      <c r="A134" s="100">
        <v>75.0</v>
      </c>
      <c r="B134" s="100" t="s">
        <v>35991</v>
      </c>
      <c r="C134" s="100" t="s">
        <v>35740</v>
      </c>
      <c r="D134" s="100" t="s">
        <v>35741</v>
      </c>
      <c r="E134" s="103" t="s">
        <v>35992</v>
      </c>
    </row>
    <row r="135" ht="14.25" customHeight="1">
      <c r="A135" s="100">
        <v>114.0</v>
      </c>
      <c r="B135" s="100" t="s">
        <v>35993</v>
      </c>
      <c r="C135" s="100" t="s">
        <v>35740</v>
      </c>
      <c r="D135" s="100" t="s">
        <v>35741</v>
      </c>
      <c r="E135" s="103" t="s">
        <v>35994</v>
      </c>
    </row>
    <row r="136" ht="14.25" customHeight="1">
      <c r="A136" s="100">
        <v>68.0</v>
      </c>
      <c r="B136" s="100" t="s">
        <v>35995</v>
      </c>
      <c r="C136" s="100" t="s">
        <v>35740</v>
      </c>
      <c r="D136" s="100" t="s">
        <v>35741</v>
      </c>
      <c r="E136" s="103" t="s">
        <v>35996</v>
      </c>
    </row>
    <row r="137" ht="14.25" customHeight="1">
      <c r="A137" s="100">
        <v>86.0</v>
      </c>
      <c r="B137" s="100" t="s">
        <v>35997</v>
      </c>
      <c r="C137" s="100" t="s">
        <v>35740</v>
      </c>
      <c r="D137" s="100" t="s">
        <v>35741</v>
      </c>
      <c r="E137" s="103" t="s">
        <v>35998</v>
      </c>
    </row>
    <row r="138" ht="14.25" customHeight="1">
      <c r="A138" s="100">
        <v>66.0</v>
      </c>
      <c r="B138" s="100" t="s">
        <v>35999</v>
      </c>
      <c r="C138" s="100" t="s">
        <v>35740</v>
      </c>
      <c r="D138" s="100" t="s">
        <v>35741</v>
      </c>
      <c r="E138" s="103" t="s">
        <v>36000</v>
      </c>
    </row>
    <row r="139" ht="14.25" customHeight="1">
      <c r="A139" s="100">
        <v>69.0</v>
      </c>
      <c r="B139" s="100" t="s">
        <v>36001</v>
      </c>
      <c r="C139" s="100" t="s">
        <v>35740</v>
      </c>
      <c r="D139" s="100" t="s">
        <v>35741</v>
      </c>
      <c r="E139" s="103" t="s">
        <v>36002</v>
      </c>
    </row>
    <row r="140" ht="14.25" customHeight="1">
      <c r="A140" s="100">
        <v>83.0</v>
      </c>
      <c r="B140" s="100" t="s">
        <v>36003</v>
      </c>
      <c r="C140" s="100" t="s">
        <v>35740</v>
      </c>
      <c r="D140" s="100" t="s">
        <v>35741</v>
      </c>
      <c r="E140" s="103" t="s">
        <v>36004</v>
      </c>
    </row>
    <row r="141" ht="14.25" customHeight="1">
      <c r="A141" s="100">
        <v>74.0</v>
      </c>
      <c r="B141" s="100" t="s">
        <v>36005</v>
      </c>
      <c r="C141" s="100" t="s">
        <v>35740</v>
      </c>
      <c r="D141" s="100" t="s">
        <v>35741</v>
      </c>
      <c r="E141" s="103" t="s">
        <v>36006</v>
      </c>
    </row>
    <row r="142" ht="14.25" customHeight="1">
      <c r="A142" s="100">
        <v>106.0</v>
      </c>
      <c r="B142" s="100" t="s">
        <v>36007</v>
      </c>
      <c r="C142" s="100" t="s">
        <v>35740</v>
      </c>
      <c r="D142" s="100" t="s">
        <v>35741</v>
      </c>
      <c r="E142" s="103" t="s">
        <v>36008</v>
      </c>
    </row>
    <row r="143" ht="14.25" customHeight="1">
      <c r="A143" s="100">
        <v>87.0</v>
      </c>
      <c r="B143" s="100" t="s">
        <v>36009</v>
      </c>
      <c r="C143" s="100" t="s">
        <v>35740</v>
      </c>
      <c r="D143" s="100" t="s">
        <v>35741</v>
      </c>
      <c r="E143" s="103" t="s">
        <v>36010</v>
      </c>
    </row>
    <row r="144" ht="14.25" customHeight="1">
      <c r="A144" s="100">
        <v>88.0</v>
      </c>
      <c r="B144" s="100" t="s">
        <v>36011</v>
      </c>
      <c r="C144" s="100" t="s">
        <v>35740</v>
      </c>
      <c r="D144" s="100" t="s">
        <v>35741</v>
      </c>
      <c r="E144" s="103" t="s">
        <v>36012</v>
      </c>
    </row>
    <row r="145" ht="14.25" customHeight="1">
      <c r="A145" s="100">
        <v>89.0</v>
      </c>
      <c r="B145" s="100" t="s">
        <v>36013</v>
      </c>
      <c r="C145" s="100" t="s">
        <v>35740</v>
      </c>
      <c r="D145" s="100" t="s">
        <v>35741</v>
      </c>
      <c r="E145" s="103" t="s">
        <v>36014</v>
      </c>
    </row>
    <row r="146" ht="14.25" customHeight="1">
      <c r="A146" s="100">
        <v>90.0</v>
      </c>
      <c r="B146" s="100" t="s">
        <v>36015</v>
      </c>
      <c r="C146" s="100" t="s">
        <v>35740</v>
      </c>
      <c r="D146" s="100" t="s">
        <v>35741</v>
      </c>
      <c r="E146" s="103" t="s">
        <v>36016</v>
      </c>
    </row>
    <row r="147" ht="14.25" customHeight="1">
      <c r="A147" s="100">
        <v>81.0</v>
      </c>
      <c r="B147" s="100" t="s">
        <v>36017</v>
      </c>
      <c r="C147" s="100" t="s">
        <v>35740</v>
      </c>
      <c r="D147" s="100" t="s">
        <v>35741</v>
      </c>
      <c r="E147" s="103" t="s">
        <v>36018</v>
      </c>
    </row>
    <row r="148" ht="14.25" customHeight="1">
      <c r="A148" s="100">
        <v>82.0</v>
      </c>
      <c r="B148" s="100" t="s">
        <v>36019</v>
      </c>
      <c r="C148" s="100" t="s">
        <v>35740</v>
      </c>
      <c r="D148" s="100" t="s">
        <v>35741</v>
      </c>
      <c r="E148" s="103" t="s">
        <v>36020</v>
      </c>
    </row>
    <row r="149" ht="14.25" customHeight="1">
      <c r="A149" s="100">
        <v>105.0</v>
      </c>
      <c r="B149" s="100" t="s">
        <v>36021</v>
      </c>
      <c r="C149" s="100" t="s">
        <v>35740</v>
      </c>
      <c r="D149" s="100" t="s">
        <v>35741</v>
      </c>
      <c r="E149" s="103" t="s">
        <v>36022</v>
      </c>
    </row>
    <row r="150" ht="14.25" customHeight="1">
      <c r="A150" s="100">
        <v>60.0</v>
      </c>
      <c r="B150" s="100" t="s">
        <v>36023</v>
      </c>
      <c r="C150" s="100" t="s">
        <v>35740</v>
      </c>
      <c r="D150" s="100" t="s">
        <v>35767</v>
      </c>
      <c r="E150" s="103" t="s">
        <v>36024</v>
      </c>
    </row>
    <row r="151" ht="14.25" customHeight="1">
      <c r="A151" s="100">
        <v>72.0</v>
      </c>
      <c r="B151" s="100" t="s">
        <v>36025</v>
      </c>
      <c r="C151" s="100" t="s">
        <v>35740</v>
      </c>
      <c r="D151" s="100" t="s">
        <v>35741</v>
      </c>
      <c r="E151" s="103" t="s">
        <v>36026</v>
      </c>
    </row>
    <row r="152" ht="14.25" customHeight="1">
      <c r="A152" s="100">
        <v>70.0</v>
      </c>
      <c r="B152" s="100" t="s">
        <v>36027</v>
      </c>
      <c r="C152" s="100" t="s">
        <v>35740</v>
      </c>
      <c r="D152" s="100" t="s">
        <v>35741</v>
      </c>
      <c r="E152" s="103" t="s">
        <v>36028</v>
      </c>
    </row>
    <row r="153" ht="14.25" customHeight="1">
      <c r="A153" s="100">
        <v>85.0</v>
      </c>
      <c r="B153" s="100" t="s">
        <v>36029</v>
      </c>
      <c r="C153" s="100" t="s">
        <v>35740</v>
      </c>
      <c r="D153" s="100" t="s">
        <v>35741</v>
      </c>
      <c r="E153" s="103" t="s">
        <v>36030</v>
      </c>
    </row>
    <row r="154" ht="14.25" customHeight="1">
      <c r="A154" s="100">
        <v>84.0</v>
      </c>
      <c r="B154" s="100" t="s">
        <v>36031</v>
      </c>
      <c r="C154" s="100" t="s">
        <v>35740</v>
      </c>
      <c r="D154" s="100" t="s">
        <v>35741</v>
      </c>
      <c r="E154" s="103" t="s">
        <v>36032</v>
      </c>
    </row>
    <row r="155" ht="14.25" customHeight="1">
      <c r="A155" s="100">
        <v>37997.0</v>
      </c>
      <c r="B155" s="100" t="s">
        <v>36033</v>
      </c>
      <c r="C155" s="100" t="s">
        <v>35740</v>
      </c>
      <c r="D155" s="100" t="s">
        <v>35741</v>
      </c>
      <c r="E155" s="103" t="s">
        <v>36034</v>
      </c>
    </row>
    <row r="156" ht="14.25" customHeight="1">
      <c r="A156" s="100">
        <v>37998.0</v>
      </c>
      <c r="B156" s="100" t="s">
        <v>36035</v>
      </c>
      <c r="C156" s="100" t="s">
        <v>35740</v>
      </c>
      <c r="D156" s="100" t="s">
        <v>35741</v>
      </c>
      <c r="E156" s="103" t="s">
        <v>36036</v>
      </c>
    </row>
    <row r="157" ht="14.25" customHeight="1">
      <c r="A157" s="100">
        <v>10899.0</v>
      </c>
      <c r="B157" s="100" t="s">
        <v>36037</v>
      </c>
      <c r="C157" s="100" t="s">
        <v>35740</v>
      </c>
      <c r="D157" s="100" t="s">
        <v>35741</v>
      </c>
      <c r="E157" s="103" t="s">
        <v>35761</v>
      </c>
    </row>
    <row r="158" ht="14.25" customHeight="1">
      <c r="A158" s="100">
        <v>10900.0</v>
      </c>
      <c r="B158" s="100" t="s">
        <v>36038</v>
      </c>
      <c r="C158" s="100" t="s">
        <v>35740</v>
      </c>
      <c r="D158" s="100" t="s">
        <v>35741</v>
      </c>
      <c r="E158" s="103" t="s">
        <v>36039</v>
      </c>
    </row>
    <row r="159" ht="14.25" customHeight="1">
      <c r="A159" s="100">
        <v>46.0</v>
      </c>
      <c r="B159" s="100" t="s">
        <v>36040</v>
      </c>
      <c r="C159" s="100" t="s">
        <v>35740</v>
      </c>
      <c r="D159" s="100" t="s">
        <v>35767</v>
      </c>
      <c r="E159" s="103" t="s">
        <v>36041</v>
      </c>
    </row>
    <row r="160" ht="14.25" customHeight="1">
      <c r="A160" s="100">
        <v>51.0</v>
      </c>
      <c r="B160" s="100" t="s">
        <v>36042</v>
      </c>
      <c r="C160" s="100" t="s">
        <v>35740</v>
      </c>
      <c r="D160" s="100" t="s">
        <v>35767</v>
      </c>
      <c r="E160" s="103" t="s">
        <v>36043</v>
      </c>
    </row>
    <row r="161" ht="14.25" customHeight="1">
      <c r="A161" s="100">
        <v>12863.0</v>
      </c>
      <c r="B161" s="100" t="s">
        <v>36044</v>
      </c>
      <c r="C161" s="100" t="s">
        <v>35740</v>
      </c>
      <c r="D161" s="100" t="s">
        <v>35767</v>
      </c>
      <c r="E161" s="103" t="s">
        <v>36045</v>
      </c>
    </row>
    <row r="162" ht="14.25" customHeight="1">
      <c r="A162" s="100">
        <v>50.0</v>
      </c>
      <c r="B162" s="100" t="s">
        <v>36046</v>
      </c>
      <c r="C162" s="100" t="s">
        <v>35740</v>
      </c>
      <c r="D162" s="100" t="s">
        <v>35767</v>
      </c>
      <c r="E162" s="103" t="s">
        <v>36047</v>
      </c>
    </row>
    <row r="163" ht="14.25" customHeight="1">
      <c r="A163" s="100">
        <v>47.0</v>
      </c>
      <c r="B163" s="100" t="s">
        <v>36048</v>
      </c>
      <c r="C163" s="100" t="s">
        <v>35740</v>
      </c>
      <c r="D163" s="100" t="s">
        <v>35767</v>
      </c>
      <c r="E163" s="103" t="s">
        <v>36049</v>
      </c>
    </row>
    <row r="164" ht="14.25" customHeight="1">
      <c r="A164" s="100">
        <v>48.0</v>
      </c>
      <c r="B164" s="100" t="s">
        <v>36050</v>
      </c>
      <c r="C164" s="100" t="s">
        <v>35740</v>
      </c>
      <c r="D164" s="100" t="s">
        <v>35767</v>
      </c>
      <c r="E164" s="103" t="s">
        <v>35988</v>
      </c>
    </row>
    <row r="165" ht="14.25" customHeight="1">
      <c r="A165" s="100">
        <v>52.0</v>
      </c>
      <c r="B165" s="100" t="s">
        <v>36051</v>
      </c>
      <c r="C165" s="100" t="s">
        <v>35740</v>
      </c>
      <c r="D165" s="100" t="s">
        <v>35767</v>
      </c>
      <c r="E165" s="103" t="s">
        <v>36052</v>
      </c>
    </row>
    <row r="166" ht="14.25" customHeight="1">
      <c r="A166" s="100">
        <v>43.0</v>
      </c>
      <c r="B166" s="100" t="s">
        <v>36053</v>
      </c>
      <c r="C166" s="100" t="s">
        <v>35740</v>
      </c>
      <c r="D166" s="100" t="s">
        <v>35767</v>
      </c>
      <c r="E166" s="103" t="s">
        <v>36054</v>
      </c>
    </row>
    <row r="167" ht="14.25" customHeight="1">
      <c r="A167" s="100">
        <v>4791.0</v>
      </c>
      <c r="B167" s="100" t="s">
        <v>36055</v>
      </c>
      <c r="C167" s="100" t="s">
        <v>35889</v>
      </c>
      <c r="D167" s="100" t="s">
        <v>35741</v>
      </c>
      <c r="E167" s="103" t="s">
        <v>36056</v>
      </c>
    </row>
    <row r="168" ht="14.25" customHeight="1">
      <c r="A168" s="100">
        <v>157.0</v>
      </c>
      <c r="B168" s="100" t="s">
        <v>36057</v>
      </c>
      <c r="C168" s="100" t="s">
        <v>35889</v>
      </c>
      <c r="D168" s="100" t="s">
        <v>35741</v>
      </c>
      <c r="E168" s="103" t="s">
        <v>36058</v>
      </c>
    </row>
    <row r="169" ht="14.25" customHeight="1">
      <c r="A169" s="100">
        <v>156.0</v>
      </c>
      <c r="B169" s="100" t="s">
        <v>36059</v>
      </c>
      <c r="C169" s="100" t="s">
        <v>35889</v>
      </c>
      <c r="D169" s="100" t="s">
        <v>35741</v>
      </c>
      <c r="E169" s="103" t="s">
        <v>36060</v>
      </c>
    </row>
    <row r="170" ht="14.25" customHeight="1">
      <c r="A170" s="100">
        <v>131.0</v>
      </c>
      <c r="B170" s="100" t="s">
        <v>36061</v>
      </c>
      <c r="C170" s="100" t="s">
        <v>35889</v>
      </c>
      <c r="D170" s="100" t="s">
        <v>35741</v>
      </c>
      <c r="E170" s="103" t="s">
        <v>36062</v>
      </c>
    </row>
    <row r="171" ht="14.25" customHeight="1">
      <c r="A171" s="100">
        <v>39719.0</v>
      </c>
      <c r="B171" s="100" t="s">
        <v>36063</v>
      </c>
      <c r="C171" s="100" t="s">
        <v>35782</v>
      </c>
      <c r="D171" s="100" t="s">
        <v>35741</v>
      </c>
      <c r="E171" s="103" t="s">
        <v>36064</v>
      </c>
    </row>
    <row r="172" ht="14.25" customHeight="1">
      <c r="A172" s="100">
        <v>21114.0</v>
      </c>
      <c r="B172" s="100" t="s">
        <v>36065</v>
      </c>
      <c r="C172" s="100" t="s">
        <v>35740</v>
      </c>
      <c r="D172" s="100" t="s">
        <v>35741</v>
      </c>
      <c r="E172" s="103" t="s">
        <v>36066</v>
      </c>
    </row>
    <row r="173" ht="14.25" customHeight="1">
      <c r="A173" s="100">
        <v>119.0</v>
      </c>
      <c r="B173" s="100" t="s">
        <v>36067</v>
      </c>
      <c r="C173" s="100" t="s">
        <v>35740</v>
      </c>
      <c r="D173" s="100" t="s">
        <v>35737</v>
      </c>
      <c r="E173" s="103" t="s">
        <v>36068</v>
      </c>
    </row>
    <row r="174" ht="14.25" customHeight="1">
      <c r="A174" s="100">
        <v>20080.0</v>
      </c>
      <c r="B174" s="100" t="s">
        <v>36069</v>
      </c>
      <c r="C174" s="100" t="s">
        <v>35740</v>
      </c>
      <c r="D174" s="100" t="s">
        <v>35741</v>
      </c>
      <c r="E174" s="103" t="s">
        <v>36070</v>
      </c>
    </row>
    <row r="175" ht="14.25" customHeight="1">
      <c r="A175" s="100">
        <v>122.0</v>
      </c>
      <c r="B175" s="100" t="s">
        <v>36071</v>
      </c>
      <c r="C175" s="100" t="s">
        <v>35740</v>
      </c>
      <c r="D175" s="100" t="s">
        <v>35741</v>
      </c>
      <c r="E175" s="103" t="s">
        <v>36072</v>
      </c>
    </row>
    <row r="176" ht="14.25" customHeight="1">
      <c r="A176" s="100">
        <v>3410.0</v>
      </c>
      <c r="B176" s="100" t="s">
        <v>36073</v>
      </c>
      <c r="C176" s="100" t="s">
        <v>35889</v>
      </c>
      <c r="D176" s="100" t="s">
        <v>35741</v>
      </c>
      <c r="E176" s="103" t="s">
        <v>36074</v>
      </c>
    </row>
    <row r="177" ht="14.25" customHeight="1">
      <c r="A177" s="100">
        <v>124.0</v>
      </c>
      <c r="B177" s="100" t="s">
        <v>36075</v>
      </c>
      <c r="C177" s="100" t="s">
        <v>35782</v>
      </c>
      <c r="D177" s="100" t="s">
        <v>35741</v>
      </c>
      <c r="E177" s="103" t="s">
        <v>36076</v>
      </c>
    </row>
    <row r="178" ht="14.25" customHeight="1">
      <c r="A178" s="100">
        <v>7334.0</v>
      </c>
      <c r="B178" s="100" t="s">
        <v>36077</v>
      </c>
      <c r="C178" s="100" t="s">
        <v>35782</v>
      </c>
      <c r="D178" s="100" t="s">
        <v>35741</v>
      </c>
      <c r="E178" s="103" t="s">
        <v>36078</v>
      </c>
    </row>
    <row r="179" ht="14.25" customHeight="1">
      <c r="A179" s="100">
        <v>123.0</v>
      </c>
      <c r="B179" s="100" t="s">
        <v>36079</v>
      </c>
      <c r="C179" s="100" t="s">
        <v>35782</v>
      </c>
      <c r="D179" s="100" t="s">
        <v>35737</v>
      </c>
      <c r="E179" s="103" t="s">
        <v>36080</v>
      </c>
    </row>
    <row r="180" ht="14.25" customHeight="1">
      <c r="A180" s="100">
        <v>127.0</v>
      </c>
      <c r="B180" s="100" t="s">
        <v>36081</v>
      </c>
      <c r="C180" s="100" t="s">
        <v>35782</v>
      </c>
      <c r="D180" s="100" t="s">
        <v>35741</v>
      </c>
      <c r="E180" s="103" t="s">
        <v>36082</v>
      </c>
    </row>
    <row r="181" ht="14.25" customHeight="1">
      <c r="A181" s="100">
        <v>41373.0</v>
      </c>
      <c r="B181" s="100" t="s">
        <v>36083</v>
      </c>
      <c r="C181" s="100" t="s">
        <v>35782</v>
      </c>
      <c r="D181" s="100" t="s">
        <v>35741</v>
      </c>
      <c r="E181" s="103" t="s">
        <v>36084</v>
      </c>
    </row>
    <row r="182" ht="14.25" customHeight="1">
      <c r="A182" s="100">
        <v>133.0</v>
      </c>
      <c r="B182" s="100" t="s">
        <v>36085</v>
      </c>
      <c r="C182" s="100" t="s">
        <v>35782</v>
      </c>
      <c r="D182" s="100" t="s">
        <v>35741</v>
      </c>
      <c r="E182" s="103" t="s">
        <v>36086</v>
      </c>
    </row>
    <row r="183" ht="14.25" customHeight="1">
      <c r="A183" s="100">
        <v>43617.0</v>
      </c>
      <c r="B183" s="100" t="s">
        <v>36087</v>
      </c>
      <c r="C183" s="100" t="s">
        <v>35782</v>
      </c>
      <c r="D183" s="100" t="s">
        <v>35741</v>
      </c>
      <c r="E183" s="103" t="s">
        <v>36088</v>
      </c>
    </row>
    <row r="184" ht="14.25" customHeight="1">
      <c r="A184" s="100">
        <v>132.0</v>
      </c>
      <c r="B184" s="100" t="s">
        <v>36089</v>
      </c>
      <c r="C184" s="100" t="s">
        <v>35782</v>
      </c>
      <c r="D184" s="100" t="s">
        <v>35741</v>
      </c>
      <c r="E184" s="103" t="s">
        <v>36090</v>
      </c>
    </row>
    <row r="185" ht="14.25" customHeight="1">
      <c r="A185" s="100">
        <v>43618.0</v>
      </c>
      <c r="B185" s="100" t="s">
        <v>36091</v>
      </c>
      <c r="C185" s="100" t="s">
        <v>35889</v>
      </c>
      <c r="D185" s="100" t="s">
        <v>35741</v>
      </c>
      <c r="E185" s="103" t="s">
        <v>36092</v>
      </c>
    </row>
    <row r="186" ht="14.25" customHeight="1">
      <c r="A186" s="100">
        <v>37476.0</v>
      </c>
      <c r="B186" s="100" t="s">
        <v>36093</v>
      </c>
      <c r="C186" s="100" t="s">
        <v>35740</v>
      </c>
      <c r="D186" s="100" t="s">
        <v>35741</v>
      </c>
      <c r="E186" s="103" t="s">
        <v>36094</v>
      </c>
    </row>
    <row r="187" ht="14.25" customHeight="1">
      <c r="A187" s="100">
        <v>37478.0</v>
      </c>
      <c r="B187" s="100" t="s">
        <v>36095</v>
      </c>
      <c r="C187" s="100" t="s">
        <v>35740</v>
      </c>
      <c r="D187" s="100" t="s">
        <v>35741</v>
      </c>
      <c r="E187" s="103" t="s">
        <v>36096</v>
      </c>
    </row>
    <row r="188" ht="14.25" customHeight="1">
      <c r="A188" s="100">
        <v>37477.0</v>
      </c>
      <c r="B188" s="100" t="s">
        <v>36097</v>
      </c>
      <c r="C188" s="100" t="s">
        <v>35740</v>
      </c>
      <c r="D188" s="100" t="s">
        <v>35741</v>
      </c>
      <c r="E188" s="103" t="s">
        <v>36098</v>
      </c>
    </row>
    <row r="189" ht="14.25" customHeight="1">
      <c r="A189" s="100">
        <v>37479.0</v>
      </c>
      <c r="B189" s="100" t="s">
        <v>36099</v>
      </c>
      <c r="C189" s="100" t="s">
        <v>35740</v>
      </c>
      <c r="D189" s="100" t="s">
        <v>35741</v>
      </c>
      <c r="E189" s="103" t="s">
        <v>36100</v>
      </c>
    </row>
    <row r="190" ht="14.25" customHeight="1">
      <c r="A190" s="100">
        <v>41632.0</v>
      </c>
      <c r="B190" s="100" t="s">
        <v>36101</v>
      </c>
      <c r="C190" s="100" t="s">
        <v>35740</v>
      </c>
      <c r="D190" s="100" t="s">
        <v>35741</v>
      </c>
      <c r="E190" s="103" t="s">
        <v>36102</v>
      </c>
    </row>
    <row r="191" ht="14.25" customHeight="1">
      <c r="A191" s="100">
        <v>41634.0</v>
      </c>
      <c r="B191" s="100" t="s">
        <v>36103</v>
      </c>
      <c r="C191" s="100" t="s">
        <v>35740</v>
      </c>
      <c r="D191" s="100" t="s">
        <v>35741</v>
      </c>
      <c r="E191" s="103" t="s">
        <v>36104</v>
      </c>
    </row>
    <row r="192" ht="14.25" customHeight="1">
      <c r="A192" s="100">
        <v>41633.0</v>
      </c>
      <c r="B192" s="100" t="s">
        <v>36105</v>
      </c>
      <c r="C192" s="100" t="s">
        <v>35740</v>
      </c>
      <c r="D192" s="100" t="s">
        <v>35741</v>
      </c>
      <c r="E192" s="103" t="s">
        <v>36106</v>
      </c>
    </row>
    <row r="193" ht="14.25" customHeight="1">
      <c r="A193" s="100">
        <v>41635.0</v>
      </c>
      <c r="B193" s="100" t="s">
        <v>36107</v>
      </c>
      <c r="C193" s="100" t="s">
        <v>35740</v>
      </c>
      <c r="D193" s="100" t="s">
        <v>35741</v>
      </c>
      <c r="E193" s="103" t="s">
        <v>36108</v>
      </c>
    </row>
    <row r="194" ht="14.25" customHeight="1">
      <c r="A194" s="100">
        <v>4319.0</v>
      </c>
      <c r="B194" s="100" t="s">
        <v>36109</v>
      </c>
      <c r="C194" s="100" t="s">
        <v>35740</v>
      </c>
      <c r="D194" s="100" t="s">
        <v>35741</v>
      </c>
      <c r="E194" s="103" t="s">
        <v>36110</v>
      </c>
    </row>
    <row r="195" ht="14.25" customHeight="1">
      <c r="A195" s="100">
        <v>42409.0</v>
      </c>
      <c r="B195" s="100" t="s">
        <v>36111</v>
      </c>
      <c r="C195" s="100" t="s">
        <v>35889</v>
      </c>
      <c r="D195" s="100" t="s">
        <v>35741</v>
      </c>
      <c r="E195" s="103" t="s">
        <v>36112</v>
      </c>
    </row>
    <row r="196" ht="14.25" customHeight="1">
      <c r="A196" s="100">
        <v>40553.0</v>
      </c>
      <c r="B196" s="100" t="s">
        <v>36113</v>
      </c>
      <c r="C196" s="100" t="s">
        <v>36114</v>
      </c>
      <c r="D196" s="100" t="s">
        <v>35767</v>
      </c>
      <c r="E196" s="103" t="s">
        <v>36115</v>
      </c>
    </row>
    <row r="197" ht="14.25" customHeight="1">
      <c r="A197" s="100">
        <v>6114.0</v>
      </c>
      <c r="B197" s="100" t="s">
        <v>36116</v>
      </c>
      <c r="C197" s="100" t="s">
        <v>36117</v>
      </c>
      <c r="D197" s="100" t="s">
        <v>35741</v>
      </c>
      <c r="E197" s="103" t="s">
        <v>36118</v>
      </c>
    </row>
    <row r="198" ht="14.25" customHeight="1">
      <c r="A198" s="100">
        <v>40912.0</v>
      </c>
      <c r="B198" s="100" t="s">
        <v>36119</v>
      </c>
      <c r="C198" s="100" t="s">
        <v>36120</v>
      </c>
      <c r="D198" s="100" t="s">
        <v>35741</v>
      </c>
      <c r="E198" s="103" t="s">
        <v>36121</v>
      </c>
    </row>
    <row r="199" ht="14.25" customHeight="1">
      <c r="A199" s="100">
        <v>247.0</v>
      </c>
      <c r="B199" s="100" t="s">
        <v>36122</v>
      </c>
      <c r="C199" s="100" t="s">
        <v>36117</v>
      </c>
      <c r="D199" s="100" t="s">
        <v>35741</v>
      </c>
      <c r="E199" s="103" t="s">
        <v>36123</v>
      </c>
    </row>
    <row r="200" ht="14.25" customHeight="1">
      <c r="A200" s="100">
        <v>40919.0</v>
      </c>
      <c r="B200" s="100" t="s">
        <v>36124</v>
      </c>
      <c r="C200" s="100" t="s">
        <v>36120</v>
      </c>
      <c r="D200" s="100" t="s">
        <v>35741</v>
      </c>
      <c r="E200" s="103" t="s">
        <v>36125</v>
      </c>
    </row>
    <row r="201" ht="14.25" customHeight="1">
      <c r="A201" s="100">
        <v>25958.0</v>
      </c>
      <c r="B201" s="100" t="s">
        <v>36126</v>
      </c>
      <c r="C201" s="100" t="s">
        <v>36117</v>
      </c>
      <c r="D201" s="100" t="s">
        <v>35741</v>
      </c>
      <c r="E201" s="103" t="s">
        <v>36127</v>
      </c>
    </row>
    <row r="202" ht="14.25" customHeight="1">
      <c r="A202" s="100">
        <v>40984.0</v>
      </c>
      <c r="B202" s="100" t="s">
        <v>36128</v>
      </c>
      <c r="C202" s="100" t="s">
        <v>36120</v>
      </c>
      <c r="D202" s="100" t="s">
        <v>35741</v>
      </c>
      <c r="E202" s="103" t="s">
        <v>36129</v>
      </c>
    </row>
    <row r="203" ht="14.25" customHeight="1">
      <c r="A203" s="100">
        <v>248.0</v>
      </c>
      <c r="B203" s="100" t="s">
        <v>36130</v>
      </c>
      <c r="C203" s="100" t="s">
        <v>36117</v>
      </c>
      <c r="D203" s="100" t="s">
        <v>35741</v>
      </c>
      <c r="E203" s="103" t="s">
        <v>36131</v>
      </c>
    </row>
    <row r="204" ht="14.25" customHeight="1">
      <c r="A204" s="100">
        <v>41086.0</v>
      </c>
      <c r="B204" s="100" t="s">
        <v>36132</v>
      </c>
      <c r="C204" s="100" t="s">
        <v>36120</v>
      </c>
      <c r="D204" s="100" t="s">
        <v>35741</v>
      </c>
      <c r="E204" s="103" t="s">
        <v>36133</v>
      </c>
    </row>
    <row r="205" ht="14.25" customHeight="1">
      <c r="A205" s="100">
        <v>34466.0</v>
      </c>
      <c r="B205" s="100" t="s">
        <v>36134</v>
      </c>
      <c r="C205" s="100" t="s">
        <v>36117</v>
      </c>
      <c r="D205" s="100" t="s">
        <v>35741</v>
      </c>
      <c r="E205" s="103" t="s">
        <v>36131</v>
      </c>
    </row>
    <row r="206" ht="14.25" customHeight="1">
      <c r="A206" s="100">
        <v>41083.0</v>
      </c>
      <c r="B206" s="100" t="s">
        <v>36135</v>
      </c>
      <c r="C206" s="100" t="s">
        <v>36120</v>
      </c>
      <c r="D206" s="100" t="s">
        <v>35741</v>
      </c>
      <c r="E206" s="103" t="s">
        <v>36133</v>
      </c>
    </row>
    <row r="207" ht="14.25" customHeight="1">
      <c r="A207" s="100">
        <v>252.0</v>
      </c>
      <c r="B207" s="100" t="s">
        <v>36136</v>
      </c>
      <c r="C207" s="100" t="s">
        <v>36117</v>
      </c>
      <c r="D207" s="100" t="s">
        <v>35741</v>
      </c>
      <c r="E207" s="103" t="s">
        <v>36137</v>
      </c>
    </row>
    <row r="208" ht="14.25" customHeight="1">
      <c r="A208" s="100">
        <v>40909.0</v>
      </c>
      <c r="B208" s="100" t="s">
        <v>36138</v>
      </c>
      <c r="C208" s="100" t="s">
        <v>36120</v>
      </c>
      <c r="D208" s="100" t="s">
        <v>35741</v>
      </c>
      <c r="E208" s="103" t="s">
        <v>36139</v>
      </c>
    </row>
    <row r="209" ht="14.25" customHeight="1">
      <c r="A209" s="100">
        <v>242.0</v>
      </c>
      <c r="B209" s="100" t="s">
        <v>36140</v>
      </c>
      <c r="C209" s="100" t="s">
        <v>36117</v>
      </c>
      <c r="D209" s="100" t="s">
        <v>35741</v>
      </c>
      <c r="E209" s="103" t="s">
        <v>36141</v>
      </c>
    </row>
    <row r="210" ht="14.25" customHeight="1">
      <c r="A210" s="100">
        <v>41085.0</v>
      </c>
      <c r="B210" s="100" t="s">
        <v>36142</v>
      </c>
      <c r="C210" s="100" t="s">
        <v>36120</v>
      </c>
      <c r="D210" s="100" t="s">
        <v>35741</v>
      </c>
      <c r="E210" s="103" t="s">
        <v>36143</v>
      </c>
    </row>
    <row r="211" ht="14.25" customHeight="1">
      <c r="A211" s="100">
        <v>427.0</v>
      </c>
      <c r="B211" s="100" t="s">
        <v>36144</v>
      </c>
      <c r="C211" s="100" t="s">
        <v>35740</v>
      </c>
      <c r="D211" s="100" t="s">
        <v>35767</v>
      </c>
      <c r="E211" s="103" t="s">
        <v>36145</v>
      </c>
    </row>
    <row r="212" ht="14.25" customHeight="1">
      <c r="A212" s="100">
        <v>417.0</v>
      </c>
      <c r="B212" s="100" t="s">
        <v>36146</v>
      </c>
      <c r="C212" s="100" t="s">
        <v>35740</v>
      </c>
      <c r="D212" s="100" t="s">
        <v>35767</v>
      </c>
      <c r="E212" s="103" t="s">
        <v>36147</v>
      </c>
    </row>
    <row r="213" ht="14.25" customHeight="1">
      <c r="A213" s="100">
        <v>11273.0</v>
      </c>
      <c r="B213" s="100" t="s">
        <v>36148</v>
      </c>
      <c r="C213" s="100" t="s">
        <v>35740</v>
      </c>
      <c r="D213" s="100" t="s">
        <v>35767</v>
      </c>
      <c r="E213" s="103" t="s">
        <v>36149</v>
      </c>
    </row>
    <row r="214" ht="14.25" customHeight="1">
      <c r="A214" s="100">
        <v>11272.0</v>
      </c>
      <c r="B214" s="100" t="s">
        <v>36150</v>
      </c>
      <c r="C214" s="100" t="s">
        <v>35740</v>
      </c>
      <c r="D214" s="100" t="s">
        <v>35767</v>
      </c>
      <c r="E214" s="103" t="s">
        <v>36151</v>
      </c>
    </row>
    <row r="215" ht="14.25" customHeight="1">
      <c r="A215" s="100">
        <v>11275.0</v>
      </c>
      <c r="B215" s="100" t="s">
        <v>36152</v>
      </c>
      <c r="C215" s="100" t="s">
        <v>35740</v>
      </c>
      <c r="D215" s="100" t="s">
        <v>35767</v>
      </c>
      <c r="E215" s="103" t="s">
        <v>36153</v>
      </c>
    </row>
    <row r="216" ht="14.25" customHeight="1">
      <c r="A216" s="100">
        <v>11274.0</v>
      </c>
      <c r="B216" s="100" t="s">
        <v>36154</v>
      </c>
      <c r="C216" s="100" t="s">
        <v>35740</v>
      </c>
      <c r="D216" s="100" t="s">
        <v>35767</v>
      </c>
      <c r="E216" s="103" t="s">
        <v>36155</v>
      </c>
    </row>
    <row r="217" ht="14.25" customHeight="1">
      <c r="A217" s="100">
        <v>38470.0</v>
      </c>
      <c r="B217" s="100" t="s">
        <v>36156</v>
      </c>
      <c r="C217" s="100" t="s">
        <v>35740</v>
      </c>
      <c r="D217" s="100" t="s">
        <v>35737</v>
      </c>
      <c r="E217" s="103" t="s">
        <v>36157</v>
      </c>
    </row>
    <row r="218" ht="14.25" customHeight="1">
      <c r="A218" s="100">
        <v>38547.0</v>
      </c>
      <c r="B218" s="100" t="s">
        <v>36158</v>
      </c>
      <c r="C218" s="100" t="s">
        <v>35740</v>
      </c>
      <c r="D218" s="100" t="s">
        <v>35741</v>
      </c>
      <c r="E218" s="103" t="s">
        <v>36159</v>
      </c>
    </row>
    <row r="219" ht="14.25" customHeight="1">
      <c r="A219" s="100">
        <v>38469.0</v>
      </c>
      <c r="B219" s="100" t="s">
        <v>36160</v>
      </c>
      <c r="C219" s="100" t="s">
        <v>35740</v>
      </c>
      <c r="D219" s="100" t="s">
        <v>35741</v>
      </c>
      <c r="E219" s="103" t="s">
        <v>36161</v>
      </c>
    </row>
    <row r="220" ht="14.25" customHeight="1">
      <c r="A220" s="100">
        <v>38467.0</v>
      </c>
      <c r="B220" s="100" t="s">
        <v>36162</v>
      </c>
      <c r="C220" s="100" t="s">
        <v>35740</v>
      </c>
      <c r="D220" s="100" t="s">
        <v>35741</v>
      </c>
      <c r="E220" s="103" t="s">
        <v>36163</v>
      </c>
    </row>
    <row r="221" ht="14.25" customHeight="1">
      <c r="A221" s="100">
        <v>38468.0</v>
      </c>
      <c r="B221" s="100" t="s">
        <v>36164</v>
      </c>
      <c r="C221" s="100" t="s">
        <v>35740</v>
      </c>
      <c r="D221" s="100" t="s">
        <v>35741</v>
      </c>
      <c r="E221" s="103" t="s">
        <v>36165</v>
      </c>
    </row>
    <row r="222" ht="14.25" customHeight="1">
      <c r="A222" s="100">
        <v>38471.0</v>
      </c>
      <c r="B222" s="100" t="s">
        <v>36166</v>
      </c>
      <c r="C222" s="100" t="s">
        <v>35740</v>
      </c>
      <c r="D222" s="100" t="s">
        <v>35741</v>
      </c>
      <c r="E222" s="103" t="s">
        <v>36167</v>
      </c>
    </row>
    <row r="223" ht="14.25" customHeight="1">
      <c r="A223" s="100">
        <v>37370.0</v>
      </c>
      <c r="B223" s="100" t="s">
        <v>36168</v>
      </c>
      <c r="C223" s="100" t="s">
        <v>36117</v>
      </c>
      <c r="D223" s="100" t="s">
        <v>35737</v>
      </c>
      <c r="E223" s="103" t="s">
        <v>36169</v>
      </c>
    </row>
    <row r="224" ht="14.25" customHeight="1">
      <c r="A224" s="100">
        <v>40862.0</v>
      </c>
      <c r="B224" s="100" t="s">
        <v>36170</v>
      </c>
      <c r="C224" s="100" t="s">
        <v>36120</v>
      </c>
      <c r="D224" s="100" t="s">
        <v>35737</v>
      </c>
      <c r="E224" s="103" t="s">
        <v>36171</v>
      </c>
    </row>
    <row r="225" ht="14.25" customHeight="1">
      <c r="A225" s="100">
        <v>10658.0</v>
      </c>
      <c r="B225" s="100" t="s">
        <v>36172</v>
      </c>
      <c r="C225" s="100" t="s">
        <v>35740</v>
      </c>
      <c r="D225" s="100" t="s">
        <v>35767</v>
      </c>
      <c r="E225" s="103" t="s">
        <v>36173</v>
      </c>
    </row>
    <row r="226" ht="14.25" customHeight="1">
      <c r="A226" s="100">
        <v>253.0</v>
      </c>
      <c r="B226" s="100" t="s">
        <v>36174</v>
      </c>
      <c r="C226" s="100" t="s">
        <v>36117</v>
      </c>
      <c r="D226" s="100" t="s">
        <v>35737</v>
      </c>
      <c r="E226" s="103" t="s">
        <v>36175</v>
      </c>
    </row>
    <row r="227" ht="14.25" customHeight="1">
      <c r="A227" s="100">
        <v>40809.0</v>
      </c>
      <c r="B227" s="100" t="s">
        <v>36176</v>
      </c>
      <c r="C227" s="100" t="s">
        <v>36120</v>
      </c>
      <c r="D227" s="100" t="s">
        <v>35741</v>
      </c>
      <c r="E227" s="103" t="s">
        <v>36177</v>
      </c>
    </row>
    <row r="228" ht="14.25" customHeight="1">
      <c r="A228" s="100">
        <v>42428.0</v>
      </c>
      <c r="B228" s="100" t="s">
        <v>36178</v>
      </c>
      <c r="C228" s="100" t="s">
        <v>35740</v>
      </c>
      <c r="D228" s="100" t="s">
        <v>35767</v>
      </c>
      <c r="E228" s="103" t="s">
        <v>36179</v>
      </c>
    </row>
    <row r="229" ht="14.25" customHeight="1">
      <c r="A229" s="100">
        <v>583.0</v>
      </c>
      <c r="B229" s="100" t="s">
        <v>36180</v>
      </c>
      <c r="C229" s="100" t="s">
        <v>35889</v>
      </c>
      <c r="D229" s="100" t="s">
        <v>35741</v>
      </c>
      <c r="E229" s="103" t="s">
        <v>36181</v>
      </c>
    </row>
    <row r="230" ht="14.25" customHeight="1">
      <c r="A230" s="100">
        <v>299.0</v>
      </c>
      <c r="B230" s="100" t="s">
        <v>36182</v>
      </c>
      <c r="C230" s="100" t="s">
        <v>35740</v>
      </c>
      <c r="D230" s="100" t="s">
        <v>35741</v>
      </c>
      <c r="E230" s="103" t="s">
        <v>36183</v>
      </c>
    </row>
    <row r="231" ht="14.25" customHeight="1">
      <c r="A231" s="100">
        <v>298.0</v>
      </c>
      <c r="B231" s="100" t="s">
        <v>36184</v>
      </c>
      <c r="C231" s="100" t="s">
        <v>35740</v>
      </c>
      <c r="D231" s="100" t="s">
        <v>35741</v>
      </c>
      <c r="E231" s="103" t="s">
        <v>36185</v>
      </c>
    </row>
    <row r="232" ht="14.25" customHeight="1">
      <c r="A232" s="100">
        <v>295.0</v>
      </c>
      <c r="B232" s="100" t="s">
        <v>36186</v>
      </c>
      <c r="C232" s="100" t="s">
        <v>35740</v>
      </c>
      <c r="D232" s="100" t="s">
        <v>35741</v>
      </c>
      <c r="E232" s="103" t="s">
        <v>36187</v>
      </c>
    </row>
    <row r="233" ht="14.25" customHeight="1">
      <c r="A233" s="100">
        <v>296.0</v>
      </c>
      <c r="B233" s="100" t="s">
        <v>36188</v>
      </c>
      <c r="C233" s="100" t="s">
        <v>35740</v>
      </c>
      <c r="D233" s="100" t="s">
        <v>35741</v>
      </c>
      <c r="E233" s="103" t="s">
        <v>36189</v>
      </c>
    </row>
    <row r="234" ht="14.25" customHeight="1">
      <c r="A234" s="100">
        <v>297.0</v>
      </c>
      <c r="B234" s="100" t="s">
        <v>36190</v>
      </c>
      <c r="C234" s="100" t="s">
        <v>35740</v>
      </c>
      <c r="D234" s="100" t="s">
        <v>35741</v>
      </c>
      <c r="E234" s="103" t="s">
        <v>36191</v>
      </c>
    </row>
    <row r="235" ht="14.25" customHeight="1">
      <c r="A235" s="100">
        <v>301.0</v>
      </c>
      <c r="B235" s="100" t="s">
        <v>36192</v>
      </c>
      <c r="C235" s="100" t="s">
        <v>35740</v>
      </c>
      <c r="D235" s="100" t="s">
        <v>35737</v>
      </c>
      <c r="E235" s="103" t="s">
        <v>36193</v>
      </c>
    </row>
    <row r="236" ht="14.25" customHeight="1">
      <c r="A236" s="100">
        <v>300.0</v>
      </c>
      <c r="B236" s="100" t="s">
        <v>36194</v>
      </c>
      <c r="C236" s="100" t="s">
        <v>35740</v>
      </c>
      <c r="D236" s="100" t="s">
        <v>35741</v>
      </c>
      <c r="E236" s="103" t="s">
        <v>36195</v>
      </c>
    </row>
    <row r="237" ht="14.25" customHeight="1">
      <c r="A237" s="100">
        <v>20084.0</v>
      </c>
      <c r="B237" s="100" t="s">
        <v>36196</v>
      </c>
      <c r="C237" s="100" t="s">
        <v>35740</v>
      </c>
      <c r="D237" s="100" t="s">
        <v>35741</v>
      </c>
      <c r="E237" s="103" t="s">
        <v>36187</v>
      </c>
    </row>
    <row r="238" ht="14.25" customHeight="1">
      <c r="A238" s="100">
        <v>20085.0</v>
      </c>
      <c r="B238" s="100" t="s">
        <v>36197</v>
      </c>
      <c r="C238" s="100" t="s">
        <v>35740</v>
      </c>
      <c r="D238" s="100" t="s">
        <v>35741</v>
      </c>
      <c r="E238" s="103" t="s">
        <v>36198</v>
      </c>
    </row>
    <row r="239" ht="14.25" customHeight="1">
      <c r="A239" s="100">
        <v>311.0</v>
      </c>
      <c r="B239" s="100" t="s">
        <v>36199</v>
      </c>
      <c r="C239" s="100" t="s">
        <v>35740</v>
      </c>
      <c r="D239" s="100" t="s">
        <v>35741</v>
      </c>
      <c r="E239" s="103" t="s">
        <v>36200</v>
      </c>
    </row>
    <row r="240" ht="14.25" customHeight="1">
      <c r="A240" s="100">
        <v>318.0</v>
      </c>
      <c r="B240" s="100" t="s">
        <v>36201</v>
      </c>
      <c r="C240" s="100" t="s">
        <v>35740</v>
      </c>
      <c r="D240" s="100" t="s">
        <v>35741</v>
      </c>
      <c r="E240" s="103" t="s">
        <v>36202</v>
      </c>
    </row>
    <row r="241" ht="14.25" customHeight="1">
      <c r="A241" s="100">
        <v>319.0</v>
      </c>
      <c r="B241" s="100" t="s">
        <v>36203</v>
      </c>
      <c r="C241" s="100" t="s">
        <v>35740</v>
      </c>
      <c r="D241" s="100" t="s">
        <v>35741</v>
      </c>
      <c r="E241" s="103" t="s">
        <v>36204</v>
      </c>
    </row>
    <row r="242" ht="14.25" customHeight="1">
      <c r="A242" s="100">
        <v>320.0</v>
      </c>
      <c r="B242" s="100" t="s">
        <v>36205</v>
      </c>
      <c r="C242" s="100" t="s">
        <v>35740</v>
      </c>
      <c r="D242" s="100" t="s">
        <v>35741</v>
      </c>
      <c r="E242" s="103" t="s">
        <v>36206</v>
      </c>
    </row>
    <row r="243" ht="14.25" customHeight="1">
      <c r="A243" s="100">
        <v>314.0</v>
      </c>
      <c r="B243" s="100" t="s">
        <v>36207</v>
      </c>
      <c r="C243" s="100" t="s">
        <v>35740</v>
      </c>
      <c r="D243" s="100" t="s">
        <v>35741</v>
      </c>
      <c r="E243" s="103" t="s">
        <v>36208</v>
      </c>
    </row>
    <row r="244" ht="14.25" customHeight="1">
      <c r="A244" s="100">
        <v>303.0</v>
      </c>
      <c r="B244" s="100" t="s">
        <v>36209</v>
      </c>
      <c r="C244" s="100" t="s">
        <v>35740</v>
      </c>
      <c r="D244" s="100" t="s">
        <v>35741</v>
      </c>
      <c r="E244" s="103" t="s">
        <v>36210</v>
      </c>
    </row>
    <row r="245" ht="14.25" customHeight="1">
      <c r="A245" s="100">
        <v>304.0</v>
      </c>
      <c r="B245" s="100" t="s">
        <v>36211</v>
      </c>
      <c r="C245" s="100" t="s">
        <v>35740</v>
      </c>
      <c r="D245" s="100" t="s">
        <v>35741</v>
      </c>
      <c r="E245" s="103" t="s">
        <v>36212</v>
      </c>
    </row>
    <row r="246" ht="14.25" customHeight="1">
      <c r="A246" s="100">
        <v>305.0</v>
      </c>
      <c r="B246" s="100" t="s">
        <v>36213</v>
      </c>
      <c r="C246" s="100" t="s">
        <v>35740</v>
      </c>
      <c r="D246" s="100" t="s">
        <v>35741</v>
      </c>
      <c r="E246" s="103" t="s">
        <v>36214</v>
      </c>
    </row>
    <row r="247" ht="14.25" customHeight="1">
      <c r="A247" s="100">
        <v>306.0</v>
      </c>
      <c r="B247" s="100" t="s">
        <v>36215</v>
      </c>
      <c r="C247" s="100" t="s">
        <v>35740</v>
      </c>
      <c r="D247" s="100" t="s">
        <v>35741</v>
      </c>
      <c r="E247" s="103" t="s">
        <v>36216</v>
      </c>
    </row>
    <row r="248" ht="14.25" customHeight="1">
      <c r="A248" s="100">
        <v>307.0</v>
      </c>
      <c r="B248" s="100" t="s">
        <v>36217</v>
      </c>
      <c r="C248" s="100" t="s">
        <v>35740</v>
      </c>
      <c r="D248" s="100" t="s">
        <v>35741</v>
      </c>
      <c r="E248" s="103" t="s">
        <v>36218</v>
      </c>
    </row>
    <row r="249" ht="14.25" customHeight="1">
      <c r="A249" s="100">
        <v>309.0</v>
      </c>
      <c r="B249" s="100" t="s">
        <v>36219</v>
      </c>
      <c r="C249" s="100" t="s">
        <v>35740</v>
      </c>
      <c r="D249" s="100" t="s">
        <v>35741</v>
      </c>
      <c r="E249" s="103" t="s">
        <v>36220</v>
      </c>
    </row>
    <row r="250" ht="14.25" customHeight="1">
      <c r="A250" s="100">
        <v>310.0</v>
      </c>
      <c r="B250" s="100" t="s">
        <v>36221</v>
      </c>
      <c r="C250" s="100" t="s">
        <v>35740</v>
      </c>
      <c r="D250" s="100" t="s">
        <v>35741</v>
      </c>
      <c r="E250" s="103" t="s">
        <v>36222</v>
      </c>
    </row>
    <row r="251" ht="14.25" customHeight="1">
      <c r="A251" s="100">
        <v>328.0</v>
      </c>
      <c r="B251" s="100" t="s">
        <v>36223</v>
      </c>
      <c r="C251" s="100" t="s">
        <v>35740</v>
      </c>
      <c r="D251" s="100" t="s">
        <v>35741</v>
      </c>
      <c r="E251" s="103" t="s">
        <v>35876</v>
      </c>
    </row>
    <row r="252" ht="14.25" customHeight="1">
      <c r="A252" s="100">
        <v>325.0</v>
      </c>
      <c r="B252" s="100" t="s">
        <v>36224</v>
      </c>
      <c r="C252" s="100" t="s">
        <v>35740</v>
      </c>
      <c r="D252" s="100" t="s">
        <v>35741</v>
      </c>
      <c r="E252" s="103" t="s">
        <v>36225</v>
      </c>
    </row>
    <row r="253" ht="14.25" customHeight="1">
      <c r="A253" s="100">
        <v>20326.0</v>
      </c>
      <c r="B253" s="100" t="s">
        <v>36226</v>
      </c>
      <c r="C253" s="100" t="s">
        <v>35740</v>
      </c>
      <c r="D253" s="100" t="s">
        <v>35741</v>
      </c>
      <c r="E253" s="103" t="s">
        <v>36227</v>
      </c>
    </row>
    <row r="254" ht="14.25" customHeight="1">
      <c r="A254" s="100">
        <v>329.0</v>
      </c>
      <c r="B254" s="100" t="s">
        <v>36228</v>
      </c>
      <c r="C254" s="100" t="s">
        <v>35740</v>
      </c>
      <c r="D254" s="100" t="s">
        <v>35741</v>
      </c>
      <c r="E254" s="103" t="s">
        <v>35918</v>
      </c>
    </row>
    <row r="255" ht="14.25" customHeight="1">
      <c r="A255" s="100">
        <v>308.0</v>
      </c>
      <c r="B255" s="100" t="s">
        <v>36229</v>
      </c>
      <c r="C255" s="100" t="s">
        <v>35740</v>
      </c>
      <c r="D255" s="100" t="s">
        <v>35741</v>
      </c>
      <c r="E255" s="103" t="s">
        <v>36230</v>
      </c>
    </row>
    <row r="256" ht="14.25" customHeight="1">
      <c r="A256" s="100">
        <v>39642.0</v>
      </c>
      <c r="B256" s="100" t="s">
        <v>36231</v>
      </c>
      <c r="C256" s="100" t="s">
        <v>35740</v>
      </c>
      <c r="D256" s="100" t="s">
        <v>35741</v>
      </c>
      <c r="E256" s="103" t="s">
        <v>36232</v>
      </c>
    </row>
    <row r="257" ht="14.25" customHeight="1">
      <c r="A257" s="100">
        <v>39641.0</v>
      </c>
      <c r="B257" s="100" t="s">
        <v>36233</v>
      </c>
      <c r="C257" s="100" t="s">
        <v>35740</v>
      </c>
      <c r="D257" s="100" t="s">
        <v>35741</v>
      </c>
      <c r="E257" s="103" t="s">
        <v>36234</v>
      </c>
    </row>
    <row r="258" ht="14.25" customHeight="1">
      <c r="A258" s="100">
        <v>39643.0</v>
      </c>
      <c r="B258" s="100" t="s">
        <v>36235</v>
      </c>
      <c r="C258" s="100" t="s">
        <v>35740</v>
      </c>
      <c r="D258" s="100" t="s">
        <v>35741</v>
      </c>
      <c r="E258" s="103" t="s">
        <v>36236</v>
      </c>
    </row>
    <row r="259" ht="14.25" customHeight="1">
      <c r="A259" s="100">
        <v>39644.0</v>
      </c>
      <c r="B259" s="100" t="s">
        <v>36237</v>
      </c>
      <c r="C259" s="100" t="s">
        <v>35740</v>
      </c>
      <c r="D259" s="100" t="s">
        <v>35741</v>
      </c>
      <c r="E259" s="103" t="s">
        <v>36238</v>
      </c>
    </row>
    <row r="260" ht="14.25" customHeight="1">
      <c r="A260" s="100">
        <v>39645.0</v>
      </c>
      <c r="B260" s="100" t="s">
        <v>36239</v>
      </c>
      <c r="C260" s="100" t="s">
        <v>35740</v>
      </c>
      <c r="D260" s="100" t="s">
        <v>35741</v>
      </c>
      <c r="E260" s="103" t="s">
        <v>36240</v>
      </c>
    </row>
    <row r="261" ht="14.25" customHeight="1">
      <c r="A261" s="100">
        <v>41610.0</v>
      </c>
      <c r="B261" s="100" t="s">
        <v>36241</v>
      </c>
      <c r="C261" s="100" t="s">
        <v>35740</v>
      </c>
      <c r="D261" s="100" t="s">
        <v>35741</v>
      </c>
      <c r="E261" s="103" t="s">
        <v>36242</v>
      </c>
    </row>
    <row r="262" ht="14.25" customHeight="1">
      <c r="A262" s="100">
        <v>41611.0</v>
      </c>
      <c r="B262" s="100" t="s">
        <v>36243</v>
      </c>
      <c r="C262" s="100" t="s">
        <v>35740</v>
      </c>
      <c r="D262" s="100" t="s">
        <v>35741</v>
      </c>
      <c r="E262" s="103" t="s">
        <v>36244</v>
      </c>
    </row>
    <row r="263" ht="14.25" customHeight="1">
      <c r="A263" s="100">
        <v>41612.0</v>
      </c>
      <c r="B263" s="100" t="s">
        <v>36245</v>
      </c>
      <c r="C263" s="100" t="s">
        <v>35740</v>
      </c>
      <c r="D263" s="100" t="s">
        <v>35741</v>
      </c>
      <c r="E263" s="103" t="s">
        <v>36246</v>
      </c>
    </row>
    <row r="264" ht="14.25" customHeight="1">
      <c r="A264" s="100">
        <v>41637.0</v>
      </c>
      <c r="B264" s="100" t="s">
        <v>36247</v>
      </c>
      <c r="C264" s="100" t="s">
        <v>35740</v>
      </c>
      <c r="D264" s="100" t="s">
        <v>35741</v>
      </c>
      <c r="E264" s="103" t="s">
        <v>36248</v>
      </c>
    </row>
    <row r="265" ht="14.25" customHeight="1">
      <c r="A265" s="100">
        <v>41638.0</v>
      </c>
      <c r="B265" s="100" t="s">
        <v>36249</v>
      </c>
      <c r="C265" s="100" t="s">
        <v>35740</v>
      </c>
      <c r="D265" s="100" t="s">
        <v>35741</v>
      </c>
      <c r="E265" s="103" t="s">
        <v>36250</v>
      </c>
    </row>
    <row r="266" ht="14.25" customHeight="1">
      <c r="A266" s="100">
        <v>41639.0</v>
      </c>
      <c r="B266" s="100" t="s">
        <v>36251</v>
      </c>
      <c r="C266" s="100" t="s">
        <v>35740</v>
      </c>
      <c r="D266" s="100" t="s">
        <v>35741</v>
      </c>
      <c r="E266" s="103" t="s">
        <v>36252</v>
      </c>
    </row>
    <row r="267" ht="14.25" customHeight="1">
      <c r="A267" s="100">
        <v>11789.0</v>
      </c>
      <c r="B267" s="100" t="s">
        <v>36253</v>
      </c>
      <c r="C267" s="100" t="s">
        <v>35740</v>
      </c>
      <c r="D267" s="100" t="s">
        <v>35767</v>
      </c>
      <c r="E267" s="103" t="s">
        <v>35964</v>
      </c>
    </row>
    <row r="268" ht="14.25" customHeight="1">
      <c r="A268" s="100">
        <v>20975.0</v>
      </c>
      <c r="B268" s="100" t="s">
        <v>36254</v>
      </c>
      <c r="C268" s="100" t="s">
        <v>35740</v>
      </c>
      <c r="D268" s="100" t="s">
        <v>35741</v>
      </c>
      <c r="E268" s="103" t="s">
        <v>36255</v>
      </c>
    </row>
    <row r="269" ht="14.25" customHeight="1">
      <c r="A269" s="100">
        <v>20976.0</v>
      </c>
      <c r="B269" s="100" t="s">
        <v>36256</v>
      </c>
      <c r="C269" s="100" t="s">
        <v>35740</v>
      </c>
      <c r="D269" s="100" t="s">
        <v>35741</v>
      </c>
      <c r="E269" s="103" t="s">
        <v>36257</v>
      </c>
    </row>
    <row r="270" ht="14.25" customHeight="1">
      <c r="A270" s="100">
        <v>40340.0</v>
      </c>
      <c r="B270" s="100" t="s">
        <v>36258</v>
      </c>
      <c r="C270" s="100" t="s">
        <v>35740</v>
      </c>
      <c r="D270" s="100" t="s">
        <v>35741</v>
      </c>
      <c r="E270" s="103" t="s">
        <v>36259</v>
      </c>
    </row>
    <row r="271" ht="14.25" customHeight="1">
      <c r="A271" s="100">
        <v>40341.0</v>
      </c>
      <c r="B271" s="100" t="s">
        <v>36260</v>
      </c>
      <c r="C271" s="100" t="s">
        <v>35740</v>
      </c>
      <c r="D271" s="100" t="s">
        <v>35741</v>
      </c>
      <c r="E271" s="103" t="s">
        <v>36261</v>
      </c>
    </row>
    <row r="272" ht="14.25" customHeight="1">
      <c r="A272" s="100">
        <v>40342.0</v>
      </c>
      <c r="B272" s="100" t="s">
        <v>36262</v>
      </c>
      <c r="C272" s="100" t="s">
        <v>35740</v>
      </c>
      <c r="D272" s="100" t="s">
        <v>35741</v>
      </c>
      <c r="E272" s="103" t="s">
        <v>36263</v>
      </c>
    </row>
    <row r="273" ht="14.25" customHeight="1">
      <c r="A273" s="100">
        <v>40343.0</v>
      </c>
      <c r="B273" s="100" t="s">
        <v>36264</v>
      </c>
      <c r="C273" s="100" t="s">
        <v>35740</v>
      </c>
      <c r="D273" s="100" t="s">
        <v>35741</v>
      </c>
      <c r="E273" s="103" t="s">
        <v>36265</v>
      </c>
    </row>
    <row r="274" ht="14.25" customHeight="1">
      <c r="A274" s="100">
        <v>40344.0</v>
      </c>
      <c r="B274" s="100" t="s">
        <v>36266</v>
      </c>
      <c r="C274" s="100" t="s">
        <v>35740</v>
      </c>
      <c r="D274" s="100" t="s">
        <v>35741</v>
      </c>
      <c r="E274" s="103" t="s">
        <v>36267</v>
      </c>
    </row>
    <row r="275" ht="14.25" customHeight="1">
      <c r="A275" s="100">
        <v>40345.0</v>
      </c>
      <c r="B275" s="100" t="s">
        <v>36268</v>
      </c>
      <c r="C275" s="100" t="s">
        <v>35740</v>
      </c>
      <c r="D275" s="100" t="s">
        <v>35741</v>
      </c>
      <c r="E275" s="103" t="s">
        <v>36269</v>
      </c>
    </row>
    <row r="276" ht="14.25" customHeight="1">
      <c r="A276" s="100">
        <v>40346.0</v>
      </c>
      <c r="B276" s="100" t="s">
        <v>36270</v>
      </c>
      <c r="C276" s="100" t="s">
        <v>35740</v>
      </c>
      <c r="D276" s="100" t="s">
        <v>35741</v>
      </c>
      <c r="E276" s="103" t="s">
        <v>36271</v>
      </c>
    </row>
    <row r="277" ht="14.25" customHeight="1">
      <c r="A277" s="100">
        <v>40347.0</v>
      </c>
      <c r="B277" s="100" t="s">
        <v>36272</v>
      </c>
      <c r="C277" s="100" t="s">
        <v>35740</v>
      </c>
      <c r="D277" s="100" t="s">
        <v>35741</v>
      </c>
      <c r="E277" s="103" t="s">
        <v>36273</v>
      </c>
    </row>
    <row r="278" ht="14.25" customHeight="1">
      <c r="A278" s="100">
        <v>38840.0</v>
      </c>
      <c r="B278" s="100" t="s">
        <v>36274</v>
      </c>
      <c r="C278" s="100" t="s">
        <v>35740</v>
      </c>
      <c r="D278" s="100" t="s">
        <v>35767</v>
      </c>
      <c r="E278" s="103" t="s">
        <v>36275</v>
      </c>
    </row>
    <row r="279" ht="14.25" customHeight="1">
      <c r="A279" s="100">
        <v>38841.0</v>
      </c>
      <c r="B279" s="100" t="s">
        <v>36276</v>
      </c>
      <c r="C279" s="100" t="s">
        <v>35740</v>
      </c>
      <c r="D279" s="100" t="s">
        <v>35767</v>
      </c>
      <c r="E279" s="103" t="s">
        <v>36277</v>
      </c>
    </row>
    <row r="280" ht="14.25" customHeight="1">
      <c r="A280" s="100">
        <v>38842.0</v>
      </c>
      <c r="B280" s="100" t="s">
        <v>36278</v>
      </c>
      <c r="C280" s="100" t="s">
        <v>35740</v>
      </c>
      <c r="D280" s="100" t="s">
        <v>35767</v>
      </c>
      <c r="E280" s="103" t="s">
        <v>36279</v>
      </c>
    </row>
    <row r="281" ht="14.25" customHeight="1">
      <c r="A281" s="100">
        <v>38843.0</v>
      </c>
      <c r="B281" s="100" t="s">
        <v>36280</v>
      </c>
      <c r="C281" s="100" t="s">
        <v>35740</v>
      </c>
      <c r="D281" s="100" t="s">
        <v>35767</v>
      </c>
      <c r="E281" s="103" t="s">
        <v>36281</v>
      </c>
    </row>
    <row r="282" ht="14.25" customHeight="1">
      <c r="A282" s="100">
        <v>43424.0</v>
      </c>
      <c r="B282" s="100" t="s">
        <v>36282</v>
      </c>
      <c r="C282" s="100" t="s">
        <v>35740</v>
      </c>
      <c r="D282" s="100" t="s">
        <v>35741</v>
      </c>
      <c r="E282" s="103" t="s">
        <v>36283</v>
      </c>
    </row>
    <row r="283" ht="14.25" customHeight="1">
      <c r="A283" s="100">
        <v>43426.0</v>
      </c>
      <c r="B283" s="100" t="s">
        <v>36284</v>
      </c>
      <c r="C283" s="100" t="s">
        <v>35740</v>
      </c>
      <c r="D283" s="100" t="s">
        <v>35741</v>
      </c>
      <c r="E283" s="103" t="s">
        <v>36285</v>
      </c>
    </row>
    <row r="284" ht="14.25" customHeight="1">
      <c r="A284" s="100">
        <v>12565.0</v>
      </c>
      <c r="B284" s="100" t="s">
        <v>36286</v>
      </c>
      <c r="C284" s="100" t="s">
        <v>35740</v>
      </c>
      <c r="D284" s="100" t="s">
        <v>35741</v>
      </c>
      <c r="E284" s="103" t="s">
        <v>36287</v>
      </c>
    </row>
    <row r="285" ht="14.25" customHeight="1">
      <c r="A285" s="100">
        <v>12567.0</v>
      </c>
      <c r="B285" s="100" t="s">
        <v>36288</v>
      </c>
      <c r="C285" s="100" t="s">
        <v>35740</v>
      </c>
      <c r="D285" s="100" t="s">
        <v>35741</v>
      </c>
      <c r="E285" s="103" t="s">
        <v>36289</v>
      </c>
    </row>
    <row r="286" ht="14.25" customHeight="1">
      <c r="A286" s="100">
        <v>12568.0</v>
      </c>
      <c r="B286" s="100" t="s">
        <v>36290</v>
      </c>
      <c r="C286" s="100" t="s">
        <v>35740</v>
      </c>
      <c r="D286" s="100" t="s">
        <v>35741</v>
      </c>
      <c r="E286" s="103" t="s">
        <v>36291</v>
      </c>
    </row>
    <row r="287" ht="14.25" customHeight="1">
      <c r="A287" s="100">
        <v>43441.0</v>
      </c>
      <c r="B287" s="100" t="s">
        <v>36292</v>
      </c>
      <c r="C287" s="100" t="s">
        <v>35740</v>
      </c>
      <c r="D287" s="100" t="s">
        <v>35741</v>
      </c>
      <c r="E287" s="103" t="s">
        <v>36293</v>
      </c>
    </row>
    <row r="288" ht="14.25" customHeight="1">
      <c r="A288" s="100">
        <v>43423.0</v>
      </c>
      <c r="B288" s="100" t="s">
        <v>36294</v>
      </c>
      <c r="C288" s="100" t="s">
        <v>35740</v>
      </c>
      <c r="D288" s="100" t="s">
        <v>35741</v>
      </c>
      <c r="E288" s="103" t="s">
        <v>36295</v>
      </c>
    </row>
    <row r="289" ht="14.25" customHeight="1">
      <c r="A289" s="100">
        <v>12532.0</v>
      </c>
      <c r="B289" s="100" t="s">
        <v>36296</v>
      </c>
      <c r="C289" s="100" t="s">
        <v>35740</v>
      </c>
      <c r="D289" s="100" t="s">
        <v>35741</v>
      </c>
      <c r="E289" s="103" t="s">
        <v>36297</v>
      </c>
    </row>
    <row r="290" ht="14.25" customHeight="1">
      <c r="A290" s="100">
        <v>43444.0</v>
      </c>
      <c r="B290" s="100" t="s">
        <v>36298</v>
      </c>
      <c r="C290" s="100" t="s">
        <v>35740</v>
      </c>
      <c r="D290" s="100" t="s">
        <v>35741</v>
      </c>
      <c r="E290" s="103" t="s">
        <v>36299</v>
      </c>
    </row>
    <row r="291" ht="14.25" customHeight="1">
      <c r="A291" s="100">
        <v>12551.0</v>
      </c>
      <c r="B291" s="100" t="s">
        <v>36300</v>
      </c>
      <c r="C291" s="100" t="s">
        <v>35740</v>
      </c>
      <c r="D291" s="100" t="s">
        <v>35741</v>
      </c>
      <c r="E291" s="103" t="s">
        <v>36301</v>
      </c>
    </row>
    <row r="292" ht="14.25" customHeight="1">
      <c r="A292" s="100">
        <v>43442.0</v>
      </c>
      <c r="B292" s="100" t="s">
        <v>36302</v>
      </c>
      <c r="C292" s="100" t="s">
        <v>35740</v>
      </c>
      <c r="D292" s="100" t="s">
        <v>35741</v>
      </c>
      <c r="E292" s="103" t="s">
        <v>36303</v>
      </c>
    </row>
    <row r="293" ht="14.25" customHeight="1">
      <c r="A293" s="100">
        <v>43443.0</v>
      </c>
      <c r="B293" s="100" t="s">
        <v>36304</v>
      </c>
      <c r="C293" s="100" t="s">
        <v>35740</v>
      </c>
      <c r="D293" s="100" t="s">
        <v>35741</v>
      </c>
      <c r="E293" s="103" t="s">
        <v>36305</v>
      </c>
    </row>
    <row r="294" ht="14.25" customHeight="1">
      <c r="A294" s="100">
        <v>12544.0</v>
      </c>
      <c r="B294" s="100" t="s">
        <v>36306</v>
      </c>
      <c r="C294" s="100" t="s">
        <v>35740</v>
      </c>
      <c r="D294" s="100" t="s">
        <v>35741</v>
      </c>
      <c r="E294" s="103" t="s">
        <v>36307</v>
      </c>
    </row>
    <row r="295" ht="14.25" customHeight="1">
      <c r="A295" s="100">
        <v>12547.0</v>
      </c>
      <c r="B295" s="100" t="s">
        <v>36308</v>
      </c>
      <c r="C295" s="100" t="s">
        <v>35740</v>
      </c>
      <c r="D295" s="100" t="s">
        <v>35741</v>
      </c>
      <c r="E295" s="103" t="s">
        <v>36309</v>
      </c>
    </row>
    <row r="296" ht="14.25" customHeight="1">
      <c r="A296" s="100">
        <v>43445.0</v>
      </c>
      <c r="B296" s="100" t="s">
        <v>36310</v>
      </c>
      <c r="C296" s="100" t="s">
        <v>35740</v>
      </c>
      <c r="D296" s="100" t="s">
        <v>35741</v>
      </c>
      <c r="E296" s="103" t="s">
        <v>36311</v>
      </c>
    </row>
    <row r="297" ht="14.25" customHeight="1">
      <c r="A297" s="100">
        <v>12563.0</v>
      </c>
      <c r="B297" s="100" t="s">
        <v>36312</v>
      </c>
      <c r="C297" s="100" t="s">
        <v>35740</v>
      </c>
      <c r="D297" s="100" t="s">
        <v>35741</v>
      </c>
      <c r="E297" s="103" t="s">
        <v>36313</v>
      </c>
    </row>
    <row r="298" ht="14.25" customHeight="1">
      <c r="A298" s="100">
        <v>43425.0</v>
      </c>
      <c r="B298" s="100" t="s">
        <v>36314</v>
      </c>
      <c r="C298" s="100" t="s">
        <v>35740</v>
      </c>
      <c r="D298" s="100" t="s">
        <v>35741</v>
      </c>
      <c r="E298" s="103" t="s">
        <v>36315</v>
      </c>
    </row>
    <row r="299" ht="14.25" customHeight="1">
      <c r="A299" s="100">
        <v>43446.0</v>
      </c>
      <c r="B299" s="100" t="s">
        <v>36316</v>
      </c>
      <c r="C299" s="100" t="s">
        <v>35740</v>
      </c>
      <c r="D299" s="100" t="s">
        <v>35741</v>
      </c>
      <c r="E299" s="103" t="s">
        <v>36317</v>
      </c>
    </row>
    <row r="300" ht="14.25" customHeight="1">
      <c r="A300" s="100">
        <v>43447.0</v>
      </c>
      <c r="B300" s="100" t="s">
        <v>36318</v>
      </c>
      <c r="C300" s="100" t="s">
        <v>35740</v>
      </c>
      <c r="D300" s="100" t="s">
        <v>35741</v>
      </c>
      <c r="E300" s="103" t="s">
        <v>36319</v>
      </c>
    </row>
    <row r="301" ht="14.25" customHeight="1">
      <c r="A301" s="100">
        <v>43448.0</v>
      </c>
      <c r="B301" s="100" t="s">
        <v>36320</v>
      </c>
      <c r="C301" s="100" t="s">
        <v>35740</v>
      </c>
      <c r="D301" s="100" t="s">
        <v>35741</v>
      </c>
      <c r="E301" s="103" t="s">
        <v>36321</v>
      </c>
    </row>
    <row r="302" ht="14.25" customHeight="1">
      <c r="A302" s="100">
        <v>13761.0</v>
      </c>
      <c r="B302" s="100" t="s">
        <v>36322</v>
      </c>
      <c r="C302" s="100" t="s">
        <v>35740</v>
      </c>
      <c r="D302" s="100" t="s">
        <v>35741</v>
      </c>
      <c r="E302" s="103" t="s">
        <v>36323</v>
      </c>
    </row>
    <row r="303" ht="14.25" customHeight="1">
      <c r="A303" s="100">
        <v>12888.0</v>
      </c>
      <c r="B303" s="100" t="s">
        <v>36324</v>
      </c>
      <c r="C303" s="100" t="s">
        <v>36325</v>
      </c>
      <c r="D303" s="100" t="s">
        <v>35767</v>
      </c>
      <c r="E303" s="103" t="s">
        <v>36326</v>
      </c>
    </row>
    <row r="304" ht="14.25" customHeight="1">
      <c r="A304" s="100">
        <v>12889.0</v>
      </c>
      <c r="B304" s="100" t="s">
        <v>36327</v>
      </c>
      <c r="C304" s="100" t="s">
        <v>36325</v>
      </c>
      <c r="D304" s="100" t="s">
        <v>35767</v>
      </c>
      <c r="E304" s="103" t="s">
        <v>36328</v>
      </c>
    </row>
    <row r="305" ht="14.25" customHeight="1">
      <c r="A305" s="100">
        <v>4814.0</v>
      </c>
      <c r="B305" s="100" t="s">
        <v>36329</v>
      </c>
      <c r="C305" s="100" t="s">
        <v>35740</v>
      </c>
      <c r="D305" s="100" t="s">
        <v>35741</v>
      </c>
      <c r="E305" s="103" t="s">
        <v>36330</v>
      </c>
    </row>
    <row r="306" ht="14.25" customHeight="1">
      <c r="A306" s="100">
        <v>25967.0</v>
      </c>
      <c r="B306" s="100" t="s">
        <v>36331</v>
      </c>
      <c r="C306" s="100" t="s">
        <v>35740</v>
      </c>
      <c r="D306" s="100" t="s">
        <v>35767</v>
      </c>
      <c r="E306" s="103" t="s">
        <v>36332</v>
      </c>
    </row>
    <row r="307" ht="14.25" customHeight="1">
      <c r="A307" s="100">
        <v>6122.0</v>
      </c>
      <c r="B307" s="100" t="s">
        <v>36333</v>
      </c>
      <c r="C307" s="100" t="s">
        <v>36117</v>
      </c>
      <c r="D307" s="100" t="s">
        <v>35741</v>
      </c>
      <c r="E307" s="103" t="s">
        <v>36334</v>
      </c>
    </row>
    <row r="308" ht="14.25" customHeight="1">
      <c r="A308" s="100">
        <v>40810.0</v>
      </c>
      <c r="B308" s="100" t="s">
        <v>36335</v>
      </c>
      <c r="C308" s="100" t="s">
        <v>36120</v>
      </c>
      <c r="D308" s="100" t="s">
        <v>35741</v>
      </c>
      <c r="E308" s="103" t="s">
        <v>36336</v>
      </c>
    </row>
    <row r="309" ht="14.25" customHeight="1">
      <c r="A309" s="100">
        <v>21100.0</v>
      </c>
      <c r="B309" s="100" t="s">
        <v>36337</v>
      </c>
      <c r="C309" s="100" t="s">
        <v>35740</v>
      </c>
      <c r="D309" s="100" t="s">
        <v>35741</v>
      </c>
      <c r="E309" s="103" t="s">
        <v>36338</v>
      </c>
    </row>
    <row r="310" ht="14.25" customHeight="1">
      <c r="A310" s="100">
        <v>11816.0</v>
      </c>
      <c r="B310" s="100" t="s">
        <v>36339</v>
      </c>
      <c r="C310" s="100" t="s">
        <v>35740</v>
      </c>
      <c r="D310" s="100" t="s">
        <v>35737</v>
      </c>
      <c r="E310" s="103" t="s">
        <v>36340</v>
      </c>
    </row>
    <row r="311" ht="14.25" customHeight="1">
      <c r="A311" s="100">
        <v>11814.0</v>
      </c>
      <c r="B311" s="100" t="s">
        <v>36341</v>
      </c>
      <c r="C311" s="100" t="s">
        <v>35740</v>
      </c>
      <c r="D311" s="100" t="s">
        <v>35741</v>
      </c>
      <c r="E311" s="103" t="s">
        <v>36342</v>
      </c>
    </row>
    <row r="312" ht="14.25" customHeight="1">
      <c r="A312" s="100">
        <v>14186.0</v>
      </c>
      <c r="B312" s="100" t="s">
        <v>36343</v>
      </c>
      <c r="C312" s="100" t="s">
        <v>35740</v>
      </c>
      <c r="D312" s="100" t="s">
        <v>35741</v>
      </c>
      <c r="E312" s="103" t="s">
        <v>36344</v>
      </c>
    </row>
    <row r="313" ht="14.25" customHeight="1">
      <c r="A313" s="100">
        <v>14185.0</v>
      </c>
      <c r="B313" s="100" t="s">
        <v>36345</v>
      </c>
      <c r="C313" s="100" t="s">
        <v>35740</v>
      </c>
      <c r="D313" s="100" t="s">
        <v>35741</v>
      </c>
      <c r="E313" s="103" t="s">
        <v>36346</v>
      </c>
    </row>
    <row r="314" ht="14.25" customHeight="1">
      <c r="A314" s="100">
        <v>11811.0</v>
      </c>
      <c r="B314" s="100" t="s">
        <v>36347</v>
      </c>
      <c r="C314" s="100" t="s">
        <v>35740</v>
      </c>
      <c r="D314" s="100" t="s">
        <v>35741</v>
      </c>
      <c r="E314" s="103" t="s">
        <v>36348</v>
      </c>
    </row>
    <row r="315" ht="14.25" customHeight="1">
      <c r="A315" s="100">
        <v>26038.0</v>
      </c>
      <c r="B315" s="100" t="s">
        <v>36349</v>
      </c>
      <c r="C315" s="100" t="s">
        <v>35740</v>
      </c>
      <c r="D315" s="100" t="s">
        <v>35767</v>
      </c>
      <c r="E315" s="103" t="s">
        <v>36350</v>
      </c>
    </row>
    <row r="316" ht="14.25" customHeight="1">
      <c r="A316" s="100">
        <v>34482.0</v>
      </c>
      <c r="B316" s="100" t="s">
        <v>36351</v>
      </c>
      <c r="C316" s="100" t="s">
        <v>35740</v>
      </c>
      <c r="D316" s="100" t="s">
        <v>35741</v>
      </c>
      <c r="E316" s="103" t="s">
        <v>36352</v>
      </c>
    </row>
    <row r="317" ht="14.25" customHeight="1">
      <c r="A317" s="100">
        <v>34469.0</v>
      </c>
      <c r="B317" s="100" t="s">
        <v>36353</v>
      </c>
      <c r="C317" s="100" t="s">
        <v>35740</v>
      </c>
      <c r="D317" s="100" t="s">
        <v>35741</v>
      </c>
      <c r="E317" s="103" t="s">
        <v>36354</v>
      </c>
    </row>
    <row r="318" ht="14.25" customHeight="1">
      <c r="A318" s="100">
        <v>34472.0</v>
      </c>
      <c r="B318" s="100" t="s">
        <v>36355</v>
      </c>
      <c r="C318" s="100" t="s">
        <v>35740</v>
      </c>
      <c r="D318" s="100" t="s">
        <v>35737</v>
      </c>
      <c r="E318" s="103" t="s">
        <v>36356</v>
      </c>
    </row>
    <row r="319" ht="14.25" customHeight="1">
      <c r="A319" s="100">
        <v>34476.0</v>
      </c>
      <c r="B319" s="100" t="s">
        <v>36357</v>
      </c>
      <c r="C319" s="100" t="s">
        <v>35740</v>
      </c>
      <c r="D319" s="100" t="s">
        <v>35741</v>
      </c>
      <c r="E319" s="103" t="s">
        <v>36358</v>
      </c>
    </row>
    <row r="320" ht="14.25" customHeight="1">
      <c r="A320" s="100">
        <v>34477.0</v>
      </c>
      <c r="B320" s="100" t="s">
        <v>36359</v>
      </c>
      <c r="C320" s="100" t="s">
        <v>35740</v>
      </c>
      <c r="D320" s="100" t="s">
        <v>35741</v>
      </c>
      <c r="E320" s="103" t="s">
        <v>36360</v>
      </c>
    </row>
    <row r="321" ht="14.25" customHeight="1">
      <c r="A321" s="100">
        <v>42425.0</v>
      </c>
      <c r="B321" s="100" t="s">
        <v>36361</v>
      </c>
      <c r="C321" s="100" t="s">
        <v>35740</v>
      </c>
      <c r="D321" s="100" t="s">
        <v>35741</v>
      </c>
      <c r="E321" s="103" t="s">
        <v>36362</v>
      </c>
    </row>
    <row r="322" ht="14.25" customHeight="1">
      <c r="A322" s="100">
        <v>42422.0</v>
      </c>
      <c r="B322" s="100" t="s">
        <v>36363</v>
      </c>
      <c r="C322" s="100" t="s">
        <v>35740</v>
      </c>
      <c r="D322" s="100" t="s">
        <v>35737</v>
      </c>
      <c r="E322" s="103" t="s">
        <v>36364</v>
      </c>
    </row>
    <row r="323" ht="14.25" customHeight="1">
      <c r="A323" s="100">
        <v>43184.0</v>
      </c>
      <c r="B323" s="100" t="s">
        <v>36365</v>
      </c>
      <c r="C323" s="100" t="s">
        <v>35740</v>
      </c>
      <c r="D323" s="100" t="s">
        <v>35741</v>
      </c>
      <c r="E323" s="103" t="s">
        <v>36366</v>
      </c>
    </row>
    <row r="324" ht="14.25" customHeight="1">
      <c r="A324" s="100">
        <v>42424.0</v>
      </c>
      <c r="B324" s="100" t="s">
        <v>36367</v>
      </c>
      <c r="C324" s="100" t="s">
        <v>35740</v>
      </c>
      <c r="D324" s="100" t="s">
        <v>35741</v>
      </c>
      <c r="E324" s="103" t="s">
        <v>36368</v>
      </c>
    </row>
    <row r="325" ht="14.25" customHeight="1">
      <c r="A325" s="100">
        <v>42421.0</v>
      </c>
      <c r="B325" s="100" t="s">
        <v>36369</v>
      </c>
      <c r="C325" s="100" t="s">
        <v>35740</v>
      </c>
      <c r="D325" s="100" t="s">
        <v>35741</v>
      </c>
      <c r="E325" s="103" t="s">
        <v>36370</v>
      </c>
    </row>
    <row r="326" ht="14.25" customHeight="1">
      <c r="A326" s="100">
        <v>42416.0</v>
      </c>
      <c r="B326" s="100" t="s">
        <v>36371</v>
      </c>
      <c r="C326" s="100" t="s">
        <v>35740</v>
      </c>
      <c r="D326" s="100" t="s">
        <v>35741</v>
      </c>
      <c r="E326" s="103" t="s">
        <v>36372</v>
      </c>
    </row>
    <row r="327" ht="14.25" customHeight="1">
      <c r="A327" s="100">
        <v>42417.0</v>
      </c>
      <c r="B327" s="100" t="s">
        <v>36373</v>
      </c>
      <c r="C327" s="100" t="s">
        <v>35740</v>
      </c>
      <c r="D327" s="100" t="s">
        <v>35741</v>
      </c>
      <c r="E327" s="103" t="s">
        <v>36374</v>
      </c>
    </row>
    <row r="328" ht="14.25" customHeight="1">
      <c r="A328" s="100">
        <v>42419.0</v>
      </c>
      <c r="B328" s="100" t="s">
        <v>36375</v>
      </c>
      <c r="C328" s="100" t="s">
        <v>35740</v>
      </c>
      <c r="D328" s="100" t="s">
        <v>35741</v>
      </c>
      <c r="E328" s="103" t="s">
        <v>36376</v>
      </c>
    </row>
    <row r="329" ht="14.25" customHeight="1">
      <c r="A329" s="100">
        <v>42420.0</v>
      </c>
      <c r="B329" s="100" t="s">
        <v>36377</v>
      </c>
      <c r="C329" s="100" t="s">
        <v>35740</v>
      </c>
      <c r="D329" s="100" t="s">
        <v>35741</v>
      </c>
      <c r="E329" s="103" t="s">
        <v>36378</v>
      </c>
    </row>
    <row r="330" ht="14.25" customHeight="1">
      <c r="A330" s="100">
        <v>43195.0</v>
      </c>
      <c r="B330" s="100" t="s">
        <v>36379</v>
      </c>
      <c r="C330" s="100" t="s">
        <v>35740</v>
      </c>
      <c r="D330" s="100" t="s">
        <v>35741</v>
      </c>
      <c r="E330" s="103" t="s">
        <v>36380</v>
      </c>
    </row>
    <row r="331" ht="14.25" customHeight="1">
      <c r="A331" s="100">
        <v>43196.0</v>
      </c>
      <c r="B331" s="100" t="s">
        <v>36381</v>
      </c>
      <c r="C331" s="100" t="s">
        <v>35740</v>
      </c>
      <c r="D331" s="100" t="s">
        <v>35741</v>
      </c>
      <c r="E331" s="103" t="s">
        <v>36382</v>
      </c>
    </row>
    <row r="332" ht="14.25" customHeight="1">
      <c r="A332" s="100">
        <v>43198.0</v>
      </c>
      <c r="B332" s="100" t="s">
        <v>36383</v>
      </c>
      <c r="C332" s="100" t="s">
        <v>35740</v>
      </c>
      <c r="D332" s="100" t="s">
        <v>35741</v>
      </c>
      <c r="E332" s="103" t="s">
        <v>36384</v>
      </c>
    </row>
    <row r="333" ht="14.25" customHeight="1">
      <c r="A333" s="100">
        <v>43199.0</v>
      </c>
      <c r="B333" s="100" t="s">
        <v>36385</v>
      </c>
      <c r="C333" s="100" t="s">
        <v>35740</v>
      </c>
      <c r="D333" s="100" t="s">
        <v>35741</v>
      </c>
      <c r="E333" s="103" t="s">
        <v>36386</v>
      </c>
    </row>
    <row r="334" ht="14.25" customHeight="1">
      <c r="A334" s="100">
        <v>43200.0</v>
      </c>
      <c r="B334" s="100" t="s">
        <v>36387</v>
      </c>
      <c r="C334" s="100" t="s">
        <v>35740</v>
      </c>
      <c r="D334" s="100" t="s">
        <v>35741</v>
      </c>
      <c r="E334" s="103" t="s">
        <v>36388</v>
      </c>
    </row>
    <row r="335" ht="14.25" customHeight="1">
      <c r="A335" s="100">
        <v>39556.0</v>
      </c>
      <c r="B335" s="100" t="s">
        <v>36389</v>
      </c>
      <c r="C335" s="100" t="s">
        <v>35740</v>
      </c>
      <c r="D335" s="100" t="s">
        <v>35741</v>
      </c>
      <c r="E335" s="103" t="s">
        <v>36390</v>
      </c>
    </row>
    <row r="336" ht="14.25" customHeight="1">
      <c r="A336" s="100">
        <v>39557.0</v>
      </c>
      <c r="B336" s="100" t="s">
        <v>36391</v>
      </c>
      <c r="C336" s="100" t="s">
        <v>35740</v>
      </c>
      <c r="D336" s="100" t="s">
        <v>35741</v>
      </c>
      <c r="E336" s="103" t="s">
        <v>36392</v>
      </c>
    </row>
    <row r="337" ht="14.25" customHeight="1">
      <c r="A337" s="100">
        <v>39559.0</v>
      </c>
      <c r="B337" s="100" t="s">
        <v>36393</v>
      </c>
      <c r="C337" s="100" t="s">
        <v>35740</v>
      </c>
      <c r="D337" s="100" t="s">
        <v>35741</v>
      </c>
      <c r="E337" s="103" t="s">
        <v>36394</v>
      </c>
    </row>
    <row r="338" ht="14.25" customHeight="1">
      <c r="A338" s="100">
        <v>39560.0</v>
      </c>
      <c r="B338" s="100" t="s">
        <v>36395</v>
      </c>
      <c r="C338" s="100" t="s">
        <v>35740</v>
      </c>
      <c r="D338" s="100" t="s">
        <v>35741</v>
      </c>
      <c r="E338" s="103" t="s">
        <v>36396</v>
      </c>
    </row>
    <row r="339" ht="14.25" customHeight="1">
      <c r="A339" s="100">
        <v>39561.0</v>
      </c>
      <c r="B339" s="100" t="s">
        <v>36397</v>
      </c>
      <c r="C339" s="100" t="s">
        <v>35740</v>
      </c>
      <c r="D339" s="100" t="s">
        <v>35741</v>
      </c>
      <c r="E339" s="103" t="s">
        <v>36398</v>
      </c>
    </row>
    <row r="340" ht="14.25" customHeight="1">
      <c r="A340" s="100">
        <v>43190.0</v>
      </c>
      <c r="B340" s="100" t="s">
        <v>36399</v>
      </c>
      <c r="C340" s="100" t="s">
        <v>35740</v>
      </c>
      <c r="D340" s="100" t="s">
        <v>35741</v>
      </c>
      <c r="E340" s="103" t="s">
        <v>36400</v>
      </c>
    </row>
    <row r="341" ht="14.25" customHeight="1">
      <c r="A341" s="100">
        <v>39555.0</v>
      </c>
      <c r="B341" s="100" t="s">
        <v>36401</v>
      </c>
      <c r="C341" s="100" t="s">
        <v>35740</v>
      </c>
      <c r="D341" s="100" t="s">
        <v>35741</v>
      </c>
      <c r="E341" s="103" t="s">
        <v>36402</v>
      </c>
    </row>
    <row r="342" ht="14.25" customHeight="1">
      <c r="A342" s="100">
        <v>43191.0</v>
      </c>
      <c r="B342" s="100" t="s">
        <v>36403</v>
      </c>
      <c r="C342" s="100" t="s">
        <v>35740</v>
      </c>
      <c r="D342" s="100" t="s">
        <v>35741</v>
      </c>
      <c r="E342" s="103" t="s">
        <v>36404</v>
      </c>
    </row>
    <row r="343" ht="14.25" customHeight="1">
      <c r="A343" s="100">
        <v>39548.0</v>
      </c>
      <c r="B343" s="100" t="s">
        <v>36405</v>
      </c>
      <c r="C343" s="100" t="s">
        <v>35740</v>
      </c>
      <c r="D343" s="100" t="s">
        <v>35741</v>
      </c>
      <c r="E343" s="103" t="s">
        <v>36406</v>
      </c>
    </row>
    <row r="344" ht="14.25" customHeight="1">
      <c r="A344" s="100">
        <v>43192.0</v>
      </c>
      <c r="B344" s="100" t="s">
        <v>36407</v>
      </c>
      <c r="C344" s="100" t="s">
        <v>35740</v>
      </c>
      <c r="D344" s="100" t="s">
        <v>35741</v>
      </c>
      <c r="E344" s="103" t="s">
        <v>36408</v>
      </c>
    </row>
    <row r="345" ht="14.25" customHeight="1">
      <c r="A345" s="100">
        <v>39554.0</v>
      </c>
      <c r="B345" s="100" t="s">
        <v>36409</v>
      </c>
      <c r="C345" s="100" t="s">
        <v>35740</v>
      </c>
      <c r="D345" s="100" t="s">
        <v>35741</v>
      </c>
      <c r="E345" s="103" t="s">
        <v>36410</v>
      </c>
    </row>
    <row r="346" ht="14.25" customHeight="1">
      <c r="A346" s="100">
        <v>43194.0</v>
      </c>
      <c r="B346" s="100" t="s">
        <v>36411</v>
      </c>
      <c r="C346" s="100" t="s">
        <v>35740</v>
      </c>
      <c r="D346" s="100" t="s">
        <v>35741</v>
      </c>
      <c r="E346" s="103" t="s">
        <v>36412</v>
      </c>
    </row>
    <row r="347" ht="14.25" customHeight="1">
      <c r="A347" s="100">
        <v>39551.0</v>
      </c>
      <c r="B347" s="100" t="s">
        <v>36413</v>
      </c>
      <c r="C347" s="100" t="s">
        <v>35740</v>
      </c>
      <c r="D347" s="100" t="s">
        <v>35741</v>
      </c>
      <c r="E347" s="103" t="s">
        <v>36414</v>
      </c>
    </row>
    <row r="348" ht="14.25" customHeight="1">
      <c r="A348" s="100">
        <v>43185.0</v>
      </c>
      <c r="B348" s="100" t="s">
        <v>36415</v>
      </c>
      <c r="C348" s="100" t="s">
        <v>35740</v>
      </c>
      <c r="D348" s="100" t="s">
        <v>35741</v>
      </c>
      <c r="E348" s="103" t="s">
        <v>36416</v>
      </c>
    </row>
    <row r="349" ht="14.25" customHeight="1">
      <c r="A349" s="100">
        <v>43186.0</v>
      </c>
      <c r="B349" s="100" t="s">
        <v>36417</v>
      </c>
      <c r="C349" s="100" t="s">
        <v>35740</v>
      </c>
      <c r="D349" s="100" t="s">
        <v>35741</v>
      </c>
      <c r="E349" s="103" t="s">
        <v>36418</v>
      </c>
    </row>
    <row r="350" ht="14.25" customHeight="1">
      <c r="A350" s="100">
        <v>43187.0</v>
      </c>
      <c r="B350" s="100" t="s">
        <v>36419</v>
      </c>
      <c r="C350" s="100" t="s">
        <v>35740</v>
      </c>
      <c r="D350" s="100" t="s">
        <v>35741</v>
      </c>
      <c r="E350" s="103" t="s">
        <v>36420</v>
      </c>
    </row>
    <row r="351" ht="14.25" customHeight="1">
      <c r="A351" s="100">
        <v>43188.0</v>
      </c>
      <c r="B351" s="100" t="s">
        <v>36421</v>
      </c>
      <c r="C351" s="100" t="s">
        <v>35740</v>
      </c>
      <c r="D351" s="100" t="s">
        <v>35741</v>
      </c>
      <c r="E351" s="103" t="s">
        <v>36422</v>
      </c>
    </row>
    <row r="352" ht="14.25" customHeight="1">
      <c r="A352" s="100">
        <v>43189.0</v>
      </c>
      <c r="B352" s="100" t="s">
        <v>36423</v>
      </c>
      <c r="C352" s="100" t="s">
        <v>35740</v>
      </c>
      <c r="D352" s="100" t="s">
        <v>35741</v>
      </c>
      <c r="E352" s="103" t="s">
        <v>36424</v>
      </c>
    </row>
    <row r="353" ht="14.25" customHeight="1">
      <c r="A353" s="100">
        <v>39580.0</v>
      </c>
      <c r="B353" s="100" t="s">
        <v>36425</v>
      </c>
      <c r="C353" s="100" t="s">
        <v>35740</v>
      </c>
      <c r="D353" s="100" t="s">
        <v>35741</v>
      </c>
      <c r="E353" s="103" t="s">
        <v>36426</v>
      </c>
    </row>
    <row r="354" ht="14.25" customHeight="1">
      <c r="A354" s="100">
        <v>39577.0</v>
      </c>
      <c r="B354" s="100" t="s">
        <v>36427</v>
      </c>
      <c r="C354" s="100" t="s">
        <v>35740</v>
      </c>
      <c r="D354" s="100" t="s">
        <v>35741</v>
      </c>
      <c r="E354" s="103" t="s">
        <v>36428</v>
      </c>
    </row>
    <row r="355" ht="14.25" customHeight="1">
      <c r="A355" s="100">
        <v>39578.0</v>
      </c>
      <c r="B355" s="100" t="s">
        <v>36429</v>
      </c>
      <c r="C355" s="100" t="s">
        <v>35740</v>
      </c>
      <c r="D355" s="100" t="s">
        <v>35741</v>
      </c>
      <c r="E355" s="103" t="s">
        <v>36430</v>
      </c>
    </row>
    <row r="356" ht="14.25" customHeight="1">
      <c r="A356" s="100">
        <v>39579.0</v>
      </c>
      <c r="B356" s="100" t="s">
        <v>36431</v>
      </c>
      <c r="C356" s="100" t="s">
        <v>35740</v>
      </c>
      <c r="D356" s="100" t="s">
        <v>35741</v>
      </c>
      <c r="E356" s="103" t="s">
        <v>36432</v>
      </c>
    </row>
    <row r="357" ht="14.25" customHeight="1">
      <c r="A357" s="100">
        <v>39826.0</v>
      </c>
      <c r="B357" s="100" t="s">
        <v>36433</v>
      </c>
      <c r="C357" s="100" t="s">
        <v>35740</v>
      </c>
      <c r="D357" s="100" t="s">
        <v>35741</v>
      </c>
      <c r="E357" s="103" t="s">
        <v>36434</v>
      </c>
    </row>
    <row r="358" ht="14.25" customHeight="1">
      <c r="A358" s="100">
        <v>10700.0</v>
      </c>
      <c r="B358" s="100" t="s">
        <v>36435</v>
      </c>
      <c r="C358" s="100" t="s">
        <v>35740</v>
      </c>
      <c r="D358" s="100" t="s">
        <v>35741</v>
      </c>
      <c r="E358" s="103" t="s">
        <v>36436</v>
      </c>
    </row>
    <row r="359" ht="14.25" customHeight="1">
      <c r="A359" s="100">
        <v>346.0</v>
      </c>
      <c r="B359" s="100" t="s">
        <v>36437</v>
      </c>
      <c r="C359" s="100" t="s">
        <v>35889</v>
      </c>
      <c r="D359" s="100" t="s">
        <v>35741</v>
      </c>
      <c r="E359" s="103" t="s">
        <v>36438</v>
      </c>
    </row>
    <row r="360" ht="14.25" customHeight="1">
      <c r="A360" s="100">
        <v>3312.0</v>
      </c>
      <c r="B360" s="100" t="s">
        <v>36439</v>
      </c>
      <c r="C360" s="100" t="s">
        <v>35889</v>
      </c>
      <c r="D360" s="100" t="s">
        <v>35767</v>
      </c>
      <c r="E360" s="103" t="s">
        <v>36440</v>
      </c>
    </row>
    <row r="361" ht="14.25" customHeight="1">
      <c r="A361" s="100">
        <v>339.0</v>
      </c>
      <c r="B361" s="100" t="s">
        <v>36441</v>
      </c>
      <c r="C361" s="100" t="s">
        <v>35791</v>
      </c>
      <c r="D361" s="100" t="s">
        <v>35741</v>
      </c>
      <c r="E361" s="103" t="s">
        <v>36442</v>
      </c>
    </row>
    <row r="362" ht="14.25" customHeight="1">
      <c r="A362" s="100">
        <v>340.0</v>
      </c>
      <c r="B362" s="100" t="s">
        <v>36443</v>
      </c>
      <c r="C362" s="100" t="s">
        <v>35791</v>
      </c>
      <c r="D362" s="100" t="s">
        <v>35741</v>
      </c>
      <c r="E362" s="103" t="s">
        <v>35840</v>
      </c>
    </row>
    <row r="363" ht="14.25" customHeight="1">
      <c r="A363" s="100">
        <v>43130.0</v>
      </c>
      <c r="B363" s="100" t="s">
        <v>36444</v>
      </c>
      <c r="C363" s="100" t="s">
        <v>35889</v>
      </c>
      <c r="D363" s="100" t="s">
        <v>35737</v>
      </c>
      <c r="E363" s="103" t="s">
        <v>36445</v>
      </c>
    </row>
    <row r="364" ht="14.25" customHeight="1">
      <c r="A364" s="100">
        <v>344.0</v>
      </c>
      <c r="B364" s="100" t="s">
        <v>36446</v>
      </c>
      <c r="C364" s="100" t="s">
        <v>35889</v>
      </c>
      <c r="D364" s="100" t="s">
        <v>35741</v>
      </c>
      <c r="E364" s="103" t="s">
        <v>36447</v>
      </c>
    </row>
    <row r="365" ht="14.25" customHeight="1">
      <c r="A365" s="100">
        <v>345.0</v>
      </c>
      <c r="B365" s="100" t="s">
        <v>36448</v>
      </c>
      <c r="C365" s="100" t="s">
        <v>35889</v>
      </c>
      <c r="D365" s="100" t="s">
        <v>35741</v>
      </c>
      <c r="E365" s="103" t="s">
        <v>36449</v>
      </c>
    </row>
    <row r="366" ht="14.25" customHeight="1">
      <c r="A366" s="100">
        <v>43131.0</v>
      </c>
      <c r="B366" s="100" t="s">
        <v>36450</v>
      </c>
      <c r="C366" s="100" t="s">
        <v>35889</v>
      </c>
      <c r="D366" s="100" t="s">
        <v>35741</v>
      </c>
      <c r="E366" s="103" t="s">
        <v>36451</v>
      </c>
    </row>
    <row r="367" ht="14.25" customHeight="1">
      <c r="A367" s="100">
        <v>3313.0</v>
      </c>
      <c r="B367" s="100" t="s">
        <v>36452</v>
      </c>
      <c r="C367" s="100" t="s">
        <v>35889</v>
      </c>
      <c r="D367" s="100" t="s">
        <v>35767</v>
      </c>
      <c r="E367" s="103" t="s">
        <v>36453</v>
      </c>
    </row>
    <row r="368" ht="14.25" customHeight="1">
      <c r="A368" s="100">
        <v>43132.0</v>
      </c>
      <c r="B368" s="100" t="s">
        <v>36454</v>
      </c>
      <c r="C368" s="100" t="s">
        <v>35889</v>
      </c>
      <c r="D368" s="100" t="s">
        <v>35741</v>
      </c>
      <c r="E368" s="103" t="s">
        <v>36445</v>
      </c>
    </row>
    <row r="369" ht="14.25" customHeight="1">
      <c r="A369" s="100">
        <v>369.0</v>
      </c>
      <c r="B369" s="100" t="s">
        <v>36455</v>
      </c>
      <c r="C369" s="100" t="s">
        <v>36114</v>
      </c>
      <c r="D369" s="100" t="s">
        <v>35741</v>
      </c>
      <c r="E369" s="103" t="s">
        <v>36456</v>
      </c>
    </row>
    <row r="370" ht="14.25" customHeight="1">
      <c r="A370" s="100">
        <v>366.0</v>
      </c>
      <c r="B370" s="100" t="s">
        <v>36457</v>
      </c>
      <c r="C370" s="100" t="s">
        <v>36114</v>
      </c>
      <c r="D370" s="100" t="s">
        <v>35737</v>
      </c>
      <c r="E370" s="103" t="s">
        <v>36458</v>
      </c>
    </row>
    <row r="371" ht="14.25" customHeight="1">
      <c r="A371" s="100">
        <v>367.0</v>
      </c>
      <c r="B371" s="100" t="s">
        <v>36459</v>
      </c>
      <c r="C371" s="100" t="s">
        <v>36114</v>
      </c>
      <c r="D371" s="100" t="s">
        <v>35737</v>
      </c>
      <c r="E371" s="103" t="s">
        <v>36460</v>
      </c>
    </row>
    <row r="372" ht="14.25" customHeight="1">
      <c r="A372" s="100">
        <v>370.0</v>
      </c>
      <c r="B372" s="100" t="s">
        <v>36461</v>
      </c>
      <c r="C372" s="100" t="s">
        <v>36114</v>
      </c>
      <c r="D372" s="100" t="s">
        <v>35737</v>
      </c>
      <c r="E372" s="103" t="s">
        <v>36462</v>
      </c>
    </row>
    <row r="373" ht="14.25" customHeight="1">
      <c r="A373" s="100">
        <v>368.0</v>
      </c>
      <c r="B373" s="100" t="s">
        <v>36463</v>
      </c>
      <c r="C373" s="100" t="s">
        <v>36114</v>
      </c>
      <c r="D373" s="100" t="s">
        <v>35741</v>
      </c>
      <c r="E373" s="103" t="s">
        <v>36464</v>
      </c>
    </row>
    <row r="374" ht="14.25" customHeight="1">
      <c r="A374" s="100">
        <v>11075.0</v>
      </c>
      <c r="B374" s="100" t="s">
        <v>36465</v>
      </c>
      <c r="C374" s="100" t="s">
        <v>36114</v>
      </c>
      <c r="D374" s="100" t="s">
        <v>35741</v>
      </c>
      <c r="E374" s="103" t="s">
        <v>36466</v>
      </c>
    </row>
    <row r="375" ht="14.25" customHeight="1">
      <c r="A375" s="100">
        <v>11076.0</v>
      </c>
      <c r="B375" s="100" t="s">
        <v>36467</v>
      </c>
      <c r="C375" s="100" t="s">
        <v>36114</v>
      </c>
      <c r="D375" s="100" t="s">
        <v>35741</v>
      </c>
      <c r="E375" s="103" t="s">
        <v>36468</v>
      </c>
    </row>
    <row r="376" ht="14.25" customHeight="1">
      <c r="A376" s="100">
        <v>1381.0</v>
      </c>
      <c r="B376" s="100" t="s">
        <v>36469</v>
      </c>
      <c r="C376" s="100" t="s">
        <v>35889</v>
      </c>
      <c r="D376" s="100" t="s">
        <v>35737</v>
      </c>
      <c r="E376" s="103" t="s">
        <v>36470</v>
      </c>
    </row>
    <row r="377" ht="14.25" customHeight="1">
      <c r="A377" s="100">
        <v>34353.0</v>
      </c>
      <c r="B377" s="100" t="s">
        <v>36471</v>
      </c>
      <c r="C377" s="100" t="s">
        <v>35889</v>
      </c>
      <c r="D377" s="100" t="s">
        <v>35741</v>
      </c>
      <c r="E377" s="103" t="s">
        <v>35950</v>
      </c>
    </row>
    <row r="378" ht="14.25" customHeight="1">
      <c r="A378" s="100">
        <v>37595.0</v>
      </c>
      <c r="B378" s="100" t="s">
        <v>36472</v>
      </c>
      <c r="C378" s="100" t="s">
        <v>35889</v>
      </c>
      <c r="D378" s="100" t="s">
        <v>35741</v>
      </c>
      <c r="E378" s="103" t="s">
        <v>36473</v>
      </c>
    </row>
    <row r="379" ht="14.25" customHeight="1">
      <c r="A379" s="100">
        <v>37596.0</v>
      </c>
      <c r="B379" s="100" t="s">
        <v>36474</v>
      </c>
      <c r="C379" s="100" t="s">
        <v>35889</v>
      </c>
      <c r="D379" s="100" t="s">
        <v>35741</v>
      </c>
      <c r="E379" s="103" t="s">
        <v>36475</v>
      </c>
    </row>
    <row r="380" ht="14.25" customHeight="1">
      <c r="A380" s="100">
        <v>371.0</v>
      </c>
      <c r="B380" s="100" t="s">
        <v>36476</v>
      </c>
      <c r="C380" s="100" t="s">
        <v>35889</v>
      </c>
      <c r="D380" s="100" t="s">
        <v>35741</v>
      </c>
      <c r="E380" s="103" t="s">
        <v>35857</v>
      </c>
    </row>
    <row r="381" ht="14.25" customHeight="1">
      <c r="A381" s="100">
        <v>37553.0</v>
      </c>
      <c r="B381" s="100" t="s">
        <v>36477</v>
      </c>
      <c r="C381" s="100" t="s">
        <v>35889</v>
      </c>
      <c r="D381" s="100" t="s">
        <v>35741</v>
      </c>
      <c r="E381" s="103" t="s">
        <v>36478</v>
      </c>
    </row>
    <row r="382" ht="14.25" customHeight="1">
      <c r="A382" s="100">
        <v>37552.0</v>
      </c>
      <c r="B382" s="100" t="s">
        <v>36479</v>
      </c>
      <c r="C382" s="100" t="s">
        <v>35889</v>
      </c>
      <c r="D382" s="100" t="s">
        <v>35741</v>
      </c>
      <c r="E382" s="103" t="s">
        <v>36480</v>
      </c>
    </row>
    <row r="383" ht="14.25" customHeight="1">
      <c r="A383" s="100">
        <v>36880.0</v>
      </c>
      <c r="B383" s="100" t="s">
        <v>36481</v>
      </c>
      <c r="C383" s="100" t="s">
        <v>35889</v>
      </c>
      <c r="D383" s="100" t="s">
        <v>35741</v>
      </c>
      <c r="E383" s="103" t="s">
        <v>35836</v>
      </c>
    </row>
    <row r="384" ht="14.25" customHeight="1">
      <c r="A384" s="100">
        <v>34355.0</v>
      </c>
      <c r="B384" s="100" t="s">
        <v>36482</v>
      </c>
      <c r="C384" s="100" t="s">
        <v>35889</v>
      </c>
      <c r="D384" s="100" t="s">
        <v>35741</v>
      </c>
      <c r="E384" s="103" t="s">
        <v>35820</v>
      </c>
    </row>
    <row r="385" ht="14.25" customHeight="1">
      <c r="A385" s="100">
        <v>130.0</v>
      </c>
      <c r="B385" s="100" t="s">
        <v>36483</v>
      </c>
      <c r="C385" s="100" t="s">
        <v>35889</v>
      </c>
      <c r="D385" s="100" t="s">
        <v>35741</v>
      </c>
      <c r="E385" s="103" t="s">
        <v>36484</v>
      </c>
    </row>
    <row r="386" ht="14.25" customHeight="1">
      <c r="A386" s="100">
        <v>135.0</v>
      </c>
      <c r="B386" s="100" t="s">
        <v>36485</v>
      </c>
      <c r="C386" s="100" t="s">
        <v>35889</v>
      </c>
      <c r="D386" s="100" t="s">
        <v>35741</v>
      </c>
      <c r="E386" s="103" t="s">
        <v>36486</v>
      </c>
    </row>
    <row r="387" ht="14.25" customHeight="1">
      <c r="A387" s="100">
        <v>36886.0</v>
      </c>
      <c r="B387" s="100" t="s">
        <v>36487</v>
      </c>
      <c r="C387" s="100" t="s">
        <v>35889</v>
      </c>
      <c r="D387" s="100" t="s">
        <v>35741</v>
      </c>
      <c r="E387" s="103" t="s">
        <v>36488</v>
      </c>
    </row>
    <row r="388" ht="14.25" customHeight="1">
      <c r="A388" s="100">
        <v>38546.0</v>
      </c>
      <c r="B388" s="100" t="s">
        <v>36489</v>
      </c>
      <c r="C388" s="100" t="s">
        <v>36114</v>
      </c>
      <c r="D388" s="100" t="s">
        <v>35741</v>
      </c>
      <c r="E388" s="103" t="s">
        <v>36490</v>
      </c>
    </row>
    <row r="389" ht="14.25" customHeight="1">
      <c r="A389" s="100">
        <v>34549.0</v>
      </c>
      <c r="B389" s="100" t="s">
        <v>36491</v>
      </c>
      <c r="C389" s="100" t="s">
        <v>36114</v>
      </c>
      <c r="D389" s="100" t="s">
        <v>35741</v>
      </c>
      <c r="E389" s="103" t="s">
        <v>36492</v>
      </c>
    </row>
    <row r="390" ht="14.25" customHeight="1">
      <c r="A390" s="100">
        <v>6081.0</v>
      </c>
      <c r="B390" s="100" t="s">
        <v>36493</v>
      </c>
      <c r="C390" s="100" t="s">
        <v>36114</v>
      </c>
      <c r="D390" s="100" t="s">
        <v>35741</v>
      </c>
      <c r="E390" s="103" t="s">
        <v>36494</v>
      </c>
    </row>
    <row r="391" ht="14.25" customHeight="1">
      <c r="A391" s="100">
        <v>6077.0</v>
      </c>
      <c r="B391" s="100" t="s">
        <v>36495</v>
      </c>
      <c r="C391" s="100" t="s">
        <v>36114</v>
      </c>
      <c r="D391" s="100" t="s">
        <v>35741</v>
      </c>
      <c r="E391" s="103" t="s">
        <v>36496</v>
      </c>
    </row>
    <row r="392" ht="14.25" customHeight="1">
      <c r="A392" s="100">
        <v>6079.0</v>
      </c>
      <c r="B392" s="100" t="s">
        <v>36497</v>
      </c>
      <c r="C392" s="100" t="s">
        <v>36114</v>
      </c>
      <c r="D392" s="100" t="s">
        <v>35741</v>
      </c>
      <c r="E392" s="103" t="s">
        <v>36498</v>
      </c>
    </row>
    <row r="393" ht="14.25" customHeight="1">
      <c r="A393" s="100">
        <v>1091.0</v>
      </c>
      <c r="B393" s="100" t="s">
        <v>36499</v>
      </c>
      <c r="C393" s="100" t="s">
        <v>35740</v>
      </c>
      <c r="D393" s="100" t="s">
        <v>35767</v>
      </c>
      <c r="E393" s="103" t="s">
        <v>36500</v>
      </c>
    </row>
    <row r="394" ht="14.25" customHeight="1">
      <c r="A394" s="100">
        <v>1094.0</v>
      </c>
      <c r="B394" s="100" t="s">
        <v>36501</v>
      </c>
      <c r="C394" s="100" t="s">
        <v>35740</v>
      </c>
      <c r="D394" s="100" t="s">
        <v>35767</v>
      </c>
      <c r="E394" s="103" t="s">
        <v>36502</v>
      </c>
    </row>
    <row r="395" ht="14.25" customHeight="1">
      <c r="A395" s="100">
        <v>1095.0</v>
      </c>
      <c r="B395" s="100" t="s">
        <v>36503</v>
      </c>
      <c r="C395" s="100" t="s">
        <v>35740</v>
      </c>
      <c r="D395" s="100" t="s">
        <v>35767</v>
      </c>
      <c r="E395" s="103" t="s">
        <v>36504</v>
      </c>
    </row>
    <row r="396" ht="14.25" customHeight="1">
      <c r="A396" s="100">
        <v>1092.0</v>
      </c>
      <c r="B396" s="100" t="s">
        <v>36505</v>
      </c>
      <c r="C396" s="100" t="s">
        <v>35740</v>
      </c>
      <c r="D396" s="100" t="s">
        <v>35767</v>
      </c>
      <c r="E396" s="103" t="s">
        <v>36506</v>
      </c>
    </row>
    <row r="397" ht="14.25" customHeight="1">
      <c r="A397" s="100">
        <v>1093.0</v>
      </c>
      <c r="B397" s="100" t="s">
        <v>36507</v>
      </c>
      <c r="C397" s="100" t="s">
        <v>35740</v>
      </c>
      <c r="D397" s="100" t="s">
        <v>35767</v>
      </c>
      <c r="E397" s="103" t="s">
        <v>36508</v>
      </c>
    </row>
    <row r="398" ht="14.25" customHeight="1">
      <c r="A398" s="100">
        <v>1090.0</v>
      </c>
      <c r="B398" s="100" t="s">
        <v>36509</v>
      </c>
      <c r="C398" s="100" t="s">
        <v>35740</v>
      </c>
      <c r="D398" s="100" t="s">
        <v>35767</v>
      </c>
      <c r="E398" s="103" t="s">
        <v>36510</v>
      </c>
    </row>
    <row r="399" ht="14.25" customHeight="1">
      <c r="A399" s="100">
        <v>1096.0</v>
      </c>
      <c r="B399" s="100" t="s">
        <v>36511</v>
      </c>
      <c r="C399" s="100" t="s">
        <v>35740</v>
      </c>
      <c r="D399" s="100" t="s">
        <v>35767</v>
      </c>
      <c r="E399" s="103" t="s">
        <v>36512</v>
      </c>
    </row>
    <row r="400" ht="14.25" customHeight="1">
      <c r="A400" s="100">
        <v>1097.0</v>
      </c>
      <c r="B400" s="100" t="s">
        <v>36513</v>
      </c>
      <c r="C400" s="100" t="s">
        <v>35740</v>
      </c>
      <c r="D400" s="100" t="s">
        <v>35767</v>
      </c>
      <c r="E400" s="103" t="s">
        <v>36514</v>
      </c>
    </row>
    <row r="401" ht="14.25" customHeight="1">
      <c r="A401" s="100">
        <v>378.0</v>
      </c>
      <c r="B401" s="100" t="s">
        <v>36515</v>
      </c>
      <c r="C401" s="100" t="s">
        <v>36117</v>
      </c>
      <c r="D401" s="100" t="s">
        <v>35741</v>
      </c>
      <c r="E401" s="103" t="s">
        <v>36516</v>
      </c>
    </row>
    <row r="402" ht="14.25" customHeight="1">
      <c r="A402" s="100">
        <v>40911.0</v>
      </c>
      <c r="B402" s="100" t="s">
        <v>36517</v>
      </c>
      <c r="C402" s="100" t="s">
        <v>36120</v>
      </c>
      <c r="D402" s="100" t="s">
        <v>35741</v>
      </c>
      <c r="E402" s="103" t="s">
        <v>36518</v>
      </c>
    </row>
    <row r="403" ht="14.25" customHeight="1">
      <c r="A403" s="100">
        <v>33939.0</v>
      </c>
      <c r="B403" s="100" t="s">
        <v>36519</v>
      </c>
      <c r="C403" s="100" t="s">
        <v>36117</v>
      </c>
      <c r="D403" s="100" t="s">
        <v>35741</v>
      </c>
      <c r="E403" s="103" t="s">
        <v>36520</v>
      </c>
    </row>
    <row r="404" ht="14.25" customHeight="1">
      <c r="A404" s="100">
        <v>40815.0</v>
      </c>
      <c r="B404" s="100" t="s">
        <v>36521</v>
      </c>
      <c r="C404" s="100" t="s">
        <v>36120</v>
      </c>
      <c r="D404" s="100" t="s">
        <v>35741</v>
      </c>
      <c r="E404" s="103" t="s">
        <v>36522</v>
      </c>
    </row>
    <row r="405" ht="14.25" customHeight="1">
      <c r="A405" s="100">
        <v>34760.0</v>
      </c>
      <c r="B405" s="100" t="s">
        <v>36523</v>
      </c>
      <c r="C405" s="100" t="s">
        <v>36117</v>
      </c>
      <c r="D405" s="100" t="s">
        <v>35741</v>
      </c>
      <c r="E405" s="103" t="s">
        <v>36524</v>
      </c>
    </row>
    <row r="406" ht="14.25" customHeight="1">
      <c r="A406" s="100">
        <v>40935.0</v>
      </c>
      <c r="B406" s="100" t="s">
        <v>36525</v>
      </c>
      <c r="C406" s="100" t="s">
        <v>36120</v>
      </c>
      <c r="D406" s="100" t="s">
        <v>35741</v>
      </c>
      <c r="E406" s="103" t="s">
        <v>36526</v>
      </c>
    </row>
    <row r="407" ht="14.25" customHeight="1">
      <c r="A407" s="100">
        <v>33952.0</v>
      </c>
      <c r="B407" s="100" t="s">
        <v>36527</v>
      </c>
      <c r="C407" s="100" t="s">
        <v>36117</v>
      </c>
      <c r="D407" s="100" t="s">
        <v>35741</v>
      </c>
      <c r="E407" s="103" t="s">
        <v>36528</v>
      </c>
    </row>
    <row r="408" ht="14.25" customHeight="1">
      <c r="A408" s="100">
        <v>40816.0</v>
      </c>
      <c r="B408" s="100" t="s">
        <v>36529</v>
      </c>
      <c r="C408" s="100" t="s">
        <v>36120</v>
      </c>
      <c r="D408" s="100" t="s">
        <v>35741</v>
      </c>
      <c r="E408" s="103" t="s">
        <v>36530</v>
      </c>
    </row>
    <row r="409" ht="14.25" customHeight="1">
      <c r="A409" s="100">
        <v>33953.0</v>
      </c>
      <c r="B409" s="100" t="s">
        <v>36531</v>
      </c>
      <c r="C409" s="100" t="s">
        <v>36117</v>
      </c>
      <c r="D409" s="100" t="s">
        <v>35741</v>
      </c>
      <c r="E409" s="103" t="s">
        <v>36532</v>
      </c>
    </row>
    <row r="410" ht="14.25" customHeight="1">
      <c r="A410" s="100">
        <v>40817.0</v>
      </c>
      <c r="B410" s="100" t="s">
        <v>36533</v>
      </c>
      <c r="C410" s="100" t="s">
        <v>36120</v>
      </c>
      <c r="D410" s="100" t="s">
        <v>35741</v>
      </c>
      <c r="E410" s="103" t="s">
        <v>36534</v>
      </c>
    </row>
    <row r="411" ht="14.25" customHeight="1">
      <c r="A411" s="100">
        <v>13348.0</v>
      </c>
      <c r="B411" s="100" t="s">
        <v>36535</v>
      </c>
      <c r="C411" s="100" t="s">
        <v>35740</v>
      </c>
      <c r="D411" s="100" t="s">
        <v>35767</v>
      </c>
      <c r="E411" s="103" t="s">
        <v>36536</v>
      </c>
    </row>
    <row r="412" ht="14.25" customHeight="1">
      <c r="A412" s="100">
        <v>39211.0</v>
      </c>
      <c r="B412" s="100" t="s">
        <v>36537</v>
      </c>
      <c r="C412" s="100" t="s">
        <v>35740</v>
      </c>
      <c r="D412" s="100" t="s">
        <v>35741</v>
      </c>
      <c r="E412" s="103" t="s">
        <v>36538</v>
      </c>
    </row>
    <row r="413" ht="14.25" customHeight="1">
      <c r="A413" s="100">
        <v>39212.0</v>
      </c>
      <c r="B413" s="100" t="s">
        <v>36539</v>
      </c>
      <c r="C413" s="100" t="s">
        <v>35740</v>
      </c>
      <c r="D413" s="100" t="s">
        <v>35741</v>
      </c>
      <c r="E413" s="103" t="s">
        <v>36540</v>
      </c>
    </row>
    <row r="414" ht="14.25" customHeight="1">
      <c r="A414" s="100">
        <v>39208.0</v>
      </c>
      <c r="B414" s="100" t="s">
        <v>36541</v>
      </c>
      <c r="C414" s="100" t="s">
        <v>35740</v>
      </c>
      <c r="D414" s="100" t="s">
        <v>35741</v>
      </c>
      <c r="E414" s="103" t="s">
        <v>36542</v>
      </c>
    </row>
    <row r="415" ht="14.25" customHeight="1">
      <c r="A415" s="100">
        <v>39210.0</v>
      </c>
      <c r="B415" s="100" t="s">
        <v>36543</v>
      </c>
      <c r="C415" s="100" t="s">
        <v>35740</v>
      </c>
      <c r="D415" s="100" t="s">
        <v>35741</v>
      </c>
      <c r="E415" s="103" t="s">
        <v>35804</v>
      </c>
    </row>
    <row r="416" ht="14.25" customHeight="1">
      <c r="A416" s="100">
        <v>39214.0</v>
      </c>
      <c r="B416" s="100" t="s">
        <v>36544</v>
      </c>
      <c r="C416" s="100" t="s">
        <v>35740</v>
      </c>
      <c r="D416" s="100" t="s">
        <v>35741</v>
      </c>
      <c r="E416" s="103" t="s">
        <v>36545</v>
      </c>
    </row>
    <row r="417" ht="14.25" customHeight="1">
      <c r="A417" s="100">
        <v>39213.0</v>
      </c>
      <c r="B417" s="100" t="s">
        <v>36546</v>
      </c>
      <c r="C417" s="100" t="s">
        <v>35740</v>
      </c>
      <c r="D417" s="100" t="s">
        <v>35741</v>
      </c>
      <c r="E417" s="103" t="s">
        <v>36547</v>
      </c>
    </row>
    <row r="418" ht="14.25" customHeight="1">
      <c r="A418" s="100">
        <v>39209.0</v>
      </c>
      <c r="B418" s="100" t="s">
        <v>36548</v>
      </c>
      <c r="C418" s="100" t="s">
        <v>35740</v>
      </c>
      <c r="D418" s="100" t="s">
        <v>35741</v>
      </c>
      <c r="E418" s="103" t="s">
        <v>36549</v>
      </c>
    </row>
    <row r="419" ht="14.25" customHeight="1">
      <c r="A419" s="100">
        <v>39207.0</v>
      </c>
      <c r="B419" s="100" t="s">
        <v>36550</v>
      </c>
      <c r="C419" s="100" t="s">
        <v>35740</v>
      </c>
      <c r="D419" s="100" t="s">
        <v>35741</v>
      </c>
      <c r="E419" s="103" t="s">
        <v>35804</v>
      </c>
    </row>
    <row r="420" ht="14.25" customHeight="1">
      <c r="A420" s="100">
        <v>39215.0</v>
      </c>
      <c r="B420" s="100" t="s">
        <v>36551</v>
      </c>
      <c r="C420" s="100" t="s">
        <v>35740</v>
      </c>
      <c r="D420" s="100" t="s">
        <v>35741</v>
      </c>
      <c r="E420" s="103" t="s">
        <v>36552</v>
      </c>
    </row>
    <row r="421" ht="14.25" customHeight="1">
      <c r="A421" s="100">
        <v>39216.0</v>
      </c>
      <c r="B421" s="100" t="s">
        <v>36553</v>
      </c>
      <c r="C421" s="100" t="s">
        <v>35740</v>
      </c>
      <c r="D421" s="100" t="s">
        <v>35741</v>
      </c>
      <c r="E421" s="103" t="s">
        <v>36554</v>
      </c>
    </row>
    <row r="422" ht="14.25" customHeight="1">
      <c r="A422" s="100">
        <v>11267.0</v>
      </c>
      <c r="B422" s="100" t="s">
        <v>36555</v>
      </c>
      <c r="C422" s="100" t="s">
        <v>35740</v>
      </c>
      <c r="D422" s="100" t="s">
        <v>35767</v>
      </c>
      <c r="E422" s="103" t="s">
        <v>36556</v>
      </c>
    </row>
    <row r="423" ht="14.25" customHeight="1">
      <c r="A423" s="100">
        <v>379.0</v>
      </c>
      <c r="B423" s="100" t="s">
        <v>36557</v>
      </c>
      <c r="C423" s="100" t="s">
        <v>35740</v>
      </c>
      <c r="D423" s="100" t="s">
        <v>35767</v>
      </c>
      <c r="E423" s="103" t="s">
        <v>36556</v>
      </c>
    </row>
    <row r="424" ht="14.25" customHeight="1">
      <c r="A424" s="100">
        <v>41901.0</v>
      </c>
      <c r="B424" s="100" t="s">
        <v>36558</v>
      </c>
      <c r="C424" s="100" t="s">
        <v>35889</v>
      </c>
      <c r="D424" s="100" t="s">
        <v>35767</v>
      </c>
      <c r="E424" s="103" t="s">
        <v>36559</v>
      </c>
    </row>
    <row r="425" ht="14.25" customHeight="1">
      <c r="A425" s="100">
        <v>510.0</v>
      </c>
      <c r="B425" s="100" t="s">
        <v>36560</v>
      </c>
      <c r="C425" s="100" t="s">
        <v>35889</v>
      </c>
      <c r="D425" s="100" t="s">
        <v>35741</v>
      </c>
      <c r="E425" s="103" t="s">
        <v>36561</v>
      </c>
    </row>
    <row r="426" ht="14.25" customHeight="1">
      <c r="A426" s="100">
        <v>516.0</v>
      </c>
      <c r="B426" s="100" t="s">
        <v>36562</v>
      </c>
      <c r="C426" s="100" t="s">
        <v>35889</v>
      </c>
      <c r="D426" s="100" t="s">
        <v>35741</v>
      </c>
      <c r="E426" s="103" t="s">
        <v>36563</v>
      </c>
    </row>
    <row r="427" ht="14.25" customHeight="1">
      <c r="A427" s="100">
        <v>509.0</v>
      </c>
      <c r="B427" s="100" t="s">
        <v>36564</v>
      </c>
      <c r="C427" s="100" t="s">
        <v>35889</v>
      </c>
      <c r="D427" s="100" t="s">
        <v>35741</v>
      </c>
      <c r="E427" s="103" t="s">
        <v>36565</v>
      </c>
    </row>
    <row r="428" ht="14.25" customHeight="1">
      <c r="A428" s="100">
        <v>40331.0</v>
      </c>
      <c r="B428" s="100" t="s">
        <v>36566</v>
      </c>
      <c r="C428" s="100" t="s">
        <v>36117</v>
      </c>
      <c r="D428" s="100" t="s">
        <v>35741</v>
      </c>
      <c r="E428" s="103" t="s">
        <v>36567</v>
      </c>
    </row>
    <row r="429" ht="14.25" customHeight="1">
      <c r="A429" s="100">
        <v>40930.0</v>
      </c>
      <c r="B429" s="100" t="s">
        <v>36568</v>
      </c>
      <c r="C429" s="100" t="s">
        <v>36120</v>
      </c>
      <c r="D429" s="100" t="s">
        <v>35741</v>
      </c>
      <c r="E429" s="103" t="s">
        <v>36569</v>
      </c>
    </row>
    <row r="430" ht="14.25" customHeight="1">
      <c r="A430" s="100">
        <v>11761.0</v>
      </c>
      <c r="B430" s="100" t="s">
        <v>36570</v>
      </c>
      <c r="C430" s="100" t="s">
        <v>35740</v>
      </c>
      <c r="D430" s="100" t="s">
        <v>35741</v>
      </c>
      <c r="E430" s="103" t="s">
        <v>36571</v>
      </c>
    </row>
    <row r="431" ht="14.25" customHeight="1">
      <c r="A431" s="100">
        <v>377.0</v>
      </c>
      <c r="B431" s="100" t="s">
        <v>36572</v>
      </c>
      <c r="C431" s="100" t="s">
        <v>35740</v>
      </c>
      <c r="D431" s="100" t="s">
        <v>35737</v>
      </c>
      <c r="E431" s="103" t="s">
        <v>36573</v>
      </c>
    </row>
    <row r="432" ht="14.25" customHeight="1">
      <c r="A432" s="100">
        <v>7588.0</v>
      </c>
      <c r="B432" s="100" t="s">
        <v>36574</v>
      </c>
      <c r="C432" s="100" t="s">
        <v>35740</v>
      </c>
      <c r="D432" s="100" t="s">
        <v>35737</v>
      </c>
      <c r="E432" s="103" t="s">
        <v>36575</v>
      </c>
    </row>
    <row r="433" ht="14.25" customHeight="1">
      <c r="A433" s="100">
        <v>34392.0</v>
      </c>
      <c r="B433" s="100" t="s">
        <v>36576</v>
      </c>
      <c r="C433" s="100" t="s">
        <v>36117</v>
      </c>
      <c r="D433" s="100" t="s">
        <v>35741</v>
      </c>
      <c r="E433" s="103" t="s">
        <v>36577</v>
      </c>
    </row>
    <row r="434" ht="14.25" customHeight="1">
      <c r="A434" s="100">
        <v>40908.0</v>
      </c>
      <c r="B434" s="100" t="s">
        <v>36578</v>
      </c>
      <c r="C434" s="100" t="s">
        <v>36120</v>
      </c>
      <c r="D434" s="100" t="s">
        <v>35741</v>
      </c>
      <c r="E434" s="103" t="s">
        <v>36579</v>
      </c>
    </row>
    <row r="435" ht="14.25" customHeight="1">
      <c r="A435" s="100">
        <v>34551.0</v>
      </c>
      <c r="B435" s="100" t="s">
        <v>36580</v>
      </c>
      <c r="C435" s="100" t="s">
        <v>36117</v>
      </c>
      <c r="D435" s="100" t="s">
        <v>35741</v>
      </c>
      <c r="E435" s="103" t="s">
        <v>36581</v>
      </c>
    </row>
    <row r="436" ht="14.25" customHeight="1">
      <c r="A436" s="100">
        <v>41078.0</v>
      </c>
      <c r="B436" s="100" t="s">
        <v>36582</v>
      </c>
      <c r="C436" s="100" t="s">
        <v>36120</v>
      </c>
      <c r="D436" s="100" t="s">
        <v>35741</v>
      </c>
      <c r="E436" s="103" t="s">
        <v>36583</v>
      </c>
    </row>
    <row r="437" ht="14.25" customHeight="1">
      <c r="A437" s="100">
        <v>246.0</v>
      </c>
      <c r="B437" s="100" t="s">
        <v>36584</v>
      </c>
      <c r="C437" s="100" t="s">
        <v>36117</v>
      </c>
      <c r="D437" s="100" t="s">
        <v>35741</v>
      </c>
      <c r="E437" s="103" t="s">
        <v>36585</v>
      </c>
    </row>
    <row r="438" ht="14.25" customHeight="1">
      <c r="A438" s="100">
        <v>40927.0</v>
      </c>
      <c r="B438" s="100" t="s">
        <v>36586</v>
      </c>
      <c r="C438" s="100" t="s">
        <v>36120</v>
      </c>
      <c r="D438" s="100" t="s">
        <v>35741</v>
      </c>
      <c r="E438" s="103" t="s">
        <v>36587</v>
      </c>
    </row>
    <row r="439" ht="14.25" customHeight="1">
      <c r="A439" s="100">
        <v>2350.0</v>
      </c>
      <c r="B439" s="100" t="s">
        <v>36588</v>
      </c>
      <c r="C439" s="100" t="s">
        <v>36117</v>
      </c>
      <c r="D439" s="100" t="s">
        <v>35741</v>
      </c>
      <c r="E439" s="103" t="s">
        <v>36589</v>
      </c>
    </row>
    <row r="440" ht="14.25" customHeight="1">
      <c r="A440" s="100">
        <v>40812.0</v>
      </c>
      <c r="B440" s="100" t="s">
        <v>36590</v>
      </c>
      <c r="C440" s="100" t="s">
        <v>36120</v>
      </c>
      <c r="D440" s="100" t="s">
        <v>35741</v>
      </c>
      <c r="E440" s="103" t="s">
        <v>36591</v>
      </c>
    </row>
    <row r="441" ht="14.25" customHeight="1">
      <c r="A441" s="100">
        <v>245.0</v>
      </c>
      <c r="B441" s="100" t="s">
        <v>36592</v>
      </c>
      <c r="C441" s="100" t="s">
        <v>36117</v>
      </c>
      <c r="D441" s="100" t="s">
        <v>35741</v>
      </c>
      <c r="E441" s="103" t="s">
        <v>36593</v>
      </c>
    </row>
    <row r="442" ht="14.25" customHeight="1">
      <c r="A442" s="100">
        <v>41090.0</v>
      </c>
      <c r="B442" s="100" t="s">
        <v>36594</v>
      </c>
      <c r="C442" s="100" t="s">
        <v>36120</v>
      </c>
      <c r="D442" s="100" t="s">
        <v>35741</v>
      </c>
      <c r="E442" s="103" t="s">
        <v>36595</v>
      </c>
    </row>
    <row r="443" ht="14.25" customHeight="1">
      <c r="A443" s="100">
        <v>251.0</v>
      </c>
      <c r="B443" s="100" t="s">
        <v>36596</v>
      </c>
      <c r="C443" s="100" t="s">
        <v>36117</v>
      </c>
      <c r="D443" s="100" t="s">
        <v>35741</v>
      </c>
      <c r="E443" s="103" t="s">
        <v>36597</v>
      </c>
    </row>
    <row r="444" ht="14.25" customHeight="1">
      <c r="A444" s="100">
        <v>40975.0</v>
      </c>
      <c r="B444" s="100" t="s">
        <v>36598</v>
      </c>
      <c r="C444" s="100" t="s">
        <v>36120</v>
      </c>
      <c r="D444" s="100" t="s">
        <v>35741</v>
      </c>
      <c r="E444" s="103" t="s">
        <v>36599</v>
      </c>
    </row>
    <row r="445" ht="14.25" customHeight="1">
      <c r="A445" s="100">
        <v>6127.0</v>
      </c>
      <c r="B445" s="100" t="s">
        <v>36600</v>
      </c>
      <c r="C445" s="100" t="s">
        <v>36117</v>
      </c>
      <c r="D445" s="100" t="s">
        <v>35741</v>
      </c>
      <c r="E445" s="103" t="s">
        <v>36601</v>
      </c>
    </row>
    <row r="446" ht="14.25" customHeight="1">
      <c r="A446" s="100">
        <v>41072.0</v>
      </c>
      <c r="B446" s="100" t="s">
        <v>36602</v>
      </c>
      <c r="C446" s="100" t="s">
        <v>36120</v>
      </c>
      <c r="D446" s="100" t="s">
        <v>35741</v>
      </c>
      <c r="E446" s="103" t="s">
        <v>36603</v>
      </c>
    </row>
    <row r="447" ht="14.25" customHeight="1">
      <c r="A447" s="100">
        <v>6121.0</v>
      </c>
      <c r="B447" s="100" t="s">
        <v>36604</v>
      </c>
      <c r="C447" s="100" t="s">
        <v>36117</v>
      </c>
      <c r="D447" s="100" t="s">
        <v>35741</v>
      </c>
      <c r="E447" s="103" t="s">
        <v>36605</v>
      </c>
    </row>
    <row r="448" ht="14.25" customHeight="1">
      <c r="A448" s="100">
        <v>41071.0</v>
      </c>
      <c r="B448" s="100" t="s">
        <v>36606</v>
      </c>
      <c r="C448" s="100" t="s">
        <v>36120</v>
      </c>
      <c r="D448" s="100" t="s">
        <v>35741</v>
      </c>
      <c r="E448" s="103" t="s">
        <v>36607</v>
      </c>
    </row>
    <row r="449" ht="14.25" customHeight="1">
      <c r="A449" s="100">
        <v>244.0</v>
      </c>
      <c r="B449" s="100" t="s">
        <v>36608</v>
      </c>
      <c r="C449" s="100" t="s">
        <v>36117</v>
      </c>
      <c r="D449" s="100" t="s">
        <v>35741</v>
      </c>
      <c r="E449" s="103" t="s">
        <v>35981</v>
      </c>
    </row>
    <row r="450" ht="14.25" customHeight="1">
      <c r="A450" s="100">
        <v>41093.0</v>
      </c>
      <c r="B450" s="100" t="s">
        <v>36609</v>
      </c>
      <c r="C450" s="100" t="s">
        <v>36120</v>
      </c>
      <c r="D450" s="100" t="s">
        <v>35741</v>
      </c>
      <c r="E450" s="103" t="s">
        <v>36610</v>
      </c>
    </row>
    <row r="451" ht="14.25" customHeight="1">
      <c r="A451" s="100">
        <v>532.0</v>
      </c>
      <c r="B451" s="100" t="s">
        <v>36611</v>
      </c>
      <c r="C451" s="100" t="s">
        <v>36117</v>
      </c>
      <c r="D451" s="100" t="s">
        <v>35741</v>
      </c>
      <c r="E451" s="103" t="s">
        <v>36612</v>
      </c>
    </row>
    <row r="452" ht="14.25" customHeight="1">
      <c r="A452" s="100">
        <v>40931.0</v>
      </c>
      <c r="B452" s="100" t="s">
        <v>36613</v>
      </c>
      <c r="C452" s="100" t="s">
        <v>36120</v>
      </c>
      <c r="D452" s="100" t="s">
        <v>35741</v>
      </c>
      <c r="E452" s="103" t="s">
        <v>36614</v>
      </c>
    </row>
    <row r="453" ht="14.25" customHeight="1">
      <c r="A453" s="100">
        <v>36150.0</v>
      </c>
      <c r="B453" s="100" t="s">
        <v>36615</v>
      </c>
      <c r="C453" s="100" t="s">
        <v>35740</v>
      </c>
      <c r="D453" s="100" t="s">
        <v>35741</v>
      </c>
      <c r="E453" s="103" t="s">
        <v>36616</v>
      </c>
    </row>
    <row r="454" ht="14.25" customHeight="1">
      <c r="A454" s="100">
        <v>4760.0</v>
      </c>
      <c r="B454" s="100" t="s">
        <v>36617</v>
      </c>
      <c r="C454" s="100" t="s">
        <v>36117</v>
      </c>
      <c r="D454" s="100" t="s">
        <v>35741</v>
      </c>
      <c r="E454" s="103" t="s">
        <v>36618</v>
      </c>
    </row>
    <row r="455" ht="14.25" customHeight="1">
      <c r="A455" s="100">
        <v>41069.0</v>
      </c>
      <c r="B455" s="100" t="s">
        <v>36619</v>
      </c>
      <c r="C455" s="100" t="s">
        <v>36120</v>
      </c>
      <c r="D455" s="100" t="s">
        <v>35741</v>
      </c>
      <c r="E455" s="103" t="s">
        <v>36620</v>
      </c>
    </row>
    <row r="456" ht="14.25" customHeight="1">
      <c r="A456" s="100">
        <v>10422.0</v>
      </c>
      <c r="B456" s="100" t="s">
        <v>36621</v>
      </c>
      <c r="C456" s="100" t="s">
        <v>35740</v>
      </c>
      <c r="D456" s="100" t="s">
        <v>35741</v>
      </c>
      <c r="E456" s="103" t="s">
        <v>36622</v>
      </c>
    </row>
    <row r="457" ht="14.25" customHeight="1">
      <c r="A457" s="100">
        <v>10420.0</v>
      </c>
      <c r="B457" s="100" t="s">
        <v>36623</v>
      </c>
      <c r="C457" s="100" t="s">
        <v>35740</v>
      </c>
      <c r="D457" s="100" t="s">
        <v>35737</v>
      </c>
      <c r="E457" s="103" t="s">
        <v>35754</v>
      </c>
    </row>
    <row r="458" ht="14.25" customHeight="1">
      <c r="A458" s="100">
        <v>10421.0</v>
      </c>
      <c r="B458" s="100" t="s">
        <v>36624</v>
      </c>
      <c r="C458" s="100" t="s">
        <v>35740</v>
      </c>
      <c r="D458" s="100" t="s">
        <v>35741</v>
      </c>
      <c r="E458" s="103" t="s">
        <v>36625</v>
      </c>
    </row>
    <row r="459" ht="14.25" customHeight="1">
      <c r="A459" s="100">
        <v>36520.0</v>
      </c>
      <c r="B459" s="100" t="s">
        <v>36626</v>
      </c>
      <c r="C459" s="100" t="s">
        <v>35740</v>
      </c>
      <c r="D459" s="100" t="s">
        <v>35741</v>
      </c>
      <c r="E459" s="103" t="s">
        <v>36627</v>
      </c>
    </row>
    <row r="460" ht="14.25" customHeight="1">
      <c r="A460" s="100">
        <v>11784.0</v>
      </c>
      <c r="B460" s="100" t="s">
        <v>36628</v>
      </c>
      <c r="C460" s="100" t="s">
        <v>35740</v>
      </c>
      <c r="D460" s="100" t="s">
        <v>35741</v>
      </c>
      <c r="E460" s="103" t="s">
        <v>36629</v>
      </c>
    </row>
    <row r="461" ht="14.25" customHeight="1">
      <c r="A461" s="100">
        <v>10.0</v>
      </c>
      <c r="B461" s="100" t="s">
        <v>36630</v>
      </c>
      <c r="C461" s="100" t="s">
        <v>35740</v>
      </c>
      <c r="D461" s="100" t="s">
        <v>35741</v>
      </c>
      <c r="E461" s="103" t="s">
        <v>36631</v>
      </c>
    </row>
    <row r="462" ht="14.25" customHeight="1">
      <c r="A462" s="100">
        <v>4815.0</v>
      </c>
      <c r="B462" s="100" t="s">
        <v>36632</v>
      </c>
      <c r="C462" s="100" t="s">
        <v>35740</v>
      </c>
      <c r="D462" s="100" t="s">
        <v>35741</v>
      </c>
      <c r="E462" s="103" t="s">
        <v>36633</v>
      </c>
    </row>
    <row r="463" ht="14.25" customHeight="1">
      <c r="A463" s="100">
        <v>541.0</v>
      </c>
      <c r="B463" s="100" t="s">
        <v>36634</v>
      </c>
      <c r="C463" s="100" t="s">
        <v>35740</v>
      </c>
      <c r="D463" s="100" t="s">
        <v>35737</v>
      </c>
      <c r="E463" s="103" t="s">
        <v>36635</v>
      </c>
    </row>
    <row r="464" ht="14.25" customHeight="1">
      <c r="A464" s="100">
        <v>542.0</v>
      </c>
      <c r="B464" s="100" t="s">
        <v>36636</v>
      </c>
      <c r="C464" s="100" t="s">
        <v>35740</v>
      </c>
      <c r="D464" s="100" t="s">
        <v>35741</v>
      </c>
      <c r="E464" s="103" t="s">
        <v>36637</v>
      </c>
    </row>
    <row r="465" ht="14.25" customHeight="1">
      <c r="A465" s="100">
        <v>540.0</v>
      </c>
      <c r="B465" s="100" t="s">
        <v>36638</v>
      </c>
      <c r="C465" s="100" t="s">
        <v>35740</v>
      </c>
      <c r="D465" s="100" t="s">
        <v>35741</v>
      </c>
      <c r="E465" s="103" t="s">
        <v>36639</v>
      </c>
    </row>
    <row r="466" ht="14.25" customHeight="1">
      <c r="A466" s="100">
        <v>38364.0</v>
      </c>
      <c r="B466" s="100" t="s">
        <v>36640</v>
      </c>
      <c r="C466" s="100" t="s">
        <v>35740</v>
      </c>
      <c r="D466" s="100" t="s">
        <v>35741</v>
      </c>
      <c r="E466" s="103" t="s">
        <v>36641</v>
      </c>
    </row>
    <row r="467" ht="14.25" customHeight="1">
      <c r="A467" s="100">
        <v>11692.0</v>
      </c>
      <c r="B467" s="100" t="s">
        <v>36642</v>
      </c>
      <c r="C467" s="100" t="s">
        <v>35736</v>
      </c>
      <c r="D467" s="100" t="s">
        <v>35741</v>
      </c>
      <c r="E467" s="103" t="s">
        <v>36643</v>
      </c>
    </row>
    <row r="468" ht="14.25" customHeight="1">
      <c r="A468" s="100">
        <v>1746.0</v>
      </c>
      <c r="B468" s="100" t="s">
        <v>36644</v>
      </c>
      <c r="C468" s="100" t="s">
        <v>35740</v>
      </c>
      <c r="D468" s="100" t="s">
        <v>35737</v>
      </c>
      <c r="E468" s="103" t="s">
        <v>36645</v>
      </c>
    </row>
    <row r="469" ht="14.25" customHeight="1">
      <c r="A469" s="100">
        <v>1748.0</v>
      </c>
      <c r="B469" s="100" t="s">
        <v>36646</v>
      </c>
      <c r="C469" s="100" t="s">
        <v>35740</v>
      </c>
      <c r="D469" s="100" t="s">
        <v>35741</v>
      </c>
      <c r="E469" s="103" t="s">
        <v>36647</v>
      </c>
    </row>
    <row r="470" ht="14.25" customHeight="1">
      <c r="A470" s="100">
        <v>1749.0</v>
      </c>
      <c r="B470" s="100" t="s">
        <v>36648</v>
      </c>
      <c r="C470" s="100" t="s">
        <v>35740</v>
      </c>
      <c r="D470" s="100" t="s">
        <v>35741</v>
      </c>
      <c r="E470" s="103" t="s">
        <v>36649</v>
      </c>
    </row>
    <row r="471" ht="14.25" customHeight="1">
      <c r="A471" s="100">
        <v>37412.0</v>
      </c>
      <c r="B471" s="100" t="s">
        <v>36650</v>
      </c>
      <c r="C471" s="100" t="s">
        <v>35740</v>
      </c>
      <c r="D471" s="100" t="s">
        <v>35741</v>
      </c>
      <c r="E471" s="103" t="s">
        <v>36651</v>
      </c>
    </row>
    <row r="472" ht="14.25" customHeight="1">
      <c r="A472" s="100">
        <v>1745.0</v>
      </c>
      <c r="B472" s="100" t="s">
        <v>36652</v>
      </c>
      <c r="C472" s="100" t="s">
        <v>35740</v>
      </c>
      <c r="D472" s="100" t="s">
        <v>35741</v>
      </c>
      <c r="E472" s="103" t="s">
        <v>36653</v>
      </c>
    </row>
    <row r="473" ht="14.25" customHeight="1">
      <c r="A473" s="100">
        <v>1750.0</v>
      </c>
      <c r="B473" s="100" t="s">
        <v>36654</v>
      </c>
      <c r="C473" s="100" t="s">
        <v>35740</v>
      </c>
      <c r="D473" s="100" t="s">
        <v>35741</v>
      </c>
      <c r="E473" s="103" t="s">
        <v>36655</v>
      </c>
    </row>
    <row r="474" ht="14.25" customHeight="1">
      <c r="A474" s="100">
        <v>11687.0</v>
      </c>
      <c r="B474" s="100" t="s">
        <v>36656</v>
      </c>
      <c r="C474" s="100" t="s">
        <v>35791</v>
      </c>
      <c r="D474" s="100" t="s">
        <v>35741</v>
      </c>
      <c r="E474" s="103" t="s">
        <v>36657</v>
      </c>
    </row>
    <row r="475" ht="14.25" customHeight="1">
      <c r="A475" s="100">
        <v>11689.0</v>
      </c>
      <c r="B475" s="100" t="s">
        <v>36658</v>
      </c>
      <c r="C475" s="100" t="s">
        <v>35791</v>
      </c>
      <c r="D475" s="100" t="s">
        <v>35741</v>
      </c>
      <c r="E475" s="103" t="s">
        <v>36659</v>
      </c>
    </row>
    <row r="476" ht="14.25" customHeight="1">
      <c r="A476" s="100">
        <v>11693.0</v>
      </c>
      <c r="B476" s="100" t="s">
        <v>36660</v>
      </c>
      <c r="C476" s="100" t="s">
        <v>35736</v>
      </c>
      <c r="D476" s="100" t="s">
        <v>35741</v>
      </c>
      <c r="E476" s="103" t="s">
        <v>36661</v>
      </c>
    </row>
    <row r="477" ht="14.25" customHeight="1">
      <c r="A477" s="100">
        <v>36215.0</v>
      </c>
      <c r="B477" s="100" t="s">
        <v>36662</v>
      </c>
      <c r="C477" s="100" t="s">
        <v>35740</v>
      </c>
      <c r="D477" s="100" t="s">
        <v>35741</v>
      </c>
      <c r="E477" s="103" t="s">
        <v>36663</v>
      </c>
    </row>
    <row r="478" ht="14.25" customHeight="1">
      <c r="A478" s="100">
        <v>42439.0</v>
      </c>
      <c r="B478" s="100" t="s">
        <v>36664</v>
      </c>
      <c r="C478" s="100" t="s">
        <v>35740</v>
      </c>
      <c r="D478" s="100" t="s">
        <v>35767</v>
      </c>
      <c r="E478" s="103" t="s">
        <v>36665</v>
      </c>
    </row>
    <row r="479" ht="14.25" customHeight="1">
      <c r="A479" s="100">
        <v>38381.0</v>
      </c>
      <c r="B479" s="100" t="s">
        <v>36666</v>
      </c>
      <c r="C479" s="100" t="s">
        <v>35740</v>
      </c>
      <c r="D479" s="100" t="s">
        <v>35741</v>
      </c>
      <c r="E479" s="103" t="s">
        <v>36667</v>
      </c>
    </row>
    <row r="480" ht="14.25" customHeight="1">
      <c r="A480" s="100">
        <v>39621.0</v>
      </c>
      <c r="B480" s="100" t="s">
        <v>36668</v>
      </c>
      <c r="C480" s="100" t="s">
        <v>36669</v>
      </c>
      <c r="D480" s="100" t="s">
        <v>35741</v>
      </c>
      <c r="E480" s="103" t="s">
        <v>36670</v>
      </c>
    </row>
    <row r="481" ht="14.25" customHeight="1">
      <c r="A481" s="100">
        <v>39624.0</v>
      </c>
      <c r="B481" s="100" t="s">
        <v>36671</v>
      </c>
      <c r="C481" s="100" t="s">
        <v>36669</v>
      </c>
      <c r="D481" s="100" t="s">
        <v>35741</v>
      </c>
      <c r="E481" s="103" t="s">
        <v>36672</v>
      </c>
    </row>
    <row r="482" ht="14.25" customHeight="1">
      <c r="A482" s="100">
        <v>39615.0</v>
      </c>
      <c r="B482" s="100" t="s">
        <v>36673</v>
      </c>
      <c r="C482" s="100" t="s">
        <v>35740</v>
      </c>
      <c r="D482" s="100" t="s">
        <v>35741</v>
      </c>
      <c r="E482" s="103" t="s">
        <v>36674</v>
      </c>
    </row>
    <row r="483" ht="14.25" customHeight="1">
      <c r="A483" s="100">
        <v>39620.0</v>
      </c>
      <c r="B483" s="100" t="s">
        <v>36675</v>
      </c>
      <c r="C483" s="100" t="s">
        <v>35740</v>
      </c>
      <c r="D483" s="100" t="s">
        <v>35741</v>
      </c>
      <c r="E483" s="103" t="s">
        <v>36676</v>
      </c>
    </row>
    <row r="484" ht="14.25" customHeight="1">
      <c r="A484" s="100">
        <v>39623.0</v>
      </c>
      <c r="B484" s="100" t="s">
        <v>36677</v>
      </c>
      <c r="C484" s="100" t="s">
        <v>35740</v>
      </c>
      <c r="D484" s="100" t="s">
        <v>35741</v>
      </c>
      <c r="E484" s="103" t="s">
        <v>36678</v>
      </c>
    </row>
    <row r="485" ht="14.25" customHeight="1">
      <c r="A485" s="100">
        <v>36207.0</v>
      </c>
      <c r="B485" s="100" t="s">
        <v>36679</v>
      </c>
      <c r="C485" s="100" t="s">
        <v>35740</v>
      </c>
      <c r="D485" s="100" t="s">
        <v>35741</v>
      </c>
      <c r="E485" s="103" t="s">
        <v>36680</v>
      </c>
    </row>
    <row r="486" ht="14.25" customHeight="1">
      <c r="A486" s="100">
        <v>36209.0</v>
      </c>
      <c r="B486" s="100" t="s">
        <v>36681</v>
      </c>
      <c r="C486" s="100" t="s">
        <v>35740</v>
      </c>
      <c r="D486" s="100" t="s">
        <v>35741</v>
      </c>
      <c r="E486" s="103" t="s">
        <v>36682</v>
      </c>
    </row>
    <row r="487" ht="14.25" customHeight="1">
      <c r="A487" s="100">
        <v>36210.0</v>
      </c>
      <c r="B487" s="100" t="s">
        <v>36683</v>
      </c>
      <c r="C487" s="100" t="s">
        <v>35740</v>
      </c>
      <c r="D487" s="100" t="s">
        <v>35741</v>
      </c>
      <c r="E487" s="103" t="s">
        <v>36684</v>
      </c>
    </row>
    <row r="488" ht="14.25" customHeight="1">
      <c r="A488" s="100">
        <v>36204.0</v>
      </c>
      <c r="B488" s="100" t="s">
        <v>36685</v>
      </c>
      <c r="C488" s="100" t="s">
        <v>35740</v>
      </c>
      <c r="D488" s="100" t="s">
        <v>35741</v>
      </c>
      <c r="E488" s="103" t="s">
        <v>36686</v>
      </c>
    </row>
    <row r="489" ht="14.25" customHeight="1">
      <c r="A489" s="100">
        <v>36205.0</v>
      </c>
      <c r="B489" s="100" t="s">
        <v>36687</v>
      </c>
      <c r="C489" s="100" t="s">
        <v>35740</v>
      </c>
      <c r="D489" s="100" t="s">
        <v>35741</v>
      </c>
      <c r="E489" s="103" t="s">
        <v>36688</v>
      </c>
    </row>
    <row r="490" ht="14.25" customHeight="1">
      <c r="A490" s="100">
        <v>36081.0</v>
      </c>
      <c r="B490" s="100" t="s">
        <v>36689</v>
      </c>
      <c r="C490" s="100" t="s">
        <v>35740</v>
      </c>
      <c r="D490" s="100" t="s">
        <v>35737</v>
      </c>
      <c r="E490" s="103" t="s">
        <v>36690</v>
      </c>
    </row>
    <row r="491" ht="14.25" customHeight="1">
      <c r="A491" s="100">
        <v>36206.0</v>
      </c>
      <c r="B491" s="100" t="s">
        <v>36691</v>
      </c>
      <c r="C491" s="100" t="s">
        <v>35740</v>
      </c>
      <c r="D491" s="100" t="s">
        <v>35741</v>
      </c>
      <c r="E491" s="103" t="s">
        <v>36692</v>
      </c>
    </row>
    <row r="492" ht="14.25" customHeight="1">
      <c r="A492" s="100">
        <v>36218.0</v>
      </c>
      <c r="B492" s="100" t="s">
        <v>36693</v>
      </c>
      <c r="C492" s="100" t="s">
        <v>35740</v>
      </c>
      <c r="D492" s="100" t="s">
        <v>35741</v>
      </c>
      <c r="E492" s="103" t="s">
        <v>36694</v>
      </c>
    </row>
    <row r="493" ht="14.25" customHeight="1">
      <c r="A493" s="100">
        <v>36220.0</v>
      </c>
      <c r="B493" s="100" t="s">
        <v>36695</v>
      </c>
      <c r="C493" s="100" t="s">
        <v>35740</v>
      </c>
      <c r="D493" s="100" t="s">
        <v>35741</v>
      </c>
      <c r="E493" s="103" t="s">
        <v>36696</v>
      </c>
    </row>
    <row r="494" ht="14.25" customHeight="1">
      <c r="A494" s="100">
        <v>36080.0</v>
      </c>
      <c r="B494" s="100" t="s">
        <v>36697</v>
      </c>
      <c r="C494" s="100" t="s">
        <v>35740</v>
      </c>
      <c r="D494" s="100" t="s">
        <v>35737</v>
      </c>
      <c r="E494" s="103" t="s">
        <v>36698</v>
      </c>
    </row>
    <row r="495" ht="14.25" customHeight="1">
      <c r="A495" s="100">
        <v>36223.0</v>
      </c>
      <c r="B495" s="100" t="s">
        <v>36699</v>
      </c>
      <c r="C495" s="100" t="s">
        <v>35740</v>
      </c>
      <c r="D495" s="100" t="s">
        <v>35741</v>
      </c>
      <c r="E495" s="103" t="s">
        <v>36700</v>
      </c>
    </row>
    <row r="496" ht="14.25" customHeight="1">
      <c r="A496" s="100">
        <v>546.0</v>
      </c>
      <c r="B496" s="100" t="s">
        <v>36701</v>
      </c>
      <c r="C496" s="100" t="s">
        <v>35889</v>
      </c>
      <c r="D496" s="100" t="s">
        <v>35737</v>
      </c>
      <c r="E496" s="103" t="s">
        <v>36702</v>
      </c>
    </row>
    <row r="497" ht="14.25" customHeight="1">
      <c r="A497" s="100">
        <v>566.0</v>
      </c>
      <c r="B497" s="100" t="s">
        <v>36703</v>
      </c>
      <c r="C497" s="100" t="s">
        <v>35791</v>
      </c>
      <c r="D497" s="100" t="s">
        <v>35741</v>
      </c>
      <c r="E497" s="103" t="s">
        <v>36704</v>
      </c>
    </row>
    <row r="498" ht="14.25" customHeight="1">
      <c r="A498" s="100">
        <v>565.0</v>
      </c>
      <c r="B498" s="100" t="s">
        <v>36705</v>
      </c>
      <c r="C498" s="100" t="s">
        <v>35791</v>
      </c>
      <c r="D498" s="100" t="s">
        <v>35741</v>
      </c>
      <c r="E498" s="103" t="s">
        <v>36706</v>
      </c>
    </row>
    <row r="499" ht="14.25" customHeight="1">
      <c r="A499" s="100">
        <v>555.0</v>
      </c>
      <c r="B499" s="100" t="s">
        <v>36707</v>
      </c>
      <c r="C499" s="100" t="s">
        <v>35791</v>
      </c>
      <c r="D499" s="100" t="s">
        <v>35741</v>
      </c>
      <c r="E499" s="103" t="s">
        <v>36708</v>
      </c>
    </row>
    <row r="500" ht="14.25" customHeight="1">
      <c r="A500" s="100">
        <v>557.0</v>
      </c>
      <c r="B500" s="100" t="s">
        <v>36709</v>
      </c>
      <c r="C500" s="100" t="s">
        <v>35791</v>
      </c>
      <c r="D500" s="100" t="s">
        <v>35741</v>
      </c>
      <c r="E500" s="103" t="s">
        <v>36710</v>
      </c>
    </row>
    <row r="501" ht="14.25" customHeight="1">
      <c r="A501" s="100">
        <v>552.0</v>
      </c>
      <c r="B501" s="100" t="s">
        <v>36711</v>
      </c>
      <c r="C501" s="100" t="s">
        <v>35791</v>
      </c>
      <c r="D501" s="100" t="s">
        <v>35741</v>
      </c>
      <c r="E501" s="103" t="s">
        <v>36712</v>
      </c>
    </row>
    <row r="502" ht="14.25" customHeight="1">
      <c r="A502" s="100">
        <v>563.0</v>
      </c>
      <c r="B502" s="100" t="s">
        <v>36713</v>
      </c>
      <c r="C502" s="100" t="s">
        <v>35791</v>
      </c>
      <c r="D502" s="100" t="s">
        <v>35741</v>
      </c>
      <c r="E502" s="103" t="s">
        <v>36714</v>
      </c>
    </row>
    <row r="503" ht="14.25" customHeight="1">
      <c r="A503" s="100">
        <v>549.0</v>
      </c>
      <c r="B503" s="100" t="s">
        <v>36715</v>
      </c>
      <c r="C503" s="100" t="s">
        <v>35791</v>
      </c>
      <c r="D503" s="100" t="s">
        <v>35741</v>
      </c>
      <c r="E503" s="103" t="s">
        <v>36716</v>
      </c>
    </row>
    <row r="504" ht="14.25" customHeight="1">
      <c r="A504" s="100">
        <v>551.0</v>
      </c>
      <c r="B504" s="100" t="s">
        <v>36717</v>
      </c>
      <c r="C504" s="100" t="s">
        <v>35791</v>
      </c>
      <c r="D504" s="100" t="s">
        <v>35741</v>
      </c>
      <c r="E504" s="103" t="s">
        <v>36718</v>
      </c>
    </row>
    <row r="505" ht="14.25" customHeight="1">
      <c r="A505" s="100">
        <v>559.0</v>
      </c>
      <c r="B505" s="100" t="s">
        <v>36719</v>
      </c>
      <c r="C505" s="100" t="s">
        <v>35791</v>
      </c>
      <c r="D505" s="100" t="s">
        <v>35741</v>
      </c>
      <c r="E505" s="103" t="s">
        <v>36720</v>
      </c>
    </row>
    <row r="506" ht="14.25" customHeight="1">
      <c r="A506" s="100">
        <v>560.0</v>
      </c>
      <c r="B506" s="100" t="s">
        <v>36721</v>
      </c>
      <c r="C506" s="100" t="s">
        <v>35791</v>
      </c>
      <c r="D506" s="100" t="s">
        <v>35741</v>
      </c>
      <c r="E506" s="103" t="s">
        <v>36722</v>
      </c>
    </row>
    <row r="507" ht="14.25" customHeight="1">
      <c r="A507" s="100">
        <v>547.0</v>
      </c>
      <c r="B507" s="100" t="s">
        <v>36723</v>
      </c>
      <c r="C507" s="100" t="s">
        <v>35791</v>
      </c>
      <c r="D507" s="100" t="s">
        <v>35741</v>
      </c>
      <c r="E507" s="103" t="s">
        <v>36724</v>
      </c>
    </row>
    <row r="508" ht="14.25" customHeight="1">
      <c r="A508" s="100">
        <v>38127.0</v>
      </c>
      <c r="B508" s="100" t="s">
        <v>36725</v>
      </c>
      <c r="C508" s="100" t="s">
        <v>35740</v>
      </c>
      <c r="D508" s="100" t="s">
        <v>35741</v>
      </c>
      <c r="E508" s="103" t="s">
        <v>36726</v>
      </c>
    </row>
    <row r="509" ht="14.25" customHeight="1">
      <c r="A509" s="100">
        <v>38060.0</v>
      </c>
      <c r="B509" s="100" t="s">
        <v>36727</v>
      </c>
      <c r="C509" s="100" t="s">
        <v>35740</v>
      </c>
      <c r="D509" s="100" t="s">
        <v>35741</v>
      </c>
      <c r="E509" s="103" t="s">
        <v>36728</v>
      </c>
    </row>
    <row r="510" ht="14.25" customHeight="1">
      <c r="A510" s="100">
        <v>10956.0</v>
      </c>
      <c r="B510" s="100" t="s">
        <v>36729</v>
      </c>
      <c r="C510" s="100" t="s">
        <v>35740</v>
      </c>
      <c r="D510" s="100" t="s">
        <v>35741</v>
      </c>
      <c r="E510" s="103" t="s">
        <v>36730</v>
      </c>
    </row>
    <row r="511" ht="14.25" customHeight="1">
      <c r="A511" s="100">
        <v>39380.0</v>
      </c>
      <c r="B511" s="100" t="s">
        <v>36731</v>
      </c>
      <c r="C511" s="100" t="s">
        <v>35740</v>
      </c>
      <c r="D511" s="100" t="s">
        <v>35767</v>
      </c>
      <c r="E511" s="103" t="s">
        <v>36732</v>
      </c>
    </row>
    <row r="512" ht="14.25" customHeight="1">
      <c r="A512" s="100">
        <v>13374.0</v>
      </c>
      <c r="B512" s="100" t="s">
        <v>36733</v>
      </c>
      <c r="C512" s="100" t="s">
        <v>35740</v>
      </c>
      <c r="D512" s="100" t="s">
        <v>35767</v>
      </c>
      <c r="E512" s="103" t="s">
        <v>36734</v>
      </c>
    </row>
    <row r="513" ht="14.25" customHeight="1">
      <c r="A513" s="100">
        <v>37597.0</v>
      </c>
      <c r="B513" s="100" t="s">
        <v>36735</v>
      </c>
      <c r="C513" s="100" t="s">
        <v>35740</v>
      </c>
      <c r="D513" s="100" t="s">
        <v>35767</v>
      </c>
      <c r="E513" s="103" t="s">
        <v>36736</v>
      </c>
    </row>
    <row r="514" ht="14.25" customHeight="1">
      <c r="A514" s="100">
        <v>183.0</v>
      </c>
      <c r="B514" s="100" t="s">
        <v>36737</v>
      </c>
      <c r="C514" s="100" t="s">
        <v>36738</v>
      </c>
      <c r="D514" s="100" t="s">
        <v>35737</v>
      </c>
      <c r="E514" s="103" t="s">
        <v>36739</v>
      </c>
    </row>
    <row r="515" ht="14.25" customHeight="1">
      <c r="A515" s="100">
        <v>184.0</v>
      </c>
      <c r="B515" s="100" t="s">
        <v>36740</v>
      </c>
      <c r="C515" s="100" t="s">
        <v>36738</v>
      </c>
      <c r="D515" s="100" t="s">
        <v>35741</v>
      </c>
      <c r="E515" s="103" t="s">
        <v>36741</v>
      </c>
    </row>
    <row r="516" ht="14.25" customHeight="1">
      <c r="A516" s="100">
        <v>195.0</v>
      </c>
      <c r="B516" s="100" t="s">
        <v>36742</v>
      </c>
      <c r="C516" s="100" t="s">
        <v>36738</v>
      </c>
      <c r="D516" s="100" t="s">
        <v>35741</v>
      </c>
      <c r="E516" s="103" t="s">
        <v>36743</v>
      </c>
    </row>
    <row r="517" ht="14.25" customHeight="1">
      <c r="A517" s="100">
        <v>194.0</v>
      </c>
      <c r="B517" s="100" t="s">
        <v>36744</v>
      </c>
      <c r="C517" s="100" t="s">
        <v>36738</v>
      </c>
      <c r="D517" s="100" t="s">
        <v>35741</v>
      </c>
      <c r="E517" s="103" t="s">
        <v>36745</v>
      </c>
    </row>
    <row r="518" ht="14.25" customHeight="1">
      <c r="A518" s="100">
        <v>20001.0</v>
      </c>
      <c r="B518" s="100" t="s">
        <v>36746</v>
      </c>
      <c r="C518" s="100" t="s">
        <v>36738</v>
      </c>
      <c r="D518" s="100" t="s">
        <v>35741</v>
      </c>
      <c r="E518" s="103" t="s">
        <v>36747</v>
      </c>
    </row>
    <row r="519" ht="14.25" customHeight="1">
      <c r="A519" s="100">
        <v>181.0</v>
      </c>
      <c r="B519" s="100" t="s">
        <v>36748</v>
      </c>
      <c r="C519" s="100" t="s">
        <v>36738</v>
      </c>
      <c r="D519" s="100" t="s">
        <v>35741</v>
      </c>
      <c r="E519" s="103" t="s">
        <v>36749</v>
      </c>
    </row>
    <row r="520" ht="14.25" customHeight="1">
      <c r="A520" s="100">
        <v>39837.0</v>
      </c>
      <c r="B520" s="100" t="s">
        <v>36750</v>
      </c>
      <c r="C520" s="100" t="s">
        <v>36738</v>
      </c>
      <c r="D520" s="100" t="s">
        <v>35741</v>
      </c>
      <c r="E520" s="103" t="s">
        <v>36751</v>
      </c>
    </row>
    <row r="521" ht="14.25" customHeight="1">
      <c r="A521" s="100">
        <v>10535.0</v>
      </c>
      <c r="B521" s="100" t="s">
        <v>36752</v>
      </c>
      <c r="C521" s="100" t="s">
        <v>35740</v>
      </c>
      <c r="D521" s="100" t="s">
        <v>35737</v>
      </c>
      <c r="E521" s="103" t="s">
        <v>36753</v>
      </c>
    </row>
    <row r="522" ht="14.25" customHeight="1">
      <c r="A522" s="100">
        <v>10537.0</v>
      </c>
      <c r="B522" s="100" t="s">
        <v>36754</v>
      </c>
      <c r="C522" s="100" t="s">
        <v>35740</v>
      </c>
      <c r="D522" s="100" t="s">
        <v>35741</v>
      </c>
      <c r="E522" s="103" t="s">
        <v>36755</v>
      </c>
    </row>
    <row r="523" ht="14.25" customHeight="1">
      <c r="A523" s="100">
        <v>13891.0</v>
      </c>
      <c r="B523" s="100" t="s">
        <v>36756</v>
      </c>
      <c r="C523" s="100" t="s">
        <v>35740</v>
      </c>
      <c r="D523" s="100" t="s">
        <v>35741</v>
      </c>
      <c r="E523" s="103" t="s">
        <v>36757</v>
      </c>
    </row>
    <row r="524" ht="14.25" customHeight="1">
      <c r="A524" s="100">
        <v>25975.0</v>
      </c>
      <c r="B524" s="100" t="s">
        <v>36758</v>
      </c>
      <c r="C524" s="100" t="s">
        <v>35740</v>
      </c>
      <c r="D524" s="100" t="s">
        <v>35741</v>
      </c>
      <c r="E524" s="103" t="s">
        <v>36759</v>
      </c>
    </row>
    <row r="525" ht="14.25" customHeight="1">
      <c r="A525" s="100">
        <v>36396.0</v>
      </c>
      <c r="B525" s="100" t="s">
        <v>36760</v>
      </c>
      <c r="C525" s="100" t="s">
        <v>35740</v>
      </c>
      <c r="D525" s="100" t="s">
        <v>35741</v>
      </c>
      <c r="E525" s="103" t="s">
        <v>36761</v>
      </c>
    </row>
    <row r="526" ht="14.25" customHeight="1">
      <c r="A526" s="100">
        <v>36397.0</v>
      </c>
      <c r="B526" s="100" t="s">
        <v>36762</v>
      </c>
      <c r="C526" s="100" t="s">
        <v>35740</v>
      </c>
      <c r="D526" s="100" t="s">
        <v>35741</v>
      </c>
      <c r="E526" s="103" t="s">
        <v>36763</v>
      </c>
    </row>
    <row r="527" ht="14.25" customHeight="1">
      <c r="A527" s="100">
        <v>36398.0</v>
      </c>
      <c r="B527" s="100" t="s">
        <v>36764</v>
      </c>
      <c r="C527" s="100" t="s">
        <v>35740</v>
      </c>
      <c r="D527" s="100" t="s">
        <v>35741</v>
      </c>
      <c r="E527" s="103" t="s">
        <v>36765</v>
      </c>
    </row>
    <row r="528" ht="14.25" customHeight="1">
      <c r="A528" s="100">
        <v>647.0</v>
      </c>
      <c r="B528" s="100" t="s">
        <v>36766</v>
      </c>
      <c r="C528" s="100" t="s">
        <v>36117</v>
      </c>
      <c r="D528" s="100" t="s">
        <v>35741</v>
      </c>
      <c r="E528" s="103" t="s">
        <v>36767</v>
      </c>
    </row>
    <row r="529" ht="14.25" customHeight="1">
      <c r="A529" s="100">
        <v>40920.0</v>
      </c>
      <c r="B529" s="100" t="s">
        <v>36768</v>
      </c>
      <c r="C529" s="100" t="s">
        <v>36120</v>
      </c>
      <c r="D529" s="100" t="s">
        <v>35741</v>
      </c>
      <c r="E529" s="103" t="s">
        <v>36769</v>
      </c>
    </row>
    <row r="530" ht="14.25" customHeight="1">
      <c r="A530" s="100">
        <v>38783.0</v>
      </c>
      <c r="B530" s="100" t="s">
        <v>36770</v>
      </c>
      <c r="C530" s="100" t="s">
        <v>35740</v>
      </c>
      <c r="D530" s="100" t="s">
        <v>35741</v>
      </c>
      <c r="E530" s="103" t="s">
        <v>36771</v>
      </c>
    </row>
    <row r="531" ht="14.25" customHeight="1">
      <c r="A531" s="100">
        <v>37593.0</v>
      </c>
      <c r="B531" s="100" t="s">
        <v>36772</v>
      </c>
      <c r="C531" s="100" t="s">
        <v>35740</v>
      </c>
      <c r="D531" s="100" t="s">
        <v>35741</v>
      </c>
      <c r="E531" s="103" t="s">
        <v>36773</v>
      </c>
    </row>
    <row r="532" ht="14.25" customHeight="1">
      <c r="A532" s="100">
        <v>37594.0</v>
      </c>
      <c r="B532" s="100" t="s">
        <v>36774</v>
      </c>
      <c r="C532" s="100" t="s">
        <v>35740</v>
      </c>
      <c r="D532" s="100" t="s">
        <v>35741</v>
      </c>
      <c r="E532" s="103" t="s">
        <v>36775</v>
      </c>
    </row>
    <row r="533" ht="14.25" customHeight="1">
      <c r="A533" s="100">
        <v>37592.0</v>
      </c>
      <c r="B533" s="100" t="s">
        <v>36776</v>
      </c>
      <c r="C533" s="100" t="s">
        <v>35740</v>
      </c>
      <c r="D533" s="100" t="s">
        <v>35741</v>
      </c>
      <c r="E533" s="103" t="s">
        <v>36777</v>
      </c>
    </row>
    <row r="534" ht="14.25" customHeight="1">
      <c r="A534" s="100">
        <v>7266.0</v>
      </c>
      <c r="B534" s="100" t="s">
        <v>36778</v>
      </c>
      <c r="C534" s="100" t="s">
        <v>36779</v>
      </c>
      <c r="D534" s="100" t="s">
        <v>35737</v>
      </c>
      <c r="E534" s="103" t="s">
        <v>36780</v>
      </c>
    </row>
    <row r="535" ht="14.25" customHeight="1">
      <c r="A535" s="100">
        <v>7270.0</v>
      </c>
      <c r="B535" s="100" t="s">
        <v>36781</v>
      </c>
      <c r="C535" s="100" t="s">
        <v>35740</v>
      </c>
      <c r="D535" s="100" t="s">
        <v>35741</v>
      </c>
      <c r="E535" s="103" t="s">
        <v>36782</v>
      </c>
    </row>
    <row r="536" ht="14.25" customHeight="1">
      <c r="A536" s="100">
        <v>7267.0</v>
      </c>
      <c r="B536" s="100" t="s">
        <v>36783</v>
      </c>
      <c r="C536" s="100" t="s">
        <v>35740</v>
      </c>
      <c r="D536" s="100" t="s">
        <v>35741</v>
      </c>
      <c r="E536" s="103" t="s">
        <v>36784</v>
      </c>
    </row>
    <row r="537" ht="14.25" customHeight="1">
      <c r="A537" s="100">
        <v>7269.0</v>
      </c>
      <c r="B537" s="100" t="s">
        <v>36785</v>
      </c>
      <c r="C537" s="100" t="s">
        <v>35740</v>
      </c>
      <c r="D537" s="100" t="s">
        <v>35741</v>
      </c>
      <c r="E537" s="103" t="s">
        <v>36786</v>
      </c>
    </row>
    <row r="538" ht="14.25" customHeight="1">
      <c r="A538" s="100">
        <v>7271.0</v>
      </c>
      <c r="B538" s="100" t="s">
        <v>36787</v>
      </c>
      <c r="C538" s="100" t="s">
        <v>35740</v>
      </c>
      <c r="D538" s="100" t="s">
        <v>35741</v>
      </c>
      <c r="E538" s="103" t="s">
        <v>36536</v>
      </c>
    </row>
    <row r="539" ht="14.25" customHeight="1">
      <c r="A539" s="100">
        <v>7268.0</v>
      </c>
      <c r="B539" s="100" t="s">
        <v>36788</v>
      </c>
      <c r="C539" s="100" t="s">
        <v>35740</v>
      </c>
      <c r="D539" s="100" t="s">
        <v>35741</v>
      </c>
      <c r="E539" s="103" t="s">
        <v>36789</v>
      </c>
    </row>
    <row r="540" ht="14.25" customHeight="1">
      <c r="A540" s="100">
        <v>34556.0</v>
      </c>
      <c r="B540" s="100" t="s">
        <v>36790</v>
      </c>
      <c r="C540" s="100" t="s">
        <v>35740</v>
      </c>
      <c r="D540" s="100" t="s">
        <v>35741</v>
      </c>
      <c r="E540" s="103" t="s">
        <v>36791</v>
      </c>
    </row>
    <row r="541" ht="14.25" customHeight="1">
      <c r="A541" s="100">
        <v>37873.0</v>
      </c>
      <c r="B541" s="100" t="s">
        <v>36792</v>
      </c>
      <c r="C541" s="100" t="s">
        <v>35740</v>
      </c>
      <c r="D541" s="100" t="s">
        <v>35741</v>
      </c>
      <c r="E541" s="103" t="s">
        <v>36793</v>
      </c>
    </row>
    <row r="542" ht="14.25" customHeight="1">
      <c r="A542" s="100">
        <v>34564.0</v>
      </c>
      <c r="B542" s="100" t="s">
        <v>36794</v>
      </c>
      <c r="C542" s="100" t="s">
        <v>35740</v>
      </c>
      <c r="D542" s="100" t="s">
        <v>35741</v>
      </c>
      <c r="E542" s="103" t="s">
        <v>36795</v>
      </c>
    </row>
    <row r="543" ht="14.25" customHeight="1">
      <c r="A543" s="100">
        <v>34565.0</v>
      </c>
      <c r="B543" s="100" t="s">
        <v>36796</v>
      </c>
      <c r="C543" s="100" t="s">
        <v>35740</v>
      </c>
      <c r="D543" s="100" t="s">
        <v>35741</v>
      </c>
      <c r="E543" s="103" t="s">
        <v>36775</v>
      </c>
    </row>
    <row r="544" ht="14.25" customHeight="1">
      <c r="A544" s="100">
        <v>38590.0</v>
      </c>
      <c r="B544" s="100" t="s">
        <v>36797</v>
      </c>
      <c r="C544" s="100" t="s">
        <v>35740</v>
      </c>
      <c r="D544" s="100" t="s">
        <v>35741</v>
      </c>
      <c r="E544" s="103" t="s">
        <v>36798</v>
      </c>
    </row>
    <row r="545" ht="14.25" customHeight="1">
      <c r="A545" s="100">
        <v>34566.0</v>
      </c>
      <c r="B545" s="100" t="s">
        <v>36799</v>
      </c>
      <c r="C545" s="100" t="s">
        <v>35740</v>
      </c>
      <c r="D545" s="100" t="s">
        <v>35741</v>
      </c>
      <c r="E545" s="103" t="s">
        <v>36800</v>
      </c>
    </row>
    <row r="546" ht="14.25" customHeight="1">
      <c r="A546" s="100">
        <v>34567.0</v>
      </c>
      <c r="B546" s="100" t="s">
        <v>36801</v>
      </c>
      <c r="C546" s="100" t="s">
        <v>35740</v>
      </c>
      <c r="D546" s="100" t="s">
        <v>35741</v>
      </c>
      <c r="E546" s="103" t="s">
        <v>36484</v>
      </c>
    </row>
    <row r="547" ht="14.25" customHeight="1">
      <c r="A547" s="100">
        <v>38591.0</v>
      </c>
      <c r="B547" s="100" t="s">
        <v>36802</v>
      </c>
      <c r="C547" s="100" t="s">
        <v>35740</v>
      </c>
      <c r="D547" s="100" t="s">
        <v>35741</v>
      </c>
      <c r="E547" s="103" t="s">
        <v>36803</v>
      </c>
    </row>
    <row r="548" ht="14.25" customHeight="1">
      <c r="A548" s="100">
        <v>34568.0</v>
      </c>
      <c r="B548" s="100" t="s">
        <v>36804</v>
      </c>
      <c r="C548" s="100" t="s">
        <v>35740</v>
      </c>
      <c r="D548" s="100" t="s">
        <v>35741</v>
      </c>
      <c r="E548" s="103" t="s">
        <v>36805</v>
      </c>
    </row>
    <row r="549" ht="14.25" customHeight="1">
      <c r="A549" s="100">
        <v>34569.0</v>
      </c>
      <c r="B549" s="100" t="s">
        <v>36806</v>
      </c>
      <c r="C549" s="100" t="s">
        <v>35740</v>
      </c>
      <c r="D549" s="100" t="s">
        <v>35741</v>
      </c>
      <c r="E549" s="103" t="s">
        <v>36775</v>
      </c>
    </row>
    <row r="550" ht="14.25" customHeight="1">
      <c r="A550" s="100">
        <v>34570.0</v>
      </c>
      <c r="B550" s="100" t="s">
        <v>36807</v>
      </c>
      <c r="C550" s="100" t="s">
        <v>35740</v>
      </c>
      <c r="D550" s="100" t="s">
        <v>35741</v>
      </c>
      <c r="E550" s="103" t="s">
        <v>36808</v>
      </c>
    </row>
    <row r="551" ht="14.25" customHeight="1">
      <c r="A551" s="100">
        <v>25070.0</v>
      </c>
      <c r="B551" s="100" t="s">
        <v>36809</v>
      </c>
      <c r="C551" s="100" t="s">
        <v>35740</v>
      </c>
      <c r="D551" s="100" t="s">
        <v>35741</v>
      </c>
      <c r="E551" s="103" t="s">
        <v>35969</v>
      </c>
    </row>
    <row r="552" ht="14.25" customHeight="1">
      <c r="A552" s="100">
        <v>34571.0</v>
      </c>
      <c r="B552" s="100" t="s">
        <v>36810</v>
      </c>
      <c r="C552" s="100" t="s">
        <v>35740</v>
      </c>
      <c r="D552" s="100" t="s">
        <v>35741</v>
      </c>
      <c r="E552" s="103" t="s">
        <v>36811</v>
      </c>
    </row>
    <row r="553" ht="14.25" customHeight="1">
      <c r="A553" s="100">
        <v>34573.0</v>
      </c>
      <c r="B553" s="100" t="s">
        <v>36812</v>
      </c>
      <c r="C553" s="100" t="s">
        <v>35740</v>
      </c>
      <c r="D553" s="100" t="s">
        <v>35741</v>
      </c>
      <c r="E553" s="103" t="s">
        <v>36813</v>
      </c>
    </row>
    <row r="554" ht="14.25" customHeight="1">
      <c r="A554" s="100">
        <v>37107.0</v>
      </c>
      <c r="B554" s="100" t="s">
        <v>36814</v>
      </c>
      <c r="C554" s="100" t="s">
        <v>35740</v>
      </c>
      <c r="D554" s="100" t="s">
        <v>35741</v>
      </c>
      <c r="E554" s="103" t="s">
        <v>36815</v>
      </c>
    </row>
    <row r="555" ht="14.25" customHeight="1">
      <c r="A555" s="100">
        <v>34576.0</v>
      </c>
      <c r="B555" s="100" t="s">
        <v>36816</v>
      </c>
      <c r="C555" s="100" t="s">
        <v>35740</v>
      </c>
      <c r="D555" s="100" t="s">
        <v>35741</v>
      </c>
      <c r="E555" s="103" t="s">
        <v>36817</v>
      </c>
    </row>
    <row r="556" ht="14.25" customHeight="1">
      <c r="A556" s="100">
        <v>34577.0</v>
      </c>
      <c r="B556" s="100" t="s">
        <v>36818</v>
      </c>
      <c r="C556" s="100" t="s">
        <v>35740</v>
      </c>
      <c r="D556" s="100" t="s">
        <v>35741</v>
      </c>
      <c r="E556" s="103" t="s">
        <v>36819</v>
      </c>
    </row>
    <row r="557" ht="14.25" customHeight="1">
      <c r="A557" s="100">
        <v>34578.0</v>
      </c>
      <c r="B557" s="100" t="s">
        <v>36820</v>
      </c>
      <c r="C557" s="100" t="s">
        <v>35740</v>
      </c>
      <c r="D557" s="100" t="s">
        <v>35741</v>
      </c>
      <c r="E557" s="103" t="s">
        <v>36086</v>
      </c>
    </row>
    <row r="558" ht="14.25" customHeight="1">
      <c r="A558" s="100">
        <v>34579.0</v>
      </c>
      <c r="B558" s="100" t="s">
        <v>36821</v>
      </c>
      <c r="C558" s="100" t="s">
        <v>35740</v>
      </c>
      <c r="D558" s="100" t="s">
        <v>35741</v>
      </c>
      <c r="E558" s="103" t="s">
        <v>36822</v>
      </c>
    </row>
    <row r="559" ht="14.25" customHeight="1">
      <c r="A559" s="100">
        <v>25067.0</v>
      </c>
      <c r="B559" s="100" t="s">
        <v>36823</v>
      </c>
      <c r="C559" s="100" t="s">
        <v>35740</v>
      </c>
      <c r="D559" s="100" t="s">
        <v>35741</v>
      </c>
      <c r="E559" s="103" t="s">
        <v>36824</v>
      </c>
    </row>
    <row r="560" ht="14.25" customHeight="1">
      <c r="A560" s="100">
        <v>34580.0</v>
      </c>
      <c r="B560" s="100" t="s">
        <v>36825</v>
      </c>
      <c r="C560" s="100" t="s">
        <v>35740</v>
      </c>
      <c r="D560" s="100" t="s">
        <v>35741</v>
      </c>
      <c r="E560" s="103" t="s">
        <v>36826</v>
      </c>
    </row>
    <row r="561" ht="14.25" customHeight="1">
      <c r="A561" s="100">
        <v>25071.0</v>
      </c>
      <c r="B561" s="100" t="s">
        <v>36827</v>
      </c>
      <c r="C561" s="100" t="s">
        <v>35740</v>
      </c>
      <c r="D561" s="100" t="s">
        <v>35741</v>
      </c>
      <c r="E561" s="103" t="s">
        <v>36828</v>
      </c>
    </row>
    <row r="562" ht="14.25" customHeight="1">
      <c r="A562" s="100">
        <v>38395.0</v>
      </c>
      <c r="B562" s="100" t="s">
        <v>36829</v>
      </c>
      <c r="C562" s="100" t="s">
        <v>35740</v>
      </c>
      <c r="D562" s="100" t="s">
        <v>35741</v>
      </c>
      <c r="E562" s="103" t="s">
        <v>36830</v>
      </c>
    </row>
    <row r="563" ht="14.25" customHeight="1">
      <c r="A563" s="100">
        <v>34583.0</v>
      </c>
      <c r="B563" s="100" t="s">
        <v>36831</v>
      </c>
      <c r="C563" s="100" t="s">
        <v>35736</v>
      </c>
      <c r="D563" s="100" t="s">
        <v>35741</v>
      </c>
      <c r="E563" s="103" t="s">
        <v>36832</v>
      </c>
    </row>
    <row r="564" ht="14.25" customHeight="1">
      <c r="A564" s="100">
        <v>34584.0</v>
      </c>
      <c r="B564" s="100" t="s">
        <v>36833</v>
      </c>
      <c r="C564" s="100" t="s">
        <v>35736</v>
      </c>
      <c r="D564" s="100" t="s">
        <v>35741</v>
      </c>
      <c r="E564" s="103" t="s">
        <v>36834</v>
      </c>
    </row>
    <row r="565" ht="14.25" customHeight="1">
      <c r="A565" s="100">
        <v>709.0</v>
      </c>
      <c r="B565" s="100" t="s">
        <v>36835</v>
      </c>
      <c r="C565" s="100" t="s">
        <v>35736</v>
      </c>
      <c r="D565" s="100" t="s">
        <v>35767</v>
      </c>
      <c r="E565" s="103" t="s">
        <v>36836</v>
      </c>
    </row>
    <row r="566" ht="14.25" customHeight="1">
      <c r="A566" s="100">
        <v>34599.0</v>
      </c>
      <c r="B566" s="100" t="s">
        <v>36837</v>
      </c>
      <c r="C566" s="100" t="s">
        <v>35740</v>
      </c>
      <c r="D566" s="100" t="s">
        <v>35741</v>
      </c>
      <c r="E566" s="103" t="s">
        <v>36838</v>
      </c>
    </row>
    <row r="567" ht="14.25" customHeight="1">
      <c r="A567" s="100">
        <v>34592.0</v>
      </c>
      <c r="B567" s="100" t="s">
        <v>36839</v>
      </c>
      <c r="C567" s="100" t="s">
        <v>35740</v>
      </c>
      <c r="D567" s="100" t="s">
        <v>35741</v>
      </c>
      <c r="E567" s="103" t="s">
        <v>36840</v>
      </c>
    </row>
    <row r="568" ht="14.25" customHeight="1">
      <c r="A568" s="100">
        <v>37103.0</v>
      </c>
      <c r="B568" s="100" t="s">
        <v>36841</v>
      </c>
      <c r="C568" s="100" t="s">
        <v>35740</v>
      </c>
      <c r="D568" s="100" t="s">
        <v>35741</v>
      </c>
      <c r="E568" s="103" t="s">
        <v>35845</v>
      </c>
    </row>
    <row r="569" ht="14.25" customHeight="1">
      <c r="A569" s="100">
        <v>34555.0</v>
      </c>
      <c r="B569" s="100" t="s">
        <v>36842</v>
      </c>
      <c r="C569" s="100" t="s">
        <v>35740</v>
      </c>
      <c r="D569" s="100" t="s">
        <v>35741</v>
      </c>
      <c r="E569" s="103" t="s">
        <v>36795</v>
      </c>
    </row>
    <row r="570" ht="14.25" customHeight="1">
      <c r="A570" s="100">
        <v>674.0</v>
      </c>
      <c r="B570" s="100" t="s">
        <v>36843</v>
      </c>
      <c r="C570" s="100" t="s">
        <v>35736</v>
      </c>
      <c r="D570" s="100" t="s">
        <v>35741</v>
      </c>
      <c r="E570" s="103" t="s">
        <v>36844</v>
      </c>
    </row>
    <row r="571" ht="14.25" customHeight="1">
      <c r="A571" s="100">
        <v>34600.0</v>
      </c>
      <c r="B571" s="100" t="s">
        <v>36845</v>
      </c>
      <c r="C571" s="100" t="s">
        <v>35736</v>
      </c>
      <c r="D571" s="100" t="s">
        <v>35737</v>
      </c>
      <c r="E571" s="103" t="s">
        <v>36846</v>
      </c>
    </row>
    <row r="572" ht="14.25" customHeight="1">
      <c r="A572" s="100">
        <v>652.0</v>
      </c>
      <c r="B572" s="100" t="s">
        <v>36847</v>
      </c>
      <c r="C572" s="100" t="s">
        <v>35736</v>
      </c>
      <c r="D572" s="100" t="s">
        <v>35741</v>
      </c>
      <c r="E572" s="103" t="s">
        <v>36848</v>
      </c>
    </row>
    <row r="573" ht="14.25" customHeight="1">
      <c r="A573" s="100">
        <v>651.0</v>
      </c>
      <c r="B573" s="100" t="s">
        <v>36849</v>
      </c>
      <c r="C573" s="100" t="s">
        <v>35740</v>
      </c>
      <c r="D573" s="100" t="s">
        <v>35741</v>
      </c>
      <c r="E573" s="103" t="s">
        <v>36850</v>
      </c>
    </row>
    <row r="574" ht="14.25" customHeight="1">
      <c r="A574" s="100">
        <v>654.0</v>
      </c>
      <c r="B574" s="100" t="s">
        <v>36851</v>
      </c>
      <c r="C574" s="100" t="s">
        <v>35740</v>
      </c>
      <c r="D574" s="100" t="s">
        <v>35741</v>
      </c>
      <c r="E574" s="103" t="s">
        <v>36791</v>
      </c>
    </row>
    <row r="575" ht="14.25" customHeight="1">
      <c r="A575" s="100">
        <v>650.0</v>
      </c>
      <c r="B575" s="100" t="s">
        <v>36852</v>
      </c>
      <c r="C575" s="100" t="s">
        <v>35740</v>
      </c>
      <c r="D575" s="100" t="s">
        <v>35737</v>
      </c>
      <c r="E575" s="103" t="s">
        <v>36853</v>
      </c>
    </row>
    <row r="576" ht="14.25" customHeight="1">
      <c r="A576" s="100">
        <v>716.0</v>
      </c>
      <c r="B576" s="100" t="s">
        <v>36854</v>
      </c>
      <c r="C576" s="100" t="s">
        <v>35740</v>
      </c>
      <c r="D576" s="100" t="s">
        <v>35741</v>
      </c>
      <c r="E576" s="103" t="s">
        <v>36585</v>
      </c>
    </row>
    <row r="577" ht="14.25" customHeight="1">
      <c r="A577" s="100">
        <v>715.0</v>
      </c>
      <c r="B577" s="100" t="s">
        <v>36855</v>
      </c>
      <c r="C577" s="100" t="s">
        <v>35740</v>
      </c>
      <c r="D577" s="100" t="s">
        <v>35737</v>
      </c>
      <c r="E577" s="103" t="s">
        <v>36445</v>
      </c>
    </row>
    <row r="578" ht="14.25" customHeight="1">
      <c r="A578" s="100">
        <v>718.0</v>
      </c>
      <c r="B578" s="100" t="s">
        <v>36856</v>
      </c>
      <c r="C578" s="100" t="s">
        <v>35740</v>
      </c>
      <c r="D578" s="100" t="s">
        <v>35741</v>
      </c>
      <c r="E578" s="103" t="s">
        <v>36857</v>
      </c>
    </row>
    <row r="579" ht="14.25" customHeight="1">
      <c r="A579" s="100">
        <v>11981.0</v>
      </c>
      <c r="B579" s="100" t="s">
        <v>36858</v>
      </c>
      <c r="C579" s="100" t="s">
        <v>35740</v>
      </c>
      <c r="D579" s="100" t="s">
        <v>35741</v>
      </c>
      <c r="E579" s="103" t="s">
        <v>36859</v>
      </c>
    </row>
    <row r="580" ht="14.25" customHeight="1">
      <c r="A580" s="100">
        <v>34586.0</v>
      </c>
      <c r="B580" s="100" t="s">
        <v>36860</v>
      </c>
      <c r="C580" s="100" t="s">
        <v>35740</v>
      </c>
      <c r="D580" s="100" t="s">
        <v>35741</v>
      </c>
      <c r="E580" s="103" t="s">
        <v>35847</v>
      </c>
    </row>
    <row r="581" ht="14.25" customHeight="1">
      <c r="A581" s="100">
        <v>38603.0</v>
      </c>
      <c r="B581" s="100" t="s">
        <v>36861</v>
      </c>
      <c r="C581" s="100" t="s">
        <v>35740</v>
      </c>
      <c r="D581" s="100" t="s">
        <v>35741</v>
      </c>
      <c r="E581" s="103" t="s">
        <v>36862</v>
      </c>
    </row>
    <row r="582" ht="14.25" customHeight="1">
      <c r="A582" s="100">
        <v>34588.0</v>
      </c>
      <c r="B582" s="100" t="s">
        <v>36863</v>
      </c>
      <c r="C582" s="100" t="s">
        <v>35740</v>
      </c>
      <c r="D582" s="100" t="s">
        <v>35741</v>
      </c>
      <c r="E582" s="103" t="s">
        <v>36864</v>
      </c>
    </row>
    <row r="583" ht="14.25" customHeight="1">
      <c r="A583" s="100">
        <v>34590.0</v>
      </c>
      <c r="B583" s="100" t="s">
        <v>36865</v>
      </c>
      <c r="C583" s="100" t="s">
        <v>35740</v>
      </c>
      <c r="D583" s="100" t="s">
        <v>35741</v>
      </c>
      <c r="E583" s="103" t="s">
        <v>35969</v>
      </c>
    </row>
    <row r="584" ht="14.25" customHeight="1">
      <c r="A584" s="100">
        <v>34591.0</v>
      </c>
      <c r="B584" s="100" t="s">
        <v>36866</v>
      </c>
      <c r="C584" s="100" t="s">
        <v>35740</v>
      </c>
      <c r="D584" s="100" t="s">
        <v>35741</v>
      </c>
      <c r="E584" s="103" t="s">
        <v>36867</v>
      </c>
    </row>
    <row r="585" ht="14.25" customHeight="1">
      <c r="A585" s="100">
        <v>41372.0</v>
      </c>
      <c r="B585" s="100" t="s">
        <v>36868</v>
      </c>
      <c r="C585" s="100" t="s">
        <v>35736</v>
      </c>
      <c r="D585" s="100" t="s">
        <v>35741</v>
      </c>
      <c r="E585" s="103" t="s">
        <v>36869</v>
      </c>
    </row>
    <row r="586" ht="14.25" customHeight="1">
      <c r="A586" s="100">
        <v>41371.0</v>
      </c>
      <c r="B586" s="100" t="s">
        <v>36870</v>
      </c>
      <c r="C586" s="100" t="s">
        <v>35736</v>
      </c>
      <c r="D586" s="100" t="s">
        <v>35741</v>
      </c>
      <c r="E586" s="103" t="s">
        <v>36871</v>
      </c>
    </row>
    <row r="587" ht="14.25" customHeight="1">
      <c r="A587" s="100">
        <v>40517.0</v>
      </c>
      <c r="B587" s="100" t="s">
        <v>36872</v>
      </c>
      <c r="C587" s="100" t="s">
        <v>35736</v>
      </c>
      <c r="D587" s="100" t="s">
        <v>35741</v>
      </c>
      <c r="E587" s="103" t="s">
        <v>36873</v>
      </c>
    </row>
    <row r="588" ht="14.25" customHeight="1">
      <c r="A588" s="100">
        <v>40515.0</v>
      </c>
      <c r="B588" s="100" t="s">
        <v>36874</v>
      </c>
      <c r="C588" s="100" t="s">
        <v>35736</v>
      </c>
      <c r="D588" s="100" t="s">
        <v>35741</v>
      </c>
      <c r="E588" s="103" t="s">
        <v>36875</v>
      </c>
    </row>
    <row r="589" ht="14.25" customHeight="1">
      <c r="A589" s="100">
        <v>40529.0</v>
      </c>
      <c r="B589" s="100" t="s">
        <v>36876</v>
      </c>
      <c r="C589" s="100" t="s">
        <v>35736</v>
      </c>
      <c r="D589" s="100" t="s">
        <v>35741</v>
      </c>
      <c r="E589" s="103" t="s">
        <v>36877</v>
      </c>
    </row>
    <row r="590" ht="14.25" customHeight="1">
      <c r="A590" s="100">
        <v>36170.0</v>
      </c>
      <c r="B590" s="100" t="s">
        <v>36878</v>
      </c>
      <c r="C590" s="100" t="s">
        <v>35736</v>
      </c>
      <c r="D590" s="100" t="s">
        <v>35737</v>
      </c>
      <c r="E590" s="103" t="s">
        <v>36879</v>
      </c>
    </row>
    <row r="591" ht="14.25" customHeight="1">
      <c r="A591" s="100">
        <v>40524.0</v>
      </c>
      <c r="B591" s="100" t="s">
        <v>36880</v>
      </c>
      <c r="C591" s="100" t="s">
        <v>35736</v>
      </c>
      <c r="D591" s="100" t="s">
        <v>35741</v>
      </c>
      <c r="E591" s="103" t="s">
        <v>36881</v>
      </c>
    </row>
    <row r="592" ht="14.25" customHeight="1">
      <c r="A592" s="100">
        <v>36156.0</v>
      </c>
      <c r="B592" s="100" t="s">
        <v>36882</v>
      </c>
      <c r="C592" s="100" t="s">
        <v>35736</v>
      </c>
      <c r="D592" s="100" t="s">
        <v>35741</v>
      </c>
      <c r="E592" s="103" t="s">
        <v>36883</v>
      </c>
    </row>
    <row r="593" ht="14.25" customHeight="1">
      <c r="A593" s="100">
        <v>36155.0</v>
      </c>
      <c r="B593" s="100" t="s">
        <v>36884</v>
      </c>
      <c r="C593" s="100" t="s">
        <v>35736</v>
      </c>
      <c r="D593" s="100" t="s">
        <v>35741</v>
      </c>
      <c r="E593" s="103" t="s">
        <v>36885</v>
      </c>
    </row>
    <row r="594" ht="14.25" customHeight="1">
      <c r="A594" s="100">
        <v>36154.0</v>
      </c>
      <c r="B594" s="100" t="s">
        <v>36886</v>
      </c>
      <c r="C594" s="100" t="s">
        <v>35736</v>
      </c>
      <c r="D594" s="100" t="s">
        <v>35741</v>
      </c>
      <c r="E594" s="103" t="s">
        <v>36887</v>
      </c>
    </row>
    <row r="595" ht="14.25" customHeight="1">
      <c r="A595" s="100">
        <v>695.0</v>
      </c>
      <c r="B595" s="100" t="s">
        <v>36888</v>
      </c>
      <c r="C595" s="100" t="s">
        <v>35736</v>
      </c>
      <c r="D595" s="100" t="s">
        <v>35741</v>
      </c>
      <c r="E595" s="103" t="s">
        <v>36889</v>
      </c>
    </row>
    <row r="596" ht="14.25" customHeight="1">
      <c r="A596" s="100">
        <v>679.0</v>
      </c>
      <c r="B596" s="100" t="s">
        <v>36890</v>
      </c>
      <c r="C596" s="100" t="s">
        <v>35736</v>
      </c>
      <c r="D596" s="100" t="s">
        <v>35741</v>
      </c>
      <c r="E596" s="103" t="s">
        <v>36877</v>
      </c>
    </row>
    <row r="597" ht="14.25" customHeight="1">
      <c r="A597" s="100">
        <v>711.0</v>
      </c>
      <c r="B597" s="100" t="s">
        <v>36891</v>
      </c>
      <c r="C597" s="100" t="s">
        <v>35736</v>
      </c>
      <c r="D597" s="100" t="s">
        <v>35741</v>
      </c>
      <c r="E597" s="103" t="s">
        <v>36892</v>
      </c>
    </row>
    <row r="598" ht="14.25" customHeight="1">
      <c r="A598" s="100">
        <v>712.0</v>
      </c>
      <c r="B598" s="100" t="s">
        <v>36893</v>
      </c>
      <c r="C598" s="100" t="s">
        <v>35736</v>
      </c>
      <c r="D598" s="100" t="s">
        <v>35741</v>
      </c>
      <c r="E598" s="103" t="s">
        <v>36894</v>
      </c>
    </row>
    <row r="599" ht="14.25" customHeight="1">
      <c r="A599" s="100">
        <v>12614.0</v>
      </c>
      <c r="B599" s="100" t="s">
        <v>36895</v>
      </c>
      <c r="C599" s="100" t="s">
        <v>35740</v>
      </c>
      <c r="D599" s="100" t="s">
        <v>35767</v>
      </c>
      <c r="E599" s="103" t="s">
        <v>36896</v>
      </c>
    </row>
    <row r="600" ht="14.25" customHeight="1">
      <c r="A600" s="100">
        <v>6140.0</v>
      </c>
      <c r="B600" s="100" t="s">
        <v>36897</v>
      </c>
      <c r="C600" s="100" t="s">
        <v>35740</v>
      </c>
      <c r="D600" s="100" t="s">
        <v>35741</v>
      </c>
      <c r="E600" s="103" t="s">
        <v>36898</v>
      </c>
    </row>
    <row r="601" ht="14.25" customHeight="1">
      <c r="A601" s="100">
        <v>38399.0</v>
      </c>
      <c r="B601" s="100" t="s">
        <v>36899</v>
      </c>
      <c r="C601" s="100" t="s">
        <v>35740</v>
      </c>
      <c r="D601" s="100" t="s">
        <v>35741</v>
      </c>
      <c r="E601" s="103" t="s">
        <v>36900</v>
      </c>
    </row>
    <row r="602" ht="14.25" customHeight="1">
      <c r="A602" s="100">
        <v>735.0</v>
      </c>
      <c r="B602" s="100" t="s">
        <v>36901</v>
      </c>
      <c r="C602" s="100" t="s">
        <v>35740</v>
      </c>
      <c r="D602" s="100" t="s">
        <v>35741</v>
      </c>
      <c r="E602" s="103" t="s">
        <v>36902</v>
      </c>
    </row>
    <row r="603" ht="14.25" customHeight="1">
      <c r="A603" s="100">
        <v>736.0</v>
      </c>
      <c r="B603" s="100" t="s">
        <v>36903</v>
      </c>
      <c r="C603" s="100" t="s">
        <v>35740</v>
      </c>
      <c r="D603" s="100" t="s">
        <v>35741</v>
      </c>
      <c r="E603" s="103" t="s">
        <v>36904</v>
      </c>
    </row>
    <row r="604" ht="14.25" customHeight="1">
      <c r="A604" s="100">
        <v>729.0</v>
      </c>
      <c r="B604" s="100" t="s">
        <v>36905</v>
      </c>
      <c r="C604" s="100" t="s">
        <v>35740</v>
      </c>
      <c r="D604" s="100" t="s">
        <v>35737</v>
      </c>
      <c r="E604" s="103" t="s">
        <v>36906</v>
      </c>
    </row>
    <row r="605" ht="14.25" customHeight="1">
      <c r="A605" s="100">
        <v>39925.0</v>
      </c>
      <c r="B605" s="100" t="s">
        <v>36907</v>
      </c>
      <c r="C605" s="100" t="s">
        <v>35740</v>
      </c>
      <c r="D605" s="100" t="s">
        <v>35741</v>
      </c>
      <c r="E605" s="103" t="s">
        <v>36908</v>
      </c>
    </row>
    <row r="606" ht="14.25" customHeight="1">
      <c r="A606" s="100">
        <v>731.0</v>
      </c>
      <c r="B606" s="100" t="s">
        <v>36909</v>
      </c>
      <c r="C606" s="100" t="s">
        <v>35740</v>
      </c>
      <c r="D606" s="100" t="s">
        <v>35741</v>
      </c>
      <c r="E606" s="103" t="s">
        <v>36910</v>
      </c>
    </row>
    <row r="607" ht="14.25" customHeight="1">
      <c r="A607" s="100">
        <v>10575.0</v>
      </c>
      <c r="B607" s="100" t="s">
        <v>36911</v>
      </c>
      <c r="C607" s="100" t="s">
        <v>35740</v>
      </c>
      <c r="D607" s="100" t="s">
        <v>35741</v>
      </c>
      <c r="E607" s="103" t="s">
        <v>36912</v>
      </c>
    </row>
    <row r="608" ht="14.25" customHeight="1">
      <c r="A608" s="100">
        <v>733.0</v>
      </c>
      <c r="B608" s="100" t="s">
        <v>36913</v>
      </c>
      <c r="C608" s="100" t="s">
        <v>35740</v>
      </c>
      <c r="D608" s="100" t="s">
        <v>35741</v>
      </c>
      <c r="E608" s="103" t="s">
        <v>36914</v>
      </c>
    </row>
    <row r="609" ht="14.25" customHeight="1">
      <c r="A609" s="100">
        <v>732.0</v>
      </c>
      <c r="B609" s="100" t="s">
        <v>36915</v>
      </c>
      <c r="C609" s="100" t="s">
        <v>35740</v>
      </c>
      <c r="D609" s="100" t="s">
        <v>35741</v>
      </c>
      <c r="E609" s="103" t="s">
        <v>36916</v>
      </c>
    </row>
    <row r="610" ht="14.25" customHeight="1">
      <c r="A610" s="100">
        <v>737.0</v>
      </c>
      <c r="B610" s="100" t="s">
        <v>36917</v>
      </c>
      <c r="C610" s="100" t="s">
        <v>35740</v>
      </c>
      <c r="D610" s="100" t="s">
        <v>35741</v>
      </c>
      <c r="E610" s="103" t="s">
        <v>36918</v>
      </c>
    </row>
    <row r="611" ht="14.25" customHeight="1">
      <c r="A611" s="100">
        <v>738.0</v>
      </c>
      <c r="B611" s="100" t="s">
        <v>36919</v>
      </c>
      <c r="C611" s="100" t="s">
        <v>35740</v>
      </c>
      <c r="D611" s="100" t="s">
        <v>35741</v>
      </c>
      <c r="E611" s="103" t="s">
        <v>36920</v>
      </c>
    </row>
    <row r="612" ht="14.25" customHeight="1">
      <c r="A612" s="100">
        <v>740.0</v>
      </c>
      <c r="B612" s="100" t="s">
        <v>36921</v>
      </c>
      <c r="C612" s="100" t="s">
        <v>35740</v>
      </c>
      <c r="D612" s="100" t="s">
        <v>35741</v>
      </c>
      <c r="E612" s="103" t="s">
        <v>36922</v>
      </c>
    </row>
    <row r="613" ht="14.25" customHeight="1">
      <c r="A613" s="100">
        <v>734.0</v>
      </c>
      <c r="B613" s="100" t="s">
        <v>36923</v>
      </c>
      <c r="C613" s="100" t="s">
        <v>35740</v>
      </c>
      <c r="D613" s="100" t="s">
        <v>35741</v>
      </c>
      <c r="E613" s="103" t="s">
        <v>36924</v>
      </c>
    </row>
    <row r="614" ht="14.25" customHeight="1">
      <c r="A614" s="100">
        <v>39008.0</v>
      </c>
      <c r="B614" s="100" t="s">
        <v>36925</v>
      </c>
      <c r="C614" s="100" t="s">
        <v>35740</v>
      </c>
      <c r="D614" s="100" t="s">
        <v>35741</v>
      </c>
      <c r="E614" s="103" t="s">
        <v>36926</v>
      </c>
    </row>
    <row r="615" ht="14.25" customHeight="1">
      <c r="A615" s="100">
        <v>39009.0</v>
      </c>
      <c r="B615" s="100" t="s">
        <v>36927</v>
      </c>
      <c r="C615" s="100" t="s">
        <v>35740</v>
      </c>
      <c r="D615" s="100" t="s">
        <v>35741</v>
      </c>
      <c r="E615" s="103" t="s">
        <v>36928</v>
      </c>
    </row>
    <row r="616" ht="14.25" customHeight="1">
      <c r="A616" s="100">
        <v>10587.0</v>
      </c>
      <c r="B616" s="100" t="s">
        <v>36929</v>
      </c>
      <c r="C616" s="100" t="s">
        <v>35740</v>
      </c>
      <c r="D616" s="100" t="s">
        <v>35741</v>
      </c>
      <c r="E616" s="103" t="s">
        <v>36930</v>
      </c>
    </row>
    <row r="617" ht="14.25" customHeight="1">
      <c r="A617" s="100">
        <v>759.0</v>
      </c>
      <c r="B617" s="100" t="s">
        <v>36931</v>
      </c>
      <c r="C617" s="100" t="s">
        <v>35740</v>
      </c>
      <c r="D617" s="100" t="s">
        <v>35741</v>
      </c>
      <c r="E617" s="103" t="s">
        <v>36932</v>
      </c>
    </row>
    <row r="618" ht="14.25" customHeight="1">
      <c r="A618" s="100">
        <v>761.0</v>
      </c>
      <c r="B618" s="100" t="s">
        <v>36933</v>
      </c>
      <c r="C618" s="100" t="s">
        <v>35740</v>
      </c>
      <c r="D618" s="100" t="s">
        <v>35741</v>
      </c>
      <c r="E618" s="103" t="s">
        <v>36934</v>
      </c>
    </row>
    <row r="619" ht="14.25" customHeight="1">
      <c r="A619" s="100">
        <v>750.0</v>
      </c>
      <c r="B619" s="100" t="s">
        <v>36935</v>
      </c>
      <c r="C619" s="100" t="s">
        <v>35740</v>
      </c>
      <c r="D619" s="100" t="s">
        <v>35741</v>
      </c>
      <c r="E619" s="103" t="s">
        <v>36936</v>
      </c>
    </row>
    <row r="620" ht="14.25" customHeight="1">
      <c r="A620" s="100">
        <v>755.0</v>
      </c>
      <c r="B620" s="100" t="s">
        <v>36937</v>
      </c>
      <c r="C620" s="100" t="s">
        <v>35740</v>
      </c>
      <c r="D620" s="100" t="s">
        <v>35741</v>
      </c>
      <c r="E620" s="103" t="s">
        <v>36938</v>
      </c>
    </row>
    <row r="621" ht="14.25" customHeight="1">
      <c r="A621" s="100">
        <v>749.0</v>
      </c>
      <c r="B621" s="100" t="s">
        <v>36939</v>
      </c>
      <c r="C621" s="100" t="s">
        <v>35740</v>
      </c>
      <c r="D621" s="100" t="s">
        <v>35741</v>
      </c>
      <c r="E621" s="103" t="s">
        <v>36940</v>
      </c>
    </row>
    <row r="622" ht="14.25" customHeight="1">
      <c r="A622" s="100">
        <v>756.0</v>
      </c>
      <c r="B622" s="100" t="s">
        <v>36941</v>
      </c>
      <c r="C622" s="100" t="s">
        <v>35740</v>
      </c>
      <c r="D622" s="100" t="s">
        <v>35741</v>
      </c>
      <c r="E622" s="103" t="s">
        <v>36942</v>
      </c>
    </row>
    <row r="623" ht="14.25" customHeight="1">
      <c r="A623" s="100">
        <v>757.0</v>
      </c>
      <c r="B623" s="100" t="s">
        <v>36943</v>
      </c>
      <c r="C623" s="100" t="s">
        <v>35740</v>
      </c>
      <c r="D623" s="100" t="s">
        <v>35741</v>
      </c>
      <c r="E623" s="103" t="s">
        <v>36944</v>
      </c>
    </row>
    <row r="624" ht="14.25" customHeight="1">
      <c r="A624" s="100">
        <v>10588.0</v>
      </c>
      <c r="B624" s="100" t="s">
        <v>36945</v>
      </c>
      <c r="C624" s="100" t="s">
        <v>35740</v>
      </c>
      <c r="D624" s="100" t="s">
        <v>35741</v>
      </c>
      <c r="E624" s="103" t="s">
        <v>36946</v>
      </c>
    </row>
    <row r="625" ht="14.25" customHeight="1">
      <c r="A625" s="100">
        <v>10592.0</v>
      </c>
      <c r="B625" s="100" t="s">
        <v>36947</v>
      </c>
      <c r="C625" s="100" t="s">
        <v>35740</v>
      </c>
      <c r="D625" s="100" t="s">
        <v>35737</v>
      </c>
      <c r="E625" s="103" t="s">
        <v>36948</v>
      </c>
    </row>
    <row r="626" ht="14.25" customHeight="1">
      <c r="A626" s="100">
        <v>10589.0</v>
      </c>
      <c r="B626" s="100" t="s">
        <v>36949</v>
      </c>
      <c r="C626" s="100" t="s">
        <v>35740</v>
      </c>
      <c r="D626" s="100" t="s">
        <v>35741</v>
      </c>
      <c r="E626" s="103" t="s">
        <v>36950</v>
      </c>
    </row>
    <row r="627" ht="14.25" customHeight="1">
      <c r="A627" s="100">
        <v>760.0</v>
      </c>
      <c r="B627" s="100" t="s">
        <v>36951</v>
      </c>
      <c r="C627" s="100" t="s">
        <v>35740</v>
      </c>
      <c r="D627" s="100" t="s">
        <v>35741</v>
      </c>
      <c r="E627" s="103" t="s">
        <v>36952</v>
      </c>
    </row>
    <row r="628" ht="14.25" customHeight="1">
      <c r="A628" s="100">
        <v>751.0</v>
      </c>
      <c r="B628" s="100" t="s">
        <v>36953</v>
      </c>
      <c r="C628" s="100" t="s">
        <v>35740</v>
      </c>
      <c r="D628" s="100" t="s">
        <v>35741</v>
      </c>
      <c r="E628" s="103" t="s">
        <v>36954</v>
      </c>
    </row>
    <row r="629" ht="14.25" customHeight="1">
      <c r="A629" s="100">
        <v>754.0</v>
      </c>
      <c r="B629" s="100" t="s">
        <v>36955</v>
      </c>
      <c r="C629" s="100" t="s">
        <v>35740</v>
      </c>
      <c r="D629" s="100" t="s">
        <v>35741</v>
      </c>
      <c r="E629" s="103" t="s">
        <v>36956</v>
      </c>
    </row>
    <row r="630" ht="14.25" customHeight="1">
      <c r="A630" s="100">
        <v>14013.0</v>
      </c>
      <c r="B630" s="100" t="s">
        <v>36957</v>
      </c>
      <c r="C630" s="100" t="s">
        <v>35740</v>
      </c>
      <c r="D630" s="100" t="s">
        <v>35741</v>
      </c>
      <c r="E630" s="103" t="s">
        <v>36958</v>
      </c>
    </row>
    <row r="631" ht="14.25" customHeight="1">
      <c r="A631" s="100">
        <v>39917.0</v>
      </c>
      <c r="B631" s="100" t="s">
        <v>36959</v>
      </c>
      <c r="C631" s="100" t="s">
        <v>35740</v>
      </c>
      <c r="D631" s="100" t="s">
        <v>35741</v>
      </c>
      <c r="E631" s="103" t="s">
        <v>36960</v>
      </c>
    </row>
    <row r="632" ht="14.25" customHeight="1">
      <c r="A632" s="100">
        <v>38167.0</v>
      </c>
      <c r="B632" s="100" t="s">
        <v>36961</v>
      </c>
      <c r="C632" s="100" t="s">
        <v>36669</v>
      </c>
      <c r="D632" s="100" t="s">
        <v>35741</v>
      </c>
      <c r="E632" s="103" t="s">
        <v>36962</v>
      </c>
    </row>
    <row r="633" ht="14.25" customHeight="1">
      <c r="A633" s="100">
        <v>36145.0</v>
      </c>
      <c r="B633" s="100" t="s">
        <v>36963</v>
      </c>
      <c r="C633" s="100" t="s">
        <v>36669</v>
      </c>
      <c r="D633" s="100" t="s">
        <v>35741</v>
      </c>
      <c r="E633" s="103" t="s">
        <v>36964</v>
      </c>
    </row>
    <row r="634" ht="14.25" customHeight="1">
      <c r="A634" s="100">
        <v>12893.0</v>
      </c>
      <c r="B634" s="100" t="s">
        <v>36965</v>
      </c>
      <c r="C634" s="100" t="s">
        <v>36669</v>
      </c>
      <c r="D634" s="100" t="s">
        <v>35741</v>
      </c>
      <c r="E634" s="103" t="s">
        <v>36966</v>
      </c>
    </row>
    <row r="635" ht="14.25" customHeight="1">
      <c r="A635" s="100">
        <v>11685.0</v>
      </c>
      <c r="B635" s="100" t="s">
        <v>36967</v>
      </c>
      <c r="C635" s="100" t="s">
        <v>35740</v>
      </c>
      <c r="D635" s="100" t="s">
        <v>35741</v>
      </c>
      <c r="E635" s="103" t="s">
        <v>36968</v>
      </c>
    </row>
    <row r="636" ht="14.25" customHeight="1">
      <c r="A636" s="100">
        <v>11679.0</v>
      </c>
      <c r="B636" s="100" t="s">
        <v>36969</v>
      </c>
      <c r="C636" s="100" t="s">
        <v>35740</v>
      </c>
      <c r="D636" s="100" t="s">
        <v>35741</v>
      </c>
      <c r="E636" s="103" t="s">
        <v>36970</v>
      </c>
    </row>
    <row r="637" ht="14.25" customHeight="1">
      <c r="A637" s="100">
        <v>11680.0</v>
      </c>
      <c r="B637" s="100" t="s">
        <v>36971</v>
      </c>
      <c r="C637" s="100" t="s">
        <v>35740</v>
      </c>
      <c r="D637" s="100" t="s">
        <v>35741</v>
      </c>
      <c r="E637" s="103" t="s">
        <v>35971</v>
      </c>
    </row>
    <row r="638" ht="14.25" customHeight="1">
      <c r="A638" s="100">
        <v>2512.0</v>
      </c>
      <c r="B638" s="100" t="s">
        <v>36972</v>
      </c>
      <c r="C638" s="100" t="s">
        <v>35740</v>
      </c>
      <c r="D638" s="100" t="s">
        <v>35767</v>
      </c>
      <c r="E638" s="103" t="s">
        <v>36973</v>
      </c>
    </row>
    <row r="639" ht="14.25" customHeight="1">
      <c r="A639" s="100">
        <v>4374.0</v>
      </c>
      <c r="B639" s="100" t="s">
        <v>36974</v>
      </c>
      <c r="C639" s="100" t="s">
        <v>35740</v>
      </c>
      <c r="D639" s="100" t="s">
        <v>35741</v>
      </c>
      <c r="E639" s="103" t="s">
        <v>36975</v>
      </c>
    </row>
    <row r="640" ht="14.25" customHeight="1">
      <c r="A640" s="100">
        <v>7568.0</v>
      </c>
      <c r="B640" s="100" t="s">
        <v>36976</v>
      </c>
      <c r="C640" s="100" t="s">
        <v>35740</v>
      </c>
      <c r="D640" s="100" t="s">
        <v>35741</v>
      </c>
      <c r="E640" s="103" t="s">
        <v>36977</v>
      </c>
    </row>
    <row r="641" ht="14.25" customHeight="1">
      <c r="A641" s="100">
        <v>7584.0</v>
      </c>
      <c r="B641" s="100" t="s">
        <v>36978</v>
      </c>
      <c r="C641" s="100" t="s">
        <v>35740</v>
      </c>
      <c r="D641" s="100" t="s">
        <v>35741</v>
      </c>
      <c r="E641" s="103" t="s">
        <v>35865</v>
      </c>
    </row>
    <row r="642" ht="14.25" customHeight="1">
      <c r="A642" s="100">
        <v>11945.0</v>
      </c>
      <c r="B642" s="100" t="s">
        <v>36979</v>
      </c>
      <c r="C642" s="100" t="s">
        <v>35740</v>
      </c>
      <c r="D642" s="100" t="s">
        <v>35741</v>
      </c>
      <c r="E642" s="103" t="s">
        <v>36980</v>
      </c>
    </row>
    <row r="643" ht="14.25" customHeight="1">
      <c r="A643" s="100">
        <v>11946.0</v>
      </c>
      <c r="B643" s="100" t="s">
        <v>36981</v>
      </c>
      <c r="C643" s="100" t="s">
        <v>35740</v>
      </c>
      <c r="D643" s="100" t="s">
        <v>35741</v>
      </c>
      <c r="E643" s="103" t="s">
        <v>36980</v>
      </c>
    </row>
    <row r="644" ht="14.25" customHeight="1">
      <c r="A644" s="100">
        <v>4375.0</v>
      </c>
      <c r="B644" s="100" t="s">
        <v>36982</v>
      </c>
      <c r="C644" s="100" t="s">
        <v>35740</v>
      </c>
      <c r="D644" s="100" t="s">
        <v>35737</v>
      </c>
      <c r="E644" s="103" t="s">
        <v>36983</v>
      </c>
    </row>
    <row r="645" ht="14.25" customHeight="1">
      <c r="A645" s="100">
        <v>11950.0</v>
      </c>
      <c r="B645" s="100" t="s">
        <v>36984</v>
      </c>
      <c r="C645" s="100" t="s">
        <v>35740</v>
      </c>
      <c r="D645" s="100" t="s">
        <v>35741</v>
      </c>
      <c r="E645" s="103" t="s">
        <v>36985</v>
      </c>
    </row>
    <row r="646" ht="14.25" customHeight="1">
      <c r="A646" s="100">
        <v>4376.0</v>
      </c>
      <c r="B646" s="100" t="s">
        <v>36986</v>
      </c>
      <c r="C646" s="100" t="s">
        <v>35740</v>
      </c>
      <c r="D646" s="100" t="s">
        <v>35741</v>
      </c>
      <c r="E646" s="103" t="s">
        <v>36987</v>
      </c>
    </row>
    <row r="647" ht="14.25" customHeight="1">
      <c r="A647" s="100">
        <v>7583.0</v>
      </c>
      <c r="B647" s="100" t="s">
        <v>36988</v>
      </c>
      <c r="C647" s="100" t="s">
        <v>35740</v>
      </c>
      <c r="D647" s="100" t="s">
        <v>35741</v>
      </c>
      <c r="E647" s="103" t="s">
        <v>36989</v>
      </c>
    </row>
    <row r="648" ht="14.25" customHeight="1">
      <c r="A648" s="100">
        <v>4350.0</v>
      </c>
      <c r="B648" s="100" t="s">
        <v>36990</v>
      </c>
      <c r="C648" s="100" t="s">
        <v>35740</v>
      </c>
      <c r="D648" s="100" t="s">
        <v>35741</v>
      </c>
      <c r="E648" s="103" t="s">
        <v>36488</v>
      </c>
    </row>
    <row r="649" ht="14.25" customHeight="1">
      <c r="A649" s="100">
        <v>39886.0</v>
      </c>
      <c r="B649" s="100" t="s">
        <v>36991</v>
      </c>
      <c r="C649" s="100" t="s">
        <v>35740</v>
      </c>
      <c r="D649" s="100" t="s">
        <v>35741</v>
      </c>
      <c r="E649" s="103" t="s">
        <v>36992</v>
      </c>
    </row>
    <row r="650" ht="14.25" customHeight="1">
      <c r="A650" s="100">
        <v>39887.0</v>
      </c>
      <c r="B650" s="100" t="s">
        <v>36993</v>
      </c>
      <c r="C650" s="100" t="s">
        <v>35740</v>
      </c>
      <c r="D650" s="100" t="s">
        <v>35741</v>
      </c>
      <c r="E650" s="103" t="s">
        <v>36994</v>
      </c>
    </row>
    <row r="651" ht="14.25" customHeight="1">
      <c r="A651" s="100">
        <v>39888.0</v>
      </c>
      <c r="B651" s="100" t="s">
        <v>36995</v>
      </c>
      <c r="C651" s="100" t="s">
        <v>35740</v>
      </c>
      <c r="D651" s="100" t="s">
        <v>35741</v>
      </c>
      <c r="E651" s="103" t="s">
        <v>36996</v>
      </c>
    </row>
    <row r="652" ht="14.25" customHeight="1">
      <c r="A652" s="100">
        <v>39890.0</v>
      </c>
      <c r="B652" s="100" t="s">
        <v>36997</v>
      </c>
      <c r="C652" s="100" t="s">
        <v>35740</v>
      </c>
      <c r="D652" s="100" t="s">
        <v>35741</v>
      </c>
      <c r="E652" s="103" t="s">
        <v>36998</v>
      </c>
    </row>
    <row r="653" ht="14.25" customHeight="1">
      <c r="A653" s="100">
        <v>39891.0</v>
      </c>
      <c r="B653" s="100" t="s">
        <v>36999</v>
      </c>
      <c r="C653" s="100" t="s">
        <v>35740</v>
      </c>
      <c r="D653" s="100" t="s">
        <v>35741</v>
      </c>
      <c r="E653" s="103" t="s">
        <v>37000</v>
      </c>
    </row>
    <row r="654" ht="14.25" customHeight="1">
      <c r="A654" s="100">
        <v>39892.0</v>
      </c>
      <c r="B654" s="100" t="s">
        <v>37001</v>
      </c>
      <c r="C654" s="100" t="s">
        <v>35740</v>
      </c>
      <c r="D654" s="100" t="s">
        <v>35741</v>
      </c>
      <c r="E654" s="103" t="s">
        <v>37002</v>
      </c>
    </row>
    <row r="655" ht="14.25" customHeight="1">
      <c r="A655" s="100">
        <v>790.0</v>
      </c>
      <c r="B655" s="100" t="s">
        <v>37003</v>
      </c>
      <c r="C655" s="100" t="s">
        <v>35740</v>
      </c>
      <c r="D655" s="100" t="s">
        <v>35767</v>
      </c>
      <c r="E655" s="103" t="s">
        <v>37004</v>
      </c>
    </row>
    <row r="656" ht="14.25" customHeight="1">
      <c r="A656" s="100">
        <v>766.0</v>
      </c>
      <c r="B656" s="100" t="s">
        <v>37005</v>
      </c>
      <c r="C656" s="100" t="s">
        <v>35740</v>
      </c>
      <c r="D656" s="100" t="s">
        <v>35767</v>
      </c>
      <c r="E656" s="103" t="s">
        <v>37004</v>
      </c>
    </row>
    <row r="657" ht="14.25" customHeight="1">
      <c r="A657" s="100">
        <v>791.0</v>
      </c>
      <c r="B657" s="100" t="s">
        <v>37006</v>
      </c>
      <c r="C657" s="100" t="s">
        <v>35740</v>
      </c>
      <c r="D657" s="100" t="s">
        <v>35767</v>
      </c>
      <c r="E657" s="103" t="s">
        <v>37004</v>
      </c>
    </row>
    <row r="658" ht="14.25" customHeight="1">
      <c r="A658" s="100">
        <v>767.0</v>
      </c>
      <c r="B658" s="100" t="s">
        <v>37007</v>
      </c>
      <c r="C658" s="100" t="s">
        <v>35740</v>
      </c>
      <c r="D658" s="100" t="s">
        <v>35767</v>
      </c>
      <c r="E658" s="103" t="s">
        <v>37004</v>
      </c>
    </row>
    <row r="659" ht="14.25" customHeight="1">
      <c r="A659" s="100">
        <v>768.0</v>
      </c>
      <c r="B659" s="100" t="s">
        <v>37008</v>
      </c>
      <c r="C659" s="100" t="s">
        <v>35740</v>
      </c>
      <c r="D659" s="100" t="s">
        <v>35767</v>
      </c>
      <c r="E659" s="103" t="s">
        <v>37009</v>
      </c>
    </row>
    <row r="660" ht="14.25" customHeight="1">
      <c r="A660" s="100">
        <v>789.0</v>
      </c>
      <c r="B660" s="100" t="s">
        <v>37010</v>
      </c>
      <c r="C660" s="100" t="s">
        <v>35740</v>
      </c>
      <c r="D660" s="100" t="s">
        <v>35767</v>
      </c>
      <c r="E660" s="103" t="s">
        <v>35792</v>
      </c>
    </row>
    <row r="661" ht="14.25" customHeight="1">
      <c r="A661" s="100">
        <v>769.0</v>
      </c>
      <c r="B661" s="100" t="s">
        <v>37011</v>
      </c>
      <c r="C661" s="100" t="s">
        <v>35740</v>
      </c>
      <c r="D661" s="100" t="s">
        <v>35767</v>
      </c>
      <c r="E661" s="103" t="s">
        <v>37009</v>
      </c>
    </row>
    <row r="662" ht="14.25" customHeight="1">
      <c r="A662" s="100">
        <v>770.0</v>
      </c>
      <c r="B662" s="100" t="s">
        <v>37012</v>
      </c>
      <c r="C662" s="100" t="s">
        <v>35740</v>
      </c>
      <c r="D662" s="100" t="s">
        <v>35767</v>
      </c>
      <c r="E662" s="103" t="s">
        <v>37013</v>
      </c>
    </row>
    <row r="663" ht="14.25" customHeight="1">
      <c r="A663" s="100">
        <v>12394.0</v>
      </c>
      <c r="B663" s="100" t="s">
        <v>37014</v>
      </c>
      <c r="C663" s="100" t="s">
        <v>35740</v>
      </c>
      <c r="D663" s="100" t="s">
        <v>35767</v>
      </c>
      <c r="E663" s="103" t="s">
        <v>37013</v>
      </c>
    </row>
    <row r="664" ht="14.25" customHeight="1">
      <c r="A664" s="100">
        <v>764.0</v>
      </c>
      <c r="B664" s="100" t="s">
        <v>37015</v>
      </c>
      <c r="C664" s="100" t="s">
        <v>35740</v>
      </c>
      <c r="D664" s="100" t="s">
        <v>35767</v>
      </c>
      <c r="E664" s="103" t="s">
        <v>37016</v>
      </c>
    </row>
    <row r="665" ht="14.25" customHeight="1">
      <c r="A665" s="100">
        <v>765.0</v>
      </c>
      <c r="B665" s="100" t="s">
        <v>37017</v>
      </c>
      <c r="C665" s="100" t="s">
        <v>35740</v>
      </c>
      <c r="D665" s="100" t="s">
        <v>35767</v>
      </c>
      <c r="E665" s="103" t="s">
        <v>37016</v>
      </c>
    </row>
    <row r="666" ht="14.25" customHeight="1">
      <c r="A666" s="100">
        <v>787.0</v>
      </c>
      <c r="B666" s="100" t="s">
        <v>37018</v>
      </c>
      <c r="C666" s="100" t="s">
        <v>35740</v>
      </c>
      <c r="D666" s="100" t="s">
        <v>35767</v>
      </c>
      <c r="E666" s="103" t="s">
        <v>37019</v>
      </c>
    </row>
    <row r="667" ht="14.25" customHeight="1">
      <c r="A667" s="100">
        <v>774.0</v>
      </c>
      <c r="B667" s="100" t="s">
        <v>37020</v>
      </c>
      <c r="C667" s="100" t="s">
        <v>35740</v>
      </c>
      <c r="D667" s="100" t="s">
        <v>35767</v>
      </c>
      <c r="E667" s="103" t="s">
        <v>37019</v>
      </c>
    </row>
    <row r="668" ht="14.25" customHeight="1">
      <c r="A668" s="100">
        <v>773.0</v>
      </c>
      <c r="B668" s="100" t="s">
        <v>37021</v>
      </c>
      <c r="C668" s="100" t="s">
        <v>35740</v>
      </c>
      <c r="D668" s="100" t="s">
        <v>35767</v>
      </c>
      <c r="E668" s="103" t="s">
        <v>37019</v>
      </c>
    </row>
    <row r="669" ht="14.25" customHeight="1">
      <c r="A669" s="100">
        <v>775.0</v>
      </c>
      <c r="B669" s="100" t="s">
        <v>37022</v>
      </c>
      <c r="C669" s="100" t="s">
        <v>35740</v>
      </c>
      <c r="D669" s="100" t="s">
        <v>35767</v>
      </c>
      <c r="E669" s="103" t="s">
        <v>37019</v>
      </c>
    </row>
    <row r="670" ht="14.25" customHeight="1">
      <c r="A670" s="100">
        <v>788.0</v>
      </c>
      <c r="B670" s="100" t="s">
        <v>37023</v>
      </c>
      <c r="C670" s="100" t="s">
        <v>35740</v>
      </c>
      <c r="D670" s="100" t="s">
        <v>35767</v>
      </c>
      <c r="E670" s="103" t="s">
        <v>37024</v>
      </c>
    </row>
    <row r="671" ht="14.25" customHeight="1">
      <c r="A671" s="100">
        <v>772.0</v>
      </c>
      <c r="B671" s="100" t="s">
        <v>37025</v>
      </c>
      <c r="C671" s="100" t="s">
        <v>35740</v>
      </c>
      <c r="D671" s="100" t="s">
        <v>35767</v>
      </c>
      <c r="E671" s="103" t="s">
        <v>37024</v>
      </c>
    </row>
    <row r="672" ht="14.25" customHeight="1">
      <c r="A672" s="100">
        <v>771.0</v>
      </c>
      <c r="B672" s="100" t="s">
        <v>37026</v>
      </c>
      <c r="C672" s="100" t="s">
        <v>35740</v>
      </c>
      <c r="D672" s="100" t="s">
        <v>35767</v>
      </c>
      <c r="E672" s="103" t="s">
        <v>37024</v>
      </c>
    </row>
    <row r="673" ht="14.25" customHeight="1">
      <c r="A673" s="100">
        <v>779.0</v>
      </c>
      <c r="B673" s="100" t="s">
        <v>37027</v>
      </c>
      <c r="C673" s="100" t="s">
        <v>35740</v>
      </c>
      <c r="D673" s="100" t="s">
        <v>35767</v>
      </c>
      <c r="E673" s="103" t="s">
        <v>37028</v>
      </c>
    </row>
    <row r="674" ht="14.25" customHeight="1">
      <c r="A674" s="100">
        <v>776.0</v>
      </c>
      <c r="B674" s="100" t="s">
        <v>37029</v>
      </c>
      <c r="C674" s="100" t="s">
        <v>35740</v>
      </c>
      <c r="D674" s="100" t="s">
        <v>35767</v>
      </c>
      <c r="E674" s="103" t="s">
        <v>37030</v>
      </c>
    </row>
    <row r="675" ht="14.25" customHeight="1">
      <c r="A675" s="100">
        <v>777.0</v>
      </c>
      <c r="B675" s="100" t="s">
        <v>37031</v>
      </c>
      <c r="C675" s="100" t="s">
        <v>35740</v>
      </c>
      <c r="D675" s="100" t="s">
        <v>35767</v>
      </c>
      <c r="E675" s="103" t="s">
        <v>37032</v>
      </c>
    </row>
    <row r="676" ht="14.25" customHeight="1">
      <c r="A676" s="100">
        <v>780.0</v>
      </c>
      <c r="B676" s="100" t="s">
        <v>37033</v>
      </c>
      <c r="C676" s="100" t="s">
        <v>35740</v>
      </c>
      <c r="D676" s="100" t="s">
        <v>35767</v>
      </c>
      <c r="E676" s="103" t="s">
        <v>37034</v>
      </c>
    </row>
    <row r="677" ht="14.25" customHeight="1">
      <c r="A677" s="100">
        <v>778.0</v>
      </c>
      <c r="B677" s="100" t="s">
        <v>37035</v>
      </c>
      <c r="C677" s="100" t="s">
        <v>35740</v>
      </c>
      <c r="D677" s="100" t="s">
        <v>35767</v>
      </c>
      <c r="E677" s="103" t="s">
        <v>37030</v>
      </c>
    </row>
    <row r="678" ht="14.25" customHeight="1">
      <c r="A678" s="100">
        <v>781.0</v>
      </c>
      <c r="B678" s="100" t="s">
        <v>37036</v>
      </c>
      <c r="C678" s="100" t="s">
        <v>35740</v>
      </c>
      <c r="D678" s="100" t="s">
        <v>35767</v>
      </c>
      <c r="E678" s="103" t="s">
        <v>37037</v>
      </c>
    </row>
    <row r="679" ht="14.25" customHeight="1">
      <c r="A679" s="100">
        <v>786.0</v>
      </c>
      <c r="B679" s="100" t="s">
        <v>37038</v>
      </c>
      <c r="C679" s="100" t="s">
        <v>35740</v>
      </c>
      <c r="D679" s="100" t="s">
        <v>35767</v>
      </c>
      <c r="E679" s="103" t="s">
        <v>37037</v>
      </c>
    </row>
    <row r="680" ht="14.25" customHeight="1">
      <c r="A680" s="100">
        <v>782.0</v>
      </c>
      <c r="B680" s="100" t="s">
        <v>37039</v>
      </c>
      <c r="C680" s="100" t="s">
        <v>35740</v>
      </c>
      <c r="D680" s="100" t="s">
        <v>35767</v>
      </c>
      <c r="E680" s="103" t="s">
        <v>37037</v>
      </c>
    </row>
    <row r="681" ht="14.25" customHeight="1">
      <c r="A681" s="100">
        <v>783.0</v>
      </c>
      <c r="B681" s="100" t="s">
        <v>37040</v>
      </c>
      <c r="C681" s="100" t="s">
        <v>35740</v>
      </c>
      <c r="D681" s="100" t="s">
        <v>35767</v>
      </c>
      <c r="E681" s="103" t="s">
        <v>37041</v>
      </c>
    </row>
    <row r="682" ht="14.25" customHeight="1">
      <c r="A682" s="100">
        <v>785.0</v>
      </c>
      <c r="B682" s="100" t="s">
        <v>37042</v>
      </c>
      <c r="C682" s="100" t="s">
        <v>35740</v>
      </c>
      <c r="D682" s="100" t="s">
        <v>35767</v>
      </c>
      <c r="E682" s="103" t="s">
        <v>37043</v>
      </c>
    </row>
    <row r="683" ht="14.25" customHeight="1">
      <c r="A683" s="100">
        <v>784.0</v>
      </c>
      <c r="B683" s="100" t="s">
        <v>37044</v>
      </c>
      <c r="C683" s="100" t="s">
        <v>35740</v>
      </c>
      <c r="D683" s="100" t="s">
        <v>35767</v>
      </c>
      <c r="E683" s="103" t="s">
        <v>37045</v>
      </c>
    </row>
    <row r="684" ht="14.25" customHeight="1">
      <c r="A684" s="100">
        <v>831.0</v>
      </c>
      <c r="B684" s="100" t="s">
        <v>37046</v>
      </c>
      <c r="C684" s="100" t="s">
        <v>35740</v>
      </c>
      <c r="D684" s="100" t="s">
        <v>35741</v>
      </c>
      <c r="E684" s="103" t="s">
        <v>37047</v>
      </c>
    </row>
    <row r="685" ht="14.25" customHeight="1">
      <c r="A685" s="100">
        <v>828.0</v>
      </c>
      <c r="B685" s="100" t="s">
        <v>37048</v>
      </c>
      <c r="C685" s="100" t="s">
        <v>35740</v>
      </c>
      <c r="D685" s="100" t="s">
        <v>35741</v>
      </c>
      <c r="E685" s="103" t="s">
        <v>36975</v>
      </c>
    </row>
    <row r="686" ht="14.25" customHeight="1">
      <c r="A686" s="100">
        <v>829.0</v>
      </c>
      <c r="B686" s="100" t="s">
        <v>37049</v>
      </c>
      <c r="C686" s="100" t="s">
        <v>35740</v>
      </c>
      <c r="D686" s="100" t="s">
        <v>35741</v>
      </c>
      <c r="E686" s="103" t="s">
        <v>37050</v>
      </c>
    </row>
    <row r="687" ht="14.25" customHeight="1">
      <c r="A687" s="100">
        <v>812.0</v>
      </c>
      <c r="B687" s="100" t="s">
        <v>37051</v>
      </c>
      <c r="C687" s="100" t="s">
        <v>35740</v>
      </c>
      <c r="D687" s="100" t="s">
        <v>35741</v>
      </c>
      <c r="E687" s="103" t="s">
        <v>37052</v>
      </c>
    </row>
    <row r="688" ht="14.25" customHeight="1">
      <c r="A688" s="100">
        <v>819.0</v>
      </c>
      <c r="B688" s="100" t="s">
        <v>37053</v>
      </c>
      <c r="C688" s="100" t="s">
        <v>35740</v>
      </c>
      <c r="D688" s="100" t="s">
        <v>35741</v>
      </c>
      <c r="E688" s="103" t="s">
        <v>36275</v>
      </c>
    </row>
    <row r="689" ht="14.25" customHeight="1">
      <c r="A689" s="100">
        <v>818.0</v>
      </c>
      <c r="B689" s="100" t="s">
        <v>37054</v>
      </c>
      <c r="C689" s="100" t="s">
        <v>35740</v>
      </c>
      <c r="D689" s="100" t="s">
        <v>35741</v>
      </c>
      <c r="E689" s="103" t="s">
        <v>37055</v>
      </c>
    </row>
    <row r="690" ht="14.25" customHeight="1">
      <c r="A690" s="100">
        <v>823.0</v>
      </c>
      <c r="B690" s="100" t="s">
        <v>37056</v>
      </c>
      <c r="C690" s="100" t="s">
        <v>35740</v>
      </c>
      <c r="D690" s="100" t="s">
        <v>35741</v>
      </c>
      <c r="E690" s="103" t="s">
        <v>37057</v>
      </c>
    </row>
    <row r="691" ht="14.25" customHeight="1">
      <c r="A691" s="100">
        <v>830.0</v>
      </c>
      <c r="B691" s="100" t="s">
        <v>37058</v>
      </c>
      <c r="C691" s="100" t="s">
        <v>35740</v>
      </c>
      <c r="D691" s="100" t="s">
        <v>35741</v>
      </c>
      <c r="E691" s="103" t="s">
        <v>37059</v>
      </c>
    </row>
    <row r="692" ht="14.25" customHeight="1">
      <c r="A692" s="100">
        <v>826.0</v>
      </c>
      <c r="B692" s="100" t="s">
        <v>37060</v>
      </c>
      <c r="C692" s="100" t="s">
        <v>35740</v>
      </c>
      <c r="D692" s="100" t="s">
        <v>35741</v>
      </c>
      <c r="E692" s="103" t="s">
        <v>37061</v>
      </c>
    </row>
    <row r="693" ht="14.25" customHeight="1">
      <c r="A693" s="100">
        <v>827.0</v>
      </c>
      <c r="B693" s="100" t="s">
        <v>37062</v>
      </c>
      <c r="C693" s="100" t="s">
        <v>35740</v>
      </c>
      <c r="D693" s="100" t="s">
        <v>35741</v>
      </c>
      <c r="E693" s="103" t="s">
        <v>37063</v>
      </c>
    </row>
    <row r="694" ht="14.25" customHeight="1">
      <c r="A694" s="100">
        <v>832.0</v>
      </c>
      <c r="B694" s="100" t="s">
        <v>37064</v>
      </c>
      <c r="C694" s="100" t="s">
        <v>35740</v>
      </c>
      <c r="D694" s="100" t="s">
        <v>35741</v>
      </c>
      <c r="E694" s="103" t="s">
        <v>37065</v>
      </c>
    </row>
    <row r="695" ht="14.25" customHeight="1">
      <c r="A695" s="100">
        <v>833.0</v>
      </c>
      <c r="B695" s="100" t="s">
        <v>37066</v>
      </c>
      <c r="C695" s="100" t="s">
        <v>35740</v>
      </c>
      <c r="D695" s="100" t="s">
        <v>35741</v>
      </c>
      <c r="E695" s="103" t="s">
        <v>37067</v>
      </c>
    </row>
    <row r="696" ht="14.25" customHeight="1">
      <c r="A696" s="100">
        <v>834.0</v>
      </c>
      <c r="B696" s="100" t="s">
        <v>37068</v>
      </c>
      <c r="C696" s="100" t="s">
        <v>35740</v>
      </c>
      <c r="D696" s="100" t="s">
        <v>35741</v>
      </c>
      <c r="E696" s="103" t="s">
        <v>36864</v>
      </c>
    </row>
    <row r="697" ht="14.25" customHeight="1">
      <c r="A697" s="100">
        <v>825.0</v>
      </c>
      <c r="B697" s="100" t="s">
        <v>37069</v>
      </c>
      <c r="C697" s="100" t="s">
        <v>35740</v>
      </c>
      <c r="D697" s="100" t="s">
        <v>35741</v>
      </c>
      <c r="E697" s="103" t="s">
        <v>36775</v>
      </c>
    </row>
    <row r="698" ht="14.25" customHeight="1">
      <c r="A698" s="100">
        <v>813.0</v>
      </c>
      <c r="B698" s="100" t="s">
        <v>37070</v>
      </c>
      <c r="C698" s="100" t="s">
        <v>35740</v>
      </c>
      <c r="D698" s="100" t="s">
        <v>35741</v>
      </c>
      <c r="E698" s="103" t="s">
        <v>37071</v>
      </c>
    </row>
    <row r="699" ht="14.25" customHeight="1">
      <c r="A699" s="100">
        <v>820.0</v>
      </c>
      <c r="B699" s="100" t="s">
        <v>37072</v>
      </c>
      <c r="C699" s="100" t="s">
        <v>35740</v>
      </c>
      <c r="D699" s="100" t="s">
        <v>35741</v>
      </c>
      <c r="E699" s="103" t="s">
        <v>37073</v>
      </c>
    </row>
    <row r="700" ht="14.25" customHeight="1">
      <c r="A700" s="100">
        <v>816.0</v>
      </c>
      <c r="B700" s="100" t="s">
        <v>37074</v>
      </c>
      <c r="C700" s="100" t="s">
        <v>35740</v>
      </c>
      <c r="D700" s="100" t="s">
        <v>35741</v>
      </c>
      <c r="E700" s="103" t="s">
        <v>37016</v>
      </c>
    </row>
    <row r="701" ht="14.25" customHeight="1">
      <c r="A701" s="100">
        <v>814.0</v>
      </c>
      <c r="B701" s="100" t="s">
        <v>37075</v>
      </c>
      <c r="C701" s="100" t="s">
        <v>35740</v>
      </c>
      <c r="D701" s="100" t="s">
        <v>35741</v>
      </c>
      <c r="E701" s="103" t="s">
        <v>37076</v>
      </c>
    </row>
    <row r="702" ht="14.25" customHeight="1">
      <c r="A702" s="100">
        <v>815.0</v>
      </c>
      <c r="B702" s="100" t="s">
        <v>37077</v>
      </c>
      <c r="C702" s="100" t="s">
        <v>35740</v>
      </c>
      <c r="D702" s="100" t="s">
        <v>35741</v>
      </c>
      <c r="E702" s="103" t="s">
        <v>37078</v>
      </c>
    </row>
    <row r="703" ht="14.25" customHeight="1">
      <c r="A703" s="100">
        <v>822.0</v>
      </c>
      <c r="B703" s="100" t="s">
        <v>37079</v>
      </c>
      <c r="C703" s="100" t="s">
        <v>35740</v>
      </c>
      <c r="D703" s="100" t="s">
        <v>35741</v>
      </c>
      <c r="E703" s="103" t="s">
        <v>35792</v>
      </c>
    </row>
    <row r="704" ht="14.25" customHeight="1">
      <c r="A704" s="100">
        <v>821.0</v>
      </c>
      <c r="B704" s="100" t="s">
        <v>37080</v>
      </c>
      <c r="C704" s="100" t="s">
        <v>35740</v>
      </c>
      <c r="D704" s="100" t="s">
        <v>35741</v>
      </c>
      <c r="E704" s="103" t="s">
        <v>37081</v>
      </c>
    </row>
    <row r="705" ht="14.25" customHeight="1">
      <c r="A705" s="100">
        <v>817.0</v>
      </c>
      <c r="B705" s="100" t="s">
        <v>37082</v>
      </c>
      <c r="C705" s="100" t="s">
        <v>35740</v>
      </c>
      <c r="D705" s="100" t="s">
        <v>35741</v>
      </c>
      <c r="E705" s="103" t="s">
        <v>37083</v>
      </c>
    </row>
    <row r="706" ht="14.25" customHeight="1">
      <c r="A706" s="100">
        <v>20086.0</v>
      </c>
      <c r="B706" s="100" t="s">
        <v>37084</v>
      </c>
      <c r="C706" s="100" t="s">
        <v>35740</v>
      </c>
      <c r="D706" s="100" t="s">
        <v>35741</v>
      </c>
      <c r="E706" s="103" t="s">
        <v>37085</v>
      </c>
    </row>
    <row r="707" ht="14.25" customHeight="1">
      <c r="A707" s="100">
        <v>39191.0</v>
      </c>
      <c r="B707" s="100" t="s">
        <v>37086</v>
      </c>
      <c r="C707" s="100" t="s">
        <v>35740</v>
      </c>
      <c r="D707" s="100" t="s">
        <v>35741</v>
      </c>
      <c r="E707" s="103" t="s">
        <v>37087</v>
      </c>
    </row>
    <row r="708" ht="14.25" customHeight="1">
      <c r="A708" s="100">
        <v>39190.0</v>
      </c>
      <c r="B708" s="100" t="s">
        <v>37088</v>
      </c>
      <c r="C708" s="100" t="s">
        <v>35740</v>
      </c>
      <c r="D708" s="100" t="s">
        <v>35741</v>
      </c>
      <c r="E708" s="103" t="s">
        <v>37089</v>
      </c>
    </row>
    <row r="709" ht="14.25" customHeight="1">
      <c r="A709" s="100">
        <v>39189.0</v>
      </c>
      <c r="B709" s="100" t="s">
        <v>37090</v>
      </c>
      <c r="C709" s="100" t="s">
        <v>35740</v>
      </c>
      <c r="D709" s="100" t="s">
        <v>35741</v>
      </c>
      <c r="E709" s="103" t="s">
        <v>37091</v>
      </c>
    </row>
    <row r="710" ht="14.25" customHeight="1">
      <c r="A710" s="100">
        <v>39186.0</v>
      </c>
      <c r="B710" s="100" t="s">
        <v>37092</v>
      </c>
      <c r="C710" s="100" t="s">
        <v>35740</v>
      </c>
      <c r="D710" s="100" t="s">
        <v>35741</v>
      </c>
      <c r="E710" s="103" t="s">
        <v>37093</v>
      </c>
    </row>
    <row r="711" ht="14.25" customHeight="1">
      <c r="A711" s="100">
        <v>39188.0</v>
      </c>
      <c r="B711" s="100" t="s">
        <v>37094</v>
      </c>
      <c r="C711" s="100" t="s">
        <v>35740</v>
      </c>
      <c r="D711" s="100" t="s">
        <v>35741</v>
      </c>
      <c r="E711" s="103" t="s">
        <v>37095</v>
      </c>
    </row>
    <row r="712" ht="14.25" customHeight="1">
      <c r="A712" s="100">
        <v>39187.0</v>
      </c>
      <c r="B712" s="100" t="s">
        <v>37096</v>
      </c>
      <c r="C712" s="100" t="s">
        <v>35740</v>
      </c>
      <c r="D712" s="100" t="s">
        <v>35741</v>
      </c>
      <c r="E712" s="103" t="s">
        <v>37097</v>
      </c>
    </row>
    <row r="713" ht="14.25" customHeight="1">
      <c r="A713" s="100">
        <v>39184.0</v>
      </c>
      <c r="B713" s="100" t="s">
        <v>37098</v>
      </c>
      <c r="C713" s="100" t="s">
        <v>35740</v>
      </c>
      <c r="D713" s="100" t="s">
        <v>35741</v>
      </c>
      <c r="E713" s="103" t="s">
        <v>36552</v>
      </c>
    </row>
    <row r="714" ht="14.25" customHeight="1">
      <c r="A714" s="100">
        <v>39185.0</v>
      </c>
      <c r="B714" s="100" t="s">
        <v>37099</v>
      </c>
      <c r="C714" s="100" t="s">
        <v>35740</v>
      </c>
      <c r="D714" s="100" t="s">
        <v>35741</v>
      </c>
      <c r="E714" s="103" t="s">
        <v>37100</v>
      </c>
    </row>
    <row r="715" ht="14.25" customHeight="1">
      <c r="A715" s="100">
        <v>39198.0</v>
      </c>
      <c r="B715" s="100" t="s">
        <v>37101</v>
      </c>
      <c r="C715" s="100" t="s">
        <v>35740</v>
      </c>
      <c r="D715" s="100" t="s">
        <v>35741</v>
      </c>
      <c r="E715" s="103" t="s">
        <v>37102</v>
      </c>
    </row>
    <row r="716" ht="14.25" customHeight="1">
      <c r="A716" s="100">
        <v>39197.0</v>
      </c>
      <c r="B716" s="100" t="s">
        <v>37103</v>
      </c>
      <c r="C716" s="100" t="s">
        <v>35740</v>
      </c>
      <c r="D716" s="100" t="s">
        <v>35741</v>
      </c>
      <c r="E716" s="103" t="s">
        <v>37104</v>
      </c>
    </row>
    <row r="717" ht="14.25" customHeight="1">
      <c r="A717" s="100">
        <v>39196.0</v>
      </c>
      <c r="B717" s="100" t="s">
        <v>37105</v>
      </c>
      <c r="C717" s="100" t="s">
        <v>35740</v>
      </c>
      <c r="D717" s="100" t="s">
        <v>35741</v>
      </c>
      <c r="E717" s="103" t="s">
        <v>37106</v>
      </c>
    </row>
    <row r="718" ht="14.25" customHeight="1">
      <c r="A718" s="100">
        <v>39199.0</v>
      </c>
      <c r="B718" s="100" t="s">
        <v>37107</v>
      </c>
      <c r="C718" s="100" t="s">
        <v>35740</v>
      </c>
      <c r="D718" s="100" t="s">
        <v>35741</v>
      </c>
      <c r="E718" s="103" t="s">
        <v>37108</v>
      </c>
    </row>
    <row r="719" ht="14.25" customHeight="1">
      <c r="A719" s="100">
        <v>39195.0</v>
      </c>
      <c r="B719" s="100" t="s">
        <v>37109</v>
      </c>
      <c r="C719" s="100" t="s">
        <v>35740</v>
      </c>
      <c r="D719" s="100" t="s">
        <v>35741</v>
      </c>
      <c r="E719" s="103" t="s">
        <v>37110</v>
      </c>
    </row>
    <row r="720" ht="14.25" customHeight="1">
      <c r="A720" s="100">
        <v>39194.0</v>
      </c>
      <c r="B720" s="100" t="s">
        <v>37111</v>
      </c>
      <c r="C720" s="100" t="s">
        <v>35740</v>
      </c>
      <c r="D720" s="100" t="s">
        <v>35741</v>
      </c>
      <c r="E720" s="103" t="s">
        <v>37112</v>
      </c>
    </row>
    <row r="721" ht="14.25" customHeight="1">
      <c r="A721" s="100">
        <v>39193.0</v>
      </c>
      <c r="B721" s="100" t="s">
        <v>37113</v>
      </c>
      <c r="C721" s="100" t="s">
        <v>35740</v>
      </c>
      <c r="D721" s="100" t="s">
        <v>35741</v>
      </c>
      <c r="E721" s="103" t="s">
        <v>37114</v>
      </c>
    </row>
    <row r="722" ht="14.25" customHeight="1">
      <c r="A722" s="100">
        <v>39192.0</v>
      </c>
      <c r="B722" s="100" t="s">
        <v>37115</v>
      </c>
      <c r="C722" s="100" t="s">
        <v>35740</v>
      </c>
      <c r="D722" s="100" t="s">
        <v>35741</v>
      </c>
      <c r="E722" s="103" t="s">
        <v>37116</v>
      </c>
    </row>
    <row r="723" ht="14.25" customHeight="1">
      <c r="A723" s="100">
        <v>39920.0</v>
      </c>
      <c r="B723" s="100" t="s">
        <v>37117</v>
      </c>
      <c r="C723" s="100" t="s">
        <v>35740</v>
      </c>
      <c r="D723" s="100" t="s">
        <v>35741</v>
      </c>
      <c r="E723" s="103" t="s">
        <v>37118</v>
      </c>
    </row>
    <row r="724" ht="14.25" customHeight="1">
      <c r="A724" s="100">
        <v>39201.0</v>
      </c>
      <c r="B724" s="100" t="s">
        <v>37119</v>
      </c>
      <c r="C724" s="100" t="s">
        <v>35740</v>
      </c>
      <c r="D724" s="100" t="s">
        <v>35741</v>
      </c>
      <c r="E724" s="103" t="s">
        <v>37120</v>
      </c>
    </row>
    <row r="725" ht="14.25" customHeight="1">
      <c r="A725" s="100">
        <v>39200.0</v>
      </c>
      <c r="B725" s="100" t="s">
        <v>37121</v>
      </c>
      <c r="C725" s="100" t="s">
        <v>35740</v>
      </c>
      <c r="D725" s="100" t="s">
        <v>35741</v>
      </c>
      <c r="E725" s="103" t="s">
        <v>37122</v>
      </c>
    </row>
    <row r="726" ht="14.25" customHeight="1">
      <c r="A726" s="100">
        <v>39203.0</v>
      </c>
      <c r="B726" s="100" t="s">
        <v>37123</v>
      </c>
      <c r="C726" s="100" t="s">
        <v>35740</v>
      </c>
      <c r="D726" s="100" t="s">
        <v>35741</v>
      </c>
      <c r="E726" s="103" t="s">
        <v>37124</v>
      </c>
    </row>
    <row r="727" ht="14.25" customHeight="1">
      <c r="A727" s="100">
        <v>39202.0</v>
      </c>
      <c r="B727" s="100" t="s">
        <v>37125</v>
      </c>
      <c r="C727" s="100" t="s">
        <v>35740</v>
      </c>
      <c r="D727" s="100" t="s">
        <v>35741</v>
      </c>
      <c r="E727" s="103" t="s">
        <v>37126</v>
      </c>
    </row>
    <row r="728" ht="14.25" customHeight="1">
      <c r="A728" s="100">
        <v>39205.0</v>
      </c>
      <c r="B728" s="100" t="s">
        <v>37127</v>
      </c>
      <c r="C728" s="100" t="s">
        <v>35740</v>
      </c>
      <c r="D728" s="100" t="s">
        <v>35741</v>
      </c>
      <c r="E728" s="103" t="s">
        <v>37128</v>
      </c>
    </row>
    <row r="729" ht="14.25" customHeight="1">
      <c r="A729" s="100">
        <v>39204.0</v>
      </c>
      <c r="B729" s="100" t="s">
        <v>37129</v>
      </c>
      <c r="C729" s="100" t="s">
        <v>35740</v>
      </c>
      <c r="D729" s="100" t="s">
        <v>35741</v>
      </c>
      <c r="E729" s="103" t="s">
        <v>37130</v>
      </c>
    </row>
    <row r="730" ht="14.25" customHeight="1">
      <c r="A730" s="100">
        <v>39206.0</v>
      </c>
      <c r="B730" s="100" t="s">
        <v>37131</v>
      </c>
      <c r="C730" s="100" t="s">
        <v>35740</v>
      </c>
      <c r="D730" s="100" t="s">
        <v>35741</v>
      </c>
      <c r="E730" s="103" t="s">
        <v>37132</v>
      </c>
    </row>
    <row r="731" ht="14.25" customHeight="1">
      <c r="A731" s="100">
        <v>797.0</v>
      </c>
      <c r="B731" s="100" t="s">
        <v>37133</v>
      </c>
      <c r="C731" s="100" t="s">
        <v>35740</v>
      </c>
      <c r="D731" s="100" t="s">
        <v>35741</v>
      </c>
      <c r="E731" s="103" t="s">
        <v>37134</v>
      </c>
    </row>
    <row r="732" ht="14.25" customHeight="1">
      <c r="A732" s="100">
        <v>798.0</v>
      </c>
      <c r="B732" s="100" t="s">
        <v>37135</v>
      </c>
      <c r="C732" s="100" t="s">
        <v>35740</v>
      </c>
      <c r="D732" s="100" t="s">
        <v>35741</v>
      </c>
      <c r="E732" s="103" t="s">
        <v>35828</v>
      </c>
    </row>
    <row r="733" ht="14.25" customHeight="1">
      <c r="A733" s="100">
        <v>796.0</v>
      </c>
      <c r="B733" s="100" t="s">
        <v>37136</v>
      </c>
      <c r="C733" s="100" t="s">
        <v>35740</v>
      </c>
      <c r="D733" s="100" t="s">
        <v>35741</v>
      </c>
      <c r="E733" s="103" t="s">
        <v>37137</v>
      </c>
    </row>
    <row r="734" ht="14.25" customHeight="1">
      <c r="A734" s="100">
        <v>799.0</v>
      </c>
      <c r="B734" s="100" t="s">
        <v>37138</v>
      </c>
      <c r="C734" s="100" t="s">
        <v>35740</v>
      </c>
      <c r="D734" s="100" t="s">
        <v>35741</v>
      </c>
      <c r="E734" s="103" t="s">
        <v>36811</v>
      </c>
    </row>
    <row r="735" ht="14.25" customHeight="1">
      <c r="A735" s="100">
        <v>792.0</v>
      </c>
      <c r="B735" s="100" t="s">
        <v>37139</v>
      </c>
      <c r="C735" s="100" t="s">
        <v>35740</v>
      </c>
      <c r="D735" s="100" t="s">
        <v>35741</v>
      </c>
      <c r="E735" s="103" t="s">
        <v>37140</v>
      </c>
    </row>
    <row r="736" ht="14.25" customHeight="1">
      <c r="A736" s="100">
        <v>804.0</v>
      </c>
      <c r="B736" s="100" t="s">
        <v>37141</v>
      </c>
      <c r="C736" s="100" t="s">
        <v>35740</v>
      </c>
      <c r="D736" s="100" t="s">
        <v>35741</v>
      </c>
      <c r="E736" s="103" t="s">
        <v>36720</v>
      </c>
    </row>
    <row r="737" ht="14.25" customHeight="1">
      <c r="A737" s="100">
        <v>793.0</v>
      </c>
      <c r="B737" s="100" t="s">
        <v>37142</v>
      </c>
      <c r="C737" s="100" t="s">
        <v>35740</v>
      </c>
      <c r="D737" s="100" t="s">
        <v>35741</v>
      </c>
      <c r="E737" s="103" t="s">
        <v>37143</v>
      </c>
    </row>
    <row r="738" ht="14.25" customHeight="1">
      <c r="A738" s="100">
        <v>801.0</v>
      </c>
      <c r="B738" s="100" t="s">
        <v>37144</v>
      </c>
      <c r="C738" s="100" t="s">
        <v>35740</v>
      </c>
      <c r="D738" s="100" t="s">
        <v>35741</v>
      </c>
      <c r="E738" s="103" t="s">
        <v>37145</v>
      </c>
    </row>
    <row r="739" ht="14.25" customHeight="1">
      <c r="A739" s="100">
        <v>794.0</v>
      </c>
      <c r="B739" s="100" t="s">
        <v>37146</v>
      </c>
      <c r="C739" s="100" t="s">
        <v>35740</v>
      </c>
      <c r="D739" s="100" t="s">
        <v>35741</v>
      </c>
      <c r="E739" s="103" t="s">
        <v>37147</v>
      </c>
    </row>
    <row r="740" ht="14.25" customHeight="1">
      <c r="A740" s="100">
        <v>802.0</v>
      </c>
      <c r="B740" s="100" t="s">
        <v>37148</v>
      </c>
      <c r="C740" s="100" t="s">
        <v>35740</v>
      </c>
      <c r="D740" s="100" t="s">
        <v>35741</v>
      </c>
      <c r="E740" s="103" t="s">
        <v>37149</v>
      </c>
    </row>
    <row r="741" ht="14.25" customHeight="1">
      <c r="A741" s="100">
        <v>803.0</v>
      </c>
      <c r="B741" s="100" t="s">
        <v>37150</v>
      </c>
      <c r="C741" s="100" t="s">
        <v>35740</v>
      </c>
      <c r="D741" s="100" t="s">
        <v>35741</v>
      </c>
      <c r="E741" s="103" t="s">
        <v>37151</v>
      </c>
    </row>
    <row r="742" ht="14.25" customHeight="1">
      <c r="A742" s="100">
        <v>38001.0</v>
      </c>
      <c r="B742" s="100" t="s">
        <v>37152</v>
      </c>
      <c r="C742" s="100" t="s">
        <v>35740</v>
      </c>
      <c r="D742" s="100" t="s">
        <v>35741</v>
      </c>
      <c r="E742" s="103" t="s">
        <v>37153</v>
      </c>
    </row>
    <row r="743" ht="14.25" customHeight="1">
      <c r="A743" s="100">
        <v>38002.0</v>
      </c>
      <c r="B743" s="100" t="s">
        <v>37154</v>
      </c>
      <c r="C743" s="100" t="s">
        <v>35740</v>
      </c>
      <c r="D743" s="100" t="s">
        <v>35741</v>
      </c>
      <c r="E743" s="103" t="s">
        <v>37085</v>
      </c>
    </row>
    <row r="744" ht="14.25" customHeight="1">
      <c r="A744" s="100">
        <v>38003.0</v>
      </c>
      <c r="B744" s="100" t="s">
        <v>37155</v>
      </c>
      <c r="C744" s="100" t="s">
        <v>35740</v>
      </c>
      <c r="D744" s="100" t="s">
        <v>35741</v>
      </c>
      <c r="E744" s="103" t="s">
        <v>37156</v>
      </c>
    </row>
    <row r="745" ht="14.25" customHeight="1">
      <c r="A745" s="100">
        <v>38004.0</v>
      </c>
      <c r="B745" s="100" t="s">
        <v>37157</v>
      </c>
      <c r="C745" s="100" t="s">
        <v>35740</v>
      </c>
      <c r="D745" s="100" t="s">
        <v>35741</v>
      </c>
      <c r="E745" s="103" t="s">
        <v>37158</v>
      </c>
    </row>
    <row r="746" ht="14.25" customHeight="1">
      <c r="A746" s="100">
        <v>36327.0</v>
      </c>
      <c r="B746" s="100" t="s">
        <v>37159</v>
      </c>
      <c r="C746" s="100" t="s">
        <v>35740</v>
      </c>
      <c r="D746" s="100" t="s">
        <v>35767</v>
      </c>
      <c r="E746" s="103" t="s">
        <v>37160</v>
      </c>
    </row>
    <row r="747" ht="14.25" customHeight="1">
      <c r="A747" s="100">
        <v>38992.0</v>
      </c>
      <c r="B747" s="100" t="s">
        <v>37161</v>
      </c>
      <c r="C747" s="100" t="s">
        <v>35740</v>
      </c>
      <c r="D747" s="100" t="s">
        <v>35767</v>
      </c>
      <c r="E747" s="103" t="s">
        <v>37162</v>
      </c>
    </row>
    <row r="748" ht="14.25" customHeight="1">
      <c r="A748" s="100">
        <v>38993.0</v>
      </c>
      <c r="B748" s="100" t="s">
        <v>37163</v>
      </c>
      <c r="C748" s="100" t="s">
        <v>35740</v>
      </c>
      <c r="D748" s="100" t="s">
        <v>35767</v>
      </c>
      <c r="E748" s="103" t="s">
        <v>37164</v>
      </c>
    </row>
    <row r="749" ht="14.25" customHeight="1">
      <c r="A749" s="100">
        <v>38418.0</v>
      </c>
      <c r="B749" s="100" t="s">
        <v>37165</v>
      </c>
      <c r="C749" s="100" t="s">
        <v>35740</v>
      </c>
      <c r="D749" s="100" t="s">
        <v>35741</v>
      </c>
      <c r="E749" s="103" t="s">
        <v>37166</v>
      </c>
    </row>
    <row r="750" ht="14.25" customHeight="1">
      <c r="A750" s="100">
        <v>39178.0</v>
      </c>
      <c r="B750" s="100" t="s">
        <v>37167</v>
      </c>
      <c r="C750" s="100" t="s">
        <v>35740</v>
      </c>
      <c r="D750" s="100" t="s">
        <v>35741</v>
      </c>
      <c r="E750" s="103" t="s">
        <v>36473</v>
      </c>
    </row>
    <row r="751" ht="14.25" customHeight="1">
      <c r="A751" s="100">
        <v>39177.0</v>
      </c>
      <c r="B751" s="100" t="s">
        <v>37168</v>
      </c>
      <c r="C751" s="100" t="s">
        <v>35740</v>
      </c>
      <c r="D751" s="100" t="s">
        <v>35741</v>
      </c>
      <c r="E751" s="103" t="s">
        <v>37169</v>
      </c>
    </row>
    <row r="752" ht="14.25" customHeight="1">
      <c r="A752" s="100">
        <v>39174.0</v>
      </c>
      <c r="B752" s="100" t="s">
        <v>37170</v>
      </c>
      <c r="C752" s="100" t="s">
        <v>35740</v>
      </c>
      <c r="D752" s="100" t="s">
        <v>35741</v>
      </c>
      <c r="E752" s="103" t="s">
        <v>37171</v>
      </c>
    </row>
    <row r="753" ht="14.25" customHeight="1">
      <c r="A753" s="100">
        <v>39176.0</v>
      </c>
      <c r="B753" s="100" t="s">
        <v>37172</v>
      </c>
      <c r="C753" s="100" t="s">
        <v>35740</v>
      </c>
      <c r="D753" s="100" t="s">
        <v>35741</v>
      </c>
      <c r="E753" s="103" t="s">
        <v>37173</v>
      </c>
    </row>
    <row r="754" ht="14.25" customHeight="1">
      <c r="A754" s="100">
        <v>39180.0</v>
      </c>
      <c r="B754" s="100" t="s">
        <v>37174</v>
      </c>
      <c r="C754" s="100" t="s">
        <v>35740</v>
      </c>
      <c r="D754" s="100" t="s">
        <v>35741</v>
      </c>
      <c r="E754" s="103" t="s">
        <v>37175</v>
      </c>
    </row>
    <row r="755" ht="14.25" customHeight="1">
      <c r="A755" s="100">
        <v>39179.0</v>
      </c>
      <c r="B755" s="100" t="s">
        <v>37176</v>
      </c>
      <c r="C755" s="100" t="s">
        <v>35740</v>
      </c>
      <c r="D755" s="100" t="s">
        <v>35741</v>
      </c>
      <c r="E755" s="103" t="s">
        <v>37177</v>
      </c>
    </row>
    <row r="756" ht="14.25" customHeight="1">
      <c r="A756" s="100">
        <v>39175.0</v>
      </c>
      <c r="B756" s="100" t="s">
        <v>37178</v>
      </c>
      <c r="C756" s="100" t="s">
        <v>35740</v>
      </c>
      <c r="D756" s="100" t="s">
        <v>35741</v>
      </c>
      <c r="E756" s="103" t="s">
        <v>36536</v>
      </c>
    </row>
    <row r="757" ht="14.25" customHeight="1">
      <c r="A757" s="100">
        <v>39217.0</v>
      </c>
      <c r="B757" s="100" t="s">
        <v>37179</v>
      </c>
      <c r="C757" s="100" t="s">
        <v>35740</v>
      </c>
      <c r="D757" s="100" t="s">
        <v>35741</v>
      </c>
      <c r="E757" s="103" t="s">
        <v>35812</v>
      </c>
    </row>
    <row r="758" ht="14.25" customHeight="1">
      <c r="A758" s="100">
        <v>39181.0</v>
      </c>
      <c r="B758" s="100" t="s">
        <v>37180</v>
      </c>
      <c r="C758" s="100" t="s">
        <v>35740</v>
      </c>
      <c r="D758" s="100" t="s">
        <v>35741</v>
      </c>
      <c r="E758" s="103" t="s">
        <v>37181</v>
      </c>
    </row>
    <row r="759" ht="14.25" customHeight="1">
      <c r="A759" s="100">
        <v>39182.0</v>
      </c>
      <c r="B759" s="100" t="s">
        <v>37182</v>
      </c>
      <c r="C759" s="100" t="s">
        <v>35740</v>
      </c>
      <c r="D759" s="100" t="s">
        <v>35741</v>
      </c>
      <c r="E759" s="103" t="s">
        <v>37183</v>
      </c>
    </row>
    <row r="760" ht="14.25" customHeight="1">
      <c r="A760" s="100">
        <v>12616.0</v>
      </c>
      <c r="B760" s="100" t="s">
        <v>37184</v>
      </c>
      <c r="C760" s="100" t="s">
        <v>35740</v>
      </c>
      <c r="D760" s="100" t="s">
        <v>35767</v>
      </c>
      <c r="E760" s="103" t="s">
        <v>37185</v>
      </c>
    </row>
    <row r="761" ht="14.25" customHeight="1">
      <c r="A761" s="100">
        <v>1049.0</v>
      </c>
      <c r="B761" s="100" t="s">
        <v>37186</v>
      </c>
      <c r="C761" s="100" t="s">
        <v>35740</v>
      </c>
      <c r="D761" s="100" t="s">
        <v>35741</v>
      </c>
      <c r="E761" s="103" t="s">
        <v>37187</v>
      </c>
    </row>
    <row r="762" ht="14.25" customHeight="1">
      <c r="A762" s="100">
        <v>1099.0</v>
      </c>
      <c r="B762" s="100" t="s">
        <v>37188</v>
      </c>
      <c r="C762" s="100" t="s">
        <v>35740</v>
      </c>
      <c r="D762" s="100" t="s">
        <v>35741</v>
      </c>
      <c r="E762" s="103" t="s">
        <v>37189</v>
      </c>
    </row>
    <row r="763" ht="14.25" customHeight="1">
      <c r="A763" s="100">
        <v>39678.0</v>
      </c>
      <c r="B763" s="100" t="s">
        <v>37190</v>
      </c>
      <c r="C763" s="100" t="s">
        <v>35740</v>
      </c>
      <c r="D763" s="100" t="s">
        <v>35741</v>
      </c>
      <c r="E763" s="103" t="s">
        <v>37191</v>
      </c>
    </row>
    <row r="764" ht="14.25" customHeight="1">
      <c r="A764" s="100">
        <v>1050.0</v>
      </c>
      <c r="B764" s="100" t="s">
        <v>37192</v>
      </c>
      <c r="C764" s="100" t="s">
        <v>35740</v>
      </c>
      <c r="D764" s="100" t="s">
        <v>35741</v>
      </c>
      <c r="E764" s="103" t="s">
        <v>37193</v>
      </c>
    </row>
    <row r="765" ht="14.25" customHeight="1">
      <c r="A765" s="100">
        <v>1101.0</v>
      </c>
      <c r="B765" s="100" t="s">
        <v>37194</v>
      </c>
      <c r="C765" s="100" t="s">
        <v>35740</v>
      </c>
      <c r="D765" s="100" t="s">
        <v>35741</v>
      </c>
      <c r="E765" s="103" t="s">
        <v>36710</v>
      </c>
    </row>
    <row r="766" ht="14.25" customHeight="1">
      <c r="A766" s="100">
        <v>1100.0</v>
      </c>
      <c r="B766" s="100" t="s">
        <v>37195</v>
      </c>
      <c r="C766" s="100" t="s">
        <v>35740</v>
      </c>
      <c r="D766" s="100" t="s">
        <v>35741</v>
      </c>
      <c r="E766" s="103" t="s">
        <v>36078</v>
      </c>
    </row>
    <row r="767" ht="14.25" customHeight="1">
      <c r="A767" s="100">
        <v>39679.0</v>
      </c>
      <c r="B767" s="100" t="s">
        <v>37196</v>
      </c>
      <c r="C767" s="100" t="s">
        <v>35740</v>
      </c>
      <c r="D767" s="100" t="s">
        <v>35741</v>
      </c>
      <c r="E767" s="103" t="s">
        <v>35763</v>
      </c>
    </row>
    <row r="768" ht="14.25" customHeight="1">
      <c r="A768" s="100">
        <v>1098.0</v>
      </c>
      <c r="B768" s="100" t="s">
        <v>37197</v>
      </c>
      <c r="C768" s="100" t="s">
        <v>35740</v>
      </c>
      <c r="D768" s="100" t="s">
        <v>35741</v>
      </c>
      <c r="E768" s="103" t="s">
        <v>37198</v>
      </c>
    </row>
    <row r="769" ht="14.25" customHeight="1">
      <c r="A769" s="100">
        <v>1102.0</v>
      </c>
      <c r="B769" s="100" t="s">
        <v>37199</v>
      </c>
      <c r="C769" s="100" t="s">
        <v>35740</v>
      </c>
      <c r="D769" s="100" t="s">
        <v>35741</v>
      </c>
      <c r="E769" s="103" t="s">
        <v>37200</v>
      </c>
    </row>
    <row r="770" ht="14.25" customHeight="1">
      <c r="A770" s="100">
        <v>1051.0</v>
      </c>
      <c r="B770" s="100" t="s">
        <v>37201</v>
      </c>
      <c r="C770" s="100" t="s">
        <v>35740</v>
      </c>
      <c r="D770" s="100" t="s">
        <v>35741</v>
      </c>
      <c r="E770" s="103" t="s">
        <v>37202</v>
      </c>
    </row>
    <row r="771" ht="14.25" customHeight="1">
      <c r="A771" s="100">
        <v>37399.0</v>
      </c>
      <c r="B771" s="100" t="s">
        <v>37203</v>
      </c>
      <c r="C771" s="100" t="s">
        <v>35740</v>
      </c>
      <c r="D771" s="100" t="s">
        <v>35741</v>
      </c>
      <c r="E771" s="103" t="s">
        <v>37204</v>
      </c>
    </row>
    <row r="772" ht="14.25" customHeight="1">
      <c r="A772" s="100">
        <v>41955.0</v>
      </c>
      <c r="B772" s="100" t="s">
        <v>37205</v>
      </c>
      <c r="C772" s="100" t="s">
        <v>35889</v>
      </c>
      <c r="D772" s="100" t="s">
        <v>35741</v>
      </c>
      <c r="E772" s="103" t="s">
        <v>37206</v>
      </c>
    </row>
    <row r="773" ht="14.25" customHeight="1">
      <c r="A773" s="100">
        <v>41953.0</v>
      </c>
      <c r="B773" s="100" t="s">
        <v>37207</v>
      </c>
      <c r="C773" s="100" t="s">
        <v>35889</v>
      </c>
      <c r="D773" s="100" t="s">
        <v>35741</v>
      </c>
      <c r="E773" s="103" t="s">
        <v>37208</v>
      </c>
    </row>
    <row r="774" ht="14.25" customHeight="1">
      <c r="A774" s="100">
        <v>41954.0</v>
      </c>
      <c r="B774" s="100" t="s">
        <v>37209</v>
      </c>
      <c r="C774" s="100" t="s">
        <v>35889</v>
      </c>
      <c r="D774" s="100" t="s">
        <v>35741</v>
      </c>
      <c r="E774" s="103" t="s">
        <v>37210</v>
      </c>
    </row>
    <row r="775" ht="14.25" customHeight="1">
      <c r="A775" s="100">
        <v>25004.0</v>
      </c>
      <c r="B775" s="100" t="s">
        <v>37211</v>
      </c>
      <c r="C775" s="100" t="s">
        <v>35889</v>
      </c>
      <c r="D775" s="100" t="s">
        <v>35767</v>
      </c>
      <c r="E775" s="103" t="s">
        <v>37212</v>
      </c>
    </row>
    <row r="776" ht="14.25" customHeight="1">
      <c r="A776" s="100">
        <v>25002.0</v>
      </c>
      <c r="B776" s="100" t="s">
        <v>37213</v>
      </c>
      <c r="C776" s="100" t="s">
        <v>35889</v>
      </c>
      <c r="D776" s="100" t="s">
        <v>35767</v>
      </c>
      <c r="E776" s="103" t="s">
        <v>37214</v>
      </c>
    </row>
    <row r="777" ht="14.25" customHeight="1">
      <c r="A777" s="100">
        <v>37409.0</v>
      </c>
      <c r="B777" s="100" t="s">
        <v>37215</v>
      </c>
      <c r="C777" s="100" t="s">
        <v>35889</v>
      </c>
      <c r="D777" s="100" t="s">
        <v>35767</v>
      </c>
      <c r="E777" s="103" t="s">
        <v>37216</v>
      </c>
    </row>
    <row r="778" ht="14.25" customHeight="1">
      <c r="A778" s="100">
        <v>841.0</v>
      </c>
      <c r="B778" s="100" t="s">
        <v>37217</v>
      </c>
      <c r="C778" s="100" t="s">
        <v>35889</v>
      </c>
      <c r="D778" s="100" t="s">
        <v>35767</v>
      </c>
      <c r="E778" s="103" t="s">
        <v>37218</v>
      </c>
    </row>
    <row r="779" ht="14.25" customHeight="1">
      <c r="A779" s="100">
        <v>25005.0</v>
      </c>
      <c r="B779" s="100" t="s">
        <v>37219</v>
      </c>
      <c r="C779" s="100" t="s">
        <v>35889</v>
      </c>
      <c r="D779" s="100" t="s">
        <v>35767</v>
      </c>
      <c r="E779" s="103" t="s">
        <v>37220</v>
      </c>
    </row>
    <row r="780" ht="14.25" customHeight="1">
      <c r="A780" s="100">
        <v>25003.0</v>
      </c>
      <c r="B780" s="100" t="s">
        <v>37221</v>
      </c>
      <c r="C780" s="100" t="s">
        <v>35889</v>
      </c>
      <c r="D780" s="100" t="s">
        <v>35767</v>
      </c>
      <c r="E780" s="103" t="s">
        <v>37222</v>
      </c>
    </row>
    <row r="781" ht="14.25" customHeight="1">
      <c r="A781" s="100">
        <v>37410.0</v>
      </c>
      <c r="B781" s="100" t="s">
        <v>37223</v>
      </c>
      <c r="C781" s="100" t="s">
        <v>35889</v>
      </c>
      <c r="D781" s="100" t="s">
        <v>35767</v>
      </c>
      <c r="E781" s="103" t="s">
        <v>37220</v>
      </c>
    </row>
    <row r="782" ht="14.25" customHeight="1">
      <c r="A782" s="100">
        <v>842.0</v>
      </c>
      <c r="B782" s="100" t="s">
        <v>37224</v>
      </c>
      <c r="C782" s="100" t="s">
        <v>35889</v>
      </c>
      <c r="D782" s="100" t="s">
        <v>35767</v>
      </c>
      <c r="E782" s="103" t="s">
        <v>37225</v>
      </c>
    </row>
    <row r="783" ht="14.25" customHeight="1">
      <c r="A783" s="100">
        <v>862.0</v>
      </c>
      <c r="B783" s="100" t="s">
        <v>37226</v>
      </c>
      <c r="C783" s="100" t="s">
        <v>35791</v>
      </c>
      <c r="D783" s="100" t="s">
        <v>35741</v>
      </c>
      <c r="E783" s="103" t="s">
        <v>37227</v>
      </c>
    </row>
    <row r="784" ht="14.25" customHeight="1">
      <c r="A784" s="100">
        <v>866.0</v>
      </c>
      <c r="B784" s="100" t="s">
        <v>37228</v>
      </c>
      <c r="C784" s="100" t="s">
        <v>35791</v>
      </c>
      <c r="D784" s="100" t="s">
        <v>35741</v>
      </c>
      <c r="E784" s="103" t="s">
        <v>37229</v>
      </c>
    </row>
    <row r="785" ht="14.25" customHeight="1">
      <c r="A785" s="100">
        <v>892.0</v>
      </c>
      <c r="B785" s="100" t="s">
        <v>37230</v>
      </c>
      <c r="C785" s="100" t="s">
        <v>35791</v>
      </c>
      <c r="D785" s="100" t="s">
        <v>35741</v>
      </c>
      <c r="E785" s="103" t="s">
        <v>37231</v>
      </c>
    </row>
    <row r="786" ht="14.25" customHeight="1">
      <c r="A786" s="100">
        <v>857.0</v>
      </c>
      <c r="B786" s="100" t="s">
        <v>37232</v>
      </c>
      <c r="C786" s="100" t="s">
        <v>35791</v>
      </c>
      <c r="D786" s="100" t="s">
        <v>35737</v>
      </c>
      <c r="E786" s="103" t="s">
        <v>37233</v>
      </c>
    </row>
    <row r="787" ht="14.25" customHeight="1">
      <c r="A787" s="100">
        <v>37404.0</v>
      </c>
      <c r="B787" s="100" t="s">
        <v>37234</v>
      </c>
      <c r="C787" s="100" t="s">
        <v>35791</v>
      </c>
      <c r="D787" s="100" t="s">
        <v>35741</v>
      </c>
      <c r="E787" s="103" t="s">
        <v>37235</v>
      </c>
    </row>
    <row r="788" ht="14.25" customHeight="1">
      <c r="A788" s="100">
        <v>868.0</v>
      </c>
      <c r="B788" s="100" t="s">
        <v>37236</v>
      </c>
      <c r="C788" s="100" t="s">
        <v>35791</v>
      </c>
      <c r="D788" s="100" t="s">
        <v>35741</v>
      </c>
      <c r="E788" s="103" t="s">
        <v>37237</v>
      </c>
    </row>
    <row r="789" ht="14.25" customHeight="1">
      <c r="A789" s="100">
        <v>870.0</v>
      </c>
      <c r="B789" s="100" t="s">
        <v>37238</v>
      </c>
      <c r="C789" s="100" t="s">
        <v>35791</v>
      </c>
      <c r="D789" s="100" t="s">
        <v>35741</v>
      </c>
      <c r="E789" s="103" t="s">
        <v>37239</v>
      </c>
    </row>
    <row r="790" ht="14.25" customHeight="1">
      <c r="A790" s="100">
        <v>863.0</v>
      </c>
      <c r="B790" s="100" t="s">
        <v>37240</v>
      </c>
      <c r="C790" s="100" t="s">
        <v>35791</v>
      </c>
      <c r="D790" s="100" t="s">
        <v>35741</v>
      </c>
      <c r="E790" s="103" t="s">
        <v>37241</v>
      </c>
    </row>
    <row r="791" ht="14.25" customHeight="1">
      <c r="A791" s="100">
        <v>867.0</v>
      </c>
      <c r="B791" s="100" t="s">
        <v>37242</v>
      </c>
      <c r="C791" s="100" t="s">
        <v>35791</v>
      </c>
      <c r="D791" s="100" t="s">
        <v>35741</v>
      </c>
      <c r="E791" s="103" t="s">
        <v>37243</v>
      </c>
    </row>
    <row r="792" ht="14.25" customHeight="1">
      <c r="A792" s="100">
        <v>891.0</v>
      </c>
      <c r="B792" s="100" t="s">
        <v>37244</v>
      </c>
      <c r="C792" s="100" t="s">
        <v>35791</v>
      </c>
      <c r="D792" s="100" t="s">
        <v>35741</v>
      </c>
      <c r="E792" s="103" t="s">
        <v>37245</v>
      </c>
    </row>
    <row r="793" ht="14.25" customHeight="1">
      <c r="A793" s="100">
        <v>864.0</v>
      </c>
      <c r="B793" s="100" t="s">
        <v>37246</v>
      </c>
      <c r="C793" s="100" t="s">
        <v>35791</v>
      </c>
      <c r="D793" s="100" t="s">
        <v>35741</v>
      </c>
      <c r="E793" s="103" t="s">
        <v>37247</v>
      </c>
    </row>
    <row r="794" ht="14.25" customHeight="1">
      <c r="A794" s="100">
        <v>865.0</v>
      </c>
      <c r="B794" s="100" t="s">
        <v>37248</v>
      </c>
      <c r="C794" s="100" t="s">
        <v>35791</v>
      </c>
      <c r="D794" s="100" t="s">
        <v>35741</v>
      </c>
      <c r="E794" s="103" t="s">
        <v>37249</v>
      </c>
    </row>
    <row r="795" ht="14.25" customHeight="1">
      <c r="A795" s="100">
        <v>1006.0</v>
      </c>
      <c r="B795" s="100" t="s">
        <v>37250</v>
      </c>
      <c r="C795" s="100" t="s">
        <v>35791</v>
      </c>
      <c r="D795" s="100" t="s">
        <v>35741</v>
      </c>
      <c r="E795" s="103" t="s">
        <v>37251</v>
      </c>
    </row>
    <row r="796" ht="14.25" customHeight="1">
      <c r="A796" s="100">
        <v>948.0</v>
      </c>
      <c r="B796" s="100" t="s">
        <v>37252</v>
      </c>
      <c r="C796" s="100" t="s">
        <v>35791</v>
      </c>
      <c r="D796" s="100" t="s">
        <v>35741</v>
      </c>
      <c r="E796" s="103" t="s">
        <v>36857</v>
      </c>
    </row>
    <row r="797" ht="14.25" customHeight="1">
      <c r="A797" s="100">
        <v>947.0</v>
      </c>
      <c r="B797" s="100" t="s">
        <v>37253</v>
      </c>
      <c r="C797" s="100" t="s">
        <v>35791</v>
      </c>
      <c r="D797" s="100" t="s">
        <v>35741</v>
      </c>
      <c r="E797" s="103" t="s">
        <v>37254</v>
      </c>
    </row>
    <row r="798" ht="14.25" customHeight="1">
      <c r="A798" s="100">
        <v>911.0</v>
      </c>
      <c r="B798" s="100" t="s">
        <v>37255</v>
      </c>
      <c r="C798" s="100" t="s">
        <v>35791</v>
      </c>
      <c r="D798" s="100" t="s">
        <v>35741</v>
      </c>
      <c r="E798" s="103" t="s">
        <v>37256</v>
      </c>
    </row>
    <row r="799" ht="14.25" customHeight="1">
      <c r="A799" s="100">
        <v>925.0</v>
      </c>
      <c r="B799" s="100" t="s">
        <v>37257</v>
      </c>
      <c r="C799" s="100" t="s">
        <v>35791</v>
      </c>
      <c r="D799" s="100" t="s">
        <v>35741</v>
      </c>
      <c r="E799" s="103" t="s">
        <v>37258</v>
      </c>
    </row>
    <row r="800" ht="14.25" customHeight="1">
      <c r="A800" s="100">
        <v>954.0</v>
      </c>
      <c r="B800" s="100" t="s">
        <v>37259</v>
      </c>
      <c r="C800" s="100" t="s">
        <v>35791</v>
      </c>
      <c r="D800" s="100" t="s">
        <v>35741</v>
      </c>
      <c r="E800" s="103" t="s">
        <v>37260</v>
      </c>
    </row>
    <row r="801" ht="14.25" customHeight="1">
      <c r="A801" s="100">
        <v>901.0</v>
      </c>
      <c r="B801" s="100" t="s">
        <v>37261</v>
      </c>
      <c r="C801" s="100" t="s">
        <v>35791</v>
      </c>
      <c r="D801" s="100" t="s">
        <v>35737</v>
      </c>
      <c r="E801" s="103" t="s">
        <v>37262</v>
      </c>
    </row>
    <row r="802" ht="14.25" customHeight="1">
      <c r="A802" s="100">
        <v>926.0</v>
      </c>
      <c r="B802" s="100" t="s">
        <v>37263</v>
      </c>
      <c r="C802" s="100" t="s">
        <v>35791</v>
      </c>
      <c r="D802" s="100" t="s">
        <v>35741</v>
      </c>
      <c r="E802" s="103" t="s">
        <v>37264</v>
      </c>
    </row>
    <row r="803" ht="14.25" customHeight="1">
      <c r="A803" s="100">
        <v>912.0</v>
      </c>
      <c r="B803" s="100" t="s">
        <v>37265</v>
      </c>
      <c r="C803" s="100" t="s">
        <v>35791</v>
      </c>
      <c r="D803" s="100" t="s">
        <v>35741</v>
      </c>
      <c r="E803" s="103" t="s">
        <v>37266</v>
      </c>
    </row>
    <row r="804" ht="14.25" customHeight="1">
      <c r="A804" s="100">
        <v>955.0</v>
      </c>
      <c r="B804" s="100" t="s">
        <v>37267</v>
      </c>
      <c r="C804" s="100" t="s">
        <v>35791</v>
      </c>
      <c r="D804" s="100" t="s">
        <v>35741</v>
      </c>
      <c r="E804" s="103" t="s">
        <v>37268</v>
      </c>
    </row>
    <row r="805" ht="14.25" customHeight="1">
      <c r="A805" s="100">
        <v>946.0</v>
      </c>
      <c r="B805" s="100" t="s">
        <v>37269</v>
      </c>
      <c r="C805" s="100" t="s">
        <v>35791</v>
      </c>
      <c r="D805" s="100" t="s">
        <v>35741</v>
      </c>
      <c r="E805" s="103" t="s">
        <v>37270</v>
      </c>
    </row>
    <row r="806" ht="14.25" customHeight="1">
      <c r="A806" s="100">
        <v>953.0</v>
      </c>
      <c r="B806" s="100" t="s">
        <v>37271</v>
      </c>
      <c r="C806" s="100" t="s">
        <v>35791</v>
      </c>
      <c r="D806" s="100" t="s">
        <v>35741</v>
      </c>
      <c r="E806" s="103" t="s">
        <v>37272</v>
      </c>
    </row>
    <row r="807" ht="14.25" customHeight="1">
      <c r="A807" s="100">
        <v>902.0</v>
      </c>
      <c r="B807" s="100" t="s">
        <v>37273</v>
      </c>
      <c r="C807" s="100" t="s">
        <v>35791</v>
      </c>
      <c r="D807" s="100" t="s">
        <v>35741</v>
      </c>
      <c r="E807" s="103" t="s">
        <v>37274</v>
      </c>
    </row>
    <row r="808" ht="14.25" customHeight="1">
      <c r="A808" s="100">
        <v>927.0</v>
      </c>
      <c r="B808" s="100" t="s">
        <v>37275</v>
      </c>
      <c r="C808" s="100" t="s">
        <v>35791</v>
      </c>
      <c r="D808" s="100" t="s">
        <v>35741</v>
      </c>
      <c r="E808" s="103" t="s">
        <v>37276</v>
      </c>
    </row>
    <row r="809" ht="14.25" customHeight="1">
      <c r="A809" s="100">
        <v>913.0</v>
      </c>
      <c r="B809" s="100" t="s">
        <v>37277</v>
      </c>
      <c r="C809" s="100" t="s">
        <v>35791</v>
      </c>
      <c r="D809" s="100" t="s">
        <v>35741</v>
      </c>
      <c r="E809" s="103" t="s">
        <v>37278</v>
      </c>
    </row>
    <row r="810" ht="14.25" customHeight="1">
      <c r="A810" s="100">
        <v>903.0</v>
      </c>
      <c r="B810" s="100" t="s">
        <v>37279</v>
      </c>
      <c r="C810" s="100" t="s">
        <v>35791</v>
      </c>
      <c r="D810" s="100" t="s">
        <v>35741</v>
      </c>
      <c r="E810" s="103" t="s">
        <v>37280</v>
      </c>
    </row>
    <row r="811" ht="14.25" customHeight="1">
      <c r="A811" s="100">
        <v>945.0</v>
      </c>
      <c r="B811" s="100" t="s">
        <v>37281</v>
      </c>
      <c r="C811" s="100" t="s">
        <v>35791</v>
      </c>
      <c r="D811" s="100" t="s">
        <v>35741</v>
      </c>
      <c r="E811" s="103" t="s">
        <v>37282</v>
      </c>
    </row>
    <row r="812" ht="14.25" customHeight="1">
      <c r="A812" s="100">
        <v>914.0</v>
      </c>
      <c r="B812" s="100" t="s">
        <v>37283</v>
      </c>
      <c r="C812" s="100" t="s">
        <v>35791</v>
      </c>
      <c r="D812" s="100" t="s">
        <v>35741</v>
      </c>
      <c r="E812" s="103" t="s">
        <v>37284</v>
      </c>
    </row>
    <row r="813" ht="14.25" customHeight="1">
      <c r="A813" s="100">
        <v>993.0</v>
      </c>
      <c r="B813" s="100" t="s">
        <v>37285</v>
      </c>
      <c r="C813" s="100" t="s">
        <v>35791</v>
      </c>
      <c r="D813" s="100" t="s">
        <v>35741</v>
      </c>
      <c r="E813" s="103" t="s">
        <v>36153</v>
      </c>
    </row>
    <row r="814" ht="14.25" customHeight="1">
      <c r="A814" s="100">
        <v>1020.0</v>
      </c>
      <c r="B814" s="100" t="s">
        <v>37286</v>
      </c>
      <c r="C814" s="100" t="s">
        <v>35791</v>
      </c>
      <c r="D814" s="100" t="s">
        <v>35741</v>
      </c>
      <c r="E814" s="103" t="s">
        <v>37287</v>
      </c>
    </row>
    <row r="815" ht="14.25" customHeight="1">
      <c r="A815" s="100">
        <v>1017.0</v>
      </c>
      <c r="B815" s="100" t="s">
        <v>37288</v>
      </c>
      <c r="C815" s="100" t="s">
        <v>35791</v>
      </c>
      <c r="D815" s="100" t="s">
        <v>35741</v>
      </c>
      <c r="E815" s="103" t="s">
        <v>36468</v>
      </c>
    </row>
    <row r="816" ht="14.25" customHeight="1">
      <c r="A816" s="100">
        <v>999.0</v>
      </c>
      <c r="B816" s="100" t="s">
        <v>37289</v>
      </c>
      <c r="C816" s="100" t="s">
        <v>35791</v>
      </c>
      <c r="D816" s="100" t="s">
        <v>35741</v>
      </c>
      <c r="E816" s="103" t="s">
        <v>37290</v>
      </c>
    </row>
    <row r="817" ht="14.25" customHeight="1">
      <c r="A817" s="100">
        <v>995.0</v>
      </c>
      <c r="B817" s="100" t="s">
        <v>37291</v>
      </c>
      <c r="C817" s="100" t="s">
        <v>35791</v>
      </c>
      <c r="D817" s="100" t="s">
        <v>35741</v>
      </c>
      <c r="E817" s="103" t="s">
        <v>37149</v>
      </c>
    </row>
    <row r="818" ht="14.25" customHeight="1">
      <c r="A818" s="100">
        <v>1000.0</v>
      </c>
      <c r="B818" s="100" t="s">
        <v>37292</v>
      </c>
      <c r="C818" s="100" t="s">
        <v>35791</v>
      </c>
      <c r="D818" s="100" t="s">
        <v>35741</v>
      </c>
      <c r="E818" s="103" t="s">
        <v>37293</v>
      </c>
    </row>
    <row r="819" ht="14.25" customHeight="1">
      <c r="A819" s="100">
        <v>1022.0</v>
      </c>
      <c r="B819" s="100" t="s">
        <v>37294</v>
      </c>
      <c r="C819" s="100" t="s">
        <v>35791</v>
      </c>
      <c r="D819" s="100" t="s">
        <v>35741</v>
      </c>
      <c r="E819" s="103" t="s">
        <v>37295</v>
      </c>
    </row>
    <row r="820" ht="14.25" customHeight="1">
      <c r="A820" s="100">
        <v>1015.0</v>
      </c>
      <c r="B820" s="100" t="s">
        <v>37296</v>
      </c>
      <c r="C820" s="100" t="s">
        <v>35791</v>
      </c>
      <c r="D820" s="100" t="s">
        <v>35741</v>
      </c>
      <c r="E820" s="103" t="s">
        <v>37297</v>
      </c>
    </row>
    <row r="821" ht="14.25" customHeight="1">
      <c r="A821" s="100">
        <v>996.0</v>
      </c>
      <c r="B821" s="100" t="s">
        <v>37298</v>
      </c>
      <c r="C821" s="100" t="s">
        <v>35791</v>
      </c>
      <c r="D821" s="100" t="s">
        <v>35741</v>
      </c>
      <c r="E821" s="103" t="s">
        <v>37299</v>
      </c>
    </row>
    <row r="822" ht="14.25" customHeight="1">
      <c r="A822" s="100">
        <v>1001.0</v>
      </c>
      <c r="B822" s="100" t="s">
        <v>37300</v>
      </c>
      <c r="C822" s="100" t="s">
        <v>35791</v>
      </c>
      <c r="D822" s="100" t="s">
        <v>35741</v>
      </c>
      <c r="E822" s="103" t="s">
        <v>37301</v>
      </c>
    </row>
    <row r="823" ht="14.25" customHeight="1">
      <c r="A823" s="100">
        <v>1019.0</v>
      </c>
      <c r="B823" s="100" t="s">
        <v>37302</v>
      </c>
      <c r="C823" s="100" t="s">
        <v>35791</v>
      </c>
      <c r="D823" s="100" t="s">
        <v>35741</v>
      </c>
      <c r="E823" s="103" t="s">
        <v>37303</v>
      </c>
    </row>
    <row r="824" ht="14.25" customHeight="1">
      <c r="A824" s="100">
        <v>1021.0</v>
      </c>
      <c r="B824" s="100" t="s">
        <v>37304</v>
      </c>
      <c r="C824" s="100" t="s">
        <v>35791</v>
      </c>
      <c r="D824" s="100" t="s">
        <v>35741</v>
      </c>
      <c r="E824" s="103" t="s">
        <v>37305</v>
      </c>
    </row>
    <row r="825" ht="14.25" customHeight="1">
      <c r="A825" s="100">
        <v>39249.0</v>
      </c>
      <c r="B825" s="100" t="s">
        <v>37306</v>
      </c>
      <c r="C825" s="100" t="s">
        <v>35791</v>
      </c>
      <c r="D825" s="100" t="s">
        <v>35741</v>
      </c>
      <c r="E825" s="103" t="s">
        <v>37307</v>
      </c>
    </row>
    <row r="826" ht="14.25" customHeight="1">
      <c r="A826" s="100">
        <v>1018.0</v>
      </c>
      <c r="B826" s="100" t="s">
        <v>37308</v>
      </c>
      <c r="C826" s="100" t="s">
        <v>35791</v>
      </c>
      <c r="D826" s="100" t="s">
        <v>35741</v>
      </c>
      <c r="E826" s="103" t="s">
        <v>37309</v>
      </c>
    </row>
    <row r="827" ht="14.25" customHeight="1">
      <c r="A827" s="100">
        <v>39250.0</v>
      </c>
      <c r="B827" s="100" t="s">
        <v>37310</v>
      </c>
      <c r="C827" s="100" t="s">
        <v>35791</v>
      </c>
      <c r="D827" s="100" t="s">
        <v>35741</v>
      </c>
      <c r="E827" s="103" t="s">
        <v>37311</v>
      </c>
    </row>
    <row r="828" ht="14.25" customHeight="1">
      <c r="A828" s="100">
        <v>994.0</v>
      </c>
      <c r="B828" s="100" t="s">
        <v>37312</v>
      </c>
      <c r="C828" s="100" t="s">
        <v>35791</v>
      </c>
      <c r="D828" s="100" t="s">
        <v>35741</v>
      </c>
      <c r="E828" s="103" t="s">
        <v>37313</v>
      </c>
    </row>
    <row r="829" ht="14.25" customHeight="1">
      <c r="A829" s="100">
        <v>977.0</v>
      </c>
      <c r="B829" s="100" t="s">
        <v>37314</v>
      </c>
      <c r="C829" s="100" t="s">
        <v>35791</v>
      </c>
      <c r="D829" s="100" t="s">
        <v>35741</v>
      </c>
      <c r="E829" s="103" t="s">
        <v>37315</v>
      </c>
    </row>
    <row r="830" ht="14.25" customHeight="1">
      <c r="A830" s="100">
        <v>998.0</v>
      </c>
      <c r="B830" s="100" t="s">
        <v>37316</v>
      </c>
      <c r="C830" s="100" t="s">
        <v>35791</v>
      </c>
      <c r="D830" s="100" t="s">
        <v>35741</v>
      </c>
      <c r="E830" s="103" t="s">
        <v>37317</v>
      </c>
    </row>
    <row r="831" ht="14.25" customHeight="1">
      <c r="A831" s="100">
        <v>39251.0</v>
      </c>
      <c r="B831" s="100" t="s">
        <v>37318</v>
      </c>
      <c r="C831" s="100" t="s">
        <v>35791</v>
      </c>
      <c r="D831" s="100" t="s">
        <v>35741</v>
      </c>
      <c r="E831" s="103" t="s">
        <v>37319</v>
      </c>
    </row>
    <row r="832" ht="14.25" customHeight="1">
      <c r="A832" s="100">
        <v>1011.0</v>
      </c>
      <c r="B832" s="100" t="s">
        <v>37320</v>
      </c>
      <c r="C832" s="100" t="s">
        <v>35791</v>
      </c>
      <c r="D832" s="100" t="s">
        <v>35741</v>
      </c>
      <c r="E832" s="103" t="s">
        <v>35822</v>
      </c>
    </row>
    <row r="833" ht="14.25" customHeight="1">
      <c r="A833" s="100">
        <v>39252.0</v>
      </c>
      <c r="B833" s="100" t="s">
        <v>37321</v>
      </c>
      <c r="C833" s="100" t="s">
        <v>35791</v>
      </c>
      <c r="D833" s="100" t="s">
        <v>35741</v>
      </c>
      <c r="E833" s="103" t="s">
        <v>37322</v>
      </c>
    </row>
    <row r="834" ht="14.25" customHeight="1">
      <c r="A834" s="100">
        <v>1013.0</v>
      </c>
      <c r="B834" s="100" t="s">
        <v>37323</v>
      </c>
      <c r="C834" s="100" t="s">
        <v>35791</v>
      </c>
      <c r="D834" s="100" t="s">
        <v>35741</v>
      </c>
      <c r="E834" s="103" t="s">
        <v>37324</v>
      </c>
    </row>
    <row r="835" ht="14.25" customHeight="1">
      <c r="A835" s="100">
        <v>980.0</v>
      </c>
      <c r="B835" s="100" t="s">
        <v>37325</v>
      </c>
      <c r="C835" s="100" t="s">
        <v>35791</v>
      </c>
      <c r="D835" s="100" t="s">
        <v>35741</v>
      </c>
      <c r="E835" s="103" t="s">
        <v>37326</v>
      </c>
    </row>
    <row r="836" ht="14.25" customHeight="1">
      <c r="A836" s="100">
        <v>39237.0</v>
      </c>
      <c r="B836" s="100" t="s">
        <v>37327</v>
      </c>
      <c r="C836" s="100" t="s">
        <v>35791</v>
      </c>
      <c r="D836" s="100" t="s">
        <v>35741</v>
      </c>
      <c r="E836" s="103" t="s">
        <v>37328</v>
      </c>
    </row>
    <row r="837" ht="14.25" customHeight="1">
      <c r="A837" s="100">
        <v>39238.0</v>
      </c>
      <c r="B837" s="100" t="s">
        <v>37329</v>
      </c>
      <c r="C837" s="100" t="s">
        <v>35791</v>
      </c>
      <c r="D837" s="100" t="s">
        <v>35741</v>
      </c>
      <c r="E837" s="103" t="s">
        <v>37330</v>
      </c>
    </row>
    <row r="838" ht="14.25" customHeight="1">
      <c r="A838" s="100">
        <v>979.0</v>
      </c>
      <c r="B838" s="100" t="s">
        <v>37331</v>
      </c>
      <c r="C838" s="100" t="s">
        <v>35791</v>
      </c>
      <c r="D838" s="100" t="s">
        <v>35737</v>
      </c>
      <c r="E838" s="103" t="s">
        <v>37332</v>
      </c>
    </row>
    <row r="839" ht="14.25" customHeight="1">
      <c r="A839" s="100">
        <v>39239.0</v>
      </c>
      <c r="B839" s="100" t="s">
        <v>37333</v>
      </c>
      <c r="C839" s="100" t="s">
        <v>35791</v>
      </c>
      <c r="D839" s="100" t="s">
        <v>35741</v>
      </c>
      <c r="E839" s="103" t="s">
        <v>37334</v>
      </c>
    </row>
    <row r="840" ht="14.25" customHeight="1">
      <c r="A840" s="100">
        <v>1014.0</v>
      </c>
      <c r="B840" s="100" t="s">
        <v>37335</v>
      </c>
      <c r="C840" s="100" t="s">
        <v>35791</v>
      </c>
      <c r="D840" s="100" t="s">
        <v>35741</v>
      </c>
      <c r="E840" s="103" t="s">
        <v>37336</v>
      </c>
    </row>
    <row r="841" ht="14.25" customHeight="1">
      <c r="A841" s="100">
        <v>39240.0</v>
      </c>
      <c r="B841" s="100" t="s">
        <v>37337</v>
      </c>
      <c r="C841" s="100" t="s">
        <v>35791</v>
      </c>
      <c r="D841" s="100" t="s">
        <v>35741</v>
      </c>
      <c r="E841" s="103" t="s">
        <v>37338</v>
      </c>
    </row>
    <row r="842" ht="14.25" customHeight="1">
      <c r="A842" s="100">
        <v>39232.0</v>
      </c>
      <c r="B842" s="100" t="s">
        <v>37339</v>
      </c>
      <c r="C842" s="100" t="s">
        <v>35791</v>
      </c>
      <c r="D842" s="100" t="s">
        <v>35741</v>
      </c>
      <c r="E842" s="103" t="s">
        <v>37340</v>
      </c>
    </row>
    <row r="843" ht="14.25" customHeight="1">
      <c r="A843" s="100">
        <v>39233.0</v>
      </c>
      <c r="B843" s="100" t="s">
        <v>37341</v>
      </c>
      <c r="C843" s="100" t="s">
        <v>35791</v>
      </c>
      <c r="D843" s="100" t="s">
        <v>35741</v>
      </c>
      <c r="E843" s="103" t="s">
        <v>37342</v>
      </c>
    </row>
    <row r="844" ht="14.25" customHeight="1">
      <c r="A844" s="100">
        <v>981.0</v>
      </c>
      <c r="B844" s="100" t="s">
        <v>37343</v>
      </c>
      <c r="C844" s="100" t="s">
        <v>35791</v>
      </c>
      <c r="D844" s="100" t="s">
        <v>35741</v>
      </c>
      <c r="E844" s="103" t="s">
        <v>37344</v>
      </c>
    </row>
    <row r="845" ht="14.25" customHeight="1">
      <c r="A845" s="100">
        <v>39234.0</v>
      </c>
      <c r="B845" s="100" t="s">
        <v>37345</v>
      </c>
      <c r="C845" s="100" t="s">
        <v>35791</v>
      </c>
      <c r="D845" s="100" t="s">
        <v>35741</v>
      </c>
      <c r="E845" s="103" t="s">
        <v>37346</v>
      </c>
    </row>
    <row r="846" ht="14.25" customHeight="1">
      <c r="A846" s="100">
        <v>982.0</v>
      </c>
      <c r="B846" s="100" t="s">
        <v>37347</v>
      </c>
      <c r="C846" s="100" t="s">
        <v>35791</v>
      </c>
      <c r="D846" s="100" t="s">
        <v>35741</v>
      </c>
      <c r="E846" s="103" t="s">
        <v>37348</v>
      </c>
    </row>
    <row r="847" ht="14.25" customHeight="1">
      <c r="A847" s="100">
        <v>39235.0</v>
      </c>
      <c r="B847" s="100" t="s">
        <v>37349</v>
      </c>
      <c r="C847" s="100" t="s">
        <v>35791</v>
      </c>
      <c r="D847" s="100" t="s">
        <v>35741</v>
      </c>
      <c r="E847" s="103" t="s">
        <v>37350</v>
      </c>
    </row>
    <row r="848" ht="14.25" customHeight="1">
      <c r="A848" s="100">
        <v>39236.0</v>
      </c>
      <c r="B848" s="100" t="s">
        <v>37351</v>
      </c>
      <c r="C848" s="100" t="s">
        <v>35791</v>
      </c>
      <c r="D848" s="100" t="s">
        <v>35741</v>
      </c>
      <c r="E848" s="103" t="s">
        <v>37352</v>
      </c>
    </row>
    <row r="849" ht="14.25" customHeight="1">
      <c r="A849" s="100">
        <v>876.0</v>
      </c>
      <c r="B849" s="100" t="s">
        <v>37353</v>
      </c>
      <c r="C849" s="100" t="s">
        <v>35791</v>
      </c>
      <c r="D849" s="100" t="s">
        <v>35741</v>
      </c>
      <c r="E849" s="103" t="s">
        <v>37354</v>
      </c>
    </row>
    <row r="850" ht="14.25" customHeight="1">
      <c r="A850" s="100">
        <v>877.0</v>
      </c>
      <c r="B850" s="100" t="s">
        <v>37355</v>
      </c>
      <c r="C850" s="100" t="s">
        <v>35791</v>
      </c>
      <c r="D850" s="100" t="s">
        <v>35741</v>
      </c>
      <c r="E850" s="103" t="s">
        <v>37356</v>
      </c>
    </row>
    <row r="851" ht="14.25" customHeight="1">
      <c r="A851" s="100">
        <v>882.0</v>
      </c>
      <c r="B851" s="100" t="s">
        <v>37357</v>
      </c>
      <c r="C851" s="100" t="s">
        <v>35791</v>
      </c>
      <c r="D851" s="100" t="s">
        <v>35741</v>
      </c>
      <c r="E851" s="103" t="s">
        <v>37358</v>
      </c>
    </row>
    <row r="852" ht="14.25" customHeight="1">
      <c r="A852" s="100">
        <v>878.0</v>
      </c>
      <c r="B852" s="100" t="s">
        <v>37359</v>
      </c>
      <c r="C852" s="100" t="s">
        <v>35791</v>
      </c>
      <c r="D852" s="100" t="s">
        <v>35741</v>
      </c>
      <c r="E852" s="103" t="s">
        <v>37360</v>
      </c>
    </row>
    <row r="853" ht="14.25" customHeight="1">
      <c r="A853" s="100">
        <v>879.0</v>
      </c>
      <c r="B853" s="100" t="s">
        <v>37361</v>
      </c>
      <c r="C853" s="100" t="s">
        <v>35791</v>
      </c>
      <c r="D853" s="100" t="s">
        <v>35741</v>
      </c>
      <c r="E853" s="103" t="s">
        <v>37362</v>
      </c>
    </row>
    <row r="854" ht="14.25" customHeight="1">
      <c r="A854" s="100">
        <v>880.0</v>
      </c>
      <c r="B854" s="100" t="s">
        <v>37363</v>
      </c>
      <c r="C854" s="100" t="s">
        <v>35791</v>
      </c>
      <c r="D854" s="100" t="s">
        <v>35741</v>
      </c>
      <c r="E854" s="103" t="s">
        <v>37364</v>
      </c>
    </row>
    <row r="855" ht="14.25" customHeight="1">
      <c r="A855" s="100">
        <v>873.0</v>
      </c>
      <c r="B855" s="100" t="s">
        <v>37365</v>
      </c>
      <c r="C855" s="100" t="s">
        <v>35791</v>
      </c>
      <c r="D855" s="100" t="s">
        <v>35741</v>
      </c>
      <c r="E855" s="103" t="s">
        <v>37366</v>
      </c>
    </row>
    <row r="856" ht="14.25" customHeight="1">
      <c r="A856" s="100">
        <v>881.0</v>
      </c>
      <c r="B856" s="100" t="s">
        <v>37367</v>
      </c>
      <c r="C856" s="100" t="s">
        <v>35791</v>
      </c>
      <c r="D856" s="100" t="s">
        <v>35741</v>
      </c>
      <c r="E856" s="103" t="s">
        <v>37368</v>
      </c>
    </row>
    <row r="857" ht="14.25" customHeight="1">
      <c r="A857" s="100">
        <v>874.0</v>
      </c>
      <c r="B857" s="100" t="s">
        <v>37369</v>
      </c>
      <c r="C857" s="100" t="s">
        <v>35791</v>
      </c>
      <c r="D857" s="100" t="s">
        <v>35741</v>
      </c>
      <c r="E857" s="103" t="s">
        <v>37370</v>
      </c>
    </row>
    <row r="858" ht="14.25" customHeight="1">
      <c r="A858" s="100">
        <v>875.0</v>
      </c>
      <c r="B858" s="100" t="s">
        <v>37371</v>
      </c>
      <c r="C858" s="100" t="s">
        <v>35791</v>
      </c>
      <c r="D858" s="100" t="s">
        <v>35741</v>
      </c>
      <c r="E858" s="103" t="s">
        <v>37372</v>
      </c>
    </row>
    <row r="859" ht="14.25" customHeight="1">
      <c r="A859" s="100">
        <v>983.0</v>
      </c>
      <c r="B859" s="100" t="s">
        <v>37373</v>
      </c>
      <c r="C859" s="100" t="s">
        <v>35791</v>
      </c>
      <c r="D859" s="100" t="s">
        <v>35741</v>
      </c>
      <c r="E859" s="103" t="s">
        <v>37374</v>
      </c>
    </row>
    <row r="860" ht="14.25" customHeight="1">
      <c r="A860" s="100">
        <v>985.0</v>
      </c>
      <c r="B860" s="100" t="s">
        <v>37375</v>
      </c>
      <c r="C860" s="100" t="s">
        <v>35791</v>
      </c>
      <c r="D860" s="100" t="s">
        <v>35741</v>
      </c>
      <c r="E860" s="103" t="s">
        <v>37376</v>
      </c>
    </row>
    <row r="861" ht="14.25" customHeight="1">
      <c r="A861" s="100">
        <v>990.0</v>
      </c>
      <c r="B861" s="100" t="s">
        <v>37377</v>
      </c>
      <c r="C861" s="100" t="s">
        <v>35791</v>
      </c>
      <c r="D861" s="100" t="s">
        <v>35741</v>
      </c>
      <c r="E861" s="103" t="s">
        <v>37378</v>
      </c>
    </row>
    <row r="862" ht="14.25" customHeight="1">
      <c r="A862" s="100">
        <v>39241.0</v>
      </c>
      <c r="B862" s="100" t="s">
        <v>37379</v>
      </c>
      <c r="C862" s="100" t="s">
        <v>35791</v>
      </c>
      <c r="D862" s="100" t="s">
        <v>35741</v>
      </c>
      <c r="E862" s="103" t="s">
        <v>37380</v>
      </c>
    </row>
    <row r="863" ht="14.25" customHeight="1">
      <c r="A863" s="100">
        <v>1005.0</v>
      </c>
      <c r="B863" s="100" t="s">
        <v>37381</v>
      </c>
      <c r="C863" s="100" t="s">
        <v>35791</v>
      </c>
      <c r="D863" s="100" t="s">
        <v>35741</v>
      </c>
      <c r="E863" s="103" t="s">
        <v>37382</v>
      </c>
    </row>
    <row r="864" ht="14.25" customHeight="1">
      <c r="A864" s="100">
        <v>984.0</v>
      </c>
      <c r="B864" s="100" t="s">
        <v>37383</v>
      </c>
      <c r="C864" s="100" t="s">
        <v>35791</v>
      </c>
      <c r="D864" s="100" t="s">
        <v>35741</v>
      </c>
      <c r="E864" s="103" t="s">
        <v>37384</v>
      </c>
    </row>
    <row r="865" ht="14.25" customHeight="1">
      <c r="A865" s="100">
        <v>991.0</v>
      </c>
      <c r="B865" s="100" t="s">
        <v>37385</v>
      </c>
      <c r="C865" s="100" t="s">
        <v>35791</v>
      </c>
      <c r="D865" s="100" t="s">
        <v>35741</v>
      </c>
      <c r="E865" s="103" t="s">
        <v>37386</v>
      </c>
    </row>
    <row r="866" ht="14.25" customHeight="1">
      <c r="A866" s="100">
        <v>986.0</v>
      </c>
      <c r="B866" s="100" t="s">
        <v>37387</v>
      </c>
      <c r="C866" s="100" t="s">
        <v>35791</v>
      </c>
      <c r="D866" s="100" t="s">
        <v>35741</v>
      </c>
      <c r="E866" s="103" t="s">
        <v>37388</v>
      </c>
    </row>
    <row r="867" ht="14.25" customHeight="1">
      <c r="A867" s="100">
        <v>1024.0</v>
      </c>
      <c r="B867" s="100" t="s">
        <v>37389</v>
      </c>
      <c r="C867" s="100" t="s">
        <v>35791</v>
      </c>
      <c r="D867" s="100" t="s">
        <v>35741</v>
      </c>
      <c r="E867" s="103" t="s">
        <v>37390</v>
      </c>
    </row>
    <row r="868" ht="14.25" customHeight="1">
      <c r="A868" s="100">
        <v>987.0</v>
      </c>
      <c r="B868" s="100" t="s">
        <v>37391</v>
      </c>
      <c r="C868" s="100" t="s">
        <v>35791</v>
      </c>
      <c r="D868" s="100" t="s">
        <v>35741</v>
      </c>
      <c r="E868" s="103" t="s">
        <v>36204</v>
      </c>
    </row>
    <row r="869" ht="14.25" customHeight="1">
      <c r="A869" s="100">
        <v>1003.0</v>
      </c>
      <c r="B869" s="100" t="s">
        <v>37392</v>
      </c>
      <c r="C869" s="100" t="s">
        <v>35791</v>
      </c>
      <c r="D869" s="100" t="s">
        <v>35741</v>
      </c>
      <c r="E869" s="103" t="s">
        <v>37393</v>
      </c>
    </row>
    <row r="870" ht="14.25" customHeight="1">
      <c r="A870" s="100">
        <v>992.0</v>
      </c>
      <c r="B870" s="100" t="s">
        <v>37394</v>
      </c>
      <c r="C870" s="100" t="s">
        <v>35791</v>
      </c>
      <c r="D870" s="100" t="s">
        <v>35741</v>
      </c>
      <c r="E870" s="103" t="s">
        <v>37395</v>
      </c>
    </row>
    <row r="871" ht="14.25" customHeight="1">
      <c r="A871" s="100">
        <v>1007.0</v>
      </c>
      <c r="B871" s="100" t="s">
        <v>37396</v>
      </c>
      <c r="C871" s="100" t="s">
        <v>35791</v>
      </c>
      <c r="D871" s="100" t="s">
        <v>35741</v>
      </c>
      <c r="E871" s="103" t="s">
        <v>37397</v>
      </c>
    </row>
    <row r="872" ht="14.25" customHeight="1">
      <c r="A872" s="100">
        <v>39242.0</v>
      </c>
      <c r="B872" s="100" t="s">
        <v>37398</v>
      </c>
      <c r="C872" s="100" t="s">
        <v>35791</v>
      </c>
      <c r="D872" s="100" t="s">
        <v>35741</v>
      </c>
      <c r="E872" s="103" t="s">
        <v>37399</v>
      </c>
    </row>
    <row r="873" ht="14.25" customHeight="1">
      <c r="A873" s="100">
        <v>1008.0</v>
      </c>
      <c r="B873" s="100" t="s">
        <v>37400</v>
      </c>
      <c r="C873" s="100" t="s">
        <v>35791</v>
      </c>
      <c r="D873" s="100" t="s">
        <v>35741</v>
      </c>
      <c r="E873" s="103" t="s">
        <v>36236</v>
      </c>
    </row>
    <row r="874" ht="14.25" customHeight="1">
      <c r="A874" s="100">
        <v>988.0</v>
      </c>
      <c r="B874" s="100" t="s">
        <v>37401</v>
      </c>
      <c r="C874" s="100" t="s">
        <v>35791</v>
      </c>
      <c r="D874" s="100" t="s">
        <v>35741</v>
      </c>
      <c r="E874" s="103" t="s">
        <v>37402</v>
      </c>
    </row>
    <row r="875" ht="14.25" customHeight="1">
      <c r="A875" s="100">
        <v>989.0</v>
      </c>
      <c r="B875" s="100" t="s">
        <v>37403</v>
      </c>
      <c r="C875" s="100" t="s">
        <v>35791</v>
      </c>
      <c r="D875" s="100" t="s">
        <v>35741</v>
      </c>
      <c r="E875" s="103" t="s">
        <v>37404</v>
      </c>
    </row>
    <row r="876" ht="14.25" customHeight="1">
      <c r="A876" s="100">
        <v>39598.0</v>
      </c>
      <c r="B876" s="100" t="s">
        <v>37405</v>
      </c>
      <c r="C876" s="100" t="s">
        <v>35791</v>
      </c>
      <c r="D876" s="100" t="s">
        <v>35741</v>
      </c>
      <c r="E876" s="103" t="s">
        <v>37406</v>
      </c>
    </row>
    <row r="877" ht="14.25" customHeight="1">
      <c r="A877" s="100">
        <v>39599.0</v>
      </c>
      <c r="B877" s="100" t="s">
        <v>37407</v>
      </c>
      <c r="C877" s="100" t="s">
        <v>35791</v>
      </c>
      <c r="D877" s="100" t="s">
        <v>35741</v>
      </c>
      <c r="E877" s="103" t="s">
        <v>37408</v>
      </c>
    </row>
    <row r="878" ht="14.25" customHeight="1">
      <c r="A878" s="100">
        <v>34602.0</v>
      </c>
      <c r="B878" s="100" t="s">
        <v>37409</v>
      </c>
      <c r="C878" s="100" t="s">
        <v>35791</v>
      </c>
      <c r="D878" s="100" t="s">
        <v>35741</v>
      </c>
      <c r="E878" s="103" t="s">
        <v>36828</v>
      </c>
    </row>
    <row r="879" ht="14.25" customHeight="1">
      <c r="A879" s="100">
        <v>34603.0</v>
      </c>
      <c r="B879" s="100" t="s">
        <v>37410</v>
      </c>
      <c r="C879" s="100" t="s">
        <v>35791</v>
      </c>
      <c r="D879" s="100" t="s">
        <v>35741</v>
      </c>
      <c r="E879" s="103" t="s">
        <v>37411</v>
      </c>
    </row>
    <row r="880" ht="14.25" customHeight="1">
      <c r="A880" s="100">
        <v>34607.0</v>
      </c>
      <c r="B880" s="100" t="s">
        <v>37412</v>
      </c>
      <c r="C880" s="100" t="s">
        <v>35791</v>
      </c>
      <c r="D880" s="100" t="s">
        <v>35741</v>
      </c>
      <c r="E880" s="103" t="s">
        <v>37013</v>
      </c>
    </row>
    <row r="881" ht="14.25" customHeight="1">
      <c r="A881" s="100">
        <v>34609.0</v>
      </c>
      <c r="B881" s="100" t="s">
        <v>37413</v>
      </c>
      <c r="C881" s="100" t="s">
        <v>35791</v>
      </c>
      <c r="D881" s="100" t="s">
        <v>35741</v>
      </c>
      <c r="E881" s="103" t="s">
        <v>37414</v>
      </c>
    </row>
    <row r="882" ht="14.25" customHeight="1">
      <c r="A882" s="100">
        <v>34618.0</v>
      </c>
      <c r="B882" s="100" t="s">
        <v>37415</v>
      </c>
      <c r="C882" s="100" t="s">
        <v>35791</v>
      </c>
      <c r="D882" s="100" t="s">
        <v>35741</v>
      </c>
      <c r="E882" s="103" t="s">
        <v>37416</v>
      </c>
    </row>
    <row r="883" ht="14.25" customHeight="1">
      <c r="A883" s="100">
        <v>34620.0</v>
      </c>
      <c r="B883" s="100" t="s">
        <v>37417</v>
      </c>
      <c r="C883" s="100" t="s">
        <v>35791</v>
      </c>
      <c r="D883" s="100" t="s">
        <v>35741</v>
      </c>
      <c r="E883" s="103" t="s">
        <v>37418</v>
      </c>
    </row>
    <row r="884" ht="14.25" customHeight="1">
      <c r="A884" s="100">
        <v>34621.0</v>
      </c>
      <c r="B884" s="100" t="s">
        <v>37419</v>
      </c>
      <c r="C884" s="100" t="s">
        <v>35791</v>
      </c>
      <c r="D884" s="100" t="s">
        <v>35741</v>
      </c>
      <c r="E884" s="103" t="s">
        <v>37420</v>
      </c>
    </row>
    <row r="885" ht="14.25" customHeight="1">
      <c r="A885" s="100">
        <v>34622.0</v>
      </c>
      <c r="B885" s="100" t="s">
        <v>37421</v>
      </c>
      <c r="C885" s="100" t="s">
        <v>35791</v>
      </c>
      <c r="D885" s="100" t="s">
        <v>35741</v>
      </c>
      <c r="E885" s="103" t="s">
        <v>37422</v>
      </c>
    </row>
    <row r="886" ht="14.25" customHeight="1">
      <c r="A886" s="100">
        <v>34624.0</v>
      </c>
      <c r="B886" s="100" t="s">
        <v>37423</v>
      </c>
      <c r="C886" s="100" t="s">
        <v>35791</v>
      </c>
      <c r="D886" s="100" t="s">
        <v>35741</v>
      </c>
      <c r="E886" s="103" t="s">
        <v>37162</v>
      </c>
    </row>
    <row r="887" ht="14.25" customHeight="1">
      <c r="A887" s="100">
        <v>34626.0</v>
      </c>
      <c r="B887" s="100" t="s">
        <v>37424</v>
      </c>
      <c r="C887" s="100" t="s">
        <v>35791</v>
      </c>
      <c r="D887" s="100" t="s">
        <v>35741</v>
      </c>
      <c r="E887" s="103" t="s">
        <v>37425</v>
      </c>
    </row>
    <row r="888" ht="14.25" customHeight="1">
      <c r="A888" s="100">
        <v>34627.0</v>
      </c>
      <c r="B888" s="100" t="s">
        <v>37426</v>
      </c>
      <c r="C888" s="100" t="s">
        <v>35791</v>
      </c>
      <c r="D888" s="100" t="s">
        <v>35741</v>
      </c>
      <c r="E888" s="103" t="s">
        <v>37427</v>
      </c>
    </row>
    <row r="889" ht="14.25" customHeight="1">
      <c r="A889" s="100">
        <v>34629.0</v>
      </c>
      <c r="B889" s="100" t="s">
        <v>37428</v>
      </c>
      <c r="C889" s="100" t="s">
        <v>35791</v>
      </c>
      <c r="D889" s="100" t="s">
        <v>35741</v>
      </c>
      <c r="E889" s="103" t="s">
        <v>37233</v>
      </c>
    </row>
    <row r="890" ht="14.25" customHeight="1">
      <c r="A890" s="100">
        <v>39257.0</v>
      </c>
      <c r="B890" s="100" t="s">
        <v>37429</v>
      </c>
      <c r="C890" s="100" t="s">
        <v>35791</v>
      </c>
      <c r="D890" s="100" t="s">
        <v>35741</v>
      </c>
      <c r="E890" s="103" t="s">
        <v>37430</v>
      </c>
    </row>
    <row r="891" ht="14.25" customHeight="1">
      <c r="A891" s="100">
        <v>39261.0</v>
      </c>
      <c r="B891" s="100" t="s">
        <v>37431</v>
      </c>
      <c r="C891" s="100" t="s">
        <v>35791</v>
      </c>
      <c r="D891" s="100" t="s">
        <v>35741</v>
      </c>
      <c r="E891" s="103" t="s">
        <v>37110</v>
      </c>
    </row>
    <row r="892" ht="14.25" customHeight="1">
      <c r="A892" s="100">
        <v>39268.0</v>
      </c>
      <c r="B892" s="100" t="s">
        <v>37432</v>
      </c>
      <c r="C892" s="100" t="s">
        <v>35791</v>
      </c>
      <c r="D892" s="100" t="s">
        <v>35741</v>
      </c>
      <c r="E892" s="103" t="s">
        <v>37433</v>
      </c>
    </row>
    <row r="893" ht="14.25" customHeight="1">
      <c r="A893" s="100">
        <v>39262.0</v>
      </c>
      <c r="B893" s="100" t="s">
        <v>37434</v>
      </c>
      <c r="C893" s="100" t="s">
        <v>35791</v>
      </c>
      <c r="D893" s="100" t="s">
        <v>35741</v>
      </c>
      <c r="E893" s="103" t="s">
        <v>37435</v>
      </c>
    </row>
    <row r="894" ht="14.25" customHeight="1">
      <c r="A894" s="100">
        <v>39258.0</v>
      </c>
      <c r="B894" s="100" t="s">
        <v>37436</v>
      </c>
      <c r="C894" s="100" t="s">
        <v>35791</v>
      </c>
      <c r="D894" s="100" t="s">
        <v>35741</v>
      </c>
      <c r="E894" s="103" t="s">
        <v>37437</v>
      </c>
    </row>
    <row r="895" ht="14.25" customHeight="1">
      <c r="A895" s="100">
        <v>39263.0</v>
      </c>
      <c r="B895" s="100" t="s">
        <v>37438</v>
      </c>
      <c r="C895" s="100" t="s">
        <v>35791</v>
      </c>
      <c r="D895" s="100" t="s">
        <v>35741</v>
      </c>
      <c r="E895" s="103" t="s">
        <v>37439</v>
      </c>
    </row>
    <row r="896" ht="14.25" customHeight="1">
      <c r="A896" s="100">
        <v>39264.0</v>
      </c>
      <c r="B896" s="100" t="s">
        <v>37440</v>
      </c>
      <c r="C896" s="100" t="s">
        <v>35791</v>
      </c>
      <c r="D896" s="100" t="s">
        <v>35741</v>
      </c>
      <c r="E896" s="103" t="s">
        <v>37441</v>
      </c>
    </row>
    <row r="897" ht="14.25" customHeight="1">
      <c r="A897" s="100">
        <v>39259.0</v>
      </c>
      <c r="B897" s="100" t="s">
        <v>37442</v>
      </c>
      <c r="C897" s="100" t="s">
        <v>35791</v>
      </c>
      <c r="D897" s="100" t="s">
        <v>35741</v>
      </c>
      <c r="E897" s="103" t="s">
        <v>37059</v>
      </c>
    </row>
    <row r="898" ht="14.25" customHeight="1">
      <c r="A898" s="100">
        <v>39265.0</v>
      </c>
      <c r="B898" s="100" t="s">
        <v>37443</v>
      </c>
      <c r="C898" s="100" t="s">
        <v>35791</v>
      </c>
      <c r="D898" s="100" t="s">
        <v>35741</v>
      </c>
      <c r="E898" s="103" t="s">
        <v>37444</v>
      </c>
    </row>
    <row r="899" ht="14.25" customHeight="1">
      <c r="A899" s="100">
        <v>39260.0</v>
      </c>
      <c r="B899" s="100" t="s">
        <v>37445</v>
      </c>
      <c r="C899" s="100" t="s">
        <v>35791</v>
      </c>
      <c r="D899" s="100" t="s">
        <v>35741</v>
      </c>
      <c r="E899" s="103" t="s">
        <v>37446</v>
      </c>
    </row>
    <row r="900" ht="14.25" customHeight="1">
      <c r="A900" s="100">
        <v>39266.0</v>
      </c>
      <c r="B900" s="100" t="s">
        <v>37447</v>
      </c>
      <c r="C900" s="100" t="s">
        <v>35791</v>
      </c>
      <c r="D900" s="100" t="s">
        <v>35741</v>
      </c>
      <c r="E900" s="103" t="s">
        <v>37448</v>
      </c>
    </row>
    <row r="901" ht="14.25" customHeight="1">
      <c r="A901" s="100">
        <v>39267.0</v>
      </c>
      <c r="B901" s="100" t="s">
        <v>37449</v>
      </c>
      <c r="C901" s="100" t="s">
        <v>35791</v>
      </c>
      <c r="D901" s="100" t="s">
        <v>35741</v>
      </c>
      <c r="E901" s="103" t="s">
        <v>37450</v>
      </c>
    </row>
    <row r="902" ht="14.25" customHeight="1">
      <c r="A902" s="100">
        <v>11901.0</v>
      </c>
      <c r="B902" s="100" t="s">
        <v>37451</v>
      </c>
      <c r="C902" s="100" t="s">
        <v>35791</v>
      </c>
      <c r="D902" s="100" t="s">
        <v>35737</v>
      </c>
      <c r="E902" s="103" t="s">
        <v>37452</v>
      </c>
    </row>
    <row r="903" ht="14.25" customHeight="1">
      <c r="A903" s="100">
        <v>11902.0</v>
      </c>
      <c r="B903" s="100" t="s">
        <v>37453</v>
      </c>
      <c r="C903" s="100" t="s">
        <v>35791</v>
      </c>
      <c r="D903" s="100" t="s">
        <v>35741</v>
      </c>
      <c r="E903" s="103" t="s">
        <v>36536</v>
      </c>
    </row>
    <row r="904" ht="14.25" customHeight="1">
      <c r="A904" s="100">
        <v>11903.0</v>
      </c>
      <c r="B904" s="100" t="s">
        <v>37454</v>
      </c>
      <c r="C904" s="100" t="s">
        <v>35791</v>
      </c>
      <c r="D904" s="100" t="s">
        <v>35741</v>
      </c>
      <c r="E904" s="103" t="s">
        <v>37455</v>
      </c>
    </row>
    <row r="905" ht="14.25" customHeight="1">
      <c r="A905" s="100">
        <v>11904.0</v>
      </c>
      <c r="B905" s="100" t="s">
        <v>37456</v>
      </c>
      <c r="C905" s="100" t="s">
        <v>35791</v>
      </c>
      <c r="D905" s="100" t="s">
        <v>35741</v>
      </c>
      <c r="E905" s="103" t="s">
        <v>37457</v>
      </c>
    </row>
    <row r="906" ht="14.25" customHeight="1">
      <c r="A906" s="100">
        <v>11905.0</v>
      </c>
      <c r="B906" s="100" t="s">
        <v>37458</v>
      </c>
      <c r="C906" s="100" t="s">
        <v>35791</v>
      </c>
      <c r="D906" s="100" t="s">
        <v>35741</v>
      </c>
      <c r="E906" s="103" t="s">
        <v>37459</v>
      </c>
    </row>
    <row r="907" ht="14.25" customHeight="1">
      <c r="A907" s="100">
        <v>11906.0</v>
      </c>
      <c r="B907" s="100" t="s">
        <v>37460</v>
      </c>
      <c r="C907" s="100" t="s">
        <v>35791</v>
      </c>
      <c r="D907" s="100" t="s">
        <v>35741</v>
      </c>
      <c r="E907" s="103" t="s">
        <v>37461</v>
      </c>
    </row>
    <row r="908" ht="14.25" customHeight="1">
      <c r="A908" s="100">
        <v>11919.0</v>
      </c>
      <c r="B908" s="100" t="s">
        <v>37462</v>
      </c>
      <c r="C908" s="100" t="s">
        <v>35791</v>
      </c>
      <c r="D908" s="100" t="s">
        <v>35741</v>
      </c>
      <c r="E908" s="103" t="s">
        <v>37463</v>
      </c>
    </row>
    <row r="909" ht="14.25" customHeight="1">
      <c r="A909" s="100">
        <v>11920.0</v>
      </c>
      <c r="B909" s="100" t="s">
        <v>37464</v>
      </c>
      <c r="C909" s="100" t="s">
        <v>35791</v>
      </c>
      <c r="D909" s="100" t="s">
        <v>35741</v>
      </c>
      <c r="E909" s="103" t="s">
        <v>37465</v>
      </c>
    </row>
    <row r="910" ht="14.25" customHeight="1">
      <c r="A910" s="100">
        <v>11924.0</v>
      </c>
      <c r="B910" s="100" t="s">
        <v>37466</v>
      </c>
      <c r="C910" s="100" t="s">
        <v>35791</v>
      </c>
      <c r="D910" s="100" t="s">
        <v>35741</v>
      </c>
      <c r="E910" s="103" t="s">
        <v>37467</v>
      </c>
    </row>
    <row r="911" ht="14.25" customHeight="1">
      <c r="A911" s="100">
        <v>11921.0</v>
      </c>
      <c r="B911" s="100" t="s">
        <v>37468</v>
      </c>
      <c r="C911" s="100" t="s">
        <v>35791</v>
      </c>
      <c r="D911" s="100" t="s">
        <v>35741</v>
      </c>
      <c r="E911" s="103" t="s">
        <v>37469</v>
      </c>
    </row>
    <row r="912" ht="14.25" customHeight="1">
      <c r="A912" s="100">
        <v>11922.0</v>
      </c>
      <c r="B912" s="100" t="s">
        <v>37470</v>
      </c>
      <c r="C912" s="100" t="s">
        <v>35791</v>
      </c>
      <c r="D912" s="100" t="s">
        <v>35741</v>
      </c>
      <c r="E912" s="103" t="s">
        <v>37471</v>
      </c>
    </row>
    <row r="913" ht="14.25" customHeight="1">
      <c r="A913" s="100">
        <v>11923.0</v>
      </c>
      <c r="B913" s="100" t="s">
        <v>37472</v>
      </c>
      <c r="C913" s="100" t="s">
        <v>35791</v>
      </c>
      <c r="D913" s="100" t="s">
        <v>35741</v>
      </c>
      <c r="E913" s="103" t="s">
        <v>37473</v>
      </c>
    </row>
    <row r="914" ht="14.25" customHeight="1">
      <c r="A914" s="100">
        <v>11916.0</v>
      </c>
      <c r="B914" s="100" t="s">
        <v>37474</v>
      </c>
      <c r="C914" s="100" t="s">
        <v>35791</v>
      </c>
      <c r="D914" s="100" t="s">
        <v>35741</v>
      </c>
      <c r="E914" s="103" t="s">
        <v>36227</v>
      </c>
    </row>
    <row r="915" ht="14.25" customHeight="1">
      <c r="A915" s="100">
        <v>11914.0</v>
      </c>
      <c r="B915" s="100" t="s">
        <v>37475</v>
      </c>
      <c r="C915" s="100" t="s">
        <v>35791</v>
      </c>
      <c r="D915" s="100" t="s">
        <v>35741</v>
      </c>
      <c r="E915" s="103" t="s">
        <v>37476</v>
      </c>
    </row>
    <row r="916" ht="14.25" customHeight="1">
      <c r="A916" s="100">
        <v>11917.0</v>
      </c>
      <c r="B916" s="100" t="s">
        <v>37477</v>
      </c>
      <c r="C916" s="100" t="s">
        <v>35791</v>
      </c>
      <c r="D916" s="100" t="s">
        <v>35741</v>
      </c>
      <c r="E916" s="103" t="s">
        <v>37478</v>
      </c>
    </row>
    <row r="917" ht="14.25" customHeight="1">
      <c r="A917" s="100">
        <v>11918.0</v>
      </c>
      <c r="B917" s="100" t="s">
        <v>37479</v>
      </c>
      <c r="C917" s="100" t="s">
        <v>35791</v>
      </c>
      <c r="D917" s="100" t="s">
        <v>35741</v>
      </c>
      <c r="E917" s="103" t="s">
        <v>37480</v>
      </c>
    </row>
    <row r="918" ht="14.25" customHeight="1">
      <c r="A918" s="100">
        <v>37734.0</v>
      </c>
      <c r="B918" s="100" t="s">
        <v>37481</v>
      </c>
      <c r="C918" s="100" t="s">
        <v>35740</v>
      </c>
      <c r="D918" s="100" t="s">
        <v>35741</v>
      </c>
      <c r="E918" s="103" t="s">
        <v>37482</v>
      </c>
    </row>
    <row r="919" ht="14.25" customHeight="1">
      <c r="A919" s="100">
        <v>42251.0</v>
      </c>
      <c r="B919" s="100" t="s">
        <v>37483</v>
      </c>
      <c r="C919" s="100" t="s">
        <v>35740</v>
      </c>
      <c r="D919" s="100" t="s">
        <v>35741</v>
      </c>
      <c r="E919" s="103" t="s">
        <v>37484</v>
      </c>
    </row>
    <row r="920" ht="14.25" customHeight="1">
      <c r="A920" s="100">
        <v>37733.0</v>
      </c>
      <c r="B920" s="100" t="s">
        <v>37485</v>
      </c>
      <c r="C920" s="100" t="s">
        <v>35740</v>
      </c>
      <c r="D920" s="100" t="s">
        <v>35741</v>
      </c>
      <c r="E920" s="103" t="s">
        <v>37486</v>
      </c>
    </row>
    <row r="921" ht="14.25" customHeight="1">
      <c r="A921" s="100">
        <v>37735.0</v>
      </c>
      <c r="B921" s="100" t="s">
        <v>37487</v>
      </c>
      <c r="C921" s="100" t="s">
        <v>35740</v>
      </c>
      <c r="D921" s="100" t="s">
        <v>35741</v>
      </c>
      <c r="E921" s="103" t="s">
        <v>37488</v>
      </c>
    </row>
    <row r="922" ht="14.25" customHeight="1">
      <c r="A922" s="100">
        <v>5090.0</v>
      </c>
      <c r="B922" s="100" t="s">
        <v>37489</v>
      </c>
      <c r="C922" s="100" t="s">
        <v>35740</v>
      </c>
      <c r="D922" s="100" t="s">
        <v>35737</v>
      </c>
      <c r="E922" s="103" t="s">
        <v>37490</v>
      </c>
    </row>
    <row r="923" ht="14.25" customHeight="1">
      <c r="A923" s="100">
        <v>5085.0</v>
      </c>
      <c r="B923" s="100" t="s">
        <v>37491</v>
      </c>
      <c r="C923" s="100" t="s">
        <v>35740</v>
      </c>
      <c r="D923" s="100" t="s">
        <v>35741</v>
      </c>
      <c r="E923" s="103" t="s">
        <v>37492</v>
      </c>
    </row>
    <row r="924" ht="14.25" customHeight="1">
      <c r="A924" s="100">
        <v>43603.0</v>
      </c>
      <c r="B924" s="100" t="s">
        <v>37493</v>
      </c>
      <c r="C924" s="100" t="s">
        <v>35740</v>
      </c>
      <c r="D924" s="100" t="s">
        <v>35741</v>
      </c>
      <c r="E924" s="103" t="s">
        <v>37494</v>
      </c>
    </row>
    <row r="925" ht="14.25" customHeight="1">
      <c r="A925" s="100">
        <v>38374.0</v>
      </c>
      <c r="B925" s="100" t="s">
        <v>37495</v>
      </c>
      <c r="C925" s="100" t="s">
        <v>35740</v>
      </c>
      <c r="D925" s="100" t="s">
        <v>35741</v>
      </c>
      <c r="E925" s="103" t="s">
        <v>37496</v>
      </c>
    </row>
    <row r="926" ht="14.25" customHeight="1">
      <c r="A926" s="100">
        <v>20209.0</v>
      </c>
      <c r="B926" s="100" t="s">
        <v>37497</v>
      </c>
      <c r="C926" s="100" t="s">
        <v>35791</v>
      </c>
      <c r="D926" s="100" t="s">
        <v>35741</v>
      </c>
      <c r="E926" s="103" t="s">
        <v>37498</v>
      </c>
    </row>
    <row r="927" ht="14.25" customHeight="1">
      <c r="A927" s="100">
        <v>20212.0</v>
      </c>
      <c r="B927" s="100" t="s">
        <v>37499</v>
      </c>
      <c r="C927" s="100" t="s">
        <v>35791</v>
      </c>
      <c r="D927" s="100" t="s">
        <v>35741</v>
      </c>
      <c r="E927" s="103" t="s">
        <v>37500</v>
      </c>
    </row>
    <row r="928" ht="14.25" customHeight="1">
      <c r="A928" s="100">
        <v>4433.0</v>
      </c>
      <c r="B928" s="100" t="s">
        <v>37501</v>
      </c>
      <c r="C928" s="100" t="s">
        <v>35791</v>
      </c>
      <c r="D928" s="100" t="s">
        <v>35741</v>
      </c>
      <c r="E928" s="103" t="s">
        <v>37502</v>
      </c>
    </row>
    <row r="929" ht="14.25" customHeight="1">
      <c r="A929" s="100">
        <v>4430.0</v>
      </c>
      <c r="B929" s="100" t="s">
        <v>37503</v>
      </c>
      <c r="C929" s="100" t="s">
        <v>35791</v>
      </c>
      <c r="D929" s="100" t="s">
        <v>35737</v>
      </c>
      <c r="E929" s="103" t="s">
        <v>37504</v>
      </c>
    </row>
    <row r="930" ht="14.25" customHeight="1">
      <c r="A930" s="100">
        <v>4400.0</v>
      </c>
      <c r="B930" s="100" t="s">
        <v>37505</v>
      </c>
      <c r="C930" s="100" t="s">
        <v>35791</v>
      </c>
      <c r="D930" s="100" t="s">
        <v>35741</v>
      </c>
      <c r="E930" s="103" t="s">
        <v>37506</v>
      </c>
    </row>
    <row r="931" ht="14.25" customHeight="1">
      <c r="A931" s="100">
        <v>2729.0</v>
      </c>
      <c r="B931" s="100" t="s">
        <v>37507</v>
      </c>
      <c r="C931" s="100" t="s">
        <v>35740</v>
      </c>
      <c r="D931" s="100" t="s">
        <v>35767</v>
      </c>
      <c r="E931" s="103" t="s">
        <v>36597</v>
      </c>
    </row>
    <row r="932" ht="14.25" customHeight="1">
      <c r="A932" s="100">
        <v>4513.0</v>
      </c>
      <c r="B932" s="100" t="s">
        <v>37508</v>
      </c>
      <c r="C932" s="100" t="s">
        <v>35791</v>
      </c>
      <c r="D932" s="100" t="s">
        <v>35741</v>
      </c>
      <c r="E932" s="103" t="s">
        <v>36867</v>
      </c>
    </row>
    <row r="933" ht="14.25" customHeight="1">
      <c r="A933" s="100">
        <v>11871.0</v>
      </c>
      <c r="B933" s="100" t="s">
        <v>37509</v>
      </c>
      <c r="C933" s="100" t="s">
        <v>35740</v>
      </c>
      <c r="D933" s="100" t="s">
        <v>35767</v>
      </c>
      <c r="E933" s="103" t="s">
        <v>37510</v>
      </c>
    </row>
    <row r="934" ht="14.25" customHeight="1">
      <c r="A934" s="100">
        <v>34636.0</v>
      </c>
      <c r="B934" s="100" t="s">
        <v>37511</v>
      </c>
      <c r="C934" s="100" t="s">
        <v>35740</v>
      </c>
      <c r="D934" s="100" t="s">
        <v>35737</v>
      </c>
      <c r="E934" s="103" t="s">
        <v>37512</v>
      </c>
    </row>
    <row r="935" ht="14.25" customHeight="1">
      <c r="A935" s="100">
        <v>34639.0</v>
      </c>
      <c r="B935" s="100" t="s">
        <v>37513</v>
      </c>
      <c r="C935" s="100" t="s">
        <v>35740</v>
      </c>
      <c r="D935" s="100" t="s">
        <v>35741</v>
      </c>
      <c r="E935" s="103" t="s">
        <v>37514</v>
      </c>
    </row>
    <row r="936" ht="14.25" customHeight="1">
      <c r="A936" s="100">
        <v>34640.0</v>
      </c>
      <c r="B936" s="100" t="s">
        <v>37515</v>
      </c>
      <c r="C936" s="100" t="s">
        <v>35740</v>
      </c>
      <c r="D936" s="100" t="s">
        <v>35741</v>
      </c>
      <c r="E936" s="103" t="s">
        <v>37516</v>
      </c>
    </row>
    <row r="937" ht="14.25" customHeight="1">
      <c r="A937" s="100">
        <v>34637.0</v>
      </c>
      <c r="B937" s="100" t="s">
        <v>37517</v>
      </c>
      <c r="C937" s="100" t="s">
        <v>35740</v>
      </c>
      <c r="D937" s="100" t="s">
        <v>35741</v>
      </c>
      <c r="E937" s="103" t="s">
        <v>37518</v>
      </c>
    </row>
    <row r="938" ht="14.25" customHeight="1">
      <c r="A938" s="100">
        <v>34638.0</v>
      </c>
      <c r="B938" s="100" t="s">
        <v>37519</v>
      </c>
      <c r="C938" s="100" t="s">
        <v>35740</v>
      </c>
      <c r="D938" s="100" t="s">
        <v>35741</v>
      </c>
      <c r="E938" s="103" t="s">
        <v>37520</v>
      </c>
    </row>
    <row r="939" ht="14.25" customHeight="1">
      <c r="A939" s="100">
        <v>11868.0</v>
      </c>
      <c r="B939" s="100" t="s">
        <v>37521</v>
      </c>
      <c r="C939" s="100" t="s">
        <v>35740</v>
      </c>
      <c r="D939" s="100" t="s">
        <v>35767</v>
      </c>
      <c r="E939" s="103" t="s">
        <v>37522</v>
      </c>
    </row>
    <row r="940" ht="14.25" customHeight="1">
      <c r="A940" s="100">
        <v>37106.0</v>
      </c>
      <c r="B940" s="100" t="s">
        <v>37523</v>
      </c>
      <c r="C940" s="100" t="s">
        <v>35740</v>
      </c>
      <c r="D940" s="100" t="s">
        <v>35767</v>
      </c>
      <c r="E940" s="103" t="s">
        <v>37524</v>
      </c>
    </row>
    <row r="941" ht="14.25" customHeight="1">
      <c r="A941" s="100">
        <v>11869.0</v>
      </c>
      <c r="B941" s="100" t="s">
        <v>37525</v>
      </c>
      <c r="C941" s="100" t="s">
        <v>35740</v>
      </c>
      <c r="D941" s="100" t="s">
        <v>35767</v>
      </c>
      <c r="E941" s="103" t="s">
        <v>37526</v>
      </c>
    </row>
    <row r="942" ht="14.25" customHeight="1">
      <c r="A942" s="100">
        <v>37104.0</v>
      </c>
      <c r="B942" s="100" t="s">
        <v>37527</v>
      </c>
      <c r="C942" s="100" t="s">
        <v>35740</v>
      </c>
      <c r="D942" s="100" t="s">
        <v>35767</v>
      </c>
      <c r="E942" s="103" t="s">
        <v>37528</v>
      </c>
    </row>
    <row r="943" ht="14.25" customHeight="1">
      <c r="A943" s="100">
        <v>37105.0</v>
      </c>
      <c r="B943" s="100" t="s">
        <v>37529</v>
      </c>
      <c r="C943" s="100" t="s">
        <v>35740</v>
      </c>
      <c r="D943" s="100" t="s">
        <v>35767</v>
      </c>
      <c r="E943" s="103" t="s">
        <v>37530</v>
      </c>
    </row>
    <row r="944" ht="14.25" customHeight="1">
      <c r="A944" s="100">
        <v>34641.0</v>
      </c>
      <c r="B944" s="100" t="s">
        <v>37531</v>
      </c>
      <c r="C944" s="100" t="s">
        <v>35740</v>
      </c>
      <c r="D944" s="100" t="s">
        <v>35741</v>
      </c>
      <c r="E944" s="103" t="s">
        <v>37532</v>
      </c>
    </row>
    <row r="945" ht="14.25" customHeight="1">
      <c r="A945" s="100">
        <v>43434.0</v>
      </c>
      <c r="B945" s="100" t="s">
        <v>37533</v>
      </c>
      <c r="C945" s="100" t="s">
        <v>35740</v>
      </c>
      <c r="D945" s="100" t="s">
        <v>35741</v>
      </c>
      <c r="E945" s="103" t="s">
        <v>37534</v>
      </c>
    </row>
    <row r="946" ht="14.25" customHeight="1">
      <c r="A946" s="100">
        <v>43435.0</v>
      </c>
      <c r="B946" s="100" t="s">
        <v>37535</v>
      </c>
      <c r="C946" s="100" t="s">
        <v>35740</v>
      </c>
      <c r="D946" s="100" t="s">
        <v>35741</v>
      </c>
      <c r="E946" s="103" t="s">
        <v>37536</v>
      </c>
    </row>
    <row r="947" ht="14.25" customHeight="1">
      <c r="A947" s="100">
        <v>43436.0</v>
      </c>
      <c r="B947" s="100" t="s">
        <v>37537</v>
      </c>
      <c r="C947" s="100" t="s">
        <v>35740</v>
      </c>
      <c r="D947" s="100" t="s">
        <v>35741</v>
      </c>
      <c r="E947" s="103" t="s">
        <v>37538</v>
      </c>
    </row>
    <row r="948" ht="14.25" customHeight="1">
      <c r="A948" s="100">
        <v>43437.0</v>
      </c>
      <c r="B948" s="100" t="s">
        <v>37539</v>
      </c>
      <c r="C948" s="100" t="s">
        <v>35740</v>
      </c>
      <c r="D948" s="100" t="s">
        <v>35741</v>
      </c>
      <c r="E948" s="103" t="s">
        <v>37540</v>
      </c>
    </row>
    <row r="949" ht="14.25" customHeight="1">
      <c r="A949" s="100">
        <v>43438.0</v>
      </c>
      <c r="B949" s="100" t="s">
        <v>37541</v>
      </c>
      <c r="C949" s="100" t="s">
        <v>35740</v>
      </c>
      <c r="D949" s="100" t="s">
        <v>35741</v>
      </c>
      <c r="E949" s="103" t="s">
        <v>37542</v>
      </c>
    </row>
    <row r="950" ht="14.25" customHeight="1">
      <c r="A950" s="100">
        <v>41627.0</v>
      </c>
      <c r="B950" s="100" t="s">
        <v>37543</v>
      </c>
      <c r="C950" s="100" t="s">
        <v>35740</v>
      </c>
      <c r="D950" s="100" t="s">
        <v>35741</v>
      </c>
      <c r="E950" s="103" t="s">
        <v>37544</v>
      </c>
    </row>
    <row r="951" ht="14.25" customHeight="1">
      <c r="A951" s="100">
        <v>41628.0</v>
      </c>
      <c r="B951" s="100" t="s">
        <v>37545</v>
      </c>
      <c r="C951" s="100" t="s">
        <v>35740</v>
      </c>
      <c r="D951" s="100" t="s">
        <v>35741</v>
      </c>
      <c r="E951" s="103" t="s">
        <v>37546</v>
      </c>
    </row>
    <row r="952" ht="14.25" customHeight="1">
      <c r="A952" s="100">
        <v>41629.0</v>
      </c>
      <c r="B952" s="100" t="s">
        <v>37547</v>
      </c>
      <c r="C952" s="100" t="s">
        <v>35740</v>
      </c>
      <c r="D952" s="100" t="s">
        <v>35741</v>
      </c>
      <c r="E952" s="103" t="s">
        <v>37548</v>
      </c>
    </row>
    <row r="953" ht="14.25" customHeight="1">
      <c r="A953" s="100">
        <v>43429.0</v>
      </c>
      <c r="B953" s="100" t="s">
        <v>37549</v>
      </c>
      <c r="C953" s="100" t="s">
        <v>35740</v>
      </c>
      <c r="D953" s="100" t="s">
        <v>35741</v>
      </c>
      <c r="E953" s="103" t="s">
        <v>37550</v>
      </c>
    </row>
    <row r="954" ht="14.25" customHeight="1">
      <c r="A954" s="100">
        <v>43430.0</v>
      </c>
      <c r="B954" s="100" t="s">
        <v>37551</v>
      </c>
      <c r="C954" s="100" t="s">
        <v>35740</v>
      </c>
      <c r="D954" s="100" t="s">
        <v>35741</v>
      </c>
      <c r="E954" s="103" t="s">
        <v>37552</v>
      </c>
    </row>
    <row r="955" ht="14.25" customHeight="1">
      <c r="A955" s="100">
        <v>43431.0</v>
      </c>
      <c r="B955" s="100" t="s">
        <v>37553</v>
      </c>
      <c r="C955" s="100" t="s">
        <v>35740</v>
      </c>
      <c r="D955" s="100" t="s">
        <v>35741</v>
      </c>
      <c r="E955" s="103" t="s">
        <v>37554</v>
      </c>
    </row>
    <row r="956" ht="14.25" customHeight="1">
      <c r="A956" s="100">
        <v>43432.0</v>
      </c>
      <c r="B956" s="100" t="s">
        <v>37555</v>
      </c>
      <c r="C956" s="100" t="s">
        <v>35740</v>
      </c>
      <c r="D956" s="100" t="s">
        <v>35741</v>
      </c>
      <c r="E956" s="103" t="s">
        <v>37556</v>
      </c>
    </row>
    <row r="957" ht="14.25" customHeight="1">
      <c r="A957" s="100">
        <v>43433.0</v>
      </c>
      <c r="B957" s="100" t="s">
        <v>37557</v>
      </c>
      <c r="C957" s="100" t="s">
        <v>35740</v>
      </c>
      <c r="D957" s="100" t="s">
        <v>35741</v>
      </c>
      <c r="E957" s="103" t="s">
        <v>37558</v>
      </c>
    </row>
    <row r="958" ht="14.25" customHeight="1">
      <c r="A958" s="100">
        <v>43094.0</v>
      </c>
      <c r="B958" s="100" t="s">
        <v>37559</v>
      </c>
      <c r="C958" s="100" t="s">
        <v>35740</v>
      </c>
      <c r="D958" s="100" t="s">
        <v>35741</v>
      </c>
      <c r="E958" s="103" t="s">
        <v>37560</v>
      </c>
    </row>
    <row r="959" ht="14.25" customHeight="1">
      <c r="A959" s="100">
        <v>43093.0</v>
      </c>
      <c r="B959" s="100" t="s">
        <v>37561</v>
      </c>
      <c r="C959" s="100" t="s">
        <v>35740</v>
      </c>
      <c r="D959" s="100" t="s">
        <v>35741</v>
      </c>
      <c r="E959" s="103" t="s">
        <v>37562</v>
      </c>
    </row>
    <row r="960" ht="14.25" customHeight="1">
      <c r="A960" s="100">
        <v>1030.0</v>
      </c>
      <c r="B960" s="100" t="s">
        <v>37563</v>
      </c>
      <c r="C960" s="100" t="s">
        <v>35740</v>
      </c>
      <c r="D960" s="100" t="s">
        <v>35737</v>
      </c>
      <c r="E960" s="103" t="s">
        <v>37564</v>
      </c>
    </row>
    <row r="961" ht="14.25" customHeight="1">
      <c r="A961" s="100">
        <v>11694.0</v>
      </c>
      <c r="B961" s="100" t="s">
        <v>37565</v>
      </c>
      <c r="C961" s="100" t="s">
        <v>35740</v>
      </c>
      <c r="D961" s="100" t="s">
        <v>35741</v>
      </c>
      <c r="E961" s="103" t="s">
        <v>37566</v>
      </c>
    </row>
    <row r="962" ht="14.25" customHeight="1">
      <c r="A962" s="100">
        <v>11881.0</v>
      </c>
      <c r="B962" s="100" t="s">
        <v>37567</v>
      </c>
      <c r="C962" s="100" t="s">
        <v>35740</v>
      </c>
      <c r="D962" s="100" t="s">
        <v>35741</v>
      </c>
      <c r="E962" s="103" t="s">
        <v>36307</v>
      </c>
    </row>
    <row r="963" ht="14.25" customHeight="1">
      <c r="A963" s="100">
        <v>35277.0</v>
      </c>
      <c r="B963" s="100" t="s">
        <v>37568</v>
      </c>
      <c r="C963" s="100" t="s">
        <v>35740</v>
      </c>
      <c r="D963" s="100" t="s">
        <v>35741</v>
      </c>
      <c r="E963" s="103" t="s">
        <v>37569</v>
      </c>
    </row>
    <row r="964" ht="14.25" customHeight="1">
      <c r="A964" s="100">
        <v>10521.0</v>
      </c>
      <c r="B964" s="100" t="s">
        <v>37570</v>
      </c>
      <c r="C964" s="100" t="s">
        <v>35740</v>
      </c>
      <c r="D964" s="100" t="s">
        <v>35741</v>
      </c>
      <c r="E964" s="103" t="s">
        <v>37571</v>
      </c>
    </row>
    <row r="965" ht="14.25" customHeight="1">
      <c r="A965" s="100">
        <v>10885.0</v>
      </c>
      <c r="B965" s="100" t="s">
        <v>37572</v>
      </c>
      <c r="C965" s="100" t="s">
        <v>35740</v>
      </c>
      <c r="D965" s="100" t="s">
        <v>35741</v>
      </c>
      <c r="E965" s="103" t="s">
        <v>37573</v>
      </c>
    </row>
    <row r="966" ht="14.25" customHeight="1">
      <c r="A966" s="100">
        <v>20962.0</v>
      </c>
      <c r="B966" s="100" t="s">
        <v>37574</v>
      </c>
      <c r="C966" s="100" t="s">
        <v>35740</v>
      </c>
      <c r="D966" s="100" t="s">
        <v>35737</v>
      </c>
      <c r="E966" s="103" t="s">
        <v>37575</v>
      </c>
    </row>
    <row r="967" ht="14.25" customHeight="1">
      <c r="A967" s="100">
        <v>20963.0</v>
      </c>
      <c r="B967" s="100" t="s">
        <v>37576</v>
      </c>
      <c r="C967" s="100" t="s">
        <v>35740</v>
      </c>
      <c r="D967" s="100" t="s">
        <v>35741</v>
      </c>
      <c r="E967" s="103" t="s">
        <v>37577</v>
      </c>
    </row>
    <row r="968" ht="14.25" customHeight="1">
      <c r="A968" s="100">
        <v>2555.0</v>
      </c>
      <c r="B968" s="100" t="s">
        <v>37578</v>
      </c>
      <c r="C968" s="100" t="s">
        <v>35740</v>
      </c>
      <c r="D968" s="100" t="s">
        <v>35741</v>
      </c>
      <c r="E968" s="103" t="s">
        <v>35950</v>
      </c>
    </row>
    <row r="969" ht="14.25" customHeight="1">
      <c r="A969" s="100">
        <v>2556.0</v>
      </c>
      <c r="B969" s="100" t="s">
        <v>37579</v>
      </c>
      <c r="C969" s="100" t="s">
        <v>35740</v>
      </c>
      <c r="D969" s="100" t="s">
        <v>35741</v>
      </c>
      <c r="E969" s="103" t="s">
        <v>37580</v>
      </c>
    </row>
    <row r="970" ht="14.25" customHeight="1">
      <c r="A970" s="100">
        <v>2557.0</v>
      </c>
      <c r="B970" s="100" t="s">
        <v>37581</v>
      </c>
      <c r="C970" s="100" t="s">
        <v>35740</v>
      </c>
      <c r="D970" s="100" t="s">
        <v>35741</v>
      </c>
      <c r="E970" s="103" t="s">
        <v>37582</v>
      </c>
    </row>
    <row r="971" ht="14.25" customHeight="1">
      <c r="A971" s="100">
        <v>10569.0</v>
      </c>
      <c r="B971" s="100" t="s">
        <v>37583</v>
      </c>
      <c r="C971" s="100" t="s">
        <v>35740</v>
      </c>
      <c r="D971" s="100" t="s">
        <v>35741</v>
      </c>
      <c r="E971" s="103" t="s">
        <v>37582</v>
      </c>
    </row>
    <row r="972" ht="14.25" customHeight="1">
      <c r="A972" s="100">
        <v>39810.0</v>
      </c>
      <c r="B972" s="100" t="s">
        <v>37584</v>
      </c>
      <c r="C972" s="100" t="s">
        <v>35740</v>
      </c>
      <c r="D972" s="100" t="s">
        <v>35741</v>
      </c>
      <c r="E972" s="103" t="s">
        <v>37585</v>
      </c>
    </row>
    <row r="973" ht="14.25" customHeight="1">
      <c r="A973" s="100">
        <v>39811.0</v>
      </c>
      <c r="B973" s="100" t="s">
        <v>37586</v>
      </c>
      <c r="C973" s="100" t="s">
        <v>35740</v>
      </c>
      <c r="D973" s="100" t="s">
        <v>35741</v>
      </c>
      <c r="E973" s="103" t="s">
        <v>37587</v>
      </c>
    </row>
    <row r="974" ht="14.25" customHeight="1">
      <c r="A974" s="100">
        <v>39812.0</v>
      </c>
      <c r="B974" s="100" t="s">
        <v>37588</v>
      </c>
      <c r="C974" s="100" t="s">
        <v>35740</v>
      </c>
      <c r="D974" s="100" t="s">
        <v>35741</v>
      </c>
      <c r="E974" s="103" t="s">
        <v>37589</v>
      </c>
    </row>
    <row r="975" ht="14.25" customHeight="1">
      <c r="A975" s="100">
        <v>43096.0</v>
      </c>
      <c r="B975" s="100" t="s">
        <v>37590</v>
      </c>
      <c r="C975" s="100" t="s">
        <v>35740</v>
      </c>
      <c r="D975" s="100" t="s">
        <v>35741</v>
      </c>
      <c r="E975" s="103" t="s">
        <v>37591</v>
      </c>
    </row>
    <row r="976" ht="14.25" customHeight="1">
      <c r="A976" s="100">
        <v>43102.0</v>
      </c>
      <c r="B976" s="100" t="s">
        <v>37592</v>
      </c>
      <c r="C976" s="100" t="s">
        <v>35740</v>
      </c>
      <c r="D976" s="100" t="s">
        <v>35741</v>
      </c>
      <c r="E976" s="103" t="s">
        <v>37593</v>
      </c>
    </row>
    <row r="977" ht="14.25" customHeight="1">
      <c r="A977" s="100">
        <v>43103.0</v>
      </c>
      <c r="B977" s="100" t="s">
        <v>37594</v>
      </c>
      <c r="C977" s="100" t="s">
        <v>35740</v>
      </c>
      <c r="D977" s="100" t="s">
        <v>35741</v>
      </c>
      <c r="E977" s="103" t="s">
        <v>37595</v>
      </c>
    </row>
    <row r="978" ht="14.25" customHeight="1">
      <c r="A978" s="100">
        <v>43098.0</v>
      </c>
      <c r="B978" s="100" t="s">
        <v>37596</v>
      </c>
      <c r="C978" s="100" t="s">
        <v>35740</v>
      </c>
      <c r="D978" s="100" t="s">
        <v>35741</v>
      </c>
      <c r="E978" s="103" t="s">
        <v>37597</v>
      </c>
    </row>
    <row r="979" ht="14.25" customHeight="1">
      <c r="A979" s="100">
        <v>43097.0</v>
      </c>
      <c r="B979" s="100" t="s">
        <v>37598</v>
      </c>
      <c r="C979" s="100" t="s">
        <v>35740</v>
      </c>
      <c r="D979" s="100" t="s">
        <v>35741</v>
      </c>
      <c r="E979" s="103" t="s">
        <v>37599</v>
      </c>
    </row>
    <row r="980" ht="14.25" customHeight="1">
      <c r="A980" s="100">
        <v>43104.0</v>
      </c>
      <c r="B980" s="100" t="s">
        <v>37600</v>
      </c>
      <c r="C980" s="100" t="s">
        <v>35740</v>
      </c>
      <c r="D980" s="100" t="s">
        <v>35741</v>
      </c>
      <c r="E980" s="103" t="s">
        <v>37601</v>
      </c>
    </row>
    <row r="981" ht="14.25" customHeight="1">
      <c r="A981" s="100">
        <v>39771.0</v>
      </c>
      <c r="B981" s="100" t="s">
        <v>37602</v>
      </c>
      <c r="C981" s="100" t="s">
        <v>35740</v>
      </c>
      <c r="D981" s="100" t="s">
        <v>35741</v>
      </c>
      <c r="E981" s="103" t="s">
        <v>37603</v>
      </c>
    </row>
    <row r="982" ht="14.25" customHeight="1">
      <c r="A982" s="100">
        <v>39772.0</v>
      </c>
      <c r="B982" s="100" t="s">
        <v>37604</v>
      </c>
      <c r="C982" s="100" t="s">
        <v>35740</v>
      </c>
      <c r="D982" s="100" t="s">
        <v>35741</v>
      </c>
      <c r="E982" s="103" t="s">
        <v>37605</v>
      </c>
    </row>
    <row r="983" ht="14.25" customHeight="1">
      <c r="A983" s="100">
        <v>39773.0</v>
      </c>
      <c r="B983" s="100" t="s">
        <v>37606</v>
      </c>
      <c r="C983" s="100" t="s">
        <v>35740</v>
      </c>
      <c r="D983" s="100" t="s">
        <v>35741</v>
      </c>
      <c r="E983" s="103" t="s">
        <v>37607</v>
      </c>
    </row>
    <row r="984" ht="14.25" customHeight="1">
      <c r="A984" s="100">
        <v>39774.0</v>
      </c>
      <c r="B984" s="100" t="s">
        <v>37608</v>
      </c>
      <c r="C984" s="100" t="s">
        <v>35740</v>
      </c>
      <c r="D984" s="100" t="s">
        <v>35741</v>
      </c>
      <c r="E984" s="103" t="s">
        <v>37609</v>
      </c>
    </row>
    <row r="985" ht="14.25" customHeight="1">
      <c r="A985" s="100">
        <v>39775.0</v>
      </c>
      <c r="B985" s="100" t="s">
        <v>37610</v>
      </c>
      <c r="C985" s="100" t="s">
        <v>35740</v>
      </c>
      <c r="D985" s="100" t="s">
        <v>35741</v>
      </c>
      <c r="E985" s="103" t="s">
        <v>37611</v>
      </c>
    </row>
    <row r="986" ht="14.25" customHeight="1">
      <c r="A986" s="100">
        <v>39776.0</v>
      </c>
      <c r="B986" s="100" t="s">
        <v>37612</v>
      </c>
      <c r="C986" s="100" t="s">
        <v>35740</v>
      </c>
      <c r="D986" s="100" t="s">
        <v>35741</v>
      </c>
      <c r="E986" s="103" t="s">
        <v>37613</v>
      </c>
    </row>
    <row r="987" ht="14.25" customHeight="1">
      <c r="A987" s="100">
        <v>39777.0</v>
      </c>
      <c r="B987" s="100" t="s">
        <v>37614</v>
      </c>
      <c r="C987" s="100" t="s">
        <v>35740</v>
      </c>
      <c r="D987" s="100" t="s">
        <v>35741</v>
      </c>
      <c r="E987" s="103" t="s">
        <v>37615</v>
      </c>
    </row>
    <row r="988" ht="14.25" customHeight="1">
      <c r="A988" s="100">
        <v>20254.0</v>
      </c>
      <c r="B988" s="100" t="s">
        <v>37616</v>
      </c>
      <c r="C988" s="100" t="s">
        <v>35740</v>
      </c>
      <c r="D988" s="100" t="s">
        <v>35741</v>
      </c>
      <c r="E988" s="103" t="s">
        <v>37617</v>
      </c>
    </row>
    <row r="989" ht="14.25" customHeight="1">
      <c r="A989" s="100">
        <v>20253.0</v>
      </c>
      <c r="B989" s="100" t="s">
        <v>37618</v>
      </c>
      <c r="C989" s="100" t="s">
        <v>35740</v>
      </c>
      <c r="D989" s="100" t="s">
        <v>35741</v>
      </c>
      <c r="E989" s="103" t="s">
        <v>37619</v>
      </c>
    </row>
    <row r="990" ht="14.25" customHeight="1">
      <c r="A990" s="100">
        <v>11247.0</v>
      </c>
      <c r="B990" s="100" t="s">
        <v>37620</v>
      </c>
      <c r="C990" s="100" t="s">
        <v>35740</v>
      </c>
      <c r="D990" s="100" t="s">
        <v>35741</v>
      </c>
      <c r="E990" s="103" t="s">
        <v>37621</v>
      </c>
    </row>
    <row r="991" ht="14.25" customHeight="1">
      <c r="A991" s="100">
        <v>11250.0</v>
      </c>
      <c r="B991" s="100" t="s">
        <v>37622</v>
      </c>
      <c r="C991" s="100" t="s">
        <v>35740</v>
      </c>
      <c r="D991" s="100" t="s">
        <v>35741</v>
      </c>
      <c r="E991" s="103" t="s">
        <v>37623</v>
      </c>
    </row>
    <row r="992" ht="14.25" customHeight="1">
      <c r="A992" s="100">
        <v>11249.0</v>
      </c>
      <c r="B992" s="100" t="s">
        <v>37624</v>
      </c>
      <c r="C992" s="100" t="s">
        <v>35740</v>
      </c>
      <c r="D992" s="100" t="s">
        <v>35741</v>
      </c>
      <c r="E992" s="103" t="s">
        <v>37625</v>
      </c>
    </row>
    <row r="993" ht="14.25" customHeight="1">
      <c r="A993" s="100">
        <v>11251.0</v>
      </c>
      <c r="B993" s="100" t="s">
        <v>37626</v>
      </c>
      <c r="C993" s="100" t="s">
        <v>35740</v>
      </c>
      <c r="D993" s="100" t="s">
        <v>35741</v>
      </c>
      <c r="E993" s="103" t="s">
        <v>37627</v>
      </c>
    </row>
    <row r="994" ht="14.25" customHeight="1">
      <c r="A994" s="100">
        <v>11253.0</v>
      </c>
      <c r="B994" s="100" t="s">
        <v>37628</v>
      </c>
      <c r="C994" s="100" t="s">
        <v>35740</v>
      </c>
      <c r="D994" s="100" t="s">
        <v>35741</v>
      </c>
      <c r="E994" s="103" t="s">
        <v>37629</v>
      </c>
    </row>
    <row r="995" ht="14.25" customHeight="1">
      <c r="A995" s="100">
        <v>11255.0</v>
      </c>
      <c r="B995" s="100" t="s">
        <v>37630</v>
      </c>
      <c r="C995" s="100" t="s">
        <v>35740</v>
      </c>
      <c r="D995" s="100" t="s">
        <v>35741</v>
      </c>
      <c r="E995" s="103" t="s">
        <v>37631</v>
      </c>
    </row>
    <row r="996" ht="14.25" customHeight="1">
      <c r="A996" s="100">
        <v>14055.0</v>
      </c>
      <c r="B996" s="100" t="s">
        <v>37632</v>
      </c>
      <c r="C996" s="100" t="s">
        <v>35740</v>
      </c>
      <c r="D996" s="100" t="s">
        <v>35741</v>
      </c>
      <c r="E996" s="103" t="s">
        <v>37633</v>
      </c>
    </row>
    <row r="997" ht="14.25" customHeight="1">
      <c r="A997" s="100">
        <v>11256.0</v>
      </c>
      <c r="B997" s="100" t="s">
        <v>37634</v>
      </c>
      <c r="C997" s="100" t="s">
        <v>35740</v>
      </c>
      <c r="D997" s="100" t="s">
        <v>35741</v>
      </c>
      <c r="E997" s="103" t="s">
        <v>37635</v>
      </c>
    </row>
    <row r="998" ht="14.25" customHeight="1">
      <c r="A998" s="100">
        <v>1872.0</v>
      </c>
      <c r="B998" s="100" t="s">
        <v>37636</v>
      </c>
      <c r="C998" s="100" t="s">
        <v>35740</v>
      </c>
      <c r="D998" s="100" t="s">
        <v>35741</v>
      </c>
      <c r="E998" s="103" t="s">
        <v>37637</v>
      </c>
    </row>
    <row r="999" ht="14.25" customHeight="1">
      <c r="A999" s="100">
        <v>1873.0</v>
      </c>
      <c r="B999" s="100" t="s">
        <v>37638</v>
      </c>
      <c r="C999" s="100" t="s">
        <v>35740</v>
      </c>
      <c r="D999" s="100" t="s">
        <v>35741</v>
      </c>
      <c r="E999" s="103" t="s">
        <v>35874</v>
      </c>
    </row>
    <row r="1000" ht="14.25" customHeight="1">
      <c r="A1000" s="100">
        <v>39693.0</v>
      </c>
      <c r="B1000" s="100" t="s">
        <v>37639</v>
      </c>
      <c r="C1000" s="100" t="s">
        <v>35740</v>
      </c>
      <c r="D1000" s="100" t="s">
        <v>35741</v>
      </c>
      <c r="E1000" s="103" t="s">
        <v>37640</v>
      </c>
    </row>
    <row r="1001" ht="14.25" customHeight="1">
      <c r="A1001" s="100">
        <v>39692.0</v>
      </c>
      <c r="B1001" s="100" t="s">
        <v>37641</v>
      </c>
      <c r="C1001" s="100" t="s">
        <v>35740</v>
      </c>
      <c r="D1001" s="100" t="s">
        <v>35741</v>
      </c>
      <c r="E1001" s="103" t="s">
        <v>37642</v>
      </c>
    </row>
    <row r="1002" ht="14.25" customHeight="1">
      <c r="A1002" s="100">
        <v>34643.0</v>
      </c>
      <c r="B1002" s="100" t="s">
        <v>37643</v>
      </c>
      <c r="C1002" s="100" t="s">
        <v>35740</v>
      </c>
      <c r="D1002" s="100" t="s">
        <v>35741</v>
      </c>
      <c r="E1002" s="103" t="s">
        <v>37644</v>
      </c>
    </row>
    <row r="1003" ht="14.25" customHeight="1">
      <c r="A1003" s="100">
        <v>1062.0</v>
      </c>
      <c r="B1003" s="100" t="s">
        <v>37645</v>
      </c>
      <c r="C1003" s="100" t="s">
        <v>35740</v>
      </c>
      <c r="D1003" s="100" t="s">
        <v>35741</v>
      </c>
      <c r="E1003" s="103" t="s">
        <v>37646</v>
      </c>
    </row>
    <row r="1004" ht="14.25" customHeight="1">
      <c r="A1004" s="100">
        <v>39686.0</v>
      </c>
      <c r="B1004" s="100" t="s">
        <v>37647</v>
      </c>
      <c r="C1004" s="100" t="s">
        <v>35740</v>
      </c>
      <c r="D1004" s="100" t="s">
        <v>35741</v>
      </c>
      <c r="E1004" s="103" t="s">
        <v>37648</v>
      </c>
    </row>
    <row r="1005" ht="14.25" customHeight="1">
      <c r="A1005" s="100">
        <v>43095.0</v>
      </c>
      <c r="B1005" s="100" t="s">
        <v>37649</v>
      </c>
      <c r="C1005" s="100" t="s">
        <v>35740</v>
      </c>
      <c r="D1005" s="100" t="s">
        <v>35741</v>
      </c>
      <c r="E1005" s="103" t="s">
        <v>37650</v>
      </c>
    </row>
    <row r="1006" ht="14.25" customHeight="1">
      <c r="A1006" s="100">
        <v>1871.0</v>
      </c>
      <c r="B1006" s="100" t="s">
        <v>37651</v>
      </c>
      <c r="C1006" s="100" t="s">
        <v>35740</v>
      </c>
      <c r="D1006" s="100" t="s">
        <v>35741</v>
      </c>
      <c r="E1006" s="103" t="s">
        <v>37652</v>
      </c>
    </row>
    <row r="1007" ht="14.25" customHeight="1">
      <c r="A1007" s="100">
        <v>12001.0</v>
      </c>
      <c r="B1007" s="100" t="s">
        <v>37653</v>
      </c>
      <c r="C1007" s="100" t="s">
        <v>35740</v>
      </c>
      <c r="D1007" s="100" t="s">
        <v>35741</v>
      </c>
      <c r="E1007" s="103" t="s">
        <v>37654</v>
      </c>
    </row>
    <row r="1008" ht="14.25" customHeight="1">
      <c r="A1008" s="100">
        <v>11882.0</v>
      </c>
      <c r="B1008" s="100" t="s">
        <v>37655</v>
      </c>
      <c r="C1008" s="100" t="s">
        <v>35740</v>
      </c>
      <c r="D1008" s="100" t="s">
        <v>35741</v>
      </c>
      <c r="E1008" s="103" t="s">
        <v>37656</v>
      </c>
    </row>
    <row r="1009" ht="14.25" customHeight="1">
      <c r="A1009" s="100">
        <v>1068.0</v>
      </c>
      <c r="B1009" s="100" t="s">
        <v>37657</v>
      </c>
      <c r="C1009" s="100" t="s">
        <v>35740</v>
      </c>
      <c r="D1009" s="100" t="s">
        <v>35741</v>
      </c>
      <c r="E1009" s="103" t="s">
        <v>37658</v>
      </c>
    </row>
    <row r="1010" ht="14.25" customHeight="1">
      <c r="A1010" s="100">
        <v>39690.0</v>
      </c>
      <c r="B1010" s="100" t="s">
        <v>37659</v>
      </c>
      <c r="C1010" s="100" t="s">
        <v>35740</v>
      </c>
      <c r="D1010" s="100" t="s">
        <v>35741</v>
      </c>
      <c r="E1010" s="103" t="s">
        <v>37660</v>
      </c>
    </row>
    <row r="1011" ht="14.25" customHeight="1">
      <c r="A1011" s="100">
        <v>39691.0</v>
      </c>
      <c r="B1011" s="100" t="s">
        <v>37661</v>
      </c>
      <c r="C1011" s="100" t="s">
        <v>35740</v>
      </c>
      <c r="D1011" s="100" t="s">
        <v>35741</v>
      </c>
      <c r="E1011" s="103" t="s">
        <v>37662</v>
      </c>
    </row>
    <row r="1012" ht="14.25" customHeight="1">
      <c r="A1012" s="100">
        <v>39808.0</v>
      </c>
      <c r="B1012" s="100" t="s">
        <v>37663</v>
      </c>
      <c r="C1012" s="100" t="s">
        <v>35740</v>
      </c>
      <c r="D1012" s="100" t="s">
        <v>35741</v>
      </c>
      <c r="E1012" s="103" t="s">
        <v>37664</v>
      </c>
    </row>
    <row r="1013" ht="14.25" customHeight="1">
      <c r="A1013" s="100">
        <v>39809.0</v>
      </c>
      <c r="B1013" s="100" t="s">
        <v>37665</v>
      </c>
      <c r="C1013" s="100" t="s">
        <v>35740</v>
      </c>
      <c r="D1013" s="100" t="s">
        <v>35741</v>
      </c>
      <c r="E1013" s="103" t="s">
        <v>37666</v>
      </c>
    </row>
    <row r="1014" ht="14.25" customHeight="1">
      <c r="A1014" s="100">
        <v>43439.0</v>
      </c>
      <c r="B1014" s="100" t="s">
        <v>37667</v>
      </c>
      <c r="C1014" s="100" t="s">
        <v>35740</v>
      </c>
      <c r="D1014" s="100" t="s">
        <v>35741</v>
      </c>
      <c r="E1014" s="103" t="s">
        <v>37668</v>
      </c>
    </row>
    <row r="1015" ht="14.25" customHeight="1">
      <c r="A1015" s="100">
        <v>11713.0</v>
      </c>
      <c r="B1015" s="100" t="s">
        <v>37669</v>
      </c>
      <c r="C1015" s="100" t="s">
        <v>35740</v>
      </c>
      <c r="D1015" s="100" t="s">
        <v>35741</v>
      </c>
      <c r="E1015" s="103" t="s">
        <v>37670</v>
      </c>
    </row>
    <row r="1016" ht="14.25" customHeight="1">
      <c r="A1016" s="100">
        <v>11716.0</v>
      </c>
      <c r="B1016" s="100" t="s">
        <v>37671</v>
      </c>
      <c r="C1016" s="100" t="s">
        <v>35740</v>
      </c>
      <c r="D1016" s="100" t="s">
        <v>35741</v>
      </c>
      <c r="E1016" s="103" t="s">
        <v>37672</v>
      </c>
    </row>
    <row r="1017" ht="14.25" customHeight="1">
      <c r="A1017" s="100">
        <v>5103.0</v>
      </c>
      <c r="B1017" s="100" t="s">
        <v>37673</v>
      </c>
      <c r="C1017" s="100" t="s">
        <v>35740</v>
      </c>
      <c r="D1017" s="100" t="s">
        <v>35741</v>
      </c>
      <c r="E1017" s="103" t="s">
        <v>37674</v>
      </c>
    </row>
    <row r="1018" ht="14.25" customHeight="1">
      <c r="A1018" s="100">
        <v>11712.0</v>
      </c>
      <c r="B1018" s="100" t="s">
        <v>37675</v>
      </c>
      <c r="C1018" s="100" t="s">
        <v>35740</v>
      </c>
      <c r="D1018" s="100" t="s">
        <v>35737</v>
      </c>
      <c r="E1018" s="103" t="s">
        <v>37676</v>
      </c>
    </row>
    <row r="1019" ht="14.25" customHeight="1">
      <c r="A1019" s="100">
        <v>11717.0</v>
      </c>
      <c r="B1019" s="100" t="s">
        <v>37677</v>
      </c>
      <c r="C1019" s="100" t="s">
        <v>35740</v>
      </c>
      <c r="D1019" s="100" t="s">
        <v>35741</v>
      </c>
      <c r="E1019" s="103" t="s">
        <v>37678</v>
      </c>
    </row>
    <row r="1020" ht="14.25" customHeight="1">
      <c r="A1020" s="100">
        <v>11714.0</v>
      </c>
      <c r="B1020" s="100" t="s">
        <v>37679</v>
      </c>
      <c r="C1020" s="100" t="s">
        <v>35740</v>
      </c>
      <c r="D1020" s="100" t="s">
        <v>35741</v>
      </c>
      <c r="E1020" s="103" t="s">
        <v>37208</v>
      </c>
    </row>
    <row r="1021" ht="14.25" customHeight="1">
      <c r="A1021" s="100">
        <v>11715.0</v>
      </c>
      <c r="B1021" s="100" t="s">
        <v>37680</v>
      </c>
      <c r="C1021" s="100" t="s">
        <v>35740</v>
      </c>
      <c r="D1021" s="100" t="s">
        <v>35741</v>
      </c>
      <c r="E1021" s="103" t="s">
        <v>37681</v>
      </c>
    </row>
    <row r="1022" ht="14.25" customHeight="1">
      <c r="A1022" s="100">
        <v>11880.0</v>
      </c>
      <c r="B1022" s="100" t="s">
        <v>37682</v>
      </c>
      <c r="C1022" s="100" t="s">
        <v>35740</v>
      </c>
      <c r="D1022" s="100" t="s">
        <v>35741</v>
      </c>
      <c r="E1022" s="103" t="s">
        <v>37683</v>
      </c>
    </row>
    <row r="1023" ht="14.25" customHeight="1">
      <c r="A1023" s="100">
        <v>1106.0</v>
      </c>
      <c r="B1023" s="100" t="s">
        <v>37684</v>
      </c>
      <c r="C1023" s="100" t="s">
        <v>35889</v>
      </c>
      <c r="D1023" s="100" t="s">
        <v>35737</v>
      </c>
      <c r="E1023" s="103" t="s">
        <v>35842</v>
      </c>
    </row>
    <row r="1024" ht="14.25" customHeight="1">
      <c r="A1024" s="100">
        <v>11161.0</v>
      </c>
      <c r="B1024" s="100" t="s">
        <v>37685</v>
      </c>
      <c r="C1024" s="100" t="s">
        <v>35889</v>
      </c>
      <c r="D1024" s="100" t="s">
        <v>35741</v>
      </c>
      <c r="E1024" s="103" t="s">
        <v>37686</v>
      </c>
    </row>
    <row r="1025" ht="14.25" customHeight="1">
      <c r="A1025" s="100">
        <v>1107.0</v>
      </c>
      <c r="B1025" s="100" t="s">
        <v>37687</v>
      </c>
      <c r="C1025" s="100" t="s">
        <v>35889</v>
      </c>
      <c r="D1025" s="100" t="s">
        <v>35741</v>
      </c>
      <c r="E1025" s="103" t="s">
        <v>37688</v>
      </c>
    </row>
    <row r="1026" ht="14.25" customHeight="1">
      <c r="A1026" s="100">
        <v>4758.0</v>
      </c>
      <c r="B1026" s="100" t="s">
        <v>37689</v>
      </c>
      <c r="C1026" s="100" t="s">
        <v>36117</v>
      </c>
      <c r="D1026" s="100" t="s">
        <v>35741</v>
      </c>
      <c r="E1026" s="103" t="s">
        <v>37690</v>
      </c>
    </row>
    <row r="1027" ht="14.25" customHeight="1">
      <c r="A1027" s="100">
        <v>41080.0</v>
      </c>
      <c r="B1027" s="100" t="s">
        <v>37691</v>
      </c>
      <c r="C1027" s="100" t="s">
        <v>36120</v>
      </c>
      <c r="D1027" s="100" t="s">
        <v>35741</v>
      </c>
      <c r="E1027" s="103" t="s">
        <v>37692</v>
      </c>
    </row>
    <row r="1028" ht="14.25" customHeight="1">
      <c r="A1028" s="100">
        <v>25963.0</v>
      </c>
      <c r="B1028" s="100" t="s">
        <v>37693</v>
      </c>
      <c r="C1028" s="100" t="s">
        <v>35889</v>
      </c>
      <c r="D1028" s="100" t="s">
        <v>35741</v>
      </c>
      <c r="E1028" s="103" t="s">
        <v>37694</v>
      </c>
    </row>
    <row r="1029" ht="14.25" customHeight="1">
      <c r="A1029" s="100">
        <v>4759.0</v>
      </c>
      <c r="B1029" s="100" t="s">
        <v>37695</v>
      </c>
      <c r="C1029" s="100" t="s">
        <v>36117</v>
      </c>
      <c r="D1029" s="100" t="s">
        <v>35741</v>
      </c>
      <c r="E1029" s="103" t="s">
        <v>36516</v>
      </c>
    </row>
    <row r="1030" ht="14.25" customHeight="1">
      <c r="A1030" s="100">
        <v>41068.0</v>
      </c>
      <c r="B1030" s="100" t="s">
        <v>37696</v>
      </c>
      <c r="C1030" s="100" t="s">
        <v>36120</v>
      </c>
      <c r="D1030" s="100" t="s">
        <v>35741</v>
      </c>
      <c r="E1030" s="103" t="s">
        <v>36518</v>
      </c>
    </row>
    <row r="1031" ht="14.25" customHeight="1">
      <c r="A1031" s="100">
        <v>1108.0</v>
      </c>
      <c r="B1031" s="100" t="s">
        <v>37697</v>
      </c>
      <c r="C1031" s="100" t="s">
        <v>35791</v>
      </c>
      <c r="D1031" s="100" t="s">
        <v>35741</v>
      </c>
      <c r="E1031" s="103" t="s">
        <v>37698</v>
      </c>
    </row>
    <row r="1032" ht="14.25" customHeight="1">
      <c r="A1032" s="100">
        <v>1117.0</v>
      </c>
      <c r="B1032" s="100" t="s">
        <v>37699</v>
      </c>
      <c r="C1032" s="100" t="s">
        <v>35791</v>
      </c>
      <c r="D1032" s="100" t="s">
        <v>35741</v>
      </c>
      <c r="E1032" s="103" t="s">
        <v>37700</v>
      </c>
    </row>
    <row r="1033" ht="14.25" customHeight="1">
      <c r="A1033" s="100">
        <v>1118.0</v>
      </c>
      <c r="B1033" s="100" t="s">
        <v>37701</v>
      </c>
      <c r="C1033" s="100" t="s">
        <v>35791</v>
      </c>
      <c r="D1033" s="100" t="s">
        <v>35741</v>
      </c>
      <c r="E1033" s="103" t="s">
        <v>37702</v>
      </c>
    </row>
    <row r="1034" ht="14.25" customHeight="1">
      <c r="A1034" s="100">
        <v>1110.0</v>
      </c>
      <c r="B1034" s="100" t="s">
        <v>37703</v>
      </c>
      <c r="C1034" s="100" t="s">
        <v>35791</v>
      </c>
      <c r="D1034" s="100" t="s">
        <v>35741</v>
      </c>
      <c r="E1034" s="103" t="s">
        <v>37702</v>
      </c>
    </row>
    <row r="1035" ht="14.25" customHeight="1">
      <c r="A1035" s="100">
        <v>12618.0</v>
      </c>
      <c r="B1035" s="100" t="s">
        <v>37704</v>
      </c>
      <c r="C1035" s="100" t="s">
        <v>35740</v>
      </c>
      <c r="D1035" s="100" t="s">
        <v>35767</v>
      </c>
      <c r="E1035" s="103" t="s">
        <v>37705</v>
      </c>
    </row>
    <row r="1036" ht="14.25" customHeight="1">
      <c r="A1036" s="100">
        <v>40784.0</v>
      </c>
      <c r="B1036" s="100" t="s">
        <v>37706</v>
      </c>
      <c r="C1036" s="100" t="s">
        <v>35791</v>
      </c>
      <c r="D1036" s="100" t="s">
        <v>35741</v>
      </c>
      <c r="E1036" s="103" t="s">
        <v>37707</v>
      </c>
    </row>
    <row r="1037" ht="14.25" customHeight="1">
      <c r="A1037" s="100">
        <v>40782.0</v>
      </c>
      <c r="B1037" s="100" t="s">
        <v>37708</v>
      </c>
      <c r="C1037" s="100" t="s">
        <v>35791</v>
      </c>
      <c r="D1037" s="100" t="s">
        <v>35741</v>
      </c>
      <c r="E1037" s="103" t="s">
        <v>37709</v>
      </c>
    </row>
    <row r="1038" ht="14.25" customHeight="1">
      <c r="A1038" s="100">
        <v>40783.0</v>
      </c>
      <c r="B1038" s="100" t="s">
        <v>37710</v>
      </c>
      <c r="C1038" s="100" t="s">
        <v>35791</v>
      </c>
      <c r="D1038" s="100" t="s">
        <v>35741</v>
      </c>
      <c r="E1038" s="103" t="s">
        <v>37711</v>
      </c>
    </row>
    <row r="1039" ht="14.25" customHeight="1">
      <c r="A1039" s="100">
        <v>1109.0</v>
      </c>
      <c r="B1039" s="100" t="s">
        <v>37712</v>
      </c>
      <c r="C1039" s="100" t="s">
        <v>35791</v>
      </c>
      <c r="D1039" s="100" t="s">
        <v>35741</v>
      </c>
      <c r="E1039" s="103" t="s">
        <v>37698</v>
      </c>
    </row>
    <row r="1040" ht="14.25" customHeight="1">
      <c r="A1040" s="100">
        <v>1119.0</v>
      </c>
      <c r="B1040" s="100" t="s">
        <v>37713</v>
      </c>
      <c r="C1040" s="100" t="s">
        <v>35791</v>
      </c>
      <c r="D1040" s="100" t="s">
        <v>35741</v>
      </c>
      <c r="E1040" s="103" t="s">
        <v>37714</v>
      </c>
    </row>
    <row r="1041" ht="14.25" customHeight="1">
      <c r="A1041" s="100">
        <v>13115.0</v>
      </c>
      <c r="B1041" s="100" t="s">
        <v>37715</v>
      </c>
      <c r="C1041" s="100" t="s">
        <v>35791</v>
      </c>
      <c r="D1041" s="100" t="s">
        <v>35741</v>
      </c>
      <c r="E1041" s="103" t="s">
        <v>37716</v>
      </c>
    </row>
    <row r="1042" ht="14.25" customHeight="1">
      <c r="A1042" s="100">
        <v>10541.0</v>
      </c>
      <c r="B1042" s="100" t="s">
        <v>37717</v>
      </c>
      <c r="C1042" s="100" t="s">
        <v>35791</v>
      </c>
      <c r="D1042" s="100" t="s">
        <v>35741</v>
      </c>
      <c r="E1042" s="103" t="s">
        <v>37718</v>
      </c>
    </row>
    <row r="1043" ht="14.25" customHeight="1">
      <c r="A1043" s="100">
        <v>10542.0</v>
      </c>
      <c r="B1043" s="100" t="s">
        <v>37719</v>
      </c>
      <c r="C1043" s="100" t="s">
        <v>35791</v>
      </c>
      <c r="D1043" s="100" t="s">
        <v>35741</v>
      </c>
      <c r="E1043" s="103" t="s">
        <v>37720</v>
      </c>
    </row>
    <row r="1044" ht="14.25" customHeight="1">
      <c r="A1044" s="100">
        <v>10543.0</v>
      </c>
      <c r="B1044" s="100" t="s">
        <v>37721</v>
      </c>
      <c r="C1044" s="100" t="s">
        <v>35791</v>
      </c>
      <c r="D1044" s="100" t="s">
        <v>35741</v>
      </c>
      <c r="E1044" s="103" t="s">
        <v>37722</v>
      </c>
    </row>
    <row r="1045" ht="14.25" customHeight="1">
      <c r="A1045" s="100">
        <v>10544.0</v>
      </c>
      <c r="B1045" s="100" t="s">
        <v>37723</v>
      </c>
      <c r="C1045" s="100" t="s">
        <v>35791</v>
      </c>
      <c r="D1045" s="100" t="s">
        <v>35741</v>
      </c>
      <c r="E1045" s="103" t="s">
        <v>37724</v>
      </c>
    </row>
    <row r="1046" ht="14.25" customHeight="1">
      <c r="A1046" s="100">
        <v>10545.0</v>
      </c>
      <c r="B1046" s="100" t="s">
        <v>37725</v>
      </c>
      <c r="C1046" s="100" t="s">
        <v>35791</v>
      </c>
      <c r="D1046" s="100" t="s">
        <v>35741</v>
      </c>
      <c r="E1046" s="103" t="s">
        <v>37726</v>
      </c>
    </row>
    <row r="1047" ht="14.25" customHeight="1">
      <c r="A1047" s="100">
        <v>38365.0</v>
      </c>
      <c r="B1047" s="100" t="s">
        <v>37727</v>
      </c>
      <c r="C1047" s="100" t="s">
        <v>35736</v>
      </c>
      <c r="D1047" s="100" t="s">
        <v>35741</v>
      </c>
      <c r="E1047" s="103" t="s">
        <v>37052</v>
      </c>
    </row>
    <row r="1048" ht="14.25" customHeight="1">
      <c r="A1048" s="100">
        <v>37745.0</v>
      </c>
      <c r="B1048" s="100" t="s">
        <v>37728</v>
      </c>
      <c r="C1048" s="100" t="s">
        <v>35740</v>
      </c>
      <c r="D1048" s="100" t="s">
        <v>35767</v>
      </c>
      <c r="E1048" s="103" t="s">
        <v>37729</v>
      </c>
    </row>
    <row r="1049" ht="14.25" customHeight="1">
      <c r="A1049" s="100">
        <v>37754.0</v>
      </c>
      <c r="B1049" s="100" t="s">
        <v>37730</v>
      </c>
      <c r="C1049" s="100" t="s">
        <v>35740</v>
      </c>
      <c r="D1049" s="100" t="s">
        <v>35767</v>
      </c>
      <c r="E1049" s="103" t="s">
        <v>37731</v>
      </c>
    </row>
    <row r="1050" ht="14.25" customHeight="1">
      <c r="A1050" s="100">
        <v>37748.0</v>
      </c>
      <c r="B1050" s="100" t="s">
        <v>37732</v>
      </c>
      <c r="C1050" s="100" t="s">
        <v>35740</v>
      </c>
      <c r="D1050" s="100" t="s">
        <v>35767</v>
      </c>
      <c r="E1050" s="103" t="s">
        <v>37733</v>
      </c>
    </row>
    <row r="1051" ht="14.25" customHeight="1">
      <c r="A1051" s="100">
        <v>37761.0</v>
      </c>
      <c r="B1051" s="100" t="s">
        <v>37734</v>
      </c>
      <c r="C1051" s="100" t="s">
        <v>35740</v>
      </c>
      <c r="D1051" s="100" t="s">
        <v>35767</v>
      </c>
      <c r="E1051" s="103" t="s">
        <v>37735</v>
      </c>
    </row>
    <row r="1052" ht="14.25" customHeight="1">
      <c r="A1052" s="100">
        <v>37757.0</v>
      </c>
      <c r="B1052" s="100" t="s">
        <v>37736</v>
      </c>
      <c r="C1052" s="100" t="s">
        <v>35740</v>
      </c>
      <c r="D1052" s="100" t="s">
        <v>35767</v>
      </c>
      <c r="E1052" s="103" t="s">
        <v>37737</v>
      </c>
    </row>
    <row r="1053" ht="14.25" customHeight="1">
      <c r="A1053" s="100">
        <v>37759.0</v>
      </c>
      <c r="B1053" s="100" t="s">
        <v>37738</v>
      </c>
      <c r="C1053" s="100" t="s">
        <v>35740</v>
      </c>
      <c r="D1053" s="100" t="s">
        <v>35767</v>
      </c>
      <c r="E1053" s="103" t="s">
        <v>37739</v>
      </c>
    </row>
    <row r="1054" ht="14.25" customHeight="1">
      <c r="A1054" s="100">
        <v>37766.0</v>
      </c>
      <c r="B1054" s="100" t="s">
        <v>37740</v>
      </c>
      <c r="C1054" s="100" t="s">
        <v>35740</v>
      </c>
      <c r="D1054" s="100" t="s">
        <v>35767</v>
      </c>
      <c r="E1054" s="103" t="s">
        <v>37741</v>
      </c>
    </row>
    <row r="1055" ht="14.25" customHeight="1">
      <c r="A1055" s="100">
        <v>37752.0</v>
      </c>
      <c r="B1055" s="100" t="s">
        <v>37742</v>
      </c>
      <c r="C1055" s="100" t="s">
        <v>35740</v>
      </c>
      <c r="D1055" s="100" t="s">
        <v>35767</v>
      </c>
      <c r="E1055" s="103" t="s">
        <v>37743</v>
      </c>
    </row>
    <row r="1056" ht="14.25" customHeight="1">
      <c r="A1056" s="100">
        <v>37760.0</v>
      </c>
      <c r="B1056" s="100" t="s">
        <v>37744</v>
      </c>
      <c r="C1056" s="100" t="s">
        <v>35740</v>
      </c>
      <c r="D1056" s="100" t="s">
        <v>35767</v>
      </c>
      <c r="E1056" s="103" t="s">
        <v>37745</v>
      </c>
    </row>
    <row r="1057" ht="14.25" customHeight="1">
      <c r="A1057" s="100">
        <v>37765.0</v>
      </c>
      <c r="B1057" s="100" t="s">
        <v>37746</v>
      </c>
      <c r="C1057" s="100" t="s">
        <v>35740</v>
      </c>
      <c r="D1057" s="100" t="s">
        <v>35767</v>
      </c>
      <c r="E1057" s="103" t="s">
        <v>37747</v>
      </c>
    </row>
    <row r="1058" ht="14.25" customHeight="1">
      <c r="A1058" s="100">
        <v>37746.0</v>
      </c>
      <c r="B1058" s="100" t="s">
        <v>37748</v>
      </c>
      <c r="C1058" s="100" t="s">
        <v>35740</v>
      </c>
      <c r="D1058" s="100" t="s">
        <v>35767</v>
      </c>
      <c r="E1058" s="103" t="s">
        <v>37749</v>
      </c>
    </row>
    <row r="1059" ht="14.25" customHeight="1">
      <c r="A1059" s="100">
        <v>37750.0</v>
      </c>
      <c r="B1059" s="100" t="s">
        <v>37750</v>
      </c>
      <c r="C1059" s="100" t="s">
        <v>35740</v>
      </c>
      <c r="D1059" s="100" t="s">
        <v>35767</v>
      </c>
      <c r="E1059" s="103" t="s">
        <v>37751</v>
      </c>
    </row>
    <row r="1060" ht="14.25" customHeight="1">
      <c r="A1060" s="100">
        <v>37753.0</v>
      </c>
      <c r="B1060" s="100" t="s">
        <v>37752</v>
      </c>
      <c r="C1060" s="100" t="s">
        <v>35740</v>
      </c>
      <c r="D1060" s="100" t="s">
        <v>35767</v>
      </c>
      <c r="E1060" s="103" t="s">
        <v>37753</v>
      </c>
    </row>
    <row r="1061" ht="14.25" customHeight="1">
      <c r="A1061" s="100">
        <v>37756.0</v>
      </c>
      <c r="B1061" s="100" t="s">
        <v>37754</v>
      </c>
      <c r="C1061" s="100" t="s">
        <v>35740</v>
      </c>
      <c r="D1061" s="100" t="s">
        <v>35767</v>
      </c>
      <c r="E1061" s="103" t="s">
        <v>37735</v>
      </c>
    </row>
    <row r="1062" ht="14.25" customHeight="1">
      <c r="A1062" s="100">
        <v>37755.0</v>
      </c>
      <c r="B1062" s="100" t="s">
        <v>37755</v>
      </c>
      <c r="C1062" s="100" t="s">
        <v>35740</v>
      </c>
      <c r="D1062" s="100" t="s">
        <v>35767</v>
      </c>
      <c r="E1062" s="103" t="s">
        <v>37756</v>
      </c>
    </row>
    <row r="1063" ht="14.25" customHeight="1">
      <c r="A1063" s="100">
        <v>37758.0</v>
      </c>
      <c r="B1063" s="100" t="s">
        <v>37757</v>
      </c>
      <c r="C1063" s="100" t="s">
        <v>35740</v>
      </c>
      <c r="D1063" s="100" t="s">
        <v>35767</v>
      </c>
      <c r="E1063" s="103" t="s">
        <v>37758</v>
      </c>
    </row>
    <row r="1064" ht="14.25" customHeight="1">
      <c r="A1064" s="100">
        <v>37747.0</v>
      </c>
      <c r="B1064" s="100" t="s">
        <v>37759</v>
      </c>
      <c r="C1064" s="100" t="s">
        <v>35740</v>
      </c>
      <c r="D1064" s="100" t="s">
        <v>35767</v>
      </c>
      <c r="E1064" s="103" t="s">
        <v>37760</v>
      </c>
    </row>
    <row r="1065" ht="14.25" customHeight="1">
      <c r="A1065" s="100">
        <v>37767.0</v>
      </c>
      <c r="B1065" s="100" t="s">
        <v>37761</v>
      </c>
      <c r="C1065" s="100" t="s">
        <v>35740</v>
      </c>
      <c r="D1065" s="100" t="s">
        <v>35767</v>
      </c>
      <c r="E1065" s="103" t="s">
        <v>37762</v>
      </c>
    </row>
    <row r="1066" ht="14.25" customHeight="1">
      <c r="A1066" s="100">
        <v>37751.0</v>
      </c>
      <c r="B1066" s="100" t="s">
        <v>37763</v>
      </c>
      <c r="C1066" s="100" t="s">
        <v>35740</v>
      </c>
      <c r="D1066" s="100" t="s">
        <v>35767</v>
      </c>
      <c r="E1066" s="103" t="s">
        <v>37762</v>
      </c>
    </row>
    <row r="1067" ht="14.25" customHeight="1">
      <c r="A1067" s="100">
        <v>37749.0</v>
      </c>
      <c r="B1067" s="100" t="s">
        <v>37764</v>
      </c>
      <c r="C1067" s="100" t="s">
        <v>35740</v>
      </c>
      <c r="D1067" s="100" t="s">
        <v>35767</v>
      </c>
      <c r="E1067" s="103" t="s">
        <v>37765</v>
      </c>
    </row>
    <row r="1068" ht="14.25" customHeight="1">
      <c r="A1068" s="100">
        <v>1159.0</v>
      </c>
      <c r="B1068" s="100" t="s">
        <v>37766</v>
      </c>
      <c r="C1068" s="100" t="s">
        <v>35740</v>
      </c>
      <c r="D1068" s="100" t="s">
        <v>35737</v>
      </c>
      <c r="E1068" s="103" t="s">
        <v>37767</v>
      </c>
    </row>
    <row r="1069" ht="14.25" customHeight="1">
      <c r="A1069" s="100">
        <v>12114.0</v>
      </c>
      <c r="B1069" s="100" t="s">
        <v>37768</v>
      </c>
      <c r="C1069" s="100" t="s">
        <v>35740</v>
      </c>
      <c r="D1069" s="100" t="s">
        <v>35741</v>
      </c>
      <c r="E1069" s="103" t="s">
        <v>37769</v>
      </c>
    </row>
    <row r="1070" ht="14.25" customHeight="1">
      <c r="A1070" s="100">
        <v>38106.0</v>
      </c>
      <c r="B1070" s="100" t="s">
        <v>37770</v>
      </c>
      <c r="C1070" s="100" t="s">
        <v>35740</v>
      </c>
      <c r="D1070" s="100" t="s">
        <v>35741</v>
      </c>
      <c r="E1070" s="103" t="s">
        <v>37087</v>
      </c>
    </row>
    <row r="1071" ht="14.25" customHeight="1">
      <c r="A1071" s="100">
        <v>38085.0</v>
      </c>
      <c r="B1071" s="100" t="s">
        <v>37771</v>
      </c>
      <c r="C1071" s="100" t="s">
        <v>35740</v>
      </c>
      <c r="D1071" s="100" t="s">
        <v>35741</v>
      </c>
      <c r="E1071" s="103" t="s">
        <v>37772</v>
      </c>
    </row>
    <row r="1072" ht="14.25" customHeight="1">
      <c r="A1072" s="100">
        <v>38599.0</v>
      </c>
      <c r="B1072" s="100" t="s">
        <v>37773</v>
      </c>
      <c r="C1072" s="100" t="s">
        <v>35740</v>
      </c>
      <c r="D1072" s="100" t="s">
        <v>35741</v>
      </c>
      <c r="E1072" s="103" t="s">
        <v>37118</v>
      </c>
    </row>
    <row r="1073" ht="14.25" customHeight="1">
      <c r="A1073" s="100">
        <v>38596.0</v>
      </c>
      <c r="B1073" s="100" t="s">
        <v>37774</v>
      </c>
      <c r="C1073" s="100" t="s">
        <v>35740</v>
      </c>
      <c r="D1073" s="100" t="s">
        <v>35741</v>
      </c>
      <c r="E1073" s="103" t="s">
        <v>37775</v>
      </c>
    </row>
    <row r="1074" ht="14.25" customHeight="1">
      <c r="A1074" s="100">
        <v>38600.0</v>
      </c>
      <c r="B1074" s="100" t="s">
        <v>37776</v>
      </c>
      <c r="C1074" s="100" t="s">
        <v>35740</v>
      </c>
      <c r="D1074" s="100" t="s">
        <v>35741</v>
      </c>
      <c r="E1074" s="103" t="s">
        <v>37777</v>
      </c>
    </row>
    <row r="1075" ht="14.25" customHeight="1">
      <c r="A1075" s="100">
        <v>38597.0</v>
      </c>
      <c r="B1075" s="100" t="s">
        <v>37778</v>
      </c>
      <c r="C1075" s="100" t="s">
        <v>35740</v>
      </c>
      <c r="D1075" s="100" t="s">
        <v>35741</v>
      </c>
      <c r="E1075" s="103" t="s">
        <v>37779</v>
      </c>
    </row>
    <row r="1076" ht="14.25" customHeight="1">
      <c r="A1076" s="100">
        <v>659.0</v>
      </c>
      <c r="B1076" s="100" t="s">
        <v>37780</v>
      </c>
      <c r="C1076" s="100" t="s">
        <v>35740</v>
      </c>
      <c r="D1076" s="100" t="s">
        <v>35741</v>
      </c>
      <c r="E1076" s="103" t="s">
        <v>37781</v>
      </c>
    </row>
    <row r="1077" ht="14.25" customHeight="1">
      <c r="A1077" s="100">
        <v>660.0</v>
      </c>
      <c r="B1077" s="100" t="s">
        <v>37782</v>
      </c>
      <c r="C1077" s="100" t="s">
        <v>35740</v>
      </c>
      <c r="D1077" s="100" t="s">
        <v>35741</v>
      </c>
      <c r="E1077" s="103" t="s">
        <v>36777</v>
      </c>
    </row>
    <row r="1078" ht="14.25" customHeight="1">
      <c r="A1078" s="100">
        <v>658.0</v>
      </c>
      <c r="B1078" s="100" t="s">
        <v>37783</v>
      </c>
      <c r="C1078" s="100" t="s">
        <v>35740</v>
      </c>
      <c r="D1078" s="100" t="s">
        <v>35741</v>
      </c>
      <c r="E1078" s="103" t="s">
        <v>37784</v>
      </c>
    </row>
    <row r="1079" ht="14.25" customHeight="1">
      <c r="A1079" s="100">
        <v>38548.0</v>
      </c>
      <c r="B1079" s="100" t="s">
        <v>37785</v>
      </c>
      <c r="C1079" s="100" t="s">
        <v>35740</v>
      </c>
      <c r="D1079" s="100" t="s">
        <v>35741</v>
      </c>
      <c r="E1079" s="103" t="s">
        <v>37786</v>
      </c>
    </row>
    <row r="1080" ht="14.25" customHeight="1">
      <c r="A1080" s="100">
        <v>34649.0</v>
      </c>
      <c r="B1080" s="100" t="s">
        <v>37787</v>
      </c>
      <c r="C1080" s="100" t="s">
        <v>35740</v>
      </c>
      <c r="D1080" s="100" t="s">
        <v>35741</v>
      </c>
      <c r="E1080" s="103" t="s">
        <v>37384</v>
      </c>
    </row>
    <row r="1081" ht="14.25" customHeight="1">
      <c r="A1081" s="100">
        <v>34655.0</v>
      </c>
      <c r="B1081" s="100" t="s">
        <v>37788</v>
      </c>
      <c r="C1081" s="100" t="s">
        <v>35740</v>
      </c>
      <c r="D1081" s="100" t="s">
        <v>35741</v>
      </c>
      <c r="E1081" s="103" t="s">
        <v>37789</v>
      </c>
    </row>
    <row r="1082" ht="14.25" customHeight="1">
      <c r="A1082" s="100">
        <v>40607.0</v>
      </c>
      <c r="B1082" s="100" t="s">
        <v>37790</v>
      </c>
      <c r="C1082" s="100" t="s">
        <v>35740</v>
      </c>
      <c r="D1082" s="100" t="s">
        <v>35741</v>
      </c>
      <c r="E1082" s="103" t="s">
        <v>37791</v>
      </c>
    </row>
    <row r="1083" ht="14.25" customHeight="1">
      <c r="A1083" s="100">
        <v>569.0</v>
      </c>
      <c r="B1083" s="100" t="s">
        <v>37792</v>
      </c>
      <c r="C1083" s="100" t="s">
        <v>35889</v>
      </c>
      <c r="D1083" s="100" t="s">
        <v>35741</v>
      </c>
      <c r="E1083" s="103" t="s">
        <v>37654</v>
      </c>
    </row>
    <row r="1084" ht="14.25" customHeight="1">
      <c r="A1084" s="100">
        <v>567.0</v>
      </c>
      <c r="B1084" s="100" t="s">
        <v>37793</v>
      </c>
      <c r="C1084" s="100" t="s">
        <v>35791</v>
      </c>
      <c r="D1084" s="100" t="s">
        <v>35741</v>
      </c>
      <c r="E1084" s="103" t="s">
        <v>37794</v>
      </c>
    </row>
    <row r="1085" ht="14.25" customHeight="1">
      <c r="A1085" s="100">
        <v>574.0</v>
      </c>
      <c r="B1085" s="100" t="s">
        <v>37795</v>
      </c>
      <c r="C1085" s="100" t="s">
        <v>35791</v>
      </c>
      <c r="D1085" s="100" t="s">
        <v>35741</v>
      </c>
      <c r="E1085" s="103" t="s">
        <v>37796</v>
      </c>
    </row>
    <row r="1086" ht="14.25" customHeight="1">
      <c r="A1086" s="100">
        <v>568.0</v>
      </c>
      <c r="B1086" s="100" t="s">
        <v>37797</v>
      </c>
      <c r="C1086" s="100" t="s">
        <v>35791</v>
      </c>
      <c r="D1086" s="100" t="s">
        <v>35741</v>
      </c>
      <c r="E1086" s="103" t="s">
        <v>37798</v>
      </c>
    </row>
    <row r="1087" ht="14.25" customHeight="1">
      <c r="A1087" s="100">
        <v>585.0</v>
      </c>
      <c r="B1087" s="100" t="s">
        <v>37799</v>
      </c>
      <c r="C1087" s="100" t="s">
        <v>35889</v>
      </c>
      <c r="D1087" s="100" t="s">
        <v>35741</v>
      </c>
      <c r="E1087" s="103" t="s">
        <v>37800</v>
      </c>
    </row>
    <row r="1088" ht="14.25" customHeight="1">
      <c r="A1088" s="100">
        <v>4777.0</v>
      </c>
      <c r="B1088" s="100" t="s">
        <v>37801</v>
      </c>
      <c r="C1088" s="100" t="s">
        <v>35889</v>
      </c>
      <c r="D1088" s="100" t="s">
        <v>35767</v>
      </c>
      <c r="E1088" s="103" t="s">
        <v>37802</v>
      </c>
    </row>
    <row r="1089" ht="14.25" customHeight="1">
      <c r="A1089" s="100">
        <v>587.0</v>
      </c>
      <c r="B1089" s="100" t="s">
        <v>37803</v>
      </c>
      <c r="C1089" s="100" t="s">
        <v>35889</v>
      </c>
      <c r="D1089" s="100" t="s">
        <v>35741</v>
      </c>
      <c r="E1089" s="103" t="s">
        <v>37804</v>
      </c>
    </row>
    <row r="1090" ht="14.25" customHeight="1">
      <c r="A1090" s="100">
        <v>590.0</v>
      </c>
      <c r="B1090" s="100" t="s">
        <v>37805</v>
      </c>
      <c r="C1090" s="100" t="s">
        <v>35889</v>
      </c>
      <c r="D1090" s="100" t="s">
        <v>35741</v>
      </c>
      <c r="E1090" s="103" t="s">
        <v>37806</v>
      </c>
    </row>
    <row r="1091" ht="14.25" customHeight="1">
      <c r="A1091" s="100">
        <v>592.0</v>
      </c>
      <c r="B1091" s="100" t="s">
        <v>37807</v>
      </c>
      <c r="C1091" s="100" t="s">
        <v>35889</v>
      </c>
      <c r="D1091" s="100" t="s">
        <v>35737</v>
      </c>
      <c r="E1091" s="103" t="s">
        <v>37804</v>
      </c>
    </row>
    <row r="1092" ht="14.25" customHeight="1">
      <c r="A1092" s="100">
        <v>586.0</v>
      </c>
      <c r="B1092" s="100" t="s">
        <v>37808</v>
      </c>
      <c r="C1092" s="100" t="s">
        <v>35791</v>
      </c>
      <c r="D1092" s="100" t="s">
        <v>35741</v>
      </c>
      <c r="E1092" s="103" t="s">
        <v>37809</v>
      </c>
    </row>
    <row r="1093" ht="14.25" customHeight="1">
      <c r="A1093" s="100">
        <v>591.0</v>
      </c>
      <c r="B1093" s="100" t="s">
        <v>37810</v>
      </c>
      <c r="C1093" s="100" t="s">
        <v>35889</v>
      </c>
      <c r="D1093" s="100" t="s">
        <v>35741</v>
      </c>
      <c r="E1093" s="103" t="s">
        <v>37800</v>
      </c>
    </row>
    <row r="1094" ht="14.25" customHeight="1">
      <c r="A1094" s="100">
        <v>588.0</v>
      </c>
      <c r="B1094" s="100" t="s">
        <v>37811</v>
      </c>
      <c r="C1094" s="100" t="s">
        <v>35791</v>
      </c>
      <c r="D1094" s="100" t="s">
        <v>35741</v>
      </c>
      <c r="E1094" s="103" t="s">
        <v>37812</v>
      </c>
    </row>
    <row r="1095" ht="14.25" customHeight="1">
      <c r="A1095" s="100">
        <v>589.0</v>
      </c>
      <c r="B1095" s="100" t="s">
        <v>37813</v>
      </c>
      <c r="C1095" s="100" t="s">
        <v>35791</v>
      </c>
      <c r="D1095" s="100" t="s">
        <v>35741</v>
      </c>
      <c r="E1095" s="103" t="s">
        <v>37814</v>
      </c>
    </row>
    <row r="1096" ht="14.25" customHeight="1">
      <c r="A1096" s="100">
        <v>584.0</v>
      </c>
      <c r="B1096" s="100" t="s">
        <v>37815</v>
      </c>
      <c r="C1096" s="100" t="s">
        <v>35791</v>
      </c>
      <c r="D1096" s="100" t="s">
        <v>35741</v>
      </c>
      <c r="E1096" s="103" t="s">
        <v>37816</v>
      </c>
    </row>
    <row r="1097" ht="14.25" customHeight="1">
      <c r="A1097" s="100">
        <v>1165.0</v>
      </c>
      <c r="B1097" s="100" t="s">
        <v>37817</v>
      </c>
      <c r="C1097" s="100" t="s">
        <v>35740</v>
      </c>
      <c r="D1097" s="100" t="s">
        <v>35767</v>
      </c>
      <c r="E1097" s="103" t="s">
        <v>37818</v>
      </c>
    </row>
    <row r="1098" ht="14.25" customHeight="1">
      <c r="A1098" s="100">
        <v>1164.0</v>
      </c>
      <c r="B1098" s="100" t="s">
        <v>37819</v>
      </c>
      <c r="C1098" s="100" t="s">
        <v>35740</v>
      </c>
      <c r="D1098" s="100" t="s">
        <v>35767</v>
      </c>
      <c r="E1098" s="103" t="s">
        <v>37820</v>
      </c>
    </row>
    <row r="1099" ht="14.25" customHeight="1">
      <c r="A1099" s="100">
        <v>1162.0</v>
      </c>
      <c r="B1099" s="100" t="s">
        <v>37821</v>
      </c>
      <c r="C1099" s="100" t="s">
        <v>35740</v>
      </c>
      <c r="D1099" s="100" t="s">
        <v>35767</v>
      </c>
      <c r="E1099" s="103" t="s">
        <v>36815</v>
      </c>
    </row>
    <row r="1100" ht="14.25" customHeight="1">
      <c r="A1100" s="100">
        <v>12395.0</v>
      </c>
      <c r="B1100" s="100" t="s">
        <v>37822</v>
      </c>
      <c r="C1100" s="100" t="s">
        <v>35740</v>
      </c>
      <c r="D1100" s="100" t="s">
        <v>35767</v>
      </c>
      <c r="E1100" s="103" t="s">
        <v>37823</v>
      </c>
    </row>
    <row r="1101" ht="14.25" customHeight="1">
      <c r="A1101" s="100">
        <v>1170.0</v>
      </c>
      <c r="B1101" s="100" t="s">
        <v>37824</v>
      </c>
      <c r="C1101" s="100" t="s">
        <v>35740</v>
      </c>
      <c r="D1101" s="100" t="s">
        <v>35767</v>
      </c>
      <c r="E1101" s="103" t="s">
        <v>37825</v>
      </c>
    </row>
    <row r="1102" ht="14.25" customHeight="1">
      <c r="A1102" s="100">
        <v>1169.0</v>
      </c>
      <c r="B1102" s="100" t="s">
        <v>37826</v>
      </c>
      <c r="C1102" s="100" t="s">
        <v>35740</v>
      </c>
      <c r="D1102" s="100" t="s">
        <v>35767</v>
      </c>
      <c r="E1102" s="103" t="s">
        <v>37827</v>
      </c>
    </row>
    <row r="1103" ht="14.25" customHeight="1">
      <c r="A1103" s="100">
        <v>1166.0</v>
      </c>
      <c r="B1103" s="100" t="s">
        <v>37828</v>
      </c>
      <c r="C1103" s="100" t="s">
        <v>35740</v>
      </c>
      <c r="D1103" s="100" t="s">
        <v>35767</v>
      </c>
      <c r="E1103" s="103" t="s">
        <v>37829</v>
      </c>
    </row>
    <row r="1104" ht="14.25" customHeight="1">
      <c r="A1104" s="100">
        <v>1163.0</v>
      </c>
      <c r="B1104" s="100" t="s">
        <v>37830</v>
      </c>
      <c r="C1104" s="100" t="s">
        <v>35740</v>
      </c>
      <c r="D1104" s="100" t="s">
        <v>35767</v>
      </c>
      <c r="E1104" s="103" t="s">
        <v>37831</v>
      </c>
    </row>
    <row r="1105" ht="14.25" customHeight="1">
      <c r="A1105" s="100">
        <v>12396.0</v>
      </c>
      <c r="B1105" s="100" t="s">
        <v>37832</v>
      </c>
      <c r="C1105" s="100" t="s">
        <v>35740</v>
      </c>
      <c r="D1105" s="100" t="s">
        <v>35767</v>
      </c>
      <c r="E1105" s="103" t="s">
        <v>37823</v>
      </c>
    </row>
    <row r="1106" ht="14.25" customHeight="1">
      <c r="A1106" s="100">
        <v>1168.0</v>
      </c>
      <c r="B1106" s="100" t="s">
        <v>37833</v>
      </c>
      <c r="C1106" s="100" t="s">
        <v>35740</v>
      </c>
      <c r="D1106" s="100" t="s">
        <v>35767</v>
      </c>
      <c r="E1106" s="103" t="s">
        <v>37834</v>
      </c>
    </row>
    <row r="1107" ht="14.25" customHeight="1">
      <c r="A1107" s="100">
        <v>1167.0</v>
      </c>
      <c r="B1107" s="100" t="s">
        <v>37835</v>
      </c>
      <c r="C1107" s="100" t="s">
        <v>35740</v>
      </c>
      <c r="D1107" s="100" t="s">
        <v>35767</v>
      </c>
      <c r="E1107" s="103" t="s">
        <v>37836</v>
      </c>
    </row>
    <row r="1108" ht="14.25" customHeight="1">
      <c r="A1108" s="100">
        <v>36331.0</v>
      </c>
      <c r="B1108" s="100" t="s">
        <v>37837</v>
      </c>
      <c r="C1108" s="100" t="s">
        <v>35740</v>
      </c>
      <c r="D1108" s="100" t="s">
        <v>35767</v>
      </c>
      <c r="E1108" s="103" t="s">
        <v>37838</v>
      </c>
    </row>
    <row r="1109" ht="14.25" customHeight="1">
      <c r="A1109" s="100">
        <v>36346.0</v>
      </c>
      <c r="B1109" s="100" t="s">
        <v>37839</v>
      </c>
      <c r="C1109" s="100" t="s">
        <v>35740</v>
      </c>
      <c r="D1109" s="100" t="s">
        <v>35767</v>
      </c>
      <c r="E1109" s="103" t="s">
        <v>37840</v>
      </c>
    </row>
    <row r="1110" ht="14.25" customHeight="1">
      <c r="A1110" s="100">
        <v>1210.0</v>
      </c>
      <c r="B1110" s="100" t="s">
        <v>37841</v>
      </c>
      <c r="C1110" s="100" t="s">
        <v>35740</v>
      </c>
      <c r="D1110" s="100" t="s">
        <v>35741</v>
      </c>
      <c r="E1110" s="103" t="s">
        <v>37842</v>
      </c>
    </row>
    <row r="1111" ht="14.25" customHeight="1">
      <c r="A1111" s="100">
        <v>1203.0</v>
      </c>
      <c r="B1111" s="100" t="s">
        <v>37843</v>
      </c>
      <c r="C1111" s="100" t="s">
        <v>35740</v>
      </c>
      <c r="D1111" s="100" t="s">
        <v>35741</v>
      </c>
      <c r="E1111" s="103" t="s">
        <v>37844</v>
      </c>
    </row>
    <row r="1112" ht="14.25" customHeight="1">
      <c r="A1112" s="100">
        <v>1197.0</v>
      </c>
      <c r="B1112" s="100" t="s">
        <v>37845</v>
      </c>
      <c r="C1112" s="100" t="s">
        <v>35740</v>
      </c>
      <c r="D1112" s="100" t="s">
        <v>35741</v>
      </c>
      <c r="E1112" s="103" t="s">
        <v>37846</v>
      </c>
    </row>
    <row r="1113" ht="14.25" customHeight="1">
      <c r="A1113" s="100">
        <v>1202.0</v>
      </c>
      <c r="B1113" s="100" t="s">
        <v>37847</v>
      </c>
      <c r="C1113" s="100" t="s">
        <v>35740</v>
      </c>
      <c r="D1113" s="100" t="s">
        <v>35741</v>
      </c>
      <c r="E1113" s="103" t="s">
        <v>36795</v>
      </c>
    </row>
    <row r="1114" ht="14.25" customHeight="1">
      <c r="A1114" s="100">
        <v>1188.0</v>
      </c>
      <c r="B1114" s="100" t="s">
        <v>37848</v>
      </c>
      <c r="C1114" s="100" t="s">
        <v>35740</v>
      </c>
      <c r="D1114" s="100" t="s">
        <v>35741</v>
      </c>
      <c r="E1114" s="103" t="s">
        <v>37849</v>
      </c>
    </row>
    <row r="1115" ht="14.25" customHeight="1">
      <c r="A1115" s="100">
        <v>1211.0</v>
      </c>
      <c r="B1115" s="100" t="s">
        <v>37850</v>
      </c>
      <c r="C1115" s="100" t="s">
        <v>35740</v>
      </c>
      <c r="D1115" s="100" t="s">
        <v>35741</v>
      </c>
      <c r="E1115" s="103" t="s">
        <v>37851</v>
      </c>
    </row>
    <row r="1116" ht="14.25" customHeight="1">
      <c r="A1116" s="100">
        <v>1198.0</v>
      </c>
      <c r="B1116" s="100" t="s">
        <v>37852</v>
      </c>
      <c r="C1116" s="100" t="s">
        <v>35740</v>
      </c>
      <c r="D1116" s="100" t="s">
        <v>35741</v>
      </c>
      <c r="E1116" s="103" t="s">
        <v>37853</v>
      </c>
    </row>
    <row r="1117" ht="14.25" customHeight="1">
      <c r="A1117" s="100">
        <v>1199.0</v>
      </c>
      <c r="B1117" s="100" t="s">
        <v>37854</v>
      </c>
      <c r="C1117" s="100" t="s">
        <v>35740</v>
      </c>
      <c r="D1117" s="100" t="s">
        <v>35741</v>
      </c>
      <c r="E1117" s="103" t="s">
        <v>36973</v>
      </c>
    </row>
    <row r="1118" ht="14.25" customHeight="1">
      <c r="A1118" s="100">
        <v>20088.0</v>
      </c>
      <c r="B1118" s="100" t="s">
        <v>37855</v>
      </c>
      <c r="C1118" s="100" t="s">
        <v>35740</v>
      </c>
      <c r="D1118" s="100" t="s">
        <v>35741</v>
      </c>
      <c r="E1118" s="103" t="s">
        <v>37856</v>
      </c>
    </row>
    <row r="1119" ht="14.25" customHeight="1">
      <c r="A1119" s="100">
        <v>20089.0</v>
      </c>
      <c r="B1119" s="100" t="s">
        <v>37857</v>
      </c>
      <c r="C1119" s="100" t="s">
        <v>35740</v>
      </c>
      <c r="D1119" s="100" t="s">
        <v>35741</v>
      </c>
      <c r="E1119" s="103" t="s">
        <v>37858</v>
      </c>
    </row>
    <row r="1120" ht="14.25" customHeight="1">
      <c r="A1120" s="100">
        <v>20087.0</v>
      </c>
      <c r="B1120" s="100" t="s">
        <v>37859</v>
      </c>
      <c r="C1120" s="100" t="s">
        <v>35740</v>
      </c>
      <c r="D1120" s="100" t="s">
        <v>35741</v>
      </c>
      <c r="E1120" s="103" t="s">
        <v>37860</v>
      </c>
    </row>
    <row r="1121" ht="14.25" customHeight="1">
      <c r="A1121" s="100">
        <v>1200.0</v>
      </c>
      <c r="B1121" s="100" t="s">
        <v>37861</v>
      </c>
      <c r="C1121" s="100" t="s">
        <v>35740</v>
      </c>
      <c r="D1121" s="100" t="s">
        <v>35741</v>
      </c>
      <c r="E1121" s="103" t="s">
        <v>37862</v>
      </c>
    </row>
    <row r="1122" ht="14.25" customHeight="1">
      <c r="A1122" s="100">
        <v>12909.0</v>
      </c>
      <c r="B1122" s="100" t="s">
        <v>37863</v>
      </c>
      <c r="C1122" s="100" t="s">
        <v>35740</v>
      </c>
      <c r="D1122" s="100" t="s">
        <v>35741</v>
      </c>
      <c r="E1122" s="103" t="s">
        <v>37864</v>
      </c>
    </row>
    <row r="1123" ht="14.25" customHeight="1">
      <c r="A1123" s="100">
        <v>12910.0</v>
      </c>
      <c r="B1123" s="100" t="s">
        <v>37865</v>
      </c>
      <c r="C1123" s="100" t="s">
        <v>35740</v>
      </c>
      <c r="D1123" s="100" t="s">
        <v>35741</v>
      </c>
      <c r="E1123" s="103" t="s">
        <v>37831</v>
      </c>
    </row>
    <row r="1124" ht="14.25" customHeight="1">
      <c r="A1124" s="100">
        <v>1184.0</v>
      </c>
      <c r="B1124" s="100" t="s">
        <v>37866</v>
      </c>
      <c r="C1124" s="100" t="s">
        <v>35740</v>
      </c>
      <c r="D1124" s="100" t="s">
        <v>35741</v>
      </c>
      <c r="E1124" s="103" t="s">
        <v>37867</v>
      </c>
    </row>
    <row r="1125" ht="14.25" customHeight="1">
      <c r="A1125" s="100">
        <v>1191.0</v>
      </c>
      <c r="B1125" s="100" t="s">
        <v>37868</v>
      </c>
      <c r="C1125" s="100" t="s">
        <v>35740</v>
      </c>
      <c r="D1125" s="100" t="s">
        <v>35741</v>
      </c>
      <c r="E1125" s="103" t="s">
        <v>37869</v>
      </c>
    </row>
    <row r="1126" ht="14.25" customHeight="1">
      <c r="A1126" s="100">
        <v>1185.0</v>
      </c>
      <c r="B1126" s="100" t="s">
        <v>37870</v>
      </c>
      <c r="C1126" s="100" t="s">
        <v>35740</v>
      </c>
      <c r="D1126" s="100" t="s">
        <v>35741</v>
      </c>
      <c r="E1126" s="103" t="s">
        <v>37871</v>
      </c>
    </row>
    <row r="1127" ht="14.25" customHeight="1">
      <c r="A1127" s="100">
        <v>1189.0</v>
      </c>
      <c r="B1127" s="100" t="s">
        <v>37872</v>
      </c>
      <c r="C1127" s="100" t="s">
        <v>35740</v>
      </c>
      <c r="D1127" s="100" t="s">
        <v>35741</v>
      </c>
      <c r="E1127" s="103" t="s">
        <v>36110</v>
      </c>
    </row>
    <row r="1128" ht="14.25" customHeight="1">
      <c r="A1128" s="100">
        <v>1193.0</v>
      </c>
      <c r="B1128" s="100" t="s">
        <v>37873</v>
      </c>
      <c r="C1128" s="100" t="s">
        <v>35740</v>
      </c>
      <c r="D1128" s="100" t="s">
        <v>35741</v>
      </c>
      <c r="E1128" s="103" t="s">
        <v>36805</v>
      </c>
    </row>
    <row r="1129" ht="14.25" customHeight="1">
      <c r="A1129" s="100">
        <v>1194.0</v>
      </c>
      <c r="B1129" s="100" t="s">
        <v>37874</v>
      </c>
      <c r="C1129" s="100" t="s">
        <v>35740</v>
      </c>
      <c r="D1129" s="100" t="s">
        <v>35741</v>
      </c>
      <c r="E1129" s="103" t="s">
        <v>37875</v>
      </c>
    </row>
    <row r="1130" ht="14.25" customHeight="1">
      <c r="A1130" s="100">
        <v>1195.0</v>
      </c>
      <c r="B1130" s="100" t="s">
        <v>37876</v>
      </c>
      <c r="C1130" s="100" t="s">
        <v>35740</v>
      </c>
      <c r="D1130" s="100" t="s">
        <v>35741</v>
      </c>
      <c r="E1130" s="103" t="s">
        <v>37078</v>
      </c>
    </row>
    <row r="1131" ht="14.25" customHeight="1">
      <c r="A1131" s="100">
        <v>1204.0</v>
      </c>
      <c r="B1131" s="100" t="s">
        <v>37877</v>
      </c>
      <c r="C1131" s="100" t="s">
        <v>35740</v>
      </c>
      <c r="D1131" s="100" t="s">
        <v>35741</v>
      </c>
      <c r="E1131" s="103" t="s">
        <v>37878</v>
      </c>
    </row>
    <row r="1132" ht="14.25" customHeight="1">
      <c r="A1132" s="100">
        <v>1205.0</v>
      </c>
      <c r="B1132" s="100" t="s">
        <v>37879</v>
      </c>
      <c r="C1132" s="100" t="s">
        <v>35740</v>
      </c>
      <c r="D1132" s="100" t="s">
        <v>35741</v>
      </c>
      <c r="E1132" s="103" t="s">
        <v>37880</v>
      </c>
    </row>
    <row r="1133" ht="14.25" customHeight="1">
      <c r="A1133" s="100">
        <v>1207.0</v>
      </c>
      <c r="B1133" s="100" t="s">
        <v>37881</v>
      </c>
      <c r="C1133" s="100" t="s">
        <v>35740</v>
      </c>
      <c r="D1133" s="100" t="s">
        <v>35767</v>
      </c>
      <c r="E1133" s="103" t="s">
        <v>37882</v>
      </c>
    </row>
    <row r="1134" ht="14.25" customHeight="1">
      <c r="A1134" s="100">
        <v>1206.0</v>
      </c>
      <c r="B1134" s="100" t="s">
        <v>37883</v>
      </c>
      <c r="C1134" s="100" t="s">
        <v>35740</v>
      </c>
      <c r="D1134" s="100" t="s">
        <v>35767</v>
      </c>
      <c r="E1134" s="103" t="s">
        <v>37326</v>
      </c>
    </row>
    <row r="1135" ht="14.25" customHeight="1">
      <c r="A1135" s="100">
        <v>1183.0</v>
      </c>
      <c r="B1135" s="100" t="s">
        <v>37884</v>
      </c>
      <c r="C1135" s="100" t="s">
        <v>35740</v>
      </c>
      <c r="D1135" s="100" t="s">
        <v>35767</v>
      </c>
      <c r="E1135" s="103" t="s">
        <v>37885</v>
      </c>
    </row>
    <row r="1136" ht="14.25" customHeight="1">
      <c r="A1136" s="100">
        <v>42685.0</v>
      </c>
      <c r="B1136" s="100" t="s">
        <v>37886</v>
      </c>
      <c r="C1136" s="100" t="s">
        <v>35740</v>
      </c>
      <c r="D1136" s="100" t="s">
        <v>35767</v>
      </c>
      <c r="E1136" s="103" t="s">
        <v>37887</v>
      </c>
    </row>
    <row r="1137" ht="14.25" customHeight="1">
      <c r="A1137" s="100">
        <v>42686.0</v>
      </c>
      <c r="B1137" s="100" t="s">
        <v>37888</v>
      </c>
      <c r="C1137" s="100" t="s">
        <v>35740</v>
      </c>
      <c r="D1137" s="100" t="s">
        <v>35767</v>
      </c>
      <c r="E1137" s="103" t="s">
        <v>37889</v>
      </c>
    </row>
    <row r="1138" ht="14.25" customHeight="1">
      <c r="A1138" s="100">
        <v>12894.0</v>
      </c>
      <c r="B1138" s="100" t="s">
        <v>37890</v>
      </c>
      <c r="C1138" s="100" t="s">
        <v>35740</v>
      </c>
      <c r="D1138" s="100" t="s">
        <v>35741</v>
      </c>
      <c r="E1138" s="103" t="s">
        <v>37891</v>
      </c>
    </row>
    <row r="1139" ht="14.25" customHeight="1">
      <c r="A1139" s="100">
        <v>12895.0</v>
      </c>
      <c r="B1139" s="100" t="s">
        <v>37892</v>
      </c>
      <c r="C1139" s="100" t="s">
        <v>35740</v>
      </c>
      <c r="D1139" s="100" t="s">
        <v>35737</v>
      </c>
      <c r="E1139" s="103" t="s">
        <v>37893</v>
      </c>
    </row>
    <row r="1140" ht="14.25" customHeight="1">
      <c r="A1140" s="100">
        <v>1631.0</v>
      </c>
      <c r="B1140" s="100" t="s">
        <v>37894</v>
      </c>
      <c r="C1140" s="100" t="s">
        <v>35740</v>
      </c>
      <c r="D1140" s="100" t="s">
        <v>35741</v>
      </c>
      <c r="E1140" s="103" t="s">
        <v>37895</v>
      </c>
    </row>
    <row r="1141" ht="14.25" customHeight="1">
      <c r="A1141" s="100">
        <v>1633.0</v>
      </c>
      <c r="B1141" s="100" t="s">
        <v>37896</v>
      </c>
      <c r="C1141" s="100" t="s">
        <v>35740</v>
      </c>
      <c r="D1141" s="100" t="s">
        <v>35741</v>
      </c>
      <c r="E1141" s="103" t="s">
        <v>37897</v>
      </c>
    </row>
    <row r="1142" ht="14.25" customHeight="1">
      <c r="A1142" s="100">
        <v>10818.0</v>
      </c>
      <c r="B1142" s="100" t="s">
        <v>37898</v>
      </c>
      <c r="C1142" s="100" t="s">
        <v>35889</v>
      </c>
      <c r="D1142" s="100" t="s">
        <v>35741</v>
      </c>
      <c r="E1142" s="103" t="s">
        <v>37899</v>
      </c>
    </row>
    <row r="1143" ht="14.25" customHeight="1">
      <c r="A1143" s="100">
        <v>39359.0</v>
      </c>
      <c r="B1143" s="100" t="s">
        <v>37900</v>
      </c>
      <c r="C1143" s="100" t="s">
        <v>35740</v>
      </c>
      <c r="D1143" s="100" t="s">
        <v>35767</v>
      </c>
      <c r="E1143" s="103" t="s">
        <v>37901</v>
      </c>
    </row>
    <row r="1144" ht="14.25" customHeight="1">
      <c r="A1144" s="100">
        <v>39360.0</v>
      </c>
      <c r="B1144" s="100" t="s">
        <v>37902</v>
      </c>
      <c r="C1144" s="100" t="s">
        <v>35740</v>
      </c>
      <c r="D1144" s="100" t="s">
        <v>35767</v>
      </c>
      <c r="E1144" s="103" t="s">
        <v>37903</v>
      </c>
    </row>
    <row r="1145" ht="14.25" customHeight="1">
      <c r="A1145" s="100">
        <v>10710.0</v>
      </c>
      <c r="B1145" s="100" t="s">
        <v>37904</v>
      </c>
      <c r="C1145" s="100" t="s">
        <v>35736</v>
      </c>
      <c r="D1145" s="100" t="s">
        <v>35767</v>
      </c>
      <c r="E1145" s="103" t="s">
        <v>37905</v>
      </c>
    </row>
    <row r="1146" ht="14.25" customHeight="1">
      <c r="A1146" s="100">
        <v>10709.0</v>
      </c>
      <c r="B1146" s="100" t="s">
        <v>37906</v>
      </c>
      <c r="C1146" s="100" t="s">
        <v>35736</v>
      </c>
      <c r="D1146" s="100" t="s">
        <v>35767</v>
      </c>
      <c r="E1146" s="103" t="s">
        <v>37907</v>
      </c>
    </row>
    <row r="1147" ht="14.25" customHeight="1">
      <c r="A1147" s="100">
        <v>39636.0</v>
      </c>
      <c r="B1147" s="100" t="s">
        <v>37908</v>
      </c>
      <c r="C1147" s="100" t="s">
        <v>35736</v>
      </c>
      <c r="D1147" s="100" t="s">
        <v>35767</v>
      </c>
      <c r="E1147" s="103" t="s">
        <v>37909</v>
      </c>
    </row>
    <row r="1148" ht="14.25" customHeight="1">
      <c r="A1148" s="100">
        <v>10708.0</v>
      </c>
      <c r="B1148" s="100" t="s">
        <v>37910</v>
      </c>
      <c r="C1148" s="100" t="s">
        <v>35736</v>
      </c>
      <c r="D1148" s="100" t="s">
        <v>35767</v>
      </c>
      <c r="E1148" s="103" t="s">
        <v>37911</v>
      </c>
    </row>
    <row r="1149" ht="14.25" customHeight="1">
      <c r="A1149" s="100">
        <v>39635.0</v>
      </c>
      <c r="B1149" s="100" t="s">
        <v>37912</v>
      </c>
      <c r="C1149" s="100" t="s">
        <v>35736</v>
      </c>
      <c r="D1149" s="100" t="s">
        <v>35767</v>
      </c>
      <c r="E1149" s="103" t="s">
        <v>37913</v>
      </c>
    </row>
    <row r="1150" ht="14.25" customHeight="1">
      <c r="A1150" s="100">
        <v>6117.0</v>
      </c>
      <c r="B1150" s="100" t="s">
        <v>37914</v>
      </c>
      <c r="C1150" s="100" t="s">
        <v>36117</v>
      </c>
      <c r="D1150" s="100" t="s">
        <v>35741</v>
      </c>
      <c r="E1150" s="103" t="s">
        <v>37915</v>
      </c>
    </row>
    <row r="1151" ht="14.25" customHeight="1">
      <c r="A1151" s="100">
        <v>40913.0</v>
      </c>
      <c r="B1151" s="100" t="s">
        <v>37916</v>
      </c>
      <c r="C1151" s="100" t="s">
        <v>36120</v>
      </c>
      <c r="D1151" s="100" t="s">
        <v>35741</v>
      </c>
      <c r="E1151" s="103" t="s">
        <v>37917</v>
      </c>
    </row>
    <row r="1152" ht="14.25" customHeight="1">
      <c r="A1152" s="100">
        <v>1214.0</v>
      </c>
      <c r="B1152" s="100" t="s">
        <v>37918</v>
      </c>
      <c r="C1152" s="100" t="s">
        <v>36117</v>
      </c>
      <c r="D1152" s="100" t="s">
        <v>35741</v>
      </c>
      <c r="E1152" s="103" t="s">
        <v>37919</v>
      </c>
    </row>
    <row r="1153" ht="14.25" customHeight="1">
      <c r="A1153" s="100">
        <v>40915.0</v>
      </c>
      <c r="B1153" s="100" t="s">
        <v>37920</v>
      </c>
      <c r="C1153" s="100" t="s">
        <v>36120</v>
      </c>
      <c r="D1153" s="100" t="s">
        <v>35741</v>
      </c>
      <c r="E1153" s="103" t="s">
        <v>37921</v>
      </c>
    </row>
    <row r="1154" ht="14.25" customHeight="1">
      <c r="A1154" s="100">
        <v>1213.0</v>
      </c>
      <c r="B1154" s="100" t="s">
        <v>37922</v>
      </c>
      <c r="C1154" s="100" t="s">
        <v>36117</v>
      </c>
      <c r="D1154" s="100" t="s">
        <v>35737</v>
      </c>
      <c r="E1154" s="103" t="s">
        <v>37923</v>
      </c>
    </row>
    <row r="1155" ht="14.25" customHeight="1">
      <c r="A1155" s="100">
        <v>40914.0</v>
      </c>
      <c r="B1155" s="100" t="s">
        <v>37924</v>
      </c>
      <c r="C1155" s="100" t="s">
        <v>36120</v>
      </c>
      <c r="D1155" s="100" t="s">
        <v>35741</v>
      </c>
      <c r="E1155" s="103" t="s">
        <v>37925</v>
      </c>
    </row>
    <row r="1156" ht="14.25" customHeight="1">
      <c r="A1156" s="100">
        <v>5091.0</v>
      </c>
      <c r="B1156" s="100" t="s">
        <v>37926</v>
      </c>
      <c r="C1156" s="100" t="s">
        <v>35740</v>
      </c>
      <c r="D1156" s="100" t="s">
        <v>35741</v>
      </c>
      <c r="E1156" s="103" t="s">
        <v>37927</v>
      </c>
    </row>
    <row r="1157" ht="14.25" customHeight="1">
      <c r="A1157" s="100">
        <v>14615.0</v>
      </c>
      <c r="B1157" s="100" t="s">
        <v>37928</v>
      </c>
      <c r="C1157" s="100" t="s">
        <v>35740</v>
      </c>
      <c r="D1157" s="100" t="s">
        <v>35767</v>
      </c>
      <c r="E1157" s="103" t="s">
        <v>37929</v>
      </c>
    </row>
    <row r="1158" ht="14.25" customHeight="1">
      <c r="A1158" s="100">
        <v>2711.0</v>
      </c>
      <c r="B1158" s="100" t="s">
        <v>37930</v>
      </c>
      <c r="C1158" s="100" t="s">
        <v>35740</v>
      </c>
      <c r="D1158" s="100" t="s">
        <v>35737</v>
      </c>
      <c r="E1158" s="103" t="s">
        <v>37931</v>
      </c>
    </row>
    <row r="1159" ht="14.25" customHeight="1">
      <c r="A1159" s="100">
        <v>37727.0</v>
      </c>
      <c r="B1159" s="100" t="s">
        <v>37932</v>
      </c>
      <c r="C1159" s="100" t="s">
        <v>35740</v>
      </c>
      <c r="D1159" s="100" t="s">
        <v>35737</v>
      </c>
      <c r="E1159" s="103" t="s">
        <v>37933</v>
      </c>
    </row>
    <row r="1160" ht="14.25" customHeight="1">
      <c r="A1160" s="100">
        <v>37728.0</v>
      </c>
      <c r="B1160" s="100" t="s">
        <v>37934</v>
      </c>
      <c r="C1160" s="100" t="s">
        <v>35740</v>
      </c>
      <c r="D1160" s="100" t="s">
        <v>35741</v>
      </c>
      <c r="E1160" s="103" t="s">
        <v>37935</v>
      </c>
    </row>
    <row r="1161" ht="14.25" customHeight="1">
      <c r="A1161" s="100">
        <v>37729.0</v>
      </c>
      <c r="B1161" s="100" t="s">
        <v>37936</v>
      </c>
      <c r="C1161" s="100" t="s">
        <v>35740</v>
      </c>
      <c r="D1161" s="100" t="s">
        <v>35741</v>
      </c>
      <c r="E1161" s="103" t="s">
        <v>37937</v>
      </c>
    </row>
    <row r="1162" ht="14.25" customHeight="1">
      <c r="A1162" s="100">
        <v>37730.0</v>
      </c>
      <c r="B1162" s="100" t="s">
        <v>37938</v>
      </c>
      <c r="C1162" s="100" t="s">
        <v>35740</v>
      </c>
      <c r="D1162" s="100" t="s">
        <v>35741</v>
      </c>
      <c r="E1162" s="103" t="s">
        <v>37939</v>
      </c>
    </row>
    <row r="1163" ht="14.25" customHeight="1">
      <c r="A1163" s="100">
        <v>37731.0</v>
      </c>
      <c r="B1163" s="100" t="s">
        <v>37940</v>
      </c>
      <c r="C1163" s="100" t="s">
        <v>35740</v>
      </c>
      <c r="D1163" s="100" t="s">
        <v>35741</v>
      </c>
      <c r="E1163" s="103" t="s">
        <v>37941</v>
      </c>
    </row>
    <row r="1164" ht="14.25" customHeight="1">
      <c r="A1164" s="100">
        <v>37732.0</v>
      </c>
      <c r="B1164" s="100" t="s">
        <v>37942</v>
      </c>
      <c r="C1164" s="100" t="s">
        <v>35740</v>
      </c>
      <c r="D1164" s="100" t="s">
        <v>35741</v>
      </c>
      <c r="E1164" s="103" t="s">
        <v>37943</v>
      </c>
    </row>
    <row r="1165" ht="14.25" customHeight="1">
      <c r="A1165" s="100">
        <v>42250.0</v>
      </c>
      <c r="B1165" s="100" t="s">
        <v>37944</v>
      </c>
      <c r="C1165" s="100" t="s">
        <v>37945</v>
      </c>
      <c r="D1165" s="100" t="s">
        <v>35741</v>
      </c>
      <c r="E1165" s="103" t="s">
        <v>37946</v>
      </c>
    </row>
    <row r="1166" ht="14.25" customHeight="1">
      <c r="A1166" s="100">
        <v>42256.0</v>
      </c>
      <c r="B1166" s="100" t="s">
        <v>37947</v>
      </c>
      <c r="C1166" s="100" t="s">
        <v>35889</v>
      </c>
      <c r="D1166" s="100" t="s">
        <v>35741</v>
      </c>
      <c r="E1166" s="103" t="s">
        <v>37948</v>
      </c>
    </row>
    <row r="1167" ht="14.25" customHeight="1">
      <c r="A1167" s="100">
        <v>4743.0</v>
      </c>
      <c r="B1167" s="100" t="s">
        <v>37949</v>
      </c>
      <c r="C1167" s="100" t="s">
        <v>36114</v>
      </c>
      <c r="D1167" s="100" t="s">
        <v>35741</v>
      </c>
      <c r="E1167" s="103" t="s">
        <v>37950</v>
      </c>
    </row>
    <row r="1168" ht="14.25" customHeight="1">
      <c r="A1168" s="100">
        <v>4744.0</v>
      </c>
      <c r="B1168" s="100" t="s">
        <v>37951</v>
      </c>
      <c r="C1168" s="100" t="s">
        <v>36114</v>
      </c>
      <c r="D1168" s="100" t="s">
        <v>35741</v>
      </c>
      <c r="E1168" s="103" t="s">
        <v>37952</v>
      </c>
    </row>
    <row r="1169" ht="14.25" customHeight="1">
      <c r="A1169" s="100">
        <v>4745.0</v>
      </c>
      <c r="B1169" s="100" t="s">
        <v>37953</v>
      </c>
      <c r="C1169" s="100" t="s">
        <v>36114</v>
      </c>
      <c r="D1169" s="100" t="s">
        <v>35741</v>
      </c>
      <c r="E1169" s="103" t="s">
        <v>37954</v>
      </c>
    </row>
    <row r="1170" ht="14.25" customHeight="1">
      <c r="A1170" s="100">
        <v>36496.0</v>
      </c>
      <c r="B1170" s="100" t="s">
        <v>37955</v>
      </c>
      <c r="C1170" s="100" t="s">
        <v>35740</v>
      </c>
      <c r="D1170" s="100" t="s">
        <v>35767</v>
      </c>
      <c r="E1170" s="103" t="s">
        <v>37956</v>
      </c>
    </row>
    <row r="1171" ht="14.25" customHeight="1">
      <c r="A1171" s="100">
        <v>10630.0</v>
      </c>
      <c r="B1171" s="100" t="s">
        <v>37957</v>
      </c>
      <c r="C1171" s="100" t="s">
        <v>35740</v>
      </c>
      <c r="D1171" s="100" t="s">
        <v>35767</v>
      </c>
      <c r="E1171" s="103" t="s">
        <v>37958</v>
      </c>
    </row>
    <row r="1172" ht="14.25" customHeight="1">
      <c r="A1172" s="100">
        <v>37762.0</v>
      </c>
      <c r="B1172" s="100" t="s">
        <v>37959</v>
      </c>
      <c r="C1172" s="100" t="s">
        <v>35740</v>
      </c>
      <c r="D1172" s="100" t="s">
        <v>35767</v>
      </c>
      <c r="E1172" s="103" t="s">
        <v>37960</v>
      </c>
    </row>
    <row r="1173" ht="14.25" customHeight="1">
      <c r="A1173" s="100">
        <v>37763.0</v>
      </c>
      <c r="B1173" s="100" t="s">
        <v>37961</v>
      </c>
      <c r="C1173" s="100" t="s">
        <v>35740</v>
      </c>
      <c r="D1173" s="100" t="s">
        <v>35767</v>
      </c>
      <c r="E1173" s="103" t="s">
        <v>37962</v>
      </c>
    </row>
    <row r="1174" ht="14.25" customHeight="1">
      <c r="A1174" s="100">
        <v>41992.0</v>
      </c>
      <c r="B1174" s="100" t="s">
        <v>37963</v>
      </c>
      <c r="C1174" s="100" t="s">
        <v>35740</v>
      </c>
      <c r="D1174" s="100" t="s">
        <v>35767</v>
      </c>
      <c r="E1174" s="103" t="s">
        <v>37964</v>
      </c>
    </row>
    <row r="1175" ht="14.25" customHeight="1">
      <c r="A1175" s="100">
        <v>13215.0</v>
      </c>
      <c r="B1175" s="100" t="s">
        <v>37965</v>
      </c>
      <c r="C1175" s="100" t="s">
        <v>35740</v>
      </c>
      <c r="D1175" s="100" t="s">
        <v>35767</v>
      </c>
      <c r="E1175" s="103" t="s">
        <v>37966</v>
      </c>
    </row>
    <row r="1176" ht="14.25" customHeight="1">
      <c r="A1176" s="100">
        <v>4235.0</v>
      </c>
      <c r="B1176" s="100" t="s">
        <v>37967</v>
      </c>
      <c r="C1176" s="100" t="s">
        <v>36117</v>
      </c>
      <c r="D1176" s="100" t="s">
        <v>35741</v>
      </c>
      <c r="E1176" s="103" t="s">
        <v>37968</v>
      </c>
    </row>
    <row r="1177" ht="14.25" customHeight="1">
      <c r="A1177" s="100">
        <v>40976.0</v>
      </c>
      <c r="B1177" s="100" t="s">
        <v>37969</v>
      </c>
      <c r="C1177" s="100" t="s">
        <v>36120</v>
      </c>
      <c r="D1177" s="100" t="s">
        <v>35741</v>
      </c>
      <c r="E1177" s="103" t="s">
        <v>37970</v>
      </c>
    </row>
    <row r="1178" ht="14.25" customHeight="1">
      <c r="A1178" s="100">
        <v>39013.0</v>
      </c>
      <c r="B1178" s="100" t="s">
        <v>37971</v>
      </c>
      <c r="C1178" s="100" t="s">
        <v>35740</v>
      </c>
      <c r="D1178" s="100" t="s">
        <v>35741</v>
      </c>
      <c r="E1178" s="103" t="s">
        <v>37972</v>
      </c>
    </row>
    <row r="1179" ht="14.25" customHeight="1">
      <c r="A1179" s="100">
        <v>43091.0</v>
      </c>
      <c r="B1179" s="100" t="s">
        <v>37973</v>
      </c>
      <c r="C1179" s="100" t="s">
        <v>35740</v>
      </c>
      <c r="D1179" s="100" t="s">
        <v>35741</v>
      </c>
      <c r="E1179" s="103" t="s">
        <v>37974</v>
      </c>
    </row>
    <row r="1180" ht="14.25" customHeight="1">
      <c r="A1180" s="100">
        <v>43092.0</v>
      </c>
      <c r="B1180" s="100" t="s">
        <v>37975</v>
      </c>
      <c r="C1180" s="100" t="s">
        <v>35740</v>
      </c>
      <c r="D1180" s="100" t="s">
        <v>35741</v>
      </c>
      <c r="E1180" s="103" t="s">
        <v>37976</v>
      </c>
    </row>
    <row r="1181" ht="14.25" customHeight="1">
      <c r="A1181" s="100">
        <v>43089.0</v>
      </c>
      <c r="B1181" s="100" t="s">
        <v>37977</v>
      </c>
      <c r="C1181" s="100" t="s">
        <v>35740</v>
      </c>
      <c r="D1181" s="100" t="s">
        <v>35741</v>
      </c>
      <c r="E1181" s="103" t="s">
        <v>37978</v>
      </c>
    </row>
    <row r="1182" ht="14.25" customHeight="1">
      <c r="A1182" s="100">
        <v>43090.0</v>
      </c>
      <c r="B1182" s="100" t="s">
        <v>37979</v>
      </c>
      <c r="C1182" s="100" t="s">
        <v>35740</v>
      </c>
      <c r="D1182" s="100" t="s">
        <v>35741</v>
      </c>
      <c r="E1182" s="103" t="s">
        <v>37980</v>
      </c>
    </row>
    <row r="1183" ht="14.25" customHeight="1">
      <c r="A1183" s="100">
        <v>41967.0</v>
      </c>
      <c r="B1183" s="100" t="s">
        <v>37981</v>
      </c>
      <c r="C1183" s="100" t="s">
        <v>35782</v>
      </c>
      <c r="D1183" s="100" t="s">
        <v>35741</v>
      </c>
      <c r="E1183" s="103" t="s">
        <v>37982</v>
      </c>
    </row>
    <row r="1184" ht="14.25" customHeight="1">
      <c r="A1184" s="100">
        <v>12760.0</v>
      </c>
      <c r="B1184" s="100" t="s">
        <v>37983</v>
      </c>
      <c r="C1184" s="100" t="s">
        <v>35736</v>
      </c>
      <c r="D1184" s="100" t="s">
        <v>35741</v>
      </c>
      <c r="E1184" s="103" t="s">
        <v>37984</v>
      </c>
    </row>
    <row r="1185" ht="14.25" customHeight="1">
      <c r="A1185" s="100">
        <v>12759.0</v>
      </c>
      <c r="B1185" s="100" t="s">
        <v>37985</v>
      </c>
      <c r="C1185" s="100" t="s">
        <v>35736</v>
      </c>
      <c r="D1185" s="100" t="s">
        <v>35741</v>
      </c>
      <c r="E1185" s="103" t="s">
        <v>37986</v>
      </c>
    </row>
    <row r="1186" ht="14.25" customHeight="1">
      <c r="A1186" s="100">
        <v>43105.0</v>
      </c>
      <c r="B1186" s="100" t="s">
        <v>37987</v>
      </c>
      <c r="C1186" s="100" t="s">
        <v>35889</v>
      </c>
      <c r="D1186" s="100" t="s">
        <v>35741</v>
      </c>
      <c r="E1186" s="103" t="s">
        <v>37988</v>
      </c>
    </row>
    <row r="1187" ht="14.25" customHeight="1">
      <c r="A1187" s="100">
        <v>40424.0</v>
      </c>
      <c r="B1187" s="100" t="s">
        <v>37989</v>
      </c>
      <c r="C1187" s="100" t="s">
        <v>35889</v>
      </c>
      <c r="D1187" s="100" t="s">
        <v>35741</v>
      </c>
      <c r="E1187" s="103" t="s">
        <v>37990</v>
      </c>
    </row>
    <row r="1188" ht="14.25" customHeight="1">
      <c r="A1188" s="100">
        <v>1325.0</v>
      </c>
      <c r="B1188" s="100" t="s">
        <v>37991</v>
      </c>
      <c r="C1188" s="100" t="s">
        <v>35889</v>
      </c>
      <c r="D1188" s="100" t="s">
        <v>35741</v>
      </c>
      <c r="E1188" s="103" t="s">
        <v>37992</v>
      </c>
    </row>
    <row r="1189" ht="14.25" customHeight="1">
      <c r="A1189" s="100">
        <v>1327.0</v>
      </c>
      <c r="B1189" s="100" t="s">
        <v>37993</v>
      </c>
      <c r="C1189" s="100" t="s">
        <v>35889</v>
      </c>
      <c r="D1189" s="100" t="s">
        <v>35741</v>
      </c>
      <c r="E1189" s="103" t="s">
        <v>37994</v>
      </c>
    </row>
    <row r="1190" ht="14.25" customHeight="1">
      <c r="A1190" s="100">
        <v>1328.0</v>
      </c>
      <c r="B1190" s="100" t="s">
        <v>37995</v>
      </c>
      <c r="C1190" s="100" t="s">
        <v>35889</v>
      </c>
      <c r="D1190" s="100" t="s">
        <v>35741</v>
      </c>
      <c r="E1190" s="103" t="s">
        <v>37996</v>
      </c>
    </row>
    <row r="1191" ht="14.25" customHeight="1">
      <c r="A1191" s="100">
        <v>1321.0</v>
      </c>
      <c r="B1191" s="100" t="s">
        <v>37997</v>
      </c>
      <c r="C1191" s="100" t="s">
        <v>35889</v>
      </c>
      <c r="D1191" s="100" t="s">
        <v>35741</v>
      </c>
      <c r="E1191" s="103" t="s">
        <v>37998</v>
      </c>
    </row>
    <row r="1192" ht="14.25" customHeight="1">
      <c r="A1192" s="100">
        <v>1318.0</v>
      </c>
      <c r="B1192" s="100" t="s">
        <v>37999</v>
      </c>
      <c r="C1192" s="100" t="s">
        <v>35889</v>
      </c>
      <c r="D1192" s="100" t="s">
        <v>35741</v>
      </c>
      <c r="E1192" s="103" t="s">
        <v>38000</v>
      </c>
    </row>
    <row r="1193" ht="14.25" customHeight="1">
      <c r="A1193" s="100">
        <v>1322.0</v>
      </c>
      <c r="B1193" s="100" t="s">
        <v>38001</v>
      </c>
      <c r="C1193" s="100" t="s">
        <v>35889</v>
      </c>
      <c r="D1193" s="100" t="s">
        <v>35741</v>
      </c>
      <c r="E1193" s="103" t="s">
        <v>38002</v>
      </c>
    </row>
    <row r="1194" ht="14.25" customHeight="1">
      <c r="A1194" s="100">
        <v>1323.0</v>
      </c>
      <c r="B1194" s="100" t="s">
        <v>38003</v>
      </c>
      <c r="C1194" s="100" t="s">
        <v>35889</v>
      </c>
      <c r="D1194" s="100" t="s">
        <v>35741</v>
      </c>
      <c r="E1194" s="103" t="s">
        <v>38002</v>
      </c>
    </row>
    <row r="1195" ht="14.25" customHeight="1">
      <c r="A1195" s="100">
        <v>1319.0</v>
      </c>
      <c r="B1195" s="100" t="s">
        <v>38004</v>
      </c>
      <c r="C1195" s="100" t="s">
        <v>35889</v>
      </c>
      <c r="D1195" s="100" t="s">
        <v>35741</v>
      </c>
      <c r="E1195" s="103" t="s">
        <v>38005</v>
      </c>
    </row>
    <row r="1196" ht="14.25" customHeight="1">
      <c r="A1196" s="100">
        <v>11026.0</v>
      </c>
      <c r="B1196" s="100" t="s">
        <v>38006</v>
      </c>
      <c r="C1196" s="100" t="s">
        <v>35889</v>
      </c>
      <c r="D1196" s="100" t="s">
        <v>35741</v>
      </c>
      <c r="E1196" s="103" t="s">
        <v>37794</v>
      </c>
    </row>
    <row r="1197" ht="14.25" customHeight="1">
      <c r="A1197" s="100">
        <v>11027.0</v>
      </c>
      <c r="B1197" s="100" t="s">
        <v>38007</v>
      </c>
      <c r="C1197" s="100" t="s">
        <v>35889</v>
      </c>
      <c r="D1197" s="100" t="s">
        <v>35741</v>
      </c>
      <c r="E1197" s="103" t="s">
        <v>35894</v>
      </c>
    </row>
    <row r="1198" ht="14.25" customHeight="1">
      <c r="A1198" s="100">
        <v>11046.0</v>
      </c>
      <c r="B1198" s="100" t="s">
        <v>38008</v>
      </c>
      <c r="C1198" s="100" t="s">
        <v>35889</v>
      </c>
      <c r="D1198" s="100" t="s">
        <v>35741</v>
      </c>
      <c r="E1198" s="103" t="s">
        <v>38009</v>
      </c>
    </row>
    <row r="1199" ht="14.25" customHeight="1">
      <c r="A1199" s="100">
        <v>11047.0</v>
      </c>
      <c r="B1199" s="100" t="s">
        <v>38010</v>
      </c>
      <c r="C1199" s="100" t="s">
        <v>35889</v>
      </c>
      <c r="D1199" s="100" t="s">
        <v>35741</v>
      </c>
      <c r="E1199" s="103" t="s">
        <v>38011</v>
      </c>
    </row>
    <row r="1200" ht="14.25" customHeight="1">
      <c r="A1200" s="100">
        <v>43668.0</v>
      </c>
      <c r="B1200" s="100" t="s">
        <v>38012</v>
      </c>
      <c r="C1200" s="100" t="s">
        <v>35889</v>
      </c>
      <c r="D1200" s="100" t="s">
        <v>35741</v>
      </c>
      <c r="E1200" s="103" t="s">
        <v>38013</v>
      </c>
    </row>
    <row r="1201" ht="14.25" customHeight="1">
      <c r="A1201" s="100">
        <v>11049.0</v>
      </c>
      <c r="B1201" s="100" t="s">
        <v>38014</v>
      </c>
      <c r="C1201" s="100" t="s">
        <v>35889</v>
      </c>
      <c r="D1201" s="100" t="s">
        <v>35737</v>
      </c>
      <c r="E1201" s="103" t="s">
        <v>38015</v>
      </c>
    </row>
    <row r="1202" ht="14.25" customHeight="1">
      <c r="A1202" s="100">
        <v>43106.0</v>
      </c>
      <c r="B1202" s="100" t="s">
        <v>38016</v>
      </c>
      <c r="C1202" s="100" t="s">
        <v>35889</v>
      </c>
      <c r="D1202" s="100" t="s">
        <v>35741</v>
      </c>
      <c r="E1202" s="103" t="s">
        <v>38017</v>
      </c>
    </row>
    <row r="1203" ht="14.25" customHeight="1">
      <c r="A1203" s="100">
        <v>11051.0</v>
      </c>
      <c r="B1203" s="100" t="s">
        <v>38018</v>
      </c>
      <c r="C1203" s="100" t="s">
        <v>35889</v>
      </c>
      <c r="D1203" s="100" t="s">
        <v>35741</v>
      </c>
      <c r="E1203" s="103" t="s">
        <v>38019</v>
      </c>
    </row>
    <row r="1204" ht="14.25" customHeight="1">
      <c r="A1204" s="100">
        <v>11061.0</v>
      </c>
      <c r="B1204" s="100" t="s">
        <v>38020</v>
      </c>
      <c r="C1204" s="100" t="s">
        <v>35889</v>
      </c>
      <c r="D1204" s="100" t="s">
        <v>35741</v>
      </c>
      <c r="E1204" s="103" t="s">
        <v>38021</v>
      </c>
    </row>
    <row r="1205" ht="14.25" customHeight="1">
      <c r="A1205" s="100">
        <v>43667.0</v>
      </c>
      <c r="B1205" s="100" t="s">
        <v>38022</v>
      </c>
      <c r="C1205" s="100" t="s">
        <v>35889</v>
      </c>
      <c r="D1205" s="100" t="s">
        <v>35741</v>
      </c>
      <c r="E1205" s="103" t="s">
        <v>38023</v>
      </c>
    </row>
    <row r="1206" ht="14.25" customHeight="1">
      <c r="A1206" s="100">
        <v>1333.0</v>
      </c>
      <c r="B1206" s="100" t="s">
        <v>38024</v>
      </c>
      <c r="C1206" s="100" t="s">
        <v>35889</v>
      </c>
      <c r="D1206" s="100" t="s">
        <v>35741</v>
      </c>
      <c r="E1206" s="103" t="s">
        <v>38025</v>
      </c>
    </row>
    <row r="1207" ht="14.25" customHeight="1">
      <c r="A1207" s="100">
        <v>1330.0</v>
      </c>
      <c r="B1207" s="100" t="s">
        <v>38026</v>
      </c>
      <c r="C1207" s="100" t="s">
        <v>35889</v>
      </c>
      <c r="D1207" s="100" t="s">
        <v>35741</v>
      </c>
      <c r="E1207" s="103" t="s">
        <v>38027</v>
      </c>
    </row>
    <row r="1208" ht="14.25" customHeight="1">
      <c r="A1208" s="100">
        <v>10957.0</v>
      </c>
      <c r="B1208" s="100" t="s">
        <v>38028</v>
      </c>
      <c r="C1208" s="100" t="s">
        <v>35889</v>
      </c>
      <c r="D1208" s="100" t="s">
        <v>35741</v>
      </c>
      <c r="E1208" s="103" t="s">
        <v>38029</v>
      </c>
    </row>
    <row r="1209" ht="14.25" customHeight="1">
      <c r="A1209" s="100">
        <v>1332.0</v>
      </c>
      <c r="B1209" s="100" t="s">
        <v>38030</v>
      </c>
      <c r="C1209" s="100" t="s">
        <v>35889</v>
      </c>
      <c r="D1209" s="100" t="s">
        <v>35741</v>
      </c>
      <c r="E1209" s="103" t="s">
        <v>38031</v>
      </c>
    </row>
    <row r="1210" ht="14.25" customHeight="1">
      <c r="A1210" s="100">
        <v>1334.0</v>
      </c>
      <c r="B1210" s="100" t="s">
        <v>38032</v>
      </c>
      <c r="C1210" s="100" t="s">
        <v>35889</v>
      </c>
      <c r="D1210" s="100" t="s">
        <v>35741</v>
      </c>
      <c r="E1210" s="103" t="s">
        <v>38033</v>
      </c>
    </row>
    <row r="1211" ht="14.25" customHeight="1">
      <c r="A1211" s="100">
        <v>1335.0</v>
      </c>
      <c r="B1211" s="100" t="s">
        <v>38034</v>
      </c>
      <c r="C1211" s="100" t="s">
        <v>35889</v>
      </c>
      <c r="D1211" s="100" t="s">
        <v>35741</v>
      </c>
      <c r="E1211" s="103" t="s">
        <v>38035</v>
      </c>
    </row>
    <row r="1212" ht="14.25" customHeight="1">
      <c r="A1212" s="100">
        <v>40425.0</v>
      </c>
      <c r="B1212" s="100" t="s">
        <v>38036</v>
      </c>
      <c r="C1212" s="100" t="s">
        <v>35889</v>
      </c>
      <c r="D1212" s="100" t="s">
        <v>35741</v>
      </c>
      <c r="E1212" s="103" t="s">
        <v>38037</v>
      </c>
    </row>
    <row r="1213" ht="14.25" customHeight="1">
      <c r="A1213" s="100">
        <v>1337.0</v>
      </c>
      <c r="B1213" s="100" t="s">
        <v>38038</v>
      </c>
      <c r="C1213" s="100" t="s">
        <v>35889</v>
      </c>
      <c r="D1213" s="100" t="s">
        <v>35741</v>
      </c>
      <c r="E1213" s="103" t="s">
        <v>38029</v>
      </c>
    </row>
    <row r="1214" ht="14.25" customHeight="1">
      <c r="A1214" s="100">
        <v>1338.0</v>
      </c>
      <c r="B1214" s="100" t="s">
        <v>38039</v>
      </c>
      <c r="C1214" s="100" t="s">
        <v>35736</v>
      </c>
      <c r="D1214" s="100" t="s">
        <v>35737</v>
      </c>
      <c r="E1214" s="103" t="s">
        <v>38040</v>
      </c>
    </row>
    <row r="1215" ht="14.25" customHeight="1">
      <c r="A1215" s="100">
        <v>1340.0</v>
      </c>
      <c r="B1215" s="100" t="s">
        <v>38041</v>
      </c>
      <c r="C1215" s="100" t="s">
        <v>35736</v>
      </c>
      <c r="D1215" s="100" t="s">
        <v>35741</v>
      </c>
      <c r="E1215" s="103" t="s">
        <v>38042</v>
      </c>
    </row>
    <row r="1216" ht="14.25" customHeight="1">
      <c r="A1216" s="100">
        <v>1341.0</v>
      </c>
      <c r="B1216" s="100" t="s">
        <v>38043</v>
      </c>
      <c r="C1216" s="100" t="s">
        <v>35736</v>
      </c>
      <c r="D1216" s="100" t="s">
        <v>35741</v>
      </c>
      <c r="E1216" s="103" t="s">
        <v>38044</v>
      </c>
    </row>
    <row r="1217" ht="14.25" customHeight="1">
      <c r="A1217" s="100">
        <v>11134.0</v>
      </c>
      <c r="B1217" s="100" t="s">
        <v>38045</v>
      </c>
      <c r="C1217" s="100" t="s">
        <v>35736</v>
      </c>
      <c r="D1217" s="100" t="s">
        <v>35737</v>
      </c>
      <c r="E1217" s="103" t="s">
        <v>38046</v>
      </c>
    </row>
    <row r="1218" ht="14.25" customHeight="1">
      <c r="A1218" s="100">
        <v>11135.0</v>
      </c>
      <c r="B1218" s="100" t="s">
        <v>38047</v>
      </c>
      <c r="C1218" s="100" t="s">
        <v>35736</v>
      </c>
      <c r="D1218" s="100" t="s">
        <v>35741</v>
      </c>
      <c r="E1218" s="103" t="s">
        <v>38048</v>
      </c>
    </row>
    <row r="1219" ht="14.25" customHeight="1">
      <c r="A1219" s="100">
        <v>11136.0</v>
      </c>
      <c r="B1219" s="100" t="s">
        <v>38049</v>
      </c>
      <c r="C1219" s="100" t="s">
        <v>35736</v>
      </c>
      <c r="D1219" s="100" t="s">
        <v>35741</v>
      </c>
      <c r="E1219" s="103" t="s">
        <v>38050</v>
      </c>
    </row>
    <row r="1220" ht="14.25" customHeight="1">
      <c r="A1220" s="100">
        <v>34743.0</v>
      </c>
      <c r="B1220" s="100" t="s">
        <v>38051</v>
      </c>
      <c r="C1220" s="100" t="s">
        <v>35736</v>
      </c>
      <c r="D1220" s="100" t="s">
        <v>35741</v>
      </c>
      <c r="E1220" s="103" t="s">
        <v>38052</v>
      </c>
    </row>
    <row r="1221" ht="14.25" customHeight="1">
      <c r="A1221" s="100">
        <v>11137.0</v>
      </c>
      <c r="B1221" s="100" t="s">
        <v>38053</v>
      </c>
      <c r="C1221" s="100" t="s">
        <v>35736</v>
      </c>
      <c r="D1221" s="100" t="s">
        <v>35741</v>
      </c>
      <c r="E1221" s="103" t="s">
        <v>38054</v>
      </c>
    </row>
    <row r="1222" ht="14.25" customHeight="1">
      <c r="A1222" s="100">
        <v>34745.0</v>
      </c>
      <c r="B1222" s="100" t="s">
        <v>38055</v>
      </c>
      <c r="C1222" s="100" t="s">
        <v>35736</v>
      </c>
      <c r="D1222" s="100" t="s">
        <v>35741</v>
      </c>
      <c r="E1222" s="103" t="s">
        <v>38056</v>
      </c>
    </row>
    <row r="1223" ht="14.25" customHeight="1">
      <c r="A1223" s="100">
        <v>34746.0</v>
      </c>
      <c r="B1223" s="100" t="s">
        <v>38057</v>
      </c>
      <c r="C1223" s="100" t="s">
        <v>35736</v>
      </c>
      <c r="D1223" s="100" t="s">
        <v>35741</v>
      </c>
      <c r="E1223" s="103" t="s">
        <v>38058</v>
      </c>
    </row>
    <row r="1224" ht="14.25" customHeight="1">
      <c r="A1224" s="100">
        <v>1360.0</v>
      </c>
      <c r="B1224" s="100" t="s">
        <v>38059</v>
      </c>
      <c r="C1224" s="100" t="s">
        <v>35736</v>
      </c>
      <c r="D1224" s="100" t="s">
        <v>35741</v>
      </c>
      <c r="E1224" s="103" t="s">
        <v>38060</v>
      </c>
    </row>
    <row r="1225" ht="14.25" customHeight="1">
      <c r="A1225" s="100">
        <v>1346.0</v>
      </c>
      <c r="B1225" s="100" t="s">
        <v>38061</v>
      </c>
      <c r="C1225" s="100" t="s">
        <v>35736</v>
      </c>
      <c r="D1225" s="100" t="s">
        <v>35741</v>
      </c>
      <c r="E1225" s="103" t="s">
        <v>38062</v>
      </c>
    </row>
    <row r="1226" ht="14.25" customHeight="1">
      <c r="A1226" s="100">
        <v>1345.0</v>
      </c>
      <c r="B1226" s="100" t="s">
        <v>38063</v>
      </c>
      <c r="C1226" s="100" t="s">
        <v>35736</v>
      </c>
      <c r="D1226" s="100" t="s">
        <v>35741</v>
      </c>
      <c r="E1226" s="103" t="s">
        <v>38064</v>
      </c>
    </row>
    <row r="1227" ht="14.25" customHeight="1">
      <c r="A1227" s="100">
        <v>1347.0</v>
      </c>
      <c r="B1227" s="100" t="s">
        <v>38065</v>
      </c>
      <c r="C1227" s="100" t="s">
        <v>35736</v>
      </c>
      <c r="D1227" s="100" t="s">
        <v>35737</v>
      </c>
      <c r="E1227" s="103" t="s">
        <v>38066</v>
      </c>
    </row>
    <row r="1228" ht="14.25" customHeight="1">
      <c r="A1228" s="100">
        <v>1355.0</v>
      </c>
      <c r="B1228" s="100" t="s">
        <v>38067</v>
      </c>
      <c r="C1228" s="100" t="s">
        <v>35736</v>
      </c>
      <c r="D1228" s="100" t="s">
        <v>35741</v>
      </c>
      <c r="E1228" s="103" t="s">
        <v>38068</v>
      </c>
    </row>
    <row r="1229" ht="14.25" customHeight="1">
      <c r="A1229" s="100">
        <v>1358.0</v>
      </c>
      <c r="B1229" s="100" t="s">
        <v>38069</v>
      </c>
      <c r="C1229" s="100" t="s">
        <v>35736</v>
      </c>
      <c r="D1229" s="100" t="s">
        <v>35741</v>
      </c>
      <c r="E1229" s="103" t="s">
        <v>38042</v>
      </c>
    </row>
    <row r="1230" ht="14.25" customHeight="1">
      <c r="A1230" s="100">
        <v>34659.0</v>
      </c>
      <c r="B1230" s="100" t="s">
        <v>38070</v>
      </c>
      <c r="C1230" s="100" t="s">
        <v>35736</v>
      </c>
      <c r="D1230" s="100" t="s">
        <v>35741</v>
      </c>
      <c r="E1230" s="103" t="s">
        <v>38071</v>
      </c>
    </row>
    <row r="1231" ht="14.25" customHeight="1">
      <c r="A1231" s="100">
        <v>34514.0</v>
      </c>
      <c r="B1231" s="100" t="s">
        <v>38072</v>
      </c>
      <c r="C1231" s="100" t="s">
        <v>35736</v>
      </c>
      <c r="D1231" s="100" t="s">
        <v>35737</v>
      </c>
      <c r="E1231" s="103" t="s">
        <v>38073</v>
      </c>
    </row>
    <row r="1232" ht="14.25" customHeight="1">
      <c r="A1232" s="100">
        <v>34660.0</v>
      </c>
      <c r="B1232" s="100" t="s">
        <v>38074</v>
      </c>
      <c r="C1232" s="100" t="s">
        <v>35736</v>
      </c>
      <c r="D1232" s="100" t="s">
        <v>35741</v>
      </c>
      <c r="E1232" s="103" t="s">
        <v>38075</v>
      </c>
    </row>
    <row r="1233" ht="14.25" customHeight="1">
      <c r="A1233" s="100">
        <v>34661.0</v>
      </c>
      <c r="B1233" s="100" t="s">
        <v>38076</v>
      </c>
      <c r="C1233" s="100" t="s">
        <v>35736</v>
      </c>
      <c r="D1233" s="100" t="s">
        <v>35741</v>
      </c>
      <c r="E1233" s="103" t="s">
        <v>38077</v>
      </c>
    </row>
    <row r="1234" ht="14.25" customHeight="1">
      <c r="A1234" s="100">
        <v>34667.0</v>
      </c>
      <c r="B1234" s="100" t="s">
        <v>38078</v>
      </c>
      <c r="C1234" s="100" t="s">
        <v>35736</v>
      </c>
      <c r="D1234" s="100" t="s">
        <v>35741</v>
      </c>
      <c r="E1234" s="103" t="s">
        <v>38079</v>
      </c>
    </row>
    <row r="1235" ht="14.25" customHeight="1">
      <c r="A1235" s="100">
        <v>34668.0</v>
      </c>
      <c r="B1235" s="100" t="s">
        <v>38080</v>
      </c>
      <c r="C1235" s="100" t="s">
        <v>35736</v>
      </c>
      <c r="D1235" s="100" t="s">
        <v>35741</v>
      </c>
      <c r="E1235" s="103" t="s">
        <v>38081</v>
      </c>
    </row>
    <row r="1236" ht="14.25" customHeight="1">
      <c r="A1236" s="100">
        <v>34741.0</v>
      </c>
      <c r="B1236" s="100" t="s">
        <v>38082</v>
      </c>
      <c r="C1236" s="100" t="s">
        <v>35736</v>
      </c>
      <c r="D1236" s="100" t="s">
        <v>35741</v>
      </c>
      <c r="E1236" s="103" t="s">
        <v>38083</v>
      </c>
    </row>
    <row r="1237" ht="14.25" customHeight="1">
      <c r="A1237" s="100">
        <v>34664.0</v>
      </c>
      <c r="B1237" s="100" t="s">
        <v>38084</v>
      </c>
      <c r="C1237" s="100" t="s">
        <v>35736</v>
      </c>
      <c r="D1237" s="100" t="s">
        <v>35741</v>
      </c>
      <c r="E1237" s="103" t="s">
        <v>38085</v>
      </c>
    </row>
    <row r="1238" ht="14.25" customHeight="1">
      <c r="A1238" s="100">
        <v>34665.0</v>
      </c>
      <c r="B1238" s="100" t="s">
        <v>38086</v>
      </c>
      <c r="C1238" s="100" t="s">
        <v>35736</v>
      </c>
      <c r="D1238" s="100" t="s">
        <v>35741</v>
      </c>
      <c r="E1238" s="103" t="s">
        <v>38087</v>
      </c>
    </row>
    <row r="1239" ht="14.25" customHeight="1">
      <c r="A1239" s="100">
        <v>34666.0</v>
      </c>
      <c r="B1239" s="100" t="s">
        <v>38088</v>
      </c>
      <c r="C1239" s="100" t="s">
        <v>35736</v>
      </c>
      <c r="D1239" s="100" t="s">
        <v>35741</v>
      </c>
      <c r="E1239" s="103" t="s">
        <v>38089</v>
      </c>
    </row>
    <row r="1240" ht="14.25" customHeight="1">
      <c r="A1240" s="100">
        <v>34669.0</v>
      </c>
      <c r="B1240" s="100" t="s">
        <v>38090</v>
      </c>
      <c r="C1240" s="100" t="s">
        <v>35736</v>
      </c>
      <c r="D1240" s="100" t="s">
        <v>35741</v>
      </c>
      <c r="E1240" s="103" t="s">
        <v>37258</v>
      </c>
    </row>
    <row r="1241" ht="14.25" customHeight="1">
      <c r="A1241" s="100">
        <v>34670.0</v>
      </c>
      <c r="B1241" s="100" t="s">
        <v>38091</v>
      </c>
      <c r="C1241" s="100" t="s">
        <v>35736</v>
      </c>
      <c r="D1241" s="100" t="s">
        <v>35741</v>
      </c>
      <c r="E1241" s="103" t="s">
        <v>38092</v>
      </c>
    </row>
    <row r="1242" ht="14.25" customHeight="1">
      <c r="A1242" s="100">
        <v>34671.0</v>
      </c>
      <c r="B1242" s="100" t="s">
        <v>38093</v>
      </c>
      <c r="C1242" s="100" t="s">
        <v>35736</v>
      </c>
      <c r="D1242" s="100" t="s">
        <v>35741</v>
      </c>
      <c r="E1242" s="103" t="s">
        <v>38094</v>
      </c>
    </row>
    <row r="1243" ht="14.25" customHeight="1">
      <c r="A1243" s="100">
        <v>34672.0</v>
      </c>
      <c r="B1243" s="100" t="s">
        <v>38095</v>
      </c>
      <c r="C1243" s="100" t="s">
        <v>35736</v>
      </c>
      <c r="D1243" s="100" t="s">
        <v>35741</v>
      </c>
      <c r="E1243" s="103" t="s">
        <v>38096</v>
      </c>
    </row>
    <row r="1244" ht="14.25" customHeight="1">
      <c r="A1244" s="100">
        <v>34673.0</v>
      </c>
      <c r="B1244" s="100" t="s">
        <v>38097</v>
      </c>
      <c r="C1244" s="100" t="s">
        <v>35736</v>
      </c>
      <c r="D1244" s="100" t="s">
        <v>35741</v>
      </c>
      <c r="E1244" s="103" t="s">
        <v>38098</v>
      </c>
    </row>
    <row r="1245" ht="14.25" customHeight="1">
      <c r="A1245" s="100">
        <v>34674.0</v>
      </c>
      <c r="B1245" s="100" t="s">
        <v>38099</v>
      </c>
      <c r="C1245" s="100" t="s">
        <v>35736</v>
      </c>
      <c r="D1245" s="100" t="s">
        <v>35741</v>
      </c>
      <c r="E1245" s="103" t="s">
        <v>38100</v>
      </c>
    </row>
    <row r="1246" ht="14.25" customHeight="1">
      <c r="A1246" s="100">
        <v>34675.0</v>
      </c>
      <c r="B1246" s="100" t="s">
        <v>38101</v>
      </c>
      <c r="C1246" s="100" t="s">
        <v>35736</v>
      </c>
      <c r="D1246" s="100" t="s">
        <v>35741</v>
      </c>
      <c r="E1246" s="103" t="s">
        <v>38102</v>
      </c>
    </row>
    <row r="1247" ht="14.25" customHeight="1">
      <c r="A1247" s="100">
        <v>34676.0</v>
      </c>
      <c r="B1247" s="100" t="s">
        <v>38103</v>
      </c>
      <c r="C1247" s="100" t="s">
        <v>35736</v>
      </c>
      <c r="D1247" s="100" t="s">
        <v>35741</v>
      </c>
      <c r="E1247" s="103" t="s">
        <v>38104</v>
      </c>
    </row>
    <row r="1248" ht="14.25" customHeight="1">
      <c r="A1248" s="100">
        <v>34677.0</v>
      </c>
      <c r="B1248" s="100" t="s">
        <v>38105</v>
      </c>
      <c r="C1248" s="100" t="s">
        <v>35736</v>
      </c>
      <c r="D1248" s="100" t="s">
        <v>35741</v>
      </c>
      <c r="E1248" s="103" t="s">
        <v>38106</v>
      </c>
    </row>
    <row r="1249" ht="14.25" customHeight="1">
      <c r="A1249" s="100">
        <v>43126.0</v>
      </c>
      <c r="B1249" s="100" t="s">
        <v>38107</v>
      </c>
      <c r="C1249" s="100" t="s">
        <v>35736</v>
      </c>
      <c r="D1249" s="100" t="s">
        <v>35741</v>
      </c>
      <c r="E1249" s="103" t="s">
        <v>38108</v>
      </c>
    </row>
    <row r="1250" ht="14.25" customHeight="1">
      <c r="A1250" s="100">
        <v>43124.0</v>
      </c>
      <c r="B1250" s="100" t="s">
        <v>38109</v>
      </c>
      <c r="C1250" s="100" t="s">
        <v>35736</v>
      </c>
      <c r="D1250" s="100" t="s">
        <v>35741</v>
      </c>
      <c r="E1250" s="103" t="s">
        <v>38110</v>
      </c>
    </row>
    <row r="1251" ht="14.25" customHeight="1">
      <c r="A1251" s="100">
        <v>43125.0</v>
      </c>
      <c r="B1251" s="100" t="s">
        <v>38111</v>
      </c>
      <c r="C1251" s="100" t="s">
        <v>35736</v>
      </c>
      <c r="D1251" s="100" t="s">
        <v>35741</v>
      </c>
      <c r="E1251" s="103" t="s">
        <v>38112</v>
      </c>
    </row>
    <row r="1252" ht="14.25" customHeight="1">
      <c r="A1252" s="100">
        <v>40623.0</v>
      </c>
      <c r="B1252" s="100" t="s">
        <v>38113</v>
      </c>
      <c r="C1252" s="100" t="s">
        <v>36669</v>
      </c>
      <c r="D1252" s="100" t="s">
        <v>35741</v>
      </c>
      <c r="E1252" s="103" t="s">
        <v>38114</v>
      </c>
    </row>
    <row r="1253" ht="14.25" customHeight="1">
      <c r="A1253" s="100">
        <v>43701.0</v>
      </c>
      <c r="B1253" s="100" t="s">
        <v>38115</v>
      </c>
      <c r="C1253" s="100" t="s">
        <v>35889</v>
      </c>
      <c r="D1253" s="100" t="s">
        <v>35737</v>
      </c>
      <c r="E1253" s="103" t="s">
        <v>38116</v>
      </c>
    </row>
    <row r="1254" ht="14.25" customHeight="1">
      <c r="A1254" s="100">
        <v>12083.0</v>
      </c>
      <c r="B1254" s="100" t="s">
        <v>38117</v>
      </c>
      <c r="C1254" s="100" t="s">
        <v>35740</v>
      </c>
      <c r="D1254" s="100" t="s">
        <v>35767</v>
      </c>
      <c r="E1254" s="103" t="s">
        <v>38118</v>
      </c>
    </row>
    <row r="1255" ht="14.25" customHeight="1">
      <c r="A1255" s="100">
        <v>12081.0</v>
      </c>
      <c r="B1255" s="100" t="s">
        <v>38119</v>
      </c>
      <c r="C1255" s="100" t="s">
        <v>35740</v>
      </c>
      <c r="D1255" s="100" t="s">
        <v>35767</v>
      </c>
      <c r="E1255" s="103" t="s">
        <v>38120</v>
      </c>
    </row>
    <row r="1256" ht="14.25" customHeight="1">
      <c r="A1256" s="100">
        <v>12082.0</v>
      </c>
      <c r="B1256" s="100" t="s">
        <v>38121</v>
      </c>
      <c r="C1256" s="100" t="s">
        <v>35740</v>
      </c>
      <c r="D1256" s="100" t="s">
        <v>35767</v>
      </c>
      <c r="E1256" s="103" t="s">
        <v>38122</v>
      </c>
    </row>
    <row r="1257" ht="14.25" customHeight="1">
      <c r="A1257" s="100">
        <v>13354.0</v>
      </c>
      <c r="B1257" s="100" t="s">
        <v>38123</v>
      </c>
      <c r="C1257" s="100" t="s">
        <v>35740</v>
      </c>
      <c r="D1257" s="100" t="s">
        <v>35767</v>
      </c>
      <c r="E1257" s="103" t="s">
        <v>38124</v>
      </c>
    </row>
    <row r="1258" ht="14.25" customHeight="1">
      <c r="A1258" s="100">
        <v>14057.0</v>
      </c>
      <c r="B1258" s="100" t="s">
        <v>38125</v>
      </c>
      <c r="C1258" s="100" t="s">
        <v>35740</v>
      </c>
      <c r="D1258" s="100" t="s">
        <v>35767</v>
      </c>
      <c r="E1258" s="103" t="s">
        <v>38126</v>
      </c>
    </row>
    <row r="1259" ht="14.25" customHeight="1">
      <c r="A1259" s="100">
        <v>14058.0</v>
      </c>
      <c r="B1259" s="100" t="s">
        <v>38127</v>
      </c>
      <c r="C1259" s="100" t="s">
        <v>35740</v>
      </c>
      <c r="D1259" s="100" t="s">
        <v>35767</v>
      </c>
      <c r="E1259" s="103" t="s">
        <v>38128</v>
      </c>
    </row>
    <row r="1260" ht="14.25" customHeight="1">
      <c r="A1260" s="100">
        <v>20971.0</v>
      </c>
      <c r="B1260" s="100" t="s">
        <v>38129</v>
      </c>
      <c r="C1260" s="100" t="s">
        <v>35740</v>
      </c>
      <c r="D1260" s="100" t="s">
        <v>35741</v>
      </c>
      <c r="E1260" s="103" t="s">
        <v>37469</v>
      </c>
    </row>
    <row r="1261" ht="14.25" customHeight="1">
      <c r="A1261" s="100">
        <v>5047.0</v>
      </c>
      <c r="B1261" s="100" t="s">
        <v>38130</v>
      </c>
      <c r="C1261" s="100" t="s">
        <v>35740</v>
      </c>
      <c r="D1261" s="100" t="s">
        <v>35767</v>
      </c>
      <c r="E1261" s="103" t="s">
        <v>38131</v>
      </c>
    </row>
    <row r="1262" ht="14.25" customHeight="1">
      <c r="A1262" s="100">
        <v>13369.0</v>
      </c>
      <c r="B1262" s="100" t="s">
        <v>38132</v>
      </c>
      <c r="C1262" s="100" t="s">
        <v>35740</v>
      </c>
      <c r="D1262" s="100" t="s">
        <v>35767</v>
      </c>
      <c r="E1262" s="103" t="s">
        <v>38133</v>
      </c>
    </row>
    <row r="1263" ht="14.25" customHeight="1">
      <c r="A1263" s="100">
        <v>13370.0</v>
      </c>
      <c r="B1263" s="100" t="s">
        <v>38134</v>
      </c>
      <c r="C1263" s="100" t="s">
        <v>35740</v>
      </c>
      <c r="D1263" s="100" t="s">
        <v>35767</v>
      </c>
      <c r="E1263" s="103" t="s">
        <v>38135</v>
      </c>
    </row>
    <row r="1264" ht="14.25" customHeight="1">
      <c r="A1264" s="100">
        <v>13279.0</v>
      </c>
      <c r="B1264" s="100" t="s">
        <v>38136</v>
      </c>
      <c r="C1264" s="100" t="s">
        <v>35889</v>
      </c>
      <c r="D1264" s="100" t="s">
        <v>35741</v>
      </c>
      <c r="E1264" s="103" t="s">
        <v>38137</v>
      </c>
    </row>
    <row r="1265" ht="14.25" customHeight="1">
      <c r="A1265" s="100">
        <v>11977.0</v>
      </c>
      <c r="B1265" s="100" t="s">
        <v>38138</v>
      </c>
      <c r="C1265" s="100" t="s">
        <v>35740</v>
      </c>
      <c r="D1265" s="100" t="s">
        <v>35741</v>
      </c>
      <c r="E1265" s="103" t="s">
        <v>38139</v>
      </c>
    </row>
    <row r="1266" ht="14.25" customHeight="1">
      <c r="A1266" s="100">
        <v>11975.0</v>
      </c>
      <c r="B1266" s="100" t="s">
        <v>38140</v>
      </c>
      <c r="C1266" s="100" t="s">
        <v>35740</v>
      </c>
      <c r="D1266" s="100" t="s">
        <v>35741</v>
      </c>
      <c r="E1266" s="103" t="s">
        <v>35988</v>
      </c>
    </row>
    <row r="1267" ht="14.25" customHeight="1">
      <c r="A1267" s="100">
        <v>39746.0</v>
      </c>
      <c r="B1267" s="100" t="s">
        <v>38141</v>
      </c>
      <c r="C1267" s="100" t="s">
        <v>35740</v>
      </c>
      <c r="D1267" s="100" t="s">
        <v>35741</v>
      </c>
      <c r="E1267" s="103" t="s">
        <v>38142</v>
      </c>
    </row>
    <row r="1268" ht="14.25" customHeight="1">
      <c r="A1268" s="100">
        <v>11976.0</v>
      </c>
      <c r="B1268" s="100" t="s">
        <v>38143</v>
      </c>
      <c r="C1268" s="100" t="s">
        <v>35740</v>
      </c>
      <c r="D1268" s="100" t="s">
        <v>35741</v>
      </c>
      <c r="E1268" s="103" t="s">
        <v>38144</v>
      </c>
    </row>
    <row r="1269" ht="14.25" customHeight="1">
      <c r="A1269" s="100">
        <v>1368.0</v>
      </c>
      <c r="B1269" s="100" t="s">
        <v>38145</v>
      </c>
      <c r="C1269" s="100" t="s">
        <v>35740</v>
      </c>
      <c r="D1269" s="100" t="s">
        <v>35737</v>
      </c>
      <c r="E1269" s="103" t="s">
        <v>38146</v>
      </c>
    </row>
    <row r="1270" ht="14.25" customHeight="1">
      <c r="A1270" s="100">
        <v>1367.0</v>
      </c>
      <c r="B1270" s="100" t="s">
        <v>38147</v>
      </c>
      <c r="C1270" s="100" t="s">
        <v>35740</v>
      </c>
      <c r="D1270" s="100" t="s">
        <v>35741</v>
      </c>
      <c r="E1270" s="103" t="s">
        <v>38148</v>
      </c>
    </row>
    <row r="1271" ht="14.25" customHeight="1">
      <c r="A1271" s="100">
        <v>7608.0</v>
      </c>
      <c r="B1271" s="100" t="s">
        <v>38149</v>
      </c>
      <c r="C1271" s="100" t="s">
        <v>35740</v>
      </c>
      <c r="D1271" s="100" t="s">
        <v>35741</v>
      </c>
      <c r="E1271" s="103" t="s">
        <v>36034</v>
      </c>
    </row>
    <row r="1272" ht="14.25" customHeight="1">
      <c r="A1272" s="100">
        <v>41900.0</v>
      </c>
      <c r="B1272" s="100" t="s">
        <v>38150</v>
      </c>
      <c r="C1272" s="100" t="s">
        <v>35889</v>
      </c>
      <c r="D1272" s="100" t="s">
        <v>35737</v>
      </c>
      <c r="E1272" s="103" t="s">
        <v>38151</v>
      </c>
    </row>
    <row r="1273" ht="14.25" customHeight="1">
      <c r="A1273" s="100">
        <v>41899.0</v>
      </c>
      <c r="B1273" s="100" t="s">
        <v>38152</v>
      </c>
      <c r="C1273" s="100" t="s">
        <v>37945</v>
      </c>
      <c r="D1273" s="100" t="s">
        <v>35737</v>
      </c>
      <c r="E1273" s="103" t="s">
        <v>38153</v>
      </c>
    </row>
    <row r="1274" ht="14.25" customHeight="1">
      <c r="A1274" s="100">
        <v>1380.0</v>
      </c>
      <c r="B1274" s="100" t="s">
        <v>38154</v>
      </c>
      <c r="C1274" s="100" t="s">
        <v>35889</v>
      </c>
      <c r="D1274" s="100" t="s">
        <v>35741</v>
      </c>
      <c r="E1274" s="103" t="s">
        <v>38155</v>
      </c>
    </row>
    <row r="1275" ht="14.25" customHeight="1">
      <c r="A1275" s="100">
        <v>1375.0</v>
      </c>
      <c r="B1275" s="100" t="s">
        <v>38156</v>
      </c>
      <c r="C1275" s="100" t="s">
        <v>35889</v>
      </c>
      <c r="D1275" s="100" t="s">
        <v>35741</v>
      </c>
      <c r="E1275" s="103" t="s">
        <v>38157</v>
      </c>
    </row>
    <row r="1276" ht="14.25" customHeight="1">
      <c r="A1276" s="100">
        <v>1379.0</v>
      </c>
      <c r="B1276" s="100" t="s">
        <v>38158</v>
      </c>
      <c r="C1276" s="100" t="s">
        <v>35889</v>
      </c>
      <c r="D1276" s="100" t="s">
        <v>35741</v>
      </c>
      <c r="E1276" s="103" t="s">
        <v>38159</v>
      </c>
    </row>
    <row r="1277" ht="14.25" customHeight="1">
      <c r="A1277" s="100">
        <v>10511.0</v>
      </c>
      <c r="B1277" s="100" t="s">
        <v>38160</v>
      </c>
      <c r="C1277" s="100" t="s">
        <v>38161</v>
      </c>
      <c r="D1277" s="100" t="s">
        <v>35737</v>
      </c>
      <c r="E1277" s="103" t="s">
        <v>38162</v>
      </c>
    </row>
    <row r="1278" ht="14.25" customHeight="1">
      <c r="A1278" s="100">
        <v>13284.0</v>
      </c>
      <c r="B1278" s="100" t="s">
        <v>38163</v>
      </c>
      <c r="C1278" s="100" t="s">
        <v>35889</v>
      </c>
      <c r="D1278" s="100" t="s">
        <v>35741</v>
      </c>
      <c r="E1278" s="103" t="s">
        <v>38164</v>
      </c>
    </row>
    <row r="1279" ht="14.25" customHeight="1">
      <c r="A1279" s="100">
        <v>25974.0</v>
      </c>
      <c r="B1279" s="100" t="s">
        <v>38165</v>
      </c>
      <c r="C1279" s="100" t="s">
        <v>35889</v>
      </c>
      <c r="D1279" s="100" t="s">
        <v>35741</v>
      </c>
      <c r="E1279" s="103" t="s">
        <v>37781</v>
      </c>
    </row>
    <row r="1280" ht="14.25" customHeight="1">
      <c r="A1280" s="100">
        <v>1382.0</v>
      </c>
      <c r="B1280" s="100" t="s">
        <v>38166</v>
      </c>
      <c r="C1280" s="100" t="s">
        <v>38161</v>
      </c>
      <c r="D1280" s="100" t="s">
        <v>35741</v>
      </c>
      <c r="E1280" s="103" t="s">
        <v>38167</v>
      </c>
    </row>
    <row r="1281" ht="14.25" customHeight="1">
      <c r="A1281" s="100">
        <v>34753.0</v>
      </c>
      <c r="B1281" s="100" t="s">
        <v>38168</v>
      </c>
      <c r="C1281" s="100" t="s">
        <v>35889</v>
      </c>
      <c r="D1281" s="100" t="s">
        <v>35741</v>
      </c>
      <c r="E1281" s="103" t="s">
        <v>38169</v>
      </c>
    </row>
    <row r="1282" ht="14.25" customHeight="1">
      <c r="A1282" s="100">
        <v>420.0</v>
      </c>
      <c r="B1282" s="100" t="s">
        <v>38170</v>
      </c>
      <c r="C1282" s="100" t="s">
        <v>35740</v>
      </c>
      <c r="D1282" s="100" t="s">
        <v>35767</v>
      </c>
      <c r="E1282" s="103" t="s">
        <v>38171</v>
      </c>
    </row>
    <row r="1283" ht="14.25" customHeight="1">
      <c r="A1283" s="100">
        <v>12327.0</v>
      </c>
      <c r="B1283" s="100" t="s">
        <v>38172</v>
      </c>
      <c r="C1283" s="100" t="s">
        <v>35740</v>
      </c>
      <c r="D1283" s="100" t="s">
        <v>35767</v>
      </c>
      <c r="E1283" s="103" t="s">
        <v>38173</v>
      </c>
    </row>
    <row r="1284" ht="14.25" customHeight="1">
      <c r="A1284" s="100">
        <v>36148.0</v>
      </c>
      <c r="B1284" s="100" t="s">
        <v>38174</v>
      </c>
      <c r="C1284" s="100" t="s">
        <v>35740</v>
      </c>
      <c r="D1284" s="100" t="s">
        <v>35741</v>
      </c>
      <c r="E1284" s="103" t="s">
        <v>36966</v>
      </c>
    </row>
    <row r="1285" ht="14.25" customHeight="1">
      <c r="A1285" s="100">
        <v>12329.0</v>
      </c>
      <c r="B1285" s="100" t="s">
        <v>38175</v>
      </c>
      <c r="C1285" s="100" t="s">
        <v>35889</v>
      </c>
      <c r="D1285" s="100" t="s">
        <v>35741</v>
      </c>
      <c r="E1285" s="103" t="s">
        <v>38176</v>
      </c>
    </row>
    <row r="1286" ht="14.25" customHeight="1">
      <c r="A1286" s="100">
        <v>1339.0</v>
      </c>
      <c r="B1286" s="100" t="s">
        <v>38177</v>
      </c>
      <c r="C1286" s="100" t="s">
        <v>35889</v>
      </c>
      <c r="D1286" s="100" t="s">
        <v>35741</v>
      </c>
      <c r="E1286" s="103" t="s">
        <v>38178</v>
      </c>
    </row>
    <row r="1287" ht="14.25" customHeight="1">
      <c r="A1287" s="100">
        <v>11849.0</v>
      </c>
      <c r="B1287" s="100" t="s">
        <v>38179</v>
      </c>
      <c r="C1287" s="100" t="s">
        <v>35782</v>
      </c>
      <c r="D1287" s="100" t="s">
        <v>35741</v>
      </c>
      <c r="E1287" s="103" t="s">
        <v>38180</v>
      </c>
    </row>
    <row r="1288" ht="14.25" customHeight="1">
      <c r="A1288" s="100">
        <v>37418.0</v>
      </c>
      <c r="B1288" s="100" t="s">
        <v>38181</v>
      </c>
      <c r="C1288" s="100" t="s">
        <v>35740</v>
      </c>
      <c r="D1288" s="100" t="s">
        <v>35767</v>
      </c>
      <c r="E1288" s="103" t="s">
        <v>35977</v>
      </c>
    </row>
    <row r="1289" ht="14.25" customHeight="1">
      <c r="A1289" s="100">
        <v>37419.0</v>
      </c>
      <c r="B1289" s="100" t="s">
        <v>38182</v>
      </c>
      <c r="C1289" s="100" t="s">
        <v>35740</v>
      </c>
      <c r="D1289" s="100" t="s">
        <v>35767</v>
      </c>
      <c r="E1289" s="103" t="s">
        <v>38183</v>
      </c>
    </row>
    <row r="1290" ht="14.25" customHeight="1">
      <c r="A1290" s="100">
        <v>1427.0</v>
      </c>
      <c r="B1290" s="100" t="s">
        <v>38184</v>
      </c>
      <c r="C1290" s="100" t="s">
        <v>35740</v>
      </c>
      <c r="D1290" s="100" t="s">
        <v>35767</v>
      </c>
      <c r="E1290" s="103" t="s">
        <v>38185</v>
      </c>
    </row>
    <row r="1291" ht="14.25" customHeight="1">
      <c r="A1291" s="100">
        <v>1402.0</v>
      </c>
      <c r="B1291" s="100" t="s">
        <v>38186</v>
      </c>
      <c r="C1291" s="100" t="s">
        <v>35740</v>
      </c>
      <c r="D1291" s="100" t="s">
        <v>35767</v>
      </c>
      <c r="E1291" s="103" t="s">
        <v>37982</v>
      </c>
    </row>
    <row r="1292" ht="14.25" customHeight="1">
      <c r="A1292" s="100">
        <v>1420.0</v>
      </c>
      <c r="B1292" s="100" t="s">
        <v>38187</v>
      </c>
      <c r="C1292" s="100" t="s">
        <v>35740</v>
      </c>
      <c r="D1292" s="100" t="s">
        <v>35767</v>
      </c>
      <c r="E1292" s="103" t="s">
        <v>38188</v>
      </c>
    </row>
    <row r="1293" ht="14.25" customHeight="1">
      <c r="A1293" s="100">
        <v>1419.0</v>
      </c>
      <c r="B1293" s="100" t="s">
        <v>38189</v>
      </c>
      <c r="C1293" s="100" t="s">
        <v>35740</v>
      </c>
      <c r="D1293" s="100" t="s">
        <v>35767</v>
      </c>
      <c r="E1293" s="103" t="s">
        <v>38190</v>
      </c>
    </row>
    <row r="1294" ht="14.25" customHeight="1">
      <c r="A1294" s="100">
        <v>1414.0</v>
      </c>
      <c r="B1294" s="100" t="s">
        <v>38191</v>
      </c>
      <c r="C1294" s="100" t="s">
        <v>35740</v>
      </c>
      <c r="D1294" s="100" t="s">
        <v>35767</v>
      </c>
      <c r="E1294" s="103" t="s">
        <v>35940</v>
      </c>
    </row>
    <row r="1295" ht="14.25" customHeight="1">
      <c r="A1295" s="100">
        <v>1413.0</v>
      </c>
      <c r="B1295" s="100" t="s">
        <v>38192</v>
      </c>
      <c r="C1295" s="100" t="s">
        <v>35740</v>
      </c>
      <c r="D1295" s="100" t="s">
        <v>35767</v>
      </c>
      <c r="E1295" s="103" t="s">
        <v>38193</v>
      </c>
    </row>
    <row r="1296" ht="14.25" customHeight="1">
      <c r="A1296" s="100">
        <v>1412.0</v>
      </c>
      <c r="B1296" s="100" t="s">
        <v>38194</v>
      </c>
      <c r="C1296" s="100" t="s">
        <v>35740</v>
      </c>
      <c r="D1296" s="100" t="s">
        <v>35767</v>
      </c>
      <c r="E1296" s="103" t="s">
        <v>38195</v>
      </c>
    </row>
    <row r="1297" ht="14.25" customHeight="1">
      <c r="A1297" s="100">
        <v>1411.0</v>
      </c>
      <c r="B1297" s="100" t="s">
        <v>38196</v>
      </c>
      <c r="C1297" s="100" t="s">
        <v>35740</v>
      </c>
      <c r="D1297" s="100" t="s">
        <v>35767</v>
      </c>
      <c r="E1297" s="103" t="s">
        <v>38197</v>
      </c>
    </row>
    <row r="1298" ht="14.25" customHeight="1">
      <c r="A1298" s="100">
        <v>1406.0</v>
      </c>
      <c r="B1298" s="100" t="s">
        <v>38198</v>
      </c>
      <c r="C1298" s="100" t="s">
        <v>35740</v>
      </c>
      <c r="D1298" s="100" t="s">
        <v>35767</v>
      </c>
      <c r="E1298" s="103" t="s">
        <v>38199</v>
      </c>
    </row>
    <row r="1299" ht="14.25" customHeight="1">
      <c r="A1299" s="100">
        <v>1407.0</v>
      </c>
      <c r="B1299" s="100" t="s">
        <v>38200</v>
      </c>
      <c r="C1299" s="100" t="s">
        <v>35740</v>
      </c>
      <c r="D1299" s="100" t="s">
        <v>35767</v>
      </c>
      <c r="E1299" s="103" t="s">
        <v>38201</v>
      </c>
    </row>
    <row r="1300" ht="14.25" customHeight="1">
      <c r="A1300" s="100">
        <v>1404.0</v>
      </c>
      <c r="B1300" s="100" t="s">
        <v>38202</v>
      </c>
      <c r="C1300" s="100" t="s">
        <v>35740</v>
      </c>
      <c r="D1300" s="100" t="s">
        <v>35767</v>
      </c>
      <c r="E1300" s="103" t="s">
        <v>36141</v>
      </c>
    </row>
    <row r="1301" ht="14.25" customHeight="1">
      <c r="A1301" s="100">
        <v>11281.0</v>
      </c>
      <c r="B1301" s="100" t="s">
        <v>38203</v>
      </c>
      <c r="C1301" s="100" t="s">
        <v>35740</v>
      </c>
      <c r="D1301" s="100" t="s">
        <v>35767</v>
      </c>
      <c r="E1301" s="103" t="s">
        <v>38204</v>
      </c>
    </row>
    <row r="1302" ht="14.25" customHeight="1">
      <c r="A1302" s="100">
        <v>1442.0</v>
      </c>
      <c r="B1302" s="100" t="s">
        <v>38205</v>
      </c>
      <c r="C1302" s="100" t="s">
        <v>35740</v>
      </c>
      <c r="D1302" s="100" t="s">
        <v>35767</v>
      </c>
      <c r="E1302" s="103" t="s">
        <v>38206</v>
      </c>
    </row>
    <row r="1303" ht="14.25" customHeight="1">
      <c r="A1303" s="100">
        <v>13457.0</v>
      </c>
      <c r="B1303" s="100" t="s">
        <v>38207</v>
      </c>
      <c r="C1303" s="100" t="s">
        <v>35740</v>
      </c>
      <c r="D1303" s="100" t="s">
        <v>35767</v>
      </c>
      <c r="E1303" s="103" t="s">
        <v>38208</v>
      </c>
    </row>
    <row r="1304" ht="14.25" customHeight="1">
      <c r="A1304" s="100">
        <v>40699.0</v>
      </c>
      <c r="B1304" s="100" t="s">
        <v>38209</v>
      </c>
      <c r="C1304" s="100" t="s">
        <v>35740</v>
      </c>
      <c r="D1304" s="100" t="s">
        <v>35767</v>
      </c>
      <c r="E1304" s="103" t="s">
        <v>38210</v>
      </c>
    </row>
    <row r="1305" ht="14.25" customHeight="1">
      <c r="A1305" s="100">
        <v>40701.0</v>
      </c>
      <c r="B1305" s="100" t="s">
        <v>38211</v>
      </c>
      <c r="C1305" s="100" t="s">
        <v>35740</v>
      </c>
      <c r="D1305" s="100" t="s">
        <v>35767</v>
      </c>
      <c r="E1305" s="103" t="s">
        <v>38212</v>
      </c>
    </row>
    <row r="1306" ht="14.25" customHeight="1">
      <c r="A1306" s="100">
        <v>40700.0</v>
      </c>
      <c r="B1306" s="100" t="s">
        <v>38213</v>
      </c>
      <c r="C1306" s="100" t="s">
        <v>35740</v>
      </c>
      <c r="D1306" s="100" t="s">
        <v>35767</v>
      </c>
      <c r="E1306" s="103" t="s">
        <v>38214</v>
      </c>
    </row>
    <row r="1307" ht="14.25" customHeight="1">
      <c r="A1307" s="100">
        <v>13458.0</v>
      </c>
      <c r="B1307" s="100" t="s">
        <v>38215</v>
      </c>
      <c r="C1307" s="100" t="s">
        <v>35740</v>
      </c>
      <c r="D1307" s="100" t="s">
        <v>35767</v>
      </c>
      <c r="E1307" s="103" t="s">
        <v>38216</v>
      </c>
    </row>
    <row r="1308" ht="14.25" customHeight="1">
      <c r="A1308" s="100">
        <v>36524.0</v>
      </c>
      <c r="B1308" s="100" t="s">
        <v>38217</v>
      </c>
      <c r="C1308" s="100" t="s">
        <v>35740</v>
      </c>
      <c r="D1308" s="100" t="s">
        <v>35767</v>
      </c>
      <c r="E1308" s="103" t="s">
        <v>38218</v>
      </c>
    </row>
    <row r="1309" ht="14.25" customHeight="1">
      <c r="A1309" s="100">
        <v>36526.0</v>
      </c>
      <c r="B1309" s="100" t="s">
        <v>38219</v>
      </c>
      <c r="C1309" s="100" t="s">
        <v>35740</v>
      </c>
      <c r="D1309" s="100" t="s">
        <v>35767</v>
      </c>
      <c r="E1309" s="103" t="s">
        <v>38220</v>
      </c>
    </row>
    <row r="1310" ht="14.25" customHeight="1">
      <c r="A1310" s="100">
        <v>36523.0</v>
      </c>
      <c r="B1310" s="100" t="s">
        <v>38221</v>
      </c>
      <c r="C1310" s="100" t="s">
        <v>35740</v>
      </c>
      <c r="D1310" s="100" t="s">
        <v>35767</v>
      </c>
      <c r="E1310" s="103" t="s">
        <v>38222</v>
      </c>
    </row>
    <row r="1311" ht="14.25" customHeight="1">
      <c r="A1311" s="100">
        <v>36527.0</v>
      </c>
      <c r="B1311" s="100" t="s">
        <v>38223</v>
      </c>
      <c r="C1311" s="100" t="s">
        <v>35740</v>
      </c>
      <c r="D1311" s="100" t="s">
        <v>35767</v>
      </c>
      <c r="E1311" s="103" t="s">
        <v>38224</v>
      </c>
    </row>
    <row r="1312" ht="14.25" customHeight="1">
      <c r="A1312" s="100">
        <v>13803.0</v>
      </c>
      <c r="B1312" s="100" t="s">
        <v>38225</v>
      </c>
      <c r="C1312" s="100" t="s">
        <v>35740</v>
      </c>
      <c r="D1312" s="100" t="s">
        <v>35767</v>
      </c>
      <c r="E1312" s="103" t="s">
        <v>38226</v>
      </c>
    </row>
    <row r="1313" ht="14.25" customHeight="1">
      <c r="A1313" s="100">
        <v>38642.0</v>
      </c>
      <c r="B1313" s="100" t="s">
        <v>38227</v>
      </c>
      <c r="C1313" s="100" t="s">
        <v>35740</v>
      </c>
      <c r="D1313" s="100" t="s">
        <v>35767</v>
      </c>
      <c r="E1313" s="103" t="s">
        <v>38228</v>
      </c>
    </row>
    <row r="1314" ht="14.25" customHeight="1">
      <c r="A1314" s="100">
        <v>36522.0</v>
      </c>
      <c r="B1314" s="100" t="s">
        <v>38229</v>
      </c>
      <c r="C1314" s="100" t="s">
        <v>35740</v>
      </c>
      <c r="D1314" s="100" t="s">
        <v>35767</v>
      </c>
      <c r="E1314" s="103" t="s">
        <v>38230</v>
      </c>
    </row>
    <row r="1315" ht="14.25" customHeight="1">
      <c r="A1315" s="100">
        <v>36525.0</v>
      </c>
      <c r="B1315" s="100" t="s">
        <v>38231</v>
      </c>
      <c r="C1315" s="100" t="s">
        <v>35740</v>
      </c>
      <c r="D1315" s="100" t="s">
        <v>35767</v>
      </c>
      <c r="E1315" s="103" t="s">
        <v>38232</v>
      </c>
    </row>
    <row r="1316" ht="14.25" customHeight="1">
      <c r="A1316" s="100">
        <v>41991.0</v>
      </c>
      <c r="B1316" s="100" t="s">
        <v>38233</v>
      </c>
      <c r="C1316" s="100" t="s">
        <v>35740</v>
      </c>
      <c r="D1316" s="100" t="s">
        <v>35767</v>
      </c>
      <c r="E1316" s="103" t="s">
        <v>38234</v>
      </c>
    </row>
    <row r="1317" ht="14.25" customHeight="1">
      <c r="A1317" s="100">
        <v>34348.0</v>
      </c>
      <c r="B1317" s="100" t="s">
        <v>38235</v>
      </c>
      <c r="C1317" s="100" t="s">
        <v>35791</v>
      </c>
      <c r="D1317" s="100" t="s">
        <v>35741</v>
      </c>
      <c r="E1317" s="103" t="s">
        <v>38236</v>
      </c>
    </row>
    <row r="1318" ht="14.25" customHeight="1">
      <c r="A1318" s="100">
        <v>34347.0</v>
      </c>
      <c r="B1318" s="100" t="s">
        <v>38237</v>
      </c>
      <c r="C1318" s="100" t="s">
        <v>35791</v>
      </c>
      <c r="D1318" s="100" t="s">
        <v>35741</v>
      </c>
      <c r="E1318" s="103" t="s">
        <v>38238</v>
      </c>
    </row>
    <row r="1319" ht="14.25" customHeight="1">
      <c r="A1319" s="100">
        <v>11146.0</v>
      </c>
      <c r="B1319" s="100" t="s">
        <v>38239</v>
      </c>
      <c r="C1319" s="100" t="s">
        <v>36114</v>
      </c>
      <c r="D1319" s="100" t="s">
        <v>35741</v>
      </c>
      <c r="E1319" s="103" t="s">
        <v>38240</v>
      </c>
    </row>
    <row r="1320" ht="14.25" customHeight="1">
      <c r="A1320" s="100">
        <v>11147.0</v>
      </c>
      <c r="B1320" s="100" t="s">
        <v>38241</v>
      </c>
      <c r="C1320" s="100" t="s">
        <v>36114</v>
      </c>
      <c r="D1320" s="100" t="s">
        <v>35741</v>
      </c>
      <c r="E1320" s="103" t="s">
        <v>38242</v>
      </c>
    </row>
    <row r="1321" ht="14.25" customHeight="1">
      <c r="A1321" s="100">
        <v>34872.0</v>
      </c>
      <c r="B1321" s="100" t="s">
        <v>38243</v>
      </c>
      <c r="C1321" s="100" t="s">
        <v>36114</v>
      </c>
      <c r="D1321" s="100" t="s">
        <v>35741</v>
      </c>
      <c r="E1321" s="103" t="s">
        <v>38244</v>
      </c>
    </row>
    <row r="1322" ht="14.25" customHeight="1">
      <c r="A1322" s="100">
        <v>34491.0</v>
      </c>
      <c r="B1322" s="100" t="s">
        <v>38245</v>
      </c>
      <c r="C1322" s="100" t="s">
        <v>36114</v>
      </c>
      <c r="D1322" s="100" t="s">
        <v>35741</v>
      </c>
      <c r="E1322" s="103" t="s">
        <v>38246</v>
      </c>
    </row>
    <row r="1323" ht="14.25" customHeight="1">
      <c r="A1323" s="100">
        <v>34770.0</v>
      </c>
      <c r="B1323" s="100" t="s">
        <v>38247</v>
      </c>
      <c r="C1323" s="100" t="s">
        <v>37945</v>
      </c>
      <c r="D1323" s="100" t="s">
        <v>35767</v>
      </c>
      <c r="E1323" s="103" t="s">
        <v>38248</v>
      </c>
    </row>
    <row r="1324" ht="14.25" customHeight="1">
      <c r="A1324" s="100">
        <v>1518.0</v>
      </c>
      <c r="B1324" s="100" t="s">
        <v>38249</v>
      </c>
      <c r="C1324" s="100" t="s">
        <v>37945</v>
      </c>
      <c r="D1324" s="100" t="s">
        <v>35767</v>
      </c>
      <c r="E1324" s="103" t="s">
        <v>38250</v>
      </c>
    </row>
    <row r="1325" ht="14.25" customHeight="1">
      <c r="A1325" s="100">
        <v>41965.0</v>
      </c>
      <c r="B1325" s="100" t="s">
        <v>38251</v>
      </c>
      <c r="C1325" s="100" t="s">
        <v>37945</v>
      </c>
      <c r="D1325" s="100" t="s">
        <v>35767</v>
      </c>
      <c r="E1325" s="103" t="s">
        <v>38252</v>
      </c>
    </row>
    <row r="1326" ht="14.25" customHeight="1">
      <c r="A1326" s="100">
        <v>34492.0</v>
      </c>
      <c r="B1326" s="100" t="s">
        <v>38253</v>
      </c>
      <c r="C1326" s="100" t="s">
        <v>36114</v>
      </c>
      <c r="D1326" s="100" t="s">
        <v>35741</v>
      </c>
      <c r="E1326" s="103" t="s">
        <v>38254</v>
      </c>
    </row>
    <row r="1327" ht="14.25" customHeight="1">
      <c r="A1327" s="100">
        <v>1524.0</v>
      </c>
      <c r="B1327" s="100" t="s">
        <v>38255</v>
      </c>
      <c r="C1327" s="100" t="s">
        <v>36114</v>
      </c>
      <c r="D1327" s="100" t="s">
        <v>35737</v>
      </c>
      <c r="E1327" s="103" t="s">
        <v>38256</v>
      </c>
    </row>
    <row r="1328" ht="14.25" customHeight="1">
      <c r="A1328" s="100">
        <v>38404.0</v>
      </c>
      <c r="B1328" s="100" t="s">
        <v>38257</v>
      </c>
      <c r="C1328" s="100" t="s">
        <v>36114</v>
      </c>
      <c r="D1328" s="100" t="s">
        <v>35741</v>
      </c>
      <c r="E1328" s="103" t="s">
        <v>36317</v>
      </c>
    </row>
    <row r="1329" ht="14.25" customHeight="1">
      <c r="A1329" s="100">
        <v>39849.0</v>
      </c>
      <c r="B1329" s="100" t="s">
        <v>38258</v>
      </c>
      <c r="C1329" s="100" t="s">
        <v>36114</v>
      </c>
      <c r="D1329" s="100" t="s">
        <v>35741</v>
      </c>
      <c r="E1329" s="103" t="s">
        <v>38259</v>
      </c>
    </row>
    <row r="1330" ht="14.25" customHeight="1">
      <c r="A1330" s="100">
        <v>38464.0</v>
      </c>
      <c r="B1330" s="100" t="s">
        <v>38260</v>
      </c>
      <c r="C1330" s="100" t="s">
        <v>36114</v>
      </c>
      <c r="D1330" s="100" t="s">
        <v>35741</v>
      </c>
      <c r="E1330" s="103" t="s">
        <v>38261</v>
      </c>
    </row>
    <row r="1331" ht="14.25" customHeight="1">
      <c r="A1331" s="100">
        <v>34493.0</v>
      </c>
      <c r="B1331" s="100" t="s">
        <v>38262</v>
      </c>
      <c r="C1331" s="100" t="s">
        <v>36114</v>
      </c>
      <c r="D1331" s="100" t="s">
        <v>35741</v>
      </c>
      <c r="E1331" s="103" t="s">
        <v>38263</v>
      </c>
    </row>
    <row r="1332" ht="14.25" customHeight="1">
      <c r="A1332" s="100">
        <v>1527.0</v>
      </c>
      <c r="B1332" s="100" t="s">
        <v>38264</v>
      </c>
      <c r="C1332" s="100" t="s">
        <v>36114</v>
      </c>
      <c r="D1332" s="100" t="s">
        <v>35741</v>
      </c>
      <c r="E1332" s="103" t="s">
        <v>38265</v>
      </c>
    </row>
    <row r="1333" ht="14.25" customHeight="1">
      <c r="A1333" s="100">
        <v>38405.0</v>
      </c>
      <c r="B1333" s="100" t="s">
        <v>38266</v>
      </c>
      <c r="C1333" s="100" t="s">
        <v>36114</v>
      </c>
      <c r="D1333" s="100" t="s">
        <v>35741</v>
      </c>
      <c r="E1333" s="103" t="s">
        <v>38267</v>
      </c>
    </row>
    <row r="1334" ht="14.25" customHeight="1">
      <c r="A1334" s="100">
        <v>38408.0</v>
      </c>
      <c r="B1334" s="100" t="s">
        <v>38268</v>
      </c>
      <c r="C1334" s="100" t="s">
        <v>36114</v>
      </c>
      <c r="D1334" s="100" t="s">
        <v>35741</v>
      </c>
      <c r="E1334" s="103" t="s">
        <v>38269</v>
      </c>
    </row>
    <row r="1335" ht="14.25" customHeight="1">
      <c r="A1335" s="100">
        <v>34494.0</v>
      </c>
      <c r="B1335" s="100" t="s">
        <v>38270</v>
      </c>
      <c r="C1335" s="100" t="s">
        <v>36114</v>
      </c>
      <c r="D1335" s="100" t="s">
        <v>35741</v>
      </c>
      <c r="E1335" s="103" t="s">
        <v>38271</v>
      </c>
    </row>
    <row r="1336" ht="14.25" customHeight="1">
      <c r="A1336" s="100">
        <v>1525.0</v>
      </c>
      <c r="B1336" s="100" t="s">
        <v>38272</v>
      </c>
      <c r="C1336" s="100" t="s">
        <v>36114</v>
      </c>
      <c r="D1336" s="100" t="s">
        <v>35741</v>
      </c>
      <c r="E1336" s="103" t="s">
        <v>38273</v>
      </c>
    </row>
    <row r="1337" ht="14.25" customHeight="1">
      <c r="A1337" s="100">
        <v>38406.0</v>
      </c>
      <c r="B1337" s="100" t="s">
        <v>38274</v>
      </c>
      <c r="C1337" s="100" t="s">
        <v>36114</v>
      </c>
      <c r="D1337" s="100" t="s">
        <v>35741</v>
      </c>
      <c r="E1337" s="103" t="s">
        <v>38275</v>
      </c>
    </row>
    <row r="1338" ht="14.25" customHeight="1">
      <c r="A1338" s="100">
        <v>38409.0</v>
      </c>
      <c r="B1338" s="100" t="s">
        <v>38276</v>
      </c>
      <c r="C1338" s="100" t="s">
        <v>36114</v>
      </c>
      <c r="D1338" s="100" t="s">
        <v>35741</v>
      </c>
      <c r="E1338" s="103" t="s">
        <v>38277</v>
      </c>
    </row>
    <row r="1339" ht="14.25" customHeight="1">
      <c r="A1339" s="100">
        <v>43360.0</v>
      </c>
      <c r="B1339" s="100" t="s">
        <v>38278</v>
      </c>
      <c r="C1339" s="100" t="s">
        <v>36114</v>
      </c>
      <c r="D1339" s="100" t="s">
        <v>35741</v>
      </c>
      <c r="E1339" s="103" t="s">
        <v>38279</v>
      </c>
    </row>
    <row r="1340" ht="14.25" customHeight="1">
      <c r="A1340" s="100">
        <v>34495.0</v>
      </c>
      <c r="B1340" s="100" t="s">
        <v>38280</v>
      </c>
      <c r="C1340" s="100" t="s">
        <v>36114</v>
      </c>
      <c r="D1340" s="100" t="s">
        <v>35741</v>
      </c>
      <c r="E1340" s="103" t="s">
        <v>38281</v>
      </c>
    </row>
    <row r="1341" ht="14.25" customHeight="1">
      <c r="A1341" s="100">
        <v>11145.0</v>
      </c>
      <c r="B1341" s="100" t="s">
        <v>38282</v>
      </c>
      <c r="C1341" s="100" t="s">
        <v>36114</v>
      </c>
      <c r="D1341" s="100" t="s">
        <v>35741</v>
      </c>
      <c r="E1341" s="103" t="s">
        <v>38244</v>
      </c>
    </row>
    <row r="1342" ht="14.25" customHeight="1">
      <c r="A1342" s="100">
        <v>34496.0</v>
      </c>
      <c r="B1342" s="100" t="s">
        <v>38283</v>
      </c>
      <c r="C1342" s="100" t="s">
        <v>36114</v>
      </c>
      <c r="D1342" s="100" t="s">
        <v>35741</v>
      </c>
      <c r="E1342" s="103" t="s">
        <v>38284</v>
      </c>
    </row>
    <row r="1343" ht="14.25" customHeight="1">
      <c r="A1343" s="100">
        <v>34479.0</v>
      </c>
      <c r="B1343" s="100" t="s">
        <v>38285</v>
      </c>
      <c r="C1343" s="100" t="s">
        <v>36114</v>
      </c>
      <c r="D1343" s="100" t="s">
        <v>35741</v>
      </c>
      <c r="E1343" s="103" t="s">
        <v>38246</v>
      </c>
    </row>
    <row r="1344" ht="14.25" customHeight="1">
      <c r="A1344" s="100">
        <v>34481.0</v>
      </c>
      <c r="B1344" s="100" t="s">
        <v>38286</v>
      </c>
      <c r="C1344" s="100" t="s">
        <v>36114</v>
      </c>
      <c r="D1344" s="100" t="s">
        <v>35741</v>
      </c>
      <c r="E1344" s="103" t="s">
        <v>38287</v>
      </c>
    </row>
    <row r="1345" ht="14.25" customHeight="1">
      <c r="A1345" s="100">
        <v>34483.0</v>
      </c>
      <c r="B1345" s="100" t="s">
        <v>38288</v>
      </c>
      <c r="C1345" s="100" t="s">
        <v>36114</v>
      </c>
      <c r="D1345" s="100" t="s">
        <v>35741</v>
      </c>
      <c r="E1345" s="103" t="s">
        <v>38289</v>
      </c>
    </row>
    <row r="1346" ht="14.25" customHeight="1">
      <c r="A1346" s="100">
        <v>34485.0</v>
      </c>
      <c r="B1346" s="100" t="s">
        <v>38290</v>
      </c>
      <c r="C1346" s="100" t="s">
        <v>36114</v>
      </c>
      <c r="D1346" s="100" t="s">
        <v>35741</v>
      </c>
      <c r="E1346" s="103" t="s">
        <v>38291</v>
      </c>
    </row>
    <row r="1347" ht="14.25" customHeight="1">
      <c r="A1347" s="100">
        <v>14041.0</v>
      </c>
      <c r="B1347" s="100" t="s">
        <v>38292</v>
      </c>
      <c r="C1347" s="100" t="s">
        <v>36114</v>
      </c>
      <c r="D1347" s="100" t="s">
        <v>35741</v>
      </c>
      <c r="E1347" s="103" t="s">
        <v>38293</v>
      </c>
    </row>
    <row r="1348" ht="14.25" customHeight="1">
      <c r="A1348" s="100">
        <v>1523.0</v>
      </c>
      <c r="B1348" s="100" t="s">
        <v>38294</v>
      </c>
      <c r="C1348" s="100" t="s">
        <v>36114</v>
      </c>
      <c r="D1348" s="100" t="s">
        <v>35741</v>
      </c>
      <c r="E1348" s="103" t="s">
        <v>38295</v>
      </c>
    </row>
    <row r="1349" ht="14.25" customHeight="1">
      <c r="A1349" s="100">
        <v>14052.0</v>
      </c>
      <c r="B1349" s="100" t="s">
        <v>38296</v>
      </c>
      <c r="C1349" s="100" t="s">
        <v>35740</v>
      </c>
      <c r="D1349" s="100" t="s">
        <v>35741</v>
      </c>
      <c r="E1349" s="103" t="s">
        <v>35900</v>
      </c>
    </row>
    <row r="1350" ht="14.25" customHeight="1">
      <c r="A1350" s="100">
        <v>14054.0</v>
      </c>
      <c r="B1350" s="100" t="s">
        <v>38297</v>
      </c>
      <c r="C1350" s="100" t="s">
        <v>35740</v>
      </c>
      <c r="D1350" s="100" t="s">
        <v>35741</v>
      </c>
      <c r="E1350" s="103" t="s">
        <v>38298</v>
      </c>
    </row>
    <row r="1351" ht="14.25" customHeight="1">
      <c r="A1351" s="100">
        <v>14053.0</v>
      </c>
      <c r="B1351" s="100" t="s">
        <v>38299</v>
      </c>
      <c r="C1351" s="100" t="s">
        <v>35740</v>
      </c>
      <c r="D1351" s="100" t="s">
        <v>35741</v>
      </c>
      <c r="E1351" s="103" t="s">
        <v>38300</v>
      </c>
    </row>
    <row r="1352" ht="14.25" customHeight="1">
      <c r="A1352" s="100">
        <v>2558.0</v>
      </c>
      <c r="B1352" s="100" t="s">
        <v>38301</v>
      </c>
      <c r="C1352" s="100" t="s">
        <v>35740</v>
      </c>
      <c r="D1352" s="100" t="s">
        <v>35741</v>
      </c>
      <c r="E1352" s="103" t="s">
        <v>38302</v>
      </c>
    </row>
    <row r="1353" ht="14.25" customHeight="1">
      <c r="A1353" s="100">
        <v>2560.0</v>
      </c>
      <c r="B1353" s="100" t="s">
        <v>38303</v>
      </c>
      <c r="C1353" s="100" t="s">
        <v>35740</v>
      </c>
      <c r="D1353" s="100" t="s">
        <v>35741</v>
      </c>
      <c r="E1353" s="103" t="s">
        <v>36076</v>
      </c>
    </row>
    <row r="1354" ht="14.25" customHeight="1">
      <c r="A1354" s="100">
        <v>2559.0</v>
      </c>
      <c r="B1354" s="100" t="s">
        <v>38304</v>
      </c>
      <c r="C1354" s="100" t="s">
        <v>35740</v>
      </c>
      <c r="D1354" s="100" t="s">
        <v>35737</v>
      </c>
      <c r="E1354" s="103" t="s">
        <v>35975</v>
      </c>
    </row>
    <row r="1355" ht="14.25" customHeight="1">
      <c r="A1355" s="100">
        <v>2592.0</v>
      </c>
      <c r="B1355" s="100" t="s">
        <v>38305</v>
      </c>
      <c r="C1355" s="100" t="s">
        <v>35740</v>
      </c>
      <c r="D1355" s="100" t="s">
        <v>35741</v>
      </c>
      <c r="E1355" s="103" t="s">
        <v>38306</v>
      </c>
    </row>
    <row r="1356" ht="14.25" customHeight="1">
      <c r="A1356" s="100">
        <v>2566.0</v>
      </c>
      <c r="B1356" s="100" t="s">
        <v>38307</v>
      </c>
      <c r="C1356" s="100" t="s">
        <v>35740</v>
      </c>
      <c r="D1356" s="100" t="s">
        <v>35741</v>
      </c>
      <c r="E1356" s="103" t="s">
        <v>38308</v>
      </c>
    </row>
    <row r="1357" ht="14.25" customHeight="1">
      <c r="A1357" s="100">
        <v>2589.0</v>
      </c>
      <c r="B1357" s="100" t="s">
        <v>38309</v>
      </c>
      <c r="C1357" s="100" t="s">
        <v>35740</v>
      </c>
      <c r="D1357" s="100" t="s">
        <v>35741</v>
      </c>
      <c r="E1357" s="103" t="s">
        <v>38310</v>
      </c>
    </row>
    <row r="1358" ht="14.25" customHeight="1">
      <c r="A1358" s="100">
        <v>2591.0</v>
      </c>
      <c r="B1358" s="100" t="s">
        <v>38311</v>
      </c>
      <c r="C1358" s="100" t="s">
        <v>35740</v>
      </c>
      <c r="D1358" s="100" t="s">
        <v>35741</v>
      </c>
      <c r="E1358" s="103" t="s">
        <v>38312</v>
      </c>
    </row>
    <row r="1359" ht="14.25" customHeight="1">
      <c r="A1359" s="100">
        <v>2590.0</v>
      </c>
      <c r="B1359" s="100" t="s">
        <v>38313</v>
      </c>
      <c r="C1359" s="100" t="s">
        <v>35740</v>
      </c>
      <c r="D1359" s="100" t="s">
        <v>35741</v>
      </c>
      <c r="E1359" s="103" t="s">
        <v>37057</v>
      </c>
    </row>
    <row r="1360" ht="14.25" customHeight="1">
      <c r="A1360" s="100">
        <v>2567.0</v>
      </c>
      <c r="B1360" s="100" t="s">
        <v>38314</v>
      </c>
      <c r="C1360" s="100" t="s">
        <v>35740</v>
      </c>
      <c r="D1360" s="100" t="s">
        <v>35741</v>
      </c>
      <c r="E1360" s="103" t="s">
        <v>38315</v>
      </c>
    </row>
    <row r="1361" ht="14.25" customHeight="1">
      <c r="A1361" s="100">
        <v>2565.0</v>
      </c>
      <c r="B1361" s="100" t="s">
        <v>38316</v>
      </c>
      <c r="C1361" s="100" t="s">
        <v>35740</v>
      </c>
      <c r="D1361" s="100" t="s">
        <v>35741</v>
      </c>
      <c r="E1361" s="103" t="s">
        <v>36200</v>
      </c>
    </row>
    <row r="1362" ht="14.25" customHeight="1">
      <c r="A1362" s="100">
        <v>2568.0</v>
      </c>
      <c r="B1362" s="100" t="s">
        <v>38317</v>
      </c>
      <c r="C1362" s="100" t="s">
        <v>35740</v>
      </c>
      <c r="D1362" s="100" t="s">
        <v>35741</v>
      </c>
      <c r="E1362" s="103" t="s">
        <v>38318</v>
      </c>
    </row>
    <row r="1363" ht="14.25" customHeight="1">
      <c r="A1363" s="100">
        <v>2594.0</v>
      </c>
      <c r="B1363" s="100" t="s">
        <v>38319</v>
      </c>
      <c r="C1363" s="100" t="s">
        <v>35740</v>
      </c>
      <c r="D1363" s="100" t="s">
        <v>35741</v>
      </c>
      <c r="E1363" s="103" t="s">
        <v>38320</v>
      </c>
    </row>
    <row r="1364" ht="14.25" customHeight="1">
      <c r="A1364" s="100">
        <v>2587.0</v>
      </c>
      <c r="B1364" s="100" t="s">
        <v>38321</v>
      </c>
      <c r="C1364" s="100" t="s">
        <v>35740</v>
      </c>
      <c r="D1364" s="100" t="s">
        <v>35741</v>
      </c>
      <c r="E1364" s="103" t="s">
        <v>38322</v>
      </c>
    </row>
    <row r="1365" ht="14.25" customHeight="1">
      <c r="A1365" s="100">
        <v>2588.0</v>
      </c>
      <c r="B1365" s="100" t="s">
        <v>38323</v>
      </c>
      <c r="C1365" s="100" t="s">
        <v>35740</v>
      </c>
      <c r="D1365" s="100" t="s">
        <v>35741</v>
      </c>
      <c r="E1365" s="103" t="s">
        <v>38324</v>
      </c>
    </row>
    <row r="1366" ht="14.25" customHeight="1">
      <c r="A1366" s="100">
        <v>2569.0</v>
      </c>
      <c r="B1366" s="100" t="s">
        <v>38325</v>
      </c>
      <c r="C1366" s="100" t="s">
        <v>35740</v>
      </c>
      <c r="D1366" s="100" t="s">
        <v>35741</v>
      </c>
      <c r="E1366" s="103" t="s">
        <v>38326</v>
      </c>
    </row>
    <row r="1367" ht="14.25" customHeight="1">
      <c r="A1367" s="100">
        <v>2570.0</v>
      </c>
      <c r="B1367" s="100" t="s">
        <v>38327</v>
      </c>
      <c r="C1367" s="100" t="s">
        <v>35740</v>
      </c>
      <c r="D1367" s="100" t="s">
        <v>35741</v>
      </c>
      <c r="E1367" s="103" t="s">
        <v>38328</v>
      </c>
    </row>
    <row r="1368" ht="14.25" customHeight="1">
      <c r="A1368" s="100">
        <v>2571.0</v>
      </c>
      <c r="B1368" s="100" t="s">
        <v>38329</v>
      </c>
      <c r="C1368" s="100" t="s">
        <v>35740</v>
      </c>
      <c r="D1368" s="100" t="s">
        <v>35741</v>
      </c>
      <c r="E1368" s="103" t="s">
        <v>38330</v>
      </c>
    </row>
    <row r="1369" ht="14.25" customHeight="1">
      <c r="A1369" s="100">
        <v>2593.0</v>
      </c>
      <c r="B1369" s="100" t="s">
        <v>38331</v>
      </c>
      <c r="C1369" s="100" t="s">
        <v>35740</v>
      </c>
      <c r="D1369" s="100" t="s">
        <v>35741</v>
      </c>
      <c r="E1369" s="103" t="s">
        <v>38332</v>
      </c>
    </row>
    <row r="1370" ht="14.25" customHeight="1">
      <c r="A1370" s="100">
        <v>2572.0</v>
      </c>
      <c r="B1370" s="100" t="s">
        <v>38333</v>
      </c>
      <c r="C1370" s="100" t="s">
        <v>35740</v>
      </c>
      <c r="D1370" s="100" t="s">
        <v>35741</v>
      </c>
      <c r="E1370" s="103" t="s">
        <v>38334</v>
      </c>
    </row>
    <row r="1371" ht="14.25" customHeight="1">
      <c r="A1371" s="100">
        <v>2595.0</v>
      </c>
      <c r="B1371" s="100" t="s">
        <v>38335</v>
      </c>
      <c r="C1371" s="100" t="s">
        <v>35740</v>
      </c>
      <c r="D1371" s="100" t="s">
        <v>35741</v>
      </c>
      <c r="E1371" s="103" t="s">
        <v>38336</v>
      </c>
    </row>
    <row r="1372" ht="14.25" customHeight="1">
      <c r="A1372" s="100">
        <v>2576.0</v>
      </c>
      <c r="B1372" s="100" t="s">
        <v>38337</v>
      </c>
      <c r="C1372" s="100" t="s">
        <v>35740</v>
      </c>
      <c r="D1372" s="100" t="s">
        <v>35741</v>
      </c>
      <c r="E1372" s="103" t="s">
        <v>38338</v>
      </c>
    </row>
    <row r="1373" ht="14.25" customHeight="1">
      <c r="A1373" s="100">
        <v>2575.0</v>
      </c>
      <c r="B1373" s="100" t="s">
        <v>38339</v>
      </c>
      <c r="C1373" s="100" t="s">
        <v>35740</v>
      </c>
      <c r="D1373" s="100" t="s">
        <v>35741</v>
      </c>
      <c r="E1373" s="103" t="s">
        <v>37718</v>
      </c>
    </row>
    <row r="1374" ht="14.25" customHeight="1">
      <c r="A1374" s="100">
        <v>2573.0</v>
      </c>
      <c r="B1374" s="100" t="s">
        <v>38340</v>
      </c>
      <c r="C1374" s="100" t="s">
        <v>35740</v>
      </c>
      <c r="D1374" s="100" t="s">
        <v>35741</v>
      </c>
      <c r="E1374" s="103" t="s">
        <v>35940</v>
      </c>
    </row>
    <row r="1375" ht="14.25" customHeight="1">
      <c r="A1375" s="100">
        <v>2586.0</v>
      </c>
      <c r="B1375" s="100" t="s">
        <v>38341</v>
      </c>
      <c r="C1375" s="100" t="s">
        <v>35740</v>
      </c>
      <c r="D1375" s="100" t="s">
        <v>35741</v>
      </c>
      <c r="E1375" s="103" t="s">
        <v>37004</v>
      </c>
    </row>
    <row r="1376" ht="14.25" customHeight="1">
      <c r="A1376" s="100">
        <v>2577.0</v>
      </c>
      <c r="B1376" s="100" t="s">
        <v>38342</v>
      </c>
      <c r="C1376" s="100" t="s">
        <v>35740</v>
      </c>
      <c r="D1376" s="100" t="s">
        <v>35741</v>
      </c>
      <c r="E1376" s="103" t="s">
        <v>38343</v>
      </c>
    </row>
    <row r="1377" ht="14.25" customHeight="1">
      <c r="A1377" s="100">
        <v>2574.0</v>
      </c>
      <c r="B1377" s="100" t="s">
        <v>38344</v>
      </c>
      <c r="C1377" s="100" t="s">
        <v>35740</v>
      </c>
      <c r="D1377" s="100" t="s">
        <v>35741</v>
      </c>
      <c r="E1377" s="103" t="s">
        <v>38345</v>
      </c>
    </row>
    <row r="1378" ht="14.25" customHeight="1">
      <c r="A1378" s="100">
        <v>2578.0</v>
      </c>
      <c r="B1378" s="100" t="s">
        <v>38346</v>
      </c>
      <c r="C1378" s="100" t="s">
        <v>35740</v>
      </c>
      <c r="D1378" s="100" t="s">
        <v>35741</v>
      </c>
      <c r="E1378" s="103" t="s">
        <v>38347</v>
      </c>
    </row>
    <row r="1379" ht="14.25" customHeight="1">
      <c r="A1379" s="100">
        <v>2585.0</v>
      </c>
      <c r="B1379" s="100" t="s">
        <v>38348</v>
      </c>
      <c r="C1379" s="100" t="s">
        <v>35740</v>
      </c>
      <c r="D1379" s="100" t="s">
        <v>35741</v>
      </c>
      <c r="E1379" s="103" t="s">
        <v>38349</v>
      </c>
    </row>
    <row r="1380" ht="14.25" customHeight="1">
      <c r="A1380" s="100">
        <v>12008.0</v>
      </c>
      <c r="B1380" s="100" t="s">
        <v>38350</v>
      </c>
      <c r="C1380" s="100" t="s">
        <v>35740</v>
      </c>
      <c r="D1380" s="100" t="s">
        <v>35741</v>
      </c>
      <c r="E1380" s="103" t="s">
        <v>38351</v>
      </c>
    </row>
    <row r="1381" ht="14.25" customHeight="1">
      <c r="A1381" s="100">
        <v>2582.0</v>
      </c>
      <c r="B1381" s="100" t="s">
        <v>38352</v>
      </c>
      <c r="C1381" s="100" t="s">
        <v>35740</v>
      </c>
      <c r="D1381" s="100" t="s">
        <v>35741</v>
      </c>
      <c r="E1381" s="103" t="s">
        <v>38353</v>
      </c>
    </row>
    <row r="1382" ht="14.25" customHeight="1">
      <c r="A1382" s="100">
        <v>2597.0</v>
      </c>
      <c r="B1382" s="100" t="s">
        <v>38354</v>
      </c>
      <c r="C1382" s="100" t="s">
        <v>35740</v>
      </c>
      <c r="D1382" s="100" t="s">
        <v>35741</v>
      </c>
      <c r="E1382" s="103" t="s">
        <v>38355</v>
      </c>
    </row>
    <row r="1383" ht="14.25" customHeight="1">
      <c r="A1383" s="100">
        <v>2579.0</v>
      </c>
      <c r="B1383" s="100" t="s">
        <v>38356</v>
      </c>
      <c r="C1383" s="100" t="s">
        <v>35740</v>
      </c>
      <c r="D1383" s="100" t="s">
        <v>35741</v>
      </c>
      <c r="E1383" s="103" t="s">
        <v>38357</v>
      </c>
    </row>
    <row r="1384" ht="14.25" customHeight="1">
      <c r="A1384" s="100">
        <v>2581.0</v>
      </c>
      <c r="B1384" s="100" t="s">
        <v>38358</v>
      </c>
      <c r="C1384" s="100" t="s">
        <v>35740</v>
      </c>
      <c r="D1384" s="100" t="s">
        <v>35741</v>
      </c>
      <c r="E1384" s="103" t="s">
        <v>38359</v>
      </c>
    </row>
    <row r="1385" ht="14.25" customHeight="1">
      <c r="A1385" s="100">
        <v>2596.0</v>
      </c>
      <c r="B1385" s="100" t="s">
        <v>38360</v>
      </c>
      <c r="C1385" s="100" t="s">
        <v>35740</v>
      </c>
      <c r="D1385" s="100" t="s">
        <v>35741</v>
      </c>
      <c r="E1385" s="103" t="s">
        <v>38361</v>
      </c>
    </row>
    <row r="1386" ht="14.25" customHeight="1">
      <c r="A1386" s="100">
        <v>2580.0</v>
      </c>
      <c r="B1386" s="100" t="s">
        <v>38362</v>
      </c>
      <c r="C1386" s="100" t="s">
        <v>35740</v>
      </c>
      <c r="D1386" s="100" t="s">
        <v>35741</v>
      </c>
      <c r="E1386" s="103" t="s">
        <v>38363</v>
      </c>
    </row>
    <row r="1387" ht="14.25" customHeight="1">
      <c r="A1387" s="100">
        <v>2583.0</v>
      </c>
      <c r="B1387" s="100" t="s">
        <v>38364</v>
      </c>
      <c r="C1387" s="100" t="s">
        <v>35740</v>
      </c>
      <c r="D1387" s="100" t="s">
        <v>35741</v>
      </c>
      <c r="E1387" s="103" t="s">
        <v>38365</v>
      </c>
    </row>
    <row r="1388" ht="14.25" customHeight="1">
      <c r="A1388" s="100">
        <v>2584.0</v>
      </c>
      <c r="B1388" s="100" t="s">
        <v>38366</v>
      </c>
      <c r="C1388" s="100" t="s">
        <v>35740</v>
      </c>
      <c r="D1388" s="100" t="s">
        <v>35741</v>
      </c>
      <c r="E1388" s="103" t="s">
        <v>38367</v>
      </c>
    </row>
    <row r="1389" ht="14.25" customHeight="1">
      <c r="A1389" s="100">
        <v>12010.0</v>
      </c>
      <c r="B1389" s="100" t="s">
        <v>38368</v>
      </c>
      <c r="C1389" s="100" t="s">
        <v>35740</v>
      </c>
      <c r="D1389" s="100" t="s">
        <v>35741</v>
      </c>
      <c r="E1389" s="103" t="s">
        <v>38369</v>
      </c>
    </row>
    <row r="1390" ht="14.25" customHeight="1">
      <c r="A1390" s="100">
        <v>39329.0</v>
      </c>
      <c r="B1390" s="100" t="s">
        <v>38370</v>
      </c>
      <c r="C1390" s="100" t="s">
        <v>35740</v>
      </c>
      <c r="D1390" s="100" t="s">
        <v>35741</v>
      </c>
      <c r="E1390" s="103" t="s">
        <v>38371</v>
      </c>
    </row>
    <row r="1391" ht="14.25" customHeight="1">
      <c r="A1391" s="100">
        <v>39330.0</v>
      </c>
      <c r="B1391" s="100" t="s">
        <v>38372</v>
      </c>
      <c r="C1391" s="100" t="s">
        <v>35740</v>
      </c>
      <c r="D1391" s="100" t="s">
        <v>35741</v>
      </c>
      <c r="E1391" s="103" t="s">
        <v>38373</v>
      </c>
    </row>
    <row r="1392" ht="14.25" customHeight="1">
      <c r="A1392" s="100">
        <v>39332.0</v>
      </c>
      <c r="B1392" s="100" t="s">
        <v>38374</v>
      </c>
      <c r="C1392" s="100" t="s">
        <v>35740</v>
      </c>
      <c r="D1392" s="100" t="s">
        <v>35741</v>
      </c>
      <c r="E1392" s="103" t="s">
        <v>38375</v>
      </c>
    </row>
    <row r="1393" ht="14.25" customHeight="1">
      <c r="A1393" s="100">
        <v>39331.0</v>
      </c>
      <c r="B1393" s="100" t="s">
        <v>38376</v>
      </c>
      <c r="C1393" s="100" t="s">
        <v>35740</v>
      </c>
      <c r="D1393" s="100" t="s">
        <v>35741</v>
      </c>
      <c r="E1393" s="103" t="s">
        <v>38011</v>
      </c>
    </row>
    <row r="1394" ht="14.25" customHeight="1">
      <c r="A1394" s="100">
        <v>39333.0</v>
      </c>
      <c r="B1394" s="100" t="s">
        <v>38377</v>
      </c>
      <c r="C1394" s="100" t="s">
        <v>35740</v>
      </c>
      <c r="D1394" s="100" t="s">
        <v>35741</v>
      </c>
      <c r="E1394" s="103" t="s">
        <v>38378</v>
      </c>
    </row>
    <row r="1395" ht="14.25" customHeight="1">
      <c r="A1395" s="100">
        <v>39335.0</v>
      </c>
      <c r="B1395" s="100" t="s">
        <v>38379</v>
      </c>
      <c r="C1395" s="100" t="s">
        <v>35740</v>
      </c>
      <c r="D1395" s="100" t="s">
        <v>35741</v>
      </c>
      <c r="E1395" s="103" t="s">
        <v>38380</v>
      </c>
    </row>
    <row r="1396" ht="14.25" customHeight="1">
      <c r="A1396" s="100">
        <v>39334.0</v>
      </c>
      <c r="B1396" s="100" t="s">
        <v>38381</v>
      </c>
      <c r="C1396" s="100" t="s">
        <v>35740</v>
      </c>
      <c r="D1396" s="100" t="s">
        <v>35741</v>
      </c>
      <c r="E1396" s="103" t="s">
        <v>38382</v>
      </c>
    </row>
    <row r="1397" ht="14.25" customHeight="1">
      <c r="A1397" s="100">
        <v>12016.0</v>
      </c>
      <c r="B1397" s="100" t="s">
        <v>38383</v>
      </c>
      <c r="C1397" s="100" t="s">
        <v>35740</v>
      </c>
      <c r="D1397" s="100" t="s">
        <v>35741</v>
      </c>
      <c r="E1397" s="103" t="s">
        <v>38384</v>
      </c>
    </row>
    <row r="1398" ht="14.25" customHeight="1">
      <c r="A1398" s="100">
        <v>12015.0</v>
      </c>
      <c r="B1398" s="100" t="s">
        <v>38385</v>
      </c>
      <c r="C1398" s="100" t="s">
        <v>35740</v>
      </c>
      <c r="D1398" s="100" t="s">
        <v>35741</v>
      </c>
      <c r="E1398" s="103" t="s">
        <v>38386</v>
      </c>
    </row>
    <row r="1399" ht="14.25" customHeight="1">
      <c r="A1399" s="100">
        <v>12020.0</v>
      </c>
      <c r="B1399" s="100" t="s">
        <v>38387</v>
      </c>
      <c r="C1399" s="100" t="s">
        <v>35740</v>
      </c>
      <c r="D1399" s="100" t="s">
        <v>35741</v>
      </c>
      <c r="E1399" s="103" t="s">
        <v>38384</v>
      </c>
    </row>
    <row r="1400" ht="14.25" customHeight="1">
      <c r="A1400" s="100">
        <v>12019.0</v>
      </c>
      <c r="B1400" s="100" t="s">
        <v>38388</v>
      </c>
      <c r="C1400" s="100" t="s">
        <v>35740</v>
      </c>
      <c r="D1400" s="100" t="s">
        <v>35741</v>
      </c>
      <c r="E1400" s="103" t="s">
        <v>38386</v>
      </c>
    </row>
    <row r="1401" ht="14.25" customHeight="1">
      <c r="A1401" s="100">
        <v>39336.0</v>
      </c>
      <c r="B1401" s="100" t="s">
        <v>38389</v>
      </c>
      <c r="C1401" s="100" t="s">
        <v>35740</v>
      </c>
      <c r="D1401" s="100" t="s">
        <v>35741</v>
      </c>
      <c r="E1401" s="103" t="s">
        <v>38373</v>
      </c>
    </row>
    <row r="1402" ht="14.25" customHeight="1">
      <c r="A1402" s="100">
        <v>39338.0</v>
      </c>
      <c r="B1402" s="100" t="s">
        <v>38390</v>
      </c>
      <c r="C1402" s="100" t="s">
        <v>35740</v>
      </c>
      <c r="D1402" s="100" t="s">
        <v>35741</v>
      </c>
      <c r="E1402" s="103" t="s">
        <v>38375</v>
      </c>
    </row>
    <row r="1403" ht="14.25" customHeight="1">
      <c r="A1403" s="100">
        <v>39337.0</v>
      </c>
      <c r="B1403" s="100" t="s">
        <v>38391</v>
      </c>
      <c r="C1403" s="100" t="s">
        <v>35740</v>
      </c>
      <c r="D1403" s="100" t="s">
        <v>35741</v>
      </c>
      <c r="E1403" s="103" t="s">
        <v>38011</v>
      </c>
    </row>
    <row r="1404" ht="14.25" customHeight="1">
      <c r="A1404" s="100">
        <v>39341.0</v>
      </c>
      <c r="B1404" s="100" t="s">
        <v>38392</v>
      </c>
      <c r="C1404" s="100" t="s">
        <v>35740</v>
      </c>
      <c r="D1404" s="100" t="s">
        <v>35741</v>
      </c>
      <c r="E1404" s="103" t="s">
        <v>38393</v>
      </c>
    </row>
    <row r="1405" ht="14.25" customHeight="1">
      <c r="A1405" s="100">
        <v>39340.0</v>
      </c>
      <c r="B1405" s="100" t="s">
        <v>38394</v>
      </c>
      <c r="C1405" s="100" t="s">
        <v>35740</v>
      </c>
      <c r="D1405" s="100" t="s">
        <v>35741</v>
      </c>
      <c r="E1405" s="103" t="s">
        <v>38395</v>
      </c>
    </row>
    <row r="1406" ht="14.25" customHeight="1">
      <c r="A1406" s="100">
        <v>12025.0</v>
      </c>
      <c r="B1406" s="100" t="s">
        <v>38396</v>
      </c>
      <c r="C1406" s="100" t="s">
        <v>35740</v>
      </c>
      <c r="D1406" s="100" t="s">
        <v>35741</v>
      </c>
      <c r="E1406" s="103" t="s">
        <v>38397</v>
      </c>
    </row>
    <row r="1407" ht="14.25" customHeight="1">
      <c r="A1407" s="100">
        <v>39342.0</v>
      </c>
      <c r="B1407" s="100" t="s">
        <v>38398</v>
      </c>
      <c r="C1407" s="100" t="s">
        <v>35740</v>
      </c>
      <c r="D1407" s="100" t="s">
        <v>35741</v>
      </c>
      <c r="E1407" s="103" t="s">
        <v>38393</v>
      </c>
    </row>
    <row r="1408" ht="14.25" customHeight="1">
      <c r="A1408" s="100">
        <v>39343.0</v>
      </c>
      <c r="B1408" s="100" t="s">
        <v>38399</v>
      </c>
      <c r="C1408" s="100" t="s">
        <v>35740</v>
      </c>
      <c r="D1408" s="100" t="s">
        <v>35741</v>
      </c>
      <c r="E1408" s="103" t="s">
        <v>38400</v>
      </c>
    </row>
    <row r="1409" ht="14.25" customHeight="1">
      <c r="A1409" s="100">
        <v>39345.0</v>
      </c>
      <c r="B1409" s="100" t="s">
        <v>38401</v>
      </c>
      <c r="C1409" s="100" t="s">
        <v>35740</v>
      </c>
      <c r="D1409" s="100" t="s">
        <v>35741</v>
      </c>
      <c r="E1409" s="103" t="s">
        <v>38402</v>
      </c>
    </row>
    <row r="1410" ht="14.25" customHeight="1">
      <c r="A1410" s="100">
        <v>39344.0</v>
      </c>
      <c r="B1410" s="100" t="s">
        <v>38403</v>
      </c>
      <c r="C1410" s="100" t="s">
        <v>35740</v>
      </c>
      <c r="D1410" s="100" t="s">
        <v>35741</v>
      </c>
      <c r="E1410" s="103" t="s">
        <v>36216</v>
      </c>
    </row>
    <row r="1411" ht="14.25" customHeight="1">
      <c r="A1411" s="100">
        <v>12623.0</v>
      </c>
      <c r="B1411" s="100" t="s">
        <v>38404</v>
      </c>
      <c r="C1411" s="100" t="s">
        <v>35791</v>
      </c>
      <c r="D1411" s="100" t="s">
        <v>35767</v>
      </c>
      <c r="E1411" s="103" t="s">
        <v>38405</v>
      </c>
    </row>
    <row r="1412" ht="14.25" customHeight="1">
      <c r="A1412" s="100">
        <v>34498.0</v>
      </c>
      <c r="B1412" s="100" t="s">
        <v>38406</v>
      </c>
      <c r="C1412" s="100" t="s">
        <v>35740</v>
      </c>
      <c r="D1412" s="100" t="s">
        <v>35741</v>
      </c>
      <c r="E1412" s="103" t="s">
        <v>38407</v>
      </c>
    </row>
    <row r="1413" ht="14.25" customHeight="1">
      <c r="A1413" s="100">
        <v>13244.0</v>
      </c>
      <c r="B1413" s="100" t="s">
        <v>38408</v>
      </c>
      <c r="C1413" s="100" t="s">
        <v>35740</v>
      </c>
      <c r="D1413" s="100" t="s">
        <v>35737</v>
      </c>
      <c r="E1413" s="103" t="s">
        <v>38409</v>
      </c>
    </row>
    <row r="1414" ht="14.25" customHeight="1">
      <c r="A1414" s="100">
        <v>38998.0</v>
      </c>
      <c r="B1414" s="100" t="s">
        <v>38410</v>
      </c>
      <c r="C1414" s="100" t="s">
        <v>35740</v>
      </c>
      <c r="D1414" s="100" t="s">
        <v>35767</v>
      </c>
      <c r="E1414" s="103" t="s">
        <v>38411</v>
      </c>
    </row>
    <row r="1415" ht="14.25" customHeight="1">
      <c r="A1415" s="100">
        <v>38999.0</v>
      </c>
      <c r="B1415" s="100" t="s">
        <v>38412</v>
      </c>
      <c r="C1415" s="100" t="s">
        <v>35740</v>
      </c>
      <c r="D1415" s="100" t="s">
        <v>35767</v>
      </c>
      <c r="E1415" s="103" t="s">
        <v>35988</v>
      </c>
    </row>
    <row r="1416" ht="14.25" customHeight="1">
      <c r="A1416" s="100">
        <v>38996.0</v>
      </c>
      <c r="B1416" s="100" t="s">
        <v>38413</v>
      </c>
      <c r="C1416" s="100" t="s">
        <v>35740</v>
      </c>
      <c r="D1416" s="100" t="s">
        <v>35767</v>
      </c>
      <c r="E1416" s="103" t="s">
        <v>38414</v>
      </c>
    </row>
    <row r="1417" ht="14.25" customHeight="1">
      <c r="A1417" s="100">
        <v>38997.0</v>
      </c>
      <c r="B1417" s="100" t="s">
        <v>38415</v>
      </c>
      <c r="C1417" s="100" t="s">
        <v>35740</v>
      </c>
      <c r="D1417" s="100" t="s">
        <v>35767</v>
      </c>
      <c r="E1417" s="103" t="s">
        <v>38416</v>
      </c>
    </row>
    <row r="1418" ht="14.25" customHeight="1">
      <c r="A1418" s="100">
        <v>39862.0</v>
      </c>
      <c r="B1418" s="100" t="s">
        <v>38417</v>
      </c>
      <c r="C1418" s="100" t="s">
        <v>35740</v>
      </c>
      <c r="D1418" s="100" t="s">
        <v>35741</v>
      </c>
      <c r="E1418" s="103" t="s">
        <v>38418</v>
      </c>
    </row>
    <row r="1419" ht="14.25" customHeight="1">
      <c r="A1419" s="100">
        <v>39863.0</v>
      </c>
      <c r="B1419" s="100" t="s">
        <v>38419</v>
      </c>
      <c r="C1419" s="100" t="s">
        <v>35740</v>
      </c>
      <c r="D1419" s="100" t="s">
        <v>35741</v>
      </c>
      <c r="E1419" s="103" t="s">
        <v>38420</v>
      </c>
    </row>
    <row r="1420" ht="14.25" customHeight="1">
      <c r="A1420" s="100">
        <v>39864.0</v>
      </c>
      <c r="B1420" s="100" t="s">
        <v>38421</v>
      </c>
      <c r="C1420" s="100" t="s">
        <v>35740</v>
      </c>
      <c r="D1420" s="100" t="s">
        <v>35741</v>
      </c>
      <c r="E1420" s="103" t="s">
        <v>38422</v>
      </c>
    </row>
    <row r="1421" ht="14.25" customHeight="1">
      <c r="A1421" s="100">
        <v>39865.0</v>
      </c>
      <c r="B1421" s="100" t="s">
        <v>38423</v>
      </c>
      <c r="C1421" s="100" t="s">
        <v>35740</v>
      </c>
      <c r="D1421" s="100" t="s">
        <v>35741</v>
      </c>
      <c r="E1421" s="103" t="s">
        <v>38424</v>
      </c>
    </row>
    <row r="1422" ht="14.25" customHeight="1">
      <c r="A1422" s="100">
        <v>2517.0</v>
      </c>
      <c r="B1422" s="100" t="s">
        <v>38425</v>
      </c>
      <c r="C1422" s="100" t="s">
        <v>35740</v>
      </c>
      <c r="D1422" s="100" t="s">
        <v>35741</v>
      </c>
      <c r="E1422" s="103" t="s">
        <v>38426</v>
      </c>
    </row>
    <row r="1423" ht="14.25" customHeight="1">
      <c r="A1423" s="100">
        <v>2522.0</v>
      </c>
      <c r="B1423" s="100" t="s">
        <v>38427</v>
      </c>
      <c r="C1423" s="100" t="s">
        <v>35740</v>
      </c>
      <c r="D1423" s="100" t="s">
        <v>35741</v>
      </c>
      <c r="E1423" s="103" t="s">
        <v>38428</v>
      </c>
    </row>
    <row r="1424" ht="14.25" customHeight="1">
      <c r="A1424" s="100">
        <v>2548.0</v>
      </c>
      <c r="B1424" s="100" t="s">
        <v>38429</v>
      </c>
      <c r="C1424" s="100" t="s">
        <v>35740</v>
      </c>
      <c r="D1424" s="100" t="s">
        <v>35741</v>
      </c>
      <c r="E1424" s="103" t="s">
        <v>38430</v>
      </c>
    </row>
    <row r="1425" ht="14.25" customHeight="1">
      <c r="A1425" s="100">
        <v>2516.0</v>
      </c>
      <c r="B1425" s="100" t="s">
        <v>38431</v>
      </c>
      <c r="C1425" s="100" t="s">
        <v>35740</v>
      </c>
      <c r="D1425" s="100" t="s">
        <v>35741</v>
      </c>
      <c r="E1425" s="103" t="s">
        <v>38432</v>
      </c>
    </row>
    <row r="1426" ht="14.25" customHeight="1">
      <c r="A1426" s="100">
        <v>2518.0</v>
      </c>
      <c r="B1426" s="100" t="s">
        <v>38433</v>
      </c>
      <c r="C1426" s="100" t="s">
        <v>35740</v>
      </c>
      <c r="D1426" s="100" t="s">
        <v>35741</v>
      </c>
      <c r="E1426" s="103" t="s">
        <v>38434</v>
      </c>
    </row>
    <row r="1427" ht="14.25" customHeight="1">
      <c r="A1427" s="100">
        <v>2521.0</v>
      </c>
      <c r="B1427" s="100" t="s">
        <v>38435</v>
      </c>
      <c r="C1427" s="100" t="s">
        <v>35740</v>
      </c>
      <c r="D1427" s="100" t="s">
        <v>35741</v>
      </c>
      <c r="E1427" s="103" t="s">
        <v>38436</v>
      </c>
    </row>
    <row r="1428" ht="14.25" customHeight="1">
      <c r="A1428" s="100">
        <v>2515.0</v>
      </c>
      <c r="B1428" s="100" t="s">
        <v>38437</v>
      </c>
      <c r="C1428" s="100" t="s">
        <v>35740</v>
      </c>
      <c r="D1428" s="100" t="s">
        <v>35741</v>
      </c>
      <c r="E1428" s="103" t="s">
        <v>38438</v>
      </c>
    </row>
    <row r="1429" ht="14.25" customHeight="1">
      <c r="A1429" s="100">
        <v>2519.0</v>
      </c>
      <c r="B1429" s="100" t="s">
        <v>38439</v>
      </c>
      <c r="C1429" s="100" t="s">
        <v>35740</v>
      </c>
      <c r="D1429" s="100" t="s">
        <v>35741</v>
      </c>
      <c r="E1429" s="103" t="s">
        <v>38440</v>
      </c>
    </row>
    <row r="1430" ht="14.25" customHeight="1">
      <c r="A1430" s="100">
        <v>2520.0</v>
      </c>
      <c r="B1430" s="100" t="s">
        <v>38441</v>
      </c>
      <c r="C1430" s="100" t="s">
        <v>35740</v>
      </c>
      <c r="D1430" s="100" t="s">
        <v>35741</v>
      </c>
      <c r="E1430" s="103" t="s">
        <v>38442</v>
      </c>
    </row>
    <row r="1431" ht="14.25" customHeight="1">
      <c r="A1431" s="100">
        <v>1602.0</v>
      </c>
      <c r="B1431" s="100" t="s">
        <v>38443</v>
      </c>
      <c r="C1431" s="100" t="s">
        <v>35740</v>
      </c>
      <c r="D1431" s="100" t="s">
        <v>35741</v>
      </c>
      <c r="E1431" s="103" t="s">
        <v>38444</v>
      </c>
    </row>
    <row r="1432" ht="14.25" customHeight="1">
      <c r="A1432" s="100">
        <v>1601.0</v>
      </c>
      <c r="B1432" s="100" t="s">
        <v>38445</v>
      </c>
      <c r="C1432" s="100" t="s">
        <v>35740</v>
      </c>
      <c r="D1432" s="100" t="s">
        <v>35741</v>
      </c>
      <c r="E1432" s="103" t="s">
        <v>38446</v>
      </c>
    </row>
    <row r="1433" ht="14.25" customHeight="1">
      <c r="A1433" s="100">
        <v>1598.0</v>
      </c>
      <c r="B1433" s="100" t="s">
        <v>38447</v>
      </c>
      <c r="C1433" s="100" t="s">
        <v>35740</v>
      </c>
      <c r="D1433" s="100" t="s">
        <v>35741</v>
      </c>
      <c r="E1433" s="103" t="s">
        <v>38448</v>
      </c>
    </row>
    <row r="1434" ht="14.25" customHeight="1">
      <c r="A1434" s="100">
        <v>1600.0</v>
      </c>
      <c r="B1434" s="100" t="s">
        <v>38449</v>
      </c>
      <c r="C1434" s="100" t="s">
        <v>35740</v>
      </c>
      <c r="D1434" s="100" t="s">
        <v>35741</v>
      </c>
      <c r="E1434" s="103" t="s">
        <v>38450</v>
      </c>
    </row>
    <row r="1435" ht="14.25" customHeight="1">
      <c r="A1435" s="100">
        <v>1603.0</v>
      </c>
      <c r="B1435" s="100" t="s">
        <v>38451</v>
      </c>
      <c r="C1435" s="100" t="s">
        <v>35740</v>
      </c>
      <c r="D1435" s="100" t="s">
        <v>35741</v>
      </c>
      <c r="E1435" s="103" t="s">
        <v>38452</v>
      </c>
    </row>
    <row r="1436" ht="14.25" customHeight="1">
      <c r="A1436" s="100">
        <v>1599.0</v>
      </c>
      <c r="B1436" s="100" t="s">
        <v>38453</v>
      </c>
      <c r="C1436" s="100" t="s">
        <v>35740</v>
      </c>
      <c r="D1436" s="100" t="s">
        <v>35741</v>
      </c>
      <c r="E1436" s="103" t="s">
        <v>38454</v>
      </c>
    </row>
    <row r="1437" ht="14.25" customHeight="1">
      <c r="A1437" s="100">
        <v>1597.0</v>
      </c>
      <c r="B1437" s="100" t="s">
        <v>38455</v>
      </c>
      <c r="C1437" s="100" t="s">
        <v>35740</v>
      </c>
      <c r="D1437" s="100" t="s">
        <v>35741</v>
      </c>
      <c r="E1437" s="103" t="s">
        <v>38456</v>
      </c>
    </row>
    <row r="1438" ht="14.25" customHeight="1">
      <c r="A1438" s="100">
        <v>39600.0</v>
      </c>
      <c r="B1438" s="100" t="s">
        <v>38457</v>
      </c>
      <c r="C1438" s="100" t="s">
        <v>35740</v>
      </c>
      <c r="D1438" s="100" t="s">
        <v>35741</v>
      </c>
      <c r="E1438" s="103" t="s">
        <v>38458</v>
      </c>
    </row>
    <row r="1439" ht="14.25" customHeight="1">
      <c r="A1439" s="100">
        <v>39601.0</v>
      </c>
      <c r="B1439" s="100" t="s">
        <v>38459</v>
      </c>
      <c r="C1439" s="100" t="s">
        <v>35740</v>
      </c>
      <c r="D1439" s="100" t="s">
        <v>35741</v>
      </c>
      <c r="E1439" s="103" t="s">
        <v>37480</v>
      </c>
    </row>
    <row r="1440" ht="14.25" customHeight="1">
      <c r="A1440" s="100">
        <v>39602.0</v>
      </c>
      <c r="B1440" s="100" t="s">
        <v>38460</v>
      </c>
      <c r="C1440" s="100" t="s">
        <v>35740</v>
      </c>
      <c r="D1440" s="100" t="s">
        <v>35741</v>
      </c>
      <c r="E1440" s="103" t="s">
        <v>38461</v>
      </c>
    </row>
    <row r="1441" ht="14.25" customHeight="1">
      <c r="A1441" s="100">
        <v>39603.0</v>
      </c>
      <c r="B1441" s="100" t="s">
        <v>38462</v>
      </c>
      <c r="C1441" s="100" t="s">
        <v>35740</v>
      </c>
      <c r="D1441" s="100" t="s">
        <v>35741</v>
      </c>
      <c r="E1441" s="103" t="s">
        <v>36475</v>
      </c>
    </row>
    <row r="1442" ht="14.25" customHeight="1">
      <c r="A1442" s="100">
        <v>11821.0</v>
      </c>
      <c r="B1442" s="100" t="s">
        <v>38463</v>
      </c>
      <c r="C1442" s="100" t="s">
        <v>35740</v>
      </c>
      <c r="D1442" s="100" t="s">
        <v>35741</v>
      </c>
      <c r="E1442" s="103" t="s">
        <v>37982</v>
      </c>
    </row>
    <row r="1443" ht="14.25" customHeight="1">
      <c r="A1443" s="100">
        <v>1562.0</v>
      </c>
      <c r="B1443" s="100" t="s">
        <v>38464</v>
      </c>
      <c r="C1443" s="100" t="s">
        <v>35740</v>
      </c>
      <c r="D1443" s="100" t="s">
        <v>35741</v>
      </c>
      <c r="E1443" s="103" t="s">
        <v>38465</v>
      </c>
    </row>
    <row r="1444" ht="14.25" customHeight="1">
      <c r="A1444" s="100">
        <v>1563.0</v>
      </c>
      <c r="B1444" s="100" t="s">
        <v>38466</v>
      </c>
      <c r="C1444" s="100" t="s">
        <v>35740</v>
      </c>
      <c r="D1444" s="100" t="s">
        <v>35741</v>
      </c>
      <c r="E1444" s="103" t="s">
        <v>38467</v>
      </c>
    </row>
    <row r="1445" ht="14.25" customHeight="1">
      <c r="A1445" s="100">
        <v>11856.0</v>
      </c>
      <c r="B1445" s="100" t="s">
        <v>38468</v>
      </c>
      <c r="C1445" s="100" t="s">
        <v>35740</v>
      </c>
      <c r="D1445" s="100" t="s">
        <v>35737</v>
      </c>
      <c r="E1445" s="103" t="s">
        <v>37777</v>
      </c>
    </row>
    <row r="1446" ht="14.25" customHeight="1">
      <c r="A1446" s="100">
        <v>11857.0</v>
      </c>
      <c r="B1446" s="100" t="s">
        <v>38469</v>
      </c>
      <c r="C1446" s="100" t="s">
        <v>35740</v>
      </c>
      <c r="D1446" s="100" t="s">
        <v>35741</v>
      </c>
      <c r="E1446" s="103" t="s">
        <v>38470</v>
      </c>
    </row>
    <row r="1447" ht="14.25" customHeight="1">
      <c r="A1447" s="100">
        <v>11858.0</v>
      </c>
      <c r="B1447" s="100" t="s">
        <v>38471</v>
      </c>
      <c r="C1447" s="100" t="s">
        <v>35740</v>
      </c>
      <c r="D1447" s="100" t="s">
        <v>35741</v>
      </c>
      <c r="E1447" s="103" t="s">
        <v>37812</v>
      </c>
    </row>
    <row r="1448" ht="14.25" customHeight="1">
      <c r="A1448" s="100">
        <v>1539.0</v>
      </c>
      <c r="B1448" s="100" t="s">
        <v>38472</v>
      </c>
      <c r="C1448" s="100" t="s">
        <v>35740</v>
      </c>
      <c r="D1448" s="100" t="s">
        <v>35741</v>
      </c>
      <c r="E1448" s="103" t="s">
        <v>38473</v>
      </c>
    </row>
    <row r="1449" ht="14.25" customHeight="1">
      <c r="A1449" s="100">
        <v>11859.0</v>
      </c>
      <c r="B1449" s="100" t="s">
        <v>38474</v>
      </c>
      <c r="C1449" s="100" t="s">
        <v>35740</v>
      </c>
      <c r="D1449" s="100" t="s">
        <v>35741</v>
      </c>
      <c r="E1449" s="103" t="s">
        <v>38475</v>
      </c>
    </row>
    <row r="1450" ht="14.25" customHeight="1">
      <c r="A1450" s="100">
        <v>1550.0</v>
      </c>
      <c r="B1450" s="100" t="s">
        <v>38476</v>
      </c>
      <c r="C1450" s="100" t="s">
        <v>35740</v>
      </c>
      <c r="D1450" s="100" t="s">
        <v>35741</v>
      </c>
      <c r="E1450" s="103" t="s">
        <v>38477</v>
      </c>
    </row>
    <row r="1451" ht="14.25" customHeight="1">
      <c r="A1451" s="100">
        <v>11854.0</v>
      </c>
      <c r="B1451" s="100" t="s">
        <v>38478</v>
      </c>
      <c r="C1451" s="100" t="s">
        <v>35740</v>
      </c>
      <c r="D1451" s="100" t="s">
        <v>35741</v>
      </c>
      <c r="E1451" s="103" t="s">
        <v>38479</v>
      </c>
    </row>
    <row r="1452" ht="14.25" customHeight="1">
      <c r="A1452" s="100">
        <v>11862.0</v>
      </c>
      <c r="B1452" s="100" t="s">
        <v>38480</v>
      </c>
      <c r="C1452" s="100" t="s">
        <v>35740</v>
      </c>
      <c r="D1452" s="100" t="s">
        <v>35741</v>
      </c>
      <c r="E1452" s="103" t="s">
        <v>38481</v>
      </c>
    </row>
    <row r="1453" ht="14.25" customHeight="1">
      <c r="A1453" s="100">
        <v>11863.0</v>
      </c>
      <c r="B1453" s="100" t="s">
        <v>38482</v>
      </c>
      <c r="C1453" s="100" t="s">
        <v>35740</v>
      </c>
      <c r="D1453" s="100" t="s">
        <v>35741</v>
      </c>
      <c r="E1453" s="103" t="s">
        <v>38483</v>
      </c>
    </row>
    <row r="1454" ht="14.25" customHeight="1">
      <c r="A1454" s="100">
        <v>11855.0</v>
      </c>
      <c r="B1454" s="100" t="s">
        <v>38484</v>
      </c>
      <c r="C1454" s="100" t="s">
        <v>35740</v>
      </c>
      <c r="D1454" s="100" t="s">
        <v>35741</v>
      </c>
      <c r="E1454" s="103" t="s">
        <v>38485</v>
      </c>
    </row>
    <row r="1455" ht="14.25" customHeight="1">
      <c r="A1455" s="100">
        <v>11864.0</v>
      </c>
      <c r="B1455" s="100" t="s">
        <v>38486</v>
      </c>
      <c r="C1455" s="100" t="s">
        <v>35740</v>
      </c>
      <c r="D1455" s="100" t="s">
        <v>35741</v>
      </c>
      <c r="E1455" s="103" t="s">
        <v>38487</v>
      </c>
    </row>
    <row r="1456" ht="14.25" customHeight="1">
      <c r="A1456" s="100">
        <v>2527.0</v>
      </c>
      <c r="B1456" s="100" t="s">
        <v>38488</v>
      </c>
      <c r="C1456" s="100" t="s">
        <v>35740</v>
      </c>
      <c r="D1456" s="100" t="s">
        <v>35741</v>
      </c>
      <c r="E1456" s="103" t="s">
        <v>38489</v>
      </c>
    </row>
    <row r="1457" ht="14.25" customHeight="1">
      <c r="A1457" s="100">
        <v>2526.0</v>
      </c>
      <c r="B1457" s="100" t="s">
        <v>38490</v>
      </c>
      <c r="C1457" s="100" t="s">
        <v>35740</v>
      </c>
      <c r="D1457" s="100" t="s">
        <v>35741</v>
      </c>
      <c r="E1457" s="103" t="s">
        <v>38491</v>
      </c>
    </row>
    <row r="1458" ht="14.25" customHeight="1">
      <c r="A1458" s="100">
        <v>2487.0</v>
      </c>
      <c r="B1458" s="100" t="s">
        <v>38492</v>
      </c>
      <c r="C1458" s="100" t="s">
        <v>35740</v>
      </c>
      <c r="D1458" s="100" t="s">
        <v>35741</v>
      </c>
      <c r="E1458" s="103" t="s">
        <v>38493</v>
      </c>
    </row>
    <row r="1459" ht="14.25" customHeight="1">
      <c r="A1459" s="100">
        <v>2483.0</v>
      </c>
      <c r="B1459" s="100" t="s">
        <v>38494</v>
      </c>
      <c r="C1459" s="100" t="s">
        <v>35740</v>
      </c>
      <c r="D1459" s="100" t="s">
        <v>35741</v>
      </c>
      <c r="E1459" s="103" t="s">
        <v>35969</v>
      </c>
    </row>
    <row r="1460" ht="14.25" customHeight="1">
      <c r="A1460" s="100">
        <v>2528.0</v>
      </c>
      <c r="B1460" s="100" t="s">
        <v>38495</v>
      </c>
      <c r="C1460" s="100" t="s">
        <v>35740</v>
      </c>
      <c r="D1460" s="100" t="s">
        <v>35741</v>
      </c>
      <c r="E1460" s="103" t="s">
        <v>35996</v>
      </c>
    </row>
    <row r="1461" ht="14.25" customHeight="1">
      <c r="A1461" s="100">
        <v>2489.0</v>
      </c>
      <c r="B1461" s="100" t="s">
        <v>38496</v>
      </c>
      <c r="C1461" s="100" t="s">
        <v>35740</v>
      </c>
      <c r="D1461" s="100" t="s">
        <v>35741</v>
      </c>
      <c r="E1461" s="103" t="s">
        <v>38497</v>
      </c>
    </row>
    <row r="1462" ht="14.25" customHeight="1">
      <c r="A1462" s="100">
        <v>2488.0</v>
      </c>
      <c r="B1462" s="100" t="s">
        <v>38498</v>
      </c>
      <c r="C1462" s="100" t="s">
        <v>35740</v>
      </c>
      <c r="D1462" s="100" t="s">
        <v>35741</v>
      </c>
      <c r="E1462" s="103" t="s">
        <v>37408</v>
      </c>
    </row>
    <row r="1463" ht="14.25" customHeight="1">
      <c r="A1463" s="100">
        <v>2484.0</v>
      </c>
      <c r="B1463" s="100" t="s">
        <v>38499</v>
      </c>
      <c r="C1463" s="100" t="s">
        <v>35740</v>
      </c>
      <c r="D1463" s="100" t="s">
        <v>35741</v>
      </c>
      <c r="E1463" s="103" t="s">
        <v>38500</v>
      </c>
    </row>
    <row r="1464" ht="14.25" customHeight="1">
      <c r="A1464" s="100">
        <v>2485.0</v>
      </c>
      <c r="B1464" s="100" t="s">
        <v>38501</v>
      </c>
      <c r="C1464" s="100" t="s">
        <v>35740</v>
      </c>
      <c r="D1464" s="100" t="s">
        <v>35741</v>
      </c>
      <c r="E1464" s="103" t="s">
        <v>38502</v>
      </c>
    </row>
    <row r="1465" ht="14.25" customHeight="1">
      <c r="A1465" s="100">
        <v>38005.0</v>
      </c>
      <c r="B1465" s="100" t="s">
        <v>38503</v>
      </c>
      <c r="C1465" s="100" t="s">
        <v>35740</v>
      </c>
      <c r="D1465" s="100" t="s">
        <v>35741</v>
      </c>
      <c r="E1465" s="103" t="s">
        <v>38504</v>
      </c>
    </row>
    <row r="1466" ht="14.25" customHeight="1">
      <c r="A1466" s="100">
        <v>38006.0</v>
      </c>
      <c r="B1466" s="100" t="s">
        <v>38505</v>
      </c>
      <c r="C1466" s="100" t="s">
        <v>35740</v>
      </c>
      <c r="D1466" s="100" t="s">
        <v>35741</v>
      </c>
      <c r="E1466" s="103" t="s">
        <v>37225</v>
      </c>
    </row>
    <row r="1467" ht="14.25" customHeight="1">
      <c r="A1467" s="100">
        <v>38428.0</v>
      </c>
      <c r="B1467" s="100" t="s">
        <v>38506</v>
      </c>
      <c r="C1467" s="100" t="s">
        <v>35740</v>
      </c>
      <c r="D1467" s="100" t="s">
        <v>35741</v>
      </c>
      <c r="E1467" s="103" t="s">
        <v>38507</v>
      </c>
    </row>
    <row r="1468" ht="14.25" customHeight="1">
      <c r="A1468" s="100">
        <v>38007.0</v>
      </c>
      <c r="B1468" s="100" t="s">
        <v>38508</v>
      </c>
      <c r="C1468" s="100" t="s">
        <v>35740</v>
      </c>
      <c r="D1468" s="100" t="s">
        <v>35741</v>
      </c>
      <c r="E1468" s="103" t="s">
        <v>38509</v>
      </c>
    </row>
    <row r="1469" ht="14.25" customHeight="1">
      <c r="A1469" s="100">
        <v>38008.0</v>
      </c>
      <c r="B1469" s="100" t="s">
        <v>38510</v>
      </c>
      <c r="C1469" s="100" t="s">
        <v>35740</v>
      </c>
      <c r="D1469" s="100" t="s">
        <v>35741</v>
      </c>
      <c r="E1469" s="103" t="s">
        <v>38511</v>
      </c>
    </row>
    <row r="1470" ht="14.25" customHeight="1">
      <c r="A1470" s="100">
        <v>38009.0</v>
      </c>
      <c r="B1470" s="100" t="s">
        <v>38512</v>
      </c>
      <c r="C1470" s="100" t="s">
        <v>35740</v>
      </c>
      <c r="D1470" s="100" t="s">
        <v>35741</v>
      </c>
      <c r="E1470" s="103" t="s">
        <v>38513</v>
      </c>
    </row>
    <row r="1471" ht="14.25" customHeight="1">
      <c r="A1471" s="100">
        <v>39279.0</v>
      </c>
      <c r="B1471" s="100" t="s">
        <v>38514</v>
      </c>
      <c r="C1471" s="100" t="s">
        <v>35740</v>
      </c>
      <c r="D1471" s="100" t="s">
        <v>35767</v>
      </c>
      <c r="E1471" s="103" t="s">
        <v>38515</v>
      </c>
    </row>
    <row r="1472" ht="14.25" customHeight="1">
      <c r="A1472" s="100">
        <v>38845.0</v>
      </c>
      <c r="B1472" s="100" t="s">
        <v>38516</v>
      </c>
      <c r="C1472" s="100" t="s">
        <v>35740</v>
      </c>
      <c r="D1472" s="100" t="s">
        <v>35767</v>
      </c>
      <c r="E1472" s="103" t="s">
        <v>36996</v>
      </c>
    </row>
    <row r="1473" ht="14.25" customHeight="1">
      <c r="A1473" s="100">
        <v>39280.0</v>
      </c>
      <c r="B1473" s="100" t="s">
        <v>38517</v>
      </c>
      <c r="C1473" s="100" t="s">
        <v>35740</v>
      </c>
      <c r="D1473" s="100" t="s">
        <v>35767</v>
      </c>
      <c r="E1473" s="103" t="s">
        <v>38504</v>
      </c>
    </row>
    <row r="1474" ht="14.25" customHeight="1">
      <c r="A1474" s="100">
        <v>39281.0</v>
      </c>
      <c r="B1474" s="100" t="s">
        <v>38518</v>
      </c>
      <c r="C1474" s="100" t="s">
        <v>35740</v>
      </c>
      <c r="D1474" s="100" t="s">
        <v>35767</v>
      </c>
      <c r="E1474" s="103" t="s">
        <v>38519</v>
      </c>
    </row>
    <row r="1475" ht="14.25" customHeight="1">
      <c r="A1475" s="100">
        <v>38849.0</v>
      </c>
      <c r="B1475" s="100" t="s">
        <v>38520</v>
      </c>
      <c r="C1475" s="100" t="s">
        <v>35740</v>
      </c>
      <c r="D1475" s="100" t="s">
        <v>35767</v>
      </c>
      <c r="E1475" s="103" t="s">
        <v>38521</v>
      </c>
    </row>
    <row r="1476" ht="14.25" customHeight="1">
      <c r="A1476" s="100">
        <v>39282.0</v>
      </c>
      <c r="B1476" s="100" t="s">
        <v>38522</v>
      </c>
      <c r="C1476" s="100" t="s">
        <v>35740</v>
      </c>
      <c r="D1476" s="100" t="s">
        <v>35767</v>
      </c>
      <c r="E1476" s="103" t="s">
        <v>38523</v>
      </c>
    </row>
    <row r="1477" ht="14.25" customHeight="1">
      <c r="A1477" s="100">
        <v>38852.0</v>
      </c>
      <c r="B1477" s="100" t="s">
        <v>38524</v>
      </c>
      <c r="C1477" s="100" t="s">
        <v>35740</v>
      </c>
      <c r="D1477" s="100" t="s">
        <v>35767</v>
      </c>
      <c r="E1477" s="103" t="s">
        <v>38525</v>
      </c>
    </row>
    <row r="1478" ht="14.25" customHeight="1">
      <c r="A1478" s="100">
        <v>38844.0</v>
      </c>
      <c r="B1478" s="100" t="s">
        <v>38526</v>
      </c>
      <c r="C1478" s="100" t="s">
        <v>35740</v>
      </c>
      <c r="D1478" s="100" t="s">
        <v>35767</v>
      </c>
      <c r="E1478" s="103" t="s">
        <v>38527</v>
      </c>
    </row>
    <row r="1479" ht="14.25" customHeight="1">
      <c r="A1479" s="100">
        <v>38846.0</v>
      </c>
      <c r="B1479" s="100" t="s">
        <v>38528</v>
      </c>
      <c r="C1479" s="100" t="s">
        <v>35740</v>
      </c>
      <c r="D1479" s="100" t="s">
        <v>35767</v>
      </c>
      <c r="E1479" s="103" t="s">
        <v>38529</v>
      </c>
    </row>
    <row r="1480" ht="14.25" customHeight="1">
      <c r="A1480" s="100">
        <v>38847.0</v>
      </c>
      <c r="B1480" s="100" t="s">
        <v>38530</v>
      </c>
      <c r="C1480" s="100" t="s">
        <v>35740</v>
      </c>
      <c r="D1480" s="100" t="s">
        <v>35767</v>
      </c>
      <c r="E1480" s="103" t="s">
        <v>38531</v>
      </c>
    </row>
    <row r="1481" ht="14.25" customHeight="1">
      <c r="A1481" s="100">
        <v>38850.0</v>
      </c>
      <c r="B1481" s="100" t="s">
        <v>38532</v>
      </c>
      <c r="C1481" s="100" t="s">
        <v>35740</v>
      </c>
      <c r="D1481" s="100" t="s">
        <v>35767</v>
      </c>
      <c r="E1481" s="103" t="s">
        <v>38533</v>
      </c>
    </row>
    <row r="1482" ht="14.25" customHeight="1">
      <c r="A1482" s="100">
        <v>38848.0</v>
      </c>
      <c r="B1482" s="100" t="s">
        <v>38534</v>
      </c>
      <c r="C1482" s="100" t="s">
        <v>35740</v>
      </c>
      <c r="D1482" s="100" t="s">
        <v>35767</v>
      </c>
      <c r="E1482" s="103" t="s">
        <v>38535</v>
      </c>
    </row>
    <row r="1483" ht="14.25" customHeight="1">
      <c r="A1483" s="100">
        <v>38851.0</v>
      </c>
      <c r="B1483" s="100" t="s">
        <v>38536</v>
      </c>
      <c r="C1483" s="100" t="s">
        <v>35740</v>
      </c>
      <c r="D1483" s="100" t="s">
        <v>35767</v>
      </c>
      <c r="E1483" s="103" t="s">
        <v>38537</v>
      </c>
    </row>
    <row r="1484" ht="14.25" customHeight="1">
      <c r="A1484" s="100">
        <v>38860.0</v>
      </c>
      <c r="B1484" s="100" t="s">
        <v>38538</v>
      </c>
      <c r="C1484" s="100" t="s">
        <v>35740</v>
      </c>
      <c r="D1484" s="100" t="s">
        <v>35767</v>
      </c>
      <c r="E1484" s="103" t="s">
        <v>38539</v>
      </c>
    </row>
    <row r="1485" ht="14.25" customHeight="1">
      <c r="A1485" s="100">
        <v>38861.0</v>
      </c>
      <c r="B1485" s="100" t="s">
        <v>38540</v>
      </c>
      <c r="C1485" s="100" t="s">
        <v>35740</v>
      </c>
      <c r="D1485" s="100" t="s">
        <v>35767</v>
      </c>
      <c r="E1485" s="103" t="s">
        <v>38541</v>
      </c>
    </row>
    <row r="1486" ht="14.25" customHeight="1">
      <c r="A1486" s="100">
        <v>38862.0</v>
      </c>
      <c r="B1486" s="100" t="s">
        <v>38542</v>
      </c>
      <c r="C1486" s="100" t="s">
        <v>35740</v>
      </c>
      <c r="D1486" s="100" t="s">
        <v>35767</v>
      </c>
      <c r="E1486" s="103" t="s">
        <v>38481</v>
      </c>
    </row>
    <row r="1487" ht="14.25" customHeight="1">
      <c r="A1487" s="100">
        <v>38863.0</v>
      </c>
      <c r="B1487" s="100" t="s">
        <v>38543</v>
      </c>
      <c r="C1487" s="100" t="s">
        <v>35740</v>
      </c>
      <c r="D1487" s="100" t="s">
        <v>35767</v>
      </c>
      <c r="E1487" s="103" t="s">
        <v>38544</v>
      </c>
    </row>
    <row r="1488" ht="14.25" customHeight="1">
      <c r="A1488" s="100">
        <v>38865.0</v>
      </c>
      <c r="B1488" s="100" t="s">
        <v>38545</v>
      </c>
      <c r="C1488" s="100" t="s">
        <v>35740</v>
      </c>
      <c r="D1488" s="100" t="s">
        <v>35767</v>
      </c>
      <c r="E1488" s="103" t="s">
        <v>38546</v>
      </c>
    </row>
    <row r="1489" ht="14.25" customHeight="1">
      <c r="A1489" s="100">
        <v>38864.0</v>
      </c>
      <c r="B1489" s="100" t="s">
        <v>38547</v>
      </c>
      <c r="C1489" s="100" t="s">
        <v>35740</v>
      </c>
      <c r="D1489" s="100" t="s">
        <v>35767</v>
      </c>
      <c r="E1489" s="103" t="s">
        <v>38548</v>
      </c>
    </row>
    <row r="1490" ht="14.25" customHeight="1">
      <c r="A1490" s="100">
        <v>38866.0</v>
      </c>
      <c r="B1490" s="100" t="s">
        <v>38549</v>
      </c>
      <c r="C1490" s="100" t="s">
        <v>35740</v>
      </c>
      <c r="D1490" s="100" t="s">
        <v>35767</v>
      </c>
      <c r="E1490" s="103" t="s">
        <v>38550</v>
      </c>
    </row>
    <row r="1491" ht="14.25" customHeight="1">
      <c r="A1491" s="100">
        <v>38868.0</v>
      </c>
      <c r="B1491" s="100" t="s">
        <v>38551</v>
      </c>
      <c r="C1491" s="100" t="s">
        <v>35740</v>
      </c>
      <c r="D1491" s="100" t="s">
        <v>35767</v>
      </c>
      <c r="E1491" s="103" t="s">
        <v>38552</v>
      </c>
    </row>
    <row r="1492" ht="14.25" customHeight="1">
      <c r="A1492" s="100">
        <v>38853.0</v>
      </c>
      <c r="B1492" s="100" t="s">
        <v>38553</v>
      </c>
      <c r="C1492" s="100" t="s">
        <v>35740</v>
      </c>
      <c r="D1492" s="100" t="s">
        <v>35767</v>
      </c>
      <c r="E1492" s="103" t="s">
        <v>38369</v>
      </c>
    </row>
    <row r="1493" ht="14.25" customHeight="1">
      <c r="A1493" s="100">
        <v>38854.0</v>
      </c>
      <c r="B1493" s="100" t="s">
        <v>38554</v>
      </c>
      <c r="C1493" s="100" t="s">
        <v>35740</v>
      </c>
      <c r="D1493" s="100" t="s">
        <v>35767</v>
      </c>
      <c r="E1493" s="103" t="s">
        <v>38555</v>
      </c>
    </row>
    <row r="1494" ht="14.25" customHeight="1">
      <c r="A1494" s="100">
        <v>38855.0</v>
      </c>
      <c r="B1494" s="100" t="s">
        <v>38556</v>
      </c>
      <c r="C1494" s="100" t="s">
        <v>35740</v>
      </c>
      <c r="D1494" s="100" t="s">
        <v>35767</v>
      </c>
      <c r="E1494" s="103" t="s">
        <v>38557</v>
      </c>
    </row>
    <row r="1495" ht="14.25" customHeight="1">
      <c r="A1495" s="100">
        <v>38856.0</v>
      </c>
      <c r="B1495" s="100" t="s">
        <v>38558</v>
      </c>
      <c r="C1495" s="100" t="s">
        <v>35740</v>
      </c>
      <c r="D1495" s="100" t="s">
        <v>35767</v>
      </c>
      <c r="E1495" s="103" t="s">
        <v>36092</v>
      </c>
    </row>
    <row r="1496" ht="14.25" customHeight="1">
      <c r="A1496" s="100">
        <v>38857.0</v>
      </c>
      <c r="B1496" s="100" t="s">
        <v>38559</v>
      </c>
      <c r="C1496" s="100" t="s">
        <v>35740</v>
      </c>
      <c r="D1496" s="100" t="s">
        <v>35767</v>
      </c>
      <c r="E1496" s="103" t="s">
        <v>37891</v>
      </c>
    </row>
    <row r="1497" ht="14.25" customHeight="1">
      <c r="A1497" s="100">
        <v>38858.0</v>
      </c>
      <c r="B1497" s="100" t="s">
        <v>38560</v>
      </c>
      <c r="C1497" s="100" t="s">
        <v>35740</v>
      </c>
      <c r="D1497" s="100" t="s">
        <v>35767</v>
      </c>
      <c r="E1497" s="103" t="s">
        <v>36605</v>
      </c>
    </row>
    <row r="1498" ht="14.25" customHeight="1">
      <c r="A1498" s="100">
        <v>38859.0</v>
      </c>
      <c r="B1498" s="100" t="s">
        <v>38561</v>
      </c>
      <c r="C1498" s="100" t="s">
        <v>35740</v>
      </c>
      <c r="D1498" s="100" t="s">
        <v>35767</v>
      </c>
      <c r="E1498" s="103" t="s">
        <v>38562</v>
      </c>
    </row>
    <row r="1499" ht="14.25" customHeight="1">
      <c r="A1499" s="100">
        <v>3104.0</v>
      </c>
      <c r="B1499" s="100" t="s">
        <v>38563</v>
      </c>
      <c r="C1499" s="100" t="s">
        <v>38564</v>
      </c>
      <c r="D1499" s="100" t="s">
        <v>35741</v>
      </c>
      <c r="E1499" s="103" t="s">
        <v>38565</v>
      </c>
    </row>
    <row r="1500" ht="14.25" customHeight="1">
      <c r="A1500" s="100">
        <v>1607.0</v>
      </c>
      <c r="B1500" s="100" t="s">
        <v>38566</v>
      </c>
      <c r="C1500" s="100" t="s">
        <v>38564</v>
      </c>
      <c r="D1500" s="100" t="s">
        <v>35741</v>
      </c>
      <c r="E1500" s="103" t="s">
        <v>38567</v>
      </c>
    </row>
    <row r="1501" ht="14.25" customHeight="1">
      <c r="A1501" s="100">
        <v>38169.0</v>
      </c>
      <c r="B1501" s="100" t="s">
        <v>38568</v>
      </c>
      <c r="C1501" s="100" t="s">
        <v>38564</v>
      </c>
      <c r="D1501" s="100" t="s">
        <v>35741</v>
      </c>
      <c r="E1501" s="103" t="s">
        <v>38569</v>
      </c>
    </row>
    <row r="1502" ht="14.25" customHeight="1">
      <c r="A1502" s="100">
        <v>6142.0</v>
      </c>
      <c r="B1502" s="100" t="s">
        <v>38570</v>
      </c>
      <c r="C1502" s="100" t="s">
        <v>35740</v>
      </c>
      <c r="D1502" s="100" t="s">
        <v>35741</v>
      </c>
      <c r="E1502" s="103" t="s">
        <v>38571</v>
      </c>
    </row>
    <row r="1503" ht="14.25" customHeight="1">
      <c r="A1503" s="100">
        <v>11686.0</v>
      </c>
      <c r="B1503" s="100" t="s">
        <v>38572</v>
      </c>
      <c r="C1503" s="100" t="s">
        <v>35740</v>
      </c>
      <c r="D1503" s="100" t="s">
        <v>35741</v>
      </c>
      <c r="E1503" s="103" t="s">
        <v>38573</v>
      </c>
    </row>
    <row r="1504" ht="14.25" customHeight="1">
      <c r="A1504" s="100">
        <v>37598.0</v>
      </c>
      <c r="B1504" s="100" t="s">
        <v>38574</v>
      </c>
      <c r="C1504" s="100" t="s">
        <v>35740</v>
      </c>
      <c r="D1504" s="100" t="s">
        <v>35767</v>
      </c>
      <c r="E1504" s="103" t="s">
        <v>38575</v>
      </c>
    </row>
    <row r="1505" ht="14.25" customHeight="1">
      <c r="A1505" s="100">
        <v>25398.0</v>
      </c>
      <c r="B1505" s="100" t="s">
        <v>38576</v>
      </c>
      <c r="C1505" s="100" t="s">
        <v>35740</v>
      </c>
      <c r="D1505" s="100" t="s">
        <v>35767</v>
      </c>
      <c r="E1505" s="103" t="s">
        <v>38577</v>
      </c>
    </row>
    <row r="1506" ht="14.25" customHeight="1">
      <c r="A1506" s="100">
        <v>25399.0</v>
      </c>
      <c r="B1506" s="100" t="s">
        <v>38578</v>
      </c>
      <c r="C1506" s="100" t="s">
        <v>35740</v>
      </c>
      <c r="D1506" s="100" t="s">
        <v>35767</v>
      </c>
      <c r="E1506" s="103" t="s">
        <v>38579</v>
      </c>
    </row>
    <row r="1507" ht="14.25" customHeight="1">
      <c r="A1507" s="100">
        <v>43440.0</v>
      </c>
      <c r="B1507" s="100" t="s">
        <v>38580</v>
      </c>
      <c r="C1507" s="100" t="s">
        <v>35740</v>
      </c>
      <c r="D1507" s="100" t="s">
        <v>35741</v>
      </c>
      <c r="E1507" s="103" t="s">
        <v>38581</v>
      </c>
    </row>
    <row r="1508" ht="14.25" customHeight="1">
      <c r="A1508" s="100">
        <v>10667.0</v>
      </c>
      <c r="B1508" s="100" t="s">
        <v>38582</v>
      </c>
      <c r="C1508" s="100" t="s">
        <v>35740</v>
      </c>
      <c r="D1508" s="100" t="s">
        <v>35737</v>
      </c>
      <c r="E1508" s="103" t="s">
        <v>38583</v>
      </c>
    </row>
    <row r="1509" ht="14.25" customHeight="1">
      <c r="A1509" s="100">
        <v>1613.0</v>
      </c>
      <c r="B1509" s="100" t="s">
        <v>38584</v>
      </c>
      <c r="C1509" s="100" t="s">
        <v>35740</v>
      </c>
      <c r="D1509" s="100" t="s">
        <v>35741</v>
      </c>
      <c r="E1509" s="103" t="s">
        <v>38585</v>
      </c>
    </row>
    <row r="1510" ht="14.25" customHeight="1">
      <c r="A1510" s="100">
        <v>1626.0</v>
      </c>
      <c r="B1510" s="100" t="s">
        <v>38586</v>
      </c>
      <c r="C1510" s="100" t="s">
        <v>35740</v>
      </c>
      <c r="D1510" s="100" t="s">
        <v>35741</v>
      </c>
      <c r="E1510" s="103" t="s">
        <v>38587</v>
      </c>
    </row>
    <row r="1511" ht="14.25" customHeight="1">
      <c r="A1511" s="100">
        <v>1625.0</v>
      </c>
      <c r="B1511" s="100" t="s">
        <v>38588</v>
      </c>
      <c r="C1511" s="100" t="s">
        <v>35740</v>
      </c>
      <c r="D1511" s="100" t="s">
        <v>35741</v>
      </c>
      <c r="E1511" s="103" t="s">
        <v>38589</v>
      </c>
    </row>
    <row r="1512" ht="14.25" customHeight="1">
      <c r="A1512" s="100">
        <v>1622.0</v>
      </c>
      <c r="B1512" s="100" t="s">
        <v>38590</v>
      </c>
      <c r="C1512" s="100" t="s">
        <v>35740</v>
      </c>
      <c r="D1512" s="100" t="s">
        <v>35741</v>
      </c>
      <c r="E1512" s="103" t="s">
        <v>38591</v>
      </c>
    </row>
    <row r="1513" ht="14.25" customHeight="1">
      <c r="A1513" s="100">
        <v>1620.0</v>
      </c>
      <c r="B1513" s="100" t="s">
        <v>38592</v>
      </c>
      <c r="C1513" s="100" t="s">
        <v>35740</v>
      </c>
      <c r="D1513" s="100" t="s">
        <v>35741</v>
      </c>
      <c r="E1513" s="103" t="s">
        <v>38593</v>
      </c>
    </row>
    <row r="1514" ht="14.25" customHeight="1">
      <c r="A1514" s="100">
        <v>1629.0</v>
      </c>
      <c r="B1514" s="100" t="s">
        <v>38594</v>
      </c>
      <c r="C1514" s="100" t="s">
        <v>35740</v>
      </c>
      <c r="D1514" s="100" t="s">
        <v>35741</v>
      </c>
      <c r="E1514" s="103" t="s">
        <v>38595</v>
      </c>
    </row>
    <row r="1515" ht="14.25" customHeight="1">
      <c r="A1515" s="100">
        <v>1627.0</v>
      </c>
      <c r="B1515" s="100" t="s">
        <v>38596</v>
      </c>
      <c r="C1515" s="100" t="s">
        <v>35740</v>
      </c>
      <c r="D1515" s="100" t="s">
        <v>35741</v>
      </c>
      <c r="E1515" s="103" t="s">
        <v>38597</v>
      </c>
    </row>
    <row r="1516" ht="14.25" customHeight="1">
      <c r="A1516" s="100">
        <v>1623.0</v>
      </c>
      <c r="B1516" s="100" t="s">
        <v>38598</v>
      </c>
      <c r="C1516" s="100" t="s">
        <v>35740</v>
      </c>
      <c r="D1516" s="100" t="s">
        <v>35741</v>
      </c>
      <c r="E1516" s="103" t="s">
        <v>38599</v>
      </c>
    </row>
    <row r="1517" ht="14.25" customHeight="1">
      <c r="A1517" s="100">
        <v>1619.0</v>
      </c>
      <c r="B1517" s="100" t="s">
        <v>38600</v>
      </c>
      <c r="C1517" s="100" t="s">
        <v>35740</v>
      </c>
      <c r="D1517" s="100" t="s">
        <v>35741</v>
      </c>
      <c r="E1517" s="103" t="s">
        <v>38601</v>
      </c>
    </row>
    <row r="1518" ht="14.25" customHeight="1">
      <c r="A1518" s="100">
        <v>1630.0</v>
      </c>
      <c r="B1518" s="100" t="s">
        <v>38602</v>
      </c>
      <c r="C1518" s="100" t="s">
        <v>35740</v>
      </c>
      <c r="D1518" s="100" t="s">
        <v>35741</v>
      </c>
      <c r="E1518" s="103" t="s">
        <v>38603</v>
      </c>
    </row>
    <row r="1519" ht="14.25" customHeight="1">
      <c r="A1519" s="100">
        <v>1616.0</v>
      </c>
      <c r="B1519" s="100" t="s">
        <v>38604</v>
      </c>
      <c r="C1519" s="100" t="s">
        <v>35740</v>
      </c>
      <c r="D1519" s="100" t="s">
        <v>35741</v>
      </c>
      <c r="E1519" s="103" t="s">
        <v>38605</v>
      </c>
    </row>
    <row r="1520" ht="14.25" customHeight="1">
      <c r="A1520" s="100">
        <v>1614.0</v>
      </c>
      <c r="B1520" s="100" t="s">
        <v>38606</v>
      </c>
      <c r="C1520" s="100" t="s">
        <v>35740</v>
      </c>
      <c r="D1520" s="100" t="s">
        <v>35741</v>
      </c>
      <c r="E1520" s="103" t="s">
        <v>38607</v>
      </c>
    </row>
    <row r="1521" ht="14.25" customHeight="1">
      <c r="A1521" s="100">
        <v>1617.0</v>
      </c>
      <c r="B1521" s="100" t="s">
        <v>38608</v>
      </c>
      <c r="C1521" s="100" t="s">
        <v>35740</v>
      </c>
      <c r="D1521" s="100" t="s">
        <v>35741</v>
      </c>
      <c r="E1521" s="103" t="s">
        <v>38609</v>
      </c>
    </row>
    <row r="1522" ht="14.25" customHeight="1">
      <c r="A1522" s="100">
        <v>1621.0</v>
      </c>
      <c r="B1522" s="100" t="s">
        <v>38610</v>
      </c>
      <c r="C1522" s="100" t="s">
        <v>35740</v>
      </c>
      <c r="D1522" s="100" t="s">
        <v>35741</v>
      </c>
      <c r="E1522" s="103" t="s">
        <v>38611</v>
      </c>
    </row>
    <row r="1523" ht="14.25" customHeight="1">
      <c r="A1523" s="100">
        <v>1624.0</v>
      </c>
      <c r="B1523" s="100" t="s">
        <v>38612</v>
      </c>
      <c r="C1523" s="100" t="s">
        <v>35740</v>
      </c>
      <c r="D1523" s="100" t="s">
        <v>35741</v>
      </c>
      <c r="E1523" s="103" t="s">
        <v>38613</v>
      </c>
    </row>
    <row r="1524" ht="14.25" customHeight="1">
      <c r="A1524" s="100">
        <v>1615.0</v>
      </c>
      <c r="B1524" s="100" t="s">
        <v>38614</v>
      </c>
      <c r="C1524" s="100" t="s">
        <v>35740</v>
      </c>
      <c r="D1524" s="100" t="s">
        <v>35741</v>
      </c>
      <c r="E1524" s="103" t="s">
        <v>38615</v>
      </c>
    </row>
    <row r="1525" ht="14.25" customHeight="1">
      <c r="A1525" s="100">
        <v>1612.0</v>
      </c>
      <c r="B1525" s="100" t="s">
        <v>38616</v>
      </c>
      <c r="C1525" s="100" t="s">
        <v>35740</v>
      </c>
      <c r="D1525" s="100" t="s">
        <v>35737</v>
      </c>
      <c r="E1525" s="103" t="s">
        <v>38617</v>
      </c>
    </row>
    <row r="1526" ht="14.25" customHeight="1">
      <c r="A1526" s="100">
        <v>1618.0</v>
      </c>
      <c r="B1526" s="100" t="s">
        <v>38618</v>
      </c>
      <c r="C1526" s="100" t="s">
        <v>35740</v>
      </c>
      <c r="D1526" s="100" t="s">
        <v>35741</v>
      </c>
      <c r="E1526" s="103" t="s">
        <v>38619</v>
      </c>
    </row>
    <row r="1527" ht="14.25" customHeight="1">
      <c r="A1527" s="100">
        <v>14211.0</v>
      </c>
      <c r="B1527" s="100" t="s">
        <v>38620</v>
      </c>
      <c r="C1527" s="100" t="s">
        <v>35740</v>
      </c>
      <c r="D1527" s="100" t="s">
        <v>35741</v>
      </c>
      <c r="E1527" s="103" t="s">
        <v>38621</v>
      </c>
    </row>
    <row r="1528" ht="14.25" customHeight="1">
      <c r="A1528" s="100">
        <v>34500.0</v>
      </c>
      <c r="B1528" s="100" t="s">
        <v>38622</v>
      </c>
      <c r="C1528" s="100" t="s">
        <v>36117</v>
      </c>
      <c r="D1528" s="100" t="s">
        <v>35741</v>
      </c>
      <c r="E1528" s="103" t="s">
        <v>38623</v>
      </c>
    </row>
    <row r="1529" ht="14.25" customHeight="1">
      <c r="A1529" s="100">
        <v>40934.0</v>
      </c>
      <c r="B1529" s="100" t="s">
        <v>38624</v>
      </c>
      <c r="C1529" s="100" t="s">
        <v>36120</v>
      </c>
      <c r="D1529" s="100" t="s">
        <v>35741</v>
      </c>
      <c r="E1529" s="103" t="s">
        <v>38625</v>
      </c>
    </row>
    <row r="1530" ht="14.25" customHeight="1">
      <c r="A1530" s="100">
        <v>5328.0</v>
      </c>
      <c r="B1530" s="100" t="s">
        <v>38626</v>
      </c>
      <c r="C1530" s="100" t="s">
        <v>35740</v>
      </c>
      <c r="D1530" s="100" t="s">
        <v>35741</v>
      </c>
      <c r="E1530" s="103" t="s">
        <v>36169</v>
      </c>
    </row>
    <row r="1531" ht="14.25" customHeight="1">
      <c r="A1531" s="100">
        <v>38200.0</v>
      </c>
      <c r="B1531" s="100" t="s">
        <v>38627</v>
      </c>
      <c r="C1531" s="100" t="s">
        <v>38628</v>
      </c>
      <c r="D1531" s="100" t="s">
        <v>35741</v>
      </c>
      <c r="E1531" s="103" t="s">
        <v>38629</v>
      </c>
    </row>
    <row r="1532" ht="14.25" customHeight="1">
      <c r="A1532" s="100">
        <v>39269.0</v>
      </c>
      <c r="B1532" s="100" t="s">
        <v>38630</v>
      </c>
      <c r="C1532" s="100" t="s">
        <v>35791</v>
      </c>
      <c r="D1532" s="100" t="s">
        <v>35741</v>
      </c>
      <c r="E1532" s="103" t="s">
        <v>37374</v>
      </c>
    </row>
    <row r="1533" ht="14.25" customHeight="1">
      <c r="A1533" s="100">
        <v>11889.0</v>
      </c>
      <c r="B1533" s="100" t="s">
        <v>38631</v>
      </c>
      <c r="C1533" s="100" t="s">
        <v>35791</v>
      </c>
      <c r="D1533" s="100" t="s">
        <v>35741</v>
      </c>
      <c r="E1533" s="103" t="s">
        <v>35816</v>
      </c>
    </row>
    <row r="1534" ht="14.25" customHeight="1">
      <c r="A1534" s="100">
        <v>39270.0</v>
      </c>
      <c r="B1534" s="100" t="s">
        <v>38632</v>
      </c>
      <c r="C1534" s="100" t="s">
        <v>35791</v>
      </c>
      <c r="D1534" s="100" t="s">
        <v>35741</v>
      </c>
      <c r="E1534" s="103" t="s">
        <v>37336</v>
      </c>
    </row>
    <row r="1535" ht="14.25" customHeight="1">
      <c r="A1535" s="100">
        <v>11890.0</v>
      </c>
      <c r="B1535" s="100" t="s">
        <v>38633</v>
      </c>
      <c r="C1535" s="100" t="s">
        <v>35791</v>
      </c>
      <c r="D1535" s="100" t="s">
        <v>35741</v>
      </c>
      <c r="E1535" s="103" t="s">
        <v>38634</v>
      </c>
    </row>
    <row r="1536" ht="14.25" customHeight="1">
      <c r="A1536" s="100">
        <v>11891.0</v>
      </c>
      <c r="B1536" s="100" t="s">
        <v>38635</v>
      </c>
      <c r="C1536" s="100" t="s">
        <v>35791</v>
      </c>
      <c r="D1536" s="100" t="s">
        <v>35741</v>
      </c>
      <c r="E1536" s="103" t="s">
        <v>38636</v>
      </c>
    </row>
    <row r="1537" ht="14.25" customHeight="1">
      <c r="A1537" s="100">
        <v>11892.0</v>
      </c>
      <c r="B1537" s="100" t="s">
        <v>38637</v>
      </c>
      <c r="C1537" s="100" t="s">
        <v>35791</v>
      </c>
      <c r="D1537" s="100" t="s">
        <v>35741</v>
      </c>
      <c r="E1537" s="103" t="s">
        <v>38638</v>
      </c>
    </row>
    <row r="1538" ht="14.25" customHeight="1">
      <c r="A1538" s="100">
        <v>37601.0</v>
      </c>
      <c r="B1538" s="100" t="s">
        <v>38639</v>
      </c>
      <c r="C1538" s="100" t="s">
        <v>35791</v>
      </c>
      <c r="D1538" s="100" t="s">
        <v>35767</v>
      </c>
      <c r="E1538" s="103" t="s">
        <v>38640</v>
      </c>
    </row>
    <row r="1539" ht="14.25" customHeight="1">
      <c r="A1539" s="100">
        <v>1634.0</v>
      </c>
      <c r="B1539" s="100" t="s">
        <v>38641</v>
      </c>
      <c r="C1539" s="100" t="s">
        <v>35791</v>
      </c>
      <c r="D1539" s="100" t="s">
        <v>35767</v>
      </c>
      <c r="E1539" s="103" t="s">
        <v>38642</v>
      </c>
    </row>
    <row r="1540" ht="14.25" customHeight="1">
      <c r="A1540" s="100">
        <v>5086.0</v>
      </c>
      <c r="B1540" s="100" t="s">
        <v>38643</v>
      </c>
      <c r="C1540" s="100" t="s">
        <v>35889</v>
      </c>
      <c r="D1540" s="100" t="s">
        <v>35741</v>
      </c>
      <c r="E1540" s="103" t="s">
        <v>38644</v>
      </c>
    </row>
    <row r="1541" ht="14.25" customHeight="1">
      <c r="A1541" s="100">
        <v>11280.0</v>
      </c>
      <c r="B1541" s="100" t="s">
        <v>38645</v>
      </c>
      <c r="C1541" s="100" t="s">
        <v>35740</v>
      </c>
      <c r="D1541" s="100" t="s">
        <v>35741</v>
      </c>
      <c r="E1541" s="103" t="s">
        <v>38646</v>
      </c>
    </row>
    <row r="1542" ht="14.25" customHeight="1">
      <c r="A1542" s="100">
        <v>40519.0</v>
      </c>
      <c r="B1542" s="100" t="s">
        <v>38647</v>
      </c>
      <c r="C1542" s="100" t="s">
        <v>35740</v>
      </c>
      <c r="D1542" s="100" t="s">
        <v>35741</v>
      </c>
      <c r="E1542" s="103" t="s">
        <v>38648</v>
      </c>
    </row>
    <row r="1543" ht="14.25" customHeight="1">
      <c r="A1543" s="100">
        <v>39869.0</v>
      </c>
      <c r="B1543" s="100" t="s">
        <v>38649</v>
      </c>
      <c r="C1543" s="100" t="s">
        <v>35740</v>
      </c>
      <c r="D1543" s="100" t="s">
        <v>35741</v>
      </c>
      <c r="E1543" s="103" t="s">
        <v>38650</v>
      </c>
    </row>
    <row r="1544" ht="14.25" customHeight="1">
      <c r="A1544" s="100">
        <v>39870.0</v>
      </c>
      <c r="B1544" s="100" t="s">
        <v>38651</v>
      </c>
      <c r="C1544" s="100" t="s">
        <v>35740</v>
      </c>
      <c r="D1544" s="100" t="s">
        <v>35741</v>
      </c>
      <c r="E1544" s="103" t="s">
        <v>38652</v>
      </c>
    </row>
    <row r="1545" ht="14.25" customHeight="1">
      <c r="A1545" s="100">
        <v>39871.0</v>
      </c>
      <c r="B1545" s="100" t="s">
        <v>38653</v>
      </c>
      <c r="C1545" s="100" t="s">
        <v>35740</v>
      </c>
      <c r="D1545" s="100" t="s">
        <v>35741</v>
      </c>
      <c r="E1545" s="103" t="s">
        <v>38654</v>
      </c>
    </row>
    <row r="1546" ht="14.25" customHeight="1">
      <c r="A1546" s="100">
        <v>12722.0</v>
      </c>
      <c r="B1546" s="100" t="s">
        <v>38655</v>
      </c>
      <c r="C1546" s="100" t="s">
        <v>35740</v>
      </c>
      <c r="D1546" s="100" t="s">
        <v>35741</v>
      </c>
      <c r="E1546" s="103" t="s">
        <v>38656</v>
      </c>
    </row>
    <row r="1547" ht="14.25" customHeight="1">
      <c r="A1547" s="100">
        <v>12714.0</v>
      </c>
      <c r="B1547" s="100" t="s">
        <v>38657</v>
      </c>
      <c r="C1547" s="100" t="s">
        <v>35740</v>
      </c>
      <c r="D1547" s="100" t="s">
        <v>35741</v>
      </c>
      <c r="E1547" s="103" t="s">
        <v>38658</v>
      </c>
    </row>
    <row r="1548" ht="14.25" customHeight="1">
      <c r="A1548" s="100">
        <v>12715.0</v>
      </c>
      <c r="B1548" s="100" t="s">
        <v>38659</v>
      </c>
      <c r="C1548" s="100" t="s">
        <v>35740</v>
      </c>
      <c r="D1548" s="100" t="s">
        <v>35741</v>
      </c>
      <c r="E1548" s="103" t="s">
        <v>38660</v>
      </c>
    </row>
    <row r="1549" ht="14.25" customHeight="1">
      <c r="A1549" s="100">
        <v>12716.0</v>
      </c>
      <c r="B1549" s="100" t="s">
        <v>38661</v>
      </c>
      <c r="C1549" s="100" t="s">
        <v>35740</v>
      </c>
      <c r="D1549" s="100" t="s">
        <v>35741</v>
      </c>
      <c r="E1549" s="103" t="s">
        <v>36141</v>
      </c>
    </row>
    <row r="1550" ht="14.25" customHeight="1">
      <c r="A1550" s="100">
        <v>12717.0</v>
      </c>
      <c r="B1550" s="100" t="s">
        <v>38662</v>
      </c>
      <c r="C1550" s="100" t="s">
        <v>35740</v>
      </c>
      <c r="D1550" s="100" t="s">
        <v>35741</v>
      </c>
      <c r="E1550" s="103" t="s">
        <v>38663</v>
      </c>
    </row>
    <row r="1551" ht="14.25" customHeight="1">
      <c r="A1551" s="100">
        <v>12718.0</v>
      </c>
      <c r="B1551" s="100" t="s">
        <v>38664</v>
      </c>
      <c r="C1551" s="100" t="s">
        <v>35740</v>
      </c>
      <c r="D1551" s="100" t="s">
        <v>35741</v>
      </c>
      <c r="E1551" s="103" t="s">
        <v>38665</v>
      </c>
    </row>
    <row r="1552" ht="14.25" customHeight="1">
      <c r="A1552" s="100">
        <v>12719.0</v>
      </c>
      <c r="B1552" s="100" t="s">
        <v>38666</v>
      </c>
      <c r="C1552" s="100" t="s">
        <v>35740</v>
      </c>
      <c r="D1552" s="100" t="s">
        <v>35741</v>
      </c>
      <c r="E1552" s="103" t="s">
        <v>38667</v>
      </c>
    </row>
    <row r="1553" ht="14.25" customHeight="1">
      <c r="A1553" s="100">
        <v>12720.0</v>
      </c>
      <c r="B1553" s="100" t="s">
        <v>38668</v>
      </c>
      <c r="C1553" s="100" t="s">
        <v>35740</v>
      </c>
      <c r="D1553" s="100" t="s">
        <v>35741</v>
      </c>
      <c r="E1553" s="103" t="s">
        <v>38669</v>
      </c>
    </row>
    <row r="1554" ht="14.25" customHeight="1">
      <c r="A1554" s="100">
        <v>12721.0</v>
      </c>
      <c r="B1554" s="100" t="s">
        <v>38670</v>
      </c>
      <c r="C1554" s="100" t="s">
        <v>35740</v>
      </c>
      <c r="D1554" s="100" t="s">
        <v>35741</v>
      </c>
      <c r="E1554" s="103" t="s">
        <v>38671</v>
      </c>
    </row>
    <row r="1555" ht="14.25" customHeight="1">
      <c r="A1555" s="100">
        <v>3468.0</v>
      </c>
      <c r="B1555" s="100" t="s">
        <v>38672</v>
      </c>
      <c r="C1555" s="100" t="s">
        <v>35740</v>
      </c>
      <c r="D1555" s="100" t="s">
        <v>35767</v>
      </c>
      <c r="E1555" s="103" t="s">
        <v>38673</v>
      </c>
    </row>
    <row r="1556" ht="14.25" customHeight="1">
      <c r="A1556" s="100">
        <v>3465.0</v>
      </c>
      <c r="B1556" s="100" t="s">
        <v>38674</v>
      </c>
      <c r="C1556" s="100" t="s">
        <v>35740</v>
      </c>
      <c r="D1556" s="100" t="s">
        <v>35767</v>
      </c>
      <c r="E1556" s="103" t="s">
        <v>38675</v>
      </c>
    </row>
    <row r="1557" ht="14.25" customHeight="1">
      <c r="A1557" s="100">
        <v>12403.0</v>
      </c>
      <c r="B1557" s="100" t="s">
        <v>38676</v>
      </c>
      <c r="C1557" s="100" t="s">
        <v>35740</v>
      </c>
      <c r="D1557" s="100" t="s">
        <v>35767</v>
      </c>
      <c r="E1557" s="103" t="s">
        <v>38677</v>
      </c>
    </row>
    <row r="1558" ht="14.25" customHeight="1">
      <c r="A1558" s="100">
        <v>3463.0</v>
      </c>
      <c r="B1558" s="100" t="s">
        <v>38678</v>
      </c>
      <c r="C1558" s="100" t="s">
        <v>35740</v>
      </c>
      <c r="D1558" s="100" t="s">
        <v>35767</v>
      </c>
      <c r="E1558" s="103" t="s">
        <v>38531</v>
      </c>
    </row>
    <row r="1559" ht="14.25" customHeight="1">
      <c r="A1559" s="100">
        <v>3464.0</v>
      </c>
      <c r="B1559" s="100" t="s">
        <v>38679</v>
      </c>
      <c r="C1559" s="100" t="s">
        <v>35740</v>
      </c>
      <c r="D1559" s="100" t="s">
        <v>35767</v>
      </c>
      <c r="E1559" s="103" t="s">
        <v>38531</v>
      </c>
    </row>
    <row r="1560" ht="14.25" customHeight="1">
      <c r="A1560" s="100">
        <v>3466.0</v>
      </c>
      <c r="B1560" s="100" t="s">
        <v>38680</v>
      </c>
      <c r="C1560" s="100" t="s">
        <v>35740</v>
      </c>
      <c r="D1560" s="100" t="s">
        <v>35767</v>
      </c>
      <c r="E1560" s="103" t="s">
        <v>38681</v>
      </c>
    </row>
    <row r="1561" ht="14.25" customHeight="1">
      <c r="A1561" s="100">
        <v>3467.0</v>
      </c>
      <c r="B1561" s="100" t="s">
        <v>38682</v>
      </c>
      <c r="C1561" s="100" t="s">
        <v>35740</v>
      </c>
      <c r="D1561" s="100" t="s">
        <v>35767</v>
      </c>
      <c r="E1561" s="103" t="s">
        <v>38683</v>
      </c>
    </row>
    <row r="1562" ht="14.25" customHeight="1">
      <c r="A1562" s="100">
        <v>3462.0</v>
      </c>
      <c r="B1562" s="100" t="s">
        <v>38684</v>
      </c>
      <c r="C1562" s="100" t="s">
        <v>35740</v>
      </c>
      <c r="D1562" s="100" t="s">
        <v>35767</v>
      </c>
      <c r="E1562" s="103" t="s">
        <v>38685</v>
      </c>
    </row>
    <row r="1563" ht="14.25" customHeight="1">
      <c r="A1563" s="100">
        <v>3446.0</v>
      </c>
      <c r="B1563" s="100" t="s">
        <v>38686</v>
      </c>
      <c r="C1563" s="100" t="s">
        <v>35740</v>
      </c>
      <c r="D1563" s="100" t="s">
        <v>35767</v>
      </c>
      <c r="E1563" s="103" t="s">
        <v>38687</v>
      </c>
    </row>
    <row r="1564" ht="14.25" customHeight="1">
      <c r="A1564" s="100">
        <v>3445.0</v>
      </c>
      <c r="B1564" s="100" t="s">
        <v>38688</v>
      </c>
      <c r="C1564" s="100" t="s">
        <v>35740</v>
      </c>
      <c r="D1564" s="100" t="s">
        <v>35767</v>
      </c>
      <c r="E1564" s="103" t="s">
        <v>36618</v>
      </c>
    </row>
    <row r="1565" ht="14.25" customHeight="1">
      <c r="A1565" s="100">
        <v>3441.0</v>
      </c>
      <c r="B1565" s="100" t="s">
        <v>38689</v>
      </c>
      <c r="C1565" s="100" t="s">
        <v>35740</v>
      </c>
      <c r="D1565" s="100" t="s">
        <v>35767</v>
      </c>
      <c r="E1565" s="103" t="s">
        <v>38690</v>
      </c>
    </row>
    <row r="1566" ht="14.25" customHeight="1">
      <c r="A1566" s="100">
        <v>3444.0</v>
      </c>
      <c r="B1566" s="100" t="s">
        <v>38691</v>
      </c>
      <c r="C1566" s="100" t="s">
        <v>35740</v>
      </c>
      <c r="D1566" s="100" t="s">
        <v>35767</v>
      </c>
      <c r="E1566" s="103" t="s">
        <v>38692</v>
      </c>
    </row>
    <row r="1567" ht="14.25" customHeight="1">
      <c r="A1567" s="100">
        <v>12402.0</v>
      </c>
      <c r="B1567" s="100" t="s">
        <v>38693</v>
      </c>
      <c r="C1567" s="100" t="s">
        <v>35740</v>
      </c>
      <c r="D1567" s="100" t="s">
        <v>35767</v>
      </c>
      <c r="E1567" s="103" t="s">
        <v>38694</v>
      </c>
    </row>
    <row r="1568" ht="14.25" customHeight="1">
      <c r="A1568" s="100">
        <v>3447.0</v>
      </c>
      <c r="B1568" s="100" t="s">
        <v>38695</v>
      </c>
      <c r="C1568" s="100" t="s">
        <v>35740</v>
      </c>
      <c r="D1568" s="100" t="s">
        <v>35767</v>
      </c>
      <c r="E1568" s="103" t="s">
        <v>38696</v>
      </c>
    </row>
    <row r="1569" ht="14.25" customHeight="1">
      <c r="A1569" s="100">
        <v>3442.0</v>
      </c>
      <c r="B1569" s="100" t="s">
        <v>38697</v>
      </c>
      <c r="C1569" s="100" t="s">
        <v>35740</v>
      </c>
      <c r="D1569" s="100" t="s">
        <v>35767</v>
      </c>
      <c r="E1569" s="103" t="s">
        <v>38698</v>
      </c>
    </row>
    <row r="1570" ht="14.25" customHeight="1">
      <c r="A1570" s="100">
        <v>3448.0</v>
      </c>
      <c r="B1570" s="100" t="s">
        <v>38699</v>
      </c>
      <c r="C1570" s="100" t="s">
        <v>35740</v>
      </c>
      <c r="D1570" s="100" t="s">
        <v>35767</v>
      </c>
      <c r="E1570" s="103" t="s">
        <v>38700</v>
      </c>
    </row>
    <row r="1571" ht="14.25" customHeight="1">
      <c r="A1571" s="100">
        <v>3449.0</v>
      </c>
      <c r="B1571" s="100" t="s">
        <v>38701</v>
      </c>
      <c r="C1571" s="100" t="s">
        <v>35740</v>
      </c>
      <c r="D1571" s="100" t="s">
        <v>35767</v>
      </c>
      <c r="E1571" s="103" t="s">
        <v>38702</v>
      </c>
    </row>
    <row r="1572" ht="14.25" customHeight="1">
      <c r="A1572" s="100">
        <v>37438.0</v>
      </c>
      <c r="B1572" s="100" t="s">
        <v>38703</v>
      </c>
      <c r="C1572" s="100" t="s">
        <v>35740</v>
      </c>
      <c r="D1572" s="100" t="s">
        <v>35767</v>
      </c>
      <c r="E1572" s="103" t="s">
        <v>38704</v>
      </c>
    </row>
    <row r="1573" ht="14.25" customHeight="1">
      <c r="A1573" s="100">
        <v>37439.0</v>
      </c>
      <c r="B1573" s="100" t="s">
        <v>38705</v>
      </c>
      <c r="C1573" s="100" t="s">
        <v>35740</v>
      </c>
      <c r="D1573" s="100" t="s">
        <v>35767</v>
      </c>
      <c r="E1573" s="103" t="s">
        <v>38706</v>
      </c>
    </row>
    <row r="1574" ht="14.25" customHeight="1">
      <c r="A1574" s="100">
        <v>37435.0</v>
      </c>
      <c r="B1574" s="100" t="s">
        <v>38707</v>
      </c>
      <c r="C1574" s="100" t="s">
        <v>35740</v>
      </c>
      <c r="D1574" s="100" t="s">
        <v>35767</v>
      </c>
      <c r="E1574" s="103" t="s">
        <v>38708</v>
      </c>
    </row>
    <row r="1575" ht="14.25" customHeight="1">
      <c r="A1575" s="100">
        <v>37436.0</v>
      </c>
      <c r="B1575" s="100" t="s">
        <v>38709</v>
      </c>
      <c r="C1575" s="100" t="s">
        <v>35740</v>
      </c>
      <c r="D1575" s="100" t="s">
        <v>35767</v>
      </c>
      <c r="E1575" s="103" t="s">
        <v>38710</v>
      </c>
    </row>
    <row r="1576" ht="14.25" customHeight="1">
      <c r="A1576" s="100">
        <v>37437.0</v>
      </c>
      <c r="B1576" s="100" t="s">
        <v>38711</v>
      </c>
      <c r="C1576" s="100" t="s">
        <v>35740</v>
      </c>
      <c r="D1576" s="100" t="s">
        <v>35767</v>
      </c>
      <c r="E1576" s="103" t="s">
        <v>38712</v>
      </c>
    </row>
    <row r="1577" ht="14.25" customHeight="1">
      <c r="A1577" s="100">
        <v>3473.0</v>
      </c>
      <c r="B1577" s="100" t="s">
        <v>38713</v>
      </c>
      <c r="C1577" s="100" t="s">
        <v>35740</v>
      </c>
      <c r="D1577" s="100" t="s">
        <v>35767</v>
      </c>
      <c r="E1577" s="103" t="s">
        <v>38714</v>
      </c>
    </row>
    <row r="1578" ht="14.25" customHeight="1">
      <c r="A1578" s="100">
        <v>3474.0</v>
      </c>
      <c r="B1578" s="100" t="s">
        <v>38715</v>
      </c>
      <c r="C1578" s="100" t="s">
        <v>35740</v>
      </c>
      <c r="D1578" s="100" t="s">
        <v>35767</v>
      </c>
      <c r="E1578" s="103" t="s">
        <v>38716</v>
      </c>
    </row>
    <row r="1579" ht="14.25" customHeight="1">
      <c r="A1579" s="100">
        <v>3450.0</v>
      </c>
      <c r="B1579" s="100" t="s">
        <v>38717</v>
      </c>
      <c r="C1579" s="100" t="s">
        <v>35740</v>
      </c>
      <c r="D1579" s="100" t="s">
        <v>35767</v>
      </c>
      <c r="E1579" s="103" t="s">
        <v>37227</v>
      </c>
    </row>
    <row r="1580" ht="14.25" customHeight="1">
      <c r="A1580" s="100">
        <v>3443.0</v>
      </c>
      <c r="B1580" s="100" t="s">
        <v>38718</v>
      </c>
      <c r="C1580" s="100" t="s">
        <v>35740</v>
      </c>
      <c r="D1580" s="100" t="s">
        <v>35767</v>
      </c>
      <c r="E1580" s="103" t="s">
        <v>38719</v>
      </c>
    </row>
    <row r="1581" ht="14.25" customHeight="1">
      <c r="A1581" s="100">
        <v>3453.0</v>
      </c>
      <c r="B1581" s="100" t="s">
        <v>38720</v>
      </c>
      <c r="C1581" s="100" t="s">
        <v>35740</v>
      </c>
      <c r="D1581" s="100" t="s">
        <v>35767</v>
      </c>
      <c r="E1581" s="103" t="s">
        <v>38721</v>
      </c>
    </row>
    <row r="1582" ht="14.25" customHeight="1">
      <c r="A1582" s="100">
        <v>3452.0</v>
      </c>
      <c r="B1582" s="100" t="s">
        <v>38722</v>
      </c>
      <c r="C1582" s="100" t="s">
        <v>35740</v>
      </c>
      <c r="D1582" s="100" t="s">
        <v>35767</v>
      </c>
      <c r="E1582" s="103" t="s">
        <v>38723</v>
      </c>
    </row>
    <row r="1583" ht="14.25" customHeight="1">
      <c r="A1583" s="100">
        <v>3451.0</v>
      </c>
      <c r="B1583" s="100" t="s">
        <v>38724</v>
      </c>
      <c r="C1583" s="100" t="s">
        <v>35740</v>
      </c>
      <c r="D1583" s="100" t="s">
        <v>35767</v>
      </c>
      <c r="E1583" s="103" t="s">
        <v>38725</v>
      </c>
    </row>
    <row r="1584" ht="14.25" customHeight="1">
      <c r="A1584" s="100">
        <v>3454.0</v>
      </c>
      <c r="B1584" s="100" t="s">
        <v>38726</v>
      </c>
      <c r="C1584" s="100" t="s">
        <v>35740</v>
      </c>
      <c r="D1584" s="100" t="s">
        <v>35767</v>
      </c>
      <c r="E1584" s="103" t="s">
        <v>38727</v>
      </c>
    </row>
    <row r="1585" ht="14.25" customHeight="1">
      <c r="A1585" s="100">
        <v>3458.0</v>
      </c>
      <c r="B1585" s="100" t="s">
        <v>38728</v>
      </c>
      <c r="C1585" s="100" t="s">
        <v>35740</v>
      </c>
      <c r="D1585" s="100" t="s">
        <v>35767</v>
      </c>
      <c r="E1585" s="103" t="s">
        <v>38729</v>
      </c>
    </row>
    <row r="1586" ht="14.25" customHeight="1">
      <c r="A1586" s="100">
        <v>3457.0</v>
      </c>
      <c r="B1586" s="100" t="s">
        <v>38730</v>
      </c>
      <c r="C1586" s="100" t="s">
        <v>35740</v>
      </c>
      <c r="D1586" s="100" t="s">
        <v>35767</v>
      </c>
      <c r="E1586" s="103" t="s">
        <v>38731</v>
      </c>
    </row>
    <row r="1587" ht="14.25" customHeight="1">
      <c r="A1587" s="100">
        <v>3455.0</v>
      </c>
      <c r="B1587" s="100" t="s">
        <v>38732</v>
      </c>
      <c r="C1587" s="100" t="s">
        <v>35740</v>
      </c>
      <c r="D1587" s="100" t="s">
        <v>35767</v>
      </c>
      <c r="E1587" s="103" t="s">
        <v>37463</v>
      </c>
    </row>
    <row r="1588" ht="14.25" customHeight="1">
      <c r="A1588" s="100">
        <v>3472.0</v>
      </c>
      <c r="B1588" s="100" t="s">
        <v>38733</v>
      </c>
      <c r="C1588" s="100" t="s">
        <v>35740</v>
      </c>
      <c r="D1588" s="100" t="s">
        <v>35767</v>
      </c>
      <c r="E1588" s="103" t="s">
        <v>38734</v>
      </c>
    </row>
    <row r="1589" ht="14.25" customHeight="1">
      <c r="A1589" s="100">
        <v>3470.0</v>
      </c>
      <c r="B1589" s="100" t="s">
        <v>38735</v>
      </c>
      <c r="C1589" s="100" t="s">
        <v>35740</v>
      </c>
      <c r="D1589" s="100" t="s">
        <v>35767</v>
      </c>
      <c r="E1589" s="103" t="s">
        <v>38736</v>
      </c>
    </row>
    <row r="1590" ht="14.25" customHeight="1">
      <c r="A1590" s="100">
        <v>3471.0</v>
      </c>
      <c r="B1590" s="100" t="s">
        <v>38737</v>
      </c>
      <c r="C1590" s="100" t="s">
        <v>35740</v>
      </c>
      <c r="D1590" s="100" t="s">
        <v>35767</v>
      </c>
      <c r="E1590" s="103" t="s">
        <v>38738</v>
      </c>
    </row>
    <row r="1591" ht="14.25" customHeight="1">
      <c r="A1591" s="100">
        <v>3456.0</v>
      </c>
      <c r="B1591" s="100" t="s">
        <v>38739</v>
      </c>
      <c r="C1591" s="100" t="s">
        <v>35740</v>
      </c>
      <c r="D1591" s="100" t="s">
        <v>35767</v>
      </c>
      <c r="E1591" s="103" t="s">
        <v>38740</v>
      </c>
    </row>
    <row r="1592" ht="14.25" customHeight="1">
      <c r="A1592" s="100">
        <v>3459.0</v>
      </c>
      <c r="B1592" s="100" t="s">
        <v>38741</v>
      </c>
      <c r="C1592" s="100" t="s">
        <v>35740</v>
      </c>
      <c r="D1592" s="100" t="s">
        <v>35767</v>
      </c>
      <c r="E1592" s="103" t="s">
        <v>38742</v>
      </c>
    </row>
    <row r="1593" ht="14.25" customHeight="1">
      <c r="A1593" s="100">
        <v>3469.0</v>
      </c>
      <c r="B1593" s="100" t="s">
        <v>38743</v>
      </c>
      <c r="C1593" s="100" t="s">
        <v>35740</v>
      </c>
      <c r="D1593" s="100" t="s">
        <v>35767</v>
      </c>
      <c r="E1593" s="103" t="s">
        <v>38744</v>
      </c>
    </row>
    <row r="1594" ht="14.25" customHeight="1">
      <c r="A1594" s="100">
        <v>3460.0</v>
      </c>
      <c r="B1594" s="100" t="s">
        <v>38745</v>
      </c>
      <c r="C1594" s="100" t="s">
        <v>35740</v>
      </c>
      <c r="D1594" s="100" t="s">
        <v>35767</v>
      </c>
      <c r="E1594" s="103" t="s">
        <v>38746</v>
      </c>
    </row>
    <row r="1595" ht="14.25" customHeight="1">
      <c r="A1595" s="100">
        <v>3461.0</v>
      </c>
      <c r="B1595" s="100" t="s">
        <v>38747</v>
      </c>
      <c r="C1595" s="100" t="s">
        <v>35740</v>
      </c>
      <c r="D1595" s="100" t="s">
        <v>35767</v>
      </c>
      <c r="E1595" s="103" t="s">
        <v>38748</v>
      </c>
    </row>
    <row r="1596" ht="14.25" customHeight="1">
      <c r="A1596" s="100">
        <v>37433.0</v>
      </c>
      <c r="B1596" s="100" t="s">
        <v>38749</v>
      </c>
      <c r="C1596" s="100" t="s">
        <v>35740</v>
      </c>
      <c r="D1596" s="100" t="s">
        <v>35767</v>
      </c>
      <c r="E1596" s="103" t="s">
        <v>38704</v>
      </c>
    </row>
    <row r="1597" ht="14.25" customHeight="1">
      <c r="A1597" s="100">
        <v>37430.0</v>
      </c>
      <c r="B1597" s="100" t="s">
        <v>38750</v>
      </c>
      <c r="C1597" s="100" t="s">
        <v>35740</v>
      </c>
      <c r="D1597" s="100" t="s">
        <v>35767</v>
      </c>
      <c r="E1597" s="103" t="s">
        <v>36516</v>
      </c>
    </row>
    <row r="1598" ht="14.25" customHeight="1">
      <c r="A1598" s="100">
        <v>37434.0</v>
      </c>
      <c r="B1598" s="100" t="s">
        <v>38751</v>
      </c>
      <c r="C1598" s="100" t="s">
        <v>35740</v>
      </c>
      <c r="D1598" s="100" t="s">
        <v>35767</v>
      </c>
      <c r="E1598" s="103" t="s">
        <v>38752</v>
      </c>
    </row>
    <row r="1599" ht="14.25" customHeight="1">
      <c r="A1599" s="100">
        <v>37431.0</v>
      </c>
      <c r="B1599" s="100" t="s">
        <v>38753</v>
      </c>
      <c r="C1599" s="100" t="s">
        <v>35740</v>
      </c>
      <c r="D1599" s="100" t="s">
        <v>35767</v>
      </c>
      <c r="E1599" s="103" t="s">
        <v>36016</v>
      </c>
    </row>
    <row r="1600" ht="14.25" customHeight="1">
      <c r="A1600" s="100">
        <v>37432.0</v>
      </c>
      <c r="B1600" s="100" t="s">
        <v>38754</v>
      </c>
      <c r="C1600" s="100" t="s">
        <v>35740</v>
      </c>
      <c r="D1600" s="100" t="s">
        <v>35767</v>
      </c>
      <c r="E1600" s="103" t="s">
        <v>38755</v>
      </c>
    </row>
    <row r="1601" ht="14.25" customHeight="1">
      <c r="A1601" s="100">
        <v>37413.0</v>
      </c>
      <c r="B1601" s="100" t="s">
        <v>38756</v>
      </c>
      <c r="C1601" s="100" t="s">
        <v>35740</v>
      </c>
      <c r="D1601" s="100" t="s">
        <v>35767</v>
      </c>
      <c r="E1601" s="103" t="s">
        <v>38757</v>
      </c>
    </row>
    <row r="1602" ht="14.25" customHeight="1">
      <c r="A1602" s="100">
        <v>37414.0</v>
      </c>
      <c r="B1602" s="100" t="s">
        <v>38758</v>
      </c>
      <c r="C1602" s="100" t="s">
        <v>35740</v>
      </c>
      <c r="D1602" s="100" t="s">
        <v>35767</v>
      </c>
      <c r="E1602" s="103" t="s">
        <v>37789</v>
      </c>
    </row>
    <row r="1603" ht="14.25" customHeight="1">
      <c r="A1603" s="100">
        <v>37415.0</v>
      </c>
      <c r="B1603" s="100" t="s">
        <v>38759</v>
      </c>
      <c r="C1603" s="100" t="s">
        <v>35740</v>
      </c>
      <c r="D1603" s="100" t="s">
        <v>35767</v>
      </c>
      <c r="E1603" s="103" t="s">
        <v>38760</v>
      </c>
    </row>
    <row r="1604" ht="14.25" customHeight="1">
      <c r="A1604" s="100">
        <v>37416.0</v>
      </c>
      <c r="B1604" s="100" t="s">
        <v>38761</v>
      </c>
      <c r="C1604" s="100" t="s">
        <v>35740</v>
      </c>
      <c r="D1604" s="100" t="s">
        <v>35767</v>
      </c>
      <c r="E1604" s="103" t="s">
        <v>38762</v>
      </c>
    </row>
    <row r="1605" ht="14.25" customHeight="1">
      <c r="A1605" s="100">
        <v>37417.0</v>
      </c>
      <c r="B1605" s="100" t="s">
        <v>38763</v>
      </c>
      <c r="C1605" s="100" t="s">
        <v>35740</v>
      </c>
      <c r="D1605" s="100" t="s">
        <v>35767</v>
      </c>
      <c r="E1605" s="103" t="s">
        <v>36817</v>
      </c>
    </row>
    <row r="1606" ht="14.25" customHeight="1">
      <c r="A1606" s="100">
        <v>43590.0</v>
      </c>
      <c r="B1606" s="100" t="s">
        <v>38764</v>
      </c>
      <c r="C1606" s="100" t="s">
        <v>35740</v>
      </c>
      <c r="D1606" s="100" t="s">
        <v>35741</v>
      </c>
      <c r="E1606" s="103" t="s">
        <v>38765</v>
      </c>
    </row>
    <row r="1607" ht="14.25" customHeight="1">
      <c r="A1607" s="100">
        <v>43589.0</v>
      </c>
      <c r="B1607" s="100" t="s">
        <v>38766</v>
      </c>
      <c r="C1607" s="100" t="s">
        <v>35740</v>
      </c>
      <c r="D1607" s="100" t="s">
        <v>35741</v>
      </c>
      <c r="E1607" s="103" t="s">
        <v>38767</v>
      </c>
    </row>
    <row r="1608" ht="14.25" customHeight="1">
      <c r="A1608" s="100">
        <v>34519.0</v>
      </c>
      <c r="B1608" s="100" t="s">
        <v>38768</v>
      </c>
      <c r="C1608" s="100" t="s">
        <v>35740</v>
      </c>
      <c r="D1608" s="100" t="s">
        <v>35767</v>
      </c>
      <c r="E1608" s="103" t="s">
        <v>38769</v>
      </c>
    </row>
    <row r="1609" ht="14.25" customHeight="1">
      <c r="A1609" s="100">
        <v>1649.0</v>
      </c>
      <c r="B1609" s="100" t="s">
        <v>38770</v>
      </c>
      <c r="C1609" s="100" t="s">
        <v>35740</v>
      </c>
      <c r="D1609" s="100" t="s">
        <v>35767</v>
      </c>
      <c r="E1609" s="103" t="s">
        <v>38771</v>
      </c>
    </row>
    <row r="1610" ht="14.25" customHeight="1">
      <c r="A1610" s="100">
        <v>1653.0</v>
      </c>
      <c r="B1610" s="100" t="s">
        <v>38772</v>
      </c>
      <c r="C1610" s="100" t="s">
        <v>35740</v>
      </c>
      <c r="D1610" s="100" t="s">
        <v>35767</v>
      </c>
      <c r="E1610" s="103" t="s">
        <v>38773</v>
      </c>
    </row>
    <row r="1611" ht="14.25" customHeight="1">
      <c r="A1611" s="100">
        <v>1647.0</v>
      </c>
      <c r="B1611" s="100" t="s">
        <v>38774</v>
      </c>
      <c r="C1611" s="100" t="s">
        <v>35740</v>
      </c>
      <c r="D1611" s="100" t="s">
        <v>35767</v>
      </c>
      <c r="E1611" s="103" t="s">
        <v>38775</v>
      </c>
    </row>
    <row r="1612" ht="14.25" customHeight="1">
      <c r="A1612" s="100">
        <v>1648.0</v>
      </c>
      <c r="B1612" s="100" t="s">
        <v>38776</v>
      </c>
      <c r="C1612" s="100" t="s">
        <v>35740</v>
      </c>
      <c r="D1612" s="100" t="s">
        <v>35767</v>
      </c>
      <c r="E1612" s="103" t="s">
        <v>38777</v>
      </c>
    </row>
    <row r="1613" ht="14.25" customHeight="1">
      <c r="A1613" s="100">
        <v>1651.0</v>
      </c>
      <c r="B1613" s="100" t="s">
        <v>38778</v>
      </c>
      <c r="C1613" s="100" t="s">
        <v>35740</v>
      </c>
      <c r="D1613" s="100" t="s">
        <v>35767</v>
      </c>
      <c r="E1613" s="103" t="s">
        <v>38779</v>
      </c>
    </row>
    <row r="1614" ht="14.25" customHeight="1">
      <c r="A1614" s="100">
        <v>1650.0</v>
      </c>
      <c r="B1614" s="100" t="s">
        <v>38780</v>
      </c>
      <c r="C1614" s="100" t="s">
        <v>35740</v>
      </c>
      <c r="D1614" s="100" t="s">
        <v>35767</v>
      </c>
      <c r="E1614" s="103" t="s">
        <v>38781</v>
      </c>
    </row>
    <row r="1615" ht="14.25" customHeight="1">
      <c r="A1615" s="100">
        <v>1654.0</v>
      </c>
      <c r="B1615" s="100" t="s">
        <v>38782</v>
      </c>
      <c r="C1615" s="100" t="s">
        <v>35740</v>
      </c>
      <c r="D1615" s="100" t="s">
        <v>35767</v>
      </c>
      <c r="E1615" s="103" t="s">
        <v>38783</v>
      </c>
    </row>
    <row r="1616" ht="14.25" customHeight="1">
      <c r="A1616" s="100">
        <v>1652.0</v>
      </c>
      <c r="B1616" s="100" t="s">
        <v>38784</v>
      </c>
      <c r="C1616" s="100" t="s">
        <v>35740</v>
      </c>
      <c r="D1616" s="100" t="s">
        <v>35767</v>
      </c>
      <c r="E1616" s="103" t="s">
        <v>38785</v>
      </c>
    </row>
    <row r="1617" ht="14.25" customHeight="1">
      <c r="A1617" s="100">
        <v>10510.0</v>
      </c>
      <c r="B1617" s="100" t="s">
        <v>38786</v>
      </c>
      <c r="C1617" s="100" t="s">
        <v>35740</v>
      </c>
      <c r="D1617" s="100" t="s">
        <v>35767</v>
      </c>
      <c r="E1617" s="103" t="s">
        <v>38787</v>
      </c>
    </row>
    <row r="1618" ht="14.25" customHeight="1">
      <c r="A1618" s="100">
        <v>1747.0</v>
      </c>
      <c r="B1618" s="100" t="s">
        <v>38788</v>
      </c>
      <c r="C1618" s="100" t="s">
        <v>35740</v>
      </c>
      <c r="D1618" s="100" t="s">
        <v>35741</v>
      </c>
      <c r="E1618" s="103" t="s">
        <v>38789</v>
      </c>
    </row>
    <row r="1619" ht="14.25" customHeight="1">
      <c r="A1619" s="100">
        <v>1744.0</v>
      </c>
      <c r="B1619" s="100" t="s">
        <v>38790</v>
      </c>
      <c r="C1619" s="100" t="s">
        <v>35740</v>
      </c>
      <c r="D1619" s="100" t="s">
        <v>35741</v>
      </c>
      <c r="E1619" s="103" t="s">
        <v>38791</v>
      </c>
    </row>
    <row r="1620" ht="14.25" customHeight="1">
      <c r="A1620" s="100">
        <v>1743.0</v>
      </c>
      <c r="B1620" s="100" t="s">
        <v>38792</v>
      </c>
      <c r="C1620" s="100" t="s">
        <v>35740</v>
      </c>
      <c r="D1620" s="100" t="s">
        <v>35741</v>
      </c>
      <c r="E1620" s="103" t="s">
        <v>38793</v>
      </c>
    </row>
    <row r="1621" ht="14.25" customHeight="1">
      <c r="A1621" s="100">
        <v>39640.0</v>
      </c>
      <c r="B1621" s="100" t="s">
        <v>38794</v>
      </c>
      <c r="C1621" s="100" t="s">
        <v>35740</v>
      </c>
      <c r="D1621" s="100" t="s">
        <v>35741</v>
      </c>
      <c r="E1621" s="103" t="s">
        <v>37137</v>
      </c>
    </row>
    <row r="1622" ht="14.25" customHeight="1">
      <c r="A1622" s="100">
        <v>11013.0</v>
      </c>
      <c r="B1622" s="100" t="s">
        <v>38795</v>
      </c>
      <c r="C1622" s="100" t="s">
        <v>35740</v>
      </c>
      <c r="D1622" s="100" t="s">
        <v>35741</v>
      </c>
      <c r="E1622" s="103" t="s">
        <v>38796</v>
      </c>
    </row>
    <row r="1623" ht="14.25" customHeight="1">
      <c r="A1623" s="100">
        <v>11017.0</v>
      </c>
      <c r="B1623" s="100" t="s">
        <v>38797</v>
      </c>
      <c r="C1623" s="100" t="s">
        <v>35740</v>
      </c>
      <c r="D1623" s="100" t="s">
        <v>35741</v>
      </c>
      <c r="E1623" s="103" t="s">
        <v>38798</v>
      </c>
    </row>
    <row r="1624" ht="14.25" customHeight="1">
      <c r="A1624" s="100">
        <v>20236.0</v>
      </c>
      <c r="B1624" s="100" t="s">
        <v>38799</v>
      </c>
      <c r="C1624" s="100" t="s">
        <v>35740</v>
      </c>
      <c r="D1624" s="100" t="s">
        <v>35741</v>
      </c>
      <c r="E1624" s="103" t="s">
        <v>38800</v>
      </c>
    </row>
    <row r="1625" ht="14.25" customHeight="1">
      <c r="A1625" s="100">
        <v>7215.0</v>
      </c>
      <c r="B1625" s="100" t="s">
        <v>38801</v>
      </c>
      <c r="C1625" s="100" t="s">
        <v>35740</v>
      </c>
      <c r="D1625" s="100" t="s">
        <v>35741</v>
      </c>
      <c r="E1625" s="103" t="s">
        <v>38802</v>
      </c>
    </row>
    <row r="1626" ht="14.25" customHeight="1">
      <c r="A1626" s="100">
        <v>7216.0</v>
      </c>
      <c r="B1626" s="100" t="s">
        <v>38803</v>
      </c>
      <c r="C1626" s="100" t="s">
        <v>35740</v>
      </c>
      <c r="D1626" s="100" t="s">
        <v>35741</v>
      </c>
      <c r="E1626" s="103" t="s">
        <v>38804</v>
      </c>
    </row>
    <row r="1627" ht="14.25" customHeight="1">
      <c r="A1627" s="100">
        <v>20235.0</v>
      </c>
      <c r="B1627" s="100" t="s">
        <v>38805</v>
      </c>
      <c r="C1627" s="100" t="s">
        <v>35740</v>
      </c>
      <c r="D1627" s="100" t="s">
        <v>35741</v>
      </c>
      <c r="E1627" s="103" t="s">
        <v>38806</v>
      </c>
    </row>
    <row r="1628" ht="14.25" customHeight="1">
      <c r="A1628" s="100">
        <v>7181.0</v>
      </c>
      <c r="B1628" s="100" t="s">
        <v>38807</v>
      </c>
      <c r="C1628" s="100" t="s">
        <v>35740</v>
      </c>
      <c r="D1628" s="100" t="s">
        <v>35741</v>
      </c>
      <c r="E1628" s="103" t="s">
        <v>38808</v>
      </c>
    </row>
    <row r="1629" ht="14.25" customHeight="1">
      <c r="A1629" s="100">
        <v>40742.0</v>
      </c>
      <c r="B1629" s="100" t="s">
        <v>38809</v>
      </c>
      <c r="C1629" s="100" t="s">
        <v>35740</v>
      </c>
      <c r="D1629" s="100" t="s">
        <v>35741</v>
      </c>
      <c r="E1629" s="103" t="s">
        <v>38810</v>
      </c>
    </row>
    <row r="1630" ht="14.25" customHeight="1">
      <c r="A1630" s="100">
        <v>7214.0</v>
      </c>
      <c r="B1630" s="100" t="s">
        <v>38811</v>
      </c>
      <c r="C1630" s="100" t="s">
        <v>35740</v>
      </c>
      <c r="D1630" s="100" t="s">
        <v>35741</v>
      </c>
      <c r="E1630" s="103" t="s">
        <v>38812</v>
      </c>
    </row>
    <row r="1631" ht="14.25" customHeight="1">
      <c r="A1631" s="100">
        <v>7219.0</v>
      </c>
      <c r="B1631" s="100" t="s">
        <v>38813</v>
      </c>
      <c r="C1631" s="100" t="s">
        <v>35740</v>
      </c>
      <c r="D1631" s="100" t="s">
        <v>35741</v>
      </c>
      <c r="E1631" s="103" t="s">
        <v>38814</v>
      </c>
    </row>
    <row r="1632" ht="14.25" customHeight="1">
      <c r="A1632" s="100">
        <v>37972.0</v>
      </c>
      <c r="B1632" s="100" t="s">
        <v>38815</v>
      </c>
      <c r="C1632" s="100" t="s">
        <v>35740</v>
      </c>
      <c r="D1632" s="100" t="s">
        <v>35741</v>
      </c>
      <c r="E1632" s="103" t="s">
        <v>38816</v>
      </c>
    </row>
    <row r="1633" ht="14.25" customHeight="1">
      <c r="A1633" s="100">
        <v>37973.0</v>
      </c>
      <c r="B1633" s="100" t="s">
        <v>38817</v>
      </c>
      <c r="C1633" s="100" t="s">
        <v>35740</v>
      </c>
      <c r="D1633" s="100" t="s">
        <v>35741</v>
      </c>
      <c r="E1633" s="103" t="s">
        <v>38818</v>
      </c>
    </row>
    <row r="1634" ht="14.25" customHeight="1">
      <c r="A1634" s="100">
        <v>37971.0</v>
      </c>
      <c r="B1634" s="100" t="s">
        <v>38819</v>
      </c>
      <c r="C1634" s="100" t="s">
        <v>35740</v>
      </c>
      <c r="D1634" s="100" t="s">
        <v>35741</v>
      </c>
      <c r="E1634" s="103" t="s">
        <v>36169</v>
      </c>
    </row>
    <row r="1635" ht="14.25" customHeight="1">
      <c r="A1635" s="100">
        <v>20094.0</v>
      </c>
      <c r="B1635" s="100" t="s">
        <v>38820</v>
      </c>
      <c r="C1635" s="100" t="s">
        <v>35740</v>
      </c>
      <c r="D1635" s="100" t="s">
        <v>35767</v>
      </c>
      <c r="E1635" s="103" t="s">
        <v>38821</v>
      </c>
    </row>
    <row r="1636" ht="14.25" customHeight="1">
      <c r="A1636" s="100">
        <v>20095.0</v>
      </c>
      <c r="B1636" s="100" t="s">
        <v>38822</v>
      </c>
      <c r="C1636" s="100" t="s">
        <v>35740</v>
      </c>
      <c r="D1636" s="100" t="s">
        <v>35767</v>
      </c>
      <c r="E1636" s="103" t="s">
        <v>38823</v>
      </c>
    </row>
    <row r="1637" ht="14.25" customHeight="1">
      <c r="A1637" s="100">
        <v>1954.0</v>
      </c>
      <c r="B1637" s="100" t="s">
        <v>38824</v>
      </c>
      <c r="C1637" s="100" t="s">
        <v>35740</v>
      </c>
      <c r="D1637" s="100" t="s">
        <v>35741</v>
      </c>
      <c r="E1637" s="103" t="s">
        <v>38825</v>
      </c>
    </row>
    <row r="1638" ht="14.25" customHeight="1">
      <c r="A1638" s="100">
        <v>1926.0</v>
      </c>
      <c r="B1638" s="100" t="s">
        <v>38826</v>
      </c>
      <c r="C1638" s="100" t="s">
        <v>35740</v>
      </c>
      <c r="D1638" s="100" t="s">
        <v>35741</v>
      </c>
      <c r="E1638" s="103" t="s">
        <v>35814</v>
      </c>
    </row>
    <row r="1639" ht="14.25" customHeight="1">
      <c r="A1639" s="100">
        <v>1927.0</v>
      </c>
      <c r="B1639" s="100" t="s">
        <v>38827</v>
      </c>
      <c r="C1639" s="100" t="s">
        <v>35740</v>
      </c>
      <c r="D1639" s="100" t="s">
        <v>35741</v>
      </c>
      <c r="E1639" s="103" t="s">
        <v>35830</v>
      </c>
    </row>
    <row r="1640" ht="14.25" customHeight="1">
      <c r="A1640" s="100">
        <v>1923.0</v>
      </c>
      <c r="B1640" s="100" t="s">
        <v>38828</v>
      </c>
      <c r="C1640" s="100" t="s">
        <v>35740</v>
      </c>
      <c r="D1640" s="100" t="s">
        <v>35741</v>
      </c>
      <c r="E1640" s="103" t="s">
        <v>38829</v>
      </c>
    </row>
    <row r="1641" ht="14.25" customHeight="1">
      <c r="A1641" s="100">
        <v>1929.0</v>
      </c>
      <c r="B1641" s="100" t="s">
        <v>38830</v>
      </c>
      <c r="C1641" s="100" t="s">
        <v>35740</v>
      </c>
      <c r="D1641" s="100" t="s">
        <v>35741</v>
      </c>
      <c r="E1641" s="103" t="s">
        <v>37185</v>
      </c>
    </row>
    <row r="1642" ht="14.25" customHeight="1">
      <c r="A1642" s="100">
        <v>1930.0</v>
      </c>
      <c r="B1642" s="100" t="s">
        <v>38831</v>
      </c>
      <c r="C1642" s="100" t="s">
        <v>35740</v>
      </c>
      <c r="D1642" s="100" t="s">
        <v>35741</v>
      </c>
      <c r="E1642" s="103" t="s">
        <v>38832</v>
      </c>
    </row>
    <row r="1643" ht="14.25" customHeight="1">
      <c r="A1643" s="100">
        <v>1924.0</v>
      </c>
      <c r="B1643" s="100" t="s">
        <v>38833</v>
      </c>
      <c r="C1643" s="100" t="s">
        <v>35740</v>
      </c>
      <c r="D1643" s="100" t="s">
        <v>35741</v>
      </c>
      <c r="E1643" s="103" t="s">
        <v>38834</v>
      </c>
    </row>
    <row r="1644" ht="14.25" customHeight="1">
      <c r="A1644" s="100">
        <v>1922.0</v>
      </c>
      <c r="B1644" s="100" t="s">
        <v>38835</v>
      </c>
      <c r="C1644" s="100" t="s">
        <v>35740</v>
      </c>
      <c r="D1644" s="100" t="s">
        <v>35741</v>
      </c>
      <c r="E1644" s="103" t="s">
        <v>38836</v>
      </c>
    </row>
    <row r="1645" ht="14.25" customHeight="1">
      <c r="A1645" s="100">
        <v>1953.0</v>
      </c>
      <c r="B1645" s="100" t="s">
        <v>38837</v>
      </c>
      <c r="C1645" s="100" t="s">
        <v>35740</v>
      </c>
      <c r="D1645" s="100" t="s">
        <v>35741</v>
      </c>
      <c r="E1645" s="103" t="s">
        <v>38838</v>
      </c>
    </row>
    <row r="1646" ht="14.25" customHeight="1">
      <c r="A1646" s="100">
        <v>1962.0</v>
      </c>
      <c r="B1646" s="100" t="s">
        <v>38839</v>
      </c>
      <c r="C1646" s="100" t="s">
        <v>35740</v>
      </c>
      <c r="D1646" s="100" t="s">
        <v>35741</v>
      </c>
      <c r="E1646" s="103" t="s">
        <v>38840</v>
      </c>
    </row>
    <row r="1647" ht="14.25" customHeight="1">
      <c r="A1647" s="100">
        <v>1955.0</v>
      </c>
      <c r="B1647" s="100" t="s">
        <v>38841</v>
      </c>
      <c r="C1647" s="100" t="s">
        <v>35740</v>
      </c>
      <c r="D1647" s="100" t="s">
        <v>35741</v>
      </c>
      <c r="E1647" s="103" t="s">
        <v>36191</v>
      </c>
    </row>
    <row r="1648" ht="14.25" customHeight="1">
      <c r="A1648" s="100">
        <v>1956.0</v>
      </c>
      <c r="B1648" s="100" t="s">
        <v>38842</v>
      </c>
      <c r="C1648" s="100" t="s">
        <v>35740</v>
      </c>
      <c r="D1648" s="100" t="s">
        <v>35741</v>
      </c>
      <c r="E1648" s="103" t="s">
        <v>36545</v>
      </c>
    </row>
    <row r="1649" ht="14.25" customHeight="1">
      <c r="A1649" s="100">
        <v>1957.0</v>
      </c>
      <c r="B1649" s="100" t="s">
        <v>38843</v>
      </c>
      <c r="C1649" s="100" t="s">
        <v>35740</v>
      </c>
      <c r="D1649" s="100" t="s">
        <v>35741</v>
      </c>
      <c r="E1649" s="103" t="s">
        <v>38844</v>
      </c>
    </row>
    <row r="1650" ht="14.25" customHeight="1">
      <c r="A1650" s="100">
        <v>1958.0</v>
      </c>
      <c r="B1650" s="100" t="s">
        <v>38845</v>
      </c>
      <c r="C1650" s="100" t="s">
        <v>35740</v>
      </c>
      <c r="D1650" s="100" t="s">
        <v>35741</v>
      </c>
      <c r="E1650" s="103" t="s">
        <v>38846</v>
      </c>
    </row>
    <row r="1651" ht="14.25" customHeight="1">
      <c r="A1651" s="100">
        <v>1959.0</v>
      </c>
      <c r="B1651" s="100" t="s">
        <v>38847</v>
      </c>
      <c r="C1651" s="100" t="s">
        <v>35740</v>
      </c>
      <c r="D1651" s="100" t="s">
        <v>35741</v>
      </c>
      <c r="E1651" s="103" t="s">
        <v>38848</v>
      </c>
    </row>
    <row r="1652" ht="14.25" customHeight="1">
      <c r="A1652" s="100">
        <v>1925.0</v>
      </c>
      <c r="B1652" s="100" t="s">
        <v>38849</v>
      </c>
      <c r="C1652" s="100" t="s">
        <v>35740</v>
      </c>
      <c r="D1652" s="100" t="s">
        <v>35741</v>
      </c>
      <c r="E1652" s="103" t="s">
        <v>38850</v>
      </c>
    </row>
    <row r="1653" ht="14.25" customHeight="1">
      <c r="A1653" s="100">
        <v>1960.0</v>
      </c>
      <c r="B1653" s="100" t="s">
        <v>38851</v>
      </c>
      <c r="C1653" s="100" t="s">
        <v>35740</v>
      </c>
      <c r="D1653" s="100" t="s">
        <v>35741</v>
      </c>
      <c r="E1653" s="103" t="s">
        <v>38852</v>
      </c>
    </row>
    <row r="1654" ht="14.25" customHeight="1">
      <c r="A1654" s="100">
        <v>1961.0</v>
      </c>
      <c r="B1654" s="100" t="s">
        <v>38853</v>
      </c>
      <c r="C1654" s="100" t="s">
        <v>35740</v>
      </c>
      <c r="D1654" s="100" t="s">
        <v>35741</v>
      </c>
      <c r="E1654" s="103" t="s">
        <v>38854</v>
      </c>
    </row>
    <row r="1655" ht="14.25" customHeight="1">
      <c r="A1655" s="100">
        <v>38426.0</v>
      </c>
      <c r="B1655" s="100" t="s">
        <v>38855</v>
      </c>
      <c r="C1655" s="100" t="s">
        <v>35740</v>
      </c>
      <c r="D1655" s="100" t="s">
        <v>35741</v>
      </c>
      <c r="E1655" s="103" t="s">
        <v>38856</v>
      </c>
    </row>
    <row r="1656" ht="14.25" customHeight="1">
      <c r="A1656" s="100">
        <v>38423.0</v>
      </c>
      <c r="B1656" s="100" t="s">
        <v>38857</v>
      </c>
      <c r="C1656" s="100" t="s">
        <v>35740</v>
      </c>
      <c r="D1656" s="100" t="s">
        <v>35741</v>
      </c>
      <c r="E1656" s="103" t="s">
        <v>38858</v>
      </c>
    </row>
    <row r="1657" ht="14.25" customHeight="1">
      <c r="A1657" s="100">
        <v>38421.0</v>
      </c>
      <c r="B1657" s="100" t="s">
        <v>38859</v>
      </c>
      <c r="C1657" s="100" t="s">
        <v>35740</v>
      </c>
      <c r="D1657" s="100" t="s">
        <v>35741</v>
      </c>
      <c r="E1657" s="103" t="s">
        <v>38860</v>
      </c>
    </row>
    <row r="1658" ht="14.25" customHeight="1">
      <c r="A1658" s="100">
        <v>38422.0</v>
      </c>
      <c r="B1658" s="100" t="s">
        <v>38861</v>
      </c>
      <c r="C1658" s="100" t="s">
        <v>35740</v>
      </c>
      <c r="D1658" s="100" t="s">
        <v>35741</v>
      </c>
      <c r="E1658" s="103" t="s">
        <v>37901</v>
      </c>
    </row>
    <row r="1659" ht="14.25" customHeight="1">
      <c r="A1659" s="100">
        <v>39866.0</v>
      </c>
      <c r="B1659" s="100" t="s">
        <v>38862</v>
      </c>
      <c r="C1659" s="100" t="s">
        <v>35740</v>
      </c>
      <c r="D1659" s="100" t="s">
        <v>35741</v>
      </c>
      <c r="E1659" s="103" t="s">
        <v>38504</v>
      </c>
    </row>
    <row r="1660" ht="14.25" customHeight="1">
      <c r="A1660" s="100">
        <v>39867.0</v>
      </c>
      <c r="B1660" s="100" t="s">
        <v>38863</v>
      </c>
      <c r="C1660" s="100" t="s">
        <v>35740</v>
      </c>
      <c r="D1660" s="100" t="s">
        <v>35741</v>
      </c>
      <c r="E1660" s="103" t="s">
        <v>37309</v>
      </c>
    </row>
    <row r="1661" ht="14.25" customHeight="1">
      <c r="A1661" s="100">
        <v>39868.0</v>
      </c>
      <c r="B1661" s="100" t="s">
        <v>38864</v>
      </c>
      <c r="C1661" s="100" t="s">
        <v>35740</v>
      </c>
      <c r="D1661" s="100" t="s">
        <v>35741</v>
      </c>
      <c r="E1661" s="103" t="s">
        <v>38865</v>
      </c>
    </row>
    <row r="1662" ht="14.25" customHeight="1">
      <c r="A1662" s="100">
        <v>37999.0</v>
      </c>
      <c r="B1662" s="100" t="s">
        <v>38866</v>
      </c>
      <c r="C1662" s="100" t="s">
        <v>35740</v>
      </c>
      <c r="D1662" s="100" t="s">
        <v>35741</v>
      </c>
      <c r="E1662" s="103" t="s">
        <v>38867</v>
      </c>
    </row>
    <row r="1663" ht="14.25" customHeight="1">
      <c r="A1663" s="100">
        <v>38000.0</v>
      </c>
      <c r="B1663" s="100" t="s">
        <v>38868</v>
      </c>
      <c r="C1663" s="100" t="s">
        <v>35740</v>
      </c>
      <c r="D1663" s="100" t="s">
        <v>35741</v>
      </c>
      <c r="E1663" s="103" t="s">
        <v>38011</v>
      </c>
    </row>
    <row r="1664" ht="14.25" customHeight="1">
      <c r="A1664" s="100">
        <v>38129.0</v>
      </c>
      <c r="B1664" s="100" t="s">
        <v>38869</v>
      </c>
      <c r="C1664" s="100" t="s">
        <v>35740</v>
      </c>
      <c r="D1664" s="100" t="s">
        <v>35741</v>
      </c>
      <c r="E1664" s="103" t="s">
        <v>36805</v>
      </c>
    </row>
    <row r="1665" ht="14.25" customHeight="1">
      <c r="A1665" s="100">
        <v>38025.0</v>
      </c>
      <c r="B1665" s="100" t="s">
        <v>38870</v>
      </c>
      <c r="C1665" s="100" t="s">
        <v>35740</v>
      </c>
      <c r="D1665" s="100" t="s">
        <v>35741</v>
      </c>
      <c r="E1665" s="103" t="s">
        <v>38871</v>
      </c>
    </row>
    <row r="1666" ht="14.25" customHeight="1">
      <c r="A1666" s="100">
        <v>38026.0</v>
      </c>
      <c r="B1666" s="100" t="s">
        <v>38872</v>
      </c>
      <c r="C1666" s="100" t="s">
        <v>35740</v>
      </c>
      <c r="D1666" s="100" t="s">
        <v>35741</v>
      </c>
      <c r="E1666" s="103" t="s">
        <v>38873</v>
      </c>
    </row>
    <row r="1667" ht="14.25" customHeight="1">
      <c r="A1667" s="100">
        <v>1858.0</v>
      </c>
      <c r="B1667" s="100" t="s">
        <v>38874</v>
      </c>
      <c r="C1667" s="100" t="s">
        <v>35740</v>
      </c>
      <c r="D1667" s="100" t="s">
        <v>35767</v>
      </c>
      <c r="E1667" s="103" t="s">
        <v>38875</v>
      </c>
    </row>
    <row r="1668" ht="14.25" customHeight="1">
      <c r="A1668" s="100">
        <v>1844.0</v>
      </c>
      <c r="B1668" s="100" t="s">
        <v>38876</v>
      </c>
      <c r="C1668" s="100" t="s">
        <v>35740</v>
      </c>
      <c r="D1668" s="100" t="s">
        <v>35767</v>
      </c>
      <c r="E1668" s="103" t="s">
        <v>38877</v>
      </c>
    </row>
    <row r="1669" ht="14.25" customHeight="1">
      <c r="A1669" s="100">
        <v>1863.0</v>
      </c>
      <c r="B1669" s="100" t="s">
        <v>38878</v>
      </c>
      <c r="C1669" s="100" t="s">
        <v>35740</v>
      </c>
      <c r="D1669" s="100" t="s">
        <v>35767</v>
      </c>
      <c r="E1669" s="103" t="s">
        <v>38050</v>
      </c>
    </row>
    <row r="1670" ht="14.25" customHeight="1">
      <c r="A1670" s="100">
        <v>1865.0</v>
      </c>
      <c r="B1670" s="100" t="s">
        <v>38879</v>
      </c>
      <c r="C1670" s="100" t="s">
        <v>35740</v>
      </c>
      <c r="D1670" s="100" t="s">
        <v>35767</v>
      </c>
      <c r="E1670" s="103" t="s">
        <v>38880</v>
      </c>
    </row>
    <row r="1671" ht="14.25" customHeight="1">
      <c r="A1671" s="100">
        <v>36355.0</v>
      </c>
      <c r="B1671" s="100" t="s">
        <v>38881</v>
      </c>
      <c r="C1671" s="100" t="s">
        <v>35740</v>
      </c>
      <c r="D1671" s="100" t="s">
        <v>35767</v>
      </c>
      <c r="E1671" s="103" t="s">
        <v>38882</v>
      </c>
    </row>
    <row r="1672" ht="14.25" customHeight="1">
      <c r="A1672" s="100">
        <v>36356.0</v>
      </c>
      <c r="B1672" s="100" t="s">
        <v>38883</v>
      </c>
      <c r="C1672" s="100" t="s">
        <v>35740</v>
      </c>
      <c r="D1672" s="100" t="s">
        <v>35767</v>
      </c>
      <c r="E1672" s="103" t="s">
        <v>38884</v>
      </c>
    </row>
    <row r="1673" ht="14.25" customHeight="1">
      <c r="A1673" s="100">
        <v>1932.0</v>
      </c>
      <c r="B1673" s="100" t="s">
        <v>38885</v>
      </c>
      <c r="C1673" s="100" t="s">
        <v>35740</v>
      </c>
      <c r="D1673" s="100" t="s">
        <v>35741</v>
      </c>
      <c r="E1673" s="103" t="s">
        <v>38886</v>
      </c>
    </row>
    <row r="1674" ht="14.25" customHeight="1">
      <c r="A1674" s="100">
        <v>1933.0</v>
      </c>
      <c r="B1674" s="100" t="s">
        <v>38887</v>
      </c>
      <c r="C1674" s="100" t="s">
        <v>35740</v>
      </c>
      <c r="D1674" s="100" t="s">
        <v>35741</v>
      </c>
      <c r="E1674" s="103" t="s">
        <v>36898</v>
      </c>
    </row>
    <row r="1675" ht="14.25" customHeight="1">
      <c r="A1675" s="100">
        <v>1951.0</v>
      </c>
      <c r="B1675" s="100" t="s">
        <v>38888</v>
      </c>
      <c r="C1675" s="100" t="s">
        <v>35740</v>
      </c>
      <c r="D1675" s="100" t="s">
        <v>35741</v>
      </c>
      <c r="E1675" s="103" t="s">
        <v>38889</v>
      </c>
    </row>
    <row r="1676" ht="14.25" customHeight="1">
      <c r="A1676" s="100">
        <v>1966.0</v>
      </c>
      <c r="B1676" s="100" t="s">
        <v>38890</v>
      </c>
      <c r="C1676" s="100" t="s">
        <v>35740</v>
      </c>
      <c r="D1676" s="100" t="s">
        <v>35741</v>
      </c>
      <c r="E1676" s="103" t="s">
        <v>38891</v>
      </c>
    </row>
    <row r="1677" ht="14.25" customHeight="1">
      <c r="A1677" s="100">
        <v>1952.0</v>
      </c>
      <c r="B1677" s="100" t="s">
        <v>38892</v>
      </c>
      <c r="C1677" s="100" t="s">
        <v>35740</v>
      </c>
      <c r="D1677" s="100" t="s">
        <v>35741</v>
      </c>
      <c r="E1677" s="103" t="s">
        <v>38893</v>
      </c>
    </row>
    <row r="1678" ht="14.25" customHeight="1">
      <c r="A1678" s="100">
        <v>20104.0</v>
      </c>
      <c r="B1678" s="100" t="s">
        <v>38894</v>
      </c>
      <c r="C1678" s="100" t="s">
        <v>35740</v>
      </c>
      <c r="D1678" s="100" t="s">
        <v>35741</v>
      </c>
      <c r="E1678" s="103" t="s">
        <v>38895</v>
      </c>
    </row>
    <row r="1679" ht="14.25" customHeight="1">
      <c r="A1679" s="100">
        <v>20105.0</v>
      </c>
      <c r="B1679" s="100" t="s">
        <v>38896</v>
      </c>
      <c r="C1679" s="100" t="s">
        <v>35740</v>
      </c>
      <c r="D1679" s="100" t="s">
        <v>35741</v>
      </c>
      <c r="E1679" s="103" t="s">
        <v>38897</v>
      </c>
    </row>
    <row r="1680" ht="14.25" customHeight="1">
      <c r="A1680" s="100">
        <v>1965.0</v>
      </c>
      <c r="B1680" s="100" t="s">
        <v>38898</v>
      </c>
      <c r="C1680" s="100" t="s">
        <v>35740</v>
      </c>
      <c r="D1680" s="100" t="s">
        <v>35741</v>
      </c>
      <c r="E1680" s="103" t="s">
        <v>38899</v>
      </c>
    </row>
    <row r="1681" ht="14.25" customHeight="1">
      <c r="A1681" s="100">
        <v>10765.0</v>
      </c>
      <c r="B1681" s="100" t="s">
        <v>38900</v>
      </c>
      <c r="C1681" s="100" t="s">
        <v>35740</v>
      </c>
      <c r="D1681" s="100" t="s">
        <v>35741</v>
      </c>
      <c r="E1681" s="103" t="s">
        <v>38901</v>
      </c>
    </row>
    <row r="1682" ht="14.25" customHeight="1">
      <c r="A1682" s="100">
        <v>10767.0</v>
      </c>
      <c r="B1682" s="100" t="s">
        <v>38902</v>
      </c>
      <c r="C1682" s="100" t="s">
        <v>35740</v>
      </c>
      <c r="D1682" s="100" t="s">
        <v>35741</v>
      </c>
      <c r="E1682" s="103" t="s">
        <v>37112</v>
      </c>
    </row>
    <row r="1683" ht="14.25" customHeight="1">
      <c r="A1683" s="100">
        <v>1970.0</v>
      </c>
      <c r="B1683" s="100" t="s">
        <v>38903</v>
      </c>
      <c r="C1683" s="100" t="s">
        <v>35740</v>
      </c>
      <c r="D1683" s="100" t="s">
        <v>35741</v>
      </c>
      <c r="E1683" s="103" t="s">
        <v>38904</v>
      </c>
    </row>
    <row r="1684" ht="14.25" customHeight="1">
      <c r="A1684" s="100">
        <v>1967.0</v>
      </c>
      <c r="B1684" s="100" t="s">
        <v>38905</v>
      </c>
      <c r="C1684" s="100" t="s">
        <v>35740</v>
      </c>
      <c r="D1684" s="100" t="s">
        <v>35741</v>
      </c>
      <c r="E1684" s="103" t="s">
        <v>37823</v>
      </c>
    </row>
    <row r="1685" ht="14.25" customHeight="1">
      <c r="A1685" s="100">
        <v>1968.0</v>
      </c>
      <c r="B1685" s="100" t="s">
        <v>38906</v>
      </c>
      <c r="C1685" s="100" t="s">
        <v>35740</v>
      </c>
      <c r="D1685" s="100" t="s">
        <v>35741</v>
      </c>
      <c r="E1685" s="103" t="s">
        <v>38907</v>
      </c>
    </row>
    <row r="1686" ht="14.25" customHeight="1">
      <c r="A1686" s="100">
        <v>1969.0</v>
      </c>
      <c r="B1686" s="100" t="s">
        <v>38908</v>
      </c>
      <c r="C1686" s="100" t="s">
        <v>35740</v>
      </c>
      <c r="D1686" s="100" t="s">
        <v>35741</v>
      </c>
      <c r="E1686" s="103" t="s">
        <v>38909</v>
      </c>
    </row>
    <row r="1687" ht="14.25" customHeight="1">
      <c r="A1687" s="100">
        <v>1839.0</v>
      </c>
      <c r="B1687" s="100" t="s">
        <v>38910</v>
      </c>
      <c r="C1687" s="100" t="s">
        <v>35740</v>
      </c>
      <c r="D1687" s="100" t="s">
        <v>35767</v>
      </c>
      <c r="E1687" s="103" t="s">
        <v>38911</v>
      </c>
    </row>
    <row r="1688" ht="14.25" customHeight="1">
      <c r="A1688" s="100">
        <v>1835.0</v>
      </c>
      <c r="B1688" s="100" t="s">
        <v>38912</v>
      </c>
      <c r="C1688" s="100" t="s">
        <v>35740</v>
      </c>
      <c r="D1688" s="100" t="s">
        <v>35767</v>
      </c>
      <c r="E1688" s="103" t="s">
        <v>38913</v>
      </c>
    </row>
    <row r="1689" ht="14.25" customHeight="1">
      <c r="A1689" s="100">
        <v>1823.0</v>
      </c>
      <c r="B1689" s="100" t="s">
        <v>38914</v>
      </c>
      <c r="C1689" s="100" t="s">
        <v>35740</v>
      </c>
      <c r="D1689" s="100" t="s">
        <v>35767</v>
      </c>
      <c r="E1689" s="103" t="s">
        <v>38915</v>
      </c>
    </row>
    <row r="1690" ht="14.25" customHeight="1">
      <c r="A1690" s="100">
        <v>1827.0</v>
      </c>
      <c r="B1690" s="100" t="s">
        <v>38916</v>
      </c>
      <c r="C1690" s="100" t="s">
        <v>35740</v>
      </c>
      <c r="D1690" s="100" t="s">
        <v>35767</v>
      </c>
      <c r="E1690" s="103" t="s">
        <v>38917</v>
      </c>
    </row>
    <row r="1691" ht="14.25" customHeight="1">
      <c r="A1691" s="100">
        <v>1831.0</v>
      </c>
      <c r="B1691" s="100" t="s">
        <v>38918</v>
      </c>
      <c r="C1691" s="100" t="s">
        <v>35740</v>
      </c>
      <c r="D1691" s="100" t="s">
        <v>35767</v>
      </c>
      <c r="E1691" s="103" t="s">
        <v>38919</v>
      </c>
    </row>
    <row r="1692" ht="14.25" customHeight="1">
      <c r="A1692" s="100">
        <v>1825.0</v>
      </c>
      <c r="B1692" s="100" t="s">
        <v>38920</v>
      </c>
      <c r="C1692" s="100" t="s">
        <v>35740</v>
      </c>
      <c r="D1692" s="100" t="s">
        <v>35767</v>
      </c>
      <c r="E1692" s="103" t="s">
        <v>38921</v>
      </c>
    </row>
    <row r="1693" ht="14.25" customHeight="1">
      <c r="A1693" s="100">
        <v>1828.0</v>
      </c>
      <c r="B1693" s="100" t="s">
        <v>38922</v>
      </c>
      <c r="C1693" s="100" t="s">
        <v>35740</v>
      </c>
      <c r="D1693" s="100" t="s">
        <v>35767</v>
      </c>
      <c r="E1693" s="103" t="s">
        <v>38923</v>
      </c>
    </row>
    <row r="1694" ht="14.25" customHeight="1">
      <c r="A1694" s="100">
        <v>1845.0</v>
      </c>
      <c r="B1694" s="100" t="s">
        <v>38924</v>
      </c>
      <c r="C1694" s="100" t="s">
        <v>35740</v>
      </c>
      <c r="D1694" s="100" t="s">
        <v>35767</v>
      </c>
      <c r="E1694" s="103" t="s">
        <v>38925</v>
      </c>
    </row>
    <row r="1695" ht="14.25" customHeight="1">
      <c r="A1695" s="100">
        <v>1824.0</v>
      </c>
      <c r="B1695" s="100" t="s">
        <v>38926</v>
      </c>
      <c r="C1695" s="100" t="s">
        <v>35740</v>
      </c>
      <c r="D1695" s="100" t="s">
        <v>35767</v>
      </c>
      <c r="E1695" s="103" t="s">
        <v>38927</v>
      </c>
    </row>
    <row r="1696" ht="14.25" customHeight="1">
      <c r="A1696" s="100">
        <v>1941.0</v>
      </c>
      <c r="B1696" s="100" t="s">
        <v>38928</v>
      </c>
      <c r="C1696" s="100" t="s">
        <v>35740</v>
      </c>
      <c r="D1696" s="100" t="s">
        <v>35741</v>
      </c>
      <c r="E1696" s="103" t="s">
        <v>38929</v>
      </c>
    </row>
    <row r="1697" ht="14.25" customHeight="1">
      <c r="A1697" s="100">
        <v>1940.0</v>
      </c>
      <c r="B1697" s="100" t="s">
        <v>38930</v>
      </c>
      <c r="C1697" s="100" t="s">
        <v>35740</v>
      </c>
      <c r="D1697" s="100" t="s">
        <v>35741</v>
      </c>
      <c r="E1697" s="103" t="s">
        <v>38931</v>
      </c>
    </row>
    <row r="1698" ht="14.25" customHeight="1">
      <c r="A1698" s="100">
        <v>1937.0</v>
      </c>
      <c r="B1698" s="100" t="s">
        <v>38932</v>
      </c>
      <c r="C1698" s="100" t="s">
        <v>35740</v>
      </c>
      <c r="D1698" s="100" t="s">
        <v>35741</v>
      </c>
      <c r="E1698" s="103" t="s">
        <v>38933</v>
      </c>
    </row>
    <row r="1699" ht="14.25" customHeight="1">
      <c r="A1699" s="100">
        <v>1939.0</v>
      </c>
      <c r="B1699" s="100" t="s">
        <v>38934</v>
      </c>
      <c r="C1699" s="100" t="s">
        <v>35740</v>
      </c>
      <c r="D1699" s="100" t="s">
        <v>35741</v>
      </c>
      <c r="E1699" s="103" t="s">
        <v>38935</v>
      </c>
    </row>
    <row r="1700" ht="14.25" customHeight="1">
      <c r="A1700" s="100">
        <v>1942.0</v>
      </c>
      <c r="B1700" s="100" t="s">
        <v>38936</v>
      </c>
      <c r="C1700" s="100" t="s">
        <v>35740</v>
      </c>
      <c r="D1700" s="100" t="s">
        <v>35741</v>
      </c>
      <c r="E1700" s="103" t="s">
        <v>38937</v>
      </c>
    </row>
    <row r="1701" ht="14.25" customHeight="1">
      <c r="A1701" s="100">
        <v>1938.0</v>
      </c>
      <c r="B1701" s="100" t="s">
        <v>38938</v>
      </c>
      <c r="C1701" s="100" t="s">
        <v>35740</v>
      </c>
      <c r="D1701" s="100" t="s">
        <v>35741</v>
      </c>
      <c r="E1701" s="103" t="s">
        <v>37073</v>
      </c>
    </row>
    <row r="1702" ht="14.25" customHeight="1">
      <c r="A1702" s="100">
        <v>42692.0</v>
      </c>
      <c r="B1702" s="100" t="s">
        <v>38939</v>
      </c>
      <c r="C1702" s="100" t="s">
        <v>35740</v>
      </c>
      <c r="D1702" s="100" t="s">
        <v>35767</v>
      </c>
      <c r="E1702" s="103" t="s">
        <v>38940</v>
      </c>
    </row>
    <row r="1703" ht="14.25" customHeight="1">
      <c r="A1703" s="100">
        <v>42693.0</v>
      </c>
      <c r="B1703" s="100" t="s">
        <v>38941</v>
      </c>
      <c r="C1703" s="100" t="s">
        <v>35740</v>
      </c>
      <c r="D1703" s="100" t="s">
        <v>35767</v>
      </c>
      <c r="E1703" s="103" t="s">
        <v>38942</v>
      </c>
    </row>
    <row r="1704" ht="14.25" customHeight="1">
      <c r="A1704" s="100">
        <v>42695.0</v>
      </c>
      <c r="B1704" s="100" t="s">
        <v>38943</v>
      </c>
      <c r="C1704" s="100" t="s">
        <v>35740</v>
      </c>
      <c r="D1704" s="100" t="s">
        <v>35767</v>
      </c>
      <c r="E1704" s="103" t="s">
        <v>38944</v>
      </c>
    </row>
    <row r="1705" ht="14.25" customHeight="1">
      <c r="A1705" s="100">
        <v>42694.0</v>
      </c>
      <c r="B1705" s="100" t="s">
        <v>38945</v>
      </c>
      <c r="C1705" s="100" t="s">
        <v>35740</v>
      </c>
      <c r="D1705" s="100" t="s">
        <v>35767</v>
      </c>
      <c r="E1705" s="103" t="s">
        <v>38946</v>
      </c>
    </row>
    <row r="1706" ht="14.25" customHeight="1">
      <c r="A1706" s="100">
        <v>20097.0</v>
      </c>
      <c r="B1706" s="100" t="s">
        <v>38947</v>
      </c>
      <c r="C1706" s="100" t="s">
        <v>35740</v>
      </c>
      <c r="D1706" s="100" t="s">
        <v>35741</v>
      </c>
      <c r="E1706" s="103" t="s">
        <v>38948</v>
      </c>
    </row>
    <row r="1707" ht="14.25" customHeight="1">
      <c r="A1707" s="100">
        <v>20098.0</v>
      </c>
      <c r="B1707" s="100" t="s">
        <v>38949</v>
      </c>
      <c r="C1707" s="100" t="s">
        <v>35740</v>
      </c>
      <c r="D1707" s="100" t="s">
        <v>35741</v>
      </c>
      <c r="E1707" s="103" t="s">
        <v>38950</v>
      </c>
    </row>
    <row r="1708" ht="14.25" customHeight="1">
      <c r="A1708" s="100">
        <v>20096.0</v>
      </c>
      <c r="B1708" s="100" t="s">
        <v>38951</v>
      </c>
      <c r="C1708" s="100" t="s">
        <v>35740</v>
      </c>
      <c r="D1708" s="100" t="s">
        <v>35741</v>
      </c>
      <c r="E1708" s="103" t="s">
        <v>38952</v>
      </c>
    </row>
    <row r="1709" ht="14.25" customHeight="1">
      <c r="A1709" s="100">
        <v>1964.0</v>
      </c>
      <c r="B1709" s="100" t="s">
        <v>38953</v>
      </c>
      <c r="C1709" s="100" t="s">
        <v>35740</v>
      </c>
      <c r="D1709" s="100" t="s">
        <v>35741</v>
      </c>
      <c r="E1709" s="103" t="s">
        <v>38487</v>
      </c>
    </row>
    <row r="1710" ht="14.25" customHeight="1">
      <c r="A1710" s="100">
        <v>1880.0</v>
      </c>
      <c r="B1710" s="100" t="s">
        <v>38954</v>
      </c>
      <c r="C1710" s="100" t="s">
        <v>35740</v>
      </c>
      <c r="D1710" s="100" t="s">
        <v>35741</v>
      </c>
      <c r="E1710" s="103" t="s">
        <v>37461</v>
      </c>
    </row>
    <row r="1711" ht="14.25" customHeight="1">
      <c r="A1711" s="100">
        <v>39274.0</v>
      </c>
      <c r="B1711" s="100" t="s">
        <v>38955</v>
      </c>
      <c r="C1711" s="100" t="s">
        <v>35740</v>
      </c>
      <c r="D1711" s="100" t="s">
        <v>35741</v>
      </c>
      <c r="E1711" s="103" t="s">
        <v>37582</v>
      </c>
    </row>
    <row r="1712" ht="14.25" customHeight="1">
      <c r="A1712" s="100">
        <v>2628.0</v>
      </c>
      <c r="B1712" s="100" t="s">
        <v>38956</v>
      </c>
      <c r="C1712" s="100" t="s">
        <v>35740</v>
      </c>
      <c r="D1712" s="100" t="s">
        <v>35767</v>
      </c>
      <c r="E1712" s="103" t="s">
        <v>38957</v>
      </c>
    </row>
    <row r="1713" ht="14.25" customHeight="1">
      <c r="A1713" s="100">
        <v>2622.0</v>
      </c>
      <c r="B1713" s="100" t="s">
        <v>38958</v>
      </c>
      <c r="C1713" s="100" t="s">
        <v>35740</v>
      </c>
      <c r="D1713" s="100" t="s">
        <v>35767</v>
      </c>
      <c r="E1713" s="103" t="s">
        <v>36024</v>
      </c>
    </row>
    <row r="1714" ht="14.25" customHeight="1">
      <c r="A1714" s="100">
        <v>2623.0</v>
      </c>
      <c r="B1714" s="100" t="s">
        <v>38959</v>
      </c>
      <c r="C1714" s="100" t="s">
        <v>35740</v>
      </c>
      <c r="D1714" s="100" t="s">
        <v>35767</v>
      </c>
      <c r="E1714" s="103" t="s">
        <v>38960</v>
      </c>
    </row>
    <row r="1715" ht="14.25" customHeight="1">
      <c r="A1715" s="100">
        <v>2624.0</v>
      </c>
      <c r="B1715" s="100" t="s">
        <v>38961</v>
      </c>
      <c r="C1715" s="100" t="s">
        <v>35740</v>
      </c>
      <c r="D1715" s="100" t="s">
        <v>35767</v>
      </c>
      <c r="E1715" s="103" t="s">
        <v>38962</v>
      </c>
    </row>
    <row r="1716" ht="14.25" customHeight="1">
      <c r="A1716" s="100">
        <v>2625.0</v>
      </c>
      <c r="B1716" s="100" t="s">
        <v>38963</v>
      </c>
      <c r="C1716" s="100" t="s">
        <v>35740</v>
      </c>
      <c r="D1716" s="100" t="s">
        <v>35767</v>
      </c>
      <c r="E1716" s="103" t="s">
        <v>35934</v>
      </c>
    </row>
    <row r="1717" ht="14.25" customHeight="1">
      <c r="A1717" s="100">
        <v>2626.0</v>
      </c>
      <c r="B1717" s="100" t="s">
        <v>38964</v>
      </c>
      <c r="C1717" s="100" t="s">
        <v>35740</v>
      </c>
      <c r="D1717" s="100" t="s">
        <v>35767</v>
      </c>
      <c r="E1717" s="103" t="s">
        <v>37806</v>
      </c>
    </row>
    <row r="1718" ht="14.25" customHeight="1">
      <c r="A1718" s="100">
        <v>2630.0</v>
      </c>
      <c r="B1718" s="100" t="s">
        <v>38965</v>
      </c>
      <c r="C1718" s="100" t="s">
        <v>35740</v>
      </c>
      <c r="D1718" s="100" t="s">
        <v>35767</v>
      </c>
      <c r="E1718" s="103" t="s">
        <v>38966</v>
      </c>
    </row>
    <row r="1719" ht="14.25" customHeight="1">
      <c r="A1719" s="100">
        <v>2627.0</v>
      </c>
      <c r="B1719" s="100" t="s">
        <v>38967</v>
      </c>
      <c r="C1719" s="100" t="s">
        <v>35740</v>
      </c>
      <c r="D1719" s="100" t="s">
        <v>35767</v>
      </c>
      <c r="E1719" s="103" t="s">
        <v>38968</v>
      </c>
    </row>
    <row r="1720" ht="14.25" customHeight="1">
      <c r="A1720" s="100">
        <v>2629.0</v>
      </c>
      <c r="B1720" s="100" t="s">
        <v>38969</v>
      </c>
      <c r="C1720" s="100" t="s">
        <v>35740</v>
      </c>
      <c r="D1720" s="100" t="s">
        <v>35767</v>
      </c>
      <c r="E1720" s="103" t="s">
        <v>38970</v>
      </c>
    </row>
    <row r="1721" ht="14.25" customHeight="1">
      <c r="A1721" s="100">
        <v>12033.0</v>
      </c>
      <c r="B1721" s="100" t="s">
        <v>38971</v>
      </c>
      <c r="C1721" s="100" t="s">
        <v>35740</v>
      </c>
      <c r="D1721" s="100" t="s">
        <v>35741</v>
      </c>
      <c r="E1721" s="103" t="s">
        <v>38972</v>
      </c>
    </row>
    <row r="1722" ht="14.25" customHeight="1">
      <c r="A1722" s="100">
        <v>40408.0</v>
      </c>
      <c r="B1722" s="100" t="s">
        <v>38973</v>
      </c>
      <c r="C1722" s="100" t="s">
        <v>35740</v>
      </c>
      <c r="D1722" s="100" t="s">
        <v>35741</v>
      </c>
      <c r="E1722" s="103" t="s">
        <v>38974</v>
      </c>
    </row>
    <row r="1723" ht="14.25" customHeight="1">
      <c r="A1723" s="100">
        <v>40409.0</v>
      </c>
      <c r="B1723" s="100" t="s">
        <v>38975</v>
      </c>
      <c r="C1723" s="100" t="s">
        <v>35740</v>
      </c>
      <c r="D1723" s="100" t="s">
        <v>35741</v>
      </c>
      <c r="E1723" s="103" t="s">
        <v>35830</v>
      </c>
    </row>
    <row r="1724" ht="14.25" customHeight="1">
      <c r="A1724" s="100">
        <v>39276.0</v>
      </c>
      <c r="B1724" s="100" t="s">
        <v>38976</v>
      </c>
      <c r="C1724" s="100" t="s">
        <v>35740</v>
      </c>
      <c r="D1724" s="100" t="s">
        <v>35741</v>
      </c>
      <c r="E1724" s="103" t="s">
        <v>38977</v>
      </c>
    </row>
    <row r="1725" ht="14.25" customHeight="1">
      <c r="A1725" s="100">
        <v>39277.0</v>
      </c>
      <c r="B1725" s="100" t="s">
        <v>38978</v>
      </c>
      <c r="C1725" s="100" t="s">
        <v>35740</v>
      </c>
      <c r="D1725" s="100" t="s">
        <v>35741</v>
      </c>
      <c r="E1725" s="103" t="s">
        <v>38979</v>
      </c>
    </row>
    <row r="1726" ht="14.25" customHeight="1">
      <c r="A1726" s="100">
        <v>12034.0</v>
      </c>
      <c r="B1726" s="100" t="s">
        <v>38980</v>
      </c>
      <c r="C1726" s="100" t="s">
        <v>35740</v>
      </c>
      <c r="D1726" s="100" t="s">
        <v>35741</v>
      </c>
      <c r="E1726" s="103" t="s">
        <v>35874</v>
      </c>
    </row>
    <row r="1727" ht="14.25" customHeight="1">
      <c r="A1727" s="100">
        <v>39879.0</v>
      </c>
      <c r="B1727" s="100" t="s">
        <v>38981</v>
      </c>
      <c r="C1727" s="100" t="s">
        <v>35740</v>
      </c>
      <c r="D1727" s="100" t="s">
        <v>35741</v>
      </c>
      <c r="E1727" s="103" t="s">
        <v>38982</v>
      </c>
    </row>
    <row r="1728" ht="14.25" customHeight="1">
      <c r="A1728" s="100">
        <v>39880.0</v>
      </c>
      <c r="B1728" s="100" t="s">
        <v>38983</v>
      </c>
      <c r="C1728" s="100" t="s">
        <v>35740</v>
      </c>
      <c r="D1728" s="100" t="s">
        <v>35741</v>
      </c>
      <c r="E1728" s="103" t="s">
        <v>38984</v>
      </c>
    </row>
    <row r="1729" ht="14.25" customHeight="1">
      <c r="A1729" s="100">
        <v>39881.0</v>
      </c>
      <c r="B1729" s="100" t="s">
        <v>38985</v>
      </c>
      <c r="C1729" s="100" t="s">
        <v>35740</v>
      </c>
      <c r="D1729" s="100" t="s">
        <v>35741</v>
      </c>
      <c r="E1729" s="103" t="s">
        <v>38986</v>
      </c>
    </row>
    <row r="1730" ht="14.25" customHeight="1">
      <c r="A1730" s="100">
        <v>39882.0</v>
      </c>
      <c r="B1730" s="100" t="s">
        <v>38987</v>
      </c>
      <c r="C1730" s="100" t="s">
        <v>35740</v>
      </c>
      <c r="D1730" s="100" t="s">
        <v>35741</v>
      </c>
      <c r="E1730" s="103" t="s">
        <v>38988</v>
      </c>
    </row>
    <row r="1731" ht="14.25" customHeight="1">
      <c r="A1731" s="100">
        <v>39883.0</v>
      </c>
      <c r="B1731" s="100" t="s">
        <v>38989</v>
      </c>
      <c r="C1731" s="100" t="s">
        <v>35740</v>
      </c>
      <c r="D1731" s="100" t="s">
        <v>35741</v>
      </c>
      <c r="E1731" s="103" t="s">
        <v>38990</v>
      </c>
    </row>
    <row r="1732" ht="14.25" customHeight="1">
      <c r="A1732" s="100">
        <v>39884.0</v>
      </c>
      <c r="B1732" s="100" t="s">
        <v>38991</v>
      </c>
      <c r="C1732" s="100" t="s">
        <v>35740</v>
      </c>
      <c r="D1732" s="100" t="s">
        <v>35741</v>
      </c>
      <c r="E1732" s="103" t="s">
        <v>38992</v>
      </c>
    </row>
    <row r="1733" ht="14.25" customHeight="1">
      <c r="A1733" s="100">
        <v>39885.0</v>
      </c>
      <c r="B1733" s="100" t="s">
        <v>38993</v>
      </c>
      <c r="C1733" s="100" t="s">
        <v>35740</v>
      </c>
      <c r="D1733" s="100" t="s">
        <v>35741</v>
      </c>
      <c r="E1733" s="103" t="s">
        <v>38994</v>
      </c>
    </row>
    <row r="1734" ht="14.25" customHeight="1">
      <c r="A1734" s="100">
        <v>1777.0</v>
      </c>
      <c r="B1734" s="100" t="s">
        <v>38995</v>
      </c>
      <c r="C1734" s="100" t="s">
        <v>35740</v>
      </c>
      <c r="D1734" s="100" t="s">
        <v>35767</v>
      </c>
      <c r="E1734" s="103" t="s">
        <v>38996</v>
      </c>
    </row>
    <row r="1735" ht="14.25" customHeight="1">
      <c r="A1735" s="100">
        <v>1819.0</v>
      </c>
      <c r="B1735" s="100" t="s">
        <v>38997</v>
      </c>
      <c r="C1735" s="100" t="s">
        <v>35740</v>
      </c>
      <c r="D1735" s="100" t="s">
        <v>35767</v>
      </c>
      <c r="E1735" s="103" t="s">
        <v>38998</v>
      </c>
    </row>
    <row r="1736" ht="14.25" customHeight="1">
      <c r="A1736" s="100">
        <v>1775.0</v>
      </c>
      <c r="B1736" s="100" t="s">
        <v>38999</v>
      </c>
      <c r="C1736" s="100" t="s">
        <v>35740</v>
      </c>
      <c r="D1736" s="100" t="s">
        <v>35767</v>
      </c>
      <c r="E1736" s="103" t="s">
        <v>39000</v>
      </c>
    </row>
    <row r="1737" ht="14.25" customHeight="1">
      <c r="A1737" s="100">
        <v>1776.0</v>
      </c>
      <c r="B1737" s="100" t="s">
        <v>39001</v>
      </c>
      <c r="C1737" s="100" t="s">
        <v>35740</v>
      </c>
      <c r="D1737" s="100" t="s">
        <v>35767</v>
      </c>
      <c r="E1737" s="103" t="s">
        <v>39002</v>
      </c>
    </row>
    <row r="1738" ht="14.25" customHeight="1">
      <c r="A1738" s="100">
        <v>1778.0</v>
      </c>
      <c r="B1738" s="100" t="s">
        <v>39003</v>
      </c>
      <c r="C1738" s="100" t="s">
        <v>35740</v>
      </c>
      <c r="D1738" s="100" t="s">
        <v>35767</v>
      </c>
      <c r="E1738" s="103" t="s">
        <v>39004</v>
      </c>
    </row>
    <row r="1739" ht="14.25" customHeight="1">
      <c r="A1739" s="100">
        <v>1818.0</v>
      </c>
      <c r="B1739" s="100" t="s">
        <v>39005</v>
      </c>
      <c r="C1739" s="100" t="s">
        <v>35740</v>
      </c>
      <c r="D1739" s="100" t="s">
        <v>35767</v>
      </c>
      <c r="E1739" s="103" t="s">
        <v>39006</v>
      </c>
    </row>
    <row r="1740" ht="14.25" customHeight="1">
      <c r="A1740" s="100">
        <v>1820.0</v>
      </c>
      <c r="B1740" s="100" t="s">
        <v>39007</v>
      </c>
      <c r="C1740" s="100" t="s">
        <v>35740</v>
      </c>
      <c r="D1740" s="100" t="s">
        <v>35767</v>
      </c>
      <c r="E1740" s="103" t="s">
        <v>39008</v>
      </c>
    </row>
    <row r="1741" ht="14.25" customHeight="1">
      <c r="A1741" s="100">
        <v>1779.0</v>
      </c>
      <c r="B1741" s="100" t="s">
        <v>39009</v>
      </c>
      <c r="C1741" s="100" t="s">
        <v>35740</v>
      </c>
      <c r="D1741" s="100" t="s">
        <v>35767</v>
      </c>
      <c r="E1741" s="103" t="s">
        <v>39010</v>
      </c>
    </row>
    <row r="1742" ht="14.25" customHeight="1">
      <c r="A1742" s="100">
        <v>1780.0</v>
      </c>
      <c r="B1742" s="100" t="s">
        <v>39011</v>
      </c>
      <c r="C1742" s="100" t="s">
        <v>35740</v>
      </c>
      <c r="D1742" s="100" t="s">
        <v>35767</v>
      </c>
      <c r="E1742" s="103" t="s">
        <v>39012</v>
      </c>
    </row>
    <row r="1743" ht="14.25" customHeight="1">
      <c r="A1743" s="100">
        <v>1783.0</v>
      </c>
      <c r="B1743" s="100" t="s">
        <v>39013</v>
      </c>
      <c r="C1743" s="100" t="s">
        <v>35740</v>
      </c>
      <c r="D1743" s="100" t="s">
        <v>35767</v>
      </c>
      <c r="E1743" s="103" t="s">
        <v>37102</v>
      </c>
    </row>
    <row r="1744" ht="14.25" customHeight="1">
      <c r="A1744" s="100">
        <v>1782.0</v>
      </c>
      <c r="B1744" s="100" t="s">
        <v>39014</v>
      </c>
      <c r="C1744" s="100" t="s">
        <v>35740</v>
      </c>
      <c r="D1744" s="100" t="s">
        <v>35767</v>
      </c>
      <c r="E1744" s="103" t="s">
        <v>39015</v>
      </c>
    </row>
    <row r="1745" ht="14.25" customHeight="1">
      <c r="A1745" s="100">
        <v>1817.0</v>
      </c>
      <c r="B1745" s="100" t="s">
        <v>39016</v>
      </c>
      <c r="C1745" s="100" t="s">
        <v>35740</v>
      </c>
      <c r="D1745" s="100" t="s">
        <v>35767</v>
      </c>
      <c r="E1745" s="103" t="s">
        <v>37059</v>
      </c>
    </row>
    <row r="1746" ht="14.25" customHeight="1">
      <c r="A1746" s="100">
        <v>1781.0</v>
      </c>
      <c r="B1746" s="100" t="s">
        <v>39017</v>
      </c>
      <c r="C1746" s="100" t="s">
        <v>35740</v>
      </c>
      <c r="D1746" s="100" t="s">
        <v>35767</v>
      </c>
      <c r="E1746" s="103" t="s">
        <v>39018</v>
      </c>
    </row>
    <row r="1747" ht="14.25" customHeight="1">
      <c r="A1747" s="100">
        <v>1784.0</v>
      </c>
      <c r="B1747" s="100" t="s">
        <v>39019</v>
      </c>
      <c r="C1747" s="100" t="s">
        <v>35740</v>
      </c>
      <c r="D1747" s="100" t="s">
        <v>35767</v>
      </c>
      <c r="E1747" s="103" t="s">
        <v>39020</v>
      </c>
    </row>
    <row r="1748" ht="14.25" customHeight="1">
      <c r="A1748" s="100">
        <v>1810.0</v>
      </c>
      <c r="B1748" s="100" t="s">
        <v>39021</v>
      </c>
      <c r="C1748" s="100" t="s">
        <v>35740</v>
      </c>
      <c r="D1748" s="100" t="s">
        <v>35767</v>
      </c>
      <c r="E1748" s="103" t="s">
        <v>39022</v>
      </c>
    </row>
    <row r="1749" ht="14.25" customHeight="1">
      <c r="A1749" s="100">
        <v>1811.0</v>
      </c>
      <c r="B1749" s="100" t="s">
        <v>39023</v>
      </c>
      <c r="C1749" s="100" t="s">
        <v>35740</v>
      </c>
      <c r="D1749" s="100" t="s">
        <v>35767</v>
      </c>
      <c r="E1749" s="103" t="s">
        <v>39024</v>
      </c>
    </row>
    <row r="1750" ht="14.25" customHeight="1">
      <c r="A1750" s="100">
        <v>1812.0</v>
      </c>
      <c r="B1750" s="100" t="s">
        <v>39025</v>
      </c>
      <c r="C1750" s="100" t="s">
        <v>35740</v>
      </c>
      <c r="D1750" s="100" t="s">
        <v>35767</v>
      </c>
      <c r="E1750" s="103" t="s">
        <v>39026</v>
      </c>
    </row>
    <row r="1751" ht="14.25" customHeight="1">
      <c r="A1751" s="100">
        <v>40386.0</v>
      </c>
      <c r="B1751" s="100" t="s">
        <v>39027</v>
      </c>
      <c r="C1751" s="100" t="s">
        <v>35740</v>
      </c>
      <c r="D1751" s="100" t="s">
        <v>35741</v>
      </c>
      <c r="E1751" s="103" t="s">
        <v>39028</v>
      </c>
    </row>
    <row r="1752" ht="14.25" customHeight="1">
      <c r="A1752" s="100">
        <v>40384.0</v>
      </c>
      <c r="B1752" s="100" t="s">
        <v>39029</v>
      </c>
      <c r="C1752" s="100" t="s">
        <v>35740</v>
      </c>
      <c r="D1752" s="100" t="s">
        <v>35741</v>
      </c>
      <c r="E1752" s="103" t="s">
        <v>39030</v>
      </c>
    </row>
    <row r="1753" ht="14.25" customHeight="1">
      <c r="A1753" s="100">
        <v>40379.0</v>
      </c>
      <c r="B1753" s="100" t="s">
        <v>39031</v>
      </c>
      <c r="C1753" s="100" t="s">
        <v>35740</v>
      </c>
      <c r="D1753" s="100" t="s">
        <v>35741</v>
      </c>
      <c r="E1753" s="103" t="s">
        <v>39032</v>
      </c>
    </row>
    <row r="1754" ht="14.25" customHeight="1">
      <c r="A1754" s="100">
        <v>40423.0</v>
      </c>
      <c r="B1754" s="100" t="s">
        <v>39033</v>
      </c>
      <c r="C1754" s="100" t="s">
        <v>35740</v>
      </c>
      <c r="D1754" s="100" t="s">
        <v>35741</v>
      </c>
      <c r="E1754" s="103" t="s">
        <v>36014</v>
      </c>
    </row>
    <row r="1755" ht="14.25" customHeight="1">
      <c r="A1755" s="100">
        <v>40389.0</v>
      </c>
      <c r="B1755" s="100" t="s">
        <v>39034</v>
      </c>
      <c r="C1755" s="100" t="s">
        <v>35740</v>
      </c>
      <c r="D1755" s="100" t="s">
        <v>35741</v>
      </c>
      <c r="E1755" s="103" t="s">
        <v>39035</v>
      </c>
    </row>
    <row r="1756" ht="14.25" customHeight="1">
      <c r="A1756" s="100">
        <v>40388.0</v>
      </c>
      <c r="B1756" s="100" t="s">
        <v>39036</v>
      </c>
      <c r="C1756" s="100" t="s">
        <v>35740</v>
      </c>
      <c r="D1756" s="100" t="s">
        <v>35741</v>
      </c>
      <c r="E1756" s="103" t="s">
        <v>39037</v>
      </c>
    </row>
    <row r="1757" ht="14.25" customHeight="1">
      <c r="A1757" s="100">
        <v>40381.0</v>
      </c>
      <c r="B1757" s="100" t="s">
        <v>39038</v>
      </c>
      <c r="C1757" s="100" t="s">
        <v>35740</v>
      </c>
      <c r="D1757" s="100" t="s">
        <v>35741</v>
      </c>
      <c r="E1757" s="103" t="s">
        <v>39039</v>
      </c>
    </row>
    <row r="1758" ht="14.25" customHeight="1">
      <c r="A1758" s="100">
        <v>40391.0</v>
      </c>
      <c r="B1758" s="100" t="s">
        <v>39040</v>
      </c>
      <c r="C1758" s="100" t="s">
        <v>35740</v>
      </c>
      <c r="D1758" s="100" t="s">
        <v>35741</v>
      </c>
      <c r="E1758" s="103" t="s">
        <v>39041</v>
      </c>
    </row>
    <row r="1759" ht="14.25" customHeight="1">
      <c r="A1759" s="100">
        <v>40414.0</v>
      </c>
      <c r="B1759" s="100" t="s">
        <v>39042</v>
      </c>
      <c r="C1759" s="100" t="s">
        <v>35740</v>
      </c>
      <c r="D1759" s="100" t="s">
        <v>35767</v>
      </c>
      <c r="E1759" s="103" t="s">
        <v>39043</v>
      </c>
    </row>
    <row r="1760" ht="14.25" customHeight="1">
      <c r="A1760" s="100">
        <v>40416.0</v>
      </c>
      <c r="B1760" s="100" t="s">
        <v>39044</v>
      </c>
      <c r="C1760" s="100" t="s">
        <v>35740</v>
      </c>
      <c r="D1760" s="100" t="s">
        <v>35767</v>
      </c>
      <c r="E1760" s="103" t="s">
        <v>39045</v>
      </c>
    </row>
    <row r="1761" ht="14.25" customHeight="1">
      <c r="A1761" s="100">
        <v>40418.0</v>
      </c>
      <c r="B1761" s="100" t="s">
        <v>39046</v>
      </c>
      <c r="C1761" s="100" t="s">
        <v>35740</v>
      </c>
      <c r="D1761" s="100" t="s">
        <v>35767</v>
      </c>
      <c r="E1761" s="103" t="s">
        <v>39047</v>
      </c>
    </row>
    <row r="1762" ht="14.25" customHeight="1">
      <c r="A1762" s="100">
        <v>2609.0</v>
      </c>
      <c r="B1762" s="100" t="s">
        <v>39048</v>
      </c>
      <c r="C1762" s="100" t="s">
        <v>35740</v>
      </c>
      <c r="D1762" s="100" t="s">
        <v>35767</v>
      </c>
      <c r="E1762" s="103" t="s">
        <v>39049</v>
      </c>
    </row>
    <row r="1763" ht="14.25" customHeight="1">
      <c r="A1763" s="100">
        <v>2634.0</v>
      </c>
      <c r="B1763" s="100" t="s">
        <v>39050</v>
      </c>
      <c r="C1763" s="100" t="s">
        <v>35740</v>
      </c>
      <c r="D1763" s="100" t="s">
        <v>35767</v>
      </c>
      <c r="E1763" s="103" t="s">
        <v>35930</v>
      </c>
    </row>
    <row r="1764" ht="14.25" customHeight="1">
      <c r="A1764" s="100">
        <v>2611.0</v>
      </c>
      <c r="B1764" s="100" t="s">
        <v>39051</v>
      </c>
      <c r="C1764" s="100" t="s">
        <v>35740</v>
      </c>
      <c r="D1764" s="100" t="s">
        <v>35767</v>
      </c>
      <c r="E1764" s="103" t="s">
        <v>39052</v>
      </c>
    </row>
    <row r="1765" ht="14.25" customHeight="1">
      <c r="A1765" s="100">
        <v>34359.0</v>
      </c>
      <c r="B1765" s="100" t="s">
        <v>39053</v>
      </c>
      <c r="C1765" s="100" t="s">
        <v>35740</v>
      </c>
      <c r="D1765" s="100" t="s">
        <v>35741</v>
      </c>
      <c r="E1765" s="103" t="s">
        <v>39054</v>
      </c>
    </row>
    <row r="1766" ht="14.25" customHeight="1">
      <c r="A1766" s="100">
        <v>1789.0</v>
      </c>
      <c r="B1766" s="100" t="s">
        <v>39055</v>
      </c>
      <c r="C1766" s="100" t="s">
        <v>35740</v>
      </c>
      <c r="D1766" s="100" t="s">
        <v>35767</v>
      </c>
      <c r="E1766" s="103" t="s">
        <v>39056</v>
      </c>
    </row>
    <row r="1767" ht="14.25" customHeight="1">
      <c r="A1767" s="100">
        <v>1788.0</v>
      </c>
      <c r="B1767" s="100" t="s">
        <v>39057</v>
      </c>
      <c r="C1767" s="100" t="s">
        <v>35740</v>
      </c>
      <c r="D1767" s="100" t="s">
        <v>35767</v>
      </c>
      <c r="E1767" s="103" t="s">
        <v>39058</v>
      </c>
    </row>
    <row r="1768" ht="14.25" customHeight="1">
      <c r="A1768" s="100">
        <v>1786.0</v>
      </c>
      <c r="B1768" s="100" t="s">
        <v>39059</v>
      </c>
      <c r="C1768" s="100" t="s">
        <v>35740</v>
      </c>
      <c r="D1768" s="100" t="s">
        <v>35767</v>
      </c>
      <c r="E1768" s="103" t="s">
        <v>39060</v>
      </c>
    </row>
    <row r="1769" ht="14.25" customHeight="1">
      <c r="A1769" s="100">
        <v>1787.0</v>
      </c>
      <c r="B1769" s="100" t="s">
        <v>39061</v>
      </c>
      <c r="C1769" s="100" t="s">
        <v>35740</v>
      </c>
      <c r="D1769" s="100" t="s">
        <v>35767</v>
      </c>
      <c r="E1769" s="103" t="s">
        <v>39062</v>
      </c>
    </row>
    <row r="1770" ht="14.25" customHeight="1">
      <c r="A1770" s="100">
        <v>1791.0</v>
      </c>
      <c r="B1770" s="100" t="s">
        <v>39063</v>
      </c>
      <c r="C1770" s="100" t="s">
        <v>35740</v>
      </c>
      <c r="D1770" s="100" t="s">
        <v>35767</v>
      </c>
      <c r="E1770" s="103" t="s">
        <v>39064</v>
      </c>
    </row>
    <row r="1771" ht="14.25" customHeight="1">
      <c r="A1771" s="100">
        <v>1790.0</v>
      </c>
      <c r="B1771" s="100" t="s">
        <v>39065</v>
      </c>
      <c r="C1771" s="100" t="s">
        <v>35740</v>
      </c>
      <c r="D1771" s="100" t="s">
        <v>35767</v>
      </c>
      <c r="E1771" s="103" t="s">
        <v>39066</v>
      </c>
    </row>
    <row r="1772" ht="14.25" customHeight="1">
      <c r="A1772" s="100">
        <v>1813.0</v>
      </c>
      <c r="B1772" s="100" t="s">
        <v>39067</v>
      </c>
      <c r="C1772" s="100" t="s">
        <v>35740</v>
      </c>
      <c r="D1772" s="100" t="s">
        <v>35767</v>
      </c>
      <c r="E1772" s="103" t="s">
        <v>39068</v>
      </c>
    </row>
    <row r="1773" ht="14.25" customHeight="1">
      <c r="A1773" s="100">
        <v>1792.0</v>
      </c>
      <c r="B1773" s="100" t="s">
        <v>39069</v>
      </c>
      <c r="C1773" s="100" t="s">
        <v>35740</v>
      </c>
      <c r="D1773" s="100" t="s">
        <v>35767</v>
      </c>
      <c r="E1773" s="103" t="s">
        <v>39070</v>
      </c>
    </row>
    <row r="1774" ht="14.25" customHeight="1">
      <c r="A1774" s="100">
        <v>1793.0</v>
      </c>
      <c r="B1774" s="100" t="s">
        <v>39071</v>
      </c>
      <c r="C1774" s="100" t="s">
        <v>35740</v>
      </c>
      <c r="D1774" s="100" t="s">
        <v>35767</v>
      </c>
      <c r="E1774" s="103" t="s">
        <v>39072</v>
      </c>
    </row>
    <row r="1775" ht="14.25" customHeight="1">
      <c r="A1775" s="100">
        <v>1809.0</v>
      </c>
      <c r="B1775" s="100" t="s">
        <v>39073</v>
      </c>
      <c r="C1775" s="100" t="s">
        <v>35740</v>
      </c>
      <c r="D1775" s="100" t="s">
        <v>35767</v>
      </c>
      <c r="E1775" s="103" t="s">
        <v>39074</v>
      </c>
    </row>
    <row r="1776" ht="14.25" customHeight="1">
      <c r="A1776" s="100">
        <v>1814.0</v>
      </c>
      <c r="B1776" s="100" t="s">
        <v>39075</v>
      </c>
      <c r="C1776" s="100" t="s">
        <v>35740</v>
      </c>
      <c r="D1776" s="100" t="s">
        <v>35767</v>
      </c>
      <c r="E1776" s="103" t="s">
        <v>39076</v>
      </c>
    </row>
    <row r="1777" ht="14.25" customHeight="1">
      <c r="A1777" s="100">
        <v>1803.0</v>
      </c>
      <c r="B1777" s="100" t="s">
        <v>39077</v>
      </c>
      <c r="C1777" s="100" t="s">
        <v>35740</v>
      </c>
      <c r="D1777" s="100" t="s">
        <v>35767</v>
      </c>
      <c r="E1777" s="103" t="s">
        <v>39078</v>
      </c>
    </row>
    <row r="1778" ht="14.25" customHeight="1">
      <c r="A1778" s="100">
        <v>1805.0</v>
      </c>
      <c r="B1778" s="100" t="s">
        <v>39079</v>
      </c>
      <c r="C1778" s="100" t="s">
        <v>35740</v>
      </c>
      <c r="D1778" s="100" t="s">
        <v>35767</v>
      </c>
      <c r="E1778" s="103" t="s">
        <v>39080</v>
      </c>
    </row>
    <row r="1779" ht="14.25" customHeight="1">
      <c r="A1779" s="100">
        <v>1821.0</v>
      </c>
      <c r="B1779" s="100" t="s">
        <v>39081</v>
      </c>
      <c r="C1779" s="100" t="s">
        <v>35740</v>
      </c>
      <c r="D1779" s="100" t="s">
        <v>35767</v>
      </c>
      <c r="E1779" s="103" t="s">
        <v>39082</v>
      </c>
    </row>
    <row r="1780" ht="14.25" customHeight="1">
      <c r="A1780" s="100">
        <v>1806.0</v>
      </c>
      <c r="B1780" s="100" t="s">
        <v>39083</v>
      </c>
      <c r="C1780" s="100" t="s">
        <v>35740</v>
      </c>
      <c r="D1780" s="100" t="s">
        <v>35767</v>
      </c>
      <c r="E1780" s="103" t="s">
        <v>39084</v>
      </c>
    </row>
    <row r="1781" ht="14.25" customHeight="1">
      <c r="A1781" s="100">
        <v>1804.0</v>
      </c>
      <c r="B1781" s="100" t="s">
        <v>39085</v>
      </c>
      <c r="C1781" s="100" t="s">
        <v>35740</v>
      </c>
      <c r="D1781" s="100" t="s">
        <v>35767</v>
      </c>
      <c r="E1781" s="103" t="s">
        <v>37927</v>
      </c>
    </row>
    <row r="1782" ht="14.25" customHeight="1">
      <c r="A1782" s="100">
        <v>1807.0</v>
      </c>
      <c r="B1782" s="100" t="s">
        <v>39086</v>
      </c>
      <c r="C1782" s="100" t="s">
        <v>35740</v>
      </c>
      <c r="D1782" s="100" t="s">
        <v>35767</v>
      </c>
      <c r="E1782" s="103" t="s">
        <v>39087</v>
      </c>
    </row>
    <row r="1783" ht="14.25" customHeight="1">
      <c r="A1783" s="100">
        <v>1808.0</v>
      </c>
      <c r="B1783" s="100" t="s">
        <v>39088</v>
      </c>
      <c r="C1783" s="100" t="s">
        <v>35740</v>
      </c>
      <c r="D1783" s="100" t="s">
        <v>35767</v>
      </c>
      <c r="E1783" s="103" t="s">
        <v>39089</v>
      </c>
    </row>
    <row r="1784" ht="14.25" customHeight="1">
      <c r="A1784" s="100">
        <v>1797.0</v>
      </c>
      <c r="B1784" s="100" t="s">
        <v>39090</v>
      </c>
      <c r="C1784" s="100" t="s">
        <v>35740</v>
      </c>
      <c r="D1784" s="100" t="s">
        <v>35767</v>
      </c>
      <c r="E1784" s="103" t="s">
        <v>39091</v>
      </c>
    </row>
    <row r="1785" ht="14.25" customHeight="1">
      <c r="A1785" s="100">
        <v>1796.0</v>
      </c>
      <c r="B1785" s="100" t="s">
        <v>39092</v>
      </c>
      <c r="C1785" s="100" t="s">
        <v>35740</v>
      </c>
      <c r="D1785" s="100" t="s">
        <v>35767</v>
      </c>
      <c r="E1785" s="103" t="s">
        <v>39093</v>
      </c>
    </row>
    <row r="1786" ht="14.25" customHeight="1">
      <c r="A1786" s="100">
        <v>1794.0</v>
      </c>
      <c r="B1786" s="100" t="s">
        <v>39094</v>
      </c>
      <c r="C1786" s="100" t="s">
        <v>35740</v>
      </c>
      <c r="D1786" s="100" t="s">
        <v>35767</v>
      </c>
      <c r="E1786" s="103" t="s">
        <v>37097</v>
      </c>
    </row>
    <row r="1787" ht="14.25" customHeight="1">
      <c r="A1787" s="100">
        <v>1816.0</v>
      </c>
      <c r="B1787" s="100" t="s">
        <v>39095</v>
      </c>
      <c r="C1787" s="100" t="s">
        <v>35740</v>
      </c>
      <c r="D1787" s="100" t="s">
        <v>35767</v>
      </c>
      <c r="E1787" s="103" t="s">
        <v>39096</v>
      </c>
    </row>
    <row r="1788" ht="14.25" customHeight="1">
      <c r="A1788" s="100">
        <v>1815.0</v>
      </c>
      <c r="B1788" s="100" t="s">
        <v>39097</v>
      </c>
      <c r="C1788" s="100" t="s">
        <v>35740</v>
      </c>
      <c r="D1788" s="100" t="s">
        <v>35767</v>
      </c>
      <c r="E1788" s="103" t="s">
        <v>39098</v>
      </c>
    </row>
    <row r="1789" ht="14.25" customHeight="1">
      <c r="A1789" s="100">
        <v>1798.0</v>
      </c>
      <c r="B1789" s="100" t="s">
        <v>39099</v>
      </c>
      <c r="C1789" s="100" t="s">
        <v>35740</v>
      </c>
      <c r="D1789" s="100" t="s">
        <v>35767</v>
      </c>
      <c r="E1789" s="103" t="s">
        <v>39100</v>
      </c>
    </row>
    <row r="1790" ht="14.25" customHeight="1">
      <c r="A1790" s="100">
        <v>1795.0</v>
      </c>
      <c r="B1790" s="100" t="s">
        <v>39101</v>
      </c>
      <c r="C1790" s="100" t="s">
        <v>35740</v>
      </c>
      <c r="D1790" s="100" t="s">
        <v>35767</v>
      </c>
      <c r="E1790" s="103" t="s">
        <v>39102</v>
      </c>
    </row>
    <row r="1791" ht="14.25" customHeight="1">
      <c r="A1791" s="100">
        <v>1799.0</v>
      </c>
      <c r="B1791" s="100" t="s">
        <v>39103</v>
      </c>
      <c r="C1791" s="100" t="s">
        <v>35740</v>
      </c>
      <c r="D1791" s="100" t="s">
        <v>35767</v>
      </c>
      <c r="E1791" s="103" t="s">
        <v>39104</v>
      </c>
    </row>
    <row r="1792" ht="14.25" customHeight="1">
      <c r="A1792" s="100">
        <v>1800.0</v>
      </c>
      <c r="B1792" s="100" t="s">
        <v>39105</v>
      </c>
      <c r="C1792" s="100" t="s">
        <v>35740</v>
      </c>
      <c r="D1792" s="100" t="s">
        <v>35767</v>
      </c>
      <c r="E1792" s="103" t="s">
        <v>39106</v>
      </c>
    </row>
    <row r="1793" ht="14.25" customHeight="1">
      <c r="A1793" s="100">
        <v>1802.0</v>
      </c>
      <c r="B1793" s="100" t="s">
        <v>39107</v>
      </c>
      <c r="C1793" s="100" t="s">
        <v>35740</v>
      </c>
      <c r="D1793" s="100" t="s">
        <v>35767</v>
      </c>
      <c r="E1793" s="103" t="s">
        <v>39108</v>
      </c>
    </row>
    <row r="1794" ht="14.25" customHeight="1">
      <c r="A1794" s="100">
        <v>40385.0</v>
      </c>
      <c r="B1794" s="100" t="s">
        <v>39109</v>
      </c>
      <c r="C1794" s="100" t="s">
        <v>35740</v>
      </c>
      <c r="D1794" s="100" t="s">
        <v>35741</v>
      </c>
      <c r="E1794" s="103" t="s">
        <v>39028</v>
      </c>
    </row>
    <row r="1795" ht="14.25" customHeight="1">
      <c r="A1795" s="100">
        <v>40383.0</v>
      </c>
      <c r="B1795" s="100" t="s">
        <v>39110</v>
      </c>
      <c r="C1795" s="100" t="s">
        <v>35740</v>
      </c>
      <c r="D1795" s="100" t="s">
        <v>35741</v>
      </c>
      <c r="E1795" s="103" t="s">
        <v>39030</v>
      </c>
    </row>
    <row r="1796" ht="14.25" customHeight="1">
      <c r="A1796" s="100">
        <v>40378.0</v>
      </c>
      <c r="B1796" s="100" t="s">
        <v>39111</v>
      </c>
      <c r="C1796" s="100" t="s">
        <v>35740</v>
      </c>
      <c r="D1796" s="100" t="s">
        <v>35741</v>
      </c>
      <c r="E1796" s="103" t="s">
        <v>39032</v>
      </c>
    </row>
    <row r="1797" ht="14.25" customHeight="1">
      <c r="A1797" s="100">
        <v>40382.0</v>
      </c>
      <c r="B1797" s="100" t="s">
        <v>39112</v>
      </c>
      <c r="C1797" s="100" t="s">
        <v>35740</v>
      </c>
      <c r="D1797" s="100" t="s">
        <v>35741</v>
      </c>
      <c r="E1797" s="103" t="s">
        <v>36014</v>
      </c>
    </row>
    <row r="1798" ht="14.25" customHeight="1">
      <c r="A1798" s="100">
        <v>40422.0</v>
      </c>
      <c r="B1798" s="100" t="s">
        <v>39113</v>
      </c>
      <c r="C1798" s="100" t="s">
        <v>35740</v>
      </c>
      <c r="D1798" s="100" t="s">
        <v>35741</v>
      </c>
      <c r="E1798" s="103" t="s">
        <v>39114</v>
      </c>
    </row>
    <row r="1799" ht="14.25" customHeight="1">
      <c r="A1799" s="100">
        <v>40387.0</v>
      </c>
      <c r="B1799" s="100" t="s">
        <v>39115</v>
      </c>
      <c r="C1799" s="100" t="s">
        <v>35740</v>
      </c>
      <c r="D1799" s="100" t="s">
        <v>35741</v>
      </c>
      <c r="E1799" s="103" t="s">
        <v>39116</v>
      </c>
    </row>
    <row r="1800" ht="14.25" customHeight="1">
      <c r="A1800" s="100">
        <v>40380.0</v>
      </c>
      <c r="B1800" s="100" t="s">
        <v>39117</v>
      </c>
      <c r="C1800" s="100" t="s">
        <v>35740</v>
      </c>
      <c r="D1800" s="100" t="s">
        <v>35741</v>
      </c>
      <c r="E1800" s="103" t="s">
        <v>39039</v>
      </c>
    </row>
    <row r="1801" ht="14.25" customHeight="1">
      <c r="A1801" s="100">
        <v>40390.0</v>
      </c>
      <c r="B1801" s="100" t="s">
        <v>39118</v>
      </c>
      <c r="C1801" s="100" t="s">
        <v>35740</v>
      </c>
      <c r="D1801" s="100" t="s">
        <v>35741</v>
      </c>
      <c r="E1801" s="103" t="s">
        <v>39119</v>
      </c>
    </row>
    <row r="1802" ht="14.25" customHeight="1">
      <c r="A1802" s="100">
        <v>40413.0</v>
      </c>
      <c r="B1802" s="100" t="s">
        <v>39120</v>
      </c>
      <c r="C1802" s="100" t="s">
        <v>35740</v>
      </c>
      <c r="D1802" s="100" t="s">
        <v>35767</v>
      </c>
      <c r="E1802" s="103" t="s">
        <v>39121</v>
      </c>
    </row>
    <row r="1803" ht="14.25" customHeight="1">
      <c r="A1803" s="100">
        <v>40415.0</v>
      </c>
      <c r="B1803" s="100" t="s">
        <v>39122</v>
      </c>
      <c r="C1803" s="100" t="s">
        <v>35740</v>
      </c>
      <c r="D1803" s="100" t="s">
        <v>35767</v>
      </c>
      <c r="E1803" s="103" t="s">
        <v>39123</v>
      </c>
    </row>
    <row r="1804" ht="14.25" customHeight="1">
      <c r="A1804" s="100">
        <v>40417.0</v>
      </c>
      <c r="B1804" s="100" t="s">
        <v>39124</v>
      </c>
      <c r="C1804" s="100" t="s">
        <v>35740</v>
      </c>
      <c r="D1804" s="100" t="s">
        <v>35767</v>
      </c>
      <c r="E1804" s="103" t="s">
        <v>39125</v>
      </c>
    </row>
    <row r="1805" ht="14.25" customHeight="1">
      <c r="A1805" s="100">
        <v>39271.0</v>
      </c>
      <c r="B1805" s="100" t="s">
        <v>39126</v>
      </c>
      <c r="C1805" s="100" t="s">
        <v>35740</v>
      </c>
      <c r="D1805" s="100" t="s">
        <v>35741</v>
      </c>
      <c r="E1805" s="103" t="s">
        <v>36232</v>
      </c>
    </row>
    <row r="1806" ht="14.25" customHeight="1">
      <c r="A1806" s="100">
        <v>39273.0</v>
      </c>
      <c r="B1806" s="100" t="s">
        <v>39127</v>
      </c>
      <c r="C1806" s="100" t="s">
        <v>35740</v>
      </c>
      <c r="D1806" s="100" t="s">
        <v>35741</v>
      </c>
      <c r="E1806" s="103" t="s">
        <v>39128</v>
      </c>
    </row>
    <row r="1807" ht="14.25" customHeight="1">
      <c r="A1807" s="100">
        <v>39272.0</v>
      </c>
      <c r="B1807" s="100" t="s">
        <v>39129</v>
      </c>
      <c r="C1807" s="100" t="s">
        <v>35740</v>
      </c>
      <c r="D1807" s="100" t="s">
        <v>35741</v>
      </c>
      <c r="E1807" s="103" t="s">
        <v>39130</v>
      </c>
    </row>
    <row r="1808" ht="14.25" customHeight="1">
      <c r="A1808" s="100">
        <v>1875.0</v>
      </c>
      <c r="B1808" s="100" t="s">
        <v>39131</v>
      </c>
      <c r="C1808" s="100" t="s">
        <v>35740</v>
      </c>
      <c r="D1808" s="100" t="s">
        <v>35741</v>
      </c>
      <c r="E1808" s="103" t="s">
        <v>39132</v>
      </c>
    </row>
    <row r="1809" ht="14.25" customHeight="1">
      <c r="A1809" s="100">
        <v>1874.0</v>
      </c>
      <c r="B1809" s="100" t="s">
        <v>39133</v>
      </c>
      <c r="C1809" s="100" t="s">
        <v>35740</v>
      </c>
      <c r="D1809" s="100" t="s">
        <v>35741</v>
      </c>
      <c r="E1809" s="103" t="s">
        <v>39134</v>
      </c>
    </row>
    <row r="1810" ht="14.25" customHeight="1">
      <c r="A1810" s="100">
        <v>1870.0</v>
      </c>
      <c r="B1810" s="100" t="s">
        <v>39135</v>
      </c>
      <c r="C1810" s="100" t="s">
        <v>35740</v>
      </c>
      <c r="D1810" s="100" t="s">
        <v>35737</v>
      </c>
      <c r="E1810" s="103" t="s">
        <v>39136</v>
      </c>
    </row>
    <row r="1811" ht="14.25" customHeight="1">
      <c r="A1811" s="100">
        <v>1884.0</v>
      </c>
      <c r="B1811" s="100" t="s">
        <v>39137</v>
      </c>
      <c r="C1811" s="100" t="s">
        <v>35740</v>
      </c>
      <c r="D1811" s="100" t="s">
        <v>35741</v>
      </c>
      <c r="E1811" s="103" t="s">
        <v>36210</v>
      </c>
    </row>
    <row r="1812" ht="14.25" customHeight="1">
      <c r="A1812" s="100">
        <v>1887.0</v>
      </c>
      <c r="B1812" s="100" t="s">
        <v>39138</v>
      </c>
      <c r="C1812" s="100" t="s">
        <v>35740</v>
      </c>
      <c r="D1812" s="100" t="s">
        <v>35741</v>
      </c>
      <c r="E1812" s="103" t="s">
        <v>37796</v>
      </c>
    </row>
    <row r="1813" ht="14.25" customHeight="1">
      <c r="A1813" s="100">
        <v>1876.0</v>
      </c>
      <c r="B1813" s="100" t="s">
        <v>39139</v>
      </c>
      <c r="C1813" s="100" t="s">
        <v>35740</v>
      </c>
      <c r="D1813" s="100" t="s">
        <v>35741</v>
      </c>
      <c r="E1813" s="103" t="s">
        <v>39140</v>
      </c>
    </row>
    <row r="1814" ht="14.25" customHeight="1">
      <c r="A1814" s="100">
        <v>1879.0</v>
      </c>
      <c r="B1814" s="100" t="s">
        <v>39141</v>
      </c>
      <c r="C1814" s="100" t="s">
        <v>35740</v>
      </c>
      <c r="D1814" s="100" t="s">
        <v>35741</v>
      </c>
      <c r="E1814" s="103" t="s">
        <v>36777</v>
      </c>
    </row>
    <row r="1815" ht="14.25" customHeight="1">
      <c r="A1815" s="100">
        <v>1877.0</v>
      </c>
      <c r="B1815" s="100" t="s">
        <v>39142</v>
      </c>
      <c r="C1815" s="100" t="s">
        <v>35740</v>
      </c>
      <c r="D1815" s="100" t="s">
        <v>35741</v>
      </c>
      <c r="E1815" s="103" t="s">
        <v>39143</v>
      </c>
    </row>
    <row r="1816" ht="14.25" customHeight="1">
      <c r="A1816" s="100">
        <v>1878.0</v>
      </c>
      <c r="B1816" s="100" t="s">
        <v>39144</v>
      </c>
      <c r="C1816" s="100" t="s">
        <v>35740</v>
      </c>
      <c r="D1816" s="100" t="s">
        <v>35741</v>
      </c>
      <c r="E1816" s="103" t="s">
        <v>39145</v>
      </c>
    </row>
    <row r="1817" ht="14.25" customHeight="1">
      <c r="A1817" s="100">
        <v>2621.0</v>
      </c>
      <c r="B1817" s="100" t="s">
        <v>39146</v>
      </c>
      <c r="C1817" s="100" t="s">
        <v>35740</v>
      </c>
      <c r="D1817" s="100" t="s">
        <v>35767</v>
      </c>
      <c r="E1817" s="103" t="s">
        <v>39147</v>
      </c>
    </row>
    <row r="1818" ht="14.25" customHeight="1">
      <c r="A1818" s="100">
        <v>2616.0</v>
      </c>
      <c r="B1818" s="100" t="s">
        <v>39148</v>
      </c>
      <c r="C1818" s="100" t="s">
        <v>35740</v>
      </c>
      <c r="D1818" s="100" t="s">
        <v>35767</v>
      </c>
      <c r="E1818" s="103" t="s">
        <v>39149</v>
      </c>
    </row>
    <row r="1819" ht="14.25" customHeight="1">
      <c r="A1819" s="100">
        <v>2633.0</v>
      </c>
      <c r="B1819" s="100" t="s">
        <v>39150</v>
      </c>
      <c r="C1819" s="100" t="s">
        <v>35740</v>
      </c>
      <c r="D1819" s="100" t="s">
        <v>35767</v>
      </c>
      <c r="E1819" s="103" t="s">
        <v>37145</v>
      </c>
    </row>
    <row r="1820" ht="14.25" customHeight="1">
      <c r="A1820" s="100">
        <v>2617.0</v>
      </c>
      <c r="B1820" s="100" t="s">
        <v>39151</v>
      </c>
      <c r="C1820" s="100" t="s">
        <v>35740</v>
      </c>
      <c r="D1820" s="100" t="s">
        <v>35767</v>
      </c>
      <c r="E1820" s="103" t="s">
        <v>39152</v>
      </c>
    </row>
    <row r="1821" ht="14.25" customHeight="1">
      <c r="A1821" s="100">
        <v>2618.0</v>
      </c>
      <c r="B1821" s="100" t="s">
        <v>39153</v>
      </c>
      <c r="C1821" s="100" t="s">
        <v>35740</v>
      </c>
      <c r="D1821" s="100" t="s">
        <v>35767</v>
      </c>
      <c r="E1821" s="103" t="s">
        <v>39154</v>
      </c>
    </row>
    <row r="1822" ht="14.25" customHeight="1">
      <c r="A1822" s="100">
        <v>2632.0</v>
      </c>
      <c r="B1822" s="100" t="s">
        <v>39155</v>
      </c>
      <c r="C1822" s="100" t="s">
        <v>35740</v>
      </c>
      <c r="D1822" s="100" t="s">
        <v>35767</v>
      </c>
      <c r="E1822" s="103" t="s">
        <v>39156</v>
      </c>
    </row>
    <row r="1823" ht="14.25" customHeight="1">
      <c r="A1823" s="100">
        <v>2631.0</v>
      </c>
      <c r="B1823" s="100" t="s">
        <v>39157</v>
      </c>
      <c r="C1823" s="100" t="s">
        <v>35740</v>
      </c>
      <c r="D1823" s="100" t="s">
        <v>35767</v>
      </c>
      <c r="E1823" s="103" t="s">
        <v>39158</v>
      </c>
    </row>
    <row r="1824" ht="14.25" customHeight="1">
      <c r="A1824" s="100">
        <v>2619.0</v>
      </c>
      <c r="B1824" s="100" t="s">
        <v>39159</v>
      </c>
      <c r="C1824" s="100" t="s">
        <v>35740</v>
      </c>
      <c r="D1824" s="100" t="s">
        <v>35767</v>
      </c>
      <c r="E1824" s="103" t="s">
        <v>39160</v>
      </c>
    </row>
    <row r="1825" ht="14.25" customHeight="1">
      <c r="A1825" s="100">
        <v>2620.0</v>
      </c>
      <c r="B1825" s="100" t="s">
        <v>39161</v>
      </c>
      <c r="C1825" s="100" t="s">
        <v>35740</v>
      </c>
      <c r="D1825" s="100" t="s">
        <v>35767</v>
      </c>
      <c r="E1825" s="103" t="s">
        <v>39162</v>
      </c>
    </row>
    <row r="1826" ht="14.25" customHeight="1">
      <c r="A1826" s="100">
        <v>25968.0</v>
      </c>
      <c r="B1826" s="100" t="s">
        <v>39163</v>
      </c>
      <c r="C1826" s="100" t="s">
        <v>35740</v>
      </c>
      <c r="D1826" s="100" t="s">
        <v>35767</v>
      </c>
      <c r="E1826" s="103" t="s">
        <v>37678</v>
      </c>
    </row>
    <row r="1827" ht="14.25" customHeight="1">
      <c r="A1827" s="100">
        <v>38369.0</v>
      </c>
      <c r="B1827" s="100" t="s">
        <v>39164</v>
      </c>
      <c r="C1827" s="100" t="s">
        <v>35740</v>
      </c>
      <c r="D1827" s="100" t="s">
        <v>35741</v>
      </c>
      <c r="E1827" s="103" t="s">
        <v>39165</v>
      </c>
    </row>
    <row r="1828" ht="14.25" customHeight="1">
      <c r="A1828" s="100">
        <v>38370.0</v>
      </c>
      <c r="B1828" s="100" t="s">
        <v>39166</v>
      </c>
      <c r="C1828" s="100" t="s">
        <v>35740</v>
      </c>
      <c r="D1828" s="100" t="s">
        <v>35741</v>
      </c>
      <c r="E1828" s="103" t="s">
        <v>39165</v>
      </c>
    </row>
    <row r="1829" ht="14.25" customHeight="1">
      <c r="A1829" s="100">
        <v>38372.0</v>
      </c>
      <c r="B1829" s="100" t="s">
        <v>39167</v>
      </c>
      <c r="C1829" s="100" t="s">
        <v>35740</v>
      </c>
      <c r="D1829" s="100" t="s">
        <v>35741</v>
      </c>
      <c r="E1829" s="103" t="s">
        <v>39168</v>
      </c>
    </row>
    <row r="1830" ht="14.25" customHeight="1">
      <c r="A1830" s="100">
        <v>2357.0</v>
      </c>
      <c r="B1830" s="100" t="s">
        <v>39169</v>
      </c>
      <c r="C1830" s="100" t="s">
        <v>36117</v>
      </c>
      <c r="D1830" s="100" t="s">
        <v>35741</v>
      </c>
      <c r="E1830" s="103" t="s">
        <v>36506</v>
      </c>
    </row>
    <row r="1831" ht="14.25" customHeight="1">
      <c r="A1831" s="100">
        <v>40806.0</v>
      </c>
      <c r="B1831" s="100" t="s">
        <v>39170</v>
      </c>
      <c r="C1831" s="100" t="s">
        <v>36120</v>
      </c>
      <c r="D1831" s="100" t="s">
        <v>35741</v>
      </c>
      <c r="E1831" s="103" t="s">
        <v>39171</v>
      </c>
    </row>
    <row r="1832" ht="14.25" customHeight="1">
      <c r="A1832" s="100">
        <v>2355.0</v>
      </c>
      <c r="B1832" s="100" t="s">
        <v>39172</v>
      </c>
      <c r="C1832" s="100" t="s">
        <v>36117</v>
      </c>
      <c r="D1832" s="100" t="s">
        <v>35741</v>
      </c>
      <c r="E1832" s="103" t="s">
        <v>39173</v>
      </c>
    </row>
    <row r="1833" ht="14.25" customHeight="1">
      <c r="A1833" s="100">
        <v>40805.0</v>
      </c>
      <c r="B1833" s="100" t="s">
        <v>39174</v>
      </c>
      <c r="C1833" s="100" t="s">
        <v>36120</v>
      </c>
      <c r="D1833" s="100" t="s">
        <v>35741</v>
      </c>
      <c r="E1833" s="103" t="s">
        <v>39175</v>
      </c>
    </row>
    <row r="1834" ht="14.25" customHeight="1">
      <c r="A1834" s="100">
        <v>2358.0</v>
      </c>
      <c r="B1834" s="100" t="s">
        <v>39176</v>
      </c>
      <c r="C1834" s="100" t="s">
        <v>36117</v>
      </c>
      <c r="D1834" s="100" t="s">
        <v>35741</v>
      </c>
      <c r="E1834" s="103" t="s">
        <v>39177</v>
      </c>
    </row>
    <row r="1835" ht="14.25" customHeight="1">
      <c r="A1835" s="100">
        <v>40807.0</v>
      </c>
      <c r="B1835" s="100" t="s">
        <v>39178</v>
      </c>
      <c r="C1835" s="100" t="s">
        <v>36120</v>
      </c>
      <c r="D1835" s="100" t="s">
        <v>35741</v>
      </c>
      <c r="E1835" s="103" t="s">
        <v>39179</v>
      </c>
    </row>
    <row r="1836" ht="14.25" customHeight="1">
      <c r="A1836" s="100">
        <v>2359.0</v>
      </c>
      <c r="B1836" s="100" t="s">
        <v>39180</v>
      </c>
      <c r="C1836" s="100" t="s">
        <v>36117</v>
      </c>
      <c r="D1836" s="100" t="s">
        <v>35741</v>
      </c>
      <c r="E1836" s="103" t="s">
        <v>39181</v>
      </c>
    </row>
    <row r="1837" ht="14.25" customHeight="1">
      <c r="A1837" s="100">
        <v>40808.0</v>
      </c>
      <c r="B1837" s="100" t="s">
        <v>39182</v>
      </c>
      <c r="C1837" s="100" t="s">
        <v>36120</v>
      </c>
      <c r="D1837" s="100" t="s">
        <v>35741</v>
      </c>
      <c r="E1837" s="103" t="s">
        <v>39183</v>
      </c>
    </row>
    <row r="1838" ht="14.25" customHeight="1">
      <c r="A1838" s="100">
        <v>43144.0</v>
      </c>
      <c r="B1838" s="100" t="s">
        <v>39184</v>
      </c>
      <c r="C1838" s="100" t="s">
        <v>35889</v>
      </c>
      <c r="D1838" s="100" t="s">
        <v>35741</v>
      </c>
      <c r="E1838" s="103" t="s">
        <v>39185</v>
      </c>
    </row>
    <row r="1839" ht="14.25" customHeight="1">
      <c r="A1839" s="100">
        <v>39397.0</v>
      </c>
      <c r="B1839" s="100" t="s">
        <v>39186</v>
      </c>
      <c r="C1839" s="100" t="s">
        <v>35782</v>
      </c>
      <c r="D1839" s="100" t="s">
        <v>35741</v>
      </c>
      <c r="E1839" s="103" t="s">
        <v>39187</v>
      </c>
    </row>
    <row r="1840" ht="14.25" customHeight="1">
      <c r="A1840" s="100">
        <v>2692.0</v>
      </c>
      <c r="B1840" s="100" t="s">
        <v>39188</v>
      </c>
      <c r="C1840" s="100" t="s">
        <v>35782</v>
      </c>
      <c r="D1840" s="100" t="s">
        <v>35741</v>
      </c>
      <c r="E1840" s="103" t="s">
        <v>38982</v>
      </c>
    </row>
    <row r="1841" ht="14.25" customHeight="1">
      <c r="A1841" s="100">
        <v>5330.0</v>
      </c>
      <c r="B1841" s="100" t="s">
        <v>39189</v>
      </c>
      <c r="C1841" s="100" t="s">
        <v>35782</v>
      </c>
      <c r="D1841" s="100" t="s">
        <v>35741</v>
      </c>
      <c r="E1841" s="103" t="s">
        <v>38675</v>
      </c>
    </row>
    <row r="1842" ht="14.25" customHeight="1">
      <c r="A1842" s="100">
        <v>26017.0</v>
      </c>
      <c r="B1842" s="100" t="s">
        <v>39190</v>
      </c>
      <c r="C1842" s="100" t="s">
        <v>35740</v>
      </c>
      <c r="D1842" s="100" t="s">
        <v>35741</v>
      </c>
      <c r="E1842" s="103" t="s">
        <v>39191</v>
      </c>
    </row>
    <row r="1843" ht="14.25" customHeight="1">
      <c r="A1843" s="100">
        <v>25931.0</v>
      </c>
      <c r="B1843" s="100" t="s">
        <v>39192</v>
      </c>
      <c r="C1843" s="100" t="s">
        <v>35740</v>
      </c>
      <c r="D1843" s="100" t="s">
        <v>35741</v>
      </c>
      <c r="E1843" s="103" t="s">
        <v>39193</v>
      </c>
    </row>
    <row r="1844" ht="14.25" customHeight="1">
      <c r="A1844" s="100">
        <v>38140.0</v>
      </c>
      <c r="B1844" s="100" t="s">
        <v>39194</v>
      </c>
      <c r="C1844" s="100" t="s">
        <v>35740</v>
      </c>
      <c r="D1844" s="100" t="s">
        <v>35737</v>
      </c>
      <c r="E1844" s="103" t="s">
        <v>39195</v>
      </c>
    </row>
    <row r="1845" ht="14.25" customHeight="1">
      <c r="A1845" s="100">
        <v>13887.0</v>
      </c>
      <c r="B1845" s="100" t="s">
        <v>39196</v>
      </c>
      <c r="C1845" s="100" t="s">
        <v>35740</v>
      </c>
      <c r="D1845" s="100" t="s">
        <v>35741</v>
      </c>
      <c r="E1845" s="103" t="s">
        <v>39197</v>
      </c>
    </row>
    <row r="1846" ht="14.25" customHeight="1">
      <c r="A1846" s="100">
        <v>26018.0</v>
      </c>
      <c r="B1846" s="100" t="s">
        <v>39198</v>
      </c>
      <c r="C1846" s="100" t="s">
        <v>35740</v>
      </c>
      <c r="D1846" s="100" t="s">
        <v>35741</v>
      </c>
      <c r="E1846" s="103" t="s">
        <v>39199</v>
      </c>
    </row>
    <row r="1847" ht="14.25" customHeight="1">
      <c r="A1847" s="100">
        <v>26019.0</v>
      </c>
      <c r="B1847" s="100" t="s">
        <v>39200</v>
      </c>
      <c r="C1847" s="100" t="s">
        <v>35740</v>
      </c>
      <c r="D1847" s="100" t="s">
        <v>35741</v>
      </c>
      <c r="E1847" s="103" t="s">
        <v>39201</v>
      </c>
    </row>
    <row r="1848" ht="14.25" customHeight="1">
      <c r="A1848" s="100">
        <v>26020.0</v>
      </c>
      <c r="B1848" s="100" t="s">
        <v>39202</v>
      </c>
      <c r="C1848" s="100" t="s">
        <v>35740</v>
      </c>
      <c r="D1848" s="100" t="s">
        <v>35741</v>
      </c>
      <c r="E1848" s="103" t="s">
        <v>39203</v>
      </c>
    </row>
    <row r="1849" ht="14.25" customHeight="1">
      <c r="A1849" s="100">
        <v>34544.0</v>
      </c>
      <c r="B1849" s="100" t="s">
        <v>39204</v>
      </c>
      <c r="C1849" s="100" t="s">
        <v>35740</v>
      </c>
      <c r="D1849" s="100" t="s">
        <v>35741</v>
      </c>
      <c r="E1849" s="103" t="s">
        <v>39205</v>
      </c>
    </row>
    <row r="1850" ht="14.25" customHeight="1">
      <c r="A1850" s="100">
        <v>34729.0</v>
      </c>
      <c r="B1850" s="100" t="s">
        <v>39206</v>
      </c>
      <c r="C1850" s="100" t="s">
        <v>35740</v>
      </c>
      <c r="D1850" s="100" t="s">
        <v>35741</v>
      </c>
      <c r="E1850" s="103" t="s">
        <v>39207</v>
      </c>
    </row>
    <row r="1851" ht="14.25" customHeight="1">
      <c r="A1851" s="100">
        <v>34734.0</v>
      </c>
      <c r="B1851" s="100" t="s">
        <v>39208</v>
      </c>
      <c r="C1851" s="100" t="s">
        <v>35740</v>
      </c>
      <c r="D1851" s="100" t="s">
        <v>35741</v>
      </c>
      <c r="E1851" s="103" t="s">
        <v>39209</v>
      </c>
    </row>
    <row r="1852" ht="14.25" customHeight="1">
      <c r="A1852" s="100">
        <v>34738.0</v>
      </c>
      <c r="B1852" s="100" t="s">
        <v>39210</v>
      </c>
      <c r="C1852" s="100" t="s">
        <v>35740</v>
      </c>
      <c r="D1852" s="100" t="s">
        <v>35741</v>
      </c>
      <c r="E1852" s="103" t="s">
        <v>39211</v>
      </c>
    </row>
    <row r="1853" ht="14.25" customHeight="1">
      <c r="A1853" s="100">
        <v>2391.0</v>
      </c>
      <c r="B1853" s="100" t="s">
        <v>39212</v>
      </c>
      <c r="C1853" s="100" t="s">
        <v>35740</v>
      </c>
      <c r="D1853" s="100" t="s">
        <v>35741</v>
      </c>
      <c r="E1853" s="103" t="s">
        <v>39213</v>
      </c>
    </row>
    <row r="1854" ht="14.25" customHeight="1">
      <c r="A1854" s="100">
        <v>2374.0</v>
      </c>
      <c r="B1854" s="100" t="s">
        <v>39214</v>
      </c>
      <c r="C1854" s="100" t="s">
        <v>35740</v>
      </c>
      <c r="D1854" s="100" t="s">
        <v>35741</v>
      </c>
      <c r="E1854" s="103" t="s">
        <v>39215</v>
      </c>
    </row>
    <row r="1855" ht="14.25" customHeight="1">
      <c r="A1855" s="100">
        <v>2377.0</v>
      </c>
      <c r="B1855" s="100" t="s">
        <v>39216</v>
      </c>
      <c r="C1855" s="100" t="s">
        <v>35740</v>
      </c>
      <c r="D1855" s="100" t="s">
        <v>35741</v>
      </c>
      <c r="E1855" s="103" t="s">
        <v>39217</v>
      </c>
    </row>
    <row r="1856" ht="14.25" customHeight="1">
      <c r="A1856" s="100">
        <v>2393.0</v>
      </c>
      <c r="B1856" s="100" t="s">
        <v>39218</v>
      </c>
      <c r="C1856" s="100" t="s">
        <v>35740</v>
      </c>
      <c r="D1856" s="100" t="s">
        <v>35741</v>
      </c>
      <c r="E1856" s="103" t="s">
        <v>39219</v>
      </c>
    </row>
    <row r="1857" ht="14.25" customHeight="1">
      <c r="A1857" s="100">
        <v>34705.0</v>
      </c>
      <c r="B1857" s="100" t="s">
        <v>39220</v>
      </c>
      <c r="C1857" s="100" t="s">
        <v>35740</v>
      </c>
      <c r="D1857" s="100" t="s">
        <v>35741</v>
      </c>
      <c r="E1857" s="103" t="s">
        <v>39221</v>
      </c>
    </row>
    <row r="1858" ht="14.25" customHeight="1">
      <c r="A1858" s="100">
        <v>34707.0</v>
      </c>
      <c r="B1858" s="100" t="s">
        <v>39222</v>
      </c>
      <c r="C1858" s="100" t="s">
        <v>35740</v>
      </c>
      <c r="D1858" s="100" t="s">
        <v>35741</v>
      </c>
      <c r="E1858" s="103" t="s">
        <v>39223</v>
      </c>
    </row>
    <row r="1859" ht="14.25" customHeight="1">
      <c r="A1859" s="100">
        <v>2378.0</v>
      </c>
      <c r="B1859" s="100" t="s">
        <v>39224</v>
      </c>
      <c r="C1859" s="100" t="s">
        <v>35740</v>
      </c>
      <c r="D1859" s="100" t="s">
        <v>35741</v>
      </c>
      <c r="E1859" s="103" t="s">
        <v>39225</v>
      </c>
    </row>
    <row r="1860" ht="14.25" customHeight="1">
      <c r="A1860" s="100">
        <v>2379.0</v>
      </c>
      <c r="B1860" s="100" t="s">
        <v>39226</v>
      </c>
      <c r="C1860" s="100" t="s">
        <v>35740</v>
      </c>
      <c r="D1860" s="100" t="s">
        <v>35741</v>
      </c>
      <c r="E1860" s="103" t="s">
        <v>39225</v>
      </c>
    </row>
    <row r="1861" ht="14.25" customHeight="1">
      <c r="A1861" s="100">
        <v>2376.0</v>
      </c>
      <c r="B1861" s="100" t="s">
        <v>39227</v>
      </c>
      <c r="C1861" s="100" t="s">
        <v>35740</v>
      </c>
      <c r="D1861" s="100" t="s">
        <v>35741</v>
      </c>
      <c r="E1861" s="103" t="s">
        <v>39228</v>
      </c>
    </row>
    <row r="1862" ht="14.25" customHeight="1">
      <c r="A1862" s="100">
        <v>2394.0</v>
      </c>
      <c r="B1862" s="100" t="s">
        <v>39229</v>
      </c>
      <c r="C1862" s="100" t="s">
        <v>35740</v>
      </c>
      <c r="D1862" s="100" t="s">
        <v>35741</v>
      </c>
      <c r="E1862" s="103" t="s">
        <v>39230</v>
      </c>
    </row>
    <row r="1863" ht="14.25" customHeight="1">
      <c r="A1863" s="100">
        <v>34686.0</v>
      </c>
      <c r="B1863" s="100" t="s">
        <v>39231</v>
      </c>
      <c r="C1863" s="100" t="s">
        <v>35740</v>
      </c>
      <c r="D1863" s="100" t="s">
        <v>35741</v>
      </c>
      <c r="E1863" s="103" t="s">
        <v>39232</v>
      </c>
    </row>
    <row r="1864" ht="14.25" customHeight="1">
      <c r="A1864" s="100">
        <v>34616.0</v>
      </c>
      <c r="B1864" s="100" t="s">
        <v>39233</v>
      </c>
      <c r="C1864" s="100" t="s">
        <v>35740</v>
      </c>
      <c r="D1864" s="100" t="s">
        <v>35741</v>
      </c>
      <c r="E1864" s="103" t="s">
        <v>39234</v>
      </c>
    </row>
    <row r="1865" ht="14.25" customHeight="1">
      <c r="A1865" s="100">
        <v>34623.0</v>
      </c>
      <c r="B1865" s="100" t="s">
        <v>39235</v>
      </c>
      <c r="C1865" s="100" t="s">
        <v>35740</v>
      </c>
      <c r="D1865" s="100" t="s">
        <v>35741</v>
      </c>
      <c r="E1865" s="103" t="s">
        <v>39236</v>
      </c>
    </row>
    <row r="1866" ht="14.25" customHeight="1">
      <c r="A1866" s="100">
        <v>34628.0</v>
      </c>
      <c r="B1866" s="100" t="s">
        <v>39237</v>
      </c>
      <c r="C1866" s="100" t="s">
        <v>35740</v>
      </c>
      <c r="D1866" s="100" t="s">
        <v>35741</v>
      </c>
      <c r="E1866" s="103" t="s">
        <v>39238</v>
      </c>
    </row>
    <row r="1867" ht="14.25" customHeight="1">
      <c r="A1867" s="100">
        <v>34653.0</v>
      </c>
      <c r="B1867" s="100" t="s">
        <v>39239</v>
      </c>
      <c r="C1867" s="100" t="s">
        <v>35740</v>
      </c>
      <c r="D1867" s="100" t="s">
        <v>35741</v>
      </c>
      <c r="E1867" s="103" t="s">
        <v>39240</v>
      </c>
    </row>
    <row r="1868" ht="14.25" customHeight="1">
      <c r="A1868" s="100">
        <v>34688.0</v>
      </c>
      <c r="B1868" s="100" t="s">
        <v>39241</v>
      </c>
      <c r="C1868" s="100" t="s">
        <v>35740</v>
      </c>
      <c r="D1868" s="100" t="s">
        <v>35741</v>
      </c>
      <c r="E1868" s="103" t="s">
        <v>39242</v>
      </c>
    </row>
    <row r="1869" ht="14.25" customHeight="1">
      <c r="A1869" s="100">
        <v>34709.0</v>
      </c>
      <c r="B1869" s="100" t="s">
        <v>39243</v>
      </c>
      <c r="C1869" s="100" t="s">
        <v>35740</v>
      </c>
      <c r="D1869" s="100" t="s">
        <v>35741</v>
      </c>
      <c r="E1869" s="103" t="s">
        <v>39244</v>
      </c>
    </row>
    <row r="1870" ht="14.25" customHeight="1">
      <c r="A1870" s="100">
        <v>34714.0</v>
      </c>
      <c r="B1870" s="100" t="s">
        <v>39245</v>
      </c>
      <c r="C1870" s="100" t="s">
        <v>35740</v>
      </c>
      <c r="D1870" s="100" t="s">
        <v>35741</v>
      </c>
      <c r="E1870" s="103" t="s">
        <v>39246</v>
      </c>
    </row>
    <row r="1871" ht="14.25" customHeight="1">
      <c r="A1871" s="100">
        <v>2388.0</v>
      </c>
      <c r="B1871" s="100" t="s">
        <v>39247</v>
      </c>
      <c r="C1871" s="100" t="s">
        <v>35740</v>
      </c>
      <c r="D1871" s="100" t="s">
        <v>35741</v>
      </c>
      <c r="E1871" s="103" t="s">
        <v>39248</v>
      </c>
    </row>
    <row r="1872" ht="14.25" customHeight="1">
      <c r="A1872" s="100">
        <v>34606.0</v>
      </c>
      <c r="B1872" s="100" t="s">
        <v>39249</v>
      </c>
      <c r="C1872" s="100" t="s">
        <v>35740</v>
      </c>
      <c r="D1872" s="100" t="s">
        <v>35741</v>
      </c>
      <c r="E1872" s="103" t="s">
        <v>39250</v>
      </c>
    </row>
    <row r="1873" ht="14.25" customHeight="1">
      <c r="A1873" s="100">
        <v>34689.0</v>
      </c>
      <c r="B1873" s="100" t="s">
        <v>39251</v>
      </c>
      <c r="C1873" s="100" t="s">
        <v>35740</v>
      </c>
      <c r="D1873" s="100" t="s">
        <v>35741</v>
      </c>
      <c r="E1873" s="103" t="s">
        <v>38322</v>
      </c>
    </row>
    <row r="1874" ht="14.25" customHeight="1">
      <c r="A1874" s="100">
        <v>2370.0</v>
      </c>
      <c r="B1874" s="100" t="s">
        <v>39252</v>
      </c>
      <c r="C1874" s="100" t="s">
        <v>35740</v>
      </c>
      <c r="D1874" s="100" t="s">
        <v>35737</v>
      </c>
      <c r="E1874" s="103" t="s">
        <v>39253</v>
      </c>
    </row>
    <row r="1875" ht="14.25" customHeight="1">
      <c r="A1875" s="100">
        <v>2386.0</v>
      </c>
      <c r="B1875" s="100" t="s">
        <v>39254</v>
      </c>
      <c r="C1875" s="100" t="s">
        <v>35740</v>
      </c>
      <c r="D1875" s="100" t="s">
        <v>35741</v>
      </c>
      <c r="E1875" s="103" t="s">
        <v>39255</v>
      </c>
    </row>
    <row r="1876" ht="14.25" customHeight="1">
      <c r="A1876" s="100">
        <v>2392.0</v>
      </c>
      <c r="B1876" s="100" t="s">
        <v>39256</v>
      </c>
      <c r="C1876" s="100" t="s">
        <v>35740</v>
      </c>
      <c r="D1876" s="100" t="s">
        <v>35741</v>
      </c>
      <c r="E1876" s="103" t="s">
        <v>39257</v>
      </c>
    </row>
    <row r="1877" ht="14.25" customHeight="1">
      <c r="A1877" s="100">
        <v>2373.0</v>
      </c>
      <c r="B1877" s="100" t="s">
        <v>39258</v>
      </c>
      <c r="C1877" s="100" t="s">
        <v>35740</v>
      </c>
      <c r="D1877" s="100" t="s">
        <v>35741</v>
      </c>
      <c r="E1877" s="103" t="s">
        <v>39259</v>
      </c>
    </row>
    <row r="1878" ht="14.25" customHeight="1">
      <c r="A1878" s="100">
        <v>39465.0</v>
      </c>
      <c r="B1878" s="100" t="s">
        <v>39260</v>
      </c>
      <c r="C1878" s="100" t="s">
        <v>35740</v>
      </c>
      <c r="D1878" s="100" t="s">
        <v>35741</v>
      </c>
      <c r="E1878" s="103" t="s">
        <v>39261</v>
      </c>
    </row>
    <row r="1879" ht="14.25" customHeight="1">
      <c r="A1879" s="100">
        <v>39466.0</v>
      </c>
      <c r="B1879" s="100" t="s">
        <v>39262</v>
      </c>
      <c r="C1879" s="100" t="s">
        <v>35740</v>
      </c>
      <c r="D1879" s="100" t="s">
        <v>35741</v>
      </c>
      <c r="E1879" s="103" t="s">
        <v>39263</v>
      </c>
    </row>
    <row r="1880" ht="14.25" customHeight="1">
      <c r="A1880" s="100">
        <v>39467.0</v>
      </c>
      <c r="B1880" s="100" t="s">
        <v>39264</v>
      </c>
      <c r="C1880" s="100" t="s">
        <v>35740</v>
      </c>
      <c r="D1880" s="100" t="s">
        <v>35741</v>
      </c>
      <c r="E1880" s="103" t="s">
        <v>39265</v>
      </c>
    </row>
    <row r="1881" ht="14.25" customHeight="1">
      <c r="A1881" s="100">
        <v>39468.0</v>
      </c>
      <c r="B1881" s="100" t="s">
        <v>39266</v>
      </c>
      <c r="C1881" s="100" t="s">
        <v>35740</v>
      </c>
      <c r="D1881" s="100" t="s">
        <v>35741</v>
      </c>
      <c r="E1881" s="103" t="s">
        <v>39267</v>
      </c>
    </row>
    <row r="1882" ht="14.25" customHeight="1">
      <c r="A1882" s="100">
        <v>39469.0</v>
      </c>
      <c r="B1882" s="100" t="s">
        <v>39268</v>
      </c>
      <c r="C1882" s="100" t="s">
        <v>35740</v>
      </c>
      <c r="D1882" s="100" t="s">
        <v>35741</v>
      </c>
      <c r="E1882" s="103" t="s">
        <v>39269</v>
      </c>
    </row>
    <row r="1883" ht="14.25" customHeight="1">
      <c r="A1883" s="100">
        <v>39470.0</v>
      </c>
      <c r="B1883" s="100" t="s">
        <v>39270</v>
      </c>
      <c r="C1883" s="100" t="s">
        <v>35740</v>
      </c>
      <c r="D1883" s="100" t="s">
        <v>35741</v>
      </c>
      <c r="E1883" s="103" t="s">
        <v>39271</v>
      </c>
    </row>
    <row r="1884" ht="14.25" customHeight="1">
      <c r="A1884" s="100">
        <v>39471.0</v>
      </c>
      <c r="B1884" s="100" t="s">
        <v>39272</v>
      </c>
      <c r="C1884" s="100" t="s">
        <v>35740</v>
      </c>
      <c r="D1884" s="100" t="s">
        <v>35741</v>
      </c>
      <c r="E1884" s="103" t="s">
        <v>39273</v>
      </c>
    </row>
    <row r="1885" ht="14.25" customHeight="1">
      <c r="A1885" s="100">
        <v>39472.0</v>
      </c>
      <c r="B1885" s="100" t="s">
        <v>39274</v>
      </c>
      <c r="C1885" s="100" t="s">
        <v>35740</v>
      </c>
      <c r="D1885" s="100" t="s">
        <v>35741</v>
      </c>
      <c r="E1885" s="103" t="s">
        <v>39275</v>
      </c>
    </row>
    <row r="1886" ht="14.25" customHeight="1">
      <c r="A1886" s="100">
        <v>39473.0</v>
      </c>
      <c r="B1886" s="100" t="s">
        <v>39276</v>
      </c>
      <c r="C1886" s="100" t="s">
        <v>35740</v>
      </c>
      <c r="D1886" s="100" t="s">
        <v>35741</v>
      </c>
      <c r="E1886" s="103" t="s">
        <v>39277</v>
      </c>
    </row>
    <row r="1887" ht="14.25" customHeight="1">
      <c r="A1887" s="100">
        <v>39474.0</v>
      </c>
      <c r="B1887" s="100" t="s">
        <v>39278</v>
      </c>
      <c r="C1887" s="100" t="s">
        <v>35740</v>
      </c>
      <c r="D1887" s="100" t="s">
        <v>35741</v>
      </c>
      <c r="E1887" s="103" t="s">
        <v>39279</v>
      </c>
    </row>
    <row r="1888" ht="14.25" customHeight="1">
      <c r="A1888" s="100">
        <v>39475.0</v>
      </c>
      <c r="B1888" s="100" t="s">
        <v>39280</v>
      </c>
      <c r="C1888" s="100" t="s">
        <v>35740</v>
      </c>
      <c r="D1888" s="100" t="s">
        <v>35741</v>
      </c>
      <c r="E1888" s="103" t="s">
        <v>39281</v>
      </c>
    </row>
    <row r="1889" ht="14.25" customHeight="1">
      <c r="A1889" s="100">
        <v>39476.0</v>
      </c>
      <c r="B1889" s="100" t="s">
        <v>39282</v>
      </c>
      <c r="C1889" s="100" t="s">
        <v>35740</v>
      </c>
      <c r="D1889" s="100" t="s">
        <v>35741</v>
      </c>
      <c r="E1889" s="103" t="s">
        <v>39283</v>
      </c>
    </row>
    <row r="1890" ht="14.25" customHeight="1">
      <c r="A1890" s="100">
        <v>39477.0</v>
      </c>
      <c r="B1890" s="100" t="s">
        <v>39284</v>
      </c>
      <c r="C1890" s="100" t="s">
        <v>35740</v>
      </c>
      <c r="D1890" s="100" t="s">
        <v>35741</v>
      </c>
      <c r="E1890" s="103" t="s">
        <v>39285</v>
      </c>
    </row>
    <row r="1891" ht="14.25" customHeight="1">
      <c r="A1891" s="100">
        <v>39478.0</v>
      </c>
      <c r="B1891" s="100" t="s">
        <v>39286</v>
      </c>
      <c r="C1891" s="100" t="s">
        <v>35740</v>
      </c>
      <c r="D1891" s="100" t="s">
        <v>35741</v>
      </c>
      <c r="E1891" s="103" t="s">
        <v>39287</v>
      </c>
    </row>
    <row r="1892" ht="14.25" customHeight="1">
      <c r="A1892" s="100">
        <v>39479.0</v>
      </c>
      <c r="B1892" s="100" t="s">
        <v>39288</v>
      </c>
      <c r="C1892" s="100" t="s">
        <v>35740</v>
      </c>
      <c r="D1892" s="100" t="s">
        <v>35741</v>
      </c>
      <c r="E1892" s="103" t="s">
        <v>39289</v>
      </c>
    </row>
    <row r="1893" ht="14.25" customHeight="1">
      <c r="A1893" s="100">
        <v>39480.0</v>
      </c>
      <c r="B1893" s="100" t="s">
        <v>39290</v>
      </c>
      <c r="C1893" s="100" t="s">
        <v>35740</v>
      </c>
      <c r="D1893" s="100" t="s">
        <v>35741</v>
      </c>
      <c r="E1893" s="103" t="s">
        <v>39291</v>
      </c>
    </row>
    <row r="1894" ht="14.25" customHeight="1">
      <c r="A1894" s="100">
        <v>39459.0</v>
      </c>
      <c r="B1894" s="100" t="s">
        <v>39292</v>
      </c>
      <c r="C1894" s="100" t="s">
        <v>35740</v>
      </c>
      <c r="D1894" s="100" t="s">
        <v>35741</v>
      </c>
      <c r="E1894" s="103" t="s">
        <v>39293</v>
      </c>
    </row>
    <row r="1895" ht="14.25" customHeight="1">
      <c r="A1895" s="100">
        <v>39445.0</v>
      </c>
      <c r="B1895" s="100" t="s">
        <v>39294</v>
      </c>
      <c r="C1895" s="100" t="s">
        <v>35740</v>
      </c>
      <c r="D1895" s="100" t="s">
        <v>35741</v>
      </c>
      <c r="E1895" s="103" t="s">
        <v>39295</v>
      </c>
    </row>
    <row r="1896" ht="14.25" customHeight="1">
      <c r="A1896" s="100">
        <v>39446.0</v>
      </c>
      <c r="B1896" s="100" t="s">
        <v>39296</v>
      </c>
      <c r="C1896" s="100" t="s">
        <v>35740</v>
      </c>
      <c r="D1896" s="100" t="s">
        <v>35741</v>
      </c>
      <c r="E1896" s="103" t="s">
        <v>39297</v>
      </c>
    </row>
    <row r="1897" ht="14.25" customHeight="1">
      <c r="A1897" s="100">
        <v>39447.0</v>
      </c>
      <c r="B1897" s="100" t="s">
        <v>39298</v>
      </c>
      <c r="C1897" s="100" t="s">
        <v>35740</v>
      </c>
      <c r="D1897" s="100" t="s">
        <v>35741</v>
      </c>
      <c r="E1897" s="103" t="s">
        <v>39299</v>
      </c>
    </row>
    <row r="1898" ht="14.25" customHeight="1">
      <c r="A1898" s="100">
        <v>39448.0</v>
      </c>
      <c r="B1898" s="100" t="s">
        <v>39300</v>
      </c>
      <c r="C1898" s="100" t="s">
        <v>35740</v>
      </c>
      <c r="D1898" s="100" t="s">
        <v>35741</v>
      </c>
      <c r="E1898" s="103" t="s">
        <v>39301</v>
      </c>
    </row>
    <row r="1899" ht="14.25" customHeight="1">
      <c r="A1899" s="100">
        <v>39450.0</v>
      </c>
      <c r="B1899" s="100" t="s">
        <v>39302</v>
      </c>
      <c r="C1899" s="100" t="s">
        <v>35740</v>
      </c>
      <c r="D1899" s="100" t="s">
        <v>35741</v>
      </c>
      <c r="E1899" s="103" t="s">
        <v>39303</v>
      </c>
    </row>
    <row r="1900" ht="14.25" customHeight="1">
      <c r="A1900" s="100">
        <v>39451.0</v>
      </c>
      <c r="B1900" s="100" t="s">
        <v>39304</v>
      </c>
      <c r="C1900" s="100" t="s">
        <v>35740</v>
      </c>
      <c r="D1900" s="100" t="s">
        <v>35741</v>
      </c>
      <c r="E1900" s="103" t="s">
        <v>39305</v>
      </c>
    </row>
    <row r="1901" ht="14.25" customHeight="1">
      <c r="A1901" s="100">
        <v>39452.0</v>
      </c>
      <c r="B1901" s="100" t="s">
        <v>39306</v>
      </c>
      <c r="C1901" s="100" t="s">
        <v>35740</v>
      </c>
      <c r="D1901" s="100" t="s">
        <v>35741</v>
      </c>
      <c r="E1901" s="103" t="s">
        <v>39307</v>
      </c>
    </row>
    <row r="1902" ht="14.25" customHeight="1">
      <c r="A1902" s="100">
        <v>39523.0</v>
      </c>
      <c r="B1902" s="100" t="s">
        <v>39308</v>
      </c>
      <c r="C1902" s="100" t="s">
        <v>35740</v>
      </c>
      <c r="D1902" s="100" t="s">
        <v>35741</v>
      </c>
      <c r="E1902" s="103" t="s">
        <v>39309</v>
      </c>
    </row>
    <row r="1903" ht="14.25" customHeight="1">
      <c r="A1903" s="100">
        <v>39449.0</v>
      </c>
      <c r="B1903" s="100" t="s">
        <v>39310</v>
      </c>
      <c r="C1903" s="100" t="s">
        <v>35740</v>
      </c>
      <c r="D1903" s="100" t="s">
        <v>35741</v>
      </c>
      <c r="E1903" s="103" t="s">
        <v>39311</v>
      </c>
    </row>
    <row r="1904" ht="14.25" customHeight="1">
      <c r="A1904" s="100">
        <v>39455.0</v>
      </c>
      <c r="B1904" s="100" t="s">
        <v>39312</v>
      </c>
      <c r="C1904" s="100" t="s">
        <v>35740</v>
      </c>
      <c r="D1904" s="100" t="s">
        <v>35741</v>
      </c>
      <c r="E1904" s="103" t="s">
        <v>39313</v>
      </c>
    </row>
    <row r="1905" ht="14.25" customHeight="1">
      <c r="A1905" s="100">
        <v>39456.0</v>
      </c>
      <c r="B1905" s="100" t="s">
        <v>39314</v>
      </c>
      <c r="C1905" s="100" t="s">
        <v>35740</v>
      </c>
      <c r="D1905" s="100" t="s">
        <v>35741</v>
      </c>
      <c r="E1905" s="103" t="s">
        <v>39315</v>
      </c>
    </row>
    <row r="1906" ht="14.25" customHeight="1">
      <c r="A1906" s="100">
        <v>39457.0</v>
      </c>
      <c r="B1906" s="100" t="s">
        <v>39316</v>
      </c>
      <c r="C1906" s="100" t="s">
        <v>35740</v>
      </c>
      <c r="D1906" s="100" t="s">
        <v>35741</v>
      </c>
      <c r="E1906" s="103" t="s">
        <v>39317</v>
      </c>
    </row>
    <row r="1907" ht="14.25" customHeight="1">
      <c r="A1907" s="100">
        <v>39458.0</v>
      </c>
      <c r="B1907" s="100" t="s">
        <v>39318</v>
      </c>
      <c r="C1907" s="100" t="s">
        <v>35740</v>
      </c>
      <c r="D1907" s="100" t="s">
        <v>35741</v>
      </c>
      <c r="E1907" s="103" t="s">
        <v>39319</v>
      </c>
    </row>
    <row r="1908" ht="14.25" customHeight="1">
      <c r="A1908" s="100">
        <v>39464.0</v>
      </c>
      <c r="B1908" s="100" t="s">
        <v>39320</v>
      </c>
      <c r="C1908" s="100" t="s">
        <v>35740</v>
      </c>
      <c r="D1908" s="100" t="s">
        <v>35741</v>
      </c>
      <c r="E1908" s="103" t="s">
        <v>39321</v>
      </c>
    </row>
    <row r="1909" ht="14.25" customHeight="1">
      <c r="A1909" s="100">
        <v>39460.0</v>
      </c>
      <c r="B1909" s="100" t="s">
        <v>39322</v>
      </c>
      <c r="C1909" s="100" t="s">
        <v>35740</v>
      </c>
      <c r="D1909" s="100" t="s">
        <v>35741</v>
      </c>
      <c r="E1909" s="103" t="s">
        <v>39323</v>
      </c>
    </row>
    <row r="1910" ht="14.25" customHeight="1">
      <c r="A1910" s="100">
        <v>39461.0</v>
      </c>
      <c r="B1910" s="100" t="s">
        <v>39324</v>
      </c>
      <c r="C1910" s="100" t="s">
        <v>35740</v>
      </c>
      <c r="D1910" s="100" t="s">
        <v>35741</v>
      </c>
      <c r="E1910" s="103" t="s">
        <v>39325</v>
      </c>
    </row>
    <row r="1911" ht="14.25" customHeight="1">
      <c r="A1911" s="100">
        <v>39462.0</v>
      </c>
      <c r="B1911" s="100" t="s">
        <v>39326</v>
      </c>
      <c r="C1911" s="100" t="s">
        <v>35740</v>
      </c>
      <c r="D1911" s="100" t="s">
        <v>35741</v>
      </c>
      <c r="E1911" s="103" t="s">
        <v>39327</v>
      </c>
    </row>
    <row r="1912" ht="14.25" customHeight="1">
      <c r="A1912" s="100">
        <v>39463.0</v>
      </c>
      <c r="B1912" s="100" t="s">
        <v>39328</v>
      </c>
      <c r="C1912" s="100" t="s">
        <v>35740</v>
      </c>
      <c r="D1912" s="100" t="s">
        <v>35741</v>
      </c>
      <c r="E1912" s="103" t="s">
        <v>39329</v>
      </c>
    </row>
    <row r="1913" ht="14.25" customHeight="1">
      <c r="A1913" s="100">
        <v>26039.0</v>
      </c>
      <c r="B1913" s="100" t="s">
        <v>39330</v>
      </c>
      <c r="C1913" s="100" t="s">
        <v>35740</v>
      </c>
      <c r="D1913" s="100" t="s">
        <v>35767</v>
      </c>
      <c r="E1913" s="103" t="s">
        <v>39331</v>
      </c>
    </row>
    <row r="1914" ht="14.25" customHeight="1">
      <c r="A1914" s="100">
        <v>2401.0</v>
      </c>
      <c r="B1914" s="100" t="s">
        <v>39332</v>
      </c>
      <c r="C1914" s="100" t="s">
        <v>35740</v>
      </c>
      <c r="D1914" s="100" t="s">
        <v>35767</v>
      </c>
      <c r="E1914" s="103" t="s">
        <v>39333</v>
      </c>
    </row>
    <row r="1915" ht="14.25" customHeight="1">
      <c r="A1915" s="100">
        <v>38870.0</v>
      </c>
      <c r="B1915" s="100" t="s">
        <v>39334</v>
      </c>
      <c r="C1915" s="100" t="s">
        <v>35740</v>
      </c>
      <c r="D1915" s="100" t="s">
        <v>35767</v>
      </c>
      <c r="E1915" s="103" t="s">
        <v>39335</v>
      </c>
    </row>
    <row r="1916" ht="14.25" customHeight="1">
      <c r="A1916" s="100">
        <v>38869.0</v>
      </c>
      <c r="B1916" s="100" t="s">
        <v>39336</v>
      </c>
      <c r="C1916" s="100" t="s">
        <v>35740</v>
      </c>
      <c r="D1916" s="100" t="s">
        <v>35767</v>
      </c>
      <c r="E1916" s="103" t="s">
        <v>39337</v>
      </c>
    </row>
    <row r="1917" ht="14.25" customHeight="1">
      <c r="A1917" s="100">
        <v>38872.0</v>
      </c>
      <c r="B1917" s="100" t="s">
        <v>39338</v>
      </c>
      <c r="C1917" s="100" t="s">
        <v>35740</v>
      </c>
      <c r="D1917" s="100" t="s">
        <v>35767</v>
      </c>
      <c r="E1917" s="103" t="s">
        <v>39339</v>
      </c>
    </row>
    <row r="1918" ht="14.25" customHeight="1">
      <c r="A1918" s="100">
        <v>38871.0</v>
      </c>
      <c r="B1918" s="100" t="s">
        <v>39340</v>
      </c>
      <c r="C1918" s="100" t="s">
        <v>35740</v>
      </c>
      <c r="D1918" s="100" t="s">
        <v>35767</v>
      </c>
      <c r="E1918" s="103" t="s">
        <v>39341</v>
      </c>
    </row>
    <row r="1919" ht="14.25" customHeight="1">
      <c r="A1919" s="100">
        <v>39283.0</v>
      </c>
      <c r="B1919" s="100" t="s">
        <v>39342</v>
      </c>
      <c r="C1919" s="100" t="s">
        <v>35740</v>
      </c>
      <c r="D1919" s="100" t="s">
        <v>35767</v>
      </c>
      <c r="E1919" s="103" t="s">
        <v>39343</v>
      </c>
    </row>
    <row r="1920" ht="14.25" customHeight="1">
      <c r="A1920" s="100">
        <v>39284.0</v>
      </c>
      <c r="B1920" s="100" t="s">
        <v>39344</v>
      </c>
      <c r="C1920" s="100" t="s">
        <v>35740</v>
      </c>
      <c r="D1920" s="100" t="s">
        <v>35767</v>
      </c>
      <c r="E1920" s="103" t="s">
        <v>39345</v>
      </c>
    </row>
    <row r="1921" ht="14.25" customHeight="1">
      <c r="A1921" s="100">
        <v>39285.0</v>
      </c>
      <c r="B1921" s="100" t="s">
        <v>39346</v>
      </c>
      <c r="C1921" s="100" t="s">
        <v>35740</v>
      </c>
      <c r="D1921" s="100" t="s">
        <v>35767</v>
      </c>
      <c r="E1921" s="103" t="s">
        <v>39347</v>
      </c>
    </row>
    <row r="1922" ht="14.25" customHeight="1">
      <c r="A1922" s="100">
        <v>39286.0</v>
      </c>
      <c r="B1922" s="100" t="s">
        <v>39348</v>
      </c>
      <c r="C1922" s="100" t="s">
        <v>35740</v>
      </c>
      <c r="D1922" s="100" t="s">
        <v>35767</v>
      </c>
      <c r="E1922" s="103" t="s">
        <v>39349</v>
      </c>
    </row>
    <row r="1923" ht="14.25" customHeight="1">
      <c r="A1923" s="100">
        <v>39287.0</v>
      </c>
      <c r="B1923" s="100" t="s">
        <v>39350</v>
      </c>
      <c r="C1923" s="100" t="s">
        <v>35740</v>
      </c>
      <c r="D1923" s="100" t="s">
        <v>35767</v>
      </c>
      <c r="E1923" s="103" t="s">
        <v>39351</v>
      </c>
    </row>
    <row r="1924" ht="14.25" customHeight="1">
      <c r="A1924" s="100">
        <v>39288.0</v>
      </c>
      <c r="B1924" s="100" t="s">
        <v>39352</v>
      </c>
      <c r="C1924" s="100" t="s">
        <v>35740</v>
      </c>
      <c r="D1924" s="100" t="s">
        <v>35767</v>
      </c>
      <c r="E1924" s="103" t="s">
        <v>39353</v>
      </c>
    </row>
    <row r="1925" ht="14.25" customHeight="1">
      <c r="A1925" s="100">
        <v>2414.0</v>
      </c>
      <c r="B1925" s="100" t="s">
        <v>39354</v>
      </c>
      <c r="C1925" s="100" t="s">
        <v>35736</v>
      </c>
      <c r="D1925" s="100" t="s">
        <v>35741</v>
      </c>
      <c r="E1925" s="103" t="s">
        <v>39355</v>
      </c>
    </row>
    <row r="1926" ht="14.25" customHeight="1">
      <c r="A1926" s="100">
        <v>2413.0</v>
      </c>
      <c r="B1926" s="100" t="s">
        <v>39356</v>
      </c>
      <c r="C1926" s="100" t="s">
        <v>35736</v>
      </c>
      <c r="D1926" s="100" t="s">
        <v>35741</v>
      </c>
      <c r="E1926" s="103" t="s">
        <v>39357</v>
      </c>
    </row>
    <row r="1927" ht="14.25" customHeight="1">
      <c r="A1927" s="100">
        <v>2405.0</v>
      </c>
      <c r="B1927" s="100" t="s">
        <v>39358</v>
      </c>
      <c r="C1927" s="100" t="s">
        <v>35736</v>
      </c>
      <c r="D1927" s="100" t="s">
        <v>35741</v>
      </c>
      <c r="E1927" s="103" t="s">
        <v>39359</v>
      </c>
    </row>
    <row r="1928" ht="14.25" customHeight="1">
      <c r="A1928" s="100">
        <v>13361.0</v>
      </c>
      <c r="B1928" s="100" t="s">
        <v>39360</v>
      </c>
      <c r="C1928" s="100" t="s">
        <v>35736</v>
      </c>
      <c r="D1928" s="100" t="s">
        <v>35741</v>
      </c>
      <c r="E1928" s="103" t="s">
        <v>39361</v>
      </c>
    </row>
    <row r="1929" ht="14.25" customHeight="1">
      <c r="A1929" s="100">
        <v>11987.0</v>
      </c>
      <c r="B1929" s="100" t="s">
        <v>39362</v>
      </c>
      <c r="C1929" s="100" t="s">
        <v>35736</v>
      </c>
      <c r="D1929" s="100" t="s">
        <v>35741</v>
      </c>
      <c r="E1929" s="103" t="s">
        <v>39363</v>
      </c>
    </row>
    <row r="1930" ht="14.25" customHeight="1">
      <c r="A1930" s="100">
        <v>2416.0</v>
      </c>
      <c r="B1930" s="100" t="s">
        <v>39364</v>
      </c>
      <c r="C1930" s="100" t="s">
        <v>35736</v>
      </c>
      <c r="D1930" s="100" t="s">
        <v>35741</v>
      </c>
      <c r="E1930" s="103" t="s">
        <v>39365</v>
      </c>
    </row>
    <row r="1931" ht="14.25" customHeight="1">
      <c r="A1931" s="100">
        <v>2412.0</v>
      </c>
      <c r="B1931" s="100" t="s">
        <v>39366</v>
      </c>
      <c r="C1931" s="100" t="s">
        <v>35736</v>
      </c>
      <c r="D1931" s="100" t="s">
        <v>35741</v>
      </c>
      <c r="E1931" s="103" t="s">
        <v>39367</v>
      </c>
    </row>
    <row r="1932" ht="14.25" customHeight="1">
      <c r="A1932" s="100">
        <v>2411.0</v>
      </c>
      <c r="B1932" s="100" t="s">
        <v>39368</v>
      </c>
      <c r="C1932" s="100" t="s">
        <v>35736</v>
      </c>
      <c r="D1932" s="100" t="s">
        <v>35741</v>
      </c>
      <c r="E1932" s="103" t="s">
        <v>39361</v>
      </c>
    </row>
    <row r="1933" ht="14.25" customHeight="1">
      <c r="A1933" s="100">
        <v>2406.0</v>
      </c>
      <c r="B1933" s="100" t="s">
        <v>39369</v>
      </c>
      <c r="C1933" s="100" t="s">
        <v>35736</v>
      </c>
      <c r="D1933" s="100" t="s">
        <v>35741</v>
      </c>
      <c r="E1933" s="103" t="s">
        <v>38704</v>
      </c>
    </row>
    <row r="1934" ht="14.25" customHeight="1">
      <c r="A1934" s="100">
        <v>10571.0</v>
      </c>
      <c r="B1934" s="100" t="s">
        <v>39370</v>
      </c>
      <c r="C1934" s="100" t="s">
        <v>35736</v>
      </c>
      <c r="D1934" s="100" t="s">
        <v>35741</v>
      </c>
      <c r="E1934" s="103" t="s">
        <v>39371</v>
      </c>
    </row>
    <row r="1935" ht="14.25" customHeight="1">
      <c r="A1935" s="100">
        <v>11985.0</v>
      </c>
      <c r="B1935" s="100" t="s">
        <v>39372</v>
      </c>
      <c r="C1935" s="100" t="s">
        <v>35736</v>
      </c>
      <c r="D1935" s="100" t="s">
        <v>35741</v>
      </c>
      <c r="E1935" s="103" t="s">
        <v>39373</v>
      </c>
    </row>
    <row r="1936" ht="14.25" customHeight="1">
      <c r="A1936" s="100">
        <v>2410.0</v>
      </c>
      <c r="B1936" s="100" t="s">
        <v>39374</v>
      </c>
      <c r="C1936" s="100" t="s">
        <v>35736</v>
      </c>
      <c r="D1936" s="100" t="s">
        <v>35741</v>
      </c>
      <c r="E1936" s="103" t="s">
        <v>39375</v>
      </c>
    </row>
    <row r="1937" ht="14.25" customHeight="1">
      <c r="A1937" s="100">
        <v>2417.0</v>
      </c>
      <c r="B1937" s="100" t="s">
        <v>39376</v>
      </c>
      <c r="C1937" s="100" t="s">
        <v>35736</v>
      </c>
      <c r="D1937" s="100" t="s">
        <v>35741</v>
      </c>
      <c r="E1937" s="103" t="s">
        <v>39377</v>
      </c>
    </row>
    <row r="1938" ht="14.25" customHeight="1">
      <c r="A1938" s="100">
        <v>2415.0</v>
      </c>
      <c r="B1938" s="100" t="s">
        <v>39378</v>
      </c>
      <c r="C1938" s="100" t="s">
        <v>35736</v>
      </c>
      <c r="D1938" s="100" t="s">
        <v>35741</v>
      </c>
      <c r="E1938" s="103" t="s">
        <v>39379</v>
      </c>
    </row>
    <row r="1939" ht="14.25" customHeight="1">
      <c r="A1939" s="100">
        <v>13360.0</v>
      </c>
      <c r="B1939" s="100" t="s">
        <v>39380</v>
      </c>
      <c r="C1939" s="100" t="s">
        <v>35736</v>
      </c>
      <c r="D1939" s="100" t="s">
        <v>35741</v>
      </c>
      <c r="E1939" s="103" t="s">
        <v>39379</v>
      </c>
    </row>
    <row r="1940" ht="14.25" customHeight="1">
      <c r="A1940" s="100">
        <v>11983.0</v>
      </c>
      <c r="B1940" s="100" t="s">
        <v>39381</v>
      </c>
      <c r="C1940" s="100" t="s">
        <v>35736</v>
      </c>
      <c r="D1940" s="100" t="s">
        <v>35741</v>
      </c>
      <c r="E1940" s="103" t="s">
        <v>39382</v>
      </c>
    </row>
    <row r="1941" ht="14.25" customHeight="1">
      <c r="A1941" s="100">
        <v>11986.0</v>
      </c>
      <c r="B1941" s="100" t="s">
        <v>39383</v>
      </c>
      <c r="C1941" s="100" t="s">
        <v>35736</v>
      </c>
      <c r="D1941" s="100" t="s">
        <v>35741</v>
      </c>
      <c r="E1941" s="103" t="s">
        <v>39384</v>
      </c>
    </row>
    <row r="1942" ht="14.25" customHeight="1">
      <c r="A1942" s="100">
        <v>25976.0</v>
      </c>
      <c r="B1942" s="100" t="s">
        <v>39385</v>
      </c>
      <c r="C1942" s="100" t="s">
        <v>35736</v>
      </c>
      <c r="D1942" s="100" t="s">
        <v>35741</v>
      </c>
      <c r="E1942" s="103" t="s">
        <v>39386</v>
      </c>
    </row>
    <row r="1943" ht="14.25" customHeight="1">
      <c r="A1943" s="100">
        <v>10629.0</v>
      </c>
      <c r="B1943" s="100" t="s">
        <v>39387</v>
      </c>
      <c r="C1943" s="100" t="s">
        <v>35736</v>
      </c>
      <c r="D1943" s="100" t="s">
        <v>35741</v>
      </c>
      <c r="E1943" s="103" t="s">
        <v>39388</v>
      </c>
    </row>
    <row r="1944" ht="14.25" customHeight="1">
      <c r="A1944" s="100">
        <v>10698.0</v>
      </c>
      <c r="B1944" s="100" t="s">
        <v>39389</v>
      </c>
      <c r="C1944" s="100" t="s">
        <v>35736</v>
      </c>
      <c r="D1944" s="100" t="s">
        <v>35767</v>
      </c>
      <c r="E1944" s="103" t="s">
        <v>39390</v>
      </c>
    </row>
    <row r="1945" ht="14.25" customHeight="1">
      <c r="A1945" s="100">
        <v>40521.0</v>
      </c>
      <c r="B1945" s="100" t="s">
        <v>39391</v>
      </c>
      <c r="C1945" s="100" t="s">
        <v>35740</v>
      </c>
      <c r="D1945" s="100" t="s">
        <v>35741</v>
      </c>
      <c r="E1945" s="103" t="s">
        <v>39392</v>
      </c>
    </row>
    <row r="1946" ht="14.25" customHeight="1">
      <c r="A1946" s="100">
        <v>2432.0</v>
      </c>
      <c r="B1946" s="100" t="s">
        <v>39393</v>
      </c>
      <c r="C1946" s="100" t="s">
        <v>35740</v>
      </c>
      <c r="D1946" s="100" t="s">
        <v>35741</v>
      </c>
      <c r="E1946" s="103" t="s">
        <v>38575</v>
      </c>
    </row>
    <row r="1947" ht="14.25" customHeight="1">
      <c r="A1947" s="100">
        <v>2433.0</v>
      </c>
      <c r="B1947" s="100" t="s">
        <v>39394</v>
      </c>
      <c r="C1947" s="100" t="s">
        <v>35740</v>
      </c>
      <c r="D1947" s="100" t="s">
        <v>35741</v>
      </c>
      <c r="E1947" s="103" t="s">
        <v>35928</v>
      </c>
    </row>
    <row r="1948" ht="14.25" customHeight="1">
      <c r="A1948" s="100">
        <v>2420.0</v>
      </c>
      <c r="B1948" s="100" t="s">
        <v>39395</v>
      </c>
      <c r="C1948" s="100" t="s">
        <v>35740</v>
      </c>
      <c r="D1948" s="100" t="s">
        <v>35741</v>
      </c>
      <c r="E1948" s="103" t="s">
        <v>39396</v>
      </c>
    </row>
    <row r="1949" ht="14.25" customHeight="1">
      <c r="A1949" s="100">
        <v>11447.0</v>
      </c>
      <c r="B1949" s="100" t="s">
        <v>39397</v>
      </c>
      <c r="C1949" s="100" t="s">
        <v>35740</v>
      </c>
      <c r="D1949" s="100" t="s">
        <v>35741</v>
      </c>
      <c r="E1949" s="103" t="s">
        <v>39398</v>
      </c>
    </row>
    <row r="1950" ht="14.25" customHeight="1">
      <c r="A1950" s="100">
        <v>11451.0</v>
      </c>
      <c r="B1950" s="100" t="s">
        <v>39399</v>
      </c>
      <c r="C1950" s="100" t="s">
        <v>35740</v>
      </c>
      <c r="D1950" s="100" t="s">
        <v>35741</v>
      </c>
      <c r="E1950" s="103" t="s">
        <v>39400</v>
      </c>
    </row>
    <row r="1951" ht="14.25" customHeight="1">
      <c r="A1951" s="100">
        <v>11116.0</v>
      </c>
      <c r="B1951" s="100" t="s">
        <v>39401</v>
      </c>
      <c r="C1951" s="100" t="s">
        <v>35740</v>
      </c>
      <c r="D1951" s="100" t="s">
        <v>35767</v>
      </c>
      <c r="E1951" s="103" t="s">
        <v>39402</v>
      </c>
    </row>
    <row r="1952" ht="14.25" customHeight="1">
      <c r="A1952" s="100">
        <v>38411.0</v>
      </c>
      <c r="B1952" s="100" t="s">
        <v>39403</v>
      </c>
      <c r="C1952" s="100" t="s">
        <v>35740</v>
      </c>
      <c r="D1952" s="100" t="s">
        <v>35741</v>
      </c>
      <c r="E1952" s="103" t="s">
        <v>39404</v>
      </c>
    </row>
    <row r="1953" ht="14.25" customHeight="1">
      <c r="A1953" s="100">
        <v>1370.0</v>
      </c>
      <c r="B1953" s="100" t="s">
        <v>39405</v>
      </c>
      <c r="C1953" s="100" t="s">
        <v>35740</v>
      </c>
      <c r="D1953" s="100" t="s">
        <v>35741</v>
      </c>
      <c r="E1953" s="103" t="s">
        <v>39406</v>
      </c>
    </row>
    <row r="1954" ht="14.25" customHeight="1">
      <c r="A1954" s="100">
        <v>38189.0</v>
      </c>
      <c r="B1954" s="100" t="s">
        <v>39407</v>
      </c>
      <c r="C1954" s="100" t="s">
        <v>35740</v>
      </c>
      <c r="D1954" s="100" t="s">
        <v>35741</v>
      </c>
      <c r="E1954" s="103" t="s">
        <v>39408</v>
      </c>
    </row>
    <row r="1955" ht="14.25" customHeight="1">
      <c r="A1955" s="100">
        <v>38190.0</v>
      </c>
      <c r="B1955" s="100" t="s">
        <v>39409</v>
      </c>
      <c r="C1955" s="100" t="s">
        <v>35740</v>
      </c>
      <c r="D1955" s="100" t="s">
        <v>35741</v>
      </c>
      <c r="E1955" s="103" t="s">
        <v>39410</v>
      </c>
    </row>
    <row r="1956" ht="14.25" customHeight="1">
      <c r="A1956" s="100">
        <v>36516.0</v>
      </c>
      <c r="B1956" s="100" t="s">
        <v>39411</v>
      </c>
      <c r="C1956" s="100" t="s">
        <v>35740</v>
      </c>
      <c r="D1956" s="100" t="s">
        <v>35741</v>
      </c>
      <c r="E1956" s="103" t="s">
        <v>39412</v>
      </c>
    </row>
    <row r="1957" ht="14.25" customHeight="1">
      <c r="A1957" s="100">
        <v>34777.0</v>
      </c>
      <c r="B1957" s="100" t="s">
        <v>39413</v>
      </c>
      <c r="C1957" s="100" t="s">
        <v>35740</v>
      </c>
      <c r="D1957" s="100" t="s">
        <v>35741</v>
      </c>
      <c r="E1957" s="103" t="s">
        <v>39414</v>
      </c>
    </row>
    <row r="1958" ht="14.25" customHeight="1">
      <c r="A1958" s="100">
        <v>7272.0</v>
      </c>
      <c r="B1958" s="100" t="s">
        <v>39415</v>
      </c>
      <c r="C1958" s="100" t="s">
        <v>35740</v>
      </c>
      <c r="D1958" s="100" t="s">
        <v>35741</v>
      </c>
      <c r="E1958" s="103" t="s">
        <v>39416</v>
      </c>
    </row>
    <row r="1959" ht="14.25" customHeight="1">
      <c r="A1959" s="100">
        <v>10605.0</v>
      </c>
      <c r="B1959" s="100" t="s">
        <v>39417</v>
      </c>
      <c r="C1959" s="100" t="s">
        <v>35740</v>
      </c>
      <c r="D1959" s="100" t="s">
        <v>35741</v>
      </c>
      <c r="E1959" s="103" t="s">
        <v>35849</v>
      </c>
    </row>
    <row r="1960" ht="14.25" customHeight="1">
      <c r="A1960" s="100">
        <v>10604.0</v>
      </c>
      <c r="B1960" s="100" t="s">
        <v>39418</v>
      </c>
      <c r="C1960" s="100" t="s">
        <v>35740</v>
      </c>
      <c r="D1960" s="100" t="s">
        <v>35741</v>
      </c>
      <c r="E1960" s="103" t="s">
        <v>39419</v>
      </c>
    </row>
    <row r="1961" ht="14.25" customHeight="1">
      <c r="A1961" s="100">
        <v>672.0</v>
      </c>
      <c r="B1961" s="100" t="s">
        <v>39420</v>
      </c>
      <c r="C1961" s="100" t="s">
        <v>35740</v>
      </c>
      <c r="D1961" s="100" t="s">
        <v>35741</v>
      </c>
      <c r="E1961" s="103" t="s">
        <v>39421</v>
      </c>
    </row>
    <row r="1962" ht="14.25" customHeight="1">
      <c r="A1962" s="100">
        <v>668.0</v>
      </c>
      <c r="B1962" s="100" t="s">
        <v>39422</v>
      </c>
      <c r="C1962" s="100" t="s">
        <v>35740</v>
      </c>
      <c r="D1962" s="100" t="s">
        <v>35741</v>
      </c>
      <c r="E1962" s="103" t="s">
        <v>39423</v>
      </c>
    </row>
    <row r="1963" ht="14.25" customHeight="1">
      <c r="A1963" s="100">
        <v>10578.0</v>
      </c>
      <c r="B1963" s="100" t="s">
        <v>39424</v>
      </c>
      <c r="C1963" s="100" t="s">
        <v>35740</v>
      </c>
      <c r="D1963" s="100" t="s">
        <v>35741</v>
      </c>
      <c r="E1963" s="103" t="s">
        <v>39425</v>
      </c>
    </row>
    <row r="1964" ht="14.25" customHeight="1">
      <c r="A1964" s="100">
        <v>666.0</v>
      </c>
      <c r="B1964" s="100" t="s">
        <v>39426</v>
      </c>
      <c r="C1964" s="100" t="s">
        <v>35740</v>
      </c>
      <c r="D1964" s="100" t="s">
        <v>35741</v>
      </c>
      <c r="E1964" s="103" t="s">
        <v>39427</v>
      </c>
    </row>
    <row r="1965" ht="14.25" customHeight="1">
      <c r="A1965" s="100">
        <v>665.0</v>
      </c>
      <c r="B1965" s="100" t="s">
        <v>39428</v>
      </c>
      <c r="C1965" s="100" t="s">
        <v>35740</v>
      </c>
      <c r="D1965" s="100" t="s">
        <v>35741</v>
      </c>
      <c r="E1965" s="103" t="s">
        <v>39429</v>
      </c>
    </row>
    <row r="1966" ht="14.25" customHeight="1">
      <c r="A1966" s="100">
        <v>10577.0</v>
      </c>
      <c r="B1966" s="100" t="s">
        <v>39430</v>
      </c>
      <c r="C1966" s="100" t="s">
        <v>35740</v>
      </c>
      <c r="D1966" s="100" t="s">
        <v>35741</v>
      </c>
      <c r="E1966" s="103" t="s">
        <v>39431</v>
      </c>
    </row>
    <row r="1967" ht="14.25" customHeight="1">
      <c r="A1967" s="100">
        <v>10583.0</v>
      </c>
      <c r="B1967" s="100" t="s">
        <v>39432</v>
      </c>
      <c r="C1967" s="100" t="s">
        <v>35740</v>
      </c>
      <c r="D1967" s="100" t="s">
        <v>35741</v>
      </c>
      <c r="E1967" s="103" t="s">
        <v>39433</v>
      </c>
    </row>
    <row r="1968" ht="14.25" customHeight="1">
      <c r="A1968" s="100">
        <v>10579.0</v>
      </c>
      <c r="B1968" s="100" t="s">
        <v>39434</v>
      </c>
      <c r="C1968" s="100" t="s">
        <v>35740</v>
      </c>
      <c r="D1968" s="100" t="s">
        <v>35741</v>
      </c>
      <c r="E1968" s="103" t="s">
        <v>39435</v>
      </c>
    </row>
    <row r="1969" ht="14.25" customHeight="1">
      <c r="A1969" s="100">
        <v>10582.0</v>
      </c>
      <c r="B1969" s="100" t="s">
        <v>39436</v>
      </c>
      <c r="C1969" s="100" t="s">
        <v>35740</v>
      </c>
      <c r="D1969" s="100" t="s">
        <v>35741</v>
      </c>
      <c r="E1969" s="103" t="s">
        <v>38345</v>
      </c>
    </row>
    <row r="1970" ht="14.25" customHeight="1">
      <c r="A1970" s="100">
        <v>2436.0</v>
      </c>
      <c r="B1970" s="100" t="s">
        <v>39437</v>
      </c>
      <c r="C1970" s="100" t="s">
        <v>36117</v>
      </c>
      <c r="D1970" s="100" t="s">
        <v>35737</v>
      </c>
      <c r="E1970" s="103" t="s">
        <v>36516</v>
      </c>
    </row>
    <row r="1971" ht="14.25" customHeight="1">
      <c r="A1971" s="100">
        <v>40918.0</v>
      </c>
      <c r="B1971" s="100" t="s">
        <v>39438</v>
      </c>
      <c r="C1971" s="100" t="s">
        <v>36120</v>
      </c>
      <c r="D1971" s="100" t="s">
        <v>35741</v>
      </c>
      <c r="E1971" s="103" t="s">
        <v>36518</v>
      </c>
    </row>
    <row r="1972" ht="14.25" customHeight="1">
      <c r="A1972" s="100">
        <v>2439.0</v>
      </c>
      <c r="B1972" s="100" t="s">
        <v>39439</v>
      </c>
      <c r="C1972" s="100" t="s">
        <v>36117</v>
      </c>
      <c r="D1972" s="100" t="s">
        <v>35741</v>
      </c>
      <c r="E1972" s="103" t="s">
        <v>39440</v>
      </c>
    </row>
    <row r="1973" ht="14.25" customHeight="1">
      <c r="A1973" s="100">
        <v>40923.0</v>
      </c>
      <c r="B1973" s="100" t="s">
        <v>39441</v>
      </c>
      <c r="C1973" s="100" t="s">
        <v>36120</v>
      </c>
      <c r="D1973" s="100" t="s">
        <v>35741</v>
      </c>
      <c r="E1973" s="103" t="s">
        <v>39442</v>
      </c>
    </row>
    <row r="1974" ht="14.25" customHeight="1">
      <c r="A1974" s="100">
        <v>10998.0</v>
      </c>
      <c r="B1974" s="100" t="s">
        <v>39443</v>
      </c>
      <c r="C1974" s="100" t="s">
        <v>35889</v>
      </c>
      <c r="D1974" s="100" t="s">
        <v>35741</v>
      </c>
      <c r="E1974" s="103" t="s">
        <v>39444</v>
      </c>
    </row>
    <row r="1975" ht="14.25" customHeight="1">
      <c r="A1975" s="100">
        <v>11002.0</v>
      </c>
      <c r="B1975" s="100" t="s">
        <v>39445</v>
      </c>
      <c r="C1975" s="100" t="s">
        <v>35889</v>
      </c>
      <c r="D1975" s="100" t="s">
        <v>35741</v>
      </c>
      <c r="E1975" s="103" t="s">
        <v>39446</v>
      </c>
    </row>
    <row r="1976" ht="14.25" customHeight="1">
      <c r="A1976" s="100">
        <v>10999.0</v>
      </c>
      <c r="B1976" s="100" t="s">
        <v>39447</v>
      </c>
      <c r="C1976" s="100" t="s">
        <v>35889</v>
      </c>
      <c r="D1976" s="100" t="s">
        <v>35741</v>
      </c>
      <c r="E1976" s="103" t="s">
        <v>39448</v>
      </c>
    </row>
    <row r="1977" ht="14.25" customHeight="1">
      <c r="A1977" s="100">
        <v>10997.0</v>
      </c>
      <c r="B1977" s="100" t="s">
        <v>39449</v>
      </c>
      <c r="C1977" s="100" t="s">
        <v>35889</v>
      </c>
      <c r="D1977" s="100" t="s">
        <v>35737</v>
      </c>
      <c r="E1977" s="103" t="s">
        <v>39450</v>
      </c>
    </row>
    <row r="1978" ht="14.25" customHeight="1">
      <c r="A1978" s="100">
        <v>2685.0</v>
      </c>
      <c r="B1978" s="100" t="s">
        <v>39451</v>
      </c>
      <c r="C1978" s="100" t="s">
        <v>35791</v>
      </c>
      <c r="D1978" s="100" t="s">
        <v>35741</v>
      </c>
      <c r="E1978" s="103" t="s">
        <v>39452</v>
      </c>
    </row>
    <row r="1979" ht="14.25" customHeight="1">
      <c r="A1979" s="100">
        <v>2680.0</v>
      </c>
      <c r="B1979" s="100" t="s">
        <v>39453</v>
      </c>
      <c r="C1979" s="100" t="s">
        <v>35791</v>
      </c>
      <c r="D1979" s="100" t="s">
        <v>35741</v>
      </c>
      <c r="E1979" s="103" t="s">
        <v>38497</v>
      </c>
    </row>
    <row r="1980" ht="14.25" customHeight="1">
      <c r="A1980" s="100">
        <v>2684.0</v>
      </c>
      <c r="B1980" s="100" t="s">
        <v>39454</v>
      </c>
      <c r="C1980" s="100" t="s">
        <v>35791</v>
      </c>
      <c r="D1980" s="100" t="s">
        <v>35741</v>
      </c>
      <c r="E1980" s="103" t="s">
        <v>38479</v>
      </c>
    </row>
    <row r="1981" ht="14.25" customHeight="1">
      <c r="A1981" s="100">
        <v>2673.0</v>
      </c>
      <c r="B1981" s="100" t="s">
        <v>39455</v>
      </c>
      <c r="C1981" s="100" t="s">
        <v>35791</v>
      </c>
      <c r="D1981" s="100" t="s">
        <v>35737</v>
      </c>
      <c r="E1981" s="103" t="s">
        <v>39456</v>
      </c>
    </row>
    <row r="1982" ht="14.25" customHeight="1">
      <c r="A1982" s="100">
        <v>2681.0</v>
      </c>
      <c r="B1982" s="100" t="s">
        <v>39457</v>
      </c>
      <c r="C1982" s="100" t="s">
        <v>35791</v>
      </c>
      <c r="D1982" s="100" t="s">
        <v>35741</v>
      </c>
      <c r="E1982" s="103" t="s">
        <v>39458</v>
      </c>
    </row>
    <row r="1983" ht="14.25" customHeight="1">
      <c r="A1983" s="100">
        <v>2682.0</v>
      </c>
      <c r="B1983" s="100" t="s">
        <v>39459</v>
      </c>
      <c r="C1983" s="100" t="s">
        <v>35791</v>
      </c>
      <c r="D1983" s="100" t="s">
        <v>35741</v>
      </c>
      <c r="E1983" s="103" t="s">
        <v>39043</v>
      </c>
    </row>
    <row r="1984" ht="14.25" customHeight="1">
      <c r="A1984" s="100">
        <v>2686.0</v>
      </c>
      <c r="B1984" s="100" t="s">
        <v>39460</v>
      </c>
      <c r="C1984" s="100" t="s">
        <v>35791</v>
      </c>
      <c r="D1984" s="100" t="s">
        <v>35741</v>
      </c>
      <c r="E1984" s="103" t="s">
        <v>39461</v>
      </c>
    </row>
    <row r="1985" ht="14.25" customHeight="1">
      <c r="A1985" s="100">
        <v>2674.0</v>
      </c>
      <c r="B1985" s="100" t="s">
        <v>39462</v>
      </c>
      <c r="C1985" s="100" t="s">
        <v>35791</v>
      </c>
      <c r="D1985" s="100" t="s">
        <v>35741</v>
      </c>
      <c r="E1985" s="103" t="s">
        <v>36813</v>
      </c>
    </row>
    <row r="1986" ht="14.25" customHeight="1">
      <c r="A1986" s="100">
        <v>2683.0</v>
      </c>
      <c r="B1986" s="100" t="s">
        <v>39463</v>
      </c>
      <c r="C1986" s="100" t="s">
        <v>35791</v>
      </c>
      <c r="D1986" s="100" t="s">
        <v>35741</v>
      </c>
      <c r="E1986" s="103" t="s">
        <v>39464</v>
      </c>
    </row>
    <row r="1987" ht="14.25" customHeight="1">
      <c r="A1987" s="100">
        <v>2676.0</v>
      </c>
      <c r="B1987" s="100" t="s">
        <v>39465</v>
      </c>
      <c r="C1987" s="100" t="s">
        <v>35791</v>
      </c>
      <c r="D1987" s="100" t="s">
        <v>35741</v>
      </c>
      <c r="E1987" s="103" t="s">
        <v>39466</v>
      </c>
    </row>
    <row r="1988" ht="14.25" customHeight="1">
      <c r="A1988" s="100">
        <v>2678.0</v>
      </c>
      <c r="B1988" s="100" t="s">
        <v>39467</v>
      </c>
      <c r="C1988" s="100" t="s">
        <v>35791</v>
      </c>
      <c r="D1988" s="100" t="s">
        <v>35741</v>
      </c>
      <c r="E1988" s="103" t="s">
        <v>36475</v>
      </c>
    </row>
    <row r="1989" ht="14.25" customHeight="1">
      <c r="A1989" s="100">
        <v>2679.0</v>
      </c>
      <c r="B1989" s="100" t="s">
        <v>39468</v>
      </c>
      <c r="C1989" s="100" t="s">
        <v>35791</v>
      </c>
      <c r="D1989" s="100" t="s">
        <v>35741</v>
      </c>
      <c r="E1989" s="103" t="s">
        <v>39469</v>
      </c>
    </row>
    <row r="1990" ht="14.25" customHeight="1">
      <c r="A1990" s="100">
        <v>12070.0</v>
      </c>
      <c r="B1990" s="100" t="s">
        <v>39470</v>
      </c>
      <c r="C1990" s="100" t="s">
        <v>35791</v>
      </c>
      <c r="D1990" s="100" t="s">
        <v>35741</v>
      </c>
      <c r="E1990" s="103" t="s">
        <v>39471</v>
      </c>
    </row>
    <row r="1991" ht="14.25" customHeight="1">
      <c r="A1991" s="100">
        <v>2675.0</v>
      </c>
      <c r="B1991" s="100" t="s">
        <v>39472</v>
      </c>
      <c r="C1991" s="100" t="s">
        <v>35791</v>
      </c>
      <c r="D1991" s="100" t="s">
        <v>35741</v>
      </c>
      <c r="E1991" s="103" t="s">
        <v>38977</v>
      </c>
    </row>
    <row r="1992" ht="14.25" customHeight="1">
      <c r="A1992" s="100">
        <v>12067.0</v>
      </c>
      <c r="B1992" s="100" t="s">
        <v>39473</v>
      </c>
      <c r="C1992" s="100" t="s">
        <v>35791</v>
      </c>
      <c r="D1992" s="100" t="s">
        <v>35741</v>
      </c>
      <c r="E1992" s="103" t="s">
        <v>35906</v>
      </c>
    </row>
    <row r="1993" ht="14.25" customHeight="1">
      <c r="A1993" s="100">
        <v>40401.0</v>
      </c>
      <c r="B1993" s="100" t="s">
        <v>39474</v>
      </c>
      <c r="C1993" s="100" t="s">
        <v>35791</v>
      </c>
      <c r="D1993" s="100" t="s">
        <v>35741</v>
      </c>
      <c r="E1993" s="103" t="s">
        <v>39475</v>
      </c>
    </row>
    <row r="1994" ht="14.25" customHeight="1">
      <c r="A1994" s="100">
        <v>40402.0</v>
      </c>
      <c r="B1994" s="100" t="s">
        <v>39476</v>
      </c>
      <c r="C1994" s="100" t="s">
        <v>35791</v>
      </c>
      <c r="D1994" s="100" t="s">
        <v>35741</v>
      </c>
      <c r="E1994" s="103" t="s">
        <v>39477</v>
      </c>
    </row>
    <row r="1995" ht="14.25" customHeight="1">
      <c r="A1995" s="100">
        <v>40400.0</v>
      </c>
      <c r="B1995" s="100" t="s">
        <v>39478</v>
      </c>
      <c r="C1995" s="100" t="s">
        <v>35791</v>
      </c>
      <c r="D1995" s="100" t="s">
        <v>35741</v>
      </c>
      <c r="E1995" s="103" t="s">
        <v>37085</v>
      </c>
    </row>
    <row r="1996" ht="14.25" customHeight="1">
      <c r="A1996" s="100">
        <v>2504.0</v>
      </c>
      <c r="B1996" s="100" t="s">
        <v>39479</v>
      </c>
      <c r="C1996" s="100" t="s">
        <v>35791</v>
      </c>
      <c r="D1996" s="100" t="s">
        <v>35767</v>
      </c>
      <c r="E1996" s="103" t="s">
        <v>39480</v>
      </c>
    </row>
    <row r="1997" ht="14.25" customHeight="1">
      <c r="A1997" s="100">
        <v>2501.0</v>
      </c>
      <c r="B1997" s="100" t="s">
        <v>39481</v>
      </c>
      <c r="C1997" s="100" t="s">
        <v>35791</v>
      </c>
      <c r="D1997" s="100" t="s">
        <v>35767</v>
      </c>
      <c r="E1997" s="103" t="s">
        <v>39482</v>
      </c>
    </row>
    <row r="1998" ht="14.25" customHeight="1">
      <c r="A1998" s="100">
        <v>2502.0</v>
      </c>
      <c r="B1998" s="100" t="s">
        <v>39483</v>
      </c>
      <c r="C1998" s="100" t="s">
        <v>35791</v>
      </c>
      <c r="D1998" s="100" t="s">
        <v>35767</v>
      </c>
      <c r="E1998" s="103" t="s">
        <v>39484</v>
      </c>
    </row>
    <row r="1999" ht="14.25" customHeight="1">
      <c r="A1999" s="100">
        <v>2503.0</v>
      </c>
      <c r="B1999" s="100" t="s">
        <v>39485</v>
      </c>
      <c r="C1999" s="100" t="s">
        <v>35791</v>
      </c>
      <c r="D1999" s="100" t="s">
        <v>35767</v>
      </c>
      <c r="E1999" s="103" t="s">
        <v>39486</v>
      </c>
    </row>
    <row r="2000" ht="14.25" customHeight="1">
      <c r="A2000" s="100">
        <v>2500.0</v>
      </c>
      <c r="B2000" s="100" t="s">
        <v>39487</v>
      </c>
      <c r="C2000" s="100" t="s">
        <v>35791</v>
      </c>
      <c r="D2000" s="100" t="s">
        <v>35767</v>
      </c>
      <c r="E2000" s="103" t="s">
        <v>39488</v>
      </c>
    </row>
    <row r="2001" ht="14.25" customHeight="1">
      <c r="A2001" s="100">
        <v>2505.0</v>
      </c>
      <c r="B2001" s="100" t="s">
        <v>39489</v>
      </c>
      <c r="C2001" s="100" t="s">
        <v>35791</v>
      </c>
      <c r="D2001" s="100" t="s">
        <v>35767</v>
      </c>
      <c r="E2001" s="103" t="s">
        <v>39490</v>
      </c>
    </row>
    <row r="2002" ht="14.25" customHeight="1">
      <c r="A2002" s="100">
        <v>12056.0</v>
      </c>
      <c r="B2002" s="100" t="s">
        <v>39491</v>
      </c>
      <c r="C2002" s="100" t="s">
        <v>35791</v>
      </c>
      <c r="D2002" s="100" t="s">
        <v>35767</v>
      </c>
      <c r="E2002" s="103" t="s">
        <v>39492</v>
      </c>
    </row>
    <row r="2003" ht="14.25" customHeight="1">
      <c r="A2003" s="100">
        <v>12057.0</v>
      </c>
      <c r="B2003" s="100" t="s">
        <v>39493</v>
      </c>
      <c r="C2003" s="100" t="s">
        <v>35791</v>
      </c>
      <c r="D2003" s="100" t="s">
        <v>35767</v>
      </c>
      <c r="E2003" s="103" t="s">
        <v>39494</v>
      </c>
    </row>
    <row r="2004" ht="14.25" customHeight="1">
      <c r="A2004" s="100">
        <v>12059.0</v>
      </c>
      <c r="B2004" s="100" t="s">
        <v>39495</v>
      </c>
      <c r="C2004" s="100" t="s">
        <v>35791</v>
      </c>
      <c r="D2004" s="100" t="s">
        <v>35767</v>
      </c>
      <c r="E2004" s="103" t="s">
        <v>38033</v>
      </c>
    </row>
    <row r="2005" ht="14.25" customHeight="1">
      <c r="A2005" s="100">
        <v>12058.0</v>
      </c>
      <c r="B2005" s="100" t="s">
        <v>39496</v>
      </c>
      <c r="C2005" s="100" t="s">
        <v>35791</v>
      </c>
      <c r="D2005" s="100" t="s">
        <v>35767</v>
      </c>
      <c r="E2005" s="103" t="s">
        <v>39078</v>
      </c>
    </row>
    <row r="2006" ht="14.25" customHeight="1">
      <c r="A2006" s="100">
        <v>12060.0</v>
      </c>
      <c r="B2006" s="100" t="s">
        <v>39497</v>
      </c>
      <c r="C2006" s="100" t="s">
        <v>35791</v>
      </c>
      <c r="D2006" s="100" t="s">
        <v>35767</v>
      </c>
      <c r="E2006" s="103" t="s">
        <v>39498</v>
      </c>
    </row>
    <row r="2007" ht="14.25" customHeight="1">
      <c r="A2007" s="100">
        <v>12061.0</v>
      </c>
      <c r="B2007" s="100" t="s">
        <v>39499</v>
      </c>
      <c r="C2007" s="100" t="s">
        <v>35791</v>
      </c>
      <c r="D2007" s="100" t="s">
        <v>35767</v>
      </c>
      <c r="E2007" s="103" t="s">
        <v>38812</v>
      </c>
    </row>
    <row r="2008" ht="14.25" customHeight="1">
      <c r="A2008" s="100">
        <v>12062.0</v>
      </c>
      <c r="B2008" s="100" t="s">
        <v>39500</v>
      </c>
      <c r="C2008" s="100" t="s">
        <v>35791</v>
      </c>
      <c r="D2008" s="100" t="s">
        <v>35767</v>
      </c>
      <c r="E2008" s="103" t="s">
        <v>39501</v>
      </c>
    </row>
    <row r="2009" ht="14.25" customHeight="1">
      <c r="A2009" s="100">
        <v>21137.0</v>
      </c>
      <c r="B2009" s="100" t="s">
        <v>39502</v>
      </c>
      <c r="C2009" s="100" t="s">
        <v>35791</v>
      </c>
      <c r="D2009" s="100" t="s">
        <v>35767</v>
      </c>
      <c r="E2009" s="103" t="s">
        <v>39503</v>
      </c>
    </row>
    <row r="2010" ht="14.25" customHeight="1">
      <c r="A2010" s="100">
        <v>2687.0</v>
      </c>
      <c r="B2010" s="100" t="s">
        <v>39504</v>
      </c>
      <c r="C2010" s="100" t="s">
        <v>35791</v>
      </c>
      <c r="D2010" s="100" t="s">
        <v>35741</v>
      </c>
      <c r="E2010" s="103" t="s">
        <v>36198</v>
      </c>
    </row>
    <row r="2011" ht="14.25" customHeight="1">
      <c r="A2011" s="100">
        <v>2689.0</v>
      </c>
      <c r="B2011" s="100" t="s">
        <v>39505</v>
      </c>
      <c r="C2011" s="100" t="s">
        <v>35791</v>
      </c>
      <c r="D2011" s="100" t="s">
        <v>35741</v>
      </c>
      <c r="E2011" s="103" t="s">
        <v>39506</v>
      </c>
    </row>
    <row r="2012" ht="14.25" customHeight="1">
      <c r="A2012" s="100">
        <v>2688.0</v>
      </c>
      <c r="B2012" s="100" t="s">
        <v>39507</v>
      </c>
      <c r="C2012" s="100" t="s">
        <v>35791</v>
      </c>
      <c r="D2012" s="100" t="s">
        <v>35741</v>
      </c>
      <c r="E2012" s="103" t="s">
        <v>39508</v>
      </c>
    </row>
    <row r="2013" ht="14.25" customHeight="1">
      <c r="A2013" s="100">
        <v>2690.0</v>
      </c>
      <c r="B2013" s="100" t="s">
        <v>39509</v>
      </c>
      <c r="C2013" s="100" t="s">
        <v>35791</v>
      </c>
      <c r="D2013" s="100" t="s">
        <v>35741</v>
      </c>
      <c r="E2013" s="103" t="s">
        <v>39469</v>
      </c>
    </row>
    <row r="2014" ht="14.25" customHeight="1">
      <c r="A2014" s="100">
        <v>39243.0</v>
      </c>
      <c r="B2014" s="100" t="s">
        <v>39510</v>
      </c>
      <c r="C2014" s="100" t="s">
        <v>35791</v>
      </c>
      <c r="D2014" s="100" t="s">
        <v>35741</v>
      </c>
      <c r="E2014" s="103" t="s">
        <v>37336</v>
      </c>
    </row>
    <row r="2015" ht="14.25" customHeight="1">
      <c r="A2015" s="100">
        <v>39244.0</v>
      </c>
      <c r="B2015" s="100" t="s">
        <v>39511</v>
      </c>
      <c r="C2015" s="100" t="s">
        <v>35791</v>
      </c>
      <c r="D2015" s="100" t="s">
        <v>35741</v>
      </c>
      <c r="E2015" s="103" t="s">
        <v>39512</v>
      </c>
    </row>
    <row r="2016" ht="14.25" customHeight="1">
      <c r="A2016" s="100">
        <v>39245.0</v>
      </c>
      <c r="B2016" s="100" t="s">
        <v>39513</v>
      </c>
      <c r="C2016" s="100" t="s">
        <v>35791</v>
      </c>
      <c r="D2016" s="100" t="s">
        <v>35741</v>
      </c>
      <c r="E2016" s="103" t="s">
        <v>36024</v>
      </c>
    </row>
    <row r="2017" ht="14.25" customHeight="1">
      <c r="A2017" s="100">
        <v>39254.0</v>
      </c>
      <c r="B2017" s="100" t="s">
        <v>39514</v>
      </c>
      <c r="C2017" s="100" t="s">
        <v>35791</v>
      </c>
      <c r="D2017" s="100" t="s">
        <v>35741</v>
      </c>
      <c r="E2017" s="103" t="s">
        <v>35910</v>
      </c>
    </row>
    <row r="2018" ht="14.25" customHeight="1">
      <c r="A2018" s="100">
        <v>39255.0</v>
      </c>
      <c r="B2018" s="100" t="s">
        <v>39515</v>
      </c>
      <c r="C2018" s="100" t="s">
        <v>35791</v>
      </c>
      <c r="D2018" s="100" t="s">
        <v>35741</v>
      </c>
      <c r="E2018" s="103" t="s">
        <v>39516</v>
      </c>
    </row>
    <row r="2019" ht="14.25" customHeight="1">
      <c r="A2019" s="100">
        <v>39253.0</v>
      </c>
      <c r="B2019" s="100" t="s">
        <v>39517</v>
      </c>
      <c r="C2019" s="100" t="s">
        <v>35791</v>
      </c>
      <c r="D2019" s="100" t="s">
        <v>35741</v>
      </c>
      <c r="E2019" s="103" t="s">
        <v>39518</v>
      </c>
    </row>
    <row r="2020" ht="14.25" customHeight="1">
      <c r="A2020" s="100">
        <v>2446.0</v>
      </c>
      <c r="B2020" s="100" t="s">
        <v>39519</v>
      </c>
      <c r="C2020" s="100" t="s">
        <v>35791</v>
      </c>
      <c r="D2020" s="100" t="s">
        <v>35737</v>
      </c>
      <c r="E2020" s="103" t="s">
        <v>37134</v>
      </c>
    </row>
    <row r="2021" ht="14.25" customHeight="1">
      <c r="A2021" s="100">
        <v>2442.0</v>
      </c>
      <c r="B2021" s="100" t="s">
        <v>39520</v>
      </c>
      <c r="C2021" s="100" t="s">
        <v>35791</v>
      </c>
      <c r="D2021" s="100" t="s">
        <v>35741</v>
      </c>
      <c r="E2021" s="103" t="s">
        <v>39521</v>
      </c>
    </row>
    <row r="2022" ht="14.25" customHeight="1">
      <c r="A2022" s="100">
        <v>39246.0</v>
      </c>
      <c r="B2022" s="100" t="s">
        <v>39522</v>
      </c>
      <c r="C2022" s="100" t="s">
        <v>35791</v>
      </c>
      <c r="D2022" s="100" t="s">
        <v>35741</v>
      </c>
      <c r="E2022" s="103" t="s">
        <v>37055</v>
      </c>
    </row>
    <row r="2023" ht="14.25" customHeight="1">
      <c r="A2023" s="100">
        <v>39247.0</v>
      </c>
      <c r="B2023" s="100" t="s">
        <v>39523</v>
      </c>
      <c r="C2023" s="100" t="s">
        <v>35791</v>
      </c>
      <c r="D2023" s="100" t="s">
        <v>35741</v>
      </c>
      <c r="E2023" s="103" t="s">
        <v>37823</v>
      </c>
    </row>
    <row r="2024" ht="14.25" customHeight="1">
      <c r="A2024" s="100">
        <v>39248.0</v>
      </c>
      <c r="B2024" s="100" t="s">
        <v>39524</v>
      </c>
      <c r="C2024" s="100" t="s">
        <v>35791</v>
      </c>
      <c r="D2024" s="100" t="s">
        <v>35741</v>
      </c>
      <c r="E2024" s="103" t="s">
        <v>39525</v>
      </c>
    </row>
    <row r="2025" ht="14.25" customHeight="1">
      <c r="A2025" s="100">
        <v>2438.0</v>
      </c>
      <c r="B2025" s="100" t="s">
        <v>39526</v>
      </c>
      <c r="C2025" s="100" t="s">
        <v>36117</v>
      </c>
      <c r="D2025" s="100" t="s">
        <v>35741</v>
      </c>
      <c r="E2025" s="103" t="s">
        <v>39527</v>
      </c>
    </row>
    <row r="2026" ht="14.25" customHeight="1">
      <c r="A2026" s="100">
        <v>40922.0</v>
      </c>
      <c r="B2026" s="100" t="s">
        <v>39528</v>
      </c>
      <c r="C2026" s="100" t="s">
        <v>36120</v>
      </c>
      <c r="D2026" s="100" t="s">
        <v>35741</v>
      </c>
      <c r="E2026" s="103" t="s">
        <v>39529</v>
      </c>
    </row>
    <row r="2027" ht="14.25" customHeight="1">
      <c r="A2027" s="100">
        <v>36486.0</v>
      </c>
      <c r="B2027" s="100" t="s">
        <v>39530</v>
      </c>
      <c r="C2027" s="100" t="s">
        <v>35740</v>
      </c>
      <c r="D2027" s="100" t="s">
        <v>35767</v>
      </c>
      <c r="E2027" s="103" t="s">
        <v>39531</v>
      </c>
    </row>
    <row r="2028" ht="14.25" customHeight="1">
      <c r="A2028" s="100">
        <v>37777.0</v>
      </c>
      <c r="B2028" s="100" t="s">
        <v>39532</v>
      </c>
      <c r="C2028" s="100" t="s">
        <v>35740</v>
      </c>
      <c r="D2028" s="100" t="s">
        <v>35767</v>
      </c>
      <c r="E2028" s="103" t="s">
        <v>39533</v>
      </c>
    </row>
    <row r="2029" ht="14.25" customHeight="1">
      <c r="A2029" s="100">
        <v>12624.0</v>
      </c>
      <c r="B2029" s="100" t="s">
        <v>39534</v>
      </c>
      <c r="C2029" s="100" t="s">
        <v>35740</v>
      </c>
      <c r="D2029" s="100" t="s">
        <v>35767</v>
      </c>
      <c r="E2029" s="103" t="s">
        <v>39535</v>
      </c>
    </row>
    <row r="2030" ht="14.25" customHeight="1">
      <c r="A2030" s="100">
        <v>517.0</v>
      </c>
      <c r="B2030" s="100" t="s">
        <v>39536</v>
      </c>
      <c r="C2030" s="100" t="s">
        <v>35782</v>
      </c>
      <c r="D2030" s="100" t="s">
        <v>35741</v>
      </c>
      <c r="E2030" s="103" t="s">
        <v>39537</v>
      </c>
    </row>
    <row r="2031" ht="14.25" customHeight="1">
      <c r="A2031" s="100">
        <v>41904.0</v>
      </c>
      <c r="B2031" s="100" t="s">
        <v>39538</v>
      </c>
      <c r="C2031" s="100" t="s">
        <v>37945</v>
      </c>
      <c r="D2031" s="100" t="s">
        <v>35767</v>
      </c>
      <c r="E2031" s="103" t="s">
        <v>39539</v>
      </c>
    </row>
    <row r="2032" ht="14.25" customHeight="1">
      <c r="A2032" s="100">
        <v>41905.0</v>
      </c>
      <c r="B2032" s="100" t="s">
        <v>39540</v>
      </c>
      <c r="C2032" s="100" t="s">
        <v>35889</v>
      </c>
      <c r="D2032" s="100" t="s">
        <v>35767</v>
      </c>
      <c r="E2032" s="103" t="s">
        <v>39541</v>
      </c>
    </row>
    <row r="2033" ht="14.25" customHeight="1">
      <c r="A2033" s="100">
        <v>41903.0</v>
      </c>
      <c r="B2033" s="100" t="s">
        <v>39542</v>
      </c>
      <c r="C2033" s="100" t="s">
        <v>35889</v>
      </c>
      <c r="D2033" s="100" t="s">
        <v>35767</v>
      </c>
      <c r="E2033" s="103" t="s">
        <v>39543</v>
      </c>
    </row>
    <row r="2034" ht="14.25" customHeight="1">
      <c r="A2034" s="100">
        <v>37534.0</v>
      </c>
      <c r="B2034" s="100" t="s">
        <v>39544</v>
      </c>
      <c r="C2034" s="100" t="s">
        <v>35889</v>
      </c>
      <c r="D2034" s="100" t="s">
        <v>35767</v>
      </c>
      <c r="E2034" s="103" t="s">
        <v>39545</v>
      </c>
    </row>
    <row r="2035" ht="14.25" customHeight="1">
      <c r="A2035" s="100">
        <v>37535.0</v>
      </c>
      <c r="B2035" s="100" t="s">
        <v>39546</v>
      </c>
      <c r="C2035" s="100" t="s">
        <v>35889</v>
      </c>
      <c r="D2035" s="100" t="s">
        <v>35767</v>
      </c>
      <c r="E2035" s="103" t="s">
        <v>39545</v>
      </c>
    </row>
    <row r="2036" ht="14.25" customHeight="1">
      <c r="A2036" s="100">
        <v>37533.0</v>
      </c>
      <c r="B2036" s="100" t="s">
        <v>39547</v>
      </c>
      <c r="C2036" s="100" t="s">
        <v>35889</v>
      </c>
      <c r="D2036" s="100" t="s">
        <v>35767</v>
      </c>
      <c r="E2036" s="103" t="s">
        <v>39545</v>
      </c>
    </row>
    <row r="2037" ht="14.25" customHeight="1">
      <c r="A2037" s="100">
        <v>37537.0</v>
      </c>
      <c r="B2037" s="100" t="s">
        <v>39548</v>
      </c>
      <c r="C2037" s="100" t="s">
        <v>35889</v>
      </c>
      <c r="D2037" s="100" t="s">
        <v>35767</v>
      </c>
      <c r="E2037" s="103" t="s">
        <v>39549</v>
      </c>
    </row>
    <row r="2038" ht="14.25" customHeight="1">
      <c r="A2038" s="100">
        <v>37536.0</v>
      </c>
      <c r="B2038" s="100" t="s">
        <v>39550</v>
      </c>
      <c r="C2038" s="100" t="s">
        <v>35889</v>
      </c>
      <c r="D2038" s="100" t="s">
        <v>35767</v>
      </c>
      <c r="E2038" s="103" t="s">
        <v>39549</v>
      </c>
    </row>
    <row r="2039" ht="14.25" customHeight="1">
      <c r="A2039" s="100">
        <v>37532.0</v>
      </c>
      <c r="B2039" s="100" t="s">
        <v>39551</v>
      </c>
      <c r="C2039" s="100" t="s">
        <v>35889</v>
      </c>
      <c r="D2039" s="100" t="s">
        <v>35767</v>
      </c>
      <c r="E2039" s="103" t="s">
        <v>39549</v>
      </c>
    </row>
    <row r="2040" ht="14.25" customHeight="1">
      <c r="A2040" s="100">
        <v>2696.0</v>
      </c>
      <c r="B2040" s="100" t="s">
        <v>39552</v>
      </c>
      <c r="C2040" s="100" t="s">
        <v>36117</v>
      </c>
      <c r="D2040" s="100" t="s">
        <v>35737</v>
      </c>
      <c r="E2040" s="103" t="s">
        <v>36516</v>
      </c>
    </row>
    <row r="2041" ht="14.25" customHeight="1">
      <c r="A2041" s="100">
        <v>40928.0</v>
      </c>
      <c r="B2041" s="100" t="s">
        <v>39553</v>
      </c>
      <c r="C2041" s="100" t="s">
        <v>36120</v>
      </c>
      <c r="D2041" s="100" t="s">
        <v>35741</v>
      </c>
      <c r="E2041" s="103" t="s">
        <v>36518</v>
      </c>
    </row>
    <row r="2042" ht="14.25" customHeight="1">
      <c r="A2042" s="100">
        <v>4083.0</v>
      </c>
      <c r="B2042" s="100" t="s">
        <v>39554</v>
      </c>
      <c r="C2042" s="100" t="s">
        <v>36117</v>
      </c>
      <c r="D2042" s="100" t="s">
        <v>35737</v>
      </c>
      <c r="E2042" s="103" t="s">
        <v>39555</v>
      </c>
    </row>
    <row r="2043" ht="14.25" customHeight="1">
      <c r="A2043" s="100">
        <v>40818.0</v>
      </c>
      <c r="B2043" s="100" t="s">
        <v>39556</v>
      </c>
      <c r="C2043" s="100" t="s">
        <v>36120</v>
      </c>
      <c r="D2043" s="100" t="s">
        <v>35741</v>
      </c>
      <c r="E2043" s="103" t="s">
        <v>39557</v>
      </c>
    </row>
    <row r="2044" ht="14.25" customHeight="1">
      <c r="A2044" s="100">
        <v>43146.0</v>
      </c>
      <c r="B2044" s="100" t="s">
        <v>39558</v>
      </c>
      <c r="C2044" s="100" t="s">
        <v>35889</v>
      </c>
      <c r="D2044" s="100" t="s">
        <v>35741</v>
      </c>
      <c r="E2044" s="103" t="s">
        <v>39559</v>
      </c>
    </row>
    <row r="2045" ht="14.25" customHeight="1">
      <c r="A2045" s="100">
        <v>2705.0</v>
      </c>
      <c r="B2045" s="100" t="s">
        <v>39560</v>
      </c>
      <c r="C2045" s="100" t="s">
        <v>39561</v>
      </c>
      <c r="D2045" s="100" t="s">
        <v>35741</v>
      </c>
      <c r="E2045" s="103" t="s">
        <v>35826</v>
      </c>
    </row>
    <row r="2046" ht="14.25" customHeight="1">
      <c r="A2046" s="100">
        <v>14250.0</v>
      </c>
      <c r="B2046" s="100" t="s">
        <v>39562</v>
      </c>
      <c r="C2046" s="100" t="s">
        <v>39561</v>
      </c>
      <c r="D2046" s="100" t="s">
        <v>35737</v>
      </c>
      <c r="E2046" s="103" t="s">
        <v>36536</v>
      </c>
    </row>
    <row r="2047" ht="14.25" customHeight="1">
      <c r="A2047" s="100">
        <v>11683.0</v>
      </c>
      <c r="B2047" s="100" t="s">
        <v>39563</v>
      </c>
      <c r="C2047" s="100" t="s">
        <v>35740</v>
      </c>
      <c r="D2047" s="100" t="s">
        <v>35741</v>
      </c>
      <c r="E2047" s="103" t="s">
        <v>39564</v>
      </c>
    </row>
    <row r="2048" ht="14.25" customHeight="1">
      <c r="A2048" s="100">
        <v>11684.0</v>
      </c>
      <c r="B2048" s="100" t="s">
        <v>39565</v>
      </c>
      <c r="C2048" s="100" t="s">
        <v>35740</v>
      </c>
      <c r="D2048" s="100" t="s">
        <v>35741</v>
      </c>
      <c r="E2048" s="103" t="s">
        <v>39566</v>
      </c>
    </row>
    <row r="2049" ht="14.25" customHeight="1">
      <c r="A2049" s="100">
        <v>6141.0</v>
      </c>
      <c r="B2049" s="100" t="s">
        <v>39567</v>
      </c>
      <c r="C2049" s="100" t="s">
        <v>35740</v>
      </c>
      <c r="D2049" s="100" t="s">
        <v>35741</v>
      </c>
      <c r="E2049" s="103" t="s">
        <v>39568</v>
      </c>
    </row>
    <row r="2050" ht="14.25" customHeight="1">
      <c r="A2050" s="100">
        <v>11681.0</v>
      </c>
      <c r="B2050" s="100" t="s">
        <v>39569</v>
      </c>
      <c r="C2050" s="100" t="s">
        <v>35740</v>
      </c>
      <c r="D2050" s="100" t="s">
        <v>35741</v>
      </c>
      <c r="E2050" s="103" t="s">
        <v>39570</v>
      </c>
    </row>
    <row r="2051" ht="14.25" customHeight="1">
      <c r="A2051" s="100">
        <v>2706.0</v>
      </c>
      <c r="B2051" s="100" t="s">
        <v>39571</v>
      </c>
      <c r="C2051" s="100" t="s">
        <v>36117</v>
      </c>
      <c r="D2051" s="100" t="s">
        <v>35737</v>
      </c>
      <c r="E2051" s="103" t="s">
        <v>39572</v>
      </c>
    </row>
    <row r="2052" ht="14.25" customHeight="1">
      <c r="A2052" s="100">
        <v>40811.0</v>
      </c>
      <c r="B2052" s="100" t="s">
        <v>39573</v>
      </c>
      <c r="C2052" s="100" t="s">
        <v>36120</v>
      </c>
      <c r="D2052" s="100" t="s">
        <v>35741</v>
      </c>
      <c r="E2052" s="103" t="s">
        <v>39574</v>
      </c>
    </row>
    <row r="2053" ht="14.25" customHeight="1">
      <c r="A2053" s="100">
        <v>2707.0</v>
      </c>
      <c r="B2053" s="100" t="s">
        <v>39575</v>
      </c>
      <c r="C2053" s="100" t="s">
        <v>36117</v>
      </c>
      <c r="D2053" s="100" t="s">
        <v>35741</v>
      </c>
      <c r="E2053" s="103" t="s">
        <v>39576</v>
      </c>
    </row>
    <row r="2054" ht="14.25" customHeight="1">
      <c r="A2054" s="100">
        <v>40813.0</v>
      </c>
      <c r="B2054" s="100" t="s">
        <v>39577</v>
      </c>
      <c r="C2054" s="100" t="s">
        <v>36120</v>
      </c>
      <c r="D2054" s="100" t="s">
        <v>35741</v>
      </c>
      <c r="E2054" s="103" t="s">
        <v>39578</v>
      </c>
    </row>
    <row r="2055" ht="14.25" customHeight="1">
      <c r="A2055" s="100">
        <v>2708.0</v>
      </c>
      <c r="B2055" s="100" t="s">
        <v>39579</v>
      </c>
      <c r="C2055" s="100" t="s">
        <v>36117</v>
      </c>
      <c r="D2055" s="100" t="s">
        <v>35741</v>
      </c>
      <c r="E2055" s="103" t="s">
        <v>39580</v>
      </c>
    </row>
    <row r="2056" ht="14.25" customHeight="1">
      <c r="A2056" s="100">
        <v>40814.0</v>
      </c>
      <c r="B2056" s="100" t="s">
        <v>39581</v>
      </c>
      <c r="C2056" s="100" t="s">
        <v>36120</v>
      </c>
      <c r="D2056" s="100" t="s">
        <v>35741</v>
      </c>
      <c r="E2056" s="103" t="s">
        <v>39582</v>
      </c>
    </row>
    <row r="2057" ht="14.25" customHeight="1">
      <c r="A2057" s="100">
        <v>34779.0</v>
      </c>
      <c r="B2057" s="100" t="s">
        <v>39583</v>
      </c>
      <c r="C2057" s="100" t="s">
        <v>36117</v>
      </c>
      <c r="D2057" s="100" t="s">
        <v>35741</v>
      </c>
      <c r="E2057" s="103" t="s">
        <v>39584</v>
      </c>
    </row>
    <row r="2058" ht="14.25" customHeight="1">
      <c r="A2058" s="100">
        <v>40936.0</v>
      </c>
      <c r="B2058" s="100" t="s">
        <v>39585</v>
      </c>
      <c r="C2058" s="100" t="s">
        <v>36120</v>
      </c>
      <c r="D2058" s="100" t="s">
        <v>35741</v>
      </c>
      <c r="E2058" s="103" t="s">
        <v>39586</v>
      </c>
    </row>
    <row r="2059" ht="14.25" customHeight="1">
      <c r="A2059" s="100">
        <v>34780.0</v>
      </c>
      <c r="B2059" s="100" t="s">
        <v>39587</v>
      </c>
      <c r="C2059" s="100" t="s">
        <v>36117</v>
      </c>
      <c r="D2059" s="100" t="s">
        <v>35741</v>
      </c>
      <c r="E2059" s="103" t="s">
        <v>39588</v>
      </c>
    </row>
    <row r="2060" ht="14.25" customHeight="1">
      <c r="A2060" s="100">
        <v>40937.0</v>
      </c>
      <c r="B2060" s="100" t="s">
        <v>39589</v>
      </c>
      <c r="C2060" s="100" t="s">
        <v>36120</v>
      </c>
      <c r="D2060" s="100" t="s">
        <v>35741</v>
      </c>
      <c r="E2060" s="103" t="s">
        <v>39590</v>
      </c>
    </row>
    <row r="2061" ht="14.25" customHeight="1">
      <c r="A2061" s="100">
        <v>34782.0</v>
      </c>
      <c r="B2061" s="100" t="s">
        <v>39591</v>
      </c>
      <c r="C2061" s="100" t="s">
        <v>36117</v>
      </c>
      <c r="D2061" s="100" t="s">
        <v>35741</v>
      </c>
      <c r="E2061" s="103" t="s">
        <v>39592</v>
      </c>
    </row>
    <row r="2062" ht="14.25" customHeight="1">
      <c r="A2062" s="100">
        <v>40938.0</v>
      </c>
      <c r="B2062" s="100" t="s">
        <v>39593</v>
      </c>
      <c r="C2062" s="100" t="s">
        <v>36120</v>
      </c>
      <c r="D2062" s="100" t="s">
        <v>35741</v>
      </c>
      <c r="E2062" s="103" t="s">
        <v>39594</v>
      </c>
    </row>
    <row r="2063" ht="14.25" customHeight="1">
      <c r="A2063" s="100">
        <v>34783.0</v>
      </c>
      <c r="B2063" s="100" t="s">
        <v>39595</v>
      </c>
      <c r="C2063" s="100" t="s">
        <v>36117</v>
      </c>
      <c r="D2063" s="100" t="s">
        <v>35741</v>
      </c>
      <c r="E2063" s="103" t="s">
        <v>39596</v>
      </c>
    </row>
    <row r="2064" ht="14.25" customHeight="1">
      <c r="A2064" s="100">
        <v>40939.0</v>
      </c>
      <c r="B2064" s="100" t="s">
        <v>39597</v>
      </c>
      <c r="C2064" s="100" t="s">
        <v>36120</v>
      </c>
      <c r="D2064" s="100" t="s">
        <v>35741</v>
      </c>
      <c r="E2064" s="103" t="s">
        <v>39598</v>
      </c>
    </row>
    <row r="2065" ht="14.25" customHeight="1">
      <c r="A2065" s="100">
        <v>34785.0</v>
      </c>
      <c r="B2065" s="100" t="s">
        <v>39599</v>
      </c>
      <c r="C2065" s="100" t="s">
        <v>36117</v>
      </c>
      <c r="D2065" s="100" t="s">
        <v>35741</v>
      </c>
      <c r="E2065" s="103" t="s">
        <v>39600</v>
      </c>
    </row>
    <row r="2066" ht="14.25" customHeight="1">
      <c r="A2066" s="100">
        <v>40940.0</v>
      </c>
      <c r="B2066" s="100" t="s">
        <v>39601</v>
      </c>
      <c r="C2066" s="100" t="s">
        <v>36120</v>
      </c>
      <c r="D2066" s="100" t="s">
        <v>35741</v>
      </c>
      <c r="E2066" s="103" t="s">
        <v>39602</v>
      </c>
    </row>
    <row r="2067" ht="14.25" customHeight="1">
      <c r="A2067" s="100">
        <v>38403.0</v>
      </c>
      <c r="B2067" s="100" t="s">
        <v>39603</v>
      </c>
      <c r="C2067" s="100" t="s">
        <v>35740</v>
      </c>
      <c r="D2067" s="100" t="s">
        <v>35741</v>
      </c>
      <c r="E2067" s="103" t="s">
        <v>39604</v>
      </c>
    </row>
    <row r="2068" ht="14.25" customHeight="1">
      <c r="A2068" s="100">
        <v>43482.0</v>
      </c>
      <c r="B2068" s="100" t="s">
        <v>39605</v>
      </c>
      <c r="C2068" s="100" t="s">
        <v>36117</v>
      </c>
      <c r="D2068" s="100" t="s">
        <v>35737</v>
      </c>
      <c r="E2068" s="103" t="s">
        <v>38159</v>
      </c>
    </row>
    <row r="2069" ht="14.25" customHeight="1">
      <c r="A2069" s="100">
        <v>43494.0</v>
      </c>
      <c r="B2069" s="100" t="s">
        <v>39606</v>
      </c>
      <c r="C2069" s="100" t="s">
        <v>36120</v>
      </c>
      <c r="D2069" s="100" t="s">
        <v>35737</v>
      </c>
      <c r="E2069" s="103" t="s">
        <v>39607</v>
      </c>
    </row>
    <row r="2070" ht="14.25" customHeight="1">
      <c r="A2070" s="100">
        <v>43483.0</v>
      </c>
      <c r="B2070" s="100" t="s">
        <v>39608</v>
      </c>
      <c r="C2070" s="100" t="s">
        <v>36117</v>
      </c>
      <c r="D2070" s="100" t="s">
        <v>35737</v>
      </c>
      <c r="E2070" s="103" t="s">
        <v>38144</v>
      </c>
    </row>
    <row r="2071" ht="14.25" customHeight="1">
      <c r="A2071" s="100">
        <v>43495.0</v>
      </c>
      <c r="B2071" s="100" t="s">
        <v>39609</v>
      </c>
      <c r="C2071" s="100" t="s">
        <v>36120</v>
      </c>
      <c r="D2071" s="100" t="s">
        <v>35737</v>
      </c>
      <c r="E2071" s="103" t="s">
        <v>39610</v>
      </c>
    </row>
    <row r="2072" ht="14.25" customHeight="1">
      <c r="A2072" s="100">
        <v>43484.0</v>
      </c>
      <c r="B2072" s="100" t="s">
        <v>39611</v>
      </c>
      <c r="C2072" s="100" t="s">
        <v>36117</v>
      </c>
      <c r="D2072" s="100" t="s">
        <v>35737</v>
      </c>
      <c r="E2072" s="103" t="s">
        <v>36442</v>
      </c>
    </row>
    <row r="2073" ht="14.25" customHeight="1">
      <c r="A2073" s="100">
        <v>43496.0</v>
      </c>
      <c r="B2073" s="100" t="s">
        <v>39612</v>
      </c>
      <c r="C2073" s="100" t="s">
        <v>36120</v>
      </c>
      <c r="D2073" s="100" t="s">
        <v>35737</v>
      </c>
      <c r="E2073" s="103" t="s">
        <v>39613</v>
      </c>
    </row>
    <row r="2074" ht="14.25" customHeight="1">
      <c r="A2074" s="100">
        <v>43485.0</v>
      </c>
      <c r="B2074" s="100" t="s">
        <v>39614</v>
      </c>
      <c r="C2074" s="100" t="s">
        <v>36117</v>
      </c>
      <c r="D2074" s="100" t="s">
        <v>35737</v>
      </c>
      <c r="E2074" s="103" t="s">
        <v>35842</v>
      </c>
    </row>
    <row r="2075" ht="14.25" customHeight="1">
      <c r="A2075" s="100">
        <v>43497.0</v>
      </c>
      <c r="B2075" s="100" t="s">
        <v>39615</v>
      </c>
      <c r="C2075" s="100" t="s">
        <v>36120</v>
      </c>
      <c r="D2075" s="100" t="s">
        <v>35737</v>
      </c>
      <c r="E2075" s="103" t="s">
        <v>39616</v>
      </c>
    </row>
    <row r="2076" ht="14.25" customHeight="1">
      <c r="A2076" s="100">
        <v>43487.0</v>
      </c>
      <c r="B2076" s="100" t="s">
        <v>39617</v>
      </c>
      <c r="C2076" s="100" t="s">
        <v>36117</v>
      </c>
      <c r="D2076" s="100" t="s">
        <v>35737</v>
      </c>
      <c r="E2076" s="103" t="s">
        <v>37869</v>
      </c>
    </row>
    <row r="2077" ht="14.25" customHeight="1">
      <c r="A2077" s="100">
        <v>43499.0</v>
      </c>
      <c r="B2077" s="100" t="s">
        <v>39618</v>
      </c>
      <c r="C2077" s="100" t="s">
        <v>36120</v>
      </c>
      <c r="D2077" s="100" t="s">
        <v>35737</v>
      </c>
      <c r="E2077" s="103" t="s">
        <v>39619</v>
      </c>
    </row>
    <row r="2078" ht="14.25" customHeight="1">
      <c r="A2078" s="100">
        <v>43486.0</v>
      </c>
      <c r="B2078" s="100" t="s">
        <v>39620</v>
      </c>
      <c r="C2078" s="100" t="s">
        <v>36117</v>
      </c>
      <c r="D2078" s="100" t="s">
        <v>35737</v>
      </c>
      <c r="E2078" s="103" t="s">
        <v>36488</v>
      </c>
    </row>
    <row r="2079" ht="14.25" customHeight="1">
      <c r="A2079" s="100">
        <v>43498.0</v>
      </c>
      <c r="B2079" s="100" t="s">
        <v>39621</v>
      </c>
      <c r="C2079" s="100" t="s">
        <v>36120</v>
      </c>
      <c r="D2079" s="100" t="s">
        <v>35737</v>
      </c>
      <c r="E2079" s="103" t="s">
        <v>39622</v>
      </c>
    </row>
    <row r="2080" ht="14.25" customHeight="1">
      <c r="A2080" s="100">
        <v>43488.0</v>
      </c>
      <c r="B2080" s="100" t="s">
        <v>39623</v>
      </c>
      <c r="C2080" s="100" t="s">
        <v>36117</v>
      </c>
      <c r="D2080" s="100" t="s">
        <v>35737</v>
      </c>
      <c r="E2080" s="103" t="s">
        <v>35855</v>
      </c>
    </row>
    <row r="2081" ht="14.25" customHeight="1">
      <c r="A2081" s="100">
        <v>43500.0</v>
      </c>
      <c r="B2081" s="100" t="s">
        <v>39624</v>
      </c>
      <c r="C2081" s="100" t="s">
        <v>36120</v>
      </c>
      <c r="D2081" s="100" t="s">
        <v>35737</v>
      </c>
      <c r="E2081" s="103" t="s">
        <v>39625</v>
      </c>
    </row>
    <row r="2082" ht="14.25" customHeight="1">
      <c r="A2082" s="100">
        <v>43489.0</v>
      </c>
      <c r="B2082" s="100" t="s">
        <v>39626</v>
      </c>
      <c r="C2082" s="100" t="s">
        <v>36117</v>
      </c>
      <c r="D2082" s="100" t="s">
        <v>35737</v>
      </c>
      <c r="E2082" s="103" t="s">
        <v>39627</v>
      </c>
    </row>
    <row r="2083" ht="14.25" customHeight="1">
      <c r="A2083" s="100">
        <v>43501.0</v>
      </c>
      <c r="B2083" s="100" t="s">
        <v>39628</v>
      </c>
      <c r="C2083" s="100" t="s">
        <v>36120</v>
      </c>
      <c r="D2083" s="100" t="s">
        <v>35737</v>
      </c>
      <c r="E2083" s="103" t="s">
        <v>39629</v>
      </c>
    </row>
    <row r="2084" ht="14.25" customHeight="1">
      <c r="A2084" s="100">
        <v>43490.0</v>
      </c>
      <c r="B2084" s="100" t="s">
        <v>39630</v>
      </c>
      <c r="C2084" s="100" t="s">
        <v>36117</v>
      </c>
      <c r="D2084" s="100" t="s">
        <v>35737</v>
      </c>
      <c r="E2084" s="103" t="s">
        <v>37686</v>
      </c>
    </row>
    <row r="2085" ht="14.25" customHeight="1">
      <c r="A2085" s="100">
        <v>43502.0</v>
      </c>
      <c r="B2085" s="100" t="s">
        <v>39631</v>
      </c>
      <c r="C2085" s="100" t="s">
        <v>36120</v>
      </c>
      <c r="D2085" s="100" t="s">
        <v>35737</v>
      </c>
      <c r="E2085" s="103" t="s">
        <v>39632</v>
      </c>
    </row>
    <row r="2086" ht="14.25" customHeight="1">
      <c r="A2086" s="100">
        <v>43491.0</v>
      </c>
      <c r="B2086" s="100" t="s">
        <v>39633</v>
      </c>
      <c r="C2086" s="100" t="s">
        <v>36117</v>
      </c>
      <c r="D2086" s="100" t="s">
        <v>35737</v>
      </c>
      <c r="E2086" s="103" t="s">
        <v>37580</v>
      </c>
    </row>
    <row r="2087" ht="14.25" customHeight="1">
      <c r="A2087" s="100">
        <v>43503.0</v>
      </c>
      <c r="B2087" s="100" t="s">
        <v>39634</v>
      </c>
      <c r="C2087" s="100" t="s">
        <v>36120</v>
      </c>
      <c r="D2087" s="100" t="s">
        <v>35737</v>
      </c>
      <c r="E2087" s="103" t="s">
        <v>39635</v>
      </c>
    </row>
    <row r="2088" ht="14.25" customHeight="1">
      <c r="A2088" s="100">
        <v>43492.0</v>
      </c>
      <c r="B2088" s="100" t="s">
        <v>39636</v>
      </c>
      <c r="C2088" s="100" t="s">
        <v>36117</v>
      </c>
      <c r="D2088" s="100" t="s">
        <v>35737</v>
      </c>
      <c r="E2088" s="103" t="s">
        <v>36198</v>
      </c>
    </row>
    <row r="2089" ht="14.25" customHeight="1">
      <c r="A2089" s="100">
        <v>43504.0</v>
      </c>
      <c r="B2089" s="100" t="s">
        <v>39637</v>
      </c>
      <c r="C2089" s="100" t="s">
        <v>36120</v>
      </c>
      <c r="D2089" s="100" t="s">
        <v>35737</v>
      </c>
      <c r="E2089" s="103" t="s">
        <v>39638</v>
      </c>
    </row>
    <row r="2090" ht="14.25" customHeight="1">
      <c r="A2090" s="100">
        <v>43493.0</v>
      </c>
      <c r="B2090" s="100" t="s">
        <v>39639</v>
      </c>
      <c r="C2090" s="100" t="s">
        <v>36117</v>
      </c>
      <c r="D2090" s="100" t="s">
        <v>35737</v>
      </c>
      <c r="E2090" s="103" t="s">
        <v>37452</v>
      </c>
    </row>
    <row r="2091" ht="14.25" customHeight="1">
      <c r="A2091" s="100">
        <v>43505.0</v>
      </c>
      <c r="B2091" s="100" t="s">
        <v>39640</v>
      </c>
      <c r="C2091" s="100" t="s">
        <v>36120</v>
      </c>
      <c r="D2091" s="100" t="s">
        <v>35737</v>
      </c>
      <c r="E2091" s="103" t="s">
        <v>39641</v>
      </c>
    </row>
    <row r="2092" ht="14.25" customHeight="1">
      <c r="A2092" s="100">
        <v>37774.0</v>
      </c>
      <c r="B2092" s="100" t="s">
        <v>39642</v>
      </c>
      <c r="C2092" s="100" t="s">
        <v>35740</v>
      </c>
      <c r="D2092" s="100" t="s">
        <v>35767</v>
      </c>
      <c r="E2092" s="103" t="s">
        <v>39643</v>
      </c>
    </row>
    <row r="2093" ht="14.25" customHeight="1">
      <c r="A2093" s="100">
        <v>38630.0</v>
      </c>
      <c r="B2093" s="100" t="s">
        <v>39644</v>
      </c>
      <c r="C2093" s="100" t="s">
        <v>35740</v>
      </c>
      <c r="D2093" s="100" t="s">
        <v>35741</v>
      </c>
      <c r="E2093" s="103" t="s">
        <v>39645</v>
      </c>
    </row>
    <row r="2094" ht="14.25" customHeight="1">
      <c r="A2094" s="100">
        <v>38629.0</v>
      </c>
      <c r="B2094" s="100" t="s">
        <v>39646</v>
      </c>
      <c r="C2094" s="100" t="s">
        <v>35740</v>
      </c>
      <c r="D2094" s="100" t="s">
        <v>35741</v>
      </c>
      <c r="E2094" s="103" t="s">
        <v>39647</v>
      </c>
    </row>
    <row r="2095" ht="14.25" customHeight="1">
      <c r="A2095" s="100">
        <v>38476.0</v>
      </c>
      <c r="B2095" s="100" t="s">
        <v>39648</v>
      </c>
      <c r="C2095" s="100" t="s">
        <v>35740</v>
      </c>
      <c r="D2095" s="100" t="s">
        <v>35741</v>
      </c>
      <c r="E2095" s="103" t="s">
        <v>39649</v>
      </c>
    </row>
    <row r="2096" ht="14.25" customHeight="1">
      <c r="A2096" s="100">
        <v>38477.0</v>
      </c>
      <c r="B2096" s="100" t="s">
        <v>39650</v>
      </c>
      <c r="C2096" s="100" t="s">
        <v>35740</v>
      </c>
      <c r="D2096" s="100" t="s">
        <v>35741</v>
      </c>
      <c r="E2096" s="103" t="s">
        <v>39651</v>
      </c>
    </row>
    <row r="2097" ht="14.25" customHeight="1">
      <c r="A2097" s="100">
        <v>40635.0</v>
      </c>
      <c r="B2097" s="100" t="s">
        <v>39652</v>
      </c>
      <c r="C2097" s="100" t="s">
        <v>35740</v>
      </c>
      <c r="D2097" s="100" t="s">
        <v>35767</v>
      </c>
      <c r="E2097" s="103" t="s">
        <v>39653</v>
      </c>
    </row>
    <row r="2098" ht="14.25" customHeight="1">
      <c r="A2098" s="100">
        <v>36483.0</v>
      </c>
      <c r="B2098" s="100" t="s">
        <v>39654</v>
      </c>
      <c r="C2098" s="100" t="s">
        <v>35740</v>
      </c>
      <c r="D2098" s="100" t="s">
        <v>35767</v>
      </c>
      <c r="E2098" s="103" t="s">
        <v>39655</v>
      </c>
    </row>
    <row r="2099" ht="14.25" customHeight="1">
      <c r="A2099" s="100">
        <v>14525.0</v>
      </c>
      <c r="B2099" s="100" t="s">
        <v>39656</v>
      </c>
      <c r="C2099" s="100" t="s">
        <v>35740</v>
      </c>
      <c r="D2099" s="100" t="s">
        <v>35767</v>
      </c>
      <c r="E2099" s="103" t="s">
        <v>39657</v>
      </c>
    </row>
    <row r="2100" ht="14.25" customHeight="1">
      <c r="A2100" s="100">
        <v>36482.0</v>
      </c>
      <c r="B2100" s="100" t="s">
        <v>39658</v>
      </c>
      <c r="C2100" s="100" t="s">
        <v>35740</v>
      </c>
      <c r="D2100" s="100" t="s">
        <v>35767</v>
      </c>
      <c r="E2100" s="103" t="s">
        <v>39659</v>
      </c>
    </row>
    <row r="2101" ht="14.25" customHeight="1">
      <c r="A2101" s="100">
        <v>36408.0</v>
      </c>
      <c r="B2101" s="100" t="s">
        <v>39660</v>
      </c>
      <c r="C2101" s="100" t="s">
        <v>35740</v>
      </c>
      <c r="D2101" s="100" t="s">
        <v>35767</v>
      </c>
      <c r="E2101" s="103" t="s">
        <v>39661</v>
      </c>
    </row>
    <row r="2102" ht="14.25" customHeight="1">
      <c r="A2102" s="100">
        <v>2723.0</v>
      </c>
      <c r="B2102" s="100" t="s">
        <v>39662</v>
      </c>
      <c r="C2102" s="100" t="s">
        <v>35740</v>
      </c>
      <c r="D2102" s="100" t="s">
        <v>35767</v>
      </c>
      <c r="E2102" s="103" t="s">
        <v>39663</v>
      </c>
    </row>
    <row r="2103" ht="14.25" customHeight="1">
      <c r="A2103" s="100">
        <v>36481.0</v>
      </c>
      <c r="B2103" s="100" t="s">
        <v>39664</v>
      </c>
      <c r="C2103" s="100" t="s">
        <v>35740</v>
      </c>
      <c r="D2103" s="100" t="s">
        <v>35767</v>
      </c>
      <c r="E2103" s="103" t="s">
        <v>39665</v>
      </c>
    </row>
    <row r="2104" ht="14.25" customHeight="1">
      <c r="A2104" s="100">
        <v>10685.0</v>
      </c>
      <c r="B2104" s="100" t="s">
        <v>39666</v>
      </c>
      <c r="C2104" s="100" t="s">
        <v>35740</v>
      </c>
      <c r="D2104" s="100" t="s">
        <v>35767</v>
      </c>
      <c r="E2104" s="103" t="s">
        <v>39667</v>
      </c>
    </row>
    <row r="2105" ht="14.25" customHeight="1">
      <c r="A2105" s="100">
        <v>40636.0</v>
      </c>
      <c r="B2105" s="100" t="s">
        <v>39668</v>
      </c>
      <c r="C2105" s="100" t="s">
        <v>35740</v>
      </c>
      <c r="D2105" s="100" t="s">
        <v>35767</v>
      </c>
      <c r="E2105" s="103" t="s">
        <v>39669</v>
      </c>
    </row>
    <row r="2106" ht="14.25" customHeight="1">
      <c r="A2106" s="100">
        <v>4111.0</v>
      </c>
      <c r="B2106" s="100" t="s">
        <v>39670</v>
      </c>
      <c r="C2106" s="100" t="s">
        <v>35740</v>
      </c>
      <c r="D2106" s="100" t="s">
        <v>35741</v>
      </c>
      <c r="E2106" s="103" t="s">
        <v>39671</v>
      </c>
    </row>
    <row r="2107" ht="14.25" customHeight="1">
      <c r="A2107" s="100">
        <v>26021.0</v>
      </c>
      <c r="B2107" s="100" t="s">
        <v>39672</v>
      </c>
      <c r="C2107" s="100" t="s">
        <v>35740</v>
      </c>
      <c r="D2107" s="100" t="s">
        <v>35741</v>
      </c>
      <c r="E2107" s="103" t="s">
        <v>39673</v>
      </c>
    </row>
    <row r="2108" ht="14.25" customHeight="1">
      <c r="A2108" s="100">
        <v>12.0</v>
      </c>
      <c r="B2108" s="100" t="s">
        <v>39674</v>
      </c>
      <c r="C2108" s="100" t="s">
        <v>35740</v>
      </c>
      <c r="D2108" s="100" t="s">
        <v>35737</v>
      </c>
      <c r="E2108" s="103" t="s">
        <v>39675</v>
      </c>
    </row>
    <row r="2109" ht="14.25" customHeight="1">
      <c r="A2109" s="100">
        <v>37554.0</v>
      </c>
      <c r="B2109" s="100" t="s">
        <v>39676</v>
      </c>
      <c r="C2109" s="100" t="s">
        <v>35740</v>
      </c>
      <c r="D2109" s="100" t="s">
        <v>35741</v>
      </c>
      <c r="E2109" s="103" t="s">
        <v>39677</v>
      </c>
    </row>
    <row r="2110" ht="14.25" customHeight="1">
      <c r="A2110" s="100">
        <v>37555.0</v>
      </c>
      <c r="B2110" s="100" t="s">
        <v>39678</v>
      </c>
      <c r="C2110" s="100" t="s">
        <v>35740</v>
      </c>
      <c r="D2110" s="100" t="s">
        <v>35741</v>
      </c>
      <c r="E2110" s="103" t="s">
        <v>39679</v>
      </c>
    </row>
    <row r="2111" ht="14.25" customHeight="1">
      <c r="A2111" s="100">
        <v>10902.0</v>
      </c>
      <c r="B2111" s="100" t="s">
        <v>39680</v>
      </c>
      <c r="C2111" s="100" t="s">
        <v>35740</v>
      </c>
      <c r="D2111" s="100" t="s">
        <v>35741</v>
      </c>
      <c r="E2111" s="103" t="s">
        <v>39681</v>
      </c>
    </row>
    <row r="2112" ht="14.25" customHeight="1">
      <c r="A2112" s="100">
        <v>20965.0</v>
      </c>
      <c r="B2112" s="100" t="s">
        <v>39682</v>
      </c>
      <c r="C2112" s="100" t="s">
        <v>35740</v>
      </c>
      <c r="D2112" s="100" t="s">
        <v>35741</v>
      </c>
      <c r="E2112" s="103" t="s">
        <v>39683</v>
      </c>
    </row>
    <row r="2113" ht="14.25" customHeight="1">
      <c r="A2113" s="100">
        <v>20966.0</v>
      </c>
      <c r="B2113" s="100" t="s">
        <v>39684</v>
      </c>
      <c r="C2113" s="100" t="s">
        <v>35740</v>
      </c>
      <c r="D2113" s="100" t="s">
        <v>35741</v>
      </c>
      <c r="E2113" s="103" t="s">
        <v>39685</v>
      </c>
    </row>
    <row r="2114" ht="14.25" customHeight="1">
      <c r="A2114" s="100">
        <v>10903.0</v>
      </c>
      <c r="B2114" s="100" t="s">
        <v>39686</v>
      </c>
      <c r="C2114" s="100" t="s">
        <v>35740</v>
      </c>
      <c r="D2114" s="100" t="s">
        <v>35741</v>
      </c>
      <c r="E2114" s="103" t="s">
        <v>36206</v>
      </c>
    </row>
    <row r="2115" ht="14.25" customHeight="1">
      <c r="A2115" s="100">
        <v>20967.0</v>
      </c>
      <c r="B2115" s="100" t="s">
        <v>39687</v>
      </c>
      <c r="C2115" s="100" t="s">
        <v>35740</v>
      </c>
      <c r="D2115" s="100" t="s">
        <v>35741</v>
      </c>
      <c r="E2115" s="103" t="s">
        <v>36206</v>
      </c>
    </row>
    <row r="2116" ht="14.25" customHeight="1">
      <c r="A2116" s="100">
        <v>20968.0</v>
      </c>
      <c r="B2116" s="100" t="s">
        <v>39688</v>
      </c>
      <c r="C2116" s="100" t="s">
        <v>35740</v>
      </c>
      <c r="D2116" s="100" t="s">
        <v>35741</v>
      </c>
      <c r="E2116" s="103" t="s">
        <v>39689</v>
      </c>
    </row>
    <row r="2117" ht="14.25" customHeight="1">
      <c r="A2117" s="100">
        <v>11359.0</v>
      </c>
      <c r="B2117" s="100" t="s">
        <v>39690</v>
      </c>
      <c r="C2117" s="100" t="s">
        <v>35740</v>
      </c>
      <c r="D2117" s="100" t="s">
        <v>35737</v>
      </c>
      <c r="E2117" s="103" t="s">
        <v>39691</v>
      </c>
    </row>
    <row r="2118" ht="14.25" customHeight="1">
      <c r="A2118" s="100">
        <v>39017.0</v>
      </c>
      <c r="B2118" s="100" t="s">
        <v>39692</v>
      </c>
      <c r="C2118" s="100" t="s">
        <v>35740</v>
      </c>
      <c r="D2118" s="100" t="s">
        <v>35741</v>
      </c>
      <c r="E2118" s="103" t="s">
        <v>38567</v>
      </c>
    </row>
    <row r="2119" ht="14.25" customHeight="1">
      <c r="A2119" s="100">
        <v>39315.0</v>
      </c>
      <c r="B2119" s="100" t="s">
        <v>39693</v>
      </c>
      <c r="C2119" s="100" t="s">
        <v>35740</v>
      </c>
      <c r="D2119" s="100" t="s">
        <v>35741</v>
      </c>
      <c r="E2119" s="103" t="s">
        <v>39694</v>
      </c>
    </row>
    <row r="2120" ht="14.25" customHeight="1">
      <c r="A2120" s="100">
        <v>39016.0</v>
      </c>
      <c r="B2120" s="100" t="s">
        <v>39695</v>
      </c>
      <c r="C2120" s="100" t="s">
        <v>35740</v>
      </c>
      <c r="D2120" s="100" t="s">
        <v>35741</v>
      </c>
      <c r="E2120" s="103" t="s">
        <v>39694</v>
      </c>
    </row>
    <row r="2121" ht="14.25" customHeight="1">
      <c r="A2121" s="100">
        <v>40432.0</v>
      </c>
      <c r="B2121" s="100" t="s">
        <v>39696</v>
      </c>
      <c r="C2121" s="100" t="s">
        <v>35740</v>
      </c>
      <c r="D2121" s="100" t="s">
        <v>35741</v>
      </c>
      <c r="E2121" s="103" t="s">
        <v>38155</v>
      </c>
    </row>
    <row r="2122" ht="14.25" customHeight="1">
      <c r="A2122" s="100">
        <v>39481.0</v>
      </c>
      <c r="B2122" s="100" t="s">
        <v>39697</v>
      </c>
      <c r="C2122" s="100" t="s">
        <v>35740</v>
      </c>
      <c r="D2122" s="100" t="s">
        <v>35741</v>
      </c>
      <c r="E2122" s="103" t="s">
        <v>36838</v>
      </c>
    </row>
    <row r="2123" ht="14.25" customHeight="1">
      <c r="A2123" s="100">
        <v>40433.0</v>
      </c>
      <c r="B2123" s="100" t="s">
        <v>39698</v>
      </c>
      <c r="C2123" s="100" t="s">
        <v>35740</v>
      </c>
      <c r="D2123" s="100" t="s">
        <v>35741</v>
      </c>
      <c r="E2123" s="103" t="s">
        <v>39699</v>
      </c>
    </row>
    <row r="2124" ht="14.25" customHeight="1">
      <c r="A2124" s="100">
        <v>20219.0</v>
      </c>
      <c r="B2124" s="100" t="s">
        <v>39700</v>
      </c>
      <c r="C2124" s="100" t="s">
        <v>35740</v>
      </c>
      <c r="D2124" s="100" t="s">
        <v>35767</v>
      </c>
      <c r="E2124" s="103" t="s">
        <v>39701</v>
      </c>
    </row>
    <row r="2125" ht="14.25" customHeight="1">
      <c r="A2125" s="100">
        <v>36484.0</v>
      </c>
      <c r="B2125" s="100" t="s">
        <v>39702</v>
      </c>
      <c r="C2125" s="100" t="s">
        <v>35740</v>
      </c>
      <c r="D2125" s="100" t="s">
        <v>35767</v>
      </c>
      <c r="E2125" s="103" t="s">
        <v>39703</v>
      </c>
    </row>
    <row r="2126" ht="14.25" customHeight="1">
      <c r="A2126" s="100">
        <v>38367.0</v>
      </c>
      <c r="B2126" s="100" t="s">
        <v>39704</v>
      </c>
      <c r="C2126" s="100" t="s">
        <v>35740</v>
      </c>
      <c r="D2126" s="100" t="s">
        <v>35741</v>
      </c>
      <c r="E2126" s="103" t="s">
        <v>39705</v>
      </c>
    </row>
    <row r="2127" ht="14.25" customHeight="1">
      <c r="A2127" s="100">
        <v>38368.0</v>
      </c>
      <c r="B2127" s="100" t="s">
        <v>39706</v>
      </c>
      <c r="C2127" s="100" t="s">
        <v>35740</v>
      </c>
      <c r="D2127" s="100" t="s">
        <v>35741</v>
      </c>
      <c r="E2127" s="103" t="s">
        <v>38871</v>
      </c>
    </row>
    <row r="2128" ht="14.25" customHeight="1">
      <c r="A2128" s="100">
        <v>38091.0</v>
      </c>
      <c r="B2128" s="100" t="s">
        <v>39707</v>
      </c>
      <c r="C2128" s="100" t="s">
        <v>35740</v>
      </c>
      <c r="D2128" s="100" t="s">
        <v>35741</v>
      </c>
      <c r="E2128" s="103" t="s">
        <v>39708</v>
      </c>
    </row>
    <row r="2129" ht="14.25" customHeight="1">
      <c r="A2129" s="100">
        <v>38095.0</v>
      </c>
      <c r="B2129" s="100" t="s">
        <v>39709</v>
      </c>
      <c r="C2129" s="100" t="s">
        <v>35740</v>
      </c>
      <c r="D2129" s="100" t="s">
        <v>35741</v>
      </c>
      <c r="E2129" s="103" t="s">
        <v>36826</v>
      </c>
    </row>
    <row r="2130" ht="14.25" customHeight="1">
      <c r="A2130" s="100">
        <v>38092.0</v>
      </c>
      <c r="B2130" s="100" t="s">
        <v>39710</v>
      </c>
      <c r="C2130" s="100" t="s">
        <v>35740</v>
      </c>
      <c r="D2130" s="100" t="s">
        <v>35741</v>
      </c>
      <c r="E2130" s="103" t="s">
        <v>36547</v>
      </c>
    </row>
    <row r="2131" ht="14.25" customHeight="1">
      <c r="A2131" s="100">
        <v>38093.0</v>
      </c>
      <c r="B2131" s="100" t="s">
        <v>39711</v>
      </c>
      <c r="C2131" s="100" t="s">
        <v>35740</v>
      </c>
      <c r="D2131" s="100" t="s">
        <v>35741</v>
      </c>
      <c r="E2131" s="103" t="s">
        <v>37781</v>
      </c>
    </row>
    <row r="2132" ht="14.25" customHeight="1">
      <c r="A2132" s="100">
        <v>38096.0</v>
      </c>
      <c r="B2132" s="100" t="s">
        <v>39712</v>
      </c>
      <c r="C2132" s="100" t="s">
        <v>35740</v>
      </c>
      <c r="D2132" s="100" t="s">
        <v>35741</v>
      </c>
      <c r="E2132" s="103" t="s">
        <v>39713</v>
      </c>
    </row>
    <row r="2133" ht="14.25" customHeight="1">
      <c r="A2133" s="100">
        <v>38094.0</v>
      </c>
      <c r="B2133" s="100" t="s">
        <v>39714</v>
      </c>
      <c r="C2133" s="100" t="s">
        <v>35740</v>
      </c>
      <c r="D2133" s="100" t="s">
        <v>35741</v>
      </c>
      <c r="E2133" s="103" t="s">
        <v>39541</v>
      </c>
    </row>
    <row r="2134" ht="14.25" customHeight="1">
      <c r="A2134" s="100">
        <v>38097.0</v>
      </c>
      <c r="B2134" s="100" t="s">
        <v>39715</v>
      </c>
      <c r="C2134" s="100" t="s">
        <v>35740</v>
      </c>
      <c r="D2134" s="100" t="s">
        <v>35741</v>
      </c>
      <c r="E2134" s="103" t="s">
        <v>36552</v>
      </c>
    </row>
    <row r="2135" ht="14.25" customHeight="1">
      <c r="A2135" s="100">
        <v>38098.0</v>
      </c>
      <c r="B2135" s="100" t="s">
        <v>39716</v>
      </c>
      <c r="C2135" s="100" t="s">
        <v>35740</v>
      </c>
      <c r="D2135" s="100" t="s">
        <v>35741</v>
      </c>
      <c r="E2135" s="103" t="s">
        <v>36552</v>
      </c>
    </row>
    <row r="2136" ht="14.25" customHeight="1">
      <c r="A2136" s="100">
        <v>11186.0</v>
      </c>
      <c r="B2136" s="100" t="s">
        <v>39717</v>
      </c>
      <c r="C2136" s="100" t="s">
        <v>35736</v>
      </c>
      <c r="D2136" s="100" t="s">
        <v>35741</v>
      </c>
      <c r="E2136" s="103" t="s">
        <v>39718</v>
      </c>
    </row>
    <row r="2137" ht="14.25" customHeight="1">
      <c r="A2137" s="100">
        <v>11558.0</v>
      </c>
      <c r="B2137" s="100" t="s">
        <v>39719</v>
      </c>
      <c r="C2137" s="100" t="s">
        <v>36669</v>
      </c>
      <c r="D2137" s="100" t="s">
        <v>35741</v>
      </c>
      <c r="E2137" s="103" t="s">
        <v>39720</v>
      </c>
    </row>
    <row r="2138" ht="14.25" customHeight="1">
      <c r="A2138" s="100">
        <v>11557.0</v>
      </c>
      <c r="B2138" s="100" t="s">
        <v>39721</v>
      </c>
      <c r="C2138" s="100" t="s">
        <v>36669</v>
      </c>
      <c r="D2138" s="100" t="s">
        <v>35741</v>
      </c>
      <c r="E2138" s="103" t="s">
        <v>39722</v>
      </c>
    </row>
    <row r="2139" ht="14.25" customHeight="1">
      <c r="A2139" s="100">
        <v>2759.0</v>
      </c>
      <c r="B2139" s="100" t="s">
        <v>39723</v>
      </c>
      <c r="C2139" s="100" t="s">
        <v>35740</v>
      </c>
      <c r="D2139" s="100" t="s">
        <v>35767</v>
      </c>
      <c r="E2139" s="103" t="s">
        <v>39724</v>
      </c>
    </row>
    <row r="2140" ht="14.25" customHeight="1">
      <c r="A2140" s="100">
        <v>38124.0</v>
      </c>
      <c r="B2140" s="100" t="s">
        <v>39725</v>
      </c>
      <c r="C2140" s="100" t="s">
        <v>35740</v>
      </c>
      <c r="D2140" s="100" t="s">
        <v>35737</v>
      </c>
      <c r="E2140" s="103" t="s">
        <v>36573</v>
      </c>
    </row>
    <row r="2141" ht="14.25" customHeight="1">
      <c r="A2141" s="100">
        <v>38380.0</v>
      </c>
      <c r="B2141" s="100" t="s">
        <v>39726</v>
      </c>
      <c r="C2141" s="100" t="s">
        <v>35740</v>
      </c>
      <c r="D2141" s="100" t="s">
        <v>35741</v>
      </c>
      <c r="E2141" s="103" t="s">
        <v>39727</v>
      </c>
    </row>
    <row r="2142" ht="14.25" customHeight="1">
      <c r="A2142" s="100">
        <v>20059.0</v>
      </c>
      <c r="B2142" s="100" t="s">
        <v>39728</v>
      </c>
      <c r="C2142" s="100" t="s">
        <v>35740</v>
      </c>
      <c r="D2142" s="100" t="s">
        <v>35767</v>
      </c>
      <c r="E2142" s="103" t="s">
        <v>39729</v>
      </c>
    </row>
    <row r="2143" ht="14.25" customHeight="1">
      <c r="A2143" s="100">
        <v>42429.0</v>
      </c>
      <c r="B2143" s="100" t="s">
        <v>39730</v>
      </c>
      <c r="C2143" s="100" t="s">
        <v>35740</v>
      </c>
      <c r="D2143" s="100" t="s">
        <v>35767</v>
      </c>
      <c r="E2143" s="103" t="s">
        <v>39731</v>
      </c>
    </row>
    <row r="2144" ht="14.25" customHeight="1">
      <c r="A2144" s="100">
        <v>39616.0</v>
      </c>
      <c r="B2144" s="100" t="s">
        <v>39732</v>
      </c>
      <c r="C2144" s="100" t="s">
        <v>35740</v>
      </c>
      <c r="D2144" s="100" t="s">
        <v>35737</v>
      </c>
      <c r="E2144" s="103" t="s">
        <v>39733</v>
      </c>
    </row>
    <row r="2145" ht="14.25" customHeight="1">
      <c r="A2145" s="100">
        <v>39618.0</v>
      </c>
      <c r="B2145" s="100" t="s">
        <v>39734</v>
      </c>
      <c r="C2145" s="100" t="s">
        <v>35740</v>
      </c>
      <c r="D2145" s="100" t="s">
        <v>35741</v>
      </c>
      <c r="E2145" s="103" t="s">
        <v>39735</v>
      </c>
    </row>
    <row r="2146" ht="14.25" customHeight="1">
      <c r="A2146" s="100">
        <v>39619.0</v>
      </c>
      <c r="B2146" s="100" t="s">
        <v>39736</v>
      </c>
      <c r="C2146" s="100" t="s">
        <v>35740</v>
      </c>
      <c r="D2146" s="100" t="s">
        <v>35741</v>
      </c>
      <c r="E2146" s="103" t="s">
        <v>39737</v>
      </c>
    </row>
    <row r="2147" ht="14.25" customHeight="1">
      <c r="A2147" s="100">
        <v>39613.0</v>
      </c>
      <c r="B2147" s="100" t="s">
        <v>39738</v>
      </c>
      <c r="C2147" s="100" t="s">
        <v>35740</v>
      </c>
      <c r="D2147" s="100" t="s">
        <v>35741</v>
      </c>
      <c r="E2147" s="103" t="s">
        <v>39739</v>
      </c>
    </row>
    <row r="2148" ht="14.25" customHeight="1">
      <c r="A2148" s="100">
        <v>39614.0</v>
      </c>
      <c r="B2148" s="100" t="s">
        <v>39740</v>
      </c>
      <c r="C2148" s="100" t="s">
        <v>35740</v>
      </c>
      <c r="D2148" s="100" t="s">
        <v>35741</v>
      </c>
      <c r="E2148" s="103" t="s">
        <v>39741</v>
      </c>
    </row>
    <row r="2149" ht="14.25" customHeight="1">
      <c r="A2149" s="100">
        <v>38538.0</v>
      </c>
      <c r="B2149" s="100" t="s">
        <v>39742</v>
      </c>
      <c r="C2149" s="100" t="s">
        <v>35791</v>
      </c>
      <c r="D2149" s="100" t="s">
        <v>35767</v>
      </c>
      <c r="E2149" s="103" t="s">
        <v>39743</v>
      </c>
    </row>
    <row r="2150" ht="14.25" customHeight="1">
      <c r="A2150" s="100">
        <v>38539.0</v>
      </c>
      <c r="B2150" s="100" t="s">
        <v>39744</v>
      </c>
      <c r="C2150" s="100" t="s">
        <v>35791</v>
      </c>
      <c r="D2150" s="100" t="s">
        <v>35767</v>
      </c>
      <c r="E2150" s="103" t="s">
        <v>39745</v>
      </c>
    </row>
    <row r="2151" ht="14.25" customHeight="1">
      <c r="A2151" s="100">
        <v>38540.0</v>
      </c>
      <c r="B2151" s="100" t="s">
        <v>39746</v>
      </c>
      <c r="C2151" s="100" t="s">
        <v>35791</v>
      </c>
      <c r="D2151" s="100" t="s">
        <v>35767</v>
      </c>
      <c r="E2151" s="103" t="s">
        <v>39747</v>
      </c>
    </row>
    <row r="2152" ht="14.25" customHeight="1">
      <c r="A2152" s="100">
        <v>38384.0</v>
      </c>
      <c r="B2152" s="100" t="s">
        <v>39748</v>
      </c>
      <c r="C2152" s="100" t="s">
        <v>35740</v>
      </c>
      <c r="D2152" s="100" t="s">
        <v>35741</v>
      </c>
      <c r="E2152" s="103" t="s">
        <v>39749</v>
      </c>
    </row>
    <row r="2153" ht="14.25" customHeight="1">
      <c r="A2153" s="100">
        <v>13.0</v>
      </c>
      <c r="B2153" s="100" t="s">
        <v>39750</v>
      </c>
      <c r="C2153" s="100" t="s">
        <v>35889</v>
      </c>
      <c r="D2153" s="100" t="s">
        <v>35741</v>
      </c>
      <c r="E2153" s="103" t="s">
        <v>39024</v>
      </c>
    </row>
    <row r="2154" ht="14.25" customHeight="1">
      <c r="A2154" s="100">
        <v>2762.0</v>
      </c>
      <c r="B2154" s="100" t="s">
        <v>39751</v>
      </c>
      <c r="C2154" s="100" t="s">
        <v>35791</v>
      </c>
      <c r="D2154" s="100" t="s">
        <v>35767</v>
      </c>
      <c r="E2154" s="103" t="s">
        <v>39752</v>
      </c>
    </row>
    <row r="2155" ht="14.25" customHeight="1">
      <c r="A2155" s="100">
        <v>21142.0</v>
      </c>
      <c r="B2155" s="100" t="s">
        <v>39753</v>
      </c>
      <c r="C2155" s="100" t="s">
        <v>35740</v>
      </c>
      <c r="D2155" s="100" t="s">
        <v>35741</v>
      </c>
      <c r="E2155" s="103" t="s">
        <v>38509</v>
      </c>
    </row>
    <row r="2156" ht="14.25" customHeight="1">
      <c r="A2156" s="100">
        <v>12865.0</v>
      </c>
      <c r="B2156" s="100" t="s">
        <v>39754</v>
      </c>
      <c r="C2156" s="100" t="s">
        <v>36117</v>
      </c>
      <c r="D2156" s="100" t="s">
        <v>35741</v>
      </c>
      <c r="E2156" s="103" t="s">
        <v>39755</v>
      </c>
    </row>
    <row r="2157" ht="14.25" customHeight="1">
      <c r="A2157" s="100">
        <v>41074.0</v>
      </c>
      <c r="B2157" s="100" t="s">
        <v>39756</v>
      </c>
      <c r="C2157" s="100" t="s">
        <v>36120</v>
      </c>
      <c r="D2157" s="100" t="s">
        <v>35741</v>
      </c>
      <c r="E2157" s="103" t="s">
        <v>39757</v>
      </c>
    </row>
    <row r="2158" ht="14.25" customHeight="1">
      <c r="A2158" s="100">
        <v>4223.0</v>
      </c>
      <c r="B2158" s="100" t="s">
        <v>39758</v>
      </c>
      <c r="C2158" s="100" t="s">
        <v>35782</v>
      </c>
      <c r="D2158" s="100" t="s">
        <v>35737</v>
      </c>
      <c r="E2158" s="103" t="s">
        <v>39759</v>
      </c>
    </row>
    <row r="2159" ht="14.25" customHeight="1">
      <c r="A2159" s="100">
        <v>37372.0</v>
      </c>
      <c r="B2159" s="100" t="s">
        <v>39760</v>
      </c>
      <c r="C2159" s="100" t="s">
        <v>36117</v>
      </c>
      <c r="D2159" s="100" t="s">
        <v>35737</v>
      </c>
      <c r="E2159" s="103" t="s">
        <v>36488</v>
      </c>
    </row>
    <row r="2160" ht="14.25" customHeight="1">
      <c r="A2160" s="100">
        <v>40863.0</v>
      </c>
      <c r="B2160" s="100" t="s">
        <v>39761</v>
      </c>
      <c r="C2160" s="100" t="s">
        <v>36120</v>
      </c>
      <c r="D2160" s="100" t="s">
        <v>35737</v>
      </c>
      <c r="E2160" s="103" t="s">
        <v>39006</v>
      </c>
    </row>
    <row r="2161" ht="14.25" customHeight="1">
      <c r="A2161" s="100">
        <v>38475.0</v>
      </c>
      <c r="B2161" s="100" t="s">
        <v>39762</v>
      </c>
      <c r="C2161" s="100" t="s">
        <v>35740</v>
      </c>
      <c r="D2161" s="100" t="s">
        <v>35741</v>
      </c>
      <c r="E2161" s="103" t="s">
        <v>38673</v>
      </c>
    </row>
    <row r="2162" ht="14.25" customHeight="1">
      <c r="A2162" s="100">
        <v>38474.0</v>
      </c>
      <c r="B2162" s="100" t="s">
        <v>39763</v>
      </c>
      <c r="C2162" s="100" t="s">
        <v>35740</v>
      </c>
      <c r="D2162" s="100" t="s">
        <v>35741</v>
      </c>
      <c r="E2162" s="103" t="s">
        <v>39764</v>
      </c>
    </row>
    <row r="2163" ht="14.25" customHeight="1">
      <c r="A2163" s="100">
        <v>10886.0</v>
      </c>
      <c r="B2163" s="100" t="s">
        <v>39765</v>
      </c>
      <c r="C2163" s="100" t="s">
        <v>35740</v>
      </c>
      <c r="D2163" s="100" t="s">
        <v>35741</v>
      </c>
      <c r="E2163" s="103" t="s">
        <v>39766</v>
      </c>
    </row>
    <row r="2164" ht="14.25" customHeight="1">
      <c r="A2164" s="100">
        <v>10888.0</v>
      </c>
      <c r="B2164" s="100" t="s">
        <v>39767</v>
      </c>
      <c r="C2164" s="100" t="s">
        <v>35740</v>
      </c>
      <c r="D2164" s="100" t="s">
        <v>35741</v>
      </c>
      <c r="E2164" s="103" t="s">
        <v>39768</v>
      </c>
    </row>
    <row r="2165" ht="14.25" customHeight="1">
      <c r="A2165" s="100">
        <v>10889.0</v>
      </c>
      <c r="B2165" s="100" t="s">
        <v>39769</v>
      </c>
      <c r="C2165" s="100" t="s">
        <v>35740</v>
      </c>
      <c r="D2165" s="100" t="s">
        <v>35741</v>
      </c>
      <c r="E2165" s="103" t="s">
        <v>39770</v>
      </c>
    </row>
    <row r="2166" ht="14.25" customHeight="1">
      <c r="A2166" s="100">
        <v>10890.0</v>
      </c>
      <c r="B2166" s="100" t="s">
        <v>39771</v>
      </c>
      <c r="C2166" s="100" t="s">
        <v>35740</v>
      </c>
      <c r="D2166" s="100" t="s">
        <v>35741</v>
      </c>
      <c r="E2166" s="103" t="s">
        <v>39772</v>
      </c>
    </row>
    <row r="2167" ht="14.25" customHeight="1">
      <c r="A2167" s="100">
        <v>10891.0</v>
      </c>
      <c r="B2167" s="100" t="s">
        <v>39773</v>
      </c>
      <c r="C2167" s="100" t="s">
        <v>35740</v>
      </c>
      <c r="D2167" s="100" t="s">
        <v>35741</v>
      </c>
      <c r="E2167" s="103" t="s">
        <v>39774</v>
      </c>
    </row>
    <row r="2168" ht="14.25" customHeight="1">
      <c r="A2168" s="100">
        <v>10892.0</v>
      </c>
      <c r="B2168" s="100" t="s">
        <v>39775</v>
      </c>
      <c r="C2168" s="100" t="s">
        <v>35740</v>
      </c>
      <c r="D2168" s="100" t="s">
        <v>35737</v>
      </c>
      <c r="E2168" s="103" t="s">
        <v>39776</v>
      </c>
    </row>
    <row r="2169" ht="14.25" customHeight="1">
      <c r="A2169" s="100">
        <v>20977.0</v>
      </c>
      <c r="B2169" s="100" t="s">
        <v>39777</v>
      </c>
      <c r="C2169" s="100" t="s">
        <v>35740</v>
      </c>
      <c r="D2169" s="100" t="s">
        <v>35741</v>
      </c>
      <c r="E2169" s="103" t="s">
        <v>39778</v>
      </c>
    </row>
    <row r="2170" ht="14.25" customHeight="1">
      <c r="A2170" s="100">
        <v>3073.0</v>
      </c>
      <c r="B2170" s="100" t="s">
        <v>39779</v>
      </c>
      <c r="C2170" s="100" t="s">
        <v>35740</v>
      </c>
      <c r="D2170" s="100" t="s">
        <v>35767</v>
      </c>
      <c r="E2170" s="103" t="s">
        <v>39780</v>
      </c>
    </row>
    <row r="2171" ht="14.25" customHeight="1">
      <c r="A2171" s="100">
        <v>3068.0</v>
      </c>
      <c r="B2171" s="100" t="s">
        <v>39781</v>
      </c>
      <c r="C2171" s="100" t="s">
        <v>35740</v>
      </c>
      <c r="D2171" s="100" t="s">
        <v>35767</v>
      </c>
      <c r="E2171" s="103" t="s">
        <v>39782</v>
      </c>
    </row>
    <row r="2172" ht="14.25" customHeight="1">
      <c r="A2172" s="100">
        <v>3074.0</v>
      </c>
      <c r="B2172" s="100" t="s">
        <v>39783</v>
      </c>
      <c r="C2172" s="100" t="s">
        <v>35740</v>
      </c>
      <c r="D2172" s="100" t="s">
        <v>35767</v>
      </c>
      <c r="E2172" s="103" t="s">
        <v>39784</v>
      </c>
    </row>
    <row r="2173" ht="14.25" customHeight="1">
      <c r="A2173" s="100">
        <v>3076.0</v>
      </c>
      <c r="B2173" s="100" t="s">
        <v>39785</v>
      </c>
      <c r="C2173" s="100" t="s">
        <v>35740</v>
      </c>
      <c r="D2173" s="100" t="s">
        <v>35767</v>
      </c>
      <c r="E2173" s="103" t="s">
        <v>39786</v>
      </c>
    </row>
    <row r="2174" ht="14.25" customHeight="1">
      <c r="A2174" s="100">
        <v>3072.0</v>
      </c>
      <c r="B2174" s="100" t="s">
        <v>39787</v>
      </c>
      <c r="C2174" s="100" t="s">
        <v>35740</v>
      </c>
      <c r="D2174" s="100" t="s">
        <v>35767</v>
      </c>
      <c r="E2174" s="103" t="s">
        <v>39788</v>
      </c>
    </row>
    <row r="2175" ht="14.25" customHeight="1">
      <c r="A2175" s="100">
        <v>3075.0</v>
      </c>
      <c r="B2175" s="100" t="s">
        <v>39789</v>
      </c>
      <c r="C2175" s="100" t="s">
        <v>35740</v>
      </c>
      <c r="D2175" s="100" t="s">
        <v>35767</v>
      </c>
      <c r="E2175" s="103" t="s">
        <v>39790</v>
      </c>
    </row>
    <row r="2176" ht="14.25" customHeight="1">
      <c r="A2176" s="100">
        <v>10780.0</v>
      </c>
      <c r="B2176" s="100" t="s">
        <v>39791</v>
      </c>
      <c r="C2176" s="100" t="s">
        <v>35740</v>
      </c>
      <c r="D2176" s="100" t="s">
        <v>35767</v>
      </c>
      <c r="E2176" s="103" t="s">
        <v>39792</v>
      </c>
    </row>
    <row r="2177" ht="14.25" customHeight="1">
      <c r="A2177" s="100">
        <v>10781.0</v>
      </c>
      <c r="B2177" s="100" t="s">
        <v>39793</v>
      </c>
      <c r="C2177" s="100" t="s">
        <v>35740</v>
      </c>
      <c r="D2177" s="100" t="s">
        <v>35767</v>
      </c>
      <c r="E2177" s="103" t="s">
        <v>39794</v>
      </c>
    </row>
    <row r="2178" ht="14.25" customHeight="1">
      <c r="A2178" s="100">
        <v>20106.0</v>
      </c>
      <c r="B2178" s="100" t="s">
        <v>39795</v>
      </c>
      <c r="C2178" s="100" t="s">
        <v>35740</v>
      </c>
      <c r="D2178" s="100" t="s">
        <v>35767</v>
      </c>
      <c r="E2178" s="103" t="s">
        <v>37073</v>
      </c>
    </row>
    <row r="2179" ht="14.25" customHeight="1">
      <c r="A2179" s="100">
        <v>20107.0</v>
      </c>
      <c r="B2179" s="100" t="s">
        <v>39796</v>
      </c>
      <c r="C2179" s="100" t="s">
        <v>35740</v>
      </c>
      <c r="D2179" s="100" t="s">
        <v>35767</v>
      </c>
      <c r="E2179" s="103" t="s">
        <v>39797</v>
      </c>
    </row>
    <row r="2180" ht="14.25" customHeight="1">
      <c r="A2180" s="100">
        <v>20108.0</v>
      </c>
      <c r="B2180" s="100" t="s">
        <v>39798</v>
      </c>
      <c r="C2180" s="100" t="s">
        <v>35740</v>
      </c>
      <c r="D2180" s="100" t="s">
        <v>35767</v>
      </c>
      <c r="E2180" s="103" t="s">
        <v>39799</v>
      </c>
    </row>
    <row r="2181" ht="14.25" customHeight="1">
      <c r="A2181" s="100">
        <v>20109.0</v>
      </c>
      <c r="B2181" s="100" t="s">
        <v>39800</v>
      </c>
      <c r="C2181" s="100" t="s">
        <v>35740</v>
      </c>
      <c r="D2181" s="100" t="s">
        <v>35767</v>
      </c>
      <c r="E2181" s="103" t="s">
        <v>39792</v>
      </c>
    </row>
    <row r="2182" ht="14.25" customHeight="1">
      <c r="A2182" s="100">
        <v>34795.0</v>
      </c>
      <c r="B2182" s="100" t="s">
        <v>39801</v>
      </c>
      <c r="C2182" s="100" t="s">
        <v>35736</v>
      </c>
      <c r="D2182" s="100" t="s">
        <v>35767</v>
      </c>
      <c r="E2182" s="103" t="s">
        <v>39802</v>
      </c>
    </row>
    <row r="2183" ht="14.25" customHeight="1">
      <c r="A2183" s="100">
        <v>34796.0</v>
      </c>
      <c r="B2183" s="100" t="s">
        <v>39803</v>
      </c>
      <c r="C2183" s="100" t="s">
        <v>35791</v>
      </c>
      <c r="D2183" s="100" t="s">
        <v>35767</v>
      </c>
      <c r="E2183" s="103" t="s">
        <v>39804</v>
      </c>
    </row>
    <row r="2184" ht="14.25" customHeight="1">
      <c r="A2184" s="100">
        <v>43612.0</v>
      </c>
      <c r="B2184" s="100" t="s">
        <v>39805</v>
      </c>
      <c r="C2184" s="100" t="s">
        <v>38564</v>
      </c>
      <c r="D2184" s="100" t="s">
        <v>35741</v>
      </c>
      <c r="E2184" s="103" t="s">
        <v>39806</v>
      </c>
    </row>
    <row r="2185" ht="14.25" customHeight="1">
      <c r="A2185" s="100">
        <v>43613.0</v>
      </c>
      <c r="B2185" s="100" t="s">
        <v>39807</v>
      </c>
      <c r="C2185" s="100" t="s">
        <v>38564</v>
      </c>
      <c r="D2185" s="100" t="s">
        <v>35741</v>
      </c>
      <c r="E2185" s="103" t="s">
        <v>39808</v>
      </c>
    </row>
    <row r="2186" ht="14.25" customHeight="1">
      <c r="A2186" s="100">
        <v>11480.0</v>
      </c>
      <c r="B2186" s="100" t="s">
        <v>39809</v>
      </c>
      <c r="C2186" s="100" t="s">
        <v>38564</v>
      </c>
      <c r="D2186" s="100" t="s">
        <v>35741</v>
      </c>
      <c r="E2186" s="103" t="s">
        <v>39810</v>
      </c>
    </row>
    <row r="2187" ht="14.25" customHeight="1">
      <c r="A2187" s="100">
        <v>11469.0</v>
      </c>
      <c r="B2187" s="100" t="s">
        <v>39811</v>
      </c>
      <c r="C2187" s="100" t="s">
        <v>35740</v>
      </c>
      <c r="D2187" s="100" t="s">
        <v>35741</v>
      </c>
      <c r="E2187" s="103" t="s">
        <v>39812</v>
      </c>
    </row>
    <row r="2188" ht="14.25" customHeight="1">
      <c r="A2188" s="100">
        <v>11468.0</v>
      </c>
      <c r="B2188" s="100" t="s">
        <v>39813</v>
      </c>
      <c r="C2188" s="100" t="s">
        <v>35740</v>
      </c>
      <c r="D2188" s="100" t="s">
        <v>35741</v>
      </c>
      <c r="E2188" s="103" t="s">
        <v>39814</v>
      </c>
    </row>
    <row r="2189" ht="14.25" customHeight="1">
      <c r="A2189" s="100">
        <v>11484.0</v>
      </c>
      <c r="B2189" s="100" t="s">
        <v>39815</v>
      </c>
      <c r="C2189" s="100" t="s">
        <v>35740</v>
      </c>
      <c r="D2189" s="100" t="s">
        <v>35741</v>
      </c>
      <c r="E2189" s="103" t="s">
        <v>39816</v>
      </c>
    </row>
    <row r="2190" ht="14.25" customHeight="1">
      <c r="A2190" s="100">
        <v>38155.0</v>
      </c>
      <c r="B2190" s="100" t="s">
        <v>39817</v>
      </c>
      <c r="C2190" s="100" t="s">
        <v>35740</v>
      </c>
      <c r="D2190" s="100" t="s">
        <v>35741</v>
      </c>
      <c r="E2190" s="103" t="s">
        <v>39818</v>
      </c>
    </row>
    <row r="2191" ht="14.25" customHeight="1">
      <c r="A2191" s="100">
        <v>11467.0</v>
      </c>
      <c r="B2191" s="100" t="s">
        <v>39819</v>
      </c>
      <c r="C2191" s="100" t="s">
        <v>35740</v>
      </c>
      <c r="D2191" s="100" t="s">
        <v>35741</v>
      </c>
      <c r="E2191" s="103" t="s">
        <v>39820</v>
      </c>
    </row>
    <row r="2192" ht="14.25" customHeight="1">
      <c r="A2192" s="100">
        <v>38153.0</v>
      </c>
      <c r="B2192" s="100" t="s">
        <v>39821</v>
      </c>
      <c r="C2192" s="100" t="s">
        <v>38564</v>
      </c>
      <c r="D2192" s="100" t="s">
        <v>35741</v>
      </c>
      <c r="E2192" s="103" t="s">
        <v>39822</v>
      </c>
    </row>
    <row r="2193" ht="14.25" customHeight="1">
      <c r="A2193" s="100">
        <v>43607.0</v>
      </c>
      <c r="B2193" s="100" t="s">
        <v>39823</v>
      </c>
      <c r="C2193" s="100" t="s">
        <v>35740</v>
      </c>
      <c r="D2193" s="100" t="s">
        <v>35741</v>
      </c>
      <c r="E2193" s="103" t="s">
        <v>39824</v>
      </c>
    </row>
    <row r="2194" ht="14.25" customHeight="1">
      <c r="A2194" s="100">
        <v>3080.0</v>
      </c>
      <c r="B2194" s="100" t="s">
        <v>39825</v>
      </c>
      <c r="C2194" s="100" t="s">
        <v>38564</v>
      </c>
      <c r="D2194" s="100" t="s">
        <v>35737</v>
      </c>
      <c r="E2194" s="103" t="s">
        <v>39826</v>
      </c>
    </row>
    <row r="2195" ht="14.25" customHeight="1">
      <c r="A2195" s="100">
        <v>3081.0</v>
      </c>
      <c r="B2195" s="100" t="s">
        <v>39827</v>
      </c>
      <c r="C2195" s="100" t="s">
        <v>38564</v>
      </c>
      <c r="D2195" s="100" t="s">
        <v>35741</v>
      </c>
      <c r="E2195" s="103" t="s">
        <v>39828</v>
      </c>
    </row>
    <row r="2196" ht="14.25" customHeight="1">
      <c r="A2196" s="100">
        <v>3090.0</v>
      </c>
      <c r="B2196" s="100" t="s">
        <v>39829</v>
      </c>
      <c r="C2196" s="100" t="s">
        <v>38564</v>
      </c>
      <c r="D2196" s="100" t="s">
        <v>35741</v>
      </c>
      <c r="E2196" s="103" t="s">
        <v>39830</v>
      </c>
    </row>
    <row r="2197" ht="14.25" customHeight="1">
      <c r="A2197" s="100">
        <v>43611.0</v>
      </c>
      <c r="B2197" s="100" t="s">
        <v>39831</v>
      </c>
      <c r="C2197" s="100" t="s">
        <v>38564</v>
      </c>
      <c r="D2197" s="100" t="s">
        <v>35741</v>
      </c>
      <c r="E2197" s="103" t="s">
        <v>39832</v>
      </c>
    </row>
    <row r="2198" ht="14.25" customHeight="1">
      <c r="A2198" s="100">
        <v>3103.0</v>
      </c>
      <c r="B2198" s="100" t="s">
        <v>39833</v>
      </c>
      <c r="C2198" s="100" t="s">
        <v>35740</v>
      </c>
      <c r="D2198" s="100" t="s">
        <v>35741</v>
      </c>
      <c r="E2198" s="103" t="s">
        <v>39834</v>
      </c>
    </row>
    <row r="2199" ht="14.25" customHeight="1">
      <c r="A2199" s="100">
        <v>3097.0</v>
      </c>
      <c r="B2199" s="100" t="s">
        <v>39835</v>
      </c>
      <c r="C2199" s="100" t="s">
        <v>38564</v>
      </c>
      <c r="D2199" s="100" t="s">
        <v>35741</v>
      </c>
      <c r="E2199" s="103" t="s">
        <v>39836</v>
      </c>
    </row>
    <row r="2200" ht="14.25" customHeight="1">
      <c r="A2200" s="100">
        <v>3099.0</v>
      </c>
      <c r="B2200" s="100" t="s">
        <v>39837</v>
      </c>
      <c r="C2200" s="100" t="s">
        <v>38564</v>
      </c>
      <c r="D2200" s="100" t="s">
        <v>35741</v>
      </c>
      <c r="E2200" s="103" t="s">
        <v>39838</v>
      </c>
    </row>
    <row r="2201" ht="14.25" customHeight="1">
      <c r="A2201" s="100">
        <v>38151.0</v>
      </c>
      <c r="B2201" s="100" t="s">
        <v>39839</v>
      </c>
      <c r="C2201" s="100" t="s">
        <v>38564</v>
      </c>
      <c r="D2201" s="100" t="s">
        <v>35741</v>
      </c>
      <c r="E2201" s="103" t="s">
        <v>39840</v>
      </c>
    </row>
    <row r="2202" ht="14.25" customHeight="1">
      <c r="A2202" s="100">
        <v>38152.0</v>
      </c>
      <c r="B2202" s="100" t="s">
        <v>39841</v>
      </c>
      <c r="C2202" s="100" t="s">
        <v>38564</v>
      </c>
      <c r="D2202" s="100" t="s">
        <v>35741</v>
      </c>
      <c r="E2202" s="103" t="s">
        <v>39842</v>
      </c>
    </row>
    <row r="2203" ht="14.25" customHeight="1">
      <c r="A2203" s="100">
        <v>43610.0</v>
      </c>
      <c r="B2203" s="100" t="s">
        <v>39843</v>
      </c>
      <c r="C2203" s="100" t="s">
        <v>35740</v>
      </c>
      <c r="D2203" s="100" t="s">
        <v>35741</v>
      </c>
      <c r="E2203" s="103" t="s">
        <v>39844</v>
      </c>
    </row>
    <row r="2204" ht="14.25" customHeight="1">
      <c r="A2204" s="100">
        <v>3093.0</v>
      </c>
      <c r="B2204" s="100" t="s">
        <v>39845</v>
      </c>
      <c r="C2204" s="100" t="s">
        <v>38564</v>
      </c>
      <c r="D2204" s="100" t="s">
        <v>35741</v>
      </c>
      <c r="E2204" s="103" t="s">
        <v>39838</v>
      </c>
    </row>
    <row r="2205" ht="14.25" customHeight="1">
      <c r="A2205" s="100">
        <v>38165.0</v>
      </c>
      <c r="B2205" s="100" t="s">
        <v>39846</v>
      </c>
      <c r="C2205" s="100" t="s">
        <v>38564</v>
      </c>
      <c r="D2205" s="100" t="s">
        <v>35741</v>
      </c>
      <c r="E2205" s="103" t="s">
        <v>39847</v>
      </c>
    </row>
    <row r="2206" ht="14.25" customHeight="1">
      <c r="A2206" s="100">
        <v>38177.0</v>
      </c>
      <c r="B2206" s="100" t="s">
        <v>39848</v>
      </c>
      <c r="C2206" s="100" t="s">
        <v>35740</v>
      </c>
      <c r="D2206" s="100" t="s">
        <v>35741</v>
      </c>
      <c r="E2206" s="103" t="s">
        <v>39849</v>
      </c>
    </row>
    <row r="2207" ht="14.25" customHeight="1">
      <c r="A2207" s="100">
        <v>11458.0</v>
      </c>
      <c r="B2207" s="100" t="s">
        <v>39850</v>
      </c>
      <c r="C2207" s="100" t="s">
        <v>35740</v>
      </c>
      <c r="D2207" s="100" t="s">
        <v>35741</v>
      </c>
      <c r="E2207" s="103" t="s">
        <v>39851</v>
      </c>
    </row>
    <row r="2208" ht="14.25" customHeight="1">
      <c r="A2208" s="100">
        <v>3108.0</v>
      </c>
      <c r="B2208" s="100" t="s">
        <v>39852</v>
      </c>
      <c r="C2208" s="100" t="s">
        <v>35740</v>
      </c>
      <c r="D2208" s="100" t="s">
        <v>35741</v>
      </c>
      <c r="E2208" s="103" t="s">
        <v>39853</v>
      </c>
    </row>
    <row r="2209" ht="14.25" customHeight="1">
      <c r="A2209" s="100">
        <v>3105.0</v>
      </c>
      <c r="B2209" s="100" t="s">
        <v>39854</v>
      </c>
      <c r="C2209" s="100" t="s">
        <v>35740</v>
      </c>
      <c r="D2209" s="100" t="s">
        <v>35741</v>
      </c>
      <c r="E2209" s="103" t="s">
        <v>39855</v>
      </c>
    </row>
    <row r="2210" ht="14.25" customHeight="1">
      <c r="A2210" s="100">
        <v>38178.0</v>
      </c>
      <c r="B2210" s="100" t="s">
        <v>39856</v>
      </c>
      <c r="C2210" s="100" t="s">
        <v>35740</v>
      </c>
      <c r="D2210" s="100" t="s">
        <v>35741</v>
      </c>
      <c r="E2210" s="103" t="s">
        <v>39857</v>
      </c>
    </row>
    <row r="2211" ht="14.25" customHeight="1">
      <c r="A2211" s="100">
        <v>43575.0</v>
      </c>
      <c r="B2211" s="100" t="s">
        <v>39858</v>
      </c>
      <c r="C2211" s="100" t="s">
        <v>35740</v>
      </c>
      <c r="D2211" s="100" t="s">
        <v>35741</v>
      </c>
      <c r="E2211" s="103" t="s">
        <v>39859</v>
      </c>
    </row>
    <row r="2212" ht="14.25" customHeight="1">
      <c r="A2212" s="100">
        <v>43577.0</v>
      </c>
      <c r="B2212" s="100" t="s">
        <v>39860</v>
      </c>
      <c r="C2212" s="100" t="s">
        <v>35740</v>
      </c>
      <c r="D2212" s="100" t="s">
        <v>35741</v>
      </c>
      <c r="E2212" s="103" t="s">
        <v>39861</v>
      </c>
    </row>
    <row r="2213" ht="14.25" customHeight="1">
      <c r="A2213" s="100">
        <v>42481.0</v>
      </c>
      <c r="B2213" s="100" t="s">
        <v>39862</v>
      </c>
      <c r="C2213" s="100" t="s">
        <v>35736</v>
      </c>
      <c r="D2213" s="100" t="s">
        <v>35741</v>
      </c>
      <c r="E2213" s="103" t="s">
        <v>37388</v>
      </c>
    </row>
    <row r="2214" ht="14.25" customHeight="1">
      <c r="A2214" s="100">
        <v>43458.0</v>
      </c>
      <c r="B2214" s="100" t="s">
        <v>39863</v>
      </c>
      <c r="C2214" s="100" t="s">
        <v>36117</v>
      </c>
      <c r="D2214" s="100" t="s">
        <v>35737</v>
      </c>
      <c r="E2214" s="103" t="s">
        <v>35806</v>
      </c>
    </row>
    <row r="2215" ht="14.25" customHeight="1">
      <c r="A2215" s="100">
        <v>43470.0</v>
      </c>
      <c r="B2215" s="100" t="s">
        <v>39864</v>
      </c>
      <c r="C2215" s="100" t="s">
        <v>36120</v>
      </c>
      <c r="D2215" s="100" t="s">
        <v>35737</v>
      </c>
      <c r="E2215" s="103" t="s">
        <v>37504</v>
      </c>
    </row>
    <row r="2216" ht="14.25" customHeight="1">
      <c r="A2216" s="100">
        <v>43459.0</v>
      </c>
      <c r="B2216" s="100" t="s">
        <v>39865</v>
      </c>
      <c r="C2216" s="100" t="s">
        <v>36117</v>
      </c>
      <c r="D2216" s="100" t="s">
        <v>35737</v>
      </c>
      <c r="E2216" s="103" t="s">
        <v>39866</v>
      </c>
    </row>
    <row r="2217" ht="14.25" customHeight="1">
      <c r="A2217" s="100">
        <v>43471.0</v>
      </c>
      <c r="B2217" s="100" t="s">
        <v>39867</v>
      </c>
      <c r="C2217" s="100" t="s">
        <v>36120</v>
      </c>
      <c r="D2217" s="100" t="s">
        <v>35737</v>
      </c>
      <c r="E2217" s="103" t="s">
        <v>39868</v>
      </c>
    </row>
    <row r="2218" ht="14.25" customHeight="1">
      <c r="A2218" s="100">
        <v>43460.0</v>
      </c>
      <c r="B2218" s="100" t="s">
        <v>39869</v>
      </c>
      <c r="C2218" s="100" t="s">
        <v>36117</v>
      </c>
      <c r="D2218" s="100" t="s">
        <v>35737</v>
      </c>
      <c r="E2218" s="103" t="s">
        <v>35962</v>
      </c>
    </row>
    <row r="2219" ht="14.25" customHeight="1">
      <c r="A2219" s="100">
        <v>43472.0</v>
      </c>
      <c r="B2219" s="100" t="s">
        <v>39870</v>
      </c>
      <c r="C2219" s="100" t="s">
        <v>36120</v>
      </c>
      <c r="D2219" s="100" t="s">
        <v>35737</v>
      </c>
      <c r="E2219" s="103" t="s">
        <v>39871</v>
      </c>
    </row>
    <row r="2220" ht="14.25" customHeight="1">
      <c r="A2220" s="100">
        <v>43461.0</v>
      </c>
      <c r="B2220" s="100" t="s">
        <v>39872</v>
      </c>
      <c r="C2220" s="100" t="s">
        <v>36117</v>
      </c>
      <c r="D2220" s="100" t="s">
        <v>35737</v>
      </c>
      <c r="E2220" s="103" t="s">
        <v>39873</v>
      </c>
    </row>
    <row r="2221" ht="14.25" customHeight="1">
      <c r="A2221" s="100">
        <v>43473.0</v>
      </c>
      <c r="B2221" s="100" t="s">
        <v>39874</v>
      </c>
      <c r="C2221" s="100" t="s">
        <v>36120</v>
      </c>
      <c r="D2221" s="100" t="s">
        <v>35737</v>
      </c>
      <c r="E2221" s="103" t="s">
        <v>39875</v>
      </c>
    </row>
    <row r="2222" ht="14.25" customHeight="1">
      <c r="A2222" s="100">
        <v>43463.0</v>
      </c>
      <c r="B2222" s="100" t="s">
        <v>39876</v>
      </c>
      <c r="C2222" s="100" t="s">
        <v>36117</v>
      </c>
      <c r="D2222" s="100" t="s">
        <v>35737</v>
      </c>
      <c r="E2222" s="103" t="s">
        <v>39877</v>
      </c>
    </row>
    <row r="2223" ht="14.25" customHeight="1">
      <c r="A2223" s="100">
        <v>43475.0</v>
      </c>
      <c r="B2223" s="100" t="s">
        <v>39878</v>
      </c>
      <c r="C2223" s="100" t="s">
        <v>36120</v>
      </c>
      <c r="D2223" s="100" t="s">
        <v>35737</v>
      </c>
      <c r="E2223" s="103" t="s">
        <v>37818</v>
      </c>
    </row>
    <row r="2224" ht="14.25" customHeight="1">
      <c r="A2224" s="100">
        <v>43462.0</v>
      </c>
      <c r="B2224" s="100" t="s">
        <v>39879</v>
      </c>
      <c r="C2224" s="100" t="s">
        <v>36117</v>
      </c>
      <c r="D2224" s="100" t="s">
        <v>35737</v>
      </c>
      <c r="E2224" s="103" t="s">
        <v>39880</v>
      </c>
    </row>
    <row r="2225" ht="14.25" customHeight="1">
      <c r="A2225" s="100">
        <v>43474.0</v>
      </c>
      <c r="B2225" s="100" t="s">
        <v>39881</v>
      </c>
      <c r="C2225" s="100" t="s">
        <v>36120</v>
      </c>
      <c r="D2225" s="100" t="s">
        <v>35737</v>
      </c>
      <c r="E2225" s="103" t="s">
        <v>39882</v>
      </c>
    </row>
    <row r="2226" ht="14.25" customHeight="1">
      <c r="A2226" s="100">
        <v>43464.0</v>
      </c>
      <c r="B2226" s="100" t="s">
        <v>39883</v>
      </c>
      <c r="C2226" s="100" t="s">
        <v>36117</v>
      </c>
      <c r="D2226" s="100" t="s">
        <v>35737</v>
      </c>
      <c r="E2226" s="103" t="s">
        <v>39880</v>
      </c>
    </row>
    <row r="2227" ht="14.25" customHeight="1">
      <c r="A2227" s="100">
        <v>43476.0</v>
      </c>
      <c r="B2227" s="100" t="s">
        <v>39884</v>
      </c>
      <c r="C2227" s="100" t="s">
        <v>36120</v>
      </c>
      <c r="D2227" s="100" t="s">
        <v>35737</v>
      </c>
      <c r="E2227" s="103" t="s">
        <v>39880</v>
      </c>
    </row>
    <row r="2228" ht="14.25" customHeight="1">
      <c r="A2228" s="100">
        <v>43465.0</v>
      </c>
      <c r="B2228" s="100" t="s">
        <v>39885</v>
      </c>
      <c r="C2228" s="100" t="s">
        <v>36117</v>
      </c>
      <c r="D2228" s="100" t="s">
        <v>35737</v>
      </c>
      <c r="E2228" s="103" t="s">
        <v>38159</v>
      </c>
    </row>
    <row r="2229" ht="14.25" customHeight="1">
      <c r="A2229" s="100">
        <v>43477.0</v>
      </c>
      <c r="B2229" s="100" t="s">
        <v>39886</v>
      </c>
      <c r="C2229" s="100" t="s">
        <v>36120</v>
      </c>
      <c r="D2229" s="100" t="s">
        <v>35737</v>
      </c>
      <c r="E2229" s="103" t="s">
        <v>39887</v>
      </c>
    </row>
    <row r="2230" ht="14.25" customHeight="1">
      <c r="A2230" s="100">
        <v>43466.0</v>
      </c>
      <c r="B2230" s="100" t="s">
        <v>39888</v>
      </c>
      <c r="C2230" s="100" t="s">
        <v>36117</v>
      </c>
      <c r="D2230" s="100" t="s">
        <v>35737</v>
      </c>
      <c r="E2230" s="103" t="s">
        <v>39889</v>
      </c>
    </row>
    <row r="2231" ht="14.25" customHeight="1">
      <c r="A2231" s="100">
        <v>43478.0</v>
      </c>
      <c r="B2231" s="100" t="s">
        <v>39890</v>
      </c>
      <c r="C2231" s="100" t="s">
        <v>36120</v>
      </c>
      <c r="D2231" s="100" t="s">
        <v>35737</v>
      </c>
      <c r="E2231" s="103" t="s">
        <v>39891</v>
      </c>
    </row>
    <row r="2232" ht="14.25" customHeight="1">
      <c r="A2232" s="100">
        <v>43467.0</v>
      </c>
      <c r="B2232" s="100" t="s">
        <v>39892</v>
      </c>
      <c r="C2232" s="100" t="s">
        <v>36117</v>
      </c>
      <c r="D2232" s="100" t="s">
        <v>35737</v>
      </c>
      <c r="E2232" s="103" t="s">
        <v>36989</v>
      </c>
    </row>
    <row r="2233" ht="14.25" customHeight="1">
      <c r="A2233" s="100">
        <v>43479.0</v>
      </c>
      <c r="B2233" s="100" t="s">
        <v>39893</v>
      </c>
      <c r="C2233" s="100" t="s">
        <v>36120</v>
      </c>
      <c r="D2233" s="100" t="s">
        <v>35737</v>
      </c>
      <c r="E2233" s="103" t="s">
        <v>39894</v>
      </c>
    </row>
    <row r="2234" ht="14.25" customHeight="1">
      <c r="A2234" s="100">
        <v>43468.0</v>
      </c>
      <c r="B2234" s="100" t="s">
        <v>39895</v>
      </c>
      <c r="C2234" s="100" t="s">
        <v>36117</v>
      </c>
      <c r="D2234" s="100" t="s">
        <v>35737</v>
      </c>
      <c r="E2234" s="103" t="s">
        <v>37322</v>
      </c>
    </row>
    <row r="2235" ht="14.25" customHeight="1">
      <c r="A2235" s="100">
        <v>43480.0</v>
      </c>
      <c r="B2235" s="100" t="s">
        <v>39896</v>
      </c>
      <c r="C2235" s="100" t="s">
        <v>36120</v>
      </c>
      <c r="D2235" s="100" t="s">
        <v>35737</v>
      </c>
      <c r="E2235" s="103" t="s">
        <v>39897</v>
      </c>
    </row>
    <row r="2236" ht="14.25" customHeight="1">
      <c r="A2236" s="100">
        <v>43469.0</v>
      </c>
      <c r="B2236" s="100" t="s">
        <v>39898</v>
      </c>
      <c r="C2236" s="100" t="s">
        <v>36117</v>
      </c>
      <c r="D2236" s="100" t="s">
        <v>35737</v>
      </c>
      <c r="E2236" s="103" t="s">
        <v>36980</v>
      </c>
    </row>
    <row r="2237" ht="14.25" customHeight="1">
      <c r="A2237" s="100">
        <v>43481.0</v>
      </c>
      <c r="B2237" s="100" t="s">
        <v>39899</v>
      </c>
      <c r="C2237" s="100" t="s">
        <v>36120</v>
      </c>
      <c r="D2237" s="100" t="s">
        <v>35737</v>
      </c>
      <c r="E2237" s="103" t="s">
        <v>39900</v>
      </c>
    </row>
    <row r="2238" ht="14.25" customHeight="1">
      <c r="A2238" s="100">
        <v>3119.0</v>
      </c>
      <c r="B2238" s="100" t="s">
        <v>39901</v>
      </c>
      <c r="C2238" s="100" t="s">
        <v>35740</v>
      </c>
      <c r="D2238" s="100" t="s">
        <v>35741</v>
      </c>
      <c r="E2238" s="103" t="s">
        <v>39902</v>
      </c>
    </row>
    <row r="2239" ht="14.25" customHeight="1">
      <c r="A2239" s="100">
        <v>3122.0</v>
      </c>
      <c r="B2239" s="100" t="s">
        <v>39903</v>
      </c>
      <c r="C2239" s="100" t="s">
        <v>35740</v>
      </c>
      <c r="D2239" s="100" t="s">
        <v>35741</v>
      </c>
      <c r="E2239" s="103" t="s">
        <v>39904</v>
      </c>
    </row>
    <row r="2240" ht="14.25" customHeight="1">
      <c r="A2240" s="100">
        <v>3121.0</v>
      </c>
      <c r="B2240" s="100" t="s">
        <v>39905</v>
      </c>
      <c r="C2240" s="100" t="s">
        <v>35740</v>
      </c>
      <c r="D2240" s="100" t="s">
        <v>35741</v>
      </c>
      <c r="E2240" s="103" t="s">
        <v>39906</v>
      </c>
    </row>
    <row r="2241" ht="14.25" customHeight="1">
      <c r="A2241" s="100">
        <v>3120.0</v>
      </c>
      <c r="B2241" s="100" t="s">
        <v>39907</v>
      </c>
      <c r="C2241" s="100" t="s">
        <v>35740</v>
      </c>
      <c r="D2241" s="100" t="s">
        <v>35741</v>
      </c>
      <c r="E2241" s="103" t="s">
        <v>39908</v>
      </c>
    </row>
    <row r="2242" ht="14.25" customHeight="1">
      <c r="A2242" s="100">
        <v>11455.0</v>
      </c>
      <c r="B2242" s="100" t="s">
        <v>39909</v>
      </c>
      <c r="C2242" s="100" t="s">
        <v>35740</v>
      </c>
      <c r="D2242" s="100" t="s">
        <v>35741</v>
      </c>
      <c r="E2242" s="103" t="s">
        <v>38193</v>
      </c>
    </row>
    <row r="2243" ht="14.25" customHeight="1">
      <c r="A2243" s="100">
        <v>11456.0</v>
      </c>
      <c r="B2243" s="100" t="s">
        <v>39910</v>
      </c>
      <c r="C2243" s="100" t="s">
        <v>35740</v>
      </c>
      <c r="D2243" s="100" t="s">
        <v>35741</v>
      </c>
      <c r="E2243" s="103" t="s">
        <v>39911</v>
      </c>
    </row>
    <row r="2244" ht="14.25" customHeight="1">
      <c r="A2244" s="100">
        <v>3107.0</v>
      </c>
      <c r="B2244" s="100" t="s">
        <v>39912</v>
      </c>
      <c r="C2244" s="100" t="s">
        <v>35740</v>
      </c>
      <c r="D2244" s="100" t="s">
        <v>35741</v>
      </c>
      <c r="E2244" s="103" t="s">
        <v>38382</v>
      </c>
    </row>
    <row r="2245" ht="14.25" customHeight="1">
      <c r="A2245" s="100">
        <v>43583.0</v>
      </c>
      <c r="B2245" s="100" t="s">
        <v>39913</v>
      </c>
      <c r="C2245" s="100" t="s">
        <v>35740</v>
      </c>
      <c r="D2245" s="100" t="s">
        <v>35741</v>
      </c>
      <c r="E2245" s="103" t="s">
        <v>39914</v>
      </c>
    </row>
    <row r="2246" ht="14.25" customHeight="1">
      <c r="A2246" s="100">
        <v>43586.0</v>
      </c>
      <c r="B2246" s="100" t="s">
        <v>39915</v>
      </c>
      <c r="C2246" s="100" t="s">
        <v>35740</v>
      </c>
      <c r="D2246" s="100" t="s">
        <v>35741</v>
      </c>
      <c r="E2246" s="103" t="s">
        <v>39916</v>
      </c>
    </row>
    <row r="2247" ht="14.25" customHeight="1">
      <c r="A2247" s="100">
        <v>11461.0</v>
      </c>
      <c r="B2247" s="100" t="s">
        <v>39917</v>
      </c>
      <c r="C2247" s="100" t="s">
        <v>35740</v>
      </c>
      <c r="D2247" s="100" t="s">
        <v>35741</v>
      </c>
      <c r="E2247" s="103" t="s">
        <v>39918</v>
      </c>
    </row>
    <row r="2248" ht="14.25" customHeight="1">
      <c r="A2248" s="100">
        <v>43587.0</v>
      </c>
      <c r="B2248" s="100" t="s">
        <v>39919</v>
      </c>
      <c r="C2248" s="100" t="s">
        <v>35740</v>
      </c>
      <c r="D2248" s="100" t="s">
        <v>35741</v>
      </c>
      <c r="E2248" s="103" t="s">
        <v>39920</v>
      </c>
    </row>
    <row r="2249" ht="14.25" customHeight="1">
      <c r="A2249" s="100">
        <v>3106.0</v>
      </c>
      <c r="B2249" s="100" t="s">
        <v>39921</v>
      </c>
      <c r="C2249" s="100" t="s">
        <v>35740</v>
      </c>
      <c r="D2249" s="100" t="s">
        <v>35741</v>
      </c>
      <c r="E2249" s="103" t="s">
        <v>39922</v>
      </c>
    </row>
    <row r="2250" ht="14.25" customHeight="1">
      <c r="A2250" s="100">
        <v>25951.0</v>
      </c>
      <c r="B2250" s="100" t="s">
        <v>39923</v>
      </c>
      <c r="C2250" s="100" t="s">
        <v>35889</v>
      </c>
      <c r="D2250" s="100" t="s">
        <v>35741</v>
      </c>
      <c r="E2250" s="103" t="s">
        <v>39924</v>
      </c>
    </row>
    <row r="2251" ht="14.25" customHeight="1">
      <c r="A2251" s="100">
        <v>3123.0</v>
      </c>
      <c r="B2251" s="100" t="s">
        <v>39925</v>
      </c>
      <c r="C2251" s="100" t="s">
        <v>35889</v>
      </c>
      <c r="D2251" s="100" t="s">
        <v>35737</v>
      </c>
      <c r="E2251" s="103" t="s">
        <v>37067</v>
      </c>
    </row>
    <row r="2252" ht="14.25" customHeight="1">
      <c r="A2252" s="100">
        <v>38125.0</v>
      </c>
      <c r="B2252" s="100" t="s">
        <v>39926</v>
      </c>
      <c r="C2252" s="100" t="s">
        <v>35889</v>
      </c>
      <c r="D2252" s="100" t="s">
        <v>35741</v>
      </c>
      <c r="E2252" s="103" t="s">
        <v>35822</v>
      </c>
    </row>
    <row r="2253" ht="14.25" customHeight="1">
      <c r="A2253" s="100">
        <v>39014.0</v>
      </c>
      <c r="B2253" s="100" t="s">
        <v>39927</v>
      </c>
      <c r="C2253" s="100" t="s">
        <v>35889</v>
      </c>
      <c r="D2253" s="100" t="s">
        <v>35741</v>
      </c>
      <c r="E2253" s="103" t="s">
        <v>38432</v>
      </c>
    </row>
    <row r="2254" ht="14.25" customHeight="1">
      <c r="A2254" s="100">
        <v>39365.0</v>
      </c>
      <c r="B2254" s="100" t="s">
        <v>39928</v>
      </c>
      <c r="C2254" s="100" t="s">
        <v>35740</v>
      </c>
      <c r="D2254" s="100" t="s">
        <v>35741</v>
      </c>
      <c r="E2254" s="103" t="s">
        <v>39929</v>
      </c>
    </row>
    <row r="2255" ht="14.25" customHeight="1">
      <c r="A2255" s="100">
        <v>39366.0</v>
      </c>
      <c r="B2255" s="100" t="s">
        <v>39930</v>
      </c>
      <c r="C2255" s="100" t="s">
        <v>35740</v>
      </c>
      <c r="D2255" s="100" t="s">
        <v>35741</v>
      </c>
      <c r="E2255" s="103" t="s">
        <v>39931</v>
      </c>
    </row>
    <row r="2256" ht="14.25" customHeight="1">
      <c r="A2256" s="100">
        <v>39367.0</v>
      </c>
      <c r="B2256" s="100" t="s">
        <v>39932</v>
      </c>
      <c r="C2256" s="100" t="s">
        <v>35740</v>
      </c>
      <c r="D2256" s="100" t="s">
        <v>35741</v>
      </c>
      <c r="E2256" s="103" t="s">
        <v>39933</v>
      </c>
    </row>
    <row r="2257" ht="14.25" customHeight="1">
      <c r="A2257" s="100">
        <v>37394.0</v>
      </c>
      <c r="B2257" s="100" t="s">
        <v>39934</v>
      </c>
      <c r="C2257" s="100" t="s">
        <v>39935</v>
      </c>
      <c r="D2257" s="100" t="s">
        <v>35741</v>
      </c>
      <c r="E2257" s="103" t="s">
        <v>39936</v>
      </c>
    </row>
    <row r="2258" ht="14.25" customHeight="1">
      <c r="A2258" s="100">
        <v>14146.0</v>
      </c>
      <c r="B2258" s="100" t="s">
        <v>39937</v>
      </c>
      <c r="C2258" s="100" t="s">
        <v>39935</v>
      </c>
      <c r="D2258" s="100" t="s">
        <v>35737</v>
      </c>
      <c r="E2258" s="103" t="s">
        <v>39938</v>
      </c>
    </row>
    <row r="2259" ht="14.25" customHeight="1">
      <c r="A2259" s="100">
        <v>38134.0</v>
      </c>
      <c r="B2259" s="100" t="s">
        <v>39939</v>
      </c>
      <c r="C2259" s="100" t="s">
        <v>35889</v>
      </c>
      <c r="D2259" s="100" t="s">
        <v>35741</v>
      </c>
      <c r="E2259" s="103" t="s">
        <v>39940</v>
      </c>
    </row>
    <row r="2260" ht="14.25" customHeight="1">
      <c r="A2260" s="100">
        <v>38132.0</v>
      </c>
      <c r="B2260" s="100" t="s">
        <v>39941</v>
      </c>
      <c r="C2260" s="100" t="s">
        <v>35889</v>
      </c>
      <c r="D2260" s="100" t="s">
        <v>35741</v>
      </c>
      <c r="E2260" s="103" t="s">
        <v>39942</v>
      </c>
    </row>
    <row r="2261" ht="14.25" customHeight="1">
      <c r="A2261" s="100">
        <v>38133.0</v>
      </c>
      <c r="B2261" s="100" t="s">
        <v>39943</v>
      </c>
      <c r="C2261" s="100" t="s">
        <v>35889</v>
      </c>
      <c r="D2261" s="100" t="s">
        <v>35741</v>
      </c>
      <c r="E2261" s="103" t="s">
        <v>39944</v>
      </c>
    </row>
    <row r="2262" ht="14.25" customHeight="1">
      <c r="A2262" s="100">
        <v>938.0</v>
      </c>
      <c r="B2262" s="100" t="s">
        <v>39945</v>
      </c>
      <c r="C2262" s="100" t="s">
        <v>35791</v>
      </c>
      <c r="D2262" s="100" t="s">
        <v>35741</v>
      </c>
      <c r="E2262" s="103" t="s">
        <v>39946</v>
      </c>
    </row>
    <row r="2263" ht="14.25" customHeight="1">
      <c r="A2263" s="100">
        <v>937.0</v>
      </c>
      <c r="B2263" s="100" t="s">
        <v>39947</v>
      </c>
      <c r="C2263" s="100" t="s">
        <v>35791</v>
      </c>
      <c r="D2263" s="100" t="s">
        <v>35741</v>
      </c>
      <c r="E2263" s="103" t="s">
        <v>39948</v>
      </c>
    </row>
    <row r="2264" ht="14.25" customHeight="1">
      <c r="A2264" s="100">
        <v>939.0</v>
      </c>
      <c r="B2264" s="100" t="s">
        <v>39949</v>
      </c>
      <c r="C2264" s="100" t="s">
        <v>35791</v>
      </c>
      <c r="D2264" s="100" t="s">
        <v>35741</v>
      </c>
      <c r="E2264" s="103" t="s">
        <v>39950</v>
      </c>
    </row>
    <row r="2265" ht="14.25" customHeight="1">
      <c r="A2265" s="100">
        <v>944.0</v>
      </c>
      <c r="B2265" s="100" t="s">
        <v>39951</v>
      </c>
      <c r="C2265" s="100" t="s">
        <v>35791</v>
      </c>
      <c r="D2265" s="100" t="s">
        <v>35741</v>
      </c>
      <c r="E2265" s="103" t="s">
        <v>39952</v>
      </c>
    </row>
    <row r="2266" ht="14.25" customHeight="1">
      <c r="A2266" s="100">
        <v>940.0</v>
      </c>
      <c r="B2266" s="100" t="s">
        <v>39953</v>
      </c>
      <c r="C2266" s="100" t="s">
        <v>35791</v>
      </c>
      <c r="D2266" s="100" t="s">
        <v>35741</v>
      </c>
      <c r="E2266" s="103" t="s">
        <v>37073</v>
      </c>
    </row>
    <row r="2267" ht="14.25" customHeight="1">
      <c r="A2267" s="100">
        <v>936.0</v>
      </c>
      <c r="B2267" s="100" t="s">
        <v>39954</v>
      </c>
      <c r="C2267" s="100" t="s">
        <v>35791</v>
      </c>
      <c r="D2267" s="100" t="s">
        <v>35741</v>
      </c>
      <c r="E2267" s="103" t="s">
        <v>39955</v>
      </c>
    </row>
    <row r="2268" ht="14.25" customHeight="1">
      <c r="A2268" s="100">
        <v>935.0</v>
      </c>
      <c r="B2268" s="100" t="s">
        <v>39956</v>
      </c>
      <c r="C2268" s="100" t="s">
        <v>35791</v>
      </c>
      <c r="D2268" s="100" t="s">
        <v>35741</v>
      </c>
      <c r="E2268" s="103" t="s">
        <v>39957</v>
      </c>
    </row>
    <row r="2269" ht="14.25" customHeight="1">
      <c r="A2269" s="100">
        <v>406.0</v>
      </c>
      <c r="B2269" s="100" t="s">
        <v>39958</v>
      </c>
      <c r="C2269" s="100" t="s">
        <v>35740</v>
      </c>
      <c r="D2269" s="100" t="s">
        <v>35741</v>
      </c>
      <c r="E2269" s="103" t="s">
        <v>39959</v>
      </c>
    </row>
    <row r="2270" ht="14.25" customHeight="1">
      <c r="A2270" s="100">
        <v>42529.0</v>
      </c>
      <c r="B2270" s="100" t="s">
        <v>39960</v>
      </c>
      <c r="C2270" s="100" t="s">
        <v>35791</v>
      </c>
      <c r="D2270" s="100" t="s">
        <v>35741</v>
      </c>
      <c r="E2270" s="103" t="s">
        <v>35950</v>
      </c>
    </row>
    <row r="2271" ht="14.25" customHeight="1">
      <c r="A2271" s="100">
        <v>39634.0</v>
      </c>
      <c r="B2271" s="100" t="s">
        <v>39961</v>
      </c>
      <c r="C2271" s="100" t="s">
        <v>35791</v>
      </c>
      <c r="D2271" s="100" t="s">
        <v>35741</v>
      </c>
      <c r="E2271" s="103" t="s">
        <v>39962</v>
      </c>
    </row>
    <row r="2272" ht="14.25" customHeight="1">
      <c r="A2272" s="100">
        <v>39701.0</v>
      </c>
      <c r="B2272" s="100" t="s">
        <v>39963</v>
      </c>
      <c r="C2272" s="100" t="s">
        <v>35740</v>
      </c>
      <c r="D2272" s="100" t="s">
        <v>35741</v>
      </c>
      <c r="E2272" s="103" t="s">
        <v>36512</v>
      </c>
    </row>
    <row r="2273" ht="14.25" customHeight="1">
      <c r="A2273" s="100">
        <v>12815.0</v>
      </c>
      <c r="B2273" s="100" t="s">
        <v>39964</v>
      </c>
      <c r="C2273" s="100" t="s">
        <v>35740</v>
      </c>
      <c r="D2273" s="100" t="s">
        <v>35741</v>
      </c>
      <c r="E2273" s="103" t="s">
        <v>39965</v>
      </c>
    </row>
    <row r="2274" ht="14.25" customHeight="1">
      <c r="A2274" s="100">
        <v>407.0</v>
      </c>
      <c r="B2274" s="100" t="s">
        <v>39966</v>
      </c>
      <c r="C2274" s="100" t="s">
        <v>35889</v>
      </c>
      <c r="D2274" s="100" t="s">
        <v>35741</v>
      </c>
      <c r="E2274" s="103" t="s">
        <v>39967</v>
      </c>
    </row>
    <row r="2275" ht="14.25" customHeight="1">
      <c r="A2275" s="100">
        <v>39431.0</v>
      </c>
      <c r="B2275" s="100" t="s">
        <v>39968</v>
      </c>
      <c r="C2275" s="100" t="s">
        <v>35791</v>
      </c>
      <c r="D2275" s="100" t="s">
        <v>35741</v>
      </c>
      <c r="E2275" s="103" t="s">
        <v>39969</v>
      </c>
    </row>
    <row r="2276" ht="14.25" customHeight="1">
      <c r="A2276" s="100">
        <v>39432.0</v>
      </c>
      <c r="B2276" s="100" t="s">
        <v>39970</v>
      </c>
      <c r="C2276" s="100" t="s">
        <v>35791</v>
      </c>
      <c r="D2276" s="100" t="s">
        <v>35741</v>
      </c>
      <c r="E2276" s="103" t="s">
        <v>39971</v>
      </c>
    </row>
    <row r="2277" ht="14.25" customHeight="1">
      <c r="A2277" s="100">
        <v>20111.0</v>
      </c>
      <c r="B2277" s="100" t="s">
        <v>39972</v>
      </c>
      <c r="C2277" s="100" t="s">
        <v>35740</v>
      </c>
      <c r="D2277" s="100" t="s">
        <v>35737</v>
      </c>
      <c r="E2277" s="103" t="s">
        <v>39973</v>
      </c>
    </row>
    <row r="2278" ht="14.25" customHeight="1">
      <c r="A2278" s="100">
        <v>21127.0</v>
      </c>
      <c r="B2278" s="100" t="s">
        <v>39974</v>
      </c>
      <c r="C2278" s="100" t="s">
        <v>35740</v>
      </c>
      <c r="D2278" s="100" t="s">
        <v>35741</v>
      </c>
      <c r="E2278" s="103" t="s">
        <v>39975</v>
      </c>
    </row>
    <row r="2279" ht="14.25" customHeight="1">
      <c r="A2279" s="100">
        <v>404.0</v>
      </c>
      <c r="B2279" s="100" t="s">
        <v>39976</v>
      </c>
      <c r="C2279" s="100" t="s">
        <v>35791</v>
      </c>
      <c r="D2279" s="100" t="s">
        <v>35741</v>
      </c>
      <c r="E2279" s="103" t="s">
        <v>39977</v>
      </c>
    </row>
    <row r="2280" ht="14.25" customHeight="1">
      <c r="A2280" s="100">
        <v>14151.0</v>
      </c>
      <c r="B2280" s="100" t="s">
        <v>39978</v>
      </c>
      <c r="C2280" s="100" t="s">
        <v>35740</v>
      </c>
      <c r="D2280" s="100" t="s">
        <v>35741</v>
      </c>
      <c r="E2280" s="103" t="s">
        <v>39979</v>
      </c>
    </row>
    <row r="2281" ht="14.25" customHeight="1">
      <c r="A2281" s="100">
        <v>14153.0</v>
      </c>
      <c r="B2281" s="100" t="s">
        <v>39980</v>
      </c>
      <c r="C2281" s="100" t="s">
        <v>35740</v>
      </c>
      <c r="D2281" s="100" t="s">
        <v>35741</v>
      </c>
      <c r="E2281" s="103" t="s">
        <v>39981</v>
      </c>
    </row>
    <row r="2282" ht="14.25" customHeight="1">
      <c r="A2282" s="100">
        <v>14152.0</v>
      </c>
      <c r="B2282" s="100" t="s">
        <v>39982</v>
      </c>
      <c r="C2282" s="100" t="s">
        <v>35740</v>
      </c>
      <c r="D2282" s="100" t="s">
        <v>35741</v>
      </c>
      <c r="E2282" s="103" t="s">
        <v>39983</v>
      </c>
    </row>
    <row r="2283" ht="14.25" customHeight="1">
      <c r="A2283" s="100">
        <v>14154.0</v>
      </c>
      <c r="B2283" s="100" t="s">
        <v>39984</v>
      </c>
      <c r="C2283" s="100" t="s">
        <v>35740</v>
      </c>
      <c r="D2283" s="100" t="s">
        <v>35741</v>
      </c>
      <c r="E2283" s="103" t="s">
        <v>39985</v>
      </c>
    </row>
    <row r="2284" ht="14.25" customHeight="1">
      <c r="A2284" s="100">
        <v>42015.0</v>
      </c>
      <c r="B2284" s="100" t="s">
        <v>39986</v>
      </c>
      <c r="C2284" s="100" t="s">
        <v>35791</v>
      </c>
      <c r="D2284" s="100" t="s">
        <v>35741</v>
      </c>
      <c r="E2284" s="103" t="s">
        <v>35845</v>
      </c>
    </row>
    <row r="2285" ht="14.25" customHeight="1">
      <c r="A2285" s="100">
        <v>3146.0</v>
      </c>
      <c r="B2285" s="100" t="s">
        <v>39987</v>
      </c>
      <c r="C2285" s="100" t="s">
        <v>35740</v>
      </c>
      <c r="D2285" s="100" t="s">
        <v>35737</v>
      </c>
      <c r="E2285" s="103" t="s">
        <v>39988</v>
      </c>
    </row>
    <row r="2286" ht="14.25" customHeight="1">
      <c r="A2286" s="100">
        <v>3143.0</v>
      </c>
      <c r="B2286" s="100" t="s">
        <v>39989</v>
      </c>
      <c r="C2286" s="100" t="s">
        <v>35740</v>
      </c>
      <c r="D2286" s="100" t="s">
        <v>35741</v>
      </c>
      <c r="E2286" s="103" t="s">
        <v>39990</v>
      </c>
    </row>
    <row r="2287" ht="14.25" customHeight="1">
      <c r="A2287" s="100">
        <v>3148.0</v>
      </c>
      <c r="B2287" s="100" t="s">
        <v>39991</v>
      </c>
      <c r="C2287" s="100" t="s">
        <v>35740</v>
      </c>
      <c r="D2287" s="100" t="s">
        <v>35741</v>
      </c>
      <c r="E2287" s="103" t="s">
        <v>37820</v>
      </c>
    </row>
    <row r="2288" ht="14.25" customHeight="1">
      <c r="A2288" s="100">
        <v>4310.0</v>
      </c>
      <c r="B2288" s="100" t="s">
        <v>39992</v>
      </c>
      <c r="C2288" s="100" t="s">
        <v>35740</v>
      </c>
      <c r="D2288" s="100" t="s">
        <v>35741</v>
      </c>
      <c r="E2288" s="103" t="s">
        <v>37864</v>
      </c>
    </row>
    <row r="2289" ht="14.25" customHeight="1">
      <c r="A2289" s="100">
        <v>4311.0</v>
      </c>
      <c r="B2289" s="100" t="s">
        <v>39993</v>
      </c>
      <c r="C2289" s="100" t="s">
        <v>35740</v>
      </c>
      <c r="D2289" s="100" t="s">
        <v>35741</v>
      </c>
      <c r="E2289" s="103" t="s">
        <v>39136</v>
      </c>
    </row>
    <row r="2290" ht="14.25" customHeight="1">
      <c r="A2290" s="100">
        <v>4312.0</v>
      </c>
      <c r="B2290" s="100" t="s">
        <v>39994</v>
      </c>
      <c r="C2290" s="100" t="s">
        <v>35740</v>
      </c>
      <c r="D2290" s="100" t="s">
        <v>35741</v>
      </c>
      <c r="E2290" s="103" t="s">
        <v>39924</v>
      </c>
    </row>
    <row r="2291" ht="14.25" customHeight="1">
      <c r="A2291" s="100">
        <v>13261.0</v>
      </c>
      <c r="B2291" s="100" t="s">
        <v>39995</v>
      </c>
      <c r="C2291" s="100" t="s">
        <v>35740</v>
      </c>
      <c r="D2291" s="100" t="s">
        <v>35741</v>
      </c>
      <c r="E2291" s="103" t="s">
        <v>39996</v>
      </c>
    </row>
    <row r="2292" ht="14.25" customHeight="1">
      <c r="A2292" s="100">
        <v>3255.0</v>
      </c>
      <c r="B2292" s="100" t="s">
        <v>39997</v>
      </c>
      <c r="C2292" s="100" t="s">
        <v>35740</v>
      </c>
      <c r="D2292" s="100" t="s">
        <v>35741</v>
      </c>
      <c r="E2292" s="103" t="s">
        <v>39998</v>
      </c>
    </row>
    <row r="2293" ht="14.25" customHeight="1">
      <c r="A2293" s="100">
        <v>3254.0</v>
      </c>
      <c r="B2293" s="100" t="s">
        <v>39999</v>
      </c>
      <c r="C2293" s="100" t="s">
        <v>35740</v>
      </c>
      <c r="D2293" s="100" t="s">
        <v>35741</v>
      </c>
      <c r="E2293" s="103" t="s">
        <v>40000</v>
      </c>
    </row>
    <row r="2294" ht="14.25" customHeight="1">
      <c r="A2294" s="100">
        <v>3259.0</v>
      </c>
      <c r="B2294" s="100" t="s">
        <v>40001</v>
      </c>
      <c r="C2294" s="100" t="s">
        <v>35740</v>
      </c>
      <c r="D2294" s="100" t="s">
        <v>35741</v>
      </c>
      <c r="E2294" s="103" t="s">
        <v>40002</v>
      </c>
    </row>
    <row r="2295" ht="14.25" customHeight="1">
      <c r="A2295" s="100">
        <v>3258.0</v>
      </c>
      <c r="B2295" s="100" t="s">
        <v>40003</v>
      </c>
      <c r="C2295" s="100" t="s">
        <v>35740</v>
      </c>
      <c r="D2295" s="100" t="s">
        <v>35741</v>
      </c>
      <c r="E2295" s="103" t="s">
        <v>40004</v>
      </c>
    </row>
    <row r="2296" ht="14.25" customHeight="1">
      <c r="A2296" s="100">
        <v>3251.0</v>
      </c>
      <c r="B2296" s="100" t="s">
        <v>40005</v>
      </c>
      <c r="C2296" s="100" t="s">
        <v>35740</v>
      </c>
      <c r="D2296" s="100" t="s">
        <v>35741</v>
      </c>
      <c r="E2296" s="103" t="s">
        <v>40006</v>
      </c>
    </row>
    <row r="2297" ht="14.25" customHeight="1">
      <c r="A2297" s="100">
        <v>3256.0</v>
      </c>
      <c r="B2297" s="100" t="s">
        <v>40007</v>
      </c>
      <c r="C2297" s="100" t="s">
        <v>35740</v>
      </c>
      <c r="D2297" s="100" t="s">
        <v>35741</v>
      </c>
      <c r="E2297" s="103" t="s">
        <v>39792</v>
      </c>
    </row>
    <row r="2298" ht="14.25" customHeight="1">
      <c r="A2298" s="100">
        <v>3261.0</v>
      </c>
      <c r="B2298" s="100" t="s">
        <v>40008</v>
      </c>
      <c r="C2298" s="100" t="s">
        <v>35740</v>
      </c>
      <c r="D2298" s="100" t="s">
        <v>35741</v>
      </c>
      <c r="E2298" s="103" t="s">
        <v>40009</v>
      </c>
    </row>
    <row r="2299" ht="14.25" customHeight="1">
      <c r="A2299" s="100">
        <v>3260.0</v>
      </c>
      <c r="B2299" s="100" t="s">
        <v>40010</v>
      </c>
      <c r="C2299" s="100" t="s">
        <v>35740</v>
      </c>
      <c r="D2299" s="100" t="s">
        <v>35741</v>
      </c>
      <c r="E2299" s="103" t="s">
        <v>40011</v>
      </c>
    </row>
    <row r="2300" ht="14.25" customHeight="1">
      <c r="A2300" s="100">
        <v>3272.0</v>
      </c>
      <c r="B2300" s="100" t="s">
        <v>40012</v>
      </c>
      <c r="C2300" s="100" t="s">
        <v>35740</v>
      </c>
      <c r="D2300" s="100" t="s">
        <v>35767</v>
      </c>
      <c r="E2300" s="103" t="s">
        <v>40013</v>
      </c>
    </row>
    <row r="2301" ht="14.25" customHeight="1">
      <c r="A2301" s="100">
        <v>3265.0</v>
      </c>
      <c r="B2301" s="100" t="s">
        <v>40014</v>
      </c>
      <c r="C2301" s="100" t="s">
        <v>35740</v>
      </c>
      <c r="D2301" s="100" t="s">
        <v>35767</v>
      </c>
      <c r="E2301" s="103" t="s">
        <v>40015</v>
      </c>
    </row>
    <row r="2302" ht="14.25" customHeight="1">
      <c r="A2302" s="100">
        <v>3262.0</v>
      </c>
      <c r="B2302" s="100" t="s">
        <v>40016</v>
      </c>
      <c r="C2302" s="100" t="s">
        <v>35740</v>
      </c>
      <c r="D2302" s="100" t="s">
        <v>35767</v>
      </c>
      <c r="E2302" s="103" t="s">
        <v>40017</v>
      </c>
    </row>
    <row r="2303" ht="14.25" customHeight="1">
      <c r="A2303" s="100">
        <v>3264.0</v>
      </c>
      <c r="B2303" s="100" t="s">
        <v>40018</v>
      </c>
      <c r="C2303" s="100" t="s">
        <v>35740</v>
      </c>
      <c r="D2303" s="100" t="s">
        <v>35767</v>
      </c>
      <c r="E2303" s="103" t="s">
        <v>40019</v>
      </c>
    </row>
    <row r="2304" ht="14.25" customHeight="1">
      <c r="A2304" s="100">
        <v>3267.0</v>
      </c>
      <c r="B2304" s="100" t="s">
        <v>40020</v>
      </c>
      <c r="C2304" s="100" t="s">
        <v>35740</v>
      </c>
      <c r="D2304" s="100" t="s">
        <v>35767</v>
      </c>
      <c r="E2304" s="103" t="s">
        <v>40021</v>
      </c>
    </row>
    <row r="2305" ht="14.25" customHeight="1">
      <c r="A2305" s="100">
        <v>3266.0</v>
      </c>
      <c r="B2305" s="100" t="s">
        <v>40022</v>
      </c>
      <c r="C2305" s="100" t="s">
        <v>35740</v>
      </c>
      <c r="D2305" s="100" t="s">
        <v>35767</v>
      </c>
      <c r="E2305" s="103" t="s">
        <v>40023</v>
      </c>
    </row>
    <row r="2306" ht="14.25" customHeight="1">
      <c r="A2306" s="100">
        <v>3263.0</v>
      </c>
      <c r="B2306" s="100" t="s">
        <v>40024</v>
      </c>
      <c r="C2306" s="100" t="s">
        <v>35740</v>
      </c>
      <c r="D2306" s="100" t="s">
        <v>35767</v>
      </c>
      <c r="E2306" s="103" t="s">
        <v>36589</v>
      </c>
    </row>
    <row r="2307" ht="14.25" customHeight="1">
      <c r="A2307" s="100">
        <v>3268.0</v>
      </c>
      <c r="B2307" s="100" t="s">
        <v>40025</v>
      </c>
      <c r="C2307" s="100" t="s">
        <v>35740</v>
      </c>
      <c r="D2307" s="100" t="s">
        <v>35767</v>
      </c>
      <c r="E2307" s="103" t="s">
        <v>40026</v>
      </c>
    </row>
    <row r="2308" ht="14.25" customHeight="1">
      <c r="A2308" s="100">
        <v>3271.0</v>
      </c>
      <c r="B2308" s="100" t="s">
        <v>40027</v>
      </c>
      <c r="C2308" s="100" t="s">
        <v>35740</v>
      </c>
      <c r="D2308" s="100" t="s">
        <v>35767</v>
      </c>
      <c r="E2308" s="103" t="s">
        <v>40028</v>
      </c>
    </row>
    <row r="2309" ht="14.25" customHeight="1">
      <c r="A2309" s="100">
        <v>3270.0</v>
      </c>
      <c r="B2309" s="100" t="s">
        <v>40029</v>
      </c>
      <c r="C2309" s="100" t="s">
        <v>35740</v>
      </c>
      <c r="D2309" s="100" t="s">
        <v>35767</v>
      </c>
      <c r="E2309" s="103" t="s">
        <v>40030</v>
      </c>
    </row>
    <row r="2310" ht="14.25" customHeight="1">
      <c r="A2310" s="100">
        <v>3275.0</v>
      </c>
      <c r="B2310" s="100" t="s">
        <v>40031</v>
      </c>
      <c r="C2310" s="100" t="s">
        <v>35736</v>
      </c>
      <c r="D2310" s="100" t="s">
        <v>35741</v>
      </c>
      <c r="E2310" s="103" t="s">
        <v>40032</v>
      </c>
    </row>
    <row r="2311" ht="14.25" customHeight="1">
      <c r="A2311" s="100">
        <v>39512.0</v>
      </c>
      <c r="B2311" s="100" t="s">
        <v>40033</v>
      </c>
      <c r="C2311" s="100" t="s">
        <v>35736</v>
      </c>
      <c r="D2311" s="100" t="s">
        <v>35741</v>
      </c>
      <c r="E2311" s="103" t="s">
        <v>40034</v>
      </c>
    </row>
    <row r="2312" ht="14.25" customHeight="1">
      <c r="A2312" s="100">
        <v>39511.0</v>
      </c>
      <c r="B2312" s="100" t="s">
        <v>40035</v>
      </c>
      <c r="C2312" s="100" t="s">
        <v>35736</v>
      </c>
      <c r="D2312" s="100" t="s">
        <v>35741</v>
      </c>
      <c r="E2312" s="103" t="s">
        <v>40036</v>
      </c>
    </row>
    <row r="2313" ht="14.25" customHeight="1">
      <c r="A2313" s="100">
        <v>39513.0</v>
      </c>
      <c r="B2313" s="100" t="s">
        <v>40037</v>
      </c>
      <c r="C2313" s="100" t="s">
        <v>35736</v>
      </c>
      <c r="D2313" s="100" t="s">
        <v>35741</v>
      </c>
      <c r="E2313" s="103" t="s">
        <v>40038</v>
      </c>
    </row>
    <row r="2314" ht="14.25" customHeight="1">
      <c r="A2314" s="100">
        <v>3286.0</v>
      </c>
      <c r="B2314" s="100" t="s">
        <v>40039</v>
      </c>
      <c r="C2314" s="100" t="s">
        <v>35736</v>
      </c>
      <c r="D2314" s="100" t="s">
        <v>35767</v>
      </c>
      <c r="E2314" s="103" t="s">
        <v>40040</v>
      </c>
    </row>
    <row r="2315" ht="14.25" customHeight="1">
      <c r="A2315" s="100">
        <v>3287.0</v>
      </c>
      <c r="B2315" s="100" t="s">
        <v>40041</v>
      </c>
      <c r="C2315" s="100" t="s">
        <v>35736</v>
      </c>
      <c r="D2315" s="100" t="s">
        <v>35767</v>
      </c>
      <c r="E2315" s="103" t="s">
        <v>40042</v>
      </c>
    </row>
    <row r="2316" ht="14.25" customHeight="1">
      <c r="A2316" s="100">
        <v>3283.0</v>
      </c>
      <c r="B2316" s="100" t="s">
        <v>40043</v>
      </c>
      <c r="C2316" s="100" t="s">
        <v>35736</v>
      </c>
      <c r="D2316" s="100" t="s">
        <v>35767</v>
      </c>
      <c r="E2316" s="103" t="s">
        <v>40044</v>
      </c>
    </row>
    <row r="2317" ht="14.25" customHeight="1">
      <c r="A2317" s="100">
        <v>11587.0</v>
      </c>
      <c r="B2317" s="100" t="s">
        <v>40045</v>
      </c>
      <c r="C2317" s="100" t="s">
        <v>35736</v>
      </c>
      <c r="D2317" s="100" t="s">
        <v>35741</v>
      </c>
      <c r="E2317" s="103" t="s">
        <v>40046</v>
      </c>
    </row>
    <row r="2318" ht="14.25" customHeight="1">
      <c r="A2318" s="100">
        <v>36225.0</v>
      </c>
      <c r="B2318" s="100" t="s">
        <v>40047</v>
      </c>
      <c r="C2318" s="100" t="s">
        <v>35736</v>
      </c>
      <c r="D2318" s="100" t="s">
        <v>35741</v>
      </c>
      <c r="E2318" s="103" t="s">
        <v>40048</v>
      </c>
    </row>
    <row r="2319" ht="14.25" customHeight="1">
      <c r="A2319" s="100">
        <v>36230.0</v>
      </c>
      <c r="B2319" s="100" t="s">
        <v>40049</v>
      </c>
      <c r="C2319" s="100" t="s">
        <v>35736</v>
      </c>
      <c r="D2319" s="100" t="s">
        <v>35737</v>
      </c>
      <c r="E2319" s="103" t="s">
        <v>40050</v>
      </c>
    </row>
    <row r="2320" ht="14.25" customHeight="1">
      <c r="A2320" s="100">
        <v>36238.0</v>
      </c>
      <c r="B2320" s="100" t="s">
        <v>40051</v>
      </c>
      <c r="C2320" s="100" t="s">
        <v>35736</v>
      </c>
      <c r="D2320" s="100" t="s">
        <v>35741</v>
      </c>
      <c r="E2320" s="103" t="s">
        <v>40052</v>
      </c>
    </row>
    <row r="2321" ht="14.25" customHeight="1">
      <c r="A2321" s="100">
        <v>39363.0</v>
      </c>
      <c r="B2321" s="100" t="s">
        <v>40053</v>
      </c>
      <c r="C2321" s="100" t="s">
        <v>35740</v>
      </c>
      <c r="D2321" s="100" t="s">
        <v>35741</v>
      </c>
      <c r="E2321" s="103" t="s">
        <v>40054</v>
      </c>
    </row>
    <row r="2322" ht="14.25" customHeight="1">
      <c r="A2322" s="100">
        <v>39361.0</v>
      </c>
      <c r="B2322" s="100" t="s">
        <v>40055</v>
      </c>
      <c r="C2322" s="100" t="s">
        <v>35740</v>
      </c>
      <c r="D2322" s="100" t="s">
        <v>35741</v>
      </c>
      <c r="E2322" s="103" t="s">
        <v>40056</v>
      </c>
    </row>
    <row r="2323" ht="14.25" customHeight="1">
      <c r="A2323" s="100">
        <v>39362.0</v>
      </c>
      <c r="B2323" s="100" t="s">
        <v>40057</v>
      </c>
      <c r="C2323" s="100" t="s">
        <v>35740</v>
      </c>
      <c r="D2323" s="100" t="s">
        <v>35741</v>
      </c>
      <c r="E2323" s="103" t="s">
        <v>40058</v>
      </c>
    </row>
    <row r="2324" ht="14.25" customHeight="1">
      <c r="A2324" s="100">
        <v>39364.0</v>
      </c>
      <c r="B2324" s="100" t="s">
        <v>40059</v>
      </c>
      <c r="C2324" s="100" t="s">
        <v>35740</v>
      </c>
      <c r="D2324" s="100" t="s">
        <v>35741</v>
      </c>
      <c r="E2324" s="103" t="s">
        <v>40060</v>
      </c>
    </row>
    <row r="2325" ht="14.25" customHeight="1">
      <c r="A2325" s="100">
        <v>14576.0</v>
      </c>
      <c r="B2325" s="100" t="s">
        <v>40061</v>
      </c>
      <c r="C2325" s="100" t="s">
        <v>35740</v>
      </c>
      <c r="D2325" s="100" t="s">
        <v>35767</v>
      </c>
      <c r="E2325" s="103" t="s">
        <v>40062</v>
      </c>
    </row>
    <row r="2326" ht="14.25" customHeight="1">
      <c r="A2326" s="100">
        <v>13877.0</v>
      </c>
      <c r="B2326" s="100" t="s">
        <v>40063</v>
      </c>
      <c r="C2326" s="100" t="s">
        <v>35740</v>
      </c>
      <c r="D2326" s="100" t="s">
        <v>35767</v>
      </c>
      <c r="E2326" s="103" t="s">
        <v>40064</v>
      </c>
    </row>
    <row r="2327" ht="14.25" customHeight="1">
      <c r="A2327" s="100">
        <v>7307.0</v>
      </c>
      <c r="B2327" s="100" t="s">
        <v>40065</v>
      </c>
      <c r="C2327" s="100" t="s">
        <v>35782</v>
      </c>
      <c r="D2327" s="100" t="s">
        <v>35741</v>
      </c>
      <c r="E2327" s="103" t="s">
        <v>40066</v>
      </c>
    </row>
    <row r="2328" ht="14.25" customHeight="1">
      <c r="A2328" s="100">
        <v>38122.0</v>
      </c>
      <c r="B2328" s="100" t="s">
        <v>40067</v>
      </c>
      <c r="C2328" s="100" t="s">
        <v>35782</v>
      </c>
      <c r="D2328" s="100" t="s">
        <v>35741</v>
      </c>
      <c r="E2328" s="103" t="s">
        <v>39482</v>
      </c>
    </row>
    <row r="2329" ht="14.25" customHeight="1">
      <c r="A2329" s="100">
        <v>38633.0</v>
      </c>
      <c r="B2329" s="100" t="s">
        <v>40068</v>
      </c>
      <c r="C2329" s="100" t="s">
        <v>35740</v>
      </c>
      <c r="D2329" s="100" t="s">
        <v>35741</v>
      </c>
      <c r="E2329" s="103" t="s">
        <v>40069</v>
      </c>
    </row>
    <row r="2330" ht="14.25" customHeight="1">
      <c r="A2330" s="100">
        <v>12344.0</v>
      </c>
      <c r="B2330" s="100" t="s">
        <v>40070</v>
      </c>
      <c r="C2330" s="100" t="s">
        <v>35740</v>
      </c>
      <c r="D2330" s="100" t="s">
        <v>35741</v>
      </c>
      <c r="E2330" s="103" t="s">
        <v>36484</v>
      </c>
    </row>
    <row r="2331" ht="14.25" customHeight="1">
      <c r="A2331" s="100">
        <v>12343.0</v>
      </c>
      <c r="B2331" s="100" t="s">
        <v>40071</v>
      </c>
      <c r="C2331" s="100" t="s">
        <v>35740</v>
      </c>
      <c r="D2331" s="100" t="s">
        <v>35741</v>
      </c>
      <c r="E2331" s="103" t="s">
        <v>37055</v>
      </c>
    </row>
    <row r="2332" ht="14.25" customHeight="1">
      <c r="A2332" s="100">
        <v>3295.0</v>
      </c>
      <c r="B2332" s="100" t="s">
        <v>40072</v>
      </c>
      <c r="C2332" s="100" t="s">
        <v>35740</v>
      </c>
      <c r="D2332" s="100" t="s">
        <v>35741</v>
      </c>
      <c r="E2332" s="103" t="s">
        <v>40073</v>
      </c>
    </row>
    <row r="2333" ht="14.25" customHeight="1">
      <c r="A2333" s="100">
        <v>3302.0</v>
      </c>
      <c r="B2333" s="100" t="s">
        <v>40074</v>
      </c>
      <c r="C2333" s="100" t="s">
        <v>35740</v>
      </c>
      <c r="D2333" s="100" t="s">
        <v>35741</v>
      </c>
      <c r="E2333" s="103" t="s">
        <v>40075</v>
      </c>
    </row>
    <row r="2334" ht="14.25" customHeight="1">
      <c r="A2334" s="100">
        <v>3297.0</v>
      </c>
      <c r="B2334" s="100" t="s">
        <v>40076</v>
      </c>
      <c r="C2334" s="100" t="s">
        <v>35740</v>
      </c>
      <c r="D2334" s="100" t="s">
        <v>35741</v>
      </c>
      <c r="E2334" s="103" t="s">
        <v>39440</v>
      </c>
    </row>
    <row r="2335" ht="14.25" customHeight="1">
      <c r="A2335" s="100">
        <v>3294.0</v>
      </c>
      <c r="B2335" s="100" t="s">
        <v>40077</v>
      </c>
      <c r="C2335" s="100" t="s">
        <v>35740</v>
      </c>
      <c r="D2335" s="100" t="s">
        <v>35741</v>
      </c>
      <c r="E2335" s="103" t="s">
        <v>40078</v>
      </c>
    </row>
    <row r="2336" ht="14.25" customHeight="1">
      <c r="A2336" s="100">
        <v>3292.0</v>
      </c>
      <c r="B2336" s="100" t="s">
        <v>40079</v>
      </c>
      <c r="C2336" s="100" t="s">
        <v>35740</v>
      </c>
      <c r="D2336" s="100" t="s">
        <v>35737</v>
      </c>
      <c r="E2336" s="103" t="s">
        <v>40080</v>
      </c>
    </row>
    <row r="2337" ht="14.25" customHeight="1">
      <c r="A2337" s="100">
        <v>3298.0</v>
      </c>
      <c r="B2337" s="100" t="s">
        <v>40081</v>
      </c>
      <c r="C2337" s="100" t="s">
        <v>35740</v>
      </c>
      <c r="D2337" s="100" t="s">
        <v>35741</v>
      </c>
      <c r="E2337" s="103" t="s">
        <v>40082</v>
      </c>
    </row>
    <row r="2338" ht="14.25" customHeight="1">
      <c r="A2338" s="100">
        <v>11596.0</v>
      </c>
      <c r="B2338" s="100" t="s">
        <v>40083</v>
      </c>
      <c r="C2338" s="100" t="s">
        <v>35740</v>
      </c>
      <c r="D2338" s="100" t="s">
        <v>35767</v>
      </c>
      <c r="E2338" s="103" t="s">
        <v>40084</v>
      </c>
    </row>
    <row r="2339" ht="14.25" customHeight="1">
      <c r="A2339" s="100">
        <v>34802.0</v>
      </c>
      <c r="B2339" s="100" t="s">
        <v>40085</v>
      </c>
      <c r="C2339" s="100" t="s">
        <v>35740</v>
      </c>
      <c r="D2339" s="100" t="s">
        <v>35767</v>
      </c>
      <c r="E2339" s="103" t="s">
        <v>40086</v>
      </c>
    </row>
    <row r="2340" ht="14.25" customHeight="1">
      <c r="A2340" s="100">
        <v>11588.0</v>
      </c>
      <c r="B2340" s="100" t="s">
        <v>40087</v>
      </c>
      <c r="C2340" s="100" t="s">
        <v>35740</v>
      </c>
      <c r="D2340" s="100" t="s">
        <v>35767</v>
      </c>
      <c r="E2340" s="103" t="s">
        <v>40088</v>
      </c>
    </row>
    <row r="2341" ht="14.25" customHeight="1">
      <c r="A2341" s="100">
        <v>34383.0</v>
      </c>
      <c r="B2341" s="100" t="s">
        <v>40089</v>
      </c>
      <c r="C2341" s="100" t="s">
        <v>35740</v>
      </c>
      <c r="D2341" s="100" t="s">
        <v>35767</v>
      </c>
      <c r="E2341" s="103" t="s">
        <v>40090</v>
      </c>
    </row>
    <row r="2342" ht="14.25" customHeight="1">
      <c r="A2342" s="100">
        <v>40451.0</v>
      </c>
      <c r="B2342" s="100" t="s">
        <v>40091</v>
      </c>
      <c r="C2342" s="100" t="s">
        <v>35736</v>
      </c>
      <c r="D2342" s="100" t="s">
        <v>35767</v>
      </c>
      <c r="E2342" s="103" t="s">
        <v>40092</v>
      </c>
    </row>
    <row r="2343" ht="14.25" customHeight="1">
      <c r="A2343" s="100">
        <v>40453.0</v>
      </c>
      <c r="B2343" s="100" t="s">
        <v>40093</v>
      </c>
      <c r="C2343" s="100" t="s">
        <v>35736</v>
      </c>
      <c r="D2343" s="100" t="s">
        <v>35767</v>
      </c>
      <c r="E2343" s="103" t="s">
        <v>40094</v>
      </c>
    </row>
    <row r="2344" ht="14.25" customHeight="1">
      <c r="A2344" s="100">
        <v>40452.0</v>
      </c>
      <c r="B2344" s="100" t="s">
        <v>40095</v>
      </c>
      <c r="C2344" s="100" t="s">
        <v>35736</v>
      </c>
      <c r="D2344" s="100" t="s">
        <v>35767</v>
      </c>
      <c r="E2344" s="103" t="s">
        <v>40096</v>
      </c>
    </row>
    <row r="2345" ht="14.25" customHeight="1">
      <c r="A2345" s="100">
        <v>11594.0</v>
      </c>
      <c r="B2345" s="100" t="s">
        <v>40097</v>
      </c>
      <c r="C2345" s="100" t="s">
        <v>35740</v>
      </c>
      <c r="D2345" s="100" t="s">
        <v>35767</v>
      </c>
      <c r="E2345" s="103" t="s">
        <v>40098</v>
      </c>
    </row>
    <row r="2346" ht="14.25" customHeight="1">
      <c r="A2346" s="100">
        <v>3311.0</v>
      </c>
      <c r="B2346" s="100" t="s">
        <v>40099</v>
      </c>
      <c r="C2346" s="100" t="s">
        <v>36114</v>
      </c>
      <c r="D2346" s="100" t="s">
        <v>35767</v>
      </c>
      <c r="E2346" s="103" t="s">
        <v>40098</v>
      </c>
    </row>
    <row r="2347" ht="14.25" customHeight="1">
      <c r="A2347" s="100">
        <v>11599.0</v>
      </c>
      <c r="B2347" s="100" t="s">
        <v>40100</v>
      </c>
      <c r="C2347" s="100" t="s">
        <v>35740</v>
      </c>
      <c r="D2347" s="100" t="s">
        <v>35767</v>
      </c>
      <c r="E2347" s="103" t="s">
        <v>40101</v>
      </c>
    </row>
    <row r="2348" ht="14.25" customHeight="1">
      <c r="A2348" s="100">
        <v>11593.0</v>
      </c>
      <c r="B2348" s="100" t="s">
        <v>40102</v>
      </c>
      <c r="C2348" s="100" t="s">
        <v>35740</v>
      </c>
      <c r="D2348" s="100" t="s">
        <v>35767</v>
      </c>
      <c r="E2348" s="103" t="s">
        <v>40103</v>
      </c>
    </row>
    <row r="2349" ht="14.25" customHeight="1">
      <c r="A2349" s="100">
        <v>3314.0</v>
      </c>
      <c r="B2349" s="100" t="s">
        <v>40104</v>
      </c>
      <c r="C2349" s="100" t="s">
        <v>36114</v>
      </c>
      <c r="D2349" s="100" t="s">
        <v>35767</v>
      </c>
      <c r="E2349" s="103" t="s">
        <v>40105</v>
      </c>
    </row>
    <row r="2350" ht="14.25" customHeight="1">
      <c r="A2350" s="100">
        <v>11597.0</v>
      </c>
      <c r="B2350" s="100" t="s">
        <v>40106</v>
      </c>
      <c r="C2350" s="100" t="s">
        <v>35740</v>
      </c>
      <c r="D2350" s="100" t="s">
        <v>35767</v>
      </c>
      <c r="E2350" s="103" t="s">
        <v>40107</v>
      </c>
    </row>
    <row r="2351" ht="14.25" customHeight="1">
      <c r="A2351" s="100">
        <v>3309.0</v>
      </c>
      <c r="B2351" s="100" t="s">
        <v>40108</v>
      </c>
      <c r="C2351" s="100" t="s">
        <v>36114</v>
      </c>
      <c r="D2351" s="100" t="s">
        <v>35767</v>
      </c>
      <c r="E2351" s="103" t="s">
        <v>40084</v>
      </c>
    </row>
    <row r="2352" ht="14.25" customHeight="1">
      <c r="A2352" s="100">
        <v>34612.0</v>
      </c>
      <c r="B2352" s="100" t="s">
        <v>40109</v>
      </c>
      <c r="C2352" s="100" t="s">
        <v>35740</v>
      </c>
      <c r="D2352" s="100" t="s">
        <v>35767</v>
      </c>
      <c r="E2352" s="103" t="s">
        <v>40110</v>
      </c>
    </row>
    <row r="2353" ht="14.25" customHeight="1">
      <c r="A2353" s="100">
        <v>34635.0</v>
      </c>
      <c r="B2353" s="100" t="s">
        <v>40111</v>
      </c>
      <c r="C2353" s="100" t="s">
        <v>35740</v>
      </c>
      <c r="D2353" s="100" t="s">
        <v>35767</v>
      </c>
      <c r="E2353" s="103" t="s">
        <v>40112</v>
      </c>
    </row>
    <row r="2354" ht="14.25" customHeight="1">
      <c r="A2354" s="100">
        <v>34633.0</v>
      </c>
      <c r="B2354" s="100" t="s">
        <v>40113</v>
      </c>
      <c r="C2354" s="100" t="s">
        <v>35740</v>
      </c>
      <c r="D2354" s="100" t="s">
        <v>35767</v>
      </c>
      <c r="E2354" s="103" t="s">
        <v>40114</v>
      </c>
    </row>
    <row r="2355" ht="14.25" customHeight="1">
      <c r="A2355" s="100">
        <v>40440.0</v>
      </c>
      <c r="B2355" s="100" t="s">
        <v>40115</v>
      </c>
      <c r="C2355" s="100" t="s">
        <v>36114</v>
      </c>
      <c r="D2355" s="100" t="s">
        <v>35767</v>
      </c>
      <c r="E2355" s="103" t="s">
        <v>40116</v>
      </c>
    </row>
    <row r="2356" ht="14.25" customHeight="1">
      <c r="A2356" s="100">
        <v>40441.0</v>
      </c>
      <c r="B2356" s="100" t="s">
        <v>40117</v>
      </c>
      <c r="C2356" s="100" t="s">
        <v>36114</v>
      </c>
      <c r="D2356" s="100" t="s">
        <v>35767</v>
      </c>
      <c r="E2356" s="103" t="s">
        <v>40118</v>
      </c>
    </row>
    <row r="2357" ht="14.25" customHeight="1">
      <c r="A2357" s="100">
        <v>40449.0</v>
      </c>
      <c r="B2357" s="100" t="s">
        <v>40119</v>
      </c>
      <c r="C2357" s="100" t="s">
        <v>36114</v>
      </c>
      <c r="D2357" s="100" t="s">
        <v>35767</v>
      </c>
      <c r="E2357" s="103" t="s">
        <v>40120</v>
      </c>
    </row>
    <row r="2358" ht="14.25" customHeight="1">
      <c r="A2358" s="100">
        <v>34800.0</v>
      </c>
      <c r="B2358" s="100" t="s">
        <v>40121</v>
      </c>
      <c r="C2358" s="100" t="s">
        <v>36114</v>
      </c>
      <c r="D2358" s="100" t="s">
        <v>35767</v>
      </c>
      <c r="E2358" s="103" t="s">
        <v>40122</v>
      </c>
    </row>
    <row r="2359" ht="14.25" customHeight="1">
      <c r="A2359" s="100">
        <v>11592.0</v>
      </c>
      <c r="B2359" s="100" t="s">
        <v>40123</v>
      </c>
      <c r="C2359" s="100" t="s">
        <v>35740</v>
      </c>
      <c r="D2359" s="100" t="s">
        <v>35767</v>
      </c>
      <c r="E2359" s="103" t="s">
        <v>40105</v>
      </c>
    </row>
    <row r="2360" ht="14.25" customHeight="1">
      <c r="A2360" s="100">
        <v>40438.0</v>
      </c>
      <c r="B2360" s="100" t="s">
        <v>40124</v>
      </c>
      <c r="C2360" s="100" t="s">
        <v>36114</v>
      </c>
      <c r="D2360" s="100" t="s">
        <v>35767</v>
      </c>
      <c r="E2360" s="103" t="s">
        <v>40125</v>
      </c>
    </row>
    <row r="2361" ht="14.25" customHeight="1">
      <c r="A2361" s="100">
        <v>40436.0</v>
      </c>
      <c r="B2361" s="100" t="s">
        <v>40126</v>
      </c>
      <c r="C2361" s="100" t="s">
        <v>36114</v>
      </c>
      <c r="D2361" s="100" t="s">
        <v>35767</v>
      </c>
      <c r="E2361" s="103" t="s">
        <v>40127</v>
      </c>
    </row>
    <row r="2362" ht="14.25" customHeight="1">
      <c r="A2362" s="100">
        <v>4315.0</v>
      </c>
      <c r="B2362" s="100" t="s">
        <v>40128</v>
      </c>
      <c r="C2362" s="100" t="s">
        <v>35740</v>
      </c>
      <c r="D2362" s="100" t="s">
        <v>35741</v>
      </c>
      <c r="E2362" s="103" t="s">
        <v>40129</v>
      </c>
    </row>
    <row r="2363" ht="14.25" customHeight="1">
      <c r="A2363" s="100">
        <v>42482.0</v>
      </c>
      <c r="B2363" s="100" t="s">
        <v>40130</v>
      </c>
      <c r="C2363" s="100" t="s">
        <v>35740</v>
      </c>
      <c r="D2363" s="100" t="s">
        <v>35741</v>
      </c>
      <c r="E2363" s="103" t="s">
        <v>40131</v>
      </c>
    </row>
    <row r="2364" ht="14.25" customHeight="1">
      <c r="A2364" s="100">
        <v>402.0</v>
      </c>
      <c r="B2364" s="100" t="s">
        <v>40132</v>
      </c>
      <c r="C2364" s="100" t="s">
        <v>35740</v>
      </c>
      <c r="D2364" s="100" t="s">
        <v>35767</v>
      </c>
      <c r="E2364" s="103" t="s">
        <v>40133</v>
      </c>
    </row>
    <row r="2365" ht="14.25" customHeight="1">
      <c r="A2365" s="100">
        <v>4226.0</v>
      </c>
      <c r="B2365" s="100" t="s">
        <v>40134</v>
      </c>
      <c r="C2365" s="100" t="s">
        <v>35889</v>
      </c>
      <c r="D2365" s="100" t="s">
        <v>35737</v>
      </c>
      <c r="E2365" s="103" t="s">
        <v>40135</v>
      </c>
    </row>
    <row r="2366" ht="14.25" customHeight="1">
      <c r="A2366" s="100">
        <v>4222.0</v>
      </c>
      <c r="B2366" s="100" t="s">
        <v>40136</v>
      </c>
      <c r="C2366" s="100" t="s">
        <v>35782</v>
      </c>
      <c r="D2366" s="100" t="s">
        <v>35737</v>
      </c>
      <c r="E2366" s="103" t="s">
        <v>36080</v>
      </c>
    </row>
    <row r="2367" ht="14.25" customHeight="1">
      <c r="A2367" s="100">
        <v>34804.0</v>
      </c>
      <c r="B2367" s="100" t="s">
        <v>40137</v>
      </c>
      <c r="C2367" s="100" t="s">
        <v>35736</v>
      </c>
      <c r="D2367" s="100" t="s">
        <v>35767</v>
      </c>
      <c r="E2367" s="103" t="s">
        <v>40138</v>
      </c>
    </row>
    <row r="2368" ht="14.25" customHeight="1">
      <c r="A2368" s="100">
        <v>4013.0</v>
      </c>
      <c r="B2368" s="100" t="s">
        <v>40139</v>
      </c>
      <c r="C2368" s="100" t="s">
        <v>35736</v>
      </c>
      <c r="D2368" s="100" t="s">
        <v>35741</v>
      </c>
      <c r="E2368" s="103" t="s">
        <v>40140</v>
      </c>
    </row>
    <row r="2369" ht="14.25" customHeight="1">
      <c r="A2369" s="100">
        <v>4011.0</v>
      </c>
      <c r="B2369" s="100" t="s">
        <v>40141</v>
      </c>
      <c r="C2369" s="100" t="s">
        <v>35736</v>
      </c>
      <c r="D2369" s="100" t="s">
        <v>35741</v>
      </c>
      <c r="E2369" s="103" t="s">
        <v>40142</v>
      </c>
    </row>
    <row r="2370" ht="14.25" customHeight="1">
      <c r="A2370" s="100">
        <v>4021.0</v>
      </c>
      <c r="B2370" s="100" t="s">
        <v>40143</v>
      </c>
      <c r="C2370" s="100" t="s">
        <v>35736</v>
      </c>
      <c r="D2370" s="100" t="s">
        <v>35741</v>
      </c>
      <c r="E2370" s="103" t="s">
        <v>40144</v>
      </c>
    </row>
    <row r="2371" ht="14.25" customHeight="1">
      <c r="A2371" s="100">
        <v>4019.0</v>
      </c>
      <c r="B2371" s="100" t="s">
        <v>40145</v>
      </c>
      <c r="C2371" s="100" t="s">
        <v>35736</v>
      </c>
      <c r="D2371" s="100" t="s">
        <v>35741</v>
      </c>
      <c r="E2371" s="103" t="s">
        <v>40146</v>
      </c>
    </row>
    <row r="2372" ht="14.25" customHeight="1">
      <c r="A2372" s="100">
        <v>4012.0</v>
      </c>
      <c r="B2372" s="100" t="s">
        <v>40147</v>
      </c>
      <c r="C2372" s="100" t="s">
        <v>35736</v>
      </c>
      <c r="D2372" s="100" t="s">
        <v>35741</v>
      </c>
      <c r="E2372" s="103" t="s">
        <v>35792</v>
      </c>
    </row>
    <row r="2373" ht="14.25" customHeight="1">
      <c r="A2373" s="100">
        <v>4020.0</v>
      </c>
      <c r="B2373" s="100" t="s">
        <v>40148</v>
      </c>
      <c r="C2373" s="100" t="s">
        <v>35736</v>
      </c>
      <c r="D2373" s="100" t="s">
        <v>35741</v>
      </c>
      <c r="E2373" s="103" t="s">
        <v>40149</v>
      </c>
    </row>
    <row r="2374" ht="14.25" customHeight="1">
      <c r="A2374" s="100">
        <v>4018.0</v>
      </c>
      <c r="B2374" s="100" t="s">
        <v>40150</v>
      </c>
      <c r="C2374" s="100" t="s">
        <v>35736</v>
      </c>
      <c r="D2374" s="100" t="s">
        <v>35741</v>
      </c>
      <c r="E2374" s="103" t="s">
        <v>37700</v>
      </c>
    </row>
    <row r="2375" ht="14.25" customHeight="1">
      <c r="A2375" s="100">
        <v>36498.0</v>
      </c>
      <c r="B2375" s="100" t="s">
        <v>40151</v>
      </c>
      <c r="C2375" s="100" t="s">
        <v>35740</v>
      </c>
      <c r="D2375" s="100" t="s">
        <v>35767</v>
      </c>
      <c r="E2375" s="103" t="s">
        <v>40152</v>
      </c>
    </row>
    <row r="2376" ht="14.25" customHeight="1">
      <c r="A2376" s="100">
        <v>12872.0</v>
      </c>
      <c r="B2376" s="100" t="s">
        <v>40153</v>
      </c>
      <c r="C2376" s="100" t="s">
        <v>36117</v>
      </c>
      <c r="D2376" s="100" t="s">
        <v>35741</v>
      </c>
      <c r="E2376" s="103" t="s">
        <v>36516</v>
      </c>
    </row>
    <row r="2377" ht="14.25" customHeight="1">
      <c r="A2377" s="100">
        <v>41075.0</v>
      </c>
      <c r="B2377" s="100" t="s">
        <v>40154</v>
      </c>
      <c r="C2377" s="100" t="s">
        <v>36120</v>
      </c>
      <c r="D2377" s="100" t="s">
        <v>35741</v>
      </c>
      <c r="E2377" s="103" t="s">
        <v>36518</v>
      </c>
    </row>
    <row r="2378" ht="14.25" customHeight="1">
      <c r="A2378" s="100">
        <v>3315.0</v>
      </c>
      <c r="B2378" s="100" t="s">
        <v>40155</v>
      </c>
      <c r="C2378" s="100" t="s">
        <v>35889</v>
      </c>
      <c r="D2378" s="100" t="s">
        <v>35741</v>
      </c>
      <c r="E2378" s="103" t="s">
        <v>39866</v>
      </c>
    </row>
    <row r="2379" ht="14.25" customHeight="1">
      <c r="A2379" s="100">
        <v>36870.0</v>
      </c>
      <c r="B2379" s="100" t="s">
        <v>40156</v>
      </c>
      <c r="C2379" s="100" t="s">
        <v>35889</v>
      </c>
      <c r="D2379" s="100" t="s">
        <v>35741</v>
      </c>
      <c r="E2379" s="103" t="s">
        <v>38169</v>
      </c>
    </row>
    <row r="2380" ht="14.25" customHeight="1">
      <c r="A2380" s="100">
        <v>5092.0</v>
      </c>
      <c r="B2380" s="100" t="s">
        <v>40157</v>
      </c>
      <c r="C2380" s="100" t="s">
        <v>36669</v>
      </c>
      <c r="D2380" s="100" t="s">
        <v>35741</v>
      </c>
      <c r="E2380" s="103" t="s">
        <v>40158</v>
      </c>
    </row>
    <row r="2381" ht="14.25" customHeight="1">
      <c r="A2381" s="100">
        <v>11462.0</v>
      </c>
      <c r="B2381" s="100" t="s">
        <v>40159</v>
      </c>
      <c r="C2381" s="100" t="s">
        <v>36669</v>
      </c>
      <c r="D2381" s="100" t="s">
        <v>35741</v>
      </c>
      <c r="E2381" s="103" t="s">
        <v>37089</v>
      </c>
    </row>
    <row r="2382" ht="14.25" customHeight="1">
      <c r="A2382" s="100">
        <v>36529.0</v>
      </c>
      <c r="B2382" s="100" t="s">
        <v>40160</v>
      </c>
      <c r="C2382" s="100" t="s">
        <v>35740</v>
      </c>
      <c r="D2382" s="100" t="s">
        <v>35741</v>
      </c>
      <c r="E2382" s="103" t="s">
        <v>40161</v>
      </c>
    </row>
    <row r="2383" ht="14.25" customHeight="1">
      <c r="A2383" s="100">
        <v>3318.0</v>
      </c>
      <c r="B2383" s="100" t="s">
        <v>40162</v>
      </c>
      <c r="C2383" s="100" t="s">
        <v>35740</v>
      </c>
      <c r="D2383" s="100" t="s">
        <v>35737</v>
      </c>
      <c r="E2383" s="103" t="s">
        <v>40163</v>
      </c>
    </row>
    <row r="2384" ht="14.25" customHeight="1">
      <c r="A2384" s="100">
        <v>3324.0</v>
      </c>
      <c r="B2384" s="100" t="s">
        <v>40164</v>
      </c>
      <c r="C2384" s="100" t="s">
        <v>35736</v>
      </c>
      <c r="D2384" s="100" t="s">
        <v>35741</v>
      </c>
      <c r="E2384" s="103" t="s">
        <v>40165</v>
      </c>
    </row>
    <row r="2385" ht="14.25" customHeight="1">
      <c r="A2385" s="100">
        <v>3322.0</v>
      </c>
      <c r="B2385" s="100" t="s">
        <v>40166</v>
      </c>
      <c r="C2385" s="100" t="s">
        <v>35736</v>
      </c>
      <c r="D2385" s="100" t="s">
        <v>35737</v>
      </c>
      <c r="E2385" s="103" t="s">
        <v>40167</v>
      </c>
    </row>
    <row r="2386" ht="14.25" customHeight="1">
      <c r="A2386" s="100">
        <v>5076.0</v>
      </c>
      <c r="B2386" s="100" t="s">
        <v>40168</v>
      </c>
      <c r="C2386" s="100" t="s">
        <v>35889</v>
      </c>
      <c r="D2386" s="100" t="s">
        <v>35741</v>
      </c>
      <c r="E2386" s="103" t="s">
        <v>39060</v>
      </c>
    </row>
    <row r="2387" ht="14.25" customHeight="1">
      <c r="A2387" s="100">
        <v>5077.0</v>
      </c>
      <c r="B2387" s="100" t="s">
        <v>40169</v>
      </c>
      <c r="C2387" s="100" t="s">
        <v>35889</v>
      </c>
      <c r="D2387" s="100" t="s">
        <v>35741</v>
      </c>
      <c r="E2387" s="103" t="s">
        <v>39814</v>
      </c>
    </row>
    <row r="2388" ht="14.25" customHeight="1">
      <c r="A2388" s="100">
        <v>11837.0</v>
      </c>
      <c r="B2388" s="100" t="s">
        <v>40170</v>
      </c>
      <c r="C2388" s="100" t="s">
        <v>35740</v>
      </c>
      <c r="D2388" s="100" t="s">
        <v>35741</v>
      </c>
      <c r="E2388" s="103" t="s">
        <v>40171</v>
      </c>
    </row>
    <row r="2389" ht="14.25" customHeight="1">
      <c r="A2389" s="100">
        <v>38055.0</v>
      </c>
      <c r="B2389" s="100" t="s">
        <v>40172</v>
      </c>
      <c r="C2389" s="100" t="s">
        <v>35740</v>
      </c>
      <c r="D2389" s="100" t="s">
        <v>35741</v>
      </c>
      <c r="E2389" s="103" t="s">
        <v>37823</v>
      </c>
    </row>
    <row r="2390" ht="14.25" customHeight="1">
      <c r="A2390" s="100">
        <v>415.0</v>
      </c>
      <c r="B2390" s="100" t="s">
        <v>40173</v>
      </c>
      <c r="C2390" s="100" t="s">
        <v>35740</v>
      </c>
      <c r="D2390" s="100" t="s">
        <v>35741</v>
      </c>
      <c r="E2390" s="103" t="s">
        <v>36896</v>
      </c>
    </row>
    <row r="2391" ht="14.25" customHeight="1">
      <c r="A2391" s="100">
        <v>416.0</v>
      </c>
      <c r="B2391" s="100" t="s">
        <v>40174</v>
      </c>
      <c r="C2391" s="100" t="s">
        <v>35740</v>
      </c>
      <c r="D2391" s="100" t="s">
        <v>35741</v>
      </c>
      <c r="E2391" s="103" t="s">
        <v>38033</v>
      </c>
    </row>
    <row r="2392" ht="14.25" customHeight="1">
      <c r="A2392" s="100">
        <v>425.0</v>
      </c>
      <c r="B2392" s="100" t="s">
        <v>40175</v>
      </c>
      <c r="C2392" s="100" t="s">
        <v>35740</v>
      </c>
      <c r="D2392" s="100" t="s">
        <v>35741</v>
      </c>
      <c r="E2392" s="103" t="s">
        <v>39759</v>
      </c>
    </row>
    <row r="2393" ht="14.25" customHeight="1">
      <c r="A2393" s="100">
        <v>426.0</v>
      </c>
      <c r="B2393" s="100" t="s">
        <v>40176</v>
      </c>
      <c r="C2393" s="100" t="s">
        <v>35740</v>
      </c>
      <c r="D2393" s="100" t="s">
        <v>35741</v>
      </c>
      <c r="E2393" s="103" t="s">
        <v>40177</v>
      </c>
    </row>
    <row r="2394" ht="14.25" customHeight="1">
      <c r="A2394" s="100">
        <v>38056.0</v>
      </c>
      <c r="B2394" s="100" t="s">
        <v>40178</v>
      </c>
      <c r="C2394" s="100" t="s">
        <v>35740</v>
      </c>
      <c r="D2394" s="100" t="s">
        <v>35741</v>
      </c>
      <c r="E2394" s="103" t="s">
        <v>40179</v>
      </c>
    </row>
    <row r="2395" ht="14.25" customHeight="1">
      <c r="A2395" s="100">
        <v>1564.0</v>
      </c>
      <c r="B2395" s="100" t="s">
        <v>40180</v>
      </c>
      <c r="C2395" s="100" t="s">
        <v>35740</v>
      </c>
      <c r="D2395" s="100" t="s">
        <v>35741</v>
      </c>
      <c r="E2395" s="103" t="s">
        <v>40181</v>
      </c>
    </row>
    <row r="2396" ht="14.25" customHeight="1">
      <c r="A2396" s="100">
        <v>11032.0</v>
      </c>
      <c r="B2396" s="100" t="s">
        <v>40182</v>
      </c>
      <c r="C2396" s="100" t="s">
        <v>35740</v>
      </c>
      <c r="D2396" s="100" t="s">
        <v>35741</v>
      </c>
      <c r="E2396" s="103" t="s">
        <v>40183</v>
      </c>
    </row>
    <row r="2397" ht="14.25" customHeight="1">
      <c r="A2397" s="100">
        <v>36786.0</v>
      </c>
      <c r="B2397" s="100" t="s">
        <v>40184</v>
      </c>
      <c r="C2397" s="100" t="s">
        <v>40185</v>
      </c>
      <c r="D2397" s="100" t="s">
        <v>35767</v>
      </c>
      <c r="E2397" s="103" t="s">
        <v>40186</v>
      </c>
    </row>
    <row r="2398" ht="14.25" customHeight="1">
      <c r="A2398" s="100">
        <v>36785.0</v>
      </c>
      <c r="B2398" s="100" t="s">
        <v>40187</v>
      </c>
      <c r="C2398" s="100" t="s">
        <v>40185</v>
      </c>
      <c r="D2398" s="100" t="s">
        <v>35767</v>
      </c>
      <c r="E2398" s="103" t="s">
        <v>40188</v>
      </c>
    </row>
    <row r="2399" ht="14.25" customHeight="1">
      <c r="A2399" s="100">
        <v>36782.0</v>
      </c>
      <c r="B2399" s="100" t="s">
        <v>40189</v>
      </c>
      <c r="C2399" s="100" t="s">
        <v>40185</v>
      </c>
      <c r="D2399" s="100" t="s">
        <v>35767</v>
      </c>
      <c r="E2399" s="103" t="s">
        <v>40190</v>
      </c>
    </row>
    <row r="2400" ht="14.25" customHeight="1">
      <c r="A2400" s="100">
        <v>25930.0</v>
      </c>
      <c r="B2400" s="100" t="s">
        <v>40191</v>
      </c>
      <c r="C2400" s="100" t="s">
        <v>40185</v>
      </c>
      <c r="D2400" s="100" t="s">
        <v>35767</v>
      </c>
      <c r="E2400" s="103" t="s">
        <v>40192</v>
      </c>
    </row>
    <row r="2401" ht="14.25" customHeight="1">
      <c r="A2401" s="100">
        <v>4824.0</v>
      </c>
      <c r="B2401" s="100" t="s">
        <v>40193</v>
      </c>
      <c r="C2401" s="100" t="s">
        <v>35889</v>
      </c>
      <c r="D2401" s="100" t="s">
        <v>35741</v>
      </c>
      <c r="E2401" s="103" t="s">
        <v>35867</v>
      </c>
    </row>
    <row r="2402" ht="14.25" customHeight="1">
      <c r="A2402" s="100">
        <v>11795.0</v>
      </c>
      <c r="B2402" s="100" t="s">
        <v>40194</v>
      </c>
      <c r="C2402" s="100" t="s">
        <v>35736</v>
      </c>
      <c r="D2402" s="100" t="s">
        <v>35741</v>
      </c>
      <c r="E2402" s="103" t="s">
        <v>40195</v>
      </c>
    </row>
    <row r="2403" ht="14.25" customHeight="1">
      <c r="A2403" s="100">
        <v>134.0</v>
      </c>
      <c r="B2403" s="100" t="s">
        <v>40196</v>
      </c>
      <c r="C2403" s="100" t="s">
        <v>35889</v>
      </c>
      <c r="D2403" s="100" t="s">
        <v>35741</v>
      </c>
      <c r="E2403" s="103" t="s">
        <v>36789</v>
      </c>
    </row>
    <row r="2404" ht="14.25" customHeight="1">
      <c r="A2404" s="100">
        <v>4229.0</v>
      </c>
      <c r="B2404" s="100" t="s">
        <v>40197</v>
      </c>
      <c r="C2404" s="100" t="s">
        <v>35889</v>
      </c>
      <c r="D2404" s="100" t="s">
        <v>35741</v>
      </c>
      <c r="E2404" s="103" t="s">
        <v>40198</v>
      </c>
    </row>
    <row r="2405" ht="14.25" customHeight="1">
      <c r="A2405" s="100">
        <v>11244.0</v>
      </c>
      <c r="B2405" s="100" t="s">
        <v>40199</v>
      </c>
      <c r="C2405" s="100" t="s">
        <v>35740</v>
      </c>
      <c r="D2405" s="100" t="s">
        <v>35741</v>
      </c>
      <c r="E2405" s="103" t="s">
        <v>40200</v>
      </c>
    </row>
    <row r="2406" ht="14.25" customHeight="1">
      <c r="A2406" s="100">
        <v>11245.0</v>
      </c>
      <c r="B2406" s="100" t="s">
        <v>40201</v>
      </c>
      <c r="C2406" s="100" t="s">
        <v>35740</v>
      </c>
      <c r="D2406" s="100" t="s">
        <v>35741</v>
      </c>
      <c r="E2406" s="103" t="s">
        <v>40202</v>
      </c>
    </row>
    <row r="2407" ht="14.25" customHeight="1">
      <c r="A2407" s="100">
        <v>11235.0</v>
      </c>
      <c r="B2407" s="100" t="s">
        <v>40203</v>
      </c>
      <c r="C2407" s="100" t="s">
        <v>35740</v>
      </c>
      <c r="D2407" s="100" t="s">
        <v>35741</v>
      </c>
      <c r="E2407" s="103" t="s">
        <v>40204</v>
      </c>
    </row>
    <row r="2408" ht="14.25" customHeight="1">
      <c r="A2408" s="100">
        <v>11236.0</v>
      </c>
      <c r="B2408" s="100" t="s">
        <v>40205</v>
      </c>
      <c r="C2408" s="100" t="s">
        <v>35740</v>
      </c>
      <c r="D2408" s="100" t="s">
        <v>35741</v>
      </c>
      <c r="E2408" s="103" t="s">
        <v>40206</v>
      </c>
    </row>
    <row r="2409" ht="14.25" customHeight="1">
      <c r="A2409" s="100">
        <v>11731.0</v>
      </c>
      <c r="B2409" s="100" t="s">
        <v>40207</v>
      </c>
      <c r="C2409" s="100" t="s">
        <v>35740</v>
      </c>
      <c r="D2409" s="100" t="s">
        <v>35741</v>
      </c>
      <c r="E2409" s="103" t="s">
        <v>40208</v>
      </c>
    </row>
    <row r="2410" ht="14.25" customHeight="1">
      <c r="A2410" s="100">
        <v>11732.0</v>
      </c>
      <c r="B2410" s="100" t="s">
        <v>40209</v>
      </c>
      <c r="C2410" s="100" t="s">
        <v>35740</v>
      </c>
      <c r="D2410" s="100" t="s">
        <v>35741</v>
      </c>
      <c r="E2410" s="103" t="s">
        <v>40210</v>
      </c>
    </row>
    <row r="2411" ht="14.25" customHeight="1">
      <c r="A2411" s="100">
        <v>36494.0</v>
      </c>
      <c r="B2411" s="100" t="s">
        <v>40211</v>
      </c>
      <c r="C2411" s="100" t="s">
        <v>35740</v>
      </c>
      <c r="D2411" s="100" t="s">
        <v>35767</v>
      </c>
      <c r="E2411" s="103" t="s">
        <v>40212</v>
      </c>
    </row>
    <row r="2412" ht="14.25" customHeight="1">
      <c r="A2412" s="100">
        <v>36493.0</v>
      </c>
      <c r="B2412" s="100" t="s">
        <v>40213</v>
      </c>
      <c r="C2412" s="100" t="s">
        <v>35740</v>
      </c>
      <c r="D2412" s="100" t="s">
        <v>35767</v>
      </c>
      <c r="E2412" s="103" t="s">
        <v>40214</v>
      </c>
    </row>
    <row r="2413" ht="14.25" customHeight="1">
      <c r="A2413" s="100">
        <v>36492.0</v>
      </c>
      <c r="B2413" s="100" t="s">
        <v>40215</v>
      </c>
      <c r="C2413" s="100" t="s">
        <v>35740</v>
      </c>
      <c r="D2413" s="100" t="s">
        <v>35767</v>
      </c>
      <c r="E2413" s="103" t="s">
        <v>40216</v>
      </c>
    </row>
    <row r="2414" ht="14.25" customHeight="1">
      <c r="A2414" s="100">
        <v>13333.0</v>
      </c>
      <c r="B2414" s="100" t="s">
        <v>40217</v>
      </c>
      <c r="C2414" s="100" t="s">
        <v>35740</v>
      </c>
      <c r="D2414" s="100" t="s">
        <v>35767</v>
      </c>
      <c r="E2414" s="103" t="s">
        <v>40218</v>
      </c>
    </row>
    <row r="2415" ht="14.25" customHeight="1">
      <c r="A2415" s="100">
        <v>13533.0</v>
      </c>
      <c r="B2415" s="100" t="s">
        <v>40219</v>
      </c>
      <c r="C2415" s="100" t="s">
        <v>35740</v>
      </c>
      <c r="D2415" s="100" t="s">
        <v>35767</v>
      </c>
      <c r="E2415" s="103" t="s">
        <v>40220</v>
      </c>
    </row>
    <row r="2416" ht="14.25" customHeight="1">
      <c r="A2416" s="100">
        <v>36499.0</v>
      </c>
      <c r="B2416" s="100" t="s">
        <v>40221</v>
      </c>
      <c r="C2416" s="100" t="s">
        <v>35740</v>
      </c>
      <c r="D2416" s="100" t="s">
        <v>35767</v>
      </c>
      <c r="E2416" s="103" t="s">
        <v>40222</v>
      </c>
    </row>
    <row r="2417" ht="14.25" customHeight="1">
      <c r="A2417" s="100">
        <v>39585.0</v>
      </c>
      <c r="B2417" s="100" t="s">
        <v>40223</v>
      </c>
      <c r="C2417" s="100" t="s">
        <v>35740</v>
      </c>
      <c r="D2417" s="100" t="s">
        <v>35767</v>
      </c>
      <c r="E2417" s="103" t="s">
        <v>40224</v>
      </c>
    </row>
    <row r="2418" ht="14.25" customHeight="1">
      <c r="A2418" s="100">
        <v>39586.0</v>
      </c>
      <c r="B2418" s="100" t="s">
        <v>40225</v>
      </c>
      <c r="C2418" s="100" t="s">
        <v>35740</v>
      </c>
      <c r="D2418" s="100" t="s">
        <v>35767</v>
      </c>
      <c r="E2418" s="103" t="s">
        <v>40226</v>
      </c>
    </row>
    <row r="2419" ht="14.25" customHeight="1">
      <c r="A2419" s="100">
        <v>39587.0</v>
      </c>
      <c r="B2419" s="100" t="s">
        <v>40227</v>
      </c>
      <c r="C2419" s="100" t="s">
        <v>35740</v>
      </c>
      <c r="D2419" s="100" t="s">
        <v>35767</v>
      </c>
      <c r="E2419" s="103" t="s">
        <v>40228</v>
      </c>
    </row>
    <row r="2420" ht="14.25" customHeight="1">
      <c r="A2420" s="100">
        <v>39588.0</v>
      </c>
      <c r="B2420" s="100" t="s">
        <v>40229</v>
      </c>
      <c r="C2420" s="100" t="s">
        <v>35740</v>
      </c>
      <c r="D2420" s="100" t="s">
        <v>35767</v>
      </c>
      <c r="E2420" s="103" t="s">
        <v>40230</v>
      </c>
    </row>
    <row r="2421" ht="14.25" customHeight="1">
      <c r="A2421" s="100">
        <v>39584.0</v>
      </c>
      <c r="B2421" s="100" t="s">
        <v>40231</v>
      </c>
      <c r="C2421" s="100" t="s">
        <v>35740</v>
      </c>
      <c r="D2421" s="100" t="s">
        <v>35767</v>
      </c>
      <c r="E2421" s="103" t="s">
        <v>40232</v>
      </c>
    </row>
    <row r="2422" ht="14.25" customHeight="1">
      <c r="A2422" s="100">
        <v>39590.0</v>
      </c>
      <c r="B2422" s="100" t="s">
        <v>40233</v>
      </c>
      <c r="C2422" s="100" t="s">
        <v>35740</v>
      </c>
      <c r="D2422" s="100" t="s">
        <v>35767</v>
      </c>
      <c r="E2422" s="103" t="s">
        <v>40234</v>
      </c>
    </row>
    <row r="2423" ht="14.25" customHeight="1">
      <c r="A2423" s="100">
        <v>39592.0</v>
      </c>
      <c r="B2423" s="100" t="s">
        <v>40235</v>
      </c>
      <c r="C2423" s="100" t="s">
        <v>35740</v>
      </c>
      <c r="D2423" s="100" t="s">
        <v>35767</v>
      </c>
      <c r="E2423" s="103" t="s">
        <v>40236</v>
      </c>
    </row>
    <row r="2424" ht="14.25" customHeight="1">
      <c r="A2424" s="100">
        <v>39593.0</v>
      </c>
      <c r="B2424" s="100" t="s">
        <v>40237</v>
      </c>
      <c r="C2424" s="100" t="s">
        <v>35740</v>
      </c>
      <c r="D2424" s="100" t="s">
        <v>35767</v>
      </c>
      <c r="E2424" s="103" t="s">
        <v>40228</v>
      </c>
    </row>
    <row r="2425" ht="14.25" customHeight="1">
      <c r="A2425" s="100">
        <v>14254.0</v>
      </c>
      <c r="B2425" s="100" t="s">
        <v>40238</v>
      </c>
      <c r="C2425" s="100" t="s">
        <v>35740</v>
      </c>
      <c r="D2425" s="100" t="s">
        <v>35767</v>
      </c>
      <c r="E2425" s="103" t="s">
        <v>40239</v>
      </c>
    </row>
    <row r="2426" ht="14.25" customHeight="1">
      <c r="A2426" s="100">
        <v>25987.0</v>
      </c>
      <c r="B2426" s="100" t="s">
        <v>40240</v>
      </c>
      <c r="C2426" s="100" t="s">
        <v>35740</v>
      </c>
      <c r="D2426" s="100" t="s">
        <v>35767</v>
      </c>
      <c r="E2426" s="103" t="s">
        <v>40241</v>
      </c>
    </row>
    <row r="2427" ht="14.25" customHeight="1">
      <c r="A2427" s="100">
        <v>25019.0</v>
      </c>
      <c r="B2427" s="100" t="s">
        <v>40242</v>
      </c>
      <c r="C2427" s="100" t="s">
        <v>35740</v>
      </c>
      <c r="D2427" s="100" t="s">
        <v>35767</v>
      </c>
      <c r="E2427" s="103" t="s">
        <v>40243</v>
      </c>
    </row>
    <row r="2428" ht="14.25" customHeight="1">
      <c r="A2428" s="100">
        <v>36501.0</v>
      </c>
      <c r="B2428" s="100" t="s">
        <v>40244</v>
      </c>
      <c r="C2428" s="100" t="s">
        <v>35740</v>
      </c>
      <c r="D2428" s="100" t="s">
        <v>35767</v>
      </c>
      <c r="E2428" s="103" t="s">
        <v>40245</v>
      </c>
    </row>
    <row r="2429" ht="14.25" customHeight="1">
      <c r="A2429" s="100">
        <v>25986.0</v>
      </c>
      <c r="B2429" s="100" t="s">
        <v>40246</v>
      </c>
      <c r="C2429" s="100" t="s">
        <v>35740</v>
      </c>
      <c r="D2429" s="100" t="s">
        <v>35767</v>
      </c>
      <c r="E2429" s="103" t="s">
        <v>40247</v>
      </c>
    </row>
    <row r="2430" ht="14.25" customHeight="1">
      <c r="A2430" s="100">
        <v>36500.0</v>
      </c>
      <c r="B2430" s="100" t="s">
        <v>40248</v>
      </c>
      <c r="C2430" s="100" t="s">
        <v>35740</v>
      </c>
      <c r="D2430" s="100" t="s">
        <v>35767</v>
      </c>
      <c r="E2430" s="103" t="s">
        <v>40249</v>
      </c>
    </row>
    <row r="2431" ht="14.25" customHeight="1">
      <c r="A2431" s="100">
        <v>20017.0</v>
      </c>
      <c r="B2431" s="100" t="s">
        <v>40250</v>
      </c>
      <c r="C2431" s="100" t="s">
        <v>35791</v>
      </c>
      <c r="D2431" s="100" t="s">
        <v>35741</v>
      </c>
      <c r="E2431" s="103" t="s">
        <v>36867</v>
      </c>
    </row>
    <row r="2432" ht="14.25" customHeight="1">
      <c r="A2432" s="100">
        <v>20007.0</v>
      </c>
      <c r="B2432" s="100" t="s">
        <v>40251</v>
      </c>
      <c r="C2432" s="100" t="s">
        <v>35791</v>
      </c>
      <c r="D2432" s="100" t="s">
        <v>35741</v>
      </c>
      <c r="E2432" s="103" t="s">
        <v>40252</v>
      </c>
    </row>
    <row r="2433" ht="14.25" customHeight="1">
      <c r="A2433" s="100">
        <v>39836.0</v>
      </c>
      <c r="B2433" s="100" t="s">
        <v>40253</v>
      </c>
      <c r="C2433" s="100" t="s">
        <v>36738</v>
      </c>
      <c r="D2433" s="100" t="s">
        <v>35741</v>
      </c>
      <c r="E2433" s="103" t="s">
        <v>40254</v>
      </c>
    </row>
    <row r="2434" ht="14.25" customHeight="1">
      <c r="A2434" s="100">
        <v>39830.0</v>
      </c>
      <c r="B2434" s="100" t="s">
        <v>40255</v>
      </c>
      <c r="C2434" s="100" t="s">
        <v>36738</v>
      </c>
      <c r="D2434" s="100" t="s">
        <v>35741</v>
      </c>
      <c r="E2434" s="103" t="s">
        <v>40256</v>
      </c>
    </row>
    <row r="2435" ht="14.25" customHeight="1">
      <c r="A2435" s="100">
        <v>39831.0</v>
      </c>
      <c r="B2435" s="100" t="s">
        <v>40257</v>
      </c>
      <c r="C2435" s="100" t="s">
        <v>36738</v>
      </c>
      <c r="D2435" s="100" t="s">
        <v>35741</v>
      </c>
      <c r="E2435" s="103" t="s">
        <v>40258</v>
      </c>
    </row>
    <row r="2436" ht="14.25" customHeight="1">
      <c r="A2436" s="100">
        <v>36888.0</v>
      </c>
      <c r="B2436" s="100" t="s">
        <v>40259</v>
      </c>
      <c r="C2436" s="100" t="s">
        <v>35791</v>
      </c>
      <c r="D2436" s="100" t="s">
        <v>35741</v>
      </c>
      <c r="E2436" s="103" t="s">
        <v>40260</v>
      </c>
    </row>
    <row r="2437" ht="14.25" customHeight="1">
      <c r="A2437" s="100">
        <v>40527.0</v>
      </c>
      <c r="B2437" s="100" t="s">
        <v>40261</v>
      </c>
      <c r="C2437" s="100" t="s">
        <v>35740</v>
      </c>
      <c r="D2437" s="100" t="s">
        <v>35767</v>
      </c>
      <c r="E2437" s="103" t="s">
        <v>40262</v>
      </c>
    </row>
    <row r="2438" ht="14.25" customHeight="1">
      <c r="A2438" s="100">
        <v>36497.0</v>
      </c>
      <c r="B2438" s="100" t="s">
        <v>40263</v>
      </c>
      <c r="C2438" s="100" t="s">
        <v>35740</v>
      </c>
      <c r="D2438" s="100" t="s">
        <v>35767</v>
      </c>
      <c r="E2438" s="103" t="s">
        <v>40264</v>
      </c>
    </row>
    <row r="2439" ht="14.25" customHeight="1">
      <c r="A2439" s="100">
        <v>36487.0</v>
      </c>
      <c r="B2439" s="100" t="s">
        <v>40265</v>
      </c>
      <c r="C2439" s="100" t="s">
        <v>35740</v>
      </c>
      <c r="D2439" s="100" t="s">
        <v>35767</v>
      </c>
      <c r="E2439" s="103" t="s">
        <v>40266</v>
      </c>
    </row>
    <row r="2440" ht="14.25" customHeight="1">
      <c r="A2440" s="100">
        <v>25952.0</v>
      </c>
      <c r="B2440" s="100" t="s">
        <v>40267</v>
      </c>
      <c r="C2440" s="100" t="s">
        <v>35740</v>
      </c>
      <c r="D2440" s="100" t="s">
        <v>35767</v>
      </c>
      <c r="E2440" s="103" t="s">
        <v>40268</v>
      </c>
    </row>
    <row r="2441" ht="14.25" customHeight="1">
      <c r="A2441" s="100">
        <v>25954.0</v>
      </c>
      <c r="B2441" s="100" t="s">
        <v>40269</v>
      </c>
      <c r="C2441" s="100" t="s">
        <v>35740</v>
      </c>
      <c r="D2441" s="100" t="s">
        <v>35767</v>
      </c>
      <c r="E2441" s="103" t="s">
        <v>40270</v>
      </c>
    </row>
    <row r="2442" ht="14.25" customHeight="1">
      <c r="A2442" s="100">
        <v>25953.0</v>
      </c>
      <c r="B2442" s="100" t="s">
        <v>40271</v>
      </c>
      <c r="C2442" s="100" t="s">
        <v>35740</v>
      </c>
      <c r="D2442" s="100" t="s">
        <v>35767</v>
      </c>
      <c r="E2442" s="103" t="s">
        <v>40272</v>
      </c>
    </row>
    <row r="2443" ht="14.25" customHeight="1">
      <c r="A2443" s="100">
        <v>37776.0</v>
      </c>
      <c r="B2443" s="100" t="s">
        <v>40273</v>
      </c>
      <c r="C2443" s="100" t="s">
        <v>35740</v>
      </c>
      <c r="D2443" s="100" t="s">
        <v>35767</v>
      </c>
      <c r="E2443" s="103" t="s">
        <v>40274</v>
      </c>
    </row>
    <row r="2444" ht="14.25" customHeight="1">
      <c r="A2444" s="100">
        <v>37775.0</v>
      </c>
      <c r="B2444" s="100" t="s">
        <v>40275</v>
      </c>
      <c r="C2444" s="100" t="s">
        <v>35740</v>
      </c>
      <c r="D2444" s="100" t="s">
        <v>35767</v>
      </c>
      <c r="E2444" s="103" t="s">
        <v>40276</v>
      </c>
    </row>
    <row r="2445" ht="14.25" customHeight="1">
      <c r="A2445" s="100">
        <v>36491.0</v>
      </c>
      <c r="B2445" s="100" t="s">
        <v>40277</v>
      </c>
      <c r="C2445" s="100" t="s">
        <v>35740</v>
      </c>
      <c r="D2445" s="100" t="s">
        <v>35767</v>
      </c>
      <c r="E2445" s="103" t="s">
        <v>40278</v>
      </c>
    </row>
    <row r="2446" ht="14.25" customHeight="1">
      <c r="A2446" s="100">
        <v>10712.0</v>
      </c>
      <c r="B2446" s="100" t="s">
        <v>40279</v>
      </c>
      <c r="C2446" s="100" t="s">
        <v>35740</v>
      </c>
      <c r="D2446" s="100" t="s">
        <v>35767</v>
      </c>
      <c r="E2446" s="103" t="s">
        <v>40280</v>
      </c>
    </row>
    <row r="2447" ht="14.25" customHeight="1">
      <c r="A2447" s="100">
        <v>3363.0</v>
      </c>
      <c r="B2447" s="100" t="s">
        <v>40281</v>
      </c>
      <c r="C2447" s="100" t="s">
        <v>35740</v>
      </c>
      <c r="D2447" s="100" t="s">
        <v>35767</v>
      </c>
      <c r="E2447" s="103" t="s">
        <v>40282</v>
      </c>
    </row>
    <row r="2448" ht="14.25" customHeight="1">
      <c r="A2448" s="100">
        <v>3365.0</v>
      </c>
      <c r="B2448" s="100" t="s">
        <v>40283</v>
      </c>
      <c r="C2448" s="100" t="s">
        <v>35740</v>
      </c>
      <c r="D2448" s="100" t="s">
        <v>35767</v>
      </c>
      <c r="E2448" s="103" t="s">
        <v>40284</v>
      </c>
    </row>
    <row r="2449" ht="14.25" customHeight="1">
      <c r="A2449" s="100">
        <v>7569.0</v>
      </c>
      <c r="B2449" s="100" t="s">
        <v>40285</v>
      </c>
      <c r="C2449" s="100" t="s">
        <v>35740</v>
      </c>
      <c r="D2449" s="100" t="s">
        <v>35767</v>
      </c>
      <c r="E2449" s="103" t="s">
        <v>40286</v>
      </c>
    </row>
    <row r="2450" ht="14.25" customHeight="1">
      <c r="A2450" s="100">
        <v>34349.0</v>
      </c>
      <c r="B2450" s="100" t="s">
        <v>40287</v>
      </c>
      <c r="C2450" s="100" t="s">
        <v>35740</v>
      </c>
      <c r="D2450" s="100" t="s">
        <v>35741</v>
      </c>
      <c r="E2450" s="103" t="s">
        <v>40288</v>
      </c>
    </row>
    <row r="2451" ht="14.25" customHeight="1">
      <c r="A2451" s="100">
        <v>11991.0</v>
      </c>
      <c r="B2451" s="100" t="s">
        <v>40289</v>
      </c>
      <c r="C2451" s="100" t="s">
        <v>35740</v>
      </c>
      <c r="D2451" s="100" t="s">
        <v>35741</v>
      </c>
      <c r="E2451" s="103" t="s">
        <v>40290</v>
      </c>
    </row>
    <row r="2452" ht="14.25" customHeight="1">
      <c r="A2452" s="100">
        <v>20062.0</v>
      </c>
      <c r="B2452" s="100" t="s">
        <v>40291</v>
      </c>
      <c r="C2452" s="100" t="s">
        <v>35740</v>
      </c>
      <c r="D2452" s="100" t="s">
        <v>35767</v>
      </c>
      <c r="E2452" s="103" t="s">
        <v>40292</v>
      </c>
    </row>
    <row r="2453" ht="14.25" customHeight="1">
      <c r="A2453" s="100">
        <v>11029.0</v>
      </c>
      <c r="B2453" s="100" t="s">
        <v>40293</v>
      </c>
      <c r="C2453" s="100" t="s">
        <v>38564</v>
      </c>
      <c r="D2453" s="100" t="s">
        <v>35741</v>
      </c>
      <c r="E2453" s="103" t="s">
        <v>40294</v>
      </c>
    </row>
    <row r="2454" ht="14.25" customHeight="1">
      <c r="A2454" s="100">
        <v>4316.0</v>
      </c>
      <c r="B2454" s="100" t="s">
        <v>40295</v>
      </c>
      <c r="C2454" s="100" t="s">
        <v>35740</v>
      </c>
      <c r="D2454" s="100" t="s">
        <v>35741</v>
      </c>
      <c r="E2454" s="103" t="s">
        <v>40296</v>
      </c>
    </row>
    <row r="2455" ht="14.25" customHeight="1">
      <c r="A2455" s="100">
        <v>4313.0</v>
      </c>
      <c r="B2455" s="100" t="s">
        <v>40297</v>
      </c>
      <c r="C2455" s="100" t="s">
        <v>38564</v>
      </c>
      <c r="D2455" s="100" t="s">
        <v>35741</v>
      </c>
      <c r="E2455" s="103" t="s">
        <v>37384</v>
      </c>
    </row>
    <row r="2456" ht="14.25" customHeight="1">
      <c r="A2456" s="100">
        <v>4317.0</v>
      </c>
      <c r="B2456" s="100" t="s">
        <v>40298</v>
      </c>
      <c r="C2456" s="100" t="s">
        <v>35740</v>
      </c>
      <c r="D2456" s="100" t="s">
        <v>35741</v>
      </c>
      <c r="E2456" s="103" t="s">
        <v>37344</v>
      </c>
    </row>
    <row r="2457" ht="14.25" customHeight="1">
      <c r="A2457" s="100">
        <v>4314.0</v>
      </c>
      <c r="B2457" s="100" t="s">
        <v>40299</v>
      </c>
      <c r="C2457" s="100" t="s">
        <v>38564</v>
      </c>
      <c r="D2457" s="100" t="s">
        <v>35741</v>
      </c>
      <c r="E2457" s="103" t="s">
        <v>40300</v>
      </c>
    </row>
    <row r="2458" ht="14.25" customHeight="1">
      <c r="A2458" s="100">
        <v>10921.0</v>
      </c>
      <c r="B2458" s="100" t="s">
        <v>40301</v>
      </c>
      <c r="C2458" s="100" t="s">
        <v>35740</v>
      </c>
      <c r="D2458" s="100" t="s">
        <v>35767</v>
      </c>
      <c r="E2458" s="103" t="s">
        <v>40302</v>
      </c>
    </row>
    <row r="2459" ht="14.25" customHeight="1">
      <c r="A2459" s="100">
        <v>10922.0</v>
      </c>
      <c r="B2459" s="100" t="s">
        <v>40303</v>
      </c>
      <c r="C2459" s="100" t="s">
        <v>35740</v>
      </c>
      <c r="D2459" s="100" t="s">
        <v>35767</v>
      </c>
      <c r="E2459" s="103" t="s">
        <v>40304</v>
      </c>
    </row>
    <row r="2460" ht="14.25" customHeight="1">
      <c r="A2460" s="100">
        <v>10923.0</v>
      </c>
      <c r="B2460" s="100" t="s">
        <v>40305</v>
      </c>
      <c r="C2460" s="100" t="s">
        <v>35740</v>
      </c>
      <c r="D2460" s="100" t="s">
        <v>35767</v>
      </c>
      <c r="E2460" s="103" t="s">
        <v>40306</v>
      </c>
    </row>
    <row r="2461" ht="14.25" customHeight="1">
      <c r="A2461" s="100">
        <v>10924.0</v>
      </c>
      <c r="B2461" s="100" t="s">
        <v>40307</v>
      </c>
      <c r="C2461" s="100" t="s">
        <v>35740</v>
      </c>
      <c r="D2461" s="100" t="s">
        <v>35767</v>
      </c>
      <c r="E2461" s="103" t="s">
        <v>40308</v>
      </c>
    </row>
    <row r="2462" ht="14.25" customHeight="1">
      <c r="A2462" s="100">
        <v>37772.0</v>
      </c>
      <c r="B2462" s="100" t="s">
        <v>40309</v>
      </c>
      <c r="C2462" s="100" t="s">
        <v>35740</v>
      </c>
      <c r="D2462" s="100" t="s">
        <v>35767</v>
      </c>
      <c r="E2462" s="103" t="s">
        <v>40310</v>
      </c>
    </row>
    <row r="2463" ht="14.25" customHeight="1">
      <c r="A2463" s="100">
        <v>37771.0</v>
      </c>
      <c r="B2463" s="100" t="s">
        <v>40311</v>
      </c>
      <c r="C2463" s="100" t="s">
        <v>35740</v>
      </c>
      <c r="D2463" s="100" t="s">
        <v>35767</v>
      </c>
      <c r="E2463" s="103" t="s">
        <v>40312</v>
      </c>
    </row>
    <row r="2464" ht="14.25" customHeight="1">
      <c r="A2464" s="100">
        <v>12770.0</v>
      </c>
      <c r="B2464" s="100" t="s">
        <v>40313</v>
      </c>
      <c r="C2464" s="100" t="s">
        <v>35740</v>
      </c>
      <c r="D2464" s="100" t="s">
        <v>35741</v>
      </c>
      <c r="E2464" s="103" t="s">
        <v>40314</v>
      </c>
    </row>
    <row r="2465" ht="14.25" customHeight="1">
      <c r="A2465" s="100">
        <v>12772.0</v>
      </c>
      <c r="B2465" s="100" t="s">
        <v>40315</v>
      </c>
      <c r="C2465" s="100" t="s">
        <v>35740</v>
      </c>
      <c r="D2465" s="100" t="s">
        <v>35741</v>
      </c>
      <c r="E2465" s="103" t="s">
        <v>40316</v>
      </c>
    </row>
    <row r="2466" ht="14.25" customHeight="1">
      <c r="A2466" s="100">
        <v>12768.0</v>
      </c>
      <c r="B2466" s="100" t="s">
        <v>40317</v>
      </c>
      <c r="C2466" s="100" t="s">
        <v>35740</v>
      </c>
      <c r="D2466" s="100" t="s">
        <v>35741</v>
      </c>
      <c r="E2466" s="103" t="s">
        <v>40318</v>
      </c>
    </row>
    <row r="2467" ht="14.25" customHeight="1">
      <c r="A2467" s="100">
        <v>12775.0</v>
      </c>
      <c r="B2467" s="100" t="s">
        <v>40319</v>
      </c>
      <c r="C2467" s="100" t="s">
        <v>35740</v>
      </c>
      <c r="D2467" s="100" t="s">
        <v>35741</v>
      </c>
      <c r="E2467" s="103" t="s">
        <v>40320</v>
      </c>
    </row>
    <row r="2468" ht="14.25" customHeight="1">
      <c r="A2468" s="100">
        <v>12769.0</v>
      </c>
      <c r="B2468" s="100" t="s">
        <v>40321</v>
      </c>
      <c r="C2468" s="100" t="s">
        <v>35740</v>
      </c>
      <c r="D2468" s="100" t="s">
        <v>35737</v>
      </c>
      <c r="E2468" s="103" t="s">
        <v>40322</v>
      </c>
    </row>
    <row r="2469" ht="14.25" customHeight="1">
      <c r="A2469" s="100">
        <v>12773.0</v>
      </c>
      <c r="B2469" s="100" t="s">
        <v>40323</v>
      </c>
      <c r="C2469" s="100" t="s">
        <v>35740</v>
      </c>
      <c r="D2469" s="100" t="s">
        <v>35741</v>
      </c>
      <c r="E2469" s="103" t="s">
        <v>40324</v>
      </c>
    </row>
    <row r="2470" ht="14.25" customHeight="1">
      <c r="A2470" s="100">
        <v>12774.0</v>
      </c>
      <c r="B2470" s="100" t="s">
        <v>40325</v>
      </c>
      <c r="C2470" s="100" t="s">
        <v>35740</v>
      </c>
      <c r="D2470" s="100" t="s">
        <v>35741</v>
      </c>
      <c r="E2470" s="103" t="s">
        <v>40326</v>
      </c>
    </row>
    <row r="2471" ht="14.25" customHeight="1">
      <c r="A2471" s="100">
        <v>12776.0</v>
      </c>
      <c r="B2471" s="100" t="s">
        <v>40327</v>
      </c>
      <c r="C2471" s="100" t="s">
        <v>35740</v>
      </c>
      <c r="D2471" s="100" t="s">
        <v>35741</v>
      </c>
      <c r="E2471" s="103" t="s">
        <v>40328</v>
      </c>
    </row>
    <row r="2472" ht="14.25" customHeight="1">
      <c r="A2472" s="100">
        <v>12777.0</v>
      </c>
      <c r="B2472" s="100" t="s">
        <v>40329</v>
      </c>
      <c r="C2472" s="100" t="s">
        <v>35740</v>
      </c>
      <c r="D2472" s="100" t="s">
        <v>35741</v>
      </c>
      <c r="E2472" s="103" t="s">
        <v>40330</v>
      </c>
    </row>
    <row r="2473" ht="14.25" customHeight="1">
      <c r="A2473" s="100">
        <v>3391.0</v>
      </c>
      <c r="B2473" s="100" t="s">
        <v>40331</v>
      </c>
      <c r="C2473" s="100" t="s">
        <v>35740</v>
      </c>
      <c r="D2473" s="100" t="s">
        <v>35767</v>
      </c>
      <c r="E2473" s="103" t="s">
        <v>40332</v>
      </c>
    </row>
    <row r="2474" ht="14.25" customHeight="1">
      <c r="A2474" s="100">
        <v>3389.0</v>
      </c>
      <c r="B2474" s="100" t="s">
        <v>40333</v>
      </c>
      <c r="C2474" s="100" t="s">
        <v>35740</v>
      </c>
      <c r="D2474" s="100" t="s">
        <v>35767</v>
      </c>
      <c r="E2474" s="103" t="s">
        <v>40334</v>
      </c>
    </row>
    <row r="2475" ht="14.25" customHeight="1">
      <c r="A2475" s="100">
        <v>3390.0</v>
      </c>
      <c r="B2475" s="100" t="s">
        <v>40335</v>
      </c>
      <c r="C2475" s="100" t="s">
        <v>35740</v>
      </c>
      <c r="D2475" s="100" t="s">
        <v>35767</v>
      </c>
      <c r="E2475" s="103" t="s">
        <v>40336</v>
      </c>
    </row>
    <row r="2476" ht="14.25" customHeight="1">
      <c r="A2476" s="100">
        <v>12873.0</v>
      </c>
      <c r="B2476" s="100" t="s">
        <v>40337</v>
      </c>
      <c r="C2476" s="100" t="s">
        <v>36117</v>
      </c>
      <c r="D2476" s="100" t="s">
        <v>35741</v>
      </c>
      <c r="E2476" s="103" t="s">
        <v>36516</v>
      </c>
    </row>
    <row r="2477" ht="14.25" customHeight="1">
      <c r="A2477" s="100">
        <v>41076.0</v>
      </c>
      <c r="B2477" s="100" t="s">
        <v>40338</v>
      </c>
      <c r="C2477" s="100" t="s">
        <v>36120</v>
      </c>
      <c r="D2477" s="100" t="s">
        <v>35741</v>
      </c>
      <c r="E2477" s="103" t="s">
        <v>36518</v>
      </c>
    </row>
    <row r="2478" ht="14.25" customHeight="1">
      <c r="A2478" s="100">
        <v>140.0</v>
      </c>
      <c r="B2478" s="100" t="s">
        <v>40339</v>
      </c>
      <c r="C2478" s="100" t="s">
        <v>35889</v>
      </c>
      <c r="D2478" s="100" t="s">
        <v>35741</v>
      </c>
      <c r="E2478" s="103" t="s">
        <v>39482</v>
      </c>
    </row>
    <row r="2479" ht="14.25" customHeight="1">
      <c r="A2479" s="100">
        <v>151.0</v>
      </c>
      <c r="B2479" s="100" t="s">
        <v>40340</v>
      </c>
      <c r="C2479" s="100" t="s">
        <v>35782</v>
      </c>
      <c r="D2479" s="100" t="s">
        <v>35741</v>
      </c>
      <c r="E2479" s="103" t="s">
        <v>40341</v>
      </c>
    </row>
    <row r="2480" ht="14.25" customHeight="1">
      <c r="A2480" s="100">
        <v>7340.0</v>
      </c>
      <c r="B2480" s="100" t="s">
        <v>40342</v>
      </c>
      <c r="C2480" s="100" t="s">
        <v>35782</v>
      </c>
      <c r="D2480" s="100" t="s">
        <v>35741</v>
      </c>
      <c r="E2480" s="103" t="s">
        <v>40343</v>
      </c>
    </row>
    <row r="2481" ht="14.25" customHeight="1">
      <c r="A2481" s="100">
        <v>2701.0</v>
      </c>
      <c r="B2481" s="100" t="s">
        <v>40344</v>
      </c>
      <c r="C2481" s="100" t="s">
        <v>36117</v>
      </c>
      <c r="D2481" s="100" t="s">
        <v>35741</v>
      </c>
      <c r="E2481" s="103" t="s">
        <v>36618</v>
      </c>
    </row>
    <row r="2482" ht="14.25" customHeight="1">
      <c r="A2482" s="100">
        <v>40929.0</v>
      </c>
      <c r="B2482" s="100" t="s">
        <v>40345</v>
      </c>
      <c r="C2482" s="100" t="s">
        <v>36120</v>
      </c>
      <c r="D2482" s="100" t="s">
        <v>35741</v>
      </c>
      <c r="E2482" s="103" t="s">
        <v>40346</v>
      </c>
    </row>
    <row r="2483" ht="14.25" customHeight="1">
      <c r="A2483" s="100">
        <v>38114.0</v>
      </c>
      <c r="B2483" s="100" t="s">
        <v>40347</v>
      </c>
      <c r="C2483" s="100" t="s">
        <v>35740</v>
      </c>
      <c r="D2483" s="100" t="s">
        <v>35741</v>
      </c>
      <c r="E2483" s="103" t="s">
        <v>40348</v>
      </c>
    </row>
    <row r="2484" ht="14.25" customHeight="1">
      <c r="A2484" s="100">
        <v>38064.0</v>
      </c>
      <c r="B2484" s="100" t="s">
        <v>40349</v>
      </c>
      <c r="C2484" s="100" t="s">
        <v>35740</v>
      </c>
      <c r="D2484" s="100" t="s">
        <v>35741</v>
      </c>
      <c r="E2484" s="103" t="s">
        <v>40350</v>
      </c>
    </row>
    <row r="2485" ht="14.25" customHeight="1">
      <c r="A2485" s="100">
        <v>38115.0</v>
      </c>
      <c r="B2485" s="100" t="s">
        <v>40351</v>
      </c>
      <c r="C2485" s="100" t="s">
        <v>35740</v>
      </c>
      <c r="D2485" s="100" t="s">
        <v>35741</v>
      </c>
      <c r="E2485" s="103" t="s">
        <v>40352</v>
      </c>
    </row>
    <row r="2486" ht="14.25" customHeight="1">
      <c r="A2486" s="100">
        <v>38065.0</v>
      </c>
      <c r="B2486" s="100" t="s">
        <v>40353</v>
      </c>
      <c r="C2486" s="100" t="s">
        <v>35740</v>
      </c>
      <c r="D2486" s="100" t="s">
        <v>35741</v>
      </c>
      <c r="E2486" s="103" t="s">
        <v>40354</v>
      </c>
    </row>
    <row r="2487" ht="14.25" customHeight="1">
      <c r="A2487" s="100">
        <v>38078.0</v>
      </c>
      <c r="B2487" s="100" t="s">
        <v>40355</v>
      </c>
      <c r="C2487" s="100" t="s">
        <v>35740</v>
      </c>
      <c r="D2487" s="100" t="s">
        <v>35741</v>
      </c>
      <c r="E2487" s="103" t="s">
        <v>37500</v>
      </c>
    </row>
    <row r="2488" ht="14.25" customHeight="1">
      <c r="A2488" s="100">
        <v>38113.0</v>
      </c>
      <c r="B2488" s="100" t="s">
        <v>40356</v>
      </c>
      <c r="C2488" s="100" t="s">
        <v>35740</v>
      </c>
      <c r="D2488" s="100" t="s">
        <v>35741</v>
      </c>
      <c r="E2488" s="103" t="s">
        <v>38430</v>
      </c>
    </row>
    <row r="2489" ht="14.25" customHeight="1">
      <c r="A2489" s="100">
        <v>38063.0</v>
      </c>
      <c r="B2489" s="100" t="s">
        <v>40357</v>
      </c>
      <c r="C2489" s="100" t="s">
        <v>35740</v>
      </c>
      <c r="D2489" s="100" t="s">
        <v>35741</v>
      </c>
      <c r="E2489" s="103" t="s">
        <v>40358</v>
      </c>
    </row>
    <row r="2490" ht="14.25" customHeight="1">
      <c r="A2490" s="100">
        <v>38080.0</v>
      </c>
      <c r="B2490" s="100" t="s">
        <v>40359</v>
      </c>
      <c r="C2490" s="100" t="s">
        <v>35740</v>
      </c>
      <c r="D2490" s="100" t="s">
        <v>35741</v>
      </c>
      <c r="E2490" s="103" t="s">
        <v>40360</v>
      </c>
    </row>
    <row r="2491" ht="14.25" customHeight="1">
      <c r="A2491" s="100">
        <v>38069.0</v>
      </c>
      <c r="B2491" s="100" t="s">
        <v>40361</v>
      </c>
      <c r="C2491" s="100" t="s">
        <v>35740</v>
      </c>
      <c r="D2491" s="100" t="s">
        <v>35741</v>
      </c>
      <c r="E2491" s="103" t="s">
        <v>40362</v>
      </c>
    </row>
    <row r="2492" ht="14.25" customHeight="1">
      <c r="A2492" s="100">
        <v>38077.0</v>
      </c>
      <c r="B2492" s="100" t="s">
        <v>40363</v>
      </c>
      <c r="C2492" s="100" t="s">
        <v>35740</v>
      </c>
      <c r="D2492" s="100" t="s">
        <v>35741</v>
      </c>
      <c r="E2492" s="103" t="s">
        <v>38157</v>
      </c>
    </row>
    <row r="2493" ht="14.25" customHeight="1">
      <c r="A2493" s="100">
        <v>38073.0</v>
      </c>
      <c r="B2493" s="100" t="s">
        <v>40364</v>
      </c>
      <c r="C2493" s="100" t="s">
        <v>35740</v>
      </c>
      <c r="D2493" s="100" t="s">
        <v>35741</v>
      </c>
      <c r="E2493" s="103" t="s">
        <v>40365</v>
      </c>
    </row>
    <row r="2494" ht="14.25" customHeight="1">
      <c r="A2494" s="100">
        <v>38112.0</v>
      </c>
      <c r="B2494" s="100" t="s">
        <v>40366</v>
      </c>
      <c r="C2494" s="100" t="s">
        <v>35740</v>
      </c>
      <c r="D2494" s="100" t="s">
        <v>35741</v>
      </c>
      <c r="E2494" s="103" t="s">
        <v>40367</v>
      </c>
    </row>
    <row r="2495" ht="14.25" customHeight="1">
      <c r="A2495" s="100">
        <v>38062.0</v>
      </c>
      <c r="B2495" s="100" t="s">
        <v>40368</v>
      </c>
      <c r="C2495" s="100" t="s">
        <v>35740</v>
      </c>
      <c r="D2495" s="100" t="s">
        <v>35741</v>
      </c>
      <c r="E2495" s="103" t="s">
        <v>40369</v>
      </c>
    </row>
    <row r="2496" ht="14.25" customHeight="1">
      <c r="A2496" s="100">
        <v>12128.0</v>
      </c>
      <c r="B2496" s="100" t="s">
        <v>40370</v>
      </c>
      <c r="C2496" s="100" t="s">
        <v>35740</v>
      </c>
      <c r="D2496" s="100" t="s">
        <v>35741</v>
      </c>
      <c r="E2496" s="103" t="s">
        <v>40144</v>
      </c>
    </row>
    <row r="2497" ht="14.25" customHeight="1">
      <c r="A2497" s="100">
        <v>12129.0</v>
      </c>
      <c r="B2497" s="100" t="s">
        <v>40371</v>
      </c>
      <c r="C2497" s="100" t="s">
        <v>35740</v>
      </c>
      <c r="D2497" s="100" t="s">
        <v>35741</v>
      </c>
      <c r="E2497" s="103" t="s">
        <v>40372</v>
      </c>
    </row>
    <row r="2498" ht="14.25" customHeight="1">
      <c r="A2498" s="100">
        <v>38081.0</v>
      </c>
      <c r="B2498" s="100" t="s">
        <v>40373</v>
      </c>
      <c r="C2498" s="100" t="s">
        <v>35740</v>
      </c>
      <c r="D2498" s="100" t="s">
        <v>35741</v>
      </c>
      <c r="E2498" s="103" t="s">
        <v>40374</v>
      </c>
    </row>
    <row r="2499" ht="14.25" customHeight="1">
      <c r="A2499" s="100">
        <v>38070.0</v>
      </c>
      <c r="B2499" s="100" t="s">
        <v>40375</v>
      </c>
      <c r="C2499" s="100" t="s">
        <v>35740</v>
      </c>
      <c r="D2499" s="100" t="s">
        <v>35741</v>
      </c>
      <c r="E2499" s="103" t="s">
        <v>40376</v>
      </c>
    </row>
    <row r="2500" ht="14.25" customHeight="1">
      <c r="A2500" s="100">
        <v>38074.0</v>
      </c>
      <c r="B2500" s="100" t="s">
        <v>40377</v>
      </c>
      <c r="C2500" s="100" t="s">
        <v>35740</v>
      </c>
      <c r="D2500" s="100" t="s">
        <v>35741</v>
      </c>
      <c r="E2500" s="103" t="s">
        <v>40378</v>
      </c>
    </row>
    <row r="2501" ht="14.25" customHeight="1">
      <c r="A2501" s="100">
        <v>38079.0</v>
      </c>
      <c r="B2501" s="100" t="s">
        <v>40379</v>
      </c>
      <c r="C2501" s="100" t="s">
        <v>35740</v>
      </c>
      <c r="D2501" s="100" t="s">
        <v>35741</v>
      </c>
      <c r="E2501" s="103" t="s">
        <v>40380</v>
      </c>
    </row>
    <row r="2502" ht="14.25" customHeight="1">
      <c r="A2502" s="100">
        <v>38072.0</v>
      </c>
      <c r="B2502" s="100" t="s">
        <v>40381</v>
      </c>
      <c r="C2502" s="100" t="s">
        <v>35740</v>
      </c>
      <c r="D2502" s="100" t="s">
        <v>35741</v>
      </c>
      <c r="E2502" s="103" t="s">
        <v>40075</v>
      </c>
    </row>
    <row r="2503" ht="14.25" customHeight="1">
      <c r="A2503" s="100">
        <v>38068.0</v>
      </c>
      <c r="B2503" s="100" t="s">
        <v>40382</v>
      </c>
      <c r="C2503" s="100" t="s">
        <v>35740</v>
      </c>
      <c r="D2503" s="100" t="s">
        <v>35741</v>
      </c>
      <c r="E2503" s="103" t="s">
        <v>40383</v>
      </c>
    </row>
    <row r="2504" ht="14.25" customHeight="1">
      <c r="A2504" s="100">
        <v>38071.0</v>
      </c>
      <c r="B2504" s="100" t="s">
        <v>40384</v>
      </c>
      <c r="C2504" s="100" t="s">
        <v>35740</v>
      </c>
      <c r="D2504" s="100" t="s">
        <v>35741</v>
      </c>
      <c r="E2504" s="103" t="s">
        <v>40385</v>
      </c>
    </row>
    <row r="2505" ht="14.25" customHeight="1">
      <c r="A2505" s="100">
        <v>38412.0</v>
      </c>
      <c r="B2505" s="100" t="s">
        <v>40386</v>
      </c>
      <c r="C2505" s="100" t="s">
        <v>35740</v>
      </c>
      <c r="D2505" s="100" t="s">
        <v>35737</v>
      </c>
      <c r="E2505" s="103" t="s">
        <v>40387</v>
      </c>
    </row>
    <row r="2506" ht="14.25" customHeight="1">
      <c r="A2506" s="100">
        <v>3405.0</v>
      </c>
      <c r="B2506" s="100" t="s">
        <v>40388</v>
      </c>
      <c r="C2506" s="100" t="s">
        <v>35740</v>
      </c>
      <c r="D2506" s="100" t="s">
        <v>35767</v>
      </c>
      <c r="E2506" s="103" t="s">
        <v>40389</v>
      </c>
    </row>
    <row r="2507" ht="14.25" customHeight="1">
      <c r="A2507" s="100">
        <v>3394.0</v>
      </c>
      <c r="B2507" s="100" t="s">
        <v>40390</v>
      </c>
      <c r="C2507" s="100" t="s">
        <v>35740</v>
      </c>
      <c r="D2507" s="100" t="s">
        <v>35767</v>
      </c>
      <c r="E2507" s="103" t="s">
        <v>40391</v>
      </c>
    </row>
    <row r="2508" ht="14.25" customHeight="1">
      <c r="A2508" s="100">
        <v>3393.0</v>
      </c>
      <c r="B2508" s="100" t="s">
        <v>40392</v>
      </c>
      <c r="C2508" s="100" t="s">
        <v>35740</v>
      </c>
      <c r="D2508" s="100" t="s">
        <v>35767</v>
      </c>
      <c r="E2508" s="103" t="s">
        <v>40393</v>
      </c>
    </row>
    <row r="2509" ht="14.25" customHeight="1">
      <c r="A2509" s="100">
        <v>3406.0</v>
      </c>
      <c r="B2509" s="100" t="s">
        <v>40394</v>
      </c>
      <c r="C2509" s="100" t="s">
        <v>35740</v>
      </c>
      <c r="D2509" s="100" t="s">
        <v>35767</v>
      </c>
      <c r="E2509" s="103" t="s">
        <v>40395</v>
      </c>
    </row>
    <row r="2510" ht="14.25" customHeight="1">
      <c r="A2510" s="100">
        <v>3395.0</v>
      </c>
      <c r="B2510" s="100" t="s">
        <v>40396</v>
      </c>
      <c r="C2510" s="100" t="s">
        <v>35740</v>
      </c>
      <c r="D2510" s="100" t="s">
        <v>35767</v>
      </c>
      <c r="E2510" s="103" t="s">
        <v>40397</v>
      </c>
    </row>
    <row r="2511" ht="14.25" customHeight="1">
      <c r="A2511" s="100">
        <v>3398.0</v>
      </c>
      <c r="B2511" s="100" t="s">
        <v>40398</v>
      </c>
      <c r="C2511" s="100" t="s">
        <v>35740</v>
      </c>
      <c r="D2511" s="100" t="s">
        <v>35767</v>
      </c>
      <c r="E2511" s="103" t="s">
        <v>40399</v>
      </c>
    </row>
    <row r="2512" ht="14.25" customHeight="1">
      <c r="A2512" s="100">
        <v>34379.0</v>
      </c>
      <c r="B2512" s="100" t="s">
        <v>40400</v>
      </c>
      <c r="C2512" s="100" t="s">
        <v>35740</v>
      </c>
      <c r="D2512" s="100" t="s">
        <v>35741</v>
      </c>
      <c r="E2512" s="103" t="s">
        <v>40401</v>
      </c>
    </row>
    <row r="2513" ht="14.25" customHeight="1">
      <c r="A2513" s="100">
        <v>34378.0</v>
      </c>
      <c r="B2513" s="100" t="s">
        <v>40402</v>
      </c>
      <c r="C2513" s="100" t="s">
        <v>35740</v>
      </c>
      <c r="D2513" s="100" t="s">
        <v>35741</v>
      </c>
      <c r="E2513" s="103" t="s">
        <v>40403</v>
      </c>
    </row>
    <row r="2514" ht="14.25" customHeight="1">
      <c r="A2514" s="100">
        <v>34377.0</v>
      </c>
      <c r="B2514" s="100" t="s">
        <v>40404</v>
      </c>
      <c r="C2514" s="100" t="s">
        <v>35740</v>
      </c>
      <c r="D2514" s="100" t="s">
        <v>35741</v>
      </c>
      <c r="E2514" s="103" t="s">
        <v>40405</v>
      </c>
    </row>
    <row r="2515" ht="14.25" customHeight="1">
      <c r="A2515" s="100">
        <v>581.0</v>
      </c>
      <c r="B2515" s="100" t="s">
        <v>40406</v>
      </c>
      <c r="C2515" s="100" t="s">
        <v>35736</v>
      </c>
      <c r="D2515" s="100" t="s">
        <v>35741</v>
      </c>
      <c r="E2515" s="103" t="s">
        <v>40407</v>
      </c>
    </row>
    <row r="2516" ht="14.25" customHeight="1">
      <c r="A2516" s="100">
        <v>40662.0</v>
      </c>
      <c r="B2516" s="100" t="s">
        <v>40408</v>
      </c>
      <c r="C2516" s="100" t="s">
        <v>35740</v>
      </c>
      <c r="D2516" s="100" t="s">
        <v>35741</v>
      </c>
      <c r="E2516" s="103" t="s">
        <v>40409</v>
      </c>
    </row>
    <row r="2517" ht="14.25" customHeight="1">
      <c r="A2517" s="100">
        <v>3437.0</v>
      </c>
      <c r="B2517" s="100" t="s">
        <v>40410</v>
      </c>
      <c r="C2517" s="100" t="s">
        <v>35736</v>
      </c>
      <c r="D2517" s="100" t="s">
        <v>35741</v>
      </c>
      <c r="E2517" s="103" t="s">
        <v>40411</v>
      </c>
    </row>
    <row r="2518" ht="14.25" customHeight="1">
      <c r="A2518" s="100">
        <v>11190.0</v>
      </c>
      <c r="B2518" s="100" t="s">
        <v>40412</v>
      </c>
      <c r="C2518" s="100" t="s">
        <v>35740</v>
      </c>
      <c r="D2518" s="100" t="s">
        <v>35767</v>
      </c>
      <c r="E2518" s="103" t="s">
        <v>40413</v>
      </c>
    </row>
    <row r="2519" ht="14.25" customHeight="1">
      <c r="A2519" s="100">
        <v>3428.0</v>
      </c>
      <c r="B2519" s="100" t="s">
        <v>40414</v>
      </c>
      <c r="C2519" s="100" t="s">
        <v>35736</v>
      </c>
      <c r="D2519" s="100" t="s">
        <v>35737</v>
      </c>
      <c r="E2519" s="103" t="s">
        <v>40415</v>
      </c>
    </row>
    <row r="2520" ht="14.25" customHeight="1">
      <c r="A2520" s="100">
        <v>3429.0</v>
      </c>
      <c r="B2520" s="100" t="s">
        <v>40416</v>
      </c>
      <c r="C2520" s="100" t="s">
        <v>35736</v>
      </c>
      <c r="D2520" s="100" t="s">
        <v>35741</v>
      </c>
      <c r="E2520" s="103" t="s">
        <v>40417</v>
      </c>
    </row>
    <row r="2521" ht="14.25" customHeight="1">
      <c r="A2521" s="100">
        <v>34371.0</v>
      </c>
      <c r="B2521" s="100" t="s">
        <v>40418</v>
      </c>
      <c r="C2521" s="100" t="s">
        <v>35740</v>
      </c>
      <c r="D2521" s="100" t="s">
        <v>35741</v>
      </c>
      <c r="E2521" s="103" t="s">
        <v>40419</v>
      </c>
    </row>
    <row r="2522" ht="14.25" customHeight="1">
      <c r="A2522" s="100">
        <v>34370.0</v>
      </c>
      <c r="B2522" s="100" t="s">
        <v>40420</v>
      </c>
      <c r="C2522" s="100" t="s">
        <v>35740</v>
      </c>
      <c r="D2522" s="100" t="s">
        <v>35741</v>
      </c>
      <c r="E2522" s="103" t="s">
        <v>40421</v>
      </c>
    </row>
    <row r="2523" ht="14.25" customHeight="1">
      <c r="A2523" s="100">
        <v>34372.0</v>
      </c>
      <c r="B2523" s="100" t="s">
        <v>40422</v>
      </c>
      <c r="C2523" s="100" t="s">
        <v>35740</v>
      </c>
      <c r="D2523" s="100" t="s">
        <v>35741</v>
      </c>
      <c r="E2523" s="103" t="s">
        <v>40423</v>
      </c>
    </row>
    <row r="2524" ht="14.25" customHeight="1">
      <c r="A2524" s="100">
        <v>34373.0</v>
      </c>
      <c r="B2524" s="100" t="s">
        <v>40424</v>
      </c>
      <c r="C2524" s="100" t="s">
        <v>35740</v>
      </c>
      <c r="D2524" s="100" t="s">
        <v>35741</v>
      </c>
      <c r="E2524" s="103" t="s">
        <v>40425</v>
      </c>
    </row>
    <row r="2525" ht="14.25" customHeight="1">
      <c r="A2525" s="100">
        <v>36896.0</v>
      </c>
      <c r="B2525" s="100" t="s">
        <v>40426</v>
      </c>
      <c r="C2525" s="100" t="s">
        <v>35740</v>
      </c>
      <c r="D2525" s="100" t="s">
        <v>35737</v>
      </c>
      <c r="E2525" s="103" t="s">
        <v>40427</v>
      </c>
    </row>
    <row r="2526" ht="14.25" customHeight="1">
      <c r="A2526" s="100">
        <v>34367.0</v>
      </c>
      <c r="B2526" s="100" t="s">
        <v>40428</v>
      </c>
      <c r="C2526" s="100" t="s">
        <v>35740</v>
      </c>
      <c r="D2526" s="100" t="s">
        <v>35741</v>
      </c>
      <c r="E2526" s="103" t="s">
        <v>40429</v>
      </c>
    </row>
    <row r="2527" ht="14.25" customHeight="1">
      <c r="A2527" s="100">
        <v>36884.0</v>
      </c>
      <c r="B2527" s="100" t="s">
        <v>40430</v>
      </c>
      <c r="C2527" s="100" t="s">
        <v>35736</v>
      </c>
      <c r="D2527" s="100" t="s">
        <v>35741</v>
      </c>
      <c r="E2527" s="103" t="s">
        <v>40431</v>
      </c>
    </row>
    <row r="2528" ht="14.25" customHeight="1">
      <c r="A2528" s="100">
        <v>36897.0</v>
      </c>
      <c r="B2528" s="100" t="s">
        <v>40430</v>
      </c>
      <c r="C2528" s="100" t="s">
        <v>35740</v>
      </c>
      <c r="D2528" s="100" t="s">
        <v>35741</v>
      </c>
      <c r="E2528" s="103" t="s">
        <v>40432</v>
      </c>
    </row>
    <row r="2529" ht="14.25" customHeight="1">
      <c r="A2529" s="100">
        <v>597.0</v>
      </c>
      <c r="B2529" s="100" t="s">
        <v>40433</v>
      </c>
      <c r="C2529" s="100" t="s">
        <v>35736</v>
      </c>
      <c r="D2529" s="100" t="s">
        <v>35741</v>
      </c>
      <c r="E2529" s="103" t="s">
        <v>40434</v>
      </c>
    </row>
    <row r="2530" ht="14.25" customHeight="1">
      <c r="A2530" s="100">
        <v>34369.0</v>
      </c>
      <c r="B2530" s="100" t="s">
        <v>40435</v>
      </c>
      <c r="C2530" s="100" t="s">
        <v>35740</v>
      </c>
      <c r="D2530" s="100" t="s">
        <v>35741</v>
      </c>
      <c r="E2530" s="103" t="s">
        <v>40436</v>
      </c>
    </row>
    <row r="2531" ht="14.25" customHeight="1">
      <c r="A2531" s="100">
        <v>34362.0</v>
      </c>
      <c r="B2531" s="100" t="s">
        <v>40437</v>
      </c>
      <c r="C2531" s="100" t="s">
        <v>35740</v>
      </c>
      <c r="D2531" s="100" t="s">
        <v>35741</v>
      </c>
      <c r="E2531" s="103" t="s">
        <v>40438</v>
      </c>
    </row>
    <row r="2532" ht="14.25" customHeight="1">
      <c r="A2532" s="100">
        <v>34363.0</v>
      </c>
      <c r="B2532" s="100" t="s">
        <v>40439</v>
      </c>
      <c r="C2532" s="100" t="s">
        <v>35740</v>
      </c>
      <c r="D2532" s="100" t="s">
        <v>35741</v>
      </c>
      <c r="E2532" s="103" t="s">
        <v>40440</v>
      </c>
    </row>
    <row r="2533" ht="14.25" customHeight="1">
      <c r="A2533" s="100">
        <v>34364.0</v>
      </c>
      <c r="B2533" s="100" t="s">
        <v>40441</v>
      </c>
      <c r="C2533" s="100" t="s">
        <v>35740</v>
      </c>
      <c r="D2533" s="100" t="s">
        <v>35741</v>
      </c>
      <c r="E2533" s="103" t="s">
        <v>40442</v>
      </c>
    </row>
    <row r="2534" ht="14.25" customHeight="1">
      <c r="A2534" s="100">
        <v>34365.0</v>
      </c>
      <c r="B2534" s="100" t="s">
        <v>40443</v>
      </c>
      <c r="C2534" s="100" t="s">
        <v>35740</v>
      </c>
      <c r="D2534" s="100" t="s">
        <v>35741</v>
      </c>
      <c r="E2534" s="103" t="s">
        <v>40444</v>
      </c>
    </row>
    <row r="2535" ht="14.25" customHeight="1">
      <c r="A2535" s="100">
        <v>40659.0</v>
      </c>
      <c r="B2535" s="100" t="s">
        <v>40445</v>
      </c>
      <c r="C2535" s="100" t="s">
        <v>35736</v>
      </c>
      <c r="D2535" s="100" t="s">
        <v>35741</v>
      </c>
      <c r="E2535" s="103" t="s">
        <v>40446</v>
      </c>
    </row>
    <row r="2536" ht="14.25" customHeight="1">
      <c r="A2536" s="100">
        <v>40660.0</v>
      </c>
      <c r="B2536" s="100" t="s">
        <v>40447</v>
      </c>
      <c r="C2536" s="100" t="s">
        <v>35736</v>
      </c>
      <c r="D2536" s="100" t="s">
        <v>35741</v>
      </c>
      <c r="E2536" s="103" t="s">
        <v>40448</v>
      </c>
    </row>
    <row r="2537" ht="14.25" customHeight="1">
      <c r="A2537" s="100">
        <v>40661.0</v>
      </c>
      <c r="B2537" s="100" t="s">
        <v>40449</v>
      </c>
      <c r="C2537" s="100" t="s">
        <v>35736</v>
      </c>
      <c r="D2537" s="100" t="s">
        <v>35741</v>
      </c>
      <c r="E2537" s="103" t="s">
        <v>40450</v>
      </c>
    </row>
    <row r="2538" ht="14.25" customHeight="1">
      <c r="A2538" s="100">
        <v>3421.0</v>
      </c>
      <c r="B2538" s="100" t="s">
        <v>40451</v>
      </c>
      <c r="C2538" s="100" t="s">
        <v>35736</v>
      </c>
      <c r="D2538" s="100" t="s">
        <v>35741</v>
      </c>
      <c r="E2538" s="103" t="s">
        <v>40452</v>
      </c>
    </row>
    <row r="2539" ht="14.25" customHeight="1">
      <c r="A2539" s="100">
        <v>599.0</v>
      </c>
      <c r="B2539" s="100" t="s">
        <v>40453</v>
      </c>
      <c r="C2539" s="100" t="s">
        <v>35736</v>
      </c>
      <c r="D2539" s="100" t="s">
        <v>35741</v>
      </c>
      <c r="E2539" s="103" t="s">
        <v>40454</v>
      </c>
    </row>
    <row r="2540" ht="14.25" customHeight="1">
      <c r="A2540" s="100">
        <v>34380.0</v>
      </c>
      <c r="B2540" s="100" t="s">
        <v>40455</v>
      </c>
      <c r="C2540" s="100" t="s">
        <v>35740</v>
      </c>
      <c r="D2540" s="100" t="s">
        <v>35741</v>
      </c>
      <c r="E2540" s="103" t="s">
        <v>40456</v>
      </c>
    </row>
    <row r="2541" ht="14.25" customHeight="1">
      <c r="A2541" s="100">
        <v>34381.0</v>
      </c>
      <c r="B2541" s="100" t="s">
        <v>40457</v>
      </c>
      <c r="C2541" s="100" t="s">
        <v>35740</v>
      </c>
      <c r="D2541" s="100" t="s">
        <v>35741</v>
      </c>
      <c r="E2541" s="103" t="s">
        <v>40458</v>
      </c>
    </row>
    <row r="2542" ht="14.25" customHeight="1">
      <c r="A2542" s="100">
        <v>601.0</v>
      </c>
      <c r="B2542" s="100" t="s">
        <v>40457</v>
      </c>
      <c r="C2542" s="100" t="s">
        <v>35736</v>
      </c>
      <c r="D2542" s="100" t="s">
        <v>35741</v>
      </c>
      <c r="E2542" s="103" t="s">
        <v>40459</v>
      </c>
    </row>
    <row r="2543" ht="14.25" customHeight="1">
      <c r="A2543" s="100">
        <v>3423.0</v>
      </c>
      <c r="B2543" s="100" t="s">
        <v>40460</v>
      </c>
      <c r="C2543" s="100" t="s">
        <v>35736</v>
      </c>
      <c r="D2543" s="100" t="s">
        <v>35741</v>
      </c>
      <c r="E2543" s="103" t="s">
        <v>40461</v>
      </c>
    </row>
    <row r="2544" ht="14.25" customHeight="1">
      <c r="A2544" s="100">
        <v>34797.0</v>
      </c>
      <c r="B2544" s="100" t="s">
        <v>40462</v>
      </c>
      <c r="C2544" s="100" t="s">
        <v>35740</v>
      </c>
      <c r="D2544" s="100" t="s">
        <v>35767</v>
      </c>
      <c r="E2544" s="103" t="s">
        <v>40463</v>
      </c>
    </row>
    <row r="2545" ht="14.25" customHeight="1">
      <c r="A2545" s="100">
        <v>25964.0</v>
      </c>
      <c r="B2545" s="100" t="s">
        <v>40464</v>
      </c>
      <c r="C2545" s="100" t="s">
        <v>36117</v>
      </c>
      <c r="D2545" s="100" t="s">
        <v>35741</v>
      </c>
      <c r="E2545" s="103" t="s">
        <v>40465</v>
      </c>
    </row>
    <row r="2546" ht="14.25" customHeight="1">
      <c r="A2546" s="100">
        <v>41077.0</v>
      </c>
      <c r="B2546" s="100" t="s">
        <v>40466</v>
      </c>
      <c r="C2546" s="100" t="s">
        <v>36120</v>
      </c>
      <c r="D2546" s="100" t="s">
        <v>35741</v>
      </c>
      <c r="E2546" s="103" t="s">
        <v>40467</v>
      </c>
    </row>
    <row r="2547" ht="14.25" customHeight="1">
      <c r="A2547" s="100">
        <v>20159.0</v>
      </c>
      <c r="B2547" s="100" t="s">
        <v>40468</v>
      </c>
      <c r="C2547" s="100" t="s">
        <v>35740</v>
      </c>
      <c r="D2547" s="100" t="s">
        <v>35741</v>
      </c>
      <c r="E2547" s="103" t="s">
        <v>40469</v>
      </c>
    </row>
    <row r="2548" ht="14.25" customHeight="1">
      <c r="A2548" s="100">
        <v>37963.0</v>
      </c>
      <c r="B2548" s="100" t="s">
        <v>40470</v>
      </c>
      <c r="C2548" s="100" t="s">
        <v>35740</v>
      </c>
      <c r="D2548" s="100" t="s">
        <v>35741</v>
      </c>
      <c r="E2548" s="103" t="s">
        <v>40471</v>
      </c>
    </row>
    <row r="2549" ht="14.25" customHeight="1">
      <c r="A2549" s="100">
        <v>37964.0</v>
      </c>
      <c r="B2549" s="100" t="s">
        <v>40472</v>
      </c>
      <c r="C2549" s="100" t="s">
        <v>35740</v>
      </c>
      <c r="D2549" s="100" t="s">
        <v>35741</v>
      </c>
      <c r="E2549" s="103" t="s">
        <v>39537</v>
      </c>
    </row>
    <row r="2550" ht="14.25" customHeight="1">
      <c r="A2550" s="100">
        <v>37965.0</v>
      </c>
      <c r="B2550" s="100" t="s">
        <v>40473</v>
      </c>
      <c r="C2550" s="100" t="s">
        <v>35740</v>
      </c>
      <c r="D2550" s="100" t="s">
        <v>35741</v>
      </c>
      <c r="E2550" s="103" t="s">
        <v>36561</v>
      </c>
    </row>
    <row r="2551" ht="14.25" customHeight="1">
      <c r="A2551" s="100">
        <v>37966.0</v>
      </c>
      <c r="B2551" s="100" t="s">
        <v>40474</v>
      </c>
      <c r="C2551" s="100" t="s">
        <v>35740</v>
      </c>
      <c r="D2551" s="100" t="s">
        <v>35741</v>
      </c>
      <c r="E2551" s="103" t="s">
        <v>40475</v>
      </c>
    </row>
    <row r="2552" ht="14.25" customHeight="1">
      <c r="A2552" s="100">
        <v>37967.0</v>
      </c>
      <c r="B2552" s="100" t="s">
        <v>40476</v>
      </c>
      <c r="C2552" s="100" t="s">
        <v>35740</v>
      </c>
      <c r="D2552" s="100" t="s">
        <v>35741</v>
      </c>
      <c r="E2552" s="103" t="s">
        <v>40477</v>
      </c>
    </row>
    <row r="2553" ht="14.25" customHeight="1">
      <c r="A2553" s="100">
        <v>37968.0</v>
      </c>
      <c r="B2553" s="100" t="s">
        <v>40478</v>
      </c>
      <c r="C2553" s="100" t="s">
        <v>35740</v>
      </c>
      <c r="D2553" s="100" t="s">
        <v>35741</v>
      </c>
      <c r="E2553" s="103" t="s">
        <v>40479</v>
      </c>
    </row>
    <row r="2554" ht="14.25" customHeight="1">
      <c r="A2554" s="100">
        <v>37969.0</v>
      </c>
      <c r="B2554" s="100" t="s">
        <v>40480</v>
      </c>
      <c r="C2554" s="100" t="s">
        <v>35740</v>
      </c>
      <c r="D2554" s="100" t="s">
        <v>35741</v>
      </c>
      <c r="E2554" s="103" t="s">
        <v>40481</v>
      </c>
    </row>
    <row r="2555" ht="14.25" customHeight="1">
      <c r="A2555" s="100">
        <v>37970.0</v>
      </c>
      <c r="B2555" s="100" t="s">
        <v>40482</v>
      </c>
      <c r="C2555" s="100" t="s">
        <v>35740</v>
      </c>
      <c r="D2555" s="100" t="s">
        <v>35741</v>
      </c>
      <c r="E2555" s="103" t="s">
        <v>40483</v>
      </c>
    </row>
    <row r="2556" ht="14.25" customHeight="1">
      <c r="A2556" s="100">
        <v>21118.0</v>
      </c>
      <c r="B2556" s="100" t="s">
        <v>40484</v>
      </c>
      <c r="C2556" s="100" t="s">
        <v>35740</v>
      </c>
      <c r="D2556" s="100" t="s">
        <v>35737</v>
      </c>
      <c r="E2556" s="103" t="s">
        <v>39475</v>
      </c>
    </row>
    <row r="2557" ht="14.25" customHeight="1">
      <c r="A2557" s="100">
        <v>37956.0</v>
      </c>
      <c r="B2557" s="100" t="s">
        <v>40485</v>
      </c>
      <c r="C2557" s="100" t="s">
        <v>35740</v>
      </c>
      <c r="D2557" s="100" t="s">
        <v>35741</v>
      </c>
      <c r="E2557" s="103" t="s">
        <v>40486</v>
      </c>
    </row>
    <row r="2558" ht="14.25" customHeight="1">
      <c r="A2558" s="100">
        <v>37957.0</v>
      </c>
      <c r="B2558" s="100" t="s">
        <v>40487</v>
      </c>
      <c r="C2558" s="100" t="s">
        <v>35740</v>
      </c>
      <c r="D2558" s="100" t="s">
        <v>35741</v>
      </c>
      <c r="E2558" s="103" t="s">
        <v>40488</v>
      </c>
    </row>
    <row r="2559" ht="14.25" customHeight="1">
      <c r="A2559" s="100">
        <v>37958.0</v>
      </c>
      <c r="B2559" s="100" t="s">
        <v>40489</v>
      </c>
      <c r="C2559" s="100" t="s">
        <v>35740</v>
      </c>
      <c r="D2559" s="100" t="s">
        <v>35741</v>
      </c>
      <c r="E2559" s="103" t="s">
        <v>40475</v>
      </c>
    </row>
    <row r="2560" ht="14.25" customHeight="1">
      <c r="A2560" s="100">
        <v>37959.0</v>
      </c>
      <c r="B2560" s="100" t="s">
        <v>40490</v>
      </c>
      <c r="C2560" s="100" t="s">
        <v>35740</v>
      </c>
      <c r="D2560" s="100" t="s">
        <v>35741</v>
      </c>
      <c r="E2560" s="103" t="s">
        <v>40477</v>
      </c>
    </row>
    <row r="2561" ht="14.25" customHeight="1">
      <c r="A2561" s="100">
        <v>37960.0</v>
      </c>
      <c r="B2561" s="100" t="s">
        <v>40491</v>
      </c>
      <c r="C2561" s="100" t="s">
        <v>35740</v>
      </c>
      <c r="D2561" s="100" t="s">
        <v>35741</v>
      </c>
      <c r="E2561" s="103" t="s">
        <v>40492</v>
      </c>
    </row>
    <row r="2562" ht="14.25" customHeight="1">
      <c r="A2562" s="100">
        <v>37961.0</v>
      </c>
      <c r="B2562" s="100" t="s">
        <v>40493</v>
      </c>
      <c r="C2562" s="100" t="s">
        <v>35740</v>
      </c>
      <c r="D2562" s="100" t="s">
        <v>35741</v>
      </c>
      <c r="E2562" s="103" t="s">
        <v>40494</v>
      </c>
    </row>
    <row r="2563" ht="14.25" customHeight="1">
      <c r="A2563" s="100">
        <v>37962.0</v>
      </c>
      <c r="B2563" s="100" t="s">
        <v>40495</v>
      </c>
      <c r="C2563" s="100" t="s">
        <v>35740</v>
      </c>
      <c r="D2563" s="100" t="s">
        <v>35741</v>
      </c>
      <c r="E2563" s="103" t="s">
        <v>40496</v>
      </c>
    </row>
    <row r="2564" ht="14.25" customHeight="1">
      <c r="A2564" s="100">
        <v>3533.0</v>
      </c>
      <c r="B2564" s="100" t="s">
        <v>40497</v>
      </c>
      <c r="C2564" s="100" t="s">
        <v>35740</v>
      </c>
      <c r="D2564" s="100" t="s">
        <v>35741</v>
      </c>
      <c r="E2564" s="103" t="s">
        <v>39971</v>
      </c>
    </row>
    <row r="2565" ht="14.25" customHeight="1">
      <c r="A2565" s="100">
        <v>3538.0</v>
      </c>
      <c r="B2565" s="100" t="s">
        <v>40498</v>
      </c>
      <c r="C2565" s="100" t="s">
        <v>35740</v>
      </c>
      <c r="D2565" s="100" t="s">
        <v>35741</v>
      </c>
      <c r="E2565" s="103" t="s">
        <v>40499</v>
      </c>
    </row>
    <row r="2566" ht="14.25" customHeight="1">
      <c r="A2566" s="100">
        <v>3497.0</v>
      </c>
      <c r="B2566" s="100" t="s">
        <v>40500</v>
      </c>
      <c r="C2566" s="100" t="s">
        <v>35740</v>
      </c>
      <c r="D2566" s="100" t="s">
        <v>35741</v>
      </c>
      <c r="E2566" s="103" t="s">
        <v>40501</v>
      </c>
    </row>
    <row r="2567" ht="14.25" customHeight="1">
      <c r="A2567" s="100">
        <v>3498.0</v>
      </c>
      <c r="B2567" s="100" t="s">
        <v>40502</v>
      </c>
      <c r="C2567" s="100" t="s">
        <v>35740</v>
      </c>
      <c r="D2567" s="100" t="s">
        <v>35741</v>
      </c>
      <c r="E2567" s="103" t="s">
        <v>40503</v>
      </c>
    </row>
    <row r="2568" ht="14.25" customHeight="1">
      <c r="A2568" s="100">
        <v>3496.0</v>
      </c>
      <c r="B2568" s="100" t="s">
        <v>40504</v>
      </c>
      <c r="C2568" s="100" t="s">
        <v>35740</v>
      </c>
      <c r="D2568" s="100" t="s">
        <v>35741</v>
      </c>
      <c r="E2568" s="103" t="s">
        <v>37864</v>
      </c>
    </row>
    <row r="2569" ht="14.25" customHeight="1">
      <c r="A2569" s="100">
        <v>38429.0</v>
      </c>
      <c r="B2569" s="100" t="s">
        <v>40505</v>
      </c>
      <c r="C2569" s="100" t="s">
        <v>35740</v>
      </c>
      <c r="D2569" s="100" t="s">
        <v>35741</v>
      </c>
      <c r="E2569" s="103" t="s">
        <v>37422</v>
      </c>
    </row>
    <row r="2570" ht="14.25" customHeight="1">
      <c r="A2570" s="100">
        <v>38431.0</v>
      </c>
      <c r="B2570" s="100" t="s">
        <v>40506</v>
      </c>
      <c r="C2570" s="100" t="s">
        <v>35740</v>
      </c>
      <c r="D2570" s="100" t="s">
        <v>35741</v>
      </c>
      <c r="E2570" s="103" t="s">
        <v>40507</v>
      </c>
    </row>
    <row r="2571" ht="14.25" customHeight="1">
      <c r="A2571" s="100">
        <v>38430.0</v>
      </c>
      <c r="B2571" s="100" t="s">
        <v>40508</v>
      </c>
      <c r="C2571" s="100" t="s">
        <v>35740</v>
      </c>
      <c r="D2571" s="100" t="s">
        <v>35741</v>
      </c>
      <c r="E2571" s="103" t="s">
        <v>38426</v>
      </c>
    </row>
    <row r="2572" ht="14.25" customHeight="1">
      <c r="A2572" s="100">
        <v>36348.0</v>
      </c>
      <c r="B2572" s="100" t="s">
        <v>40509</v>
      </c>
      <c r="C2572" s="100" t="s">
        <v>35740</v>
      </c>
      <c r="D2572" s="100" t="s">
        <v>35767</v>
      </c>
      <c r="E2572" s="103" t="s">
        <v>36473</v>
      </c>
    </row>
    <row r="2573" ht="14.25" customHeight="1">
      <c r="A2573" s="100">
        <v>36349.0</v>
      </c>
      <c r="B2573" s="100" t="s">
        <v>40510</v>
      </c>
      <c r="C2573" s="100" t="s">
        <v>35740</v>
      </c>
      <c r="D2573" s="100" t="s">
        <v>35767</v>
      </c>
      <c r="E2573" s="103" t="s">
        <v>40511</v>
      </c>
    </row>
    <row r="2574" ht="14.25" customHeight="1">
      <c r="A2574" s="100">
        <v>38433.0</v>
      </c>
      <c r="B2574" s="100" t="s">
        <v>40512</v>
      </c>
      <c r="C2574" s="100" t="s">
        <v>35740</v>
      </c>
      <c r="D2574" s="100" t="s">
        <v>35767</v>
      </c>
      <c r="E2574" s="103" t="s">
        <v>40513</v>
      </c>
    </row>
    <row r="2575" ht="14.25" customHeight="1">
      <c r="A2575" s="100">
        <v>38440.0</v>
      </c>
      <c r="B2575" s="100" t="s">
        <v>40514</v>
      </c>
      <c r="C2575" s="100" t="s">
        <v>35740</v>
      </c>
      <c r="D2575" s="100" t="s">
        <v>35767</v>
      </c>
      <c r="E2575" s="103" t="s">
        <v>40515</v>
      </c>
    </row>
    <row r="2576" ht="14.25" customHeight="1">
      <c r="A2576" s="100">
        <v>36359.0</v>
      </c>
      <c r="B2576" s="100" t="s">
        <v>40516</v>
      </c>
      <c r="C2576" s="100" t="s">
        <v>35740</v>
      </c>
      <c r="D2576" s="100" t="s">
        <v>35767</v>
      </c>
      <c r="E2576" s="103" t="s">
        <v>37781</v>
      </c>
    </row>
    <row r="2577" ht="14.25" customHeight="1">
      <c r="A2577" s="100">
        <v>36360.0</v>
      </c>
      <c r="B2577" s="100" t="s">
        <v>40517</v>
      </c>
      <c r="C2577" s="100" t="s">
        <v>35740</v>
      </c>
      <c r="D2577" s="100" t="s">
        <v>35767</v>
      </c>
      <c r="E2577" s="103" t="s">
        <v>35969</v>
      </c>
    </row>
    <row r="2578" ht="14.25" customHeight="1">
      <c r="A2578" s="100">
        <v>38434.0</v>
      </c>
      <c r="B2578" s="100" t="s">
        <v>40518</v>
      </c>
      <c r="C2578" s="100" t="s">
        <v>35740</v>
      </c>
      <c r="D2578" s="100" t="s">
        <v>35767</v>
      </c>
      <c r="E2578" s="103" t="s">
        <v>40519</v>
      </c>
    </row>
    <row r="2579" ht="14.25" customHeight="1">
      <c r="A2579" s="100">
        <v>38435.0</v>
      </c>
      <c r="B2579" s="100" t="s">
        <v>40520</v>
      </c>
      <c r="C2579" s="100" t="s">
        <v>35740</v>
      </c>
      <c r="D2579" s="100" t="s">
        <v>35767</v>
      </c>
      <c r="E2579" s="103" t="s">
        <v>40521</v>
      </c>
    </row>
    <row r="2580" ht="14.25" customHeight="1">
      <c r="A2580" s="100">
        <v>38436.0</v>
      </c>
      <c r="B2580" s="100" t="s">
        <v>40522</v>
      </c>
      <c r="C2580" s="100" t="s">
        <v>35740</v>
      </c>
      <c r="D2580" s="100" t="s">
        <v>35767</v>
      </c>
      <c r="E2580" s="103" t="s">
        <v>40523</v>
      </c>
    </row>
    <row r="2581" ht="14.25" customHeight="1">
      <c r="A2581" s="100">
        <v>38437.0</v>
      </c>
      <c r="B2581" s="100" t="s">
        <v>40524</v>
      </c>
      <c r="C2581" s="100" t="s">
        <v>35740</v>
      </c>
      <c r="D2581" s="100" t="s">
        <v>35767</v>
      </c>
      <c r="E2581" s="103" t="s">
        <v>40525</v>
      </c>
    </row>
    <row r="2582" ht="14.25" customHeight="1">
      <c r="A2582" s="100">
        <v>38438.0</v>
      </c>
      <c r="B2582" s="100" t="s">
        <v>40526</v>
      </c>
      <c r="C2582" s="100" t="s">
        <v>35740</v>
      </c>
      <c r="D2582" s="100" t="s">
        <v>35767</v>
      </c>
      <c r="E2582" s="103" t="s">
        <v>40527</v>
      </c>
    </row>
    <row r="2583" ht="14.25" customHeight="1">
      <c r="A2583" s="100">
        <v>38439.0</v>
      </c>
      <c r="B2583" s="100" t="s">
        <v>40528</v>
      </c>
      <c r="C2583" s="100" t="s">
        <v>35740</v>
      </c>
      <c r="D2583" s="100" t="s">
        <v>35767</v>
      </c>
      <c r="E2583" s="103" t="s">
        <v>40529</v>
      </c>
    </row>
    <row r="2584" ht="14.25" customHeight="1">
      <c r="A2584" s="100">
        <v>10836.0</v>
      </c>
      <c r="B2584" s="100" t="s">
        <v>40530</v>
      </c>
      <c r="C2584" s="100" t="s">
        <v>35740</v>
      </c>
      <c r="D2584" s="100" t="s">
        <v>35741</v>
      </c>
      <c r="E2584" s="103" t="s">
        <v>40531</v>
      </c>
    </row>
    <row r="2585" ht="14.25" customHeight="1">
      <c r="A2585" s="100">
        <v>20128.0</v>
      </c>
      <c r="B2585" s="100" t="s">
        <v>40532</v>
      </c>
      <c r="C2585" s="100" t="s">
        <v>35740</v>
      </c>
      <c r="D2585" s="100" t="s">
        <v>35741</v>
      </c>
      <c r="E2585" s="103" t="s">
        <v>40533</v>
      </c>
    </row>
    <row r="2586" ht="14.25" customHeight="1">
      <c r="A2586" s="100">
        <v>20131.0</v>
      </c>
      <c r="B2586" s="100" t="s">
        <v>40534</v>
      </c>
      <c r="C2586" s="100" t="s">
        <v>35740</v>
      </c>
      <c r="D2586" s="100" t="s">
        <v>35741</v>
      </c>
      <c r="E2586" s="103" t="s">
        <v>40535</v>
      </c>
    </row>
    <row r="2587" ht="14.25" customHeight="1">
      <c r="A2587" s="100">
        <v>3521.0</v>
      </c>
      <c r="B2587" s="100" t="s">
        <v>40536</v>
      </c>
      <c r="C2587" s="100" t="s">
        <v>35740</v>
      </c>
      <c r="D2587" s="100" t="s">
        <v>35741</v>
      </c>
      <c r="E2587" s="103" t="s">
        <v>40537</v>
      </c>
    </row>
    <row r="2588" ht="14.25" customHeight="1">
      <c r="A2588" s="100">
        <v>3531.0</v>
      </c>
      <c r="B2588" s="100" t="s">
        <v>40538</v>
      </c>
      <c r="C2588" s="100" t="s">
        <v>35740</v>
      </c>
      <c r="D2588" s="100" t="s">
        <v>35741</v>
      </c>
      <c r="E2588" s="103" t="s">
        <v>39950</v>
      </c>
    </row>
    <row r="2589" ht="14.25" customHeight="1">
      <c r="A2589" s="100">
        <v>3522.0</v>
      </c>
      <c r="B2589" s="100" t="s">
        <v>40539</v>
      </c>
      <c r="C2589" s="100" t="s">
        <v>35740</v>
      </c>
      <c r="D2589" s="100" t="s">
        <v>35741</v>
      </c>
      <c r="E2589" s="103" t="s">
        <v>40540</v>
      </c>
    </row>
    <row r="2590" ht="14.25" customHeight="1">
      <c r="A2590" s="100">
        <v>3527.0</v>
      </c>
      <c r="B2590" s="100" t="s">
        <v>40541</v>
      </c>
      <c r="C2590" s="100" t="s">
        <v>35740</v>
      </c>
      <c r="D2590" s="100" t="s">
        <v>35741</v>
      </c>
      <c r="E2590" s="103" t="s">
        <v>38395</v>
      </c>
    </row>
    <row r="2591" ht="14.25" customHeight="1">
      <c r="A2591" s="100">
        <v>10835.0</v>
      </c>
      <c r="B2591" s="100" t="s">
        <v>40542</v>
      </c>
      <c r="C2591" s="100" t="s">
        <v>35740</v>
      </c>
      <c r="D2591" s="100" t="s">
        <v>35741</v>
      </c>
      <c r="E2591" s="103" t="s">
        <v>40543</v>
      </c>
    </row>
    <row r="2592" ht="14.25" customHeight="1">
      <c r="A2592" s="100">
        <v>3475.0</v>
      </c>
      <c r="B2592" s="100" t="s">
        <v>40544</v>
      </c>
      <c r="C2592" s="100" t="s">
        <v>35740</v>
      </c>
      <c r="D2592" s="100" t="s">
        <v>35741</v>
      </c>
      <c r="E2592" s="103" t="s">
        <v>40545</v>
      </c>
    </row>
    <row r="2593" ht="14.25" customHeight="1">
      <c r="A2593" s="100">
        <v>3485.0</v>
      </c>
      <c r="B2593" s="100" t="s">
        <v>40546</v>
      </c>
      <c r="C2593" s="100" t="s">
        <v>35740</v>
      </c>
      <c r="D2593" s="100" t="s">
        <v>35741</v>
      </c>
      <c r="E2593" s="103" t="s">
        <v>40547</v>
      </c>
    </row>
    <row r="2594" ht="14.25" customHeight="1">
      <c r="A2594" s="100">
        <v>3534.0</v>
      </c>
      <c r="B2594" s="100" t="s">
        <v>40548</v>
      </c>
      <c r="C2594" s="100" t="s">
        <v>35740</v>
      </c>
      <c r="D2594" s="100" t="s">
        <v>35741</v>
      </c>
      <c r="E2594" s="103" t="s">
        <v>36815</v>
      </c>
    </row>
    <row r="2595" ht="14.25" customHeight="1">
      <c r="A2595" s="100">
        <v>3543.0</v>
      </c>
      <c r="B2595" s="100" t="s">
        <v>40549</v>
      </c>
      <c r="C2595" s="100" t="s">
        <v>35740</v>
      </c>
      <c r="D2595" s="100" t="s">
        <v>35741</v>
      </c>
      <c r="E2595" s="103" t="s">
        <v>37065</v>
      </c>
    </row>
    <row r="2596" ht="14.25" customHeight="1">
      <c r="A2596" s="100">
        <v>3482.0</v>
      </c>
      <c r="B2596" s="100" t="s">
        <v>40550</v>
      </c>
      <c r="C2596" s="100" t="s">
        <v>35740</v>
      </c>
      <c r="D2596" s="100" t="s">
        <v>35741</v>
      </c>
      <c r="E2596" s="103" t="s">
        <v>40551</v>
      </c>
    </row>
    <row r="2597" ht="14.25" customHeight="1">
      <c r="A2597" s="100">
        <v>3505.0</v>
      </c>
      <c r="B2597" s="100" t="s">
        <v>40552</v>
      </c>
      <c r="C2597" s="100" t="s">
        <v>35740</v>
      </c>
      <c r="D2597" s="100" t="s">
        <v>35741</v>
      </c>
      <c r="E2597" s="103" t="s">
        <v>36811</v>
      </c>
    </row>
    <row r="2598" ht="14.25" customHeight="1">
      <c r="A2598" s="100">
        <v>3516.0</v>
      </c>
      <c r="B2598" s="100" t="s">
        <v>40553</v>
      </c>
      <c r="C2598" s="100" t="s">
        <v>35740</v>
      </c>
      <c r="D2598" s="100" t="s">
        <v>35741</v>
      </c>
      <c r="E2598" s="103" t="s">
        <v>36786</v>
      </c>
    </row>
    <row r="2599" ht="14.25" customHeight="1">
      <c r="A2599" s="100">
        <v>3517.0</v>
      </c>
      <c r="B2599" s="100" t="s">
        <v>40554</v>
      </c>
      <c r="C2599" s="100" t="s">
        <v>35740</v>
      </c>
      <c r="D2599" s="100" t="s">
        <v>35741</v>
      </c>
      <c r="E2599" s="103" t="s">
        <v>40555</v>
      </c>
    </row>
    <row r="2600" ht="14.25" customHeight="1">
      <c r="A2600" s="100">
        <v>3515.0</v>
      </c>
      <c r="B2600" s="100" t="s">
        <v>40556</v>
      </c>
      <c r="C2600" s="100" t="s">
        <v>35740</v>
      </c>
      <c r="D2600" s="100" t="s">
        <v>35741</v>
      </c>
      <c r="E2600" s="103" t="s">
        <v>36236</v>
      </c>
    </row>
    <row r="2601" ht="14.25" customHeight="1">
      <c r="A2601" s="100">
        <v>20147.0</v>
      </c>
      <c r="B2601" s="100" t="s">
        <v>40557</v>
      </c>
      <c r="C2601" s="100" t="s">
        <v>35740</v>
      </c>
      <c r="D2601" s="100" t="s">
        <v>35741</v>
      </c>
      <c r="E2601" s="103" t="s">
        <v>40558</v>
      </c>
    </row>
    <row r="2602" ht="14.25" customHeight="1">
      <c r="A2602" s="100">
        <v>3524.0</v>
      </c>
      <c r="B2602" s="100" t="s">
        <v>40559</v>
      </c>
      <c r="C2602" s="100" t="s">
        <v>35740</v>
      </c>
      <c r="D2602" s="100" t="s">
        <v>35741</v>
      </c>
      <c r="E2602" s="103" t="s">
        <v>40560</v>
      </c>
    </row>
    <row r="2603" ht="14.25" customHeight="1">
      <c r="A2603" s="100">
        <v>3532.0</v>
      </c>
      <c r="B2603" s="100" t="s">
        <v>40561</v>
      </c>
      <c r="C2603" s="100" t="s">
        <v>35740</v>
      </c>
      <c r="D2603" s="100" t="s">
        <v>35741</v>
      </c>
      <c r="E2603" s="103" t="s">
        <v>39549</v>
      </c>
    </row>
    <row r="2604" ht="14.25" customHeight="1">
      <c r="A2604" s="100">
        <v>3528.0</v>
      </c>
      <c r="B2604" s="100" t="s">
        <v>40562</v>
      </c>
      <c r="C2604" s="100" t="s">
        <v>35740</v>
      </c>
      <c r="D2604" s="100" t="s">
        <v>35741</v>
      </c>
      <c r="E2604" s="103" t="s">
        <v>37143</v>
      </c>
    </row>
    <row r="2605" ht="14.25" customHeight="1">
      <c r="A2605" s="100">
        <v>37952.0</v>
      </c>
      <c r="B2605" s="100" t="s">
        <v>40563</v>
      </c>
      <c r="C2605" s="100" t="s">
        <v>35740</v>
      </c>
      <c r="D2605" s="100" t="s">
        <v>35741</v>
      </c>
      <c r="E2605" s="103" t="s">
        <v>40564</v>
      </c>
    </row>
    <row r="2606" ht="14.25" customHeight="1">
      <c r="A2606" s="100">
        <v>37951.0</v>
      </c>
      <c r="B2606" s="100" t="s">
        <v>40565</v>
      </c>
      <c r="C2606" s="100" t="s">
        <v>35740</v>
      </c>
      <c r="D2606" s="100" t="s">
        <v>35741</v>
      </c>
      <c r="E2606" s="103" t="s">
        <v>37052</v>
      </c>
    </row>
    <row r="2607" ht="14.25" customHeight="1">
      <c r="A2607" s="100">
        <v>3518.0</v>
      </c>
      <c r="B2607" s="100" t="s">
        <v>40566</v>
      </c>
      <c r="C2607" s="100" t="s">
        <v>35740</v>
      </c>
      <c r="D2607" s="100" t="s">
        <v>35741</v>
      </c>
      <c r="E2607" s="103" t="s">
        <v>40567</v>
      </c>
    </row>
    <row r="2608" ht="14.25" customHeight="1">
      <c r="A2608" s="100">
        <v>3519.0</v>
      </c>
      <c r="B2608" s="100" t="s">
        <v>40568</v>
      </c>
      <c r="C2608" s="100" t="s">
        <v>35740</v>
      </c>
      <c r="D2608" s="100" t="s">
        <v>35741</v>
      </c>
      <c r="E2608" s="103" t="s">
        <v>40569</v>
      </c>
    </row>
    <row r="2609" ht="14.25" customHeight="1">
      <c r="A2609" s="100">
        <v>3520.0</v>
      </c>
      <c r="B2609" s="100" t="s">
        <v>40570</v>
      </c>
      <c r="C2609" s="100" t="s">
        <v>35740</v>
      </c>
      <c r="D2609" s="100" t="s">
        <v>35741</v>
      </c>
      <c r="E2609" s="103" t="s">
        <v>40571</v>
      </c>
    </row>
    <row r="2610" ht="14.25" customHeight="1">
      <c r="A2610" s="100">
        <v>37950.0</v>
      </c>
      <c r="B2610" s="100" t="s">
        <v>40572</v>
      </c>
      <c r="C2610" s="100" t="s">
        <v>35740</v>
      </c>
      <c r="D2610" s="100" t="s">
        <v>35741</v>
      </c>
      <c r="E2610" s="103" t="s">
        <v>40535</v>
      </c>
    </row>
    <row r="2611" ht="14.25" customHeight="1">
      <c r="A2611" s="100">
        <v>37949.0</v>
      </c>
      <c r="B2611" s="100" t="s">
        <v>40573</v>
      </c>
      <c r="C2611" s="100" t="s">
        <v>35740</v>
      </c>
      <c r="D2611" s="100" t="s">
        <v>35741</v>
      </c>
      <c r="E2611" s="103" t="s">
        <v>39466</v>
      </c>
    </row>
    <row r="2612" ht="14.25" customHeight="1">
      <c r="A2612" s="100">
        <v>3526.0</v>
      </c>
      <c r="B2612" s="100" t="s">
        <v>40574</v>
      </c>
      <c r="C2612" s="100" t="s">
        <v>35740</v>
      </c>
      <c r="D2612" s="100" t="s">
        <v>35741</v>
      </c>
      <c r="E2612" s="103" t="s">
        <v>40575</v>
      </c>
    </row>
    <row r="2613" ht="14.25" customHeight="1">
      <c r="A2613" s="100">
        <v>3509.0</v>
      </c>
      <c r="B2613" s="100" t="s">
        <v>40576</v>
      </c>
      <c r="C2613" s="100" t="s">
        <v>35740</v>
      </c>
      <c r="D2613" s="100" t="s">
        <v>35741</v>
      </c>
      <c r="E2613" s="103" t="s">
        <v>40577</v>
      </c>
    </row>
    <row r="2614" ht="14.25" customHeight="1">
      <c r="A2614" s="100">
        <v>3530.0</v>
      </c>
      <c r="B2614" s="100" t="s">
        <v>40578</v>
      </c>
      <c r="C2614" s="100" t="s">
        <v>35740</v>
      </c>
      <c r="D2614" s="100" t="s">
        <v>35741</v>
      </c>
      <c r="E2614" s="103" t="s">
        <v>40579</v>
      </c>
    </row>
    <row r="2615" ht="14.25" customHeight="1">
      <c r="A2615" s="100">
        <v>3542.0</v>
      </c>
      <c r="B2615" s="100" t="s">
        <v>40580</v>
      </c>
      <c r="C2615" s="100" t="s">
        <v>35740</v>
      </c>
      <c r="D2615" s="100" t="s">
        <v>35741</v>
      </c>
      <c r="E2615" s="103" t="s">
        <v>36549</v>
      </c>
    </row>
    <row r="2616" ht="14.25" customHeight="1">
      <c r="A2616" s="100">
        <v>3529.0</v>
      </c>
      <c r="B2616" s="100" t="s">
        <v>40581</v>
      </c>
      <c r="C2616" s="100" t="s">
        <v>35740</v>
      </c>
      <c r="D2616" s="100" t="s">
        <v>35741</v>
      </c>
      <c r="E2616" s="103" t="s">
        <v>35855</v>
      </c>
    </row>
    <row r="2617" ht="14.25" customHeight="1">
      <c r="A2617" s="100">
        <v>3536.0</v>
      </c>
      <c r="B2617" s="100" t="s">
        <v>40582</v>
      </c>
      <c r="C2617" s="100" t="s">
        <v>35740</v>
      </c>
      <c r="D2617" s="100" t="s">
        <v>35741</v>
      </c>
      <c r="E2617" s="103" t="s">
        <v>37336</v>
      </c>
    </row>
    <row r="2618" ht="14.25" customHeight="1">
      <c r="A2618" s="100">
        <v>3535.0</v>
      </c>
      <c r="B2618" s="100" t="s">
        <v>40583</v>
      </c>
      <c r="C2618" s="100" t="s">
        <v>35740</v>
      </c>
      <c r="D2618" s="100" t="s">
        <v>35741</v>
      </c>
      <c r="E2618" s="103" t="s">
        <v>40584</v>
      </c>
    </row>
    <row r="2619" ht="14.25" customHeight="1">
      <c r="A2619" s="100">
        <v>3540.0</v>
      </c>
      <c r="B2619" s="100" t="s">
        <v>40585</v>
      </c>
      <c r="C2619" s="100" t="s">
        <v>35740</v>
      </c>
      <c r="D2619" s="100" t="s">
        <v>35741</v>
      </c>
      <c r="E2619" s="103" t="s">
        <v>36819</v>
      </c>
    </row>
    <row r="2620" ht="14.25" customHeight="1">
      <c r="A2620" s="100">
        <v>3539.0</v>
      </c>
      <c r="B2620" s="100" t="s">
        <v>40586</v>
      </c>
      <c r="C2620" s="100" t="s">
        <v>35740</v>
      </c>
      <c r="D2620" s="100" t="s">
        <v>35741</v>
      </c>
      <c r="E2620" s="103" t="s">
        <v>36440</v>
      </c>
    </row>
    <row r="2621" ht="14.25" customHeight="1">
      <c r="A2621" s="100">
        <v>3513.0</v>
      </c>
      <c r="B2621" s="100" t="s">
        <v>40587</v>
      </c>
      <c r="C2621" s="100" t="s">
        <v>35740</v>
      </c>
      <c r="D2621" s="100" t="s">
        <v>35741</v>
      </c>
      <c r="E2621" s="103" t="s">
        <v>40588</v>
      </c>
    </row>
    <row r="2622" ht="14.25" customHeight="1">
      <c r="A2622" s="100">
        <v>3492.0</v>
      </c>
      <c r="B2622" s="100" t="s">
        <v>40589</v>
      </c>
      <c r="C2622" s="100" t="s">
        <v>35740</v>
      </c>
      <c r="D2622" s="100" t="s">
        <v>35741</v>
      </c>
      <c r="E2622" s="103" t="s">
        <v>40590</v>
      </c>
    </row>
    <row r="2623" ht="14.25" customHeight="1">
      <c r="A2623" s="100">
        <v>3491.0</v>
      </c>
      <c r="B2623" s="100" t="s">
        <v>40591</v>
      </c>
      <c r="C2623" s="100" t="s">
        <v>35740</v>
      </c>
      <c r="D2623" s="100" t="s">
        <v>35741</v>
      </c>
      <c r="E2623" s="103" t="s">
        <v>36255</v>
      </c>
    </row>
    <row r="2624" ht="14.25" customHeight="1">
      <c r="A2624" s="100">
        <v>3493.0</v>
      </c>
      <c r="B2624" s="100" t="s">
        <v>40592</v>
      </c>
      <c r="C2624" s="100" t="s">
        <v>35740</v>
      </c>
      <c r="D2624" s="100" t="s">
        <v>35741</v>
      </c>
      <c r="E2624" s="103" t="s">
        <v>40593</v>
      </c>
    </row>
    <row r="2625" ht="14.25" customHeight="1">
      <c r="A2625" s="100">
        <v>12628.0</v>
      </c>
      <c r="B2625" s="100" t="s">
        <v>40594</v>
      </c>
      <c r="C2625" s="100" t="s">
        <v>35740</v>
      </c>
      <c r="D2625" s="100" t="s">
        <v>35767</v>
      </c>
      <c r="E2625" s="103" t="s">
        <v>40595</v>
      </c>
    </row>
    <row r="2626" ht="14.25" customHeight="1">
      <c r="A2626" s="100">
        <v>12629.0</v>
      </c>
      <c r="B2626" s="100" t="s">
        <v>40596</v>
      </c>
      <c r="C2626" s="100" t="s">
        <v>35740</v>
      </c>
      <c r="D2626" s="100" t="s">
        <v>35767</v>
      </c>
      <c r="E2626" s="103" t="s">
        <v>37227</v>
      </c>
    </row>
    <row r="2627" ht="14.25" customHeight="1">
      <c r="A2627" s="100">
        <v>3481.0</v>
      </c>
      <c r="B2627" s="100" t="s">
        <v>40597</v>
      </c>
      <c r="C2627" s="100" t="s">
        <v>35740</v>
      </c>
      <c r="D2627" s="100" t="s">
        <v>35741</v>
      </c>
      <c r="E2627" s="103" t="s">
        <v>40598</v>
      </c>
    </row>
    <row r="2628" ht="14.25" customHeight="1">
      <c r="A2628" s="100">
        <v>3510.0</v>
      </c>
      <c r="B2628" s="100" t="s">
        <v>40599</v>
      </c>
      <c r="C2628" s="100" t="s">
        <v>35740</v>
      </c>
      <c r="D2628" s="100" t="s">
        <v>35741</v>
      </c>
      <c r="E2628" s="103" t="s">
        <v>40600</v>
      </c>
    </row>
    <row r="2629" ht="14.25" customHeight="1">
      <c r="A2629" s="100">
        <v>3508.0</v>
      </c>
      <c r="B2629" s="100" t="s">
        <v>40601</v>
      </c>
      <c r="C2629" s="100" t="s">
        <v>35740</v>
      </c>
      <c r="D2629" s="100" t="s">
        <v>35741</v>
      </c>
      <c r="E2629" s="103" t="s">
        <v>40602</v>
      </c>
    </row>
    <row r="2630" ht="14.25" customHeight="1">
      <c r="A2630" s="100">
        <v>38939.0</v>
      </c>
      <c r="B2630" s="100" t="s">
        <v>40603</v>
      </c>
      <c r="C2630" s="100" t="s">
        <v>35740</v>
      </c>
      <c r="D2630" s="100" t="s">
        <v>35767</v>
      </c>
      <c r="E2630" s="103" t="s">
        <v>40604</v>
      </c>
    </row>
    <row r="2631" ht="14.25" customHeight="1">
      <c r="A2631" s="100">
        <v>38940.0</v>
      </c>
      <c r="B2631" s="100" t="s">
        <v>40605</v>
      </c>
      <c r="C2631" s="100" t="s">
        <v>35740</v>
      </c>
      <c r="D2631" s="100" t="s">
        <v>35767</v>
      </c>
      <c r="E2631" s="103" t="s">
        <v>40606</v>
      </c>
    </row>
    <row r="2632" ht="14.25" customHeight="1">
      <c r="A2632" s="100">
        <v>38941.0</v>
      </c>
      <c r="B2632" s="100" t="s">
        <v>40607</v>
      </c>
      <c r="C2632" s="100" t="s">
        <v>35740</v>
      </c>
      <c r="D2632" s="100" t="s">
        <v>35767</v>
      </c>
      <c r="E2632" s="103" t="s">
        <v>40608</v>
      </c>
    </row>
    <row r="2633" ht="14.25" customHeight="1">
      <c r="A2633" s="100">
        <v>38942.0</v>
      </c>
      <c r="B2633" s="100" t="s">
        <v>40609</v>
      </c>
      <c r="C2633" s="100" t="s">
        <v>35740</v>
      </c>
      <c r="D2633" s="100" t="s">
        <v>35767</v>
      </c>
      <c r="E2633" s="103" t="s">
        <v>40610</v>
      </c>
    </row>
    <row r="2634" ht="14.25" customHeight="1">
      <c r="A2634" s="100">
        <v>38987.0</v>
      </c>
      <c r="B2634" s="100" t="s">
        <v>40611</v>
      </c>
      <c r="C2634" s="100" t="s">
        <v>35740</v>
      </c>
      <c r="D2634" s="100" t="s">
        <v>35767</v>
      </c>
      <c r="E2634" s="103" t="s">
        <v>40612</v>
      </c>
    </row>
    <row r="2635" ht="14.25" customHeight="1">
      <c r="A2635" s="100">
        <v>38988.0</v>
      </c>
      <c r="B2635" s="100" t="s">
        <v>40613</v>
      </c>
      <c r="C2635" s="100" t="s">
        <v>35740</v>
      </c>
      <c r="D2635" s="100" t="s">
        <v>35767</v>
      </c>
      <c r="E2635" s="103" t="s">
        <v>40614</v>
      </c>
    </row>
    <row r="2636" ht="14.25" customHeight="1">
      <c r="A2636" s="100">
        <v>38989.0</v>
      </c>
      <c r="B2636" s="100" t="s">
        <v>40615</v>
      </c>
      <c r="C2636" s="100" t="s">
        <v>35740</v>
      </c>
      <c r="D2636" s="100" t="s">
        <v>35767</v>
      </c>
      <c r="E2636" s="103" t="s">
        <v>40616</v>
      </c>
    </row>
    <row r="2637" ht="14.25" customHeight="1">
      <c r="A2637" s="100">
        <v>38990.0</v>
      </c>
      <c r="B2637" s="100" t="s">
        <v>40617</v>
      </c>
      <c r="C2637" s="100" t="s">
        <v>35740</v>
      </c>
      <c r="D2637" s="100" t="s">
        <v>35767</v>
      </c>
      <c r="E2637" s="103" t="s">
        <v>38854</v>
      </c>
    </row>
    <row r="2638" ht="14.25" customHeight="1">
      <c r="A2638" s="100">
        <v>38991.0</v>
      </c>
      <c r="B2638" s="100" t="s">
        <v>40618</v>
      </c>
      <c r="C2638" s="100" t="s">
        <v>35740</v>
      </c>
      <c r="D2638" s="100" t="s">
        <v>35767</v>
      </c>
      <c r="E2638" s="103" t="s">
        <v>40619</v>
      </c>
    </row>
    <row r="2639" ht="14.25" customHeight="1">
      <c r="A2639" s="100">
        <v>38913.0</v>
      </c>
      <c r="B2639" s="100" t="s">
        <v>40620</v>
      </c>
      <c r="C2639" s="100" t="s">
        <v>35740</v>
      </c>
      <c r="D2639" s="100" t="s">
        <v>35767</v>
      </c>
      <c r="E2639" s="103" t="s">
        <v>40621</v>
      </c>
    </row>
    <row r="2640" ht="14.25" customHeight="1">
      <c r="A2640" s="100">
        <v>38914.0</v>
      </c>
      <c r="B2640" s="100" t="s">
        <v>40622</v>
      </c>
      <c r="C2640" s="100" t="s">
        <v>35740</v>
      </c>
      <c r="D2640" s="100" t="s">
        <v>35767</v>
      </c>
      <c r="E2640" s="103" t="s">
        <v>40623</v>
      </c>
    </row>
    <row r="2641" ht="14.25" customHeight="1">
      <c r="A2641" s="100">
        <v>38915.0</v>
      </c>
      <c r="B2641" s="100" t="s">
        <v>40624</v>
      </c>
      <c r="C2641" s="100" t="s">
        <v>35740</v>
      </c>
      <c r="D2641" s="100" t="s">
        <v>35767</v>
      </c>
      <c r="E2641" s="103" t="s">
        <v>40625</v>
      </c>
    </row>
    <row r="2642" ht="14.25" customHeight="1">
      <c r="A2642" s="100">
        <v>38916.0</v>
      </c>
      <c r="B2642" s="100" t="s">
        <v>40626</v>
      </c>
      <c r="C2642" s="100" t="s">
        <v>35740</v>
      </c>
      <c r="D2642" s="100" t="s">
        <v>35767</v>
      </c>
      <c r="E2642" s="103" t="s">
        <v>40627</v>
      </c>
    </row>
    <row r="2643" ht="14.25" customHeight="1">
      <c r="A2643" s="100">
        <v>39300.0</v>
      </c>
      <c r="B2643" s="100" t="s">
        <v>40628</v>
      </c>
      <c r="C2643" s="100" t="s">
        <v>35740</v>
      </c>
      <c r="D2643" s="100" t="s">
        <v>35767</v>
      </c>
      <c r="E2643" s="103" t="s">
        <v>40629</v>
      </c>
    </row>
    <row r="2644" ht="14.25" customHeight="1">
      <c r="A2644" s="100">
        <v>39301.0</v>
      </c>
      <c r="B2644" s="100" t="s">
        <v>40630</v>
      </c>
      <c r="C2644" s="100" t="s">
        <v>35740</v>
      </c>
      <c r="D2644" s="100" t="s">
        <v>35767</v>
      </c>
      <c r="E2644" s="103" t="s">
        <v>40631</v>
      </c>
    </row>
    <row r="2645" ht="14.25" customHeight="1">
      <c r="A2645" s="100">
        <v>39302.0</v>
      </c>
      <c r="B2645" s="100" t="s">
        <v>40632</v>
      </c>
      <c r="C2645" s="100" t="s">
        <v>35740</v>
      </c>
      <c r="D2645" s="100" t="s">
        <v>35767</v>
      </c>
      <c r="E2645" s="103" t="s">
        <v>40633</v>
      </c>
    </row>
    <row r="2646" ht="14.25" customHeight="1">
      <c r="A2646" s="100">
        <v>39303.0</v>
      </c>
      <c r="B2646" s="100" t="s">
        <v>40634</v>
      </c>
      <c r="C2646" s="100" t="s">
        <v>35740</v>
      </c>
      <c r="D2646" s="100" t="s">
        <v>35767</v>
      </c>
      <c r="E2646" s="103" t="s">
        <v>40635</v>
      </c>
    </row>
    <row r="2647" ht="14.25" customHeight="1">
      <c r="A2647" s="100">
        <v>38923.0</v>
      </c>
      <c r="B2647" s="100" t="s">
        <v>40636</v>
      </c>
      <c r="C2647" s="100" t="s">
        <v>35740</v>
      </c>
      <c r="D2647" s="100" t="s">
        <v>35767</v>
      </c>
      <c r="E2647" s="103" t="s">
        <v>40050</v>
      </c>
    </row>
    <row r="2648" ht="14.25" customHeight="1">
      <c r="A2648" s="100">
        <v>38925.0</v>
      </c>
      <c r="B2648" s="100" t="s">
        <v>40637</v>
      </c>
      <c r="C2648" s="100" t="s">
        <v>35740</v>
      </c>
      <c r="D2648" s="100" t="s">
        <v>35767</v>
      </c>
      <c r="E2648" s="103" t="s">
        <v>40638</v>
      </c>
    </row>
    <row r="2649" ht="14.25" customHeight="1">
      <c r="A2649" s="100">
        <v>38926.0</v>
      </c>
      <c r="B2649" s="100" t="s">
        <v>40639</v>
      </c>
      <c r="C2649" s="100" t="s">
        <v>35740</v>
      </c>
      <c r="D2649" s="100" t="s">
        <v>35767</v>
      </c>
      <c r="E2649" s="103" t="s">
        <v>40640</v>
      </c>
    </row>
    <row r="2650" ht="14.25" customHeight="1">
      <c r="A2650" s="100">
        <v>38927.0</v>
      </c>
      <c r="B2650" s="100" t="s">
        <v>40641</v>
      </c>
      <c r="C2650" s="100" t="s">
        <v>35740</v>
      </c>
      <c r="D2650" s="100" t="s">
        <v>35767</v>
      </c>
      <c r="E2650" s="103" t="s">
        <v>40642</v>
      </c>
    </row>
    <row r="2651" ht="14.25" customHeight="1">
      <c r="A2651" s="100">
        <v>39304.0</v>
      </c>
      <c r="B2651" s="100" t="s">
        <v>40643</v>
      </c>
      <c r="C2651" s="100" t="s">
        <v>35740</v>
      </c>
      <c r="D2651" s="100" t="s">
        <v>35767</v>
      </c>
      <c r="E2651" s="103" t="s">
        <v>37490</v>
      </c>
    </row>
    <row r="2652" ht="14.25" customHeight="1">
      <c r="A2652" s="100">
        <v>38924.0</v>
      </c>
      <c r="B2652" s="100" t="s">
        <v>40644</v>
      </c>
      <c r="C2652" s="100" t="s">
        <v>35740</v>
      </c>
      <c r="D2652" s="100" t="s">
        <v>35767</v>
      </c>
      <c r="E2652" s="103" t="s">
        <v>40645</v>
      </c>
    </row>
    <row r="2653" ht="14.25" customHeight="1">
      <c r="A2653" s="100">
        <v>39305.0</v>
      </c>
      <c r="B2653" s="100" t="s">
        <v>40646</v>
      </c>
      <c r="C2653" s="100" t="s">
        <v>35740</v>
      </c>
      <c r="D2653" s="100" t="s">
        <v>35767</v>
      </c>
      <c r="E2653" s="103" t="s">
        <v>40647</v>
      </c>
    </row>
    <row r="2654" ht="14.25" customHeight="1">
      <c r="A2654" s="100">
        <v>39306.0</v>
      </c>
      <c r="B2654" s="100" t="s">
        <v>40648</v>
      </c>
      <c r="C2654" s="100" t="s">
        <v>35740</v>
      </c>
      <c r="D2654" s="100" t="s">
        <v>35767</v>
      </c>
      <c r="E2654" s="103" t="s">
        <v>40649</v>
      </c>
    </row>
    <row r="2655" ht="14.25" customHeight="1">
      <c r="A2655" s="100">
        <v>38928.0</v>
      </c>
      <c r="B2655" s="100" t="s">
        <v>40650</v>
      </c>
      <c r="C2655" s="100" t="s">
        <v>35740</v>
      </c>
      <c r="D2655" s="100" t="s">
        <v>35767</v>
      </c>
      <c r="E2655" s="103" t="s">
        <v>40651</v>
      </c>
    </row>
    <row r="2656" ht="14.25" customHeight="1">
      <c r="A2656" s="100">
        <v>38929.0</v>
      </c>
      <c r="B2656" s="100" t="s">
        <v>40652</v>
      </c>
      <c r="C2656" s="100" t="s">
        <v>35740</v>
      </c>
      <c r="D2656" s="100" t="s">
        <v>35767</v>
      </c>
      <c r="E2656" s="103" t="s">
        <v>40653</v>
      </c>
    </row>
    <row r="2657" ht="14.25" customHeight="1">
      <c r="A2657" s="100">
        <v>39307.0</v>
      </c>
      <c r="B2657" s="100" t="s">
        <v>40654</v>
      </c>
      <c r="C2657" s="100" t="s">
        <v>35740</v>
      </c>
      <c r="D2657" s="100" t="s">
        <v>35767</v>
      </c>
      <c r="E2657" s="103" t="s">
        <v>40655</v>
      </c>
    </row>
    <row r="2658" ht="14.25" customHeight="1">
      <c r="A2658" s="100">
        <v>38930.0</v>
      </c>
      <c r="B2658" s="100" t="s">
        <v>40656</v>
      </c>
      <c r="C2658" s="100" t="s">
        <v>35740</v>
      </c>
      <c r="D2658" s="100" t="s">
        <v>35767</v>
      </c>
      <c r="E2658" s="103" t="s">
        <v>40657</v>
      </c>
    </row>
    <row r="2659" ht="14.25" customHeight="1">
      <c r="A2659" s="100">
        <v>38931.0</v>
      </c>
      <c r="B2659" s="100" t="s">
        <v>40658</v>
      </c>
      <c r="C2659" s="100" t="s">
        <v>35740</v>
      </c>
      <c r="D2659" s="100" t="s">
        <v>35767</v>
      </c>
      <c r="E2659" s="103" t="s">
        <v>40385</v>
      </c>
    </row>
    <row r="2660" ht="14.25" customHeight="1">
      <c r="A2660" s="100">
        <v>38932.0</v>
      </c>
      <c r="B2660" s="100" t="s">
        <v>40659</v>
      </c>
      <c r="C2660" s="100" t="s">
        <v>35740</v>
      </c>
      <c r="D2660" s="100" t="s">
        <v>35767</v>
      </c>
      <c r="E2660" s="103" t="s">
        <v>40660</v>
      </c>
    </row>
    <row r="2661" ht="14.25" customHeight="1">
      <c r="A2661" s="100">
        <v>38934.0</v>
      </c>
      <c r="B2661" s="100" t="s">
        <v>40661</v>
      </c>
      <c r="C2661" s="100" t="s">
        <v>35740</v>
      </c>
      <c r="D2661" s="100" t="s">
        <v>35767</v>
      </c>
      <c r="E2661" s="103" t="s">
        <v>40662</v>
      </c>
    </row>
    <row r="2662" ht="14.25" customHeight="1">
      <c r="A2662" s="100">
        <v>38935.0</v>
      </c>
      <c r="B2662" s="100" t="s">
        <v>40663</v>
      </c>
      <c r="C2662" s="100" t="s">
        <v>35740</v>
      </c>
      <c r="D2662" s="100" t="s">
        <v>35767</v>
      </c>
      <c r="E2662" s="103" t="s">
        <v>40179</v>
      </c>
    </row>
    <row r="2663" ht="14.25" customHeight="1">
      <c r="A2663" s="100">
        <v>38936.0</v>
      </c>
      <c r="B2663" s="100" t="s">
        <v>40664</v>
      </c>
      <c r="C2663" s="100" t="s">
        <v>35740</v>
      </c>
      <c r="D2663" s="100" t="s">
        <v>35767</v>
      </c>
      <c r="E2663" s="103" t="s">
        <v>35796</v>
      </c>
    </row>
    <row r="2664" ht="14.25" customHeight="1">
      <c r="A2664" s="100">
        <v>38937.0</v>
      </c>
      <c r="B2664" s="100" t="s">
        <v>40665</v>
      </c>
      <c r="C2664" s="100" t="s">
        <v>35740</v>
      </c>
      <c r="D2664" s="100" t="s">
        <v>35767</v>
      </c>
      <c r="E2664" s="103" t="s">
        <v>37899</v>
      </c>
    </row>
    <row r="2665" ht="14.25" customHeight="1">
      <c r="A2665" s="100">
        <v>38938.0</v>
      </c>
      <c r="B2665" s="100" t="s">
        <v>40666</v>
      </c>
      <c r="C2665" s="100" t="s">
        <v>35740</v>
      </c>
      <c r="D2665" s="100" t="s">
        <v>35767</v>
      </c>
      <c r="E2665" s="103" t="s">
        <v>40667</v>
      </c>
    </row>
    <row r="2666" ht="14.25" customHeight="1">
      <c r="A2666" s="100">
        <v>3489.0</v>
      </c>
      <c r="B2666" s="100" t="s">
        <v>40668</v>
      </c>
      <c r="C2666" s="100" t="s">
        <v>35740</v>
      </c>
      <c r="D2666" s="100" t="s">
        <v>35741</v>
      </c>
      <c r="E2666" s="103" t="s">
        <v>38555</v>
      </c>
    </row>
    <row r="2667" ht="14.25" customHeight="1">
      <c r="A2667" s="100">
        <v>20151.0</v>
      </c>
      <c r="B2667" s="100" t="s">
        <v>40669</v>
      </c>
      <c r="C2667" s="100" t="s">
        <v>35740</v>
      </c>
      <c r="D2667" s="100" t="s">
        <v>35741</v>
      </c>
      <c r="E2667" s="103" t="s">
        <v>40670</v>
      </c>
    </row>
    <row r="2668" ht="14.25" customHeight="1">
      <c r="A2668" s="100">
        <v>20152.0</v>
      </c>
      <c r="B2668" s="100" t="s">
        <v>40671</v>
      </c>
      <c r="C2668" s="100" t="s">
        <v>35740</v>
      </c>
      <c r="D2668" s="100" t="s">
        <v>35741</v>
      </c>
      <c r="E2668" s="103" t="s">
        <v>40672</v>
      </c>
    </row>
    <row r="2669" ht="14.25" customHeight="1">
      <c r="A2669" s="100">
        <v>20148.0</v>
      </c>
      <c r="B2669" s="100" t="s">
        <v>40673</v>
      </c>
      <c r="C2669" s="100" t="s">
        <v>35740</v>
      </c>
      <c r="D2669" s="100" t="s">
        <v>35741</v>
      </c>
      <c r="E2669" s="103" t="s">
        <v>40674</v>
      </c>
    </row>
    <row r="2670" ht="14.25" customHeight="1">
      <c r="A2670" s="100">
        <v>20149.0</v>
      </c>
      <c r="B2670" s="100" t="s">
        <v>40675</v>
      </c>
      <c r="C2670" s="100" t="s">
        <v>35740</v>
      </c>
      <c r="D2670" s="100" t="s">
        <v>35741</v>
      </c>
      <c r="E2670" s="103" t="s">
        <v>40676</v>
      </c>
    </row>
    <row r="2671" ht="14.25" customHeight="1">
      <c r="A2671" s="100">
        <v>20150.0</v>
      </c>
      <c r="B2671" s="100" t="s">
        <v>40677</v>
      </c>
      <c r="C2671" s="100" t="s">
        <v>35740</v>
      </c>
      <c r="D2671" s="100" t="s">
        <v>35741</v>
      </c>
      <c r="E2671" s="103" t="s">
        <v>40678</v>
      </c>
    </row>
    <row r="2672" ht="14.25" customHeight="1">
      <c r="A2672" s="100">
        <v>20157.0</v>
      </c>
      <c r="B2672" s="100" t="s">
        <v>40679</v>
      </c>
      <c r="C2672" s="100" t="s">
        <v>35740</v>
      </c>
      <c r="D2672" s="100" t="s">
        <v>35741</v>
      </c>
      <c r="E2672" s="103" t="s">
        <v>40680</v>
      </c>
    </row>
    <row r="2673" ht="14.25" customHeight="1">
      <c r="A2673" s="100">
        <v>20158.0</v>
      </c>
      <c r="B2673" s="100" t="s">
        <v>40681</v>
      </c>
      <c r="C2673" s="100" t="s">
        <v>35740</v>
      </c>
      <c r="D2673" s="100" t="s">
        <v>35741</v>
      </c>
      <c r="E2673" s="103" t="s">
        <v>40682</v>
      </c>
    </row>
    <row r="2674" ht="14.25" customHeight="1">
      <c r="A2674" s="100">
        <v>20154.0</v>
      </c>
      <c r="B2674" s="100" t="s">
        <v>40683</v>
      </c>
      <c r="C2674" s="100" t="s">
        <v>35740</v>
      </c>
      <c r="D2674" s="100" t="s">
        <v>35741</v>
      </c>
      <c r="E2674" s="103" t="s">
        <v>37055</v>
      </c>
    </row>
    <row r="2675" ht="14.25" customHeight="1">
      <c r="A2675" s="100">
        <v>20155.0</v>
      </c>
      <c r="B2675" s="100" t="s">
        <v>40684</v>
      </c>
      <c r="C2675" s="100" t="s">
        <v>35740</v>
      </c>
      <c r="D2675" s="100" t="s">
        <v>35741</v>
      </c>
      <c r="E2675" s="103" t="s">
        <v>36227</v>
      </c>
    </row>
    <row r="2676" ht="14.25" customHeight="1">
      <c r="A2676" s="100">
        <v>20156.0</v>
      </c>
      <c r="B2676" s="100" t="s">
        <v>40685</v>
      </c>
      <c r="C2676" s="100" t="s">
        <v>35740</v>
      </c>
      <c r="D2676" s="100" t="s">
        <v>35741</v>
      </c>
      <c r="E2676" s="103" t="s">
        <v>40686</v>
      </c>
    </row>
    <row r="2677" ht="14.25" customHeight="1">
      <c r="A2677" s="100">
        <v>3512.0</v>
      </c>
      <c r="B2677" s="100" t="s">
        <v>40687</v>
      </c>
      <c r="C2677" s="100" t="s">
        <v>35740</v>
      </c>
      <c r="D2677" s="100" t="s">
        <v>35741</v>
      </c>
      <c r="E2677" s="103" t="s">
        <v>40688</v>
      </c>
    </row>
    <row r="2678" ht="14.25" customHeight="1">
      <c r="A2678" s="100">
        <v>3499.0</v>
      </c>
      <c r="B2678" s="100" t="s">
        <v>40689</v>
      </c>
      <c r="C2678" s="100" t="s">
        <v>35740</v>
      </c>
      <c r="D2678" s="100" t="s">
        <v>35741</v>
      </c>
      <c r="E2678" s="103" t="s">
        <v>35824</v>
      </c>
    </row>
    <row r="2679" ht="14.25" customHeight="1">
      <c r="A2679" s="100">
        <v>3500.0</v>
      </c>
      <c r="B2679" s="100" t="s">
        <v>40690</v>
      </c>
      <c r="C2679" s="100" t="s">
        <v>35740</v>
      </c>
      <c r="D2679" s="100" t="s">
        <v>35741</v>
      </c>
      <c r="E2679" s="103" t="s">
        <v>36198</v>
      </c>
    </row>
    <row r="2680" ht="14.25" customHeight="1">
      <c r="A2680" s="100">
        <v>3501.0</v>
      </c>
      <c r="B2680" s="100" t="s">
        <v>40691</v>
      </c>
      <c r="C2680" s="100" t="s">
        <v>35740</v>
      </c>
      <c r="D2680" s="100" t="s">
        <v>35741</v>
      </c>
      <c r="E2680" s="103" t="s">
        <v>40692</v>
      </c>
    </row>
    <row r="2681" ht="14.25" customHeight="1">
      <c r="A2681" s="100">
        <v>3502.0</v>
      </c>
      <c r="B2681" s="100" t="s">
        <v>40693</v>
      </c>
      <c r="C2681" s="100" t="s">
        <v>35740</v>
      </c>
      <c r="D2681" s="100" t="s">
        <v>35741</v>
      </c>
      <c r="E2681" s="103" t="s">
        <v>37166</v>
      </c>
    </row>
    <row r="2682" ht="14.25" customHeight="1">
      <c r="A2682" s="100">
        <v>3503.0</v>
      </c>
      <c r="B2682" s="100" t="s">
        <v>40694</v>
      </c>
      <c r="C2682" s="100" t="s">
        <v>35740</v>
      </c>
      <c r="D2682" s="100" t="s">
        <v>35741</v>
      </c>
      <c r="E2682" s="103" t="s">
        <v>40695</v>
      </c>
    </row>
    <row r="2683" ht="14.25" customHeight="1">
      <c r="A2683" s="100">
        <v>3477.0</v>
      </c>
      <c r="B2683" s="100" t="s">
        <v>40696</v>
      </c>
      <c r="C2683" s="100" t="s">
        <v>35740</v>
      </c>
      <c r="D2683" s="100" t="s">
        <v>35741</v>
      </c>
      <c r="E2683" s="103" t="s">
        <v>35783</v>
      </c>
    </row>
    <row r="2684" ht="14.25" customHeight="1">
      <c r="A2684" s="100">
        <v>3478.0</v>
      </c>
      <c r="B2684" s="100" t="s">
        <v>40697</v>
      </c>
      <c r="C2684" s="100" t="s">
        <v>35740</v>
      </c>
      <c r="D2684" s="100" t="s">
        <v>35741</v>
      </c>
      <c r="E2684" s="103" t="s">
        <v>40698</v>
      </c>
    </row>
    <row r="2685" ht="14.25" customHeight="1">
      <c r="A2685" s="100">
        <v>3525.0</v>
      </c>
      <c r="B2685" s="100" t="s">
        <v>40699</v>
      </c>
      <c r="C2685" s="100" t="s">
        <v>35740</v>
      </c>
      <c r="D2685" s="100" t="s">
        <v>35741</v>
      </c>
      <c r="E2685" s="103" t="s">
        <v>40700</v>
      </c>
    </row>
    <row r="2686" ht="14.25" customHeight="1">
      <c r="A2686" s="100">
        <v>3511.0</v>
      </c>
      <c r="B2686" s="100" t="s">
        <v>40701</v>
      </c>
      <c r="C2686" s="100" t="s">
        <v>35740</v>
      </c>
      <c r="D2686" s="100" t="s">
        <v>35741</v>
      </c>
      <c r="E2686" s="103" t="s">
        <v>40702</v>
      </c>
    </row>
    <row r="2687" ht="14.25" customHeight="1">
      <c r="A2687" s="100">
        <v>38917.0</v>
      </c>
      <c r="B2687" s="100" t="s">
        <v>40703</v>
      </c>
      <c r="C2687" s="100" t="s">
        <v>35740</v>
      </c>
      <c r="D2687" s="100" t="s">
        <v>35767</v>
      </c>
      <c r="E2687" s="103" t="s">
        <v>40704</v>
      </c>
    </row>
    <row r="2688" ht="14.25" customHeight="1">
      <c r="A2688" s="100">
        <v>38919.0</v>
      </c>
      <c r="B2688" s="100" t="s">
        <v>40705</v>
      </c>
      <c r="C2688" s="100" t="s">
        <v>35740</v>
      </c>
      <c r="D2688" s="100" t="s">
        <v>35767</v>
      </c>
      <c r="E2688" s="103" t="s">
        <v>40706</v>
      </c>
    </row>
    <row r="2689" ht="14.25" customHeight="1">
      <c r="A2689" s="100">
        <v>38922.0</v>
      </c>
      <c r="B2689" s="100" t="s">
        <v>40707</v>
      </c>
      <c r="C2689" s="100" t="s">
        <v>35740</v>
      </c>
      <c r="D2689" s="100" t="s">
        <v>35767</v>
      </c>
      <c r="E2689" s="103" t="s">
        <v>37599</v>
      </c>
    </row>
    <row r="2690" ht="14.25" customHeight="1">
      <c r="A2690" s="100">
        <v>38921.0</v>
      </c>
      <c r="B2690" s="100" t="s">
        <v>40708</v>
      </c>
      <c r="C2690" s="100" t="s">
        <v>35740</v>
      </c>
      <c r="D2690" s="100" t="s">
        <v>35767</v>
      </c>
      <c r="E2690" s="103" t="s">
        <v>37114</v>
      </c>
    </row>
    <row r="2691" ht="14.25" customHeight="1">
      <c r="A2691" s="100">
        <v>38918.0</v>
      </c>
      <c r="B2691" s="100" t="s">
        <v>40709</v>
      </c>
      <c r="C2691" s="100" t="s">
        <v>35740</v>
      </c>
      <c r="D2691" s="100" t="s">
        <v>35767</v>
      </c>
      <c r="E2691" s="103" t="s">
        <v>37063</v>
      </c>
    </row>
    <row r="2692" ht="14.25" customHeight="1">
      <c r="A2692" s="100">
        <v>38920.0</v>
      </c>
      <c r="B2692" s="100" t="s">
        <v>40710</v>
      </c>
      <c r="C2692" s="100" t="s">
        <v>35740</v>
      </c>
      <c r="D2692" s="100" t="s">
        <v>35767</v>
      </c>
      <c r="E2692" s="103" t="s">
        <v>40711</v>
      </c>
    </row>
    <row r="2693" ht="14.25" customHeight="1">
      <c r="A2693" s="100">
        <v>12032.0</v>
      </c>
      <c r="B2693" s="100" t="s">
        <v>40712</v>
      </c>
      <c r="C2693" s="100" t="s">
        <v>36738</v>
      </c>
      <c r="D2693" s="100" t="s">
        <v>35741</v>
      </c>
      <c r="E2693" s="103" t="s">
        <v>40713</v>
      </c>
    </row>
    <row r="2694" ht="14.25" customHeight="1">
      <c r="A2694" s="100">
        <v>12030.0</v>
      </c>
      <c r="B2694" s="100" t="s">
        <v>40714</v>
      </c>
      <c r="C2694" s="100" t="s">
        <v>36738</v>
      </c>
      <c r="D2694" s="100" t="s">
        <v>35741</v>
      </c>
      <c r="E2694" s="103" t="s">
        <v>40715</v>
      </c>
    </row>
    <row r="2695" ht="14.25" customHeight="1">
      <c r="A2695" s="100">
        <v>10908.0</v>
      </c>
      <c r="B2695" s="100" t="s">
        <v>40716</v>
      </c>
      <c r="C2695" s="100" t="s">
        <v>35740</v>
      </c>
      <c r="D2695" s="100" t="s">
        <v>35741</v>
      </c>
      <c r="E2695" s="103" t="s">
        <v>37418</v>
      </c>
    </row>
    <row r="2696" ht="14.25" customHeight="1">
      <c r="A2696" s="100">
        <v>10909.0</v>
      </c>
      <c r="B2696" s="100" t="s">
        <v>40717</v>
      </c>
      <c r="C2696" s="100" t="s">
        <v>35740</v>
      </c>
      <c r="D2696" s="100" t="s">
        <v>35741</v>
      </c>
      <c r="E2696" s="103" t="s">
        <v>40718</v>
      </c>
    </row>
    <row r="2697" ht="14.25" customHeight="1">
      <c r="A2697" s="100">
        <v>3669.0</v>
      </c>
      <c r="B2697" s="100" t="s">
        <v>40719</v>
      </c>
      <c r="C2697" s="100" t="s">
        <v>35740</v>
      </c>
      <c r="D2697" s="100" t="s">
        <v>35741</v>
      </c>
      <c r="E2697" s="103" t="s">
        <v>40720</v>
      </c>
    </row>
    <row r="2698" ht="14.25" customHeight="1">
      <c r="A2698" s="100">
        <v>20138.0</v>
      </c>
      <c r="B2698" s="100" t="s">
        <v>40721</v>
      </c>
      <c r="C2698" s="100" t="s">
        <v>35740</v>
      </c>
      <c r="D2698" s="100" t="s">
        <v>35741</v>
      </c>
      <c r="E2698" s="103" t="s">
        <v>37210</v>
      </c>
    </row>
    <row r="2699" ht="14.25" customHeight="1">
      <c r="A2699" s="100">
        <v>20139.0</v>
      </c>
      <c r="B2699" s="100" t="s">
        <v>40722</v>
      </c>
      <c r="C2699" s="100" t="s">
        <v>35740</v>
      </c>
      <c r="D2699" s="100" t="s">
        <v>35741</v>
      </c>
      <c r="E2699" s="103" t="s">
        <v>40723</v>
      </c>
    </row>
    <row r="2700" ht="14.25" customHeight="1">
      <c r="A2700" s="100">
        <v>3668.0</v>
      </c>
      <c r="B2700" s="100" t="s">
        <v>40724</v>
      </c>
      <c r="C2700" s="100" t="s">
        <v>35740</v>
      </c>
      <c r="D2700" s="100" t="s">
        <v>35741</v>
      </c>
      <c r="E2700" s="103" t="s">
        <v>40725</v>
      </c>
    </row>
    <row r="2701" ht="14.25" customHeight="1">
      <c r="A2701" s="100">
        <v>3656.0</v>
      </c>
      <c r="B2701" s="100" t="s">
        <v>40726</v>
      </c>
      <c r="C2701" s="100" t="s">
        <v>35740</v>
      </c>
      <c r="D2701" s="100" t="s">
        <v>35741</v>
      </c>
      <c r="E2701" s="103" t="s">
        <v>40149</v>
      </c>
    </row>
    <row r="2702" ht="14.25" customHeight="1">
      <c r="A2702" s="100">
        <v>10911.0</v>
      </c>
      <c r="B2702" s="100" t="s">
        <v>40727</v>
      </c>
      <c r="C2702" s="100" t="s">
        <v>35740</v>
      </c>
      <c r="D2702" s="100" t="s">
        <v>35741</v>
      </c>
      <c r="E2702" s="103" t="s">
        <v>40728</v>
      </c>
    </row>
    <row r="2703" ht="14.25" customHeight="1">
      <c r="A2703" s="100">
        <v>3654.0</v>
      </c>
      <c r="B2703" s="100" t="s">
        <v>40729</v>
      </c>
      <c r="C2703" s="100" t="s">
        <v>35740</v>
      </c>
      <c r="D2703" s="100" t="s">
        <v>35741</v>
      </c>
      <c r="E2703" s="103" t="s">
        <v>39568</v>
      </c>
    </row>
    <row r="2704" ht="14.25" customHeight="1">
      <c r="A2704" s="100">
        <v>3664.0</v>
      </c>
      <c r="B2704" s="100" t="s">
        <v>40730</v>
      </c>
      <c r="C2704" s="100" t="s">
        <v>35740</v>
      </c>
      <c r="D2704" s="100" t="s">
        <v>35741</v>
      </c>
      <c r="E2704" s="103" t="s">
        <v>40731</v>
      </c>
    </row>
    <row r="2705" ht="14.25" customHeight="1">
      <c r="A2705" s="100">
        <v>3657.0</v>
      </c>
      <c r="B2705" s="100" t="s">
        <v>40732</v>
      </c>
      <c r="C2705" s="100" t="s">
        <v>35740</v>
      </c>
      <c r="D2705" s="100" t="s">
        <v>35741</v>
      </c>
      <c r="E2705" s="103" t="s">
        <v>36212</v>
      </c>
    </row>
    <row r="2706" ht="14.25" customHeight="1">
      <c r="A2706" s="100">
        <v>12625.0</v>
      </c>
      <c r="B2706" s="100" t="s">
        <v>40733</v>
      </c>
      <c r="C2706" s="100" t="s">
        <v>35740</v>
      </c>
      <c r="D2706" s="100" t="s">
        <v>35767</v>
      </c>
      <c r="E2706" s="103" t="s">
        <v>36281</v>
      </c>
    </row>
    <row r="2707" ht="14.25" customHeight="1">
      <c r="A2707" s="100">
        <v>20136.0</v>
      </c>
      <c r="B2707" s="100" t="s">
        <v>40734</v>
      </c>
      <c r="C2707" s="100" t="s">
        <v>35740</v>
      </c>
      <c r="D2707" s="100" t="s">
        <v>35741</v>
      </c>
      <c r="E2707" s="103" t="s">
        <v>40735</v>
      </c>
    </row>
    <row r="2708" ht="14.25" customHeight="1">
      <c r="A2708" s="100">
        <v>20144.0</v>
      </c>
      <c r="B2708" s="100" t="s">
        <v>40736</v>
      </c>
      <c r="C2708" s="100" t="s">
        <v>35740</v>
      </c>
      <c r="D2708" s="100" t="s">
        <v>35741</v>
      </c>
      <c r="E2708" s="103" t="s">
        <v>40737</v>
      </c>
    </row>
    <row r="2709" ht="14.25" customHeight="1">
      <c r="A2709" s="100">
        <v>20143.0</v>
      </c>
      <c r="B2709" s="100" t="s">
        <v>40738</v>
      </c>
      <c r="C2709" s="100" t="s">
        <v>35740</v>
      </c>
      <c r="D2709" s="100" t="s">
        <v>35741</v>
      </c>
      <c r="E2709" s="103" t="s">
        <v>40739</v>
      </c>
    </row>
    <row r="2710" ht="14.25" customHeight="1">
      <c r="A2710" s="100">
        <v>20145.0</v>
      </c>
      <c r="B2710" s="100" t="s">
        <v>40740</v>
      </c>
      <c r="C2710" s="100" t="s">
        <v>35740</v>
      </c>
      <c r="D2710" s="100" t="s">
        <v>35741</v>
      </c>
      <c r="E2710" s="103" t="s">
        <v>40741</v>
      </c>
    </row>
    <row r="2711" ht="14.25" customHeight="1">
      <c r="A2711" s="100">
        <v>20146.0</v>
      </c>
      <c r="B2711" s="100" t="s">
        <v>40742</v>
      </c>
      <c r="C2711" s="100" t="s">
        <v>35740</v>
      </c>
      <c r="D2711" s="100" t="s">
        <v>35741</v>
      </c>
      <c r="E2711" s="103" t="s">
        <v>40743</v>
      </c>
    </row>
    <row r="2712" ht="14.25" customHeight="1">
      <c r="A2712" s="100">
        <v>20140.0</v>
      </c>
      <c r="B2712" s="100" t="s">
        <v>40744</v>
      </c>
      <c r="C2712" s="100" t="s">
        <v>35740</v>
      </c>
      <c r="D2712" s="100" t="s">
        <v>35741</v>
      </c>
      <c r="E2712" s="103" t="s">
        <v>40745</v>
      </c>
    </row>
    <row r="2713" ht="14.25" customHeight="1">
      <c r="A2713" s="100">
        <v>20141.0</v>
      </c>
      <c r="B2713" s="100" t="s">
        <v>40746</v>
      </c>
      <c r="C2713" s="100" t="s">
        <v>35740</v>
      </c>
      <c r="D2713" s="100" t="s">
        <v>35741</v>
      </c>
      <c r="E2713" s="103" t="s">
        <v>40747</v>
      </c>
    </row>
    <row r="2714" ht="14.25" customHeight="1">
      <c r="A2714" s="100">
        <v>20142.0</v>
      </c>
      <c r="B2714" s="100" t="s">
        <v>40748</v>
      </c>
      <c r="C2714" s="100" t="s">
        <v>35740</v>
      </c>
      <c r="D2714" s="100" t="s">
        <v>35741</v>
      </c>
      <c r="E2714" s="103" t="s">
        <v>40749</v>
      </c>
    </row>
    <row r="2715" ht="14.25" customHeight="1">
      <c r="A2715" s="100">
        <v>3659.0</v>
      </c>
      <c r="B2715" s="100" t="s">
        <v>40750</v>
      </c>
      <c r="C2715" s="100" t="s">
        <v>35740</v>
      </c>
      <c r="D2715" s="100" t="s">
        <v>35741</v>
      </c>
      <c r="E2715" s="103" t="s">
        <v>40751</v>
      </c>
    </row>
    <row r="2716" ht="14.25" customHeight="1">
      <c r="A2716" s="100">
        <v>3660.0</v>
      </c>
      <c r="B2716" s="100" t="s">
        <v>40752</v>
      </c>
      <c r="C2716" s="100" t="s">
        <v>35740</v>
      </c>
      <c r="D2716" s="100" t="s">
        <v>35741</v>
      </c>
      <c r="E2716" s="103" t="s">
        <v>40753</v>
      </c>
    </row>
    <row r="2717" ht="14.25" customHeight="1">
      <c r="A2717" s="100">
        <v>3662.0</v>
      </c>
      <c r="B2717" s="100" t="s">
        <v>40754</v>
      </c>
      <c r="C2717" s="100" t="s">
        <v>35740</v>
      </c>
      <c r="D2717" s="100" t="s">
        <v>35741</v>
      </c>
      <c r="E2717" s="103" t="s">
        <v>40755</v>
      </c>
    </row>
    <row r="2718" ht="14.25" customHeight="1">
      <c r="A2718" s="100">
        <v>3661.0</v>
      </c>
      <c r="B2718" s="100" t="s">
        <v>40756</v>
      </c>
      <c r="C2718" s="100" t="s">
        <v>35740</v>
      </c>
      <c r="D2718" s="100" t="s">
        <v>35741</v>
      </c>
      <c r="E2718" s="103" t="s">
        <v>40757</v>
      </c>
    </row>
    <row r="2719" ht="14.25" customHeight="1">
      <c r="A2719" s="100">
        <v>3658.0</v>
      </c>
      <c r="B2719" s="100" t="s">
        <v>40758</v>
      </c>
      <c r="C2719" s="100" t="s">
        <v>35740</v>
      </c>
      <c r="D2719" s="100" t="s">
        <v>35741</v>
      </c>
      <c r="E2719" s="103" t="s">
        <v>40759</v>
      </c>
    </row>
    <row r="2720" ht="14.25" customHeight="1">
      <c r="A2720" s="100">
        <v>3670.0</v>
      </c>
      <c r="B2720" s="100" t="s">
        <v>40760</v>
      </c>
      <c r="C2720" s="100" t="s">
        <v>35740</v>
      </c>
      <c r="D2720" s="100" t="s">
        <v>35741</v>
      </c>
      <c r="E2720" s="103" t="s">
        <v>36496</v>
      </c>
    </row>
    <row r="2721" ht="14.25" customHeight="1">
      <c r="A2721" s="100">
        <v>3666.0</v>
      </c>
      <c r="B2721" s="100" t="s">
        <v>40761</v>
      </c>
      <c r="C2721" s="100" t="s">
        <v>35740</v>
      </c>
      <c r="D2721" s="100" t="s">
        <v>35741</v>
      </c>
      <c r="E2721" s="103" t="s">
        <v>40762</v>
      </c>
    </row>
    <row r="2722" ht="14.25" customHeight="1">
      <c r="A2722" s="100">
        <v>14157.0</v>
      </c>
      <c r="B2722" s="100" t="s">
        <v>40763</v>
      </c>
      <c r="C2722" s="100" t="s">
        <v>35740</v>
      </c>
      <c r="D2722" s="100" t="s">
        <v>35741</v>
      </c>
      <c r="E2722" s="103" t="s">
        <v>37406</v>
      </c>
    </row>
    <row r="2723" ht="14.25" customHeight="1">
      <c r="A2723" s="100">
        <v>3653.0</v>
      </c>
      <c r="B2723" s="100" t="s">
        <v>40764</v>
      </c>
      <c r="C2723" s="100" t="s">
        <v>35740</v>
      </c>
      <c r="D2723" s="100" t="s">
        <v>35767</v>
      </c>
      <c r="E2723" s="103" t="s">
        <v>40765</v>
      </c>
    </row>
    <row r="2724" ht="14.25" customHeight="1">
      <c r="A2724" s="100">
        <v>3649.0</v>
      </c>
      <c r="B2724" s="100" t="s">
        <v>40766</v>
      </c>
      <c r="C2724" s="100" t="s">
        <v>35740</v>
      </c>
      <c r="D2724" s="100" t="s">
        <v>35767</v>
      </c>
      <c r="E2724" s="103" t="s">
        <v>40767</v>
      </c>
    </row>
    <row r="2725" ht="14.25" customHeight="1">
      <c r="A2725" s="100">
        <v>42696.0</v>
      </c>
      <c r="B2725" s="100" t="s">
        <v>40768</v>
      </c>
      <c r="C2725" s="100" t="s">
        <v>35740</v>
      </c>
      <c r="D2725" s="100" t="s">
        <v>35767</v>
      </c>
      <c r="E2725" s="103" t="s">
        <v>40769</v>
      </c>
    </row>
    <row r="2726" ht="14.25" customHeight="1">
      <c r="A2726" s="100">
        <v>42697.0</v>
      </c>
      <c r="B2726" s="100" t="s">
        <v>40770</v>
      </c>
      <c r="C2726" s="100" t="s">
        <v>35740</v>
      </c>
      <c r="D2726" s="100" t="s">
        <v>35767</v>
      </c>
      <c r="E2726" s="103" t="s">
        <v>40771</v>
      </c>
    </row>
    <row r="2727" ht="14.25" customHeight="1">
      <c r="A2727" s="100">
        <v>42698.0</v>
      </c>
      <c r="B2727" s="100" t="s">
        <v>40772</v>
      </c>
      <c r="C2727" s="100" t="s">
        <v>35740</v>
      </c>
      <c r="D2727" s="100" t="s">
        <v>35767</v>
      </c>
      <c r="E2727" s="103" t="s">
        <v>40773</v>
      </c>
    </row>
    <row r="2728" ht="14.25" customHeight="1">
      <c r="A2728" s="100">
        <v>39875.0</v>
      </c>
      <c r="B2728" s="100" t="s">
        <v>40774</v>
      </c>
      <c r="C2728" s="100" t="s">
        <v>35740</v>
      </c>
      <c r="D2728" s="100" t="s">
        <v>35741</v>
      </c>
      <c r="E2728" s="103" t="s">
        <v>40775</v>
      </c>
    </row>
    <row r="2729" ht="14.25" customHeight="1">
      <c r="A2729" s="100">
        <v>39876.0</v>
      </c>
      <c r="B2729" s="100" t="s">
        <v>40776</v>
      </c>
      <c r="C2729" s="100" t="s">
        <v>35740</v>
      </c>
      <c r="D2729" s="100" t="s">
        <v>35741</v>
      </c>
      <c r="E2729" s="103" t="s">
        <v>40777</v>
      </c>
    </row>
    <row r="2730" ht="14.25" customHeight="1">
      <c r="A2730" s="100">
        <v>39877.0</v>
      </c>
      <c r="B2730" s="100" t="s">
        <v>40778</v>
      </c>
      <c r="C2730" s="100" t="s">
        <v>35740</v>
      </c>
      <c r="D2730" s="100" t="s">
        <v>35741</v>
      </c>
      <c r="E2730" s="103" t="s">
        <v>40779</v>
      </c>
    </row>
    <row r="2731" ht="14.25" customHeight="1">
      <c r="A2731" s="100">
        <v>39878.0</v>
      </c>
      <c r="B2731" s="100" t="s">
        <v>40780</v>
      </c>
      <c r="C2731" s="100" t="s">
        <v>35740</v>
      </c>
      <c r="D2731" s="100" t="s">
        <v>35741</v>
      </c>
      <c r="E2731" s="103" t="s">
        <v>40781</v>
      </c>
    </row>
    <row r="2732" ht="14.25" customHeight="1">
      <c r="A2732" s="100">
        <v>39872.0</v>
      </c>
      <c r="B2732" s="100" t="s">
        <v>40782</v>
      </c>
      <c r="C2732" s="100" t="s">
        <v>35740</v>
      </c>
      <c r="D2732" s="100" t="s">
        <v>35741</v>
      </c>
      <c r="E2732" s="103" t="s">
        <v>40783</v>
      </c>
    </row>
    <row r="2733" ht="14.25" customHeight="1">
      <c r="A2733" s="100">
        <v>39873.0</v>
      </c>
      <c r="B2733" s="100" t="s">
        <v>40784</v>
      </c>
      <c r="C2733" s="100" t="s">
        <v>35740</v>
      </c>
      <c r="D2733" s="100" t="s">
        <v>35741</v>
      </c>
      <c r="E2733" s="103" t="s">
        <v>40785</v>
      </c>
    </row>
    <row r="2734" ht="14.25" customHeight="1">
      <c r="A2734" s="100">
        <v>39874.0</v>
      </c>
      <c r="B2734" s="100" t="s">
        <v>40786</v>
      </c>
      <c r="C2734" s="100" t="s">
        <v>35740</v>
      </c>
      <c r="D2734" s="100" t="s">
        <v>35741</v>
      </c>
      <c r="E2734" s="103" t="s">
        <v>40787</v>
      </c>
    </row>
    <row r="2735" ht="14.25" customHeight="1">
      <c r="A2735" s="100">
        <v>3674.0</v>
      </c>
      <c r="B2735" s="100" t="s">
        <v>40788</v>
      </c>
      <c r="C2735" s="100" t="s">
        <v>35791</v>
      </c>
      <c r="D2735" s="100" t="s">
        <v>35767</v>
      </c>
      <c r="E2735" s="103" t="s">
        <v>40789</v>
      </c>
    </row>
    <row r="2736" ht="14.25" customHeight="1">
      <c r="A2736" s="100">
        <v>3681.0</v>
      </c>
      <c r="B2736" s="100" t="s">
        <v>40790</v>
      </c>
      <c r="C2736" s="100" t="s">
        <v>35791</v>
      </c>
      <c r="D2736" s="100" t="s">
        <v>35767</v>
      </c>
      <c r="E2736" s="103" t="s">
        <v>40791</v>
      </c>
    </row>
    <row r="2737" ht="14.25" customHeight="1">
      <c r="A2737" s="100">
        <v>3676.0</v>
      </c>
      <c r="B2737" s="100" t="s">
        <v>40792</v>
      </c>
      <c r="C2737" s="100" t="s">
        <v>35791</v>
      </c>
      <c r="D2737" s="100" t="s">
        <v>35767</v>
      </c>
      <c r="E2737" s="103" t="s">
        <v>40793</v>
      </c>
    </row>
    <row r="2738" ht="14.25" customHeight="1">
      <c r="A2738" s="100">
        <v>3679.0</v>
      </c>
      <c r="B2738" s="100" t="s">
        <v>40794</v>
      </c>
      <c r="C2738" s="100" t="s">
        <v>35791</v>
      </c>
      <c r="D2738" s="100" t="s">
        <v>35767</v>
      </c>
      <c r="E2738" s="103" t="s">
        <v>40795</v>
      </c>
    </row>
    <row r="2739" ht="14.25" customHeight="1">
      <c r="A2739" s="100">
        <v>3672.0</v>
      </c>
      <c r="B2739" s="100" t="s">
        <v>40796</v>
      </c>
      <c r="C2739" s="100" t="s">
        <v>35791</v>
      </c>
      <c r="D2739" s="100" t="s">
        <v>35767</v>
      </c>
      <c r="E2739" s="103" t="s">
        <v>35865</v>
      </c>
    </row>
    <row r="2740" ht="14.25" customHeight="1">
      <c r="A2740" s="100">
        <v>3671.0</v>
      </c>
      <c r="B2740" s="100" t="s">
        <v>40797</v>
      </c>
      <c r="C2740" s="100" t="s">
        <v>35791</v>
      </c>
      <c r="D2740" s="100" t="s">
        <v>35767</v>
      </c>
      <c r="E2740" s="103" t="s">
        <v>35826</v>
      </c>
    </row>
    <row r="2741" ht="14.25" customHeight="1">
      <c r="A2741" s="100">
        <v>3673.0</v>
      </c>
      <c r="B2741" s="100" t="s">
        <v>40798</v>
      </c>
      <c r="C2741" s="100" t="s">
        <v>35791</v>
      </c>
      <c r="D2741" s="100" t="s">
        <v>35767</v>
      </c>
      <c r="E2741" s="103" t="s">
        <v>40799</v>
      </c>
    </row>
    <row r="2742" ht="14.25" customHeight="1">
      <c r="A2742" s="100">
        <v>38394.0</v>
      </c>
      <c r="B2742" s="100" t="s">
        <v>40800</v>
      </c>
      <c r="C2742" s="100" t="s">
        <v>35740</v>
      </c>
      <c r="D2742" s="100" t="s">
        <v>35741</v>
      </c>
      <c r="E2742" s="103" t="s">
        <v>40801</v>
      </c>
    </row>
    <row r="2743" ht="14.25" customHeight="1">
      <c r="A2743" s="100">
        <v>3729.0</v>
      </c>
      <c r="B2743" s="100" t="s">
        <v>40802</v>
      </c>
      <c r="C2743" s="100" t="s">
        <v>35740</v>
      </c>
      <c r="D2743" s="100" t="s">
        <v>35741</v>
      </c>
      <c r="E2743" s="103" t="s">
        <v>40803</v>
      </c>
    </row>
    <row r="2744" ht="14.25" customHeight="1">
      <c r="A2744" s="100">
        <v>39357.0</v>
      </c>
      <c r="B2744" s="100" t="s">
        <v>40804</v>
      </c>
      <c r="C2744" s="100" t="s">
        <v>35740</v>
      </c>
      <c r="D2744" s="100" t="s">
        <v>35767</v>
      </c>
      <c r="E2744" s="103" t="s">
        <v>40805</v>
      </c>
    </row>
    <row r="2745" ht="14.25" customHeight="1">
      <c r="A2745" s="100">
        <v>39358.0</v>
      </c>
      <c r="B2745" s="100" t="s">
        <v>40806</v>
      </c>
      <c r="C2745" s="100" t="s">
        <v>35740</v>
      </c>
      <c r="D2745" s="100" t="s">
        <v>35767</v>
      </c>
      <c r="E2745" s="103" t="s">
        <v>40807</v>
      </c>
    </row>
    <row r="2746" ht="14.25" customHeight="1">
      <c r="A2746" s="100">
        <v>39356.0</v>
      </c>
      <c r="B2746" s="100" t="s">
        <v>40808</v>
      </c>
      <c r="C2746" s="100" t="s">
        <v>35740</v>
      </c>
      <c r="D2746" s="100" t="s">
        <v>35767</v>
      </c>
      <c r="E2746" s="103" t="s">
        <v>40809</v>
      </c>
    </row>
    <row r="2747" ht="14.25" customHeight="1">
      <c r="A2747" s="100">
        <v>39355.0</v>
      </c>
      <c r="B2747" s="100" t="s">
        <v>40810</v>
      </c>
      <c r="C2747" s="100" t="s">
        <v>35740</v>
      </c>
      <c r="D2747" s="100" t="s">
        <v>35767</v>
      </c>
      <c r="E2747" s="103" t="s">
        <v>40811</v>
      </c>
    </row>
    <row r="2748" ht="14.25" customHeight="1">
      <c r="A2748" s="100">
        <v>39353.0</v>
      </c>
      <c r="B2748" s="100" t="s">
        <v>40812</v>
      </c>
      <c r="C2748" s="100" t="s">
        <v>35740</v>
      </c>
      <c r="D2748" s="100" t="s">
        <v>35767</v>
      </c>
      <c r="E2748" s="103" t="s">
        <v>40813</v>
      </c>
    </row>
    <row r="2749" ht="14.25" customHeight="1">
      <c r="A2749" s="100">
        <v>39354.0</v>
      </c>
      <c r="B2749" s="100" t="s">
        <v>40814</v>
      </c>
      <c r="C2749" s="100" t="s">
        <v>35740</v>
      </c>
      <c r="D2749" s="100" t="s">
        <v>35767</v>
      </c>
      <c r="E2749" s="103" t="s">
        <v>40815</v>
      </c>
    </row>
    <row r="2750" ht="14.25" customHeight="1">
      <c r="A2750" s="100">
        <v>39398.0</v>
      </c>
      <c r="B2750" s="100" t="s">
        <v>40816</v>
      </c>
      <c r="C2750" s="100" t="s">
        <v>35740</v>
      </c>
      <c r="D2750" s="100" t="s">
        <v>35741</v>
      </c>
      <c r="E2750" s="103" t="s">
        <v>40817</v>
      </c>
    </row>
    <row r="2751" ht="14.25" customHeight="1">
      <c r="A2751" s="100">
        <v>13343.0</v>
      </c>
      <c r="B2751" s="100" t="s">
        <v>40818</v>
      </c>
      <c r="C2751" s="100" t="s">
        <v>35740</v>
      </c>
      <c r="D2751" s="100" t="s">
        <v>35741</v>
      </c>
      <c r="E2751" s="103" t="s">
        <v>40819</v>
      </c>
    </row>
    <row r="2752" ht="14.25" customHeight="1">
      <c r="A2752" s="100">
        <v>12118.0</v>
      </c>
      <c r="B2752" s="100" t="s">
        <v>40820</v>
      </c>
      <c r="C2752" s="100" t="s">
        <v>35740</v>
      </c>
      <c r="D2752" s="100" t="s">
        <v>35741</v>
      </c>
      <c r="E2752" s="103" t="s">
        <v>40821</v>
      </c>
    </row>
    <row r="2753" ht="14.25" customHeight="1">
      <c r="A2753" s="100">
        <v>39482.0</v>
      </c>
      <c r="B2753" s="100" t="s">
        <v>40822</v>
      </c>
      <c r="C2753" s="100" t="s">
        <v>35740</v>
      </c>
      <c r="D2753" s="100" t="s">
        <v>35741</v>
      </c>
      <c r="E2753" s="103" t="s">
        <v>40823</v>
      </c>
    </row>
    <row r="2754" ht="14.25" customHeight="1">
      <c r="A2754" s="100">
        <v>39486.0</v>
      </c>
      <c r="B2754" s="100" t="s">
        <v>40824</v>
      </c>
      <c r="C2754" s="100" t="s">
        <v>35740</v>
      </c>
      <c r="D2754" s="100" t="s">
        <v>35741</v>
      </c>
      <c r="E2754" s="103" t="s">
        <v>40825</v>
      </c>
    </row>
    <row r="2755" ht="14.25" customHeight="1">
      <c r="A2755" s="100">
        <v>39484.0</v>
      </c>
      <c r="B2755" s="100" t="s">
        <v>40826</v>
      </c>
      <c r="C2755" s="100" t="s">
        <v>35740</v>
      </c>
      <c r="D2755" s="100" t="s">
        <v>35741</v>
      </c>
      <c r="E2755" s="103" t="s">
        <v>40823</v>
      </c>
    </row>
    <row r="2756" ht="14.25" customHeight="1">
      <c r="A2756" s="100">
        <v>39488.0</v>
      </c>
      <c r="B2756" s="100" t="s">
        <v>40827</v>
      </c>
      <c r="C2756" s="100" t="s">
        <v>35740</v>
      </c>
      <c r="D2756" s="100" t="s">
        <v>35741</v>
      </c>
      <c r="E2756" s="103" t="s">
        <v>40828</v>
      </c>
    </row>
    <row r="2757" ht="14.25" customHeight="1">
      <c r="A2757" s="100">
        <v>39485.0</v>
      </c>
      <c r="B2757" s="100" t="s">
        <v>40829</v>
      </c>
      <c r="C2757" s="100" t="s">
        <v>35740</v>
      </c>
      <c r="D2757" s="100" t="s">
        <v>35741</v>
      </c>
      <c r="E2757" s="103" t="s">
        <v>40823</v>
      </c>
    </row>
    <row r="2758" ht="14.25" customHeight="1">
      <c r="A2758" s="100">
        <v>39489.0</v>
      </c>
      <c r="B2758" s="100" t="s">
        <v>40830</v>
      </c>
      <c r="C2758" s="100" t="s">
        <v>35740</v>
      </c>
      <c r="D2758" s="100" t="s">
        <v>35741</v>
      </c>
      <c r="E2758" s="103" t="s">
        <v>40831</v>
      </c>
    </row>
    <row r="2759" ht="14.25" customHeight="1">
      <c r="A2759" s="100">
        <v>39490.0</v>
      </c>
      <c r="B2759" s="100" t="s">
        <v>40832</v>
      </c>
      <c r="C2759" s="100" t="s">
        <v>35740</v>
      </c>
      <c r="D2759" s="100" t="s">
        <v>35741</v>
      </c>
      <c r="E2759" s="103" t="s">
        <v>40833</v>
      </c>
    </row>
    <row r="2760" ht="14.25" customHeight="1">
      <c r="A2760" s="100">
        <v>39494.0</v>
      </c>
      <c r="B2760" s="100" t="s">
        <v>40834</v>
      </c>
      <c r="C2760" s="100" t="s">
        <v>35740</v>
      </c>
      <c r="D2760" s="100" t="s">
        <v>35741</v>
      </c>
      <c r="E2760" s="103" t="s">
        <v>40835</v>
      </c>
    </row>
    <row r="2761" ht="14.25" customHeight="1">
      <c r="A2761" s="100">
        <v>39495.0</v>
      </c>
      <c r="B2761" s="100" t="s">
        <v>40836</v>
      </c>
      <c r="C2761" s="100" t="s">
        <v>35740</v>
      </c>
      <c r="D2761" s="100" t="s">
        <v>35741</v>
      </c>
      <c r="E2761" s="103" t="s">
        <v>40837</v>
      </c>
    </row>
    <row r="2762" ht="14.25" customHeight="1">
      <c r="A2762" s="100">
        <v>39496.0</v>
      </c>
      <c r="B2762" s="100" t="s">
        <v>40838</v>
      </c>
      <c r="C2762" s="100" t="s">
        <v>35740</v>
      </c>
      <c r="D2762" s="100" t="s">
        <v>35741</v>
      </c>
      <c r="E2762" s="103" t="s">
        <v>40839</v>
      </c>
    </row>
    <row r="2763" ht="14.25" customHeight="1">
      <c r="A2763" s="100">
        <v>39492.0</v>
      </c>
      <c r="B2763" s="100" t="s">
        <v>40840</v>
      </c>
      <c r="C2763" s="100" t="s">
        <v>35740</v>
      </c>
      <c r="D2763" s="100" t="s">
        <v>35741</v>
      </c>
      <c r="E2763" s="103" t="s">
        <v>40841</v>
      </c>
    </row>
    <row r="2764" ht="14.25" customHeight="1">
      <c r="A2764" s="100">
        <v>39497.0</v>
      </c>
      <c r="B2764" s="100" t="s">
        <v>40842</v>
      </c>
      <c r="C2764" s="100" t="s">
        <v>35740</v>
      </c>
      <c r="D2764" s="100" t="s">
        <v>35741</v>
      </c>
      <c r="E2764" s="103" t="s">
        <v>40843</v>
      </c>
    </row>
    <row r="2765" ht="14.25" customHeight="1">
      <c r="A2765" s="100">
        <v>39493.0</v>
      </c>
      <c r="B2765" s="100" t="s">
        <v>40844</v>
      </c>
      <c r="C2765" s="100" t="s">
        <v>35740</v>
      </c>
      <c r="D2765" s="100" t="s">
        <v>35741</v>
      </c>
      <c r="E2765" s="103" t="s">
        <v>40845</v>
      </c>
    </row>
    <row r="2766" ht="14.25" customHeight="1">
      <c r="A2766" s="100">
        <v>39500.0</v>
      </c>
      <c r="B2766" s="100" t="s">
        <v>40846</v>
      </c>
      <c r="C2766" s="100" t="s">
        <v>35740</v>
      </c>
      <c r="D2766" s="100" t="s">
        <v>35741</v>
      </c>
      <c r="E2766" s="103" t="s">
        <v>40847</v>
      </c>
    </row>
    <row r="2767" ht="14.25" customHeight="1">
      <c r="A2767" s="100">
        <v>39498.0</v>
      </c>
      <c r="B2767" s="100" t="s">
        <v>40848</v>
      </c>
      <c r="C2767" s="100" t="s">
        <v>35740</v>
      </c>
      <c r="D2767" s="100" t="s">
        <v>35741</v>
      </c>
      <c r="E2767" s="103" t="s">
        <v>40849</v>
      </c>
    </row>
    <row r="2768" ht="14.25" customHeight="1">
      <c r="A2768" s="100">
        <v>43628.0</v>
      </c>
      <c r="B2768" s="100" t="s">
        <v>40850</v>
      </c>
      <c r="C2768" s="100" t="s">
        <v>35740</v>
      </c>
      <c r="D2768" s="100" t="s">
        <v>35741</v>
      </c>
      <c r="E2768" s="103" t="s">
        <v>40851</v>
      </c>
    </row>
    <row r="2769" ht="14.25" customHeight="1">
      <c r="A2769" s="100">
        <v>39501.0</v>
      </c>
      <c r="B2769" s="100" t="s">
        <v>40852</v>
      </c>
      <c r="C2769" s="100" t="s">
        <v>35740</v>
      </c>
      <c r="D2769" s="100" t="s">
        <v>35741</v>
      </c>
      <c r="E2769" s="103" t="s">
        <v>40853</v>
      </c>
    </row>
    <row r="2770" ht="14.25" customHeight="1">
      <c r="A2770" s="100">
        <v>39499.0</v>
      </c>
      <c r="B2770" s="100" t="s">
        <v>40854</v>
      </c>
      <c r="C2770" s="100" t="s">
        <v>35740</v>
      </c>
      <c r="D2770" s="100" t="s">
        <v>35741</v>
      </c>
      <c r="E2770" s="103" t="s">
        <v>40855</v>
      </c>
    </row>
    <row r="2771" ht="14.25" customHeight="1">
      <c r="A2771" s="100">
        <v>43621.0</v>
      </c>
      <c r="B2771" s="100" t="s">
        <v>40856</v>
      </c>
      <c r="C2771" s="100" t="s">
        <v>35740</v>
      </c>
      <c r="D2771" s="100" t="s">
        <v>35741</v>
      </c>
      <c r="E2771" s="103" t="s">
        <v>40857</v>
      </c>
    </row>
    <row r="2772" ht="14.25" customHeight="1">
      <c r="A2772" s="100">
        <v>3733.0</v>
      </c>
      <c r="B2772" s="100" t="s">
        <v>40858</v>
      </c>
      <c r="C2772" s="100" t="s">
        <v>35736</v>
      </c>
      <c r="D2772" s="100" t="s">
        <v>35767</v>
      </c>
      <c r="E2772" s="103" t="s">
        <v>40859</v>
      </c>
    </row>
    <row r="2773" ht="14.25" customHeight="1">
      <c r="A2773" s="100">
        <v>3731.0</v>
      </c>
      <c r="B2773" s="100" t="s">
        <v>40860</v>
      </c>
      <c r="C2773" s="100" t="s">
        <v>35736</v>
      </c>
      <c r="D2773" s="100" t="s">
        <v>35767</v>
      </c>
      <c r="E2773" s="103" t="s">
        <v>40861</v>
      </c>
    </row>
    <row r="2774" ht="14.25" customHeight="1">
      <c r="A2774" s="100">
        <v>38137.0</v>
      </c>
      <c r="B2774" s="100" t="s">
        <v>40862</v>
      </c>
      <c r="C2774" s="100" t="s">
        <v>35736</v>
      </c>
      <c r="D2774" s="100" t="s">
        <v>35767</v>
      </c>
      <c r="E2774" s="103" t="s">
        <v>40863</v>
      </c>
    </row>
    <row r="2775" ht="14.25" customHeight="1">
      <c r="A2775" s="100">
        <v>38135.0</v>
      </c>
      <c r="B2775" s="100" t="s">
        <v>40864</v>
      </c>
      <c r="C2775" s="100" t="s">
        <v>35736</v>
      </c>
      <c r="D2775" s="100" t="s">
        <v>35767</v>
      </c>
      <c r="E2775" s="103" t="s">
        <v>40865</v>
      </c>
    </row>
    <row r="2776" ht="14.25" customHeight="1">
      <c r="A2776" s="100">
        <v>38138.0</v>
      </c>
      <c r="B2776" s="100" t="s">
        <v>40866</v>
      </c>
      <c r="C2776" s="100" t="s">
        <v>35736</v>
      </c>
      <c r="D2776" s="100" t="s">
        <v>35767</v>
      </c>
      <c r="E2776" s="103" t="s">
        <v>40867</v>
      </c>
    </row>
    <row r="2777" ht="14.25" customHeight="1">
      <c r="A2777" s="100">
        <v>3736.0</v>
      </c>
      <c r="B2777" s="100" t="s">
        <v>40868</v>
      </c>
      <c r="C2777" s="100" t="s">
        <v>35736</v>
      </c>
      <c r="D2777" s="100" t="s">
        <v>35737</v>
      </c>
      <c r="E2777" s="103" t="s">
        <v>40869</v>
      </c>
    </row>
    <row r="2778" ht="14.25" customHeight="1">
      <c r="A2778" s="100">
        <v>3741.0</v>
      </c>
      <c r="B2778" s="100" t="s">
        <v>40870</v>
      </c>
      <c r="C2778" s="100" t="s">
        <v>35736</v>
      </c>
      <c r="D2778" s="100" t="s">
        <v>35741</v>
      </c>
      <c r="E2778" s="103" t="s">
        <v>40871</v>
      </c>
    </row>
    <row r="2779" ht="14.25" customHeight="1">
      <c r="A2779" s="100">
        <v>3745.0</v>
      </c>
      <c r="B2779" s="100" t="s">
        <v>40872</v>
      </c>
      <c r="C2779" s="100" t="s">
        <v>35736</v>
      </c>
      <c r="D2779" s="100" t="s">
        <v>35741</v>
      </c>
      <c r="E2779" s="103" t="s">
        <v>36062</v>
      </c>
    </row>
    <row r="2780" ht="14.25" customHeight="1">
      <c r="A2780" s="100">
        <v>3743.0</v>
      </c>
      <c r="B2780" s="100" t="s">
        <v>40873</v>
      </c>
      <c r="C2780" s="100" t="s">
        <v>35736</v>
      </c>
      <c r="D2780" s="100" t="s">
        <v>35741</v>
      </c>
      <c r="E2780" s="103" t="s">
        <v>40874</v>
      </c>
    </row>
    <row r="2781" ht="14.25" customHeight="1">
      <c r="A2781" s="100">
        <v>3744.0</v>
      </c>
      <c r="B2781" s="100" t="s">
        <v>40875</v>
      </c>
      <c r="C2781" s="100" t="s">
        <v>35736</v>
      </c>
      <c r="D2781" s="100" t="s">
        <v>35741</v>
      </c>
      <c r="E2781" s="103" t="s">
        <v>40876</v>
      </c>
    </row>
    <row r="2782" ht="14.25" customHeight="1">
      <c r="A2782" s="100">
        <v>3739.0</v>
      </c>
      <c r="B2782" s="100" t="s">
        <v>40877</v>
      </c>
      <c r="C2782" s="100" t="s">
        <v>35736</v>
      </c>
      <c r="D2782" s="100" t="s">
        <v>35741</v>
      </c>
      <c r="E2782" s="103" t="s">
        <v>40878</v>
      </c>
    </row>
    <row r="2783" ht="14.25" customHeight="1">
      <c r="A2783" s="100">
        <v>3737.0</v>
      </c>
      <c r="B2783" s="100" t="s">
        <v>40879</v>
      </c>
      <c r="C2783" s="100" t="s">
        <v>35736</v>
      </c>
      <c r="D2783" s="100" t="s">
        <v>35741</v>
      </c>
      <c r="E2783" s="103" t="s">
        <v>40880</v>
      </c>
    </row>
    <row r="2784" ht="14.25" customHeight="1">
      <c r="A2784" s="100">
        <v>3738.0</v>
      </c>
      <c r="B2784" s="100" t="s">
        <v>40881</v>
      </c>
      <c r="C2784" s="100" t="s">
        <v>35736</v>
      </c>
      <c r="D2784" s="100" t="s">
        <v>35741</v>
      </c>
      <c r="E2784" s="103" t="s">
        <v>40882</v>
      </c>
    </row>
    <row r="2785" ht="14.25" customHeight="1">
      <c r="A2785" s="100">
        <v>3747.0</v>
      </c>
      <c r="B2785" s="100" t="s">
        <v>40883</v>
      </c>
      <c r="C2785" s="100" t="s">
        <v>35736</v>
      </c>
      <c r="D2785" s="100" t="s">
        <v>35741</v>
      </c>
      <c r="E2785" s="103" t="s">
        <v>40876</v>
      </c>
    </row>
    <row r="2786" ht="14.25" customHeight="1">
      <c r="A2786" s="100">
        <v>11649.0</v>
      </c>
      <c r="B2786" s="100" t="s">
        <v>40884</v>
      </c>
      <c r="C2786" s="100" t="s">
        <v>35740</v>
      </c>
      <c r="D2786" s="100" t="s">
        <v>35741</v>
      </c>
      <c r="E2786" s="103" t="s">
        <v>40885</v>
      </c>
    </row>
    <row r="2787" ht="14.25" customHeight="1">
      <c r="A2787" s="100">
        <v>11650.0</v>
      </c>
      <c r="B2787" s="100" t="s">
        <v>40886</v>
      </c>
      <c r="C2787" s="100" t="s">
        <v>35740</v>
      </c>
      <c r="D2787" s="100" t="s">
        <v>35741</v>
      </c>
      <c r="E2787" s="103" t="s">
        <v>40887</v>
      </c>
    </row>
    <row r="2788" ht="14.25" customHeight="1">
      <c r="A2788" s="100">
        <v>3742.0</v>
      </c>
      <c r="B2788" s="100" t="s">
        <v>40888</v>
      </c>
      <c r="C2788" s="100" t="s">
        <v>35736</v>
      </c>
      <c r="D2788" s="100" t="s">
        <v>35741</v>
      </c>
      <c r="E2788" s="103" t="s">
        <v>40889</v>
      </c>
    </row>
    <row r="2789" ht="14.25" customHeight="1">
      <c r="A2789" s="100">
        <v>3746.0</v>
      </c>
      <c r="B2789" s="100" t="s">
        <v>40890</v>
      </c>
      <c r="C2789" s="100" t="s">
        <v>35736</v>
      </c>
      <c r="D2789" s="100" t="s">
        <v>35741</v>
      </c>
      <c r="E2789" s="103" t="s">
        <v>40891</v>
      </c>
    </row>
    <row r="2790" ht="14.25" customHeight="1">
      <c r="A2790" s="100">
        <v>21106.0</v>
      </c>
      <c r="B2790" s="100" t="s">
        <v>40892</v>
      </c>
      <c r="C2790" s="100" t="s">
        <v>35889</v>
      </c>
      <c r="D2790" s="100" t="s">
        <v>35741</v>
      </c>
      <c r="E2790" s="103" t="s">
        <v>40893</v>
      </c>
    </row>
    <row r="2791" ht="14.25" customHeight="1">
      <c r="A2791" s="100">
        <v>3755.0</v>
      </c>
      <c r="B2791" s="100" t="s">
        <v>40894</v>
      </c>
      <c r="C2791" s="100" t="s">
        <v>35740</v>
      </c>
      <c r="D2791" s="100" t="s">
        <v>35741</v>
      </c>
      <c r="E2791" s="103" t="s">
        <v>38708</v>
      </c>
    </row>
    <row r="2792" ht="14.25" customHeight="1">
      <c r="A2792" s="100">
        <v>3750.0</v>
      </c>
      <c r="B2792" s="100" t="s">
        <v>40895</v>
      </c>
      <c r="C2792" s="100" t="s">
        <v>35740</v>
      </c>
      <c r="D2792" s="100" t="s">
        <v>35741</v>
      </c>
      <c r="E2792" s="103" t="s">
        <v>40896</v>
      </c>
    </row>
    <row r="2793" ht="14.25" customHeight="1">
      <c r="A2793" s="100">
        <v>3756.0</v>
      </c>
      <c r="B2793" s="100" t="s">
        <v>40897</v>
      </c>
      <c r="C2793" s="100" t="s">
        <v>35740</v>
      </c>
      <c r="D2793" s="100" t="s">
        <v>35741</v>
      </c>
      <c r="E2793" s="103" t="s">
        <v>40898</v>
      </c>
    </row>
    <row r="2794" ht="14.25" customHeight="1">
      <c r="A2794" s="100">
        <v>39377.0</v>
      </c>
      <c r="B2794" s="100" t="s">
        <v>40899</v>
      </c>
      <c r="C2794" s="100" t="s">
        <v>35740</v>
      </c>
      <c r="D2794" s="100" t="s">
        <v>35741</v>
      </c>
      <c r="E2794" s="103" t="s">
        <v>40900</v>
      </c>
    </row>
    <row r="2795" ht="14.25" customHeight="1">
      <c r="A2795" s="100">
        <v>38191.0</v>
      </c>
      <c r="B2795" s="100" t="s">
        <v>40901</v>
      </c>
      <c r="C2795" s="100" t="s">
        <v>35740</v>
      </c>
      <c r="D2795" s="100" t="s">
        <v>35741</v>
      </c>
      <c r="E2795" s="103" t="s">
        <v>40902</v>
      </c>
    </row>
    <row r="2796" ht="14.25" customHeight="1">
      <c r="A2796" s="100">
        <v>39381.0</v>
      </c>
      <c r="B2796" s="100" t="s">
        <v>40903</v>
      </c>
      <c r="C2796" s="100" t="s">
        <v>35740</v>
      </c>
      <c r="D2796" s="100" t="s">
        <v>35741</v>
      </c>
      <c r="E2796" s="103" t="s">
        <v>36255</v>
      </c>
    </row>
    <row r="2797" ht="14.25" customHeight="1">
      <c r="A2797" s="100">
        <v>38780.0</v>
      </c>
      <c r="B2797" s="100" t="s">
        <v>40904</v>
      </c>
      <c r="C2797" s="100" t="s">
        <v>35740</v>
      </c>
      <c r="D2797" s="100" t="s">
        <v>35741</v>
      </c>
      <c r="E2797" s="103" t="s">
        <v>40905</v>
      </c>
    </row>
    <row r="2798" ht="14.25" customHeight="1">
      <c r="A2798" s="100">
        <v>38781.0</v>
      </c>
      <c r="B2798" s="100" t="s">
        <v>40906</v>
      </c>
      <c r="C2798" s="100" t="s">
        <v>35740</v>
      </c>
      <c r="D2798" s="100" t="s">
        <v>35741</v>
      </c>
      <c r="E2798" s="103" t="s">
        <v>40907</v>
      </c>
    </row>
    <row r="2799" ht="14.25" customHeight="1">
      <c r="A2799" s="100">
        <v>38192.0</v>
      </c>
      <c r="B2799" s="100" t="s">
        <v>40908</v>
      </c>
      <c r="C2799" s="100" t="s">
        <v>35740</v>
      </c>
      <c r="D2799" s="100" t="s">
        <v>35741</v>
      </c>
      <c r="E2799" s="103" t="s">
        <v>40909</v>
      </c>
    </row>
    <row r="2800" ht="14.25" customHeight="1">
      <c r="A2800" s="100">
        <v>3753.0</v>
      </c>
      <c r="B2800" s="100" t="s">
        <v>40910</v>
      </c>
      <c r="C2800" s="100" t="s">
        <v>35740</v>
      </c>
      <c r="D2800" s="100" t="s">
        <v>35741</v>
      </c>
      <c r="E2800" s="103" t="s">
        <v>40911</v>
      </c>
    </row>
    <row r="2801" ht="14.25" customHeight="1">
      <c r="A2801" s="100">
        <v>38782.0</v>
      </c>
      <c r="B2801" s="100" t="s">
        <v>40912</v>
      </c>
      <c r="C2801" s="100" t="s">
        <v>35740</v>
      </c>
      <c r="D2801" s="100" t="s">
        <v>35741</v>
      </c>
      <c r="E2801" s="103" t="s">
        <v>40913</v>
      </c>
    </row>
    <row r="2802" ht="14.25" customHeight="1">
      <c r="A2802" s="100">
        <v>38778.0</v>
      </c>
      <c r="B2802" s="100" t="s">
        <v>40914</v>
      </c>
      <c r="C2802" s="100" t="s">
        <v>35740</v>
      </c>
      <c r="D2802" s="100" t="s">
        <v>35741</v>
      </c>
      <c r="E2802" s="103" t="s">
        <v>39998</v>
      </c>
    </row>
    <row r="2803" ht="14.25" customHeight="1">
      <c r="A2803" s="100">
        <v>38779.0</v>
      </c>
      <c r="B2803" s="100" t="s">
        <v>40915</v>
      </c>
      <c r="C2803" s="100" t="s">
        <v>35740</v>
      </c>
      <c r="D2803" s="100" t="s">
        <v>35741</v>
      </c>
      <c r="E2803" s="103" t="s">
        <v>35926</v>
      </c>
    </row>
    <row r="2804" ht="14.25" customHeight="1">
      <c r="A2804" s="100">
        <v>39388.0</v>
      </c>
      <c r="B2804" s="100" t="s">
        <v>40916</v>
      </c>
      <c r="C2804" s="100" t="s">
        <v>35740</v>
      </c>
      <c r="D2804" s="100" t="s">
        <v>35741</v>
      </c>
      <c r="E2804" s="103" t="s">
        <v>40902</v>
      </c>
    </row>
    <row r="2805" ht="14.25" customHeight="1">
      <c r="A2805" s="100">
        <v>39387.0</v>
      </c>
      <c r="B2805" s="100" t="s">
        <v>40917</v>
      </c>
      <c r="C2805" s="100" t="s">
        <v>35740</v>
      </c>
      <c r="D2805" s="100" t="s">
        <v>35741</v>
      </c>
      <c r="E2805" s="103" t="s">
        <v>36496</v>
      </c>
    </row>
    <row r="2806" ht="14.25" customHeight="1">
      <c r="A2806" s="100">
        <v>39386.0</v>
      </c>
      <c r="B2806" s="100" t="s">
        <v>40918</v>
      </c>
      <c r="C2806" s="100" t="s">
        <v>35740</v>
      </c>
      <c r="D2806" s="100" t="s">
        <v>35741</v>
      </c>
      <c r="E2806" s="103" t="s">
        <v>40919</v>
      </c>
    </row>
    <row r="2807" ht="14.25" customHeight="1">
      <c r="A2807" s="100">
        <v>38194.0</v>
      </c>
      <c r="B2807" s="100" t="s">
        <v>40920</v>
      </c>
      <c r="C2807" s="100" t="s">
        <v>35740</v>
      </c>
      <c r="D2807" s="100" t="s">
        <v>35737</v>
      </c>
      <c r="E2807" s="103" t="s">
        <v>40921</v>
      </c>
    </row>
    <row r="2808" ht="14.25" customHeight="1">
      <c r="A2808" s="100">
        <v>38193.0</v>
      </c>
      <c r="B2808" s="100" t="s">
        <v>40922</v>
      </c>
      <c r="C2808" s="100" t="s">
        <v>35740</v>
      </c>
      <c r="D2808" s="100" t="s">
        <v>35741</v>
      </c>
      <c r="E2808" s="103" t="s">
        <v>37016</v>
      </c>
    </row>
    <row r="2809" ht="14.25" customHeight="1">
      <c r="A2809" s="100">
        <v>12216.0</v>
      </c>
      <c r="B2809" s="100" t="s">
        <v>40923</v>
      </c>
      <c r="C2809" s="100" t="s">
        <v>35740</v>
      </c>
      <c r="D2809" s="100" t="s">
        <v>35741</v>
      </c>
      <c r="E2809" s="103" t="s">
        <v>40924</v>
      </c>
    </row>
    <row r="2810" ht="14.25" customHeight="1">
      <c r="A2810" s="100">
        <v>3757.0</v>
      </c>
      <c r="B2810" s="100" t="s">
        <v>40925</v>
      </c>
      <c r="C2810" s="100" t="s">
        <v>35740</v>
      </c>
      <c r="D2810" s="100" t="s">
        <v>35741</v>
      </c>
      <c r="E2810" s="103" t="s">
        <v>40926</v>
      </c>
    </row>
    <row r="2811" ht="14.25" customHeight="1">
      <c r="A2811" s="100">
        <v>3758.0</v>
      </c>
      <c r="B2811" s="100" t="s">
        <v>40927</v>
      </c>
      <c r="C2811" s="100" t="s">
        <v>35740</v>
      </c>
      <c r="D2811" s="100" t="s">
        <v>35741</v>
      </c>
      <c r="E2811" s="103" t="s">
        <v>40928</v>
      </c>
    </row>
    <row r="2812" ht="14.25" customHeight="1">
      <c r="A2812" s="100">
        <v>12214.0</v>
      </c>
      <c r="B2812" s="100" t="s">
        <v>40929</v>
      </c>
      <c r="C2812" s="100" t="s">
        <v>35740</v>
      </c>
      <c r="D2812" s="100" t="s">
        <v>35741</v>
      </c>
      <c r="E2812" s="103" t="s">
        <v>40930</v>
      </c>
    </row>
    <row r="2813" ht="14.25" customHeight="1">
      <c r="A2813" s="100">
        <v>3749.0</v>
      </c>
      <c r="B2813" s="100" t="s">
        <v>40931</v>
      </c>
      <c r="C2813" s="100" t="s">
        <v>35740</v>
      </c>
      <c r="D2813" s="100" t="s">
        <v>35737</v>
      </c>
      <c r="E2813" s="103" t="s">
        <v>40932</v>
      </c>
    </row>
    <row r="2814" ht="14.25" customHeight="1">
      <c r="A2814" s="100">
        <v>3751.0</v>
      </c>
      <c r="B2814" s="100" t="s">
        <v>40933</v>
      </c>
      <c r="C2814" s="100" t="s">
        <v>35740</v>
      </c>
      <c r="D2814" s="100" t="s">
        <v>35741</v>
      </c>
      <c r="E2814" s="103" t="s">
        <v>40934</v>
      </c>
    </row>
    <row r="2815" ht="14.25" customHeight="1">
      <c r="A2815" s="100">
        <v>39376.0</v>
      </c>
      <c r="B2815" s="100" t="s">
        <v>40935</v>
      </c>
      <c r="C2815" s="100" t="s">
        <v>35740</v>
      </c>
      <c r="D2815" s="100" t="s">
        <v>35741</v>
      </c>
      <c r="E2815" s="103" t="s">
        <v>40936</v>
      </c>
    </row>
    <row r="2816" ht="14.25" customHeight="1">
      <c r="A2816" s="100">
        <v>3752.0</v>
      </c>
      <c r="B2816" s="100" t="s">
        <v>40937</v>
      </c>
      <c r="C2816" s="100" t="s">
        <v>35740</v>
      </c>
      <c r="D2816" s="100" t="s">
        <v>35741</v>
      </c>
      <c r="E2816" s="103" t="s">
        <v>40938</v>
      </c>
    </row>
    <row r="2817" ht="14.25" customHeight="1">
      <c r="A2817" s="100">
        <v>746.0</v>
      </c>
      <c r="B2817" s="100" t="s">
        <v>40939</v>
      </c>
      <c r="C2817" s="100" t="s">
        <v>35740</v>
      </c>
      <c r="D2817" s="100" t="s">
        <v>35737</v>
      </c>
      <c r="E2817" s="103" t="s">
        <v>40940</v>
      </c>
    </row>
    <row r="2818" ht="14.25" customHeight="1">
      <c r="A2818" s="100">
        <v>36521.0</v>
      </c>
      <c r="B2818" s="100" t="s">
        <v>40941</v>
      </c>
      <c r="C2818" s="100" t="s">
        <v>35740</v>
      </c>
      <c r="D2818" s="100" t="s">
        <v>35741</v>
      </c>
      <c r="E2818" s="103" t="s">
        <v>40942</v>
      </c>
    </row>
    <row r="2819" ht="14.25" customHeight="1">
      <c r="A2819" s="100">
        <v>36794.0</v>
      </c>
      <c r="B2819" s="100" t="s">
        <v>40943</v>
      </c>
      <c r="C2819" s="100" t="s">
        <v>35740</v>
      </c>
      <c r="D2819" s="100" t="s">
        <v>35741</v>
      </c>
      <c r="E2819" s="103" t="s">
        <v>40944</v>
      </c>
    </row>
    <row r="2820" ht="14.25" customHeight="1">
      <c r="A2820" s="100">
        <v>10426.0</v>
      </c>
      <c r="B2820" s="100" t="s">
        <v>40945</v>
      </c>
      <c r="C2820" s="100" t="s">
        <v>35740</v>
      </c>
      <c r="D2820" s="100" t="s">
        <v>35741</v>
      </c>
      <c r="E2820" s="103" t="s">
        <v>40946</v>
      </c>
    </row>
    <row r="2821" ht="14.25" customHeight="1">
      <c r="A2821" s="100">
        <v>10425.0</v>
      </c>
      <c r="B2821" s="100" t="s">
        <v>40947</v>
      </c>
      <c r="C2821" s="100" t="s">
        <v>35740</v>
      </c>
      <c r="D2821" s="100" t="s">
        <v>35741</v>
      </c>
      <c r="E2821" s="103" t="s">
        <v>40948</v>
      </c>
    </row>
    <row r="2822" ht="14.25" customHeight="1">
      <c r="A2822" s="100">
        <v>10431.0</v>
      </c>
      <c r="B2822" s="100" t="s">
        <v>40949</v>
      </c>
      <c r="C2822" s="100" t="s">
        <v>35740</v>
      </c>
      <c r="D2822" s="100" t="s">
        <v>35741</v>
      </c>
      <c r="E2822" s="103" t="s">
        <v>40950</v>
      </c>
    </row>
    <row r="2823" ht="14.25" customHeight="1">
      <c r="A2823" s="100">
        <v>10429.0</v>
      </c>
      <c r="B2823" s="100" t="s">
        <v>40951</v>
      </c>
      <c r="C2823" s="100" t="s">
        <v>35740</v>
      </c>
      <c r="D2823" s="100" t="s">
        <v>35741</v>
      </c>
      <c r="E2823" s="103" t="s">
        <v>40952</v>
      </c>
    </row>
    <row r="2824" ht="14.25" customHeight="1">
      <c r="A2824" s="100">
        <v>20269.0</v>
      </c>
      <c r="B2824" s="100" t="s">
        <v>40953</v>
      </c>
      <c r="C2824" s="100" t="s">
        <v>35740</v>
      </c>
      <c r="D2824" s="100" t="s">
        <v>35741</v>
      </c>
      <c r="E2824" s="103" t="s">
        <v>40954</v>
      </c>
    </row>
    <row r="2825" ht="14.25" customHeight="1">
      <c r="A2825" s="100">
        <v>20270.0</v>
      </c>
      <c r="B2825" s="100" t="s">
        <v>40955</v>
      </c>
      <c r="C2825" s="100" t="s">
        <v>35740</v>
      </c>
      <c r="D2825" s="100" t="s">
        <v>35741</v>
      </c>
      <c r="E2825" s="103" t="s">
        <v>40956</v>
      </c>
    </row>
    <row r="2826" ht="14.25" customHeight="1">
      <c r="A2826" s="100">
        <v>11696.0</v>
      </c>
      <c r="B2826" s="100" t="s">
        <v>40957</v>
      </c>
      <c r="C2826" s="100" t="s">
        <v>35740</v>
      </c>
      <c r="D2826" s="100" t="s">
        <v>35741</v>
      </c>
      <c r="E2826" s="103" t="s">
        <v>40958</v>
      </c>
    </row>
    <row r="2827" ht="14.25" customHeight="1">
      <c r="A2827" s="100">
        <v>10427.0</v>
      </c>
      <c r="B2827" s="100" t="s">
        <v>40959</v>
      </c>
      <c r="C2827" s="100" t="s">
        <v>35740</v>
      </c>
      <c r="D2827" s="100" t="s">
        <v>35741</v>
      </c>
      <c r="E2827" s="103" t="s">
        <v>40960</v>
      </c>
    </row>
    <row r="2828" ht="14.25" customHeight="1">
      <c r="A2828" s="100">
        <v>10428.0</v>
      </c>
      <c r="B2828" s="100" t="s">
        <v>40961</v>
      </c>
      <c r="C2828" s="100" t="s">
        <v>35740</v>
      </c>
      <c r="D2828" s="100" t="s">
        <v>35741</v>
      </c>
      <c r="E2828" s="103" t="s">
        <v>40962</v>
      </c>
    </row>
    <row r="2829" ht="14.25" customHeight="1">
      <c r="A2829" s="100">
        <v>2354.0</v>
      </c>
      <c r="B2829" s="100" t="s">
        <v>40963</v>
      </c>
      <c r="C2829" s="100" t="s">
        <v>36117</v>
      </c>
      <c r="D2829" s="100" t="s">
        <v>35741</v>
      </c>
      <c r="E2829" s="103" t="s">
        <v>40964</v>
      </c>
    </row>
    <row r="2830" ht="14.25" customHeight="1">
      <c r="A2830" s="100">
        <v>40932.0</v>
      </c>
      <c r="B2830" s="100" t="s">
        <v>40965</v>
      </c>
      <c r="C2830" s="100" t="s">
        <v>36120</v>
      </c>
      <c r="D2830" s="100" t="s">
        <v>35741</v>
      </c>
      <c r="E2830" s="103" t="s">
        <v>40966</v>
      </c>
    </row>
    <row r="2831" ht="14.25" customHeight="1">
      <c r="A2831" s="100">
        <v>10853.0</v>
      </c>
      <c r="B2831" s="100" t="s">
        <v>40967</v>
      </c>
      <c r="C2831" s="100" t="s">
        <v>35740</v>
      </c>
      <c r="D2831" s="100" t="s">
        <v>35741</v>
      </c>
      <c r="E2831" s="103" t="s">
        <v>40968</v>
      </c>
    </row>
    <row r="2832" ht="14.25" customHeight="1">
      <c r="A2832" s="100">
        <v>5093.0</v>
      </c>
      <c r="B2832" s="100" t="s">
        <v>40969</v>
      </c>
      <c r="C2832" s="100" t="s">
        <v>36669</v>
      </c>
      <c r="D2832" s="100" t="s">
        <v>35741</v>
      </c>
      <c r="E2832" s="103" t="s">
        <v>36010</v>
      </c>
    </row>
    <row r="2833" ht="14.25" customHeight="1">
      <c r="A2833" s="100">
        <v>37768.0</v>
      </c>
      <c r="B2833" s="100" t="s">
        <v>40970</v>
      </c>
      <c r="C2833" s="100" t="s">
        <v>35740</v>
      </c>
      <c r="D2833" s="100" t="s">
        <v>35767</v>
      </c>
      <c r="E2833" s="103" t="s">
        <v>40971</v>
      </c>
    </row>
    <row r="2834" ht="14.25" customHeight="1">
      <c r="A2834" s="100">
        <v>37773.0</v>
      </c>
      <c r="B2834" s="100" t="s">
        <v>40972</v>
      </c>
      <c r="C2834" s="100" t="s">
        <v>35740</v>
      </c>
      <c r="D2834" s="100" t="s">
        <v>35767</v>
      </c>
      <c r="E2834" s="103" t="s">
        <v>40973</v>
      </c>
    </row>
    <row r="2835" ht="14.25" customHeight="1">
      <c r="A2835" s="100">
        <v>37769.0</v>
      </c>
      <c r="B2835" s="100" t="s">
        <v>40974</v>
      </c>
      <c r="C2835" s="100" t="s">
        <v>35740</v>
      </c>
      <c r="D2835" s="100" t="s">
        <v>35767</v>
      </c>
      <c r="E2835" s="103" t="s">
        <v>40975</v>
      </c>
    </row>
    <row r="2836" ht="14.25" customHeight="1">
      <c r="A2836" s="100">
        <v>37770.0</v>
      </c>
      <c r="B2836" s="100" t="s">
        <v>40976</v>
      </c>
      <c r="C2836" s="100" t="s">
        <v>35740</v>
      </c>
      <c r="D2836" s="100" t="s">
        <v>35767</v>
      </c>
      <c r="E2836" s="103" t="s">
        <v>40977</v>
      </c>
    </row>
    <row r="2837" ht="14.25" customHeight="1">
      <c r="A2837" s="100">
        <v>38382.0</v>
      </c>
      <c r="B2837" s="100" t="s">
        <v>40978</v>
      </c>
      <c r="C2837" s="100" t="s">
        <v>35740</v>
      </c>
      <c r="D2837" s="100" t="s">
        <v>35741</v>
      </c>
      <c r="E2837" s="103" t="s">
        <v>40979</v>
      </c>
    </row>
    <row r="2838" ht="14.25" customHeight="1">
      <c r="A2838" s="100">
        <v>6091.0</v>
      </c>
      <c r="B2838" s="100" t="s">
        <v>40980</v>
      </c>
      <c r="C2838" s="100" t="s">
        <v>35782</v>
      </c>
      <c r="D2838" s="100" t="s">
        <v>35741</v>
      </c>
      <c r="E2838" s="103" t="s">
        <v>40981</v>
      </c>
    </row>
    <row r="2839" ht="14.25" customHeight="1">
      <c r="A2839" s="100">
        <v>38383.0</v>
      </c>
      <c r="B2839" s="100" t="s">
        <v>40982</v>
      </c>
      <c r="C2839" s="100" t="s">
        <v>35740</v>
      </c>
      <c r="D2839" s="100" t="s">
        <v>35741</v>
      </c>
      <c r="E2839" s="103" t="s">
        <v>40983</v>
      </c>
    </row>
    <row r="2840" ht="14.25" customHeight="1">
      <c r="A2840" s="100">
        <v>3768.0</v>
      </c>
      <c r="B2840" s="100" t="s">
        <v>40984</v>
      </c>
      <c r="C2840" s="100" t="s">
        <v>35740</v>
      </c>
      <c r="D2840" s="100" t="s">
        <v>35741</v>
      </c>
      <c r="E2840" s="103" t="s">
        <v>37840</v>
      </c>
    </row>
    <row r="2841" ht="14.25" customHeight="1">
      <c r="A2841" s="100">
        <v>3767.0</v>
      </c>
      <c r="B2841" s="100" t="s">
        <v>40985</v>
      </c>
      <c r="C2841" s="100" t="s">
        <v>35740</v>
      </c>
      <c r="D2841" s="100" t="s">
        <v>35741</v>
      </c>
      <c r="E2841" s="103" t="s">
        <v>40986</v>
      </c>
    </row>
    <row r="2842" ht="14.25" customHeight="1">
      <c r="A2842" s="100">
        <v>13192.0</v>
      </c>
      <c r="B2842" s="100" t="s">
        <v>40987</v>
      </c>
      <c r="C2842" s="100" t="s">
        <v>35740</v>
      </c>
      <c r="D2842" s="100" t="s">
        <v>35741</v>
      </c>
      <c r="E2842" s="103" t="s">
        <v>40988</v>
      </c>
    </row>
    <row r="2843" ht="14.25" customHeight="1">
      <c r="A2843" s="100">
        <v>38413.0</v>
      </c>
      <c r="B2843" s="100" t="s">
        <v>40989</v>
      </c>
      <c r="C2843" s="100" t="s">
        <v>35740</v>
      </c>
      <c r="D2843" s="100" t="s">
        <v>35741</v>
      </c>
      <c r="E2843" s="103" t="s">
        <v>40990</v>
      </c>
    </row>
    <row r="2844" ht="14.25" customHeight="1">
      <c r="A2844" s="100">
        <v>42440.0</v>
      </c>
      <c r="B2844" s="100" t="s">
        <v>40991</v>
      </c>
      <c r="C2844" s="100" t="s">
        <v>35740</v>
      </c>
      <c r="D2844" s="100" t="s">
        <v>35767</v>
      </c>
      <c r="E2844" s="103" t="s">
        <v>40992</v>
      </c>
    </row>
    <row r="2845" ht="14.25" customHeight="1">
      <c r="A2845" s="100">
        <v>20193.0</v>
      </c>
      <c r="B2845" s="100" t="s">
        <v>40993</v>
      </c>
      <c r="C2845" s="100" t="s">
        <v>40994</v>
      </c>
      <c r="D2845" s="100" t="s">
        <v>35741</v>
      </c>
      <c r="E2845" s="103" t="s">
        <v>40995</v>
      </c>
    </row>
    <row r="2846" ht="14.25" customHeight="1">
      <c r="A2846" s="100">
        <v>10527.0</v>
      </c>
      <c r="B2846" s="100" t="s">
        <v>40996</v>
      </c>
      <c r="C2846" s="100" t="s">
        <v>40997</v>
      </c>
      <c r="D2846" s="100" t="s">
        <v>35737</v>
      </c>
      <c r="E2846" s="103" t="s">
        <v>40998</v>
      </c>
    </row>
    <row r="2847" ht="14.25" customHeight="1">
      <c r="A2847" s="100">
        <v>41805.0</v>
      </c>
      <c r="B2847" s="100" t="s">
        <v>40999</v>
      </c>
      <c r="C2847" s="100" t="s">
        <v>36120</v>
      </c>
      <c r="D2847" s="100" t="s">
        <v>35737</v>
      </c>
      <c r="E2847" s="103" t="s">
        <v>41000</v>
      </c>
    </row>
    <row r="2848" ht="14.25" customHeight="1">
      <c r="A2848" s="100">
        <v>40271.0</v>
      </c>
      <c r="B2848" s="100" t="s">
        <v>41001</v>
      </c>
      <c r="C2848" s="100" t="s">
        <v>36120</v>
      </c>
      <c r="D2848" s="100" t="s">
        <v>35741</v>
      </c>
      <c r="E2848" s="103" t="s">
        <v>41002</v>
      </c>
    </row>
    <row r="2849" ht="14.25" customHeight="1">
      <c r="A2849" s="100">
        <v>40287.0</v>
      </c>
      <c r="B2849" s="100" t="s">
        <v>41003</v>
      </c>
      <c r="C2849" s="100" t="s">
        <v>36120</v>
      </c>
      <c r="D2849" s="100" t="s">
        <v>35741</v>
      </c>
      <c r="E2849" s="103" t="s">
        <v>41004</v>
      </c>
    </row>
    <row r="2850" ht="14.25" customHeight="1">
      <c r="A2850" s="100">
        <v>40295.0</v>
      </c>
      <c r="B2850" s="100" t="s">
        <v>41005</v>
      </c>
      <c r="C2850" s="100" t="s">
        <v>36117</v>
      </c>
      <c r="D2850" s="100" t="s">
        <v>35767</v>
      </c>
      <c r="E2850" s="103" t="s">
        <v>41006</v>
      </c>
    </row>
    <row r="2851" ht="14.25" customHeight="1">
      <c r="A2851" s="100">
        <v>745.0</v>
      </c>
      <c r="B2851" s="100" t="s">
        <v>41007</v>
      </c>
      <c r="C2851" s="100" t="s">
        <v>36117</v>
      </c>
      <c r="D2851" s="100" t="s">
        <v>35767</v>
      </c>
      <c r="E2851" s="103" t="s">
        <v>39475</v>
      </c>
    </row>
    <row r="2852" ht="14.25" customHeight="1">
      <c r="A2852" s="100">
        <v>4084.0</v>
      </c>
      <c r="B2852" s="100" t="s">
        <v>41008</v>
      </c>
      <c r="C2852" s="100" t="s">
        <v>36117</v>
      </c>
      <c r="D2852" s="100" t="s">
        <v>35741</v>
      </c>
      <c r="E2852" s="103" t="s">
        <v>35836</v>
      </c>
    </row>
    <row r="2853" ht="14.25" customHeight="1">
      <c r="A2853" s="100">
        <v>743.0</v>
      </c>
      <c r="B2853" s="100" t="s">
        <v>41009</v>
      </c>
      <c r="C2853" s="100" t="s">
        <v>36117</v>
      </c>
      <c r="D2853" s="100" t="s">
        <v>35737</v>
      </c>
      <c r="E2853" s="103" t="s">
        <v>35836</v>
      </c>
    </row>
    <row r="2854" ht="14.25" customHeight="1">
      <c r="A2854" s="100">
        <v>40293.0</v>
      </c>
      <c r="B2854" s="100" t="s">
        <v>41010</v>
      </c>
      <c r="C2854" s="100" t="s">
        <v>36117</v>
      </c>
      <c r="D2854" s="100" t="s">
        <v>35741</v>
      </c>
      <c r="E2854" s="103" t="s">
        <v>36853</v>
      </c>
    </row>
    <row r="2855" ht="14.25" customHeight="1">
      <c r="A2855" s="100">
        <v>40294.0</v>
      </c>
      <c r="B2855" s="100" t="s">
        <v>41011</v>
      </c>
      <c r="C2855" s="100" t="s">
        <v>36117</v>
      </c>
      <c r="D2855" s="100" t="s">
        <v>35741</v>
      </c>
      <c r="E2855" s="103" t="s">
        <v>35836</v>
      </c>
    </row>
    <row r="2856" ht="14.25" customHeight="1">
      <c r="A2856" s="100">
        <v>4085.0</v>
      </c>
      <c r="B2856" s="100" t="s">
        <v>41012</v>
      </c>
      <c r="C2856" s="100" t="s">
        <v>36117</v>
      </c>
      <c r="D2856" s="100" t="s">
        <v>35741</v>
      </c>
      <c r="E2856" s="103" t="s">
        <v>38634</v>
      </c>
    </row>
    <row r="2857" ht="14.25" customHeight="1">
      <c r="A2857" s="100">
        <v>10775.0</v>
      </c>
      <c r="B2857" s="100" t="s">
        <v>41013</v>
      </c>
      <c r="C2857" s="100" t="s">
        <v>36120</v>
      </c>
      <c r="D2857" s="100" t="s">
        <v>35737</v>
      </c>
      <c r="E2857" s="103" t="s">
        <v>41014</v>
      </c>
    </row>
    <row r="2858" ht="14.25" customHeight="1">
      <c r="A2858" s="100">
        <v>10776.0</v>
      </c>
      <c r="B2858" s="100" t="s">
        <v>41015</v>
      </c>
      <c r="C2858" s="100" t="s">
        <v>36120</v>
      </c>
      <c r="D2858" s="100" t="s">
        <v>35741</v>
      </c>
      <c r="E2858" s="103" t="s">
        <v>41016</v>
      </c>
    </row>
    <row r="2859" ht="14.25" customHeight="1">
      <c r="A2859" s="100">
        <v>10779.0</v>
      </c>
      <c r="B2859" s="100" t="s">
        <v>41017</v>
      </c>
      <c r="C2859" s="100" t="s">
        <v>36120</v>
      </c>
      <c r="D2859" s="100" t="s">
        <v>35741</v>
      </c>
      <c r="E2859" s="103" t="s">
        <v>41018</v>
      </c>
    </row>
    <row r="2860" ht="14.25" customHeight="1">
      <c r="A2860" s="100">
        <v>10777.0</v>
      </c>
      <c r="B2860" s="100" t="s">
        <v>41019</v>
      </c>
      <c r="C2860" s="100" t="s">
        <v>36120</v>
      </c>
      <c r="D2860" s="100" t="s">
        <v>35741</v>
      </c>
      <c r="E2860" s="103" t="s">
        <v>41020</v>
      </c>
    </row>
    <row r="2861" ht="14.25" customHeight="1">
      <c r="A2861" s="100">
        <v>10778.0</v>
      </c>
      <c r="B2861" s="100" t="s">
        <v>41021</v>
      </c>
      <c r="C2861" s="100" t="s">
        <v>36120</v>
      </c>
      <c r="D2861" s="100" t="s">
        <v>35741</v>
      </c>
      <c r="E2861" s="103" t="s">
        <v>41018</v>
      </c>
    </row>
    <row r="2862" ht="14.25" customHeight="1">
      <c r="A2862" s="100">
        <v>40339.0</v>
      </c>
      <c r="B2862" s="100" t="s">
        <v>41022</v>
      </c>
      <c r="C2862" s="100" t="s">
        <v>36120</v>
      </c>
      <c r="D2862" s="100" t="s">
        <v>35741</v>
      </c>
      <c r="E2862" s="103" t="s">
        <v>41004</v>
      </c>
    </row>
    <row r="2863" ht="14.25" customHeight="1">
      <c r="A2863" s="100">
        <v>3355.0</v>
      </c>
      <c r="B2863" s="100" t="s">
        <v>41023</v>
      </c>
      <c r="C2863" s="100" t="s">
        <v>36117</v>
      </c>
      <c r="D2863" s="100" t="s">
        <v>35767</v>
      </c>
      <c r="E2863" s="103" t="s">
        <v>41024</v>
      </c>
    </row>
    <row r="2864" ht="14.25" customHeight="1">
      <c r="A2864" s="100">
        <v>39814.0</v>
      </c>
      <c r="B2864" s="100" t="s">
        <v>41025</v>
      </c>
      <c r="C2864" s="100" t="s">
        <v>36117</v>
      </c>
      <c r="D2864" s="100" t="s">
        <v>35767</v>
      </c>
      <c r="E2864" s="103" t="s">
        <v>37268</v>
      </c>
    </row>
    <row r="2865" ht="14.25" customHeight="1">
      <c r="A2865" s="100">
        <v>10749.0</v>
      </c>
      <c r="B2865" s="100" t="s">
        <v>41026</v>
      </c>
      <c r="C2865" s="100" t="s">
        <v>36120</v>
      </c>
      <c r="D2865" s="100" t="s">
        <v>35741</v>
      </c>
      <c r="E2865" s="103" t="s">
        <v>41027</v>
      </c>
    </row>
    <row r="2866" ht="14.25" customHeight="1">
      <c r="A2866" s="100">
        <v>40290.0</v>
      </c>
      <c r="B2866" s="100" t="s">
        <v>41028</v>
      </c>
      <c r="C2866" s="100" t="s">
        <v>36120</v>
      </c>
      <c r="D2866" s="100" t="s">
        <v>35741</v>
      </c>
      <c r="E2866" s="103" t="s">
        <v>41029</v>
      </c>
    </row>
    <row r="2867" ht="14.25" customHeight="1">
      <c r="A2867" s="100">
        <v>3346.0</v>
      </c>
      <c r="B2867" s="100" t="s">
        <v>41030</v>
      </c>
      <c r="C2867" s="100" t="s">
        <v>36117</v>
      </c>
      <c r="D2867" s="100" t="s">
        <v>35737</v>
      </c>
      <c r="E2867" s="103" t="s">
        <v>41031</v>
      </c>
    </row>
    <row r="2868" ht="14.25" customHeight="1">
      <c r="A2868" s="100">
        <v>3348.0</v>
      </c>
      <c r="B2868" s="100" t="s">
        <v>41032</v>
      </c>
      <c r="C2868" s="100" t="s">
        <v>36117</v>
      </c>
      <c r="D2868" s="100" t="s">
        <v>35741</v>
      </c>
      <c r="E2868" s="103" t="s">
        <v>41033</v>
      </c>
    </row>
    <row r="2869" ht="14.25" customHeight="1">
      <c r="A2869" s="100">
        <v>39833.0</v>
      </c>
      <c r="B2869" s="100" t="s">
        <v>41034</v>
      </c>
      <c r="C2869" s="100" t="s">
        <v>36117</v>
      </c>
      <c r="D2869" s="100" t="s">
        <v>35741</v>
      </c>
      <c r="E2869" s="103" t="s">
        <v>41035</v>
      </c>
    </row>
    <row r="2870" ht="14.25" customHeight="1">
      <c r="A2870" s="100">
        <v>7252.0</v>
      </c>
      <c r="B2870" s="100" t="s">
        <v>41036</v>
      </c>
      <c r="C2870" s="100" t="s">
        <v>36117</v>
      </c>
      <c r="D2870" s="100" t="s">
        <v>35767</v>
      </c>
      <c r="E2870" s="103" t="s">
        <v>41037</v>
      </c>
    </row>
    <row r="2871" ht="14.25" customHeight="1">
      <c r="A2871" s="100">
        <v>4778.0</v>
      </c>
      <c r="B2871" s="100" t="s">
        <v>41038</v>
      </c>
      <c r="C2871" s="100" t="s">
        <v>36117</v>
      </c>
      <c r="D2871" s="100" t="s">
        <v>35767</v>
      </c>
      <c r="E2871" s="103" t="s">
        <v>39475</v>
      </c>
    </row>
    <row r="2872" ht="14.25" customHeight="1">
      <c r="A2872" s="100">
        <v>4780.0</v>
      </c>
      <c r="B2872" s="100" t="s">
        <v>41039</v>
      </c>
      <c r="C2872" s="100" t="s">
        <v>36117</v>
      </c>
      <c r="D2872" s="100" t="s">
        <v>35767</v>
      </c>
      <c r="E2872" s="103" t="s">
        <v>40762</v>
      </c>
    </row>
    <row r="2873" ht="14.25" customHeight="1">
      <c r="A2873" s="100">
        <v>10809.0</v>
      </c>
      <c r="B2873" s="100" t="s">
        <v>41040</v>
      </c>
      <c r="C2873" s="100" t="s">
        <v>36117</v>
      </c>
      <c r="D2873" s="100" t="s">
        <v>35741</v>
      </c>
      <c r="E2873" s="103" t="s">
        <v>35816</v>
      </c>
    </row>
    <row r="2874" ht="14.25" customHeight="1">
      <c r="A2874" s="100">
        <v>10811.0</v>
      </c>
      <c r="B2874" s="100" t="s">
        <v>41041</v>
      </c>
      <c r="C2874" s="100" t="s">
        <v>36117</v>
      </c>
      <c r="D2874" s="100" t="s">
        <v>35737</v>
      </c>
      <c r="E2874" s="103" t="s">
        <v>41042</v>
      </c>
    </row>
    <row r="2875" ht="14.25" customHeight="1">
      <c r="A2875" s="100">
        <v>7247.0</v>
      </c>
      <c r="B2875" s="100" t="s">
        <v>41043</v>
      </c>
      <c r="C2875" s="100" t="s">
        <v>36117</v>
      </c>
      <c r="D2875" s="100" t="s">
        <v>35767</v>
      </c>
      <c r="E2875" s="103" t="s">
        <v>41037</v>
      </c>
    </row>
    <row r="2876" ht="14.25" customHeight="1">
      <c r="A2876" s="100">
        <v>40291.0</v>
      </c>
      <c r="B2876" s="100" t="s">
        <v>41044</v>
      </c>
      <c r="C2876" s="100" t="s">
        <v>36120</v>
      </c>
      <c r="D2876" s="100" t="s">
        <v>35741</v>
      </c>
      <c r="E2876" s="103" t="s">
        <v>41045</v>
      </c>
    </row>
    <row r="2877" ht="14.25" customHeight="1">
      <c r="A2877" s="100">
        <v>40275.0</v>
      </c>
      <c r="B2877" s="100" t="s">
        <v>41046</v>
      </c>
      <c r="C2877" s="100" t="s">
        <v>36120</v>
      </c>
      <c r="D2877" s="100" t="s">
        <v>35741</v>
      </c>
      <c r="E2877" s="103" t="s">
        <v>40998</v>
      </c>
    </row>
    <row r="2878" ht="14.25" customHeight="1">
      <c r="A2878" s="100">
        <v>42408.0</v>
      </c>
      <c r="B2878" s="100" t="s">
        <v>41047</v>
      </c>
      <c r="C2878" s="100" t="s">
        <v>35736</v>
      </c>
      <c r="D2878" s="100" t="s">
        <v>35741</v>
      </c>
      <c r="E2878" s="103" t="s">
        <v>40799</v>
      </c>
    </row>
    <row r="2879" ht="14.25" customHeight="1">
      <c r="A2879" s="100">
        <v>3777.0</v>
      </c>
      <c r="B2879" s="100" t="s">
        <v>41048</v>
      </c>
      <c r="C2879" s="100" t="s">
        <v>35736</v>
      </c>
      <c r="D2879" s="100" t="s">
        <v>35737</v>
      </c>
      <c r="E2879" s="103" t="s">
        <v>35952</v>
      </c>
    </row>
    <row r="2880" ht="14.25" customHeight="1">
      <c r="A2880" s="100">
        <v>3798.0</v>
      </c>
      <c r="B2880" s="100" t="s">
        <v>41049</v>
      </c>
      <c r="C2880" s="100" t="s">
        <v>35740</v>
      </c>
      <c r="D2880" s="100" t="s">
        <v>35767</v>
      </c>
      <c r="E2880" s="103" t="s">
        <v>41050</v>
      </c>
    </row>
    <row r="2881" ht="14.25" customHeight="1">
      <c r="A2881" s="100">
        <v>38769.0</v>
      </c>
      <c r="B2881" s="100" t="s">
        <v>41051</v>
      </c>
      <c r="C2881" s="100" t="s">
        <v>35740</v>
      </c>
      <c r="D2881" s="100" t="s">
        <v>35767</v>
      </c>
      <c r="E2881" s="103" t="s">
        <v>41052</v>
      </c>
    </row>
    <row r="2882" ht="14.25" customHeight="1">
      <c r="A2882" s="100">
        <v>39510.0</v>
      </c>
      <c r="B2882" s="100" t="s">
        <v>41053</v>
      </c>
      <c r="C2882" s="100" t="s">
        <v>35740</v>
      </c>
      <c r="D2882" s="100" t="s">
        <v>35767</v>
      </c>
      <c r="E2882" s="103" t="s">
        <v>41054</v>
      </c>
    </row>
    <row r="2883" ht="14.25" customHeight="1">
      <c r="A2883" s="100">
        <v>38776.0</v>
      </c>
      <c r="B2883" s="100" t="s">
        <v>41055</v>
      </c>
      <c r="C2883" s="100" t="s">
        <v>35740</v>
      </c>
      <c r="D2883" s="100" t="s">
        <v>35767</v>
      </c>
      <c r="E2883" s="103" t="s">
        <v>41056</v>
      </c>
    </row>
    <row r="2884" ht="14.25" customHeight="1">
      <c r="A2884" s="100">
        <v>38774.0</v>
      </c>
      <c r="B2884" s="100" t="s">
        <v>41057</v>
      </c>
      <c r="C2884" s="100" t="s">
        <v>35740</v>
      </c>
      <c r="D2884" s="100" t="s">
        <v>35741</v>
      </c>
      <c r="E2884" s="103" t="s">
        <v>41058</v>
      </c>
    </row>
    <row r="2885" ht="14.25" customHeight="1">
      <c r="A2885" s="100">
        <v>42247.0</v>
      </c>
      <c r="B2885" s="100" t="s">
        <v>41059</v>
      </c>
      <c r="C2885" s="100" t="s">
        <v>35740</v>
      </c>
      <c r="D2885" s="100" t="s">
        <v>35741</v>
      </c>
      <c r="E2885" s="103" t="s">
        <v>41060</v>
      </c>
    </row>
    <row r="2886" ht="14.25" customHeight="1">
      <c r="A2886" s="100">
        <v>42248.0</v>
      </c>
      <c r="B2886" s="100" t="s">
        <v>41061</v>
      </c>
      <c r="C2886" s="100" t="s">
        <v>35740</v>
      </c>
      <c r="D2886" s="100" t="s">
        <v>35741</v>
      </c>
      <c r="E2886" s="103" t="s">
        <v>41062</v>
      </c>
    </row>
    <row r="2887" ht="14.25" customHeight="1">
      <c r="A2887" s="100">
        <v>42249.0</v>
      </c>
      <c r="B2887" s="100" t="s">
        <v>41063</v>
      </c>
      <c r="C2887" s="100" t="s">
        <v>35740</v>
      </c>
      <c r="D2887" s="100" t="s">
        <v>35741</v>
      </c>
      <c r="E2887" s="103" t="s">
        <v>41064</v>
      </c>
    </row>
    <row r="2888" ht="14.25" customHeight="1">
      <c r="A2888" s="100">
        <v>42244.0</v>
      </c>
      <c r="B2888" s="100" t="s">
        <v>41065</v>
      </c>
      <c r="C2888" s="100" t="s">
        <v>35740</v>
      </c>
      <c r="D2888" s="100" t="s">
        <v>35741</v>
      </c>
      <c r="E2888" s="103" t="s">
        <v>41066</v>
      </c>
    </row>
    <row r="2889" ht="14.25" customHeight="1">
      <c r="A2889" s="100">
        <v>42245.0</v>
      </c>
      <c r="B2889" s="100" t="s">
        <v>41067</v>
      </c>
      <c r="C2889" s="100" t="s">
        <v>35740</v>
      </c>
      <c r="D2889" s="100" t="s">
        <v>35741</v>
      </c>
      <c r="E2889" s="103" t="s">
        <v>41068</v>
      </c>
    </row>
    <row r="2890" ht="14.25" customHeight="1">
      <c r="A2890" s="100">
        <v>42246.0</v>
      </c>
      <c r="B2890" s="100" t="s">
        <v>41069</v>
      </c>
      <c r="C2890" s="100" t="s">
        <v>35740</v>
      </c>
      <c r="D2890" s="100" t="s">
        <v>35741</v>
      </c>
      <c r="E2890" s="103" t="s">
        <v>41070</v>
      </c>
    </row>
    <row r="2891" ht="14.25" customHeight="1">
      <c r="A2891" s="100">
        <v>42243.0</v>
      </c>
      <c r="B2891" s="100" t="s">
        <v>41071</v>
      </c>
      <c r="C2891" s="100" t="s">
        <v>35740</v>
      </c>
      <c r="D2891" s="100" t="s">
        <v>35741</v>
      </c>
      <c r="E2891" s="103" t="s">
        <v>41072</v>
      </c>
    </row>
    <row r="2892" ht="14.25" customHeight="1">
      <c r="A2892" s="100">
        <v>38889.0</v>
      </c>
      <c r="B2892" s="100" t="s">
        <v>41073</v>
      </c>
      <c r="C2892" s="100" t="s">
        <v>35740</v>
      </c>
      <c r="D2892" s="100" t="s">
        <v>35767</v>
      </c>
      <c r="E2892" s="103" t="s">
        <v>41074</v>
      </c>
    </row>
    <row r="2893" ht="14.25" customHeight="1">
      <c r="A2893" s="100">
        <v>38784.0</v>
      </c>
      <c r="B2893" s="100" t="s">
        <v>41075</v>
      </c>
      <c r="C2893" s="100" t="s">
        <v>35740</v>
      </c>
      <c r="D2893" s="100" t="s">
        <v>35767</v>
      </c>
      <c r="E2893" s="103" t="s">
        <v>41076</v>
      </c>
    </row>
    <row r="2894" ht="14.25" customHeight="1">
      <c r="A2894" s="100">
        <v>3788.0</v>
      </c>
      <c r="B2894" s="100" t="s">
        <v>41077</v>
      </c>
      <c r="C2894" s="100" t="s">
        <v>35740</v>
      </c>
      <c r="D2894" s="100" t="s">
        <v>35767</v>
      </c>
      <c r="E2894" s="103" t="s">
        <v>41078</v>
      </c>
    </row>
    <row r="2895" ht="14.25" customHeight="1">
      <c r="A2895" s="100">
        <v>12230.0</v>
      </c>
      <c r="B2895" s="100" t="s">
        <v>41079</v>
      </c>
      <c r="C2895" s="100" t="s">
        <v>35740</v>
      </c>
      <c r="D2895" s="100" t="s">
        <v>35767</v>
      </c>
      <c r="E2895" s="103" t="s">
        <v>41080</v>
      </c>
    </row>
    <row r="2896" ht="14.25" customHeight="1">
      <c r="A2896" s="100">
        <v>3780.0</v>
      </c>
      <c r="B2896" s="100" t="s">
        <v>41081</v>
      </c>
      <c r="C2896" s="100" t="s">
        <v>35740</v>
      </c>
      <c r="D2896" s="100" t="s">
        <v>35767</v>
      </c>
      <c r="E2896" s="103" t="s">
        <v>41082</v>
      </c>
    </row>
    <row r="2897" ht="14.25" customHeight="1">
      <c r="A2897" s="100">
        <v>12231.0</v>
      </c>
      <c r="B2897" s="100" t="s">
        <v>41083</v>
      </c>
      <c r="C2897" s="100" t="s">
        <v>35740</v>
      </c>
      <c r="D2897" s="100" t="s">
        <v>35767</v>
      </c>
      <c r="E2897" s="103" t="s">
        <v>37299</v>
      </c>
    </row>
    <row r="2898" ht="14.25" customHeight="1">
      <c r="A2898" s="100">
        <v>3811.0</v>
      </c>
      <c r="B2898" s="100" t="s">
        <v>41084</v>
      </c>
      <c r="C2898" s="100" t="s">
        <v>35740</v>
      </c>
      <c r="D2898" s="100" t="s">
        <v>35767</v>
      </c>
      <c r="E2898" s="103" t="s">
        <v>41085</v>
      </c>
    </row>
    <row r="2899" ht="14.25" customHeight="1">
      <c r="A2899" s="100">
        <v>12232.0</v>
      </c>
      <c r="B2899" s="100" t="s">
        <v>41086</v>
      </c>
      <c r="C2899" s="100" t="s">
        <v>35740</v>
      </c>
      <c r="D2899" s="100" t="s">
        <v>35767</v>
      </c>
      <c r="E2899" s="103" t="s">
        <v>41087</v>
      </c>
    </row>
    <row r="2900" ht="14.25" customHeight="1">
      <c r="A2900" s="100">
        <v>3799.0</v>
      </c>
      <c r="B2900" s="100" t="s">
        <v>41088</v>
      </c>
      <c r="C2900" s="100" t="s">
        <v>35740</v>
      </c>
      <c r="D2900" s="100" t="s">
        <v>35767</v>
      </c>
      <c r="E2900" s="103" t="s">
        <v>41089</v>
      </c>
    </row>
    <row r="2901" ht="14.25" customHeight="1">
      <c r="A2901" s="100">
        <v>12239.0</v>
      </c>
      <c r="B2901" s="100" t="s">
        <v>41090</v>
      </c>
      <c r="C2901" s="100" t="s">
        <v>35740</v>
      </c>
      <c r="D2901" s="100" t="s">
        <v>35767</v>
      </c>
      <c r="E2901" s="103" t="s">
        <v>41091</v>
      </c>
    </row>
    <row r="2902" ht="14.25" customHeight="1">
      <c r="A2902" s="100">
        <v>38773.0</v>
      </c>
      <c r="B2902" s="100" t="s">
        <v>41092</v>
      </c>
      <c r="C2902" s="100" t="s">
        <v>35740</v>
      </c>
      <c r="D2902" s="100" t="s">
        <v>35767</v>
      </c>
      <c r="E2902" s="103" t="s">
        <v>40399</v>
      </c>
    </row>
    <row r="2903" ht="14.25" customHeight="1">
      <c r="A2903" s="100">
        <v>12271.0</v>
      </c>
      <c r="B2903" s="100" t="s">
        <v>41093</v>
      </c>
      <c r="C2903" s="100" t="s">
        <v>35740</v>
      </c>
      <c r="D2903" s="100" t="s">
        <v>35767</v>
      </c>
      <c r="E2903" s="103" t="s">
        <v>41094</v>
      </c>
    </row>
    <row r="2904" ht="14.25" customHeight="1">
      <c r="A2904" s="100">
        <v>38785.0</v>
      </c>
      <c r="B2904" s="100" t="s">
        <v>41095</v>
      </c>
      <c r="C2904" s="100" t="s">
        <v>35740</v>
      </c>
      <c r="D2904" s="100" t="s">
        <v>35767</v>
      </c>
      <c r="E2904" s="103" t="s">
        <v>41096</v>
      </c>
    </row>
    <row r="2905" ht="14.25" customHeight="1">
      <c r="A2905" s="100">
        <v>38786.0</v>
      </c>
      <c r="B2905" s="100" t="s">
        <v>41097</v>
      </c>
      <c r="C2905" s="100" t="s">
        <v>35740</v>
      </c>
      <c r="D2905" s="100" t="s">
        <v>35767</v>
      </c>
      <c r="E2905" s="103" t="s">
        <v>41098</v>
      </c>
    </row>
    <row r="2906" ht="14.25" customHeight="1">
      <c r="A2906" s="100">
        <v>39385.0</v>
      </c>
      <c r="B2906" s="100" t="s">
        <v>41099</v>
      </c>
      <c r="C2906" s="100" t="s">
        <v>35740</v>
      </c>
      <c r="D2906" s="100" t="s">
        <v>35741</v>
      </c>
      <c r="E2906" s="103" t="s">
        <v>41100</v>
      </c>
    </row>
    <row r="2907" ht="14.25" customHeight="1">
      <c r="A2907" s="100">
        <v>39389.0</v>
      </c>
      <c r="B2907" s="100" t="s">
        <v>41101</v>
      </c>
      <c r="C2907" s="100" t="s">
        <v>35740</v>
      </c>
      <c r="D2907" s="100" t="s">
        <v>35741</v>
      </c>
      <c r="E2907" s="103" t="s">
        <v>41102</v>
      </c>
    </row>
    <row r="2908" ht="14.25" customHeight="1">
      <c r="A2908" s="100">
        <v>39390.0</v>
      </c>
      <c r="B2908" s="100" t="s">
        <v>41103</v>
      </c>
      <c r="C2908" s="100" t="s">
        <v>35740</v>
      </c>
      <c r="D2908" s="100" t="s">
        <v>35741</v>
      </c>
      <c r="E2908" s="103" t="s">
        <v>41104</v>
      </c>
    </row>
    <row r="2909" ht="14.25" customHeight="1">
      <c r="A2909" s="100">
        <v>39391.0</v>
      </c>
      <c r="B2909" s="100" t="s">
        <v>41105</v>
      </c>
      <c r="C2909" s="100" t="s">
        <v>35740</v>
      </c>
      <c r="D2909" s="100" t="s">
        <v>35741</v>
      </c>
      <c r="E2909" s="103" t="s">
        <v>41106</v>
      </c>
    </row>
    <row r="2910" ht="14.25" customHeight="1">
      <c r="A2910" s="100">
        <v>3803.0</v>
      </c>
      <c r="B2910" s="100" t="s">
        <v>41107</v>
      </c>
      <c r="C2910" s="100" t="s">
        <v>35740</v>
      </c>
      <c r="D2910" s="100" t="s">
        <v>35767</v>
      </c>
      <c r="E2910" s="103" t="s">
        <v>41108</v>
      </c>
    </row>
    <row r="2911" ht="14.25" customHeight="1">
      <c r="A2911" s="100">
        <v>38770.0</v>
      </c>
      <c r="B2911" s="100" t="s">
        <v>41109</v>
      </c>
      <c r="C2911" s="100" t="s">
        <v>35740</v>
      </c>
      <c r="D2911" s="100" t="s">
        <v>35767</v>
      </c>
      <c r="E2911" s="103" t="s">
        <v>41110</v>
      </c>
    </row>
    <row r="2912" ht="14.25" customHeight="1">
      <c r="A2912" s="100">
        <v>12267.0</v>
      </c>
      <c r="B2912" s="100" t="s">
        <v>41111</v>
      </c>
      <c r="C2912" s="100" t="s">
        <v>35740</v>
      </c>
      <c r="D2912" s="100" t="s">
        <v>35767</v>
      </c>
      <c r="E2912" s="103" t="s">
        <v>41112</v>
      </c>
    </row>
    <row r="2913" ht="14.25" customHeight="1">
      <c r="A2913" s="100">
        <v>43265.0</v>
      </c>
      <c r="B2913" s="100" t="s">
        <v>41113</v>
      </c>
      <c r="C2913" s="100" t="s">
        <v>35740</v>
      </c>
      <c r="D2913" s="100" t="s">
        <v>35741</v>
      </c>
      <c r="E2913" s="103" t="s">
        <v>41114</v>
      </c>
    </row>
    <row r="2914" ht="14.25" customHeight="1">
      <c r="A2914" s="100">
        <v>12266.0</v>
      </c>
      <c r="B2914" s="100" t="s">
        <v>41115</v>
      </c>
      <c r="C2914" s="100" t="s">
        <v>35740</v>
      </c>
      <c r="D2914" s="100" t="s">
        <v>35767</v>
      </c>
      <c r="E2914" s="103" t="s">
        <v>41116</v>
      </c>
    </row>
    <row r="2915" ht="14.25" customHeight="1">
      <c r="A2915" s="100">
        <v>39378.0</v>
      </c>
      <c r="B2915" s="100" t="s">
        <v>41117</v>
      </c>
      <c r="C2915" s="100" t="s">
        <v>35740</v>
      </c>
      <c r="D2915" s="100" t="s">
        <v>35767</v>
      </c>
      <c r="E2915" s="103" t="s">
        <v>41118</v>
      </c>
    </row>
    <row r="2916" ht="14.25" customHeight="1">
      <c r="A2916" s="100">
        <v>43543.0</v>
      </c>
      <c r="B2916" s="100" t="s">
        <v>41119</v>
      </c>
      <c r="C2916" s="100" t="s">
        <v>35740</v>
      </c>
      <c r="D2916" s="100" t="s">
        <v>35767</v>
      </c>
      <c r="E2916" s="103" t="s">
        <v>41120</v>
      </c>
    </row>
    <row r="2917" ht="14.25" customHeight="1">
      <c r="A2917" s="100">
        <v>38775.0</v>
      </c>
      <c r="B2917" s="100" t="s">
        <v>41121</v>
      </c>
      <c r="C2917" s="100" t="s">
        <v>35740</v>
      </c>
      <c r="D2917" s="100" t="s">
        <v>35767</v>
      </c>
      <c r="E2917" s="103" t="s">
        <v>41122</v>
      </c>
    </row>
    <row r="2918" ht="14.25" customHeight="1">
      <c r="A2918" s="100">
        <v>21119.0</v>
      </c>
      <c r="B2918" s="100" t="s">
        <v>41123</v>
      </c>
      <c r="C2918" s="100" t="s">
        <v>35740</v>
      </c>
      <c r="D2918" s="100" t="s">
        <v>35741</v>
      </c>
      <c r="E2918" s="103" t="s">
        <v>39882</v>
      </c>
    </row>
    <row r="2919" ht="14.25" customHeight="1">
      <c r="A2919" s="100">
        <v>37974.0</v>
      </c>
      <c r="B2919" s="100" t="s">
        <v>41124</v>
      </c>
      <c r="C2919" s="100" t="s">
        <v>35740</v>
      </c>
      <c r="D2919" s="100" t="s">
        <v>35741</v>
      </c>
      <c r="E2919" s="103" t="s">
        <v>39541</v>
      </c>
    </row>
    <row r="2920" ht="14.25" customHeight="1">
      <c r="A2920" s="100">
        <v>37975.0</v>
      </c>
      <c r="B2920" s="100" t="s">
        <v>41125</v>
      </c>
      <c r="C2920" s="100" t="s">
        <v>35740</v>
      </c>
      <c r="D2920" s="100" t="s">
        <v>35741</v>
      </c>
      <c r="E2920" s="103" t="s">
        <v>36552</v>
      </c>
    </row>
    <row r="2921" ht="14.25" customHeight="1">
      <c r="A2921" s="100">
        <v>37976.0</v>
      </c>
      <c r="B2921" s="100" t="s">
        <v>41126</v>
      </c>
      <c r="C2921" s="100" t="s">
        <v>35740</v>
      </c>
      <c r="D2921" s="100" t="s">
        <v>35741</v>
      </c>
      <c r="E2921" s="103" t="s">
        <v>41127</v>
      </c>
    </row>
    <row r="2922" ht="14.25" customHeight="1">
      <c r="A2922" s="100">
        <v>37977.0</v>
      </c>
      <c r="B2922" s="100" t="s">
        <v>41128</v>
      </c>
      <c r="C2922" s="100" t="s">
        <v>35740</v>
      </c>
      <c r="D2922" s="100" t="s">
        <v>35741</v>
      </c>
      <c r="E2922" s="103" t="s">
        <v>41129</v>
      </c>
    </row>
    <row r="2923" ht="14.25" customHeight="1">
      <c r="A2923" s="100">
        <v>37978.0</v>
      </c>
      <c r="B2923" s="100" t="s">
        <v>41130</v>
      </c>
      <c r="C2923" s="100" t="s">
        <v>35740</v>
      </c>
      <c r="D2923" s="100" t="s">
        <v>35741</v>
      </c>
      <c r="E2923" s="103" t="s">
        <v>41131</v>
      </c>
    </row>
    <row r="2924" ht="14.25" customHeight="1">
      <c r="A2924" s="100">
        <v>37979.0</v>
      </c>
      <c r="B2924" s="100" t="s">
        <v>41132</v>
      </c>
      <c r="C2924" s="100" t="s">
        <v>35740</v>
      </c>
      <c r="D2924" s="100" t="s">
        <v>35741</v>
      </c>
      <c r="E2924" s="103" t="s">
        <v>41133</v>
      </c>
    </row>
    <row r="2925" ht="14.25" customHeight="1">
      <c r="A2925" s="100">
        <v>37980.0</v>
      </c>
      <c r="B2925" s="100" t="s">
        <v>41134</v>
      </c>
      <c r="C2925" s="100" t="s">
        <v>35740</v>
      </c>
      <c r="D2925" s="100" t="s">
        <v>35741</v>
      </c>
      <c r="E2925" s="103" t="s">
        <v>41135</v>
      </c>
    </row>
    <row r="2926" ht="14.25" customHeight="1">
      <c r="A2926" s="100">
        <v>36147.0</v>
      </c>
      <c r="B2926" s="100" t="s">
        <v>41136</v>
      </c>
      <c r="C2926" s="100" t="s">
        <v>36669</v>
      </c>
      <c r="D2926" s="100" t="s">
        <v>35741</v>
      </c>
      <c r="E2926" s="103" t="s">
        <v>41137</v>
      </c>
    </row>
    <row r="2927" ht="14.25" customHeight="1">
      <c r="A2927" s="100">
        <v>12731.0</v>
      </c>
      <c r="B2927" s="100" t="s">
        <v>41138</v>
      </c>
      <c r="C2927" s="100" t="s">
        <v>35740</v>
      </c>
      <c r="D2927" s="100" t="s">
        <v>35741</v>
      </c>
      <c r="E2927" s="103" t="s">
        <v>41139</v>
      </c>
    </row>
    <row r="2928" ht="14.25" customHeight="1">
      <c r="A2928" s="100">
        <v>12723.0</v>
      </c>
      <c r="B2928" s="100" t="s">
        <v>41140</v>
      </c>
      <c r="C2928" s="100" t="s">
        <v>35740</v>
      </c>
      <c r="D2928" s="100" t="s">
        <v>35741</v>
      </c>
      <c r="E2928" s="103" t="s">
        <v>36800</v>
      </c>
    </row>
    <row r="2929" ht="14.25" customHeight="1">
      <c r="A2929" s="100">
        <v>12724.0</v>
      </c>
      <c r="B2929" s="100" t="s">
        <v>41141</v>
      </c>
      <c r="C2929" s="100" t="s">
        <v>35740</v>
      </c>
      <c r="D2929" s="100" t="s">
        <v>35741</v>
      </c>
      <c r="E2929" s="103" t="s">
        <v>37313</v>
      </c>
    </row>
    <row r="2930" ht="14.25" customHeight="1">
      <c r="A2930" s="100">
        <v>12725.0</v>
      </c>
      <c r="B2930" s="100" t="s">
        <v>41142</v>
      </c>
      <c r="C2930" s="100" t="s">
        <v>35740</v>
      </c>
      <c r="D2930" s="100" t="s">
        <v>35741</v>
      </c>
      <c r="E2930" s="103" t="s">
        <v>41143</v>
      </c>
    </row>
    <row r="2931" ht="14.25" customHeight="1">
      <c r="A2931" s="100">
        <v>12726.0</v>
      </c>
      <c r="B2931" s="100" t="s">
        <v>41144</v>
      </c>
      <c r="C2931" s="100" t="s">
        <v>35740</v>
      </c>
      <c r="D2931" s="100" t="s">
        <v>35741</v>
      </c>
      <c r="E2931" s="103" t="s">
        <v>41145</v>
      </c>
    </row>
    <row r="2932" ht="14.25" customHeight="1">
      <c r="A2932" s="100">
        <v>12727.0</v>
      </c>
      <c r="B2932" s="100" t="s">
        <v>41146</v>
      </c>
      <c r="C2932" s="100" t="s">
        <v>35740</v>
      </c>
      <c r="D2932" s="100" t="s">
        <v>35741</v>
      </c>
      <c r="E2932" s="103" t="s">
        <v>41147</v>
      </c>
    </row>
    <row r="2933" ht="14.25" customHeight="1">
      <c r="A2933" s="100">
        <v>12728.0</v>
      </c>
      <c r="B2933" s="100" t="s">
        <v>41148</v>
      </c>
      <c r="C2933" s="100" t="s">
        <v>35740</v>
      </c>
      <c r="D2933" s="100" t="s">
        <v>35741</v>
      </c>
      <c r="E2933" s="103" t="s">
        <v>41149</v>
      </c>
    </row>
    <row r="2934" ht="14.25" customHeight="1">
      <c r="A2934" s="100">
        <v>12729.0</v>
      </c>
      <c r="B2934" s="100" t="s">
        <v>41150</v>
      </c>
      <c r="C2934" s="100" t="s">
        <v>35740</v>
      </c>
      <c r="D2934" s="100" t="s">
        <v>35741</v>
      </c>
      <c r="E2934" s="103" t="s">
        <v>41151</v>
      </c>
    </row>
    <row r="2935" ht="14.25" customHeight="1">
      <c r="A2935" s="100">
        <v>12730.0</v>
      </c>
      <c r="B2935" s="100" t="s">
        <v>41152</v>
      </c>
      <c r="C2935" s="100" t="s">
        <v>35740</v>
      </c>
      <c r="D2935" s="100" t="s">
        <v>35741</v>
      </c>
      <c r="E2935" s="103" t="s">
        <v>41153</v>
      </c>
    </row>
    <row r="2936" ht="14.25" customHeight="1">
      <c r="A2936" s="100">
        <v>3840.0</v>
      </c>
      <c r="B2936" s="100" t="s">
        <v>41154</v>
      </c>
      <c r="C2936" s="100" t="s">
        <v>35740</v>
      </c>
      <c r="D2936" s="100" t="s">
        <v>35767</v>
      </c>
      <c r="E2936" s="103" t="s">
        <v>41155</v>
      </c>
    </row>
    <row r="2937" ht="14.25" customHeight="1">
      <c r="A2937" s="100">
        <v>3838.0</v>
      </c>
      <c r="B2937" s="100" t="s">
        <v>41156</v>
      </c>
      <c r="C2937" s="100" t="s">
        <v>35740</v>
      </c>
      <c r="D2937" s="100" t="s">
        <v>35767</v>
      </c>
      <c r="E2937" s="103" t="s">
        <v>41157</v>
      </c>
    </row>
    <row r="2938" ht="14.25" customHeight="1">
      <c r="A2938" s="100">
        <v>3844.0</v>
      </c>
      <c r="B2938" s="100" t="s">
        <v>41158</v>
      </c>
      <c r="C2938" s="100" t="s">
        <v>35740</v>
      </c>
      <c r="D2938" s="100" t="s">
        <v>35767</v>
      </c>
      <c r="E2938" s="103" t="s">
        <v>41159</v>
      </c>
    </row>
    <row r="2939" ht="14.25" customHeight="1">
      <c r="A2939" s="100">
        <v>3839.0</v>
      </c>
      <c r="B2939" s="100" t="s">
        <v>41160</v>
      </c>
      <c r="C2939" s="100" t="s">
        <v>35740</v>
      </c>
      <c r="D2939" s="100" t="s">
        <v>35767</v>
      </c>
      <c r="E2939" s="103" t="s">
        <v>41161</v>
      </c>
    </row>
    <row r="2940" ht="14.25" customHeight="1">
      <c r="A2940" s="100">
        <v>3843.0</v>
      </c>
      <c r="B2940" s="100" t="s">
        <v>41162</v>
      </c>
      <c r="C2940" s="100" t="s">
        <v>35740</v>
      </c>
      <c r="D2940" s="100" t="s">
        <v>35767</v>
      </c>
      <c r="E2940" s="103" t="s">
        <v>41163</v>
      </c>
    </row>
    <row r="2941" ht="14.25" customHeight="1">
      <c r="A2941" s="100">
        <v>3900.0</v>
      </c>
      <c r="B2941" s="100" t="s">
        <v>41164</v>
      </c>
      <c r="C2941" s="100" t="s">
        <v>35740</v>
      </c>
      <c r="D2941" s="100" t="s">
        <v>35741</v>
      </c>
      <c r="E2941" s="103" t="s">
        <v>41165</v>
      </c>
    </row>
    <row r="2942" ht="14.25" customHeight="1">
      <c r="A2942" s="100">
        <v>3846.0</v>
      </c>
      <c r="B2942" s="100" t="s">
        <v>41166</v>
      </c>
      <c r="C2942" s="100" t="s">
        <v>35740</v>
      </c>
      <c r="D2942" s="100" t="s">
        <v>35741</v>
      </c>
      <c r="E2942" s="103" t="s">
        <v>38400</v>
      </c>
    </row>
    <row r="2943" ht="14.25" customHeight="1">
      <c r="A2943" s="100">
        <v>3886.0</v>
      </c>
      <c r="B2943" s="100" t="s">
        <v>41167</v>
      </c>
      <c r="C2943" s="100" t="s">
        <v>35740</v>
      </c>
      <c r="D2943" s="100" t="s">
        <v>35741</v>
      </c>
      <c r="E2943" s="103" t="s">
        <v>37233</v>
      </c>
    </row>
    <row r="2944" ht="14.25" customHeight="1">
      <c r="A2944" s="100">
        <v>3854.0</v>
      </c>
      <c r="B2944" s="100" t="s">
        <v>41168</v>
      </c>
      <c r="C2944" s="100" t="s">
        <v>35740</v>
      </c>
      <c r="D2944" s="100" t="s">
        <v>35741</v>
      </c>
      <c r="E2944" s="103" t="s">
        <v>37992</v>
      </c>
    </row>
    <row r="2945" ht="14.25" customHeight="1">
      <c r="A2945" s="100">
        <v>3873.0</v>
      </c>
      <c r="B2945" s="100" t="s">
        <v>41169</v>
      </c>
      <c r="C2945" s="100" t="s">
        <v>35740</v>
      </c>
      <c r="D2945" s="100" t="s">
        <v>35741</v>
      </c>
      <c r="E2945" s="103" t="s">
        <v>41170</v>
      </c>
    </row>
    <row r="2946" ht="14.25" customHeight="1">
      <c r="A2946" s="100">
        <v>38021.0</v>
      </c>
      <c r="B2946" s="100" t="s">
        <v>41171</v>
      </c>
      <c r="C2946" s="100" t="s">
        <v>35740</v>
      </c>
      <c r="D2946" s="100" t="s">
        <v>35741</v>
      </c>
      <c r="E2946" s="103" t="s">
        <v>38324</v>
      </c>
    </row>
    <row r="2947" ht="14.25" customHeight="1">
      <c r="A2947" s="100">
        <v>3847.0</v>
      </c>
      <c r="B2947" s="100" t="s">
        <v>41172</v>
      </c>
      <c r="C2947" s="100" t="s">
        <v>35740</v>
      </c>
      <c r="D2947" s="100" t="s">
        <v>35741</v>
      </c>
      <c r="E2947" s="103" t="s">
        <v>37204</v>
      </c>
    </row>
    <row r="2948" ht="14.25" customHeight="1">
      <c r="A2948" s="100">
        <v>38022.0</v>
      </c>
      <c r="B2948" s="100" t="s">
        <v>41173</v>
      </c>
      <c r="C2948" s="100" t="s">
        <v>35740</v>
      </c>
      <c r="D2948" s="100" t="s">
        <v>35741</v>
      </c>
      <c r="E2948" s="103" t="s">
        <v>41174</v>
      </c>
    </row>
    <row r="2949" ht="14.25" customHeight="1">
      <c r="A2949" s="100">
        <v>3833.0</v>
      </c>
      <c r="B2949" s="100" t="s">
        <v>41175</v>
      </c>
      <c r="C2949" s="100" t="s">
        <v>35740</v>
      </c>
      <c r="D2949" s="100" t="s">
        <v>35767</v>
      </c>
      <c r="E2949" s="103" t="s">
        <v>41176</v>
      </c>
    </row>
    <row r="2950" ht="14.25" customHeight="1">
      <c r="A2950" s="100">
        <v>3835.0</v>
      </c>
      <c r="B2950" s="100" t="s">
        <v>41177</v>
      </c>
      <c r="C2950" s="100" t="s">
        <v>35740</v>
      </c>
      <c r="D2950" s="100" t="s">
        <v>35767</v>
      </c>
      <c r="E2950" s="103" t="s">
        <v>41178</v>
      </c>
    </row>
    <row r="2951" ht="14.25" customHeight="1">
      <c r="A2951" s="100">
        <v>3836.0</v>
      </c>
      <c r="B2951" s="100" t="s">
        <v>41179</v>
      </c>
      <c r="C2951" s="100" t="s">
        <v>35740</v>
      </c>
      <c r="D2951" s="100" t="s">
        <v>35767</v>
      </c>
      <c r="E2951" s="103" t="s">
        <v>41180</v>
      </c>
    </row>
    <row r="2952" ht="14.25" customHeight="1">
      <c r="A2952" s="100">
        <v>3830.0</v>
      </c>
      <c r="B2952" s="100" t="s">
        <v>41181</v>
      </c>
      <c r="C2952" s="100" t="s">
        <v>35740</v>
      </c>
      <c r="D2952" s="100" t="s">
        <v>35767</v>
      </c>
      <c r="E2952" s="103" t="s">
        <v>41182</v>
      </c>
    </row>
    <row r="2953" ht="14.25" customHeight="1">
      <c r="A2953" s="100">
        <v>3831.0</v>
      </c>
      <c r="B2953" s="100" t="s">
        <v>41183</v>
      </c>
      <c r="C2953" s="100" t="s">
        <v>35740</v>
      </c>
      <c r="D2953" s="100" t="s">
        <v>35767</v>
      </c>
      <c r="E2953" s="103" t="s">
        <v>41184</v>
      </c>
    </row>
    <row r="2954" ht="14.25" customHeight="1">
      <c r="A2954" s="100">
        <v>37981.0</v>
      </c>
      <c r="B2954" s="100" t="s">
        <v>41185</v>
      </c>
      <c r="C2954" s="100" t="s">
        <v>35740</v>
      </c>
      <c r="D2954" s="100" t="s">
        <v>35741</v>
      </c>
      <c r="E2954" s="103" t="s">
        <v>41186</v>
      </c>
    </row>
    <row r="2955" ht="14.25" customHeight="1">
      <c r="A2955" s="100">
        <v>37982.0</v>
      </c>
      <c r="B2955" s="100" t="s">
        <v>41187</v>
      </c>
      <c r="C2955" s="100" t="s">
        <v>35740</v>
      </c>
      <c r="D2955" s="100" t="s">
        <v>35741</v>
      </c>
      <c r="E2955" s="103" t="s">
        <v>38011</v>
      </c>
    </row>
    <row r="2956" ht="14.25" customHeight="1">
      <c r="A2956" s="100">
        <v>37983.0</v>
      </c>
      <c r="B2956" s="100" t="s">
        <v>41188</v>
      </c>
      <c r="C2956" s="100" t="s">
        <v>35740</v>
      </c>
      <c r="D2956" s="100" t="s">
        <v>35741</v>
      </c>
      <c r="E2956" s="103" t="s">
        <v>41189</v>
      </c>
    </row>
    <row r="2957" ht="14.25" customHeight="1">
      <c r="A2957" s="100">
        <v>37984.0</v>
      </c>
      <c r="B2957" s="100" t="s">
        <v>41190</v>
      </c>
      <c r="C2957" s="100" t="s">
        <v>35740</v>
      </c>
      <c r="D2957" s="100" t="s">
        <v>35741</v>
      </c>
      <c r="E2957" s="103" t="s">
        <v>37340</v>
      </c>
    </row>
    <row r="2958" ht="14.25" customHeight="1">
      <c r="A2958" s="100">
        <v>37985.0</v>
      </c>
      <c r="B2958" s="100" t="s">
        <v>41191</v>
      </c>
      <c r="C2958" s="100" t="s">
        <v>35740</v>
      </c>
      <c r="D2958" s="100" t="s">
        <v>35741</v>
      </c>
      <c r="E2958" s="103" t="s">
        <v>41192</v>
      </c>
    </row>
    <row r="2959" ht="14.25" customHeight="1">
      <c r="A2959" s="100">
        <v>3826.0</v>
      </c>
      <c r="B2959" s="100" t="s">
        <v>41193</v>
      </c>
      <c r="C2959" s="100" t="s">
        <v>35740</v>
      </c>
      <c r="D2959" s="100" t="s">
        <v>35767</v>
      </c>
      <c r="E2959" s="103" t="s">
        <v>41194</v>
      </c>
    </row>
    <row r="2960" ht="14.25" customHeight="1">
      <c r="A2960" s="100">
        <v>3825.0</v>
      </c>
      <c r="B2960" s="100" t="s">
        <v>41195</v>
      </c>
      <c r="C2960" s="100" t="s">
        <v>35740</v>
      </c>
      <c r="D2960" s="100" t="s">
        <v>35767</v>
      </c>
      <c r="E2960" s="103" t="s">
        <v>41196</v>
      </c>
    </row>
    <row r="2961" ht="14.25" customHeight="1">
      <c r="A2961" s="100">
        <v>3827.0</v>
      </c>
      <c r="B2961" s="100" t="s">
        <v>41197</v>
      </c>
      <c r="C2961" s="100" t="s">
        <v>35740</v>
      </c>
      <c r="D2961" s="100" t="s">
        <v>35767</v>
      </c>
      <c r="E2961" s="103" t="s">
        <v>38850</v>
      </c>
    </row>
    <row r="2962" ht="14.25" customHeight="1">
      <c r="A2962" s="100">
        <v>20165.0</v>
      </c>
      <c r="B2962" s="100" t="s">
        <v>41198</v>
      </c>
      <c r="C2962" s="100" t="s">
        <v>35740</v>
      </c>
      <c r="D2962" s="100" t="s">
        <v>35741</v>
      </c>
      <c r="E2962" s="103" t="s">
        <v>41199</v>
      </c>
    </row>
    <row r="2963" ht="14.25" customHeight="1">
      <c r="A2963" s="100">
        <v>20166.0</v>
      </c>
      <c r="B2963" s="100" t="s">
        <v>41200</v>
      </c>
      <c r="C2963" s="100" t="s">
        <v>35740</v>
      </c>
      <c r="D2963" s="100" t="s">
        <v>35741</v>
      </c>
      <c r="E2963" s="103" t="s">
        <v>41201</v>
      </c>
    </row>
    <row r="2964" ht="14.25" customHeight="1">
      <c r="A2964" s="100">
        <v>20164.0</v>
      </c>
      <c r="B2964" s="100" t="s">
        <v>41202</v>
      </c>
      <c r="C2964" s="100" t="s">
        <v>35740</v>
      </c>
      <c r="D2964" s="100" t="s">
        <v>35741</v>
      </c>
      <c r="E2964" s="103" t="s">
        <v>41203</v>
      </c>
    </row>
    <row r="2965" ht="14.25" customHeight="1">
      <c r="A2965" s="100">
        <v>3893.0</v>
      </c>
      <c r="B2965" s="100" t="s">
        <v>41204</v>
      </c>
      <c r="C2965" s="100" t="s">
        <v>35740</v>
      </c>
      <c r="D2965" s="100" t="s">
        <v>35741</v>
      </c>
      <c r="E2965" s="103" t="s">
        <v>41205</v>
      </c>
    </row>
    <row r="2966" ht="14.25" customHeight="1">
      <c r="A2966" s="100">
        <v>3848.0</v>
      </c>
      <c r="B2966" s="100" t="s">
        <v>41206</v>
      </c>
      <c r="C2966" s="100" t="s">
        <v>35740</v>
      </c>
      <c r="D2966" s="100" t="s">
        <v>35741</v>
      </c>
      <c r="E2966" s="103" t="s">
        <v>41207</v>
      </c>
    </row>
    <row r="2967" ht="14.25" customHeight="1">
      <c r="A2967" s="100">
        <v>3895.0</v>
      </c>
      <c r="B2967" s="100" t="s">
        <v>41208</v>
      </c>
      <c r="C2967" s="100" t="s">
        <v>35740</v>
      </c>
      <c r="D2967" s="100" t="s">
        <v>35741</v>
      </c>
      <c r="E2967" s="103" t="s">
        <v>40979</v>
      </c>
    </row>
    <row r="2968" ht="14.25" customHeight="1">
      <c r="A2968" s="100">
        <v>12404.0</v>
      </c>
      <c r="B2968" s="100" t="s">
        <v>41209</v>
      </c>
      <c r="C2968" s="100" t="s">
        <v>35740</v>
      </c>
      <c r="D2968" s="100" t="s">
        <v>35767</v>
      </c>
      <c r="E2968" s="103" t="s">
        <v>41210</v>
      </c>
    </row>
    <row r="2969" ht="14.25" customHeight="1">
      <c r="A2969" s="100">
        <v>3939.0</v>
      </c>
      <c r="B2969" s="100" t="s">
        <v>41211</v>
      </c>
      <c r="C2969" s="100" t="s">
        <v>35740</v>
      </c>
      <c r="D2969" s="100" t="s">
        <v>35767</v>
      </c>
      <c r="E2969" s="103" t="s">
        <v>41212</v>
      </c>
    </row>
    <row r="2970" ht="14.25" customHeight="1">
      <c r="A2970" s="100">
        <v>3911.0</v>
      </c>
      <c r="B2970" s="100" t="s">
        <v>41213</v>
      </c>
      <c r="C2970" s="100" t="s">
        <v>35740</v>
      </c>
      <c r="D2970" s="100" t="s">
        <v>35767</v>
      </c>
      <c r="E2970" s="103" t="s">
        <v>41214</v>
      </c>
    </row>
    <row r="2971" ht="14.25" customHeight="1">
      <c r="A2971" s="100">
        <v>3908.0</v>
      </c>
      <c r="B2971" s="100" t="s">
        <v>41215</v>
      </c>
      <c r="C2971" s="100" t="s">
        <v>35740</v>
      </c>
      <c r="D2971" s="100" t="s">
        <v>35767</v>
      </c>
      <c r="E2971" s="103" t="s">
        <v>37348</v>
      </c>
    </row>
    <row r="2972" ht="14.25" customHeight="1">
      <c r="A2972" s="100">
        <v>3910.0</v>
      </c>
      <c r="B2972" s="100" t="s">
        <v>41216</v>
      </c>
      <c r="C2972" s="100" t="s">
        <v>35740</v>
      </c>
      <c r="D2972" s="100" t="s">
        <v>35767</v>
      </c>
      <c r="E2972" s="103" t="s">
        <v>41217</v>
      </c>
    </row>
    <row r="2973" ht="14.25" customHeight="1">
      <c r="A2973" s="100">
        <v>3913.0</v>
      </c>
      <c r="B2973" s="100" t="s">
        <v>41218</v>
      </c>
      <c r="C2973" s="100" t="s">
        <v>35740</v>
      </c>
      <c r="D2973" s="100" t="s">
        <v>35767</v>
      </c>
      <c r="E2973" s="103" t="s">
        <v>41219</v>
      </c>
    </row>
    <row r="2974" ht="14.25" customHeight="1">
      <c r="A2974" s="100">
        <v>3912.0</v>
      </c>
      <c r="B2974" s="100" t="s">
        <v>41220</v>
      </c>
      <c r="C2974" s="100" t="s">
        <v>35740</v>
      </c>
      <c r="D2974" s="100" t="s">
        <v>35767</v>
      </c>
      <c r="E2974" s="103" t="s">
        <v>41221</v>
      </c>
    </row>
    <row r="2975" ht="14.25" customHeight="1">
      <c r="A2975" s="100">
        <v>3909.0</v>
      </c>
      <c r="B2975" s="100" t="s">
        <v>41222</v>
      </c>
      <c r="C2975" s="100" t="s">
        <v>35740</v>
      </c>
      <c r="D2975" s="100" t="s">
        <v>35767</v>
      </c>
      <c r="E2975" s="103" t="s">
        <v>41223</v>
      </c>
    </row>
    <row r="2976" ht="14.25" customHeight="1">
      <c r="A2976" s="100">
        <v>3914.0</v>
      </c>
      <c r="B2976" s="100" t="s">
        <v>41224</v>
      </c>
      <c r="C2976" s="100" t="s">
        <v>35740</v>
      </c>
      <c r="D2976" s="100" t="s">
        <v>35767</v>
      </c>
      <c r="E2976" s="103" t="s">
        <v>41225</v>
      </c>
    </row>
    <row r="2977" ht="14.25" customHeight="1">
      <c r="A2977" s="100">
        <v>3915.0</v>
      </c>
      <c r="B2977" s="100" t="s">
        <v>41226</v>
      </c>
      <c r="C2977" s="100" t="s">
        <v>35740</v>
      </c>
      <c r="D2977" s="100" t="s">
        <v>35767</v>
      </c>
      <c r="E2977" s="103" t="s">
        <v>41227</v>
      </c>
    </row>
    <row r="2978" ht="14.25" customHeight="1">
      <c r="A2978" s="100">
        <v>3916.0</v>
      </c>
      <c r="B2978" s="100" t="s">
        <v>41228</v>
      </c>
      <c r="C2978" s="100" t="s">
        <v>35740</v>
      </c>
      <c r="D2978" s="100" t="s">
        <v>35767</v>
      </c>
      <c r="E2978" s="103" t="s">
        <v>41229</v>
      </c>
    </row>
    <row r="2979" ht="14.25" customHeight="1">
      <c r="A2979" s="100">
        <v>3917.0</v>
      </c>
      <c r="B2979" s="100" t="s">
        <v>41230</v>
      </c>
      <c r="C2979" s="100" t="s">
        <v>35740</v>
      </c>
      <c r="D2979" s="100" t="s">
        <v>35767</v>
      </c>
      <c r="E2979" s="103" t="s">
        <v>41231</v>
      </c>
    </row>
    <row r="2980" ht="14.25" customHeight="1">
      <c r="A2980" s="100">
        <v>1904.0</v>
      </c>
      <c r="B2980" s="100" t="s">
        <v>41232</v>
      </c>
      <c r="C2980" s="100" t="s">
        <v>35740</v>
      </c>
      <c r="D2980" s="100" t="s">
        <v>35741</v>
      </c>
      <c r="E2980" s="103" t="s">
        <v>35842</v>
      </c>
    </row>
    <row r="2981" ht="14.25" customHeight="1">
      <c r="A2981" s="100">
        <v>1899.0</v>
      </c>
      <c r="B2981" s="100" t="s">
        <v>41233</v>
      </c>
      <c r="C2981" s="100" t="s">
        <v>35740</v>
      </c>
      <c r="D2981" s="100" t="s">
        <v>35741</v>
      </c>
      <c r="E2981" s="103" t="s">
        <v>36536</v>
      </c>
    </row>
    <row r="2982" ht="14.25" customHeight="1">
      <c r="A2982" s="100">
        <v>1900.0</v>
      </c>
      <c r="B2982" s="100" t="s">
        <v>41234</v>
      </c>
      <c r="C2982" s="100" t="s">
        <v>35740</v>
      </c>
      <c r="D2982" s="100" t="s">
        <v>35741</v>
      </c>
      <c r="E2982" s="103" t="s">
        <v>36189</v>
      </c>
    </row>
    <row r="2983" ht="14.25" customHeight="1">
      <c r="A2983" s="100">
        <v>12407.0</v>
      </c>
      <c r="B2983" s="100" t="s">
        <v>41235</v>
      </c>
      <c r="C2983" s="100" t="s">
        <v>35740</v>
      </c>
      <c r="D2983" s="100" t="s">
        <v>35767</v>
      </c>
      <c r="E2983" s="103" t="s">
        <v>41236</v>
      </c>
    </row>
    <row r="2984" ht="14.25" customHeight="1">
      <c r="A2984" s="100">
        <v>12408.0</v>
      </c>
      <c r="B2984" s="100" t="s">
        <v>41237</v>
      </c>
      <c r="C2984" s="100" t="s">
        <v>35740</v>
      </c>
      <c r="D2984" s="100" t="s">
        <v>35767</v>
      </c>
      <c r="E2984" s="103" t="s">
        <v>41238</v>
      </c>
    </row>
    <row r="2985" ht="14.25" customHeight="1">
      <c r="A2985" s="100">
        <v>12409.0</v>
      </c>
      <c r="B2985" s="100" t="s">
        <v>41239</v>
      </c>
      <c r="C2985" s="100" t="s">
        <v>35740</v>
      </c>
      <c r="D2985" s="100" t="s">
        <v>35767</v>
      </c>
      <c r="E2985" s="103" t="s">
        <v>41238</v>
      </c>
    </row>
    <row r="2986" ht="14.25" customHeight="1">
      <c r="A2986" s="100">
        <v>12410.0</v>
      </c>
      <c r="B2986" s="100" t="s">
        <v>41240</v>
      </c>
      <c r="C2986" s="100" t="s">
        <v>35740</v>
      </c>
      <c r="D2986" s="100" t="s">
        <v>35767</v>
      </c>
      <c r="E2986" s="103" t="s">
        <v>41241</v>
      </c>
    </row>
    <row r="2987" ht="14.25" customHeight="1">
      <c r="A2987" s="100">
        <v>3936.0</v>
      </c>
      <c r="B2987" s="100" t="s">
        <v>41242</v>
      </c>
      <c r="C2987" s="100" t="s">
        <v>35740</v>
      </c>
      <c r="D2987" s="100" t="s">
        <v>35767</v>
      </c>
      <c r="E2987" s="103" t="s">
        <v>41243</v>
      </c>
    </row>
    <row r="2988" ht="14.25" customHeight="1">
      <c r="A2988" s="100">
        <v>3922.0</v>
      </c>
      <c r="B2988" s="100" t="s">
        <v>41244</v>
      </c>
      <c r="C2988" s="100" t="s">
        <v>35740</v>
      </c>
      <c r="D2988" s="100" t="s">
        <v>35767</v>
      </c>
      <c r="E2988" s="103" t="s">
        <v>36066</v>
      </c>
    </row>
    <row r="2989" ht="14.25" customHeight="1">
      <c r="A2989" s="100">
        <v>3924.0</v>
      </c>
      <c r="B2989" s="100" t="s">
        <v>41245</v>
      </c>
      <c r="C2989" s="100" t="s">
        <v>35740</v>
      </c>
      <c r="D2989" s="100" t="s">
        <v>35767</v>
      </c>
      <c r="E2989" s="103" t="s">
        <v>41243</v>
      </c>
    </row>
    <row r="2990" ht="14.25" customHeight="1">
      <c r="A2990" s="100">
        <v>3923.0</v>
      </c>
      <c r="B2990" s="100" t="s">
        <v>41246</v>
      </c>
      <c r="C2990" s="100" t="s">
        <v>35740</v>
      </c>
      <c r="D2990" s="100" t="s">
        <v>35767</v>
      </c>
      <c r="E2990" s="103" t="s">
        <v>41243</v>
      </c>
    </row>
    <row r="2991" ht="14.25" customHeight="1">
      <c r="A2991" s="100">
        <v>3937.0</v>
      </c>
      <c r="B2991" s="100" t="s">
        <v>41247</v>
      </c>
      <c r="C2991" s="100" t="s">
        <v>35740</v>
      </c>
      <c r="D2991" s="100" t="s">
        <v>35767</v>
      </c>
      <c r="E2991" s="103" t="s">
        <v>38550</v>
      </c>
    </row>
    <row r="2992" ht="14.25" customHeight="1">
      <c r="A2992" s="100">
        <v>3921.0</v>
      </c>
      <c r="B2992" s="100" t="s">
        <v>41248</v>
      </c>
      <c r="C2992" s="100" t="s">
        <v>35740</v>
      </c>
      <c r="D2992" s="100" t="s">
        <v>35767</v>
      </c>
      <c r="E2992" s="103" t="s">
        <v>41249</v>
      </c>
    </row>
    <row r="2993" ht="14.25" customHeight="1">
      <c r="A2993" s="100">
        <v>3920.0</v>
      </c>
      <c r="B2993" s="100" t="s">
        <v>41250</v>
      </c>
      <c r="C2993" s="100" t="s">
        <v>35740</v>
      </c>
      <c r="D2993" s="100" t="s">
        <v>35767</v>
      </c>
      <c r="E2993" s="103" t="s">
        <v>38550</v>
      </c>
    </row>
    <row r="2994" ht="14.25" customHeight="1">
      <c r="A2994" s="100">
        <v>3938.0</v>
      </c>
      <c r="B2994" s="100" t="s">
        <v>41251</v>
      </c>
      <c r="C2994" s="100" t="s">
        <v>35740</v>
      </c>
      <c r="D2994" s="100" t="s">
        <v>35767</v>
      </c>
      <c r="E2994" s="103" t="s">
        <v>41252</v>
      </c>
    </row>
    <row r="2995" ht="14.25" customHeight="1">
      <c r="A2995" s="100">
        <v>3919.0</v>
      </c>
      <c r="B2995" s="100" t="s">
        <v>41253</v>
      </c>
      <c r="C2995" s="100" t="s">
        <v>35740</v>
      </c>
      <c r="D2995" s="100" t="s">
        <v>35767</v>
      </c>
      <c r="E2995" s="103" t="s">
        <v>41254</v>
      </c>
    </row>
    <row r="2996" ht="14.25" customHeight="1">
      <c r="A2996" s="100">
        <v>3927.0</v>
      </c>
      <c r="B2996" s="100" t="s">
        <v>41255</v>
      </c>
      <c r="C2996" s="100" t="s">
        <v>35740</v>
      </c>
      <c r="D2996" s="100" t="s">
        <v>35767</v>
      </c>
      <c r="E2996" s="103" t="s">
        <v>41256</v>
      </c>
    </row>
    <row r="2997" ht="14.25" customHeight="1">
      <c r="A2997" s="100">
        <v>3928.0</v>
      </c>
      <c r="B2997" s="100" t="s">
        <v>41257</v>
      </c>
      <c r="C2997" s="100" t="s">
        <v>35740</v>
      </c>
      <c r="D2997" s="100" t="s">
        <v>35767</v>
      </c>
      <c r="E2997" s="103" t="s">
        <v>41256</v>
      </c>
    </row>
    <row r="2998" ht="14.25" customHeight="1">
      <c r="A2998" s="100">
        <v>3926.0</v>
      </c>
      <c r="B2998" s="100" t="s">
        <v>41258</v>
      </c>
      <c r="C2998" s="100" t="s">
        <v>35740</v>
      </c>
      <c r="D2998" s="100" t="s">
        <v>35767</v>
      </c>
      <c r="E2998" s="103" t="s">
        <v>41259</v>
      </c>
    </row>
    <row r="2999" ht="14.25" customHeight="1">
      <c r="A2999" s="100">
        <v>3935.0</v>
      </c>
      <c r="B2999" s="100" t="s">
        <v>41260</v>
      </c>
      <c r="C2999" s="100" t="s">
        <v>35740</v>
      </c>
      <c r="D2999" s="100" t="s">
        <v>35767</v>
      </c>
      <c r="E2999" s="103" t="s">
        <v>41259</v>
      </c>
    </row>
    <row r="3000" ht="14.25" customHeight="1">
      <c r="A3000" s="100">
        <v>3925.0</v>
      </c>
      <c r="B3000" s="100" t="s">
        <v>41261</v>
      </c>
      <c r="C3000" s="100" t="s">
        <v>35740</v>
      </c>
      <c r="D3000" s="100" t="s">
        <v>35767</v>
      </c>
      <c r="E3000" s="103" t="s">
        <v>41259</v>
      </c>
    </row>
    <row r="3001" ht="14.25" customHeight="1">
      <c r="A3001" s="100">
        <v>12406.0</v>
      </c>
      <c r="B3001" s="100" t="s">
        <v>41262</v>
      </c>
      <c r="C3001" s="100" t="s">
        <v>35740</v>
      </c>
      <c r="D3001" s="100" t="s">
        <v>35767</v>
      </c>
      <c r="E3001" s="103" t="s">
        <v>41263</v>
      </c>
    </row>
    <row r="3002" ht="14.25" customHeight="1">
      <c r="A3002" s="100">
        <v>3929.0</v>
      </c>
      <c r="B3002" s="100" t="s">
        <v>41264</v>
      </c>
      <c r="C3002" s="100" t="s">
        <v>35740</v>
      </c>
      <c r="D3002" s="100" t="s">
        <v>35767</v>
      </c>
      <c r="E3002" s="103" t="s">
        <v>41265</v>
      </c>
    </row>
    <row r="3003" ht="14.25" customHeight="1">
      <c r="A3003" s="100">
        <v>3931.0</v>
      </c>
      <c r="B3003" s="100" t="s">
        <v>41266</v>
      </c>
      <c r="C3003" s="100" t="s">
        <v>35740</v>
      </c>
      <c r="D3003" s="100" t="s">
        <v>35767</v>
      </c>
      <c r="E3003" s="103" t="s">
        <v>41265</v>
      </c>
    </row>
    <row r="3004" ht="14.25" customHeight="1">
      <c r="A3004" s="100">
        <v>3930.0</v>
      </c>
      <c r="B3004" s="100" t="s">
        <v>41267</v>
      </c>
      <c r="C3004" s="100" t="s">
        <v>35740</v>
      </c>
      <c r="D3004" s="100" t="s">
        <v>35767</v>
      </c>
      <c r="E3004" s="103" t="s">
        <v>41265</v>
      </c>
    </row>
    <row r="3005" ht="14.25" customHeight="1">
      <c r="A3005" s="100">
        <v>3932.0</v>
      </c>
      <c r="B3005" s="100" t="s">
        <v>41268</v>
      </c>
      <c r="C3005" s="100" t="s">
        <v>35740</v>
      </c>
      <c r="D3005" s="100" t="s">
        <v>35767</v>
      </c>
      <c r="E3005" s="103" t="s">
        <v>41269</v>
      </c>
    </row>
    <row r="3006" ht="14.25" customHeight="1">
      <c r="A3006" s="100">
        <v>3933.0</v>
      </c>
      <c r="B3006" s="100" t="s">
        <v>41270</v>
      </c>
      <c r="C3006" s="100" t="s">
        <v>35740</v>
      </c>
      <c r="D3006" s="100" t="s">
        <v>35767</v>
      </c>
      <c r="E3006" s="103" t="s">
        <v>41269</v>
      </c>
    </row>
    <row r="3007" ht="14.25" customHeight="1">
      <c r="A3007" s="100">
        <v>3934.0</v>
      </c>
      <c r="B3007" s="100" t="s">
        <v>41271</v>
      </c>
      <c r="C3007" s="100" t="s">
        <v>35740</v>
      </c>
      <c r="D3007" s="100" t="s">
        <v>35767</v>
      </c>
      <c r="E3007" s="103" t="s">
        <v>41269</v>
      </c>
    </row>
    <row r="3008" ht="14.25" customHeight="1">
      <c r="A3008" s="100">
        <v>40355.0</v>
      </c>
      <c r="B3008" s="100" t="s">
        <v>41272</v>
      </c>
      <c r="C3008" s="100" t="s">
        <v>35740</v>
      </c>
      <c r="D3008" s="100" t="s">
        <v>35741</v>
      </c>
      <c r="E3008" s="103" t="s">
        <v>38438</v>
      </c>
    </row>
    <row r="3009" ht="14.25" customHeight="1">
      <c r="A3009" s="100">
        <v>40364.0</v>
      </c>
      <c r="B3009" s="100" t="s">
        <v>41273</v>
      </c>
      <c r="C3009" s="100" t="s">
        <v>35740</v>
      </c>
      <c r="D3009" s="100" t="s">
        <v>35741</v>
      </c>
      <c r="E3009" s="103" t="s">
        <v>41274</v>
      </c>
    </row>
    <row r="3010" ht="14.25" customHeight="1">
      <c r="A3010" s="100">
        <v>40361.0</v>
      </c>
      <c r="B3010" s="100" t="s">
        <v>41275</v>
      </c>
      <c r="C3010" s="100" t="s">
        <v>35740</v>
      </c>
      <c r="D3010" s="100" t="s">
        <v>35741</v>
      </c>
      <c r="E3010" s="103" t="s">
        <v>38162</v>
      </c>
    </row>
    <row r="3011" ht="14.25" customHeight="1">
      <c r="A3011" s="100">
        <v>40358.0</v>
      </c>
      <c r="B3011" s="100" t="s">
        <v>41276</v>
      </c>
      <c r="C3011" s="100" t="s">
        <v>35740</v>
      </c>
      <c r="D3011" s="100" t="s">
        <v>35741</v>
      </c>
      <c r="E3011" s="103" t="s">
        <v>41277</v>
      </c>
    </row>
    <row r="3012" ht="14.25" customHeight="1">
      <c r="A3012" s="100">
        <v>40370.0</v>
      </c>
      <c r="B3012" s="100" t="s">
        <v>41278</v>
      </c>
      <c r="C3012" s="100" t="s">
        <v>35740</v>
      </c>
      <c r="D3012" s="100" t="s">
        <v>35741</v>
      </c>
      <c r="E3012" s="103" t="s">
        <v>41279</v>
      </c>
    </row>
    <row r="3013" ht="14.25" customHeight="1">
      <c r="A3013" s="100">
        <v>40367.0</v>
      </c>
      <c r="B3013" s="100" t="s">
        <v>41280</v>
      </c>
      <c r="C3013" s="100" t="s">
        <v>35740</v>
      </c>
      <c r="D3013" s="100" t="s">
        <v>35741</v>
      </c>
      <c r="E3013" s="103" t="s">
        <v>41281</v>
      </c>
    </row>
    <row r="3014" ht="14.25" customHeight="1">
      <c r="A3014" s="100">
        <v>40373.0</v>
      </c>
      <c r="B3014" s="100" t="s">
        <v>41282</v>
      </c>
      <c r="C3014" s="100" t="s">
        <v>35740</v>
      </c>
      <c r="D3014" s="100" t="s">
        <v>35741</v>
      </c>
      <c r="E3014" s="103" t="s">
        <v>41283</v>
      </c>
    </row>
    <row r="3015" ht="14.25" customHeight="1">
      <c r="A3015" s="100">
        <v>38947.0</v>
      </c>
      <c r="B3015" s="100" t="s">
        <v>41284</v>
      </c>
      <c r="C3015" s="100" t="s">
        <v>35740</v>
      </c>
      <c r="D3015" s="100" t="s">
        <v>35767</v>
      </c>
      <c r="E3015" s="103" t="s">
        <v>41285</v>
      </c>
    </row>
    <row r="3016" ht="14.25" customHeight="1">
      <c r="A3016" s="100">
        <v>38948.0</v>
      </c>
      <c r="B3016" s="100" t="s">
        <v>41286</v>
      </c>
      <c r="C3016" s="100" t="s">
        <v>35740</v>
      </c>
      <c r="D3016" s="100" t="s">
        <v>35767</v>
      </c>
      <c r="E3016" s="103" t="s">
        <v>41287</v>
      </c>
    </row>
    <row r="3017" ht="14.25" customHeight="1">
      <c r="A3017" s="100">
        <v>38949.0</v>
      </c>
      <c r="B3017" s="100" t="s">
        <v>41288</v>
      </c>
      <c r="C3017" s="100" t="s">
        <v>35740</v>
      </c>
      <c r="D3017" s="100" t="s">
        <v>35767</v>
      </c>
      <c r="E3017" s="103" t="s">
        <v>41289</v>
      </c>
    </row>
    <row r="3018" ht="14.25" customHeight="1">
      <c r="A3018" s="100">
        <v>38951.0</v>
      </c>
      <c r="B3018" s="100" t="s">
        <v>41290</v>
      </c>
      <c r="C3018" s="100" t="s">
        <v>35740</v>
      </c>
      <c r="D3018" s="100" t="s">
        <v>35767</v>
      </c>
      <c r="E3018" s="103" t="s">
        <v>41291</v>
      </c>
    </row>
    <row r="3019" ht="14.25" customHeight="1">
      <c r="A3019" s="100">
        <v>39312.0</v>
      </c>
      <c r="B3019" s="100" t="s">
        <v>41292</v>
      </c>
      <c r="C3019" s="100" t="s">
        <v>35740</v>
      </c>
      <c r="D3019" s="100" t="s">
        <v>35767</v>
      </c>
      <c r="E3019" s="103" t="s">
        <v>41293</v>
      </c>
    </row>
    <row r="3020" ht="14.25" customHeight="1">
      <c r="A3020" s="100">
        <v>39313.0</v>
      </c>
      <c r="B3020" s="100" t="s">
        <v>41294</v>
      </c>
      <c r="C3020" s="100" t="s">
        <v>35740</v>
      </c>
      <c r="D3020" s="100" t="s">
        <v>35767</v>
      </c>
      <c r="E3020" s="103" t="s">
        <v>38470</v>
      </c>
    </row>
    <row r="3021" ht="14.25" customHeight="1">
      <c r="A3021" s="100">
        <v>38950.0</v>
      </c>
      <c r="B3021" s="100" t="s">
        <v>41295</v>
      </c>
      <c r="C3021" s="100" t="s">
        <v>35740</v>
      </c>
      <c r="D3021" s="100" t="s">
        <v>35767</v>
      </c>
      <c r="E3021" s="103" t="s">
        <v>41296</v>
      </c>
    </row>
    <row r="3022" ht="14.25" customHeight="1">
      <c r="A3022" s="100">
        <v>39314.0</v>
      </c>
      <c r="B3022" s="100" t="s">
        <v>41297</v>
      </c>
      <c r="C3022" s="100" t="s">
        <v>35740</v>
      </c>
      <c r="D3022" s="100" t="s">
        <v>35767</v>
      </c>
      <c r="E3022" s="103" t="s">
        <v>41298</v>
      </c>
    </row>
    <row r="3023" ht="14.25" customHeight="1">
      <c r="A3023" s="100">
        <v>3907.0</v>
      </c>
      <c r="B3023" s="100" t="s">
        <v>41299</v>
      </c>
      <c r="C3023" s="100" t="s">
        <v>35740</v>
      </c>
      <c r="D3023" s="100" t="s">
        <v>35741</v>
      </c>
      <c r="E3023" s="103" t="s">
        <v>40692</v>
      </c>
    </row>
    <row r="3024" ht="14.25" customHeight="1">
      <c r="A3024" s="100">
        <v>3889.0</v>
      </c>
      <c r="B3024" s="100" t="s">
        <v>41300</v>
      </c>
      <c r="C3024" s="100" t="s">
        <v>35740</v>
      </c>
      <c r="D3024" s="100" t="s">
        <v>35741</v>
      </c>
      <c r="E3024" s="103" t="s">
        <v>41301</v>
      </c>
    </row>
    <row r="3025" ht="14.25" customHeight="1">
      <c r="A3025" s="100">
        <v>3868.0</v>
      </c>
      <c r="B3025" s="100" t="s">
        <v>41302</v>
      </c>
      <c r="C3025" s="100" t="s">
        <v>35740</v>
      </c>
      <c r="D3025" s="100" t="s">
        <v>35741</v>
      </c>
      <c r="E3025" s="103" t="s">
        <v>39955</v>
      </c>
    </row>
    <row r="3026" ht="14.25" customHeight="1">
      <c r="A3026" s="100">
        <v>3869.0</v>
      </c>
      <c r="B3026" s="100" t="s">
        <v>41303</v>
      </c>
      <c r="C3026" s="100" t="s">
        <v>35740</v>
      </c>
      <c r="D3026" s="100" t="s">
        <v>35741</v>
      </c>
      <c r="E3026" s="103" t="s">
        <v>40543</v>
      </c>
    </row>
    <row r="3027" ht="14.25" customHeight="1">
      <c r="A3027" s="100">
        <v>3872.0</v>
      </c>
      <c r="B3027" s="100" t="s">
        <v>41304</v>
      </c>
      <c r="C3027" s="100" t="s">
        <v>35740</v>
      </c>
      <c r="D3027" s="100" t="s">
        <v>35741</v>
      </c>
      <c r="E3027" s="103" t="s">
        <v>41305</v>
      </c>
    </row>
    <row r="3028" ht="14.25" customHeight="1">
      <c r="A3028" s="100">
        <v>3850.0</v>
      </c>
      <c r="B3028" s="100" t="s">
        <v>41306</v>
      </c>
      <c r="C3028" s="100" t="s">
        <v>35740</v>
      </c>
      <c r="D3028" s="100" t="s">
        <v>35741</v>
      </c>
      <c r="E3028" s="103" t="s">
        <v>41307</v>
      </c>
    </row>
    <row r="3029" ht="14.25" customHeight="1">
      <c r="A3029" s="100">
        <v>38023.0</v>
      </c>
      <c r="B3029" s="100" t="s">
        <v>41308</v>
      </c>
      <c r="C3029" s="100" t="s">
        <v>35740</v>
      </c>
      <c r="D3029" s="100" t="s">
        <v>35741</v>
      </c>
      <c r="E3029" s="103" t="s">
        <v>39759</v>
      </c>
    </row>
    <row r="3030" ht="14.25" customHeight="1">
      <c r="A3030" s="100">
        <v>37986.0</v>
      </c>
      <c r="B3030" s="100" t="s">
        <v>41309</v>
      </c>
      <c r="C3030" s="100" t="s">
        <v>35740</v>
      </c>
      <c r="D3030" s="100" t="s">
        <v>35741</v>
      </c>
      <c r="E3030" s="103" t="s">
        <v>36475</v>
      </c>
    </row>
    <row r="3031" ht="14.25" customHeight="1">
      <c r="A3031" s="100">
        <v>37987.0</v>
      </c>
      <c r="B3031" s="100" t="s">
        <v>41310</v>
      </c>
      <c r="C3031" s="100" t="s">
        <v>35740</v>
      </c>
      <c r="D3031" s="100" t="s">
        <v>35741</v>
      </c>
      <c r="E3031" s="103" t="s">
        <v>41311</v>
      </c>
    </row>
    <row r="3032" ht="14.25" customHeight="1">
      <c r="A3032" s="100">
        <v>37988.0</v>
      </c>
      <c r="B3032" s="100" t="s">
        <v>41312</v>
      </c>
      <c r="C3032" s="100" t="s">
        <v>35740</v>
      </c>
      <c r="D3032" s="100" t="s">
        <v>35741</v>
      </c>
      <c r="E3032" s="103" t="s">
        <v>41313</v>
      </c>
    </row>
    <row r="3033" ht="14.25" customHeight="1">
      <c r="A3033" s="100">
        <v>21120.0</v>
      </c>
      <c r="B3033" s="100" t="s">
        <v>41314</v>
      </c>
      <c r="C3033" s="100" t="s">
        <v>35740</v>
      </c>
      <c r="D3033" s="100" t="s">
        <v>35741</v>
      </c>
      <c r="E3033" s="103" t="s">
        <v>41315</v>
      </c>
    </row>
    <row r="3034" ht="14.25" customHeight="1">
      <c r="A3034" s="100">
        <v>39318.0</v>
      </c>
      <c r="B3034" s="100" t="s">
        <v>41316</v>
      </c>
      <c r="C3034" s="100" t="s">
        <v>35740</v>
      </c>
      <c r="D3034" s="100" t="s">
        <v>35741</v>
      </c>
      <c r="E3034" s="103" t="s">
        <v>38139</v>
      </c>
    </row>
    <row r="3035" ht="14.25" customHeight="1">
      <c r="A3035" s="100">
        <v>20162.0</v>
      </c>
      <c r="B3035" s="100" t="s">
        <v>41317</v>
      </c>
      <c r="C3035" s="100" t="s">
        <v>35740</v>
      </c>
      <c r="D3035" s="100" t="s">
        <v>35741</v>
      </c>
      <c r="E3035" s="103" t="s">
        <v>41318</v>
      </c>
    </row>
    <row r="3036" ht="14.25" customHeight="1">
      <c r="A3036" s="100">
        <v>40366.0</v>
      </c>
      <c r="B3036" s="100" t="s">
        <v>41319</v>
      </c>
      <c r="C3036" s="100" t="s">
        <v>35740</v>
      </c>
      <c r="D3036" s="100" t="s">
        <v>35741</v>
      </c>
      <c r="E3036" s="103" t="s">
        <v>41320</v>
      </c>
    </row>
    <row r="3037" ht="14.25" customHeight="1">
      <c r="A3037" s="100">
        <v>40363.0</v>
      </c>
      <c r="B3037" s="100" t="s">
        <v>41321</v>
      </c>
      <c r="C3037" s="100" t="s">
        <v>35740</v>
      </c>
      <c r="D3037" s="100" t="s">
        <v>35741</v>
      </c>
      <c r="E3037" s="103" t="s">
        <v>39492</v>
      </c>
    </row>
    <row r="3038" ht="14.25" customHeight="1">
      <c r="A3038" s="100">
        <v>40354.0</v>
      </c>
      <c r="B3038" s="100" t="s">
        <v>41322</v>
      </c>
      <c r="C3038" s="100" t="s">
        <v>35740</v>
      </c>
      <c r="D3038" s="100" t="s">
        <v>35737</v>
      </c>
      <c r="E3038" s="103" t="s">
        <v>41127</v>
      </c>
    </row>
    <row r="3039" ht="14.25" customHeight="1">
      <c r="A3039" s="100">
        <v>40360.0</v>
      </c>
      <c r="B3039" s="100" t="s">
        <v>41323</v>
      </c>
      <c r="C3039" s="100" t="s">
        <v>35740</v>
      </c>
      <c r="D3039" s="100" t="s">
        <v>35741</v>
      </c>
      <c r="E3039" s="103" t="s">
        <v>37093</v>
      </c>
    </row>
    <row r="3040" ht="14.25" customHeight="1">
      <c r="A3040" s="100">
        <v>40372.0</v>
      </c>
      <c r="B3040" s="100" t="s">
        <v>41324</v>
      </c>
      <c r="C3040" s="100" t="s">
        <v>35740</v>
      </c>
      <c r="D3040" s="100" t="s">
        <v>35741</v>
      </c>
      <c r="E3040" s="103" t="s">
        <v>41325</v>
      </c>
    </row>
    <row r="3041" ht="14.25" customHeight="1">
      <c r="A3041" s="100">
        <v>40369.0</v>
      </c>
      <c r="B3041" s="100" t="s">
        <v>41326</v>
      </c>
      <c r="C3041" s="100" t="s">
        <v>35740</v>
      </c>
      <c r="D3041" s="100" t="s">
        <v>35741</v>
      </c>
      <c r="E3041" s="103" t="s">
        <v>41327</v>
      </c>
    </row>
    <row r="3042" ht="14.25" customHeight="1">
      <c r="A3042" s="100">
        <v>40357.0</v>
      </c>
      <c r="B3042" s="100" t="s">
        <v>41328</v>
      </c>
      <c r="C3042" s="100" t="s">
        <v>35740</v>
      </c>
      <c r="D3042" s="100" t="s">
        <v>35741</v>
      </c>
      <c r="E3042" s="103" t="s">
        <v>41277</v>
      </c>
    </row>
    <row r="3043" ht="14.25" customHeight="1">
      <c r="A3043" s="100">
        <v>40375.0</v>
      </c>
      <c r="B3043" s="100" t="s">
        <v>41329</v>
      </c>
      <c r="C3043" s="100" t="s">
        <v>35740</v>
      </c>
      <c r="D3043" s="100" t="s">
        <v>35741</v>
      </c>
      <c r="E3043" s="103" t="s">
        <v>41330</v>
      </c>
    </row>
    <row r="3044" ht="14.25" customHeight="1">
      <c r="A3044" s="100">
        <v>1893.0</v>
      </c>
      <c r="B3044" s="100" t="s">
        <v>41331</v>
      </c>
      <c r="C3044" s="100" t="s">
        <v>35740</v>
      </c>
      <c r="D3044" s="100" t="s">
        <v>35741</v>
      </c>
      <c r="E3044" s="103" t="s">
        <v>35969</v>
      </c>
    </row>
    <row r="3045" ht="14.25" customHeight="1">
      <c r="A3045" s="100">
        <v>1902.0</v>
      </c>
      <c r="B3045" s="100" t="s">
        <v>41332</v>
      </c>
      <c r="C3045" s="100" t="s">
        <v>35740</v>
      </c>
      <c r="D3045" s="100" t="s">
        <v>35741</v>
      </c>
      <c r="E3045" s="103" t="s">
        <v>37786</v>
      </c>
    </row>
    <row r="3046" ht="14.25" customHeight="1">
      <c r="A3046" s="100">
        <v>1901.0</v>
      </c>
      <c r="B3046" s="100" t="s">
        <v>41333</v>
      </c>
      <c r="C3046" s="100" t="s">
        <v>35740</v>
      </c>
      <c r="D3046" s="100" t="s">
        <v>35741</v>
      </c>
      <c r="E3046" s="103" t="s">
        <v>37688</v>
      </c>
    </row>
    <row r="3047" ht="14.25" customHeight="1">
      <c r="A3047" s="100">
        <v>1892.0</v>
      </c>
      <c r="B3047" s="100" t="s">
        <v>41334</v>
      </c>
      <c r="C3047" s="100" t="s">
        <v>35740</v>
      </c>
      <c r="D3047" s="100" t="s">
        <v>35741</v>
      </c>
      <c r="E3047" s="103" t="s">
        <v>36187</v>
      </c>
    </row>
    <row r="3048" ht="14.25" customHeight="1">
      <c r="A3048" s="100">
        <v>1907.0</v>
      </c>
      <c r="B3048" s="100" t="s">
        <v>41335</v>
      </c>
      <c r="C3048" s="100" t="s">
        <v>35740</v>
      </c>
      <c r="D3048" s="100" t="s">
        <v>35741</v>
      </c>
      <c r="E3048" s="103" t="s">
        <v>35954</v>
      </c>
    </row>
    <row r="3049" ht="14.25" customHeight="1">
      <c r="A3049" s="100">
        <v>1894.0</v>
      </c>
      <c r="B3049" s="100" t="s">
        <v>41336</v>
      </c>
      <c r="C3049" s="100" t="s">
        <v>35740</v>
      </c>
      <c r="D3049" s="100" t="s">
        <v>35741</v>
      </c>
      <c r="E3049" s="103" t="s">
        <v>41337</v>
      </c>
    </row>
    <row r="3050" ht="14.25" customHeight="1">
      <c r="A3050" s="100">
        <v>1891.0</v>
      </c>
      <c r="B3050" s="100" t="s">
        <v>41338</v>
      </c>
      <c r="C3050" s="100" t="s">
        <v>35740</v>
      </c>
      <c r="D3050" s="100" t="s">
        <v>35741</v>
      </c>
      <c r="E3050" s="103" t="s">
        <v>37580</v>
      </c>
    </row>
    <row r="3051" ht="14.25" customHeight="1">
      <c r="A3051" s="100">
        <v>1896.0</v>
      </c>
      <c r="B3051" s="100" t="s">
        <v>41339</v>
      </c>
      <c r="C3051" s="100" t="s">
        <v>35740</v>
      </c>
      <c r="D3051" s="100" t="s">
        <v>35741</v>
      </c>
      <c r="E3051" s="103" t="s">
        <v>41340</v>
      </c>
    </row>
    <row r="3052" ht="14.25" customHeight="1">
      <c r="A3052" s="100">
        <v>1895.0</v>
      </c>
      <c r="B3052" s="100" t="s">
        <v>41341</v>
      </c>
      <c r="C3052" s="100" t="s">
        <v>35740</v>
      </c>
      <c r="D3052" s="100" t="s">
        <v>35741</v>
      </c>
      <c r="E3052" s="103" t="s">
        <v>36618</v>
      </c>
    </row>
    <row r="3053" ht="14.25" customHeight="1">
      <c r="A3053" s="100">
        <v>2641.0</v>
      </c>
      <c r="B3053" s="100" t="s">
        <v>41342</v>
      </c>
      <c r="C3053" s="100" t="s">
        <v>35740</v>
      </c>
      <c r="D3053" s="100" t="s">
        <v>35767</v>
      </c>
      <c r="E3053" s="103" t="s">
        <v>41343</v>
      </c>
    </row>
    <row r="3054" ht="14.25" customHeight="1">
      <c r="A3054" s="100">
        <v>2636.0</v>
      </c>
      <c r="B3054" s="100" t="s">
        <v>41344</v>
      </c>
      <c r="C3054" s="100" t="s">
        <v>35740</v>
      </c>
      <c r="D3054" s="100" t="s">
        <v>35767</v>
      </c>
      <c r="E3054" s="103" t="s">
        <v>40983</v>
      </c>
    </row>
    <row r="3055" ht="14.25" customHeight="1">
      <c r="A3055" s="100">
        <v>2637.0</v>
      </c>
      <c r="B3055" s="100" t="s">
        <v>41345</v>
      </c>
      <c r="C3055" s="100" t="s">
        <v>35740</v>
      </c>
      <c r="D3055" s="100" t="s">
        <v>35767</v>
      </c>
      <c r="E3055" s="103" t="s">
        <v>36232</v>
      </c>
    </row>
    <row r="3056" ht="14.25" customHeight="1">
      <c r="A3056" s="100">
        <v>2638.0</v>
      </c>
      <c r="B3056" s="100" t="s">
        <v>41346</v>
      </c>
      <c r="C3056" s="100" t="s">
        <v>35740</v>
      </c>
      <c r="D3056" s="100" t="s">
        <v>35767</v>
      </c>
      <c r="E3056" s="103" t="s">
        <v>36191</v>
      </c>
    </row>
    <row r="3057" ht="14.25" customHeight="1">
      <c r="A3057" s="100">
        <v>2639.0</v>
      </c>
      <c r="B3057" s="100" t="s">
        <v>41347</v>
      </c>
      <c r="C3057" s="100" t="s">
        <v>35740</v>
      </c>
      <c r="D3057" s="100" t="s">
        <v>35767</v>
      </c>
      <c r="E3057" s="103" t="s">
        <v>40674</v>
      </c>
    </row>
    <row r="3058" ht="14.25" customHeight="1">
      <c r="A3058" s="100">
        <v>2644.0</v>
      </c>
      <c r="B3058" s="100" t="s">
        <v>41348</v>
      </c>
      <c r="C3058" s="100" t="s">
        <v>35740</v>
      </c>
      <c r="D3058" s="100" t="s">
        <v>35767</v>
      </c>
      <c r="E3058" s="103" t="s">
        <v>41349</v>
      </c>
    </row>
    <row r="3059" ht="14.25" customHeight="1">
      <c r="A3059" s="100">
        <v>2643.0</v>
      </c>
      <c r="B3059" s="100" t="s">
        <v>41350</v>
      </c>
      <c r="C3059" s="100" t="s">
        <v>35740</v>
      </c>
      <c r="D3059" s="100" t="s">
        <v>35767</v>
      </c>
      <c r="E3059" s="103" t="s">
        <v>41351</v>
      </c>
    </row>
    <row r="3060" ht="14.25" customHeight="1">
      <c r="A3060" s="100">
        <v>2640.0</v>
      </c>
      <c r="B3060" s="100" t="s">
        <v>41352</v>
      </c>
      <c r="C3060" s="100" t="s">
        <v>35740</v>
      </c>
      <c r="D3060" s="100" t="s">
        <v>35767</v>
      </c>
      <c r="E3060" s="103" t="s">
        <v>38465</v>
      </c>
    </row>
    <row r="3061" ht="14.25" customHeight="1">
      <c r="A3061" s="100">
        <v>2642.0</v>
      </c>
      <c r="B3061" s="100" t="s">
        <v>41353</v>
      </c>
      <c r="C3061" s="100" t="s">
        <v>35740</v>
      </c>
      <c r="D3061" s="100" t="s">
        <v>35767</v>
      </c>
      <c r="E3061" s="103" t="s">
        <v>41354</v>
      </c>
    </row>
    <row r="3062" ht="14.25" customHeight="1">
      <c r="A3062" s="100">
        <v>38943.0</v>
      </c>
      <c r="B3062" s="100" t="s">
        <v>41355</v>
      </c>
      <c r="C3062" s="100" t="s">
        <v>35740</v>
      </c>
      <c r="D3062" s="100" t="s">
        <v>35767</v>
      </c>
      <c r="E3062" s="103" t="s">
        <v>36088</v>
      </c>
    </row>
    <row r="3063" ht="14.25" customHeight="1">
      <c r="A3063" s="100">
        <v>38944.0</v>
      </c>
      <c r="B3063" s="100" t="s">
        <v>41356</v>
      </c>
      <c r="C3063" s="100" t="s">
        <v>35740</v>
      </c>
      <c r="D3063" s="100" t="s">
        <v>35767</v>
      </c>
      <c r="E3063" s="103" t="s">
        <v>41357</v>
      </c>
    </row>
    <row r="3064" ht="14.25" customHeight="1">
      <c r="A3064" s="100">
        <v>38945.0</v>
      </c>
      <c r="B3064" s="100" t="s">
        <v>41358</v>
      </c>
      <c r="C3064" s="100" t="s">
        <v>35740</v>
      </c>
      <c r="D3064" s="100" t="s">
        <v>35767</v>
      </c>
      <c r="E3064" s="103" t="s">
        <v>41359</v>
      </c>
    </row>
    <row r="3065" ht="14.25" customHeight="1">
      <c r="A3065" s="100">
        <v>38946.0</v>
      </c>
      <c r="B3065" s="100" t="s">
        <v>41360</v>
      </c>
      <c r="C3065" s="100" t="s">
        <v>35740</v>
      </c>
      <c r="D3065" s="100" t="s">
        <v>35767</v>
      </c>
      <c r="E3065" s="103" t="s">
        <v>41361</v>
      </c>
    </row>
    <row r="3066" ht="14.25" customHeight="1">
      <c r="A3066" s="100">
        <v>39308.0</v>
      </c>
      <c r="B3066" s="100" t="s">
        <v>41362</v>
      </c>
      <c r="C3066" s="100" t="s">
        <v>35740</v>
      </c>
      <c r="D3066" s="100" t="s">
        <v>35767</v>
      </c>
      <c r="E3066" s="103" t="s">
        <v>41363</v>
      </c>
    </row>
    <row r="3067" ht="14.25" customHeight="1">
      <c r="A3067" s="100">
        <v>39309.0</v>
      </c>
      <c r="B3067" s="100" t="s">
        <v>41364</v>
      </c>
      <c r="C3067" s="100" t="s">
        <v>35740</v>
      </c>
      <c r="D3067" s="100" t="s">
        <v>35767</v>
      </c>
      <c r="E3067" s="103" t="s">
        <v>41365</v>
      </c>
    </row>
    <row r="3068" ht="14.25" customHeight="1">
      <c r="A3068" s="100">
        <v>39310.0</v>
      </c>
      <c r="B3068" s="100" t="s">
        <v>41366</v>
      </c>
      <c r="C3068" s="100" t="s">
        <v>35740</v>
      </c>
      <c r="D3068" s="100" t="s">
        <v>35767</v>
      </c>
      <c r="E3068" s="103" t="s">
        <v>41367</v>
      </c>
    </row>
    <row r="3069" ht="14.25" customHeight="1">
      <c r="A3069" s="100">
        <v>39311.0</v>
      </c>
      <c r="B3069" s="100" t="s">
        <v>41368</v>
      </c>
      <c r="C3069" s="100" t="s">
        <v>35740</v>
      </c>
      <c r="D3069" s="100" t="s">
        <v>35767</v>
      </c>
      <c r="E3069" s="103" t="s">
        <v>41369</v>
      </c>
    </row>
    <row r="3070" ht="14.25" customHeight="1">
      <c r="A3070" s="100">
        <v>39855.0</v>
      </c>
      <c r="B3070" s="100" t="s">
        <v>41370</v>
      </c>
      <c r="C3070" s="100" t="s">
        <v>35740</v>
      </c>
      <c r="D3070" s="100" t="s">
        <v>35741</v>
      </c>
      <c r="E3070" s="103" t="s">
        <v>40540</v>
      </c>
    </row>
    <row r="3071" ht="14.25" customHeight="1">
      <c r="A3071" s="100">
        <v>39856.0</v>
      </c>
      <c r="B3071" s="100" t="s">
        <v>41371</v>
      </c>
      <c r="C3071" s="100" t="s">
        <v>35740</v>
      </c>
      <c r="D3071" s="100" t="s">
        <v>35741</v>
      </c>
      <c r="E3071" s="103" t="s">
        <v>41372</v>
      </c>
    </row>
    <row r="3072" ht="14.25" customHeight="1">
      <c r="A3072" s="100">
        <v>39857.0</v>
      </c>
      <c r="B3072" s="100" t="s">
        <v>41373</v>
      </c>
      <c r="C3072" s="100" t="s">
        <v>35740</v>
      </c>
      <c r="D3072" s="100" t="s">
        <v>35741</v>
      </c>
      <c r="E3072" s="103" t="s">
        <v>41143</v>
      </c>
    </row>
    <row r="3073" ht="14.25" customHeight="1">
      <c r="A3073" s="100">
        <v>39858.0</v>
      </c>
      <c r="B3073" s="100" t="s">
        <v>41374</v>
      </c>
      <c r="C3073" s="100" t="s">
        <v>35740</v>
      </c>
      <c r="D3073" s="100" t="s">
        <v>35741</v>
      </c>
      <c r="E3073" s="103" t="s">
        <v>41375</v>
      </c>
    </row>
    <row r="3074" ht="14.25" customHeight="1">
      <c r="A3074" s="100">
        <v>39859.0</v>
      </c>
      <c r="B3074" s="100" t="s">
        <v>41376</v>
      </c>
      <c r="C3074" s="100" t="s">
        <v>35740</v>
      </c>
      <c r="D3074" s="100" t="s">
        <v>35741</v>
      </c>
      <c r="E3074" s="103" t="s">
        <v>41377</v>
      </c>
    </row>
    <row r="3075" ht="14.25" customHeight="1">
      <c r="A3075" s="100">
        <v>39860.0</v>
      </c>
      <c r="B3075" s="100" t="s">
        <v>41378</v>
      </c>
      <c r="C3075" s="100" t="s">
        <v>35740</v>
      </c>
      <c r="D3075" s="100" t="s">
        <v>35741</v>
      </c>
      <c r="E3075" s="103" t="s">
        <v>41379</v>
      </c>
    </row>
    <row r="3076" ht="14.25" customHeight="1">
      <c r="A3076" s="100">
        <v>39861.0</v>
      </c>
      <c r="B3076" s="100" t="s">
        <v>41380</v>
      </c>
      <c r="C3076" s="100" t="s">
        <v>35740</v>
      </c>
      <c r="D3076" s="100" t="s">
        <v>35741</v>
      </c>
      <c r="E3076" s="103" t="s">
        <v>41151</v>
      </c>
    </row>
    <row r="3077" ht="14.25" customHeight="1">
      <c r="A3077" s="100">
        <v>38447.0</v>
      </c>
      <c r="B3077" s="100" t="s">
        <v>41381</v>
      </c>
      <c r="C3077" s="100" t="s">
        <v>35740</v>
      </c>
      <c r="D3077" s="100" t="s">
        <v>35767</v>
      </c>
      <c r="E3077" s="103" t="s">
        <v>41382</v>
      </c>
    </row>
    <row r="3078" ht="14.25" customHeight="1">
      <c r="A3078" s="100">
        <v>36320.0</v>
      </c>
      <c r="B3078" s="100" t="s">
        <v>41383</v>
      </c>
      <c r="C3078" s="100" t="s">
        <v>35740</v>
      </c>
      <c r="D3078" s="100" t="s">
        <v>35767</v>
      </c>
      <c r="E3078" s="103" t="s">
        <v>36473</v>
      </c>
    </row>
    <row r="3079" ht="14.25" customHeight="1">
      <c r="A3079" s="100">
        <v>36324.0</v>
      </c>
      <c r="B3079" s="100" t="s">
        <v>41384</v>
      </c>
      <c r="C3079" s="100" t="s">
        <v>35740</v>
      </c>
      <c r="D3079" s="100" t="s">
        <v>35767</v>
      </c>
      <c r="E3079" s="103" t="s">
        <v>41385</v>
      </c>
    </row>
    <row r="3080" ht="14.25" customHeight="1">
      <c r="A3080" s="100">
        <v>38441.0</v>
      </c>
      <c r="B3080" s="100" t="s">
        <v>41386</v>
      </c>
      <c r="C3080" s="100" t="s">
        <v>35740</v>
      </c>
      <c r="D3080" s="100" t="s">
        <v>35767</v>
      </c>
      <c r="E3080" s="103" t="s">
        <v>35851</v>
      </c>
    </row>
    <row r="3081" ht="14.25" customHeight="1">
      <c r="A3081" s="100">
        <v>38442.0</v>
      </c>
      <c r="B3081" s="100" t="s">
        <v>41387</v>
      </c>
      <c r="C3081" s="100" t="s">
        <v>35740</v>
      </c>
      <c r="D3081" s="100" t="s">
        <v>35767</v>
      </c>
      <c r="E3081" s="103" t="s">
        <v>41388</v>
      </c>
    </row>
    <row r="3082" ht="14.25" customHeight="1">
      <c r="A3082" s="100">
        <v>38443.0</v>
      </c>
      <c r="B3082" s="100" t="s">
        <v>41389</v>
      </c>
      <c r="C3082" s="100" t="s">
        <v>35740</v>
      </c>
      <c r="D3082" s="100" t="s">
        <v>35767</v>
      </c>
      <c r="E3082" s="103" t="s">
        <v>40334</v>
      </c>
    </row>
    <row r="3083" ht="14.25" customHeight="1">
      <c r="A3083" s="100">
        <v>38444.0</v>
      </c>
      <c r="B3083" s="100" t="s">
        <v>41390</v>
      </c>
      <c r="C3083" s="100" t="s">
        <v>35740</v>
      </c>
      <c r="D3083" s="100" t="s">
        <v>35767</v>
      </c>
      <c r="E3083" s="103" t="s">
        <v>38104</v>
      </c>
    </row>
    <row r="3084" ht="14.25" customHeight="1">
      <c r="A3084" s="100">
        <v>38445.0</v>
      </c>
      <c r="B3084" s="100" t="s">
        <v>41391</v>
      </c>
      <c r="C3084" s="100" t="s">
        <v>35740</v>
      </c>
      <c r="D3084" s="100" t="s">
        <v>35767</v>
      </c>
      <c r="E3084" s="103" t="s">
        <v>41392</v>
      </c>
    </row>
    <row r="3085" ht="14.25" customHeight="1">
      <c r="A3085" s="100">
        <v>38446.0</v>
      </c>
      <c r="B3085" s="100" t="s">
        <v>41393</v>
      </c>
      <c r="C3085" s="100" t="s">
        <v>35740</v>
      </c>
      <c r="D3085" s="100" t="s">
        <v>35767</v>
      </c>
      <c r="E3085" s="103" t="s">
        <v>41394</v>
      </c>
    </row>
    <row r="3086" ht="14.25" customHeight="1">
      <c r="A3086" s="100">
        <v>3867.0</v>
      </c>
      <c r="B3086" s="100" t="s">
        <v>41395</v>
      </c>
      <c r="C3086" s="100" t="s">
        <v>35740</v>
      </c>
      <c r="D3086" s="100" t="s">
        <v>35741</v>
      </c>
      <c r="E3086" s="103" t="s">
        <v>41396</v>
      </c>
    </row>
    <row r="3087" ht="14.25" customHeight="1">
      <c r="A3087" s="100">
        <v>3861.0</v>
      </c>
      <c r="B3087" s="100" t="s">
        <v>41397</v>
      </c>
      <c r="C3087" s="100" t="s">
        <v>35740</v>
      </c>
      <c r="D3087" s="100" t="s">
        <v>35741</v>
      </c>
      <c r="E3087" s="103" t="s">
        <v>36488</v>
      </c>
    </row>
    <row r="3088" ht="14.25" customHeight="1">
      <c r="A3088" s="100">
        <v>3904.0</v>
      </c>
      <c r="B3088" s="100" t="s">
        <v>41398</v>
      </c>
      <c r="C3088" s="100" t="s">
        <v>35740</v>
      </c>
      <c r="D3088" s="100" t="s">
        <v>35741</v>
      </c>
      <c r="E3088" s="103" t="s">
        <v>37688</v>
      </c>
    </row>
    <row r="3089" ht="14.25" customHeight="1">
      <c r="A3089" s="100">
        <v>3903.0</v>
      </c>
      <c r="B3089" s="100" t="s">
        <v>41399</v>
      </c>
      <c r="C3089" s="100" t="s">
        <v>35740</v>
      </c>
      <c r="D3089" s="100" t="s">
        <v>35741</v>
      </c>
      <c r="E3089" s="103" t="s">
        <v>41400</v>
      </c>
    </row>
    <row r="3090" ht="14.25" customHeight="1">
      <c r="A3090" s="100">
        <v>3862.0</v>
      </c>
      <c r="B3090" s="100" t="s">
        <v>41401</v>
      </c>
      <c r="C3090" s="100" t="s">
        <v>35740</v>
      </c>
      <c r="D3090" s="100" t="s">
        <v>35741</v>
      </c>
      <c r="E3090" s="103" t="s">
        <v>41402</v>
      </c>
    </row>
    <row r="3091" ht="14.25" customHeight="1">
      <c r="A3091" s="100">
        <v>3863.0</v>
      </c>
      <c r="B3091" s="100" t="s">
        <v>41403</v>
      </c>
      <c r="C3091" s="100" t="s">
        <v>35740</v>
      </c>
      <c r="D3091" s="100" t="s">
        <v>35741</v>
      </c>
      <c r="E3091" s="103" t="s">
        <v>39134</v>
      </c>
    </row>
    <row r="3092" ht="14.25" customHeight="1">
      <c r="A3092" s="100">
        <v>3864.0</v>
      </c>
      <c r="B3092" s="100" t="s">
        <v>41404</v>
      </c>
      <c r="C3092" s="100" t="s">
        <v>35740</v>
      </c>
      <c r="D3092" s="100" t="s">
        <v>35741</v>
      </c>
      <c r="E3092" s="103" t="s">
        <v>36706</v>
      </c>
    </row>
    <row r="3093" ht="14.25" customHeight="1">
      <c r="A3093" s="100">
        <v>3865.0</v>
      </c>
      <c r="B3093" s="100" t="s">
        <v>41405</v>
      </c>
      <c r="C3093" s="100" t="s">
        <v>35740</v>
      </c>
      <c r="D3093" s="100" t="s">
        <v>35741</v>
      </c>
      <c r="E3093" s="103" t="s">
        <v>38137</v>
      </c>
    </row>
    <row r="3094" ht="14.25" customHeight="1">
      <c r="A3094" s="100">
        <v>3866.0</v>
      </c>
      <c r="B3094" s="100" t="s">
        <v>41406</v>
      </c>
      <c r="C3094" s="100" t="s">
        <v>35740</v>
      </c>
      <c r="D3094" s="100" t="s">
        <v>35741</v>
      </c>
      <c r="E3094" s="103" t="s">
        <v>41407</v>
      </c>
    </row>
    <row r="3095" ht="14.25" customHeight="1">
      <c r="A3095" s="100">
        <v>3902.0</v>
      </c>
      <c r="B3095" s="100" t="s">
        <v>41408</v>
      </c>
      <c r="C3095" s="100" t="s">
        <v>35740</v>
      </c>
      <c r="D3095" s="100" t="s">
        <v>35741</v>
      </c>
      <c r="E3095" s="103" t="s">
        <v>41409</v>
      </c>
    </row>
    <row r="3096" ht="14.25" customHeight="1">
      <c r="A3096" s="100">
        <v>3878.0</v>
      </c>
      <c r="B3096" s="100" t="s">
        <v>41410</v>
      </c>
      <c r="C3096" s="100" t="s">
        <v>35740</v>
      </c>
      <c r="D3096" s="100" t="s">
        <v>35741</v>
      </c>
      <c r="E3096" s="103" t="s">
        <v>36238</v>
      </c>
    </row>
    <row r="3097" ht="14.25" customHeight="1">
      <c r="A3097" s="100">
        <v>3877.0</v>
      </c>
      <c r="B3097" s="100" t="s">
        <v>41411</v>
      </c>
      <c r="C3097" s="100" t="s">
        <v>35740</v>
      </c>
      <c r="D3097" s="100" t="s">
        <v>35741</v>
      </c>
      <c r="E3097" s="103" t="s">
        <v>39724</v>
      </c>
    </row>
    <row r="3098" ht="14.25" customHeight="1">
      <c r="A3098" s="100">
        <v>3879.0</v>
      </c>
      <c r="B3098" s="100" t="s">
        <v>41412</v>
      </c>
      <c r="C3098" s="100" t="s">
        <v>35740</v>
      </c>
      <c r="D3098" s="100" t="s">
        <v>35741</v>
      </c>
      <c r="E3098" s="103" t="s">
        <v>41413</v>
      </c>
    </row>
    <row r="3099" ht="14.25" customHeight="1">
      <c r="A3099" s="100">
        <v>3880.0</v>
      </c>
      <c r="B3099" s="100" t="s">
        <v>41414</v>
      </c>
      <c r="C3099" s="100" t="s">
        <v>35740</v>
      </c>
      <c r="D3099" s="100" t="s">
        <v>35741</v>
      </c>
      <c r="E3099" s="103" t="s">
        <v>41415</v>
      </c>
    </row>
    <row r="3100" ht="14.25" customHeight="1">
      <c r="A3100" s="100">
        <v>12892.0</v>
      </c>
      <c r="B3100" s="100" t="s">
        <v>41416</v>
      </c>
      <c r="C3100" s="100" t="s">
        <v>36669</v>
      </c>
      <c r="D3100" s="100" t="s">
        <v>35741</v>
      </c>
      <c r="E3100" s="103" t="s">
        <v>39720</v>
      </c>
    </row>
    <row r="3101" ht="14.25" customHeight="1">
      <c r="A3101" s="100">
        <v>3883.0</v>
      </c>
      <c r="B3101" s="100" t="s">
        <v>41417</v>
      </c>
      <c r="C3101" s="100" t="s">
        <v>35740</v>
      </c>
      <c r="D3101" s="100" t="s">
        <v>35741</v>
      </c>
      <c r="E3101" s="103" t="s">
        <v>37686</v>
      </c>
    </row>
    <row r="3102" ht="14.25" customHeight="1">
      <c r="A3102" s="100">
        <v>3876.0</v>
      </c>
      <c r="B3102" s="100" t="s">
        <v>41418</v>
      </c>
      <c r="C3102" s="100" t="s">
        <v>35740</v>
      </c>
      <c r="D3102" s="100" t="s">
        <v>35741</v>
      </c>
      <c r="E3102" s="103" t="s">
        <v>40545</v>
      </c>
    </row>
    <row r="3103" ht="14.25" customHeight="1">
      <c r="A3103" s="100">
        <v>3884.0</v>
      </c>
      <c r="B3103" s="100" t="s">
        <v>41419</v>
      </c>
      <c r="C3103" s="100" t="s">
        <v>35740</v>
      </c>
      <c r="D3103" s="100" t="s">
        <v>35741</v>
      </c>
      <c r="E3103" s="103" t="s">
        <v>40575</v>
      </c>
    </row>
    <row r="3104" ht="14.25" customHeight="1">
      <c r="A3104" s="100">
        <v>3837.0</v>
      </c>
      <c r="B3104" s="100" t="s">
        <v>41420</v>
      </c>
      <c r="C3104" s="100" t="s">
        <v>35740</v>
      </c>
      <c r="D3104" s="100" t="s">
        <v>35767</v>
      </c>
      <c r="E3104" s="103" t="s">
        <v>41421</v>
      </c>
    </row>
    <row r="3105" ht="14.25" customHeight="1">
      <c r="A3105" s="100">
        <v>3845.0</v>
      </c>
      <c r="B3105" s="100" t="s">
        <v>41422</v>
      </c>
      <c r="C3105" s="100" t="s">
        <v>35740</v>
      </c>
      <c r="D3105" s="100" t="s">
        <v>35767</v>
      </c>
      <c r="E3105" s="103" t="s">
        <v>41354</v>
      </c>
    </row>
    <row r="3106" ht="14.25" customHeight="1">
      <c r="A3106" s="100">
        <v>11045.0</v>
      </c>
      <c r="B3106" s="100" t="s">
        <v>41423</v>
      </c>
      <c r="C3106" s="100" t="s">
        <v>35740</v>
      </c>
      <c r="D3106" s="100" t="s">
        <v>35767</v>
      </c>
      <c r="E3106" s="103" t="s">
        <v>37901</v>
      </c>
    </row>
    <row r="3107" ht="14.25" customHeight="1">
      <c r="A3107" s="100">
        <v>20170.0</v>
      </c>
      <c r="B3107" s="100" t="s">
        <v>41424</v>
      </c>
      <c r="C3107" s="100" t="s">
        <v>35740</v>
      </c>
      <c r="D3107" s="100" t="s">
        <v>35741</v>
      </c>
      <c r="E3107" s="103" t="s">
        <v>41425</v>
      </c>
    </row>
    <row r="3108" ht="14.25" customHeight="1">
      <c r="A3108" s="100">
        <v>20171.0</v>
      </c>
      <c r="B3108" s="100" t="s">
        <v>41426</v>
      </c>
      <c r="C3108" s="100" t="s">
        <v>35740</v>
      </c>
      <c r="D3108" s="100" t="s">
        <v>35741</v>
      </c>
      <c r="E3108" s="103" t="s">
        <v>41427</v>
      </c>
    </row>
    <row r="3109" ht="14.25" customHeight="1">
      <c r="A3109" s="100">
        <v>20167.0</v>
      </c>
      <c r="B3109" s="100" t="s">
        <v>41428</v>
      </c>
      <c r="C3109" s="100" t="s">
        <v>35740</v>
      </c>
      <c r="D3109" s="100" t="s">
        <v>35741</v>
      </c>
      <c r="E3109" s="103" t="s">
        <v>41429</v>
      </c>
    </row>
    <row r="3110" ht="14.25" customHeight="1">
      <c r="A3110" s="100">
        <v>20168.0</v>
      </c>
      <c r="B3110" s="100" t="s">
        <v>41430</v>
      </c>
      <c r="C3110" s="100" t="s">
        <v>35740</v>
      </c>
      <c r="D3110" s="100" t="s">
        <v>35741</v>
      </c>
      <c r="E3110" s="103" t="s">
        <v>37414</v>
      </c>
    </row>
    <row r="3111" ht="14.25" customHeight="1">
      <c r="A3111" s="100">
        <v>20169.0</v>
      </c>
      <c r="B3111" s="100" t="s">
        <v>41431</v>
      </c>
      <c r="C3111" s="100" t="s">
        <v>35740</v>
      </c>
      <c r="D3111" s="100" t="s">
        <v>35741</v>
      </c>
      <c r="E3111" s="103" t="s">
        <v>38458</v>
      </c>
    </row>
    <row r="3112" ht="14.25" customHeight="1">
      <c r="A3112" s="100">
        <v>3899.0</v>
      </c>
      <c r="B3112" s="100" t="s">
        <v>41432</v>
      </c>
      <c r="C3112" s="100" t="s">
        <v>35740</v>
      </c>
      <c r="D3112" s="100" t="s">
        <v>35741</v>
      </c>
      <c r="E3112" s="103" t="s">
        <v>38473</v>
      </c>
    </row>
    <row r="3113" ht="14.25" customHeight="1">
      <c r="A3113" s="100">
        <v>38676.0</v>
      </c>
      <c r="B3113" s="100" t="s">
        <v>41433</v>
      </c>
      <c r="C3113" s="100" t="s">
        <v>35740</v>
      </c>
      <c r="D3113" s="100" t="s">
        <v>35741</v>
      </c>
      <c r="E3113" s="103" t="s">
        <v>41434</v>
      </c>
    </row>
    <row r="3114" ht="14.25" customHeight="1">
      <c r="A3114" s="100">
        <v>3897.0</v>
      </c>
      <c r="B3114" s="100" t="s">
        <v>41435</v>
      </c>
      <c r="C3114" s="100" t="s">
        <v>35740</v>
      </c>
      <c r="D3114" s="100" t="s">
        <v>35741</v>
      </c>
      <c r="E3114" s="103" t="s">
        <v>41436</v>
      </c>
    </row>
    <row r="3115" ht="14.25" customHeight="1">
      <c r="A3115" s="100">
        <v>3875.0</v>
      </c>
      <c r="B3115" s="100" t="s">
        <v>41437</v>
      </c>
      <c r="C3115" s="100" t="s">
        <v>35740</v>
      </c>
      <c r="D3115" s="100" t="s">
        <v>35741</v>
      </c>
      <c r="E3115" s="103" t="s">
        <v>39136</v>
      </c>
    </row>
    <row r="3116" ht="14.25" customHeight="1">
      <c r="A3116" s="100">
        <v>3898.0</v>
      </c>
      <c r="B3116" s="100" t="s">
        <v>41438</v>
      </c>
      <c r="C3116" s="100" t="s">
        <v>35740</v>
      </c>
      <c r="D3116" s="100" t="s">
        <v>35741</v>
      </c>
      <c r="E3116" s="103" t="s">
        <v>41439</v>
      </c>
    </row>
    <row r="3117" ht="14.25" customHeight="1">
      <c r="A3117" s="100">
        <v>3855.0</v>
      </c>
      <c r="B3117" s="100" t="s">
        <v>41440</v>
      </c>
      <c r="C3117" s="100" t="s">
        <v>35740</v>
      </c>
      <c r="D3117" s="100" t="s">
        <v>35741</v>
      </c>
      <c r="E3117" s="103" t="s">
        <v>41441</v>
      </c>
    </row>
    <row r="3118" ht="14.25" customHeight="1">
      <c r="A3118" s="100">
        <v>3874.0</v>
      </c>
      <c r="B3118" s="100" t="s">
        <v>41442</v>
      </c>
      <c r="C3118" s="100" t="s">
        <v>35740</v>
      </c>
      <c r="D3118" s="100" t="s">
        <v>35741</v>
      </c>
      <c r="E3118" s="103" t="s">
        <v>41443</v>
      </c>
    </row>
    <row r="3119" ht="14.25" customHeight="1">
      <c r="A3119" s="100">
        <v>3870.0</v>
      </c>
      <c r="B3119" s="100" t="s">
        <v>41444</v>
      </c>
      <c r="C3119" s="100" t="s">
        <v>35740</v>
      </c>
      <c r="D3119" s="100" t="s">
        <v>35741</v>
      </c>
      <c r="E3119" s="103" t="s">
        <v>41445</v>
      </c>
    </row>
    <row r="3120" ht="14.25" customHeight="1">
      <c r="A3120" s="100">
        <v>38678.0</v>
      </c>
      <c r="B3120" s="100" t="s">
        <v>41446</v>
      </c>
      <c r="C3120" s="100" t="s">
        <v>35740</v>
      </c>
      <c r="D3120" s="100" t="s">
        <v>35741</v>
      </c>
      <c r="E3120" s="103" t="s">
        <v>41447</v>
      </c>
    </row>
    <row r="3121" ht="14.25" customHeight="1">
      <c r="A3121" s="100">
        <v>3859.0</v>
      </c>
      <c r="B3121" s="100" t="s">
        <v>41448</v>
      </c>
      <c r="C3121" s="100" t="s">
        <v>35740</v>
      </c>
      <c r="D3121" s="100" t="s">
        <v>35741</v>
      </c>
      <c r="E3121" s="103" t="s">
        <v>41449</v>
      </c>
    </row>
    <row r="3122" ht="14.25" customHeight="1">
      <c r="A3122" s="100">
        <v>3856.0</v>
      </c>
      <c r="B3122" s="100" t="s">
        <v>41450</v>
      </c>
      <c r="C3122" s="100" t="s">
        <v>35740</v>
      </c>
      <c r="D3122" s="100" t="s">
        <v>35741</v>
      </c>
      <c r="E3122" s="103" t="s">
        <v>39466</v>
      </c>
    </row>
    <row r="3123" ht="14.25" customHeight="1">
      <c r="A3123" s="100">
        <v>3906.0</v>
      </c>
      <c r="B3123" s="100" t="s">
        <v>41451</v>
      </c>
      <c r="C3123" s="100" t="s">
        <v>35740</v>
      </c>
      <c r="D3123" s="100" t="s">
        <v>35741</v>
      </c>
      <c r="E3123" s="103" t="s">
        <v>36187</v>
      </c>
    </row>
    <row r="3124" ht="14.25" customHeight="1">
      <c r="A3124" s="100">
        <v>3860.0</v>
      </c>
      <c r="B3124" s="100" t="s">
        <v>41452</v>
      </c>
      <c r="C3124" s="100" t="s">
        <v>35740</v>
      </c>
      <c r="D3124" s="100" t="s">
        <v>35741</v>
      </c>
      <c r="E3124" s="103" t="s">
        <v>39049</v>
      </c>
    </row>
    <row r="3125" ht="14.25" customHeight="1">
      <c r="A3125" s="100">
        <v>3905.0</v>
      </c>
      <c r="B3125" s="100" t="s">
        <v>41453</v>
      </c>
      <c r="C3125" s="100" t="s">
        <v>35740</v>
      </c>
      <c r="D3125" s="100" t="s">
        <v>35741</v>
      </c>
      <c r="E3125" s="103" t="s">
        <v>41454</v>
      </c>
    </row>
    <row r="3126" ht="14.25" customHeight="1">
      <c r="A3126" s="100">
        <v>3871.0</v>
      </c>
      <c r="B3126" s="100" t="s">
        <v>41455</v>
      </c>
      <c r="C3126" s="100" t="s">
        <v>35740</v>
      </c>
      <c r="D3126" s="100" t="s">
        <v>35741</v>
      </c>
      <c r="E3126" s="103" t="s">
        <v>41456</v>
      </c>
    </row>
    <row r="3127" ht="14.25" customHeight="1">
      <c r="A3127" s="100">
        <v>37429.0</v>
      </c>
      <c r="B3127" s="100" t="s">
        <v>41457</v>
      </c>
      <c r="C3127" s="100" t="s">
        <v>35740</v>
      </c>
      <c r="D3127" s="100" t="s">
        <v>35767</v>
      </c>
      <c r="E3127" s="103" t="s">
        <v>41458</v>
      </c>
    </row>
    <row r="3128" ht="14.25" customHeight="1">
      <c r="A3128" s="100">
        <v>37426.0</v>
      </c>
      <c r="B3128" s="100" t="s">
        <v>41459</v>
      </c>
      <c r="C3128" s="100" t="s">
        <v>35740</v>
      </c>
      <c r="D3128" s="100" t="s">
        <v>35767</v>
      </c>
      <c r="E3128" s="103" t="s">
        <v>36597</v>
      </c>
    </row>
    <row r="3129" ht="14.25" customHeight="1">
      <c r="A3129" s="100">
        <v>37427.0</v>
      </c>
      <c r="B3129" s="100" t="s">
        <v>41460</v>
      </c>
      <c r="C3129" s="100" t="s">
        <v>35740</v>
      </c>
      <c r="D3129" s="100" t="s">
        <v>35767</v>
      </c>
      <c r="E3129" s="103" t="s">
        <v>40533</v>
      </c>
    </row>
    <row r="3130" ht="14.25" customHeight="1">
      <c r="A3130" s="100">
        <v>37424.0</v>
      </c>
      <c r="B3130" s="100" t="s">
        <v>41461</v>
      </c>
      <c r="C3130" s="100" t="s">
        <v>35740</v>
      </c>
      <c r="D3130" s="100" t="s">
        <v>35767</v>
      </c>
      <c r="E3130" s="103" t="s">
        <v>39419</v>
      </c>
    </row>
    <row r="3131" ht="14.25" customHeight="1">
      <c r="A3131" s="100">
        <v>37428.0</v>
      </c>
      <c r="B3131" s="100" t="s">
        <v>41462</v>
      </c>
      <c r="C3131" s="100" t="s">
        <v>35740</v>
      </c>
      <c r="D3131" s="100" t="s">
        <v>35767</v>
      </c>
      <c r="E3131" s="103" t="s">
        <v>41463</v>
      </c>
    </row>
    <row r="3132" ht="14.25" customHeight="1">
      <c r="A3132" s="100">
        <v>37425.0</v>
      </c>
      <c r="B3132" s="100" t="s">
        <v>41464</v>
      </c>
      <c r="C3132" s="100" t="s">
        <v>35740</v>
      </c>
      <c r="D3132" s="100" t="s">
        <v>35767</v>
      </c>
      <c r="E3132" s="103" t="s">
        <v>41465</v>
      </c>
    </row>
    <row r="3133" ht="14.25" customHeight="1">
      <c r="A3133" s="100">
        <v>11519.0</v>
      </c>
      <c r="B3133" s="100" t="s">
        <v>41466</v>
      </c>
      <c r="C3133" s="100" t="s">
        <v>36669</v>
      </c>
      <c r="D3133" s="100" t="s">
        <v>35741</v>
      </c>
      <c r="E3133" s="103" t="s">
        <v>41194</v>
      </c>
    </row>
    <row r="3134" ht="14.25" customHeight="1">
      <c r="A3134" s="100">
        <v>11520.0</v>
      </c>
      <c r="B3134" s="100" t="s">
        <v>41467</v>
      </c>
      <c r="C3134" s="100" t="s">
        <v>36669</v>
      </c>
      <c r="D3134" s="100" t="s">
        <v>35741</v>
      </c>
      <c r="E3134" s="103" t="s">
        <v>37587</v>
      </c>
    </row>
    <row r="3135" ht="14.25" customHeight="1">
      <c r="A3135" s="100">
        <v>11518.0</v>
      </c>
      <c r="B3135" s="100" t="s">
        <v>41468</v>
      </c>
      <c r="C3135" s="100" t="s">
        <v>36669</v>
      </c>
      <c r="D3135" s="100" t="s">
        <v>35741</v>
      </c>
      <c r="E3135" s="103" t="s">
        <v>41469</v>
      </c>
    </row>
    <row r="3136" ht="14.25" customHeight="1">
      <c r="A3136" s="100">
        <v>38473.0</v>
      </c>
      <c r="B3136" s="100" t="s">
        <v>41470</v>
      </c>
      <c r="C3136" s="100" t="s">
        <v>35740</v>
      </c>
      <c r="D3136" s="100" t="s">
        <v>35741</v>
      </c>
      <c r="E3136" s="103" t="s">
        <v>41471</v>
      </c>
    </row>
    <row r="3137" ht="14.25" customHeight="1">
      <c r="A3137" s="100">
        <v>4244.0</v>
      </c>
      <c r="B3137" s="100" t="s">
        <v>41472</v>
      </c>
      <c r="C3137" s="100" t="s">
        <v>36117</v>
      </c>
      <c r="D3137" s="100" t="s">
        <v>35741</v>
      </c>
      <c r="E3137" s="103" t="s">
        <v>36218</v>
      </c>
    </row>
    <row r="3138" ht="14.25" customHeight="1">
      <c r="A3138" s="100">
        <v>40977.0</v>
      </c>
      <c r="B3138" s="100" t="s">
        <v>41473</v>
      </c>
      <c r="C3138" s="100" t="s">
        <v>36120</v>
      </c>
      <c r="D3138" s="100" t="s">
        <v>35741</v>
      </c>
      <c r="E3138" s="103" t="s">
        <v>41474</v>
      </c>
    </row>
    <row r="3139" ht="14.25" customHeight="1">
      <c r="A3139" s="100">
        <v>4115.0</v>
      </c>
      <c r="B3139" s="100" t="s">
        <v>41475</v>
      </c>
      <c r="C3139" s="100" t="s">
        <v>35791</v>
      </c>
      <c r="D3139" s="100" t="s">
        <v>35767</v>
      </c>
      <c r="E3139" s="103" t="s">
        <v>41476</v>
      </c>
    </row>
    <row r="3140" ht="14.25" customHeight="1">
      <c r="A3140" s="100">
        <v>4119.0</v>
      </c>
      <c r="B3140" s="100" t="s">
        <v>41477</v>
      </c>
      <c r="C3140" s="100" t="s">
        <v>35791</v>
      </c>
      <c r="D3140" s="100" t="s">
        <v>35767</v>
      </c>
      <c r="E3140" s="103" t="s">
        <v>41478</v>
      </c>
    </row>
    <row r="3141" ht="14.25" customHeight="1">
      <c r="A3141" s="100">
        <v>2794.0</v>
      </c>
      <c r="B3141" s="100" t="s">
        <v>41479</v>
      </c>
      <c r="C3141" s="100" t="s">
        <v>35791</v>
      </c>
      <c r="D3141" s="100" t="s">
        <v>35767</v>
      </c>
      <c r="E3141" s="103" t="s">
        <v>41480</v>
      </c>
    </row>
    <row r="3142" ht="14.25" customHeight="1">
      <c r="A3142" s="100">
        <v>2788.0</v>
      </c>
      <c r="B3142" s="100" t="s">
        <v>41481</v>
      </c>
      <c r="C3142" s="100" t="s">
        <v>35791</v>
      </c>
      <c r="D3142" s="100" t="s">
        <v>35767</v>
      </c>
      <c r="E3142" s="103" t="s">
        <v>41482</v>
      </c>
    </row>
    <row r="3143" ht="14.25" customHeight="1">
      <c r="A3143" s="100">
        <v>4006.0</v>
      </c>
      <c r="B3143" s="100" t="s">
        <v>41483</v>
      </c>
      <c r="C3143" s="100" t="s">
        <v>36114</v>
      </c>
      <c r="D3143" s="100" t="s">
        <v>35741</v>
      </c>
      <c r="E3143" s="103" t="s">
        <v>41484</v>
      </c>
    </row>
    <row r="3144" ht="14.25" customHeight="1">
      <c r="A3144" s="100">
        <v>36151.0</v>
      </c>
      <c r="B3144" s="100" t="s">
        <v>41485</v>
      </c>
      <c r="C3144" s="100" t="s">
        <v>35740</v>
      </c>
      <c r="D3144" s="100" t="s">
        <v>35741</v>
      </c>
      <c r="E3144" s="103" t="s">
        <v>41486</v>
      </c>
    </row>
    <row r="3145" ht="14.25" customHeight="1">
      <c r="A3145" s="100">
        <v>37457.0</v>
      </c>
      <c r="B3145" s="100" t="s">
        <v>41487</v>
      </c>
      <c r="C3145" s="100" t="s">
        <v>35791</v>
      </c>
      <c r="D3145" s="100" t="s">
        <v>35741</v>
      </c>
      <c r="E3145" s="103" t="s">
        <v>41488</v>
      </c>
    </row>
    <row r="3146" ht="14.25" customHeight="1">
      <c r="A3146" s="100">
        <v>37456.0</v>
      </c>
      <c r="B3146" s="100" t="s">
        <v>41489</v>
      </c>
      <c r="C3146" s="100" t="s">
        <v>35791</v>
      </c>
      <c r="D3146" s="100" t="s">
        <v>35741</v>
      </c>
      <c r="E3146" s="103" t="s">
        <v>39889</v>
      </c>
    </row>
    <row r="3147" ht="14.25" customHeight="1">
      <c r="A3147" s="100">
        <v>37461.0</v>
      </c>
      <c r="B3147" s="100" t="s">
        <v>41490</v>
      </c>
      <c r="C3147" s="100" t="s">
        <v>35791</v>
      </c>
      <c r="D3147" s="100" t="s">
        <v>35741</v>
      </c>
      <c r="E3147" s="103" t="s">
        <v>41491</v>
      </c>
    </row>
    <row r="3148" ht="14.25" customHeight="1">
      <c r="A3148" s="100">
        <v>37460.0</v>
      </c>
      <c r="B3148" s="100" t="s">
        <v>41492</v>
      </c>
      <c r="C3148" s="100" t="s">
        <v>35791</v>
      </c>
      <c r="D3148" s="100" t="s">
        <v>35741</v>
      </c>
      <c r="E3148" s="103" t="s">
        <v>41493</v>
      </c>
    </row>
    <row r="3149" ht="14.25" customHeight="1">
      <c r="A3149" s="100">
        <v>37458.0</v>
      </c>
      <c r="B3149" s="100" t="s">
        <v>41494</v>
      </c>
      <c r="C3149" s="100" t="s">
        <v>35791</v>
      </c>
      <c r="D3149" s="100" t="s">
        <v>35737</v>
      </c>
      <c r="E3149" s="103" t="s">
        <v>36805</v>
      </c>
    </row>
    <row r="3150" ht="14.25" customHeight="1">
      <c r="A3150" s="100">
        <v>37454.0</v>
      </c>
      <c r="B3150" s="100" t="s">
        <v>41495</v>
      </c>
      <c r="C3150" s="100" t="s">
        <v>35791</v>
      </c>
      <c r="D3150" s="100" t="s">
        <v>35741</v>
      </c>
      <c r="E3150" s="103" t="s">
        <v>37869</v>
      </c>
    </row>
    <row r="3151" ht="14.25" customHeight="1">
      <c r="A3151" s="100">
        <v>37455.0</v>
      </c>
      <c r="B3151" s="100" t="s">
        <v>41496</v>
      </c>
      <c r="C3151" s="100" t="s">
        <v>35791</v>
      </c>
      <c r="D3151" s="100" t="s">
        <v>35741</v>
      </c>
      <c r="E3151" s="103" t="s">
        <v>35816</v>
      </c>
    </row>
    <row r="3152" ht="14.25" customHeight="1">
      <c r="A3152" s="100">
        <v>37459.0</v>
      </c>
      <c r="B3152" s="100" t="s">
        <v>41497</v>
      </c>
      <c r="C3152" s="100" t="s">
        <v>35791</v>
      </c>
      <c r="D3152" s="100" t="s">
        <v>35741</v>
      </c>
      <c r="E3152" s="103" t="s">
        <v>41498</v>
      </c>
    </row>
    <row r="3153" ht="14.25" customHeight="1">
      <c r="A3153" s="100">
        <v>21029.0</v>
      </c>
      <c r="B3153" s="100" t="s">
        <v>41499</v>
      </c>
      <c r="C3153" s="100" t="s">
        <v>35740</v>
      </c>
      <c r="D3153" s="100" t="s">
        <v>35737</v>
      </c>
      <c r="E3153" s="103" t="s">
        <v>41500</v>
      </c>
    </row>
    <row r="3154" ht="14.25" customHeight="1">
      <c r="A3154" s="100">
        <v>21030.0</v>
      </c>
      <c r="B3154" s="100" t="s">
        <v>41501</v>
      </c>
      <c r="C3154" s="100" t="s">
        <v>35740</v>
      </c>
      <c r="D3154" s="100" t="s">
        <v>35741</v>
      </c>
      <c r="E3154" s="103" t="s">
        <v>41502</v>
      </c>
    </row>
    <row r="3155" ht="14.25" customHeight="1">
      <c r="A3155" s="100">
        <v>21031.0</v>
      </c>
      <c r="B3155" s="100" t="s">
        <v>41503</v>
      </c>
      <c r="C3155" s="100" t="s">
        <v>35740</v>
      </c>
      <c r="D3155" s="100" t="s">
        <v>35741</v>
      </c>
      <c r="E3155" s="103" t="s">
        <v>41504</v>
      </c>
    </row>
    <row r="3156" ht="14.25" customHeight="1">
      <c r="A3156" s="100">
        <v>21032.0</v>
      </c>
      <c r="B3156" s="100" t="s">
        <v>41505</v>
      </c>
      <c r="C3156" s="100" t="s">
        <v>35740</v>
      </c>
      <c r="D3156" s="100" t="s">
        <v>35741</v>
      </c>
      <c r="E3156" s="103" t="s">
        <v>41506</v>
      </c>
    </row>
    <row r="3157" ht="14.25" customHeight="1">
      <c r="A3157" s="100">
        <v>37527.0</v>
      </c>
      <c r="B3157" s="100" t="s">
        <v>41507</v>
      </c>
      <c r="C3157" s="100" t="s">
        <v>35740</v>
      </c>
      <c r="D3157" s="100" t="s">
        <v>35741</v>
      </c>
      <c r="E3157" s="103" t="s">
        <v>41508</v>
      </c>
    </row>
    <row r="3158" ht="14.25" customHeight="1">
      <c r="A3158" s="100">
        <v>37528.0</v>
      </c>
      <c r="B3158" s="100" t="s">
        <v>41509</v>
      </c>
      <c r="C3158" s="100" t="s">
        <v>35740</v>
      </c>
      <c r="D3158" s="100" t="s">
        <v>35741</v>
      </c>
      <c r="E3158" s="103" t="s">
        <v>41510</v>
      </c>
    </row>
    <row r="3159" ht="14.25" customHeight="1">
      <c r="A3159" s="100">
        <v>37529.0</v>
      </c>
      <c r="B3159" s="100" t="s">
        <v>41511</v>
      </c>
      <c r="C3159" s="100" t="s">
        <v>35740</v>
      </c>
      <c r="D3159" s="100" t="s">
        <v>35741</v>
      </c>
      <c r="E3159" s="103" t="s">
        <v>41512</v>
      </c>
    </row>
    <row r="3160" ht="14.25" customHeight="1">
      <c r="A3160" s="100">
        <v>37530.0</v>
      </c>
      <c r="B3160" s="100" t="s">
        <v>41513</v>
      </c>
      <c r="C3160" s="100" t="s">
        <v>35740</v>
      </c>
      <c r="D3160" s="100" t="s">
        <v>35741</v>
      </c>
      <c r="E3160" s="103" t="s">
        <v>41514</v>
      </c>
    </row>
    <row r="3161" ht="14.25" customHeight="1">
      <c r="A3161" s="100">
        <v>21034.0</v>
      </c>
      <c r="B3161" s="100" t="s">
        <v>41515</v>
      </c>
      <c r="C3161" s="100" t="s">
        <v>35740</v>
      </c>
      <c r="D3161" s="100" t="s">
        <v>35741</v>
      </c>
      <c r="E3161" s="103" t="s">
        <v>41516</v>
      </c>
    </row>
    <row r="3162" ht="14.25" customHeight="1">
      <c r="A3162" s="100">
        <v>37531.0</v>
      </c>
      <c r="B3162" s="100" t="s">
        <v>41517</v>
      </c>
      <c r="C3162" s="100" t="s">
        <v>35740</v>
      </c>
      <c r="D3162" s="100" t="s">
        <v>35741</v>
      </c>
      <c r="E3162" s="103" t="s">
        <v>41518</v>
      </c>
    </row>
    <row r="3163" ht="14.25" customHeight="1">
      <c r="A3163" s="100">
        <v>21036.0</v>
      </c>
      <c r="B3163" s="100" t="s">
        <v>41519</v>
      </c>
      <c r="C3163" s="100" t="s">
        <v>35740</v>
      </c>
      <c r="D3163" s="100" t="s">
        <v>35741</v>
      </c>
      <c r="E3163" s="103" t="s">
        <v>41520</v>
      </c>
    </row>
    <row r="3164" ht="14.25" customHeight="1">
      <c r="A3164" s="100">
        <v>21037.0</v>
      </c>
      <c r="B3164" s="100" t="s">
        <v>41521</v>
      </c>
      <c r="C3164" s="100" t="s">
        <v>35740</v>
      </c>
      <c r="D3164" s="100" t="s">
        <v>35741</v>
      </c>
      <c r="E3164" s="103" t="s">
        <v>41522</v>
      </c>
    </row>
    <row r="3165" ht="14.25" customHeight="1">
      <c r="A3165" s="100">
        <v>20185.0</v>
      </c>
      <c r="B3165" s="100" t="s">
        <v>41523</v>
      </c>
      <c r="C3165" s="100" t="s">
        <v>35791</v>
      </c>
      <c r="D3165" s="100" t="s">
        <v>35741</v>
      </c>
      <c r="E3165" s="103" t="s">
        <v>41524</v>
      </c>
    </row>
    <row r="3166" ht="14.25" customHeight="1">
      <c r="A3166" s="100">
        <v>20260.0</v>
      </c>
      <c r="B3166" s="100" t="s">
        <v>41525</v>
      </c>
      <c r="C3166" s="100" t="s">
        <v>35740</v>
      </c>
      <c r="D3166" s="100" t="s">
        <v>35741</v>
      </c>
      <c r="E3166" s="103" t="s">
        <v>40600</v>
      </c>
    </row>
    <row r="3167" ht="14.25" customHeight="1">
      <c r="A3167" s="100">
        <v>37523.0</v>
      </c>
      <c r="B3167" s="100" t="s">
        <v>41526</v>
      </c>
      <c r="C3167" s="100" t="s">
        <v>35740</v>
      </c>
      <c r="D3167" s="100" t="s">
        <v>35767</v>
      </c>
      <c r="E3167" s="103" t="s">
        <v>41527</v>
      </c>
    </row>
    <row r="3168" ht="14.25" customHeight="1">
      <c r="A3168" s="100">
        <v>37515.0</v>
      </c>
      <c r="B3168" s="100" t="s">
        <v>41528</v>
      </c>
      <c r="C3168" s="100" t="s">
        <v>35740</v>
      </c>
      <c r="D3168" s="100" t="s">
        <v>35767</v>
      </c>
      <c r="E3168" s="103" t="s">
        <v>41529</v>
      </c>
    </row>
    <row r="3169" ht="14.25" customHeight="1">
      <c r="A3169" s="100">
        <v>12899.0</v>
      </c>
      <c r="B3169" s="100" t="s">
        <v>41530</v>
      </c>
      <c r="C3169" s="100" t="s">
        <v>35740</v>
      </c>
      <c r="D3169" s="100" t="s">
        <v>35767</v>
      </c>
      <c r="E3169" s="103" t="s">
        <v>41531</v>
      </c>
    </row>
    <row r="3170" ht="14.25" customHeight="1">
      <c r="A3170" s="100">
        <v>12898.0</v>
      </c>
      <c r="B3170" s="100" t="s">
        <v>41532</v>
      </c>
      <c r="C3170" s="100" t="s">
        <v>35740</v>
      </c>
      <c r="D3170" s="100" t="s">
        <v>35767</v>
      </c>
      <c r="E3170" s="103" t="s">
        <v>41533</v>
      </c>
    </row>
    <row r="3171" ht="14.25" customHeight="1">
      <c r="A3171" s="100">
        <v>42528.0</v>
      </c>
      <c r="B3171" s="100" t="s">
        <v>41534</v>
      </c>
      <c r="C3171" s="100" t="s">
        <v>35736</v>
      </c>
      <c r="D3171" s="100" t="s">
        <v>35741</v>
      </c>
      <c r="E3171" s="103" t="s">
        <v>41535</v>
      </c>
    </row>
    <row r="3172" ht="14.25" customHeight="1">
      <c r="A3172" s="100">
        <v>39696.0</v>
      </c>
      <c r="B3172" s="100" t="s">
        <v>41536</v>
      </c>
      <c r="C3172" s="100" t="s">
        <v>35736</v>
      </c>
      <c r="D3172" s="100" t="s">
        <v>35737</v>
      </c>
      <c r="E3172" s="103" t="s">
        <v>41537</v>
      </c>
    </row>
    <row r="3173" ht="14.25" customHeight="1">
      <c r="A3173" s="100">
        <v>39700.0</v>
      </c>
      <c r="B3173" s="100" t="s">
        <v>41538</v>
      </c>
      <c r="C3173" s="100" t="s">
        <v>35736</v>
      </c>
      <c r="D3173" s="100" t="s">
        <v>35741</v>
      </c>
      <c r="E3173" s="103" t="s">
        <v>41539</v>
      </c>
    </row>
    <row r="3174" ht="14.25" customHeight="1">
      <c r="A3174" s="100">
        <v>11621.0</v>
      </c>
      <c r="B3174" s="100" t="s">
        <v>41540</v>
      </c>
      <c r="C3174" s="100" t="s">
        <v>35736</v>
      </c>
      <c r="D3174" s="100" t="s">
        <v>35741</v>
      </c>
      <c r="E3174" s="103" t="s">
        <v>41541</v>
      </c>
    </row>
    <row r="3175" ht="14.25" customHeight="1">
      <c r="A3175" s="100">
        <v>4014.0</v>
      </c>
      <c r="B3175" s="100" t="s">
        <v>41542</v>
      </c>
      <c r="C3175" s="100" t="s">
        <v>35736</v>
      </c>
      <c r="D3175" s="100" t="s">
        <v>35741</v>
      </c>
      <c r="E3175" s="103" t="s">
        <v>41543</v>
      </c>
    </row>
    <row r="3176" ht="14.25" customHeight="1">
      <c r="A3176" s="100">
        <v>4015.0</v>
      </c>
      <c r="B3176" s="100" t="s">
        <v>41544</v>
      </c>
      <c r="C3176" s="100" t="s">
        <v>35736</v>
      </c>
      <c r="D3176" s="100" t="s">
        <v>35741</v>
      </c>
      <c r="E3176" s="103" t="s">
        <v>41545</v>
      </c>
    </row>
    <row r="3177" ht="14.25" customHeight="1">
      <c r="A3177" s="100">
        <v>4017.0</v>
      </c>
      <c r="B3177" s="100" t="s">
        <v>41546</v>
      </c>
      <c r="C3177" s="100" t="s">
        <v>35736</v>
      </c>
      <c r="D3177" s="100" t="s">
        <v>35741</v>
      </c>
      <c r="E3177" s="103" t="s">
        <v>41547</v>
      </c>
    </row>
    <row r="3178" ht="14.25" customHeight="1">
      <c r="A3178" s="100">
        <v>4016.0</v>
      </c>
      <c r="B3178" s="100" t="s">
        <v>41548</v>
      </c>
      <c r="C3178" s="100" t="s">
        <v>35736</v>
      </c>
      <c r="D3178" s="100" t="s">
        <v>35737</v>
      </c>
      <c r="E3178" s="103" t="s">
        <v>41549</v>
      </c>
    </row>
    <row r="3179" ht="14.25" customHeight="1">
      <c r="A3179" s="100">
        <v>39699.0</v>
      </c>
      <c r="B3179" s="100" t="s">
        <v>41550</v>
      </c>
      <c r="C3179" s="100" t="s">
        <v>35736</v>
      </c>
      <c r="D3179" s="100" t="s">
        <v>35741</v>
      </c>
      <c r="E3179" s="103" t="s">
        <v>41551</v>
      </c>
    </row>
    <row r="3180" ht="14.25" customHeight="1">
      <c r="A3180" s="100">
        <v>38544.0</v>
      </c>
      <c r="B3180" s="100" t="s">
        <v>41552</v>
      </c>
      <c r="C3180" s="100" t="s">
        <v>35736</v>
      </c>
      <c r="D3180" s="100" t="s">
        <v>35741</v>
      </c>
      <c r="E3180" s="103" t="s">
        <v>41553</v>
      </c>
    </row>
    <row r="3181" ht="14.25" customHeight="1">
      <c r="A3181" s="100">
        <v>38545.0</v>
      </c>
      <c r="B3181" s="100" t="s">
        <v>41554</v>
      </c>
      <c r="C3181" s="100" t="s">
        <v>35736</v>
      </c>
      <c r="D3181" s="100" t="s">
        <v>35741</v>
      </c>
      <c r="E3181" s="103" t="s">
        <v>41555</v>
      </c>
    </row>
    <row r="3182" ht="14.25" customHeight="1">
      <c r="A3182" s="100">
        <v>42527.0</v>
      </c>
      <c r="B3182" s="100" t="s">
        <v>41556</v>
      </c>
      <c r="C3182" s="100" t="s">
        <v>35736</v>
      </c>
      <c r="D3182" s="100" t="s">
        <v>35741</v>
      </c>
      <c r="E3182" s="103" t="s">
        <v>37490</v>
      </c>
    </row>
    <row r="3183" ht="14.25" customHeight="1">
      <c r="A3183" s="100">
        <v>39323.0</v>
      </c>
      <c r="B3183" s="100" t="s">
        <v>41557</v>
      </c>
      <c r="C3183" s="100" t="s">
        <v>35736</v>
      </c>
      <c r="D3183" s="100" t="s">
        <v>35741</v>
      </c>
      <c r="E3183" s="103" t="s">
        <v>41558</v>
      </c>
    </row>
    <row r="3184" ht="14.25" customHeight="1">
      <c r="A3184" s="100">
        <v>626.0</v>
      </c>
      <c r="B3184" s="100" t="s">
        <v>41559</v>
      </c>
      <c r="C3184" s="100" t="s">
        <v>35889</v>
      </c>
      <c r="D3184" s="100" t="s">
        <v>35737</v>
      </c>
      <c r="E3184" s="103" t="s">
        <v>41560</v>
      </c>
    </row>
    <row r="3185" ht="14.25" customHeight="1">
      <c r="A3185" s="100">
        <v>25860.0</v>
      </c>
      <c r="B3185" s="100" t="s">
        <v>41561</v>
      </c>
      <c r="C3185" s="100" t="s">
        <v>35736</v>
      </c>
      <c r="D3185" s="100" t="s">
        <v>35767</v>
      </c>
      <c r="E3185" s="103" t="s">
        <v>39503</v>
      </c>
    </row>
    <row r="3186" ht="14.25" customHeight="1">
      <c r="A3186" s="100">
        <v>25861.0</v>
      </c>
      <c r="B3186" s="100" t="s">
        <v>41562</v>
      </c>
      <c r="C3186" s="100" t="s">
        <v>35736</v>
      </c>
      <c r="D3186" s="100" t="s">
        <v>35767</v>
      </c>
      <c r="E3186" s="103" t="s">
        <v>41563</v>
      </c>
    </row>
    <row r="3187" ht="14.25" customHeight="1">
      <c r="A3187" s="100">
        <v>25862.0</v>
      </c>
      <c r="B3187" s="100" t="s">
        <v>41564</v>
      </c>
      <c r="C3187" s="100" t="s">
        <v>35736</v>
      </c>
      <c r="D3187" s="100" t="s">
        <v>35767</v>
      </c>
      <c r="E3187" s="103" t="s">
        <v>41031</v>
      </c>
    </row>
    <row r="3188" ht="14.25" customHeight="1">
      <c r="A3188" s="100">
        <v>25863.0</v>
      </c>
      <c r="B3188" s="100" t="s">
        <v>41565</v>
      </c>
      <c r="C3188" s="100" t="s">
        <v>35736</v>
      </c>
      <c r="D3188" s="100" t="s">
        <v>35767</v>
      </c>
      <c r="E3188" s="103" t="s">
        <v>41566</v>
      </c>
    </row>
    <row r="3189" ht="14.25" customHeight="1">
      <c r="A3189" s="100">
        <v>25864.0</v>
      </c>
      <c r="B3189" s="100" t="s">
        <v>41567</v>
      </c>
      <c r="C3189" s="100" t="s">
        <v>35736</v>
      </c>
      <c r="D3189" s="100" t="s">
        <v>35767</v>
      </c>
      <c r="E3189" s="103" t="s">
        <v>39062</v>
      </c>
    </row>
    <row r="3190" ht="14.25" customHeight="1">
      <c r="A3190" s="100">
        <v>25865.0</v>
      </c>
      <c r="B3190" s="100" t="s">
        <v>41568</v>
      </c>
      <c r="C3190" s="100" t="s">
        <v>35736</v>
      </c>
      <c r="D3190" s="100" t="s">
        <v>35767</v>
      </c>
      <c r="E3190" s="103" t="s">
        <v>41569</v>
      </c>
    </row>
    <row r="3191" ht="14.25" customHeight="1">
      <c r="A3191" s="100">
        <v>25866.0</v>
      </c>
      <c r="B3191" s="100" t="s">
        <v>41570</v>
      </c>
      <c r="C3191" s="100" t="s">
        <v>35736</v>
      </c>
      <c r="D3191" s="100" t="s">
        <v>35767</v>
      </c>
      <c r="E3191" s="103" t="s">
        <v>41571</v>
      </c>
    </row>
    <row r="3192" ht="14.25" customHeight="1">
      <c r="A3192" s="100">
        <v>25868.0</v>
      </c>
      <c r="B3192" s="100" t="s">
        <v>41572</v>
      </c>
      <c r="C3192" s="100" t="s">
        <v>35736</v>
      </c>
      <c r="D3192" s="100" t="s">
        <v>35767</v>
      </c>
      <c r="E3192" s="103" t="s">
        <v>41573</v>
      </c>
    </row>
    <row r="3193" ht="14.25" customHeight="1">
      <c r="A3193" s="100">
        <v>25869.0</v>
      </c>
      <c r="B3193" s="100" t="s">
        <v>41574</v>
      </c>
      <c r="C3193" s="100" t="s">
        <v>35736</v>
      </c>
      <c r="D3193" s="100" t="s">
        <v>35767</v>
      </c>
      <c r="E3193" s="103" t="s">
        <v>38359</v>
      </c>
    </row>
    <row r="3194" ht="14.25" customHeight="1">
      <c r="A3194" s="100">
        <v>25870.0</v>
      </c>
      <c r="B3194" s="100" t="s">
        <v>41575</v>
      </c>
      <c r="C3194" s="100" t="s">
        <v>35736</v>
      </c>
      <c r="D3194" s="100" t="s">
        <v>35767</v>
      </c>
      <c r="E3194" s="103" t="s">
        <v>38891</v>
      </c>
    </row>
    <row r="3195" ht="14.25" customHeight="1">
      <c r="A3195" s="100">
        <v>25871.0</v>
      </c>
      <c r="B3195" s="100" t="s">
        <v>41576</v>
      </c>
      <c r="C3195" s="100" t="s">
        <v>35736</v>
      </c>
      <c r="D3195" s="100" t="s">
        <v>35767</v>
      </c>
      <c r="E3195" s="103" t="s">
        <v>41577</v>
      </c>
    </row>
    <row r="3196" ht="14.25" customHeight="1">
      <c r="A3196" s="100">
        <v>25867.0</v>
      </c>
      <c r="B3196" s="100" t="s">
        <v>41578</v>
      </c>
      <c r="C3196" s="100" t="s">
        <v>35736</v>
      </c>
      <c r="D3196" s="100" t="s">
        <v>35767</v>
      </c>
      <c r="E3196" s="103" t="s">
        <v>41579</v>
      </c>
    </row>
    <row r="3197" ht="14.25" customHeight="1">
      <c r="A3197" s="100">
        <v>25872.0</v>
      </c>
      <c r="B3197" s="100" t="s">
        <v>41580</v>
      </c>
      <c r="C3197" s="100" t="s">
        <v>35736</v>
      </c>
      <c r="D3197" s="100" t="s">
        <v>35767</v>
      </c>
      <c r="E3197" s="103" t="s">
        <v>41581</v>
      </c>
    </row>
    <row r="3198" ht="14.25" customHeight="1">
      <c r="A3198" s="100">
        <v>25873.0</v>
      </c>
      <c r="B3198" s="100" t="s">
        <v>41582</v>
      </c>
      <c r="C3198" s="100" t="s">
        <v>35736</v>
      </c>
      <c r="D3198" s="100" t="s">
        <v>35767</v>
      </c>
      <c r="E3198" s="103" t="s">
        <v>41583</v>
      </c>
    </row>
    <row r="3199" ht="14.25" customHeight="1">
      <c r="A3199" s="100">
        <v>11479.0</v>
      </c>
      <c r="B3199" s="100" t="s">
        <v>41584</v>
      </c>
      <c r="C3199" s="100" t="s">
        <v>35740</v>
      </c>
      <c r="D3199" s="100" t="s">
        <v>35741</v>
      </c>
      <c r="E3199" s="103" t="s">
        <v>41585</v>
      </c>
    </row>
    <row r="3200" ht="14.25" customHeight="1">
      <c r="A3200" s="100">
        <v>11481.0</v>
      </c>
      <c r="B3200" s="100" t="s">
        <v>41586</v>
      </c>
      <c r="C3200" s="100" t="s">
        <v>35740</v>
      </c>
      <c r="D3200" s="100" t="s">
        <v>35741</v>
      </c>
      <c r="E3200" s="103" t="s">
        <v>41587</v>
      </c>
    </row>
    <row r="3201" ht="14.25" customHeight="1">
      <c r="A3201" s="100">
        <v>43609.0</v>
      </c>
      <c r="B3201" s="100" t="s">
        <v>41588</v>
      </c>
      <c r="C3201" s="100" t="s">
        <v>35740</v>
      </c>
      <c r="D3201" s="100" t="s">
        <v>35741</v>
      </c>
      <c r="E3201" s="103" t="s">
        <v>41587</v>
      </c>
    </row>
    <row r="3202" ht="14.25" customHeight="1">
      <c r="A3202" s="100">
        <v>11478.0</v>
      </c>
      <c r="B3202" s="100" t="s">
        <v>41589</v>
      </c>
      <c r="C3202" s="100" t="s">
        <v>35740</v>
      </c>
      <c r="D3202" s="100" t="s">
        <v>35741</v>
      </c>
      <c r="E3202" s="103" t="s">
        <v>41590</v>
      </c>
    </row>
    <row r="3203" ht="14.25" customHeight="1">
      <c r="A3203" s="100">
        <v>43608.0</v>
      </c>
      <c r="B3203" s="100" t="s">
        <v>41591</v>
      </c>
      <c r="C3203" s="100" t="s">
        <v>35740</v>
      </c>
      <c r="D3203" s="100" t="s">
        <v>35741</v>
      </c>
      <c r="E3203" s="103" t="s">
        <v>41592</v>
      </c>
    </row>
    <row r="3204" ht="14.25" customHeight="1">
      <c r="A3204" s="100">
        <v>11476.0</v>
      </c>
      <c r="B3204" s="100" t="s">
        <v>41593</v>
      </c>
      <c r="C3204" s="100" t="s">
        <v>35740</v>
      </c>
      <c r="D3204" s="100" t="s">
        <v>35741</v>
      </c>
      <c r="E3204" s="103" t="s">
        <v>41592</v>
      </c>
    </row>
    <row r="3205" ht="14.25" customHeight="1">
      <c r="A3205" s="100">
        <v>40637.0</v>
      </c>
      <c r="B3205" s="100" t="s">
        <v>41594</v>
      </c>
      <c r="C3205" s="100" t="s">
        <v>35740</v>
      </c>
      <c r="D3205" s="100" t="s">
        <v>35767</v>
      </c>
      <c r="E3205" s="103" t="s">
        <v>41595</v>
      </c>
    </row>
    <row r="3206" ht="14.25" customHeight="1">
      <c r="A3206" s="100">
        <v>13836.0</v>
      </c>
      <c r="B3206" s="100" t="s">
        <v>41596</v>
      </c>
      <c r="C3206" s="100" t="s">
        <v>35740</v>
      </c>
      <c r="D3206" s="100" t="s">
        <v>35767</v>
      </c>
      <c r="E3206" s="103" t="s">
        <v>41597</v>
      </c>
    </row>
    <row r="3207" ht="14.25" customHeight="1">
      <c r="A3207" s="100">
        <v>14534.0</v>
      </c>
      <c r="B3207" s="100" t="s">
        <v>41598</v>
      </c>
      <c r="C3207" s="100" t="s">
        <v>35740</v>
      </c>
      <c r="D3207" s="100" t="s">
        <v>35767</v>
      </c>
      <c r="E3207" s="103" t="s">
        <v>41599</v>
      </c>
    </row>
    <row r="3208" ht="14.25" customHeight="1">
      <c r="A3208" s="100">
        <v>14619.0</v>
      </c>
      <c r="B3208" s="100" t="s">
        <v>41600</v>
      </c>
      <c r="C3208" s="100" t="s">
        <v>35740</v>
      </c>
      <c r="D3208" s="100" t="s">
        <v>35741</v>
      </c>
      <c r="E3208" s="103" t="s">
        <v>41601</v>
      </c>
    </row>
    <row r="3209" ht="14.25" customHeight="1">
      <c r="A3209" s="100">
        <v>14535.0</v>
      </c>
      <c r="B3209" s="100" t="s">
        <v>41602</v>
      </c>
      <c r="C3209" s="100" t="s">
        <v>35740</v>
      </c>
      <c r="D3209" s="100" t="s">
        <v>35767</v>
      </c>
      <c r="E3209" s="103" t="s">
        <v>41603</v>
      </c>
    </row>
    <row r="3210" ht="14.25" customHeight="1">
      <c r="A3210" s="100">
        <v>39813.0</v>
      </c>
      <c r="B3210" s="100" t="s">
        <v>41604</v>
      </c>
      <c r="C3210" s="100" t="s">
        <v>35740</v>
      </c>
      <c r="D3210" s="100" t="s">
        <v>35767</v>
      </c>
      <c r="E3210" s="103" t="s">
        <v>41605</v>
      </c>
    </row>
    <row r="3211" ht="14.25" customHeight="1">
      <c r="A3211" s="100">
        <v>40403.0</v>
      </c>
      <c r="B3211" s="100" t="s">
        <v>41606</v>
      </c>
      <c r="C3211" s="100" t="s">
        <v>35740</v>
      </c>
      <c r="D3211" s="100" t="s">
        <v>35741</v>
      </c>
      <c r="E3211" s="103" t="s">
        <v>41607</v>
      </c>
    </row>
    <row r="3212" ht="14.25" customHeight="1">
      <c r="A3212" s="100">
        <v>12868.0</v>
      </c>
      <c r="B3212" s="100" t="s">
        <v>41608</v>
      </c>
      <c r="C3212" s="100" t="s">
        <v>36117</v>
      </c>
      <c r="D3212" s="100" t="s">
        <v>35741</v>
      </c>
      <c r="E3212" s="103" t="s">
        <v>36218</v>
      </c>
    </row>
    <row r="3213" ht="14.25" customHeight="1">
      <c r="A3213" s="100">
        <v>40916.0</v>
      </c>
      <c r="B3213" s="100" t="s">
        <v>41609</v>
      </c>
      <c r="C3213" s="100" t="s">
        <v>36120</v>
      </c>
      <c r="D3213" s="100" t="s">
        <v>35741</v>
      </c>
      <c r="E3213" s="103" t="s">
        <v>41610</v>
      </c>
    </row>
    <row r="3214" ht="14.25" customHeight="1">
      <c r="A3214" s="100">
        <v>4755.0</v>
      </c>
      <c r="B3214" s="100" t="s">
        <v>41611</v>
      </c>
      <c r="C3214" s="100" t="s">
        <v>36117</v>
      </c>
      <c r="D3214" s="100" t="s">
        <v>35741</v>
      </c>
      <c r="E3214" s="103" t="s">
        <v>41612</v>
      </c>
    </row>
    <row r="3215" ht="14.25" customHeight="1">
      <c r="A3215" s="100">
        <v>41067.0</v>
      </c>
      <c r="B3215" s="100" t="s">
        <v>41613</v>
      </c>
      <c r="C3215" s="100" t="s">
        <v>36120</v>
      </c>
      <c r="D3215" s="100" t="s">
        <v>35741</v>
      </c>
      <c r="E3215" s="103" t="s">
        <v>41614</v>
      </c>
    </row>
    <row r="3216" ht="14.25" customHeight="1">
      <c r="A3216" s="100">
        <v>38463.0</v>
      </c>
      <c r="B3216" s="100" t="s">
        <v>41615</v>
      </c>
      <c r="C3216" s="100" t="s">
        <v>35740</v>
      </c>
      <c r="D3216" s="100" t="s">
        <v>35741</v>
      </c>
      <c r="E3216" s="103" t="s">
        <v>41616</v>
      </c>
    </row>
    <row r="3217" ht="14.25" customHeight="1">
      <c r="A3217" s="100">
        <v>40703.0</v>
      </c>
      <c r="B3217" s="100" t="s">
        <v>41617</v>
      </c>
      <c r="C3217" s="100" t="s">
        <v>35740</v>
      </c>
      <c r="D3217" s="100" t="s">
        <v>35737</v>
      </c>
      <c r="E3217" s="103" t="s">
        <v>41618</v>
      </c>
    </row>
    <row r="3218" ht="14.25" customHeight="1">
      <c r="A3218" s="100">
        <v>14531.0</v>
      </c>
      <c r="B3218" s="100" t="s">
        <v>41619</v>
      </c>
      <c r="C3218" s="100" t="s">
        <v>35740</v>
      </c>
      <c r="D3218" s="100" t="s">
        <v>35741</v>
      </c>
      <c r="E3218" s="103" t="s">
        <v>41620</v>
      </c>
    </row>
    <row r="3219" ht="14.25" customHeight="1">
      <c r="A3219" s="100">
        <v>36533.0</v>
      </c>
      <c r="B3219" s="100" t="s">
        <v>41621</v>
      </c>
      <c r="C3219" s="100" t="s">
        <v>35740</v>
      </c>
      <c r="D3219" s="100" t="s">
        <v>35741</v>
      </c>
      <c r="E3219" s="103" t="s">
        <v>41622</v>
      </c>
    </row>
    <row r="3220" ht="14.25" customHeight="1">
      <c r="A3220" s="100">
        <v>11616.0</v>
      </c>
      <c r="B3220" s="100" t="s">
        <v>41623</v>
      </c>
      <c r="C3220" s="100" t="s">
        <v>35740</v>
      </c>
      <c r="D3220" s="100" t="s">
        <v>35741</v>
      </c>
      <c r="E3220" s="103" t="s">
        <v>41624</v>
      </c>
    </row>
    <row r="3221" ht="14.25" customHeight="1">
      <c r="A3221" s="100">
        <v>41898.0</v>
      </c>
      <c r="B3221" s="100" t="s">
        <v>41625</v>
      </c>
      <c r="C3221" s="100" t="s">
        <v>35740</v>
      </c>
      <c r="D3221" s="100" t="s">
        <v>35741</v>
      </c>
      <c r="E3221" s="103" t="s">
        <v>41626</v>
      </c>
    </row>
    <row r="3222" ht="14.25" customHeight="1">
      <c r="A3222" s="100">
        <v>13447.0</v>
      </c>
      <c r="B3222" s="100" t="s">
        <v>41627</v>
      </c>
      <c r="C3222" s="100" t="s">
        <v>35740</v>
      </c>
      <c r="D3222" s="100" t="s">
        <v>35741</v>
      </c>
      <c r="E3222" s="103" t="s">
        <v>41628</v>
      </c>
    </row>
    <row r="3223" ht="14.25" customHeight="1">
      <c r="A3223" s="100">
        <v>14529.0</v>
      </c>
      <c r="B3223" s="100" t="s">
        <v>41629</v>
      </c>
      <c r="C3223" s="100" t="s">
        <v>35740</v>
      </c>
      <c r="D3223" s="100" t="s">
        <v>35741</v>
      </c>
      <c r="E3223" s="103" t="s">
        <v>41630</v>
      </c>
    </row>
    <row r="3224" ht="14.25" customHeight="1">
      <c r="A3224" s="100">
        <v>10747.0</v>
      </c>
      <c r="B3224" s="100" t="s">
        <v>41631</v>
      </c>
      <c r="C3224" s="100" t="s">
        <v>35740</v>
      </c>
      <c r="D3224" s="100" t="s">
        <v>35741</v>
      </c>
      <c r="E3224" s="103" t="s">
        <v>41632</v>
      </c>
    </row>
    <row r="3225" ht="14.25" customHeight="1">
      <c r="A3225" s="100">
        <v>36141.0</v>
      </c>
      <c r="B3225" s="100" t="s">
        <v>41633</v>
      </c>
      <c r="C3225" s="100" t="s">
        <v>35740</v>
      </c>
      <c r="D3225" s="100" t="s">
        <v>35741</v>
      </c>
      <c r="E3225" s="103" t="s">
        <v>41634</v>
      </c>
    </row>
    <row r="3226" ht="14.25" customHeight="1">
      <c r="A3226" s="100">
        <v>39434.0</v>
      </c>
      <c r="B3226" s="100" t="s">
        <v>41635</v>
      </c>
      <c r="C3226" s="100" t="s">
        <v>35889</v>
      </c>
      <c r="D3226" s="100" t="s">
        <v>35741</v>
      </c>
      <c r="E3226" s="103" t="s">
        <v>36850</v>
      </c>
    </row>
    <row r="3227" ht="14.25" customHeight="1">
      <c r="A3227" s="100">
        <v>39433.0</v>
      </c>
      <c r="B3227" s="100" t="s">
        <v>41636</v>
      </c>
      <c r="C3227" s="100" t="s">
        <v>35889</v>
      </c>
      <c r="D3227" s="100" t="s">
        <v>35741</v>
      </c>
      <c r="E3227" s="103" t="s">
        <v>37336</v>
      </c>
    </row>
    <row r="3228" ht="14.25" customHeight="1">
      <c r="A3228" s="100">
        <v>4049.0</v>
      </c>
      <c r="B3228" s="100" t="s">
        <v>41637</v>
      </c>
      <c r="C3228" s="100" t="s">
        <v>35782</v>
      </c>
      <c r="D3228" s="100" t="s">
        <v>35741</v>
      </c>
      <c r="E3228" s="103" t="s">
        <v>41638</v>
      </c>
    </row>
    <row r="3229" ht="14.25" customHeight="1">
      <c r="A3229" s="100">
        <v>38120.0</v>
      </c>
      <c r="B3229" s="100" t="s">
        <v>41639</v>
      </c>
      <c r="C3229" s="100" t="s">
        <v>35889</v>
      </c>
      <c r="D3229" s="100" t="s">
        <v>35741</v>
      </c>
      <c r="E3229" s="103" t="s">
        <v>41640</v>
      </c>
    </row>
    <row r="3230" ht="14.25" customHeight="1">
      <c r="A3230" s="100">
        <v>38877.0</v>
      </c>
      <c r="B3230" s="100" t="s">
        <v>41641</v>
      </c>
      <c r="C3230" s="100" t="s">
        <v>35889</v>
      </c>
      <c r="D3230" s="100" t="s">
        <v>35741</v>
      </c>
      <c r="E3230" s="103" t="s">
        <v>39965</v>
      </c>
    </row>
    <row r="3231" ht="14.25" customHeight="1">
      <c r="A3231" s="100">
        <v>34546.0</v>
      </c>
      <c r="B3231" s="100" t="s">
        <v>41642</v>
      </c>
      <c r="C3231" s="100" t="s">
        <v>35889</v>
      </c>
      <c r="D3231" s="100" t="s">
        <v>35741</v>
      </c>
      <c r="E3231" s="103" t="s">
        <v>41643</v>
      </c>
    </row>
    <row r="3232" ht="14.25" customHeight="1">
      <c r="A3232" s="100">
        <v>10498.0</v>
      </c>
      <c r="B3232" s="100" t="s">
        <v>41644</v>
      </c>
      <c r="C3232" s="100" t="s">
        <v>35889</v>
      </c>
      <c r="D3232" s="100" t="s">
        <v>35741</v>
      </c>
      <c r="E3232" s="103" t="s">
        <v>38960</v>
      </c>
    </row>
    <row r="3233" ht="14.25" customHeight="1">
      <c r="A3233" s="100">
        <v>4823.0</v>
      </c>
      <c r="B3233" s="100" t="s">
        <v>41645</v>
      </c>
      <c r="C3233" s="100" t="s">
        <v>35889</v>
      </c>
      <c r="D3233" s="100" t="s">
        <v>35741</v>
      </c>
      <c r="E3233" s="103" t="s">
        <v>41646</v>
      </c>
    </row>
    <row r="3234" ht="14.25" customHeight="1">
      <c r="A3234" s="100">
        <v>12357.0</v>
      </c>
      <c r="B3234" s="100" t="s">
        <v>41647</v>
      </c>
      <c r="C3234" s="100" t="s">
        <v>35740</v>
      </c>
      <c r="D3234" s="100" t="s">
        <v>35741</v>
      </c>
      <c r="E3234" s="103" t="s">
        <v>41648</v>
      </c>
    </row>
    <row r="3235" ht="14.25" customHeight="1">
      <c r="A3235" s="100">
        <v>12358.0</v>
      </c>
      <c r="B3235" s="100" t="s">
        <v>41649</v>
      </c>
      <c r="C3235" s="100" t="s">
        <v>35740</v>
      </c>
      <c r="D3235" s="100" t="s">
        <v>35741</v>
      </c>
      <c r="E3235" s="103" t="s">
        <v>41650</v>
      </c>
    </row>
    <row r="3236" ht="14.25" customHeight="1">
      <c r="A3236" s="100">
        <v>11079.0</v>
      </c>
      <c r="B3236" s="100" t="s">
        <v>41651</v>
      </c>
      <c r="C3236" s="100" t="s">
        <v>36114</v>
      </c>
      <c r="D3236" s="100" t="s">
        <v>35741</v>
      </c>
      <c r="E3236" s="103" t="s">
        <v>41652</v>
      </c>
    </row>
    <row r="3237" ht="14.25" customHeight="1">
      <c r="A3237" s="100">
        <v>11082.0</v>
      </c>
      <c r="B3237" s="100" t="s">
        <v>41653</v>
      </c>
      <c r="C3237" s="100" t="s">
        <v>36114</v>
      </c>
      <c r="D3237" s="100" t="s">
        <v>35741</v>
      </c>
      <c r="E3237" s="103" t="s">
        <v>41652</v>
      </c>
    </row>
    <row r="3238" ht="14.25" customHeight="1">
      <c r="A3238" s="100">
        <v>4058.0</v>
      </c>
      <c r="B3238" s="100" t="s">
        <v>41654</v>
      </c>
      <c r="C3238" s="100" t="s">
        <v>36117</v>
      </c>
      <c r="D3238" s="100" t="s">
        <v>35741</v>
      </c>
      <c r="E3238" s="103" t="s">
        <v>41655</v>
      </c>
    </row>
    <row r="3239" ht="14.25" customHeight="1">
      <c r="A3239" s="100">
        <v>40974.0</v>
      </c>
      <c r="B3239" s="100" t="s">
        <v>41656</v>
      </c>
      <c r="C3239" s="100" t="s">
        <v>36120</v>
      </c>
      <c r="D3239" s="100" t="s">
        <v>35741</v>
      </c>
      <c r="E3239" s="103" t="s">
        <v>41657</v>
      </c>
    </row>
    <row r="3240" ht="14.25" customHeight="1">
      <c r="A3240" s="100">
        <v>34794.0</v>
      </c>
      <c r="B3240" s="100" t="s">
        <v>41658</v>
      </c>
      <c r="C3240" s="100" t="s">
        <v>36117</v>
      </c>
      <c r="D3240" s="100" t="s">
        <v>35741</v>
      </c>
      <c r="E3240" s="103" t="s">
        <v>41659</v>
      </c>
    </row>
    <row r="3241" ht="14.25" customHeight="1">
      <c r="A3241" s="100">
        <v>40925.0</v>
      </c>
      <c r="B3241" s="100" t="s">
        <v>41660</v>
      </c>
      <c r="C3241" s="100" t="s">
        <v>36120</v>
      </c>
      <c r="D3241" s="100" t="s">
        <v>35741</v>
      </c>
      <c r="E3241" s="103" t="s">
        <v>41661</v>
      </c>
    </row>
    <row r="3242" ht="14.25" customHeight="1">
      <c r="A3242" s="100">
        <v>13741.0</v>
      </c>
      <c r="B3242" s="100" t="s">
        <v>41662</v>
      </c>
      <c r="C3242" s="100" t="s">
        <v>35740</v>
      </c>
      <c r="D3242" s="100" t="s">
        <v>35741</v>
      </c>
      <c r="E3242" s="103" t="s">
        <v>41663</v>
      </c>
    </row>
    <row r="3243" ht="14.25" customHeight="1">
      <c r="A3243" s="100">
        <v>3288.0</v>
      </c>
      <c r="B3243" s="100" t="s">
        <v>41664</v>
      </c>
      <c r="C3243" s="100" t="s">
        <v>35791</v>
      </c>
      <c r="D3243" s="100" t="s">
        <v>35767</v>
      </c>
      <c r="E3243" s="103" t="s">
        <v>40519</v>
      </c>
    </row>
    <row r="3244" ht="14.25" customHeight="1">
      <c r="A3244" s="100">
        <v>13587.0</v>
      </c>
      <c r="B3244" s="100" t="s">
        <v>41665</v>
      </c>
      <c r="C3244" s="100" t="s">
        <v>35791</v>
      </c>
      <c r="D3244" s="100" t="s">
        <v>35767</v>
      </c>
      <c r="E3244" s="103" t="s">
        <v>41666</v>
      </c>
    </row>
    <row r="3245" ht="14.25" customHeight="1">
      <c r="A3245" s="100">
        <v>38598.0</v>
      </c>
      <c r="B3245" s="100" t="s">
        <v>41667</v>
      </c>
      <c r="C3245" s="100" t="s">
        <v>35740</v>
      </c>
      <c r="D3245" s="100" t="s">
        <v>35741</v>
      </c>
      <c r="E3245" s="103" t="s">
        <v>36840</v>
      </c>
    </row>
    <row r="3246" ht="14.25" customHeight="1">
      <c r="A3246" s="100">
        <v>38595.0</v>
      </c>
      <c r="B3246" s="100" t="s">
        <v>41668</v>
      </c>
      <c r="C3246" s="100" t="s">
        <v>35740</v>
      </c>
      <c r="D3246" s="100" t="s">
        <v>35741</v>
      </c>
      <c r="E3246" s="103" t="s">
        <v>41669</v>
      </c>
    </row>
    <row r="3247" ht="14.25" customHeight="1">
      <c r="A3247" s="100">
        <v>38592.0</v>
      </c>
      <c r="B3247" s="100" t="s">
        <v>41670</v>
      </c>
      <c r="C3247" s="100" t="s">
        <v>35740</v>
      </c>
      <c r="D3247" s="100" t="s">
        <v>35741</v>
      </c>
      <c r="E3247" s="103" t="s">
        <v>35830</v>
      </c>
    </row>
    <row r="3248" ht="14.25" customHeight="1">
      <c r="A3248" s="100">
        <v>38588.0</v>
      </c>
      <c r="B3248" s="100" t="s">
        <v>41671</v>
      </c>
      <c r="C3248" s="100" t="s">
        <v>35740</v>
      </c>
      <c r="D3248" s="100" t="s">
        <v>35741</v>
      </c>
      <c r="E3248" s="103" t="s">
        <v>35834</v>
      </c>
    </row>
    <row r="3249" ht="14.25" customHeight="1">
      <c r="A3249" s="100">
        <v>38593.0</v>
      </c>
      <c r="B3249" s="100" t="s">
        <v>41672</v>
      </c>
      <c r="C3249" s="100" t="s">
        <v>35740</v>
      </c>
      <c r="D3249" s="100" t="s">
        <v>35741</v>
      </c>
      <c r="E3249" s="103" t="s">
        <v>35802</v>
      </c>
    </row>
    <row r="3250" ht="14.25" customHeight="1">
      <c r="A3250" s="100">
        <v>38589.0</v>
      </c>
      <c r="B3250" s="100" t="s">
        <v>41673</v>
      </c>
      <c r="C3250" s="100" t="s">
        <v>35740</v>
      </c>
      <c r="D3250" s="100" t="s">
        <v>35741</v>
      </c>
      <c r="E3250" s="103" t="s">
        <v>40537</v>
      </c>
    </row>
    <row r="3251" ht="14.25" customHeight="1">
      <c r="A3251" s="100">
        <v>38594.0</v>
      </c>
      <c r="B3251" s="100" t="s">
        <v>41674</v>
      </c>
      <c r="C3251" s="100" t="s">
        <v>35740</v>
      </c>
      <c r="D3251" s="100" t="s">
        <v>35741</v>
      </c>
      <c r="E3251" s="103" t="s">
        <v>40471</v>
      </c>
    </row>
    <row r="3252" ht="14.25" customHeight="1">
      <c r="A3252" s="100">
        <v>34773.0</v>
      </c>
      <c r="B3252" s="100" t="s">
        <v>41675</v>
      </c>
      <c r="C3252" s="100" t="s">
        <v>35740</v>
      </c>
      <c r="D3252" s="100" t="s">
        <v>35741</v>
      </c>
      <c r="E3252" s="103" t="s">
        <v>37408</v>
      </c>
    </row>
    <row r="3253" ht="14.25" customHeight="1">
      <c r="A3253" s="100">
        <v>34769.0</v>
      </c>
      <c r="B3253" s="100" t="s">
        <v>41676</v>
      </c>
      <c r="C3253" s="100" t="s">
        <v>35740</v>
      </c>
      <c r="D3253" s="100" t="s">
        <v>35741</v>
      </c>
      <c r="E3253" s="103" t="s">
        <v>36828</v>
      </c>
    </row>
    <row r="3254" ht="14.25" customHeight="1">
      <c r="A3254" s="100">
        <v>34763.0</v>
      </c>
      <c r="B3254" s="100" t="s">
        <v>41677</v>
      </c>
      <c r="C3254" s="100" t="s">
        <v>35740</v>
      </c>
      <c r="D3254" s="100" t="s">
        <v>35741</v>
      </c>
      <c r="E3254" s="103" t="s">
        <v>37846</v>
      </c>
    </row>
    <row r="3255" ht="14.25" customHeight="1">
      <c r="A3255" s="100">
        <v>34774.0</v>
      </c>
      <c r="B3255" s="100" t="s">
        <v>41678</v>
      </c>
      <c r="C3255" s="100" t="s">
        <v>35740</v>
      </c>
      <c r="D3255" s="100" t="s">
        <v>35741</v>
      </c>
      <c r="E3255" s="103" t="s">
        <v>39882</v>
      </c>
    </row>
    <row r="3256" ht="14.25" customHeight="1">
      <c r="A3256" s="100">
        <v>34771.0</v>
      </c>
      <c r="B3256" s="100" t="s">
        <v>41679</v>
      </c>
      <c r="C3256" s="100" t="s">
        <v>35740</v>
      </c>
      <c r="D3256" s="100" t="s">
        <v>35741</v>
      </c>
      <c r="E3256" s="103" t="s">
        <v>41680</v>
      </c>
    </row>
    <row r="3257" ht="14.25" customHeight="1">
      <c r="A3257" s="100">
        <v>34764.0</v>
      </c>
      <c r="B3257" s="100" t="s">
        <v>41681</v>
      </c>
      <c r="C3257" s="100" t="s">
        <v>35740</v>
      </c>
      <c r="D3257" s="100" t="s">
        <v>35741</v>
      </c>
      <c r="E3257" s="103" t="s">
        <v>39889</v>
      </c>
    </row>
    <row r="3258" ht="14.25" customHeight="1">
      <c r="A3258" s="100">
        <v>34788.0</v>
      </c>
      <c r="B3258" s="100" t="s">
        <v>41682</v>
      </c>
      <c r="C3258" s="100" t="s">
        <v>35740</v>
      </c>
      <c r="D3258" s="100" t="s">
        <v>35741</v>
      </c>
      <c r="E3258" s="103" t="s">
        <v>40983</v>
      </c>
    </row>
    <row r="3259" ht="14.25" customHeight="1">
      <c r="A3259" s="100">
        <v>34781.0</v>
      </c>
      <c r="B3259" s="100" t="s">
        <v>41683</v>
      </c>
      <c r="C3259" s="100" t="s">
        <v>35740</v>
      </c>
      <c r="D3259" s="100" t="s">
        <v>35741</v>
      </c>
      <c r="E3259" s="103" t="s">
        <v>36547</v>
      </c>
    </row>
    <row r="3260" ht="14.25" customHeight="1">
      <c r="A3260" s="100">
        <v>41682.0</v>
      </c>
      <c r="B3260" s="100" t="s">
        <v>41684</v>
      </c>
      <c r="C3260" s="100" t="s">
        <v>35740</v>
      </c>
      <c r="D3260" s="100" t="s">
        <v>35741</v>
      </c>
      <c r="E3260" s="103" t="s">
        <v>41685</v>
      </c>
    </row>
    <row r="3261" ht="14.25" customHeight="1">
      <c r="A3261" s="100">
        <v>41683.0</v>
      </c>
      <c r="B3261" s="100" t="s">
        <v>41686</v>
      </c>
      <c r="C3261" s="100" t="s">
        <v>35740</v>
      </c>
      <c r="D3261" s="100" t="s">
        <v>35741</v>
      </c>
      <c r="E3261" s="103" t="s">
        <v>38185</v>
      </c>
    </row>
    <row r="3262" ht="14.25" customHeight="1">
      <c r="A3262" s="100">
        <v>41680.0</v>
      </c>
      <c r="B3262" s="100" t="s">
        <v>41687</v>
      </c>
      <c r="C3262" s="100" t="s">
        <v>35740</v>
      </c>
      <c r="D3262" s="100" t="s">
        <v>35741</v>
      </c>
      <c r="E3262" s="103" t="s">
        <v>37078</v>
      </c>
    </row>
    <row r="3263" ht="14.25" customHeight="1">
      <c r="A3263" s="100">
        <v>41679.0</v>
      </c>
      <c r="B3263" s="100" t="s">
        <v>41688</v>
      </c>
      <c r="C3263" s="100" t="s">
        <v>35740</v>
      </c>
      <c r="D3263" s="100" t="s">
        <v>35741</v>
      </c>
      <c r="E3263" s="103" t="s">
        <v>41689</v>
      </c>
    </row>
    <row r="3264" ht="14.25" customHeight="1">
      <c r="A3264" s="100">
        <v>41681.0</v>
      </c>
      <c r="B3264" s="100" t="s">
        <v>41690</v>
      </c>
      <c r="C3264" s="100" t="s">
        <v>35740</v>
      </c>
      <c r="D3264" s="100" t="s">
        <v>35741</v>
      </c>
      <c r="E3264" s="103" t="s">
        <v>41691</v>
      </c>
    </row>
    <row r="3265" ht="14.25" customHeight="1">
      <c r="A3265" s="100">
        <v>43386.0</v>
      </c>
      <c r="B3265" s="100" t="s">
        <v>41692</v>
      </c>
      <c r="C3265" s="100" t="s">
        <v>35740</v>
      </c>
      <c r="D3265" s="100" t="s">
        <v>35741</v>
      </c>
      <c r="E3265" s="103" t="s">
        <v>41693</v>
      </c>
    </row>
    <row r="3266" ht="14.25" customHeight="1">
      <c r="A3266" s="100">
        <v>4059.0</v>
      </c>
      <c r="B3266" s="100" t="s">
        <v>41694</v>
      </c>
      <c r="C3266" s="100" t="s">
        <v>35791</v>
      </c>
      <c r="D3266" s="100" t="s">
        <v>35741</v>
      </c>
      <c r="E3266" s="103" t="s">
        <v>41685</v>
      </c>
    </row>
    <row r="3267" ht="14.25" customHeight="1">
      <c r="A3267" s="100">
        <v>4062.0</v>
      </c>
      <c r="B3267" s="100" t="s">
        <v>41695</v>
      </c>
      <c r="C3267" s="100" t="s">
        <v>35740</v>
      </c>
      <c r="D3267" s="100" t="s">
        <v>35741</v>
      </c>
      <c r="E3267" s="103" t="s">
        <v>41685</v>
      </c>
    </row>
    <row r="3268" ht="14.25" customHeight="1">
      <c r="A3268" s="100">
        <v>4061.0</v>
      </c>
      <c r="B3268" s="100" t="s">
        <v>41696</v>
      </c>
      <c r="C3268" s="100" t="s">
        <v>35740</v>
      </c>
      <c r="D3268" s="100" t="s">
        <v>35741</v>
      </c>
      <c r="E3268" s="103" t="s">
        <v>41697</v>
      </c>
    </row>
    <row r="3269" ht="14.25" customHeight="1">
      <c r="A3269" s="100">
        <v>41315.0</v>
      </c>
      <c r="B3269" s="100" t="s">
        <v>41698</v>
      </c>
      <c r="C3269" s="100" t="s">
        <v>35889</v>
      </c>
      <c r="D3269" s="100" t="s">
        <v>35741</v>
      </c>
      <c r="E3269" s="103" t="s">
        <v>41699</v>
      </c>
    </row>
    <row r="3270" ht="14.25" customHeight="1">
      <c r="A3270" s="100">
        <v>43148.0</v>
      </c>
      <c r="B3270" s="100" t="s">
        <v>41700</v>
      </c>
      <c r="C3270" s="100" t="s">
        <v>35889</v>
      </c>
      <c r="D3270" s="100" t="s">
        <v>35741</v>
      </c>
      <c r="E3270" s="103" t="s">
        <v>41701</v>
      </c>
    </row>
    <row r="3271" ht="14.25" customHeight="1">
      <c r="A3271" s="100">
        <v>43147.0</v>
      </c>
      <c r="B3271" s="100" t="s">
        <v>41702</v>
      </c>
      <c r="C3271" s="100" t="s">
        <v>35889</v>
      </c>
      <c r="D3271" s="100" t="s">
        <v>35741</v>
      </c>
      <c r="E3271" s="103" t="s">
        <v>39052</v>
      </c>
    </row>
    <row r="3272" ht="14.25" customHeight="1">
      <c r="A3272" s="100">
        <v>10608.0</v>
      </c>
      <c r="B3272" s="100" t="s">
        <v>41703</v>
      </c>
      <c r="C3272" s="100" t="s">
        <v>35740</v>
      </c>
      <c r="D3272" s="100" t="s">
        <v>35767</v>
      </c>
      <c r="E3272" s="103" t="s">
        <v>41704</v>
      </c>
    </row>
    <row r="3273" ht="14.25" customHeight="1">
      <c r="A3273" s="100">
        <v>4069.0</v>
      </c>
      <c r="B3273" s="100" t="s">
        <v>41705</v>
      </c>
      <c r="C3273" s="100" t="s">
        <v>36117</v>
      </c>
      <c r="D3273" s="100" t="s">
        <v>35741</v>
      </c>
      <c r="E3273" s="103" t="s">
        <v>41706</v>
      </c>
    </row>
    <row r="3274" ht="14.25" customHeight="1">
      <c r="A3274" s="100">
        <v>40819.0</v>
      </c>
      <c r="B3274" s="100" t="s">
        <v>41707</v>
      </c>
      <c r="C3274" s="100" t="s">
        <v>36120</v>
      </c>
      <c r="D3274" s="100" t="s">
        <v>35741</v>
      </c>
      <c r="E3274" s="103" t="s">
        <v>41708</v>
      </c>
    </row>
    <row r="3275" ht="14.25" customHeight="1">
      <c r="A3275" s="100">
        <v>34361.0</v>
      </c>
      <c r="B3275" s="100" t="s">
        <v>41709</v>
      </c>
      <c r="C3275" s="100" t="s">
        <v>35889</v>
      </c>
      <c r="D3275" s="100" t="s">
        <v>35741</v>
      </c>
      <c r="E3275" s="103" t="s">
        <v>38195</v>
      </c>
    </row>
    <row r="3276" ht="14.25" customHeight="1">
      <c r="A3276" s="100">
        <v>36512.0</v>
      </c>
      <c r="B3276" s="100" t="s">
        <v>41710</v>
      </c>
      <c r="C3276" s="100" t="s">
        <v>35740</v>
      </c>
      <c r="D3276" s="100" t="s">
        <v>35741</v>
      </c>
      <c r="E3276" s="103" t="s">
        <v>41711</v>
      </c>
    </row>
    <row r="3277" ht="14.25" customHeight="1">
      <c r="A3277" s="100">
        <v>25972.0</v>
      </c>
      <c r="B3277" s="100" t="s">
        <v>41712</v>
      </c>
      <c r="C3277" s="100" t="s">
        <v>35889</v>
      </c>
      <c r="D3277" s="100" t="s">
        <v>35741</v>
      </c>
      <c r="E3277" s="103" t="s">
        <v>40004</v>
      </c>
    </row>
    <row r="3278" ht="14.25" customHeight="1">
      <c r="A3278" s="100">
        <v>25973.0</v>
      </c>
      <c r="B3278" s="100" t="s">
        <v>41713</v>
      </c>
      <c r="C3278" s="100" t="s">
        <v>35889</v>
      </c>
      <c r="D3278" s="100" t="s">
        <v>35741</v>
      </c>
      <c r="E3278" s="103" t="s">
        <v>40004</v>
      </c>
    </row>
    <row r="3279" ht="14.25" customHeight="1">
      <c r="A3279" s="100">
        <v>11697.0</v>
      </c>
      <c r="B3279" s="100" t="s">
        <v>41714</v>
      </c>
      <c r="C3279" s="100" t="s">
        <v>35740</v>
      </c>
      <c r="D3279" s="100" t="s">
        <v>35741</v>
      </c>
      <c r="E3279" s="103" t="s">
        <v>41715</v>
      </c>
    </row>
    <row r="3280" ht="14.25" customHeight="1">
      <c r="A3280" s="100">
        <v>11698.0</v>
      </c>
      <c r="B3280" s="100" t="s">
        <v>41716</v>
      </c>
      <c r="C3280" s="100" t="s">
        <v>35740</v>
      </c>
      <c r="D3280" s="100" t="s">
        <v>35741</v>
      </c>
      <c r="E3280" s="103" t="s">
        <v>41717</v>
      </c>
    </row>
    <row r="3281" ht="14.25" customHeight="1">
      <c r="A3281" s="100">
        <v>11699.0</v>
      </c>
      <c r="B3281" s="100" t="s">
        <v>41718</v>
      </c>
      <c r="C3281" s="100" t="s">
        <v>35740</v>
      </c>
      <c r="D3281" s="100" t="s">
        <v>35741</v>
      </c>
      <c r="E3281" s="103" t="s">
        <v>41719</v>
      </c>
    </row>
    <row r="3282" ht="14.25" customHeight="1">
      <c r="A3282" s="100">
        <v>10432.0</v>
      </c>
      <c r="B3282" s="100" t="s">
        <v>41720</v>
      </c>
      <c r="C3282" s="100" t="s">
        <v>35740</v>
      </c>
      <c r="D3282" s="100" t="s">
        <v>35741</v>
      </c>
      <c r="E3282" s="103" t="s">
        <v>41721</v>
      </c>
    </row>
    <row r="3283" ht="14.25" customHeight="1">
      <c r="A3283" s="100">
        <v>10430.0</v>
      </c>
      <c r="B3283" s="100" t="s">
        <v>41722</v>
      </c>
      <c r="C3283" s="100" t="s">
        <v>35740</v>
      </c>
      <c r="D3283" s="100" t="s">
        <v>35741</v>
      </c>
      <c r="E3283" s="103" t="s">
        <v>41723</v>
      </c>
    </row>
    <row r="3284" ht="14.25" customHeight="1">
      <c r="A3284" s="100">
        <v>37514.0</v>
      </c>
      <c r="B3284" s="100" t="s">
        <v>41724</v>
      </c>
      <c r="C3284" s="100" t="s">
        <v>35740</v>
      </c>
      <c r="D3284" s="100" t="s">
        <v>35767</v>
      </c>
      <c r="E3284" s="103" t="s">
        <v>41725</v>
      </c>
    </row>
    <row r="3285" ht="14.25" customHeight="1">
      <c r="A3285" s="100">
        <v>37519.0</v>
      </c>
      <c r="B3285" s="100" t="s">
        <v>41726</v>
      </c>
      <c r="C3285" s="100" t="s">
        <v>35740</v>
      </c>
      <c r="D3285" s="100" t="s">
        <v>35767</v>
      </c>
      <c r="E3285" s="103" t="s">
        <v>41727</v>
      </c>
    </row>
    <row r="3286" ht="14.25" customHeight="1">
      <c r="A3286" s="100">
        <v>37520.0</v>
      </c>
      <c r="B3286" s="100" t="s">
        <v>41728</v>
      </c>
      <c r="C3286" s="100" t="s">
        <v>35740</v>
      </c>
      <c r="D3286" s="100" t="s">
        <v>35767</v>
      </c>
      <c r="E3286" s="103" t="s">
        <v>41729</v>
      </c>
    </row>
    <row r="3287" ht="14.25" customHeight="1">
      <c r="A3287" s="100">
        <v>37521.0</v>
      </c>
      <c r="B3287" s="100" t="s">
        <v>41730</v>
      </c>
      <c r="C3287" s="100" t="s">
        <v>35740</v>
      </c>
      <c r="D3287" s="100" t="s">
        <v>35767</v>
      </c>
      <c r="E3287" s="103" t="s">
        <v>41731</v>
      </c>
    </row>
    <row r="3288" ht="14.25" customHeight="1">
      <c r="A3288" s="100">
        <v>37522.0</v>
      </c>
      <c r="B3288" s="100" t="s">
        <v>41732</v>
      </c>
      <c r="C3288" s="100" t="s">
        <v>35740</v>
      </c>
      <c r="D3288" s="100" t="s">
        <v>35767</v>
      </c>
      <c r="E3288" s="103" t="s">
        <v>41733</v>
      </c>
    </row>
    <row r="3289" ht="14.25" customHeight="1">
      <c r="A3289" s="100">
        <v>21109.0</v>
      </c>
      <c r="B3289" s="100" t="s">
        <v>41734</v>
      </c>
      <c r="C3289" s="100" t="s">
        <v>35740</v>
      </c>
      <c r="D3289" s="100" t="s">
        <v>35767</v>
      </c>
      <c r="E3289" s="103" t="s">
        <v>41735</v>
      </c>
    </row>
    <row r="3290" ht="14.25" customHeight="1">
      <c r="A3290" s="100">
        <v>36800.0</v>
      </c>
      <c r="B3290" s="100" t="s">
        <v>41736</v>
      </c>
      <c r="C3290" s="100" t="s">
        <v>35740</v>
      </c>
      <c r="D3290" s="100" t="s">
        <v>35741</v>
      </c>
      <c r="E3290" s="103" t="s">
        <v>41737</v>
      </c>
    </row>
    <row r="3291" ht="14.25" customHeight="1">
      <c r="A3291" s="100">
        <v>11769.0</v>
      </c>
      <c r="B3291" s="100" t="s">
        <v>41738</v>
      </c>
      <c r="C3291" s="100" t="s">
        <v>35740</v>
      </c>
      <c r="D3291" s="100" t="s">
        <v>35741</v>
      </c>
      <c r="E3291" s="103" t="s">
        <v>41739</v>
      </c>
    </row>
    <row r="3292" ht="14.25" customHeight="1">
      <c r="A3292" s="100">
        <v>36793.0</v>
      </c>
      <c r="B3292" s="100" t="s">
        <v>41740</v>
      </c>
      <c r="C3292" s="100" t="s">
        <v>35740</v>
      </c>
      <c r="D3292" s="100" t="s">
        <v>35741</v>
      </c>
      <c r="E3292" s="103" t="s">
        <v>41741</v>
      </c>
    </row>
    <row r="3293" ht="14.25" customHeight="1">
      <c r="A3293" s="100">
        <v>37546.0</v>
      </c>
      <c r="B3293" s="100" t="s">
        <v>41742</v>
      </c>
      <c r="C3293" s="100" t="s">
        <v>35740</v>
      </c>
      <c r="D3293" s="100" t="s">
        <v>35741</v>
      </c>
      <c r="E3293" s="103" t="s">
        <v>41743</v>
      </c>
    </row>
    <row r="3294" ht="14.25" customHeight="1">
      <c r="A3294" s="100">
        <v>37544.0</v>
      </c>
      <c r="B3294" s="100" t="s">
        <v>41744</v>
      </c>
      <c r="C3294" s="100" t="s">
        <v>35740</v>
      </c>
      <c r="D3294" s="100" t="s">
        <v>35741</v>
      </c>
      <c r="E3294" s="103" t="s">
        <v>41745</v>
      </c>
    </row>
    <row r="3295" ht="14.25" customHeight="1">
      <c r="A3295" s="100">
        <v>37545.0</v>
      </c>
      <c r="B3295" s="100" t="s">
        <v>41746</v>
      </c>
      <c r="C3295" s="100" t="s">
        <v>35740</v>
      </c>
      <c r="D3295" s="100" t="s">
        <v>35741</v>
      </c>
      <c r="E3295" s="103" t="s">
        <v>41747</v>
      </c>
    </row>
    <row r="3296" ht="14.25" customHeight="1">
      <c r="A3296" s="100">
        <v>11771.0</v>
      </c>
      <c r="B3296" s="100" t="s">
        <v>41748</v>
      </c>
      <c r="C3296" s="100" t="s">
        <v>35740</v>
      </c>
      <c r="D3296" s="100" t="s">
        <v>35741</v>
      </c>
      <c r="E3296" s="103" t="s">
        <v>41749</v>
      </c>
    </row>
    <row r="3297" ht="14.25" customHeight="1">
      <c r="A3297" s="100">
        <v>39919.0</v>
      </c>
      <c r="B3297" s="100" t="s">
        <v>41750</v>
      </c>
      <c r="C3297" s="100" t="s">
        <v>35740</v>
      </c>
      <c r="D3297" s="100" t="s">
        <v>35741</v>
      </c>
      <c r="E3297" s="103" t="s">
        <v>41751</v>
      </c>
    </row>
    <row r="3298" ht="14.25" customHeight="1">
      <c r="A3298" s="100">
        <v>38385.0</v>
      </c>
      <c r="B3298" s="100" t="s">
        <v>41752</v>
      </c>
      <c r="C3298" s="100" t="s">
        <v>35740</v>
      </c>
      <c r="D3298" s="100" t="s">
        <v>35741</v>
      </c>
      <c r="E3298" s="103" t="s">
        <v>41753</v>
      </c>
    </row>
    <row r="3299" ht="14.25" customHeight="1">
      <c r="A3299" s="100">
        <v>37587.0</v>
      </c>
      <c r="B3299" s="100" t="s">
        <v>41754</v>
      </c>
      <c r="C3299" s="100" t="s">
        <v>35740</v>
      </c>
      <c r="D3299" s="100" t="s">
        <v>35741</v>
      </c>
      <c r="E3299" s="103" t="s">
        <v>41755</v>
      </c>
    </row>
    <row r="3300" ht="14.25" customHeight="1">
      <c r="A3300" s="100">
        <v>11561.0</v>
      </c>
      <c r="B3300" s="100" t="s">
        <v>41756</v>
      </c>
      <c r="C3300" s="100" t="s">
        <v>35740</v>
      </c>
      <c r="D3300" s="100" t="s">
        <v>35741</v>
      </c>
      <c r="E3300" s="103" t="s">
        <v>41757</v>
      </c>
    </row>
    <row r="3301" ht="14.25" customHeight="1">
      <c r="A3301" s="100">
        <v>43604.0</v>
      </c>
      <c r="B3301" s="100" t="s">
        <v>41758</v>
      </c>
      <c r="C3301" s="100" t="s">
        <v>35740</v>
      </c>
      <c r="D3301" s="100" t="s">
        <v>35741</v>
      </c>
      <c r="E3301" s="103" t="s">
        <v>41759</v>
      </c>
    </row>
    <row r="3302" ht="14.25" customHeight="1">
      <c r="A3302" s="100">
        <v>11560.0</v>
      </c>
      <c r="B3302" s="100" t="s">
        <v>41760</v>
      </c>
      <c r="C3302" s="100" t="s">
        <v>35740</v>
      </c>
      <c r="D3302" s="100" t="s">
        <v>35741</v>
      </c>
      <c r="E3302" s="103" t="s">
        <v>41761</v>
      </c>
    </row>
    <row r="3303" ht="14.25" customHeight="1">
      <c r="A3303" s="100">
        <v>11499.0</v>
      </c>
      <c r="B3303" s="100" t="s">
        <v>41762</v>
      </c>
      <c r="C3303" s="100" t="s">
        <v>35740</v>
      </c>
      <c r="D3303" s="100" t="s">
        <v>35741</v>
      </c>
      <c r="E3303" s="103" t="s">
        <v>41763</v>
      </c>
    </row>
    <row r="3304" ht="14.25" customHeight="1">
      <c r="A3304" s="100">
        <v>34761.0</v>
      </c>
      <c r="B3304" s="100" t="s">
        <v>41764</v>
      </c>
      <c r="C3304" s="100" t="s">
        <v>36117</v>
      </c>
      <c r="D3304" s="100" t="s">
        <v>35741</v>
      </c>
      <c r="E3304" s="103" t="s">
        <v>40998</v>
      </c>
    </row>
    <row r="3305" ht="14.25" customHeight="1">
      <c r="A3305" s="100">
        <v>40924.0</v>
      </c>
      <c r="B3305" s="100" t="s">
        <v>41765</v>
      </c>
      <c r="C3305" s="100" t="s">
        <v>36120</v>
      </c>
      <c r="D3305" s="100" t="s">
        <v>35741</v>
      </c>
      <c r="E3305" s="103" t="s">
        <v>41766</v>
      </c>
    </row>
    <row r="3306" ht="14.25" customHeight="1">
      <c r="A3306" s="100">
        <v>25957.0</v>
      </c>
      <c r="B3306" s="100" t="s">
        <v>41767</v>
      </c>
      <c r="C3306" s="100" t="s">
        <v>36117</v>
      </c>
      <c r="D3306" s="100" t="s">
        <v>35741</v>
      </c>
      <c r="E3306" s="103" t="s">
        <v>41768</v>
      </c>
    </row>
    <row r="3307" ht="14.25" customHeight="1">
      <c r="A3307" s="100">
        <v>40983.0</v>
      </c>
      <c r="B3307" s="100" t="s">
        <v>41769</v>
      </c>
      <c r="C3307" s="100" t="s">
        <v>36120</v>
      </c>
      <c r="D3307" s="100" t="s">
        <v>35741</v>
      </c>
      <c r="E3307" s="103" t="s">
        <v>41770</v>
      </c>
    </row>
    <row r="3308" ht="14.25" customHeight="1">
      <c r="A3308" s="100">
        <v>2437.0</v>
      </c>
      <c r="B3308" s="100" t="s">
        <v>41771</v>
      </c>
      <c r="C3308" s="100" t="s">
        <v>36117</v>
      </c>
      <c r="D3308" s="100" t="s">
        <v>35741</v>
      </c>
      <c r="E3308" s="103" t="s">
        <v>41772</v>
      </c>
    </row>
    <row r="3309" ht="14.25" customHeight="1">
      <c r="A3309" s="100">
        <v>40921.0</v>
      </c>
      <c r="B3309" s="100" t="s">
        <v>41773</v>
      </c>
      <c r="C3309" s="100" t="s">
        <v>36120</v>
      </c>
      <c r="D3309" s="100" t="s">
        <v>35741</v>
      </c>
      <c r="E3309" s="103" t="s">
        <v>41774</v>
      </c>
    </row>
    <row r="3310" ht="14.25" customHeight="1">
      <c r="A3310" s="100">
        <v>14252.0</v>
      </c>
      <c r="B3310" s="100" t="s">
        <v>41775</v>
      </c>
      <c r="C3310" s="100" t="s">
        <v>35740</v>
      </c>
      <c r="D3310" s="100" t="s">
        <v>35741</v>
      </c>
      <c r="E3310" s="103" t="s">
        <v>41776</v>
      </c>
    </row>
    <row r="3311" ht="14.25" customHeight="1">
      <c r="A3311" s="100">
        <v>730.0</v>
      </c>
      <c r="B3311" s="100" t="s">
        <v>41777</v>
      </c>
      <c r="C3311" s="100" t="s">
        <v>35740</v>
      </c>
      <c r="D3311" s="100" t="s">
        <v>35741</v>
      </c>
      <c r="E3311" s="103" t="s">
        <v>41778</v>
      </c>
    </row>
    <row r="3312" ht="14.25" customHeight="1">
      <c r="A3312" s="100">
        <v>723.0</v>
      </c>
      <c r="B3312" s="100" t="s">
        <v>41779</v>
      </c>
      <c r="C3312" s="100" t="s">
        <v>35740</v>
      </c>
      <c r="D3312" s="100" t="s">
        <v>35741</v>
      </c>
      <c r="E3312" s="103" t="s">
        <v>41780</v>
      </c>
    </row>
    <row r="3313" ht="14.25" customHeight="1">
      <c r="A3313" s="100">
        <v>36502.0</v>
      </c>
      <c r="B3313" s="100" t="s">
        <v>41781</v>
      </c>
      <c r="C3313" s="100" t="s">
        <v>35740</v>
      </c>
      <c r="D3313" s="100" t="s">
        <v>35741</v>
      </c>
      <c r="E3313" s="103" t="s">
        <v>41782</v>
      </c>
    </row>
    <row r="3314" ht="14.25" customHeight="1">
      <c r="A3314" s="100">
        <v>36503.0</v>
      </c>
      <c r="B3314" s="100" t="s">
        <v>41783</v>
      </c>
      <c r="C3314" s="100" t="s">
        <v>35740</v>
      </c>
      <c r="D3314" s="100" t="s">
        <v>35741</v>
      </c>
      <c r="E3314" s="103" t="s">
        <v>41784</v>
      </c>
    </row>
    <row r="3315" ht="14.25" customHeight="1">
      <c r="A3315" s="100">
        <v>4090.0</v>
      </c>
      <c r="B3315" s="100" t="s">
        <v>41785</v>
      </c>
      <c r="C3315" s="100" t="s">
        <v>35740</v>
      </c>
      <c r="D3315" s="100" t="s">
        <v>35737</v>
      </c>
      <c r="E3315" s="103" t="s">
        <v>41786</v>
      </c>
    </row>
    <row r="3316" ht="14.25" customHeight="1">
      <c r="A3316" s="100">
        <v>13227.0</v>
      </c>
      <c r="B3316" s="100" t="s">
        <v>41787</v>
      </c>
      <c r="C3316" s="100" t="s">
        <v>35740</v>
      </c>
      <c r="D3316" s="100" t="s">
        <v>35741</v>
      </c>
      <c r="E3316" s="103" t="s">
        <v>41788</v>
      </c>
    </row>
    <row r="3317" ht="14.25" customHeight="1">
      <c r="A3317" s="100">
        <v>10597.0</v>
      </c>
      <c r="B3317" s="100" t="s">
        <v>41789</v>
      </c>
      <c r="C3317" s="100" t="s">
        <v>35740</v>
      </c>
      <c r="D3317" s="100" t="s">
        <v>35741</v>
      </c>
      <c r="E3317" s="103" t="s">
        <v>41790</v>
      </c>
    </row>
    <row r="3318" ht="14.25" customHeight="1">
      <c r="A3318" s="100">
        <v>39628.0</v>
      </c>
      <c r="B3318" s="100" t="s">
        <v>41791</v>
      </c>
      <c r="C3318" s="100" t="s">
        <v>35740</v>
      </c>
      <c r="D3318" s="100" t="s">
        <v>35741</v>
      </c>
      <c r="E3318" s="103" t="s">
        <v>41792</v>
      </c>
    </row>
    <row r="3319" ht="14.25" customHeight="1">
      <c r="A3319" s="100">
        <v>39404.0</v>
      </c>
      <c r="B3319" s="100" t="s">
        <v>41793</v>
      </c>
      <c r="C3319" s="100" t="s">
        <v>35740</v>
      </c>
      <c r="D3319" s="100" t="s">
        <v>35741</v>
      </c>
      <c r="E3319" s="103" t="s">
        <v>41794</v>
      </c>
    </row>
    <row r="3320" ht="14.25" customHeight="1">
      <c r="A3320" s="100">
        <v>39402.0</v>
      </c>
      <c r="B3320" s="100" t="s">
        <v>41795</v>
      </c>
      <c r="C3320" s="100" t="s">
        <v>35740</v>
      </c>
      <c r="D3320" s="100" t="s">
        <v>35741</v>
      </c>
      <c r="E3320" s="103" t="s">
        <v>41796</v>
      </c>
    </row>
    <row r="3321" ht="14.25" customHeight="1">
      <c r="A3321" s="100">
        <v>39403.0</v>
      </c>
      <c r="B3321" s="100" t="s">
        <v>41797</v>
      </c>
      <c r="C3321" s="100" t="s">
        <v>35740</v>
      </c>
      <c r="D3321" s="100" t="s">
        <v>35741</v>
      </c>
      <c r="E3321" s="103" t="s">
        <v>41798</v>
      </c>
    </row>
    <row r="3322" ht="14.25" customHeight="1">
      <c r="A3322" s="100">
        <v>4093.0</v>
      </c>
      <c r="B3322" s="100" t="s">
        <v>41799</v>
      </c>
      <c r="C3322" s="100" t="s">
        <v>36117</v>
      </c>
      <c r="D3322" s="100" t="s">
        <v>35741</v>
      </c>
      <c r="E3322" s="103" t="s">
        <v>41800</v>
      </c>
    </row>
    <row r="3323" ht="14.25" customHeight="1">
      <c r="A3323" s="100">
        <v>10512.0</v>
      </c>
      <c r="B3323" s="100" t="s">
        <v>41801</v>
      </c>
      <c r="C3323" s="100" t="s">
        <v>36120</v>
      </c>
      <c r="D3323" s="100" t="s">
        <v>35741</v>
      </c>
      <c r="E3323" s="103" t="s">
        <v>41802</v>
      </c>
    </row>
    <row r="3324" ht="14.25" customHeight="1">
      <c r="A3324" s="100">
        <v>20020.0</v>
      </c>
      <c r="B3324" s="100" t="s">
        <v>41803</v>
      </c>
      <c r="C3324" s="100" t="s">
        <v>36117</v>
      </c>
      <c r="D3324" s="100" t="s">
        <v>35741</v>
      </c>
      <c r="E3324" s="103" t="s">
        <v>41804</v>
      </c>
    </row>
    <row r="3325" ht="14.25" customHeight="1">
      <c r="A3325" s="100">
        <v>41038.0</v>
      </c>
      <c r="B3325" s="100" t="s">
        <v>41805</v>
      </c>
      <c r="C3325" s="100" t="s">
        <v>36120</v>
      </c>
      <c r="D3325" s="100" t="s">
        <v>35741</v>
      </c>
      <c r="E3325" s="103" t="s">
        <v>41806</v>
      </c>
    </row>
    <row r="3326" ht="14.25" customHeight="1">
      <c r="A3326" s="100">
        <v>4094.0</v>
      </c>
      <c r="B3326" s="100" t="s">
        <v>41807</v>
      </c>
      <c r="C3326" s="100" t="s">
        <v>36117</v>
      </c>
      <c r="D3326" s="100" t="s">
        <v>35741</v>
      </c>
      <c r="E3326" s="103" t="s">
        <v>38814</v>
      </c>
    </row>
    <row r="3327" ht="14.25" customHeight="1">
      <c r="A3327" s="100">
        <v>40988.0</v>
      </c>
      <c r="B3327" s="100" t="s">
        <v>41808</v>
      </c>
      <c r="C3327" s="100" t="s">
        <v>36120</v>
      </c>
      <c r="D3327" s="100" t="s">
        <v>35741</v>
      </c>
      <c r="E3327" s="103" t="s">
        <v>41809</v>
      </c>
    </row>
    <row r="3328" ht="14.25" customHeight="1">
      <c r="A3328" s="100">
        <v>4095.0</v>
      </c>
      <c r="B3328" s="100" t="s">
        <v>41810</v>
      </c>
      <c r="C3328" s="100" t="s">
        <v>36117</v>
      </c>
      <c r="D3328" s="100" t="s">
        <v>35741</v>
      </c>
      <c r="E3328" s="103" t="s">
        <v>41354</v>
      </c>
    </row>
    <row r="3329" ht="14.25" customHeight="1">
      <c r="A3329" s="100">
        <v>40990.0</v>
      </c>
      <c r="B3329" s="100" t="s">
        <v>41811</v>
      </c>
      <c r="C3329" s="100" t="s">
        <v>36120</v>
      </c>
      <c r="D3329" s="100" t="s">
        <v>35741</v>
      </c>
      <c r="E3329" s="103" t="s">
        <v>41812</v>
      </c>
    </row>
    <row r="3330" ht="14.25" customHeight="1">
      <c r="A3330" s="100">
        <v>4097.0</v>
      </c>
      <c r="B3330" s="100" t="s">
        <v>41813</v>
      </c>
      <c r="C3330" s="100" t="s">
        <v>36117</v>
      </c>
      <c r="D3330" s="100" t="s">
        <v>35741</v>
      </c>
      <c r="E3330" s="103" t="s">
        <v>41814</v>
      </c>
    </row>
    <row r="3331" ht="14.25" customHeight="1">
      <c r="A3331" s="100">
        <v>40994.0</v>
      </c>
      <c r="B3331" s="100" t="s">
        <v>41815</v>
      </c>
      <c r="C3331" s="100" t="s">
        <v>36120</v>
      </c>
      <c r="D3331" s="100" t="s">
        <v>35741</v>
      </c>
      <c r="E3331" s="103" t="s">
        <v>41816</v>
      </c>
    </row>
    <row r="3332" ht="14.25" customHeight="1">
      <c r="A3332" s="100">
        <v>4096.0</v>
      </c>
      <c r="B3332" s="100" t="s">
        <v>41817</v>
      </c>
      <c r="C3332" s="100" t="s">
        <v>36117</v>
      </c>
      <c r="D3332" s="100" t="s">
        <v>35741</v>
      </c>
      <c r="E3332" s="103" t="s">
        <v>41818</v>
      </c>
    </row>
    <row r="3333" ht="14.25" customHeight="1">
      <c r="A3333" s="100">
        <v>40992.0</v>
      </c>
      <c r="B3333" s="100" t="s">
        <v>41819</v>
      </c>
      <c r="C3333" s="100" t="s">
        <v>36120</v>
      </c>
      <c r="D3333" s="100" t="s">
        <v>35741</v>
      </c>
      <c r="E3333" s="103" t="s">
        <v>41820</v>
      </c>
    </row>
    <row r="3334" ht="14.25" customHeight="1">
      <c r="A3334" s="100">
        <v>13955.0</v>
      </c>
      <c r="B3334" s="100" t="s">
        <v>41821</v>
      </c>
      <c r="C3334" s="100" t="s">
        <v>35740</v>
      </c>
      <c r="D3334" s="100" t="s">
        <v>35741</v>
      </c>
      <c r="E3334" s="103" t="s">
        <v>41822</v>
      </c>
    </row>
    <row r="3335" ht="14.25" customHeight="1">
      <c r="A3335" s="100">
        <v>4114.0</v>
      </c>
      <c r="B3335" s="100" t="s">
        <v>41823</v>
      </c>
      <c r="C3335" s="100" t="s">
        <v>35740</v>
      </c>
      <c r="D3335" s="100" t="s">
        <v>35741</v>
      </c>
      <c r="E3335" s="103" t="s">
        <v>40789</v>
      </c>
    </row>
    <row r="3336" ht="14.25" customHeight="1">
      <c r="A3336" s="100">
        <v>36797.0</v>
      </c>
      <c r="B3336" s="100" t="s">
        <v>41824</v>
      </c>
      <c r="C3336" s="100" t="s">
        <v>35740</v>
      </c>
      <c r="D3336" s="100" t="s">
        <v>35741</v>
      </c>
      <c r="E3336" s="103" t="s">
        <v>41825</v>
      </c>
    </row>
    <row r="3337" ht="14.25" customHeight="1">
      <c r="A3337" s="100">
        <v>4107.0</v>
      </c>
      <c r="B3337" s="100" t="s">
        <v>41826</v>
      </c>
      <c r="C3337" s="100" t="s">
        <v>35740</v>
      </c>
      <c r="D3337" s="100" t="s">
        <v>35741</v>
      </c>
      <c r="E3337" s="103" t="s">
        <v>41827</v>
      </c>
    </row>
    <row r="3338" ht="14.25" customHeight="1">
      <c r="A3338" s="100">
        <v>4102.0</v>
      </c>
      <c r="B3338" s="100" t="s">
        <v>41828</v>
      </c>
      <c r="C3338" s="100" t="s">
        <v>35740</v>
      </c>
      <c r="D3338" s="100" t="s">
        <v>35737</v>
      </c>
      <c r="E3338" s="103" t="s">
        <v>41829</v>
      </c>
    </row>
    <row r="3339" ht="14.25" customHeight="1">
      <c r="A3339" s="100">
        <v>36799.0</v>
      </c>
      <c r="B3339" s="100" t="s">
        <v>41830</v>
      </c>
      <c r="C3339" s="100" t="s">
        <v>35740</v>
      </c>
      <c r="D3339" s="100" t="s">
        <v>35741</v>
      </c>
      <c r="E3339" s="103" t="s">
        <v>39834</v>
      </c>
    </row>
    <row r="3340" ht="14.25" customHeight="1">
      <c r="A3340" s="100">
        <v>2747.0</v>
      </c>
      <c r="B3340" s="100" t="s">
        <v>41831</v>
      </c>
      <c r="C3340" s="100" t="s">
        <v>35791</v>
      </c>
      <c r="D3340" s="100" t="s">
        <v>35767</v>
      </c>
      <c r="E3340" s="103" t="s">
        <v>41832</v>
      </c>
    </row>
    <row r="3341" ht="14.25" customHeight="1">
      <c r="A3341" s="100">
        <v>21138.0</v>
      </c>
      <c r="B3341" s="100" t="s">
        <v>41833</v>
      </c>
      <c r="C3341" s="100" t="s">
        <v>35791</v>
      </c>
      <c r="D3341" s="100" t="s">
        <v>35767</v>
      </c>
      <c r="E3341" s="103" t="s">
        <v>39998</v>
      </c>
    </row>
    <row r="3342" ht="14.25" customHeight="1">
      <c r="A3342" s="100">
        <v>10826.0</v>
      </c>
      <c r="B3342" s="100" t="s">
        <v>41834</v>
      </c>
      <c r="C3342" s="100" t="s">
        <v>35740</v>
      </c>
      <c r="D3342" s="100" t="s">
        <v>35741</v>
      </c>
      <c r="E3342" s="103" t="s">
        <v>41835</v>
      </c>
    </row>
    <row r="3343" ht="14.25" customHeight="1">
      <c r="A3343" s="100">
        <v>365.0</v>
      </c>
      <c r="B3343" s="100" t="s">
        <v>41836</v>
      </c>
      <c r="C3343" s="100" t="s">
        <v>35740</v>
      </c>
      <c r="D3343" s="100" t="s">
        <v>35741</v>
      </c>
      <c r="E3343" s="103" t="s">
        <v>36076</v>
      </c>
    </row>
    <row r="3344" ht="14.25" customHeight="1">
      <c r="A3344" s="100">
        <v>38639.0</v>
      </c>
      <c r="B3344" s="100" t="s">
        <v>41837</v>
      </c>
      <c r="C3344" s="100" t="s">
        <v>35740</v>
      </c>
      <c r="D3344" s="100" t="s">
        <v>35741</v>
      </c>
      <c r="E3344" s="103" t="s">
        <v>41838</v>
      </c>
    </row>
    <row r="3345" ht="14.25" customHeight="1">
      <c r="A3345" s="100">
        <v>38640.0</v>
      </c>
      <c r="B3345" s="100" t="s">
        <v>41839</v>
      </c>
      <c r="C3345" s="100" t="s">
        <v>35740</v>
      </c>
      <c r="D3345" s="100" t="s">
        <v>35741</v>
      </c>
      <c r="E3345" s="103" t="s">
        <v>35822</v>
      </c>
    </row>
    <row r="3346" ht="14.25" customHeight="1">
      <c r="A3346" s="100">
        <v>358.0</v>
      </c>
      <c r="B3346" s="100" t="s">
        <v>41840</v>
      </c>
      <c r="C3346" s="100" t="s">
        <v>35740</v>
      </c>
      <c r="D3346" s="100" t="s">
        <v>35741</v>
      </c>
      <c r="E3346" s="103" t="s">
        <v>41841</v>
      </c>
    </row>
    <row r="3347" ht="14.25" customHeight="1">
      <c r="A3347" s="100">
        <v>359.0</v>
      </c>
      <c r="B3347" s="100" t="s">
        <v>41842</v>
      </c>
      <c r="C3347" s="100" t="s">
        <v>35740</v>
      </c>
      <c r="D3347" s="100" t="s">
        <v>35741</v>
      </c>
      <c r="E3347" s="103" t="s">
        <v>41843</v>
      </c>
    </row>
    <row r="3348" ht="14.25" customHeight="1">
      <c r="A3348" s="100">
        <v>38641.0</v>
      </c>
      <c r="B3348" s="100" t="s">
        <v>41844</v>
      </c>
      <c r="C3348" s="100" t="s">
        <v>35740</v>
      </c>
      <c r="D3348" s="100" t="s">
        <v>35741</v>
      </c>
      <c r="E3348" s="103" t="s">
        <v>40066</v>
      </c>
    </row>
    <row r="3349" ht="14.25" customHeight="1">
      <c r="A3349" s="100">
        <v>360.0</v>
      </c>
      <c r="B3349" s="100" t="s">
        <v>41845</v>
      </c>
      <c r="C3349" s="100" t="s">
        <v>35740</v>
      </c>
      <c r="D3349" s="100" t="s">
        <v>35737</v>
      </c>
      <c r="E3349" s="103" t="s">
        <v>37171</v>
      </c>
    </row>
    <row r="3350" ht="14.25" customHeight="1">
      <c r="A3350" s="100">
        <v>42430.0</v>
      </c>
      <c r="B3350" s="100" t="s">
        <v>41846</v>
      </c>
      <c r="C3350" s="100" t="s">
        <v>35740</v>
      </c>
      <c r="D3350" s="100" t="s">
        <v>35767</v>
      </c>
      <c r="E3350" s="103" t="s">
        <v>41847</v>
      </c>
    </row>
    <row r="3351" ht="14.25" customHeight="1">
      <c r="A3351" s="100">
        <v>4214.0</v>
      </c>
      <c r="B3351" s="100" t="s">
        <v>41848</v>
      </c>
      <c r="C3351" s="100" t="s">
        <v>35740</v>
      </c>
      <c r="D3351" s="100" t="s">
        <v>35741</v>
      </c>
      <c r="E3351" s="103" t="s">
        <v>37825</v>
      </c>
    </row>
    <row r="3352" ht="14.25" customHeight="1">
      <c r="A3352" s="100">
        <v>4215.0</v>
      </c>
      <c r="B3352" s="100" t="s">
        <v>41849</v>
      </c>
      <c r="C3352" s="100" t="s">
        <v>35740</v>
      </c>
      <c r="D3352" s="100" t="s">
        <v>35741</v>
      </c>
      <c r="E3352" s="103" t="s">
        <v>39570</v>
      </c>
    </row>
    <row r="3353" ht="14.25" customHeight="1">
      <c r="A3353" s="100">
        <v>4210.0</v>
      </c>
      <c r="B3353" s="100" t="s">
        <v>41850</v>
      </c>
      <c r="C3353" s="100" t="s">
        <v>35740</v>
      </c>
      <c r="D3353" s="100" t="s">
        <v>35741</v>
      </c>
      <c r="E3353" s="103" t="s">
        <v>35826</v>
      </c>
    </row>
    <row r="3354" ht="14.25" customHeight="1">
      <c r="A3354" s="100">
        <v>4212.0</v>
      </c>
      <c r="B3354" s="100" t="s">
        <v>41851</v>
      </c>
      <c r="C3354" s="100" t="s">
        <v>35740</v>
      </c>
      <c r="D3354" s="100" t="s">
        <v>35741</v>
      </c>
      <c r="E3354" s="103" t="s">
        <v>35847</v>
      </c>
    </row>
    <row r="3355" ht="14.25" customHeight="1">
      <c r="A3355" s="100">
        <v>4213.0</v>
      </c>
      <c r="B3355" s="100" t="s">
        <v>41852</v>
      </c>
      <c r="C3355" s="100" t="s">
        <v>35740</v>
      </c>
      <c r="D3355" s="100" t="s">
        <v>35741</v>
      </c>
      <c r="E3355" s="103" t="s">
        <v>41853</v>
      </c>
    </row>
    <row r="3356" ht="14.25" customHeight="1">
      <c r="A3356" s="100">
        <v>4211.0</v>
      </c>
      <c r="B3356" s="100" t="s">
        <v>41854</v>
      </c>
      <c r="C3356" s="100" t="s">
        <v>35740</v>
      </c>
      <c r="D3356" s="100" t="s">
        <v>35741</v>
      </c>
      <c r="E3356" s="103" t="s">
        <v>41855</v>
      </c>
    </row>
    <row r="3357" ht="14.25" customHeight="1">
      <c r="A3357" s="100">
        <v>4209.0</v>
      </c>
      <c r="B3357" s="100" t="s">
        <v>41856</v>
      </c>
      <c r="C3357" s="100" t="s">
        <v>35740</v>
      </c>
      <c r="D3357" s="100" t="s">
        <v>35767</v>
      </c>
      <c r="E3357" s="103" t="s">
        <v>41857</v>
      </c>
    </row>
    <row r="3358" ht="14.25" customHeight="1">
      <c r="A3358" s="100">
        <v>4180.0</v>
      </c>
      <c r="B3358" s="100" t="s">
        <v>41858</v>
      </c>
      <c r="C3358" s="100" t="s">
        <v>35740</v>
      </c>
      <c r="D3358" s="100" t="s">
        <v>35767</v>
      </c>
      <c r="E3358" s="103" t="s">
        <v>39396</v>
      </c>
    </row>
    <row r="3359" ht="14.25" customHeight="1">
      <c r="A3359" s="100">
        <v>4177.0</v>
      </c>
      <c r="B3359" s="100" t="s">
        <v>41859</v>
      </c>
      <c r="C3359" s="100" t="s">
        <v>35740</v>
      </c>
      <c r="D3359" s="100" t="s">
        <v>35767</v>
      </c>
      <c r="E3359" s="103" t="s">
        <v>37100</v>
      </c>
    </row>
    <row r="3360" ht="14.25" customHeight="1">
      <c r="A3360" s="100">
        <v>4179.0</v>
      </c>
      <c r="B3360" s="100" t="s">
        <v>41860</v>
      </c>
      <c r="C3360" s="100" t="s">
        <v>35740</v>
      </c>
      <c r="D3360" s="100" t="s">
        <v>35767</v>
      </c>
      <c r="E3360" s="103" t="s">
        <v>40488</v>
      </c>
    </row>
    <row r="3361" ht="14.25" customHeight="1">
      <c r="A3361" s="100">
        <v>4208.0</v>
      </c>
      <c r="B3361" s="100" t="s">
        <v>41861</v>
      </c>
      <c r="C3361" s="100" t="s">
        <v>35740</v>
      </c>
      <c r="D3361" s="100" t="s">
        <v>35767</v>
      </c>
      <c r="E3361" s="103" t="s">
        <v>41862</v>
      </c>
    </row>
    <row r="3362" ht="14.25" customHeight="1">
      <c r="A3362" s="100">
        <v>4181.0</v>
      </c>
      <c r="B3362" s="100" t="s">
        <v>41863</v>
      </c>
      <c r="C3362" s="100" t="s">
        <v>35740</v>
      </c>
      <c r="D3362" s="100" t="s">
        <v>35767</v>
      </c>
      <c r="E3362" s="103" t="s">
        <v>41864</v>
      </c>
    </row>
    <row r="3363" ht="14.25" customHeight="1">
      <c r="A3363" s="100">
        <v>4178.0</v>
      </c>
      <c r="B3363" s="100" t="s">
        <v>41865</v>
      </c>
      <c r="C3363" s="100" t="s">
        <v>35740</v>
      </c>
      <c r="D3363" s="100" t="s">
        <v>35767</v>
      </c>
      <c r="E3363" s="103" t="s">
        <v>37990</v>
      </c>
    </row>
    <row r="3364" ht="14.25" customHeight="1">
      <c r="A3364" s="100">
        <v>4182.0</v>
      </c>
      <c r="B3364" s="100" t="s">
        <v>41866</v>
      </c>
      <c r="C3364" s="100" t="s">
        <v>35740</v>
      </c>
      <c r="D3364" s="100" t="s">
        <v>35767</v>
      </c>
      <c r="E3364" s="103" t="s">
        <v>41867</v>
      </c>
    </row>
    <row r="3365" ht="14.25" customHeight="1">
      <c r="A3365" s="100">
        <v>4183.0</v>
      </c>
      <c r="B3365" s="100" t="s">
        <v>41868</v>
      </c>
      <c r="C3365" s="100" t="s">
        <v>35740</v>
      </c>
      <c r="D3365" s="100" t="s">
        <v>35767</v>
      </c>
      <c r="E3365" s="103" t="s">
        <v>41869</v>
      </c>
    </row>
    <row r="3366" ht="14.25" customHeight="1">
      <c r="A3366" s="100">
        <v>4184.0</v>
      </c>
      <c r="B3366" s="100" t="s">
        <v>41870</v>
      </c>
      <c r="C3366" s="100" t="s">
        <v>35740</v>
      </c>
      <c r="D3366" s="100" t="s">
        <v>35767</v>
      </c>
      <c r="E3366" s="103" t="s">
        <v>41871</v>
      </c>
    </row>
    <row r="3367" ht="14.25" customHeight="1">
      <c r="A3367" s="100">
        <v>4185.0</v>
      </c>
      <c r="B3367" s="100" t="s">
        <v>41872</v>
      </c>
      <c r="C3367" s="100" t="s">
        <v>35740</v>
      </c>
      <c r="D3367" s="100" t="s">
        <v>35767</v>
      </c>
      <c r="E3367" s="103" t="s">
        <v>40407</v>
      </c>
    </row>
    <row r="3368" ht="14.25" customHeight="1">
      <c r="A3368" s="100">
        <v>4205.0</v>
      </c>
      <c r="B3368" s="100" t="s">
        <v>41873</v>
      </c>
      <c r="C3368" s="100" t="s">
        <v>35740</v>
      </c>
      <c r="D3368" s="100" t="s">
        <v>35767</v>
      </c>
      <c r="E3368" s="103" t="s">
        <v>41874</v>
      </c>
    </row>
    <row r="3369" ht="14.25" customHeight="1">
      <c r="A3369" s="100">
        <v>4192.0</v>
      </c>
      <c r="B3369" s="100" t="s">
        <v>41875</v>
      </c>
      <c r="C3369" s="100" t="s">
        <v>35740</v>
      </c>
      <c r="D3369" s="100" t="s">
        <v>35767</v>
      </c>
      <c r="E3369" s="103" t="s">
        <v>41874</v>
      </c>
    </row>
    <row r="3370" ht="14.25" customHeight="1">
      <c r="A3370" s="100">
        <v>4191.0</v>
      </c>
      <c r="B3370" s="100" t="s">
        <v>41876</v>
      </c>
      <c r="C3370" s="100" t="s">
        <v>35740</v>
      </c>
      <c r="D3370" s="100" t="s">
        <v>35767</v>
      </c>
      <c r="E3370" s="103" t="s">
        <v>41874</v>
      </c>
    </row>
    <row r="3371" ht="14.25" customHeight="1">
      <c r="A3371" s="100">
        <v>4207.0</v>
      </c>
      <c r="B3371" s="100" t="s">
        <v>41877</v>
      </c>
      <c r="C3371" s="100" t="s">
        <v>35740</v>
      </c>
      <c r="D3371" s="100" t="s">
        <v>35767</v>
      </c>
      <c r="E3371" s="103" t="s">
        <v>36597</v>
      </c>
    </row>
    <row r="3372" ht="14.25" customHeight="1">
      <c r="A3372" s="100">
        <v>4206.0</v>
      </c>
      <c r="B3372" s="100" t="s">
        <v>41878</v>
      </c>
      <c r="C3372" s="100" t="s">
        <v>35740</v>
      </c>
      <c r="D3372" s="100" t="s">
        <v>35767</v>
      </c>
      <c r="E3372" s="103" t="s">
        <v>37891</v>
      </c>
    </row>
    <row r="3373" ht="14.25" customHeight="1">
      <c r="A3373" s="100">
        <v>4190.0</v>
      </c>
      <c r="B3373" s="100" t="s">
        <v>41879</v>
      </c>
      <c r="C3373" s="100" t="s">
        <v>35740</v>
      </c>
      <c r="D3373" s="100" t="s">
        <v>35767</v>
      </c>
      <c r="E3373" s="103" t="s">
        <v>37891</v>
      </c>
    </row>
    <row r="3374" ht="14.25" customHeight="1">
      <c r="A3374" s="100">
        <v>4186.0</v>
      </c>
      <c r="B3374" s="100" t="s">
        <v>41880</v>
      </c>
      <c r="C3374" s="100" t="s">
        <v>35740</v>
      </c>
      <c r="D3374" s="100" t="s">
        <v>35767</v>
      </c>
      <c r="E3374" s="103" t="s">
        <v>36212</v>
      </c>
    </row>
    <row r="3375" ht="14.25" customHeight="1">
      <c r="A3375" s="100">
        <v>4188.0</v>
      </c>
      <c r="B3375" s="100" t="s">
        <v>41881</v>
      </c>
      <c r="C3375" s="100" t="s">
        <v>35740</v>
      </c>
      <c r="D3375" s="100" t="s">
        <v>35767</v>
      </c>
      <c r="E3375" s="103" t="s">
        <v>41882</v>
      </c>
    </row>
    <row r="3376" ht="14.25" customHeight="1">
      <c r="A3376" s="100">
        <v>4189.0</v>
      </c>
      <c r="B3376" s="100" t="s">
        <v>41883</v>
      </c>
      <c r="C3376" s="100" t="s">
        <v>35740</v>
      </c>
      <c r="D3376" s="100" t="s">
        <v>35767</v>
      </c>
      <c r="E3376" s="103" t="s">
        <v>41882</v>
      </c>
    </row>
    <row r="3377" ht="14.25" customHeight="1">
      <c r="A3377" s="100">
        <v>4197.0</v>
      </c>
      <c r="B3377" s="100" t="s">
        <v>41884</v>
      </c>
      <c r="C3377" s="100" t="s">
        <v>35740</v>
      </c>
      <c r="D3377" s="100" t="s">
        <v>35767</v>
      </c>
      <c r="E3377" s="103" t="s">
        <v>41885</v>
      </c>
    </row>
    <row r="3378" ht="14.25" customHeight="1">
      <c r="A3378" s="100">
        <v>4194.0</v>
      </c>
      <c r="B3378" s="100" t="s">
        <v>41886</v>
      </c>
      <c r="C3378" s="100" t="s">
        <v>35740</v>
      </c>
      <c r="D3378" s="100" t="s">
        <v>35767</v>
      </c>
      <c r="E3378" s="103" t="s">
        <v>41887</v>
      </c>
    </row>
    <row r="3379" ht="14.25" customHeight="1">
      <c r="A3379" s="100">
        <v>4193.0</v>
      </c>
      <c r="B3379" s="100" t="s">
        <v>41888</v>
      </c>
      <c r="C3379" s="100" t="s">
        <v>35740</v>
      </c>
      <c r="D3379" s="100" t="s">
        <v>35767</v>
      </c>
      <c r="E3379" s="103" t="s">
        <v>41887</v>
      </c>
    </row>
    <row r="3380" ht="14.25" customHeight="1">
      <c r="A3380" s="100">
        <v>4204.0</v>
      </c>
      <c r="B3380" s="100" t="s">
        <v>41889</v>
      </c>
      <c r="C3380" s="100" t="s">
        <v>35740</v>
      </c>
      <c r="D3380" s="100" t="s">
        <v>35767</v>
      </c>
      <c r="E3380" s="103" t="s">
        <v>41887</v>
      </c>
    </row>
    <row r="3381" ht="14.25" customHeight="1">
      <c r="A3381" s="100">
        <v>4187.0</v>
      </c>
      <c r="B3381" s="100" t="s">
        <v>41890</v>
      </c>
      <c r="C3381" s="100" t="s">
        <v>35740</v>
      </c>
      <c r="D3381" s="100" t="s">
        <v>35767</v>
      </c>
      <c r="E3381" s="103" t="s">
        <v>41891</v>
      </c>
    </row>
    <row r="3382" ht="14.25" customHeight="1">
      <c r="A3382" s="100">
        <v>4202.0</v>
      </c>
      <c r="B3382" s="100" t="s">
        <v>41892</v>
      </c>
      <c r="C3382" s="100" t="s">
        <v>35740</v>
      </c>
      <c r="D3382" s="100" t="s">
        <v>35767</v>
      </c>
      <c r="E3382" s="103" t="s">
        <v>41893</v>
      </c>
    </row>
    <row r="3383" ht="14.25" customHeight="1">
      <c r="A3383" s="100">
        <v>4203.0</v>
      </c>
      <c r="B3383" s="100" t="s">
        <v>41894</v>
      </c>
      <c r="C3383" s="100" t="s">
        <v>35740</v>
      </c>
      <c r="D3383" s="100" t="s">
        <v>35767</v>
      </c>
      <c r="E3383" s="103" t="s">
        <v>41895</v>
      </c>
    </row>
    <row r="3384" ht="14.25" customHeight="1">
      <c r="A3384" s="100">
        <v>40368.0</v>
      </c>
      <c r="B3384" s="100" t="s">
        <v>41896</v>
      </c>
      <c r="C3384" s="100" t="s">
        <v>35740</v>
      </c>
      <c r="D3384" s="100" t="s">
        <v>35741</v>
      </c>
      <c r="E3384" s="103" t="s">
        <v>41897</v>
      </c>
    </row>
    <row r="3385" ht="14.25" customHeight="1">
      <c r="A3385" s="100">
        <v>40365.0</v>
      </c>
      <c r="B3385" s="100" t="s">
        <v>41898</v>
      </c>
      <c r="C3385" s="100" t="s">
        <v>35740</v>
      </c>
      <c r="D3385" s="100" t="s">
        <v>35741</v>
      </c>
      <c r="E3385" s="103" t="s">
        <v>41899</v>
      </c>
    </row>
    <row r="3386" ht="14.25" customHeight="1">
      <c r="A3386" s="100">
        <v>40356.0</v>
      </c>
      <c r="B3386" s="100" t="s">
        <v>41900</v>
      </c>
      <c r="C3386" s="100" t="s">
        <v>35740</v>
      </c>
      <c r="D3386" s="100" t="s">
        <v>35741</v>
      </c>
      <c r="E3386" s="103" t="s">
        <v>37427</v>
      </c>
    </row>
    <row r="3387" ht="14.25" customHeight="1">
      <c r="A3387" s="100">
        <v>40362.0</v>
      </c>
      <c r="B3387" s="100" t="s">
        <v>41901</v>
      </c>
      <c r="C3387" s="100" t="s">
        <v>35740</v>
      </c>
      <c r="D3387" s="100" t="s">
        <v>35741</v>
      </c>
      <c r="E3387" s="103" t="s">
        <v>37968</v>
      </c>
    </row>
    <row r="3388" ht="14.25" customHeight="1">
      <c r="A3388" s="100">
        <v>40374.0</v>
      </c>
      <c r="B3388" s="100" t="s">
        <v>41902</v>
      </c>
      <c r="C3388" s="100" t="s">
        <v>35740</v>
      </c>
      <c r="D3388" s="100" t="s">
        <v>35741</v>
      </c>
      <c r="E3388" s="103" t="s">
        <v>41903</v>
      </c>
    </row>
    <row r="3389" ht="14.25" customHeight="1">
      <c r="A3389" s="100">
        <v>40371.0</v>
      </c>
      <c r="B3389" s="100" t="s">
        <v>41904</v>
      </c>
      <c r="C3389" s="100" t="s">
        <v>35740</v>
      </c>
      <c r="D3389" s="100" t="s">
        <v>35741</v>
      </c>
      <c r="E3389" s="103" t="s">
        <v>41905</v>
      </c>
    </row>
    <row r="3390" ht="14.25" customHeight="1">
      <c r="A3390" s="100">
        <v>40359.0</v>
      </c>
      <c r="B3390" s="100" t="s">
        <v>41906</v>
      </c>
      <c r="C3390" s="100" t="s">
        <v>35740</v>
      </c>
      <c r="D3390" s="100" t="s">
        <v>35741</v>
      </c>
      <c r="E3390" s="103" t="s">
        <v>41907</v>
      </c>
    </row>
    <row r="3391" ht="14.25" customHeight="1">
      <c r="A3391" s="100">
        <v>7595.0</v>
      </c>
      <c r="B3391" s="100" t="s">
        <v>41908</v>
      </c>
      <c r="C3391" s="100" t="s">
        <v>36117</v>
      </c>
      <c r="D3391" s="100" t="s">
        <v>35741</v>
      </c>
      <c r="E3391" s="103" t="s">
        <v>35756</v>
      </c>
    </row>
    <row r="3392" ht="14.25" customHeight="1">
      <c r="A3392" s="100">
        <v>41094.0</v>
      </c>
      <c r="B3392" s="100" t="s">
        <v>41909</v>
      </c>
      <c r="C3392" s="100" t="s">
        <v>36120</v>
      </c>
      <c r="D3392" s="100" t="s">
        <v>35741</v>
      </c>
      <c r="E3392" s="103" t="s">
        <v>41910</v>
      </c>
    </row>
    <row r="3393" ht="14.25" customHeight="1">
      <c r="A3393" s="100">
        <v>39609.0</v>
      </c>
      <c r="B3393" s="100" t="s">
        <v>41911</v>
      </c>
      <c r="C3393" s="100" t="s">
        <v>35740</v>
      </c>
      <c r="D3393" s="100" t="s">
        <v>35741</v>
      </c>
      <c r="E3393" s="103" t="s">
        <v>41912</v>
      </c>
    </row>
    <row r="3394" ht="14.25" customHeight="1">
      <c r="A3394" s="100">
        <v>39610.0</v>
      </c>
      <c r="B3394" s="100" t="s">
        <v>41913</v>
      </c>
      <c r="C3394" s="100" t="s">
        <v>35740</v>
      </c>
      <c r="D3394" s="100" t="s">
        <v>35741</v>
      </c>
      <c r="E3394" s="103" t="s">
        <v>41914</v>
      </c>
    </row>
    <row r="3395" ht="14.25" customHeight="1">
      <c r="A3395" s="100">
        <v>39611.0</v>
      </c>
      <c r="B3395" s="100" t="s">
        <v>41915</v>
      </c>
      <c r="C3395" s="100" t="s">
        <v>35740</v>
      </c>
      <c r="D3395" s="100" t="s">
        <v>35741</v>
      </c>
      <c r="E3395" s="103" t="s">
        <v>41916</v>
      </c>
    </row>
    <row r="3396" ht="14.25" customHeight="1">
      <c r="A3396" s="100">
        <v>39612.0</v>
      </c>
      <c r="B3396" s="100" t="s">
        <v>41917</v>
      </c>
      <c r="C3396" s="100" t="s">
        <v>35740</v>
      </c>
      <c r="D3396" s="100" t="s">
        <v>35741</v>
      </c>
      <c r="E3396" s="103" t="s">
        <v>41918</v>
      </c>
    </row>
    <row r="3397" ht="14.25" customHeight="1">
      <c r="A3397" s="100">
        <v>39608.0</v>
      </c>
      <c r="B3397" s="100" t="s">
        <v>41919</v>
      </c>
      <c r="C3397" s="100" t="s">
        <v>35740</v>
      </c>
      <c r="D3397" s="100" t="s">
        <v>35741</v>
      </c>
      <c r="E3397" s="103" t="s">
        <v>41920</v>
      </c>
    </row>
    <row r="3398" ht="14.25" customHeight="1">
      <c r="A3398" s="100">
        <v>38175.0</v>
      </c>
      <c r="B3398" s="100" t="s">
        <v>41921</v>
      </c>
      <c r="C3398" s="100" t="s">
        <v>35740</v>
      </c>
      <c r="D3398" s="100" t="s">
        <v>35741</v>
      </c>
      <c r="E3398" s="103" t="s">
        <v>36867</v>
      </c>
    </row>
    <row r="3399" ht="14.25" customHeight="1">
      <c r="A3399" s="100">
        <v>38176.0</v>
      </c>
      <c r="B3399" s="100" t="s">
        <v>41922</v>
      </c>
      <c r="C3399" s="100" t="s">
        <v>35740</v>
      </c>
      <c r="D3399" s="100" t="s">
        <v>35741</v>
      </c>
      <c r="E3399" s="103" t="s">
        <v>41363</v>
      </c>
    </row>
    <row r="3400" ht="14.25" customHeight="1">
      <c r="A3400" s="100">
        <v>36152.0</v>
      </c>
      <c r="B3400" s="100" t="s">
        <v>41923</v>
      </c>
      <c r="C3400" s="100" t="s">
        <v>35740</v>
      </c>
      <c r="D3400" s="100" t="s">
        <v>35741</v>
      </c>
      <c r="E3400" s="103" t="s">
        <v>41924</v>
      </c>
    </row>
    <row r="3401" ht="14.25" customHeight="1">
      <c r="A3401" s="100">
        <v>11138.0</v>
      </c>
      <c r="B3401" s="100" t="s">
        <v>41925</v>
      </c>
      <c r="C3401" s="100" t="s">
        <v>35782</v>
      </c>
      <c r="D3401" s="100" t="s">
        <v>35741</v>
      </c>
      <c r="E3401" s="103" t="s">
        <v>41926</v>
      </c>
    </row>
    <row r="3402" ht="14.25" customHeight="1">
      <c r="A3402" s="100">
        <v>5333.0</v>
      </c>
      <c r="B3402" s="100" t="s">
        <v>41927</v>
      </c>
      <c r="C3402" s="100" t="s">
        <v>35782</v>
      </c>
      <c r="D3402" s="100" t="s">
        <v>35741</v>
      </c>
      <c r="E3402" s="103" t="s">
        <v>39255</v>
      </c>
    </row>
    <row r="3403" ht="14.25" customHeight="1">
      <c r="A3403" s="100">
        <v>4221.0</v>
      </c>
      <c r="B3403" s="100" t="s">
        <v>41928</v>
      </c>
      <c r="C3403" s="100" t="s">
        <v>35782</v>
      </c>
      <c r="D3403" s="100" t="s">
        <v>35737</v>
      </c>
      <c r="E3403" s="103" t="s">
        <v>37789</v>
      </c>
    </row>
    <row r="3404" ht="14.25" customHeight="1">
      <c r="A3404" s="100">
        <v>4227.0</v>
      </c>
      <c r="B3404" s="100" t="s">
        <v>41929</v>
      </c>
      <c r="C3404" s="100" t="s">
        <v>35782</v>
      </c>
      <c r="D3404" s="100" t="s">
        <v>35737</v>
      </c>
      <c r="E3404" s="103" t="s">
        <v>41930</v>
      </c>
    </row>
    <row r="3405" ht="14.25" customHeight="1">
      <c r="A3405" s="100">
        <v>38170.0</v>
      </c>
      <c r="B3405" s="100" t="s">
        <v>41931</v>
      </c>
      <c r="C3405" s="100" t="s">
        <v>35740</v>
      </c>
      <c r="D3405" s="100" t="s">
        <v>35741</v>
      </c>
      <c r="E3405" s="103" t="s">
        <v>39102</v>
      </c>
    </row>
    <row r="3406" ht="14.25" customHeight="1">
      <c r="A3406" s="100">
        <v>4252.0</v>
      </c>
      <c r="B3406" s="100" t="s">
        <v>41932</v>
      </c>
      <c r="C3406" s="100" t="s">
        <v>36117</v>
      </c>
      <c r="D3406" s="100" t="s">
        <v>35741</v>
      </c>
      <c r="E3406" s="103" t="s">
        <v>37342</v>
      </c>
    </row>
    <row r="3407" ht="14.25" customHeight="1">
      <c r="A3407" s="100">
        <v>40980.0</v>
      </c>
      <c r="B3407" s="100" t="s">
        <v>41933</v>
      </c>
      <c r="C3407" s="100" t="s">
        <v>36120</v>
      </c>
      <c r="D3407" s="100" t="s">
        <v>35741</v>
      </c>
      <c r="E3407" s="103" t="s">
        <v>41934</v>
      </c>
    </row>
    <row r="3408" ht="14.25" customHeight="1">
      <c r="A3408" s="100">
        <v>4243.0</v>
      </c>
      <c r="B3408" s="100" t="s">
        <v>41935</v>
      </c>
      <c r="C3408" s="100" t="s">
        <v>36117</v>
      </c>
      <c r="D3408" s="100" t="s">
        <v>35741</v>
      </c>
      <c r="E3408" s="103" t="s">
        <v>41936</v>
      </c>
    </row>
    <row r="3409" ht="14.25" customHeight="1">
      <c r="A3409" s="100">
        <v>41031.0</v>
      </c>
      <c r="B3409" s="100" t="s">
        <v>41937</v>
      </c>
      <c r="C3409" s="100" t="s">
        <v>36120</v>
      </c>
      <c r="D3409" s="100" t="s">
        <v>35741</v>
      </c>
      <c r="E3409" s="103" t="s">
        <v>41938</v>
      </c>
    </row>
    <row r="3410" ht="14.25" customHeight="1">
      <c r="A3410" s="100">
        <v>37666.0</v>
      </c>
      <c r="B3410" s="100" t="s">
        <v>41939</v>
      </c>
      <c r="C3410" s="100" t="s">
        <v>36117</v>
      </c>
      <c r="D3410" s="100" t="s">
        <v>35741</v>
      </c>
      <c r="E3410" s="103" t="s">
        <v>41940</v>
      </c>
    </row>
    <row r="3411" ht="14.25" customHeight="1">
      <c r="A3411" s="100">
        <v>40986.0</v>
      </c>
      <c r="B3411" s="100" t="s">
        <v>41941</v>
      </c>
      <c r="C3411" s="100" t="s">
        <v>36120</v>
      </c>
      <c r="D3411" s="100" t="s">
        <v>35741</v>
      </c>
      <c r="E3411" s="103" t="s">
        <v>41942</v>
      </c>
    </row>
    <row r="3412" ht="14.25" customHeight="1">
      <c r="A3412" s="100">
        <v>4250.0</v>
      </c>
      <c r="B3412" s="100" t="s">
        <v>41943</v>
      </c>
      <c r="C3412" s="100" t="s">
        <v>36117</v>
      </c>
      <c r="D3412" s="100" t="s">
        <v>35741</v>
      </c>
      <c r="E3412" s="103" t="s">
        <v>40179</v>
      </c>
    </row>
    <row r="3413" ht="14.25" customHeight="1">
      <c r="A3413" s="100">
        <v>40978.0</v>
      </c>
      <c r="B3413" s="100" t="s">
        <v>41944</v>
      </c>
      <c r="C3413" s="100" t="s">
        <v>36120</v>
      </c>
      <c r="D3413" s="100" t="s">
        <v>35741</v>
      </c>
      <c r="E3413" s="103" t="s">
        <v>41945</v>
      </c>
    </row>
    <row r="3414" ht="14.25" customHeight="1">
      <c r="A3414" s="100">
        <v>25960.0</v>
      </c>
      <c r="B3414" s="100" t="s">
        <v>41946</v>
      </c>
      <c r="C3414" s="100" t="s">
        <v>36117</v>
      </c>
      <c r="D3414" s="100" t="s">
        <v>35741</v>
      </c>
      <c r="E3414" s="103" t="s">
        <v>41947</v>
      </c>
    </row>
    <row r="3415" ht="14.25" customHeight="1">
      <c r="A3415" s="100">
        <v>41043.0</v>
      </c>
      <c r="B3415" s="100" t="s">
        <v>41948</v>
      </c>
      <c r="C3415" s="100" t="s">
        <v>36120</v>
      </c>
      <c r="D3415" s="100" t="s">
        <v>35741</v>
      </c>
      <c r="E3415" s="103" t="s">
        <v>41949</v>
      </c>
    </row>
    <row r="3416" ht="14.25" customHeight="1">
      <c r="A3416" s="100">
        <v>4234.0</v>
      </c>
      <c r="B3416" s="100" t="s">
        <v>41950</v>
      </c>
      <c r="C3416" s="100" t="s">
        <v>36117</v>
      </c>
      <c r="D3416" s="100" t="s">
        <v>35737</v>
      </c>
      <c r="E3416" s="103" t="s">
        <v>39199</v>
      </c>
    </row>
    <row r="3417" ht="14.25" customHeight="1">
      <c r="A3417" s="100">
        <v>40987.0</v>
      </c>
      <c r="B3417" s="100" t="s">
        <v>41951</v>
      </c>
      <c r="C3417" s="100" t="s">
        <v>36120</v>
      </c>
      <c r="D3417" s="100" t="s">
        <v>35741</v>
      </c>
      <c r="E3417" s="103" t="s">
        <v>41952</v>
      </c>
    </row>
    <row r="3418" ht="14.25" customHeight="1">
      <c r="A3418" s="100">
        <v>4253.0</v>
      </c>
      <c r="B3418" s="100" t="s">
        <v>41953</v>
      </c>
      <c r="C3418" s="100" t="s">
        <v>36117</v>
      </c>
      <c r="D3418" s="100" t="s">
        <v>35741</v>
      </c>
      <c r="E3418" s="103" t="s">
        <v>41954</v>
      </c>
    </row>
    <row r="3419" ht="14.25" customHeight="1">
      <c r="A3419" s="100">
        <v>40981.0</v>
      </c>
      <c r="B3419" s="100" t="s">
        <v>41955</v>
      </c>
      <c r="C3419" s="100" t="s">
        <v>36120</v>
      </c>
      <c r="D3419" s="100" t="s">
        <v>35741</v>
      </c>
      <c r="E3419" s="103" t="s">
        <v>41956</v>
      </c>
    </row>
    <row r="3420" ht="14.25" customHeight="1">
      <c r="A3420" s="100">
        <v>4254.0</v>
      </c>
      <c r="B3420" s="100" t="s">
        <v>41957</v>
      </c>
      <c r="C3420" s="100" t="s">
        <v>36117</v>
      </c>
      <c r="D3420" s="100" t="s">
        <v>35741</v>
      </c>
      <c r="E3420" s="103" t="s">
        <v>41954</v>
      </c>
    </row>
    <row r="3421" ht="14.25" customHeight="1">
      <c r="A3421" s="100">
        <v>41036.0</v>
      </c>
      <c r="B3421" s="100" t="s">
        <v>41958</v>
      </c>
      <c r="C3421" s="100" t="s">
        <v>36120</v>
      </c>
      <c r="D3421" s="100" t="s">
        <v>35741</v>
      </c>
      <c r="E3421" s="103" t="s">
        <v>41956</v>
      </c>
    </row>
    <row r="3422" ht="14.25" customHeight="1">
      <c r="A3422" s="100">
        <v>4251.0</v>
      </c>
      <c r="B3422" s="100" t="s">
        <v>41959</v>
      </c>
      <c r="C3422" s="100" t="s">
        <v>36117</v>
      </c>
      <c r="D3422" s="100" t="s">
        <v>35741</v>
      </c>
      <c r="E3422" s="103" t="s">
        <v>37690</v>
      </c>
    </row>
    <row r="3423" ht="14.25" customHeight="1">
      <c r="A3423" s="100">
        <v>40979.0</v>
      </c>
      <c r="B3423" s="100" t="s">
        <v>41960</v>
      </c>
      <c r="C3423" s="100" t="s">
        <v>36120</v>
      </c>
      <c r="D3423" s="100" t="s">
        <v>35741</v>
      </c>
      <c r="E3423" s="103" t="s">
        <v>41961</v>
      </c>
    </row>
    <row r="3424" ht="14.25" customHeight="1">
      <c r="A3424" s="100">
        <v>4230.0</v>
      </c>
      <c r="B3424" s="100" t="s">
        <v>41962</v>
      </c>
      <c r="C3424" s="100" t="s">
        <v>36117</v>
      </c>
      <c r="D3424" s="100" t="s">
        <v>35741</v>
      </c>
      <c r="E3424" s="103" t="s">
        <v>41963</v>
      </c>
    </row>
    <row r="3425" ht="14.25" customHeight="1">
      <c r="A3425" s="100">
        <v>40998.0</v>
      </c>
      <c r="B3425" s="100" t="s">
        <v>41964</v>
      </c>
      <c r="C3425" s="100" t="s">
        <v>36120</v>
      </c>
      <c r="D3425" s="100" t="s">
        <v>35741</v>
      </c>
      <c r="E3425" s="103" t="s">
        <v>41965</v>
      </c>
    </row>
    <row r="3426" ht="14.25" customHeight="1">
      <c r="A3426" s="100">
        <v>4257.0</v>
      </c>
      <c r="B3426" s="100" t="s">
        <v>41966</v>
      </c>
      <c r="C3426" s="100" t="s">
        <v>36117</v>
      </c>
      <c r="D3426" s="100" t="s">
        <v>35741</v>
      </c>
      <c r="E3426" s="103" t="s">
        <v>41768</v>
      </c>
    </row>
    <row r="3427" ht="14.25" customHeight="1">
      <c r="A3427" s="100">
        <v>40982.0</v>
      </c>
      <c r="B3427" s="100" t="s">
        <v>41967</v>
      </c>
      <c r="C3427" s="100" t="s">
        <v>36120</v>
      </c>
      <c r="D3427" s="100" t="s">
        <v>35741</v>
      </c>
      <c r="E3427" s="103" t="s">
        <v>41770</v>
      </c>
    </row>
    <row r="3428" ht="14.25" customHeight="1">
      <c r="A3428" s="100">
        <v>4240.0</v>
      </c>
      <c r="B3428" s="100" t="s">
        <v>41968</v>
      </c>
      <c r="C3428" s="100" t="s">
        <v>36117</v>
      </c>
      <c r="D3428" s="100" t="s">
        <v>35741</v>
      </c>
      <c r="E3428" s="103" t="s">
        <v>41969</v>
      </c>
    </row>
    <row r="3429" ht="14.25" customHeight="1">
      <c r="A3429" s="100">
        <v>41026.0</v>
      </c>
      <c r="B3429" s="100" t="s">
        <v>41970</v>
      </c>
      <c r="C3429" s="100" t="s">
        <v>36120</v>
      </c>
      <c r="D3429" s="100" t="s">
        <v>35741</v>
      </c>
      <c r="E3429" s="103" t="s">
        <v>41971</v>
      </c>
    </row>
    <row r="3430" ht="14.25" customHeight="1">
      <c r="A3430" s="100">
        <v>4239.0</v>
      </c>
      <c r="B3430" s="100" t="s">
        <v>41972</v>
      </c>
      <c r="C3430" s="100" t="s">
        <v>36117</v>
      </c>
      <c r="D3430" s="100" t="s">
        <v>35741</v>
      </c>
      <c r="E3430" s="103" t="s">
        <v>41973</v>
      </c>
    </row>
    <row r="3431" ht="14.25" customHeight="1">
      <c r="A3431" s="100">
        <v>41024.0</v>
      </c>
      <c r="B3431" s="100" t="s">
        <v>41974</v>
      </c>
      <c r="C3431" s="100" t="s">
        <v>36120</v>
      </c>
      <c r="D3431" s="100" t="s">
        <v>35741</v>
      </c>
      <c r="E3431" s="103" t="s">
        <v>41975</v>
      </c>
    </row>
    <row r="3432" ht="14.25" customHeight="1">
      <c r="A3432" s="100">
        <v>4248.0</v>
      </c>
      <c r="B3432" s="100" t="s">
        <v>41976</v>
      </c>
      <c r="C3432" s="100" t="s">
        <v>36117</v>
      </c>
      <c r="D3432" s="100" t="s">
        <v>35741</v>
      </c>
      <c r="E3432" s="103" t="s">
        <v>41954</v>
      </c>
    </row>
    <row r="3433" ht="14.25" customHeight="1">
      <c r="A3433" s="100">
        <v>41033.0</v>
      </c>
      <c r="B3433" s="100" t="s">
        <v>41977</v>
      </c>
      <c r="C3433" s="100" t="s">
        <v>36120</v>
      </c>
      <c r="D3433" s="100" t="s">
        <v>35741</v>
      </c>
      <c r="E3433" s="103" t="s">
        <v>41956</v>
      </c>
    </row>
    <row r="3434" ht="14.25" customHeight="1">
      <c r="A3434" s="100">
        <v>25959.0</v>
      </c>
      <c r="B3434" s="100" t="s">
        <v>41978</v>
      </c>
      <c r="C3434" s="100" t="s">
        <v>36117</v>
      </c>
      <c r="D3434" s="100" t="s">
        <v>35741</v>
      </c>
      <c r="E3434" s="103" t="s">
        <v>41979</v>
      </c>
    </row>
    <row r="3435" ht="14.25" customHeight="1">
      <c r="A3435" s="100">
        <v>41040.0</v>
      </c>
      <c r="B3435" s="100" t="s">
        <v>41980</v>
      </c>
      <c r="C3435" s="100" t="s">
        <v>36120</v>
      </c>
      <c r="D3435" s="100" t="s">
        <v>35741</v>
      </c>
      <c r="E3435" s="103" t="s">
        <v>41981</v>
      </c>
    </row>
    <row r="3436" ht="14.25" customHeight="1">
      <c r="A3436" s="100">
        <v>4238.0</v>
      </c>
      <c r="B3436" s="100" t="s">
        <v>41982</v>
      </c>
      <c r="C3436" s="100" t="s">
        <v>36117</v>
      </c>
      <c r="D3436" s="100" t="s">
        <v>35741</v>
      </c>
      <c r="E3436" s="103" t="s">
        <v>41983</v>
      </c>
    </row>
    <row r="3437" ht="14.25" customHeight="1">
      <c r="A3437" s="100">
        <v>41012.0</v>
      </c>
      <c r="B3437" s="100" t="s">
        <v>41984</v>
      </c>
      <c r="C3437" s="100" t="s">
        <v>36120</v>
      </c>
      <c r="D3437" s="100" t="s">
        <v>35741</v>
      </c>
      <c r="E3437" s="103" t="s">
        <v>41985</v>
      </c>
    </row>
    <row r="3438" ht="14.25" customHeight="1">
      <c r="A3438" s="100">
        <v>4237.0</v>
      </c>
      <c r="B3438" s="100" t="s">
        <v>41986</v>
      </c>
      <c r="C3438" s="100" t="s">
        <v>36117</v>
      </c>
      <c r="D3438" s="100" t="s">
        <v>35741</v>
      </c>
      <c r="E3438" s="103" t="s">
        <v>38836</v>
      </c>
    </row>
    <row r="3439" ht="14.25" customHeight="1">
      <c r="A3439" s="100">
        <v>41002.0</v>
      </c>
      <c r="B3439" s="100" t="s">
        <v>41987</v>
      </c>
      <c r="C3439" s="100" t="s">
        <v>36120</v>
      </c>
      <c r="D3439" s="100" t="s">
        <v>35741</v>
      </c>
      <c r="E3439" s="103" t="s">
        <v>41988</v>
      </c>
    </row>
    <row r="3440" ht="14.25" customHeight="1">
      <c r="A3440" s="100">
        <v>4233.0</v>
      </c>
      <c r="B3440" s="100" t="s">
        <v>41989</v>
      </c>
      <c r="C3440" s="100" t="s">
        <v>36117</v>
      </c>
      <c r="D3440" s="100" t="s">
        <v>35741</v>
      </c>
      <c r="E3440" s="103" t="s">
        <v>41800</v>
      </c>
    </row>
    <row r="3441" ht="14.25" customHeight="1">
      <c r="A3441" s="100">
        <v>41001.0</v>
      </c>
      <c r="B3441" s="100" t="s">
        <v>41990</v>
      </c>
      <c r="C3441" s="100" t="s">
        <v>36120</v>
      </c>
      <c r="D3441" s="100" t="s">
        <v>35741</v>
      </c>
      <c r="E3441" s="103" t="s">
        <v>41991</v>
      </c>
    </row>
    <row r="3442" ht="14.25" customHeight="1">
      <c r="A3442" s="100">
        <v>2.0</v>
      </c>
      <c r="B3442" s="100" t="s">
        <v>41992</v>
      </c>
      <c r="C3442" s="100" t="s">
        <v>36114</v>
      </c>
      <c r="D3442" s="100" t="s">
        <v>35741</v>
      </c>
      <c r="E3442" s="103" t="s">
        <v>36240</v>
      </c>
    </row>
    <row r="3443" ht="14.25" customHeight="1">
      <c r="A3443" s="100">
        <v>36517.0</v>
      </c>
      <c r="B3443" s="100" t="s">
        <v>41993</v>
      </c>
      <c r="C3443" s="100" t="s">
        <v>35740</v>
      </c>
      <c r="D3443" s="100" t="s">
        <v>35741</v>
      </c>
      <c r="E3443" s="103" t="s">
        <v>41994</v>
      </c>
    </row>
    <row r="3444" ht="14.25" customHeight="1">
      <c r="A3444" s="100">
        <v>4262.0</v>
      </c>
      <c r="B3444" s="100" t="s">
        <v>41995</v>
      </c>
      <c r="C3444" s="100" t="s">
        <v>35740</v>
      </c>
      <c r="D3444" s="100" t="s">
        <v>35737</v>
      </c>
      <c r="E3444" s="103" t="s">
        <v>41996</v>
      </c>
    </row>
    <row r="3445" ht="14.25" customHeight="1">
      <c r="A3445" s="100">
        <v>4263.0</v>
      </c>
      <c r="B3445" s="100" t="s">
        <v>41997</v>
      </c>
      <c r="C3445" s="100" t="s">
        <v>35740</v>
      </c>
      <c r="D3445" s="100" t="s">
        <v>35741</v>
      </c>
      <c r="E3445" s="103" t="s">
        <v>41998</v>
      </c>
    </row>
    <row r="3446" ht="14.25" customHeight="1">
      <c r="A3446" s="100">
        <v>36518.0</v>
      </c>
      <c r="B3446" s="100" t="s">
        <v>41999</v>
      </c>
      <c r="C3446" s="100" t="s">
        <v>35740</v>
      </c>
      <c r="D3446" s="100" t="s">
        <v>35741</v>
      </c>
      <c r="E3446" s="103" t="s">
        <v>42000</v>
      </c>
    </row>
    <row r="3447" ht="14.25" customHeight="1">
      <c r="A3447" s="100">
        <v>14221.0</v>
      </c>
      <c r="B3447" s="100" t="s">
        <v>42001</v>
      </c>
      <c r="C3447" s="100" t="s">
        <v>35740</v>
      </c>
      <c r="D3447" s="100" t="s">
        <v>35741</v>
      </c>
      <c r="E3447" s="103" t="s">
        <v>42002</v>
      </c>
    </row>
    <row r="3448" ht="14.25" customHeight="1">
      <c r="A3448" s="100">
        <v>38402.0</v>
      </c>
      <c r="B3448" s="100" t="s">
        <v>42003</v>
      </c>
      <c r="C3448" s="100" t="s">
        <v>35740</v>
      </c>
      <c r="D3448" s="100" t="s">
        <v>35741</v>
      </c>
      <c r="E3448" s="103" t="s">
        <v>40133</v>
      </c>
    </row>
    <row r="3449" ht="14.25" customHeight="1">
      <c r="A3449" s="100">
        <v>3412.0</v>
      </c>
      <c r="B3449" s="100" t="s">
        <v>42004</v>
      </c>
      <c r="C3449" s="100" t="s">
        <v>35736</v>
      </c>
      <c r="D3449" s="100" t="s">
        <v>35741</v>
      </c>
      <c r="E3449" s="103" t="s">
        <v>38796</v>
      </c>
    </row>
    <row r="3450" ht="14.25" customHeight="1">
      <c r="A3450" s="100">
        <v>3413.0</v>
      </c>
      <c r="B3450" s="100" t="s">
        <v>42005</v>
      </c>
      <c r="C3450" s="100" t="s">
        <v>35736</v>
      </c>
      <c r="D3450" s="100" t="s">
        <v>35741</v>
      </c>
      <c r="E3450" s="103" t="s">
        <v>42006</v>
      </c>
    </row>
    <row r="3451" ht="14.25" customHeight="1">
      <c r="A3451" s="100">
        <v>39744.0</v>
      </c>
      <c r="B3451" s="100" t="s">
        <v>42007</v>
      </c>
      <c r="C3451" s="100" t="s">
        <v>35736</v>
      </c>
      <c r="D3451" s="100" t="s">
        <v>35741</v>
      </c>
      <c r="E3451" s="103" t="s">
        <v>42008</v>
      </c>
    </row>
    <row r="3452" ht="14.25" customHeight="1">
      <c r="A3452" s="100">
        <v>39745.0</v>
      </c>
      <c r="B3452" s="100" t="s">
        <v>42009</v>
      </c>
      <c r="C3452" s="100" t="s">
        <v>35736</v>
      </c>
      <c r="D3452" s="100" t="s">
        <v>35741</v>
      </c>
      <c r="E3452" s="103" t="s">
        <v>42010</v>
      </c>
    </row>
    <row r="3453" ht="14.25" customHeight="1">
      <c r="A3453" s="100">
        <v>39637.0</v>
      </c>
      <c r="B3453" s="100" t="s">
        <v>42011</v>
      </c>
      <c r="C3453" s="100" t="s">
        <v>35736</v>
      </c>
      <c r="D3453" s="100" t="s">
        <v>35741</v>
      </c>
      <c r="E3453" s="103" t="s">
        <v>42012</v>
      </c>
    </row>
    <row r="3454" ht="14.25" customHeight="1">
      <c r="A3454" s="100">
        <v>39638.0</v>
      </c>
      <c r="B3454" s="100" t="s">
        <v>42013</v>
      </c>
      <c r="C3454" s="100" t="s">
        <v>35736</v>
      </c>
      <c r="D3454" s="100" t="s">
        <v>35741</v>
      </c>
      <c r="E3454" s="103" t="s">
        <v>42014</v>
      </c>
    </row>
    <row r="3455" ht="14.25" customHeight="1">
      <c r="A3455" s="100">
        <v>39639.0</v>
      </c>
      <c r="B3455" s="100" t="s">
        <v>42015</v>
      </c>
      <c r="C3455" s="100" t="s">
        <v>35736</v>
      </c>
      <c r="D3455" s="100" t="s">
        <v>35741</v>
      </c>
      <c r="E3455" s="103" t="s">
        <v>42016</v>
      </c>
    </row>
    <row r="3456" ht="14.25" customHeight="1">
      <c r="A3456" s="100">
        <v>39517.0</v>
      </c>
      <c r="B3456" s="100" t="s">
        <v>42017</v>
      </c>
      <c r="C3456" s="100" t="s">
        <v>35736</v>
      </c>
      <c r="D3456" s="100" t="s">
        <v>35741</v>
      </c>
      <c r="E3456" s="103" t="s">
        <v>42018</v>
      </c>
    </row>
    <row r="3457" ht="14.25" customHeight="1">
      <c r="A3457" s="100">
        <v>39518.0</v>
      </c>
      <c r="B3457" s="100" t="s">
        <v>42019</v>
      </c>
      <c r="C3457" s="100" t="s">
        <v>35736</v>
      </c>
      <c r="D3457" s="100" t="s">
        <v>35741</v>
      </c>
      <c r="E3457" s="103" t="s">
        <v>42020</v>
      </c>
    </row>
    <row r="3458" ht="14.25" customHeight="1">
      <c r="A3458" s="100">
        <v>38366.0</v>
      </c>
      <c r="B3458" s="100" t="s">
        <v>42021</v>
      </c>
      <c r="C3458" s="100" t="s">
        <v>35736</v>
      </c>
      <c r="D3458" s="100" t="s">
        <v>35741</v>
      </c>
      <c r="E3458" s="103" t="s">
        <v>41004</v>
      </c>
    </row>
    <row r="3459" ht="14.25" customHeight="1">
      <c r="A3459" s="100">
        <v>11703.0</v>
      </c>
      <c r="B3459" s="100" t="s">
        <v>42022</v>
      </c>
      <c r="C3459" s="100" t="s">
        <v>35740</v>
      </c>
      <c r="D3459" s="100" t="s">
        <v>35741</v>
      </c>
      <c r="E3459" s="103" t="s">
        <v>42023</v>
      </c>
    </row>
    <row r="3460" ht="14.25" customHeight="1">
      <c r="A3460" s="100">
        <v>37400.0</v>
      </c>
      <c r="B3460" s="100" t="s">
        <v>42024</v>
      </c>
      <c r="C3460" s="100" t="s">
        <v>35740</v>
      </c>
      <c r="D3460" s="100" t="s">
        <v>35741</v>
      </c>
      <c r="E3460" s="103" t="s">
        <v>42025</v>
      </c>
    </row>
    <row r="3461" ht="14.25" customHeight="1">
      <c r="A3461" s="100">
        <v>25400.0</v>
      </c>
      <c r="B3461" s="100" t="s">
        <v>42026</v>
      </c>
      <c r="C3461" s="100" t="s">
        <v>35740</v>
      </c>
      <c r="D3461" s="100" t="s">
        <v>35741</v>
      </c>
      <c r="E3461" s="103" t="s">
        <v>42027</v>
      </c>
    </row>
    <row r="3462" ht="14.25" customHeight="1">
      <c r="A3462" s="100">
        <v>4272.0</v>
      </c>
      <c r="B3462" s="100" t="s">
        <v>42028</v>
      </c>
      <c r="C3462" s="100" t="s">
        <v>35740</v>
      </c>
      <c r="D3462" s="100" t="s">
        <v>35741</v>
      </c>
      <c r="E3462" s="103" t="s">
        <v>42029</v>
      </c>
    </row>
    <row r="3463" ht="14.25" customHeight="1">
      <c r="A3463" s="100">
        <v>4276.0</v>
      </c>
      <c r="B3463" s="100" t="s">
        <v>42030</v>
      </c>
      <c r="C3463" s="100" t="s">
        <v>35740</v>
      </c>
      <c r="D3463" s="100" t="s">
        <v>35741</v>
      </c>
      <c r="E3463" s="103" t="s">
        <v>42031</v>
      </c>
    </row>
    <row r="3464" ht="14.25" customHeight="1">
      <c r="A3464" s="100">
        <v>4273.0</v>
      </c>
      <c r="B3464" s="100" t="s">
        <v>42032</v>
      </c>
      <c r="C3464" s="100" t="s">
        <v>35740</v>
      </c>
      <c r="D3464" s="100" t="s">
        <v>35741</v>
      </c>
      <c r="E3464" s="103" t="s">
        <v>42033</v>
      </c>
    </row>
    <row r="3465" ht="14.25" customHeight="1">
      <c r="A3465" s="100">
        <v>4274.0</v>
      </c>
      <c r="B3465" s="100" t="s">
        <v>42034</v>
      </c>
      <c r="C3465" s="100" t="s">
        <v>35740</v>
      </c>
      <c r="D3465" s="100" t="s">
        <v>35737</v>
      </c>
      <c r="E3465" s="103" t="s">
        <v>42035</v>
      </c>
    </row>
    <row r="3466" ht="14.25" customHeight="1">
      <c r="A3466" s="100">
        <v>39438.0</v>
      </c>
      <c r="B3466" s="100" t="s">
        <v>42036</v>
      </c>
      <c r="C3466" s="100" t="s">
        <v>35740</v>
      </c>
      <c r="D3466" s="100" t="s">
        <v>35741</v>
      </c>
      <c r="E3466" s="103" t="s">
        <v>42037</v>
      </c>
    </row>
    <row r="3467" ht="14.25" customHeight="1">
      <c r="A3467" s="100">
        <v>11963.0</v>
      </c>
      <c r="B3467" s="100" t="s">
        <v>42038</v>
      </c>
      <c r="C3467" s="100" t="s">
        <v>35740</v>
      </c>
      <c r="D3467" s="100" t="s">
        <v>35741</v>
      </c>
      <c r="E3467" s="103" t="s">
        <v>42039</v>
      </c>
    </row>
    <row r="3468" ht="14.25" customHeight="1">
      <c r="A3468" s="100">
        <v>11964.0</v>
      </c>
      <c r="B3468" s="100" t="s">
        <v>42040</v>
      </c>
      <c r="C3468" s="100" t="s">
        <v>35740</v>
      </c>
      <c r="D3468" s="100" t="s">
        <v>35741</v>
      </c>
      <c r="E3468" s="103" t="s">
        <v>42041</v>
      </c>
    </row>
    <row r="3469" ht="14.25" customHeight="1">
      <c r="A3469" s="100">
        <v>4379.0</v>
      </c>
      <c r="B3469" s="100" t="s">
        <v>42042</v>
      </c>
      <c r="C3469" s="100" t="s">
        <v>35740</v>
      </c>
      <c r="D3469" s="100" t="s">
        <v>35741</v>
      </c>
      <c r="E3469" s="103" t="s">
        <v>35806</v>
      </c>
    </row>
    <row r="3470" ht="14.25" customHeight="1">
      <c r="A3470" s="100">
        <v>4377.0</v>
      </c>
      <c r="B3470" s="100" t="s">
        <v>42043</v>
      </c>
      <c r="C3470" s="100" t="s">
        <v>35740</v>
      </c>
      <c r="D3470" s="100" t="s">
        <v>35741</v>
      </c>
      <c r="E3470" s="103" t="s">
        <v>42044</v>
      </c>
    </row>
    <row r="3471" ht="14.25" customHeight="1">
      <c r="A3471" s="100">
        <v>4356.0</v>
      </c>
      <c r="B3471" s="100" t="s">
        <v>42045</v>
      </c>
      <c r="C3471" s="100" t="s">
        <v>35740</v>
      </c>
      <c r="D3471" s="100" t="s">
        <v>35741</v>
      </c>
      <c r="E3471" s="103" t="s">
        <v>35869</v>
      </c>
    </row>
    <row r="3472" ht="14.25" customHeight="1">
      <c r="A3472" s="100">
        <v>13246.0</v>
      </c>
      <c r="B3472" s="100" t="s">
        <v>42046</v>
      </c>
      <c r="C3472" s="100" t="s">
        <v>35740</v>
      </c>
      <c r="D3472" s="100" t="s">
        <v>35741</v>
      </c>
      <c r="E3472" s="103" t="s">
        <v>36542</v>
      </c>
    </row>
    <row r="3473" ht="14.25" customHeight="1">
      <c r="A3473" s="100">
        <v>4346.0</v>
      </c>
      <c r="B3473" s="100" t="s">
        <v>42047</v>
      </c>
      <c r="C3473" s="100" t="s">
        <v>35740</v>
      </c>
      <c r="D3473" s="100" t="s">
        <v>35741</v>
      </c>
      <c r="E3473" s="103" t="s">
        <v>41170</v>
      </c>
    </row>
    <row r="3474" ht="14.25" customHeight="1">
      <c r="A3474" s="100">
        <v>11955.0</v>
      </c>
      <c r="B3474" s="100" t="s">
        <v>42048</v>
      </c>
      <c r="C3474" s="100" t="s">
        <v>35740</v>
      </c>
      <c r="D3474" s="100" t="s">
        <v>35741</v>
      </c>
      <c r="E3474" s="103" t="s">
        <v>41305</v>
      </c>
    </row>
    <row r="3475" ht="14.25" customHeight="1">
      <c r="A3475" s="100">
        <v>11960.0</v>
      </c>
      <c r="B3475" s="100" t="s">
        <v>42049</v>
      </c>
      <c r="C3475" s="100" t="s">
        <v>35740</v>
      </c>
      <c r="D3475" s="100" t="s">
        <v>35741</v>
      </c>
      <c r="E3475" s="103" t="s">
        <v>42050</v>
      </c>
    </row>
    <row r="3476" ht="14.25" customHeight="1">
      <c r="A3476" s="100">
        <v>4333.0</v>
      </c>
      <c r="B3476" s="100" t="s">
        <v>42051</v>
      </c>
      <c r="C3476" s="100" t="s">
        <v>35740</v>
      </c>
      <c r="D3476" s="100" t="s">
        <v>35741</v>
      </c>
      <c r="E3476" s="103" t="s">
        <v>35869</v>
      </c>
    </row>
    <row r="3477" ht="14.25" customHeight="1">
      <c r="A3477" s="100">
        <v>4358.0</v>
      </c>
      <c r="B3477" s="100" t="s">
        <v>42052</v>
      </c>
      <c r="C3477" s="100" t="s">
        <v>35740</v>
      </c>
      <c r="D3477" s="100" t="s">
        <v>35741</v>
      </c>
      <c r="E3477" s="103" t="s">
        <v>36232</v>
      </c>
    </row>
    <row r="3478" ht="14.25" customHeight="1">
      <c r="A3478" s="100">
        <v>39435.0</v>
      </c>
      <c r="B3478" s="100" t="s">
        <v>42053</v>
      </c>
      <c r="C3478" s="100" t="s">
        <v>35740</v>
      </c>
      <c r="D3478" s="100" t="s">
        <v>35741</v>
      </c>
      <c r="E3478" s="103" t="s">
        <v>37694</v>
      </c>
    </row>
    <row r="3479" ht="14.25" customHeight="1">
      <c r="A3479" s="100">
        <v>39436.0</v>
      </c>
      <c r="B3479" s="100" t="s">
        <v>42054</v>
      </c>
      <c r="C3479" s="100" t="s">
        <v>35740</v>
      </c>
      <c r="D3479" s="100" t="s">
        <v>35741</v>
      </c>
      <c r="E3479" s="103" t="s">
        <v>39969</v>
      </c>
    </row>
    <row r="3480" ht="14.25" customHeight="1">
      <c r="A3480" s="100">
        <v>39437.0</v>
      </c>
      <c r="B3480" s="100" t="s">
        <v>42055</v>
      </c>
      <c r="C3480" s="100" t="s">
        <v>35740</v>
      </c>
      <c r="D3480" s="100" t="s">
        <v>35741</v>
      </c>
      <c r="E3480" s="103" t="s">
        <v>36985</v>
      </c>
    </row>
    <row r="3481" ht="14.25" customHeight="1">
      <c r="A3481" s="100">
        <v>39439.0</v>
      </c>
      <c r="B3481" s="100" t="s">
        <v>42056</v>
      </c>
      <c r="C3481" s="100" t="s">
        <v>35740</v>
      </c>
      <c r="D3481" s="100" t="s">
        <v>35741</v>
      </c>
      <c r="E3481" s="103" t="s">
        <v>42050</v>
      </c>
    </row>
    <row r="3482" ht="14.25" customHeight="1">
      <c r="A3482" s="100">
        <v>39440.0</v>
      </c>
      <c r="B3482" s="100" t="s">
        <v>42057</v>
      </c>
      <c r="C3482" s="100" t="s">
        <v>35740</v>
      </c>
      <c r="D3482" s="100" t="s">
        <v>35741</v>
      </c>
      <c r="E3482" s="103" t="s">
        <v>42058</v>
      </c>
    </row>
    <row r="3483" ht="14.25" customHeight="1">
      <c r="A3483" s="100">
        <v>39441.0</v>
      </c>
      <c r="B3483" s="100" t="s">
        <v>42059</v>
      </c>
      <c r="C3483" s="100" t="s">
        <v>35740</v>
      </c>
      <c r="D3483" s="100" t="s">
        <v>35741</v>
      </c>
      <c r="E3483" s="103" t="s">
        <v>42037</v>
      </c>
    </row>
    <row r="3484" ht="14.25" customHeight="1">
      <c r="A3484" s="100">
        <v>39442.0</v>
      </c>
      <c r="B3484" s="100" t="s">
        <v>42060</v>
      </c>
      <c r="C3484" s="100" t="s">
        <v>35740</v>
      </c>
      <c r="D3484" s="100" t="s">
        <v>35741</v>
      </c>
      <c r="E3484" s="103" t="s">
        <v>42044</v>
      </c>
    </row>
    <row r="3485" ht="14.25" customHeight="1">
      <c r="A3485" s="100">
        <v>39443.0</v>
      </c>
      <c r="B3485" s="100" t="s">
        <v>42061</v>
      </c>
      <c r="C3485" s="100" t="s">
        <v>35740</v>
      </c>
      <c r="D3485" s="100" t="s">
        <v>35741</v>
      </c>
      <c r="E3485" s="103" t="s">
        <v>42062</v>
      </c>
    </row>
    <row r="3486" ht="14.25" customHeight="1">
      <c r="A3486" s="100">
        <v>4329.0</v>
      </c>
      <c r="B3486" s="100" t="s">
        <v>42063</v>
      </c>
      <c r="C3486" s="100" t="s">
        <v>35740</v>
      </c>
      <c r="D3486" s="100" t="s">
        <v>35737</v>
      </c>
      <c r="E3486" s="103" t="s">
        <v>37336</v>
      </c>
    </row>
    <row r="3487" ht="14.25" customHeight="1">
      <c r="A3487" s="100">
        <v>4383.0</v>
      </c>
      <c r="B3487" s="100" t="s">
        <v>42064</v>
      </c>
      <c r="C3487" s="100" t="s">
        <v>35740</v>
      </c>
      <c r="D3487" s="100" t="s">
        <v>35741</v>
      </c>
      <c r="E3487" s="103" t="s">
        <v>42065</v>
      </c>
    </row>
    <row r="3488" ht="14.25" customHeight="1">
      <c r="A3488" s="100">
        <v>4344.0</v>
      </c>
      <c r="B3488" s="100" t="s">
        <v>42066</v>
      </c>
      <c r="C3488" s="100" t="s">
        <v>35740</v>
      </c>
      <c r="D3488" s="100" t="s">
        <v>35741</v>
      </c>
      <c r="E3488" s="103" t="s">
        <v>42067</v>
      </c>
    </row>
    <row r="3489" ht="14.25" customHeight="1">
      <c r="A3489" s="100">
        <v>436.0</v>
      </c>
      <c r="B3489" s="100" t="s">
        <v>42068</v>
      </c>
      <c r="C3489" s="100" t="s">
        <v>35740</v>
      </c>
      <c r="D3489" s="100" t="s">
        <v>35767</v>
      </c>
      <c r="E3489" s="103" t="s">
        <v>42069</v>
      </c>
    </row>
    <row r="3490" ht="14.25" customHeight="1">
      <c r="A3490" s="100">
        <v>442.0</v>
      </c>
      <c r="B3490" s="100" t="s">
        <v>42070</v>
      </c>
      <c r="C3490" s="100" t="s">
        <v>35740</v>
      </c>
      <c r="D3490" s="100" t="s">
        <v>35767</v>
      </c>
      <c r="E3490" s="103" t="s">
        <v>42071</v>
      </c>
    </row>
    <row r="3491" ht="14.25" customHeight="1">
      <c r="A3491" s="100">
        <v>11953.0</v>
      </c>
      <c r="B3491" s="100" t="s">
        <v>42072</v>
      </c>
      <c r="C3491" s="100" t="s">
        <v>35740</v>
      </c>
      <c r="D3491" s="100" t="s">
        <v>35741</v>
      </c>
      <c r="E3491" s="103" t="s">
        <v>36704</v>
      </c>
    </row>
    <row r="3492" ht="14.25" customHeight="1">
      <c r="A3492" s="100">
        <v>4335.0</v>
      </c>
      <c r="B3492" s="100" t="s">
        <v>42073</v>
      </c>
      <c r="C3492" s="100" t="s">
        <v>35740</v>
      </c>
      <c r="D3492" s="100" t="s">
        <v>35741</v>
      </c>
      <c r="E3492" s="103" t="s">
        <v>42074</v>
      </c>
    </row>
    <row r="3493" ht="14.25" customHeight="1">
      <c r="A3493" s="100">
        <v>4334.0</v>
      </c>
      <c r="B3493" s="100" t="s">
        <v>42075</v>
      </c>
      <c r="C3493" s="100" t="s">
        <v>35740</v>
      </c>
      <c r="D3493" s="100" t="s">
        <v>35741</v>
      </c>
      <c r="E3493" s="103" t="s">
        <v>42076</v>
      </c>
    </row>
    <row r="3494" ht="14.25" customHeight="1">
      <c r="A3494" s="100">
        <v>4343.0</v>
      </c>
      <c r="B3494" s="100" t="s">
        <v>42077</v>
      </c>
      <c r="C3494" s="100" t="s">
        <v>35740</v>
      </c>
      <c r="D3494" s="100" t="s">
        <v>35741</v>
      </c>
      <c r="E3494" s="103" t="s">
        <v>38636</v>
      </c>
    </row>
    <row r="3495" ht="14.25" customHeight="1">
      <c r="A3495" s="100">
        <v>430.0</v>
      </c>
      <c r="B3495" s="100" t="s">
        <v>42078</v>
      </c>
      <c r="C3495" s="100" t="s">
        <v>35740</v>
      </c>
      <c r="D3495" s="100" t="s">
        <v>35767</v>
      </c>
      <c r="E3495" s="103" t="s">
        <v>40995</v>
      </c>
    </row>
    <row r="3496" ht="14.25" customHeight="1">
      <c r="A3496" s="100">
        <v>441.0</v>
      </c>
      <c r="B3496" s="100" t="s">
        <v>42079</v>
      </c>
      <c r="C3496" s="100" t="s">
        <v>35740</v>
      </c>
      <c r="D3496" s="100" t="s">
        <v>35767</v>
      </c>
      <c r="E3496" s="103" t="s">
        <v>38489</v>
      </c>
    </row>
    <row r="3497" ht="14.25" customHeight="1">
      <c r="A3497" s="100">
        <v>431.0</v>
      </c>
      <c r="B3497" s="100" t="s">
        <v>42080</v>
      </c>
      <c r="C3497" s="100" t="s">
        <v>35740</v>
      </c>
      <c r="D3497" s="100" t="s">
        <v>35767</v>
      </c>
      <c r="E3497" s="103" t="s">
        <v>38017</v>
      </c>
    </row>
    <row r="3498" ht="14.25" customHeight="1">
      <c r="A3498" s="100">
        <v>432.0</v>
      </c>
      <c r="B3498" s="100" t="s">
        <v>42081</v>
      </c>
      <c r="C3498" s="100" t="s">
        <v>35740</v>
      </c>
      <c r="D3498" s="100" t="s">
        <v>35767</v>
      </c>
      <c r="E3498" s="103" t="s">
        <v>42082</v>
      </c>
    </row>
    <row r="3499" ht="14.25" customHeight="1">
      <c r="A3499" s="100">
        <v>429.0</v>
      </c>
      <c r="B3499" s="100" t="s">
        <v>42083</v>
      </c>
      <c r="C3499" s="100" t="s">
        <v>35740</v>
      </c>
      <c r="D3499" s="100" t="s">
        <v>35767</v>
      </c>
      <c r="E3499" s="103" t="s">
        <v>42084</v>
      </c>
    </row>
    <row r="3500" ht="14.25" customHeight="1">
      <c r="A3500" s="100">
        <v>439.0</v>
      </c>
      <c r="B3500" s="100" t="s">
        <v>42085</v>
      </c>
      <c r="C3500" s="100" t="s">
        <v>35740</v>
      </c>
      <c r="D3500" s="100" t="s">
        <v>35767</v>
      </c>
      <c r="E3500" s="103" t="s">
        <v>42086</v>
      </c>
    </row>
    <row r="3501" ht="14.25" customHeight="1">
      <c r="A3501" s="100">
        <v>433.0</v>
      </c>
      <c r="B3501" s="100" t="s">
        <v>42087</v>
      </c>
      <c r="C3501" s="100" t="s">
        <v>35740</v>
      </c>
      <c r="D3501" s="100" t="s">
        <v>35767</v>
      </c>
      <c r="E3501" s="103" t="s">
        <v>37151</v>
      </c>
    </row>
    <row r="3502" ht="14.25" customHeight="1">
      <c r="A3502" s="100">
        <v>437.0</v>
      </c>
      <c r="B3502" s="100" t="s">
        <v>42088</v>
      </c>
      <c r="C3502" s="100" t="s">
        <v>35740</v>
      </c>
      <c r="D3502" s="100" t="s">
        <v>35767</v>
      </c>
      <c r="E3502" s="103" t="s">
        <v>42089</v>
      </c>
    </row>
    <row r="3503" ht="14.25" customHeight="1">
      <c r="A3503" s="100">
        <v>11790.0</v>
      </c>
      <c r="B3503" s="100" t="s">
        <v>42090</v>
      </c>
      <c r="C3503" s="100" t="s">
        <v>35740</v>
      </c>
      <c r="D3503" s="100" t="s">
        <v>35767</v>
      </c>
      <c r="E3503" s="103" t="s">
        <v>42091</v>
      </c>
    </row>
    <row r="3504" ht="14.25" customHeight="1">
      <c r="A3504" s="100">
        <v>428.0</v>
      </c>
      <c r="B3504" s="100" t="s">
        <v>42092</v>
      </c>
      <c r="C3504" s="100" t="s">
        <v>35740</v>
      </c>
      <c r="D3504" s="100" t="s">
        <v>35767</v>
      </c>
      <c r="E3504" s="103" t="s">
        <v>40044</v>
      </c>
    </row>
    <row r="3505" ht="14.25" customHeight="1">
      <c r="A3505" s="100">
        <v>4384.0</v>
      </c>
      <c r="B3505" s="100" t="s">
        <v>42093</v>
      </c>
      <c r="C3505" s="100" t="s">
        <v>35740</v>
      </c>
      <c r="D3505" s="100" t="s">
        <v>35741</v>
      </c>
      <c r="E3505" s="103" t="s">
        <v>42094</v>
      </c>
    </row>
    <row r="3506" ht="14.25" customHeight="1">
      <c r="A3506" s="100">
        <v>4351.0</v>
      </c>
      <c r="B3506" s="100" t="s">
        <v>42095</v>
      </c>
      <c r="C3506" s="100" t="s">
        <v>35740</v>
      </c>
      <c r="D3506" s="100" t="s">
        <v>35741</v>
      </c>
      <c r="E3506" s="103" t="s">
        <v>42096</v>
      </c>
    </row>
    <row r="3507" ht="14.25" customHeight="1">
      <c r="A3507" s="100">
        <v>11054.0</v>
      </c>
      <c r="B3507" s="100" t="s">
        <v>42097</v>
      </c>
      <c r="C3507" s="100" t="s">
        <v>35740</v>
      </c>
      <c r="D3507" s="100" t="s">
        <v>35741</v>
      </c>
      <c r="E3507" s="103" t="s">
        <v>42098</v>
      </c>
    </row>
    <row r="3508" ht="14.25" customHeight="1">
      <c r="A3508" s="100">
        <v>11055.0</v>
      </c>
      <c r="B3508" s="100" t="s">
        <v>42099</v>
      </c>
      <c r="C3508" s="100" t="s">
        <v>35740</v>
      </c>
      <c r="D3508" s="100" t="s">
        <v>35741</v>
      </c>
      <c r="E3508" s="103" t="s">
        <v>39877</v>
      </c>
    </row>
    <row r="3509" ht="14.25" customHeight="1">
      <c r="A3509" s="100">
        <v>11056.0</v>
      </c>
      <c r="B3509" s="100" t="s">
        <v>42100</v>
      </c>
      <c r="C3509" s="100" t="s">
        <v>35740</v>
      </c>
      <c r="D3509" s="100" t="s">
        <v>35741</v>
      </c>
      <c r="E3509" s="103" t="s">
        <v>37694</v>
      </c>
    </row>
    <row r="3510" ht="14.25" customHeight="1">
      <c r="A3510" s="100">
        <v>11057.0</v>
      </c>
      <c r="B3510" s="100" t="s">
        <v>42101</v>
      </c>
      <c r="C3510" s="100" t="s">
        <v>35740</v>
      </c>
      <c r="D3510" s="100" t="s">
        <v>35741</v>
      </c>
      <c r="E3510" s="103" t="s">
        <v>42102</v>
      </c>
    </row>
    <row r="3511" ht="14.25" customHeight="1">
      <c r="A3511" s="100">
        <v>11059.0</v>
      </c>
      <c r="B3511" s="100" t="s">
        <v>42103</v>
      </c>
      <c r="C3511" s="100" t="s">
        <v>35740</v>
      </c>
      <c r="D3511" s="100" t="s">
        <v>35741</v>
      </c>
      <c r="E3511" s="103" t="s">
        <v>35867</v>
      </c>
    </row>
    <row r="3512" ht="14.25" customHeight="1">
      <c r="A3512" s="100">
        <v>11058.0</v>
      </c>
      <c r="B3512" s="100" t="s">
        <v>42104</v>
      </c>
      <c r="C3512" s="100" t="s">
        <v>35740</v>
      </c>
      <c r="D3512" s="100" t="s">
        <v>35741</v>
      </c>
      <c r="E3512" s="103" t="s">
        <v>36549</v>
      </c>
    </row>
    <row r="3513" ht="14.25" customHeight="1">
      <c r="A3513" s="100">
        <v>4380.0</v>
      </c>
      <c r="B3513" s="100" t="s">
        <v>42105</v>
      </c>
      <c r="C3513" s="100" t="s">
        <v>35740</v>
      </c>
      <c r="D3513" s="100" t="s">
        <v>35741</v>
      </c>
      <c r="E3513" s="103" t="s">
        <v>36155</v>
      </c>
    </row>
    <row r="3514" ht="14.25" customHeight="1">
      <c r="A3514" s="100">
        <v>4299.0</v>
      </c>
      <c r="B3514" s="100" t="s">
        <v>42106</v>
      </c>
      <c r="C3514" s="100" t="s">
        <v>35740</v>
      </c>
      <c r="D3514" s="100" t="s">
        <v>35737</v>
      </c>
      <c r="E3514" s="103" t="s">
        <v>42107</v>
      </c>
    </row>
    <row r="3515" ht="14.25" customHeight="1">
      <c r="A3515" s="100">
        <v>4304.0</v>
      </c>
      <c r="B3515" s="100" t="s">
        <v>42108</v>
      </c>
      <c r="C3515" s="100" t="s">
        <v>35740</v>
      </c>
      <c r="D3515" s="100" t="s">
        <v>35741</v>
      </c>
      <c r="E3515" s="103" t="s">
        <v>39971</v>
      </c>
    </row>
    <row r="3516" ht="14.25" customHeight="1">
      <c r="A3516" s="100">
        <v>4305.0</v>
      </c>
      <c r="B3516" s="100" t="s">
        <v>42109</v>
      </c>
      <c r="C3516" s="100" t="s">
        <v>35740</v>
      </c>
      <c r="D3516" s="100" t="s">
        <v>35741</v>
      </c>
      <c r="E3516" s="103" t="s">
        <v>39136</v>
      </c>
    </row>
    <row r="3517" ht="14.25" customHeight="1">
      <c r="A3517" s="100">
        <v>4306.0</v>
      </c>
      <c r="B3517" s="100" t="s">
        <v>42110</v>
      </c>
      <c r="C3517" s="100" t="s">
        <v>35740</v>
      </c>
      <c r="D3517" s="100" t="s">
        <v>35741</v>
      </c>
      <c r="E3517" s="103" t="s">
        <v>36545</v>
      </c>
    </row>
    <row r="3518" ht="14.25" customHeight="1">
      <c r="A3518" s="100">
        <v>4308.0</v>
      </c>
      <c r="B3518" s="100" t="s">
        <v>42111</v>
      </c>
      <c r="C3518" s="100" t="s">
        <v>35740</v>
      </c>
      <c r="D3518" s="100" t="s">
        <v>35741</v>
      </c>
      <c r="E3518" s="103" t="s">
        <v>42112</v>
      </c>
    </row>
    <row r="3519" ht="14.25" customHeight="1">
      <c r="A3519" s="100">
        <v>4302.0</v>
      </c>
      <c r="B3519" s="100" t="s">
        <v>42113</v>
      </c>
      <c r="C3519" s="100" t="s">
        <v>35740</v>
      </c>
      <c r="D3519" s="100" t="s">
        <v>35741</v>
      </c>
      <c r="E3519" s="103" t="s">
        <v>42114</v>
      </c>
    </row>
    <row r="3520" ht="14.25" customHeight="1">
      <c r="A3520" s="100">
        <v>4300.0</v>
      </c>
      <c r="B3520" s="100" t="s">
        <v>42115</v>
      </c>
      <c r="C3520" s="100" t="s">
        <v>35740</v>
      </c>
      <c r="D3520" s="100" t="s">
        <v>35741</v>
      </c>
      <c r="E3520" s="103" t="s">
        <v>35950</v>
      </c>
    </row>
    <row r="3521" ht="14.25" customHeight="1">
      <c r="A3521" s="100">
        <v>4301.0</v>
      </c>
      <c r="B3521" s="100" t="s">
        <v>42116</v>
      </c>
      <c r="C3521" s="100" t="s">
        <v>35740</v>
      </c>
      <c r="D3521" s="100" t="s">
        <v>35741</v>
      </c>
      <c r="E3521" s="103" t="s">
        <v>36771</v>
      </c>
    </row>
    <row r="3522" ht="14.25" customHeight="1">
      <c r="A3522" s="100">
        <v>4320.0</v>
      </c>
      <c r="B3522" s="100" t="s">
        <v>42117</v>
      </c>
      <c r="C3522" s="100" t="s">
        <v>35740</v>
      </c>
      <c r="D3522" s="100" t="s">
        <v>35741</v>
      </c>
      <c r="E3522" s="103" t="s">
        <v>40674</v>
      </c>
    </row>
    <row r="3523" ht="14.25" customHeight="1">
      <c r="A3523" s="100">
        <v>4318.0</v>
      </c>
      <c r="B3523" s="100" t="s">
        <v>42118</v>
      </c>
      <c r="C3523" s="100" t="s">
        <v>35740</v>
      </c>
      <c r="D3523" s="100" t="s">
        <v>35741</v>
      </c>
      <c r="E3523" s="103" t="s">
        <v>37457</v>
      </c>
    </row>
    <row r="3524" ht="14.25" customHeight="1">
      <c r="A3524" s="100">
        <v>40547.0</v>
      </c>
      <c r="B3524" s="100" t="s">
        <v>42119</v>
      </c>
      <c r="C3524" s="100" t="s">
        <v>39935</v>
      </c>
      <c r="D3524" s="100" t="s">
        <v>35741</v>
      </c>
      <c r="E3524" s="103" t="s">
        <v>37587</v>
      </c>
    </row>
    <row r="3525" ht="14.25" customHeight="1">
      <c r="A3525" s="100">
        <v>11962.0</v>
      </c>
      <c r="B3525" s="100" t="s">
        <v>42120</v>
      </c>
      <c r="C3525" s="100" t="s">
        <v>35740</v>
      </c>
      <c r="D3525" s="100" t="s">
        <v>35741</v>
      </c>
      <c r="E3525" s="103" t="s">
        <v>36987</v>
      </c>
    </row>
    <row r="3526" ht="14.25" customHeight="1">
      <c r="A3526" s="100">
        <v>4332.0</v>
      </c>
      <c r="B3526" s="100" t="s">
        <v>42121</v>
      </c>
      <c r="C3526" s="100" t="s">
        <v>35740</v>
      </c>
      <c r="D3526" s="100" t="s">
        <v>35741</v>
      </c>
      <c r="E3526" s="103" t="s">
        <v>39627</v>
      </c>
    </row>
    <row r="3527" ht="14.25" customHeight="1">
      <c r="A3527" s="100">
        <v>4331.0</v>
      </c>
      <c r="B3527" s="100" t="s">
        <v>42122</v>
      </c>
      <c r="C3527" s="100" t="s">
        <v>35740</v>
      </c>
      <c r="D3527" s="100" t="s">
        <v>35741</v>
      </c>
      <c r="E3527" s="103" t="s">
        <v>36805</v>
      </c>
    </row>
    <row r="3528" ht="14.25" customHeight="1">
      <c r="A3528" s="100">
        <v>4336.0</v>
      </c>
      <c r="B3528" s="100" t="s">
        <v>42123</v>
      </c>
      <c r="C3528" s="100" t="s">
        <v>35740</v>
      </c>
      <c r="D3528" s="100" t="s">
        <v>35741</v>
      </c>
      <c r="E3528" s="103" t="s">
        <v>40006</v>
      </c>
    </row>
    <row r="3529" ht="14.25" customHeight="1">
      <c r="A3529" s="100">
        <v>13294.0</v>
      </c>
      <c r="B3529" s="100" t="s">
        <v>42124</v>
      </c>
      <c r="C3529" s="100" t="s">
        <v>35740</v>
      </c>
      <c r="D3529" s="100" t="s">
        <v>35741</v>
      </c>
      <c r="E3529" s="103" t="s">
        <v>35863</v>
      </c>
    </row>
    <row r="3530" ht="14.25" customHeight="1">
      <c r="A3530" s="100">
        <v>11948.0</v>
      </c>
      <c r="B3530" s="100" t="s">
        <v>42125</v>
      </c>
      <c r="C3530" s="100" t="s">
        <v>35740</v>
      </c>
      <c r="D3530" s="100" t="s">
        <v>35741</v>
      </c>
      <c r="E3530" s="103" t="s">
        <v>42126</v>
      </c>
    </row>
    <row r="3531" ht="14.25" customHeight="1">
      <c r="A3531" s="100">
        <v>4382.0</v>
      </c>
      <c r="B3531" s="100" t="s">
        <v>42127</v>
      </c>
      <c r="C3531" s="100" t="s">
        <v>35740</v>
      </c>
      <c r="D3531" s="100" t="s">
        <v>35741</v>
      </c>
      <c r="E3531" s="103" t="s">
        <v>35950</v>
      </c>
    </row>
    <row r="3532" ht="14.25" customHeight="1">
      <c r="A3532" s="100">
        <v>4354.0</v>
      </c>
      <c r="B3532" s="100" t="s">
        <v>42128</v>
      </c>
      <c r="C3532" s="100" t="s">
        <v>35740</v>
      </c>
      <c r="D3532" s="100" t="s">
        <v>35741</v>
      </c>
      <c r="E3532" s="103" t="s">
        <v>42129</v>
      </c>
    </row>
    <row r="3533" ht="14.25" customHeight="1">
      <c r="A3533" s="100">
        <v>40839.0</v>
      </c>
      <c r="B3533" s="100" t="s">
        <v>42130</v>
      </c>
      <c r="C3533" s="100" t="s">
        <v>39935</v>
      </c>
      <c r="D3533" s="100" t="s">
        <v>35741</v>
      </c>
      <c r="E3533" s="103" t="s">
        <v>42131</v>
      </c>
    </row>
    <row r="3534" ht="14.25" customHeight="1">
      <c r="A3534" s="100">
        <v>40552.0</v>
      </c>
      <c r="B3534" s="100" t="s">
        <v>42132</v>
      </c>
      <c r="C3534" s="100" t="s">
        <v>39935</v>
      </c>
      <c r="D3534" s="100" t="s">
        <v>35741</v>
      </c>
      <c r="E3534" s="103" t="s">
        <v>42133</v>
      </c>
    </row>
    <row r="3535" ht="14.25" customHeight="1">
      <c r="A3535" s="100">
        <v>40549.0</v>
      </c>
      <c r="B3535" s="100" t="s">
        <v>42134</v>
      </c>
      <c r="C3535" s="100" t="s">
        <v>39935</v>
      </c>
      <c r="D3535" s="100" t="s">
        <v>35741</v>
      </c>
      <c r="E3535" s="103" t="s">
        <v>42135</v>
      </c>
    </row>
    <row r="3536" ht="14.25" customHeight="1">
      <c r="A3536" s="100">
        <v>4385.0</v>
      </c>
      <c r="B3536" s="100" t="s">
        <v>42136</v>
      </c>
      <c r="C3536" s="100" t="s">
        <v>36779</v>
      </c>
      <c r="D3536" s="100" t="s">
        <v>35741</v>
      </c>
      <c r="E3536" s="103" t="s">
        <v>42137</v>
      </c>
    </row>
    <row r="3537" ht="14.25" customHeight="1">
      <c r="A3537" s="100">
        <v>20078.0</v>
      </c>
      <c r="B3537" s="100" t="s">
        <v>42138</v>
      </c>
      <c r="C3537" s="100" t="s">
        <v>35740</v>
      </c>
      <c r="D3537" s="100" t="s">
        <v>35741</v>
      </c>
      <c r="E3537" s="103" t="s">
        <v>40642</v>
      </c>
    </row>
    <row r="3538" ht="14.25" customHeight="1">
      <c r="A3538" s="100">
        <v>20079.0</v>
      </c>
      <c r="B3538" s="100" t="s">
        <v>42139</v>
      </c>
      <c r="C3538" s="100" t="s">
        <v>35740</v>
      </c>
      <c r="D3538" s="100" t="s">
        <v>35741</v>
      </c>
      <c r="E3538" s="103" t="s">
        <v>42140</v>
      </c>
    </row>
    <row r="3539" ht="14.25" customHeight="1">
      <c r="A3539" s="100">
        <v>39897.0</v>
      </c>
      <c r="B3539" s="100" t="s">
        <v>42141</v>
      </c>
      <c r="C3539" s="100" t="s">
        <v>35740</v>
      </c>
      <c r="D3539" s="100" t="s">
        <v>35741</v>
      </c>
      <c r="E3539" s="103" t="s">
        <v>42142</v>
      </c>
    </row>
    <row r="3540" ht="14.25" customHeight="1">
      <c r="A3540" s="100">
        <v>118.0</v>
      </c>
      <c r="B3540" s="100" t="s">
        <v>42143</v>
      </c>
      <c r="C3540" s="100" t="s">
        <v>35740</v>
      </c>
      <c r="D3540" s="100" t="s">
        <v>35741</v>
      </c>
      <c r="E3540" s="103" t="s">
        <v>42144</v>
      </c>
    </row>
    <row r="3541" ht="14.25" customHeight="1">
      <c r="A3541" s="100">
        <v>4396.0</v>
      </c>
      <c r="B3541" s="100" t="s">
        <v>42145</v>
      </c>
      <c r="C3541" s="100" t="s">
        <v>35736</v>
      </c>
      <c r="D3541" s="100" t="s">
        <v>35767</v>
      </c>
      <c r="E3541" s="103" t="s">
        <v>42146</v>
      </c>
    </row>
    <row r="3542" ht="14.25" customHeight="1">
      <c r="A3542" s="100">
        <v>36881.0</v>
      </c>
      <c r="B3542" s="100" t="s">
        <v>42147</v>
      </c>
      <c r="C3542" s="100" t="s">
        <v>35736</v>
      </c>
      <c r="D3542" s="100" t="s">
        <v>35767</v>
      </c>
      <c r="E3542" s="103" t="s">
        <v>42148</v>
      </c>
    </row>
    <row r="3543" ht="14.25" customHeight="1">
      <c r="A3543" s="100">
        <v>36882.0</v>
      </c>
      <c r="B3543" s="100" t="s">
        <v>42149</v>
      </c>
      <c r="C3543" s="100" t="s">
        <v>35736</v>
      </c>
      <c r="D3543" s="100" t="s">
        <v>35767</v>
      </c>
      <c r="E3543" s="103" t="s">
        <v>42150</v>
      </c>
    </row>
    <row r="3544" ht="14.25" customHeight="1">
      <c r="A3544" s="100">
        <v>4397.0</v>
      </c>
      <c r="B3544" s="100" t="s">
        <v>42151</v>
      </c>
      <c r="C3544" s="100" t="s">
        <v>35736</v>
      </c>
      <c r="D3544" s="100" t="s">
        <v>35767</v>
      </c>
      <c r="E3544" s="103" t="s">
        <v>42152</v>
      </c>
    </row>
    <row r="3545" ht="14.25" customHeight="1">
      <c r="A3545" s="100">
        <v>34754.0</v>
      </c>
      <c r="B3545" s="100" t="s">
        <v>42153</v>
      </c>
      <c r="C3545" s="100" t="s">
        <v>35736</v>
      </c>
      <c r="D3545" s="100" t="s">
        <v>35767</v>
      </c>
      <c r="E3545" s="103" t="s">
        <v>42154</v>
      </c>
    </row>
    <row r="3546" ht="14.25" customHeight="1">
      <c r="A3546" s="100">
        <v>25962.0</v>
      </c>
      <c r="B3546" s="100" t="s">
        <v>42155</v>
      </c>
      <c r="C3546" s="100" t="s">
        <v>35736</v>
      </c>
      <c r="D3546" s="100" t="s">
        <v>35767</v>
      </c>
      <c r="E3546" s="103" t="s">
        <v>42156</v>
      </c>
    </row>
    <row r="3547" ht="14.25" customHeight="1">
      <c r="A3547" s="100">
        <v>34752.0</v>
      </c>
      <c r="B3547" s="100" t="s">
        <v>42157</v>
      </c>
      <c r="C3547" s="100" t="s">
        <v>35736</v>
      </c>
      <c r="D3547" s="100" t="s">
        <v>35767</v>
      </c>
      <c r="E3547" s="103" t="s">
        <v>42158</v>
      </c>
    </row>
    <row r="3548" ht="14.25" customHeight="1">
      <c r="A3548" s="100">
        <v>4751.0</v>
      </c>
      <c r="B3548" s="100" t="s">
        <v>42159</v>
      </c>
      <c r="C3548" s="100" t="s">
        <v>36117</v>
      </c>
      <c r="D3548" s="100" t="s">
        <v>35741</v>
      </c>
      <c r="E3548" s="103" t="s">
        <v>42160</v>
      </c>
    </row>
    <row r="3549" ht="14.25" customHeight="1">
      <c r="A3549" s="100">
        <v>41066.0</v>
      </c>
      <c r="B3549" s="100" t="s">
        <v>42161</v>
      </c>
      <c r="C3549" s="100" t="s">
        <v>36120</v>
      </c>
      <c r="D3549" s="100" t="s">
        <v>35741</v>
      </c>
      <c r="E3549" s="103" t="s">
        <v>42162</v>
      </c>
    </row>
    <row r="3550" ht="14.25" customHeight="1">
      <c r="A3550" s="100">
        <v>39604.0</v>
      </c>
      <c r="B3550" s="100" t="s">
        <v>42163</v>
      </c>
      <c r="C3550" s="100" t="s">
        <v>35740</v>
      </c>
      <c r="D3550" s="100" t="s">
        <v>35741</v>
      </c>
      <c r="E3550" s="103" t="s">
        <v>38962</v>
      </c>
    </row>
    <row r="3551" ht="14.25" customHeight="1">
      <c r="A3551" s="100">
        <v>39605.0</v>
      </c>
      <c r="B3551" s="100" t="s">
        <v>42164</v>
      </c>
      <c r="C3551" s="100" t="s">
        <v>35740</v>
      </c>
      <c r="D3551" s="100" t="s">
        <v>35741</v>
      </c>
      <c r="E3551" s="103" t="s">
        <v>42165</v>
      </c>
    </row>
    <row r="3552" ht="14.25" customHeight="1">
      <c r="A3552" s="100">
        <v>39606.0</v>
      </c>
      <c r="B3552" s="100" t="s">
        <v>42166</v>
      </c>
      <c r="C3552" s="100" t="s">
        <v>35740</v>
      </c>
      <c r="D3552" s="100" t="s">
        <v>35741</v>
      </c>
      <c r="E3552" s="103" t="s">
        <v>35996</v>
      </c>
    </row>
    <row r="3553" ht="14.25" customHeight="1">
      <c r="A3553" s="100">
        <v>39607.0</v>
      </c>
      <c r="B3553" s="100" t="s">
        <v>42167</v>
      </c>
      <c r="C3553" s="100" t="s">
        <v>35740</v>
      </c>
      <c r="D3553" s="100" t="s">
        <v>35741</v>
      </c>
      <c r="E3553" s="103" t="s">
        <v>42168</v>
      </c>
    </row>
    <row r="3554" ht="14.25" customHeight="1">
      <c r="A3554" s="100">
        <v>39594.0</v>
      </c>
      <c r="B3554" s="100" t="s">
        <v>42169</v>
      </c>
      <c r="C3554" s="100" t="s">
        <v>35740</v>
      </c>
      <c r="D3554" s="100" t="s">
        <v>35737</v>
      </c>
      <c r="E3554" s="103" t="s">
        <v>42170</v>
      </c>
    </row>
    <row r="3555" ht="14.25" customHeight="1">
      <c r="A3555" s="100">
        <v>39596.0</v>
      </c>
      <c r="B3555" s="100" t="s">
        <v>42171</v>
      </c>
      <c r="C3555" s="100" t="s">
        <v>35740</v>
      </c>
      <c r="D3555" s="100" t="s">
        <v>35741</v>
      </c>
      <c r="E3555" s="103" t="s">
        <v>42172</v>
      </c>
    </row>
    <row r="3556" ht="14.25" customHeight="1">
      <c r="A3556" s="100">
        <v>39595.0</v>
      </c>
      <c r="B3556" s="100" t="s">
        <v>42173</v>
      </c>
      <c r="C3556" s="100" t="s">
        <v>35740</v>
      </c>
      <c r="D3556" s="100" t="s">
        <v>35741</v>
      </c>
      <c r="E3556" s="103" t="s">
        <v>42174</v>
      </c>
    </row>
    <row r="3557" ht="14.25" customHeight="1">
      <c r="A3557" s="100">
        <v>39597.0</v>
      </c>
      <c r="B3557" s="100" t="s">
        <v>42175</v>
      </c>
      <c r="C3557" s="100" t="s">
        <v>35740</v>
      </c>
      <c r="D3557" s="100" t="s">
        <v>35741</v>
      </c>
      <c r="E3557" s="103" t="s">
        <v>42176</v>
      </c>
    </row>
    <row r="3558" ht="14.25" customHeight="1">
      <c r="A3558" s="100">
        <v>10731.0</v>
      </c>
      <c r="B3558" s="100" t="s">
        <v>42177</v>
      </c>
      <c r="C3558" s="100" t="s">
        <v>35736</v>
      </c>
      <c r="D3558" s="100" t="s">
        <v>35737</v>
      </c>
      <c r="E3558" s="103" t="s">
        <v>42178</v>
      </c>
    </row>
    <row r="3559" ht="14.25" customHeight="1">
      <c r="A3559" s="100">
        <v>4704.0</v>
      </c>
      <c r="B3559" s="100" t="s">
        <v>42179</v>
      </c>
      <c r="C3559" s="100" t="s">
        <v>35736</v>
      </c>
      <c r="D3559" s="100" t="s">
        <v>35741</v>
      </c>
      <c r="E3559" s="103" t="s">
        <v>42180</v>
      </c>
    </row>
    <row r="3560" ht="14.25" customHeight="1">
      <c r="A3560" s="100">
        <v>10730.0</v>
      </c>
      <c r="B3560" s="100" t="s">
        <v>42181</v>
      </c>
      <c r="C3560" s="100" t="s">
        <v>35736</v>
      </c>
      <c r="D3560" s="100" t="s">
        <v>35741</v>
      </c>
      <c r="E3560" s="103" t="s">
        <v>41456</v>
      </c>
    </row>
    <row r="3561" ht="14.25" customHeight="1">
      <c r="A3561" s="100">
        <v>4729.0</v>
      </c>
      <c r="B3561" s="100" t="s">
        <v>42182</v>
      </c>
      <c r="C3561" s="100" t="s">
        <v>36114</v>
      </c>
      <c r="D3561" s="100" t="s">
        <v>35741</v>
      </c>
      <c r="E3561" s="103" t="s">
        <v>42183</v>
      </c>
    </row>
    <row r="3562" ht="14.25" customHeight="1">
      <c r="A3562" s="100">
        <v>4720.0</v>
      </c>
      <c r="B3562" s="100" t="s">
        <v>42184</v>
      </c>
      <c r="C3562" s="100" t="s">
        <v>36114</v>
      </c>
      <c r="D3562" s="100" t="s">
        <v>35741</v>
      </c>
      <c r="E3562" s="103" t="s">
        <v>42185</v>
      </c>
    </row>
    <row r="3563" ht="14.25" customHeight="1">
      <c r="A3563" s="100">
        <v>4721.0</v>
      </c>
      <c r="B3563" s="100" t="s">
        <v>42186</v>
      </c>
      <c r="C3563" s="100" t="s">
        <v>36114</v>
      </c>
      <c r="D3563" s="100" t="s">
        <v>35741</v>
      </c>
      <c r="E3563" s="103" t="s">
        <v>42187</v>
      </c>
    </row>
    <row r="3564" ht="14.25" customHeight="1">
      <c r="A3564" s="100">
        <v>4718.0</v>
      </c>
      <c r="B3564" s="100" t="s">
        <v>42188</v>
      </c>
      <c r="C3564" s="100" t="s">
        <v>36114</v>
      </c>
      <c r="D3564" s="100" t="s">
        <v>35737</v>
      </c>
      <c r="E3564" s="103" t="s">
        <v>42189</v>
      </c>
    </row>
    <row r="3565" ht="14.25" customHeight="1">
      <c r="A3565" s="100">
        <v>4722.0</v>
      </c>
      <c r="B3565" s="100" t="s">
        <v>42190</v>
      </c>
      <c r="C3565" s="100" t="s">
        <v>36114</v>
      </c>
      <c r="D3565" s="100" t="s">
        <v>35741</v>
      </c>
      <c r="E3565" s="103" t="s">
        <v>42191</v>
      </c>
    </row>
    <row r="3566" ht="14.25" customHeight="1">
      <c r="A3566" s="100">
        <v>4723.0</v>
      </c>
      <c r="B3566" s="100" t="s">
        <v>42192</v>
      </c>
      <c r="C3566" s="100" t="s">
        <v>36114</v>
      </c>
      <c r="D3566" s="100" t="s">
        <v>35741</v>
      </c>
      <c r="E3566" s="103" t="s">
        <v>42193</v>
      </c>
    </row>
    <row r="3567" ht="14.25" customHeight="1">
      <c r="A3567" s="100">
        <v>4727.0</v>
      </c>
      <c r="B3567" s="100" t="s">
        <v>42194</v>
      </c>
      <c r="C3567" s="100" t="s">
        <v>36114</v>
      </c>
      <c r="D3567" s="100" t="s">
        <v>35741</v>
      </c>
      <c r="E3567" s="103" t="s">
        <v>42195</v>
      </c>
    </row>
    <row r="3568" ht="14.25" customHeight="1">
      <c r="A3568" s="100">
        <v>4748.0</v>
      </c>
      <c r="B3568" s="100" t="s">
        <v>42196</v>
      </c>
      <c r="C3568" s="100" t="s">
        <v>36114</v>
      </c>
      <c r="D3568" s="100" t="s">
        <v>35741</v>
      </c>
      <c r="E3568" s="103" t="s">
        <v>42197</v>
      </c>
    </row>
    <row r="3569" ht="14.25" customHeight="1">
      <c r="A3569" s="100">
        <v>4730.0</v>
      </c>
      <c r="B3569" s="100" t="s">
        <v>42198</v>
      </c>
      <c r="C3569" s="100" t="s">
        <v>36114</v>
      </c>
      <c r="D3569" s="100" t="s">
        <v>35741</v>
      </c>
      <c r="E3569" s="103" t="s">
        <v>37707</v>
      </c>
    </row>
    <row r="3570" ht="14.25" customHeight="1">
      <c r="A3570" s="100">
        <v>13186.0</v>
      </c>
      <c r="B3570" s="100" t="s">
        <v>42199</v>
      </c>
      <c r="C3570" s="100" t="s">
        <v>36114</v>
      </c>
      <c r="D3570" s="100" t="s">
        <v>35741</v>
      </c>
      <c r="E3570" s="103" t="s">
        <v>38988</v>
      </c>
    </row>
    <row r="3571" ht="14.25" customHeight="1">
      <c r="A3571" s="100">
        <v>10737.0</v>
      </c>
      <c r="B3571" s="100" t="s">
        <v>42200</v>
      </c>
      <c r="C3571" s="100" t="s">
        <v>35736</v>
      </c>
      <c r="D3571" s="100" t="s">
        <v>35741</v>
      </c>
      <c r="E3571" s="103" t="s">
        <v>42201</v>
      </c>
    </row>
    <row r="3572" ht="14.25" customHeight="1">
      <c r="A3572" s="100">
        <v>10734.0</v>
      </c>
      <c r="B3572" s="100" t="s">
        <v>42202</v>
      </c>
      <c r="C3572" s="100" t="s">
        <v>35736</v>
      </c>
      <c r="D3572" s="100" t="s">
        <v>35741</v>
      </c>
      <c r="E3572" s="103" t="s">
        <v>42203</v>
      </c>
    </row>
    <row r="3573" ht="14.25" customHeight="1">
      <c r="A3573" s="100">
        <v>4708.0</v>
      </c>
      <c r="B3573" s="100" t="s">
        <v>42204</v>
      </c>
      <c r="C3573" s="100" t="s">
        <v>35736</v>
      </c>
      <c r="D3573" s="100" t="s">
        <v>35741</v>
      </c>
      <c r="E3573" s="103" t="s">
        <v>42205</v>
      </c>
    </row>
    <row r="3574" ht="14.25" customHeight="1">
      <c r="A3574" s="100">
        <v>4712.0</v>
      </c>
      <c r="B3574" s="100" t="s">
        <v>42206</v>
      </c>
      <c r="C3574" s="100" t="s">
        <v>35736</v>
      </c>
      <c r="D3574" s="100" t="s">
        <v>35741</v>
      </c>
      <c r="E3574" s="103" t="s">
        <v>42207</v>
      </c>
    </row>
    <row r="3575" ht="14.25" customHeight="1">
      <c r="A3575" s="100">
        <v>4710.0</v>
      </c>
      <c r="B3575" s="100" t="s">
        <v>42208</v>
      </c>
      <c r="C3575" s="100" t="s">
        <v>35736</v>
      </c>
      <c r="D3575" s="100" t="s">
        <v>35741</v>
      </c>
      <c r="E3575" s="103" t="s">
        <v>42209</v>
      </c>
    </row>
    <row r="3576" ht="14.25" customHeight="1">
      <c r="A3576" s="100">
        <v>4746.0</v>
      </c>
      <c r="B3576" s="100" t="s">
        <v>42210</v>
      </c>
      <c r="C3576" s="100" t="s">
        <v>36114</v>
      </c>
      <c r="D3576" s="100" t="s">
        <v>35741</v>
      </c>
      <c r="E3576" s="103" t="s">
        <v>42211</v>
      </c>
    </row>
    <row r="3577" ht="14.25" customHeight="1">
      <c r="A3577" s="100">
        <v>4750.0</v>
      </c>
      <c r="B3577" s="100" t="s">
        <v>42212</v>
      </c>
      <c r="C3577" s="100" t="s">
        <v>36117</v>
      </c>
      <c r="D3577" s="100" t="s">
        <v>35737</v>
      </c>
      <c r="E3577" s="103" t="s">
        <v>36516</v>
      </c>
    </row>
    <row r="3578" ht="14.25" customHeight="1">
      <c r="A3578" s="100">
        <v>41065.0</v>
      </c>
      <c r="B3578" s="100" t="s">
        <v>42213</v>
      </c>
      <c r="C3578" s="100" t="s">
        <v>36120</v>
      </c>
      <c r="D3578" s="100" t="s">
        <v>35741</v>
      </c>
      <c r="E3578" s="103" t="s">
        <v>36518</v>
      </c>
    </row>
    <row r="3579" ht="14.25" customHeight="1">
      <c r="A3579" s="100">
        <v>34747.0</v>
      </c>
      <c r="B3579" s="100" t="s">
        <v>42214</v>
      </c>
      <c r="C3579" s="100" t="s">
        <v>35791</v>
      </c>
      <c r="D3579" s="100" t="s">
        <v>35741</v>
      </c>
      <c r="E3579" s="103" t="s">
        <v>42215</v>
      </c>
    </row>
    <row r="3580" ht="14.25" customHeight="1">
      <c r="A3580" s="100">
        <v>4826.0</v>
      </c>
      <c r="B3580" s="100" t="s">
        <v>42216</v>
      </c>
      <c r="C3580" s="100" t="s">
        <v>35791</v>
      </c>
      <c r="D3580" s="100" t="s">
        <v>35741</v>
      </c>
      <c r="E3580" s="103" t="s">
        <v>42217</v>
      </c>
    </row>
    <row r="3581" ht="14.25" customHeight="1">
      <c r="A3581" s="100">
        <v>41975.0</v>
      </c>
      <c r="B3581" s="100" t="s">
        <v>42218</v>
      </c>
      <c r="C3581" s="100" t="s">
        <v>35736</v>
      </c>
      <c r="D3581" s="100" t="s">
        <v>35767</v>
      </c>
      <c r="E3581" s="103" t="s">
        <v>42219</v>
      </c>
    </row>
    <row r="3582" ht="14.25" customHeight="1">
      <c r="A3582" s="100">
        <v>4825.0</v>
      </c>
      <c r="B3582" s="100" t="s">
        <v>42220</v>
      </c>
      <c r="C3582" s="100" t="s">
        <v>35791</v>
      </c>
      <c r="D3582" s="100" t="s">
        <v>35741</v>
      </c>
      <c r="E3582" s="103" t="s">
        <v>42221</v>
      </c>
    </row>
    <row r="3583" ht="14.25" customHeight="1">
      <c r="A3583" s="100">
        <v>34744.0</v>
      </c>
      <c r="B3583" s="100" t="s">
        <v>42222</v>
      </c>
      <c r="C3583" s="100" t="s">
        <v>35736</v>
      </c>
      <c r="D3583" s="100" t="s">
        <v>35767</v>
      </c>
      <c r="E3583" s="103" t="s">
        <v>42223</v>
      </c>
    </row>
    <row r="3584" ht="14.25" customHeight="1">
      <c r="A3584" s="100">
        <v>39430.0</v>
      </c>
      <c r="B3584" s="100" t="s">
        <v>42224</v>
      </c>
      <c r="C3584" s="100" t="s">
        <v>35740</v>
      </c>
      <c r="D3584" s="100" t="s">
        <v>35741</v>
      </c>
      <c r="E3584" s="103" t="s">
        <v>42225</v>
      </c>
    </row>
    <row r="3585" ht="14.25" customHeight="1">
      <c r="A3585" s="100">
        <v>39573.0</v>
      </c>
      <c r="B3585" s="100" t="s">
        <v>42226</v>
      </c>
      <c r="C3585" s="100" t="s">
        <v>35740</v>
      </c>
      <c r="D3585" s="100" t="s">
        <v>35741</v>
      </c>
      <c r="E3585" s="103" t="s">
        <v>39882</v>
      </c>
    </row>
    <row r="3586" ht="14.25" customHeight="1">
      <c r="A3586" s="100">
        <v>38410.0</v>
      </c>
      <c r="B3586" s="100" t="s">
        <v>42227</v>
      </c>
      <c r="C3586" s="100" t="s">
        <v>35740</v>
      </c>
      <c r="D3586" s="100" t="s">
        <v>35741</v>
      </c>
      <c r="E3586" s="103" t="s">
        <v>42228</v>
      </c>
    </row>
    <row r="3587" ht="14.25" customHeight="1">
      <c r="A3587" s="100">
        <v>41596.0</v>
      </c>
      <c r="B3587" s="100" t="s">
        <v>42229</v>
      </c>
      <c r="C3587" s="100" t="s">
        <v>35889</v>
      </c>
      <c r="D3587" s="100" t="s">
        <v>35767</v>
      </c>
      <c r="E3587" s="103" t="s">
        <v>38557</v>
      </c>
    </row>
    <row r="3588" ht="14.25" customHeight="1">
      <c r="A3588" s="100">
        <v>41598.0</v>
      </c>
      <c r="B3588" s="100" t="s">
        <v>42230</v>
      </c>
      <c r="C3588" s="100" t="s">
        <v>35889</v>
      </c>
      <c r="D3588" s="100" t="s">
        <v>35767</v>
      </c>
      <c r="E3588" s="103" t="s">
        <v>38557</v>
      </c>
    </row>
    <row r="3589" ht="14.25" customHeight="1">
      <c r="A3589" s="100">
        <v>41594.0</v>
      </c>
      <c r="B3589" s="100" t="s">
        <v>42231</v>
      </c>
      <c r="C3589" s="100" t="s">
        <v>35889</v>
      </c>
      <c r="D3589" s="100" t="s">
        <v>35767</v>
      </c>
      <c r="E3589" s="103" t="s">
        <v>38332</v>
      </c>
    </row>
    <row r="3590" ht="14.25" customHeight="1">
      <c r="A3590" s="100">
        <v>43663.0</v>
      </c>
      <c r="B3590" s="100" t="s">
        <v>42232</v>
      </c>
      <c r="C3590" s="100" t="s">
        <v>35889</v>
      </c>
      <c r="D3590" s="100" t="s">
        <v>35767</v>
      </c>
      <c r="E3590" s="103" t="s">
        <v>42233</v>
      </c>
    </row>
    <row r="3591" ht="14.25" customHeight="1">
      <c r="A3591" s="100">
        <v>4766.0</v>
      </c>
      <c r="B3591" s="100" t="s">
        <v>42234</v>
      </c>
      <c r="C3591" s="100" t="s">
        <v>35889</v>
      </c>
      <c r="D3591" s="100" t="s">
        <v>35767</v>
      </c>
      <c r="E3591" s="103" t="s">
        <v>40911</v>
      </c>
    </row>
    <row r="3592" ht="14.25" customHeight="1">
      <c r="A3592" s="100">
        <v>43664.0</v>
      </c>
      <c r="B3592" s="100" t="s">
        <v>42235</v>
      </c>
      <c r="C3592" s="100" t="s">
        <v>35889</v>
      </c>
      <c r="D3592" s="100" t="s">
        <v>35767</v>
      </c>
      <c r="E3592" s="103" t="s">
        <v>37862</v>
      </c>
    </row>
    <row r="3593" ht="14.25" customHeight="1">
      <c r="A3593" s="100">
        <v>43082.0</v>
      </c>
      <c r="B3593" s="100" t="s">
        <v>42236</v>
      </c>
      <c r="C3593" s="100" t="s">
        <v>35889</v>
      </c>
      <c r="D3593" s="100" t="s">
        <v>35767</v>
      </c>
      <c r="E3593" s="103" t="s">
        <v>42237</v>
      </c>
    </row>
    <row r="3594" ht="14.25" customHeight="1">
      <c r="A3594" s="100">
        <v>43665.0</v>
      </c>
      <c r="B3594" s="100" t="s">
        <v>42238</v>
      </c>
      <c r="C3594" s="100" t="s">
        <v>35889</v>
      </c>
      <c r="D3594" s="100" t="s">
        <v>35767</v>
      </c>
      <c r="E3594" s="103" t="s">
        <v>40911</v>
      </c>
    </row>
    <row r="3595" ht="14.25" customHeight="1">
      <c r="A3595" s="100">
        <v>10966.0</v>
      </c>
      <c r="B3595" s="100" t="s">
        <v>42239</v>
      </c>
      <c r="C3595" s="100" t="s">
        <v>35889</v>
      </c>
      <c r="D3595" s="100" t="s">
        <v>35767</v>
      </c>
      <c r="E3595" s="103" t="s">
        <v>42233</v>
      </c>
    </row>
    <row r="3596" ht="14.25" customHeight="1">
      <c r="A3596" s="100">
        <v>43692.0</v>
      </c>
      <c r="B3596" s="100" t="s">
        <v>42240</v>
      </c>
      <c r="C3596" s="100" t="s">
        <v>35889</v>
      </c>
      <c r="D3596" s="100" t="s">
        <v>35767</v>
      </c>
      <c r="E3596" s="103" t="s">
        <v>42233</v>
      </c>
    </row>
    <row r="3597" ht="14.25" customHeight="1">
      <c r="A3597" s="100">
        <v>43083.0</v>
      </c>
      <c r="B3597" s="100" t="s">
        <v>42241</v>
      </c>
      <c r="C3597" s="100" t="s">
        <v>35889</v>
      </c>
      <c r="D3597" s="100" t="s">
        <v>35767</v>
      </c>
      <c r="E3597" s="103" t="s">
        <v>42242</v>
      </c>
    </row>
    <row r="3598" ht="14.25" customHeight="1">
      <c r="A3598" s="100">
        <v>40535.0</v>
      </c>
      <c r="B3598" s="100" t="s">
        <v>42243</v>
      </c>
      <c r="C3598" s="100" t="s">
        <v>35889</v>
      </c>
      <c r="D3598" s="100" t="s">
        <v>35767</v>
      </c>
      <c r="E3598" s="103" t="s">
        <v>42242</v>
      </c>
    </row>
    <row r="3599" ht="14.25" customHeight="1">
      <c r="A3599" s="100">
        <v>39427.0</v>
      </c>
      <c r="B3599" s="100" t="s">
        <v>42244</v>
      </c>
      <c r="C3599" s="100" t="s">
        <v>35791</v>
      </c>
      <c r="D3599" s="100" t="s">
        <v>35741</v>
      </c>
      <c r="E3599" s="103" t="s">
        <v>42245</v>
      </c>
    </row>
    <row r="3600" ht="14.25" customHeight="1">
      <c r="A3600" s="100">
        <v>39424.0</v>
      </c>
      <c r="B3600" s="100" t="s">
        <v>42246</v>
      </c>
      <c r="C3600" s="100" t="s">
        <v>35791</v>
      </c>
      <c r="D3600" s="100" t="s">
        <v>35741</v>
      </c>
      <c r="E3600" s="103" t="s">
        <v>39456</v>
      </c>
    </row>
    <row r="3601" ht="14.25" customHeight="1">
      <c r="A3601" s="100">
        <v>39425.0</v>
      </c>
      <c r="B3601" s="100" t="s">
        <v>42247</v>
      </c>
      <c r="C3601" s="100" t="s">
        <v>35791</v>
      </c>
      <c r="D3601" s="100" t="s">
        <v>35741</v>
      </c>
      <c r="E3601" s="103" t="s">
        <v>41926</v>
      </c>
    </row>
    <row r="3602" ht="14.25" customHeight="1">
      <c r="A3602" s="100">
        <v>40664.0</v>
      </c>
      <c r="B3602" s="100" t="s">
        <v>42248</v>
      </c>
      <c r="C3602" s="100" t="s">
        <v>35889</v>
      </c>
      <c r="D3602" s="100" t="s">
        <v>35767</v>
      </c>
      <c r="E3602" s="103" t="s">
        <v>38485</v>
      </c>
    </row>
    <row r="3603" ht="14.25" customHeight="1">
      <c r="A3603" s="100">
        <v>34360.0</v>
      </c>
      <c r="B3603" s="100" t="s">
        <v>42249</v>
      </c>
      <c r="C3603" s="100" t="s">
        <v>35889</v>
      </c>
      <c r="D3603" s="100" t="s">
        <v>35741</v>
      </c>
      <c r="E3603" s="103" t="s">
        <v>42250</v>
      </c>
    </row>
    <row r="3604" ht="14.25" customHeight="1">
      <c r="A3604" s="100">
        <v>20259.0</v>
      </c>
      <c r="B3604" s="100" t="s">
        <v>42251</v>
      </c>
      <c r="C3604" s="100" t="s">
        <v>35791</v>
      </c>
      <c r="D3604" s="100" t="s">
        <v>35767</v>
      </c>
      <c r="E3604" s="103" t="s">
        <v>42252</v>
      </c>
    </row>
    <row r="3605" ht="14.25" customHeight="1">
      <c r="A3605" s="100">
        <v>14077.0</v>
      </c>
      <c r="B3605" s="100" t="s">
        <v>42253</v>
      </c>
      <c r="C3605" s="100" t="s">
        <v>35791</v>
      </c>
      <c r="D3605" s="100" t="s">
        <v>35767</v>
      </c>
      <c r="E3605" s="103" t="s">
        <v>42254</v>
      </c>
    </row>
    <row r="3606" ht="14.25" customHeight="1">
      <c r="A3606" s="100">
        <v>3678.0</v>
      </c>
      <c r="B3606" s="100" t="s">
        <v>42255</v>
      </c>
      <c r="C3606" s="100" t="s">
        <v>35791</v>
      </c>
      <c r="D3606" s="100" t="s">
        <v>35767</v>
      </c>
      <c r="E3606" s="103" t="s">
        <v>40040</v>
      </c>
    </row>
    <row r="3607" ht="14.25" customHeight="1">
      <c r="A3607" s="100">
        <v>39418.0</v>
      </c>
      <c r="B3607" s="100" t="s">
        <v>42256</v>
      </c>
      <c r="C3607" s="100" t="s">
        <v>35791</v>
      </c>
      <c r="D3607" s="100" t="s">
        <v>35741</v>
      </c>
      <c r="E3607" s="103" t="s">
        <v>39132</v>
      </c>
    </row>
    <row r="3608" ht="14.25" customHeight="1">
      <c r="A3608" s="100">
        <v>39419.0</v>
      </c>
      <c r="B3608" s="100" t="s">
        <v>42257</v>
      </c>
      <c r="C3608" s="100" t="s">
        <v>35791</v>
      </c>
      <c r="D3608" s="100" t="s">
        <v>35741</v>
      </c>
      <c r="E3608" s="103" t="s">
        <v>42258</v>
      </c>
    </row>
    <row r="3609" ht="14.25" customHeight="1">
      <c r="A3609" s="100">
        <v>39420.0</v>
      </c>
      <c r="B3609" s="100" t="s">
        <v>42259</v>
      </c>
      <c r="C3609" s="100" t="s">
        <v>35791</v>
      </c>
      <c r="D3609" s="100" t="s">
        <v>35741</v>
      </c>
      <c r="E3609" s="103" t="s">
        <v>42260</v>
      </c>
    </row>
    <row r="3610" ht="14.25" customHeight="1">
      <c r="A3610" s="100">
        <v>39571.0</v>
      </c>
      <c r="B3610" s="100" t="s">
        <v>42261</v>
      </c>
      <c r="C3610" s="100" t="s">
        <v>35791</v>
      </c>
      <c r="D3610" s="100" t="s">
        <v>35741</v>
      </c>
      <c r="E3610" s="103" t="s">
        <v>36169</v>
      </c>
    </row>
    <row r="3611" ht="14.25" customHeight="1">
      <c r="A3611" s="100">
        <v>39421.0</v>
      </c>
      <c r="B3611" s="100" t="s">
        <v>42262</v>
      </c>
      <c r="C3611" s="100" t="s">
        <v>35791</v>
      </c>
      <c r="D3611" s="100" t="s">
        <v>35741</v>
      </c>
      <c r="E3611" s="103" t="s">
        <v>36145</v>
      </c>
    </row>
    <row r="3612" ht="14.25" customHeight="1">
      <c r="A3612" s="100">
        <v>39422.0</v>
      </c>
      <c r="B3612" s="100" t="s">
        <v>42263</v>
      </c>
      <c r="C3612" s="100" t="s">
        <v>35791</v>
      </c>
      <c r="D3612" s="100" t="s">
        <v>35737</v>
      </c>
      <c r="E3612" s="103" t="s">
        <v>38479</v>
      </c>
    </row>
    <row r="3613" ht="14.25" customHeight="1">
      <c r="A3613" s="100">
        <v>39423.0</v>
      </c>
      <c r="B3613" s="100" t="s">
        <v>42264</v>
      </c>
      <c r="C3613" s="100" t="s">
        <v>35791</v>
      </c>
      <c r="D3613" s="100" t="s">
        <v>35741</v>
      </c>
      <c r="E3613" s="103" t="s">
        <v>35928</v>
      </c>
    </row>
    <row r="3614" ht="14.25" customHeight="1">
      <c r="A3614" s="100">
        <v>39426.0</v>
      </c>
      <c r="B3614" s="100" t="s">
        <v>42265</v>
      </c>
      <c r="C3614" s="100" t="s">
        <v>35791</v>
      </c>
      <c r="D3614" s="100" t="s">
        <v>35741</v>
      </c>
      <c r="E3614" s="103" t="s">
        <v>41365</v>
      </c>
    </row>
    <row r="3615" ht="14.25" customHeight="1">
      <c r="A3615" s="100">
        <v>39429.0</v>
      </c>
      <c r="B3615" s="100" t="s">
        <v>42266</v>
      </c>
      <c r="C3615" s="100" t="s">
        <v>35791</v>
      </c>
      <c r="D3615" s="100" t="s">
        <v>35741</v>
      </c>
      <c r="E3615" s="103" t="s">
        <v>42267</v>
      </c>
    </row>
    <row r="3616" ht="14.25" customHeight="1">
      <c r="A3616" s="100">
        <v>39428.0</v>
      </c>
      <c r="B3616" s="100" t="s">
        <v>42268</v>
      </c>
      <c r="C3616" s="100" t="s">
        <v>35791</v>
      </c>
      <c r="D3616" s="100" t="s">
        <v>35741</v>
      </c>
      <c r="E3616" s="103" t="s">
        <v>42269</v>
      </c>
    </row>
    <row r="3617" ht="14.25" customHeight="1">
      <c r="A3617" s="100">
        <v>39572.0</v>
      </c>
      <c r="B3617" s="100" t="s">
        <v>42270</v>
      </c>
      <c r="C3617" s="100" t="s">
        <v>35791</v>
      </c>
      <c r="D3617" s="100" t="s">
        <v>35741</v>
      </c>
      <c r="E3617" s="103" t="s">
        <v>38933</v>
      </c>
    </row>
    <row r="3618" ht="14.25" customHeight="1">
      <c r="A3618" s="100">
        <v>39570.0</v>
      </c>
      <c r="B3618" s="100" t="s">
        <v>42271</v>
      </c>
      <c r="C3618" s="100" t="s">
        <v>35791</v>
      </c>
      <c r="D3618" s="100" t="s">
        <v>35741</v>
      </c>
      <c r="E3618" s="103" t="s">
        <v>42272</v>
      </c>
    </row>
    <row r="3619" ht="14.25" customHeight="1">
      <c r="A3619" s="100">
        <v>39569.0</v>
      </c>
      <c r="B3619" s="100" t="s">
        <v>42273</v>
      </c>
      <c r="C3619" s="100" t="s">
        <v>35791</v>
      </c>
      <c r="D3619" s="100" t="s">
        <v>35741</v>
      </c>
      <c r="E3619" s="103" t="s">
        <v>35944</v>
      </c>
    </row>
    <row r="3620" ht="14.25" customHeight="1">
      <c r="A3620" s="100">
        <v>11552.0</v>
      </c>
      <c r="B3620" s="100" t="s">
        <v>42274</v>
      </c>
      <c r="C3620" s="100" t="s">
        <v>35791</v>
      </c>
      <c r="D3620" s="100" t="s">
        <v>35741</v>
      </c>
      <c r="E3620" s="103" t="s">
        <v>42275</v>
      </c>
    </row>
    <row r="3621" ht="14.25" customHeight="1">
      <c r="A3621" s="100">
        <v>40598.0</v>
      </c>
      <c r="B3621" s="100" t="s">
        <v>42276</v>
      </c>
      <c r="C3621" s="100" t="s">
        <v>35889</v>
      </c>
      <c r="D3621" s="100" t="s">
        <v>35767</v>
      </c>
      <c r="E3621" s="103" t="s">
        <v>42277</v>
      </c>
    </row>
    <row r="3622" ht="14.25" customHeight="1">
      <c r="A3622" s="100">
        <v>39029.0</v>
      </c>
      <c r="B3622" s="100" t="s">
        <v>42278</v>
      </c>
      <c r="C3622" s="100" t="s">
        <v>35791</v>
      </c>
      <c r="D3622" s="100" t="s">
        <v>35741</v>
      </c>
      <c r="E3622" s="103" t="s">
        <v>42279</v>
      </c>
    </row>
    <row r="3623" ht="14.25" customHeight="1">
      <c r="A3623" s="100">
        <v>39028.0</v>
      </c>
      <c r="B3623" s="100" t="s">
        <v>42280</v>
      </c>
      <c r="C3623" s="100" t="s">
        <v>35791</v>
      </c>
      <c r="D3623" s="100" t="s">
        <v>35741</v>
      </c>
      <c r="E3623" s="103" t="s">
        <v>42281</v>
      </c>
    </row>
    <row r="3624" ht="14.25" customHeight="1">
      <c r="A3624" s="100">
        <v>39328.0</v>
      </c>
      <c r="B3624" s="100" t="s">
        <v>42282</v>
      </c>
      <c r="C3624" s="100" t="s">
        <v>35791</v>
      </c>
      <c r="D3624" s="100" t="s">
        <v>35741</v>
      </c>
      <c r="E3624" s="103" t="s">
        <v>37789</v>
      </c>
    </row>
    <row r="3625" ht="14.25" customHeight="1">
      <c r="A3625" s="100">
        <v>38541.0</v>
      </c>
      <c r="B3625" s="100" t="s">
        <v>42283</v>
      </c>
      <c r="C3625" s="100" t="s">
        <v>35740</v>
      </c>
      <c r="D3625" s="100" t="s">
        <v>35767</v>
      </c>
      <c r="E3625" s="103" t="s">
        <v>42284</v>
      </c>
    </row>
    <row r="3626" ht="14.25" customHeight="1">
      <c r="A3626" s="100">
        <v>38542.0</v>
      </c>
      <c r="B3626" s="100" t="s">
        <v>42285</v>
      </c>
      <c r="C3626" s="100" t="s">
        <v>35740</v>
      </c>
      <c r="D3626" s="100" t="s">
        <v>35767</v>
      </c>
      <c r="E3626" s="103" t="s">
        <v>42286</v>
      </c>
    </row>
    <row r="3627" ht="14.25" customHeight="1">
      <c r="A3627" s="100">
        <v>38543.0</v>
      </c>
      <c r="B3627" s="100" t="s">
        <v>42287</v>
      </c>
      <c r="C3627" s="100" t="s">
        <v>35740</v>
      </c>
      <c r="D3627" s="100" t="s">
        <v>35767</v>
      </c>
      <c r="E3627" s="103" t="s">
        <v>42288</v>
      </c>
    </row>
    <row r="3628" ht="14.25" customHeight="1">
      <c r="A3628" s="100">
        <v>40406.0</v>
      </c>
      <c r="B3628" s="100" t="s">
        <v>42289</v>
      </c>
      <c r="C3628" s="100" t="s">
        <v>35740</v>
      </c>
      <c r="D3628" s="100" t="s">
        <v>35741</v>
      </c>
      <c r="E3628" s="103" t="s">
        <v>42290</v>
      </c>
    </row>
    <row r="3629" ht="14.25" customHeight="1">
      <c r="A3629" s="100">
        <v>40789.0</v>
      </c>
      <c r="B3629" s="100" t="s">
        <v>42291</v>
      </c>
      <c r="C3629" s="100" t="s">
        <v>35740</v>
      </c>
      <c r="D3629" s="100" t="s">
        <v>35741</v>
      </c>
      <c r="E3629" s="103" t="s">
        <v>42292</v>
      </c>
    </row>
    <row r="3630" ht="14.25" customHeight="1">
      <c r="A3630" s="100">
        <v>40791.0</v>
      </c>
      <c r="B3630" s="100" t="s">
        <v>42293</v>
      </c>
      <c r="C3630" s="100" t="s">
        <v>35740</v>
      </c>
      <c r="D3630" s="100" t="s">
        <v>35741</v>
      </c>
      <c r="E3630" s="103" t="s">
        <v>42294</v>
      </c>
    </row>
    <row r="3631" ht="14.25" customHeight="1">
      <c r="A3631" s="100">
        <v>11651.0</v>
      </c>
      <c r="B3631" s="100" t="s">
        <v>42295</v>
      </c>
      <c r="C3631" s="100" t="s">
        <v>35740</v>
      </c>
      <c r="D3631" s="100" t="s">
        <v>35741</v>
      </c>
      <c r="E3631" s="103" t="s">
        <v>42296</v>
      </c>
    </row>
    <row r="3632" ht="14.25" customHeight="1">
      <c r="A3632" s="100">
        <v>42002.0</v>
      </c>
      <c r="B3632" s="100" t="s">
        <v>42297</v>
      </c>
      <c r="C3632" s="100" t="s">
        <v>35740</v>
      </c>
      <c r="D3632" s="100" t="s">
        <v>35767</v>
      </c>
      <c r="E3632" s="103" t="s">
        <v>42298</v>
      </c>
    </row>
    <row r="3633" ht="14.25" customHeight="1">
      <c r="A3633" s="100">
        <v>40435.0</v>
      </c>
      <c r="B3633" s="100" t="s">
        <v>42299</v>
      </c>
      <c r="C3633" s="100" t="s">
        <v>35740</v>
      </c>
      <c r="D3633" s="100" t="s">
        <v>35767</v>
      </c>
      <c r="E3633" s="103" t="s">
        <v>42300</v>
      </c>
    </row>
    <row r="3634" ht="14.25" customHeight="1">
      <c r="A3634" s="100">
        <v>39012.0</v>
      </c>
      <c r="B3634" s="100" t="s">
        <v>42301</v>
      </c>
      <c r="C3634" s="100" t="s">
        <v>35740</v>
      </c>
      <c r="D3634" s="100" t="s">
        <v>35767</v>
      </c>
      <c r="E3634" s="103" t="s">
        <v>42302</v>
      </c>
    </row>
    <row r="3635" ht="14.25" customHeight="1">
      <c r="A3635" s="100">
        <v>13617.0</v>
      </c>
      <c r="B3635" s="100" t="s">
        <v>42303</v>
      </c>
      <c r="C3635" s="100" t="s">
        <v>35740</v>
      </c>
      <c r="D3635" s="100" t="s">
        <v>35741</v>
      </c>
      <c r="E3635" s="103" t="s">
        <v>42304</v>
      </c>
    </row>
    <row r="3636" ht="14.25" customHeight="1">
      <c r="A3636" s="100">
        <v>5327.0</v>
      </c>
      <c r="B3636" s="100" t="s">
        <v>42305</v>
      </c>
      <c r="C3636" s="100" t="s">
        <v>35889</v>
      </c>
      <c r="D3636" s="100" t="s">
        <v>35741</v>
      </c>
      <c r="E3636" s="103" t="s">
        <v>42306</v>
      </c>
    </row>
    <row r="3637" ht="14.25" customHeight="1">
      <c r="A3637" s="100">
        <v>35274.0</v>
      </c>
      <c r="B3637" s="100" t="s">
        <v>42307</v>
      </c>
      <c r="C3637" s="100" t="s">
        <v>35791</v>
      </c>
      <c r="D3637" s="100" t="s">
        <v>35741</v>
      </c>
      <c r="E3637" s="103" t="s">
        <v>42308</v>
      </c>
    </row>
    <row r="3638" ht="14.25" customHeight="1">
      <c r="A3638" s="100">
        <v>35275.0</v>
      </c>
      <c r="B3638" s="100" t="s">
        <v>42309</v>
      </c>
      <c r="C3638" s="100" t="s">
        <v>35791</v>
      </c>
      <c r="D3638" s="100" t="s">
        <v>35741</v>
      </c>
      <c r="E3638" s="103" t="s">
        <v>42310</v>
      </c>
    </row>
    <row r="3639" ht="14.25" customHeight="1">
      <c r="A3639" s="100">
        <v>35276.0</v>
      </c>
      <c r="B3639" s="100" t="s">
        <v>42311</v>
      </c>
      <c r="C3639" s="100" t="s">
        <v>35791</v>
      </c>
      <c r="D3639" s="100" t="s">
        <v>35741</v>
      </c>
      <c r="E3639" s="103" t="s">
        <v>37769</v>
      </c>
    </row>
    <row r="3640" ht="14.25" customHeight="1">
      <c r="A3640" s="100">
        <v>38386.0</v>
      </c>
      <c r="B3640" s="100" t="s">
        <v>42312</v>
      </c>
      <c r="C3640" s="100" t="s">
        <v>35740</v>
      </c>
      <c r="D3640" s="100" t="s">
        <v>35741</v>
      </c>
      <c r="E3640" s="103" t="s">
        <v>36169</v>
      </c>
    </row>
    <row r="3641" ht="14.25" customHeight="1">
      <c r="A3641" s="100">
        <v>11091.0</v>
      </c>
      <c r="B3641" s="100" t="s">
        <v>42313</v>
      </c>
      <c r="C3641" s="100" t="s">
        <v>35740</v>
      </c>
      <c r="D3641" s="100" t="s">
        <v>35741</v>
      </c>
      <c r="E3641" s="103" t="s">
        <v>36232</v>
      </c>
    </row>
    <row r="3642" ht="14.25" customHeight="1">
      <c r="A3642" s="100">
        <v>37586.0</v>
      </c>
      <c r="B3642" s="100" t="s">
        <v>42314</v>
      </c>
      <c r="C3642" s="100" t="s">
        <v>39935</v>
      </c>
      <c r="D3642" s="100" t="s">
        <v>35741</v>
      </c>
      <c r="E3642" s="103" t="s">
        <v>42315</v>
      </c>
    </row>
    <row r="3643" ht="14.25" customHeight="1">
      <c r="A3643" s="100">
        <v>37395.0</v>
      </c>
      <c r="B3643" s="100" t="s">
        <v>42316</v>
      </c>
      <c r="C3643" s="100" t="s">
        <v>39935</v>
      </c>
      <c r="D3643" s="100" t="s">
        <v>35741</v>
      </c>
      <c r="E3643" s="103" t="s">
        <v>42317</v>
      </c>
    </row>
    <row r="3644" ht="14.25" customHeight="1">
      <c r="A3644" s="100">
        <v>14147.0</v>
      </c>
      <c r="B3644" s="100" t="s">
        <v>42318</v>
      </c>
      <c r="C3644" s="100" t="s">
        <v>39935</v>
      </c>
      <c r="D3644" s="100" t="s">
        <v>35741</v>
      </c>
      <c r="E3644" s="103" t="s">
        <v>42319</v>
      </c>
    </row>
    <row r="3645" ht="14.25" customHeight="1">
      <c r="A3645" s="100">
        <v>37396.0</v>
      </c>
      <c r="B3645" s="100" t="s">
        <v>42320</v>
      </c>
      <c r="C3645" s="100" t="s">
        <v>39935</v>
      </c>
      <c r="D3645" s="100" t="s">
        <v>35741</v>
      </c>
      <c r="E3645" s="103" t="s">
        <v>42321</v>
      </c>
    </row>
    <row r="3646" ht="14.25" customHeight="1">
      <c r="A3646" s="100">
        <v>37397.0</v>
      </c>
      <c r="B3646" s="100" t="s">
        <v>42322</v>
      </c>
      <c r="C3646" s="100" t="s">
        <v>39935</v>
      </c>
      <c r="D3646" s="100" t="s">
        <v>35741</v>
      </c>
      <c r="E3646" s="103" t="s">
        <v>42323</v>
      </c>
    </row>
    <row r="3647" ht="14.25" customHeight="1">
      <c r="A3647" s="100">
        <v>43606.0</v>
      </c>
      <c r="B3647" s="100" t="s">
        <v>42324</v>
      </c>
      <c r="C3647" s="100" t="s">
        <v>35740</v>
      </c>
      <c r="D3647" s="100" t="s">
        <v>35741</v>
      </c>
      <c r="E3647" s="103" t="s">
        <v>42325</v>
      </c>
    </row>
    <row r="3648" ht="14.25" customHeight="1">
      <c r="A3648" s="100">
        <v>444.0</v>
      </c>
      <c r="B3648" s="100" t="s">
        <v>42326</v>
      </c>
      <c r="C3648" s="100" t="s">
        <v>35740</v>
      </c>
      <c r="D3648" s="100" t="s">
        <v>35767</v>
      </c>
      <c r="E3648" s="103" t="s">
        <v>42327</v>
      </c>
    </row>
    <row r="3649" ht="14.25" customHeight="1">
      <c r="A3649" s="100">
        <v>445.0</v>
      </c>
      <c r="B3649" s="100" t="s">
        <v>42328</v>
      </c>
      <c r="C3649" s="100" t="s">
        <v>35740</v>
      </c>
      <c r="D3649" s="100" t="s">
        <v>35767</v>
      </c>
      <c r="E3649" s="103" t="s">
        <v>38178</v>
      </c>
    </row>
    <row r="3650" ht="14.25" customHeight="1">
      <c r="A3650" s="100">
        <v>4783.0</v>
      </c>
      <c r="B3650" s="100" t="s">
        <v>42329</v>
      </c>
      <c r="C3650" s="100" t="s">
        <v>36117</v>
      </c>
      <c r="D3650" s="100" t="s">
        <v>35737</v>
      </c>
      <c r="E3650" s="103" t="s">
        <v>36516</v>
      </c>
    </row>
    <row r="3651" ht="14.25" customHeight="1">
      <c r="A3651" s="100">
        <v>41079.0</v>
      </c>
      <c r="B3651" s="100" t="s">
        <v>42330</v>
      </c>
      <c r="C3651" s="100" t="s">
        <v>36120</v>
      </c>
      <c r="D3651" s="100" t="s">
        <v>35741</v>
      </c>
      <c r="E3651" s="103" t="s">
        <v>36518</v>
      </c>
    </row>
    <row r="3652" ht="14.25" customHeight="1">
      <c r="A3652" s="100">
        <v>12874.0</v>
      </c>
      <c r="B3652" s="100" t="s">
        <v>42331</v>
      </c>
      <c r="C3652" s="100" t="s">
        <v>36117</v>
      </c>
      <c r="D3652" s="100" t="s">
        <v>35741</v>
      </c>
      <c r="E3652" s="103" t="s">
        <v>42332</v>
      </c>
    </row>
    <row r="3653" ht="14.25" customHeight="1">
      <c r="A3653" s="100">
        <v>41082.0</v>
      </c>
      <c r="B3653" s="100" t="s">
        <v>42333</v>
      </c>
      <c r="C3653" s="100" t="s">
        <v>36120</v>
      </c>
      <c r="D3653" s="100" t="s">
        <v>35741</v>
      </c>
      <c r="E3653" s="103" t="s">
        <v>42334</v>
      </c>
    </row>
    <row r="3654" ht="14.25" customHeight="1">
      <c r="A3654" s="100">
        <v>4785.0</v>
      </c>
      <c r="B3654" s="100" t="s">
        <v>42335</v>
      </c>
      <c r="C3654" s="100" t="s">
        <v>36117</v>
      </c>
      <c r="D3654" s="100" t="s">
        <v>35741</v>
      </c>
      <c r="E3654" s="103" t="s">
        <v>36618</v>
      </c>
    </row>
    <row r="3655" ht="14.25" customHeight="1">
      <c r="A3655" s="100">
        <v>41081.0</v>
      </c>
      <c r="B3655" s="100" t="s">
        <v>42336</v>
      </c>
      <c r="C3655" s="100" t="s">
        <v>36120</v>
      </c>
      <c r="D3655" s="100" t="s">
        <v>35741</v>
      </c>
      <c r="E3655" s="103" t="s">
        <v>42337</v>
      </c>
    </row>
    <row r="3656" ht="14.25" customHeight="1">
      <c r="A3656" s="100">
        <v>4801.0</v>
      </c>
      <c r="B3656" s="100" t="s">
        <v>42338</v>
      </c>
      <c r="C3656" s="100" t="s">
        <v>35736</v>
      </c>
      <c r="D3656" s="100" t="s">
        <v>35741</v>
      </c>
      <c r="E3656" s="103" t="s">
        <v>42339</v>
      </c>
    </row>
    <row r="3657" ht="14.25" customHeight="1">
      <c r="A3657" s="100">
        <v>4794.0</v>
      </c>
      <c r="B3657" s="100" t="s">
        <v>42340</v>
      </c>
      <c r="C3657" s="100" t="s">
        <v>35736</v>
      </c>
      <c r="D3657" s="100" t="s">
        <v>35741</v>
      </c>
      <c r="E3657" s="103" t="s">
        <v>42341</v>
      </c>
    </row>
    <row r="3658" ht="14.25" customHeight="1">
      <c r="A3658" s="100">
        <v>4796.0</v>
      </c>
      <c r="B3658" s="100" t="s">
        <v>42342</v>
      </c>
      <c r="C3658" s="100" t="s">
        <v>35736</v>
      </c>
      <c r="D3658" s="100" t="s">
        <v>35741</v>
      </c>
      <c r="E3658" s="103" t="s">
        <v>42343</v>
      </c>
    </row>
    <row r="3659" ht="14.25" customHeight="1">
      <c r="A3659" s="100">
        <v>4800.0</v>
      </c>
      <c r="B3659" s="100" t="s">
        <v>42344</v>
      </c>
      <c r="C3659" s="100" t="s">
        <v>35736</v>
      </c>
      <c r="D3659" s="100" t="s">
        <v>35741</v>
      </c>
      <c r="E3659" s="103" t="s">
        <v>40046</v>
      </c>
    </row>
    <row r="3660" ht="14.25" customHeight="1">
      <c r="A3660" s="100">
        <v>4795.0</v>
      </c>
      <c r="B3660" s="100" t="s">
        <v>42345</v>
      </c>
      <c r="C3660" s="100" t="s">
        <v>35736</v>
      </c>
      <c r="D3660" s="100" t="s">
        <v>35741</v>
      </c>
      <c r="E3660" s="103" t="s">
        <v>42346</v>
      </c>
    </row>
    <row r="3661" ht="14.25" customHeight="1">
      <c r="A3661" s="100">
        <v>39694.0</v>
      </c>
      <c r="B3661" s="100" t="s">
        <v>42347</v>
      </c>
      <c r="C3661" s="100" t="s">
        <v>35736</v>
      </c>
      <c r="D3661" s="100" t="s">
        <v>35741</v>
      </c>
      <c r="E3661" s="103" t="s">
        <v>42348</v>
      </c>
    </row>
    <row r="3662" ht="14.25" customHeight="1">
      <c r="A3662" s="100">
        <v>1292.0</v>
      </c>
      <c r="B3662" s="100" t="s">
        <v>42349</v>
      </c>
      <c r="C3662" s="100" t="s">
        <v>35736</v>
      </c>
      <c r="D3662" s="100" t="s">
        <v>35741</v>
      </c>
      <c r="E3662" s="103" t="s">
        <v>42350</v>
      </c>
    </row>
    <row r="3663" ht="14.25" customHeight="1">
      <c r="A3663" s="100">
        <v>1287.0</v>
      </c>
      <c r="B3663" s="100" t="s">
        <v>42351</v>
      </c>
      <c r="C3663" s="100" t="s">
        <v>35736</v>
      </c>
      <c r="D3663" s="100" t="s">
        <v>35737</v>
      </c>
      <c r="E3663" s="103" t="s">
        <v>39486</v>
      </c>
    </row>
    <row r="3664" ht="14.25" customHeight="1">
      <c r="A3664" s="100">
        <v>1297.0</v>
      </c>
      <c r="B3664" s="100" t="s">
        <v>42352</v>
      </c>
      <c r="C3664" s="100" t="s">
        <v>35736</v>
      </c>
      <c r="D3664" s="100" t="s">
        <v>35741</v>
      </c>
      <c r="E3664" s="103" t="s">
        <v>42353</v>
      </c>
    </row>
    <row r="3665" ht="14.25" customHeight="1">
      <c r="A3665" s="100">
        <v>4786.0</v>
      </c>
      <c r="B3665" s="100" t="s">
        <v>42354</v>
      </c>
      <c r="C3665" s="100" t="s">
        <v>35736</v>
      </c>
      <c r="D3665" s="100" t="s">
        <v>35767</v>
      </c>
      <c r="E3665" s="103" t="s">
        <v>42355</v>
      </c>
    </row>
    <row r="3666" ht="14.25" customHeight="1">
      <c r="A3666" s="100">
        <v>10840.0</v>
      </c>
      <c r="B3666" s="100" t="s">
        <v>42356</v>
      </c>
      <c r="C3666" s="100" t="s">
        <v>35736</v>
      </c>
      <c r="D3666" s="100" t="s">
        <v>35737</v>
      </c>
      <c r="E3666" s="103" t="s">
        <v>42357</v>
      </c>
    </row>
    <row r="3667" ht="14.25" customHeight="1">
      <c r="A3667" s="100">
        <v>10841.0</v>
      </c>
      <c r="B3667" s="100" t="s">
        <v>42358</v>
      </c>
      <c r="C3667" s="100" t="s">
        <v>35736</v>
      </c>
      <c r="D3667" s="100" t="s">
        <v>35741</v>
      </c>
      <c r="E3667" s="103" t="s">
        <v>42359</v>
      </c>
    </row>
    <row r="3668" ht="14.25" customHeight="1">
      <c r="A3668" s="100">
        <v>25980.0</v>
      </c>
      <c r="B3668" s="100" t="s">
        <v>42360</v>
      </c>
      <c r="C3668" s="100" t="s">
        <v>35736</v>
      </c>
      <c r="D3668" s="100" t="s">
        <v>35741</v>
      </c>
      <c r="E3668" s="103" t="s">
        <v>42361</v>
      </c>
    </row>
    <row r="3669" ht="14.25" customHeight="1">
      <c r="A3669" s="100">
        <v>10842.0</v>
      </c>
      <c r="B3669" s="100" t="s">
        <v>42362</v>
      </c>
      <c r="C3669" s="100" t="s">
        <v>35736</v>
      </c>
      <c r="D3669" s="100" t="s">
        <v>35741</v>
      </c>
      <c r="E3669" s="103" t="s">
        <v>42363</v>
      </c>
    </row>
    <row r="3670" ht="14.25" customHeight="1">
      <c r="A3670" s="100">
        <v>21108.0</v>
      </c>
      <c r="B3670" s="100" t="s">
        <v>42364</v>
      </c>
      <c r="C3670" s="100" t="s">
        <v>35736</v>
      </c>
      <c r="D3670" s="100" t="s">
        <v>35741</v>
      </c>
      <c r="E3670" s="103" t="s">
        <v>42365</v>
      </c>
    </row>
    <row r="3671" ht="14.25" customHeight="1">
      <c r="A3671" s="100">
        <v>38180.0</v>
      </c>
      <c r="B3671" s="100" t="s">
        <v>42366</v>
      </c>
      <c r="C3671" s="100" t="s">
        <v>35736</v>
      </c>
      <c r="D3671" s="100" t="s">
        <v>35741</v>
      </c>
      <c r="E3671" s="103" t="s">
        <v>42367</v>
      </c>
    </row>
    <row r="3672" ht="14.25" customHeight="1">
      <c r="A3672" s="100">
        <v>40648.0</v>
      </c>
      <c r="B3672" s="100" t="s">
        <v>42368</v>
      </c>
      <c r="C3672" s="100" t="s">
        <v>35736</v>
      </c>
      <c r="D3672" s="100" t="s">
        <v>35767</v>
      </c>
      <c r="E3672" s="103" t="s">
        <v>42369</v>
      </c>
    </row>
    <row r="3673" ht="14.25" customHeight="1">
      <c r="A3673" s="100">
        <v>40649.0</v>
      </c>
      <c r="B3673" s="100" t="s">
        <v>42370</v>
      </c>
      <c r="C3673" s="100" t="s">
        <v>35736</v>
      </c>
      <c r="D3673" s="100" t="s">
        <v>35767</v>
      </c>
      <c r="E3673" s="103" t="s">
        <v>42371</v>
      </c>
    </row>
    <row r="3674" ht="14.25" customHeight="1">
      <c r="A3674" s="100">
        <v>40650.0</v>
      </c>
      <c r="B3674" s="100" t="s">
        <v>42372</v>
      </c>
      <c r="C3674" s="100" t="s">
        <v>35736</v>
      </c>
      <c r="D3674" s="100" t="s">
        <v>35767</v>
      </c>
      <c r="E3674" s="103" t="s">
        <v>42373</v>
      </c>
    </row>
    <row r="3675" ht="14.25" customHeight="1">
      <c r="A3675" s="100">
        <v>40651.0</v>
      </c>
      <c r="B3675" s="100" t="s">
        <v>42374</v>
      </c>
      <c r="C3675" s="100" t="s">
        <v>35736</v>
      </c>
      <c r="D3675" s="100" t="s">
        <v>35767</v>
      </c>
      <c r="E3675" s="103" t="s">
        <v>42375</v>
      </c>
    </row>
    <row r="3676" ht="14.25" customHeight="1">
      <c r="A3676" s="100">
        <v>40652.0</v>
      </c>
      <c r="B3676" s="100" t="s">
        <v>42376</v>
      </c>
      <c r="C3676" s="100" t="s">
        <v>35736</v>
      </c>
      <c r="D3676" s="100" t="s">
        <v>35767</v>
      </c>
      <c r="E3676" s="103" t="s">
        <v>42377</v>
      </c>
    </row>
    <row r="3677" ht="14.25" customHeight="1">
      <c r="A3677" s="100">
        <v>40647.0</v>
      </c>
      <c r="B3677" s="100" t="s">
        <v>42378</v>
      </c>
      <c r="C3677" s="100" t="s">
        <v>35736</v>
      </c>
      <c r="D3677" s="100" t="s">
        <v>35767</v>
      </c>
      <c r="E3677" s="103" t="s">
        <v>42379</v>
      </c>
    </row>
    <row r="3678" ht="14.25" customHeight="1">
      <c r="A3678" s="100">
        <v>40653.0</v>
      </c>
      <c r="B3678" s="100" t="s">
        <v>42380</v>
      </c>
      <c r="C3678" s="100" t="s">
        <v>35736</v>
      </c>
      <c r="D3678" s="100" t="s">
        <v>35767</v>
      </c>
      <c r="E3678" s="103" t="s">
        <v>42381</v>
      </c>
    </row>
    <row r="3679" ht="14.25" customHeight="1">
      <c r="A3679" s="100">
        <v>36178.0</v>
      </c>
      <c r="B3679" s="100" t="s">
        <v>42382</v>
      </c>
      <c r="C3679" s="100" t="s">
        <v>35740</v>
      </c>
      <c r="D3679" s="100" t="s">
        <v>35741</v>
      </c>
      <c r="E3679" s="103" t="s">
        <v>42383</v>
      </c>
    </row>
    <row r="3680" ht="14.25" customHeight="1">
      <c r="A3680" s="100">
        <v>38195.0</v>
      </c>
      <c r="B3680" s="100" t="s">
        <v>42384</v>
      </c>
      <c r="C3680" s="100" t="s">
        <v>35736</v>
      </c>
      <c r="D3680" s="100" t="s">
        <v>35741</v>
      </c>
      <c r="E3680" s="103" t="s">
        <v>42385</v>
      </c>
    </row>
    <row r="3681" ht="14.25" customHeight="1">
      <c r="A3681" s="100">
        <v>38181.0</v>
      </c>
      <c r="B3681" s="100" t="s">
        <v>42386</v>
      </c>
      <c r="C3681" s="100" t="s">
        <v>35736</v>
      </c>
      <c r="D3681" s="100" t="s">
        <v>35741</v>
      </c>
      <c r="E3681" s="103" t="s">
        <v>42387</v>
      </c>
    </row>
    <row r="3682" ht="14.25" customHeight="1">
      <c r="A3682" s="100">
        <v>38182.0</v>
      </c>
      <c r="B3682" s="100" t="s">
        <v>42388</v>
      </c>
      <c r="C3682" s="100" t="s">
        <v>35736</v>
      </c>
      <c r="D3682" s="100" t="s">
        <v>35741</v>
      </c>
      <c r="E3682" s="103" t="s">
        <v>42389</v>
      </c>
    </row>
    <row r="3683" ht="14.25" customHeight="1">
      <c r="A3683" s="100">
        <v>38186.0</v>
      </c>
      <c r="B3683" s="100" t="s">
        <v>42390</v>
      </c>
      <c r="C3683" s="100" t="s">
        <v>35736</v>
      </c>
      <c r="D3683" s="100" t="s">
        <v>35741</v>
      </c>
      <c r="E3683" s="103" t="s">
        <v>42391</v>
      </c>
    </row>
    <row r="3684" ht="14.25" customHeight="1">
      <c r="A3684" s="100">
        <v>38185.0</v>
      </c>
      <c r="B3684" s="100" t="s">
        <v>42392</v>
      </c>
      <c r="C3684" s="100" t="s">
        <v>35736</v>
      </c>
      <c r="D3684" s="100" t="s">
        <v>35741</v>
      </c>
      <c r="E3684" s="103" t="s">
        <v>42393</v>
      </c>
    </row>
    <row r="3685" ht="14.25" customHeight="1">
      <c r="A3685" s="100">
        <v>40654.0</v>
      </c>
      <c r="B3685" s="100" t="s">
        <v>42394</v>
      </c>
      <c r="C3685" s="100" t="s">
        <v>35736</v>
      </c>
      <c r="D3685" s="100" t="s">
        <v>35767</v>
      </c>
      <c r="E3685" s="103" t="s">
        <v>42395</v>
      </c>
    </row>
    <row r="3686" ht="14.25" customHeight="1">
      <c r="A3686" s="100">
        <v>25981.0</v>
      </c>
      <c r="B3686" s="100" t="s">
        <v>42396</v>
      </c>
      <c r="C3686" s="100" t="s">
        <v>35736</v>
      </c>
      <c r="D3686" s="100" t="s">
        <v>35741</v>
      </c>
      <c r="E3686" s="103" t="s">
        <v>42397</v>
      </c>
    </row>
    <row r="3687" ht="14.25" customHeight="1">
      <c r="A3687" s="100">
        <v>4822.0</v>
      </c>
      <c r="B3687" s="100" t="s">
        <v>42398</v>
      </c>
      <c r="C3687" s="100" t="s">
        <v>35736</v>
      </c>
      <c r="D3687" s="100" t="s">
        <v>35741</v>
      </c>
      <c r="E3687" s="103" t="s">
        <v>42399</v>
      </c>
    </row>
    <row r="3688" ht="14.25" customHeight="1">
      <c r="A3688" s="100">
        <v>4818.0</v>
      </c>
      <c r="B3688" s="100" t="s">
        <v>42400</v>
      </c>
      <c r="C3688" s="100" t="s">
        <v>35736</v>
      </c>
      <c r="D3688" s="100" t="s">
        <v>35737</v>
      </c>
      <c r="E3688" s="103" t="s">
        <v>42401</v>
      </c>
    </row>
    <row r="3689" ht="14.25" customHeight="1">
      <c r="A3689" s="100">
        <v>39567.0</v>
      </c>
      <c r="B3689" s="100" t="s">
        <v>42402</v>
      </c>
      <c r="C3689" s="100" t="s">
        <v>35736</v>
      </c>
      <c r="D3689" s="100" t="s">
        <v>35741</v>
      </c>
      <c r="E3689" s="103" t="s">
        <v>42403</v>
      </c>
    </row>
    <row r="3690" ht="14.25" customHeight="1">
      <c r="A3690" s="100">
        <v>39566.0</v>
      </c>
      <c r="B3690" s="100" t="s">
        <v>42404</v>
      </c>
      <c r="C3690" s="100" t="s">
        <v>35736</v>
      </c>
      <c r="D3690" s="100" t="s">
        <v>35741</v>
      </c>
      <c r="E3690" s="103" t="s">
        <v>42405</v>
      </c>
    </row>
    <row r="3691" ht="14.25" customHeight="1">
      <c r="A3691" s="100">
        <v>39416.0</v>
      </c>
      <c r="B3691" s="100" t="s">
        <v>42406</v>
      </c>
      <c r="C3691" s="100" t="s">
        <v>35736</v>
      </c>
      <c r="D3691" s="100" t="s">
        <v>35741</v>
      </c>
      <c r="E3691" s="103" t="s">
        <v>42407</v>
      </c>
    </row>
    <row r="3692" ht="14.25" customHeight="1">
      <c r="A3692" s="100">
        <v>39417.0</v>
      </c>
      <c r="B3692" s="100" t="s">
        <v>42408</v>
      </c>
      <c r="C3692" s="100" t="s">
        <v>35736</v>
      </c>
      <c r="D3692" s="100" t="s">
        <v>35741</v>
      </c>
      <c r="E3692" s="103" t="s">
        <v>40374</v>
      </c>
    </row>
    <row r="3693" ht="14.25" customHeight="1">
      <c r="A3693" s="100">
        <v>39414.0</v>
      </c>
      <c r="B3693" s="100" t="s">
        <v>42409</v>
      </c>
      <c r="C3693" s="100" t="s">
        <v>35736</v>
      </c>
      <c r="D3693" s="100" t="s">
        <v>35741</v>
      </c>
      <c r="E3693" s="103" t="s">
        <v>37772</v>
      </c>
    </row>
    <row r="3694" ht="14.25" customHeight="1">
      <c r="A3694" s="100">
        <v>39415.0</v>
      </c>
      <c r="B3694" s="100" t="s">
        <v>42410</v>
      </c>
      <c r="C3694" s="100" t="s">
        <v>35736</v>
      </c>
      <c r="D3694" s="100" t="s">
        <v>35741</v>
      </c>
      <c r="E3694" s="103" t="s">
        <v>42411</v>
      </c>
    </row>
    <row r="3695" ht="14.25" customHeight="1">
      <c r="A3695" s="100">
        <v>39412.0</v>
      </c>
      <c r="B3695" s="100" t="s">
        <v>42412</v>
      </c>
      <c r="C3695" s="100" t="s">
        <v>35736</v>
      </c>
      <c r="D3695" s="100" t="s">
        <v>35737</v>
      </c>
      <c r="E3695" s="103" t="s">
        <v>42413</v>
      </c>
    </row>
    <row r="3696" ht="14.25" customHeight="1">
      <c r="A3696" s="100">
        <v>39413.0</v>
      </c>
      <c r="B3696" s="100" t="s">
        <v>42414</v>
      </c>
      <c r="C3696" s="100" t="s">
        <v>35736</v>
      </c>
      <c r="D3696" s="100" t="s">
        <v>35741</v>
      </c>
      <c r="E3696" s="103" t="s">
        <v>35958</v>
      </c>
    </row>
    <row r="3697" ht="14.25" customHeight="1">
      <c r="A3697" s="100">
        <v>11062.0</v>
      </c>
      <c r="B3697" s="100" t="s">
        <v>42415</v>
      </c>
      <c r="C3697" s="100" t="s">
        <v>35736</v>
      </c>
      <c r="D3697" s="100" t="s">
        <v>35741</v>
      </c>
      <c r="E3697" s="103" t="s">
        <v>37104</v>
      </c>
    </row>
    <row r="3698" ht="14.25" customHeight="1">
      <c r="A3698" s="100">
        <v>11063.0</v>
      </c>
      <c r="B3698" s="100" t="s">
        <v>42416</v>
      </c>
      <c r="C3698" s="100" t="s">
        <v>35736</v>
      </c>
      <c r="D3698" s="100" t="s">
        <v>35741</v>
      </c>
      <c r="E3698" s="103" t="s">
        <v>42417</v>
      </c>
    </row>
    <row r="3699" ht="14.25" customHeight="1">
      <c r="A3699" s="100">
        <v>13521.0</v>
      </c>
      <c r="B3699" s="100" t="s">
        <v>42418</v>
      </c>
      <c r="C3699" s="100" t="s">
        <v>35740</v>
      </c>
      <c r="D3699" s="100" t="s">
        <v>35767</v>
      </c>
      <c r="E3699" s="103" t="s">
        <v>42419</v>
      </c>
    </row>
    <row r="3700" ht="14.25" customHeight="1">
      <c r="A3700" s="100">
        <v>10851.0</v>
      </c>
      <c r="B3700" s="100" t="s">
        <v>42420</v>
      </c>
      <c r="C3700" s="100" t="s">
        <v>35740</v>
      </c>
      <c r="D3700" s="100" t="s">
        <v>35767</v>
      </c>
      <c r="E3700" s="103" t="s">
        <v>42421</v>
      </c>
    </row>
    <row r="3701" ht="14.25" customHeight="1">
      <c r="A3701" s="100">
        <v>39515.0</v>
      </c>
      <c r="B3701" s="100" t="s">
        <v>42422</v>
      </c>
      <c r="C3701" s="100" t="s">
        <v>35740</v>
      </c>
      <c r="D3701" s="100" t="s">
        <v>35741</v>
      </c>
      <c r="E3701" s="103" t="s">
        <v>42423</v>
      </c>
    </row>
    <row r="3702" ht="14.25" customHeight="1">
      <c r="A3702" s="100">
        <v>39516.0</v>
      </c>
      <c r="B3702" s="100" t="s">
        <v>42424</v>
      </c>
      <c r="C3702" s="100" t="s">
        <v>35740</v>
      </c>
      <c r="D3702" s="100" t="s">
        <v>35741</v>
      </c>
      <c r="E3702" s="103" t="s">
        <v>42425</v>
      </c>
    </row>
    <row r="3703" ht="14.25" customHeight="1">
      <c r="A3703" s="100">
        <v>39514.0</v>
      </c>
      <c r="B3703" s="100" t="s">
        <v>42426</v>
      </c>
      <c r="C3703" s="100" t="s">
        <v>35740</v>
      </c>
      <c r="D3703" s="100" t="s">
        <v>35737</v>
      </c>
      <c r="E3703" s="103" t="s">
        <v>42427</v>
      </c>
    </row>
    <row r="3704" ht="14.25" customHeight="1">
      <c r="A3704" s="100">
        <v>4812.0</v>
      </c>
      <c r="B3704" s="100" t="s">
        <v>42428</v>
      </c>
      <c r="C3704" s="100" t="s">
        <v>35736</v>
      </c>
      <c r="D3704" s="100" t="s">
        <v>35741</v>
      </c>
      <c r="E3704" s="103" t="s">
        <v>41210</v>
      </c>
    </row>
    <row r="3705" ht="14.25" customHeight="1">
      <c r="A3705" s="100">
        <v>10849.0</v>
      </c>
      <c r="B3705" s="100" t="s">
        <v>42429</v>
      </c>
      <c r="C3705" s="100" t="s">
        <v>35740</v>
      </c>
      <c r="D3705" s="100" t="s">
        <v>35767</v>
      </c>
      <c r="E3705" s="103" t="s">
        <v>42430</v>
      </c>
    </row>
    <row r="3706" ht="14.25" customHeight="1">
      <c r="A3706" s="100">
        <v>10848.0</v>
      </c>
      <c r="B3706" s="100" t="s">
        <v>42431</v>
      </c>
      <c r="C3706" s="100" t="s">
        <v>35740</v>
      </c>
      <c r="D3706" s="100" t="s">
        <v>35767</v>
      </c>
      <c r="E3706" s="103" t="s">
        <v>42432</v>
      </c>
    </row>
    <row r="3707" ht="14.25" customHeight="1">
      <c r="A3707" s="100">
        <v>4813.0</v>
      </c>
      <c r="B3707" s="100" t="s">
        <v>42433</v>
      </c>
      <c r="C3707" s="100" t="s">
        <v>35736</v>
      </c>
      <c r="D3707" s="100" t="s">
        <v>35767</v>
      </c>
      <c r="E3707" s="103" t="s">
        <v>42434</v>
      </c>
    </row>
    <row r="3708" ht="14.25" customHeight="1">
      <c r="A3708" s="100">
        <v>37560.0</v>
      </c>
      <c r="B3708" s="100" t="s">
        <v>42435</v>
      </c>
      <c r="C3708" s="100" t="s">
        <v>35740</v>
      </c>
      <c r="D3708" s="100" t="s">
        <v>35741</v>
      </c>
      <c r="E3708" s="103" t="s">
        <v>37683</v>
      </c>
    </row>
    <row r="3709" ht="14.25" customHeight="1">
      <c r="A3709" s="100">
        <v>37557.0</v>
      </c>
      <c r="B3709" s="100" t="s">
        <v>42436</v>
      </c>
      <c r="C3709" s="100" t="s">
        <v>35740</v>
      </c>
      <c r="D3709" s="100" t="s">
        <v>35741</v>
      </c>
      <c r="E3709" s="103" t="s">
        <v>36494</v>
      </c>
    </row>
    <row r="3710" ht="14.25" customHeight="1">
      <c r="A3710" s="100">
        <v>37556.0</v>
      </c>
      <c r="B3710" s="100" t="s">
        <v>42437</v>
      </c>
      <c r="C3710" s="100" t="s">
        <v>35740</v>
      </c>
      <c r="D3710" s="100" t="s">
        <v>35741</v>
      </c>
      <c r="E3710" s="103" t="s">
        <v>42438</v>
      </c>
    </row>
    <row r="3711" ht="14.25" customHeight="1">
      <c r="A3711" s="100">
        <v>37559.0</v>
      </c>
      <c r="B3711" s="100" t="s">
        <v>42439</v>
      </c>
      <c r="C3711" s="100" t="s">
        <v>35740</v>
      </c>
      <c r="D3711" s="100" t="s">
        <v>35741</v>
      </c>
      <c r="E3711" s="103" t="s">
        <v>42440</v>
      </c>
    </row>
    <row r="3712" ht="14.25" customHeight="1">
      <c r="A3712" s="100">
        <v>37539.0</v>
      </c>
      <c r="B3712" s="100" t="s">
        <v>42441</v>
      </c>
      <c r="C3712" s="100" t="s">
        <v>35740</v>
      </c>
      <c r="D3712" s="100" t="s">
        <v>35737</v>
      </c>
      <c r="E3712" s="103" t="s">
        <v>40861</v>
      </c>
    </row>
    <row r="3713" ht="14.25" customHeight="1">
      <c r="A3713" s="100">
        <v>37558.0</v>
      </c>
      <c r="B3713" s="100" t="s">
        <v>42442</v>
      </c>
      <c r="C3713" s="100" t="s">
        <v>35740</v>
      </c>
      <c r="D3713" s="100" t="s">
        <v>35741</v>
      </c>
      <c r="E3713" s="103" t="s">
        <v>42443</v>
      </c>
    </row>
    <row r="3714" ht="14.25" customHeight="1">
      <c r="A3714" s="100">
        <v>34723.0</v>
      </c>
      <c r="B3714" s="100" t="s">
        <v>42444</v>
      </c>
      <c r="C3714" s="100" t="s">
        <v>35736</v>
      </c>
      <c r="D3714" s="100" t="s">
        <v>35767</v>
      </c>
      <c r="E3714" s="103" t="s">
        <v>42445</v>
      </c>
    </row>
    <row r="3715" ht="14.25" customHeight="1">
      <c r="A3715" s="100">
        <v>34721.0</v>
      </c>
      <c r="B3715" s="100" t="s">
        <v>42446</v>
      </c>
      <c r="C3715" s="100" t="s">
        <v>35736</v>
      </c>
      <c r="D3715" s="100" t="s">
        <v>35767</v>
      </c>
      <c r="E3715" s="103" t="s">
        <v>42447</v>
      </c>
    </row>
    <row r="3716" ht="14.25" customHeight="1">
      <c r="A3716" s="100">
        <v>4309.0</v>
      </c>
      <c r="B3716" s="100" t="s">
        <v>42448</v>
      </c>
      <c r="C3716" s="100" t="s">
        <v>35740</v>
      </c>
      <c r="D3716" s="100" t="s">
        <v>35741</v>
      </c>
      <c r="E3716" s="103" t="s">
        <v>41553</v>
      </c>
    </row>
    <row r="3717" ht="14.25" customHeight="1">
      <c r="A3717" s="100">
        <v>4307.0</v>
      </c>
      <c r="B3717" s="100" t="s">
        <v>42449</v>
      </c>
      <c r="C3717" s="100" t="s">
        <v>35740</v>
      </c>
      <c r="D3717" s="100" t="s">
        <v>35741</v>
      </c>
      <c r="E3717" s="103" t="s">
        <v>40704</v>
      </c>
    </row>
    <row r="3718" ht="14.25" customHeight="1">
      <c r="A3718" s="100">
        <v>10850.0</v>
      </c>
      <c r="B3718" s="100" t="s">
        <v>42450</v>
      </c>
      <c r="C3718" s="100" t="s">
        <v>35740</v>
      </c>
      <c r="D3718" s="100" t="s">
        <v>35767</v>
      </c>
      <c r="E3718" s="103" t="s">
        <v>40869</v>
      </c>
    </row>
    <row r="3719" ht="14.25" customHeight="1">
      <c r="A3719" s="100">
        <v>42438.0</v>
      </c>
      <c r="B3719" s="100" t="s">
        <v>42451</v>
      </c>
      <c r="C3719" s="100" t="s">
        <v>35740</v>
      </c>
      <c r="D3719" s="100" t="s">
        <v>35767</v>
      </c>
      <c r="E3719" s="103" t="s">
        <v>42452</v>
      </c>
    </row>
    <row r="3720" ht="14.25" customHeight="1">
      <c r="A3720" s="100">
        <v>4792.0</v>
      </c>
      <c r="B3720" s="100" t="s">
        <v>42453</v>
      </c>
      <c r="C3720" s="100" t="s">
        <v>35736</v>
      </c>
      <c r="D3720" s="100" t="s">
        <v>35741</v>
      </c>
      <c r="E3720" s="103" t="s">
        <v>42454</v>
      </c>
    </row>
    <row r="3721" ht="14.25" customHeight="1">
      <c r="A3721" s="100">
        <v>4790.0</v>
      </c>
      <c r="B3721" s="100" t="s">
        <v>42455</v>
      </c>
      <c r="C3721" s="100" t="s">
        <v>35736</v>
      </c>
      <c r="D3721" s="100" t="s">
        <v>35737</v>
      </c>
      <c r="E3721" s="103" t="s">
        <v>42456</v>
      </c>
    </row>
    <row r="3722" ht="14.25" customHeight="1">
      <c r="A3722" s="100">
        <v>40671.0</v>
      </c>
      <c r="B3722" s="100" t="s">
        <v>42457</v>
      </c>
      <c r="C3722" s="100" t="s">
        <v>35736</v>
      </c>
      <c r="D3722" s="100" t="s">
        <v>35741</v>
      </c>
      <c r="E3722" s="103" t="s">
        <v>42458</v>
      </c>
    </row>
    <row r="3723" ht="14.25" customHeight="1">
      <c r="A3723" s="100">
        <v>7552.0</v>
      </c>
      <c r="B3723" s="100" t="s">
        <v>42459</v>
      </c>
      <c r="C3723" s="100" t="s">
        <v>35740</v>
      </c>
      <c r="D3723" s="100" t="s">
        <v>35767</v>
      </c>
      <c r="E3723" s="103" t="s">
        <v>37718</v>
      </c>
    </row>
    <row r="3724" ht="14.25" customHeight="1">
      <c r="A3724" s="100">
        <v>4893.0</v>
      </c>
      <c r="B3724" s="100" t="s">
        <v>42460</v>
      </c>
      <c r="C3724" s="100" t="s">
        <v>35740</v>
      </c>
      <c r="D3724" s="100" t="s">
        <v>35767</v>
      </c>
      <c r="E3724" s="103" t="s">
        <v>42461</v>
      </c>
    </row>
    <row r="3725" ht="14.25" customHeight="1">
      <c r="A3725" s="100">
        <v>4894.0</v>
      </c>
      <c r="B3725" s="100" t="s">
        <v>42462</v>
      </c>
      <c r="C3725" s="100" t="s">
        <v>35740</v>
      </c>
      <c r="D3725" s="100" t="s">
        <v>35767</v>
      </c>
      <c r="E3725" s="103" t="s">
        <v>37076</v>
      </c>
    </row>
    <row r="3726" ht="14.25" customHeight="1">
      <c r="A3726" s="100">
        <v>4888.0</v>
      </c>
      <c r="B3726" s="100" t="s">
        <v>42463</v>
      </c>
      <c r="C3726" s="100" t="s">
        <v>35740</v>
      </c>
      <c r="D3726" s="100" t="s">
        <v>35767</v>
      </c>
      <c r="E3726" s="103" t="s">
        <v>42464</v>
      </c>
    </row>
    <row r="3727" ht="14.25" customHeight="1">
      <c r="A3727" s="100">
        <v>4890.0</v>
      </c>
      <c r="B3727" s="100" t="s">
        <v>42465</v>
      </c>
      <c r="C3727" s="100" t="s">
        <v>35740</v>
      </c>
      <c r="D3727" s="100" t="s">
        <v>35767</v>
      </c>
      <c r="E3727" s="103" t="s">
        <v>42466</v>
      </c>
    </row>
    <row r="3728" ht="14.25" customHeight="1">
      <c r="A3728" s="100">
        <v>12411.0</v>
      </c>
      <c r="B3728" s="100" t="s">
        <v>42467</v>
      </c>
      <c r="C3728" s="100" t="s">
        <v>35740</v>
      </c>
      <c r="D3728" s="100" t="s">
        <v>35767</v>
      </c>
      <c r="E3728" s="103" t="s">
        <v>42468</v>
      </c>
    </row>
    <row r="3729" ht="14.25" customHeight="1">
      <c r="A3729" s="100">
        <v>4891.0</v>
      </c>
      <c r="B3729" s="100" t="s">
        <v>42469</v>
      </c>
      <c r="C3729" s="100" t="s">
        <v>35740</v>
      </c>
      <c r="D3729" s="100" t="s">
        <v>35767</v>
      </c>
      <c r="E3729" s="103" t="s">
        <v>40011</v>
      </c>
    </row>
    <row r="3730" ht="14.25" customHeight="1">
      <c r="A3730" s="100">
        <v>4889.0</v>
      </c>
      <c r="B3730" s="100" t="s">
        <v>42470</v>
      </c>
      <c r="C3730" s="100" t="s">
        <v>35740</v>
      </c>
      <c r="D3730" s="100" t="s">
        <v>35767</v>
      </c>
      <c r="E3730" s="103" t="s">
        <v>41439</v>
      </c>
    </row>
    <row r="3731" ht="14.25" customHeight="1">
      <c r="A3731" s="100">
        <v>4892.0</v>
      </c>
      <c r="B3731" s="100" t="s">
        <v>42471</v>
      </c>
      <c r="C3731" s="100" t="s">
        <v>35740</v>
      </c>
      <c r="D3731" s="100" t="s">
        <v>35767</v>
      </c>
      <c r="E3731" s="103" t="s">
        <v>37268</v>
      </c>
    </row>
    <row r="3732" ht="14.25" customHeight="1">
      <c r="A3732" s="100">
        <v>12412.0</v>
      </c>
      <c r="B3732" s="100" t="s">
        <v>42472</v>
      </c>
      <c r="C3732" s="100" t="s">
        <v>35740</v>
      </c>
      <c r="D3732" s="100" t="s">
        <v>35767</v>
      </c>
      <c r="E3732" s="103" t="s">
        <v>42473</v>
      </c>
    </row>
    <row r="3733" ht="14.25" customHeight="1">
      <c r="A3733" s="100">
        <v>11073.0</v>
      </c>
      <c r="B3733" s="100" t="s">
        <v>42474</v>
      </c>
      <c r="C3733" s="100" t="s">
        <v>35740</v>
      </c>
      <c r="D3733" s="100" t="s">
        <v>35741</v>
      </c>
      <c r="E3733" s="103" t="s">
        <v>42475</v>
      </c>
    </row>
    <row r="3734" ht="14.25" customHeight="1">
      <c r="A3734" s="100">
        <v>11071.0</v>
      </c>
      <c r="B3734" s="100" t="s">
        <v>42476</v>
      </c>
      <c r="C3734" s="100" t="s">
        <v>35740</v>
      </c>
      <c r="D3734" s="100" t="s">
        <v>35741</v>
      </c>
      <c r="E3734" s="103" t="s">
        <v>35971</v>
      </c>
    </row>
    <row r="3735" ht="14.25" customHeight="1">
      <c r="A3735" s="100">
        <v>11072.0</v>
      </c>
      <c r="B3735" s="100" t="s">
        <v>42477</v>
      </c>
      <c r="C3735" s="100" t="s">
        <v>35740</v>
      </c>
      <c r="D3735" s="100" t="s">
        <v>35741</v>
      </c>
      <c r="E3735" s="103" t="s">
        <v>40511</v>
      </c>
    </row>
    <row r="3736" ht="14.25" customHeight="1">
      <c r="A3736" s="100">
        <v>4895.0</v>
      </c>
      <c r="B3736" s="100" t="s">
        <v>42478</v>
      </c>
      <c r="C3736" s="100" t="s">
        <v>35740</v>
      </c>
      <c r="D3736" s="100" t="s">
        <v>35741</v>
      </c>
      <c r="E3736" s="103" t="s">
        <v>35861</v>
      </c>
    </row>
    <row r="3737" ht="14.25" customHeight="1">
      <c r="A3737" s="100">
        <v>4907.0</v>
      </c>
      <c r="B3737" s="100" t="s">
        <v>42479</v>
      </c>
      <c r="C3737" s="100" t="s">
        <v>35740</v>
      </c>
      <c r="D3737" s="100" t="s">
        <v>35767</v>
      </c>
      <c r="E3737" s="103" t="s">
        <v>42480</v>
      </c>
    </row>
    <row r="3738" ht="14.25" customHeight="1">
      <c r="A3738" s="100">
        <v>4902.0</v>
      </c>
      <c r="B3738" s="100" t="s">
        <v>42481</v>
      </c>
      <c r="C3738" s="100" t="s">
        <v>35740</v>
      </c>
      <c r="D3738" s="100" t="s">
        <v>35767</v>
      </c>
      <c r="E3738" s="103" t="s">
        <v>42482</v>
      </c>
    </row>
    <row r="3739" ht="14.25" customHeight="1">
      <c r="A3739" s="100">
        <v>4908.0</v>
      </c>
      <c r="B3739" s="100" t="s">
        <v>42483</v>
      </c>
      <c r="C3739" s="100" t="s">
        <v>35740</v>
      </c>
      <c r="D3739" s="100" t="s">
        <v>35767</v>
      </c>
      <c r="E3739" s="103" t="s">
        <v>42484</v>
      </c>
    </row>
    <row r="3740" ht="14.25" customHeight="1">
      <c r="A3740" s="100">
        <v>4909.0</v>
      </c>
      <c r="B3740" s="100" t="s">
        <v>42485</v>
      </c>
      <c r="C3740" s="100" t="s">
        <v>35740</v>
      </c>
      <c r="D3740" s="100" t="s">
        <v>35767</v>
      </c>
      <c r="E3740" s="103" t="s">
        <v>42486</v>
      </c>
    </row>
    <row r="3741" ht="14.25" customHeight="1">
      <c r="A3741" s="100">
        <v>4903.0</v>
      </c>
      <c r="B3741" s="100" t="s">
        <v>42487</v>
      </c>
      <c r="C3741" s="100" t="s">
        <v>35740</v>
      </c>
      <c r="D3741" s="100" t="s">
        <v>35767</v>
      </c>
      <c r="E3741" s="103" t="s">
        <v>42488</v>
      </c>
    </row>
    <row r="3742" ht="14.25" customHeight="1">
      <c r="A3742" s="100">
        <v>4897.0</v>
      </c>
      <c r="B3742" s="100" t="s">
        <v>42489</v>
      </c>
      <c r="C3742" s="100" t="s">
        <v>35740</v>
      </c>
      <c r="D3742" s="100" t="s">
        <v>35741</v>
      </c>
      <c r="E3742" s="103" t="s">
        <v>40575</v>
      </c>
    </row>
    <row r="3743" ht="14.25" customHeight="1">
      <c r="A3743" s="100">
        <v>4896.0</v>
      </c>
      <c r="B3743" s="100" t="s">
        <v>42490</v>
      </c>
      <c r="C3743" s="100" t="s">
        <v>35740</v>
      </c>
      <c r="D3743" s="100" t="s">
        <v>35741</v>
      </c>
      <c r="E3743" s="103" t="s">
        <v>42491</v>
      </c>
    </row>
    <row r="3744" ht="14.25" customHeight="1">
      <c r="A3744" s="100">
        <v>4900.0</v>
      </c>
      <c r="B3744" s="100" t="s">
        <v>42492</v>
      </c>
      <c r="C3744" s="100" t="s">
        <v>35740</v>
      </c>
      <c r="D3744" s="100" t="s">
        <v>35741</v>
      </c>
      <c r="E3744" s="103" t="s">
        <v>38027</v>
      </c>
    </row>
    <row r="3745" ht="14.25" customHeight="1">
      <c r="A3745" s="100">
        <v>4898.0</v>
      </c>
      <c r="B3745" s="100" t="s">
        <v>42493</v>
      </c>
      <c r="C3745" s="100" t="s">
        <v>35740</v>
      </c>
      <c r="D3745" s="100" t="s">
        <v>35741</v>
      </c>
      <c r="E3745" s="103" t="s">
        <v>42494</v>
      </c>
    </row>
    <row r="3746" ht="14.25" customHeight="1">
      <c r="A3746" s="100">
        <v>4899.0</v>
      </c>
      <c r="B3746" s="100" t="s">
        <v>42495</v>
      </c>
      <c r="C3746" s="100" t="s">
        <v>35740</v>
      </c>
      <c r="D3746" s="100" t="s">
        <v>35741</v>
      </c>
      <c r="E3746" s="103" t="s">
        <v>42496</v>
      </c>
    </row>
    <row r="3747" ht="14.25" customHeight="1">
      <c r="A3747" s="100">
        <v>11096.0</v>
      </c>
      <c r="B3747" s="100" t="s">
        <v>42497</v>
      </c>
      <c r="C3747" s="100" t="s">
        <v>35889</v>
      </c>
      <c r="D3747" s="100" t="s">
        <v>35741</v>
      </c>
      <c r="E3747" s="103" t="s">
        <v>35859</v>
      </c>
    </row>
    <row r="3748" ht="14.25" customHeight="1">
      <c r="A3748" s="100">
        <v>4741.0</v>
      </c>
      <c r="B3748" s="100" t="s">
        <v>42498</v>
      </c>
      <c r="C3748" s="100" t="s">
        <v>36114</v>
      </c>
      <c r="D3748" s="100" t="s">
        <v>35741</v>
      </c>
      <c r="E3748" s="103" t="s">
        <v>42191</v>
      </c>
    </row>
    <row r="3749" ht="14.25" customHeight="1">
      <c r="A3749" s="100">
        <v>4752.0</v>
      </c>
      <c r="B3749" s="100" t="s">
        <v>42499</v>
      </c>
      <c r="C3749" s="100" t="s">
        <v>36117</v>
      </c>
      <c r="D3749" s="100" t="s">
        <v>35741</v>
      </c>
      <c r="E3749" s="103" t="s">
        <v>42500</v>
      </c>
    </row>
    <row r="3750" ht="14.25" customHeight="1">
      <c r="A3750" s="100">
        <v>41091.0</v>
      </c>
      <c r="B3750" s="100" t="s">
        <v>42501</v>
      </c>
      <c r="C3750" s="100" t="s">
        <v>36120</v>
      </c>
      <c r="D3750" s="100" t="s">
        <v>35741</v>
      </c>
      <c r="E3750" s="103" t="s">
        <v>42502</v>
      </c>
    </row>
    <row r="3751" ht="14.25" customHeight="1">
      <c r="A3751" s="100">
        <v>13954.0</v>
      </c>
      <c r="B3751" s="100" t="s">
        <v>42503</v>
      </c>
      <c r="C3751" s="100" t="s">
        <v>35740</v>
      </c>
      <c r="D3751" s="100" t="s">
        <v>35767</v>
      </c>
      <c r="E3751" s="103" t="s">
        <v>42504</v>
      </c>
    </row>
    <row r="3752" ht="14.25" customHeight="1">
      <c r="A3752" s="100">
        <v>3411.0</v>
      </c>
      <c r="B3752" s="100" t="s">
        <v>42505</v>
      </c>
      <c r="C3752" s="100" t="s">
        <v>35889</v>
      </c>
      <c r="D3752" s="100" t="s">
        <v>35741</v>
      </c>
      <c r="E3752" s="103" t="s">
        <v>37494</v>
      </c>
    </row>
    <row r="3753" ht="14.25" customHeight="1">
      <c r="A3753" s="100">
        <v>39995.0</v>
      </c>
      <c r="B3753" s="100" t="s">
        <v>42506</v>
      </c>
      <c r="C3753" s="100" t="s">
        <v>36114</v>
      </c>
      <c r="D3753" s="100" t="s">
        <v>35741</v>
      </c>
      <c r="E3753" s="103" t="s">
        <v>42507</v>
      </c>
    </row>
    <row r="3754" ht="14.25" customHeight="1">
      <c r="A3754" s="100">
        <v>11615.0</v>
      </c>
      <c r="B3754" s="100" t="s">
        <v>42508</v>
      </c>
      <c r="C3754" s="100" t="s">
        <v>35736</v>
      </c>
      <c r="D3754" s="100" t="s">
        <v>35741</v>
      </c>
      <c r="E3754" s="103" t="s">
        <v>36486</v>
      </c>
    </row>
    <row r="3755" ht="14.25" customHeight="1">
      <c r="A3755" s="100">
        <v>3408.0</v>
      </c>
      <c r="B3755" s="100" t="s">
        <v>42509</v>
      </c>
      <c r="C3755" s="100" t="s">
        <v>35736</v>
      </c>
      <c r="D3755" s="100" t="s">
        <v>35737</v>
      </c>
      <c r="E3755" s="103" t="s">
        <v>42260</v>
      </c>
    </row>
    <row r="3756" ht="14.25" customHeight="1">
      <c r="A3756" s="100">
        <v>3409.0</v>
      </c>
      <c r="B3756" s="100" t="s">
        <v>42510</v>
      </c>
      <c r="C3756" s="100" t="s">
        <v>35736</v>
      </c>
      <c r="D3756" s="100" t="s">
        <v>35741</v>
      </c>
      <c r="E3756" s="103" t="s">
        <v>42511</v>
      </c>
    </row>
    <row r="3757" ht="14.25" customHeight="1">
      <c r="A3757" s="100">
        <v>11427.0</v>
      </c>
      <c r="B3757" s="100" t="s">
        <v>42512</v>
      </c>
      <c r="C3757" s="100" t="s">
        <v>35889</v>
      </c>
      <c r="D3757" s="100" t="s">
        <v>35767</v>
      </c>
      <c r="E3757" s="103" t="s">
        <v>42513</v>
      </c>
    </row>
    <row r="3758" ht="14.25" customHeight="1">
      <c r="A3758" s="100">
        <v>4491.0</v>
      </c>
      <c r="B3758" s="100" t="s">
        <v>42514</v>
      </c>
      <c r="C3758" s="100" t="s">
        <v>35791</v>
      </c>
      <c r="D3758" s="100" t="s">
        <v>35741</v>
      </c>
      <c r="E3758" s="103" t="s">
        <v>39724</v>
      </c>
    </row>
    <row r="3759" ht="14.25" customHeight="1">
      <c r="A3759" s="100">
        <v>2745.0</v>
      </c>
      <c r="B3759" s="100" t="s">
        <v>42515</v>
      </c>
      <c r="C3759" s="100" t="s">
        <v>35791</v>
      </c>
      <c r="D3759" s="100" t="s">
        <v>35767</v>
      </c>
      <c r="E3759" s="103" t="s">
        <v>42516</v>
      </c>
    </row>
    <row r="3760" ht="14.25" customHeight="1">
      <c r="A3760" s="100">
        <v>14439.0</v>
      </c>
      <c r="B3760" s="100" t="s">
        <v>42517</v>
      </c>
      <c r="C3760" s="100" t="s">
        <v>35791</v>
      </c>
      <c r="D3760" s="100" t="s">
        <v>35767</v>
      </c>
      <c r="E3760" s="103" t="s">
        <v>37067</v>
      </c>
    </row>
    <row r="3761" ht="14.25" customHeight="1">
      <c r="A3761" s="100">
        <v>26022.0</v>
      </c>
      <c r="B3761" s="100" t="s">
        <v>42518</v>
      </c>
      <c r="C3761" s="100" t="s">
        <v>35740</v>
      </c>
      <c r="D3761" s="100" t="s">
        <v>35741</v>
      </c>
      <c r="E3761" s="103" t="s">
        <v>42519</v>
      </c>
    </row>
    <row r="3762" ht="14.25" customHeight="1">
      <c r="A3762" s="100">
        <v>421.0</v>
      </c>
      <c r="B3762" s="100" t="s">
        <v>42520</v>
      </c>
      <c r="C3762" s="100" t="s">
        <v>35740</v>
      </c>
      <c r="D3762" s="100" t="s">
        <v>35767</v>
      </c>
      <c r="E3762" s="103" t="s">
        <v>42521</v>
      </c>
    </row>
    <row r="3763" ht="14.25" customHeight="1">
      <c r="A3763" s="100">
        <v>12362.0</v>
      </c>
      <c r="B3763" s="100" t="s">
        <v>42522</v>
      </c>
      <c r="C3763" s="100" t="s">
        <v>35740</v>
      </c>
      <c r="D3763" s="100" t="s">
        <v>35767</v>
      </c>
      <c r="E3763" s="103" t="s">
        <v>42523</v>
      </c>
    </row>
    <row r="3764" ht="14.25" customHeight="1">
      <c r="A3764" s="100">
        <v>14148.0</v>
      </c>
      <c r="B3764" s="100" t="s">
        <v>42524</v>
      </c>
      <c r="C3764" s="100" t="s">
        <v>35740</v>
      </c>
      <c r="D3764" s="100" t="s">
        <v>35741</v>
      </c>
      <c r="E3764" s="103" t="s">
        <v>35842</v>
      </c>
    </row>
    <row r="3765" ht="14.25" customHeight="1">
      <c r="A3765" s="100">
        <v>4341.0</v>
      </c>
      <c r="B3765" s="100" t="s">
        <v>42525</v>
      </c>
      <c r="C3765" s="100" t="s">
        <v>35740</v>
      </c>
      <c r="D3765" s="100" t="s">
        <v>35741</v>
      </c>
      <c r="E3765" s="103" t="s">
        <v>35826</v>
      </c>
    </row>
    <row r="3766" ht="14.25" customHeight="1">
      <c r="A3766" s="100">
        <v>4337.0</v>
      </c>
      <c r="B3766" s="100" t="s">
        <v>42526</v>
      </c>
      <c r="C3766" s="100" t="s">
        <v>35740</v>
      </c>
      <c r="D3766" s="100" t="s">
        <v>35741</v>
      </c>
      <c r="E3766" s="103" t="s">
        <v>42494</v>
      </c>
    </row>
    <row r="3767" ht="14.25" customHeight="1">
      <c r="A3767" s="100">
        <v>4339.0</v>
      </c>
      <c r="B3767" s="100" t="s">
        <v>42527</v>
      </c>
      <c r="C3767" s="100" t="s">
        <v>35740</v>
      </c>
      <c r="D3767" s="100" t="s">
        <v>35741</v>
      </c>
      <c r="E3767" s="103" t="s">
        <v>35861</v>
      </c>
    </row>
    <row r="3768" ht="14.25" customHeight="1">
      <c r="A3768" s="100">
        <v>39997.0</v>
      </c>
      <c r="B3768" s="100" t="s">
        <v>42528</v>
      </c>
      <c r="C3768" s="100" t="s">
        <v>35740</v>
      </c>
      <c r="D3768" s="100" t="s">
        <v>35741</v>
      </c>
      <c r="E3768" s="103" t="s">
        <v>42529</v>
      </c>
    </row>
    <row r="3769" ht="14.25" customHeight="1">
      <c r="A3769" s="100">
        <v>11971.0</v>
      </c>
      <c r="B3769" s="100" t="s">
        <v>42530</v>
      </c>
      <c r="C3769" s="100" t="s">
        <v>35740</v>
      </c>
      <c r="D3769" s="100" t="s">
        <v>35741</v>
      </c>
      <c r="E3769" s="103" t="s">
        <v>35849</v>
      </c>
    </row>
    <row r="3770" ht="14.25" customHeight="1">
      <c r="A3770" s="100">
        <v>4342.0</v>
      </c>
      <c r="B3770" s="100" t="s">
        <v>42531</v>
      </c>
      <c r="C3770" s="100" t="s">
        <v>35740</v>
      </c>
      <c r="D3770" s="100" t="s">
        <v>35741</v>
      </c>
      <c r="E3770" s="103" t="s">
        <v>36987</v>
      </c>
    </row>
    <row r="3771" ht="14.25" customHeight="1">
      <c r="A3771" s="100">
        <v>4330.0</v>
      </c>
      <c r="B3771" s="100" t="s">
        <v>42532</v>
      </c>
      <c r="C3771" s="100" t="s">
        <v>35740</v>
      </c>
      <c r="D3771" s="100" t="s">
        <v>35741</v>
      </c>
      <c r="E3771" s="103" t="s">
        <v>42050</v>
      </c>
    </row>
    <row r="3772" ht="14.25" customHeight="1">
      <c r="A3772" s="100">
        <v>4340.0</v>
      </c>
      <c r="B3772" s="100" t="s">
        <v>42533</v>
      </c>
      <c r="C3772" s="100" t="s">
        <v>35740</v>
      </c>
      <c r="D3772" s="100" t="s">
        <v>35741</v>
      </c>
      <c r="E3772" s="103" t="s">
        <v>42534</v>
      </c>
    </row>
    <row r="3773" ht="14.25" customHeight="1">
      <c r="A3773" s="100">
        <v>5088.0</v>
      </c>
      <c r="B3773" s="100" t="s">
        <v>42535</v>
      </c>
      <c r="C3773" s="100" t="s">
        <v>35740</v>
      </c>
      <c r="D3773" s="100" t="s">
        <v>35741</v>
      </c>
      <c r="E3773" s="103" t="s">
        <v>36088</v>
      </c>
    </row>
    <row r="3774" ht="14.25" customHeight="1">
      <c r="A3774" s="100">
        <v>11154.0</v>
      </c>
      <c r="B3774" s="100" t="s">
        <v>42536</v>
      </c>
      <c r="C3774" s="100" t="s">
        <v>35740</v>
      </c>
      <c r="D3774" s="100" t="s">
        <v>35767</v>
      </c>
      <c r="E3774" s="103" t="s">
        <v>42537</v>
      </c>
    </row>
    <row r="3775" ht="14.25" customHeight="1">
      <c r="A3775" s="100">
        <v>4989.0</v>
      </c>
      <c r="B3775" s="100" t="s">
        <v>42538</v>
      </c>
      <c r="C3775" s="100" t="s">
        <v>35740</v>
      </c>
      <c r="D3775" s="100" t="s">
        <v>35741</v>
      </c>
      <c r="E3775" s="103" t="s">
        <v>42539</v>
      </c>
    </row>
    <row r="3776" ht="14.25" customHeight="1">
      <c r="A3776" s="100">
        <v>4982.0</v>
      </c>
      <c r="B3776" s="100" t="s">
        <v>42540</v>
      </c>
      <c r="C3776" s="100" t="s">
        <v>35740</v>
      </c>
      <c r="D3776" s="100" t="s">
        <v>35741</v>
      </c>
      <c r="E3776" s="103" t="s">
        <v>39367</v>
      </c>
    </row>
    <row r="3777" ht="14.25" customHeight="1">
      <c r="A3777" s="100">
        <v>4962.0</v>
      </c>
      <c r="B3777" s="100" t="s">
        <v>42541</v>
      </c>
      <c r="C3777" s="100" t="s">
        <v>35740</v>
      </c>
      <c r="D3777" s="100" t="s">
        <v>35741</v>
      </c>
      <c r="E3777" s="103" t="s">
        <v>42542</v>
      </c>
    </row>
    <row r="3778" ht="14.25" customHeight="1">
      <c r="A3778" s="100">
        <v>4981.0</v>
      </c>
      <c r="B3778" s="100" t="s">
        <v>42543</v>
      </c>
      <c r="C3778" s="100" t="s">
        <v>35740</v>
      </c>
      <c r="D3778" s="100" t="s">
        <v>35737</v>
      </c>
      <c r="E3778" s="103" t="s">
        <v>42544</v>
      </c>
    </row>
    <row r="3779" ht="14.25" customHeight="1">
      <c r="A3779" s="100">
        <v>4964.0</v>
      </c>
      <c r="B3779" s="100" t="s">
        <v>42545</v>
      </c>
      <c r="C3779" s="100" t="s">
        <v>35740</v>
      </c>
      <c r="D3779" s="100" t="s">
        <v>35741</v>
      </c>
      <c r="E3779" s="103" t="s">
        <v>42016</v>
      </c>
    </row>
    <row r="3780" ht="14.25" customHeight="1">
      <c r="A3780" s="100">
        <v>4992.0</v>
      </c>
      <c r="B3780" s="100" t="s">
        <v>42546</v>
      </c>
      <c r="C3780" s="100" t="s">
        <v>35740</v>
      </c>
      <c r="D3780" s="100" t="s">
        <v>35741</v>
      </c>
      <c r="E3780" s="103" t="s">
        <v>42547</v>
      </c>
    </row>
    <row r="3781" ht="14.25" customHeight="1">
      <c r="A3781" s="100">
        <v>4987.0</v>
      </c>
      <c r="B3781" s="100" t="s">
        <v>42548</v>
      </c>
      <c r="C3781" s="100" t="s">
        <v>35740</v>
      </c>
      <c r="D3781" s="100" t="s">
        <v>35741</v>
      </c>
      <c r="E3781" s="103" t="s">
        <v>42549</v>
      </c>
    </row>
    <row r="3782" ht="14.25" customHeight="1">
      <c r="A3782" s="100">
        <v>39021.0</v>
      </c>
      <c r="B3782" s="100" t="s">
        <v>42550</v>
      </c>
      <c r="C3782" s="100" t="s">
        <v>35740</v>
      </c>
      <c r="D3782" s="100" t="s">
        <v>35767</v>
      </c>
      <c r="E3782" s="103" t="s">
        <v>42551</v>
      </c>
    </row>
    <row r="3783" ht="14.25" customHeight="1">
      <c r="A3783" s="100">
        <v>39022.0</v>
      </c>
      <c r="B3783" s="100" t="s">
        <v>42552</v>
      </c>
      <c r="C3783" s="100" t="s">
        <v>35740</v>
      </c>
      <c r="D3783" s="100" t="s">
        <v>35767</v>
      </c>
      <c r="E3783" s="103" t="s">
        <v>42553</v>
      </c>
    </row>
    <row r="3784" ht="14.25" customHeight="1">
      <c r="A3784" s="100">
        <v>39024.0</v>
      </c>
      <c r="B3784" s="100" t="s">
        <v>42554</v>
      </c>
      <c r="C3784" s="100" t="s">
        <v>35740</v>
      </c>
      <c r="D3784" s="100" t="s">
        <v>35741</v>
      </c>
      <c r="E3784" s="103" t="s">
        <v>42555</v>
      </c>
    </row>
    <row r="3785" ht="14.25" customHeight="1">
      <c r="A3785" s="100">
        <v>4914.0</v>
      </c>
      <c r="B3785" s="100" t="s">
        <v>42556</v>
      </c>
      <c r="C3785" s="100" t="s">
        <v>35736</v>
      </c>
      <c r="D3785" s="100" t="s">
        <v>35741</v>
      </c>
      <c r="E3785" s="103" t="s">
        <v>42557</v>
      </c>
    </row>
    <row r="3786" ht="14.25" customHeight="1">
      <c r="A3786" s="100">
        <v>4917.0</v>
      </c>
      <c r="B3786" s="100" t="s">
        <v>42558</v>
      </c>
      <c r="C3786" s="100" t="s">
        <v>35736</v>
      </c>
      <c r="D3786" s="100" t="s">
        <v>35737</v>
      </c>
      <c r="E3786" s="103" t="s">
        <v>42559</v>
      </c>
    </row>
    <row r="3787" ht="14.25" customHeight="1">
      <c r="A3787" s="100">
        <v>39025.0</v>
      </c>
      <c r="B3787" s="100" t="s">
        <v>42560</v>
      </c>
      <c r="C3787" s="100" t="s">
        <v>35740</v>
      </c>
      <c r="D3787" s="100" t="s">
        <v>35741</v>
      </c>
      <c r="E3787" s="103" t="s">
        <v>42561</v>
      </c>
    </row>
    <row r="3788" ht="14.25" customHeight="1">
      <c r="A3788" s="100">
        <v>4930.0</v>
      </c>
      <c r="B3788" s="100" t="s">
        <v>42562</v>
      </c>
      <c r="C3788" s="100" t="s">
        <v>35736</v>
      </c>
      <c r="D3788" s="100" t="s">
        <v>35767</v>
      </c>
      <c r="E3788" s="103" t="s">
        <v>42563</v>
      </c>
    </row>
    <row r="3789" ht="14.25" customHeight="1">
      <c r="A3789" s="100">
        <v>4922.0</v>
      </c>
      <c r="B3789" s="100" t="s">
        <v>42564</v>
      </c>
      <c r="C3789" s="100" t="s">
        <v>35736</v>
      </c>
      <c r="D3789" s="100" t="s">
        <v>35741</v>
      </c>
      <c r="E3789" s="103" t="s">
        <v>42565</v>
      </c>
    </row>
    <row r="3790" ht="14.25" customHeight="1">
      <c r="A3790" s="100">
        <v>4911.0</v>
      </c>
      <c r="B3790" s="100" t="s">
        <v>42566</v>
      </c>
      <c r="C3790" s="100" t="s">
        <v>35736</v>
      </c>
      <c r="D3790" s="100" t="s">
        <v>35741</v>
      </c>
      <c r="E3790" s="103" t="s">
        <v>42567</v>
      </c>
    </row>
    <row r="3791" ht="14.25" customHeight="1">
      <c r="A3791" s="100">
        <v>37518.0</v>
      </c>
      <c r="B3791" s="100" t="s">
        <v>42568</v>
      </c>
      <c r="C3791" s="100" t="s">
        <v>35736</v>
      </c>
      <c r="D3791" s="100" t="s">
        <v>35741</v>
      </c>
      <c r="E3791" s="103" t="s">
        <v>42569</v>
      </c>
    </row>
    <row r="3792" ht="14.25" customHeight="1">
      <c r="A3792" s="100">
        <v>4910.0</v>
      </c>
      <c r="B3792" s="100" t="s">
        <v>42570</v>
      </c>
      <c r="C3792" s="100" t="s">
        <v>35736</v>
      </c>
      <c r="D3792" s="100" t="s">
        <v>35741</v>
      </c>
      <c r="E3792" s="103" t="s">
        <v>42571</v>
      </c>
    </row>
    <row r="3793" ht="14.25" customHeight="1">
      <c r="A3793" s="100">
        <v>4943.0</v>
      </c>
      <c r="B3793" s="100" t="s">
        <v>42572</v>
      </c>
      <c r="C3793" s="100" t="s">
        <v>35736</v>
      </c>
      <c r="D3793" s="100" t="s">
        <v>35741</v>
      </c>
      <c r="E3793" s="103" t="s">
        <v>42573</v>
      </c>
    </row>
    <row r="3794" ht="14.25" customHeight="1">
      <c r="A3794" s="100">
        <v>5002.0</v>
      </c>
      <c r="B3794" s="100" t="s">
        <v>42574</v>
      </c>
      <c r="C3794" s="100" t="s">
        <v>35736</v>
      </c>
      <c r="D3794" s="100" t="s">
        <v>35741</v>
      </c>
      <c r="E3794" s="103" t="s">
        <v>42575</v>
      </c>
    </row>
    <row r="3795" ht="14.25" customHeight="1">
      <c r="A3795" s="100">
        <v>4977.0</v>
      </c>
      <c r="B3795" s="100" t="s">
        <v>42576</v>
      </c>
      <c r="C3795" s="100" t="s">
        <v>35736</v>
      </c>
      <c r="D3795" s="100" t="s">
        <v>35741</v>
      </c>
      <c r="E3795" s="103" t="s">
        <v>42577</v>
      </c>
    </row>
    <row r="3796" ht="14.25" customHeight="1">
      <c r="A3796" s="100">
        <v>5028.0</v>
      </c>
      <c r="B3796" s="100" t="s">
        <v>42578</v>
      </c>
      <c r="C3796" s="100" t="s">
        <v>35736</v>
      </c>
      <c r="D3796" s="100" t="s">
        <v>35741</v>
      </c>
      <c r="E3796" s="103" t="s">
        <v>42579</v>
      </c>
    </row>
    <row r="3797" ht="14.25" customHeight="1">
      <c r="A3797" s="100">
        <v>4998.0</v>
      </c>
      <c r="B3797" s="100" t="s">
        <v>42580</v>
      </c>
      <c r="C3797" s="100" t="s">
        <v>35736</v>
      </c>
      <c r="D3797" s="100" t="s">
        <v>35741</v>
      </c>
      <c r="E3797" s="103" t="s">
        <v>42581</v>
      </c>
    </row>
    <row r="3798" ht="14.25" customHeight="1">
      <c r="A3798" s="100">
        <v>4969.0</v>
      </c>
      <c r="B3798" s="100" t="s">
        <v>42582</v>
      </c>
      <c r="C3798" s="100" t="s">
        <v>35736</v>
      </c>
      <c r="D3798" s="100" t="s">
        <v>35737</v>
      </c>
      <c r="E3798" s="103" t="s">
        <v>42583</v>
      </c>
    </row>
    <row r="3799" ht="14.25" customHeight="1">
      <c r="A3799" s="100">
        <v>11364.0</v>
      </c>
      <c r="B3799" s="100" t="s">
        <v>42584</v>
      </c>
      <c r="C3799" s="100" t="s">
        <v>35740</v>
      </c>
      <c r="D3799" s="100" t="s">
        <v>35741</v>
      </c>
      <c r="E3799" s="103" t="s">
        <v>42585</v>
      </c>
    </row>
    <row r="3800" ht="14.25" customHeight="1">
      <c r="A3800" s="100">
        <v>11365.0</v>
      </c>
      <c r="B3800" s="100" t="s">
        <v>42586</v>
      </c>
      <c r="C3800" s="100" t="s">
        <v>35740</v>
      </c>
      <c r="D3800" s="100" t="s">
        <v>35741</v>
      </c>
      <c r="E3800" s="103" t="s">
        <v>42587</v>
      </c>
    </row>
    <row r="3801" ht="14.25" customHeight="1">
      <c r="A3801" s="100">
        <v>11366.0</v>
      </c>
      <c r="B3801" s="100" t="s">
        <v>42588</v>
      </c>
      <c r="C3801" s="100" t="s">
        <v>35740</v>
      </c>
      <c r="D3801" s="100" t="s">
        <v>35741</v>
      </c>
      <c r="E3801" s="103" t="s">
        <v>42589</v>
      </c>
    </row>
    <row r="3802" ht="14.25" customHeight="1">
      <c r="A3802" s="100">
        <v>43777.0</v>
      </c>
      <c r="B3802" s="100" t="s">
        <v>42590</v>
      </c>
      <c r="C3802" s="100" t="s">
        <v>35740</v>
      </c>
      <c r="D3802" s="100" t="s">
        <v>35741</v>
      </c>
      <c r="E3802" s="103" t="s">
        <v>42591</v>
      </c>
    </row>
    <row r="3803" ht="14.25" customHeight="1">
      <c r="A3803" s="100">
        <v>20322.0</v>
      </c>
      <c r="B3803" s="100" t="s">
        <v>42592</v>
      </c>
      <c r="C3803" s="100" t="s">
        <v>35740</v>
      </c>
      <c r="D3803" s="100" t="s">
        <v>35741</v>
      </c>
      <c r="E3803" s="103" t="s">
        <v>42593</v>
      </c>
    </row>
    <row r="3804" ht="14.25" customHeight="1">
      <c r="A3804" s="100">
        <v>10553.0</v>
      </c>
      <c r="B3804" s="100" t="s">
        <v>42594</v>
      </c>
      <c r="C3804" s="100" t="s">
        <v>35740</v>
      </c>
      <c r="D3804" s="100" t="s">
        <v>35741</v>
      </c>
      <c r="E3804" s="103" t="s">
        <v>42595</v>
      </c>
    </row>
    <row r="3805" ht="14.25" customHeight="1">
      <c r="A3805" s="100">
        <v>5020.0</v>
      </c>
      <c r="B3805" s="100" t="s">
        <v>42596</v>
      </c>
      <c r="C3805" s="100" t="s">
        <v>35740</v>
      </c>
      <c r="D3805" s="100" t="s">
        <v>35741</v>
      </c>
      <c r="E3805" s="103" t="s">
        <v>42597</v>
      </c>
    </row>
    <row r="3806" ht="14.25" customHeight="1">
      <c r="A3806" s="100">
        <v>10554.0</v>
      </c>
      <c r="B3806" s="100" t="s">
        <v>42598</v>
      </c>
      <c r="C3806" s="100" t="s">
        <v>35740</v>
      </c>
      <c r="D3806" s="100" t="s">
        <v>35741</v>
      </c>
      <c r="E3806" s="103" t="s">
        <v>42599</v>
      </c>
    </row>
    <row r="3807" ht="14.25" customHeight="1">
      <c r="A3807" s="100">
        <v>10555.0</v>
      </c>
      <c r="B3807" s="100" t="s">
        <v>42600</v>
      </c>
      <c r="C3807" s="100" t="s">
        <v>35740</v>
      </c>
      <c r="D3807" s="100" t="s">
        <v>35741</v>
      </c>
      <c r="E3807" s="103" t="s">
        <v>42601</v>
      </c>
    </row>
    <row r="3808" ht="14.25" customHeight="1">
      <c r="A3808" s="100">
        <v>10556.0</v>
      </c>
      <c r="B3808" s="100" t="s">
        <v>42602</v>
      </c>
      <c r="C3808" s="100" t="s">
        <v>35740</v>
      </c>
      <c r="D3808" s="100" t="s">
        <v>35741</v>
      </c>
      <c r="E3808" s="103" t="s">
        <v>42603</v>
      </c>
    </row>
    <row r="3809" ht="14.25" customHeight="1">
      <c r="A3809" s="100">
        <v>39502.0</v>
      </c>
      <c r="B3809" s="100" t="s">
        <v>42604</v>
      </c>
      <c r="C3809" s="100" t="s">
        <v>35740</v>
      </c>
      <c r="D3809" s="100" t="s">
        <v>35741</v>
      </c>
      <c r="E3809" s="103" t="s">
        <v>42605</v>
      </c>
    </row>
    <row r="3810" ht="14.25" customHeight="1">
      <c r="A3810" s="100">
        <v>39504.0</v>
      </c>
      <c r="B3810" s="100" t="s">
        <v>42606</v>
      </c>
      <c r="C3810" s="100" t="s">
        <v>35740</v>
      </c>
      <c r="D3810" s="100" t="s">
        <v>35741</v>
      </c>
      <c r="E3810" s="103" t="s">
        <v>42607</v>
      </c>
    </row>
    <row r="3811" ht="14.25" customHeight="1">
      <c r="A3811" s="100">
        <v>39503.0</v>
      </c>
      <c r="B3811" s="100" t="s">
        <v>42608</v>
      </c>
      <c r="C3811" s="100" t="s">
        <v>35740</v>
      </c>
      <c r="D3811" s="100" t="s">
        <v>35741</v>
      </c>
      <c r="E3811" s="103" t="s">
        <v>42609</v>
      </c>
    </row>
    <row r="3812" ht="14.25" customHeight="1">
      <c r="A3812" s="100">
        <v>39505.0</v>
      </c>
      <c r="B3812" s="100" t="s">
        <v>42610</v>
      </c>
      <c r="C3812" s="100" t="s">
        <v>35740</v>
      </c>
      <c r="D3812" s="100" t="s">
        <v>35741</v>
      </c>
      <c r="E3812" s="103" t="s">
        <v>42611</v>
      </c>
    </row>
    <row r="3813" ht="14.25" customHeight="1">
      <c r="A3813" s="100">
        <v>25969.0</v>
      </c>
      <c r="B3813" s="100" t="s">
        <v>42612</v>
      </c>
      <c r="C3813" s="100" t="s">
        <v>35740</v>
      </c>
      <c r="D3813" s="100" t="s">
        <v>35767</v>
      </c>
      <c r="E3813" s="103" t="s">
        <v>42613</v>
      </c>
    </row>
    <row r="3814" ht="14.25" customHeight="1">
      <c r="A3814" s="100">
        <v>4944.0</v>
      </c>
      <c r="B3814" s="100" t="s">
        <v>42614</v>
      </c>
      <c r="C3814" s="100" t="s">
        <v>35736</v>
      </c>
      <c r="D3814" s="100" t="s">
        <v>35741</v>
      </c>
      <c r="E3814" s="103" t="s">
        <v>42615</v>
      </c>
    </row>
    <row r="3815" ht="14.25" customHeight="1">
      <c r="A3815" s="100">
        <v>21102.0</v>
      </c>
      <c r="B3815" s="100" t="s">
        <v>42616</v>
      </c>
      <c r="C3815" s="100" t="s">
        <v>35740</v>
      </c>
      <c r="D3815" s="100" t="s">
        <v>35741</v>
      </c>
      <c r="E3815" s="103" t="s">
        <v>42617</v>
      </c>
    </row>
    <row r="3816" ht="14.25" customHeight="1">
      <c r="A3816" s="100">
        <v>21101.0</v>
      </c>
      <c r="B3816" s="100" t="s">
        <v>42618</v>
      </c>
      <c r="C3816" s="100" t="s">
        <v>35740</v>
      </c>
      <c r="D3816" s="100" t="s">
        <v>35741</v>
      </c>
      <c r="E3816" s="103" t="s">
        <v>42619</v>
      </c>
    </row>
    <row r="3817" ht="14.25" customHeight="1">
      <c r="A3817" s="100">
        <v>34713.0</v>
      </c>
      <c r="B3817" s="100" t="s">
        <v>42620</v>
      </c>
      <c r="C3817" s="100" t="s">
        <v>35736</v>
      </c>
      <c r="D3817" s="100" t="s">
        <v>35741</v>
      </c>
      <c r="E3817" s="103" t="s">
        <v>42621</v>
      </c>
    </row>
    <row r="3818" ht="14.25" customHeight="1">
      <c r="A3818" s="100">
        <v>4947.0</v>
      </c>
      <c r="B3818" s="100" t="s">
        <v>42622</v>
      </c>
      <c r="C3818" s="100" t="s">
        <v>35736</v>
      </c>
      <c r="D3818" s="100" t="s">
        <v>35767</v>
      </c>
      <c r="E3818" s="103" t="s">
        <v>42623</v>
      </c>
    </row>
    <row r="3819" ht="14.25" customHeight="1">
      <c r="A3819" s="100">
        <v>37563.0</v>
      </c>
      <c r="B3819" s="100" t="s">
        <v>42624</v>
      </c>
      <c r="C3819" s="100" t="s">
        <v>35736</v>
      </c>
      <c r="D3819" s="100" t="s">
        <v>35767</v>
      </c>
      <c r="E3819" s="103" t="s">
        <v>42625</v>
      </c>
    </row>
    <row r="3820" ht="14.25" customHeight="1">
      <c r="A3820" s="100">
        <v>4948.0</v>
      </c>
      <c r="B3820" s="100" t="s">
        <v>42626</v>
      </c>
      <c r="C3820" s="100" t="s">
        <v>35736</v>
      </c>
      <c r="D3820" s="100" t="s">
        <v>35767</v>
      </c>
      <c r="E3820" s="103" t="s">
        <v>42627</v>
      </c>
    </row>
    <row r="3821" ht="14.25" customHeight="1">
      <c r="A3821" s="100">
        <v>37561.0</v>
      </c>
      <c r="B3821" s="100" t="s">
        <v>42628</v>
      </c>
      <c r="C3821" s="100" t="s">
        <v>35736</v>
      </c>
      <c r="D3821" s="100" t="s">
        <v>35767</v>
      </c>
      <c r="E3821" s="103" t="s">
        <v>42629</v>
      </c>
    </row>
    <row r="3822" ht="14.25" customHeight="1">
      <c r="A3822" s="100">
        <v>37562.0</v>
      </c>
      <c r="B3822" s="100" t="s">
        <v>42630</v>
      </c>
      <c r="C3822" s="100" t="s">
        <v>35736</v>
      </c>
      <c r="D3822" s="100" t="s">
        <v>35767</v>
      </c>
      <c r="E3822" s="103" t="s">
        <v>42631</v>
      </c>
    </row>
    <row r="3823" ht="14.25" customHeight="1">
      <c r="A3823" s="100">
        <v>37585.0</v>
      </c>
      <c r="B3823" s="100" t="s">
        <v>42632</v>
      </c>
      <c r="C3823" s="100" t="s">
        <v>35740</v>
      </c>
      <c r="D3823" s="100" t="s">
        <v>35741</v>
      </c>
      <c r="E3823" s="103" t="s">
        <v>42633</v>
      </c>
    </row>
    <row r="3824" ht="14.25" customHeight="1">
      <c r="A3824" s="100">
        <v>14164.0</v>
      </c>
      <c r="B3824" s="100" t="s">
        <v>42634</v>
      </c>
      <c r="C3824" s="100" t="s">
        <v>35740</v>
      </c>
      <c r="D3824" s="100" t="s">
        <v>35767</v>
      </c>
      <c r="E3824" s="103" t="s">
        <v>42635</v>
      </c>
    </row>
    <row r="3825" ht="14.25" customHeight="1">
      <c r="A3825" s="100">
        <v>14163.0</v>
      </c>
      <c r="B3825" s="100" t="s">
        <v>42636</v>
      </c>
      <c r="C3825" s="100" t="s">
        <v>35740</v>
      </c>
      <c r="D3825" s="100" t="s">
        <v>35767</v>
      </c>
      <c r="E3825" s="103" t="s">
        <v>42637</v>
      </c>
    </row>
    <row r="3826" ht="14.25" customHeight="1">
      <c r="A3826" s="100">
        <v>5051.0</v>
      </c>
      <c r="B3826" s="100" t="s">
        <v>42638</v>
      </c>
      <c r="C3826" s="100" t="s">
        <v>35740</v>
      </c>
      <c r="D3826" s="100" t="s">
        <v>35767</v>
      </c>
      <c r="E3826" s="103" t="s">
        <v>42639</v>
      </c>
    </row>
    <row r="3827" ht="14.25" customHeight="1">
      <c r="A3827" s="100">
        <v>14162.0</v>
      </c>
      <c r="B3827" s="100" t="s">
        <v>42640</v>
      </c>
      <c r="C3827" s="100" t="s">
        <v>35740</v>
      </c>
      <c r="D3827" s="100" t="s">
        <v>35767</v>
      </c>
      <c r="E3827" s="103" t="s">
        <v>42641</v>
      </c>
    </row>
    <row r="3828" ht="14.25" customHeight="1">
      <c r="A3828" s="100">
        <v>5052.0</v>
      </c>
      <c r="B3828" s="100" t="s">
        <v>42642</v>
      </c>
      <c r="C3828" s="100" t="s">
        <v>35740</v>
      </c>
      <c r="D3828" s="100" t="s">
        <v>35767</v>
      </c>
      <c r="E3828" s="103" t="s">
        <v>42643</v>
      </c>
    </row>
    <row r="3829" ht="14.25" customHeight="1">
      <c r="A3829" s="100">
        <v>14166.0</v>
      </c>
      <c r="B3829" s="100" t="s">
        <v>42644</v>
      </c>
      <c r="C3829" s="100" t="s">
        <v>35740</v>
      </c>
      <c r="D3829" s="100" t="s">
        <v>35767</v>
      </c>
      <c r="E3829" s="103" t="s">
        <v>42645</v>
      </c>
    </row>
    <row r="3830" ht="14.25" customHeight="1">
      <c r="A3830" s="100">
        <v>14165.0</v>
      </c>
      <c r="B3830" s="100" t="s">
        <v>42646</v>
      </c>
      <c r="C3830" s="100" t="s">
        <v>35740</v>
      </c>
      <c r="D3830" s="100" t="s">
        <v>35767</v>
      </c>
      <c r="E3830" s="103" t="s">
        <v>42647</v>
      </c>
    </row>
    <row r="3831" ht="14.25" customHeight="1">
      <c r="A3831" s="100">
        <v>5050.0</v>
      </c>
      <c r="B3831" s="100" t="s">
        <v>42648</v>
      </c>
      <c r="C3831" s="100" t="s">
        <v>35740</v>
      </c>
      <c r="D3831" s="100" t="s">
        <v>35767</v>
      </c>
      <c r="E3831" s="103" t="s">
        <v>42649</v>
      </c>
    </row>
    <row r="3832" ht="14.25" customHeight="1">
      <c r="A3832" s="100">
        <v>12378.0</v>
      </c>
      <c r="B3832" s="100" t="s">
        <v>42650</v>
      </c>
      <c r="C3832" s="100" t="s">
        <v>35740</v>
      </c>
      <c r="D3832" s="100" t="s">
        <v>35767</v>
      </c>
      <c r="E3832" s="103" t="s">
        <v>42651</v>
      </c>
    </row>
    <row r="3833" ht="14.25" customHeight="1">
      <c r="A3833" s="100">
        <v>12366.0</v>
      </c>
      <c r="B3833" s="100" t="s">
        <v>42652</v>
      </c>
      <c r="C3833" s="100" t="s">
        <v>35740</v>
      </c>
      <c r="D3833" s="100" t="s">
        <v>35767</v>
      </c>
      <c r="E3833" s="103" t="s">
        <v>42653</v>
      </c>
    </row>
    <row r="3834" ht="14.25" customHeight="1">
      <c r="A3834" s="100">
        <v>5045.0</v>
      </c>
      <c r="B3834" s="100" t="s">
        <v>42654</v>
      </c>
      <c r="C3834" s="100" t="s">
        <v>35740</v>
      </c>
      <c r="D3834" s="100" t="s">
        <v>35767</v>
      </c>
      <c r="E3834" s="103" t="s">
        <v>42655</v>
      </c>
    </row>
    <row r="3835" ht="14.25" customHeight="1">
      <c r="A3835" s="100">
        <v>5044.0</v>
      </c>
      <c r="B3835" s="100" t="s">
        <v>42656</v>
      </c>
      <c r="C3835" s="100" t="s">
        <v>35740</v>
      </c>
      <c r="D3835" s="100" t="s">
        <v>35767</v>
      </c>
      <c r="E3835" s="103" t="s">
        <v>42657</v>
      </c>
    </row>
    <row r="3836" ht="14.25" customHeight="1">
      <c r="A3836" s="100">
        <v>5055.0</v>
      </c>
      <c r="B3836" s="100" t="s">
        <v>42658</v>
      </c>
      <c r="C3836" s="100" t="s">
        <v>35740</v>
      </c>
      <c r="D3836" s="100" t="s">
        <v>35767</v>
      </c>
      <c r="E3836" s="103" t="s">
        <v>42659</v>
      </c>
    </row>
    <row r="3837" ht="14.25" customHeight="1">
      <c r="A3837" s="100">
        <v>5053.0</v>
      </c>
      <c r="B3837" s="100" t="s">
        <v>42660</v>
      </c>
      <c r="C3837" s="100" t="s">
        <v>35740</v>
      </c>
      <c r="D3837" s="100" t="s">
        <v>35767</v>
      </c>
      <c r="E3837" s="103" t="s">
        <v>42661</v>
      </c>
    </row>
    <row r="3838" ht="14.25" customHeight="1">
      <c r="A3838" s="100">
        <v>5035.0</v>
      </c>
      <c r="B3838" s="100" t="s">
        <v>42662</v>
      </c>
      <c r="C3838" s="100" t="s">
        <v>35740</v>
      </c>
      <c r="D3838" s="100" t="s">
        <v>35767</v>
      </c>
      <c r="E3838" s="103" t="s">
        <v>42663</v>
      </c>
    </row>
    <row r="3839" ht="14.25" customHeight="1">
      <c r="A3839" s="100">
        <v>5036.0</v>
      </c>
      <c r="B3839" s="100" t="s">
        <v>42664</v>
      </c>
      <c r="C3839" s="100" t="s">
        <v>35740</v>
      </c>
      <c r="D3839" s="100" t="s">
        <v>35767</v>
      </c>
      <c r="E3839" s="103" t="s">
        <v>42665</v>
      </c>
    </row>
    <row r="3840" ht="14.25" customHeight="1">
      <c r="A3840" s="100">
        <v>5059.0</v>
      </c>
      <c r="B3840" s="100" t="s">
        <v>42666</v>
      </c>
      <c r="C3840" s="100" t="s">
        <v>35740</v>
      </c>
      <c r="D3840" s="100" t="s">
        <v>35767</v>
      </c>
      <c r="E3840" s="103" t="s">
        <v>42667</v>
      </c>
    </row>
    <row r="3841" ht="14.25" customHeight="1">
      <c r="A3841" s="100">
        <v>5034.0</v>
      </c>
      <c r="B3841" s="100" t="s">
        <v>42668</v>
      </c>
      <c r="C3841" s="100" t="s">
        <v>35740</v>
      </c>
      <c r="D3841" s="100" t="s">
        <v>35767</v>
      </c>
      <c r="E3841" s="103" t="s">
        <v>42669</v>
      </c>
    </row>
    <row r="3842" ht="14.25" customHeight="1">
      <c r="A3842" s="100">
        <v>5056.0</v>
      </c>
      <c r="B3842" s="100" t="s">
        <v>42670</v>
      </c>
      <c r="C3842" s="100" t="s">
        <v>35740</v>
      </c>
      <c r="D3842" s="100" t="s">
        <v>35767</v>
      </c>
      <c r="E3842" s="103" t="s">
        <v>42671</v>
      </c>
    </row>
    <row r="3843" ht="14.25" customHeight="1">
      <c r="A3843" s="100">
        <v>5057.0</v>
      </c>
      <c r="B3843" s="100" t="s">
        <v>42672</v>
      </c>
      <c r="C3843" s="100" t="s">
        <v>35740</v>
      </c>
      <c r="D3843" s="100" t="s">
        <v>35767</v>
      </c>
      <c r="E3843" s="103" t="s">
        <v>42673</v>
      </c>
    </row>
    <row r="3844" ht="14.25" customHeight="1">
      <c r="A3844" s="100">
        <v>5033.0</v>
      </c>
      <c r="B3844" s="100" t="s">
        <v>42674</v>
      </c>
      <c r="C3844" s="100" t="s">
        <v>35740</v>
      </c>
      <c r="D3844" s="100" t="s">
        <v>35767</v>
      </c>
      <c r="E3844" s="103" t="s">
        <v>42675</v>
      </c>
    </row>
    <row r="3845" ht="14.25" customHeight="1">
      <c r="A3845" s="100">
        <v>5038.0</v>
      </c>
      <c r="B3845" s="100" t="s">
        <v>42676</v>
      </c>
      <c r="C3845" s="100" t="s">
        <v>35740</v>
      </c>
      <c r="D3845" s="100" t="s">
        <v>35767</v>
      </c>
      <c r="E3845" s="103" t="s">
        <v>42677</v>
      </c>
    </row>
    <row r="3846" ht="14.25" customHeight="1">
      <c r="A3846" s="100">
        <v>12372.0</v>
      </c>
      <c r="B3846" s="100" t="s">
        <v>42678</v>
      </c>
      <c r="C3846" s="100" t="s">
        <v>35740</v>
      </c>
      <c r="D3846" s="100" t="s">
        <v>35767</v>
      </c>
      <c r="E3846" s="103" t="s">
        <v>42679</v>
      </c>
    </row>
    <row r="3847" ht="14.25" customHeight="1">
      <c r="A3847" s="100">
        <v>13339.0</v>
      </c>
      <c r="B3847" s="100" t="s">
        <v>42680</v>
      </c>
      <c r="C3847" s="100" t="s">
        <v>35740</v>
      </c>
      <c r="D3847" s="100" t="s">
        <v>35767</v>
      </c>
      <c r="E3847" s="103" t="s">
        <v>42681</v>
      </c>
    </row>
    <row r="3848" ht="14.25" customHeight="1">
      <c r="A3848" s="100">
        <v>12373.0</v>
      </c>
      <c r="B3848" s="100" t="s">
        <v>42682</v>
      </c>
      <c r="C3848" s="100" t="s">
        <v>35740</v>
      </c>
      <c r="D3848" s="100" t="s">
        <v>35767</v>
      </c>
      <c r="E3848" s="103" t="s">
        <v>42683</v>
      </c>
    </row>
    <row r="3849" ht="14.25" customHeight="1">
      <c r="A3849" s="100">
        <v>12388.0</v>
      </c>
      <c r="B3849" s="100" t="s">
        <v>42684</v>
      </c>
      <c r="C3849" s="100" t="s">
        <v>35740</v>
      </c>
      <c r="D3849" s="100" t="s">
        <v>35767</v>
      </c>
      <c r="E3849" s="103" t="s">
        <v>42685</v>
      </c>
    </row>
    <row r="3850" ht="14.25" customHeight="1">
      <c r="A3850" s="100">
        <v>34695.0</v>
      </c>
      <c r="B3850" s="100" t="s">
        <v>42686</v>
      </c>
      <c r="C3850" s="100" t="s">
        <v>35740</v>
      </c>
      <c r="D3850" s="100" t="s">
        <v>35767</v>
      </c>
      <c r="E3850" s="103" t="s">
        <v>42687</v>
      </c>
    </row>
    <row r="3851" ht="14.25" customHeight="1">
      <c r="A3851" s="100">
        <v>34692.0</v>
      </c>
      <c r="B3851" s="100" t="s">
        <v>42688</v>
      </c>
      <c r="C3851" s="100" t="s">
        <v>35740</v>
      </c>
      <c r="D3851" s="100" t="s">
        <v>35767</v>
      </c>
      <c r="E3851" s="103" t="s">
        <v>42689</v>
      </c>
    </row>
    <row r="3852" ht="14.25" customHeight="1">
      <c r="A3852" s="100">
        <v>2731.0</v>
      </c>
      <c r="B3852" s="100" t="s">
        <v>42690</v>
      </c>
      <c r="C3852" s="100" t="s">
        <v>35791</v>
      </c>
      <c r="D3852" s="100" t="s">
        <v>35767</v>
      </c>
      <c r="E3852" s="103" t="s">
        <v>42691</v>
      </c>
    </row>
    <row r="3853" ht="14.25" customHeight="1">
      <c r="A3853" s="100">
        <v>26028.0</v>
      </c>
      <c r="B3853" s="100" t="s">
        <v>42692</v>
      </c>
      <c r="C3853" s="100" t="s">
        <v>37945</v>
      </c>
      <c r="D3853" s="100" t="s">
        <v>35741</v>
      </c>
      <c r="E3853" s="103" t="s">
        <v>42693</v>
      </c>
    </row>
    <row r="3854" ht="14.25" customHeight="1">
      <c r="A3854" s="100">
        <v>11844.0</v>
      </c>
      <c r="B3854" s="100" t="s">
        <v>42694</v>
      </c>
      <c r="C3854" s="100" t="s">
        <v>35791</v>
      </c>
      <c r="D3854" s="100" t="s">
        <v>35741</v>
      </c>
      <c r="E3854" s="103" t="s">
        <v>42695</v>
      </c>
    </row>
    <row r="3855" ht="14.25" customHeight="1">
      <c r="A3855" s="100">
        <v>4465.0</v>
      </c>
      <c r="B3855" s="100" t="s">
        <v>42696</v>
      </c>
      <c r="C3855" s="100" t="s">
        <v>35791</v>
      </c>
      <c r="D3855" s="100" t="s">
        <v>35741</v>
      </c>
      <c r="E3855" s="103" t="s">
        <v>42697</v>
      </c>
    </row>
    <row r="3856" ht="14.25" customHeight="1">
      <c r="A3856" s="100">
        <v>35273.0</v>
      </c>
      <c r="B3856" s="100" t="s">
        <v>42698</v>
      </c>
      <c r="C3856" s="100" t="s">
        <v>35791</v>
      </c>
      <c r="D3856" s="100" t="s">
        <v>35741</v>
      </c>
      <c r="E3856" s="103" t="s">
        <v>42699</v>
      </c>
    </row>
    <row r="3857" ht="14.25" customHeight="1">
      <c r="A3857" s="100">
        <v>4470.0</v>
      </c>
      <c r="B3857" s="100" t="s">
        <v>42700</v>
      </c>
      <c r="C3857" s="100" t="s">
        <v>35791</v>
      </c>
      <c r="D3857" s="100" t="s">
        <v>35741</v>
      </c>
      <c r="E3857" s="103" t="s">
        <v>42701</v>
      </c>
    </row>
    <row r="3858" ht="14.25" customHeight="1">
      <c r="A3858" s="100">
        <v>20208.0</v>
      </c>
      <c r="B3858" s="100" t="s">
        <v>42702</v>
      </c>
      <c r="C3858" s="100" t="s">
        <v>35791</v>
      </c>
      <c r="D3858" s="100" t="s">
        <v>35741</v>
      </c>
      <c r="E3858" s="103" t="s">
        <v>42703</v>
      </c>
    </row>
    <row r="3859" ht="14.25" customHeight="1">
      <c r="A3859" s="100">
        <v>20204.0</v>
      </c>
      <c r="B3859" s="100" t="s">
        <v>42704</v>
      </c>
      <c r="C3859" s="100" t="s">
        <v>35791</v>
      </c>
      <c r="D3859" s="100" t="s">
        <v>35741</v>
      </c>
      <c r="E3859" s="103" t="s">
        <v>42705</v>
      </c>
    </row>
    <row r="3860" ht="14.25" customHeight="1">
      <c r="A3860" s="100">
        <v>4437.0</v>
      </c>
      <c r="B3860" s="100" t="s">
        <v>42706</v>
      </c>
      <c r="C3860" s="100" t="s">
        <v>35791</v>
      </c>
      <c r="D3860" s="100" t="s">
        <v>35741</v>
      </c>
      <c r="E3860" s="103" t="s">
        <v>42707</v>
      </c>
    </row>
    <row r="3861" ht="14.25" customHeight="1">
      <c r="A3861" s="100">
        <v>14580.0</v>
      </c>
      <c r="B3861" s="100" t="s">
        <v>42708</v>
      </c>
      <c r="C3861" s="100" t="s">
        <v>35791</v>
      </c>
      <c r="D3861" s="100" t="s">
        <v>35741</v>
      </c>
      <c r="E3861" s="103" t="s">
        <v>42707</v>
      </c>
    </row>
    <row r="3862" ht="14.25" customHeight="1">
      <c r="A3862" s="100">
        <v>40304.0</v>
      </c>
      <c r="B3862" s="100" t="s">
        <v>42709</v>
      </c>
      <c r="C3862" s="100" t="s">
        <v>35889</v>
      </c>
      <c r="D3862" s="100" t="s">
        <v>35741</v>
      </c>
      <c r="E3862" s="103" t="s">
        <v>36585</v>
      </c>
    </row>
    <row r="3863" ht="14.25" customHeight="1">
      <c r="A3863" s="100">
        <v>5065.0</v>
      </c>
      <c r="B3863" s="100" t="s">
        <v>42710</v>
      </c>
      <c r="C3863" s="100" t="s">
        <v>35889</v>
      </c>
      <c r="D3863" s="100" t="s">
        <v>35741</v>
      </c>
      <c r="E3863" s="103" t="s">
        <v>42711</v>
      </c>
    </row>
    <row r="3864" ht="14.25" customHeight="1">
      <c r="A3864" s="100">
        <v>5072.0</v>
      </c>
      <c r="B3864" s="100" t="s">
        <v>42712</v>
      </c>
      <c r="C3864" s="100" t="s">
        <v>35889</v>
      </c>
      <c r="D3864" s="100" t="s">
        <v>35741</v>
      </c>
      <c r="E3864" s="103" t="s">
        <v>42713</v>
      </c>
    </row>
    <row r="3865" ht="14.25" customHeight="1">
      <c r="A3865" s="100">
        <v>5066.0</v>
      </c>
      <c r="B3865" s="100" t="s">
        <v>42714</v>
      </c>
      <c r="C3865" s="100" t="s">
        <v>35889</v>
      </c>
      <c r="D3865" s="100" t="s">
        <v>35741</v>
      </c>
      <c r="E3865" s="103" t="s">
        <v>37644</v>
      </c>
    </row>
    <row r="3866" ht="14.25" customHeight="1">
      <c r="A3866" s="100">
        <v>5063.0</v>
      </c>
      <c r="B3866" s="100" t="s">
        <v>42715</v>
      </c>
      <c r="C3866" s="100" t="s">
        <v>35889</v>
      </c>
      <c r="D3866" s="100" t="s">
        <v>35741</v>
      </c>
      <c r="E3866" s="103" t="s">
        <v>42096</v>
      </c>
    </row>
    <row r="3867" ht="14.25" customHeight="1">
      <c r="A3867" s="100">
        <v>20247.0</v>
      </c>
      <c r="B3867" s="100" t="s">
        <v>42716</v>
      </c>
      <c r="C3867" s="100" t="s">
        <v>35889</v>
      </c>
      <c r="D3867" s="100" t="s">
        <v>35741</v>
      </c>
      <c r="E3867" s="103" t="s">
        <v>42717</v>
      </c>
    </row>
    <row r="3868" ht="14.25" customHeight="1">
      <c r="A3868" s="100">
        <v>5074.0</v>
      </c>
      <c r="B3868" s="100" t="s">
        <v>42718</v>
      </c>
      <c r="C3868" s="100" t="s">
        <v>35889</v>
      </c>
      <c r="D3868" s="100" t="s">
        <v>35741</v>
      </c>
      <c r="E3868" s="103" t="s">
        <v>42719</v>
      </c>
    </row>
    <row r="3869" ht="14.25" customHeight="1">
      <c r="A3869" s="100">
        <v>5067.0</v>
      </c>
      <c r="B3869" s="100" t="s">
        <v>42720</v>
      </c>
      <c r="C3869" s="100" t="s">
        <v>35889</v>
      </c>
      <c r="D3869" s="100" t="s">
        <v>35741</v>
      </c>
      <c r="E3869" s="103" t="s">
        <v>41340</v>
      </c>
    </row>
    <row r="3870" ht="14.25" customHeight="1">
      <c r="A3870" s="100">
        <v>5078.0</v>
      </c>
      <c r="B3870" s="100" t="s">
        <v>42721</v>
      </c>
      <c r="C3870" s="100" t="s">
        <v>35889</v>
      </c>
      <c r="D3870" s="100" t="s">
        <v>35741</v>
      </c>
      <c r="E3870" s="103" t="s">
        <v>40002</v>
      </c>
    </row>
    <row r="3871" ht="14.25" customHeight="1">
      <c r="A3871" s="100">
        <v>5068.0</v>
      </c>
      <c r="B3871" s="100" t="s">
        <v>42722</v>
      </c>
      <c r="C3871" s="100" t="s">
        <v>35889</v>
      </c>
      <c r="D3871" s="100" t="s">
        <v>35741</v>
      </c>
      <c r="E3871" s="103" t="s">
        <v>42723</v>
      </c>
    </row>
    <row r="3872" ht="14.25" customHeight="1">
      <c r="A3872" s="100">
        <v>5073.0</v>
      </c>
      <c r="B3872" s="100" t="s">
        <v>42724</v>
      </c>
      <c r="C3872" s="100" t="s">
        <v>35889</v>
      </c>
      <c r="D3872" s="100" t="s">
        <v>35741</v>
      </c>
      <c r="E3872" s="103" t="s">
        <v>42725</v>
      </c>
    </row>
    <row r="3873" ht="14.25" customHeight="1">
      <c r="A3873" s="100">
        <v>5069.0</v>
      </c>
      <c r="B3873" s="100" t="s">
        <v>42726</v>
      </c>
      <c r="C3873" s="100" t="s">
        <v>35889</v>
      </c>
      <c r="D3873" s="100" t="s">
        <v>35741</v>
      </c>
      <c r="E3873" s="103" t="s">
        <v>42725</v>
      </c>
    </row>
    <row r="3874" ht="14.25" customHeight="1">
      <c r="A3874" s="100">
        <v>5070.0</v>
      </c>
      <c r="B3874" s="100" t="s">
        <v>42727</v>
      </c>
      <c r="C3874" s="100" t="s">
        <v>35889</v>
      </c>
      <c r="D3874" s="100" t="s">
        <v>35741</v>
      </c>
      <c r="E3874" s="103" t="s">
        <v>42728</v>
      </c>
    </row>
    <row r="3875" ht="14.25" customHeight="1">
      <c r="A3875" s="100">
        <v>5071.0</v>
      </c>
      <c r="B3875" s="100" t="s">
        <v>42729</v>
      </c>
      <c r="C3875" s="100" t="s">
        <v>35889</v>
      </c>
      <c r="D3875" s="100" t="s">
        <v>35741</v>
      </c>
      <c r="E3875" s="103" t="s">
        <v>42723</v>
      </c>
    </row>
    <row r="3876" ht="14.25" customHeight="1">
      <c r="A3876" s="100">
        <v>5061.0</v>
      </c>
      <c r="B3876" s="100" t="s">
        <v>42730</v>
      </c>
      <c r="C3876" s="100" t="s">
        <v>35889</v>
      </c>
      <c r="D3876" s="100" t="s">
        <v>35737</v>
      </c>
      <c r="E3876" s="103" t="s">
        <v>42731</v>
      </c>
    </row>
    <row r="3877" ht="14.25" customHeight="1">
      <c r="A3877" s="100">
        <v>5075.0</v>
      </c>
      <c r="B3877" s="100" t="s">
        <v>42732</v>
      </c>
      <c r="C3877" s="100" t="s">
        <v>35889</v>
      </c>
      <c r="D3877" s="100" t="s">
        <v>35741</v>
      </c>
      <c r="E3877" s="103" t="s">
        <v>42723</v>
      </c>
    </row>
    <row r="3878" ht="14.25" customHeight="1">
      <c r="A3878" s="100">
        <v>39027.0</v>
      </c>
      <c r="B3878" s="100" t="s">
        <v>42733</v>
      </c>
      <c r="C3878" s="100" t="s">
        <v>35889</v>
      </c>
      <c r="D3878" s="100" t="s">
        <v>35741</v>
      </c>
      <c r="E3878" s="103" t="s">
        <v>42734</v>
      </c>
    </row>
    <row r="3879" ht="14.25" customHeight="1">
      <c r="A3879" s="100">
        <v>5062.0</v>
      </c>
      <c r="B3879" s="100" t="s">
        <v>42735</v>
      </c>
      <c r="C3879" s="100" t="s">
        <v>35889</v>
      </c>
      <c r="D3879" s="100" t="s">
        <v>35741</v>
      </c>
      <c r="E3879" s="103" t="s">
        <v>42736</v>
      </c>
    </row>
    <row r="3880" ht="14.25" customHeight="1">
      <c r="A3880" s="100">
        <v>40568.0</v>
      </c>
      <c r="B3880" s="100" t="s">
        <v>42737</v>
      </c>
      <c r="C3880" s="100" t="s">
        <v>35889</v>
      </c>
      <c r="D3880" s="100" t="s">
        <v>35741</v>
      </c>
      <c r="E3880" s="103" t="s">
        <v>42738</v>
      </c>
    </row>
    <row r="3881" ht="14.25" customHeight="1">
      <c r="A3881" s="100">
        <v>39026.0</v>
      </c>
      <c r="B3881" s="100" t="s">
        <v>42739</v>
      </c>
      <c r="C3881" s="100" t="s">
        <v>35889</v>
      </c>
      <c r="D3881" s="100" t="s">
        <v>35741</v>
      </c>
      <c r="E3881" s="103" t="s">
        <v>42740</v>
      </c>
    </row>
    <row r="3882" ht="14.25" customHeight="1">
      <c r="A3882" s="100">
        <v>42431.0</v>
      </c>
      <c r="B3882" s="100" t="s">
        <v>42741</v>
      </c>
      <c r="C3882" s="100" t="s">
        <v>35740</v>
      </c>
      <c r="D3882" s="100" t="s">
        <v>35767</v>
      </c>
      <c r="E3882" s="103" t="s">
        <v>42742</v>
      </c>
    </row>
    <row r="3883" ht="14.25" customHeight="1">
      <c r="A3883" s="100">
        <v>11149.0</v>
      </c>
      <c r="B3883" s="100" t="s">
        <v>42743</v>
      </c>
      <c r="C3883" s="100" t="s">
        <v>35758</v>
      </c>
      <c r="D3883" s="100" t="s">
        <v>35741</v>
      </c>
      <c r="E3883" s="103" t="s">
        <v>42744</v>
      </c>
    </row>
    <row r="3884" ht="14.25" customHeight="1">
      <c r="A3884" s="100">
        <v>511.0</v>
      </c>
      <c r="B3884" s="100" t="s">
        <v>42745</v>
      </c>
      <c r="C3884" s="100" t="s">
        <v>35782</v>
      </c>
      <c r="D3884" s="100" t="s">
        <v>35737</v>
      </c>
      <c r="E3884" s="103" t="s">
        <v>42746</v>
      </c>
    </row>
    <row r="3885" ht="14.25" customHeight="1">
      <c r="A3885" s="100">
        <v>11174.0</v>
      </c>
      <c r="B3885" s="100" t="s">
        <v>42747</v>
      </c>
      <c r="C3885" s="100" t="s">
        <v>42748</v>
      </c>
      <c r="D3885" s="100" t="s">
        <v>35741</v>
      </c>
      <c r="E3885" s="103" t="s">
        <v>42749</v>
      </c>
    </row>
    <row r="3886" ht="14.25" customHeight="1">
      <c r="A3886" s="100">
        <v>37540.0</v>
      </c>
      <c r="B3886" s="100" t="s">
        <v>42750</v>
      </c>
      <c r="C3886" s="100" t="s">
        <v>35740</v>
      </c>
      <c r="D3886" s="100" t="s">
        <v>35741</v>
      </c>
      <c r="E3886" s="103" t="s">
        <v>42751</v>
      </c>
    </row>
    <row r="3887" ht="14.25" customHeight="1">
      <c r="A3887" s="100">
        <v>37548.0</v>
      </c>
      <c r="B3887" s="100" t="s">
        <v>42752</v>
      </c>
      <c r="C3887" s="100" t="s">
        <v>35740</v>
      </c>
      <c r="D3887" s="100" t="s">
        <v>35741</v>
      </c>
      <c r="E3887" s="103" t="s">
        <v>42753</v>
      </c>
    </row>
    <row r="3888" ht="14.25" customHeight="1">
      <c r="A3888" s="100">
        <v>39828.0</v>
      </c>
      <c r="B3888" s="100" t="s">
        <v>42754</v>
      </c>
      <c r="C3888" s="100" t="s">
        <v>35740</v>
      </c>
      <c r="D3888" s="100" t="s">
        <v>35741</v>
      </c>
      <c r="E3888" s="103" t="s">
        <v>42755</v>
      </c>
    </row>
    <row r="3889" ht="14.25" customHeight="1">
      <c r="A3889" s="100">
        <v>12273.0</v>
      </c>
      <c r="B3889" s="100" t="s">
        <v>42756</v>
      </c>
      <c r="C3889" s="100" t="s">
        <v>35740</v>
      </c>
      <c r="D3889" s="100" t="s">
        <v>35767</v>
      </c>
      <c r="E3889" s="103" t="s">
        <v>42757</v>
      </c>
    </row>
    <row r="3890" ht="14.25" customHeight="1">
      <c r="A3890" s="100">
        <v>38392.0</v>
      </c>
      <c r="B3890" s="100" t="s">
        <v>42758</v>
      </c>
      <c r="C3890" s="100" t="s">
        <v>35740</v>
      </c>
      <c r="D3890" s="100" t="s">
        <v>35741</v>
      </c>
      <c r="E3890" s="103" t="s">
        <v>42617</v>
      </c>
    </row>
    <row r="3891" ht="14.25" customHeight="1">
      <c r="A3891" s="100">
        <v>11735.0</v>
      </c>
      <c r="B3891" s="100" t="s">
        <v>42759</v>
      </c>
      <c r="C3891" s="100" t="s">
        <v>35740</v>
      </c>
      <c r="D3891" s="100" t="s">
        <v>35741</v>
      </c>
      <c r="E3891" s="103" t="s">
        <v>42760</v>
      </c>
    </row>
    <row r="3892" ht="14.25" customHeight="1">
      <c r="A3892" s="100">
        <v>11733.0</v>
      </c>
      <c r="B3892" s="100" t="s">
        <v>42761</v>
      </c>
      <c r="C3892" s="100" t="s">
        <v>35740</v>
      </c>
      <c r="D3892" s="100" t="s">
        <v>35741</v>
      </c>
      <c r="E3892" s="103" t="s">
        <v>42762</v>
      </c>
    </row>
    <row r="3893" ht="14.25" customHeight="1">
      <c r="A3893" s="100">
        <v>11734.0</v>
      </c>
      <c r="B3893" s="100" t="s">
        <v>42763</v>
      </c>
      <c r="C3893" s="100" t="s">
        <v>35740</v>
      </c>
      <c r="D3893" s="100" t="s">
        <v>35741</v>
      </c>
      <c r="E3893" s="103" t="s">
        <v>37177</v>
      </c>
    </row>
    <row r="3894" ht="14.25" customHeight="1">
      <c r="A3894" s="100">
        <v>11737.0</v>
      </c>
      <c r="B3894" s="100" t="s">
        <v>42764</v>
      </c>
      <c r="C3894" s="100" t="s">
        <v>35740</v>
      </c>
      <c r="D3894" s="100" t="s">
        <v>35741</v>
      </c>
      <c r="E3894" s="103" t="s">
        <v>42765</v>
      </c>
    </row>
    <row r="3895" ht="14.25" customHeight="1">
      <c r="A3895" s="100">
        <v>11738.0</v>
      </c>
      <c r="B3895" s="100" t="s">
        <v>42766</v>
      </c>
      <c r="C3895" s="100" t="s">
        <v>35740</v>
      </c>
      <c r="D3895" s="100" t="s">
        <v>35741</v>
      </c>
      <c r="E3895" s="103" t="s">
        <v>42767</v>
      </c>
    </row>
    <row r="3896" ht="14.25" customHeight="1">
      <c r="A3896" s="100">
        <v>36143.0</v>
      </c>
      <c r="B3896" s="100" t="s">
        <v>42768</v>
      </c>
      <c r="C3896" s="100" t="s">
        <v>35740</v>
      </c>
      <c r="D3896" s="100" t="s">
        <v>35741</v>
      </c>
      <c r="E3896" s="103" t="s">
        <v>42769</v>
      </c>
    </row>
    <row r="3897" ht="14.25" customHeight="1">
      <c r="A3897" s="100">
        <v>36142.0</v>
      </c>
      <c r="B3897" s="100" t="s">
        <v>42770</v>
      </c>
      <c r="C3897" s="100" t="s">
        <v>35740</v>
      </c>
      <c r="D3897" s="100" t="s">
        <v>35741</v>
      </c>
      <c r="E3897" s="103" t="s">
        <v>42771</v>
      </c>
    </row>
    <row r="3898" ht="14.25" customHeight="1">
      <c r="A3898" s="100">
        <v>36146.0</v>
      </c>
      <c r="B3898" s="100" t="s">
        <v>42772</v>
      </c>
      <c r="C3898" s="100" t="s">
        <v>35740</v>
      </c>
      <c r="D3898" s="100" t="s">
        <v>35741</v>
      </c>
      <c r="E3898" s="103" t="s">
        <v>42773</v>
      </c>
    </row>
    <row r="3899" ht="14.25" customHeight="1">
      <c r="A3899" s="100">
        <v>39015.0</v>
      </c>
      <c r="B3899" s="100" t="s">
        <v>42774</v>
      </c>
      <c r="C3899" s="100" t="s">
        <v>35740</v>
      </c>
      <c r="D3899" s="100" t="s">
        <v>35737</v>
      </c>
      <c r="E3899" s="103" t="s">
        <v>36771</v>
      </c>
    </row>
    <row r="3900" ht="14.25" customHeight="1">
      <c r="A3900" s="100">
        <v>38377.0</v>
      </c>
      <c r="B3900" s="100" t="s">
        <v>42775</v>
      </c>
      <c r="C3900" s="100" t="s">
        <v>35740</v>
      </c>
      <c r="D3900" s="100" t="s">
        <v>35741</v>
      </c>
      <c r="E3900" s="103" t="s">
        <v>42776</v>
      </c>
    </row>
    <row r="3901" ht="14.25" customHeight="1">
      <c r="A3901" s="100">
        <v>38376.0</v>
      </c>
      <c r="B3901" s="100" t="s">
        <v>42777</v>
      </c>
      <c r="C3901" s="100" t="s">
        <v>35740</v>
      </c>
      <c r="D3901" s="100" t="s">
        <v>35741</v>
      </c>
      <c r="E3901" s="103" t="s">
        <v>38904</v>
      </c>
    </row>
    <row r="3902" ht="14.25" customHeight="1">
      <c r="A3902" s="100">
        <v>38116.0</v>
      </c>
      <c r="B3902" s="100" t="s">
        <v>42778</v>
      </c>
      <c r="C3902" s="100" t="s">
        <v>35740</v>
      </c>
      <c r="D3902" s="100" t="s">
        <v>35741</v>
      </c>
      <c r="E3902" s="103" t="s">
        <v>42779</v>
      </c>
    </row>
    <row r="3903" ht="14.25" customHeight="1">
      <c r="A3903" s="100">
        <v>38066.0</v>
      </c>
      <c r="B3903" s="100" t="s">
        <v>42780</v>
      </c>
      <c r="C3903" s="100" t="s">
        <v>35740</v>
      </c>
      <c r="D3903" s="100" t="s">
        <v>35741</v>
      </c>
      <c r="E3903" s="103" t="s">
        <v>38886</v>
      </c>
    </row>
    <row r="3904" ht="14.25" customHeight="1">
      <c r="A3904" s="100">
        <v>38117.0</v>
      </c>
      <c r="B3904" s="100" t="s">
        <v>42781</v>
      </c>
      <c r="C3904" s="100" t="s">
        <v>35740</v>
      </c>
      <c r="D3904" s="100" t="s">
        <v>35741</v>
      </c>
      <c r="E3904" s="103" t="s">
        <v>42782</v>
      </c>
    </row>
    <row r="3905" ht="14.25" customHeight="1">
      <c r="A3905" s="100">
        <v>38067.0</v>
      </c>
      <c r="B3905" s="100" t="s">
        <v>42783</v>
      </c>
      <c r="C3905" s="100" t="s">
        <v>35740</v>
      </c>
      <c r="D3905" s="100" t="s">
        <v>35741</v>
      </c>
      <c r="E3905" s="103" t="s">
        <v>41573</v>
      </c>
    </row>
    <row r="3906" ht="14.25" customHeight="1">
      <c r="A3906" s="100">
        <v>41757.0</v>
      </c>
      <c r="B3906" s="100" t="s">
        <v>42784</v>
      </c>
      <c r="C3906" s="100" t="s">
        <v>35740</v>
      </c>
      <c r="D3906" s="100" t="s">
        <v>35741</v>
      </c>
      <c r="E3906" s="103" t="s">
        <v>42785</v>
      </c>
    </row>
    <row r="3907" ht="14.25" customHeight="1">
      <c r="A3907" s="100">
        <v>11522.0</v>
      </c>
      <c r="B3907" s="100" t="s">
        <v>42786</v>
      </c>
      <c r="C3907" s="100" t="s">
        <v>35740</v>
      </c>
      <c r="D3907" s="100" t="s">
        <v>35741</v>
      </c>
      <c r="E3907" s="103" t="s">
        <v>39433</v>
      </c>
    </row>
    <row r="3908" ht="14.25" customHeight="1">
      <c r="A3908" s="100">
        <v>43600.0</v>
      </c>
      <c r="B3908" s="100" t="s">
        <v>42787</v>
      </c>
      <c r="C3908" s="100" t="s">
        <v>35740</v>
      </c>
      <c r="D3908" s="100" t="s">
        <v>35741</v>
      </c>
      <c r="E3908" s="103" t="s">
        <v>42788</v>
      </c>
    </row>
    <row r="3909" ht="14.25" customHeight="1">
      <c r="A3909" s="100">
        <v>5080.0</v>
      </c>
      <c r="B3909" s="100" t="s">
        <v>42789</v>
      </c>
      <c r="C3909" s="100" t="s">
        <v>35740</v>
      </c>
      <c r="D3909" s="100" t="s">
        <v>35741</v>
      </c>
      <c r="E3909" s="103" t="s">
        <v>42790</v>
      </c>
    </row>
    <row r="3910" ht="14.25" customHeight="1">
      <c r="A3910" s="100">
        <v>38168.0</v>
      </c>
      <c r="B3910" s="100" t="s">
        <v>42791</v>
      </c>
      <c r="C3910" s="100" t="s">
        <v>35740</v>
      </c>
      <c r="D3910" s="100" t="s">
        <v>35741</v>
      </c>
      <c r="E3910" s="103" t="s">
        <v>42792</v>
      </c>
    </row>
    <row r="3911" ht="14.25" customHeight="1">
      <c r="A3911" s="100">
        <v>43601.0</v>
      </c>
      <c r="B3911" s="100" t="s">
        <v>42793</v>
      </c>
      <c r="C3911" s="100" t="s">
        <v>35740</v>
      </c>
      <c r="D3911" s="100" t="s">
        <v>35741</v>
      </c>
      <c r="E3911" s="103" t="s">
        <v>42794</v>
      </c>
    </row>
    <row r="3912" ht="14.25" customHeight="1">
      <c r="A3912" s="100">
        <v>13393.0</v>
      </c>
      <c r="B3912" s="100" t="s">
        <v>42795</v>
      </c>
      <c r="C3912" s="100" t="s">
        <v>35740</v>
      </c>
      <c r="D3912" s="100" t="s">
        <v>35741</v>
      </c>
      <c r="E3912" s="103" t="s">
        <v>42796</v>
      </c>
    </row>
    <row r="3913" ht="14.25" customHeight="1">
      <c r="A3913" s="100">
        <v>13395.0</v>
      </c>
      <c r="B3913" s="100" t="s">
        <v>42797</v>
      </c>
      <c r="C3913" s="100" t="s">
        <v>35740</v>
      </c>
      <c r="D3913" s="100" t="s">
        <v>35741</v>
      </c>
      <c r="E3913" s="103" t="s">
        <v>42798</v>
      </c>
    </row>
    <row r="3914" ht="14.25" customHeight="1">
      <c r="A3914" s="100">
        <v>12039.0</v>
      </c>
      <c r="B3914" s="100" t="s">
        <v>42799</v>
      </c>
      <c r="C3914" s="100" t="s">
        <v>35740</v>
      </c>
      <c r="D3914" s="100" t="s">
        <v>35741</v>
      </c>
      <c r="E3914" s="103" t="s">
        <v>42800</v>
      </c>
    </row>
    <row r="3915" ht="14.25" customHeight="1">
      <c r="A3915" s="100">
        <v>13396.0</v>
      </c>
      <c r="B3915" s="100" t="s">
        <v>42801</v>
      </c>
      <c r="C3915" s="100" t="s">
        <v>35740</v>
      </c>
      <c r="D3915" s="100" t="s">
        <v>35741</v>
      </c>
      <c r="E3915" s="103" t="s">
        <v>42802</v>
      </c>
    </row>
    <row r="3916" ht="14.25" customHeight="1">
      <c r="A3916" s="100">
        <v>12041.0</v>
      </c>
      <c r="B3916" s="100" t="s">
        <v>42803</v>
      </c>
      <c r="C3916" s="100" t="s">
        <v>35740</v>
      </c>
      <c r="D3916" s="100" t="s">
        <v>35741</v>
      </c>
      <c r="E3916" s="103" t="s">
        <v>42804</v>
      </c>
    </row>
    <row r="3917" ht="14.25" customHeight="1">
      <c r="A3917" s="100">
        <v>12043.0</v>
      </c>
      <c r="B3917" s="100" t="s">
        <v>42805</v>
      </c>
      <c r="C3917" s="100" t="s">
        <v>35740</v>
      </c>
      <c r="D3917" s="100" t="s">
        <v>35741</v>
      </c>
      <c r="E3917" s="103" t="s">
        <v>42806</v>
      </c>
    </row>
    <row r="3918" ht="14.25" customHeight="1">
      <c r="A3918" s="100">
        <v>39762.0</v>
      </c>
      <c r="B3918" s="100" t="s">
        <v>42807</v>
      </c>
      <c r="C3918" s="100" t="s">
        <v>35740</v>
      </c>
      <c r="D3918" s="100" t="s">
        <v>35741</v>
      </c>
      <c r="E3918" s="103" t="s">
        <v>42808</v>
      </c>
    </row>
    <row r="3919" ht="14.25" customHeight="1">
      <c r="A3919" s="100">
        <v>12042.0</v>
      </c>
      <c r="B3919" s="100" t="s">
        <v>42809</v>
      </c>
      <c r="C3919" s="100" t="s">
        <v>35740</v>
      </c>
      <c r="D3919" s="100" t="s">
        <v>35741</v>
      </c>
      <c r="E3919" s="103" t="s">
        <v>42810</v>
      </c>
    </row>
    <row r="3920" ht="14.25" customHeight="1">
      <c r="A3920" s="100">
        <v>39763.0</v>
      </c>
      <c r="B3920" s="100" t="s">
        <v>42811</v>
      </c>
      <c r="C3920" s="100" t="s">
        <v>35740</v>
      </c>
      <c r="D3920" s="100" t="s">
        <v>35741</v>
      </c>
      <c r="E3920" s="103" t="s">
        <v>42812</v>
      </c>
    </row>
    <row r="3921" ht="14.25" customHeight="1">
      <c r="A3921" s="100">
        <v>39760.0</v>
      </c>
      <c r="B3921" s="100" t="s">
        <v>42813</v>
      </c>
      <c r="C3921" s="100" t="s">
        <v>35740</v>
      </c>
      <c r="D3921" s="100" t="s">
        <v>35741</v>
      </c>
      <c r="E3921" s="103" t="s">
        <v>42814</v>
      </c>
    </row>
    <row r="3922" ht="14.25" customHeight="1">
      <c r="A3922" s="100">
        <v>39756.0</v>
      </c>
      <c r="B3922" s="100" t="s">
        <v>42815</v>
      </c>
      <c r="C3922" s="100" t="s">
        <v>35740</v>
      </c>
      <c r="D3922" s="100" t="s">
        <v>35741</v>
      </c>
      <c r="E3922" s="103" t="s">
        <v>42816</v>
      </c>
    </row>
    <row r="3923" ht="14.25" customHeight="1">
      <c r="A3923" s="100">
        <v>12038.0</v>
      </c>
      <c r="B3923" s="100" t="s">
        <v>42817</v>
      </c>
      <c r="C3923" s="100" t="s">
        <v>35740</v>
      </c>
      <c r="D3923" s="100" t="s">
        <v>35741</v>
      </c>
      <c r="E3923" s="103" t="s">
        <v>42818</v>
      </c>
    </row>
    <row r="3924" ht="14.25" customHeight="1">
      <c r="A3924" s="100">
        <v>39757.0</v>
      </c>
      <c r="B3924" s="100" t="s">
        <v>42819</v>
      </c>
      <c r="C3924" s="100" t="s">
        <v>35740</v>
      </c>
      <c r="D3924" s="100" t="s">
        <v>35741</v>
      </c>
      <c r="E3924" s="103" t="s">
        <v>42820</v>
      </c>
    </row>
    <row r="3925" ht="14.25" customHeight="1">
      <c r="A3925" s="100">
        <v>39758.0</v>
      </c>
      <c r="B3925" s="100" t="s">
        <v>42821</v>
      </c>
      <c r="C3925" s="100" t="s">
        <v>35740</v>
      </c>
      <c r="D3925" s="100" t="s">
        <v>35741</v>
      </c>
      <c r="E3925" s="103" t="s">
        <v>42822</v>
      </c>
    </row>
    <row r="3926" ht="14.25" customHeight="1">
      <c r="A3926" s="100">
        <v>39759.0</v>
      </c>
      <c r="B3926" s="100" t="s">
        <v>42823</v>
      </c>
      <c r="C3926" s="100" t="s">
        <v>35740</v>
      </c>
      <c r="D3926" s="100" t="s">
        <v>35741</v>
      </c>
      <c r="E3926" s="103" t="s">
        <v>42824</v>
      </c>
    </row>
    <row r="3927" ht="14.25" customHeight="1">
      <c r="A3927" s="100">
        <v>39761.0</v>
      </c>
      <c r="B3927" s="100" t="s">
        <v>42825</v>
      </c>
      <c r="C3927" s="100" t="s">
        <v>35740</v>
      </c>
      <c r="D3927" s="100" t="s">
        <v>35741</v>
      </c>
      <c r="E3927" s="103" t="s">
        <v>42826</v>
      </c>
    </row>
    <row r="3928" ht="14.25" customHeight="1">
      <c r="A3928" s="100">
        <v>39805.0</v>
      </c>
      <c r="B3928" s="100" t="s">
        <v>42827</v>
      </c>
      <c r="C3928" s="100" t="s">
        <v>35740</v>
      </c>
      <c r="D3928" s="100" t="s">
        <v>35741</v>
      </c>
      <c r="E3928" s="103" t="s">
        <v>42828</v>
      </c>
    </row>
    <row r="3929" ht="14.25" customHeight="1">
      <c r="A3929" s="100">
        <v>39806.0</v>
      </c>
      <c r="B3929" s="100" t="s">
        <v>42829</v>
      </c>
      <c r="C3929" s="100" t="s">
        <v>35740</v>
      </c>
      <c r="D3929" s="100" t="s">
        <v>35741</v>
      </c>
      <c r="E3929" s="103" t="s">
        <v>42830</v>
      </c>
    </row>
    <row r="3930" ht="14.25" customHeight="1">
      <c r="A3930" s="100">
        <v>39807.0</v>
      </c>
      <c r="B3930" s="100" t="s">
        <v>42831</v>
      </c>
      <c r="C3930" s="100" t="s">
        <v>35740</v>
      </c>
      <c r="D3930" s="100" t="s">
        <v>35741</v>
      </c>
      <c r="E3930" s="103" t="s">
        <v>42832</v>
      </c>
    </row>
    <row r="3931" ht="14.25" customHeight="1">
      <c r="A3931" s="100">
        <v>43100.0</v>
      </c>
      <c r="B3931" s="100" t="s">
        <v>42833</v>
      </c>
      <c r="C3931" s="100" t="s">
        <v>35740</v>
      </c>
      <c r="D3931" s="100" t="s">
        <v>35741</v>
      </c>
      <c r="E3931" s="103" t="s">
        <v>36653</v>
      </c>
    </row>
    <row r="3932" ht="14.25" customHeight="1">
      <c r="A3932" s="100">
        <v>39804.0</v>
      </c>
      <c r="B3932" s="100" t="s">
        <v>42834</v>
      </c>
      <c r="C3932" s="100" t="s">
        <v>35740</v>
      </c>
      <c r="D3932" s="100" t="s">
        <v>35741</v>
      </c>
      <c r="E3932" s="103" t="s">
        <v>42835</v>
      </c>
    </row>
    <row r="3933" ht="14.25" customHeight="1">
      <c r="A3933" s="100">
        <v>39796.0</v>
      </c>
      <c r="B3933" s="100" t="s">
        <v>42836</v>
      </c>
      <c r="C3933" s="100" t="s">
        <v>35740</v>
      </c>
      <c r="D3933" s="100" t="s">
        <v>35741</v>
      </c>
      <c r="E3933" s="103" t="s">
        <v>37102</v>
      </c>
    </row>
    <row r="3934" ht="14.25" customHeight="1">
      <c r="A3934" s="100">
        <v>39797.0</v>
      </c>
      <c r="B3934" s="100" t="s">
        <v>42837</v>
      </c>
      <c r="C3934" s="100" t="s">
        <v>35740</v>
      </c>
      <c r="D3934" s="100" t="s">
        <v>35737</v>
      </c>
      <c r="E3934" s="103" t="s">
        <v>42838</v>
      </c>
    </row>
    <row r="3935" ht="14.25" customHeight="1">
      <c r="A3935" s="100">
        <v>39798.0</v>
      </c>
      <c r="B3935" s="100" t="s">
        <v>42839</v>
      </c>
      <c r="C3935" s="100" t="s">
        <v>35740</v>
      </c>
      <c r="D3935" s="100" t="s">
        <v>35741</v>
      </c>
      <c r="E3935" s="103" t="s">
        <v>42840</v>
      </c>
    </row>
    <row r="3936" ht="14.25" customHeight="1">
      <c r="A3936" s="100">
        <v>39794.0</v>
      </c>
      <c r="B3936" s="100" t="s">
        <v>42841</v>
      </c>
      <c r="C3936" s="100" t="s">
        <v>35740</v>
      </c>
      <c r="D3936" s="100" t="s">
        <v>35741</v>
      </c>
      <c r="E3936" s="103" t="s">
        <v>42842</v>
      </c>
    </row>
    <row r="3937" ht="14.25" customHeight="1">
      <c r="A3937" s="100">
        <v>39795.0</v>
      </c>
      <c r="B3937" s="100" t="s">
        <v>42843</v>
      </c>
      <c r="C3937" s="100" t="s">
        <v>35740</v>
      </c>
      <c r="D3937" s="100" t="s">
        <v>35741</v>
      </c>
      <c r="E3937" s="103" t="s">
        <v>39448</v>
      </c>
    </row>
    <row r="3938" ht="14.25" customHeight="1">
      <c r="A3938" s="100">
        <v>39799.0</v>
      </c>
      <c r="B3938" s="100" t="s">
        <v>42844</v>
      </c>
      <c r="C3938" s="100" t="s">
        <v>35740</v>
      </c>
      <c r="D3938" s="100" t="s">
        <v>35741</v>
      </c>
      <c r="E3938" s="103" t="s">
        <v>42845</v>
      </c>
    </row>
    <row r="3939" ht="14.25" customHeight="1">
      <c r="A3939" s="100">
        <v>39801.0</v>
      </c>
      <c r="B3939" s="100" t="s">
        <v>42846</v>
      </c>
      <c r="C3939" s="100" t="s">
        <v>35740</v>
      </c>
      <c r="D3939" s="100" t="s">
        <v>35741</v>
      </c>
      <c r="E3939" s="103" t="s">
        <v>42847</v>
      </c>
    </row>
    <row r="3940" ht="14.25" customHeight="1">
      <c r="A3940" s="100">
        <v>39802.0</v>
      </c>
      <c r="B3940" s="100" t="s">
        <v>42848</v>
      </c>
      <c r="C3940" s="100" t="s">
        <v>35740</v>
      </c>
      <c r="D3940" s="100" t="s">
        <v>35741</v>
      </c>
      <c r="E3940" s="103" t="s">
        <v>42849</v>
      </c>
    </row>
    <row r="3941" ht="14.25" customHeight="1">
      <c r="A3941" s="100">
        <v>39803.0</v>
      </c>
      <c r="B3941" s="100" t="s">
        <v>42850</v>
      </c>
      <c r="C3941" s="100" t="s">
        <v>35740</v>
      </c>
      <c r="D3941" s="100" t="s">
        <v>35741</v>
      </c>
      <c r="E3941" s="103" t="s">
        <v>42851</v>
      </c>
    </row>
    <row r="3942" ht="14.25" customHeight="1">
      <c r="A3942" s="100">
        <v>39800.0</v>
      </c>
      <c r="B3942" s="100" t="s">
        <v>42852</v>
      </c>
      <c r="C3942" s="100" t="s">
        <v>35740</v>
      </c>
      <c r="D3942" s="100" t="s">
        <v>35741</v>
      </c>
      <c r="E3942" s="103" t="s">
        <v>42853</v>
      </c>
    </row>
    <row r="3943" ht="14.25" customHeight="1">
      <c r="A3943" s="100">
        <v>4224.0</v>
      </c>
      <c r="B3943" s="100" t="s">
        <v>42854</v>
      </c>
      <c r="C3943" s="100" t="s">
        <v>35782</v>
      </c>
      <c r="D3943" s="100" t="s">
        <v>35741</v>
      </c>
      <c r="E3943" s="103" t="s">
        <v>42855</v>
      </c>
    </row>
    <row r="3944" ht="14.25" customHeight="1">
      <c r="A3944" s="100">
        <v>21059.0</v>
      </c>
      <c r="B3944" s="100" t="s">
        <v>42856</v>
      </c>
      <c r="C3944" s="100" t="s">
        <v>35740</v>
      </c>
      <c r="D3944" s="100" t="s">
        <v>35741</v>
      </c>
      <c r="E3944" s="103" t="s">
        <v>42857</v>
      </c>
    </row>
    <row r="3945" ht="14.25" customHeight="1">
      <c r="A3945" s="100">
        <v>11234.0</v>
      </c>
      <c r="B3945" s="100" t="s">
        <v>42858</v>
      </c>
      <c r="C3945" s="100" t="s">
        <v>35740</v>
      </c>
      <c r="D3945" s="100" t="s">
        <v>35741</v>
      </c>
      <c r="E3945" s="103" t="s">
        <v>42859</v>
      </c>
    </row>
    <row r="3946" ht="14.25" customHeight="1">
      <c r="A3946" s="100">
        <v>21060.0</v>
      </c>
      <c r="B3946" s="100" t="s">
        <v>42860</v>
      </c>
      <c r="C3946" s="100" t="s">
        <v>35740</v>
      </c>
      <c r="D3946" s="100" t="s">
        <v>35741</v>
      </c>
      <c r="E3946" s="103" t="s">
        <v>42861</v>
      </c>
    </row>
    <row r="3947" ht="14.25" customHeight="1">
      <c r="A3947" s="100">
        <v>21061.0</v>
      </c>
      <c r="B3947" s="100" t="s">
        <v>42862</v>
      </c>
      <c r="C3947" s="100" t="s">
        <v>35740</v>
      </c>
      <c r="D3947" s="100" t="s">
        <v>35741</v>
      </c>
      <c r="E3947" s="103" t="s">
        <v>42863</v>
      </c>
    </row>
    <row r="3948" ht="14.25" customHeight="1">
      <c r="A3948" s="100">
        <v>21062.0</v>
      </c>
      <c r="B3948" s="100" t="s">
        <v>42864</v>
      </c>
      <c r="C3948" s="100" t="s">
        <v>35740</v>
      </c>
      <c r="D3948" s="100" t="s">
        <v>35741</v>
      </c>
      <c r="E3948" s="103" t="s">
        <v>42865</v>
      </c>
    </row>
    <row r="3949" ht="14.25" customHeight="1">
      <c r="A3949" s="100">
        <v>11708.0</v>
      </c>
      <c r="B3949" s="100" t="s">
        <v>42866</v>
      </c>
      <c r="C3949" s="100" t="s">
        <v>35740</v>
      </c>
      <c r="D3949" s="100" t="s">
        <v>35741</v>
      </c>
      <c r="E3949" s="103" t="s">
        <v>39168</v>
      </c>
    </row>
    <row r="3950" ht="14.25" customHeight="1">
      <c r="A3950" s="100">
        <v>11709.0</v>
      </c>
      <c r="B3950" s="100" t="s">
        <v>42867</v>
      </c>
      <c r="C3950" s="100" t="s">
        <v>35740</v>
      </c>
      <c r="D3950" s="100" t="s">
        <v>35741</v>
      </c>
      <c r="E3950" s="103" t="s">
        <v>42868</v>
      </c>
    </row>
    <row r="3951" ht="14.25" customHeight="1">
      <c r="A3951" s="100">
        <v>11710.0</v>
      </c>
      <c r="B3951" s="100" t="s">
        <v>42869</v>
      </c>
      <c r="C3951" s="100" t="s">
        <v>35740</v>
      </c>
      <c r="D3951" s="100" t="s">
        <v>35741</v>
      </c>
      <c r="E3951" s="103" t="s">
        <v>42870</v>
      </c>
    </row>
    <row r="3952" ht="14.25" customHeight="1">
      <c r="A3952" s="100">
        <v>11707.0</v>
      </c>
      <c r="B3952" s="100" t="s">
        <v>42871</v>
      </c>
      <c r="C3952" s="100" t="s">
        <v>35740</v>
      </c>
      <c r="D3952" s="100" t="s">
        <v>35741</v>
      </c>
      <c r="E3952" s="103" t="s">
        <v>42872</v>
      </c>
    </row>
    <row r="3953" ht="14.25" customHeight="1">
      <c r="A3953" s="100">
        <v>11739.0</v>
      </c>
      <c r="B3953" s="100" t="s">
        <v>42873</v>
      </c>
      <c r="C3953" s="100" t="s">
        <v>35740</v>
      </c>
      <c r="D3953" s="100" t="s">
        <v>35741</v>
      </c>
      <c r="E3953" s="103" t="s">
        <v>42874</v>
      </c>
    </row>
    <row r="3954" ht="14.25" customHeight="1">
      <c r="A3954" s="100">
        <v>11711.0</v>
      </c>
      <c r="B3954" s="100" t="s">
        <v>42875</v>
      </c>
      <c r="C3954" s="100" t="s">
        <v>35740</v>
      </c>
      <c r="D3954" s="100" t="s">
        <v>35741</v>
      </c>
      <c r="E3954" s="103" t="s">
        <v>36216</v>
      </c>
    </row>
    <row r="3955" ht="14.25" customHeight="1">
      <c r="A3955" s="100">
        <v>5102.0</v>
      </c>
      <c r="B3955" s="100" t="s">
        <v>42876</v>
      </c>
      <c r="C3955" s="100" t="s">
        <v>35740</v>
      </c>
      <c r="D3955" s="100" t="s">
        <v>35741</v>
      </c>
      <c r="E3955" s="103" t="s">
        <v>42877</v>
      </c>
    </row>
    <row r="3956" ht="14.25" customHeight="1">
      <c r="A3956" s="100">
        <v>11741.0</v>
      </c>
      <c r="B3956" s="100" t="s">
        <v>42878</v>
      </c>
      <c r="C3956" s="100" t="s">
        <v>35740</v>
      </c>
      <c r="D3956" s="100" t="s">
        <v>35741</v>
      </c>
      <c r="E3956" s="103" t="s">
        <v>38886</v>
      </c>
    </row>
    <row r="3957" ht="14.25" customHeight="1">
      <c r="A3957" s="100">
        <v>11743.0</v>
      </c>
      <c r="B3957" s="100" t="s">
        <v>42879</v>
      </c>
      <c r="C3957" s="100" t="s">
        <v>35740</v>
      </c>
      <c r="D3957" s="100" t="s">
        <v>35741</v>
      </c>
      <c r="E3957" s="103" t="s">
        <v>42880</v>
      </c>
    </row>
    <row r="3958" ht="14.25" customHeight="1">
      <c r="A3958" s="100">
        <v>11745.0</v>
      </c>
      <c r="B3958" s="100" t="s">
        <v>42881</v>
      </c>
      <c r="C3958" s="100" t="s">
        <v>35740</v>
      </c>
      <c r="D3958" s="100" t="s">
        <v>35741</v>
      </c>
      <c r="E3958" s="103" t="s">
        <v>42882</v>
      </c>
    </row>
    <row r="3959" ht="14.25" customHeight="1">
      <c r="A3959" s="100">
        <v>25961.0</v>
      </c>
      <c r="B3959" s="100" t="s">
        <v>42883</v>
      </c>
      <c r="C3959" s="100" t="s">
        <v>36117</v>
      </c>
      <c r="D3959" s="100" t="s">
        <v>35741</v>
      </c>
      <c r="E3959" s="103" t="s">
        <v>36597</v>
      </c>
    </row>
    <row r="3960" ht="14.25" customHeight="1">
      <c r="A3960" s="100">
        <v>40985.0</v>
      </c>
      <c r="B3960" s="100" t="s">
        <v>42884</v>
      </c>
      <c r="C3960" s="100" t="s">
        <v>36120</v>
      </c>
      <c r="D3960" s="100" t="s">
        <v>35741</v>
      </c>
      <c r="E3960" s="103" t="s">
        <v>36599</v>
      </c>
    </row>
    <row r="3961" ht="14.25" customHeight="1">
      <c r="A3961" s="100">
        <v>1088.0</v>
      </c>
      <c r="B3961" s="100" t="s">
        <v>42885</v>
      </c>
      <c r="C3961" s="100" t="s">
        <v>35740</v>
      </c>
      <c r="D3961" s="100" t="s">
        <v>35767</v>
      </c>
      <c r="E3961" s="103" t="s">
        <v>42886</v>
      </c>
    </row>
    <row r="3962" ht="14.25" customHeight="1">
      <c r="A3962" s="100">
        <v>1087.0</v>
      </c>
      <c r="B3962" s="100" t="s">
        <v>42887</v>
      </c>
      <c r="C3962" s="100" t="s">
        <v>35740</v>
      </c>
      <c r="D3962" s="100" t="s">
        <v>35767</v>
      </c>
      <c r="E3962" s="103" t="s">
        <v>42888</v>
      </c>
    </row>
    <row r="3963" ht="14.25" customHeight="1">
      <c r="A3963" s="100">
        <v>38777.0</v>
      </c>
      <c r="B3963" s="100" t="s">
        <v>42889</v>
      </c>
      <c r="C3963" s="100" t="s">
        <v>35740</v>
      </c>
      <c r="D3963" s="100" t="s">
        <v>35767</v>
      </c>
      <c r="E3963" s="103" t="s">
        <v>42890</v>
      </c>
    </row>
    <row r="3964" ht="14.25" customHeight="1">
      <c r="A3964" s="100">
        <v>1086.0</v>
      </c>
      <c r="B3964" s="100" t="s">
        <v>42891</v>
      </c>
      <c r="C3964" s="100" t="s">
        <v>35740</v>
      </c>
      <c r="D3964" s="100" t="s">
        <v>35767</v>
      </c>
      <c r="E3964" s="103" t="s">
        <v>42892</v>
      </c>
    </row>
    <row r="3965" ht="14.25" customHeight="1">
      <c r="A3965" s="100">
        <v>1079.0</v>
      </c>
      <c r="B3965" s="100" t="s">
        <v>42893</v>
      </c>
      <c r="C3965" s="100" t="s">
        <v>35740</v>
      </c>
      <c r="D3965" s="100" t="s">
        <v>35767</v>
      </c>
      <c r="E3965" s="103" t="s">
        <v>42894</v>
      </c>
    </row>
    <row r="3966" ht="14.25" customHeight="1">
      <c r="A3966" s="100">
        <v>39374.0</v>
      </c>
      <c r="B3966" s="100" t="s">
        <v>42895</v>
      </c>
      <c r="C3966" s="100" t="s">
        <v>35740</v>
      </c>
      <c r="D3966" s="100" t="s">
        <v>35737</v>
      </c>
      <c r="E3966" s="103" t="s">
        <v>42896</v>
      </c>
    </row>
    <row r="3967" ht="14.25" customHeight="1">
      <c r="A3967" s="100">
        <v>1082.0</v>
      </c>
      <c r="B3967" s="100" t="s">
        <v>42897</v>
      </c>
      <c r="C3967" s="100" t="s">
        <v>35740</v>
      </c>
      <c r="D3967" s="100" t="s">
        <v>35767</v>
      </c>
      <c r="E3967" s="103" t="s">
        <v>42898</v>
      </c>
    </row>
    <row r="3968" ht="14.25" customHeight="1">
      <c r="A3968" s="100">
        <v>12316.0</v>
      </c>
      <c r="B3968" s="100" t="s">
        <v>42899</v>
      </c>
      <c r="C3968" s="100" t="s">
        <v>35740</v>
      </c>
      <c r="D3968" s="100" t="s">
        <v>35767</v>
      </c>
      <c r="E3968" s="103" t="s">
        <v>42900</v>
      </c>
    </row>
    <row r="3969" ht="14.25" customHeight="1">
      <c r="A3969" s="100">
        <v>12317.0</v>
      </c>
      <c r="B3969" s="100" t="s">
        <v>42901</v>
      </c>
      <c r="C3969" s="100" t="s">
        <v>35740</v>
      </c>
      <c r="D3969" s="100" t="s">
        <v>35767</v>
      </c>
      <c r="E3969" s="103" t="s">
        <v>42902</v>
      </c>
    </row>
    <row r="3970" ht="14.25" customHeight="1">
      <c r="A3970" s="100">
        <v>12318.0</v>
      </c>
      <c r="B3970" s="100" t="s">
        <v>42903</v>
      </c>
      <c r="C3970" s="100" t="s">
        <v>35740</v>
      </c>
      <c r="D3970" s="100" t="s">
        <v>35767</v>
      </c>
      <c r="E3970" s="103" t="s">
        <v>40735</v>
      </c>
    </row>
    <row r="3971" ht="14.25" customHeight="1">
      <c r="A3971" s="100">
        <v>5104.0</v>
      </c>
      <c r="B3971" s="100" t="s">
        <v>42904</v>
      </c>
      <c r="C3971" s="100" t="s">
        <v>35889</v>
      </c>
      <c r="D3971" s="100" t="s">
        <v>35741</v>
      </c>
      <c r="E3971" s="103" t="s">
        <v>42905</v>
      </c>
    </row>
    <row r="3972" ht="14.25" customHeight="1">
      <c r="A3972" s="100">
        <v>26023.0</v>
      </c>
      <c r="B3972" s="100" t="s">
        <v>42906</v>
      </c>
      <c r="C3972" s="100" t="s">
        <v>35740</v>
      </c>
      <c r="D3972" s="100" t="s">
        <v>35741</v>
      </c>
      <c r="E3972" s="103" t="s">
        <v>42907</v>
      </c>
    </row>
    <row r="3973" ht="14.25" customHeight="1">
      <c r="A3973" s="100">
        <v>2710.0</v>
      </c>
      <c r="B3973" s="100" t="s">
        <v>42908</v>
      </c>
      <c r="C3973" s="100" t="s">
        <v>35740</v>
      </c>
      <c r="D3973" s="100" t="s">
        <v>35741</v>
      </c>
      <c r="E3973" s="103" t="s">
        <v>42909</v>
      </c>
    </row>
    <row r="3974" ht="14.25" customHeight="1">
      <c r="A3974" s="100">
        <v>14575.0</v>
      </c>
      <c r="B3974" s="100" t="s">
        <v>42910</v>
      </c>
      <c r="C3974" s="100" t="s">
        <v>35740</v>
      </c>
      <c r="D3974" s="100" t="s">
        <v>35767</v>
      </c>
      <c r="E3974" s="103" t="s">
        <v>42911</v>
      </c>
    </row>
    <row r="3975" ht="14.25" customHeight="1">
      <c r="A3975" s="100">
        <v>20034.0</v>
      </c>
      <c r="B3975" s="100" t="s">
        <v>42912</v>
      </c>
      <c r="C3975" s="100" t="s">
        <v>35740</v>
      </c>
      <c r="D3975" s="100" t="s">
        <v>35767</v>
      </c>
      <c r="E3975" s="103" t="s">
        <v>42913</v>
      </c>
    </row>
    <row r="3976" ht="14.25" customHeight="1">
      <c r="A3976" s="100">
        <v>20036.0</v>
      </c>
      <c r="B3976" s="100" t="s">
        <v>42914</v>
      </c>
      <c r="C3976" s="100" t="s">
        <v>35740</v>
      </c>
      <c r="D3976" s="100" t="s">
        <v>35767</v>
      </c>
      <c r="E3976" s="103" t="s">
        <v>42915</v>
      </c>
    </row>
    <row r="3977" ht="14.25" customHeight="1">
      <c r="A3977" s="100">
        <v>20037.0</v>
      </c>
      <c r="B3977" s="100" t="s">
        <v>42916</v>
      </c>
      <c r="C3977" s="100" t="s">
        <v>35740</v>
      </c>
      <c r="D3977" s="100" t="s">
        <v>35767</v>
      </c>
      <c r="E3977" s="103" t="s">
        <v>42917</v>
      </c>
    </row>
    <row r="3978" ht="14.25" customHeight="1">
      <c r="A3978" s="100">
        <v>20043.0</v>
      </c>
      <c r="B3978" s="100" t="s">
        <v>42918</v>
      </c>
      <c r="C3978" s="100" t="s">
        <v>35740</v>
      </c>
      <c r="D3978" s="100" t="s">
        <v>35741</v>
      </c>
      <c r="E3978" s="103" t="s">
        <v>40569</v>
      </c>
    </row>
    <row r="3979" ht="14.25" customHeight="1">
      <c r="A3979" s="100">
        <v>20044.0</v>
      </c>
      <c r="B3979" s="100" t="s">
        <v>42919</v>
      </c>
      <c r="C3979" s="100" t="s">
        <v>35740</v>
      </c>
      <c r="D3979" s="100" t="s">
        <v>35741</v>
      </c>
      <c r="E3979" s="103" t="s">
        <v>36068</v>
      </c>
    </row>
    <row r="3980" ht="14.25" customHeight="1">
      <c r="A3980" s="100">
        <v>20042.0</v>
      </c>
      <c r="B3980" s="100" t="s">
        <v>42920</v>
      </c>
      <c r="C3980" s="100" t="s">
        <v>35740</v>
      </c>
      <c r="D3980" s="100" t="s">
        <v>35741</v>
      </c>
      <c r="E3980" s="103" t="s">
        <v>39452</v>
      </c>
    </row>
    <row r="3981" ht="14.25" customHeight="1">
      <c r="A3981" s="100">
        <v>20046.0</v>
      </c>
      <c r="B3981" s="100" t="s">
        <v>42921</v>
      </c>
      <c r="C3981" s="100" t="s">
        <v>35740</v>
      </c>
      <c r="D3981" s="100" t="s">
        <v>35741</v>
      </c>
      <c r="E3981" s="103" t="s">
        <v>42922</v>
      </c>
    </row>
    <row r="3982" ht="14.25" customHeight="1">
      <c r="A3982" s="100">
        <v>20047.0</v>
      </c>
      <c r="B3982" s="100" t="s">
        <v>42923</v>
      </c>
      <c r="C3982" s="100" t="s">
        <v>35740</v>
      </c>
      <c r="D3982" s="100" t="s">
        <v>35741</v>
      </c>
      <c r="E3982" s="103" t="s">
        <v>42924</v>
      </c>
    </row>
    <row r="3983" ht="14.25" customHeight="1">
      <c r="A3983" s="100">
        <v>20045.0</v>
      </c>
      <c r="B3983" s="100" t="s">
        <v>42925</v>
      </c>
      <c r="C3983" s="100" t="s">
        <v>35740</v>
      </c>
      <c r="D3983" s="100" t="s">
        <v>35741</v>
      </c>
      <c r="E3983" s="103" t="s">
        <v>42926</v>
      </c>
    </row>
    <row r="3984" ht="14.25" customHeight="1">
      <c r="A3984" s="100">
        <v>20972.0</v>
      </c>
      <c r="B3984" s="100" t="s">
        <v>42927</v>
      </c>
      <c r="C3984" s="100" t="s">
        <v>35740</v>
      </c>
      <c r="D3984" s="100" t="s">
        <v>35741</v>
      </c>
      <c r="E3984" s="103" t="s">
        <v>42928</v>
      </c>
    </row>
    <row r="3985" ht="14.25" customHeight="1">
      <c r="A3985" s="100">
        <v>20032.0</v>
      </c>
      <c r="B3985" s="100" t="s">
        <v>42929</v>
      </c>
      <c r="C3985" s="100" t="s">
        <v>35740</v>
      </c>
      <c r="D3985" s="100" t="s">
        <v>35767</v>
      </c>
      <c r="E3985" s="103" t="s">
        <v>42930</v>
      </c>
    </row>
    <row r="3986" ht="14.25" customHeight="1">
      <c r="A3986" s="100">
        <v>11321.0</v>
      </c>
      <c r="B3986" s="100" t="s">
        <v>42931</v>
      </c>
      <c r="C3986" s="100" t="s">
        <v>35740</v>
      </c>
      <c r="D3986" s="100" t="s">
        <v>35767</v>
      </c>
      <c r="E3986" s="103" t="s">
        <v>42932</v>
      </c>
    </row>
    <row r="3987" ht="14.25" customHeight="1">
      <c r="A3987" s="100">
        <v>11323.0</v>
      </c>
      <c r="B3987" s="100" t="s">
        <v>42933</v>
      </c>
      <c r="C3987" s="100" t="s">
        <v>35740</v>
      </c>
      <c r="D3987" s="100" t="s">
        <v>35767</v>
      </c>
      <c r="E3987" s="103" t="s">
        <v>42934</v>
      </c>
    </row>
    <row r="3988" ht="14.25" customHeight="1">
      <c r="A3988" s="100">
        <v>20327.0</v>
      </c>
      <c r="B3988" s="100" t="s">
        <v>42935</v>
      </c>
      <c r="C3988" s="100" t="s">
        <v>35740</v>
      </c>
      <c r="D3988" s="100" t="s">
        <v>35767</v>
      </c>
      <c r="E3988" s="103" t="s">
        <v>42936</v>
      </c>
    </row>
    <row r="3989" ht="14.25" customHeight="1">
      <c r="A3989" s="100">
        <v>25966.0</v>
      </c>
      <c r="B3989" s="100" t="s">
        <v>42937</v>
      </c>
      <c r="C3989" s="100" t="s">
        <v>35782</v>
      </c>
      <c r="D3989" s="100" t="s">
        <v>35741</v>
      </c>
      <c r="E3989" s="103" t="s">
        <v>38199</v>
      </c>
    </row>
    <row r="3990" ht="14.25" customHeight="1">
      <c r="A3990" s="100">
        <v>13390.0</v>
      </c>
      <c r="B3990" s="100" t="s">
        <v>42938</v>
      </c>
      <c r="C3990" s="100" t="s">
        <v>35740</v>
      </c>
      <c r="D3990" s="100" t="s">
        <v>35767</v>
      </c>
      <c r="E3990" s="103" t="s">
        <v>42939</v>
      </c>
    </row>
    <row r="3991" ht="14.25" customHeight="1">
      <c r="A3991" s="100">
        <v>6034.0</v>
      </c>
      <c r="B3991" s="100" t="s">
        <v>42940</v>
      </c>
      <c r="C3991" s="100" t="s">
        <v>35740</v>
      </c>
      <c r="D3991" s="100" t="s">
        <v>35741</v>
      </c>
      <c r="E3991" s="103" t="s">
        <v>42941</v>
      </c>
    </row>
    <row r="3992" ht="14.25" customHeight="1">
      <c r="A3992" s="100">
        <v>6036.0</v>
      </c>
      <c r="B3992" s="100" t="s">
        <v>42942</v>
      </c>
      <c r="C3992" s="100" t="s">
        <v>35740</v>
      </c>
      <c r="D3992" s="100" t="s">
        <v>35741</v>
      </c>
      <c r="E3992" s="103" t="s">
        <v>42943</v>
      </c>
    </row>
    <row r="3993" ht="14.25" customHeight="1">
      <c r="A3993" s="100">
        <v>6031.0</v>
      </c>
      <c r="B3993" s="100" t="s">
        <v>42944</v>
      </c>
      <c r="C3993" s="100" t="s">
        <v>35740</v>
      </c>
      <c r="D3993" s="100" t="s">
        <v>35737</v>
      </c>
      <c r="E3993" s="103" t="s">
        <v>42945</v>
      </c>
    </row>
    <row r="3994" ht="14.25" customHeight="1">
      <c r="A3994" s="100">
        <v>6029.0</v>
      </c>
      <c r="B3994" s="100" t="s">
        <v>42946</v>
      </c>
      <c r="C3994" s="100" t="s">
        <v>35740</v>
      </c>
      <c r="D3994" s="100" t="s">
        <v>35741</v>
      </c>
      <c r="E3994" s="103" t="s">
        <v>42936</v>
      </c>
    </row>
    <row r="3995" ht="14.25" customHeight="1">
      <c r="A3995" s="100">
        <v>6033.0</v>
      </c>
      <c r="B3995" s="100" t="s">
        <v>42947</v>
      </c>
      <c r="C3995" s="100" t="s">
        <v>35740</v>
      </c>
      <c r="D3995" s="100" t="s">
        <v>35741</v>
      </c>
      <c r="E3995" s="103" t="s">
        <v>42948</v>
      </c>
    </row>
    <row r="3996" ht="14.25" customHeight="1">
      <c r="A3996" s="100">
        <v>11672.0</v>
      </c>
      <c r="B3996" s="100" t="s">
        <v>42949</v>
      </c>
      <c r="C3996" s="100" t="s">
        <v>35740</v>
      </c>
      <c r="D3996" s="100" t="s">
        <v>35741</v>
      </c>
      <c r="E3996" s="103" t="s">
        <v>42950</v>
      </c>
    </row>
    <row r="3997" ht="14.25" customHeight="1">
      <c r="A3997" s="100">
        <v>11669.0</v>
      </c>
      <c r="B3997" s="100" t="s">
        <v>42951</v>
      </c>
      <c r="C3997" s="100" t="s">
        <v>35740</v>
      </c>
      <c r="D3997" s="100" t="s">
        <v>35741</v>
      </c>
      <c r="E3997" s="103" t="s">
        <v>42952</v>
      </c>
    </row>
    <row r="3998" ht="14.25" customHeight="1">
      <c r="A3998" s="100">
        <v>11670.0</v>
      </c>
      <c r="B3998" s="100" t="s">
        <v>42953</v>
      </c>
      <c r="C3998" s="100" t="s">
        <v>35740</v>
      </c>
      <c r="D3998" s="100" t="s">
        <v>35741</v>
      </c>
      <c r="E3998" s="103" t="s">
        <v>42954</v>
      </c>
    </row>
    <row r="3999" ht="14.25" customHeight="1">
      <c r="A3999" s="100">
        <v>20055.0</v>
      </c>
      <c r="B3999" s="100" t="s">
        <v>42955</v>
      </c>
      <c r="C3999" s="100" t="s">
        <v>35740</v>
      </c>
      <c r="D3999" s="100" t="s">
        <v>35741</v>
      </c>
      <c r="E3999" s="103" t="s">
        <v>42956</v>
      </c>
    </row>
    <row r="4000" ht="14.25" customHeight="1">
      <c r="A4000" s="100">
        <v>11671.0</v>
      </c>
      <c r="B4000" s="100" t="s">
        <v>42957</v>
      </c>
      <c r="C4000" s="100" t="s">
        <v>35740</v>
      </c>
      <c r="D4000" s="100" t="s">
        <v>35741</v>
      </c>
      <c r="E4000" s="103" t="s">
        <v>42958</v>
      </c>
    </row>
    <row r="4001" ht="14.25" customHeight="1">
      <c r="A4001" s="100">
        <v>6032.0</v>
      </c>
      <c r="B4001" s="100" t="s">
        <v>42959</v>
      </c>
      <c r="C4001" s="100" t="s">
        <v>35740</v>
      </c>
      <c r="D4001" s="100" t="s">
        <v>35741</v>
      </c>
      <c r="E4001" s="103" t="s">
        <v>42960</v>
      </c>
    </row>
    <row r="4002" ht="14.25" customHeight="1">
      <c r="A4002" s="100">
        <v>11673.0</v>
      </c>
      <c r="B4002" s="100" t="s">
        <v>42961</v>
      </c>
      <c r="C4002" s="100" t="s">
        <v>35740</v>
      </c>
      <c r="D4002" s="100" t="s">
        <v>35741</v>
      </c>
      <c r="E4002" s="103" t="s">
        <v>42962</v>
      </c>
    </row>
    <row r="4003" ht="14.25" customHeight="1">
      <c r="A4003" s="100">
        <v>11674.0</v>
      </c>
      <c r="B4003" s="100" t="s">
        <v>42963</v>
      </c>
      <c r="C4003" s="100" t="s">
        <v>35740</v>
      </c>
      <c r="D4003" s="100" t="s">
        <v>35741</v>
      </c>
      <c r="E4003" s="103" t="s">
        <v>36834</v>
      </c>
    </row>
    <row r="4004" ht="14.25" customHeight="1">
      <c r="A4004" s="100">
        <v>11675.0</v>
      </c>
      <c r="B4004" s="100" t="s">
        <v>42964</v>
      </c>
      <c r="C4004" s="100" t="s">
        <v>35740</v>
      </c>
      <c r="D4004" s="100" t="s">
        <v>35741</v>
      </c>
      <c r="E4004" s="103" t="s">
        <v>42965</v>
      </c>
    </row>
    <row r="4005" ht="14.25" customHeight="1">
      <c r="A4005" s="100">
        <v>11676.0</v>
      </c>
      <c r="B4005" s="100" t="s">
        <v>42966</v>
      </c>
      <c r="C4005" s="100" t="s">
        <v>35740</v>
      </c>
      <c r="D4005" s="100" t="s">
        <v>35741</v>
      </c>
      <c r="E4005" s="103" t="s">
        <v>42967</v>
      </c>
    </row>
    <row r="4006" ht="14.25" customHeight="1">
      <c r="A4006" s="100">
        <v>11677.0</v>
      </c>
      <c r="B4006" s="100" t="s">
        <v>42968</v>
      </c>
      <c r="C4006" s="100" t="s">
        <v>35740</v>
      </c>
      <c r="D4006" s="100" t="s">
        <v>35741</v>
      </c>
      <c r="E4006" s="103" t="s">
        <v>42969</v>
      </c>
    </row>
    <row r="4007" ht="14.25" customHeight="1">
      <c r="A4007" s="100">
        <v>11678.0</v>
      </c>
      <c r="B4007" s="100" t="s">
        <v>42970</v>
      </c>
      <c r="C4007" s="100" t="s">
        <v>35740</v>
      </c>
      <c r="D4007" s="100" t="s">
        <v>35741</v>
      </c>
      <c r="E4007" s="103" t="s">
        <v>42971</v>
      </c>
    </row>
    <row r="4008" ht="14.25" customHeight="1">
      <c r="A4008" s="100">
        <v>6038.0</v>
      </c>
      <c r="B4008" s="100" t="s">
        <v>42972</v>
      </c>
      <c r="C4008" s="100" t="s">
        <v>35740</v>
      </c>
      <c r="D4008" s="100" t="s">
        <v>35741</v>
      </c>
      <c r="E4008" s="103" t="s">
        <v>42973</v>
      </c>
    </row>
    <row r="4009" ht="14.25" customHeight="1">
      <c r="A4009" s="100">
        <v>11718.0</v>
      </c>
      <c r="B4009" s="100" t="s">
        <v>42974</v>
      </c>
      <c r="C4009" s="100" t="s">
        <v>35740</v>
      </c>
      <c r="D4009" s="100" t="s">
        <v>35741</v>
      </c>
      <c r="E4009" s="103" t="s">
        <v>42975</v>
      </c>
    </row>
    <row r="4010" ht="14.25" customHeight="1">
      <c r="A4010" s="100">
        <v>6037.0</v>
      </c>
      <c r="B4010" s="100" t="s">
        <v>42976</v>
      </c>
      <c r="C4010" s="100" t="s">
        <v>35740</v>
      </c>
      <c r="D4010" s="100" t="s">
        <v>35741</v>
      </c>
      <c r="E4010" s="103" t="s">
        <v>42977</v>
      </c>
    </row>
    <row r="4011" ht="14.25" customHeight="1">
      <c r="A4011" s="100">
        <v>11719.0</v>
      </c>
      <c r="B4011" s="100" t="s">
        <v>42978</v>
      </c>
      <c r="C4011" s="100" t="s">
        <v>35740</v>
      </c>
      <c r="D4011" s="100" t="s">
        <v>35741</v>
      </c>
      <c r="E4011" s="103" t="s">
        <v>42979</v>
      </c>
    </row>
    <row r="4012" ht="14.25" customHeight="1">
      <c r="A4012" s="100">
        <v>6019.0</v>
      </c>
      <c r="B4012" s="100" t="s">
        <v>42980</v>
      </c>
      <c r="C4012" s="100" t="s">
        <v>35740</v>
      </c>
      <c r="D4012" s="100" t="s">
        <v>35741</v>
      </c>
      <c r="E4012" s="103" t="s">
        <v>38094</v>
      </c>
    </row>
    <row r="4013" ht="14.25" customHeight="1">
      <c r="A4013" s="100">
        <v>6010.0</v>
      </c>
      <c r="B4013" s="100" t="s">
        <v>42981</v>
      </c>
      <c r="C4013" s="100" t="s">
        <v>35740</v>
      </c>
      <c r="D4013" s="100" t="s">
        <v>35741</v>
      </c>
      <c r="E4013" s="103" t="s">
        <v>42982</v>
      </c>
    </row>
    <row r="4014" ht="14.25" customHeight="1">
      <c r="A4014" s="100">
        <v>6017.0</v>
      </c>
      <c r="B4014" s="100" t="s">
        <v>42983</v>
      </c>
      <c r="C4014" s="100" t="s">
        <v>35740</v>
      </c>
      <c r="D4014" s="100" t="s">
        <v>35741</v>
      </c>
      <c r="E4014" s="103" t="s">
        <v>42984</v>
      </c>
    </row>
    <row r="4015" ht="14.25" customHeight="1">
      <c r="A4015" s="100">
        <v>6020.0</v>
      </c>
      <c r="B4015" s="100" t="s">
        <v>42985</v>
      </c>
      <c r="C4015" s="100" t="s">
        <v>35740</v>
      </c>
      <c r="D4015" s="100" t="s">
        <v>35741</v>
      </c>
      <c r="E4015" s="103" t="s">
        <v>38104</v>
      </c>
    </row>
    <row r="4016" ht="14.25" customHeight="1">
      <c r="A4016" s="100">
        <v>6028.0</v>
      </c>
      <c r="B4016" s="100" t="s">
        <v>42986</v>
      </c>
      <c r="C4016" s="100" t="s">
        <v>35740</v>
      </c>
      <c r="D4016" s="100" t="s">
        <v>35741</v>
      </c>
      <c r="E4016" s="103" t="s">
        <v>42987</v>
      </c>
    </row>
    <row r="4017" ht="14.25" customHeight="1">
      <c r="A4017" s="100">
        <v>6011.0</v>
      </c>
      <c r="B4017" s="100" t="s">
        <v>42988</v>
      </c>
      <c r="C4017" s="100" t="s">
        <v>35740</v>
      </c>
      <c r="D4017" s="100" t="s">
        <v>35741</v>
      </c>
      <c r="E4017" s="103" t="s">
        <v>42989</v>
      </c>
    </row>
    <row r="4018" ht="14.25" customHeight="1">
      <c r="A4018" s="100">
        <v>6012.0</v>
      </c>
      <c r="B4018" s="100" t="s">
        <v>42990</v>
      </c>
      <c r="C4018" s="100" t="s">
        <v>35740</v>
      </c>
      <c r="D4018" s="100" t="s">
        <v>35741</v>
      </c>
      <c r="E4018" s="103" t="s">
        <v>42991</v>
      </c>
    </row>
    <row r="4019" ht="14.25" customHeight="1">
      <c r="A4019" s="100">
        <v>6016.0</v>
      </c>
      <c r="B4019" s="100" t="s">
        <v>42992</v>
      </c>
      <c r="C4019" s="100" t="s">
        <v>35740</v>
      </c>
      <c r="D4019" s="100" t="s">
        <v>35741</v>
      </c>
      <c r="E4019" s="103" t="s">
        <v>42094</v>
      </c>
    </row>
    <row r="4020" ht="14.25" customHeight="1">
      <c r="A4020" s="100">
        <v>6027.0</v>
      </c>
      <c r="B4020" s="100" t="s">
        <v>42993</v>
      </c>
      <c r="C4020" s="100" t="s">
        <v>35740</v>
      </c>
      <c r="D4020" s="100" t="s">
        <v>35741</v>
      </c>
      <c r="E4020" s="103" t="s">
        <v>42994</v>
      </c>
    </row>
    <row r="4021" ht="14.25" customHeight="1">
      <c r="A4021" s="100">
        <v>6013.0</v>
      </c>
      <c r="B4021" s="100" t="s">
        <v>42995</v>
      </c>
      <c r="C4021" s="100" t="s">
        <v>35740</v>
      </c>
      <c r="D4021" s="100" t="s">
        <v>35741</v>
      </c>
      <c r="E4021" s="103" t="s">
        <v>42996</v>
      </c>
    </row>
    <row r="4022" ht="14.25" customHeight="1">
      <c r="A4022" s="100">
        <v>6015.0</v>
      </c>
      <c r="B4022" s="100" t="s">
        <v>42997</v>
      </c>
      <c r="C4022" s="100" t="s">
        <v>35740</v>
      </c>
      <c r="D4022" s="100" t="s">
        <v>35741</v>
      </c>
      <c r="E4022" s="103" t="s">
        <v>42998</v>
      </c>
    </row>
    <row r="4023" ht="14.25" customHeight="1">
      <c r="A4023" s="100">
        <v>6014.0</v>
      </c>
      <c r="B4023" s="100" t="s">
        <v>42999</v>
      </c>
      <c r="C4023" s="100" t="s">
        <v>35740</v>
      </c>
      <c r="D4023" s="100" t="s">
        <v>35741</v>
      </c>
      <c r="E4023" s="103" t="s">
        <v>43000</v>
      </c>
    </row>
    <row r="4024" ht="14.25" customHeight="1">
      <c r="A4024" s="100">
        <v>6006.0</v>
      </c>
      <c r="B4024" s="100" t="s">
        <v>43001</v>
      </c>
      <c r="C4024" s="100" t="s">
        <v>35740</v>
      </c>
      <c r="D4024" s="100" t="s">
        <v>35741</v>
      </c>
      <c r="E4024" s="103" t="s">
        <v>43002</v>
      </c>
    </row>
    <row r="4025" ht="14.25" customHeight="1">
      <c r="A4025" s="100">
        <v>6005.0</v>
      </c>
      <c r="B4025" s="100" t="s">
        <v>43003</v>
      </c>
      <c r="C4025" s="100" t="s">
        <v>35740</v>
      </c>
      <c r="D4025" s="100" t="s">
        <v>35737</v>
      </c>
      <c r="E4025" s="103" t="s">
        <v>43004</v>
      </c>
    </row>
    <row r="4026" ht="14.25" customHeight="1">
      <c r="A4026" s="100">
        <v>11756.0</v>
      </c>
      <c r="B4026" s="100" t="s">
        <v>43005</v>
      </c>
      <c r="C4026" s="100" t="s">
        <v>35740</v>
      </c>
      <c r="D4026" s="100" t="s">
        <v>35741</v>
      </c>
      <c r="E4026" s="103" t="s">
        <v>43006</v>
      </c>
    </row>
    <row r="4027" ht="14.25" customHeight="1">
      <c r="A4027" s="100">
        <v>10904.0</v>
      </c>
      <c r="B4027" s="100" t="s">
        <v>43007</v>
      </c>
      <c r="C4027" s="100" t="s">
        <v>35740</v>
      </c>
      <c r="D4027" s="100" t="s">
        <v>35737</v>
      </c>
      <c r="E4027" s="103" t="s">
        <v>39267</v>
      </c>
    </row>
    <row r="4028" ht="14.25" customHeight="1">
      <c r="A4028" s="100">
        <v>11752.0</v>
      </c>
      <c r="B4028" s="100" t="s">
        <v>43008</v>
      </c>
      <c r="C4028" s="100" t="s">
        <v>35740</v>
      </c>
      <c r="D4028" s="100" t="s">
        <v>35741</v>
      </c>
      <c r="E4028" s="103" t="s">
        <v>40678</v>
      </c>
    </row>
    <row r="4029" ht="14.25" customHeight="1">
      <c r="A4029" s="100">
        <v>11753.0</v>
      </c>
      <c r="B4029" s="100" t="s">
        <v>43009</v>
      </c>
      <c r="C4029" s="100" t="s">
        <v>35740</v>
      </c>
      <c r="D4029" s="100" t="s">
        <v>35741</v>
      </c>
      <c r="E4029" s="103" t="s">
        <v>41031</v>
      </c>
    </row>
    <row r="4030" ht="14.25" customHeight="1">
      <c r="A4030" s="100">
        <v>6021.0</v>
      </c>
      <c r="B4030" s="100" t="s">
        <v>43010</v>
      </c>
      <c r="C4030" s="100" t="s">
        <v>35740</v>
      </c>
      <c r="D4030" s="100" t="s">
        <v>35741</v>
      </c>
      <c r="E4030" s="103" t="s">
        <v>43011</v>
      </c>
    </row>
    <row r="4031" ht="14.25" customHeight="1">
      <c r="A4031" s="100">
        <v>6024.0</v>
      </c>
      <c r="B4031" s="100" t="s">
        <v>43012</v>
      </c>
      <c r="C4031" s="100" t="s">
        <v>35740</v>
      </c>
      <c r="D4031" s="100" t="s">
        <v>35741</v>
      </c>
      <c r="E4031" s="103" t="s">
        <v>43013</v>
      </c>
    </row>
    <row r="4032" ht="14.25" customHeight="1">
      <c r="A4032" s="100">
        <v>38379.0</v>
      </c>
      <c r="B4032" s="100" t="s">
        <v>43014</v>
      </c>
      <c r="C4032" s="100" t="s">
        <v>35791</v>
      </c>
      <c r="D4032" s="100" t="s">
        <v>35741</v>
      </c>
      <c r="E4032" s="103" t="s">
        <v>38343</v>
      </c>
    </row>
    <row r="4033" ht="14.25" customHeight="1">
      <c r="A4033" s="100">
        <v>13897.0</v>
      </c>
      <c r="B4033" s="100" t="s">
        <v>43015</v>
      </c>
      <c r="C4033" s="100" t="s">
        <v>35740</v>
      </c>
      <c r="D4033" s="100" t="s">
        <v>35767</v>
      </c>
      <c r="E4033" s="103" t="s">
        <v>43016</v>
      </c>
    </row>
    <row r="4034" ht="14.25" customHeight="1">
      <c r="A4034" s="100">
        <v>10640.0</v>
      </c>
      <c r="B4034" s="100" t="s">
        <v>43017</v>
      </c>
      <c r="C4034" s="100" t="s">
        <v>35740</v>
      </c>
      <c r="D4034" s="100" t="s">
        <v>35767</v>
      </c>
      <c r="E4034" s="103" t="s">
        <v>43018</v>
      </c>
    </row>
    <row r="4035" ht="14.25" customHeight="1">
      <c r="A4035" s="100">
        <v>11086.0</v>
      </c>
      <c r="B4035" s="100" t="s">
        <v>43019</v>
      </c>
      <c r="C4035" s="100" t="s">
        <v>36114</v>
      </c>
      <c r="D4035" s="100" t="s">
        <v>35741</v>
      </c>
      <c r="E4035" s="103" t="s">
        <v>43020</v>
      </c>
    </row>
    <row r="4036" ht="14.25" customHeight="1">
      <c r="A4036" s="100">
        <v>34357.0</v>
      </c>
      <c r="B4036" s="100" t="s">
        <v>43021</v>
      </c>
      <c r="C4036" s="100" t="s">
        <v>35889</v>
      </c>
      <c r="D4036" s="100" t="s">
        <v>35741</v>
      </c>
      <c r="E4036" s="103" t="s">
        <v>43022</v>
      </c>
    </row>
    <row r="4037" ht="14.25" customHeight="1">
      <c r="A4037" s="100">
        <v>37329.0</v>
      </c>
      <c r="B4037" s="100" t="s">
        <v>43023</v>
      </c>
      <c r="C4037" s="100" t="s">
        <v>35889</v>
      </c>
      <c r="D4037" s="100" t="s">
        <v>35741</v>
      </c>
      <c r="E4037" s="103" t="s">
        <v>43024</v>
      </c>
    </row>
    <row r="4038" ht="14.25" customHeight="1">
      <c r="A4038" s="100">
        <v>2510.0</v>
      </c>
      <c r="B4038" s="100" t="s">
        <v>43025</v>
      </c>
      <c r="C4038" s="100" t="s">
        <v>35740</v>
      </c>
      <c r="D4038" s="100" t="s">
        <v>35767</v>
      </c>
      <c r="E4038" s="103" t="s">
        <v>43026</v>
      </c>
    </row>
    <row r="4039" ht="14.25" customHeight="1">
      <c r="A4039" s="100">
        <v>12359.0</v>
      </c>
      <c r="B4039" s="100" t="s">
        <v>43027</v>
      </c>
      <c r="C4039" s="100" t="s">
        <v>35740</v>
      </c>
      <c r="D4039" s="100" t="s">
        <v>35741</v>
      </c>
      <c r="E4039" s="103" t="s">
        <v>43028</v>
      </c>
    </row>
    <row r="4040" ht="14.25" customHeight="1">
      <c r="A4040" s="100">
        <v>5320.0</v>
      </c>
      <c r="B4040" s="100" t="s">
        <v>43029</v>
      </c>
      <c r="C4040" s="100" t="s">
        <v>35782</v>
      </c>
      <c r="D4040" s="100" t="s">
        <v>35741</v>
      </c>
      <c r="E4040" s="103" t="s">
        <v>43030</v>
      </c>
    </row>
    <row r="4041" ht="14.25" customHeight="1">
      <c r="A4041" s="100">
        <v>7353.0</v>
      </c>
      <c r="B4041" s="100" t="s">
        <v>43031</v>
      </c>
      <c r="C4041" s="100" t="s">
        <v>35782</v>
      </c>
      <c r="D4041" s="100" t="s">
        <v>35741</v>
      </c>
      <c r="E4041" s="103" t="s">
        <v>43032</v>
      </c>
    </row>
    <row r="4042" ht="14.25" customHeight="1">
      <c r="A4042" s="100">
        <v>36144.0</v>
      </c>
      <c r="B4042" s="100" t="s">
        <v>43033</v>
      </c>
      <c r="C4042" s="100" t="s">
        <v>35740</v>
      </c>
      <c r="D4042" s="100" t="s">
        <v>35741</v>
      </c>
      <c r="E4042" s="103" t="s">
        <v>35814</v>
      </c>
    </row>
    <row r="4043" ht="14.25" customHeight="1">
      <c r="A4043" s="100">
        <v>10518.0</v>
      </c>
      <c r="B4043" s="100" t="s">
        <v>43034</v>
      </c>
      <c r="C4043" s="100" t="s">
        <v>35740</v>
      </c>
      <c r="D4043" s="100" t="s">
        <v>35767</v>
      </c>
      <c r="E4043" s="103" t="s">
        <v>43035</v>
      </c>
    </row>
    <row r="4044" ht="14.25" customHeight="1">
      <c r="A4044" s="100">
        <v>36530.0</v>
      </c>
      <c r="B4044" s="100" t="s">
        <v>43036</v>
      </c>
      <c r="C4044" s="100" t="s">
        <v>35740</v>
      </c>
      <c r="D4044" s="100" t="s">
        <v>35741</v>
      </c>
      <c r="E4044" s="103" t="s">
        <v>43037</v>
      </c>
    </row>
    <row r="4045" ht="14.25" customHeight="1">
      <c r="A4045" s="100">
        <v>6046.0</v>
      </c>
      <c r="B4045" s="100" t="s">
        <v>43038</v>
      </c>
      <c r="C4045" s="100" t="s">
        <v>35740</v>
      </c>
      <c r="D4045" s="100" t="s">
        <v>35737</v>
      </c>
      <c r="E4045" s="103" t="s">
        <v>43039</v>
      </c>
    </row>
    <row r="4046" ht="14.25" customHeight="1">
      <c r="A4046" s="100">
        <v>36531.0</v>
      </c>
      <c r="B4046" s="100" t="s">
        <v>43040</v>
      </c>
      <c r="C4046" s="100" t="s">
        <v>35740</v>
      </c>
      <c r="D4046" s="100" t="s">
        <v>35741</v>
      </c>
      <c r="E4046" s="103" t="s">
        <v>43041</v>
      </c>
    </row>
    <row r="4047" ht="14.25" customHeight="1">
      <c r="A4047" s="100">
        <v>34684.0</v>
      </c>
      <c r="B4047" s="100" t="s">
        <v>43042</v>
      </c>
      <c r="C4047" s="100" t="s">
        <v>35736</v>
      </c>
      <c r="D4047" s="100" t="s">
        <v>35767</v>
      </c>
      <c r="E4047" s="103" t="s">
        <v>43043</v>
      </c>
    </row>
    <row r="4048" ht="14.25" customHeight="1">
      <c r="A4048" s="100">
        <v>34683.0</v>
      </c>
      <c r="B4048" s="100" t="s">
        <v>43044</v>
      </c>
      <c r="C4048" s="100" t="s">
        <v>35736</v>
      </c>
      <c r="D4048" s="100" t="s">
        <v>35767</v>
      </c>
      <c r="E4048" s="103" t="s">
        <v>43045</v>
      </c>
    </row>
    <row r="4049" ht="14.25" customHeight="1">
      <c r="A4049" s="100">
        <v>533.0</v>
      </c>
      <c r="B4049" s="100" t="s">
        <v>43046</v>
      </c>
      <c r="C4049" s="100" t="s">
        <v>35736</v>
      </c>
      <c r="D4049" s="100" t="s">
        <v>35741</v>
      </c>
      <c r="E4049" s="103" t="s">
        <v>36137</v>
      </c>
    </row>
    <row r="4050" ht="14.25" customHeight="1">
      <c r="A4050" s="100">
        <v>10515.0</v>
      </c>
      <c r="B4050" s="100" t="s">
        <v>43047</v>
      </c>
      <c r="C4050" s="100" t="s">
        <v>35736</v>
      </c>
      <c r="D4050" s="100" t="s">
        <v>35741</v>
      </c>
      <c r="E4050" s="103" t="s">
        <v>40082</v>
      </c>
    </row>
    <row r="4051" ht="14.25" customHeight="1">
      <c r="A4051" s="100">
        <v>536.0</v>
      </c>
      <c r="B4051" s="100" t="s">
        <v>43048</v>
      </c>
      <c r="C4051" s="100" t="s">
        <v>35736</v>
      </c>
      <c r="D4051" s="100" t="s">
        <v>35737</v>
      </c>
      <c r="E4051" s="103" t="s">
        <v>43049</v>
      </c>
    </row>
    <row r="4052" ht="14.25" customHeight="1">
      <c r="A4052" s="100">
        <v>153.0</v>
      </c>
      <c r="B4052" s="100" t="s">
        <v>43050</v>
      </c>
      <c r="C4052" s="100" t="s">
        <v>35782</v>
      </c>
      <c r="D4052" s="100" t="s">
        <v>35741</v>
      </c>
      <c r="E4052" s="103" t="s">
        <v>43051</v>
      </c>
    </row>
    <row r="4053" ht="14.25" customHeight="1">
      <c r="A4053" s="100">
        <v>34682.0</v>
      </c>
      <c r="B4053" s="100" t="s">
        <v>43052</v>
      </c>
      <c r="C4053" s="100" t="s">
        <v>35736</v>
      </c>
      <c r="D4053" s="100" t="s">
        <v>35767</v>
      </c>
      <c r="E4053" s="103" t="s">
        <v>41895</v>
      </c>
    </row>
    <row r="4054" ht="14.25" customHeight="1">
      <c r="A4054" s="100">
        <v>20205.0</v>
      </c>
      <c r="B4054" s="100" t="s">
        <v>43053</v>
      </c>
      <c r="C4054" s="100" t="s">
        <v>35791</v>
      </c>
      <c r="D4054" s="100" t="s">
        <v>35741</v>
      </c>
      <c r="E4054" s="103" t="s">
        <v>37637</v>
      </c>
    </row>
    <row r="4055" ht="14.25" customHeight="1">
      <c r="A4055" s="100">
        <v>4412.0</v>
      </c>
      <c r="B4055" s="100" t="s">
        <v>43054</v>
      </c>
      <c r="C4055" s="100" t="s">
        <v>35791</v>
      </c>
      <c r="D4055" s="100" t="s">
        <v>35741</v>
      </c>
      <c r="E4055" s="103" t="s">
        <v>36771</v>
      </c>
    </row>
    <row r="4056" ht="14.25" customHeight="1">
      <c r="A4056" s="100">
        <v>4408.0</v>
      </c>
      <c r="B4056" s="100" t="s">
        <v>43055</v>
      </c>
      <c r="C4056" s="100" t="s">
        <v>35791</v>
      </c>
      <c r="D4056" s="100" t="s">
        <v>35741</v>
      </c>
      <c r="E4056" s="103" t="s">
        <v>43056</v>
      </c>
    </row>
    <row r="4057" ht="14.25" customHeight="1">
      <c r="A4057" s="100">
        <v>10559.0</v>
      </c>
      <c r="B4057" s="100" t="s">
        <v>43057</v>
      </c>
      <c r="C4057" s="100" t="s">
        <v>35740</v>
      </c>
      <c r="D4057" s="100" t="s">
        <v>35737</v>
      </c>
      <c r="E4057" s="103" t="s">
        <v>43058</v>
      </c>
    </row>
    <row r="4058" ht="14.25" customHeight="1">
      <c r="A4058" s="100">
        <v>10664.0</v>
      </c>
      <c r="B4058" s="100" t="s">
        <v>43059</v>
      </c>
      <c r="C4058" s="100" t="s">
        <v>35740</v>
      </c>
      <c r="D4058" s="100" t="s">
        <v>35741</v>
      </c>
      <c r="E4058" s="103" t="s">
        <v>43060</v>
      </c>
    </row>
    <row r="4059" ht="14.25" customHeight="1">
      <c r="A4059" s="100">
        <v>36250.0</v>
      </c>
      <c r="B4059" s="100" t="s">
        <v>43061</v>
      </c>
      <c r="C4059" s="100" t="s">
        <v>35791</v>
      </c>
      <c r="D4059" s="100" t="s">
        <v>35741</v>
      </c>
      <c r="E4059" s="103" t="s">
        <v>39996</v>
      </c>
    </row>
    <row r="4060" ht="14.25" customHeight="1">
      <c r="A4060" s="100">
        <v>10857.0</v>
      </c>
      <c r="B4060" s="100" t="s">
        <v>43062</v>
      </c>
      <c r="C4060" s="100" t="s">
        <v>35791</v>
      </c>
      <c r="D4060" s="100" t="s">
        <v>35741</v>
      </c>
      <c r="E4060" s="103" t="s">
        <v>37376</v>
      </c>
    </row>
    <row r="4061" ht="14.25" customHeight="1">
      <c r="A4061" s="100">
        <v>4803.0</v>
      </c>
      <c r="B4061" s="100" t="s">
        <v>43063</v>
      </c>
      <c r="C4061" s="100" t="s">
        <v>35791</v>
      </c>
      <c r="D4061" s="100" t="s">
        <v>35741</v>
      </c>
      <c r="E4061" s="103" t="s">
        <v>43064</v>
      </c>
    </row>
    <row r="4062" ht="14.25" customHeight="1">
      <c r="A4062" s="100">
        <v>6186.0</v>
      </c>
      <c r="B4062" s="100" t="s">
        <v>43065</v>
      </c>
      <c r="C4062" s="100" t="s">
        <v>35791</v>
      </c>
      <c r="D4062" s="100" t="s">
        <v>35767</v>
      </c>
      <c r="E4062" s="103" t="s">
        <v>38450</v>
      </c>
    </row>
    <row r="4063" ht="14.25" customHeight="1">
      <c r="A4063" s="100">
        <v>4829.0</v>
      </c>
      <c r="B4063" s="100" t="s">
        <v>43066</v>
      </c>
      <c r="C4063" s="100" t="s">
        <v>35791</v>
      </c>
      <c r="D4063" s="100" t="s">
        <v>35741</v>
      </c>
      <c r="E4063" s="103" t="s">
        <v>43067</v>
      </c>
    </row>
    <row r="4064" ht="14.25" customHeight="1">
      <c r="A4064" s="100">
        <v>39829.0</v>
      </c>
      <c r="B4064" s="100" t="s">
        <v>43068</v>
      </c>
      <c r="C4064" s="100" t="s">
        <v>35791</v>
      </c>
      <c r="D4064" s="100" t="s">
        <v>35737</v>
      </c>
      <c r="E4064" s="103" t="s">
        <v>41874</v>
      </c>
    </row>
    <row r="4065" ht="14.25" customHeight="1">
      <c r="A4065" s="100">
        <v>20231.0</v>
      </c>
      <c r="B4065" s="100" t="s">
        <v>43069</v>
      </c>
      <c r="C4065" s="100" t="s">
        <v>35791</v>
      </c>
      <c r="D4065" s="100" t="s">
        <v>35741</v>
      </c>
      <c r="E4065" s="103" t="s">
        <v>43070</v>
      </c>
    </row>
    <row r="4066" ht="14.25" customHeight="1">
      <c r="A4066" s="100">
        <v>4804.0</v>
      </c>
      <c r="B4066" s="100" t="s">
        <v>43071</v>
      </c>
      <c r="C4066" s="100" t="s">
        <v>35791</v>
      </c>
      <c r="D4066" s="100" t="s">
        <v>35741</v>
      </c>
      <c r="E4066" s="103" t="s">
        <v>43072</v>
      </c>
    </row>
    <row r="4067" ht="14.25" customHeight="1">
      <c r="A4067" s="100">
        <v>34680.0</v>
      </c>
      <c r="B4067" s="100" t="s">
        <v>43073</v>
      </c>
      <c r="C4067" s="100" t="s">
        <v>35791</v>
      </c>
      <c r="D4067" s="100" t="s">
        <v>35767</v>
      </c>
      <c r="E4067" s="103" t="s">
        <v>43074</v>
      </c>
    </row>
    <row r="4068" ht="14.25" customHeight="1">
      <c r="A4068" s="100">
        <v>11573.0</v>
      </c>
      <c r="B4068" s="100" t="s">
        <v>43075</v>
      </c>
      <c r="C4068" s="100" t="s">
        <v>35740</v>
      </c>
      <c r="D4068" s="100" t="s">
        <v>35741</v>
      </c>
      <c r="E4068" s="103" t="s">
        <v>41555</v>
      </c>
    </row>
    <row r="4069" ht="14.25" customHeight="1">
      <c r="A4069" s="100">
        <v>38401.0</v>
      </c>
      <c r="B4069" s="100" t="s">
        <v>43076</v>
      </c>
      <c r="C4069" s="100" t="s">
        <v>35740</v>
      </c>
      <c r="D4069" s="100" t="s">
        <v>35741</v>
      </c>
      <c r="E4069" s="103" t="s">
        <v>38298</v>
      </c>
    </row>
    <row r="4070" ht="14.25" customHeight="1">
      <c r="A4070" s="100">
        <v>11575.0</v>
      </c>
      <c r="B4070" s="100" t="s">
        <v>43077</v>
      </c>
      <c r="C4070" s="100" t="s">
        <v>35740</v>
      </c>
      <c r="D4070" s="100" t="s">
        <v>35741</v>
      </c>
      <c r="E4070" s="103" t="s">
        <v>43078</v>
      </c>
    </row>
    <row r="4071" ht="14.25" customHeight="1">
      <c r="A4071" s="100">
        <v>38179.0</v>
      </c>
      <c r="B4071" s="100" t="s">
        <v>43079</v>
      </c>
      <c r="C4071" s="100" t="s">
        <v>35740</v>
      </c>
      <c r="D4071" s="100" t="s">
        <v>35741</v>
      </c>
      <c r="E4071" s="103" t="s">
        <v>43080</v>
      </c>
    </row>
    <row r="4072" ht="14.25" customHeight="1">
      <c r="A4072" s="100">
        <v>20256.0</v>
      </c>
      <c r="B4072" s="100" t="s">
        <v>43081</v>
      </c>
      <c r="C4072" s="100" t="s">
        <v>35740</v>
      </c>
      <c r="D4072" s="100" t="s">
        <v>35741</v>
      </c>
      <c r="E4072" s="103" t="s">
        <v>43082</v>
      </c>
    </row>
    <row r="4073" ht="14.25" customHeight="1">
      <c r="A4073" s="100">
        <v>14511.0</v>
      </c>
      <c r="B4073" s="100" t="s">
        <v>43083</v>
      </c>
      <c r="C4073" s="100" t="s">
        <v>35740</v>
      </c>
      <c r="D4073" s="100" t="s">
        <v>35741</v>
      </c>
      <c r="E4073" s="103" t="s">
        <v>43084</v>
      </c>
    </row>
    <row r="4074" ht="14.25" customHeight="1">
      <c r="A4074" s="100">
        <v>10642.0</v>
      </c>
      <c r="B4074" s="100" t="s">
        <v>43085</v>
      </c>
      <c r="C4074" s="100" t="s">
        <v>35740</v>
      </c>
      <c r="D4074" s="100" t="s">
        <v>35737</v>
      </c>
      <c r="E4074" s="103" t="s">
        <v>43086</v>
      </c>
    </row>
    <row r="4075" ht="14.25" customHeight="1">
      <c r="A4075" s="100">
        <v>14489.0</v>
      </c>
      <c r="B4075" s="100" t="s">
        <v>43087</v>
      </c>
      <c r="C4075" s="100" t="s">
        <v>35740</v>
      </c>
      <c r="D4075" s="100" t="s">
        <v>35741</v>
      </c>
      <c r="E4075" s="103" t="s">
        <v>43088</v>
      </c>
    </row>
    <row r="4076" ht="14.25" customHeight="1">
      <c r="A4076" s="100">
        <v>14513.0</v>
      </c>
      <c r="B4076" s="100" t="s">
        <v>43089</v>
      </c>
      <c r="C4076" s="100" t="s">
        <v>35740</v>
      </c>
      <c r="D4076" s="100" t="s">
        <v>35741</v>
      </c>
      <c r="E4076" s="103" t="s">
        <v>43090</v>
      </c>
    </row>
    <row r="4077" ht="14.25" customHeight="1">
      <c r="A4077" s="100">
        <v>13600.0</v>
      </c>
      <c r="B4077" s="100" t="s">
        <v>43091</v>
      </c>
      <c r="C4077" s="100" t="s">
        <v>35740</v>
      </c>
      <c r="D4077" s="100" t="s">
        <v>35741</v>
      </c>
      <c r="E4077" s="103" t="s">
        <v>43092</v>
      </c>
    </row>
    <row r="4078" ht="14.25" customHeight="1">
      <c r="A4078" s="100">
        <v>10646.0</v>
      </c>
      <c r="B4078" s="100" t="s">
        <v>43093</v>
      </c>
      <c r="C4078" s="100" t="s">
        <v>35740</v>
      </c>
      <c r="D4078" s="100" t="s">
        <v>35741</v>
      </c>
      <c r="E4078" s="103" t="s">
        <v>43094</v>
      </c>
    </row>
    <row r="4079" ht="14.25" customHeight="1">
      <c r="A4079" s="100">
        <v>6070.0</v>
      </c>
      <c r="B4079" s="100" t="s">
        <v>43095</v>
      </c>
      <c r="C4079" s="100" t="s">
        <v>35740</v>
      </c>
      <c r="D4079" s="100" t="s">
        <v>35741</v>
      </c>
      <c r="E4079" s="103" t="s">
        <v>43096</v>
      </c>
    </row>
    <row r="4080" ht="14.25" customHeight="1">
      <c r="A4080" s="100">
        <v>6069.0</v>
      </c>
      <c r="B4080" s="100" t="s">
        <v>43097</v>
      </c>
      <c r="C4080" s="100" t="s">
        <v>35740</v>
      </c>
      <c r="D4080" s="100" t="s">
        <v>35741</v>
      </c>
      <c r="E4080" s="103" t="s">
        <v>43098</v>
      </c>
    </row>
    <row r="4081" ht="14.25" customHeight="1">
      <c r="A4081" s="100">
        <v>14626.0</v>
      </c>
      <c r="B4081" s="100" t="s">
        <v>43099</v>
      </c>
      <c r="C4081" s="100" t="s">
        <v>35740</v>
      </c>
      <c r="D4081" s="100" t="s">
        <v>35741</v>
      </c>
      <c r="E4081" s="103" t="s">
        <v>43100</v>
      </c>
    </row>
    <row r="4082" ht="14.25" customHeight="1">
      <c r="A4082" s="100">
        <v>6067.0</v>
      </c>
      <c r="B4082" s="100" t="s">
        <v>43101</v>
      </c>
      <c r="C4082" s="100" t="s">
        <v>35740</v>
      </c>
      <c r="D4082" s="100" t="s">
        <v>35741</v>
      </c>
      <c r="E4082" s="103" t="s">
        <v>43102</v>
      </c>
    </row>
    <row r="4083" ht="14.25" customHeight="1">
      <c r="A4083" s="100">
        <v>38393.0</v>
      </c>
      <c r="B4083" s="100" t="s">
        <v>43103</v>
      </c>
      <c r="C4083" s="100" t="s">
        <v>35740</v>
      </c>
      <c r="D4083" s="100" t="s">
        <v>35737</v>
      </c>
      <c r="E4083" s="103" t="s">
        <v>43104</v>
      </c>
    </row>
    <row r="4084" ht="14.25" customHeight="1">
      <c r="A4084" s="100">
        <v>38390.0</v>
      </c>
      <c r="B4084" s="100" t="s">
        <v>43105</v>
      </c>
      <c r="C4084" s="100" t="s">
        <v>35740</v>
      </c>
      <c r="D4084" s="100" t="s">
        <v>35741</v>
      </c>
      <c r="E4084" s="103" t="s">
        <v>43106</v>
      </c>
    </row>
    <row r="4085" ht="14.25" customHeight="1">
      <c r="A4085" s="100">
        <v>36532.0</v>
      </c>
      <c r="B4085" s="100" t="s">
        <v>43107</v>
      </c>
      <c r="C4085" s="100" t="s">
        <v>35740</v>
      </c>
      <c r="D4085" s="100" t="s">
        <v>35741</v>
      </c>
      <c r="E4085" s="103" t="s">
        <v>43108</v>
      </c>
    </row>
    <row r="4086" ht="14.25" customHeight="1">
      <c r="A4086" s="100">
        <v>11578.0</v>
      </c>
      <c r="B4086" s="100" t="s">
        <v>43109</v>
      </c>
      <c r="C4086" s="100" t="s">
        <v>35740</v>
      </c>
      <c r="D4086" s="100" t="s">
        <v>35741</v>
      </c>
      <c r="E4086" s="103" t="s">
        <v>37851</v>
      </c>
    </row>
    <row r="4087" ht="14.25" customHeight="1">
      <c r="A4087" s="100">
        <v>11577.0</v>
      </c>
      <c r="B4087" s="100" t="s">
        <v>43110</v>
      </c>
      <c r="C4087" s="100" t="s">
        <v>35740</v>
      </c>
      <c r="D4087" s="100" t="s">
        <v>35741</v>
      </c>
      <c r="E4087" s="103" t="s">
        <v>43111</v>
      </c>
    </row>
    <row r="4088" ht="14.25" customHeight="1">
      <c r="A4088" s="100">
        <v>42432.0</v>
      </c>
      <c r="B4088" s="100" t="s">
        <v>43112</v>
      </c>
      <c r="C4088" s="100" t="s">
        <v>35740</v>
      </c>
      <c r="D4088" s="100" t="s">
        <v>35767</v>
      </c>
      <c r="E4088" s="103" t="s">
        <v>43113</v>
      </c>
    </row>
    <row r="4089" ht="14.25" customHeight="1">
      <c r="A4089" s="100">
        <v>42437.0</v>
      </c>
      <c r="B4089" s="100" t="s">
        <v>43114</v>
      </c>
      <c r="C4089" s="100" t="s">
        <v>35740</v>
      </c>
      <c r="D4089" s="100" t="s">
        <v>35767</v>
      </c>
      <c r="E4089" s="103" t="s">
        <v>43115</v>
      </c>
    </row>
    <row r="4090" ht="14.25" customHeight="1">
      <c r="A4090" s="100">
        <v>1116.0</v>
      </c>
      <c r="B4090" s="100" t="s">
        <v>43116</v>
      </c>
      <c r="C4090" s="100" t="s">
        <v>35791</v>
      </c>
      <c r="D4090" s="100" t="s">
        <v>35741</v>
      </c>
      <c r="E4090" s="103" t="s">
        <v>40759</v>
      </c>
    </row>
    <row r="4091" ht="14.25" customHeight="1">
      <c r="A4091" s="100">
        <v>1115.0</v>
      </c>
      <c r="B4091" s="100" t="s">
        <v>43117</v>
      </c>
      <c r="C4091" s="100" t="s">
        <v>35791</v>
      </c>
      <c r="D4091" s="100" t="s">
        <v>35741</v>
      </c>
      <c r="E4091" s="103" t="s">
        <v>43118</v>
      </c>
    </row>
    <row r="4092" ht="14.25" customHeight="1">
      <c r="A4092" s="100">
        <v>1113.0</v>
      </c>
      <c r="B4092" s="100" t="s">
        <v>43119</v>
      </c>
      <c r="C4092" s="100" t="s">
        <v>35791</v>
      </c>
      <c r="D4092" s="100" t="s">
        <v>35741</v>
      </c>
      <c r="E4092" s="103" t="s">
        <v>37698</v>
      </c>
    </row>
    <row r="4093" ht="14.25" customHeight="1">
      <c r="A4093" s="100">
        <v>1114.0</v>
      </c>
      <c r="B4093" s="100" t="s">
        <v>43120</v>
      </c>
      <c r="C4093" s="100" t="s">
        <v>35791</v>
      </c>
      <c r="D4093" s="100" t="s">
        <v>35741</v>
      </c>
      <c r="E4093" s="103" t="s">
        <v>37702</v>
      </c>
    </row>
    <row r="4094" ht="14.25" customHeight="1">
      <c r="A4094" s="100">
        <v>40873.0</v>
      </c>
      <c r="B4094" s="100" t="s">
        <v>43121</v>
      </c>
      <c r="C4094" s="100" t="s">
        <v>35791</v>
      </c>
      <c r="D4094" s="100" t="s">
        <v>35741</v>
      </c>
      <c r="E4094" s="103" t="s">
        <v>43122</v>
      </c>
    </row>
    <row r="4095" ht="14.25" customHeight="1">
      <c r="A4095" s="100">
        <v>20214.0</v>
      </c>
      <c r="B4095" s="100" t="s">
        <v>43123</v>
      </c>
      <c r="C4095" s="100" t="s">
        <v>35740</v>
      </c>
      <c r="D4095" s="100" t="s">
        <v>35741</v>
      </c>
      <c r="E4095" s="103" t="s">
        <v>43124</v>
      </c>
    </row>
    <row r="4096" ht="14.25" customHeight="1">
      <c r="A4096" s="100">
        <v>11064.0</v>
      </c>
      <c r="B4096" s="100" t="s">
        <v>43125</v>
      </c>
      <c r="C4096" s="100" t="s">
        <v>35740</v>
      </c>
      <c r="D4096" s="100" t="s">
        <v>35741</v>
      </c>
      <c r="E4096" s="103" t="s">
        <v>43126</v>
      </c>
    </row>
    <row r="4097" ht="14.25" customHeight="1">
      <c r="A4097" s="100">
        <v>7237.0</v>
      </c>
      <c r="B4097" s="100" t="s">
        <v>43127</v>
      </c>
      <c r="C4097" s="100" t="s">
        <v>35740</v>
      </c>
      <c r="D4097" s="100" t="s">
        <v>35741</v>
      </c>
      <c r="E4097" s="103" t="s">
        <v>37716</v>
      </c>
    </row>
    <row r="4098" ht="14.25" customHeight="1">
      <c r="A4098" s="100">
        <v>11757.0</v>
      </c>
      <c r="B4098" s="100" t="s">
        <v>43128</v>
      </c>
      <c r="C4098" s="100" t="s">
        <v>35740</v>
      </c>
      <c r="D4098" s="100" t="s">
        <v>35737</v>
      </c>
      <c r="E4098" s="103" t="s">
        <v>43129</v>
      </c>
    </row>
    <row r="4099" ht="14.25" customHeight="1">
      <c r="A4099" s="100">
        <v>11758.0</v>
      </c>
      <c r="B4099" s="100" t="s">
        <v>43130</v>
      </c>
      <c r="C4099" s="100" t="s">
        <v>35740</v>
      </c>
      <c r="D4099" s="100" t="s">
        <v>35737</v>
      </c>
      <c r="E4099" s="103" t="s">
        <v>35890</v>
      </c>
    </row>
    <row r="4100" ht="14.25" customHeight="1">
      <c r="A4100" s="100">
        <v>37526.0</v>
      </c>
      <c r="B4100" s="100" t="s">
        <v>43131</v>
      </c>
      <c r="C4100" s="100" t="s">
        <v>35740</v>
      </c>
      <c r="D4100" s="100" t="s">
        <v>35741</v>
      </c>
      <c r="E4100" s="103" t="s">
        <v>36545</v>
      </c>
    </row>
    <row r="4101" ht="14.25" customHeight="1">
      <c r="A4101" s="100">
        <v>6076.0</v>
      </c>
      <c r="B4101" s="100" t="s">
        <v>43132</v>
      </c>
      <c r="C4101" s="100" t="s">
        <v>36114</v>
      </c>
      <c r="D4101" s="100" t="s">
        <v>35737</v>
      </c>
      <c r="E4101" s="103" t="s">
        <v>43133</v>
      </c>
    </row>
    <row r="4102" ht="14.25" customHeight="1">
      <c r="A4102" s="100">
        <v>13109.0</v>
      </c>
      <c r="B4102" s="100" t="s">
        <v>43134</v>
      </c>
      <c r="C4102" s="100" t="s">
        <v>35740</v>
      </c>
      <c r="D4102" s="100" t="s">
        <v>35767</v>
      </c>
      <c r="E4102" s="103" t="s">
        <v>43135</v>
      </c>
    </row>
    <row r="4103" ht="14.25" customHeight="1">
      <c r="A4103" s="100">
        <v>13110.0</v>
      </c>
      <c r="B4103" s="100" t="s">
        <v>43136</v>
      </c>
      <c r="C4103" s="100" t="s">
        <v>35740</v>
      </c>
      <c r="D4103" s="100" t="s">
        <v>35767</v>
      </c>
      <c r="E4103" s="103" t="s">
        <v>43137</v>
      </c>
    </row>
    <row r="4104" ht="14.25" customHeight="1">
      <c r="A4104" s="100">
        <v>7581.0</v>
      </c>
      <c r="B4104" s="100" t="s">
        <v>43138</v>
      </c>
      <c r="C4104" s="100" t="s">
        <v>35740</v>
      </c>
      <c r="D4104" s="100" t="s">
        <v>35767</v>
      </c>
      <c r="E4104" s="103" t="s">
        <v>43139</v>
      </c>
    </row>
    <row r="4105" ht="14.25" customHeight="1">
      <c r="A4105" s="100">
        <v>4509.0</v>
      </c>
      <c r="B4105" s="100" t="s">
        <v>43140</v>
      </c>
      <c r="C4105" s="100" t="s">
        <v>35791</v>
      </c>
      <c r="D4105" s="100" t="s">
        <v>35741</v>
      </c>
      <c r="E4105" s="103" t="s">
        <v>43141</v>
      </c>
    </row>
    <row r="4106" ht="14.25" customHeight="1">
      <c r="A4106" s="100">
        <v>4512.0</v>
      </c>
      <c r="B4106" s="100" t="s">
        <v>43142</v>
      </c>
      <c r="C4106" s="100" t="s">
        <v>35791</v>
      </c>
      <c r="D4106" s="100" t="s">
        <v>35741</v>
      </c>
      <c r="E4106" s="103" t="s">
        <v>37455</v>
      </c>
    </row>
    <row r="4107" ht="14.25" customHeight="1">
      <c r="A4107" s="100">
        <v>4517.0</v>
      </c>
      <c r="B4107" s="100" t="s">
        <v>43143</v>
      </c>
      <c r="C4107" s="100" t="s">
        <v>35791</v>
      </c>
      <c r="D4107" s="100" t="s">
        <v>35741</v>
      </c>
      <c r="E4107" s="103" t="s">
        <v>41669</v>
      </c>
    </row>
    <row r="4108" ht="14.25" customHeight="1">
      <c r="A4108" s="100">
        <v>20206.0</v>
      </c>
      <c r="B4108" s="100" t="s">
        <v>43144</v>
      </c>
      <c r="C4108" s="100" t="s">
        <v>35791</v>
      </c>
      <c r="D4108" s="100" t="s">
        <v>35741</v>
      </c>
      <c r="E4108" s="103" t="s">
        <v>43145</v>
      </c>
    </row>
    <row r="4109" ht="14.25" customHeight="1">
      <c r="A4109" s="100">
        <v>4460.0</v>
      </c>
      <c r="B4109" s="100" t="s">
        <v>43146</v>
      </c>
      <c r="C4109" s="100" t="s">
        <v>35791</v>
      </c>
      <c r="D4109" s="100" t="s">
        <v>35741</v>
      </c>
      <c r="E4109" s="103" t="s">
        <v>43147</v>
      </c>
    </row>
    <row r="4110" ht="14.25" customHeight="1">
      <c r="A4110" s="100">
        <v>4417.0</v>
      </c>
      <c r="B4110" s="100" t="s">
        <v>43148</v>
      </c>
      <c r="C4110" s="100" t="s">
        <v>35791</v>
      </c>
      <c r="D4110" s="100" t="s">
        <v>35741</v>
      </c>
      <c r="E4110" s="103" t="s">
        <v>37777</v>
      </c>
    </row>
    <row r="4111" ht="14.25" customHeight="1">
      <c r="A4111" s="100">
        <v>4415.0</v>
      </c>
      <c r="B4111" s="100" t="s">
        <v>43149</v>
      </c>
      <c r="C4111" s="100" t="s">
        <v>35791</v>
      </c>
      <c r="D4111" s="100" t="s">
        <v>35741</v>
      </c>
      <c r="E4111" s="103" t="s">
        <v>43150</v>
      </c>
    </row>
    <row r="4112" ht="14.25" customHeight="1">
      <c r="A4112" s="100">
        <v>37373.0</v>
      </c>
      <c r="B4112" s="100" t="s">
        <v>43151</v>
      </c>
      <c r="C4112" s="100" t="s">
        <v>36117</v>
      </c>
      <c r="D4112" s="100" t="s">
        <v>35737</v>
      </c>
      <c r="E4112" s="103" t="s">
        <v>36980</v>
      </c>
    </row>
    <row r="4113" ht="14.25" customHeight="1">
      <c r="A4113" s="100">
        <v>40864.0</v>
      </c>
      <c r="B4113" s="100" t="s">
        <v>43152</v>
      </c>
      <c r="C4113" s="100" t="s">
        <v>36120</v>
      </c>
      <c r="D4113" s="100" t="s">
        <v>35737</v>
      </c>
      <c r="E4113" s="103" t="s">
        <v>41277</v>
      </c>
    </row>
    <row r="4114" ht="14.25" customHeight="1">
      <c r="A4114" s="100">
        <v>4734.0</v>
      </c>
      <c r="B4114" s="100" t="s">
        <v>43153</v>
      </c>
      <c r="C4114" s="100" t="s">
        <v>36114</v>
      </c>
      <c r="D4114" s="100" t="s">
        <v>35741</v>
      </c>
      <c r="E4114" s="103" t="s">
        <v>43154</v>
      </c>
    </row>
    <row r="4115" ht="14.25" customHeight="1">
      <c r="A4115" s="100">
        <v>6085.0</v>
      </c>
      <c r="B4115" s="100" t="s">
        <v>43155</v>
      </c>
      <c r="C4115" s="100" t="s">
        <v>35782</v>
      </c>
      <c r="D4115" s="100" t="s">
        <v>35737</v>
      </c>
      <c r="E4115" s="103" t="s">
        <v>43156</v>
      </c>
    </row>
    <row r="4116" ht="14.25" customHeight="1">
      <c r="A4116" s="100">
        <v>38396.0</v>
      </c>
      <c r="B4116" s="100" t="s">
        <v>43157</v>
      </c>
      <c r="C4116" s="100" t="s">
        <v>35740</v>
      </c>
      <c r="D4116" s="100" t="s">
        <v>35741</v>
      </c>
      <c r="E4116" s="103" t="s">
        <v>43158</v>
      </c>
    </row>
    <row r="4117" ht="14.25" customHeight="1">
      <c r="A4117" s="100">
        <v>6090.0</v>
      </c>
      <c r="B4117" s="100" t="s">
        <v>43159</v>
      </c>
      <c r="C4117" s="100" t="s">
        <v>35782</v>
      </c>
      <c r="D4117" s="100" t="s">
        <v>35741</v>
      </c>
      <c r="E4117" s="103" t="s">
        <v>40686</v>
      </c>
    </row>
    <row r="4118" ht="14.25" customHeight="1">
      <c r="A4118" s="100">
        <v>11622.0</v>
      </c>
      <c r="B4118" s="100" t="s">
        <v>43160</v>
      </c>
      <c r="C4118" s="100" t="s">
        <v>35889</v>
      </c>
      <c r="D4118" s="100" t="s">
        <v>35741</v>
      </c>
      <c r="E4118" s="103" t="s">
        <v>43161</v>
      </c>
    </row>
    <row r="4119" ht="14.25" customHeight="1">
      <c r="A4119" s="100">
        <v>6094.0</v>
      </c>
      <c r="B4119" s="100" t="s">
        <v>43162</v>
      </c>
      <c r="C4119" s="100" t="s">
        <v>35889</v>
      </c>
      <c r="D4119" s="100" t="s">
        <v>35741</v>
      </c>
      <c r="E4119" s="103" t="s">
        <v>43163</v>
      </c>
    </row>
    <row r="4120" ht="14.25" customHeight="1">
      <c r="A4120" s="100">
        <v>43143.0</v>
      </c>
      <c r="B4120" s="100" t="s">
        <v>43164</v>
      </c>
      <c r="C4120" s="100" t="s">
        <v>35782</v>
      </c>
      <c r="D4120" s="100" t="s">
        <v>35741</v>
      </c>
      <c r="E4120" s="103" t="s">
        <v>43165</v>
      </c>
    </row>
    <row r="4121" ht="14.25" customHeight="1">
      <c r="A4121" s="100">
        <v>7317.0</v>
      </c>
      <c r="B4121" s="100" t="s">
        <v>43166</v>
      </c>
      <c r="C4121" s="100" t="s">
        <v>35889</v>
      </c>
      <c r="D4121" s="100" t="s">
        <v>35741</v>
      </c>
      <c r="E4121" s="103" t="s">
        <v>43167</v>
      </c>
    </row>
    <row r="4122" ht="14.25" customHeight="1">
      <c r="A4122" s="100">
        <v>142.0</v>
      </c>
      <c r="B4122" s="100" t="s">
        <v>43168</v>
      </c>
      <c r="C4122" s="100" t="s">
        <v>43169</v>
      </c>
      <c r="D4122" s="100" t="s">
        <v>35741</v>
      </c>
      <c r="E4122" s="103" t="s">
        <v>39018</v>
      </c>
    </row>
    <row r="4123" ht="14.25" customHeight="1">
      <c r="A4123" s="100">
        <v>43142.0</v>
      </c>
      <c r="B4123" s="100" t="s">
        <v>43170</v>
      </c>
      <c r="C4123" s="100" t="s">
        <v>35782</v>
      </c>
      <c r="D4123" s="100" t="s">
        <v>35741</v>
      </c>
      <c r="E4123" s="103" t="s">
        <v>43171</v>
      </c>
    </row>
    <row r="4124" ht="14.25" customHeight="1">
      <c r="A4124" s="100">
        <v>38123.0</v>
      </c>
      <c r="B4124" s="100" t="s">
        <v>43172</v>
      </c>
      <c r="C4124" s="100" t="s">
        <v>35889</v>
      </c>
      <c r="D4124" s="100" t="s">
        <v>35737</v>
      </c>
      <c r="E4124" s="103" t="s">
        <v>43173</v>
      </c>
    </row>
    <row r="4125" ht="14.25" customHeight="1">
      <c r="A4125" s="100">
        <v>42701.0</v>
      </c>
      <c r="B4125" s="100" t="s">
        <v>43174</v>
      </c>
      <c r="C4125" s="100" t="s">
        <v>35740</v>
      </c>
      <c r="D4125" s="100" t="s">
        <v>35767</v>
      </c>
      <c r="E4125" s="103" t="s">
        <v>43175</v>
      </c>
    </row>
    <row r="4126" ht="14.25" customHeight="1">
      <c r="A4126" s="100">
        <v>42702.0</v>
      </c>
      <c r="B4126" s="100" t="s">
        <v>43176</v>
      </c>
      <c r="C4126" s="100" t="s">
        <v>35740</v>
      </c>
      <c r="D4126" s="100" t="s">
        <v>35767</v>
      </c>
      <c r="E4126" s="103" t="s">
        <v>43177</v>
      </c>
    </row>
    <row r="4127" ht="14.25" customHeight="1">
      <c r="A4127" s="100">
        <v>37955.0</v>
      </c>
      <c r="B4127" s="100" t="s">
        <v>43178</v>
      </c>
      <c r="C4127" s="100" t="s">
        <v>35740</v>
      </c>
      <c r="D4127" s="100" t="s">
        <v>35767</v>
      </c>
      <c r="E4127" s="103" t="s">
        <v>43179</v>
      </c>
    </row>
    <row r="4128" ht="14.25" customHeight="1">
      <c r="A4128" s="100">
        <v>42699.0</v>
      </c>
      <c r="B4128" s="100" t="s">
        <v>43180</v>
      </c>
      <c r="C4128" s="100" t="s">
        <v>35740</v>
      </c>
      <c r="D4128" s="100" t="s">
        <v>35767</v>
      </c>
      <c r="E4128" s="103" t="s">
        <v>41954</v>
      </c>
    </row>
    <row r="4129" ht="14.25" customHeight="1">
      <c r="A4129" s="100">
        <v>42700.0</v>
      </c>
      <c r="B4129" s="100" t="s">
        <v>43181</v>
      </c>
      <c r="C4129" s="100" t="s">
        <v>35740</v>
      </c>
      <c r="D4129" s="100" t="s">
        <v>35767</v>
      </c>
      <c r="E4129" s="103" t="s">
        <v>43182</v>
      </c>
    </row>
    <row r="4130" ht="14.25" customHeight="1">
      <c r="A4130" s="100">
        <v>37743.0</v>
      </c>
      <c r="B4130" s="100" t="s">
        <v>43183</v>
      </c>
      <c r="C4130" s="100" t="s">
        <v>35740</v>
      </c>
      <c r="D4130" s="100" t="s">
        <v>35741</v>
      </c>
      <c r="E4130" s="103" t="s">
        <v>43184</v>
      </c>
    </row>
    <row r="4131" ht="14.25" customHeight="1">
      <c r="A4131" s="100">
        <v>37744.0</v>
      </c>
      <c r="B4131" s="100" t="s">
        <v>43185</v>
      </c>
      <c r="C4131" s="100" t="s">
        <v>35740</v>
      </c>
      <c r="D4131" s="100" t="s">
        <v>35741</v>
      </c>
      <c r="E4131" s="103" t="s">
        <v>43186</v>
      </c>
    </row>
    <row r="4132" ht="14.25" customHeight="1">
      <c r="A4132" s="100">
        <v>37741.0</v>
      </c>
      <c r="B4132" s="100" t="s">
        <v>43187</v>
      </c>
      <c r="C4132" s="100" t="s">
        <v>35740</v>
      </c>
      <c r="D4132" s="100" t="s">
        <v>35741</v>
      </c>
      <c r="E4132" s="103" t="s">
        <v>43188</v>
      </c>
    </row>
    <row r="4133" ht="14.25" customHeight="1">
      <c r="A4133" s="100">
        <v>39396.0</v>
      </c>
      <c r="B4133" s="100" t="s">
        <v>43189</v>
      </c>
      <c r="C4133" s="100" t="s">
        <v>35740</v>
      </c>
      <c r="D4133" s="100" t="s">
        <v>35767</v>
      </c>
      <c r="E4133" s="103" t="s">
        <v>43190</v>
      </c>
    </row>
    <row r="4134" ht="14.25" customHeight="1">
      <c r="A4134" s="100">
        <v>39392.0</v>
      </c>
      <c r="B4134" s="100" t="s">
        <v>43191</v>
      </c>
      <c r="C4134" s="100" t="s">
        <v>35740</v>
      </c>
      <c r="D4134" s="100" t="s">
        <v>35767</v>
      </c>
      <c r="E4134" s="103" t="s">
        <v>43192</v>
      </c>
    </row>
    <row r="4135" ht="14.25" customHeight="1">
      <c r="A4135" s="100">
        <v>39393.0</v>
      </c>
      <c r="B4135" s="100" t="s">
        <v>43193</v>
      </c>
      <c r="C4135" s="100" t="s">
        <v>35740</v>
      </c>
      <c r="D4135" s="100" t="s">
        <v>35767</v>
      </c>
      <c r="E4135" s="103" t="s">
        <v>43194</v>
      </c>
    </row>
    <row r="4136" ht="14.25" customHeight="1">
      <c r="A4136" s="100">
        <v>39394.0</v>
      </c>
      <c r="B4136" s="100" t="s">
        <v>43195</v>
      </c>
      <c r="C4136" s="100" t="s">
        <v>35740</v>
      </c>
      <c r="D4136" s="100" t="s">
        <v>35767</v>
      </c>
      <c r="E4136" s="103" t="s">
        <v>43196</v>
      </c>
    </row>
    <row r="4137" ht="14.25" customHeight="1">
      <c r="A4137" s="100">
        <v>39395.0</v>
      </c>
      <c r="B4137" s="100" t="s">
        <v>43197</v>
      </c>
      <c r="C4137" s="100" t="s">
        <v>35740</v>
      </c>
      <c r="D4137" s="100" t="s">
        <v>35767</v>
      </c>
      <c r="E4137" s="103" t="s">
        <v>43198</v>
      </c>
    </row>
    <row r="4138" ht="14.25" customHeight="1">
      <c r="A4138" s="100">
        <v>14618.0</v>
      </c>
      <c r="B4138" s="100" t="s">
        <v>43199</v>
      </c>
      <c r="C4138" s="100" t="s">
        <v>35740</v>
      </c>
      <c r="D4138" s="100" t="s">
        <v>35741</v>
      </c>
      <c r="E4138" s="103" t="s">
        <v>43200</v>
      </c>
    </row>
    <row r="4139" ht="14.25" customHeight="1">
      <c r="A4139" s="100">
        <v>40269.0</v>
      </c>
      <c r="B4139" s="100" t="s">
        <v>43201</v>
      </c>
      <c r="C4139" s="100" t="s">
        <v>35740</v>
      </c>
      <c r="D4139" s="100" t="s">
        <v>35741</v>
      </c>
      <c r="E4139" s="103" t="s">
        <v>43202</v>
      </c>
    </row>
    <row r="4140" ht="14.25" customHeight="1">
      <c r="A4140" s="100">
        <v>6110.0</v>
      </c>
      <c r="B4140" s="100" t="s">
        <v>43203</v>
      </c>
      <c r="C4140" s="100" t="s">
        <v>36117</v>
      </c>
      <c r="D4140" s="100" t="s">
        <v>35741</v>
      </c>
      <c r="E4140" s="103" t="s">
        <v>36516</v>
      </c>
    </row>
    <row r="4141" ht="14.25" customHeight="1">
      <c r="A4141" s="100">
        <v>40910.0</v>
      </c>
      <c r="B4141" s="100" t="s">
        <v>43204</v>
      </c>
      <c r="C4141" s="100" t="s">
        <v>36120</v>
      </c>
      <c r="D4141" s="100" t="s">
        <v>35741</v>
      </c>
      <c r="E4141" s="103" t="s">
        <v>36518</v>
      </c>
    </row>
    <row r="4142" ht="14.25" customHeight="1">
      <c r="A4142" s="100">
        <v>6111.0</v>
      </c>
      <c r="B4142" s="100" t="s">
        <v>43205</v>
      </c>
      <c r="C4142" s="100" t="s">
        <v>36117</v>
      </c>
      <c r="D4142" s="100" t="s">
        <v>35737</v>
      </c>
      <c r="E4142" s="103" t="s">
        <v>43206</v>
      </c>
    </row>
    <row r="4143" ht="14.25" customHeight="1">
      <c r="A4143" s="100">
        <v>41084.0</v>
      </c>
      <c r="B4143" s="100" t="s">
        <v>43207</v>
      </c>
      <c r="C4143" s="100" t="s">
        <v>36120</v>
      </c>
      <c r="D4143" s="100" t="s">
        <v>35741</v>
      </c>
      <c r="E4143" s="103" t="s">
        <v>43208</v>
      </c>
    </row>
    <row r="4144" ht="14.25" customHeight="1">
      <c r="A4144" s="100">
        <v>25950.0</v>
      </c>
      <c r="B4144" s="100" t="s">
        <v>43209</v>
      </c>
      <c r="C4144" s="100" t="s">
        <v>36114</v>
      </c>
      <c r="D4144" s="100" t="s">
        <v>35741</v>
      </c>
      <c r="E4144" s="103" t="s">
        <v>43210</v>
      </c>
    </row>
    <row r="4145" ht="14.25" customHeight="1">
      <c r="A4145" s="100">
        <v>38637.0</v>
      </c>
      <c r="B4145" s="100" t="s">
        <v>43211</v>
      </c>
      <c r="C4145" s="100" t="s">
        <v>35740</v>
      </c>
      <c r="D4145" s="100" t="s">
        <v>35741</v>
      </c>
      <c r="E4145" s="103" t="s">
        <v>43212</v>
      </c>
    </row>
    <row r="4146" ht="14.25" customHeight="1">
      <c r="A4146" s="100">
        <v>6150.0</v>
      </c>
      <c r="B4146" s="100" t="s">
        <v>43213</v>
      </c>
      <c r="C4146" s="100" t="s">
        <v>35740</v>
      </c>
      <c r="D4146" s="100" t="s">
        <v>35741</v>
      </c>
      <c r="E4146" s="103" t="s">
        <v>43214</v>
      </c>
    </row>
    <row r="4147" ht="14.25" customHeight="1">
      <c r="A4147" s="100">
        <v>6136.0</v>
      </c>
      <c r="B4147" s="100" t="s">
        <v>43215</v>
      </c>
      <c r="C4147" s="100" t="s">
        <v>35740</v>
      </c>
      <c r="D4147" s="100" t="s">
        <v>35737</v>
      </c>
      <c r="E4147" s="103" t="s">
        <v>43216</v>
      </c>
    </row>
    <row r="4148" ht="14.25" customHeight="1">
      <c r="A4148" s="100">
        <v>38638.0</v>
      </c>
      <c r="B4148" s="100" t="s">
        <v>43217</v>
      </c>
      <c r="C4148" s="100" t="s">
        <v>35740</v>
      </c>
      <c r="D4148" s="100" t="s">
        <v>35741</v>
      </c>
      <c r="E4148" s="103" t="s">
        <v>43218</v>
      </c>
    </row>
    <row r="4149" ht="14.25" customHeight="1">
      <c r="A4149" s="100">
        <v>20262.0</v>
      </c>
      <c r="B4149" s="100" t="s">
        <v>43219</v>
      </c>
      <c r="C4149" s="100" t="s">
        <v>35740</v>
      </c>
      <c r="D4149" s="100" t="s">
        <v>35741</v>
      </c>
      <c r="E4149" s="103" t="s">
        <v>43220</v>
      </c>
    </row>
    <row r="4150" ht="14.25" customHeight="1">
      <c r="A4150" s="100">
        <v>6148.0</v>
      </c>
      <c r="B4150" s="100" t="s">
        <v>43221</v>
      </c>
      <c r="C4150" s="100" t="s">
        <v>35740</v>
      </c>
      <c r="D4150" s="100" t="s">
        <v>35737</v>
      </c>
      <c r="E4150" s="103" t="s">
        <v>39054</v>
      </c>
    </row>
    <row r="4151" ht="14.25" customHeight="1">
      <c r="A4151" s="100">
        <v>6145.0</v>
      </c>
      <c r="B4151" s="100" t="s">
        <v>43222</v>
      </c>
      <c r="C4151" s="100" t="s">
        <v>35740</v>
      </c>
      <c r="D4151" s="100" t="s">
        <v>35741</v>
      </c>
      <c r="E4151" s="103" t="s">
        <v>38535</v>
      </c>
    </row>
    <row r="4152" ht="14.25" customHeight="1">
      <c r="A4152" s="100">
        <v>6149.0</v>
      </c>
      <c r="B4152" s="100" t="s">
        <v>43223</v>
      </c>
      <c r="C4152" s="100" t="s">
        <v>35740</v>
      </c>
      <c r="D4152" s="100" t="s">
        <v>35741</v>
      </c>
      <c r="E4152" s="103" t="s">
        <v>43224</v>
      </c>
    </row>
    <row r="4153" ht="14.25" customHeight="1">
      <c r="A4153" s="100">
        <v>6146.0</v>
      </c>
      <c r="B4153" s="100" t="s">
        <v>43225</v>
      </c>
      <c r="C4153" s="100" t="s">
        <v>35740</v>
      </c>
      <c r="D4153" s="100" t="s">
        <v>35741</v>
      </c>
      <c r="E4153" s="103" t="s">
        <v>43226</v>
      </c>
    </row>
    <row r="4154" ht="14.25" customHeight="1">
      <c r="A4154" s="100">
        <v>26026.0</v>
      </c>
      <c r="B4154" s="100" t="s">
        <v>43227</v>
      </c>
      <c r="C4154" s="100" t="s">
        <v>35889</v>
      </c>
      <c r="D4154" s="100" t="s">
        <v>35741</v>
      </c>
      <c r="E4154" s="103" t="s">
        <v>37582</v>
      </c>
    </row>
    <row r="4155" ht="14.25" customHeight="1">
      <c r="A4155" s="100">
        <v>39961.0</v>
      </c>
      <c r="B4155" s="100" t="s">
        <v>43228</v>
      </c>
      <c r="C4155" s="100" t="s">
        <v>35740</v>
      </c>
      <c r="D4155" s="100" t="s">
        <v>35741</v>
      </c>
      <c r="E4155" s="103" t="s">
        <v>43229</v>
      </c>
    </row>
    <row r="4156" ht="14.25" customHeight="1">
      <c r="A4156" s="100">
        <v>42433.0</v>
      </c>
      <c r="B4156" s="100" t="s">
        <v>43230</v>
      </c>
      <c r="C4156" s="100" t="s">
        <v>35740</v>
      </c>
      <c r="D4156" s="100" t="s">
        <v>35767</v>
      </c>
      <c r="E4156" s="103" t="s">
        <v>43231</v>
      </c>
    </row>
    <row r="4157" ht="14.25" customHeight="1">
      <c r="A4157" s="100">
        <v>42434.0</v>
      </c>
      <c r="B4157" s="100" t="s">
        <v>43232</v>
      </c>
      <c r="C4157" s="100" t="s">
        <v>35740</v>
      </c>
      <c r="D4157" s="100" t="s">
        <v>35767</v>
      </c>
      <c r="E4157" s="103" t="s">
        <v>43233</v>
      </c>
    </row>
    <row r="4158" ht="14.25" customHeight="1">
      <c r="A4158" s="100">
        <v>42435.0</v>
      </c>
      <c r="B4158" s="100" t="s">
        <v>43234</v>
      </c>
      <c r="C4158" s="100" t="s">
        <v>35740</v>
      </c>
      <c r="D4158" s="100" t="s">
        <v>35767</v>
      </c>
      <c r="E4158" s="103" t="s">
        <v>43235</v>
      </c>
    </row>
    <row r="4159" ht="14.25" customHeight="1">
      <c r="A4159" s="100">
        <v>38061.0</v>
      </c>
      <c r="B4159" s="100" t="s">
        <v>43236</v>
      </c>
      <c r="C4159" s="100" t="s">
        <v>35740</v>
      </c>
      <c r="D4159" s="100" t="s">
        <v>35741</v>
      </c>
      <c r="E4159" s="103" t="s">
        <v>43237</v>
      </c>
    </row>
    <row r="4160" ht="14.25" customHeight="1">
      <c r="A4160" s="100">
        <v>20250.0</v>
      </c>
      <c r="B4160" s="100" t="s">
        <v>43238</v>
      </c>
      <c r="C4160" s="100" t="s">
        <v>35889</v>
      </c>
      <c r="D4160" s="100" t="s">
        <v>35737</v>
      </c>
      <c r="E4160" s="103" t="s">
        <v>42731</v>
      </c>
    </row>
    <row r="4161" ht="14.25" customHeight="1">
      <c r="A4161" s="100">
        <v>39965.0</v>
      </c>
      <c r="B4161" s="100" t="s">
        <v>43239</v>
      </c>
      <c r="C4161" s="100" t="s">
        <v>35736</v>
      </c>
      <c r="D4161" s="100" t="s">
        <v>35737</v>
      </c>
      <c r="E4161" s="103" t="s">
        <v>43240</v>
      </c>
    </row>
    <row r="4162" ht="14.25" customHeight="1">
      <c r="A4162" s="100">
        <v>39964.0</v>
      </c>
      <c r="B4162" s="100" t="s">
        <v>43241</v>
      </c>
      <c r="C4162" s="100" t="s">
        <v>35736</v>
      </c>
      <c r="D4162" s="100" t="s">
        <v>35737</v>
      </c>
      <c r="E4162" s="103" t="s">
        <v>43242</v>
      </c>
    </row>
    <row r="4163" ht="14.25" customHeight="1">
      <c r="A4163" s="100">
        <v>13388.0</v>
      </c>
      <c r="B4163" s="100" t="s">
        <v>43243</v>
      </c>
      <c r="C4163" s="100" t="s">
        <v>35889</v>
      </c>
      <c r="D4163" s="100" t="s">
        <v>35741</v>
      </c>
      <c r="E4163" s="103" t="s">
        <v>43244</v>
      </c>
    </row>
    <row r="4164" ht="14.25" customHeight="1">
      <c r="A4164" s="100">
        <v>39914.0</v>
      </c>
      <c r="B4164" s="100" t="s">
        <v>43245</v>
      </c>
      <c r="C4164" s="100" t="s">
        <v>35889</v>
      </c>
      <c r="D4164" s="100" t="s">
        <v>35741</v>
      </c>
      <c r="E4164" s="103" t="s">
        <v>43246</v>
      </c>
    </row>
    <row r="4165" ht="14.25" customHeight="1">
      <c r="A4165" s="100">
        <v>12732.0</v>
      </c>
      <c r="B4165" s="100" t="s">
        <v>43247</v>
      </c>
      <c r="C4165" s="100" t="s">
        <v>35740</v>
      </c>
      <c r="D4165" s="100" t="s">
        <v>35741</v>
      </c>
      <c r="E4165" s="103" t="s">
        <v>43248</v>
      </c>
    </row>
    <row r="4166" ht="14.25" customHeight="1">
      <c r="A4166" s="100">
        <v>6160.0</v>
      </c>
      <c r="B4166" s="100" t="s">
        <v>43249</v>
      </c>
      <c r="C4166" s="100" t="s">
        <v>36117</v>
      </c>
      <c r="D4166" s="100" t="s">
        <v>35737</v>
      </c>
      <c r="E4166" s="103" t="s">
        <v>36724</v>
      </c>
    </row>
    <row r="4167" ht="14.25" customHeight="1">
      <c r="A4167" s="100">
        <v>41087.0</v>
      </c>
      <c r="B4167" s="100" t="s">
        <v>43250</v>
      </c>
      <c r="C4167" s="100" t="s">
        <v>36120</v>
      </c>
      <c r="D4167" s="100" t="s">
        <v>35741</v>
      </c>
      <c r="E4167" s="103" t="s">
        <v>43251</v>
      </c>
    </row>
    <row r="4168" ht="14.25" customHeight="1">
      <c r="A4168" s="100">
        <v>6166.0</v>
      </c>
      <c r="B4168" s="100" t="s">
        <v>43252</v>
      </c>
      <c r="C4168" s="100" t="s">
        <v>36117</v>
      </c>
      <c r="D4168" s="100" t="s">
        <v>35741</v>
      </c>
      <c r="E4168" s="103" t="s">
        <v>43253</v>
      </c>
    </row>
    <row r="4169" ht="14.25" customHeight="1">
      <c r="A4169" s="100">
        <v>41088.0</v>
      </c>
      <c r="B4169" s="100" t="s">
        <v>43254</v>
      </c>
      <c r="C4169" s="100" t="s">
        <v>36120</v>
      </c>
      <c r="D4169" s="100" t="s">
        <v>35741</v>
      </c>
      <c r="E4169" s="103" t="s">
        <v>43255</v>
      </c>
    </row>
    <row r="4170" ht="14.25" customHeight="1">
      <c r="A4170" s="100">
        <v>20232.0</v>
      </c>
      <c r="B4170" s="100" t="s">
        <v>43256</v>
      </c>
      <c r="C4170" s="100" t="s">
        <v>35791</v>
      </c>
      <c r="D4170" s="100" t="s">
        <v>35741</v>
      </c>
      <c r="E4170" s="103" t="s">
        <v>42870</v>
      </c>
    </row>
    <row r="4171" ht="14.25" customHeight="1">
      <c r="A4171" s="100">
        <v>10856.0</v>
      </c>
      <c r="B4171" s="100" t="s">
        <v>43257</v>
      </c>
      <c r="C4171" s="100" t="s">
        <v>35791</v>
      </c>
      <c r="D4171" s="100" t="s">
        <v>35767</v>
      </c>
      <c r="E4171" s="103" t="s">
        <v>43258</v>
      </c>
    </row>
    <row r="4172" ht="14.25" customHeight="1">
      <c r="A4172" s="100">
        <v>4828.0</v>
      </c>
      <c r="B4172" s="100" t="s">
        <v>43259</v>
      </c>
      <c r="C4172" s="100" t="s">
        <v>35791</v>
      </c>
      <c r="D4172" s="100" t="s">
        <v>35741</v>
      </c>
      <c r="E4172" s="103" t="s">
        <v>43260</v>
      </c>
    </row>
    <row r="4173" ht="14.25" customHeight="1">
      <c r="A4173" s="100">
        <v>20249.0</v>
      </c>
      <c r="B4173" s="100" t="s">
        <v>43261</v>
      </c>
      <c r="C4173" s="100" t="s">
        <v>35791</v>
      </c>
      <c r="D4173" s="100" t="s">
        <v>35741</v>
      </c>
      <c r="E4173" s="103" t="s">
        <v>43262</v>
      </c>
    </row>
    <row r="4174" ht="14.25" customHeight="1">
      <c r="A4174" s="100">
        <v>11609.0</v>
      </c>
      <c r="B4174" s="100" t="s">
        <v>43263</v>
      </c>
      <c r="C4174" s="100" t="s">
        <v>35782</v>
      </c>
      <c r="D4174" s="100" t="s">
        <v>35741</v>
      </c>
      <c r="E4174" s="103" t="s">
        <v>38901</v>
      </c>
    </row>
    <row r="4175" ht="14.25" customHeight="1">
      <c r="A4175" s="100">
        <v>20083.0</v>
      </c>
      <c r="B4175" s="100" t="s">
        <v>43264</v>
      </c>
      <c r="C4175" s="100" t="s">
        <v>35740</v>
      </c>
      <c r="D4175" s="100" t="s">
        <v>35741</v>
      </c>
      <c r="E4175" s="103" t="s">
        <v>43265</v>
      </c>
    </row>
    <row r="4176" ht="14.25" customHeight="1">
      <c r="A4176" s="100">
        <v>20082.0</v>
      </c>
      <c r="B4176" s="100" t="s">
        <v>43266</v>
      </c>
      <c r="C4176" s="100" t="s">
        <v>35740</v>
      </c>
      <c r="D4176" s="100" t="s">
        <v>35741</v>
      </c>
      <c r="E4176" s="103" t="s">
        <v>38487</v>
      </c>
    </row>
    <row r="4177" ht="14.25" customHeight="1">
      <c r="A4177" s="100">
        <v>5318.0</v>
      </c>
      <c r="B4177" s="100" t="s">
        <v>43267</v>
      </c>
      <c r="C4177" s="100" t="s">
        <v>35782</v>
      </c>
      <c r="D4177" s="100" t="s">
        <v>35737</v>
      </c>
      <c r="E4177" s="103" t="s">
        <v>43268</v>
      </c>
    </row>
    <row r="4178" ht="14.25" customHeight="1">
      <c r="A4178" s="100">
        <v>10691.0</v>
      </c>
      <c r="B4178" s="100" t="s">
        <v>43269</v>
      </c>
      <c r="C4178" s="100" t="s">
        <v>35782</v>
      </c>
      <c r="D4178" s="100" t="s">
        <v>35741</v>
      </c>
      <c r="E4178" s="103" t="s">
        <v>43270</v>
      </c>
    </row>
    <row r="4179" ht="14.25" customHeight="1">
      <c r="A4179" s="100">
        <v>12295.0</v>
      </c>
      <c r="B4179" s="100" t="s">
        <v>43271</v>
      </c>
      <c r="C4179" s="100" t="s">
        <v>35740</v>
      </c>
      <c r="D4179" s="100" t="s">
        <v>35741</v>
      </c>
      <c r="E4179" s="103" t="s">
        <v>41385</v>
      </c>
    </row>
    <row r="4180" ht="14.25" customHeight="1">
      <c r="A4180" s="100">
        <v>12296.0</v>
      </c>
      <c r="B4180" s="100" t="s">
        <v>43272</v>
      </c>
      <c r="C4180" s="100" t="s">
        <v>35740</v>
      </c>
      <c r="D4180" s="100" t="s">
        <v>35741</v>
      </c>
      <c r="E4180" s="103" t="s">
        <v>42464</v>
      </c>
    </row>
    <row r="4181" ht="14.25" customHeight="1">
      <c r="A4181" s="100">
        <v>12294.0</v>
      </c>
      <c r="B4181" s="100" t="s">
        <v>43273</v>
      </c>
      <c r="C4181" s="100" t="s">
        <v>35740</v>
      </c>
      <c r="D4181" s="100" t="s">
        <v>35741</v>
      </c>
      <c r="E4181" s="103" t="s">
        <v>43274</v>
      </c>
    </row>
    <row r="4182" ht="14.25" customHeight="1">
      <c r="A4182" s="100">
        <v>14543.0</v>
      </c>
      <c r="B4182" s="100" t="s">
        <v>43275</v>
      </c>
      <c r="C4182" s="100" t="s">
        <v>35740</v>
      </c>
      <c r="D4182" s="100" t="s">
        <v>35741</v>
      </c>
      <c r="E4182" s="103" t="s">
        <v>37313</v>
      </c>
    </row>
    <row r="4183" ht="14.25" customHeight="1">
      <c r="A4183" s="100">
        <v>13329.0</v>
      </c>
      <c r="B4183" s="100" t="s">
        <v>43276</v>
      </c>
      <c r="C4183" s="100" t="s">
        <v>35740</v>
      </c>
      <c r="D4183" s="100" t="s">
        <v>35737</v>
      </c>
      <c r="E4183" s="103" t="s">
        <v>43277</v>
      </c>
    </row>
    <row r="4184" ht="14.25" customHeight="1">
      <c r="A4184" s="100">
        <v>21044.0</v>
      </c>
      <c r="B4184" s="100" t="s">
        <v>43278</v>
      </c>
      <c r="C4184" s="100" t="s">
        <v>35740</v>
      </c>
      <c r="D4184" s="100" t="s">
        <v>35741</v>
      </c>
      <c r="E4184" s="103" t="s">
        <v>43279</v>
      </c>
    </row>
    <row r="4185" ht="14.25" customHeight="1">
      <c r="A4185" s="100">
        <v>21045.0</v>
      </c>
      <c r="B4185" s="100" t="s">
        <v>43280</v>
      </c>
      <c r="C4185" s="100" t="s">
        <v>35740</v>
      </c>
      <c r="D4185" s="100" t="s">
        <v>35741</v>
      </c>
      <c r="E4185" s="103" t="s">
        <v>40535</v>
      </c>
    </row>
    <row r="4186" ht="14.25" customHeight="1">
      <c r="A4186" s="100">
        <v>21040.0</v>
      </c>
      <c r="B4186" s="100" t="s">
        <v>43281</v>
      </c>
      <c r="C4186" s="100" t="s">
        <v>35740</v>
      </c>
      <c r="D4186" s="100" t="s">
        <v>35737</v>
      </c>
      <c r="E4186" s="103" t="s">
        <v>38537</v>
      </c>
    </row>
    <row r="4187" ht="14.25" customHeight="1">
      <c r="A4187" s="100">
        <v>21041.0</v>
      </c>
      <c r="B4187" s="100" t="s">
        <v>43282</v>
      </c>
      <c r="C4187" s="100" t="s">
        <v>35740</v>
      </c>
      <c r="D4187" s="100" t="s">
        <v>35741</v>
      </c>
      <c r="E4187" s="103" t="s">
        <v>43283</v>
      </c>
    </row>
    <row r="4188" ht="14.25" customHeight="1">
      <c r="A4188" s="100">
        <v>21047.0</v>
      </c>
      <c r="B4188" s="100" t="s">
        <v>43284</v>
      </c>
      <c r="C4188" s="100" t="s">
        <v>35740</v>
      </c>
      <c r="D4188" s="100" t="s">
        <v>35741</v>
      </c>
      <c r="E4188" s="103" t="s">
        <v>43285</v>
      </c>
    </row>
    <row r="4189" ht="14.25" customHeight="1">
      <c r="A4189" s="100">
        <v>21043.0</v>
      </c>
      <c r="B4189" s="100" t="s">
        <v>43286</v>
      </c>
      <c r="C4189" s="100" t="s">
        <v>35740</v>
      </c>
      <c r="D4189" s="100" t="s">
        <v>35741</v>
      </c>
      <c r="E4189" s="103" t="s">
        <v>43287</v>
      </c>
    </row>
    <row r="4190" ht="14.25" customHeight="1">
      <c r="A4190" s="100">
        <v>21042.0</v>
      </c>
      <c r="B4190" s="100" t="s">
        <v>43288</v>
      </c>
      <c r="C4190" s="100" t="s">
        <v>35740</v>
      </c>
      <c r="D4190" s="100" t="s">
        <v>35741</v>
      </c>
      <c r="E4190" s="103" t="s">
        <v>43289</v>
      </c>
    </row>
    <row r="4191" ht="14.25" customHeight="1">
      <c r="A4191" s="100">
        <v>14149.0</v>
      </c>
      <c r="B4191" s="100" t="s">
        <v>43290</v>
      </c>
      <c r="C4191" s="100" t="s">
        <v>39935</v>
      </c>
      <c r="D4191" s="100" t="s">
        <v>35741</v>
      </c>
      <c r="E4191" s="103" t="s">
        <v>43291</v>
      </c>
    </row>
    <row r="4192" ht="14.25" customHeight="1">
      <c r="A4192" s="100">
        <v>38099.0</v>
      </c>
      <c r="B4192" s="100" t="s">
        <v>43292</v>
      </c>
      <c r="C4192" s="100" t="s">
        <v>35740</v>
      </c>
      <c r="D4192" s="100" t="s">
        <v>35741</v>
      </c>
      <c r="E4192" s="103" t="s">
        <v>43293</v>
      </c>
    </row>
    <row r="4193" ht="14.25" customHeight="1">
      <c r="A4193" s="100">
        <v>38100.0</v>
      </c>
      <c r="B4193" s="100" t="s">
        <v>43294</v>
      </c>
      <c r="C4193" s="100" t="s">
        <v>35740</v>
      </c>
      <c r="D4193" s="100" t="s">
        <v>35741</v>
      </c>
      <c r="E4193" s="103" t="s">
        <v>36153</v>
      </c>
    </row>
    <row r="4194" ht="14.25" customHeight="1">
      <c r="A4194" s="100">
        <v>20061.0</v>
      </c>
      <c r="B4194" s="100" t="s">
        <v>43295</v>
      </c>
      <c r="C4194" s="100" t="s">
        <v>35740</v>
      </c>
      <c r="D4194" s="100" t="s">
        <v>35767</v>
      </c>
      <c r="E4194" s="103" t="s">
        <v>43296</v>
      </c>
    </row>
    <row r="4195" ht="14.25" customHeight="1">
      <c r="A4195" s="100">
        <v>7576.0</v>
      </c>
      <c r="B4195" s="100" t="s">
        <v>43297</v>
      </c>
      <c r="C4195" s="100" t="s">
        <v>35740</v>
      </c>
      <c r="D4195" s="100" t="s">
        <v>35767</v>
      </c>
      <c r="E4195" s="103" t="s">
        <v>43298</v>
      </c>
    </row>
    <row r="4196" ht="14.25" customHeight="1">
      <c r="A4196" s="100">
        <v>3384.0</v>
      </c>
      <c r="B4196" s="100" t="s">
        <v>43299</v>
      </c>
      <c r="C4196" s="100" t="s">
        <v>35740</v>
      </c>
      <c r="D4196" s="100" t="s">
        <v>35741</v>
      </c>
      <c r="E4196" s="103" t="s">
        <v>36086</v>
      </c>
    </row>
    <row r="4197" ht="14.25" customHeight="1">
      <c r="A4197" s="100">
        <v>7572.0</v>
      </c>
      <c r="B4197" s="100" t="s">
        <v>43300</v>
      </c>
      <c r="C4197" s="100" t="s">
        <v>35740</v>
      </c>
      <c r="D4197" s="100" t="s">
        <v>35741</v>
      </c>
      <c r="E4197" s="103" t="s">
        <v>37860</v>
      </c>
    </row>
    <row r="4198" ht="14.25" customHeight="1">
      <c r="A4198" s="100">
        <v>3396.0</v>
      </c>
      <c r="B4198" s="100" t="s">
        <v>43301</v>
      </c>
      <c r="C4198" s="100" t="s">
        <v>35740</v>
      </c>
      <c r="D4198" s="100" t="s">
        <v>35741</v>
      </c>
      <c r="E4198" s="103" t="s">
        <v>40560</v>
      </c>
    </row>
    <row r="4199" ht="14.25" customHeight="1">
      <c r="A4199" s="100">
        <v>37590.0</v>
      </c>
      <c r="B4199" s="100" t="s">
        <v>43302</v>
      </c>
      <c r="C4199" s="100" t="s">
        <v>35740</v>
      </c>
      <c r="D4199" s="100" t="s">
        <v>35767</v>
      </c>
      <c r="E4199" s="103" t="s">
        <v>43303</v>
      </c>
    </row>
    <row r="4200" ht="14.25" customHeight="1">
      <c r="A4200" s="100">
        <v>37591.0</v>
      </c>
      <c r="B4200" s="100" t="s">
        <v>43304</v>
      </c>
      <c r="C4200" s="100" t="s">
        <v>35740</v>
      </c>
      <c r="D4200" s="100" t="s">
        <v>35767</v>
      </c>
      <c r="E4200" s="103" t="s">
        <v>43305</v>
      </c>
    </row>
    <row r="4201" ht="14.25" customHeight="1">
      <c r="A4201" s="100">
        <v>12626.0</v>
      </c>
      <c r="B4201" s="100" t="s">
        <v>43306</v>
      </c>
      <c r="C4201" s="100" t="s">
        <v>35740</v>
      </c>
      <c r="D4201" s="100" t="s">
        <v>35767</v>
      </c>
      <c r="E4201" s="103" t="s">
        <v>43307</v>
      </c>
    </row>
    <row r="4202" ht="14.25" customHeight="1">
      <c r="A4202" s="100">
        <v>11033.0</v>
      </c>
      <c r="B4202" s="100" t="s">
        <v>43308</v>
      </c>
      <c r="C4202" s="100" t="s">
        <v>35740</v>
      </c>
      <c r="D4202" s="100" t="s">
        <v>35741</v>
      </c>
      <c r="E4202" s="103" t="s">
        <v>38009</v>
      </c>
    </row>
    <row r="4203" ht="14.25" customHeight="1">
      <c r="A4203" s="100">
        <v>390.0</v>
      </c>
      <c r="B4203" s="100" t="s">
        <v>43309</v>
      </c>
      <c r="C4203" s="100" t="s">
        <v>35740</v>
      </c>
      <c r="D4203" s="100" t="s">
        <v>35741</v>
      </c>
      <c r="E4203" s="103" t="s">
        <v>40905</v>
      </c>
    </row>
    <row r="4204" ht="14.25" customHeight="1">
      <c r="A4204" s="100">
        <v>42436.0</v>
      </c>
      <c r="B4204" s="100" t="s">
        <v>43310</v>
      </c>
      <c r="C4204" s="100" t="s">
        <v>35740</v>
      </c>
      <c r="D4204" s="100" t="s">
        <v>35767</v>
      </c>
      <c r="E4204" s="103" t="s">
        <v>43311</v>
      </c>
    </row>
    <row r="4205" ht="14.25" customHeight="1">
      <c r="A4205" s="100">
        <v>6193.0</v>
      </c>
      <c r="B4205" s="100" t="s">
        <v>43312</v>
      </c>
      <c r="C4205" s="100" t="s">
        <v>35791</v>
      </c>
      <c r="D4205" s="100" t="s">
        <v>35741</v>
      </c>
      <c r="E4205" s="103" t="s">
        <v>43313</v>
      </c>
    </row>
    <row r="4206" ht="14.25" customHeight="1">
      <c r="A4206" s="100">
        <v>6194.0</v>
      </c>
      <c r="B4206" s="100" t="s">
        <v>43314</v>
      </c>
      <c r="C4206" s="100" t="s">
        <v>35791</v>
      </c>
      <c r="D4206" s="100" t="s">
        <v>35741</v>
      </c>
      <c r="E4206" s="103" t="s">
        <v>42114</v>
      </c>
    </row>
    <row r="4207" ht="14.25" customHeight="1">
      <c r="A4207" s="100">
        <v>10567.0</v>
      </c>
      <c r="B4207" s="100" t="s">
        <v>43315</v>
      </c>
      <c r="C4207" s="100" t="s">
        <v>35791</v>
      </c>
      <c r="D4207" s="100" t="s">
        <v>35741</v>
      </c>
      <c r="E4207" s="103" t="s">
        <v>37982</v>
      </c>
    </row>
    <row r="4208" ht="14.25" customHeight="1">
      <c r="A4208" s="100">
        <v>6212.0</v>
      </c>
      <c r="B4208" s="100" t="s">
        <v>43316</v>
      </c>
      <c r="C4208" s="100" t="s">
        <v>35791</v>
      </c>
      <c r="D4208" s="100" t="s">
        <v>35737</v>
      </c>
      <c r="E4208" s="103" t="s">
        <v>43317</v>
      </c>
    </row>
    <row r="4209" ht="14.25" customHeight="1">
      <c r="A4209" s="100">
        <v>3993.0</v>
      </c>
      <c r="B4209" s="100" t="s">
        <v>43318</v>
      </c>
      <c r="C4209" s="100" t="s">
        <v>35736</v>
      </c>
      <c r="D4209" s="100" t="s">
        <v>35741</v>
      </c>
      <c r="E4209" s="103" t="s">
        <v>43319</v>
      </c>
    </row>
    <row r="4210" ht="14.25" customHeight="1">
      <c r="A4210" s="100">
        <v>3990.0</v>
      </c>
      <c r="B4210" s="100" t="s">
        <v>43320</v>
      </c>
      <c r="C4210" s="100" t="s">
        <v>35791</v>
      </c>
      <c r="D4210" s="100" t="s">
        <v>35741</v>
      </c>
      <c r="E4210" s="103" t="s">
        <v>40704</v>
      </c>
    </row>
    <row r="4211" ht="14.25" customHeight="1">
      <c r="A4211" s="100">
        <v>3992.0</v>
      </c>
      <c r="B4211" s="100" t="s">
        <v>43321</v>
      </c>
      <c r="C4211" s="100" t="s">
        <v>35791</v>
      </c>
      <c r="D4211" s="100" t="s">
        <v>35741</v>
      </c>
      <c r="E4211" s="103" t="s">
        <v>43322</v>
      </c>
    </row>
    <row r="4212" ht="14.25" customHeight="1">
      <c r="A4212" s="100">
        <v>6178.0</v>
      </c>
      <c r="B4212" s="100" t="s">
        <v>43323</v>
      </c>
      <c r="C4212" s="100" t="s">
        <v>35736</v>
      </c>
      <c r="D4212" s="100" t="s">
        <v>35767</v>
      </c>
      <c r="E4212" s="103" t="s">
        <v>43324</v>
      </c>
    </row>
    <row r="4213" ht="14.25" customHeight="1">
      <c r="A4213" s="100">
        <v>6180.0</v>
      </c>
      <c r="B4213" s="100" t="s">
        <v>43325</v>
      </c>
      <c r="C4213" s="100" t="s">
        <v>35736</v>
      </c>
      <c r="D4213" s="100" t="s">
        <v>35767</v>
      </c>
      <c r="E4213" s="103" t="s">
        <v>43326</v>
      </c>
    </row>
    <row r="4214" ht="14.25" customHeight="1">
      <c r="A4214" s="100">
        <v>6182.0</v>
      </c>
      <c r="B4214" s="100" t="s">
        <v>43327</v>
      </c>
      <c r="C4214" s="100" t="s">
        <v>35736</v>
      </c>
      <c r="D4214" s="100" t="s">
        <v>35767</v>
      </c>
      <c r="E4214" s="103" t="s">
        <v>43328</v>
      </c>
    </row>
    <row r="4215" ht="14.25" customHeight="1">
      <c r="A4215" s="100">
        <v>43614.0</v>
      </c>
      <c r="B4215" s="100" t="s">
        <v>43329</v>
      </c>
      <c r="C4215" s="100" t="s">
        <v>35791</v>
      </c>
      <c r="D4215" s="100" t="s">
        <v>35741</v>
      </c>
      <c r="E4215" s="103" t="s">
        <v>43330</v>
      </c>
    </row>
    <row r="4216" ht="14.25" customHeight="1">
      <c r="A4216" s="100">
        <v>6189.0</v>
      </c>
      <c r="B4216" s="100" t="s">
        <v>43331</v>
      </c>
      <c r="C4216" s="100" t="s">
        <v>35791</v>
      </c>
      <c r="D4216" s="100" t="s">
        <v>35741</v>
      </c>
      <c r="E4216" s="103" t="s">
        <v>43332</v>
      </c>
    </row>
    <row r="4217" ht="14.25" customHeight="1">
      <c r="A4217" s="100">
        <v>6214.0</v>
      </c>
      <c r="B4217" s="100" t="s">
        <v>43333</v>
      </c>
      <c r="C4217" s="100" t="s">
        <v>35736</v>
      </c>
      <c r="D4217" s="100" t="s">
        <v>35767</v>
      </c>
      <c r="E4217" s="103" t="s">
        <v>43334</v>
      </c>
    </row>
    <row r="4218" ht="14.25" customHeight="1">
      <c r="A4218" s="100">
        <v>36153.0</v>
      </c>
      <c r="B4218" s="100" t="s">
        <v>43335</v>
      </c>
      <c r="C4218" s="100" t="s">
        <v>35740</v>
      </c>
      <c r="D4218" s="100" t="s">
        <v>35741</v>
      </c>
      <c r="E4218" s="103" t="s">
        <v>43336</v>
      </c>
    </row>
    <row r="4219" ht="14.25" customHeight="1">
      <c r="A4219" s="100">
        <v>10740.0</v>
      </c>
      <c r="B4219" s="100" t="s">
        <v>43337</v>
      </c>
      <c r="C4219" s="100" t="s">
        <v>35740</v>
      </c>
      <c r="D4219" s="100" t="s">
        <v>35767</v>
      </c>
      <c r="E4219" s="103" t="s">
        <v>43338</v>
      </c>
    </row>
    <row r="4220" ht="14.25" customHeight="1">
      <c r="A4220" s="100">
        <v>13914.0</v>
      </c>
      <c r="B4220" s="100" t="s">
        <v>43339</v>
      </c>
      <c r="C4220" s="100" t="s">
        <v>35740</v>
      </c>
      <c r="D4220" s="100" t="s">
        <v>35767</v>
      </c>
      <c r="E4220" s="103" t="s">
        <v>43340</v>
      </c>
    </row>
    <row r="4221" ht="14.25" customHeight="1">
      <c r="A4221" s="100">
        <v>10742.0</v>
      </c>
      <c r="B4221" s="100" t="s">
        <v>43341</v>
      </c>
      <c r="C4221" s="100" t="s">
        <v>35740</v>
      </c>
      <c r="D4221" s="100" t="s">
        <v>35767</v>
      </c>
      <c r="E4221" s="103" t="s">
        <v>43342</v>
      </c>
    </row>
    <row r="4222" ht="14.25" customHeight="1">
      <c r="A4222" s="100">
        <v>38465.0</v>
      </c>
      <c r="B4222" s="100" t="s">
        <v>43343</v>
      </c>
      <c r="C4222" s="100" t="s">
        <v>35740</v>
      </c>
      <c r="D4222" s="100" t="s">
        <v>35741</v>
      </c>
      <c r="E4222" s="103" t="s">
        <v>36612</v>
      </c>
    </row>
    <row r="4223" ht="14.25" customHeight="1">
      <c r="A4223" s="100">
        <v>7543.0</v>
      </c>
      <c r="B4223" s="100" t="s">
        <v>43344</v>
      </c>
      <c r="C4223" s="100" t="s">
        <v>35740</v>
      </c>
      <c r="D4223" s="100" t="s">
        <v>35741</v>
      </c>
      <c r="E4223" s="103" t="s">
        <v>40399</v>
      </c>
    </row>
    <row r="4224" ht="14.25" customHeight="1">
      <c r="A4224" s="100">
        <v>43427.0</v>
      </c>
      <c r="B4224" s="100" t="s">
        <v>43345</v>
      </c>
      <c r="C4224" s="100" t="s">
        <v>35740</v>
      </c>
      <c r="D4224" s="100" t="s">
        <v>35741</v>
      </c>
      <c r="E4224" s="103" t="s">
        <v>43346</v>
      </c>
    </row>
    <row r="4225" ht="14.25" customHeight="1">
      <c r="A4225" s="100">
        <v>41613.0</v>
      </c>
      <c r="B4225" s="100" t="s">
        <v>43347</v>
      </c>
      <c r="C4225" s="100" t="s">
        <v>35740</v>
      </c>
      <c r="D4225" s="100" t="s">
        <v>35741</v>
      </c>
      <c r="E4225" s="103" t="s">
        <v>43348</v>
      </c>
    </row>
    <row r="4226" ht="14.25" customHeight="1">
      <c r="A4226" s="100">
        <v>41614.0</v>
      </c>
      <c r="B4226" s="100" t="s">
        <v>43349</v>
      </c>
      <c r="C4226" s="100" t="s">
        <v>35740</v>
      </c>
      <c r="D4226" s="100" t="s">
        <v>35741</v>
      </c>
      <c r="E4226" s="103" t="s">
        <v>43350</v>
      </c>
    </row>
    <row r="4227" ht="14.25" customHeight="1">
      <c r="A4227" s="100">
        <v>41615.0</v>
      </c>
      <c r="B4227" s="100" t="s">
        <v>43351</v>
      </c>
      <c r="C4227" s="100" t="s">
        <v>35740</v>
      </c>
      <c r="D4227" s="100" t="s">
        <v>35741</v>
      </c>
      <c r="E4227" s="103" t="s">
        <v>43352</v>
      </c>
    </row>
    <row r="4228" ht="14.25" customHeight="1">
      <c r="A4228" s="100">
        <v>41616.0</v>
      </c>
      <c r="B4228" s="100" t="s">
        <v>43353</v>
      </c>
      <c r="C4228" s="100" t="s">
        <v>35740</v>
      </c>
      <c r="D4228" s="100" t="s">
        <v>35741</v>
      </c>
      <c r="E4228" s="103" t="s">
        <v>43354</v>
      </c>
    </row>
    <row r="4229" ht="14.25" customHeight="1">
      <c r="A4229" s="100">
        <v>41617.0</v>
      </c>
      <c r="B4229" s="100" t="s">
        <v>43355</v>
      </c>
      <c r="C4229" s="100" t="s">
        <v>35740</v>
      </c>
      <c r="D4229" s="100" t="s">
        <v>35741</v>
      </c>
      <c r="E4229" s="103" t="s">
        <v>43356</v>
      </c>
    </row>
    <row r="4230" ht="14.25" customHeight="1">
      <c r="A4230" s="100">
        <v>41618.0</v>
      </c>
      <c r="B4230" s="100" t="s">
        <v>43357</v>
      </c>
      <c r="C4230" s="100" t="s">
        <v>35740</v>
      </c>
      <c r="D4230" s="100" t="s">
        <v>35741</v>
      </c>
      <c r="E4230" s="103" t="s">
        <v>43358</v>
      </c>
    </row>
    <row r="4231" ht="14.25" customHeight="1">
      <c r="A4231" s="100">
        <v>43428.0</v>
      </c>
      <c r="B4231" s="100" t="s">
        <v>43359</v>
      </c>
      <c r="C4231" s="100" t="s">
        <v>35740</v>
      </c>
      <c r="D4231" s="100" t="s">
        <v>35741</v>
      </c>
      <c r="E4231" s="103" t="s">
        <v>43360</v>
      </c>
    </row>
    <row r="4232" ht="14.25" customHeight="1">
      <c r="A4232" s="100">
        <v>41619.0</v>
      </c>
      <c r="B4232" s="100" t="s">
        <v>43361</v>
      </c>
      <c r="C4232" s="100" t="s">
        <v>35740</v>
      </c>
      <c r="D4232" s="100" t="s">
        <v>35741</v>
      </c>
      <c r="E4232" s="103" t="s">
        <v>36248</v>
      </c>
    </row>
    <row r="4233" ht="14.25" customHeight="1">
      <c r="A4233" s="100">
        <v>41620.0</v>
      </c>
      <c r="B4233" s="100" t="s">
        <v>43362</v>
      </c>
      <c r="C4233" s="100" t="s">
        <v>35740</v>
      </c>
      <c r="D4233" s="100" t="s">
        <v>35741</v>
      </c>
      <c r="E4233" s="103" t="s">
        <v>43363</v>
      </c>
    </row>
    <row r="4234" ht="14.25" customHeight="1">
      <c r="A4234" s="100">
        <v>41622.0</v>
      </c>
      <c r="B4234" s="100" t="s">
        <v>43364</v>
      </c>
      <c r="C4234" s="100" t="s">
        <v>35740</v>
      </c>
      <c r="D4234" s="100" t="s">
        <v>35741</v>
      </c>
      <c r="E4234" s="103" t="s">
        <v>43365</v>
      </c>
    </row>
    <row r="4235" ht="14.25" customHeight="1">
      <c r="A4235" s="100">
        <v>41623.0</v>
      </c>
      <c r="B4235" s="100" t="s">
        <v>43366</v>
      </c>
      <c r="C4235" s="100" t="s">
        <v>35740</v>
      </c>
      <c r="D4235" s="100" t="s">
        <v>35741</v>
      </c>
      <c r="E4235" s="103" t="s">
        <v>43367</v>
      </c>
    </row>
    <row r="4236" ht="14.25" customHeight="1">
      <c r="A4236" s="100">
        <v>41624.0</v>
      </c>
      <c r="B4236" s="100" t="s">
        <v>43368</v>
      </c>
      <c r="C4236" s="100" t="s">
        <v>35740</v>
      </c>
      <c r="D4236" s="100" t="s">
        <v>35741</v>
      </c>
      <c r="E4236" s="103" t="s">
        <v>43369</v>
      </c>
    </row>
    <row r="4237" ht="14.25" customHeight="1">
      <c r="A4237" s="100">
        <v>41625.0</v>
      </c>
      <c r="B4237" s="100" t="s">
        <v>43370</v>
      </c>
      <c r="C4237" s="100" t="s">
        <v>35740</v>
      </c>
      <c r="D4237" s="100" t="s">
        <v>35741</v>
      </c>
      <c r="E4237" s="103" t="s">
        <v>43371</v>
      </c>
    </row>
    <row r="4238" ht="14.25" customHeight="1">
      <c r="A4238" s="100">
        <v>13255.0</v>
      </c>
      <c r="B4238" s="100" t="s">
        <v>43372</v>
      </c>
      <c r="C4238" s="100" t="s">
        <v>35740</v>
      </c>
      <c r="D4238" s="100" t="s">
        <v>35741</v>
      </c>
      <c r="E4238" s="103" t="s">
        <v>43373</v>
      </c>
    </row>
    <row r="4239" ht="14.25" customHeight="1">
      <c r="A4239" s="100">
        <v>39352.0</v>
      </c>
      <c r="B4239" s="100" t="s">
        <v>43374</v>
      </c>
      <c r="C4239" s="100" t="s">
        <v>35740</v>
      </c>
      <c r="D4239" s="100" t="s">
        <v>35741</v>
      </c>
      <c r="E4239" s="103" t="s">
        <v>36275</v>
      </c>
    </row>
    <row r="4240" ht="14.25" customHeight="1">
      <c r="A4240" s="100">
        <v>39346.0</v>
      </c>
      <c r="B4240" s="100" t="s">
        <v>43375</v>
      </c>
      <c r="C4240" s="100" t="s">
        <v>35740</v>
      </c>
      <c r="D4240" s="100" t="s">
        <v>35741</v>
      </c>
      <c r="E4240" s="103" t="s">
        <v>36275</v>
      </c>
    </row>
    <row r="4241" ht="14.25" customHeight="1">
      <c r="A4241" s="100">
        <v>39350.0</v>
      </c>
      <c r="B4241" s="100" t="s">
        <v>43376</v>
      </c>
      <c r="C4241" s="100" t="s">
        <v>35740</v>
      </c>
      <c r="D4241" s="100" t="s">
        <v>35741</v>
      </c>
      <c r="E4241" s="103" t="s">
        <v>35969</v>
      </c>
    </row>
    <row r="4242" ht="14.25" customHeight="1">
      <c r="A4242" s="100">
        <v>39351.0</v>
      </c>
      <c r="B4242" s="100" t="s">
        <v>43377</v>
      </c>
      <c r="C4242" s="100" t="s">
        <v>35740</v>
      </c>
      <c r="D4242" s="100" t="s">
        <v>35741</v>
      </c>
      <c r="E4242" s="103" t="s">
        <v>36795</v>
      </c>
    </row>
    <row r="4243" ht="14.25" customHeight="1">
      <c r="A4243" s="100">
        <v>38952.0</v>
      </c>
      <c r="B4243" s="100" t="s">
        <v>43378</v>
      </c>
      <c r="C4243" s="100" t="s">
        <v>35740</v>
      </c>
      <c r="D4243" s="100" t="s">
        <v>35767</v>
      </c>
      <c r="E4243" s="103" t="s">
        <v>43379</v>
      </c>
    </row>
    <row r="4244" ht="14.25" customHeight="1">
      <c r="A4244" s="100">
        <v>38953.0</v>
      </c>
      <c r="B4244" s="100" t="s">
        <v>43380</v>
      </c>
      <c r="C4244" s="100" t="s">
        <v>35740</v>
      </c>
      <c r="D4244" s="100" t="s">
        <v>35767</v>
      </c>
      <c r="E4244" s="103" t="s">
        <v>41445</v>
      </c>
    </row>
    <row r="4245" ht="14.25" customHeight="1">
      <c r="A4245" s="100">
        <v>38835.0</v>
      </c>
      <c r="B4245" s="100" t="s">
        <v>43381</v>
      </c>
      <c r="C4245" s="100" t="s">
        <v>35740</v>
      </c>
      <c r="D4245" s="100" t="s">
        <v>35767</v>
      </c>
      <c r="E4245" s="103" t="s">
        <v>43382</v>
      </c>
    </row>
    <row r="4246" ht="14.25" customHeight="1">
      <c r="A4246" s="100">
        <v>38837.0</v>
      </c>
      <c r="B4246" s="100" t="s">
        <v>43383</v>
      </c>
      <c r="C4246" s="100" t="s">
        <v>35740</v>
      </c>
      <c r="D4246" s="100" t="s">
        <v>35767</v>
      </c>
      <c r="E4246" s="103" t="s">
        <v>42719</v>
      </c>
    </row>
    <row r="4247" ht="14.25" customHeight="1">
      <c r="A4247" s="100">
        <v>38836.0</v>
      </c>
      <c r="B4247" s="100" t="s">
        <v>43384</v>
      </c>
      <c r="C4247" s="100" t="s">
        <v>35740</v>
      </c>
      <c r="D4247" s="100" t="s">
        <v>35767</v>
      </c>
      <c r="E4247" s="103" t="s">
        <v>37227</v>
      </c>
    </row>
    <row r="4248" ht="14.25" customHeight="1">
      <c r="A4248" s="100">
        <v>2666.0</v>
      </c>
      <c r="B4248" s="100" t="s">
        <v>43385</v>
      </c>
      <c r="C4248" s="100" t="s">
        <v>35740</v>
      </c>
      <c r="D4248" s="100" t="s">
        <v>35741</v>
      </c>
      <c r="E4248" s="103" t="s">
        <v>43386</v>
      </c>
    </row>
    <row r="4249" ht="14.25" customHeight="1">
      <c r="A4249" s="100">
        <v>2668.0</v>
      </c>
      <c r="B4249" s="100" t="s">
        <v>43387</v>
      </c>
      <c r="C4249" s="100" t="s">
        <v>35740</v>
      </c>
      <c r="D4249" s="100" t="s">
        <v>35741</v>
      </c>
      <c r="E4249" s="103" t="s">
        <v>35920</v>
      </c>
    </row>
    <row r="4250" ht="14.25" customHeight="1">
      <c r="A4250" s="100">
        <v>2664.0</v>
      </c>
      <c r="B4250" s="100" t="s">
        <v>43388</v>
      </c>
      <c r="C4250" s="100" t="s">
        <v>35740</v>
      </c>
      <c r="D4250" s="100" t="s">
        <v>35741</v>
      </c>
      <c r="E4250" s="103" t="s">
        <v>36565</v>
      </c>
    </row>
    <row r="4251" ht="14.25" customHeight="1">
      <c r="A4251" s="100">
        <v>2662.0</v>
      </c>
      <c r="B4251" s="100" t="s">
        <v>43389</v>
      </c>
      <c r="C4251" s="100" t="s">
        <v>35740</v>
      </c>
      <c r="D4251" s="100" t="s">
        <v>35741</v>
      </c>
      <c r="E4251" s="103" t="s">
        <v>38692</v>
      </c>
    </row>
    <row r="4252" ht="14.25" customHeight="1">
      <c r="A4252" s="100">
        <v>20964.0</v>
      </c>
      <c r="B4252" s="100" t="s">
        <v>43390</v>
      </c>
      <c r="C4252" s="100" t="s">
        <v>35740</v>
      </c>
      <c r="D4252" s="100" t="s">
        <v>35741</v>
      </c>
      <c r="E4252" s="103" t="s">
        <v>43391</v>
      </c>
    </row>
    <row r="4253" ht="14.25" customHeight="1">
      <c r="A4253" s="100">
        <v>10905.0</v>
      </c>
      <c r="B4253" s="100" t="s">
        <v>43392</v>
      </c>
      <c r="C4253" s="100" t="s">
        <v>35740</v>
      </c>
      <c r="D4253" s="100" t="s">
        <v>35741</v>
      </c>
      <c r="E4253" s="103" t="s">
        <v>43393</v>
      </c>
    </row>
    <row r="4254" ht="14.25" customHeight="1">
      <c r="A4254" s="100">
        <v>42703.0</v>
      </c>
      <c r="B4254" s="100" t="s">
        <v>43394</v>
      </c>
      <c r="C4254" s="100" t="s">
        <v>35740</v>
      </c>
      <c r="D4254" s="100" t="s">
        <v>35767</v>
      </c>
      <c r="E4254" s="103" t="s">
        <v>43395</v>
      </c>
    </row>
    <row r="4255" ht="14.25" customHeight="1">
      <c r="A4255" s="100">
        <v>42704.0</v>
      </c>
      <c r="B4255" s="100" t="s">
        <v>43396</v>
      </c>
      <c r="C4255" s="100" t="s">
        <v>35740</v>
      </c>
      <c r="D4255" s="100" t="s">
        <v>35767</v>
      </c>
      <c r="E4255" s="103" t="s">
        <v>43397</v>
      </c>
    </row>
    <row r="4256" ht="14.25" customHeight="1">
      <c r="A4256" s="100">
        <v>42705.0</v>
      </c>
      <c r="B4256" s="100" t="s">
        <v>43398</v>
      </c>
      <c r="C4256" s="100" t="s">
        <v>35740</v>
      </c>
      <c r="D4256" s="100" t="s">
        <v>35767</v>
      </c>
      <c r="E4256" s="103" t="s">
        <v>43399</v>
      </c>
    </row>
    <row r="4257" ht="14.25" customHeight="1">
      <c r="A4257" s="100">
        <v>42706.0</v>
      </c>
      <c r="B4257" s="100" t="s">
        <v>43400</v>
      </c>
      <c r="C4257" s="100" t="s">
        <v>35740</v>
      </c>
      <c r="D4257" s="100" t="s">
        <v>35767</v>
      </c>
      <c r="E4257" s="103" t="s">
        <v>43401</v>
      </c>
    </row>
    <row r="4258" ht="14.25" customHeight="1">
      <c r="A4258" s="100">
        <v>11289.0</v>
      </c>
      <c r="B4258" s="100" t="s">
        <v>43402</v>
      </c>
      <c r="C4258" s="100" t="s">
        <v>35740</v>
      </c>
      <c r="D4258" s="100" t="s">
        <v>35741</v>
      </c>
      <c r="E4258" s="103" t="s">
        <v>43403</v>
      </c>
    </row>
    <row r="4259" ht="14.25" customHeight="1">
      <c r="A4259" s="100">
        <v>11241.0</v>
      </c>
      <c r="B4259" s="100" t="s">
        <v>43404</v>
      </c>
      <c r="C4259" s="100" t="s">
        <v>35740</v>
      </c>
      <c r="D4259" s="100" t="s">
        <v>35741</v>
      </c>
      <c r="E4259" s="103" t="s">
        <v>43405</v>
      </c>
    </row>
    <row r="4260" ht="14.25" customHeight="1">
      <c r="A4260" s="100">
        <v>11301.0</v>
      </c>
      <c r="B4260" s="100" t="s">
        <v>43406</v>
      </c>
      <c r="C4260" s="100" t="s">
        <v>35740</v>
      </c>
      <c r="D4260" s="100" t="s">
        <v>35741</v>
      </c>
      <c r="E4260" s="103" t="s">
        <v>43407</v>
      </c>
    </row>
    <row r="4261" ht="14.25" customHeight="1">
      <c r="A4261" s="100">
        <v>21090.0</v>
      </c>
      <c r="B4261" s="100" t="s">
        <v>43408</v>
      </c>
      <c r="C4261" s="100" t="s">
        <v>35740</v>
      </c>
      <c r="D4261" s="100" t="s">
        <v>35741</v>
      </c>
      <c r="E4261" s="103" t="s">
        <v>43409</v>
      </c>
    </row>
    <row r="4262" ht="14.25" customHeight="1">
      <c r="A4262" s="100">
        <v>14112.0</v>
      </c>
      <c r="B4262" s="100" t="s">
        <v>43410</v>
      </c>
      <c r="C4262" s="100" t="s">
        <v>35740</v>
      </c>
      <c r="D4262" s="100" t="s">
        <v>35741</v>
      </c>
      <c r="E4262" s="103" t="s">
        <v>43411</v>
      </c>
    </row>
    <row r="4263" ht="14.25" customHeight="1">
      <c r="A4263" s="100">
        <v>11315.0</v>
      </c>
      <c r="B4263" s="100" t="s">
        <v>43412</v>
      </c>
      <c r="C4263" s="100" t="s">
        <v>35740</v>
      </c>
      <c r="D4263" s="100" t="s">
        <v>35741</v>
      </c>
      <c r="E4263" s="103" t="s">
        <v>43413</v>
      </c>
    </row>
    <row r="4264" ht="14.25" customHeight="1">
      <c r="A4264" s="100">
        <v>11292.0</v>
      </c>
      <c r="B4264" s="100" t="s">
        <v>43414</v>
      </c>
      <c r="C4264" s="100" t="s">
        <v>35740</v>
      </c>
      <c r="D4264" s="100" t="s">
        <v>35741</v>
      </c>
      <c r="E4264" s="103" t="s">
        <v>43415</v>
      </c>
    </row>
    <row r="4265" ht="14.25" customHeight="1">
      <c r="A4265" s="100">
        <v>21071.0</v>
      </c>
      <c r="B4265" s="100" t="s">
        <v>43416</v>
      </c>
      <c r="C4265" s="100" t="s">
        <v>35740</v>
      </c>
      <c r="D4265" s="100" t="s">
        <v>35741</v>
      </c>
      <c r="E4265" s="103" t="s">
        <v>43417</v>
      </c>
    </row>
    <row r="4266" ht="14.25" customHeight="1">
      <c r="A4266" s="100">
        <v>11293.0</v>
      </c>
      <c r="B4266" s="100" t="s">
        <v>43418</v>
      </c>
      <c r="C4266" s="100" t="s">
        <v>35740</v>
      </c>
      <c r="D4266" s="100" t="s">
        <v>35741</v>
      </c>
      <c r="E4266" s="103" t="s">
        <v>43419</v>
      </c>
    </row>
    <row r="4267" ht="14.25" customHeight="1">
      <c r="A4267" s="100">
        <v>11316.0</v>
      </c>
      <c r="B4267" s="100" t="s">
        <v>43420</v>
      </c>
      <c r="C4267" s="100" t="s">
        <v>35740</v>
      </c>
      <c r="D4267" s="100" t="s">
        <v>35741</v>
      </c>
      <c r="E4267" s="103" t="s">
        <v>43421</v>
      </c>
    </row>
    <row r="4268" ht="14.25" customHeight="1">
      <c r="A4268" s="100">
        <v>6243.0</v>
      </c>
      <c r="B4268" s="100" t="s">
        <v>43422</v>
      </c>
      <c r="C4268" s="100" t="s">
        <v>35740</v>
      </c>
      <c r="D4268" s="100" t="s">
        <v>35737</v>
      </c>
      <c r="E4268" s="103" t="s">
        <v>43423</v>
      </c>
    </row>
    <row r="4269" ht="14.25" customHeight="1">
      <c r="A4269" s="100">
        <v>21079.0</v>
      </c>
      <c r="B4269" s="100" t="s">
        <v>43424</v>
      </c>
      <c r="C4269" s="100" t="s">
        <v>35740</v>
      </c>
      <c r="D4269" s="100" t="s">
        <v>35741</v>
      </c>
      <c r="E4269" s="103" t="s">
        <v>43425</v>
      </c>
    </row>
    <row r="4270" ht="14.25" customHeight="1">
      <c r="A4270" s="100">
        <v>6240.0</v>
      </c>
      <c r="B4270" s="100" t="s">
        <v>43426</v>
      </c>
      <c r="C4270" s="100" t="s">
        <v>35740</v>
      </c>
      <c r="D4270" s="100" t="s">
        <v>35741</v>
      </c>
      <c r="E4270" s="103" t="s">
        <v>39217</v>
      </c>
    </row>
    <row r="4271" ht="14.25" customHeight="1">
      <c r="A4271" s="100">
        <v>11296.0</v>
      </c>
      <c r="B4271" s="100" t="s">
        <v>43427</v>
      </c>
      <c r="C4271" s="100" t="s">
        <v>35740</v>
      </c>
      <c r="D4271" s="100" t="s">
        <v>35741</v>
      </c>
      <c r="E4271" s="103" t="s">
        <v>43428</v>
      </c>
    </row>
    <row r="4272" ht="14.25" customHeight="1">
      <c r="A4272" s="100">
        <v>11299.0</v>
      </c>
      <c r="B4272" s="100" t="s">
        <v>43429</v>
      </c>
      <c r="C4272" s="100" t="s">
        <v>35740</v>
      </c>
      <c r="D4272" s="100" t="s">
        <v>35741</v>
      </c>
      <c r="E4272" s="103" t="s">
        <v>43430</v>
      </c>
    </row>
    <row r="4273" ht="14.25" customHeight="1">
      <c r="A4273" s="100">
        <v>11066.0</v>
      </c>
      <c r="B4273" s="100" t="s">
        <v>43431</v>
      </c>
      <c r="C4273" s="100" t="s">
        <v>35740</v>
      </c>
      <c r="D4273" s="100" t="s">
        <v>35741</v>
      </c>
      <c r="E4273" s="103" t="s">
        <v>39458</v>
      </c>
    </row>
    <row r="4274" ht="14.25" customHeight="1">
      <c r="A4274" s="100">
        <v>11065.0</v>
      </c>
      <c r="B4274" s="100" t="s">
        <v>43432</v>
      </c>
      <c r="C4274" s="100" t="s">
        <v>35740</v>
      </c>
      <c r="D4274" s="100" t="s">
        <v>35741</v>
      </c>
      <c r="E4274" s="103" t="s">
        <v>43433</v>
      </c>
    </row>
    <row r="4275" ht="14.25" customHeight="1">
      <c r="A4275" s="100">
        <v>11688.0</v>
      </c>
      <c r="B4275" s="100" t="s">
        <v>43434</v>
      </c>
      <c r="C4275" s="100" t="s">
        <v>35740</v>
      </c>
      <c r="D4275" s="100" t="s">
        <v>35741</v>
      </c>
      <c r="E4275" s="103" t="s">
        <v>43435</v>
      </c>
    </row>
    <row r="4276" ht="14.25" customHeight="1">
      <c r="A4276" s="100">
        <v>37736.0</v>
      </c>
      <c r="B4276" s="100" t="s">
        <v>43436</v>
      </c>
      <c r="C4276" s="100" t="s">
        <v>35740</v>
      </c>
      <c r="D4276" s="100" t="s">
        <v>35767</v>
      </c>
      <c r="E4276" s="103" t="s">
        <v>43437</v>
      </c>
    </row>
    <row r="4277" ht="14.25" customHeight="1">
      <c r="A4277" s="100">
        <v>37739.0</v>
      </c>
      <c r="B4277" s="100" t="s">
        <v>43438</v>
      </c>
      <c r="C4277" s="100" t="s">
        <v>35740</v>
      </c>
      <c r="D4277" s="100" t="s">
        <v>35767</v>
      </c>
      <c r="E4277" s="103" t="s">
        <v>43439</v>
      </c>
    </row>
    <row r="4278" ht="14.25" customHeight="1">
      <c r="A4278" s="100">
        <v>37740.0</v>
      </c>
      <c r="B4278" s="100" t="s">
        <v>43440</v>
      </c>
      <c r="C4278" s="100" t="s">
        <v>35740</v>
      </c>
      <c r="D4278" s="100" t="s">
        <v>35767</v>
      </c>
      <c r="E4278" s="103" t="s">
        <v>43441</v>
      </c>
    </row>
    <row r="4279" ht="14.25" customHeight="1">
      <c r="A4279" s="100">
        <v>37738.0</v>
      </c>
      <c r="B4279" s="100" t="s">
        <v>43442</v>
      </c>
      <c r="C4279" s="100" t="s">
        <v>35740</v>
      </c>
      <c r="D4279" s="100" t="s">
        <v>35767</v>
      </c>
      <c r="E4279" s="103" t="s">
        <v>43443</v>
      </c>
    </row>
    <row r="4280" ht="14.25" customHeight="1">
      <c r="A4280" s="100">
        <v>37737.0</v>
      </c>
      <c r="B4280" s="100" t="s">
        <v>43444</v>
      </c>
      <c r="C4280" s="100" t="s">
        <v>35740</v>
      </c>
      <c r="D4280" s="100" t="s">
        <v>35767</v>
      </c>
      <c r="E4280" s="103" t="s">
        <v>43445</v>
      </c>
    </row>
    <row r="4281" ht="14.25" customHeight="1">
      <c r="A4281" s="100">
        <v>25014.0</v>
      </c>
      <c r="B4281" s="100" t="s">
        <v>43446</v>
      </c>
      <c r="C4281" s="100" t="s">
        <v>35740</v>
      </c>
      <c r="D4281" s="100" t="s">
        <v>35767</v>
      </c>
      <c r="E4281" s="103" t="s">
        <v>43447</v>
      </c>
    </row>
    <row r="4282" ht="14.25" customHeight="1">
      <c r="A4282" s="100">
        <v>25013.0</v>
      </c>
      <c r="B4282" s="100" t="s">
        <v>43448</v>
      </c>
      <c r="C4282" s="100" t="s">
        <v>35740</v>
      </c>
      <c r="D4282" s="100" t="s">
        <v>35767</v>
      </c>
      <c r="E4282" s="103" t="s">
        <v>43449</v>
      </c>
    </row>
    <row r="4283" ht="14.25" customHeight="1">
      <c r="A4283" s="100">
        <v>14405.0</v>
      </c>
      <c r="B4283" s="100" t="s">
        <v>43450</v>
      </c>
      <c r="C4283" s="100" t="s">
        <v>35740</v>
      </c>
      <c r="D4283" s="100" t="s">
        <v>35767</v>
      </c>
      <c r="E4283" s="103" t="s">
        <v>43451</v>
      </c>
    </row>
    <row r="4284" ht="14.25" customHeight="1">
      <c r="A4284" s="100">
        <v>36790.0</v>
      </c>
      <c r="B4284" s="100" t="s">
        <v>43452</v>
      </c>
      <c r="C4284" s="100" t="s">
        <v>35740</v>
      </c>
      <c r="D4284" s="100" t="s">
        <v>35741</v>
      </c>
      <c r="E4284" s="103" t="s">
        <v>43453</v>
      </c>
    </row>
    <row r="4285" ht="14.25" customHeight="1">
      <c r="A4285" s="100">
        <v>20271.0</v>
      </c>
      <c r="B4285" s="100" t="s">
        <v>43454</v>
      </c>
      <c r="C4285" s="100" t="s">
        <v>35740</v>
      </c>
      <c r="D4285" s="100" t="s">
        <v>35741</v>
      </c>
      <c r="E4285" s="103" t="s">
        <v>43455</v>
      </c>
    </row>
    <row r="4286" ht="14.25" customHeight="1">
      <c r="A4286" s="100">
        <v>10423.0</v>
      </c>
      <c r="B4286" s="100" t="s">
        <v>43456</v>
      </c>
      <c r="C4286" s="100" t="s">
        <v>35740</v>
      </c>
      <c r="D4286" s="100" t="s">
        <v>35741</v>
      </c>
      <c r="E4286" s="103" t="s">
        <v>43457</v>
      </c>
    </row>
    <row r="4287" ht="14.25" customHeight="1">
      <c r="A4287" s="100">
        <v>37589.0</v>
      </c>
      <c r="B4287" s="100" t="s">
        <v>43458</v>
      </c>
      <c r="C4287" s="100" t="s">
        <v>35740</v>
      </c>
      <c r="D4287" s="100" t="s">
        <v>35741</v>
      </c>
      <c r="E4287" s="103" t="s">
        <v>43459</v>
      </c>
    </row>
    <row r="4288" ht="14.25" customHeight="1">
      <c r="A4288" s="100">
        <v>11690.0</v>
      </c>
      <c r="B4288" s="100" t="s">
        <v>43460</v>
      </c>
      <c r="C4288" s="100" t="s">
        <v>35740</v>
      </c>
      <c r="D4288" s="100" t="s">
        <v>35741</v>
      </c>
      <c r="E4288" s="103" t="s">
        <v>43461</v>
      </c>
    </row>
    <row r="4289" ht="14.25" customHeight="1">
      <c r="A4289" s="100">
        <v>20234.0</v>
      </c>
      <c r="B4289" s="100" t="s">
        <v>43462</v>
      </c>
      <c r="C4289" s="100" t="s">
        <v>35740</v>
      </c>
      <c r="D4289" s="100" t="s">
        <v>35741</v>
      </c>
      <c r="E4289" s="103" t="s">
        <v>43463</v>
      </c>
    </row>
    <row r="4290" ht="14.25" customHeight="1">
      <c r="A4290" s="100">
        <v>4763.0</v>
      </c>
      <c r="B4290" s="100" t="s">
        <v>43464</v>
      </c>
      <c r="C4290" s="100" t="s">
        <v>36117</v>
      </c>
      <c r="D4290" s="100" t="s">
        <v>35741</v>
      </c>
      <c r="E4290" s="103" t="s">
        <v>36593</v>
      </c>
    </row>
    <row r="4291" ht="14.25" customHeight="1">
      <c r="A4291" s="100">
        <v>41070.0</v>
      </c>
      <c r="B4291" s="100" t="s">
        <v>43465</v>
      </c>
      <c r="C4291" s="100" t="s">
        <v>36120</v>
      </c>
      <c r="D4291" s="100" t="s">
        <v>35741</v>
      </c>
      <c r="E4291" s="103" t="s">
        <v>43466</v>
      </c>
    </row>
    <row r="4292" ht="14.25" customHeight="1">
      <c r="A4292" s="100">
        <v>14583.0</v>
      </c>
      <c r="B4292" s="100" t="s">
        <v>43467</v>
      </c>
      <c r="C4292" s="100" t="s">
        <v>36114</v>
      </c>
      <c r="D4292" s="100" t="s">
        <v>35741</v>
      </c>
      <c r="E4292" s="103" t="s">
        <v>36012</v>
      </c>
    </row>
    <row r="4293" ht="14.25" customHeight="1">
      <c r="A4293" s="100">
        <v>11457.0</v>
      </c>
      <c r="B4293" s="100" t="s">
        <v>43468</v>
      </c>
      <c r="C4293" s="100" t="s">
        <v>35740</v>
      </c>
      <c r="D4293" s="100" t="s">
        <v>35741</v>
      </c>
      <c r="E4293" s="103" t="s">
        <v>43469</v>
      </c>
    </row>
    <row r="4294" ht="14.25" customHeight="1">
      <c r="A4294" s="100">
        <v>21121.0</v>
      </c>
      <c r="B4294" s="100" t="s">
        <v>43470</v>
      </c>
      <c r="C4294" s="100" t="s">
        <v>35740</v>
      </c>
      <c r="D4294" s="100" t="s">
        <v>35741</v>
      </c>
      <c r="E4294" s="103" t="s">
        <v>36862</v>
      </c>
    </row>
    <row r="4295" ht="14.25" customHeight="1">
      <c r="A4295" s="100">
        <v>38010.0</v>
      </c>
      <c r="B4295" s="100" t="s">
        <v>43471</v>
      </c>
      <c r="C4295" s="100" t="s">
        <v>35740</v>
      </c>
      <c r="D4295" s="100" t="s">
        <v>35741</v>
      </c>
      <c r="E4295" s="103" t="s">
        <v>43472</v>
      </c>
    </row>
    <row r="4296" ht="14.25" customHeight="1">
      <c r="A4296" s="100">
        <v>38011.0</v>
      </c>
      <c r="B4296" s="100" t="s">
        <v>43473</v>
      </c>
      <c r="C4296" s="100" t="s">
        <v>35740</v>
      </c>
      <c r="D4296" s="100" t="s">
        <v>35741</v>
      </c>
      <c r="E4296" s="103" t="s">
        <v>43474</v>
      </c>
    </row>
    <row r="4297" ht="14.25" customHeight="1">
      <c r="A4297" s="100">
        <v>38012.0</v>
      </c>
      <c r="B4297" s="100" t="s">
        <v>43475</v>
      </c>
      <c r="C4297" s="100" t="s">
        <v>35740</v>
      </c>
      <c r="D4297" s="100" t="s">
        <v>35741</v>
      </c>
      <c r="E4297" s="103" t="s">
        <v>43476</v>
      </c>
    </row>
    <row r="4298" ht="14.25" customHeight="1">
      <c r="A4298" s="100">
        <v>38013.0</v>
      </c>
      <c r="B4298" s="100" t="s">
        <v>43477</v>
      </c>
      <c r="C4298" s="100" t="s">
        <v>35740</v>
      </c>
      <c r="D4298" s="100" t="s">
        <v>35741</v>
      </c>
      <c r="E4298" s="103" t="s">
        <v>43478</v>
      </c>
    </row>
    <row r="4299" ht="14.25" customHeight="1">
      <c r="A4299" s="100">
        <v>38014.0</v>
      </c>
      <c r="B4299" s="100" t="s">
        <v>43479</v>
      </c>
      <c r="C4299" s="100" t="s">
        <v>35740</v>
      </c>
      <c r="D4299" s="100" t="s">
        <v>35741</v>
      </c>
      <c r="E4299" s="103" t="s">
        <v>41085</v>
      </c>
    </row>
    <row r="4300" ht="14.25" customHeight="1">
      <c r="A4300" s="100">
        <v>38015.0</v>
      </c>
      <c r="B4300" s="100" t="s">
        <v>43480</v>
      </c>
      <c r="C4300" s="100" t="s">
        <v>35740</v>
      </c>
      <c r="D4300" s="100" t="s">
        <v>35741</v>
      </c>
      <c r="E4300" s="103" t="s">
        <v>43481</v>
      </c>
    </row>
    <row r="4301" ht="14.25" customHeight="1">
      <c r="A4301" s="100">
        <v>38016.0</v>
      </c>
      <c r="B4301" s="100" t="s">
        <v>43482</v>
      </c>
      <c r="C4301" s="100" t="s">
        <v>35740</v>
      </c>
      <c r="D4301" s="100" t="s">
        <v>35741</v>
      </c>
      <c r="E4301" s="103" t="s">
        <v>43483</v>
      </c>
    </row>
    <row r="4302" ht="14.25" customHeight="1">
      <c r="A4302" s="100">
        <v>12741.0</v>
      </c>
      <c r="B4302" s="100" t="s">
        <v>43484</v>
      </c>
      <c r="C4302" s="100" t="s">
        <v>35740</v>
      </c>
      <c r="D4302" s="100" t="s">
        <v>35741</v>
      </c>
      <c r="E4302" s="103" t="s">
        <v>43485</v>
      </c>
    </row>
    <row r="4303" ht="14.25" customHeight="1">
      <c r="A4303" s="100">
        <v>12733.0</v>
      </c>
      <c r="B4303" s="100" t="s">
        <v>43486</v>
      </c>
      <c r="C4303" s="100" t="s">
        <v>35740</v>
      </c>
      <c r="D4303" s="100" t="s">
        <v>35741</v>
      </c>
      <c r="E4303" s="103" t="s">
        <v>37187</v>
      </c>
    </row>
    <row r="4304" ht="14.25" customHeight="1">
      <c r="A4304" s="100">
        <v>12734.0</v>
      </c>
      <c r="B4304" s="100" t="s">
        <v>43487</v>
      </c>
      <c r="C4304" s="100" t="s">
        <v>35740</v>
      </c>
      <c r="D4304" s="100" t="s">
        <v>35741</v>
      </c>
      <c r="E4304" s="103" t="s">
        <v>37672</v>
      </c>
    </row>
    <row r="4305" ht="14.25" customHeight="1">
      <c r="A4305" s="100">
        <v>12735.0</v>
      </c>
      <c r="B4305" s="100" t="s">
        <v>43488</v>
      </c>
      <c r="C4305" s="100" t="s">
        <v>35740</v>
      </c>
      <c r="D4305" s="100" t="s">
        <v>35741</v>
      </c>
      <c r="E4305" s="103" t="s">
        <v>38424</v>
      </c>
    </row>
    <row r="4306" ht="14.25" customHeight="1">
      <c r="A4306" s="100">
        <v>12736.0</v>
      </c>
      <c r="B4306" s="100" t="s">
        <v>43489</v>
      </c>
      <c r="C4306" s="100" t="s">
        <v>35740</v>
      </c>
      <c r="D4306" s="100" t="s">
        <v>35741</v>
      </c>
      <c r="E4306" s="103" t="s">
        <v>43490</v>
      </c>
    </row>
    <row r="4307" ht="14.25" customHeight="1">
      <c r="A4307" s="100">
        <v>12737.0</v>
      </c>
      <c r="B4307" s="100" t="s">
        <v>43491</v>
      </c>
      <c r="C4307" s="100" t="s">
        <v>35740</v>
      </c>
      <c r="D4307" s="100" t="s">
        <v>35741</v>
      </c>
      <c r="E4307" s="103" t="s">
        <v>43492</v>
      </c>
    </row>
    <row r="4308" ht="14.25" customHeight="1">
      <c r="A4308" s="100">
        <v>12738.0</v>
      </c>
      <c r="B4308" s="100" t="s">
        <v>43493</v>
      </c>
      <c r="C4308" s="100" t="s">
        <v>35740</v>
      </c>
      <c r="D4308" s="100" t="s">
        <v>35741</v>
      </c>
      <c r="E4308" s="103" t="s">
        <v>43494</v>
      </c>
    </row>
    <row r="4309" ht="14.25" customHeight="1">
      <c r="A4309" s="100">
        <v>12739.0</v>
      </c>
      <c r="B4309" s="100" t="s">
        <v>43495</v>
      </c>
      <c r="C4309" s="100" t="s">
        <v>35740</v>
      </c>
      <c r="D4309" s="100" t="s">
        <v>35741</v>
      </c>
      <c r="E4309" s="103" t="s">
        <v>43496</v>
      </c>
    </row>
    <row r="4310" ht="14.25" customHeight="1">
      <c r="A4310" s="100">
        <v>12740.0</v>
      </c>
      <c r="B4310" s="100" t="s">
        <v>43497</v>
      </c>
      <c r="C4310" s="100" t="s">
        <v>35740</v>
      </c>
      <c r="D4310" s="100" t="s">
        <v>35741</v>
      </c>
      <c r="E4310" s="103" t="s">
        <v>43498</v>
      </c>
    </row>
    <row r="4311" ht="14.25" customHeight="1">
      <c r="A4311" s="100">
        <v>6297.0</v>
      </c>
      <c r="B4311" s="100" t="s">
        <v>43499</v>
      </c>
      <c r="C4311" s="100" t="s">
        <v>35740</v>
      </c>
      <c r="D4311" s="100" t="s">
        <v>35767</v>
      </c>
      <c r="E4311" s="103" t="s">
        <v>43500</v>
      </c>
    </row>
    <row r="4312" ht="14.25" customHeight="1">
      <c r="A4312" s="100">
        <v>6296.0</v>
      </c>
      <c r="B4312" s="100" t="s">
        <v>43501</v>
      </c>
      <c r="C4312" s="100" t="s">
        <v>35740</v>
      </c>
      <c r="D4312" s="100" t="s">
        <v>35767</v>
      </c>
      <c r="E4312" s="103" t="s">
        <v>43502</v>
      </c>
    </row>
    <row r="4313" ht="14.25" customHeight="1">
      <c r="A4313" s="100">
        <v>6294.0</v>
      </c>
      <c r="B4313" s="100" t="s">
        <v>43503</v>
      </c>
      <c r="C4313" s="100" t="s">
        <v>35740</v>
      </c>
      <c r="D4313" s="100" t="s">
        <v>35767</v>
      </c>
      <c r="E4313" s="103" t="s">
        <v>36708</v>
      </c>
    </row>
    <row r="4314" ht="14.25" customHeight="1">
      <c r="A4314" s="100">
        <v>6323.0</v>
      </c>
      <c r="B4314" s="100" t="s">
        <v>43504</v>
      </c>
      <c r="C4314" s="100" t="s">
        <v>35740</v>
      </c>
      <c r="D4314" s="100" t="s">
        <v>35767</v>
      </c>
      <c r="E4314" s="103" t="s">
        <v>43229</v>
      </c>
    </row>
    <row r="4315" ht="14.25" customHeight="1">
      <c r="A4315" s="100">
        <v>6299.0</v>
      </c>
      <c r="B4315" s="100" t="s">
        <v>43505</v>
      </c>
      <c r="C4315" s="100" t="s">
        <v>35740</v>
      </c>
      <c r="D4315" s="100" t="s">
        <v>35767</v>
      </c>
      <c r="E4315" s="103" t="s">
        <v>36734</v>
      </c>
    </row>
    <row r="4316" ht="14.25" customHeight="1">
      <c r="A4316" s="100">
        <v>6298.0</v>
      </c>
      <c r="B4316" s="100" t="s">
        <v>43506</v>
      </c>
      <c r="C4316" s="100" t="s">
        <v>35740</v>
      </c>
      <c r="D4316" s="100" t="s">
        <v>35767</v>
      </c>
      <c r="E4316" s="103" t="s">
        <v>43507</v>
      </c>
    </row>
    <row r="4317" ht="14.25" customHeight="1">
      <c r="A4317" s="100">
        <v>6295.0</v>
      </c>
      <c r="B4317" s="100" t="s">
        <v>43508</v>
      </c>
      <c r="C4317" s="100" t="s">
        <v>35740</v>
      </c>
      <c r="D4317" s="100" t="s">
        <v>35767</v>
      </c>
      <c r="E4317" s="103" t="s">
        <v>43509</v>
      </c>
    </row>
    <row r="4318" ht="14.25" customHeight="1">
      <c r="A4318" s="100">
        <v>6322.0</v>
      </c>
      <c r="B4318" s="100" t="s">
        <v>43510</v>
      </c>
      <c r="C4318" s="100" t="s">
        <v>35740</v>
      </c>
      <c r="D4318" s="100" t="s">
        <v>35767</v>
      </c>
      <c r="E4318" s="103" t="s">
        <v>43511</v>
      </c>
    </row>
    <row r="4319" ht="14.25" customHeight="1">
      <c r="A4319" s="100">
        <v>6300.0</v>
      </c>
      <c r="B4319" s="100" t="s">
        <v>43512</v>
      </c>
      <c r="C4319" s="100" t="s">
        <v>35740</v>
      </c>
      <c r="D4319" s="100" t="s">
        <v>35767</v>
      </c>
      <c r="E4319" s="103" t="s">
        <v>43513</v>
      </c>
    </row>
    <row r="4320" ht="14.25" customHeight="1">
      <c r="A4320" s="100">
        <v>6321.0</v>
      </c>
      <c r="B4320" s="100" t="s">
        <v>43514</v>
      </c>
      <c r="C4320" s="100" t="s">
        <v>35740</v>
      </c>
      <c r="D4320" s="100" t="s">
        <v>35767</v>
      </c>
      <c r="E4320" s="103" t="s">
        <v>43515</v>
      </c>
    </row>
    <row r="4321" ht="14.25" customHeight="1">
      <c r="A4321" s="100">
        <v>6301.0</v>
      </c>
      <c r="B4321" s="100" t="s">
        <v>43516</v>
      </c>
      <c r="C4321" s="100" t="s">
        <v>35740</v>
      </c>
      <c r="D4321" s="100" t="s">
        <v>35767</v>
      </c>
      <c r="E4321" s="103" t="s">
        <v>43517</v>
      </c>
    </row>
    <row r="4322" ht="14.25" customHeight="1">
      <c r="A4322" s="100">
        <v>7105.0</v>
      </c>
      <c r="B4322" s="100" t="s">
        <v>43518</v>
      </c>
      <c r="C4322" s="100" t="s">
        <v>35740</v>
      </c>
      <c r="D4322" s="100" t="s">
        <v>35741</v>
      </c>
      <c r="E4322" s="103" t="s">
        <v>43519</v>
      </c>
    </row>
    <row r="4323" ht="14.25" customHeight="1">
      <c r="A4323" s="100">
        <v>20183.0</v>
      </c>
      <c r="B4323" s="100" t="s">
        <v>43520</v>
      </c>
      <c r="C4323" s="100" t="s">
        <v>35740</v>
      </c>
      <c r="D4323" s="100" t="s">
        <v>35741</v>
      </c>
      <c r="E4323" s="103" t="s">
        <v>43521</v>
      </c>
    </row>
    <row r="4324" ht="14.25" customHeight="1">
      <c r="A4324" s="100">
        <v>38448.0</v>
      </c>
      <c r="B4324" s="100" t="s">
        <v>43522</v>
      </c>
      <c r="C4324" s="100" t="s">
        <v>35740</v>
      </c>
      <c r="D4324" s="100" t="s">
        <v>35741</v>
      </c>
      <c r="E4324" s="103" t="s">
        <v>43523</v>
      </c>
    </row>
    <row r="4325" ht="14.25" customHeight="1">
      <c r="A4325" s="100">
        <v>20182.0</v>
      </c>
      <c r="B4325" s="100" t="s">
        <v>43524</v>
      </c>
      <c r="C4325" s="100" t="s">
        <v>35740</v>
      </c>
      <c r="D4325" s="100" t="s">
        <v>35741</v>
      </c>
      <c r="E4325" s="103" t="s">
        <v>38519</v>
      </c>
    </row>
    <row r="4326" ht="14.25" customHeight="1">
      <c r="A4326" s="100">
        <v>7119.0</v>
      </c>
      <c r="B4326" s="100" t="s">
        <v>43525</v>
      </c>
      <c r="C4326" s="100" t="s">
        <v>35740</v>
      </c>
      <c r="D4326" s="100" t="s">
        <v>35741</v>
      </c>
      <c r="E4326" s="103" t="s">
        <v>36149</v>
      </c>
    </row>
    <row r="4327" ht="14.25" customHeight="1">
      <c r="A4327" s="100">
        <v>7120.0</v>
      </c>
      <c r="B4327" s="100" t="s">
        <v>43526</v>
      </c>
      <c r="C4327" s="100" t="s">
        <v>35740</v>
      </c>
      <c r="D4327" s="100" t="s">
        <v>35741</v>
      </c>
      <c r="E4327" s="103" t="s">
        <v>43527</v>
      </c>
    </row>
    <row r="4328" ht="14.25" customHeight="1">
      <c r="A4328" s="100">
        <v>6319.0</v>
      </c>
      <c r="B4328" s="100" t="s">
        <v>43528</v>
      </c>
      <c r="C4328" s="100" t="s">
        <v>35740</v>
      </c>
      <c r="D4328" s="100" t="s">
        <v>35767</v>
      </c>
      <c r="E4328" s="103" t="s">
        <v>43529</v>
      </c>
    </row>
    <row r="4329" ht="14.25" customHeight="1">
      <c r="A4329" s="100">
        <v>6304.0</v>
      </c>
      <c r="B4329" s="100" t="s">
        <v>43530</v>
      </c>
      <c r="C4329" s="100" t="s">
        <v>35740</v>
      </c>
      <c r="D4329" s="100" t="s">
        <v>35767</v>
      </c>
      <c r="E4329" s="103" t="s">
        <v>43529</v>
      </c>
    </row>
    <row r="4330" ht="14.25" customHeight="1">
      <c r="A4330" s="100">
        <v>21116.0</v>
      </c>
      <c r="B4330" s="100" t="s">
        <v>43531</v>
      </c>
      <c r="C4330" s="100" t="s">
        <v>35740</v>
      </c>
      <c r="D4330" s="100" t="s">
        <v>35767</v>
      </c>
      <c r="E4330" s="103" t="s">
        <v>43532</v>
      </c>
    </row>
    <row r="4331" ht="14.25" customHeight="1">
      <c r="A4331" s="100">
        <v>6320.0</v>
      </c>
      <c r="B4331" s="100" t="s">
        <v>43533</v>
      </c>
      <c r="C4331" s="100" t="s">
        <v>35740</v>
      </c>
      <c r="D4331" s="100" t="s">
        <v>35767</v>
      </c>
      <c r="E4331" s="103" t="s">
        <v>36070</v>
      </c>
    </row>
    <row r="4332" ht="14.25" customHeight="1">
      <c r="A4332" s="100">
        <v>6303.0</v>
      </c>
      <c r="B4332" s="100" t="s">
        <v>43534</v>
      </c>
      <c r="C4332" s="100" t="s">
        <v>35740</v>
      </c>
      <c r="D4332" s="100" t="s">
        <v>35767</v>
      </c>
      <c r="E4332" s="103" t="s">
        <v>36070</v>
      </c>
    </row>
    <row r="4333" ht="14.25" customHeight="1">
      <c r="A4333" s="100">
        <v>6308.0</v>
      </c>
      <c r="B4333" s="100" t="s">
        <v>43535</v>
      </c>
      <c r="C4333" s="100" t="s">
        <v>35740</v>
      </c>
      <c r="D4333" s="100" t="s">
        <v>35767</v>
      </c>
      <c r="E4333" s="103" t="s">
        <v>43536</v>
      </c>
    </row>
    <row r="4334" ht="14.25" customHeight="1">
      <c r="A4334" s="100">
        <v>6317.0</v>
      </c>
      <c r="B4334" s="100" t="s">
        <v>43537</v>
      </c>
      <c r="C4334" s="100" t="s">
        <v>35740</v>
      </c>
      <c r="D4334" s="100" t="s">
        <v>35767</v>
      </c>
      <c r="E4334" s="103" t="s">
        <v>43536</v>
      </c>
    </row>
    <row r="4335" ht="14.25" customHeight="1">
      <c r="A4335" s="100">
        <v>6307.0</v>
      </c>
      <c r="B4335" s="100" t="s">
        <v>43538</v>
      </c>
      <c r="C4335" s="100" t="s">
        <v>35740</v>
      </c>
      <c r="D4335" s="100" t="s">
        <v>35767</v>
      </c>
      <c r="E4335" s="103" t="s">
        <v>43536</v>
      </c>
    </row>
    <row r="4336" ht="14.25" customHeight="1">
      <c r="A4336" s="100">
        <v>6309.0</v>
      </c>
      <c r="B4336" s="100" t="s">
        <v>43539</v>
      </c>
      <c r="C4336" s="100" t="s">
        <v>35740</v>
      </c>
      <c r="D4336" s="100" t="s">
        <v>35767</v>
      </c>
      <c r="E4336" s="103" t="s">
        <v>43540</v>
      </c>
    </row>
    <row r="4337" ht="14.25" customHeight="1">
      <c r="A4337" s="100">
        <v>6318.0</v>
      </c>
      <c r="B4337" s="100" t="s">
        <v>43541</v>
      </c>
      <c r="C4337" s="100" t="s">
        <v>35740</v>
      </c>
      <c r="D4337" s="100" t="s">
        <v>35767</v>
      </c>
      <c r="E4337" s="103" t="s">
        <v>43542</v>
      </c>
    </row>
    <row r="4338" ht="14.25" customHeight="1">
      <c r="A4338" s="100">
        <v>6306.0</v>
      </c>
      <c r="B4338" s="100" t="s">
        <v>43543</v>
      </c>
      <c r="C4338" s="100" t="s">
        <v>35740</v>
      </c>
      <c r="D4338" s="100" t="s">
        <v>35767</v>
      </c>
      <c r="E4338" s="103" t="s">
        <v>43542</v>
      </c>
    </row>
    <row r="4339" ht="14.25" customHeight="1">
      <c r="A4339" s="100">
        <v>6305.0</v>
      </c>
      <c r="B4339" s="100" t="s">
        <v>43544</v>
      </c>
      <c r="C4339" s="100" t="s">
        <v>35740</v>
      </c>
      <c r="D4339" s="100" t="s">
        <v>35767</v>
      </c>
      <c r="E4339" s="103" t="s">
        <v>43542</v>
      </c>
    </row>
    <row r="4340" ht="14.25" customHeight="1">
      <c r="A4340" s="100">
        <v>6302.0</v>
      </c>
      <c r="B4340" s="100" t="s">
        <v>43545</v>
      </c>
      <c r="C4340" s="100" t="s">
        <v>35740</v>
      </c>
      <c r="D4340" s="100" t="s">
        <v>35767</v>
      </c>
      <c r="E4340" s="103" t="s">
        <v>38734</v>
      </c>
    </row>
    <row r="4341" ht="14.25" customHeight="1">
      <c r="A4341" s="100">
        <v>6312.0</v>
      </c>
      <c r="B4341" s="100" t="s">
        <v>43546</v>
      </c>
      <c r="C4341" s="100" t="s">
        <v>35740</v>
      </c>
      <c r="D4341" s="100" t="s">
        <v>35767</v>
      </c>
      <c r="E4341" s="103" t="s">
        <v>43547</v>
      </c>
    </row>
    <row r="4342" ht="14.25" customHeight="1">
      <c r="A4342" s="100">
        <v>6311.0</v>
      </c>
      <c r="B4342" s="100" t="s">
        <v>43548</v>
      </c>
      <c r="C4342" s="100" t="s">
        <v>35740</v>
      </c>
      <c r="D4342" s="100" t="s">
        <v>35767</v>
      </c>
      <c r="E4342" s="103" t="s">
        <v>43547</v>
      </c>
    </row>
    <row r="4343" ht="14.25" customHeight="1">
      <c r="A4343" s="100">
        <v>6310.0</v>
      </c>
      <c r="B4343" s="100" t="s">
        <v>43549</v>
      </c>
      <c r="C4343" s="100" t="s">
        <v>35740</v>
      </c>
      <c r="D4343" s="100" t="s">
        <v>35767</v>
      </c>
      <c r="E4343" s="103" t="s">
        <v>43547</v>
      </c>
    </row>
    <row r="4344" ht="14.25" customHeight="1">
      <c r="A4344" s="100">
        <v>6314.0</v>
      </c>
      <c r="B4344" s="100" t="s">
        <v>43550</v>
      </c>
      <c r="C4344" s="100" t="s">
        <v>35740</v>
      </c>
      <c r="D4344" s="100" t="s">
        <v>35767</v>
      </c>
      <c r="E4344" s="103" t="s">
        <v>43547</v>
      </c>
    </row>
    <row r="4345" ht="14.25" customHeight="1">
      <c r="A4345" s="100">
        <v>6313.0</v>
      </c>
      <c r="B4345" s="100" t="s">
        <v>43551</v>
      </c>
      <c r="C4345" s="100" t="s">
        <v>35740</v>
      </c>
      <c r="D4345" s="100" t="s">
        <v>35767</v>
      </c>
      <c r="E4345" s="103" t="s">
        <v>43547</v>
      </c>
    </row>
    <row r="4346" ht="14.25" customHeight="1">
      <c r="A4346" s="100">
        <v>6315.0</v>
      </c>
      <c r="B4346" s="100" t="s">
        <v>43552</v>
      </c>
      <c r="C4346" s="100" t="s">
        <v>35740</v>
      </c>
      <c r="D4346" s="100" t="s">
        <v>35767</v>
      </c>
      <c r="E4346" s="103" t="s">
        <v>43553</v>
      </c>
    </row>
    <row r="4347" ht="14.25" customHeight="1">
      <c r="A4347" s="100">
        <v>6316.0</v>
      </c>
      <c r="B4347" s="100" t="s">
        <v>43554</v>
      </c>
      <c r="C4347" s="100" t="s">
        <v>35740</v>
      </c>
      <c r="D4347" s="100" t="s">
        <v>35767</v>
      </c>
      <c r="E4347" s="103" t="s">
        <v>43553</v>
      </c>
    </row>
    <row r="4348" ht="14.25" customHeight="1">
      <c r="A4348" s="100">
        <v>38878.0</v>
      </c>
      <c r="B4348" s="100" t="s">
        <v>43555</v>
      </c>
      <c r="C4348" s="100" t="s">
        <v>35740</v>
      </c>
      <c r="D4348" s="100" t="s">
        <v>35767</v>
      </c>
      <c r="E4348" s="103" t="s">
        <v>43556</v>
      </c>
    </row>
    <row r="4349" ht="14.25" customHeight="1">
      <c r="A4349" s="100">
        <v>38879.0</v>
      </c>
      <c r="B4349" s="100" t="s">
        <v>43557</v>
      </c>
      <c r="C4349" s="100" t="s">
        <v>35740</v>
      </c>
      <c r="D4349" s="100" t="s">
        <v>35767</v>
      </c>
      <c r="E4349" s="103" t="s">
        <v>40878</v>
      </c>
    </row>
    <row r="4350" ht="14.25" customHeight="1">
      <c r="A4350" s="100">
        <v>38881.0</v>
      </c>
      <c r="B4350" s="100" t="s">
        <v>43558</v>
      </c>
      <c r="C4350" s="100" t="s">
        <v>35740</v>
      </c>
      <c r="D4350" s="100" t="s">
        <v>35767</v>
      </c>
      <c r="E4350" s="103" t="s">
        <v>43559</v>
      </c>
    </row>
    <row r="4351" ht="14.25" customHeight="1">
      <c r="A4351" s="100">
        <v>38880.0</v>
      </c>
      <c r="B4351" s="100" t="s">
        <v>43560</v>
      </c>
      <c r="C4351" s="100" t="s">
        <v>35740</v>
      </c>
      <c r="D4351" s="100" t="s">
        <v>35767</v>
      </c>
      <c r="E4351" s="103" t="s">
        <v>43561</v>
      </c>
    </row>
    <row r="4352" ht="14.25" customHeight="1">
      <c r="A4352" s="100">
        <v>38882.0</v>
      </c>
      <c r="B4352" s="100" t="s">
        <v>43562</v>
      </c>
      <c r="C4352" s="100" t="s">
        <v>35740</v>
      </c>
      <c r="D4352" s="100" t="s">
        <v>35767</v>
      </c>
      <c r="E4352" s="103" t="s">
        <v>43563</v>
      </c>
    </row>
    <row r="4353" ht="14.25" customHeight="1">
      <c r="A4353" s="100">
        <v>38883.0</v>
      </c>
      <c r="B4353" s="100" t="s">
        <v>43564</v>
      </c>
      <c r="C4353" s="100" t="s">
        <v>35740</v>
      </c>
      <c r="D4353" s="100" t="s">
        <v>35767</v>
      </c>
      <c r="E4353" s="103" t="s">
        <v>43565</v>
      </c>
    </row>
    <row r="4354" ht="14.25" customHeight="1">
      <c r="A4354" s="100">
        <v>38884.0</v>
      </c>
      <c r="B4354" s="100" t="s">
        <v>43566</v>
      </c>
      <c r="C4354" s="100" t="s">
        <v>35740</v>
      </c>
      <c r="D4354" s="100" t="s">
        <v>35767</v>
      </c>
      <c r="E4354" s="103" t="s">
        <v>43567</v>
      </c>
    </row>
    <row r="4355" ht="14.25" customHeight="1">
      <c r="A4355" s="100">
        <v>38885.0</v>
      </c>
      <c r="B4355" s="100" t="s">
        <v>43568</v>
      </c>
      <c r="C4355" s="100" t="s">
        <v>35740</v>
      </c>
      <c r="D4355" s="100" t="s">
        <v>35767</v>
      </c>
      <c r="E4355" s="103" t="s">
        <v>43569</v>
      </c>
    </row>
    <row r="4356" ht="14.25" customHeight="1">
      <c r="A4356" s="100">
        <v>38886.0</v>
      </c>
      <c r="B4356" s="100" t="s">
        <v>43570</v>
      </c>
      <c r="C4356" s="100" t="s">
        <v>35740</v>
      </c>
      <c r="D4356" s="100" t="s">
        <v>35767</v>
      </c>
      <c r="E4356" s="103" t="s">
        <v>40610</v>
      </c>
    </row>
    <row r="4357" ht="14.25" customHeight="1">
      <c r="A4357" s="100">
        <v>38887.0</v>
      </c>
      <c r="B4357" s="100" t="s">
        <v>43571</v>
      </c>
      <c r="C4357" s="100" t="s">
        <v>35740</v>
      </c>
      <c r="D4357" s="100" t="s">
        <v>35767</v>
      </c>
      <c r="E4357" s="103" t="s">
        <v>43572</v>
      </c>
    </row>
    <row r="4358" ht="14.25" customHeight="1">
      <c r="A4358" s="100">
        <v>38888.0</v>
      </c>
      <c r="B4358" s="100" t="s">
        <v>43573</v>
      </c>
      <c r="C4358" s="100" t="s">
        <v>35740</v>
      </c>
      <c r="D4358" s="100" t="s">
        <v>35767</v>
      </c>
      <c r="E4358" s="103" t="s">
        <v>43574</v>
      </c>
    </row>
    <row r="4359" ht="14.25" customHeight="1">
      <c r="A4359" s="100">
        <v>38890.0</v>
      </c>
      <c r="B4359" s="100" t="s">
        <v>43575</v>
      </c>
      <c r="C4359" s="100" t="s">
        <v>35740</v>
      </c>
      <c r="D4359" s="100" t="s">
        <v>35767</v>
      </c>
      <c r="E4359" s="103" t="s">
        <v>43576</v>
      </c>
    </row>
    <row r="4360" ht="14.25" customHeight="1">
      <c r="A4360" s="100">
        <v>38893.0</v>
      </c>
      <c r="B4360" s="100" t="s">
        <v>43577</v>
      </c>
      <c r="C4360" s="100" t="s">
        <v>35740</v>
      </c>
      <c r="D4360" s="100" t="s">
        <v>35767</v>
      </c>
      <c r="E4360" s="103" t="s">
        <v>43578</v>
      </c>
    </row>
    <row r="4361" ht="14.25" customHeight="1">
      <c r="A4361" s="100">
        <v>38894.0</v>
      </c>
      <c r="B4361" s="100" t="s">
        <v>43579</v>
      </c>
      <c r="C4361" s="100" t="s">
        <v>35740</v>
      </c>
      <c r="D4361" s="100" t="s">
        <v>35767</v>
      </c>
      <c r="E4361" s="103" t="s">
        <v>43580</v>
      </c>
    </row>
    <row r="4362" ht="14.25" customHeight="1">
      <c r="A4362" s="100">
        <v>38896.0</v>
      </c>
      <c r="B4362" s="100" t="s">
        <v>43581</v>
      </c>
      <c r="C4362" s="100" t="s">
        <v>35740</v>
      </c>
      <c r="D4362" s="100" t="s">
        <v>35767</v>
      </c>
      <c r="E4362" s="103" t="s">
        <v>43582</v>
      </c>
    </row>
    <row r="4363" ht="14.25" customHeight="1">
      <c r="A4363" s="100">
        <v>39324.0</v>
      </c>
      <c r="B4363" s="100" t="s">
        <v>43583</v>
      </c>
      <c r="C4363" s="100" t="s">
        <v>35740</v>
      </c>
      <c r="D4363" s="100" t="s">
        <v>35741</v>
      </c>
      <c r="E4363" s="103" t="s">
        <v>38033</v>
      </c>
    </row>
    <row r="4364" ht="14.25" customHeight="1">
      <c r="A4364" s="100">
        <v>39325.0</v>
      </c>
      <c r="B4364" s="100" t="s">
        <v>43584</v>
      </c>
      <c r="C4364" s="100" t="s">
        <v>35740</v>
      </c>
      <c r="D4364" s="100" t="s">
        <v>35741</v>
      </c>
      <c r="E4364" s="103" t="s">
        <v>38397</v>
      </c>
    </row>
    <row r="4365" ht="14.25" customHeight="1">
      <c r="A4365" s="100">
        <v>39326.0</v>
      </c>
      <c r="B4365" s="100" t="s">
        <v>43585</v>
      </c>
      <c r="C4365" s="100" t="s">
        <v>35740</v>
      </c>
      <c r="D4365" s="100" t="s">
        <v>35741</v>
      </c>
      <c r="E4365" s="103" t="s">
        <v>43586</v>
      </c>
    </row>
    <row r="4366" ht="14.25" customHeight="1">
      <c r="A4366" s="100">
        <v>39327.0</v>
      </c>
      <c r="B4366" s="100" t="s">
        <v>43587</v>
      </c>
      <c r="C4366" s="100" t="s">
        <v>35740</v>
      </c>
      <c r="D4366" s="100" t="s">
        <v>35741</v>
      </c>
      <c r="E4366" s="103" t="s">
        <v>43588</v>
      </c>
    </row>
    <row r="4367" ht="14.25" customHeight="1">
      <c r="A4367" s="100">
        <v>20176.0</v>
      </c>
      <c r="B4367" s="100" t="s">
        <v>43589</v>
      </c>
      <c r="C4367" s="100" t="s">
        <v>35740</v>
      </c>
      <c r="D4367" s="100" t="s">
        <v>35741</v>
      </c>
      <c r="E4367" s="103" t="s">
        <v>43590</v>
      </c>
    </row>
    <row r="4368" ht="14.25" customHeight="1">
      <c r="A4368" s="100">
        <v>11378.0</v>
      </c>
      <c r="B4368" s="100" t="s">
        <v>43591</v>
      </c>
      <c r="C4368" s="100" t="s">
        <v>35740</v>
      </c>
      <c r="D4368" s="100" t="s">
        <v>35767</v>
      </c>
      <c r="E4368" s="103" t="s">
        <v>43592</v>
      </c>
    </row>
    <row r="4369" ht="14.25" customHeight="1">
      <c r="A4369" s="100">
        <v>11379.0</v>
      </c>
      <c r="B4369" s="100" t="s">
        <v>43593</v>
      </c>
      <c r="C4369" s="100" t="s">
        <v>35740</v>
      </c>
      <c r="D4369" s="100" t="s">
        <v>35767</v>
      </c>
      <c r="E4369" s="103" t="s">
        <v>43594</v>
      </c>
    </row>
    <row r="4370" ht="14.25" customHeight="1">
      <c r="A4370" s="100">
        <v>11493.0</v>
      </c>
      <c r="B4370" s="100" t="s">
        <v>43595</v>
      </c>
      <c r="C4370" s="100" t="s">
        <v>35740</v>
      </c>
      <c r="D4370" s="100" t="s">
        <v>35767</v>
      </c>
      <c r="E4370" s="103" t="s">
        <v>43596</v>
      </c>
    </row>
    <row r="4371" ht="14.25" customHeight="1">
      <c r="A4371" s="100">
        <v>42717.0</v>
      </c>
      <c r="B4371" s="100" t="s">
        <v>43597</v>
      </c>
      <c r="C4371" s="100" t="s">
        <v>35740</v>
      </c>
      <c r="D4371" s="100" t="s">
        <v>35767</v>
      </c>
      <c r="E4371" s="103" t="s">
        <v>43598</v>
      </c>
    </row>
    <row r="4372" ht="14.25" customHeight="1">
      <c r="A4372" s="100">
        <v>42718.0</v>
      </c>
      <c r="B4372" s="100" t="s">
        <v>43599</v>
      </c>
      <c r="C4372" s="100" t="s">
        <v>35740</v>
      </c>
      <c r="D4372" s="100" t="s">
        <v>35767</v>
      </c>
      <c r="E4372" s="103" t="s">
        <v>43600</v>
      </c>
    </row>
    <row r="4373" ht="14.25" customHeight="1">
      <c r="A4373" s="100">
        <v>7106.0</v>
      </c>
      <c r="B4373" s="100" t="s">
        <v>43601</v>
      </c>
      <c r="C4373" s="100" t="s">
        <v>35740</v>
      </c>
      <c r="D4373" s="100" t="s">
        <v>35741</v>
      </c>
      <c r="E4373" s="103" t="s">
        <v>43602</v>
      </c>
    </row>
    <row r="4374" ht="14.25" customHeight="1">
      <c r="A4374" s="100">
        <v>7104.0</v>
      </c>
      <c r="B4374" s="100" t="s">
        <v>43603</v>
      </c>
      <c r="C4374" s="100" t="s">
        <v>35740</v>
      </c>
      <c r="D4374" s="100" t="s">
        <v>35741</v>
      </c>
      <c r="E4374" s="103" t="s">
        <v>39416</v>
      </c>
    </row>
    <row r="4375" ht="14.25" customHeight="1">
      <c r="A4375" s="100">
        <v>7136.0</v>
      </c>
      <c r="B4375" s="100" t="s">
        <v>43604</v>
      </c>
      <c r="C4375" s="100" t="s">
        <v>35740</v>
      </c>
      <c r="D4375" s="100" t="s">
        <v>35741</v>
      </c>
      <c r="E4375" s="103" t="s">
        <v>43605</v>
      </c>
    </row>
    <row r="4376" ht="14.25" customHeight="1">
      <c r="A4376" s="100">
        <v>7128.0</v>
      </c>
      <c r="B4376" s="100" t="s">
        <v>43606</v>
      </c>
      <c r="C4376" s="100" t="s">
        <v>35740</v>
      </c>
      <c r="D4376" s="100" t="s">
        <v>35741</v>
      </c>
      <c r="E4376" s="103" t="s">
        <v>43607</v>
      </c>
    </row>
    <row r="4377" ht="14.25" customHeight="1">
      <c r="A4377" s="100">
        <v>7108.0</v>
      </c>
      <c r="B4377" s="100" t="s">
        <v>43608</v>
      </c>
      <c r="C4377" s="100" t="s">
        <v>35740</v>
      </c>
      <c r="D4377" s="100" t="s">
        <v>35741</v>
      </c>
      <c r="E4377" s="103" t="s">
        <v>43609</v>
      </c>
    </row>
    <row r="4378" ht="14.25" customHeight="1">
      <c r="A4378" s="100">
        <v>7129.0</v>
      </c>
      <c r="B4378" s="100" t="s">
        <v>43610</v>
      </c>
      <c r="C4378" s="100" t="s">
        <v>35740</v>
      </c>
      <c r="D4378" s="100" t="s">
        <v>35741</v>
      </c>
      <c r="E4378" s="103" t="s">
        <v>35878</v>
      </c>
    </row>
    <row r="4379" ht="14.25" customHeight="1">
      <c r="A4379" s="100">
        <v>7130.0</v>
      </c>
      <c r="B4379" s="100" t="s">
        <v>43611</v>
      </c>
      <c r="C4379" s="100" t="s">
        <v>35740</v>
      </c>
      <c r="D4379" s="100" t="s">
        <v>35741</v>
      </c>
      <c r="E4379" s="103" t="s">
        <v>43612</v>
      </c>
    </row>
    <row r="4380" ht="14.25" customHeight="1">
      <c r="A4380" s="100">
        <v>7131.0</v>
      </c>
      <c r="B4380" s="100" t="s">
        <v>43613</v>
      </c>
      <c r="C4380" s="100" t="s">
        <v>35740</v>
      </c>
      <c r="D4380" s="100" t="s">
        <v>35741</v>
      </c>
      <c r="E4380" s="103" t="s">
        <v>43614</v>
      </c>
    </row>
    <row r="4381" ht="14.25" customHeight="1">
      <c r="A4381" s="100">
        <v>7132.0</v>
      </c>
      <c r="B4381" s="100" t="s">
        <v>43615</v>
      </c>
      <c r="C4381" s="100" t="s">
        <v>35740</v>
      </c>
      <c r="D4381" s="100" t="s">
        <v>35741</v>
      </c>
      <c r="E4381" s="103" t="s">
        <v>43616</v>
      </c>
    </row>
    <row r="4382" ht="14.25" customHeight="1">
      <c r="A4382" s="100">
        <v>7133.0</v>
      </c>
      <c r="B4382" s="100" t="s">
        <v>43617</v>
      </c>
      <c r="C4382" s="100" t="s">
        <v>35740</v>
      </c>
      <c r="D4382" s="100" t="s">
        <v>35741</v>
      </c>
      <c r="E4382" s="103" t="s">
        <v>43618</v>
      </c>
    </row>
    <row r="4383" ht="14.25" customHeight="1">
      <c r="A4383" s="100">
        <v>37420.0</v>
      </c>
      <c r="B4383" s="100" t="s">
        <v>43619</v>
      </c>
      <c r="C4383" s="100" t="s">
        <v>35740</v>
      </c>
      <c r="D4383" s="100" t="s">
        <v>35767</v>
      </c>
      <c r="E4383" s="103" t="s">
        <v>41753</v>
      </c>
    </row>
    <row r="4384" ht="14.25" customHeight="1">
      <c r="A4384" s="100">
        <v>37421.0</v>
      </c>
      <c r="B4384" s="100" t="s">
        <v>43620</v>
      </c>
      <c r="C4384" s="100" t="s">
        <v>35740</v>
      </c>
      <c r="D4384" s="100" t="s">
        <v>35767</v>
      </c>
      <c r="E4384" s="103" t="s">
        <v>37206</v>
      </c>
    </row>
    <row r="4385" ht="14.25" customHeight="1">
      <c r="A4385" s="100">
        <v>37422.0</v>
      </c>
      <c r="B4385" s="100" t="s">
        <v>43621</v>
      </c>
      <c r="C4385" s="100" t="s">
        <v>35740</v>
      </c>
      <c r="D4385" s="100" t="s">
        <v>35767</v>
      </c>
      <c r="E4385" s="103" t="s">
        <v>43622</v>
      </c>
    </row>
    <row r="4386" ht="14.25" customHeight="1">
      <c r="A4386" s="100">
        <v>37443.0</v>
      </c>
      <c r="B4386" s="100" t="s">
        <v>43623</v>
      </c>
      <c r="C4386" s="100" t="s">
        <v>35740</v>
      </c>
      <c r="D4386" s="100" t="s">
        <v>35767</v>
      </c>
      <c r="E4386" s="103" t="s">
        <v>43624</v>
      </c>
    </row>
    <row r="4387" ht="14.25" customHeight="1">
      <c r="A4387" s="100">
        <v>37444.0</v>
      </c>
      <c r="B4387" s="100" t="s">
        <v>43625</v>
      </c>
      <c r="C4387" s="100" t="s">
        <v>35740</v>
      </c>
      <c r="D4387" s="100" t="s">
        <v>35767</v>
      </c>
      <c r="E4387" s="103" t="s">
        <v>43626</v>
      </c>
    </row>
    <row r="4388" ht="14.25" customHeight="1">
      <c r="A4388" s="100">
        <v>37445.0</v>
      </c>
      <c r="B4388" s="100" t="s">
        <v>43627</v>
      </c>
      <c r="C4388" s="100" t="s">
        <v>35740</v>
      </c>
      <c r="D4388" s="100" t="s">
        <v>35767</v>
      </c>
      <c r="E4388" s="103" t="s">
        <v>43628</v>
      </c>
    </row>
    <row r="4389" ht="14.25" customHeight="1">
      <c r="A4389" s="100">
        <v>37446.0</v>
      </c>
      <c r="B4389" s="100" t="s">
        <v>43629</v>
      </c>
      <c r="C4389" s="100" t="s">
        <v>35740</v>
      </c>
      <c r="D4389" s="100" t="s">
        <v>35767</v>
      </c>
      <c r="E4389" s="103" t="s">
        <v>43630</v>
      </c>
    </row>
    <row r="4390" ht="14.25" customHeight="1">
      <c r="A4390" s="100">
        <v>37447.0</v>
      </c>
      <c r="B4390" s="100" t="s">
        <v>43631</v>
      </c>
      <c r="C4390" s="100" t="s">
        <v>35740</v>
      </c>
      <c r="D4390" s="100" t="s">
        <v>35767</v>
      </c>
      <c r="E4390" s="103" t="s">
        <v>43632</v>
      </c>
    </row>
    <row r="4391" ht="14.25" customHeight="1">
      <c r="A4391" s="100">
        <v>37448.0</v>
      </c>
      <c r="B4391" s="100" t="s">
        <v>43633</v>
      </c>
      <c r="C4391" s="100" t="s">
        <v>35740</v>
      </c>
      <c r="D4391" s="100" t="s">
        <v>35767</v>
      </c>
      <c r="E4391" s="103" t="s">
        <v>43634</v>
      </c>
    </row>
    <row r="4392" ht="14.25" customHeight="1">
      <c r="A4392" s="100">
        <v>37440.0</v>
      </c>
      <c r="B4392" s="100" t="s">
        <v>43635</v>
      </c>
      <c r="C4392" s="100" t="s">
        <v>35740</v>
      </c>
      <c r="D4392" s="100" t="s">
        <v>35767</v>
      </c>
      <c r="E4392" s="103" t="s">
        <v>43636</v>
      </c>
    </row>
    <row r="4393" ht="14.25" customHeight="1">
      <c r="A4393" s="100">
        <v>37441.0</v>
      </c>
      <c r="B4393" s="100" t="s">
        <v>43637</v>
      </c>
      <c r="C4393" s="100" t="s">
        <v>35740</v>
      </c>
      <c r="D4393" s="100" t="s">
        <v>35767</v>
      </c>
      <c r="E4393" s="103" t="s">
        <v>43636</v>
      </c>
    </row>
    <row r="4394" ht="14.25" customHeight="1">
      <c r="A4394" s="100">
        <v>37442.0</v>
      </c>
      <c r="B4394" s="100" t="s">
        <v>43638</v>
      </c>
      <c r="C4394" s="100" t="s">
        <v>35740</v>
      </c>
      <c r="D4394" s="100" t="s">
        <v>35767</v>
      </c>
      <c r="E4394" s="103" t="s">
        <v>38765</v>
      </c>
    </row>
    <row r="4395" ht="14.25" customHeight="1">
      <c r="A4395" s="100">
        <v>38017.0</v>
      </c>
      <c r="B4395" s="100" t="s">
        <v>43639</v>
      </c>
      <c r="C4395" s="100" t="s">
        <v>35740</v>
      </c>
      <c r="D4395" s="100" t="s">
        <v>35741</v>
      </c>
      <c r="E4395" s="103" t="s">
        <v>38698</v>
      </c>
    </row>
    <row r="4396" ht="14.25" customHeight="1">
      <c r="A4396" s="100">
        <v>38018.0</v>
      </c>
      <c r="B4396" s="100" t="s">
        <v>43640</v>
      </c>
      <c r="C4396" s="100" t="s">
        <v>35740</v>
      </c>
      <c r="D4396" s="100" t="s">
        <v>35741</v>
      </c>
      <c r="E4396" s="103" t="s">
        <v>43641</v>
      </c>
    </row>
    <row r="4397" ht="14.25" customHeight="1">
      <c r="A4397" s="100">
        <v>39895.0</v>
      </c>
      <c r="B4397" s="100" t="s">
        <v>43642</v>
      </c>
      <c r="C4397" s="100" t="s">
        <v>35740</v>
      </c>
      <c r="D4397" s="100" t="s">
        <v>35741</v>
      </c>
      <c r="E4397" s="103" t="s">
        <v>43643</v>
      </c>
    </row>
    <row r="4398" ht="14.25" customHeight="1">
      <c r="A4398" s="100">
        <v>39896.0</v>
      </c>
      <c r="B4398" s="100" t="s">
        <v>43644</v>
      </c>
      <c r="C4398" s="100" t="s">
        <v>35740</v>
      </c>
      <c r="D4398" s="100" t="s">
        <v>35741</v>
      </c>
      <c r="E4398" s="103" t="s">
        <v>43645</v>
      </c>
    </row>
    <row r="4399" ht="14.25" customHeight="1">
      <c r="A4399" s="100">
        <v>38873.0</v>
      </c>
      <c r="B4399" s="100" t="s">
        <v>43646</v>
      </c>
      <c r="C4399" s="100" t="s">
        <v>35740</v>
      </c>
      <c r="D4399" s="100" t="s">
        <v>35767</v>
      </c>
      <c r="E4399" s="103" t="s">
        <v>41818</v>
      </c>
    </row>
    <row r="4400" ht="14.25" customHeight="1">
      <c r="A4400" s="100">
        <v>38874.0</v>
      </c>
      <c r="B4400" s="100" t="s">
        <v>43647</v>
      </c>
      <c r="C4400" s="100" t="s">
        <v>35740</v>
      </c>
      <c r="D4400" s="100" t="s">
        <v>35767</v>
      </c>
      <c r="E4400" s="103" t="s">
        <v>43648</v>
      </c>
    </row>
    <row r="4401" ht="14.25" customHeight="1">
      <c r="A4401" s="100">
        <v>38875.0</v>
      </c>
      <c r="B4401" s="100" t="s">
        <v>43649</v>
      </c>
      <c r="C4401" s="100" t="s">
        <v>35740</v>
      </c>
      <c r="D4401" s="100" t="s">
        <v>35767</v>
      </c>
      <c r="E4401" s="103" t="s">
        <v>43650</v>
      </c>
    </row>
    <row r="4402" ht="14.25" customHeight="1">
      <c r="A4402" s="100">
        <v>38876.0</v>
      </c>
      <c r="B4402" s="100" t="s">
        <v>43651</v>
      </c>
      <c r="C4402" s="100" t="s">
        <v>35740</v>
      </c>
      <c r="D4402" s="100" t="s">
        <v>35767</v>
      </c>
      <c r="E4402" s="103" t="s">
        <v>43652</v>
      </c>
    </row>
    <row r="4403" ht="14.25" customHeight="1">
      <c r="A4403" s="100">
        <v>39000.0</v>
      </c>
      <c r="B4403" s="100" t="s">
        <v>43653</v>
      </c>
      <c r="C4403" s="100" t="s">
        <v>35740</v>
      </c>
      <c r="D4403" s="100" t="s">
        <v>35767</v>
      </c>
      <c r="E4403" s="103" t="s">
        <v>43654</v>
      </c>
    </row>
    <row r="4404" ht="14.25" customHeight="1">
      <c r="A4404" s="100">
        <v>38674.0</v>
      </c>
      <c r="B4404" s="100" t="s">
        <v>43655</v>
      </c>
      <c r="C4404" s="100" t="s">
        <v>35740</v>
      </c>
      <c r="D4404" s="100" t="s">
        <v>35741</v>
      </c>
      <c r="E4404" s="103" t="s">
        <v>37116</v>
      </c>
    </row>
    <row r="4405" ht="14.25" customHeight="1">
      <c r="A4405" s="100">
        <v>38911.0</v>
      </c>
      <c r="B4405" s="100" t="s">
        <v>43656</v>
      </c>
      <c r="C4405" s="100" t="s">
        <v>35740</v>
      </c>
      <c r="D4405" s="100" t="s">
        <v>35767</v>
      </c>
      <c r="E4405" s="103" t="s">
        <v>43657</v>
      </c>
    </row>
    <row r="4406" ht="14.25" customHeight="1">
      <c r="A4406" s="100">
        <v>38912.0</v>
      </c>
      <c r="B4406" s="100" t="s">
        <v>43658</v>
      </c>
      <c r="C4406" s="100" t="s">
        <v>35740</v>
      </c>
      <c r="D4406" s="100" t="s">
        <v>35767</v>
      </c>
      <c r="E4406" s="103" t="s">
        <v>38077</v>
      </c>
    </row>
    <row r="4407" ht="14.25" customHeight="1">
      <c r="A4407" s="100">
        <v>38019.0</v>
      </c>
      <c r="B4407" s="100" t="s">
        <v>43659</v>
      </c>
      <c r="C4407" s="100" t="s">
        <v>35740</v>
      </c>
      <c r="D4407" s="100" t="s">
        <v>35741</v>
      </c>
      <c r="E4407" s="103" t="s">
        <v>38312</v>
      </c>
    </row>
    <row r="4408" ht="14.25" customHeight="1">
      <c r="A4408" s="100">
        <v>38020.0</v>
      </c>
      <c r="B4408" s="100" t="s">
        <v>43660</v>
      </c>
      <c r="C4408" s="100" t="s">
        <v>35740</v>
      </c>
      <c r="D4408" s="100" t="s">
        <v>35741</v>
      </c>
      <c r="E4408" s="103" t="s">
        <v>43641</v>
      </c>
    </row>
    <row r="4409" ht="14.25" customHeight="1">
      <c r="A4409" s="100">
        <v>38454.0</v>
      </c>
      <c r="B4409" s="100" t="s">
        <v>43661</v>
      </c>
      <c r="C4409" s="100" t="s">
        <v>35740</v>
      </c>
      <c r="D4409" s="100" t="s">
        <v>35767</v>
      </c>
      <c r="E4409" s="103" t="s">
        <v>38489</v>
      </c>
    </row>
    <row r="4410" ht="14.25" customHeight="1">
      <c r="A4410" s="100">
        <v>38455.0</v>
      </c>
      <c r="B4410" s="100" t="s">
        <v>43662</v>
      </c>
      <c r="C4410" s="100" t="s">
        <v>35740</v>
      </c>
      <c r="D4410" s="100" t="s">
        <v>35767</v>
      </c>
      <c r="E4410" s="103" t="s">
        <v>42466</v>
      </c>
    </row>
    <row r="4411" ht="14.25" customHeight="1">
      <c r="A4411" s="100">
        <v>38462.0</v>
      </c>
      <c r="B4411" s="100" t="s">
        <v>43663</v>
      </c>
      <c r="C4411" s="100" t="s">
        <v>35740</v>
      </c>
      <c r="D4411" s="100" t="s">
        <v>35767</v>
      </c>
      <c r="E4411" s="103" t="s">
        <v>43664</v>
      </c>
    </row>
    <row r="4412" ht="14.25" customHeight="1">
      <c r="A4412" s="100">
        <v>36362.0</v>
      </c>
      <c r="B4412" s="100" t="s">
        <v>43665</v>
      </c>
      <c r="C4412" s="100" t="s">
        <v>35740</v>
      </c>
      <c r="D4412" s="100" t="s">
        <v>35767</v>
      </c>
      <c r="E4412" s="103" t="s">
        <v>43666</v>
      </c>
    </row>
    <row r="4413" ht="14.25" customHeight="1">
      <c r="A4413" s="100">
        <v>36298.0</v>
      </c>
      <c r="B4413" s="100" t="s">
        <v>43667</v>
      </c>
      <c r="C4413" s="100" t="s">
        <v>35740</v>
      </c>
      <c r="D4413" s="100" t="s">
        <v>35767</v>
      </c>
      <c r="E4413" s="103" t="s">
        <v>43668</v>
      </c>
    </row>
    <row r="4414" ht="14.25" customHeight="1">
      <c r="A4414" s="100">
        <v>38456.0</v>
      </c>
      <c r="B4414" s="100" t="s">
        <v>43669</v>
      </c>
      <c r="C4414" s="100" t="s">
        <v>35740</v>
      </c>
      <c r="D4414" s="100" t="s">
        <v>35767</v>
      </c>
      <c r="E4414" s="103" t="s">
        <v>40560</v>
      </c>
    </row>
    <row r="4415" ht="14.25" customHeight="1">
      <c r="A4415" s="100">
        <v>38457.0</v>
      </c>
      <c r="B4415" s="100" t="s">
        <v>43670</v>
      </c>
      <c r="C4415" s="100" t="s">
        <v>35740</v>
      </c>
      <c r="D4415" s="100" t="s">
        <v>35767</v>
      </c>
      <c r="E4415" s="103" t="s">
        <v>37057</v>
      </c>
    </row>
    <row r="4416" ht="14.25" customHeight="1">
      <c r="A4416" s="100">
        <v>38458.0</v>
      </c>
      <c r="B4416" s="100" t="s">
        <v>43671</v>
      </c>
      <c r="C4416" s="100" t="s">
        <v>35740</v>
      </c>
      <c r="D4416" s="100" t="s">
        <v>35767</v>
      </c>
      <c r="E4416" s="103" t="s">
        <v>43672</v>
      </c>
    </row>
    <row r="4417" ht="14.25" customHeight="1">
      <c r="A4417" s="100">
        <v>38459.0</v>
      </c>
      <c r="B4417" s="100" t="s">
        <v>43673</v>
      </c>
      <c r="C4417" s="100" t="s">
        <v>35740</v>
      </c>
      <c r="D4417" s="100" t="s">
        <v>35767</v>
      </c>
      <c r="E4417" s="103" t="s">
        <v>43674</v>
      </c>
    </row>
    <row r="4418" ht="14.25" customHeight="1">
      <c r="A4418" s="100">
        <v>38460.0</v>
      </c>
      <c r="B4418" s="100" t="s">
        <v>43675</v>
      </c>
      <c r="C4418" s="100" t="s">
        <v>35740</v>
      </c>
      <c r="D4418" s="100" t="s">
        <v>35767</v>
      </c>
      <c r="E4418" s="103" t="s">
        <v>43676</v>
      </c>
    </row>
    <row r="4419" ht="14.25" customHeight="1">
      <c r="A4419" s="100">
        <v>38461.0</v>
      </c>
      <c r="B4419" s="100" t="s">
        <v>43677</v>
      </c>
      <c r="C4419" s="100" t="s">
        <v>35740</v>
      </c>
      <c r="D4419" s="100" t="s">
        <v>35767</v>
      </c>
      <c r="E4419" s="103" t="s">
        <v>43678</v>
      </c>
    </row>
    <row r="4420" ht="14.25" customHeight="1">
      <c r="A4420" s="100">
        <v>7094.0</v>
      </c>
      <c r="B4420" s="100" t="s">
        <v>43679</v>
      </c>
      <c r="C4420" s="100" t="s">
        <v>35740</v>
      </c>
      <c r="D4420" s="100" t="s">
        <v>35741</v>
      </c>
      <c r="E4420" s="103" t="s">
        <v>43680</v>
      </c>
    </row>
    <row r="4421" ht="14.25" customHeight="1">
      <c r="A4421" s="100">
        <v>7116.0</v>
      </c>
      <c r="B4421" s="100" t="s">
        <v>43681</v>
      </c>
      <c r="C4421" s="100" t="s">
        <v>35740</v>
      </c>
      <c r="D4421" s="100" t="s">
        <v>35741</v>
      </c>
      <c r="E4421" s="103" t="s">
        <v>39475</v>
      </c>
    </row>
    <row r="4422" ht="14.25" customHeight="1">
      <c r="A4422" s="100">
        <v>7118.0</v>
      </c>
      <c r="B4422" s="100" t="s">
        <v>43682</v>
      </c>
      <c r="C4422" s="100" t="s">
        <v>35740</v>
      </c>
      <c r="D4422" s="100" t="s">
        <v>35741</v>
      </c>
      <c r="E4422" s="103" t="s">
        <v>43683</v>
      </c>
    </row>
    <row r="4423" ht="14.25" customHeight="1">
      <c r="A4423" s="100">
        <v>7117.0</v>
      </c>
      <c r="B4423" s="100" t="s">
        <v>43684</v>
      </c>
      <c r="C4423" s="100" t="s">
        <v>35740</v>
      </c>
      <c r="D4423" s="100" t="s">
        <v>35741</v>
      </c>
      <c r="E4423" s="103" t="s">
        <v>38533</v>
      </c>
    </row>
    <row r="4424" ht="14.25" customHeight="1">
      <c r="A4424" s="100">
        <v>7098.0</v>
      </c>
      <c r="B4424" s="100" t="s">
        <v>43685</v>
      </c>
      <c r="C4424" s="100" t="s">
        <v>35740</v>
      </c>
      <c r="D4424" s="100" t="s">
        <v>35741</v>
      </c>
      <c r="E4424" s="103" t="s">
        <v>43686</v>
      </c>
    </row>
    <row r="4425" ht="14.25" customHeight="1">
      <c r="A4425" s="100">
        <v>7110.0</v>
      </c>
      <c r="B4425" s="100" t="s">
        <v>43687</v>
      </c>
      <c r="C4425" s="100" t="s">
        <v>35740</v>
      </c>
      <c r="D4425" s="100" t="s">
        <v>35741</v>
      </c>
      <c r="E4425" s="103" t="s">
        <v>43688</v>
      </c>
    </row>
    <row r="4426" ht="14.25" customHeight="1">
      <c r="A4426" s="100">
        <v>7123.0</v>
      </c>
      <c r="B4426" s="100" t="s">
        <v>43689</v>
      </c>
      <c r="C4426" s="100" t="s">
        <v>35740</v>
      </c>
      <c r="D4426" s="100" t="s">
        <v>35741</v>
      </c>
      <c r="E4426" s="103" t="s">
        <v>43690</v>
      </c>
    </row>
    <row r="4427" ht="14.25" customHeight="1">
      <c r="A4427" s="100">
        <v>7121.0</v>
      </c>
      <c r="B4427" s="100" t="s">
        <v>43691</v>
      </c>
      <c r="C4427" s="100" t="s">
        <v>35740</v>
      </c>
      <c r="D4427" s="100" t="s">
        <v>35741</v>
      </c>
      <c r="E4427" s="103" t="s">
        <v>43692</v>
      </c>
    </row>
    <row r="4428" ht="14.25" customHeight="1">
      <c r="A4428" s="100">
        <v>7137.0</v>
      </c>
      <c r="B4428" s="100" t="s">
        <v>43693</v>
      </c>
      <c r="C4428" s="100" t="s">
        <v>35740</v>
      </c>
      <c r="D4428" s="100" t="s">
        <v>35741</v>
      </c>
      <c r="E4428" s="103" t="s">
        <v>43694</v>
      </c>
    </row>
    <row r="4429" ht="14.25" customHeight="1">
      <c r="A4429" s="100">
        <v>7122.0</v>
      </c>
      <c r="B4429" s="100" t="s">
        <v>43695</v>
      </c>
      <c r="C4429" s="100" t="s">
        <v>35740</v>
      </c>
      <c r="D4429" s="100" t="s">
        <v>35741</v>
      </c>
      <c r="E4429" s="103" t="s">
        <v>43696</v>
      </c>
    </row>
    <row r="4430" ht="14.25" customHeight="1">
      <c r="A4430" s="100">
        <v>7114.0</v>
      </c>
      <c r="B4430" s="100" t="s">
        <v>43697</v>
      </c>
      <c r="C4430" s="100" t="s">
        <v>35740</v>
      </c>
      <c r="D4430" s="100" t="s">
        <v>35741</v>
      </c>
      <c r="E4430" s="103" t="s">
        <v>43698</v>
      </c>
    </row>
    <row r="4431" ht="14.25" customHeight="1">
      <c r="A4431" s="100">
        <v>7109.0</v>
      </c>
      <c r="B4431" s="100" t="s">
        <v>43699</v>
      </c>
      <c r="C4431" s="100" t="s">
        <v>35740</v>
      </c>
      <c r="D4431" s="100" t="s">
        <v>35741</v>
      </c>
      <c r="E4431" s="103" t="s">
        <v>39456</v>
      </c>
    </row>
    <row r="4432" ht="14.25" customHeight="1">
      <c r="A4432" s="100">
        <v>7135.0</v>
      </c>
      <c r="B4432" s="100" t="s">
        <v>43700</v>
      </c>
      <c r="C4432" s="100" t="s">
        <v>35740</v>
      </c>
      <c r="D4432" s="100" t="s">
        <v>35741</v>
      </c>
      <c r="E4432" s="103" t="s">
        <v>39568</v>
      </c>
    </row>
    <row r="4433" ht="14.25" customHeight="1">
      <c r="A4433" s="100">
        <v>37947.0</v>
      </c>
      <c r="B4433" s="100" t="s">
        <v>43701</v>
      </c>
      <c r="C4433" s="100" t="s">
        <v>35740</v>
      </c>
      <c r="D4433" s="100" t="s">
        <v>35741</v>
      </c>
      <c r="E4433" s="103" t="s">
        <v>43702</v>
      </c>
    </row>
    <row r="4434" ht="14.25" customHeight="1">
      <c r="A4434" s="100">
        <v>7103.0</v>
      </c>
      <c r="B4434" s="100" t="s">
        <v>43703</v>
      </c>
      <c r="C4434" s="100" t="s">
        <v>35740</v>
      </c>
      <c r="D4434" s="100" t="s">
        <v>35741</v>
      </c>
      <c r="E4434" s="103" t="s">
        <v>43609</v>
      </c>
    </row>
    <row r="4435" ht="14.25" customHeight="1">
      <c r="A4435" s="100">
        <v>40419.0</v>
      </c>
      <c r="B4435" s="100" t="s">
        <v>43704</v>
      </c>
      <c r="C4435" s="100" t="s">
        <v>35740</v>
      </c>
      <c r="D4435" s="100" t="s">
        <v>35767</v>
      </c>
      <c r="E4435" s="103" t="s">
        <v>43705</v>
      </c>
    </row>
    <row r="4436" ht="14.25" customHeight="1">
      <c r="A4436" s="100">
        <v>40420.0</v>
      </c>
      <c r="B4436" s="100" t="s">
        <v>43706</v>
      </c>
      <c r="C4436" s="100" t="s">
        <v>35740</v>
      </c>
      <c r="D4436" s="100" t="s">
        <v>35767</v>
      </c>
      <c r="E4436" s="103" t="s">
        <v>40171</v>
      </c>
    </row>
    <row r="4437" ht="14.25" customHeight="1">
      <c r="A4437" s="100">
        <v>40421.0</v>
      </c>
      <c r="B4437" s="100" t="s">
        <v>43707</v>
      </c>
      <c r="C4437" s="100" t="s">
        <v>35740</v>
      </c>
      <c r="D4437" s="100" t="s">
        <v>35767</v>
      </c>
      <c r="E4437" s="103" t="s">
        <v>37124</v>
      </c>
    </row>
    <row r="4438" ht="14.25" customHeight="1">
      <c r="A4438" s="100">
        <v>7126.0</v>
      </c>
      <c r="B4438" s="100" t="s">
        <v>43708</v>
      </c>
      <c r="C4438" s="100" t="s">
        <v>35740</v>
      </c>
      <c r="D4438" s="100" t="s">
        <v>35741</v>
      </c>
      <c r="E4438" s="103" t="s">
        <v>43709</v>
      </c>
    </row>
    <row r="4439" ht="14.25" customHeight="1">
      <c r="A4439" s="100">
        <v>38905.0</v>
      </c>
      <c r="B4439" s="100" t="s">
        <v>43710</v>
      </c>
      <c r="C4439" s="100" t="s">
        <v>35740</v>
      </c>
      <c r="D4439" s="100" t="s">
        <v>35767</v>
      </c>
      <c r="E4439" s="103" t="s">
        <v>43711</v>
      </c>
    </row>
    <row r="4440" ht="14.25" customHeight="1">
      <c r="A4440" s="100">
        <v>38907.0</v>
      </c>
      <c r="B4440" s="100" t="s">
        <v>43712</v>
      </c>
      <c r="C4440" s="100" t="s">
        <v>35740</v>
      </c>
      <c r="D4440" s="100" t="s">
        <v>35767</v>
      </c>
      <c r="E4440" s="103" t="s">
        <v>43713</v>
      </c>
    </row>
    <row r="4441" ht="14.25" customHeight="1">
      <c r="A4441" s="100">
        <v>38908.0</v>
      </c>
      <c r="B4441" s="100" t="s">
        <v>43714</v>
      </c>
      <c r="C4441" s="100" t="s">
        <v>35740</v>
      </c>
      <c r="D4441" s="100" t="s">
        <v>35767</v>
      </c>
      <c r="E4441" s="103" t="s">
        <v>43715</v>
      </c>
    </row>
    <row r="4442" ht="14.25" customHeight="1">
      <c r="A4442" s="100">
        <v>38909.0</v>
      </c>
      <c r="B4442" s="100" t="s">
        <v>43716</v>
      </c>
      <c r="C4442" s="100" t="s">
        <v>35740</v>
      </c>
      <c r="D4442" s="100" t="s">
        <v>35767</v>
      </c>
      <c r="E4442" s="103" t="s">
        <v>38042</v>
      </c>
    </row>
    <row r="4443" ht="14.25" customHeight="1">
      <c r="A4443" s="100">
        <v>38910.0</v>
      </c>
      <c r="B4443" s="100" t="s">
        <v>43717</v>
      </c>
      <c r="C4443" s="100" t="s">
        <v>35740</v>
      </c>
      <c r="D4443" s="100" t="s">
        <v>35767</v>
      </c>
      <c r="E4443" s="103" t="s">
        <v>43718</v>
      </c>
    </row>
    <row r="4444" ht="14.25" customHeight="1">
      <c r="A4444" s="100">
        <v>38897.0</v>
      </c>
      <c r="B4444" s="100" t="s">
        <v>43719</v>
      </c>
      <c r="C4444" s="100" t="s">
        <v>35740</v>
      </c>
      <c r="D4444" s="100" t="s">
        <v>35767</v>
      </c>
      <c r="E4444" s="103" t="s">
        <v>43720</v>
      </c>
    </row>
    <row r="4445" ht="14.25" customHeight="1">
      <c r="A4445" s="100">
        <v>38899.0</v>
      </c>
      <c r="B4445" s="100" t="s">
        <v>43721</v>
      </c>
      <c r="C4445" s="100" t="s">
        <v>35740</v>
      </c>
      <c r="D4445" s="100" t="s">
        <v>35767</v>
      </c>
      <c r="E4445" s="103" t="s">
        <v>43722</v>
      </c>
    </row>
    <row r="4446" ht="14.25" customHeight="1">
      <c r="A4446" s="100">
        <v>38900.0</v>
      </c>
      <c r="B4446" s="100" t="s">
        <v>43723</v>
      </c>
      <c r="C4446" s="100" t="s">
        <v>35740</v>
      </c>
      <c r="D4446" s="100" t="s">
        <v>35767</v>
      </c>
      <c r="E4446" s="103" t="s">
        <v>43724</v>
      </c>
    </row>
    <row r="4447" ht="14.25" customHeight="1">
      <c r="A4447" s="100">
        <v>38901.0</v>
      </c>
      <c r="B4447" s="100" t="s">
        <v>43725</v>
      </c>
      <c r="C4447" s="100" t="s">
        <v>35740</v>
      </c>
      <c r="D4447" s="100" t="s">
        <v>35767</v>
      </c>
      <c r="E4447" s="103" t="s">
        <v>43726</v>
      </c>
    </row>
    <row r="4448" ht="14.25" customHeight="1">
      <c r="A4448" s="100">
        <v>38904.0</v>
      </c>
      <c r="B4448" s="100" t="s">
        <v>43727</v>
      </c>
      <c r="C4448" s="100" t="s">
        <v>35740</v>
      </c>
      <c r="D4448" s="100" t="s">
        <v>35767</v>
      </c>
      <c r="E4448" s="103" t="s">
        <v>43728</v>
      </c>
    </row>
    <row r="4449" ht="14.25" customHeight="1">
      <c r="A4449" s="100">
        <v>38903.0</v>
      </c>
      <c r="B4449" s="100" t="s">
        <v>43729</v>
      </c>
      <c r="C4449" s="100" t="s">
        <v>35740</v>
      </c>
      <c r="D4449" s="100" t="s">
        <v>35767</v>
      </c>
      <c r="E4449" s="103" t="s">
        <v>43730</v>
      </c>
    </row>
    <row r="4450" ht="14.25" customHeight="1">
      <c r="A4450" s="100">
        <v>7091.0</v>
      </c>
      <c r="B4450" s="100" t="s">
        <v>43731</v>
      </c>
      <c r="C4450" s="100" t="s">
        <v>35740</v>
      </c>
      <c r="D4450" s="100" t="s">
        <v>35741</v>
      </c>
      <c r="E4450" s="103" t="s">
        <v>43732</v>
      </c>
    </row>
    <row r="4451" ht="14.25" customHeight="1">
      <c r="A4451" s="100">
        <v>11655.0</v>
      </c>
      <c r="B4451" s="100" t="s">
        <v>43733</v>
      </c>
      <c r="C4451" s="100" t="s">
        <v>35740</v>
      </c>
      <c r="D4451" s="100" t="s">
        <v>35741</v>
      </c>
      <c r="E4451" s="103" t="s">
        <v>43734</v>
      </c>
    </row>
    <row r="4452" ht="14.25" customHeight="1">
      <c r="A4452" s="100">
        <v>11656.0</v>
      </c>
      <c r="B4452" s="100" t="s">
        <v>43735</v>
      </c>
      <c r="C4452" s="100" t="s">
        <v>35740</v>
      </c>
      <c r="D4452" s="100" t="s">
        <v>35741</v>
      </c>
      <c r="E4452" s="103" t="s">
        <v>43736</v>
      </c>
    </row>
    <row r="4453" ht="14.25" customHeight="1">
      <c r="A4453" s="100">
        <v>37948.0</v>
      </c>
      <c r="B4453" s="100" t="s">
        <v>43737</v>
      </c>
      <c r="C4453" s="100" t="s">
        <v>35740</v>
      </c>
      <c r="D4453" s="100" t="s">
        <v>35741</v>
      </c>
      <c r="E4453" s="103" t="s">
        <v>39456</v>
      </c>
    </row>
    <row r="4454" ht="14.25" customHeight="1">
      <c r="A4454" s="100">
        <v>7097.0</v>
      </c>
      <c r="B4454" s="100" t="s">
        <v>43738</v>
      </c>
      <c r="C4454" s="100" t="s">
        <v>35740</v>
      </c>
      <c r="D4454" s="100" t="s">
        <v>35741</v>
      </c>
      <c r="E4454" s="103" t="s">
        <v>40676</v>
      </c>
    </row>
    <row r="4455" ht="14.25" customHeight="1">
      <c r="A4455" s="100">
        <v>11657.0</v>
      </c>
      <c r="B4455" s="100" t="s">
        <v>43739</v>
      </c>
      <c r="C4455" s="100" t="s">
        <v>35740</v>
      </c>
      <c r="D4455" s="100" t="s">
        <v>35741</v>
      </c>
      <c r="E4455" s="103" t="s">
        <v>43740</v>
      </c>
    </row>
    <row r="4456" ht="14.25" customHeight="1">
      <c r="A4456" s="100">
        <v>11658.0</v>
      </c>
      <c r="B4456" s="100" t="s">
        <v>43741</v>
      </c>
      <c r="C4456" s="100" t="s">
        <v>35740</v>
      </c>
      <c r="D4456" s="100" t="s">
        <v>35741</v>
      </c>
      <c r="E4456" s="103" t="s">
        <v>43742</v>
      </c>
    </row>
    <row r="4457" ht="14.25" customHeight="1">
      <c r="A4457" s="100">
        <v>7146.0</v>
      </c>
      <c r="B4457" s="100" t="s">
        <v>43743</v>
      </c>
      <c r="C4457" s="100" t="s">
        <v>35740</v>
      </c>
      <c r="D4457" s="100" t="s">
        <v>35741</v>
      </c>
      <c r="E4457" s="103" t="s">
        <v>43744</v>
      </c>
    </row>
    <row r="4458" ht="14.25" customHeight="1">
      <c r="A4458" s="100">
        <v>7138.0</v>
      </c>
      <c r="B4458" s="100" t="s">
        <v>43745</v>
      </c>
      <c r="C4458" s="100" t="s">
        <v>35740</v>
      </c>
      <c r="D4458" s="100" t="s">
        <v>35741</v>
      </c>
      <c r="E4458" s="103" t="s">
        <v>35840</v>
      </c>
    </row>
    <row r="4459" ht="14.25" customHeight="1">
      <c r="A4459" s="100">
        <v>7139.0</v>
      </c>
      <c r="B4459" s="100" t="s">
        <v>43746</v>
      </c>
      <c r="C4459" s="100" t="s">
        <v>35740</v>
      </c>
      <c r="D4459" s="100" t="s">
        <v>35741</v>
      </c>
      <c r="E4459" s="103" t="s">
        <v>37871</v>
      </c>
    </row>
    <row r="4460" ht="14.25" customHeight="1">
      <c r="A4460" s="100">
        <v>7140.0</v>
      </c>
      <c r="B4460" s="100" t="s">
        <v>43747</v>
      </c>
      <c r="C4460" s="100" t="s">
        <v>35740</v>
      </c>
      <c r="D4460" s="100" t="s">
        <v>35741</v>
      </c>
      <c r="E4460" s="103" t="s">
        <v>36805</v>
      </c>
    </row>
    <row r="4461" ht="14.25" customHeight="1">
      <c r="A4461" s="100">
        <v>7141.0</v>
      </c>
      <c r="B4461" s="100" t="s">
        <v>43748</v>
      </c>
      <c r="C4461" s="100" t="s">
        <v>35740</v>
      </c>
      <c r="D4461" s="100" t="s">
        <v>35741</v>
      </c>
      <c r="E4461" s="103" t="s">
        <v>39140</v>
      </c>
    </row>
    <row r="4462" ht="14.25" customHeight="1">
      <c r="A4462" s="100">
        <v>7143.0</v>
      </c>
      <c r="B4462" s="100" t="s">
        <v>43749</v>
      </c>
      <c r="C4462" s="100" t="s">
        <v>35740</v>
      </c>
      <c r="D4462" s="100" t="s">
        <v>35741</v>
      </c>
      <c r="E4462" s="103" t="s">
        <v>43750</v>
      </c>
    </row>
    <row r="4463" ht="14.25" customHeight="1">
      <c r="A4463" s="100">
        <v>7144.0</v>
      </c>
      <c r="B4463" s="100" t="s">
        <v>43751</v>
      </c>
      <c r="C4463" s="100" t="s">
        <v>35740</v>
      </c>
      <c r="D4463" s="100" t="s">
        <v>35741</v>
      </c>
      <c r="E4463" s="103" t="s">
        <v>43752</v>
      </c>
    </row>
    <row r="4464" ht="14.25" customHeight="1">
      <c r="A4464" s="100">
        <v>7145.0</v>
      </c>
      <c r="B4464" s="100" t="s">
        <v>43753</v>
      </c>
      <c r="C4464" s="100" t="s">
        <v>35740</v>
      </c>
      <c r="D4464" s="100" t="s">
        <v>35741</v>
      </c>
      <c r="E4464" s="103" t="s">
        <v>43754</v>
      </c>
    </row>
    <row r="4465" ht="14.25" customHeight="1">
      <c r="A4465" s="100">
        <v>7142.0</v>
      </c>
      <c r="B4465" s="100" t="s">
        <v>43755</v>
      </c>
      <c r="C4465" s="100" t="s">
        <v>35740</v>
      </c>
      <c r="D4465" s="100" t="s">
        <v>35741</v>
      </c>
      <c r="E4465" s="103" t="s">
        <v>43756</v>
      </c>
    </row>
    <row r="4466" ht="14.25" customHeight="1">
      <c r="A4466" s="100">
        <v>3593.0</v>
      </c>
      <c r="B4466" s="100" t="s">
        <v>43757</v>
      </c>
      <c r="C4466" s="100" t="s">
        <v>35740</v>
      </c>
      <c r="D4466" s="100" t="s">
        <v>35767</v>
      </c>
      <c r="E4466" s="103" t="s">
        <v>43758</v>
      </c>
    </row>
    <row r="4467" ht="14.25" customHeight="1">
      <c r="A4467" s="100">
        <v>3588.0</v>
      </c>
      <c r="B4467" s="100" t="s">
        <v>43759</v>
      </c>
      <c r="C4467" s="100" t="s">
        <v>35740</v>
      </c>
      <c r="D4467" s="100" t="s">
        <v>35767</v>
      </c>
      <c r="E4467" s="103" t="s">
        <v>43760</v>
      </c>
    </row>
    <row r="4468" ht="14.25" customHeight="1">
      <c r="A4468" s="100">
        <v>3585.0</v>
      </c>
      <c r="B4468" s="100" t="s">
        <v>43761</v>
      </c>
      <c r="C4468" s="100" t="s">
        <v>35740</v>
      </c>
      <c r="D4468" s="100" t="s">
        <v>35767</v>
      </c>
      <c r="E4468" s="103" t="s">
        <v>43762</v>
      </c>
    </row>
    <row r="4469" ht="14.25" customHeight="1">
      <c r="A4469" s="100">
        <v>3587.0</v>
      </c>
      <c r="B4469" s="100" t="s">
        <v>43763</v>
      </c>
      <c r="C4469" s="100" t="s">
        <v>35740</v>
      </c>
      <c r="D4469" s="100" t="s">
        <v>35767</v>
      </c>
      <c r="E4469" s="103" t="s">
        <v>43764</v>
      </c>
    </row>
    <row r="4470" ht="14.25" customHeight="1">
      <c r="A4470" s="100">
        <v>3590.0</v>
      </c>
      <c r="B4470" s="100" t="s">
        <v>43765</v>
      </c>
      <c r="C4470" s="100" t="s">
        <v>35740</v>
      </c>
      <c r="D4470" s="100" t="s">
        <v>35767</v>
      </c>
      <c r="E4470" s="103" t="s">
        <v>43766</v>
      </c>
    </row>
    <row r="4471" ht="14.25" customHeight="1">
      <c r="A4471" s="100">
        <v>3589.0</v>
      </c>
      <c r="B4471" s="100" t="s">
        <v>43767</v>
      </c>
      <c r="C4471" s="100" t="s">
        <v>35740</v>
      </c>
      <c r="D4471" s="100" t="s">
        <v>35767</v>
      </c>
      <c r="E4471" s="103" t="s">
        <v>43768</v>
      </c>
    </row>
    <row r="4472" ht="14.25" customHeight="1">
      <c r="A4472" s="100">
        <v>3586.0</v>
      </c>
      <c r="B4472" s="100" t="s">
        <v>43769</v>
      </c>
      <c r="C4472" s="100" t="s">
        <v>35740</v>
      </c>
      <c r="D4472" s="100" t="s">
        <v>35767</v>
      </c>
      <c r="E4472" s="103" t="s">
        <v>43770</v>
      </c>
    </row>
    <row r="4473" ht="14.25" customHeight="1">
      <c r="A4473" s="100">
        <v>3592.0</v>
      </c>
      <c r="B4473" s="100" t="s">
        <v>43771</v>
      </c>
      <c r="C4473" s="100" t="s">
        <v>35740</v>
      </c>
      <c r="D4473" s="100" t="s">
        <v>35767</v>
      </c>
      <c r="E4473" s="103" t="s">
        <v>43772</v>
      </c>
    </row>
    <row r="4474" ht="14.25" customHeight="1">
      <c r="A4474" s="100">
        <v>3591.0</v>
      </c>
      <c r="B4474" s="100" t="s">
        <v>43773</v>
      </c>
      <c r="C4474" s="100" t="s">
        <v>35740</v>
      </c>
      <c r="D4474" s="100" t="s">
        <v>35767</v>
      </c>
      <c r="E4474" s="103" t="s">
        <v>43774</v>
      </c>
    </row>
    <row r="4475" ht="14.25" customHeight="1">
      <c r="A4475" s="100">
        <v>40396.0</v>
      </c>
      <c r="B4475" s="100" t="s">
        <v>43775</v>
      </c>
      <c r="C4475" s="100" t="s">
        <v>35740</v>
      </c>
      <c r="D4475" s="100" t="s">
        <v>35741</v>
      </c>
      <c r="E4475" s="103" t="s">
        <v>43776</v>
      </c>
    </row>
    <row r="4476" ht="14.25" customHeight="1">
      <c r="A4476" s="100">
        <v>40395.0</v>
      </c>
      <c r="B4476" s="100" t="s">
        <v>43777</v>
      </c>
      <c r="C4476" s="100" t="s">
        <v>35740</v>
      </c>
      <c r="D4476" s="100" t="s">
        <v>35741</v>
      </c>
      <c r="E4476" s="103" t="s">
        <v>43778</v>
      </c>
    </row>
    <row r="4477" ht="14.25" customHeight="1">
      <c r="A4477" s="100">
        <v>40392.0</v>
      </c>
      <c r="B4477" s="100" t="s">
        <v>43779</v>
      </c>
      <c r="C4477" s="100" t="s">
        <v>35740</v>
      </c>
      <c r="D4477" s="100" t="s">
        <v>35741</v>
      </c>
      <c r="E4477" s="103" t="s">
        <v>43563</v>
      </c>
    </row>
    <row r="4478" ht="14.25" customHeight="1">
      <c r="A4478" s="100">
        <v>40394.0</v>
      </c>
      <c r="B4478" s="100" t="s">
        <v>43780</v>
      </c>
      <c r="C4478" s="100" t="s">
        <v>35740</v>
      </c>
      <c r="D4478" s="100" t="s">
        <v>35741</v>
      </c>
      <c r="E4478" s="103" t="s">
        <v>37473</v>
      </c>
    </row>
    <row r="4479" ht="14.25" customHeight="1">
      <c r="A4479" s="100">
        <v>40398.0</v>
      </c>
      <c r="B4479" s="100" t="s">
        <v>43781</v>
      </c>
      <c r="C4479" s="100" t="s">
        <v>35740</v>
      </c>
      <c r="D4479" s="100" t="s">
        <v>35741</v>
      </c>
      <c r="E4479" s="103" t="s">
        <v>43782</v>
      </c>
    </row>
    <row r="4480" ht="14.25" customHeight="1">
      <c r="A4480" s="100">
        <v>40397.0</v>
      </c>
      <c r="B4480" s="100" t="s">
        <v>43783</v>
      </c>
      <c r="C4480" s="100" t="s">
        <v>35740</v>
      </c>
      <c r="D4480" s="100" t="s">
        <v>35741</v>
      </c>
      <c r="E4480" s="103" t="s">
        <v>43784</v>
      </c>
    </row>
    <row r="4481" ht="14.25" customHeight="1">
      <c r="A4481" s="100">
        <v>40393.0</v>
      </c>
      <c r="B4481" s="100" t="s">
        <v>43785</v>
      </c>
      <c r="C4481" s="100" t="s">
        <v>35740</v>
      </c>
      <c r="D4481" s="100" t="s">
        <v>35741</v>
      </c>
      <c r="E4481" s="103" t="s">
        <v>43786</v>
      </c>
    </row>
    <row r="4482" ht="14.25" customHeight="1">
      <c r="A4482" s="100">
        <v>40399.0</v>
      </c>
      <c r="B4482" s="100" t="s">
        <v>43787</v>
      </c>
      <c r="C4482" s="100" t="s">
        <v>35740</v>
      </c>
      <c r="D4482" s="100" t="s">
        <v>35741</v>
      </c>
      <c r="E4482" s="103" t="s">
        <v>43788</v>
      </c>
    </row>
    <row r="4483" ht="14.25" customHeight="1">
      <c r="A4483" s="100">
        <v>39322.0</v>
      </c>
      <c r="B4483" s="100" t="s">
        <v>43789</v>
      </c>
      <c r="C4483" s="100" t="s">
        <v>35740</v>
      </c>
      <c r="D4483" s="100" t="s">
        <v>35767</v>
      </c>
      <c r="E4483" s="103" t="s">
        <v>43790</v>
      </c>
    </row>
    <row r="4484" ht="14.25" customHeight="1">
      <c r="A4484" s="100">
        <v>39289.0</v>
      </c>
      <c r="B4484" s="100" t="s">
        <v>43791</v>
      </c>
      <c r="C4484" s="100" t="s">
        <v>35740</v>
      </c>
      <c r="D4484" s="100" t="s">
        <v>35767</v>
      </c>
      <c r="E4484" s="103" t="s">
        <v>43792</v>
      </c>
    </row>
    <row r="4485" ht="14.25" customHeight="1">
      <c r="A4485" s="100">
        <v>39290.0</v>
      </c>
      <c r="B4485" s="100" t="s">
        <v>43793</v>
      </c>
      <c r="C4485" s="100" t="s">
        <v>35740</v>
      </c>
      <c r="D4485" s="100" t="s">
        <v>35767</v>
      </c>
      <c r="E4485" s="103" t="s">
        <v>43794</v>
      </c>
    </row>
    <row r="4486" ht="14.25" customHeight="1">
      <c r="A4486" s="100">
        <v>39291.0</v>
      </c>
      <c r="B4486" s="100" t="s">
        <v>43795</v>
      </c>
      <c r="C4486" s="100" t="s">
        <v>35740</v>
      </c>
      <c r="D4486" s="100" t="s">
        <v>35767</v>
      </c>
      <c r="E4486" s="103" t="s">
        <v>43796</v>
      </c>
    </row>
    <row r="4487" ht="14.25" customHeight="1">
      <c r="A4487" s="100">
        <v>20174.0</v>
      </c>
      <c r="B4487" s="100" t="s">
        <v>43797</v>
      </c>
      <c r="C4487" s="100" t="s">
        <v>35740</v>
      </c>
      <c r="D4487" s="100" t="s">
        <v>35741</v>
      </c>
      <c r="E4487" s="103" t="s">
        <v>38094</v>
      </c>
    </row>
    <row r="4488" ht="14.25" customHeight="1">
      <c r="A4488" s="100">
        <v>41892.0</v>
      </c>
      <c r="B4488" s="100" t="s">
        <v>43798</v>
      </c>
      <c r="C4488" s="100" t="s">
        <v>35740</v>
      </c>
      <c r="D4488" s="100" t="s">
        <v>35767</v>
      </c>
      <c r="E4488" s="103" t="s">
        <v>43799</v>
      </c>
    </row>
    <row r="4489" ht="14.25" customHeight="1">
      <c r="A4489" s="100">
        <v>7048.0</v>
      </c>
      <c r="B4489" s="100" t="s">
        <v>43800</v>
      </c>
      <c r="C4489" s="100" t="s">
        <v>35740</v>
      </c>
      <c r="D4489" s="100" t="s">
        <v>35767</v>
      </c>
      <c r="E4489" s="103" t="s">
        <v>42888</v>
      </c>
    </row>
    <row r="4490" ht="14.25" customHeight="1">
      <c r="A4490" s="100">
        <v>7088.0</v>
      </c>
      <c r="B4490" s="100" t="s">
        <v>43801</v>
      </c>
      <c r="C4490" s="100" t="s">
        <v>35740</v>
      </c>
      <c r="D4490" s="100" t="s">
        <v>35767</v>
      </c>
      <c r="E4490" s="103" t="s">
        <v>43802</v>
      </c>
    </row>
    <row r="4491" ht="14.25" customHeight="1">
      <c r="A4491" s="100">
        <v>20179.0</v>
      </c>
      <c r="B4491" s="100" t="s">
        <v>43803</v>
      </c>
      <c r="C4491" s="100" t="s">
        <v>35740</v>
      </c>
      <c r="D4491" s="100" t="s">
        <v>35741</v>
      </c>
      <c r="E4491" s="103" t="s">
        <v>43804</v>
      </c>
    </row>
    <row r="4492" ht="14.25" customHeight="1">
      <c r="A4492" s="100">
        <v>20178.0</v>
      </c>
      <c r="B4492" s="100" t="s">
        <v>43805</v>
      </c>
      <c r="C4492" s="100" t="s">
        <v>35740</v>
      </c>
      <c r="D4492" s="100" t="s">
        <v>35741</v>
      </c>
      <c r="E4492" s="103" t="s">
        <v>43806</v>
      </c>
    </row>
    <row r="4493" ht="14.25" customHeight="1">
      <c r="A4493" s="100">
        <v>20180.0</v>
      </c>
      <c r="B4493" s="100" t="s">
        <v>43807</v>
      </c>
      <c r="C4493" s="100" t="s">
        <v>35740</v>
      </c>
      <c r="D4493" s="100" t="s">
        <v>35741</v>
      </c>
      <c r="E4493" s="103" t="s">
        <v>43808</v>
      </c>
    </row>
    <row r="4494" ht="14.25" customHeight="1">
      <c r="A4494" s="100">
        <v>20181.0</v>
      </c>
      <c r="B4494" s="100" t="s">
        <v>43809</v>
      </c>
      <c r="C4494" s="100" t="s">
        <v>35740</v>
      </c>
      <c r="D4494" s="100" t="s">
        <v>35741</v>
      </c>
      <c r="E4494" s="103" t="s">
        <v>43810</v>
      </c>
    </row>
    <row r="4495" ht="14.25" customHeight="1">
      <c r="A4495" s="100">
        <v>20177.0</v>
      </c>
      <c r="B4495" s="100" t="s">
        <v>43811</v>
      </c>
      <c r="C4495" s="100" t="s">
        <v>35740</v>
      </c>
      <c r="D4495" s="100" t="s">
        <v>35741</v>
      </c>
      <c r="E4495" s="103" t="s">
        <v>43812</v>
      </c>
    </row>
    <row r="4496" ht="14.25" customHeight="1">
      <c r="A4496" s="100">
        <v>7082.0</v>
      </c>
      <c r="B4496" s="100" t="s">
        <v>43813</v>
      </c>
      <c r="C4496" s="100" t="s">
        <v>35740</v>
      </c>
      <c r="D4496" s="100" t="s">
        <v>35767</v>
      </c>
      <c r="E4496" s="103" t="s">
        <v>43814</v>
      </c>
    </row>
    <row r="4497" ht="14.25" customHeight="1">
      <c r="A4497" s="100">
        <v>42707.0</v>
      </c>
      <c r="B4497" s="100" t="s">
        <v>43815</v>
      </c>
      <c r="C4497" s="100" t="s">
        <v>35740</v>
      </c>
      <c r="D4497" s="100" t="s">
        <v>35767</v>
      </c>
      <c r="E4497" s="103" t="s">
        <v>43816</v>
      </c>
    </row>
    <row r="4498" ht="14.25" customHeight="1">
      <c r="A4498" s="100">
        <v>7069.0</v>
      </c>
      <c r="B4498" s="100" t="s">
        <v>43817</v>
      </c>
      <c r="C4498" s="100" t="s">
        <v>35740</v>
      </c>
      <c r="D4498" s="100" t="s">
        <v>35767</v>
      </c>
      <c r="E4498" s="103" t="s">
        <v>43818</v>
      </c>
    </row>
    <row r="4499" ht="14.25" customHeight="1">
      <c r="A4499" s="100">
        <v>42708.0</v>
      </c>
      <c r="B4499" s="100" t="s">
        <v>43819</v>
      </c>
      <c r="C4499" s="100" t="s">
        <v>35740</v>
      </c>
      <c r="D4499" s="100" t="s">
        <v>35767</v>
      </c>
      <c r="E4499" s="103" t="s">
        <v>43820</v>
      </c>
    </row>
    <row r="4500" ht="14.25" customHeight="1">
      <c r="A4500" s="100">
        <v>7070.0</v>
      </c>
      <c r="B4500" s="100" t="s">
        <v>43821</v>
      </c>
      <c r="C4500" s="100" t="s">
        <v>35740</v>
      </c>
      <c r="D4500" s="100" t="s">
        <v>35767</v>
      </c>
      <c r="E4500" s="103" t="s">
        <v>43822</v>
      </c>
    </row>
    <row r="4501" ht="14.25" customHeight="1">
      <c r="A4501" s="100">
        <v>42709.0</v>
      </c>
      <c r="B4501" s="100" t="s">
        <v>43823</v>
      </c>
      <c r="C4501" s="100" t="s">
        <v>35740</v>
      </c>
      <c r="D4501" s="100" t="s">
        <v>35767</v>
      </c>
      <c r="E4501" s="103" t="s">
        <v>43824</v>
      </c>
    </row>
    <row r="4502" ht="14.25" customHeight="1">
      <c r="A4502" s="100">
        <v>42710.0</v>
      </c>
      <c r="B4502" s="100" t="s">
        <v>43825</v>
      </c>
      <c r="C4502" s="100" t="s">
        <v>35740</v>
      </c>
      <c r="D4502" s="100" t="s">
        <v>35767</v>
      </c>
      <c r="E4502" s="103" t="s">
        <v>43826</v>
      </c>
    </row>
    <row r="4503" ht="14.25" customHeight="1">
      <c r="A4503" s="100">
        <v>42716.0</v>
      </c>
      <c r="B4503" s="100" t="s">
        <v>43827</v>
      </c>
      <c r="C4503" s="100" t="s">
        <v>35740</v>
      </c>
      <c r="D4503" s="100" t="s">
        <v>35767</v>
      </c>
      <c r="E4503" s="103" t="s">
        <v>43828</v>
      </c>
    </row>
    <row r="4504" ht="14.25" customHeight="1">
      <c r="A4504" s="100">
        <v>20172.0</v>
      </c>
      <c r="B4504" s="100" t="s">
        <v>43829</v>
      </c>
      <c r="C4504" s="100" t="s">
        <v>35740</v>
      </c>
      <c r="D4504" s="100" t="s">
        <v>35767</v>
      </c>
      <c r="E4504" s="103" t="s">
        <v>43830</v>
      </c>
    </row>
    <row r="4505" ht="14.25" customHeight="1">
      <c r="A4505" s="100">
        <v>40945.0</v>
      </c>
      <c r="B4505" s="100" t="s">
        <v>43831</v>
      </c>
      <c r="C4505" s="100" t="s">
        <v>36117</v>
      </c>
      <c r="D4505" s="100" t="s">
        <v>35741</v>
      </c>
      <c r="E4505" s="103" t="s">
        <v>43832</v>
      </c>
    </row>
    <row r="4506" ht="14.25" customHeight="1">
      <c r="A4506" s="100">
        <v>40946.0</v>
      </c>
      <c r="B4506" s="100" t="s">
        <v>43833</v>
      </c>
      <c r="C4506" s="100" t="s">
        <v>36120</v>
      </c>
      <c r="D4506" s="100" t="s">
        <v>35741</v>
      </c>
      <c r="E4506" s="103" t="s">
        <v>43834</v>
      </c>
    </row>
    <row r="4507" ht="14.25" customHeight="1">
      <c r="A4507" s="100">
        <v>7153.0</v>
      </c>
      <c r="B4507" s="100" t="s">
        <v>43835</v>
      </c>
      <c r="C4507" s="100" t="s">
        <v>36117</v>
      </c>
      <c r="D4507" s="100" t="s">
        <v>35741</v>
      </c>
      <c r="E4507" s="103" t="s">
        <v>43836</v>
      </c>
    </row>
    <row r="4508" ht="14.25" customHeight="1">
      <c r="A4508" s="100">
        <v>41089.0</v>
      </c>
      <c r="B4508" s="100" t="s">
        <v>43837</v>
      </c>
      <c r="C4508" s="100" t="s">
        <v>36120</v>
      </c>
      <c r="D4508" s="100" t="s">
        <v>35741</v>
      </c>
      <c r="E4508" s="103" t="s">
        <v>43838</v>
      </c>
    </row>
    <row r="4509" ht="14.25" customHeight="1">
      <c r="A4509" s="100">
        <v>40943.0</v>
      </c>
      <c r="B4509" s="100" t="s">
        <v>43839</v>
      </c>
      <c r="C4509" s="100" t="s">
        <v>36117</v>
      </c>
      <c r="D4509" s="100" t="s">
        <v>35741</v>
      </c>
      <c r="E4509" s="103" t="s">
        <v>38046</v>
      </c>
    </row>
    <row r="4510" ht="14.25" customHeight="1">
      <c r="A4510" s="100">
        <v>40944.0</v>
      </c>
      <c r="B4510" s="100" t="s">
        <v>43840</v>
      </c>
      <c r="C4510" s="100" t="s">
        <v>36120</v>
      </c>
      <c r="D4510" s="100" t="s">
        <v>35741</v>
      </c>
      <c r="E4510" s="103" t="s">
        <v>43841</v>
      </c>
    </row>
    <row r="4511" ht="14.25" customHeight="1">
      <c r="A4511" s="100">
        <v>6175.0</v>
      </c>
      <c r="B4511" s="100" t="s">
        <v>43842</v>
      </c>
      <c r="C4511" s="100" t="s">
        <v>36117</v>
      </c>
      <c r="D4511" s="100" t="s">
        <v>35741</v>
      </c>
      <c r="E4511" s="103" t="s">
        <v>37816</v>
      </c>
    </row>
    <row r="4512" ht="14.25" customHeight="1">
      <c r="A4512" s="100">
        <v>41092.0</v>
      </c>
      <c r="B4512" s="100" t="s">
        <v>43843</v>
      </c>
      <c r="C4512" s="100" t="s">
        <v>36120</v>
      </c>
      <c r="D4512" s="100" t="s">
        <v>35741</v>
      </c>
      <c r="E4512" s="103" t="s">
        <v>43844</v>
      </c>
    </row>
    <row r="4513" ht="14.25" customHeight="1">
      <c r="A4513" s="100">
        <v>37712.0</v>
      </c>
      <c r="B4513" s="100" t="s">
        <v>43845</v>
      </c>
      <c r="C4513" s="100" t="s">
        <v>35736</v>
      </c>
      <c r="D4513" s="100" t="s">
        <v>35767</v>
      </c>
      <c r="E4513" s="103" t="s">
        <v>43846</v>
      </c>
    </row>
    <row r="4514" ht="14.25" customHeight="1">
      <c r="A4514" s="100">
        <v>34547.0</v>
      </c>
      <c r="B4514" s="100" t="s">
        <v>43847</v>
      </c>
      <c r="C4514" s="100" t="s">
        <v>35791</v>
      </c>
      <c r="D4514" s="100" t="s">
        <v>35741</v>
      </c>
      <c r="E4514" s="103" t="s">
        <v>38151</v>
      </c>
    </row>
    <row r="4515" ht="14.25" customHeight="1">
      <c r="A4515" s="100">
        <v>34548.0</v>
      </c>
      <c r="B4515" s="100" t="s">
        <v>43848</v>
      </c>
      <c r="C4515" s="100" t="s">
        <v>35791</v>
      </c>
      <c r="D4515" s="100" t="s">
        <v>35741</v>
      </c>
      <c r="E4515" s="103" t="s">
        <v>38473</v>
      </c>
    </row>
    <row r="4516" ht="14.25" customHeight="1">
      <c r="A4516" s="100">
        <v>34558.0</v>
      </c>
      <c r="B4516" s="100" t="s">
        <v>43849</v>
      </c>
      <c r="C4516" s="100" t="s">
        <v>35791</v>
      </c>
      <c r="D4516" s="100" t="s">
        <v>35741</v>
      </c>
      <c r="E4516" s="103" t="s">
        <v>43850</v>
      </c>
    </row>
    <row r="4517" ht="14.25" customHeight="1">
      <c r="A4517" s="100">
        <v>34550.0</v>
      </c>
      <c r="B4517" s="100" t="s">
        <v>43851</v>
      </c>
      <c r="C4517" s="100" t="s">
        <v>35791</v>
      </c>
      <c r="D4517" s="100" t="s">
        <v>35741</v>
      </c>
      <c r="E4517" s="103" t="s">
        <v>37686</v>
      </c>
    </row>
    <row r="4518" ht="14.25" customHeight="1">
      <c r="A4518" s="100">
        <v>34557.0</v>
      </c>
      <c r="B4518" s="100" t="s">
        <v>43852</v>
      </c>
      <c r="C4518" s="100" t="s">
        <v>35791</v>
      </c>
      <c r="D4518" s="100" t="s">
        <v>35741</v>
      </c>
      <c r="E4518" s="103" t="s">
        <v>37781</v>
      </c>
    </row>
    <row r="4519" ht="14.25" customHeight="1">
      <c r="A4519" s="100">
        <v>37411.0</v>
      </c>
      <c r="B4519" s="100" t="s">
        <v>43853</v>
      </c>
      <c r="C4519" s="100" t="s">
        <v>35736</v>
      </c>
      <c r="D4519" s="100" t="s">
        <v>35741</v>
      </c>
      <c r="E4519" s="103" t="s">
        <v>43854</v>
      </c>
    </row>
    <row r="4520" ht="14.25" customHeight="1">
      <c r="A4520" s="100">
        <v>39508.0</v>
      </c>
      <c r="B4520" s="100" t="s">
        <v>43855</v>
      </c>
      <c r="C4520" s="100" t="s">
        <v>35736</v>
      </c>
      <c r="D4520" s="100" t="s">
        <v>35741</v>
      </c>
      <c r="E4520" s="103" t="s">
        <v>43856</v>
      </c>
    </row>
    <row r="4521" ht="14.25" customHeight="1">
      <c r="A4521" s="100">
        <v>39507.0</v>
      </c>
      <c r="B4521" s="100" t="s">
        <v>43857</v>
      </c>
      <c r="C4521" s="100" t="s">
        <v>35736</v>
      </c>
      <c r="D4521" s="100" t="s">
        <v>35741</v>
      </c>
      <c r="E4521" s="103" t="s">
        <v>43858</v>
      </c>
    </row>
    <row r="4522" ht="14.25" customHeight="1">
      <c r="A4522" s="100">
        <v>7155.0</v>
      </c>
      <c r="B4522" s="100" t="s">
        <v>43859</v>
      </c>
      <c r="C4522" s="100" t="s">
        <v>35736</v>
      </c>
      <c r="D4522" s="100" t="s">
        <v>35741</v>
      </c>
      <c r="E4522" s="103" t="s">
        <v>36720</v>
      </c>
    </row>
    <row r="4523" ht="14.25" customHeight="1">
      <c r="A4523" s="100">
        <v>42406.0</v>
      </c>
      <c r="B4523" s="100" t="s">
        <v>43860</v>
      </c>
      <c r="C4523" s="100" t="s">
        <v>35736</v>
      </c>
      <c r="D4523" s="100" t="s">
        <v>35741</v>
      </c>
      <c r="E4523" s="103" t="s">
        <v>37490</v>
      </c>
    </row>
    <row r="4524" ht="14.25" customHeight="1">
      <c r="A4524" s="100">
        <v>7156.0</v>
      </c>
      <c r="B4524" s="100" t="s">
        <v>43861</v>
      </c>
      <c r="C4524" s="100" t="s">
        <v>35736</v>
      </c>
      <c r="D4524" s="100" t="s">
        <v>35737</v>
      </c>
      <c r="E4524" s="103" t="s">
        <v>42178</v>
      </c>
    </row>
    <row r="4525" ht="14.25" customHeight="1">
      <c r="A4525" s="100">
        <v>43127.0</v>
      </c>
      <c r="B4525" s="100" t="s">
        <v>43862</v>
      </c>
      <c r="C4525" s="100" t="s">
        <v>35736</v>
      </c>
      <c r="D4525" s="100" t="s">
        <v>35741</v>
      </c>
      <c r="E4525" s="103" t="s">
        <v>42695</v>
      </c>
    </row>
    <row r="4526" ht="14.25" customHeight="1">
      <c r="A4526" s="100">
        <v>10917.0</v>
      </c>
      <c r="B4526" s="100" t="s">
        <v>43863</v>
      </c>
      <c r="C4526" s="100" t="s">
        <v>35736</v>
      </c>
      <c r="D4526" s="100" t="s">
        <v>35741</v>
      </c>
      <c r="E4526" s="103" t="s">
        <v>43864</v>
      </c>
    </row>
    <row r="4527" ht="14.25" customHeight="1">
      <c r="A4527" s="100">
        <v>21141.0</v>
      </c>
      <c r="B4527" s="100" t="s">
        <v>43865</v>
      </c>
      <c r="C4527" s="100" t="s">
        <v>35736</v>
      </c>
      <c r="D4527" s="100" t="s">
        <v>35741</v>
      </c>
      <c r="E4527" s="103" t="s">
        <v>35902</v>
      </c>
    </row>
    <row r="4528" ht="14.25" customHeight="1">
      <c r="A4528" s="100">
        <v>39509.0</v>
      </c>
      <c r="B4528" s="100" t="s">
        <v>43866</v>
      </c>
      <c r="C4528" s="100" t="s">
        <v>35736</v>
      </c>
      <c r="D4528" s="100" t="s">
        <v>35741</v>
      </c>
      <c r="E4528" s="103" t="s">
        <v>43867</v>
      </c>
    </row>
    <row r="4529" ht="14.25" customHeight="1">
      <c r="A4529" s="100">
        <v>25988.0</v>
      </c>
      <c r="B4529" s="100" t="s">
        <v>43868</v>
      </c>
      <c r="C4529" s="100" t="s">
        <v>35736</v>
      </c>
      <c r="D4529" s="100" t="s">
        <v>35741</v>
      </c>
      <c r="E4529" s="103" t="s">
        <v>43869</v>
      </c>
    </row>
    <row r="4530" ht="14.25" customHeight="1">
      <c r="A4530" s="100">
        <v>7167.0</v>
      </c>
      <c r="B4530" s="100" t="s">
        <v>43870</v>
      </c>
      <c r="C4530" s="100" t="s">
        <v>35736</v>
      </c>
      <c r="D4530" s="100" t="s">
        <v>35741</v>
      </c>
      <c r="E4530" s="103" t="s">
        <v>41367</v>
      </c>
    </row>
    <row r="4531" ht="14.25" customHeight="1">
      <c r="A4531" s="100">
        <v>10928.0</v>
      </c>
      <c r="B4531" s="100" t="s">
        <v>43871</v>
      </c>
      <c r="C4531" s="100" t="s">
        <v>35736</v>
      </c>
      <c r="D4531" s="100" t="s">
        <v>35741</v>
      </c>
      <c r="E4531" s="103" t="s">
        <v>43872</v>
      </c>
    </row>
    <row r="4532" ht="14.25" customHeight="1">
      <c r="A4532" s="100">
        <v>10933.0</v>
      </c>
      <c r="B4532" s="100" t="s">
        <v>43873</v>
      </c>
      <c r="C4532" s="100" t="s">
        <v>35736</v>
      </c>
      <c r="D4532" s="100" t="s">
        <v>35741</v>
      </c>
      <c r="E4532" s="103" t="s">
        <v>40642</v>
      </c>
    </row>
    <row r="4533" ht="14.25" customHeight="1">
      <c r="A4533" s="100">
        <v>7158.0</v>
      </c>
      <c r="B4533" s="100" t="s">
        <v>43874</v>
      </c>
      <c r="C4533" s="100" t="s">
        <v>35736</v>
      </c>
      <c r="D4533" s="100" t="s">
        <v>35737</v>
      </c>
      <c r="E4533" s="103" t="s">
        <v>43875</v>
      </c>
    </row>
    <row r="4534" ht="14.25" customHeight="1">
      <c r="A4534" s="100">
        <v>10927.0</v>
      </c>
      <c r="B4534" s="100" t="s">
        <v>43876</v>
      </c>
      <c r="C4534" s="100" t="s">
        <v>35736</v>
      </c>
      <c r="D4534" s="100" t="s">
        <v>35741</v>
      </c>
      <c r="E4534" s="103" t="s">
        <v>43877</v>
      </c>
    </row>
    <row r="4535" ht="14.25" customHeight="1">
      <c r="A4535" s="100">
        <v>7162.0</v>
      </c>
      <c r="B4535" s="100" t="s">
        <v>43878</v>
      </c>
      <c r="C4535" s="100" t="s">
        <v>35736</v>
      </c>
      <c r="D4535" s="100" t="s">
        <v>35741</v>
      </c>
      <c r="E4535" s="103" t="s">
        <v>43879</v>
      </c>
    </row>
    <row r="4536" ht="14.25" customHeight="1">
      <c r="A4536" s="100">
        <v>10932.0</v>
      </c>
      <c r="B4536" s="100" t="s">
        <v>43880</v>
      </c>
      <c r="C4536" s="100" t="s">
        <v>35736</v>
      </c>
      <c r="D4536" s="100" t="s">
        <v>35741</v>
      </c>
      <c r="E4536" s="103" t="s">
        <v>43881</v>
      </c>
    </row>
    <row r="4537" ht="14.25" customHeight="1">
      <c r="A4537" s="100">
        <v>10937.0</v>
      </c>
      <c r="B4537" s="100" t="s">
        <v>43882</v>
      </c>
      <c r="C4537" s="100" t="s">
        <v>35736</v>
      </c>
      <c r="D4537" s="100" t="s">
        <v>35741</v>
      </c>
      <c r="E4537" s="103" t="s">
        <v>43883</v>
      </c>
    </row>
    <row r="4538" ht="14.25" customHeight="1">
      <c r="A4538" s="100">
        <v>10935.0</v>
      </c>
      <c r="B4538" s="100" t="s">
        <v>43884</v>
      </c>
      <c r="C4538" s="100" t="s">
        <v>35736</v>
      </c>
      <c r="D4538" s="100" t="s">
        <v>35741</v>
      </c>
      <c r="E4538" s="103" t="s">
        <v>43885</v>
      </c>
    </row>
    <row r="4539" ht="14.25" customHeight="1">
      <c r="A4539" s="100">
        <v>10931.0</v>
      </c>
      <c r="B4539" s="100" t="s">
        <v>43886</v>
      </c>
      <c r="C4539" s="100" t="s">
        <v>35736</v>
      </c>
      <c r="D4539" s="100" t="s">
        <v>35741</v>
      </c>
      <c r="E4539" s="103" t="s">
        <v>43887</v>
      </c>
    </row>
    <row r="4540" ht="14.25" customHeight="1">
      <c r="A4540" s="100">
        <v>7164.0</v>
      </c>
      <c r="B4540" s="100" t="s">
        <v>43888</v>
      </c>
      <c r="C4540" s="100" t="s">
        <v>35736</v>
      </c>
      <c r="D4540" s="100" t="s">
        <v>35741</v>
      </c>
      <c r="E4540" s="103" t="s">
        <v>43889</v>
      </c>
    </row>
    <row r="4541" ht="14.25" customHeight="1">
      <c r="A4541" s="100">
        <v>36887.0</v>
      </c>
      <c r="B4541" s="100" t="s">
        <v>43890</v>
      </c>
      <c r="C4541" s="100" t="s">
        <v>35736</v>
      </c>
      <c r="D4541" s="100" t="s">
        <v>35741</v>
      </c>
      <c r="E4541" s="103" t="s">
        <v>43891</v>
      </c>
    </row>
    <row r="4542" ht="14.25" customHeight="1">
      <c r="A4542" s="100">
        <v>34630.0</v>
      </c>
      <c r="B4542" s="100" t="s">
        <v>43892</v>
      </c>
      <c r="C4542" s="100" t="s">
        <v>35740</v>
      </c>
      <c r="D4542" s="100" t="s">
        <v>35767</v>
      </c>
      <c r="E4542" s="103" t="s">
        <v>43893</v>
      </c>
    </row>
    <row r="4543" ht="14.25" customHeight="1">
      <c r="A4543" s="100">
        <v>7161.0</v>
      </c>
      <c r="B4543" s="100" t="s">
        <v>43894</v>
      </c>
      <c r="C4543" s="100" t="s">
        <v>35736</v>
      </c>
      <c r="D4543" s="100" t="s">
        <v>35741</v>
      </c>
      <c r="E4543" s="103" t="s">
        <v>41186</v>
      </c>
    </row>
    <row r="4544" ht="14.25" customHeight="1">
      <c r="A4544" s="100">
        <v>7170.0</v>
      </c>
      <c r="B4544" s="100" t="s">
        <v>43895</v>
      </c>
      <c r="C4544" s="100" t="s">
        <v>35736</v>
      </c>
      <c r="D4544" s="100" t="s">
        <v>35741</v>
      </c>
      <c r="E4544" s="103" t="s">
        <v>37408</v>
      </c>
    </row>
    <row r="4545" ht="14.25" customHeight="1">
      <c r="A4545" s="100">
        <v>37524.0</v>
      </c>
      <c r="B4545" s="100" t="s">
        <v>43896</v>
      </c>
      <c r="C4545" s="100" t="s">
        <v>35791</v>
      </c>
      <c r="D4545" s="100" t="s">
        <v>35737</v>
      </c>
      <c r="E4545" s="103" t="s">
        <v>42225</v>
      </c>
    </row>
    <row r="4546" ht="14.25" customHeight="1">
      <c r="A4546" s="100">
        <v>37525.0</v>
      </c>
      <c r="B4546" s="100" t="s">
        <v>43897</v>
      </c>
      <c r="C4546" s="100" t="s">
        <v>35791</v>
      </c>
      <c r="D4546" s="100" t="s">
        <v>35741</v>
      </c>
      <c r="E4546" s="103" t="s">
        <v>41680</v>
      </c>
    </row>
    <row r="4547" ht="14.25" customHeight="1">
      <c r="A4547" s="100">
        <v>36789.0</v>
      </c>
      <c r="B4547" s="100" t="s">
        <v>43898</v>
      </c>
      <c r="C4547" s="100" t="s">
        <v>35740</v>
      </c>
      <c r="D4547" s="100" t="s">
        <v>35741</v>
      </c>
      <c r="E4547" s="103" t="s">
        <v>43899</v>
      </c>
    </row>
    <row r="4548" ht="14.25" customHeight="1">
      <c r="A4548" s="100">
        <v>7173.0</v>
      </c>
      <c r="B4548" s="100" t="s">
        <v>43900</v>
      </c>
      <c r="C4548" s="100" t="s">
        <v>36779</v>
      </c>
      <c r="D4548" s="100" t="s">
        <v>35737</v>
      </c>
      <c r="E4548" s="103" t="s">
        <v>43901</v>
      </c>
    </row>
    <row r="4549" ht="14.25" customHeight="1">
      <c r="A4549" s="100">
        <v>7175.0</v>
      </c>
      <c r="B4549" s="100" t="s">
        <v>43902</v>
      </c>
      <c r="C4549" s="100" t="s">
        <v>35740</v>
      </c>
      <c r="D4549" s="100" t="s">
        <v>35741</v>
      </c>
      <c r="E4549" s="103" t="s">
        <v>43903</v>
      </c>
    </row>
    <row r="4550" ht="14.25" customHeight="1">
      <c r="A4550" s="100">
        <v>40741.0</v>
      </c>
      <c r="B4550" s="100" t="s">
        <v>43904</v>
      </c>
      <c r="C4550" s="100" t="s">
        <v>35740</v>
      </c>
      <c r="D4550" s="100" t="s">
        <v>35741</v>
      </c>
      <c r="E4550" s="103" t="s">
        <v>39130</v>
      </c>
    </row>
    <row r="4551" ht="14.25" customHeight="1">
      <c r="A4551" s="100">
        <v>7184.0</v>
      </c>
      <c r="B4551" s="100" t="s">
        <v>43905</v>
      </c>
      <c r="C4551" s="100" t="s">
        <v>35736</v>
      </c>
      <c r="D4551" s="100" t="s">
        <v>35767</v>
      </c>
      <c r="E4551" s="103" t="s">
        <v>43906</v>
      </c>
    </row>
    <row r="4552" ht="14.25" customHeight="1">
      <c r="A4552" s="100">
        <v>34458.0</v>
      </c>
      <c r="B4552" s="100" t="s">
        <v>43907</v>
      </c>
      <c r="C4552" s="100" t="s">
        <v>35740</v>
      </c>
      <c r="D4552" s="100" t="s">
        <v>35741</v>
      </c>
      <c r="E4552" s="103" t="s">
        <v>43908</v>
      </c>
    </row>
    <row r="4553" ht="14.25" customHeight="1">
      <c r="A4553" s="100">
        <v>34464.0</v>
      </c>
      <c r="B4553" s="100" t="s">
        <v>43909</v>
      </c>
      <c r="C4553" s="100" t="s">
        <v>35740</v>
      </c>
      <c r="D4553" s="100" t="s">
        <v>35741</v>
      </c>
      <c r="E4553" s="103" t="s">
        <v>43910</v>
      </c>
    </row>
    <row r="4554" ht="14.25" customHeight="1">
      <c r="A4554" s="100">
        <v>34468.0</v>
      </c>
      <c r="B4554" s="100" t="s">
        <v>43911</v>
      </c>
      <c r="C4554" s="100" t="s">
        <v>35740</v>
      </c>
      <c r="D4554" s="100" t="s">
        <v>35741</v>
      </c>
      <c r="E4554" s="103" t="s">
        <v>43912</v>
      </c>
    </row>
    <row r="4555" ht="14.25" customHeight="1">
      <c r="A4555" s="100">
        <v>34473.0</v>
      </c>
      <c r="B4555" s="100" t="s">
        <v>43913</v>
      </c>
      <c r="C4555" s="100" t="s">
        <v>35740</v>
      </c>
      <c r="D4555" s="100" t="s">
        <v>35741</v>
      </c>
      <c r="E4555" s="103" t="s">
        <v>43914</v>
      </c>
    </row>
    <row r="4556" ht="14.25" customHeight="1">
      <c r="A4556" s="100">
        <v>34480.0</v>
      </c>
      <c r="B4556" s="100" t="s">
        <v>43915</v>
      </c>
      <c r="C4556" s="100" t="s">
        <v>35740</v>
      </c>
      <c r="D4556" s="100" t="s">
        <v>35741</v>
      </c>
      <c r="E4556" s="103" t="s">
        <v>43916</v>
      </c>
    </row>
    <row r="4557" ht="14.25" customHeight="1">
      <c r="A4557" s="100">
        <v>34486.0</v>
      </c>
      <c r="B4557" s="100" t="s">
        <v>43917</v>
      </c>
      <c r="C4557" s="100" t="s">
        <v>35740</v>
      </c>
      <c r="D4557" s="100" t="s">
        <v>35741</v>
      </c>
      <c r="E4557" s="103" t="s">
        <v>43918</v>
      </c>
    </row>
    <row r="4558" ht="14.25" customHeight="1">
      <c r="A4558" s="100">
        <v>7202.0</v>
      </c>
      <c r="B4558" s="100" t="s">
        <v>43919</v>
      </c>
      <c r="C4558" s="100" t="s">
        <v>35736</v>
      </c>
      <c r="D4558" s="100" t="s">
        <v>35741</v>
      </c>
      <c r="E4558" s="103" t="s">
        <v>43920</v>
      </c>
    </row>
    <row r="4559" ht="14.25" customHeight="1">
      <c r="A4559" s="100">
        <v>7190.0</v>
      </c>
      <c r="B4559" s="100" t="s">
        <v>43921</v>
      </c>
      <c r="C4559" s="100" t="s">
        <v>35740</v>
      </c>
      <c r="D4559" s="100" t="s">
        <v>35741</v>
      </c>
      <c r="E4559" s="103" t="s">
        <v>42237</v>
      </c>
    </row>
    <row r="4560" ht="14.25" customHeight="1">
      <c r="A4560" s="100">
        <v>34417.0</v>
      </c>
      <c r="B4560" s="100" t="s">
        <v>43922</v>
      </c>
      <c r="C4560" s="100" t="s">
        <v>35740</v>
      </c>
      <c r="D4560" s="100" t="s">
        <v>35741</v>
      </c>
      <c r="E4560" s="103" t="s">
        <v>43923</v>
      </c>
    </row>
    <row r="4561" ht="14.25" customHeight="1">
      <c r="A4561" s="100">
        <v>7191.0</v>
      </c>
      <c r="B4561" s="100" t="s">
        <v>43924</v>
      </c>
      <c r="C4561" s="100" t="s">
        <v>35740</v>
      </c>
      <c r="D4561" s="100" t="s">
        <v>35741</v>
      </c>
      <c r="E4561" s="103" t="s">
        <v>43118</v>
      </c>
    </row>
    <row r="4562" ht="14.25" customHeight="1">
      <c r="A4562" s="100">
        <v>7213.0</v>
      </c>
      <c r="B4562" s="100" t="s">
        <v>43924</v>
      </c>
      <c r="C4562" s="100" t="s">
        <v>35736</v>
      </c>
      <c r="D4562" s="100" t="s">
        <v>35741</v>
      </c>
      <c r="E4562" s="103" t="s">
        <v>43925</v>
      </c>
    </row>
    <row r="4563" ht="14.25" customHeight="1">
      <c r="A4563" s="100">
        <v>7195.0</v>
      </c>
      <c r="B4563" s="100" t="s">
        <v>43926</v>
      </c>
      <c r="C4563" s="100" t="s">
        <v>35740</v>
      </c>
      <c r="D4563" s="100" t="s">
        <v>35741</v>
      </c>
      <c r="E4563" s="103" t="s">
        <v>43927</v>
      </c>
    </row>
    <row r="4564" ht="14.25" customHeight="1">
      <c r="A4564" s="100">
        <v>7186.0</v>
      </c>
      <c r="B4564" s="100" t="s">
        <v>43928</v>
      </c>
      <c r="C4564" s="100" t="s">
        <v>35740</v>
      </c>
      <c r="D4564" s="100" t="s">
        <v>35737</v>
      </c>
      <c r="E4564" s="103" t="s">
        <v>40715</v>
      </c>
    </row>
    <row r="4565" ht="14.25" customHeight="1">
      <c r="A4565" s="100">
        <v>7194.0</v>
      </c>
      <c r="B4565" s="100" t="s">
        <v>43929</v>
      </c>
      <c r="C4565" s="100" t="s">
        <v>35736</v>
      </c>
      <c r="D4565" s="100" t="s">
        <v>35741</v>
      </c>
      <c r="E4565" s="103" t="s">
        <v>43930</v>
      </c>
    </row>
    <row r="4566" ht="14.25" customHeight="1">
      <c r="A4566" s="100">
        <v>7207.0</v>
      </c>
      <c r="B4566" s="100" t="s">
        <v>43929</v>
      </c>
      <c r="C4566" s="100" t="s">
        <v>35740</v>
      </c>
      <c r="D4566" s="100" t="s">
        <v>35741</v>
      </c>
      <c r="E4566" s="103" t="s">
        <v>43931</v>
      </c>
    </row>
    <row r="4567" ht="14.25" customHeight="1">
      <c r="A4567" s="100">
        <v>7197.0</v>
      </c>
      <c r="B4567" s="100" t="s">
        <v>43932</v>
      </c>
      <c r="C4567" s="100" t="s">
        <v>35740</v>
      </c>
      <c r="D4567" s="100" t="s">
        <v>35741</v>
      </c>
      <c r="E4567" s="103" t="s">
        <v>43933</v>
      </c>
    </row>
    <row r="4568" ht="14.25" customHeight="1">
      <c r="A4568" s="100">
        <v>7192.0</v>
      </c>
      <c r="B4568" s="100" t="s">
        <v>43934</v>
      </c>
      <c r="C4568" s="100" t="s">
        <v>35740</v>
      </c>
      <c r="D4568" s="100" t="s">
        <v>35741</v>
      </c>
      <c r="E4568" s="103" t="s">
        <v>43935</v>
      </c>
    </row>
    <row r="4569" ht="14.25" customHeight="1">
      <c r="A4569" s="100">
        <v>7193.0</v>
      </c>
      <c r="B4569" s="100" t="s">
        <v>43936</v>
      </c>
      <c r="C4569" s="100" t="s">
        <v>35740</v>
      </c>
      <c r="D4569" s="100" t="s">
        <v>35741</v>
      </c>
      <c r="E4569" s="103" t="s">
        <v>43937</v>
      </c>
    </row>
    <row r="4570" ht="14.25" customHeight="1">
      <c r="A4570" s="100">
        <v>7189.0</v>
      </c>
      <c r="B4570" s="100" t="s">
        <v>43938</v>
      </c>
      <c r="C4570" s="100" t="s">
        <v>35740</v>
      </c>
      <c r="D4570" s="100" t="s">
        <v>35741</v>
      </c>
      <c r="E4570" s="103" t="s">
        <v>43154</v>
      </c>
    </row>
    <row r="4571" ht="14.25" customHeight="1">
      <c r="A4571" s="100">
        <v>7198.0</v>
      </c>
      <c r="B4571" s="100" t="s">
        <v>43939</v>
      </c>
      <c r="C4571" s="100" t="s">
        <v>35736</v>
      </c>
      <c r="D4571" s="100" t="s">
        <v>35741</v>
      </c>
      <c r="E4571" s="103" t="s">
        <v>43940</v>
      </c>
    </row>
    <row r="4572" ht="14.25" customHeight="1">
      <c r="A4572" s="100">
        <v>34402.0</v>
      </c>
      <c r="B4572" s="100" t="s">
        <v>43939</v>
      </c>
      <c r="C4572" s="100" t="s">
        <v>35740</v>
      </c>
      <c r="D4572" s="100" t="s">
        <v>35741</v>
      </c>
      <c r="E4572" s="103" t="s">
        <v>43941</v>
      </c>
    </row>
    <row r="4573" ht="14.25" customHeight="1">
      <c r="A4573" s="100">
        <v>7245.0</v>
      </c>
      <c r="B4573" s="100" t="s">
        <v>43942</v>
      </c>
      <c r="C4573" s="100" t="s">
        <v>35740</v>
      </c>
      <c r="D4573" s="100" t="s">
        <v>35741</v>
      </c>
      <c r="E4573" s="103" t="s">
        <v>40936</v>
      </c>
    </row>
    <row r="4574" ht="14.25" customHeight="1">
      <c r="A4574" s="100">
        <v>34425.0</v>
      </c>
      <c r="B4574" s="100" t="s">
        <v>43943</v>
      </c>
      <c r="C4574" s="100" t="s">
        <v>35740</v>
      </c>
      <c r="D4574" s="100" t="s">
        <v>35741</v>
      </c>
      <c r="E4574" s="103" t="s">
        <v>43944</v>
      </c>
    </row>
    <row r="4575" ht="14.25" customHeight="1">
      <c r="A4575" s="100">
        <v>7223.0</v>
      </c>
      <c r="B4575" s="100" t="s">
        <v>43945</v>
      </c>
      <c r="C4575" s="100" t="s">
        <v>35740</v>
      </c>
      <c r="D4575" s="100" t="s">
        <v>35741</v>
      </c>
      <c r="E4575" s="103" t="s">
        <v>43946</v>
      </c>
    </row>
    <row r="4576" ht="14.25" customHeight="1">
      <c r="A4576" s="100">
        <v>7234.0</v>
      </c>
      <c r="B4576" s="100" t="s">
        <v>43947</v>
      </c>
      <c r="C4576" s="100" t="s">
        <v>35740</v>
      </c>
      <c r="D4576" s="100" t="s">
        <v>35741</v>
      </c>
      <c r="E4576" s="103" t="s">
        <v>43948</v>
      </c>
    </row>
    <row r="4577" ht="14.25" customHeight="1">
      <c r="A4577" s="100">
        <v>7224.0</v>
      </c>
      <c r="B4577" s="100" t="s">
        <v>43949</v>
      </c>
      <c r="C4577" s="100" t="s">
        <v>35740</v>
      </c>
      <c r="D4577" s="100" t="s">
        <v>35741</v>
      </c>
      <c r="E4577" s="103" t="s">
        <v>43950</v>
      </c>
    </row>
    <row r="4578" ht="14.25" customHeight="1">
      <c r="A4578" s="100">
        <v>7221.0</v>
      </c>
      <c r="B4578" s="100" t="s">
        <v>43951</v>
      </c>
      <c r="C4578" s="100" t="s">
        <v>35736</v>
      </c>
      <c r="D4578" s="100" t="s">
        <v>35741</v>
      </c>
      <c r="E4578" s="103" t="s">
        <v>43952</v>
      </c>
    </row>
    <row r="4579" ht="14.25" customHeight="1">
      <c r="A4579" s="100">
        <v>7210.0</v>
      </c>
      <c r="B4579" s="100" t="s">
        <v>43951</v>
      </c>
      <c r="C4579" s="100" t="s">
        <v>35740</v>
      </c>
      <c r="D4579" s="100" t="s">
        <v>35741</v>
      </c>
      <c r="E4579" s="103" t="s">
        <v>43953</v>
      </c>
    </row>
    <row r="4580" ht="14.25" customHeight="1">
      <c r="A4580" s="100">
        <v>7225.0</v>
      </c>
      <c r="B4580" s="100" t="s">
        <v>43954</v>
      </c>
      <c r="C4580" s="100" t="s">
        <v>35740</v>
      </c>
      <c r="D4580" s="100" t="s">
        <v>35741</v>
      </c>
      <c r="E4580" s="103" t="s">
        <v>43955</v>
      </c>
    </row>
    <row r="4581" ht="14.25" customHeight="1">
      <c r="A4581" s="100">
        <v>7226.0</v>
      </c>
      <c r="B4581" s="100" t="s">
        <v>43956</v>
      </c>
      <c r="C4581" s="100" t="s">
        <v>35740</v>
      </c>
      <c r="D4581" s="100" t="s">
        <v>35741</v>
      </c>
      <c r="E4581" s="103" t="s">
        <v>43957</v>
      </c>
    </row>
    <row r="4582" ht="14.25" customHeight="1">
      <c r="A4582" s="100">
        <v>7236.0</v>
      </c>
      <c r="B4582" s="100" t="s">
        <v>43958</v>
      </c>
      <c r="C4582" s="100" t="s">
        <v>35740</v>
      </c>
      <c r="D4582" s="100" t="s">
        <v>35741</v>
      </c>
      <c r="E4582" s="103" t="s">
        <v>43959</v>
      </c>
    </row>
    <row r="4583" ht="14.25" customHeight="1">
      <c r="A4583" s="100">
        <v>7227.0</v>
      </c>
      <c r="B4583" s="100" t="s">
        <v>43960</v>
      </c>
      <c r="C4583" s="100" t="s">
        <v>35740</v>
      </c>
      <c r="D4583" s="100" t="s">
        <v>35741</v>
      </c>
      <c r="E4583" s="103" t="s">
        <v>43961</v>
      </c>
    </row>
    <row r="4584" ht="14.25" customHeight="1">
      <c r="A4584" s="100">
        <v>7212.0</v>
      </c>
      <c r="B4584" s="100" t="s">
        <v>43962</v>
      </c>
      <c r="C4584" s="100" t="s">
        <v>35740</v>
      </c>
      <c r="D4584" s="100" t="s">
        <v>35741</v>
      </c>
      <c r="E4584" s="103" t="s">
        <v>43963</v>
      </c>
    </row>
    <row r="4585" ht="14.25" customHeight="1">
      <c r="A4585" s="100">
        <v>7229.0</v>
      </c>
      <c r="B4585" s="100" t="s">
        <v>43964</v>
      </c>
      <c r="C4585" s="100" t="s">
        <v>35740</v>
      </c>
      <c r="D4585" s="100" t="s">
        <v>35741</v>
      </c>
      <c r="E4585" s="103" t="s">
        <v>43965</v>
      </c>
    </row>
    <row r="4586" ht="14.25" customHeight="1">
      <c r="A4586" s="100">
        <v>7230.0</v>
      </c>
      <c r="B4586" s="100" t="s">
        <v>43966</v>
      </c>
      <c r="C4586" s="100" t="s">
        <v>35740</v>
      </c>
      <c r="D4586" s="100" t="s">
        <v>35741</v>
      </c>
      <c r="E4586" s="103" t="s">
        <v>43967</v>
      </c>
    </row>
    <row r="4587" ht="14.25" customHeight="1">
      <c r="A4587" s="100">
        <v>7231.0</v>
      </c>
      <c r="B4587" s="100" t="s">
        <v>43968</v>
      </c>
      <c r="C4587" s="100" t="s">
        <v>35740</v>
      </c>
      <c r="D4587" s="100" t="s">
        <v>35741</v>
      </c>
      <c r="E4587" s="103" t="s">
        <v>43969</v>
      </c>
    </row>
    <row r="4588" ht="14.25" customHeight="1">
      <c r="A4588" s="100">
        <v>7220.0</v>
      </c>
      <c r="B4588" s="100" t="s">
        <v>43970</v>
      </c>
      <c r="C4588" s="100" t="s">
        <v>35740</v>
      </c>
      <c r="D4588" s="100" t="s">
        <v>35741</v>
      </c>
      <c r="E4588" s="103" t="s">
        <v>43971</v>
      </c>
    </row>
    <row r="4589" ht="14.25" customHeight="1">
      <c r="A4589" s="100">
        <v>34447.0</v>
      </c>
      <c r="B4589" s="100" t="s">
        <v>43972</v>
      </c>
      <c r="C4589" s="100" t="s">
        <v>35740</v>
      </c>
      <c r="D4589" s="100" t="s">
        <v>35741</v>
      </c>
      <c r="E4589" s="103" t="s">
        <v>43973</v>
      </c>
    </row>
    <row r="4590" ht="14.25" customHeight="1">
      <c r="A4590" s="100">
        <v>7233.0</v>
      </c>
      <c r="B4590" s="100" t="s">
        <v>43974</v>
      </c>
      <c r="C4590" s="100" t="s">
        <v>35740</v>
      </c>
      <c r="D4590" s="100" t="s">
        <v>35741</v>
      </c>
      <c r="E4590" s="103" t="s">
        <v>43975</v>
      </c>
    </row>
    <row r="4591" ht="14.25" customHeight="1">
      <c r="A4591" s="100">
        <v>40740.0</v>
      </c>
      <c r="B4591" s="100" t="s">
        <v>43976</v>
      </c>
      <c r="C4591" s="100" t="s">
        <v>35736</v>
      </c>
      <c r="D4591" s="100" t="s">
        <v>35741</v>
      </c>
      <c r="E4591" s="103" t="s">
        <v>43977</v>
      </c>
    </row>
    <row r="4592" ht="14.25" customHeight="1">
      <c r="A4592" s="100">
        <v>25007.0</v>
      </c>
      <c r="B4592" s="100" t="s">
        <v>43978</v>
      </c>
      <c r="C4592" s="100" t="s">
        <v>35736</v>
      </c>
      <c r="D4592" s="100" t="s">
        <v>35737</v>
      </c>
      <c r="E4592" s="103" t="s">
        <v>43979</v>
      </c>
    </row>
    <row r="4593" ht="14.25" customHeight="1">
      <c r="A4593" s="100">
        <v>43071.0</v>
      </c>
      <c r="B4593" s="100" t="s">
        <v>43980</v>
      </c>
      <c r="C4593" s="100" t="s">
        <v>35736</v>
      </c>
      <c r="D4593" s="100" t="s">
        <v>35741</v>
      </c>
      <c r="E4593" s="103" t="s">
        <v>43981</v>
      </c>
    </row>
    <row r="4594" ht="14.25" customHeight="1">
      <c r="A4594" s="100">
        <v>39520.0</v>
      </c>
      <c r="B4594" s="100" t="s">
        <v>43982</v>
      </c>
      <c r="C4594" s="100" t="s">
        <v>35736</v>
      </c>
      <c r="D4594" s="100" t="s">
        <v>35741</v>
      </c>
      <c r="E4594" s="103" t="s">
        <v>43983</v>
      </c>
    </row>
    <row r="4595" ht="14.25" customHeight="1">
      <c r="A4595" s="100">
        <v>39521.0</v>
      </c>
      <c r="B4595" s="100" t="s">
        <v>43984</v>
      </c>
      <c r="C4595" s="100" t="s">
        <v>35736</v>
      </c>
      <c r="D4595" s="100" t="s">
        <v>35741</v>
      </c>
      <c r="E4595" s="103" t="s">
        <v>43985</v>
      </c>
    </row>
    <row r="4596" ht="14.25" customHeight="1">
      <c r="A4596" s="100">
        <v>39522.0</v>
      </c>
      <c r="B4596" s="100" t="s">
        <v>43986</v>
      </c>
      <c r="C4596" s="100" t="s">
        <v>35736</v>
      </c>
      <c r="D4596" s="100" t="s">
        <v>35741</v>
      </c>
      <c r="E4596" s="103" t="s">
        <v>43987</v>
      </c>
    </row>
    <row r="4597" ht="14.25" customHeight="1">
      <c r="A4597" s="100">
        <v>7243.0</v>
      </c>
      <c r="B4597" s="100" t="s">
        <v>43988</v>
      </c>
      <c r="C4597" s="100" t="s">
        <v>35736</v>
      </c>
      <c r="D4597" s="100" t="s">
        <v>35741</v>
      </c>
      <c r="E4597" s="103" t="s">
        <v>43989</v>
      </c>
    </row>
    <row r="4598" ht="14.25" customHeight="1">
      <c r="A4598" s="100">
        <v>11067.0</v>
      </c>
      <c r="B4598" s="100" t="s">
        <v>43990</v>
      </c>
      <c r="C4598" s="100" t="s">
        <v>35740</v>
      </c>
      <c r="D4598" s="100" t="s">
        <v>35741</v>
      </c>
      <c r="E4598" s="103" t="s">
        <v>43991</v>
      </c>
    </row>
    <row r="4599" ht="14.25" customHeight="1">
      <c r="A4599" s="100">
        <v>11068.0</v>
      </c>
      <c r="B4599" s="100" t="s">
        <v>43992</v>
      </c>
      <c r="C4599" s="100" t="s">
        <v>35740</v>
      </c>
      <c r="D4599" s="100" t="s">
        <v>35741</v>
      </c>
      <c r="E4599" s="103" t="s">
        <v>43993</v>
      </c>
    </row>
    <row r="4600" ht="14.25" customHeight="1">
      <c r="A4600" s="100">
        <v>7246.0</v>
      </c>
      <c r="B4600" s="100" t="s">
        <v>43994</v>
      </c>
      <c r="C4600" s="100" t="s">
        <v>35740</v>
      </c>
      <c r="D4600" s="100" t="s">
        <v>35741</v>
      </c>
      <c r="E4600" s="103" t="s">
        <v>43764</v>
      </c>
    </row>
    <row r="4601" ht="14.25" customHeight="1">
      <c r="A4601" s="100">
        <v>12869.0</v>
      </c>
      <c r="B4601" s="100" t="s">
        <v>43995</v>
      </c>
      <c r="C4601" s="100" t="s">
        <v>36117</v>
      </c>
      <c r="D4601" s="100" t="s">
        <v>35741</v>
      </c>
      <c r="E4601" s="103" t="s">
        <v>43996</v>
      </c>
    </row>
    <row r="4602" ht="14.25" customHeight="1">
      <c r="A4602" s="100">
        <v>41097.0</v>
      </c>
      <c r="B4602" s="100" t="s">
        <v>43997</v>
      </c>
      <c r="C4602" s="100" t="s">
        <v>36120</v>
      </c>
      <c r="D4602" s="100" t="s">
        <v>35741</v>
      </c>
      <c r="E4602" s="103" t="s">
        <v>43998</v>
      </c>
    </row>
    <row r="4603" ht="14.25" customHeight="1">
      <c r="A4603" s="100">
        <v>1574.0</v>
      </c>
      <c r="B4603" s="100" t="s">
        <v>43999</v>
      </c>
      <c r="C4603" s="100" t="s">
        <v>35740</v>
      </c>
      <c r="D4603" s="100" t="s">
        <v>35741</v>
      </c>
      <c r="E4603" s="103" t="s">
        <v>38461</v>
      </c>
    </row>
    <row r="4604" ht="14.25" customHeight="1">
      <c r="A4604" s="100">
        <v>1581.0</v>
      </c>
      <c r="B4604" s="100" t="s">
        <v>44000</v>
      </c>
      <c r="C4604" s="100" t="s">
        <v>35740</v>
      </c>
      <c r="D4604" s="100" t="s">
        <v>35741</v>
      </c>
      <c r="E4604" s="103" t="s">
        <v>37794</v>
      </c>
    </row>
    <row r="4605" ht="14.25" customHeight="1">
      <c r="A4605" s="100">
        <v>1575.0</v>
      </c>
      <c r="B4605" s="100" t="s">
        <v>44001</v>
      </c>
      <c r="C4605" s="100" t="s">
        <v>35740</v>
      </c>
      <c r="D4605" s="100" t="s">
        <v>35741</v>
      </c>
      <c r="E4605" s="103" t="s">
        <v>36198</v>
      </c>
    </row>
    <row r="4606" ht="14.25" customHeight="1">
      <c r="A4606" s="100">
        <v>1570.0</v>
      </c>
      <c r="B4606" s="100" t="s">
        <v>44002</v>
      </c>
      <c r="C4606" s="100" t="s">
        <v>35740</v>
      </c>
      <c r="D4606" s="100" t="s">
        <v>35741</v>
      </c>
      <c r="E4606" s="103" t="s">
        <v>44003</v>
      </c>
    </row>
    <row r="4607" ht="14.25" customHeight="1">
      <c r="A4607" s="100">
        <v>1576.0</v>
      </c>
      <c r="B4607" s="100" t="s">
        <v>44004</v>
      </c>
      <c r="C4607" s="100" t="s">
        <v>35740</v>
      </c>
      <c r="D4607" s="100" t="s">
        <v>35741</v>
      </c>
      <c r="E4607" s="103" t="s">
        <v>44005</v>
      </c>
    </row>
    <row r="4608" ht="14.25" customHeight="1">
      <c r="A4608" s="100">
        <v>1577.0</v>
      </c>
      <c r="B4608" s="100" t="s">
        <v>44006</v>
      </c>
      <c r="C4608" s="100" t="s">
        <v>35740</v>
      </c>
      <c r="D4608" s="100" t="s">
        <v>35741</v>
      </c>
      <c r="E4608" s="103" t="s">
        <v>41669</v>
      </c>
    </row>
    <row r="4609" ht="14.25" customHeight="1">
      <c r="A4609" s="100">
        <v>1571.0</v>
      </c>
      <c r="B4609" s="100" t="s">
        <v>44007</v>
      </c>
      <c r="C4609" s="100" t="s">
        <v>35740</v>
      </c>
      <c r="D4609" s="100" t="s">
        <v>35741</v>
      </c>
      <c r="E4609" s="103" t="s">
        <v>44008</v>
      </c>
    </row>
    <row r="4610" ht="14.25" customHeight="1">
      <c r="A4610" s="100">
        <v>1578.0</v>
      </c>
      <c r="B4610" s="100" t="s">
        <v>44009</v>
      </c>
      <c r="C4610" s="100" t="s">
        <v>35740</v>
      </c>
      <c r="D4610" s="100" t="s">
        <v>35741</v>
      </c>
      <c r="E4610" s="103" t="s">
        <v>44010</v>
      </c>
    </row>
    <row r="4611" ht="14.25" customHeight="1">
      <c r="A4611" s="100">
        <v>1573.0</v>
      </c>
      <c r="B4611" s="100" t="s">
        <v>44011</v>
      </c>
      <c r="C4611" s="100" t="s">
        <v>35740</v>
      </c>
      <c r="D4611" s="100" t="s">
        <v>35741</v>
      </c>
      <c r="E4611" s="103" t="s">
        <v>37580</v>
      </c>
    </row>
    <row r="4612" ht="14.25" customHeight="1">
      <c r="A4612" s="100">
        <v>1579.0</v>
      </c>
      <c r="B4612" s="100" t="s">
        <v>44012</v>
      </c>
      <c r="C4612" s="100" t="s">
        <v>35740</v>
      </c>
      <c r="D4612" s="100" t="s">
        <v>35741</v>
      </c>
      <c r="E4612" s="103" t="s">
        <v>44013</v>
      </c>
    </row>
    <row r="4613" ht="14.25" customHeight="1">
      <c r="A4613" s="100">
        <v>1580.0</v>
      </c>
      <c r="B4613" s="100" t="s">
        <v>44014</v>
      </c>
      <c r="C4613" s="100" t="s">
        <v>35740</v>
      </c>
      <c r="D4613" s="100" t="s">
        <v>35741</v>
      </c>
      <c r="E4613" s="103" t="s">
        <v>37463</v>
      </c>
    </row>
    <row r="4614" ht="14.25" customHeight="1">
      <c r="A4614" s="100">
        <v>7571.0</v>
      </c>
      <c r="B4614" s="100" t="s">
        <v>44015</v>
      </c>
      <c r="C4614" s="100" t="s">
        <v>35740</v>
      </c>
      <c r="D4614" s="100" t="s">
        <v>35741</v>
      </c>
      <c r="E4614" s="103" t="s">
        <v>44016</v>
      </c>
    </row>
    <row r="4615" ht="14.25" customHeight="1">
      <c r="A4615" s="100">
        <v>39321.0</v>
      </c>
      <c r="B4615" s="100" t="s">
        <v>44017</v>
      </c>
      <c r="C4615" s="100" t="s">
        <v>35740</v>
      </c>
      <c r="D4615" s="100" t="s">
        <v>35741</v>
      </c>
      <c r="E4615" s="103" t="s">
        <v>37893</v>
      </c>
    </row>
    <row r="4616" ht="14.25" customHeight="1">
      <c r="A4616" s="100">
        <v>39319.0</v>
      </c>
      <c r="B4616" s="100" t="s">
        <v>44018</v>
      </c>
      <c r="C4616" s="100" t="s">
        <v>35740</v>
      </c>
      <c r="D4616" s="100" t="s">
        <v>35741</v>
      </c>
      <c r="E4616" s="103" t="s">
        <v>36090</v>
      </c>
    </row>
    <row r="4617" ht="14.25" customHeight="1">
      <c r="A4617" s="100">
        <v>39320.0</v>
      </c>
      <c r="B4617" s="100" t="s">
        <v>44019</v>
      </c>
      <c r="C4617" s="100" t="s">
        <v>35740</v>
      </c>
      <c r="D4617" s="100" t="s">
        <v>35741</v>
      </c>
      <c r="E4617" s="103" t="s">
        <v>44020</v>
      </c>
    </row>
    <row r="4618" ht="14.25" customHeight="1">
      <c r="A4618" s="100">
        <v>1591.0</v>
      </c>
      <c r="B4618" s="100" t="s">
        <v>44021</v>
      </c>
      <c r="C4618" s="100" t="s">
        <v>35740</v>
      </c>
      <c r="D4618" s="100" t="s">
        <v>35741</v>
      </c>
      <c r="E4618" s="103" t="s">
        <v>39024</v>
      </c>
    </row>
    <row r="4619" ht="14.25" customHeight="1">
      <c r="A4619" s="100">
        <v>1547.0</v>
      </c>
      <c r="B4619" s="100" t="s">
        <v>44022</v>
      </c>
      <c r="C4619" s="100" t="s">
        <v>35740</v>
      </c>
      <c r="D4619" s="100" t="s">
        <v>35741</v>
      </c>
      <c r="E4619" s="103" t="s">
        <v>44023</v>
      </c>
    </row>
    <row r="4620" ht="14.25" customHeight="1">
      <c r="A4620" s="100">
        <v>38196.0</v>
      </c>
      <c r="B4620" s="100" t="s">
        <v>44024</v>
      </c>
      <c r="C4620" s="100" t="s">
        <v>35740</v>
      </c>
      <c r="D4620" s="100" t="s">
        <v>35741</v>
      </c>
      <c r="E4620" s="103" t="s">
        <v>44025</v>
      </c>
    </row>
    <row r="4621" ht="14.25" customHeight="1">
      <c r="A4621" s="100">
        <v>1543.0</v>
      </c>
      <c r="B4621" s="100" t="s">
        <v>44026</v>
      </c>
      <c r="C4621" s="100" t="s">
        <v>35740</v>
      </c>
      <c r="D4621" s="100" t="s">
        <v>35741</v>
      </c>
      <c r="E4621" s="103" t="s">
        <v>37891</v>
      </c>
    </row>
    <row r="4622" ht="14.25" customHeight="1">
      <c r="A4622" s="100">
        <v>1585.0</v>
      </c>
      <c r="B4622" s="100" t="s">
        <v>44027</v>
      </c>
      <c r="C4622" s="100" t="s">
        <v>35740</v>
      </c>
      <c r="D4622" s="100" t="s">
        <v>35741</v>
      </c>
      <c r="E4622" s="103" t="s">
        <v>44010</v>
      </c>
    </row>
    <row r="4623" ht="14.25" customHeight="1">
      <c r="A4623" s="100">
        <v>1593.0</v>
      </c>
      <c r="B4623" s="100" t="s">
        <v>44028</v>
      </c>
      <c r="C4623" s="100" t="s">
        <v>35740</v>
      </c>
      <c r="D4623" s="100" t="s">
        <v>35741</v>
      </c>
      <c r="E4623" s="103" t="s">
        <v>44029</v>
      </c>
    </row>
    <row r="4624" ht="14.25" customHeight="1">
      <c r="A4624" s="100">
        <v>11838.0</v>
      </c>
      <c r="B4624" s="100" t="s">
        <v>44030</v>
      </c>
      <c r="C4624" s="100" t="s">
        <v>35740</v>
      </c>
      <c r="D4624" s="100" t="s">
        <v>35741</v>
      </c>
      <c r="E4624" s="103" t="s">
        <v>40593</v>
      </c>
    </row>
    <row r="4625" ht="14.25" customHeight="1">
      <c r="A4625" s="100">
        <v>1594.0</v>
      </c>
      <c r="B4625" s="100" t="s">
        <v>44031</v>
      </c>
      <c r="C4625" s="100" t="s">
        <v>35740</v>
      </c>
      <c r="D4625" s="100" t="s">
        <v>35741</v>
      </c>
      <c r="E4625" s="103" t="s">
        <v>44032</v>
      </c>
    </row>
    <row r="4626" ht="14.25" customHeight="1">
      <c r="A4626" s="100">
        <v>1586.0</v>
      </c>
      <c r="B4626" s="100" t="s">
        <v>44033</v>
      </c>
      <c r="C4626" s="100" t="s">
        <v>35740</v>
      </c>
      <c r="D4626" s="100" t="s">
        <v>35741</v>
      </c>
      <c r="E4626" s="103" t="s">
        <v>44034</v>
      </c>
    </row>
    <row r="4627" ht="14.25" customHeight="1">
      <c r="A4627" s="100">
        <v>11839.0</v>
      </c>
      <c r="B4627" s="100" t="s">
        <v>44035</v>
      </c>
      <c r="C4627" s="100" t="s">
        <v>35740</v>
      </c>
      <c r="D4627" s="100" t="s">
        <v>35741</v>
      </c>
      <c r="E4627" s="103" t="s">
        <v>44036</v>
      </c>
    </row>
    <row r="4628" ht="14.25" customHeight="1">
      <c r="A4628" s="100">
        <v>1587.0</v>
      </c>
      <c r="B4628" s="100" t="s">
        <v>44037</v>
      </c>
      <c r="C4628" s="100" t="s">
        <v>35740</v>
      </c>
      <c r="D4628" s="100" t="s">
        <v>35741</v>
      </c>
      <c r="E4628" s="103" t="s">
        <v>44038</v>
      </c>
    </row>
    <row r="4629" ht="14.25" customHeight="1">
      <c r="A4629" s="100">
        <v>1545.0</v>
      </c>
      <c r="B4629" s="100" t="s">
        <v>44039</v>
      </c>
      <c r="C4629" s="100" t="s">
        <v>35740</v>
      </c>
      <c r="D4629" s="100" t="s">
        <v>35741</v>
      </c>
      <c r="E4629" s="103" t="s">
        <v>36832</v>
      </c>
    </row>
    <row r="4630" ht="14.25" customHeight="1">
      <c r="A4630" s="100">
        <v>1588.0</v>
      </c>
      <c r="B4630" s="100" t="s">
        <v>44040</v>
      </c>
      <c r="C4630" s="100" t="s">
        <v>35740</v>
      </c>
      <c r="D4630" s="100" t="s">
        <v>35741</v>
      </c>
      <c r="E4630" s="103" t="s">
        <v>44041</v>
      </c>
    </row>
    <row r="4631" ht="14.25" customHeight="1">
      <c r="A4631" s="100">
        <v>1535.0</v>
      </c>
      <c r="B4631" s="100" t="s">
        <v>44042</v>
      </c>
      <c r="C4631" s="100" t="s">
        <v>35740</v>
      </c>
      <c r="D4631" s="100" t="s">
        <v>35741</v>
      </c>
      <c r="E4631" s="103" t="s">
        <v>35946</v>
      </c>
    </row>
    <row r="4632" ht="14.25" customHeight="1">
      <c r="A4632" s="100">
        <v>1589.0</v>
      </c>
      <c r="B4632" s="100" t="s">
        <v>44043</v>
      </c>
      <c r="C4632" s="100" t="s">
        <v>35740</v>
      </c>
      <c r="D4632" s="100" t="s">
        <v>35741</v>
      </c>
      <c r="E4632" s="103" t="s">
        <v>41223</v>
      </c>
    </row>
    <row r="4633" ht="14.25" customHeight="1">
      <c r="A4633" s="100">
        <v>1546.0</v>
      </c>
      <c r="B4633" s="100" t="s">
        <v>44044</v>
      </c>
      <c r="C4633" s="100" t="s">
        <v>35740</v>
      </c>
      <c r="D4633" s="100" t="s">
        <v>35741</v>
      </c>
      <c r="E4633" s="103" t="s">
        <v>44045</v>
      </c>
    </row>
    <row r="4634" ht="14.25" customHeight="1">
      <c r="A4634" s="100">
        <v>1590.0</v>
      </c>
      <c r="B4634" s="100" t="s">
        <v>44046</v>
      </c>
      <c r="C4634" s="100" t="s">
        <v>35740</v>
      </c>
      <c r="D4634" s="100" t="s">
        <v>35741</v>
      </c>
      <c r="E4634" s="103" t="s">
        <v>38984</v>
      </c>
    </row>
    <row r="4635" ht="14.25" customHeight="1">
      <c r="A4635" s="100">
        <v>1542.0</v>
      </c>
      <c r="B4635" s="100" t="s">
        <v>44047</v>
      </c>
      <c r="C4635" s="100" t="s">
        <v>35740</v>
      </c>
      <c r="D4635" s="100" t="s">
        <v>35741</v>
      </c>
      <c r="E4635" s="103" t="s">
        <v>44048</v>
      </c>
    </row>
    <row r="4636" ht="14.25" customHeight="1">
      <c r="A4636" s="100">
        <v>38415.0</v>
      </c>
      <c r="B4636" s="100" t="s">
        <v>44049</v>
      </c>
      <c r="C4636" s="100" t="s">
        <v>35740</v>
      </c>
      <c r="D4636" s="100" t="s">
        <v>35741</v>
      </c>
      <c r="E4636" s="103" t="s">
        <v>44050</v>
      </c>
    </row>
    <row r="4637" ht="14.25" customHeight="1">
      <c r="A4637" s="100">
        <v>38414.0</v>
      </c>
      <c r="B4637" s="100" t="s">
        <v>44051</v>
      </c>
      <c r="C4637" s="100" t="s">
        <v>35740</v>
      </c>
      <c r="D4637" s="100" t="s">
        <v>35741</v>
      </c>
      <c r="E4637" s="103" t="s">
        <v>44052</v>
      </c>
    </row>
    <row r="4638" ht="14.25" customHeight="1">
      <c r="A4638" s="100">
        <v>38128.0</v>
      </c>
      <c r="B4638" s="100" t="s">
        <v>44053</v>
      </c>
      <c r="C4638" s="100" t="s">
        <v>35889</v>
      </c>
      <c r="D4638" s="100" t="s">
        <v>35737</v>
      </c>
      <c r="E4638" s="103" t="s">
        <v>39694</v>
      </c>
    </row>
    <row r="4639" ht="14.25" customHeight="1">
      <c r="A4639" s="100">
        <v>7253.0</v>
      </c>
      <c r="B4639" s="100" t="s">
        <v>44054</v>
      </c>
      <c r="C4639" s="100" t="s">
        <v>36114</v>
      </c>
      <c r="D4639" s="100" t="s">
        <v>35741</v>
      </c>
      <c r="E4639" s="103" t="s">
        <v>44055</v>
      </c>
    </row>
    <row r="4640" ht="14.25" customHeight="1">
      <c r="A4640" s="100">
        <v>4806.0</v>
      </c>
      <c r="B4640" s="100" t="s">
        <v>44056</v>
      </c>
      <c r="C4640" s="100" t="s">
        <v>35791</v>
      </c>
      <c r="D4640" s="100" t="s">
        <v>35741</v>
      </c>
      <c r="E4640" s="103" t="s">
        <v>37617</v>
      </c>
    </row>
    <row r="4641" ht="14.25" customHeight="1">
      <c r="A4641" s="100">
        <v>34401.0</v>
      </c>
      <c r="B4641" s="100" t="s">
        <v>44057</v>
      </c>
      <c r="C4641" s="100" t="s">
        <v>35740</v>
      </c>
      <c r="D4641" s="100" t="s">
        <v>35741</v>
      </c>
      <c r="E4641" s="103" t="s">
        <v>36838</v>
      </c>
    </row>
    <row r="4642" ht="14.25" customHeight="1">
      <c r="A4642" s="100">
        <v>7260.0</v>
      </c>
      <c r="B4642" s="100" t="s">
        <v>44058</v>
      </c>
      <c r="C4642" s="100" t="s">
        <v>35740</v>
      </c>
      <c r="D4642" s="100" t="s">
        <v>35741</v>
      </c>
      <c r="E4642" s="103" t="s">
        <v>39699</v>
      </c>
    </row>
    <row r="4643" ht="14.25" customHeight="1">
      <c r="A4643" s="100">
        <v>7256.0</v>
      </c>
      <c r="B4643" s="100" t="s">
        <v>44059</v>
      </c>
      <c r="C4643" s="100" t="s">
        <v>35740</v>
      </c>
      <c r="D4643" s="100" t="s">
        <v>35741</v>
      </c>
      <c r="E4643" s="103" t="s">
        <v>36547</v>
      </c>
    </row>
    <row r="4644" ht="14.25" customHeight="1">
      <c r="A4644" s="100">
        <v>7258.0</v>
      </c>
      <c r="B4644" s="100" t="s">
        <v>44060</v>
      </c>
      <c r="C4644" s="100" t="s">
        <v>35740</v>
      </c>
      <c r="D4644" s="100" t="s">
        <v>35741</v>
      </c>
      <c r="E4644" s="103" t="s">
        <v>35824</v>
      </c>
    </row>
    <row r="4645" ht="14.25" customHeight="1">
      <c r="A4645" s="100">
        <v>34400.0</v>
      </c>
      <c r="B4645" s="100" t="s">
        <v>44061</v>
      </c>
      <c r="C4645" s="100" t="s">
        <v>35740</v>
      </c>
      <c r="D4645" s="100" t="s">
        <v>35741</v>
      </c>
      <c r="E4645" s="103" t="s">
        <v>36864</v>
      </c>
    </row>
    <row r="4646" ht="14.25" customHeight="1">
      <c r="A4646" s="100">
        <v>10617.0</v>
      </c>
      <c r="B4646" s="100" t="s">
        <v>44062</v>
      </c>
      <c r="C4646" s="100" t="s">
        <v>35740</v>
      </c>
      <c r="D4646" s="100" t="s">
        <v>35741</v>
      </c>
      <c r="E4646" s="103" t="s">
        <v>44063</v>
      </c>
    </row>
    <row r="4647" ht="14.25" customHeight="1">
      <c r="A4647" s="100">
        <v>7274.0</v>
      </c>
      <c r="B4647" s="100" t="s">
        <v>44064</v>
      </c>
      <c r="C4647" s="100" t="s">
        <v>35740</v>
      </c>
      <c r="D4647" s="100" t="s">
        <v>35767</v>
      </c>
      <c r="E4647" s="103" t="s">
        <v>44065</v>
      </c>
    </row>
    <row r="4648" ht="14.25" customHeight="1">
      <c r="A4648" s="100">
        <v>11663.0</v>
      </c>
      <c r="B4648" s="100" t="s">
        <v>44066</v>
      </c>
      <c r="C4648" s="100" t="s">
        <v>35740</v>
      </c>
      <c r="D4648" s="100" t="s">
        <v>35767</v>
      </c>
      <c r="E4648" s="103" t="s">
        <v>44067</v>
      </c>
    </row>
    <row r="4649" ht="14.25" customHeight="1">
      <c r="A4649" s="100">
        <v>154.0</v>
      </c>
      <c r="B4649" s="100" t="s">
        <v>44068</v>
      </c>
      <c r="C4649" s="100" t="s">
        <v>35782</v>
      </c>
      <c r="D4649" s="100" t="s">
        <v>35741</v>
      </c>
      <c r="E4649" s="103" t="s">
        <v>44069</v>
      </c>
    </row>
    <row r="4650" ht="14.25" customHeight="1">
      <c r="A4650" s="100">
        <v>38121.0</v>
      </c>
      <c r="B4650" s="100" t="s">
        <v>44070</v>
      </c>
      <c r="C4650" s="100" t="s">
        <v>35782</v>
      </c>
      <c r="D4650" s="100" t="s">
        <v>35741</v>
      </c>
      <c r="E4650" s="103" t="s">
        <v>38199</v>
      </c>
    </row>
    <row r="4651" ht="14.25" customHeight="1">
      <c r="A4651" s="100">
        <v>7343.0</v>
      </c>
      <c r="B4651" s="100" t="s">
        <v>44071</v>
      </c>
      <c r="C4651" s="100" t="s">
        <v>35782</v>
      </c>
      <c r="D4651" s="100" t="s">
        <v>35741</v>
      </c>
      <c r="E4651" s="103" t="s">
        <v>38889</v>
      </c>
    </row>
    <row r="4652" ht="14.25" customHeight="1">
      <c r="A4652" s="100">
        <v>43776.0</v>
      </c>
      <c r="B4652" s="100" t="s">
        <v>44072</v>
      </c>
      <c r="C4652" s="100" t="s">
        <v>35782</v>
      </c>
      <c r="D4652" s="100" t="s">
        <v>35741</v>
      </c>
      <c r="E4652" s="103" t="s">
        <v>44073</v>
      </c>
    </row>
    <row r="4653" ht="14.25" customHeight="1">
      <c r="A4653" s="100">
        <v>7350.0</v>
      </c>
      <c r="B4653" s="100" t="s">
        <v>44074</v>
      </c>
      <c r="C4653" s="100" t="s">
        <v>35782</v>
      </c>
      <c r="D4653" s="100" t="s">
        <v>35741</v>
      </c>
      <c r="E4653" s="103" t="s">
        <v>44075</v>
      </c>
    </row>
    <row r="4654" ht="14.25" customHeight="1">
      <c r="A4654" s="100">
        <v>7348.0</v>
      </c>
      <c r="B4654" s="100" t="s">
        <v>44076</v>
      </c>
      <c r="C4654" s="100" t="s">
        <v>35782</v>
      </c>
      <c r="D4654" s="100" t="s">
        <v>35741</v>
      </c>
      <c r="E4654" s="103" t="s">
        <v>44077</v>
      </c>
    </row>
    <row r="4655" ht="14.25" customHeight="1">
      <c r="A4655" s="100">
        <v>7356.0</v>
      </c>
      <c r="B4655" s="100" t="s">
        <v>44078</v>
      </c>
      <c r="C4655" s="100" t="s">
        <v>35782</v>
      </c>
      <c r="D4655" s="100" t="s">
        <v>35741</v>
      </c>
      <c r="E4655" s="103" t="s">
        <v>44079</v>
      </c>
    </row>
    <row r="4656" ht="14.25" customHeight="1">
      <c r="A4656" s="100">
        <v>7313.0</v>
      </c>
      <c r="B4656" s="100" t="s">
        <v>44080</v>
      </c>
      <c r="C4656" s="100" t="s">
        <v>35782</v>
      </c>
      <c r="D4656" s="100" t="s">
        <v>35741</v>
      </c>
      <c r="E4656" s="103" t="s">
        <v>44081</v>
      </c>
    </row>
    <row r="4657" ht="14.25" customHeight="1">
      <c r="A4657" s="100">
        <v>7319.0</v>
      </c>
      <c r="B4657" s="100" t="s">
        <v>44082</v>
      </c>
      <c r="C4657" s="100" t="s">
        <v>35782</v>
      </c>
      <c r="D4657" s="100" t="s">
        <v>35741</v>
      </c>
      <c r="E4657" s="103" t="s">
        <v>44083</v>
      </c>
    </row>
    <row r="4658" ht="14.25" customHeight="1">
      <c r="A4658" s="100">
        <v>38119.0</v>
      </c>
      <c r="B4658" s="100" t="s">
        <v>44084</v>
      </c>
      <c r="C4658" s="100" t="s">
        <v>35782</v>
      </c>
      <c r="D4658" s="100" t="s">
        <v>35741</v>
      </c>
      <c r="E4658" s="103" t="s">
        <v>44085</v>
      </c>
    </row>
    <row r="4659" ht="14.25" customHeight="1">
      <c r="A4659" s="100">
        <v>7314.0</v>
      </c>
      <c r="B4659" s="100" t="s">
        <v>44086</v>
      </c>
      <c r="C4659" s="100" t="s">
        <v>35782</v>
      </c>
      <c r="D4659" s="100" t="s">
        <v>35741</v>
      </c>
      <c r="E4659" s="103" t="s">
        <v>44087</v>
      </c>
    </row>
    <row r="4660" ht="14.25" customHeight="1">
      <c r="A4660" s="100">
        <v>38131.0</v>
      </c>
      <c r="B4660" s="100" t="s">
        <v>44088</v>
      </c>
      <c r="C4660" s="100" t="s">
        <v>35782</v>
      </c>
      <c r="D4660" s="100" t="s">
        <v>35741</v>
      </c>
      <c r="E4660" s="103" t="s">
        <v>44089</v>
      </c>
    </row>
    <row r="4661" ht="14.25" customHeight="1">
      <c r="A4661" s="100">
        <v>7304.0</v>
      </c>
      <c r="B4661" s="100" t="s">
        <v>44090</v>
      </c>
      <c r="C4661" s="100" t="s">
        <v>35782</v>
      </c>
      <c r="D4661" s="100" t="s">
        <v>35741</v>
      </c>
      <c r="E4661" s="103" t="s">
        <v>44091</v>
      </c>
    </row>
    <row r="4662" ht="14.25" customHeight="1">
      <c r="A4662" s="100">
        <v>43649.0</v>
      </c>
      <c r="B4662" s="100" t="s">
        <v>44092</v>
      </c>
      <c r="C4662" s="100" t="s">
        <v>35782</v>
      </c>
      <c r="D4662" s="100" t="s">
        <v>35741</v>
      </c>
      <c r="E4662" s="103" t="s">
        <v>44093</v>
      </c>
    </row>
    <row r="4663" ht="14.25" customHeight="1">
      <c r="A4663" s="100">
        <v>43650.0</v>
      </c>
      <c r="B4663" s="100" t="s">
        <v>44094</v>
      </c>
      <c r="C4663" s="100" t="s">
        <v>35782</v>
      </c>
      <c r="D4663" s="100" t="s">
        <v>35741</v>
      </c>
      <c r="E4663" s="103" t="s">
        <v>44095</v>
      </c>
    </row>
    <row r="4664" ht="14.25" customHeight="1">
      <c r="A4664" s="100">
        <v>7311.0</v>
      </c>
      <c r="B4664" s="100" t="s">
        <v>44096</v>
      </c>
      <c r="C4664" s="100" t="s">
        <v>35782</v>
      </c>
      <c r="D4664" s="100" t="s">
        <v>35741</v>
      </c>
      <c r="E4664" s="103" t="s">
        <v>44097</v>
      </c>
    </row>
    <row r="4665" ht="14.25" customHeight="1">
      <c r="A4665" s="100">
        <v>7292.0</v>
      </c>
      <c r="B4665" s="100" t="s">
        <v>44098</v>
      </c>
      <c r="C4665" s="100" t="s">
        <v>35782</v>
      </c>
      <c r="D4665" s="100" t="s">
        <v>35737</v>
      </c>
      <c r="E4665" s="103" t="s">
        <v>36230</v>
      </c>
    </row>
    <row r="4666" ht="14.25" customHeight="1">
      <c r="A4666" s="100">
        <v>7293.0</v>
      </c>
      <c r="B4666" s="100" t="s">
        <v>44099</v>
      </c>
      <c r="C4666" s="100" t="s">
        <v>35782</v>
      </c>
      <c r="D4666" s="100" t="s">
        <v>35741</v>
      </c>
      <c r="E4666" s="103" t="s">
        <v>44100</v>
      </c>
    </row>
    <row r="4667" ht="14.25" customHeight="1">
      <c r="A4667" s="100">
        <v>7306.0</v>
      </c>
      <c r="B4667" s="100" t="s">
        <v>44101</v>
      </c>
      <c r="C4667" s="100" t="s">
        <v>35782</v>
      </c>
      <c r="D4667" s="100" t="s">
        <v>35741</v>
      </c>
      <c r="E4667" s="103" t="s">
        <v>39191</v>
      </c>
    </row>
    <row r="4668" ht="14.25" customHeight="1">
      <c r="A4668" s="100">
        <v>7288.0</v>
      </c>
      <c r="B4668" s="100" t="s">
        <v>44102</v>
      </c>
      <c r="C4668" s="100" t="s">
        <v>35782</v>
      </c>
      <c r="D4668" s="100" t="s">
        <v>35741</v>
      </c>
      <c r="E4668" s="103" t="s">
        <v>37899</v>
      </c>
    </row>
    <row r="4669" ht="14.25" customHeight="1">
      <c r="A4669" s="100">
        <v>43625.0</v>
      </c>
      <c r="B4669" s="100" t="s">
        <v>44103</v>
      </c>
      <c r="C4669" s="100" t="s">
        <v>35782</v>
      </c>
      <c r="D4669" s="100" t="s">
        <v>35741</v>
      </c>
      <c r="E4669" s="103" t="s">
        <v>44104</v>
      </c>
    </row>
    <row r="4670" ht="14.25" customHeight="1">
      <c r="A4670" s="100">
        <v>43647.0</v>
      </c>
      <c r="B4670" s="100" t="s">
        <v>44105</v>
      </c>
      <c r="C4670" s="100" t="s">
        <v>35782</v>
      </c>
      <c r="D4670" s="100" t="s">
        <v>35741</v>
      </c>
      <c r="E4670" s="103" t="s">
        <v>44106</v>
      </c>
    </row>
    <row r="4671" ht="14.25" customHeight="1">
      <c r="A4671" s="100">
        <v>43648.0</v>
      </c>
      <c r="B4671" s="100" t="s">
        <v>44107</v>
      </c>
      <c r="C4671" s="100" t="s">
        <v>35782</v>
      </c>
      <c r="D4671" s="100" t="s">
        <v>35741</v>
      </c>
      <c r="E4671" s="103" t="s">
        <v>44108</v>
      </c>
    </row>
    <row r="4672" ht="14.25" customHeight="1">
      <c r="A4672" s="100">
        <v>35693.0</v>
      </c>
      <c r="B4672" s="100" t="s">
        <v>44109</v>
      </c>
      <c r="C4672" s="100" t="s">
        <v>35782</v>
      </c>
      <c r="D4672" s="100" t="s">
        <v>35741</v>
      </c>
      <c r="E4672" s="103" t="s">
        <v>44110</v>
      </c>
    </row>
    <row r="4673" ht="14.25" customHeight="1">
      <c r="A4673" s="100">
        <v>35692.0</v>
      </c>
      <c r="B4673" s="100" t="s">
        <v>44111</v>
      </c>
      <c r="C4673" s="100" t="s">
        <v>35782</v>
      </c>
      <c r="D4673" s="100" t="s">
        <v>35741</v>
      </c>
      <c r="E4673" s="103" t="s">
        <v>43224</v>
      </c>
    </row>
    <row r="4674" ht="14.25" customHeight="1">
      <c r="A4674" s="100">
        <v>7342.0</v>
      </c>
      <c r="B4674" s="100" t="s">
        <v>44112</v>
      </c>
      <c r="C4674" s="100" t="s">
        <v>35889</v>
      </c>
      <c r="D4674" s="100" t="s">
        <v>35741</v>
      </c>
      <c r="E4674" s="103" t="s">
        <v>44113</v>
      </c>
    </row>
    <row r="4675" ht="14.25" customHeight="1">
      <c r="A4675" s="100">
        <v>39574.0</v>
      </c>
      <c r="B4675" s="100" t="s">
        <v>44114</v>
      </c>
      <c r="C4675" s="100" t="s">
        <v>35740</v>
      </c>
      <c r="D4675" s="100" t="s">
        <v>35741</v>
      </c>
      <c r="E4675" s="103" t="s">
        <v>40674</v>
      </c>
    </row>
    <row r="4676" ht="14.25" customHeight="1">
      <c r="A4676" s="100">
        <v>11060.0</v>
      </c>
      <c r="B4676" s="100" t="s">
        <v>44115</v>
      </c>
      <c r="C4676" s="100" t="s">
        <v>35740</v>
      </c>
      <c r="D4676" s="100" t="s">
        <v>35741</v>
      </c>
      <c r="E4676" s="103" t="s">
        <v>44116</v>
      </c>
    </row>
    <row r="4677" ht="14.25" customHeight="1">
      <c r="A4677" s="100">
        <v>37401.0</v>
      </c>
      <c r="B4677" s="100" t="s">
        <v>44117</v>
      </c>
      <c r="C4677" s="100" t="s">
        <v>35740</v>
      </c>
      <c r="D4677" s="100" t="s">
        <v>35741</v>
      </c>
      <c r="E4677" s="103" t="s">
        <v>42025</v>
      </c>
    </row>
    <row r="4678" ht="14.25" customHeight="1">
      <c r="A4678" s="100">
        <v>7525.0</v>
      </c>
      <c r="B4678" s="100" t="s">
        <v>44118</v>
      </c>
      <c r="C4678" s="100" t="s">
        <v>35740</v>
      </c>
      <c r="D4678" s="100" t="s">
        <v>35741</v>
      </c>
      <c r="E4678" s="103" t="s">
        <v>44119</v>
      </c>
    </row>
    <row r="4679" ht="14.25" customHeight="1">
      <c r="A4679" s="100">
        <v>7524.0</v>
      </c>
      <c r="B4679" s="100" t="s">
        <v>44120</v>
      </c>
      <c r="C4679" s="100" t="s">
        <v>35740</v>
      </c>
      <c r="D4679" s="100" t="s">
        <v>35741</v>
      </c>
      <c r="E4679" s="103" t="s">
        <v>44121</v>
      </c>
    </row>
    <row r="4680" ht="14.25" customHeight="1">
      <c r="A4680" s="100">
        <v>38105.0</v>
      </c>
      <c r="B4680" s="100" t="s">
        <v>44122</v>
      </c>
      <c r="C4680" s="100" t="s">
        <v>35740</v>
      </c>
      <c r="D4680" s="100" t="s">
        <v>35741</v>
      </c>
      <c r="E4680" s="103" t="s">
        <v>44123</v>
      </c>
    </row>
    <row r="4681" ht="14.25" customHeight="1">
      <c r="A4681" s="100">
        <v>38084.0</v>
      </c>
      <c r="B4681" s="100" t="s">
        <v>44124</v>
      </c>
      <c r="C4681" s="100" t="s">
        <v>35740</v>
      </c>
      <c r="D4681" s="100" t="s">
        <v>35741</v>
      </c>
      <c r="E4681" s="103" t="s">
        <v>41287</v>
      </c>
    </row>
    <row r="4682" ht="14.25" customHeight="1">
      <c r="A4682" s="100">
        <v>38103.0</v>
      </c>
      <c r="B4682" s="100" t="s">
        <v>44125</v>
      </c>
      <c r="C4682" s="100" t="s">
        <v>35740</v>
      </c>
      <c r="D4682" s="100" t="s">
        <v>35741</v>
      </c>
      <c r="E4682" s="103" t="s">
        <v>44126</v>
      </c>
    </row>
    <row r="4683" ht="14.25" customHeight="1">
      <c r="A4683" s="100">
        <v>38082.0</v>
      </c>
      <c r="B4683" s="100" t="s">
        <v>44127</v>
      </c>
      <c r="C4683" s="100" t="s">
        <v>35740</v>
      </c>
      <c r="D4683" s="100" t="s">
        <v>35741</v>
      </c>
      <c r="E4683" s="103" t="s">
        <v>37480</v>
      </c>
    </row>
    <row r="4684" ht="14.25" customHeight="1">
      <c r="A4684" s="100">
        <v>38104.0</v>
      </c>
      <c r="B4684" s="100" t="s">
        <v>44128</v>
      </c>
      <c r="C4684" s="100" t="s">
        <v>35740</v>
      </c>
      <c r="D4684" s="100" t="s">
        <v>35741</v>
      </c>
      <c r="E4684" s="103" t="s">
        <v>44129</v>
      </c>
    </row>
    <row r="4685" ht="14.25" customHeight="1">
      <c r="A4685" s="100">
        <v>38083.0</v>
      </c>
      <c r="B4685" s="100" t="s">
        <v>44130</v>
      </c>
      <c r="C4685" s="100" t="s">
        <v>35740</v>
      </c>
      <c r="D4685" s="100" t="s">
        <v>35741</v>
      </c>
      <c r="E4685" s="103" t="s">
        <v>44131</v>
      </c>
    </row>
    <row r="4686" ht="14.25" customHeight="1">
      <c r="A4686" s="100">
        <v>38101.0</v>
      </c>
      <c r="B4686" s="100" t="s">
        <v>44132</v>
      </c>
      <c r="C4686" s="100" t="s">
        <v>35740</v>
      </c>
      <c r="D4686" s="100" t="s">
        <v>35741</v>
      </c>
      <c r="E4686" s="103" t="s">
        <v>39962</v>
      </c>
    </row>
    <row r="4687" ht="14.25" customHeight="1">
      <c r="A4687" s="100">
        <v>7528.0</v>
      </c>
      <c r="B4687" s="100" t="s">
        <v>44133</v>
      </c>
      <c r="C4687" s="100" t="s">
        <v>35740</v>
      </c>
      <c r="D4687" s="100" t="s">
        <v>35737</v>
      </c>
      <c r="E4687" s="103" t="s">
        <v>44134</v>
      </c>
    </row>
    <row r="4688" ht="14.25" customHeight="1">
      <c r="A4688" s="100">
        <v>12147.0</v>
      </c>
      <c r="B4688" s="100" t="s">
        <v>44135</v>
      </c>
      <c r="C4688" s="100" t="s">
        <v>35740</v>
      </c>
      <c r="D4688" s="100" t="s">
        <v>35741</v>
      </c>
      <c r="E4688" s="103" t="s">
        <v>44136</v>
      </c>
    </row>
    <row r="4689" ht="14.25" customHeight="1">
      <c r="A4689" s="100">
        <v>38075.0</v>
      </c>
      <c r="B4689" s="100" t="s">
        <v>44137</v>
      </c>
      <c r="C4689" s="100" t="s">
        <v>35740</v>
      </c>
      <c r="D4689" s="100" t="s">
        <v>35741</v>
      </c>
      <c r="E4689" s="103" t="s">
        <v>44138</v>
      </c>
    </row>
    <row r="4690" ht="14.25" customHeight="1">
      <c r="A4690" s="100">
        <v>38102.0</v>
      </c>
      <c r="B4690" s="100" t="s">
        <v>44139</v>
      </c>
      <c r="C4690" s="100" t="s">
        <v>35740</v>
      </c>
      <c r="D4690" s="100" t="s">
        <v>35741</v>
      </c>
      <c r="E4690" s="103" t="s">
        <v>36240</v>
      </c>
    </row>
    <row r="4691" ht="14.25" customHeight="1">
      <c r="A4691" s="100">
        <v>38076.0</v>
      </c>
      <c r="B4691" s="100" t="s">
        <v>44140</v>
      </c>
      <c r="C4691" s="100" t="s">
        <v>35740</v>
      </c>
      <c r="D4691" s="100" t="s">
        <v>35741</v>
      </c>
      <c r="E4691" s="103" t="s">
        <v>41214</v>
      </c>
    </row>
    <row r="4692" ht="14.25" customHeight="1">
      <c r="A4692" s="100">
        <v>7592.0</v>
      </c>
      <c r="B4692" s="100" t="s">
        <v>44141</v>
      </c>
      <c r="C4692" s="100" t="s">
        <v>36117</v>
      </c>
      <c r="D4692" s="100" t="s">
        <v>35737</v>
      </c>
      <c r="E4692" s="103" t="s">
        <v>44142</v>
      </c>
    </row>
    <row r="4693" ht="14.25" customHeight="1">
      <c r="A4693" s="100">
        <v>40820.0</v>
      </c>
      <c r="B4693" s="100" t="s">
        <v>44143</v>
      </c>
      <c r="C4693" s="100" t="s">
        <v>36120</v>
      </c>
      <c r="D4693" s="100" t="s">
        <v>35741</v>
      </c>
      <c r="E4693" s="103" t="s">
        <v>44144</v>
      </c>
    </row>
    <row r="4694" ht="14.25" customHeight="1">
      <c r="A4694" s="100">
        <v>11762.0</v>
      </c>
      <c r="B4694" s="100" t="s">
        <v>44145</v>
      </c>
      <c r="C4694" s="100" t="s">
        <v>35740</v>
      </c>
      <c r="D4694" s="100" t="s">
        <v>35741</v>
      </c>
      <c r="E4694" s="103" t="s">
        <v>44146</v>
      </c>
    </row>
    <row r="4695" ht="14.25" customHeight="1">
      <c r="A4695" s="100">
        <v>13418.0</v>
      </c>
      <c r="B4695" s="100" t="s">
        <v>44147</v>
      </c>
      <c r="C4695" s="100" t="s">
        <v>35740</v>
      </c>
      <c r="D4695" s="100" t="s">
        <v>35741</v>
      </c>
      <c r="E4695" s="103" t="s">
        <v>40704</v>
      </c>
    </row>
    <row r="4696" ht="14.25" customHeight="1">
      <c r="A4696" s="100">
        <v>13984.0</v>
      </c>
      <c r="B4696" s="100" t="s">
        <v>44148</v>
      </c>
      <c r="C4696" s="100" t="s">
        <v>35740</v>
      </c>
      <c r="D4696" s="100" t="s">
        <v>35741</v>
      </c>
      <c r="E4696" s="103" t="s">
        <v>44149</v>
      </c>
    </row>
    <row r="4697" ht="14.25" customHeight="1">
      <c r="A4697" s="100">
        <v>11772.0</v>
      </c>
      <c r="B4697" s="100" t="s">
        <v>44150</v>
      </c>
      <c r="C4697" s="100" t="s">
        <v>35740</v>
      </c>
      <c r="D4697" s="100" t="s">
        <v>35741</v>
      </c>
      <c r="E4697" s="103" t="s">
        <v>44151</v>
      </c>
    </row>
    <row r="4698" ht="14.25" customHeight="1">
      <c r="A4698" s="100">
        <v>36795.0</v>
      </c>
      <c r="B4698" s="100" t="s">
        <v>44152</v>
      </c>
      <c r="C4698" s="100" t="s">
        <v>35740</v>
      </c>
      <c r="D4698" s="100" t="s">
        <v>35741</v>
      </c>
      <c r="E4698" s="103" t="s">
        <v>44153</v>
      </c>
    </row>
    <row r="4699" ht="14.25" customHeight="1">
      <c r="A4699" s="100">
        <v>36796.0</v>
      </c>
      <c r="B4699" s="100" t="s">
        <v>44154</v>
      </c>
      <c r="C4699" s="100" t="s">
        <v>35740</v>
      </c>
      <c r="D4699" s="100" t="s">
        <v>35741</v>
      </c>
      <c r="E4699" s="103" t="s">
        <v>44155</v>
      </c>
    </row>
    <row r="4700" ht="14.25" customHeight="1">
      <c r="A4700" s="100">
        <v>36791.0</v>
      </c>
      <c r="B4700" s="100" t="s">
        <v>44156</v>
      </c>
      <c r="C4700" s="100" t="s">
        <v>35740</v>
      </c>
      <c r="D4700" s="100" t="s">
        <v>35741</v>
      </c>
      <c r="E4700" s="103" t="s">
        <v>44157</v>
      </c>
    </row>
    <row r="4701" ht="14.25" customHeight="1">
      <c r="A4701" s="100">
        <v>13415.0</v>
      </c>
      <c r="B4701" s="100" t="s">
        <v>44158</v>
      </c>
      <c r="C4701" s="100" t="s">
        <v>35740</v>
      </c>
      <c r="D4701" s="100" t="s">
        <v>35737</v>
      </c>
      <c r="E4701" s="103" t="s">
        <v>42133</v>
      </c>
    </row>
    <row r="4702" ht="14.25" customHeight="1">
      <c r="A4702" s="100">
        <v>36792.0</v>
      </c>
      <c r="B4702" s="100" t="s">
        <v>44159</v>
      </c>
      <c r="C4702" s="100" t="s">
        <v>35740</v>
      </c>
      <c r="D4702" s="100" t="s">
        <v>35741</v>
      </c>
      <c r="E4702" s="103" t="s">
        <v>38917</v>
      </c>
    </row>
    <row r="4703" ht="14.25" customHeight="1">
      <c r="A4703" s="100">
        <v>11773.0</v>
      </c>
      <c r="B4703" s="100" t="s">
        <v>44160</v>
      </c>
      <c r="C4703" s="100" t="s">
        <v>35740</v>
      </c>
      <c r="D4703" s="100" t="s">
        <v>35741</v>
      </c>
      <c r="E4703" s="103" t="s">
        <v>38694</v>
      </c>
    </row>
    <row r="4704" ht="14.25" customHeight="1">
      <c r="A4704" s="100">
        <v>11775.0</v>
      </c>
      <c r="B4704" s="100" t="s">
        <v>44161</v>
      </c>
      <c r="C4704" s="100" t="s">
        <v>35740</v>
      </c>
      <c r="D4704" s="100" t="s">
        <v>35741</v>
      </c>
      <c r="E4704" s="103" t="s">
        <v>44162</v>
      </c>
    </row>
    <row r="4705" ht="14.25" customHeight="1">
      <c r="A4705" s="100">
        <v>13983.0</v>
      </c>
      <c r="B4705" s="100" t="s">
        <v>44163</v>
      </c>
      <c r="C4705" s="100" t="s">
        <v>35740</v>
      </c>
      <c r="D4705" s="100" t="s">
        <v>35741</v>
      </c>
      <c r="E4705" s="103" t="s">
        <v>44164</v>
      </c>
    </row>
    <row r="4706" ht="14.25" customHeight="1">
      <c r="A4706" s="100">
        <v>13416.0</v>
      </c>
      <c r="B4706" s="100" t="s">
        <v>44165</v>
      </c>
      <c r="C4706" s="100" t="s">
        <v>35740</v>
      </c>
      <c r="D4706" s="100" t="s">
        <v>35741</v>
      </c>
      <c r="E4706" s="103" t="s">
        <v>44166</v>
      </c>
    </row>
    <row r="4707" ht="14.25" customHeight="1">
      <c r="A4707" s="100">
        <v>13417.0</v>
      </c>
      <c r="B4707" s="100" t="s">
        <v>44167</v>
      </c>
      <c r="C4707" s="100" t="s">
        <v>35740</v>
      </c>
      <c r="D4707" s="100" t="s">
        <v>35741</v>
      </c>
      <c r="E4707" s="103" t="s">
        <v>42480</v>
      </c>
    </row>
    <row r="4708" ht="14.25" customHeight="1">
      <c r="A4708" s="100">
        <v>7604.0</v>
      </c>
      <c r="B4708" s="100" t="s">
        <v>44168</v>
      </c>
      <c r="C4708" s="100" t="s">
        <v>35740</v>
      </c>
      <c r="D4708" s="100" t="s">
        <v>35741</v>
      </c>
      <c r="E4708" s="103" t="s">
        <v>44169</v>
      </c>
    </row>
    <row r="4709" ht="14.25" customHeight="1">
      <c r="A4709" s="100">
        <v>11763.0</v>
      </c>
      <c r="B4709" s="100" t="s">
        <v>44170</v>
      </c>
      <c r="C4709" s="100" t="s">
        <v>35740</v>
      </c>
      <c r="D4709" s="100" t="s">
        <v>35741</v>
      </c>
      <c r="E4709" s="103" t="s">
        <v>44171</v>
      </c>
    </row>
    <row r="4710" ht="14.25" customHeight="1">
      <c r="A4710" s="100">
        <v>11764.0</v>
      </c>
      <c r="B4710" s="100" t="s">
        <v>44172</v>
      </c>
      <c r="C4710" s="100" t="s">
        <v>35740</v>
      </c>
      <c r="D4710" s="100" t="s">
        <v>35741</v>
      </c>
      <c r="E4710" s="103" t="s">
        <v>44173</v>
      </c>
    </row>
    <row r="4711" ht="14.25" customHeight="1">
      <c r="A4711" s="100">
        <v>11829.0</v>
      </c>
      <c r="B4711" s="100" t="s">
        <v>44174</v>
      </c>
      <c r="C4711" s="100" t="s">
        <v>35740</v>
      </c>
      <c r="D4711" s="100" t="s">
        <v>35741</v>
      </c>
      <c r="E4711" s="103" t="s">
        <v>44175</v>
      </c>
    </row>
    <row r="4712" ht="14.25" customHeight="1">
      <c r="A4712" s="100">
        <v>11825.0</v>
      </c>
      <c r="B4712" s="100" t="s">
        <v>44176</v>
      </c>
      <c r="C4712" s="100" t="s">
        <v>35740</v>
      </c>
      <c r="D4712" s="100" t="s">
        <v>35741</v>
      </c>
      <c r="E4712" s="103" t="s">
        <v>44177</v>
      </c>
    </row>
    <row r="4713" ht="14.25" customHeight="1">
      <c r="A4713" s="100">
        <v>11767.0</v>
      </c>
      <c r="B4713" s="100" t="s">
        <v>44178</v>
      </c>
      <c r="C4713" s="100" t="s">
        <v>35740</v>
      </c>
      <c r="D4713" s="100" t="s">
        <v>35741</v>
      </c>
      <c r="E4713" s="103" t="s">
        <v>44179</v>
      </c>
    </row>
    <row r="4714" ht="14.25" customHeight="1">
      <c r="A4714" s="100">
        <v>11830.0</v>
      </c>
      <c r="B4714" s="100" t="s">
        <v>44180</v>
      </c>
      <c r="C4714" s="100" t="s">
        <v>35740</v>
      </c>
      <c r="D4714" s="100" t="s">
        <v>35741</v>
      </c>
      <c r="E4714" s="103" t="s">
        <v>44181</v>
      </c>
    </row>
    <row r="4715" ht="14.25" customHeight="1">
      <c r="A4715" s="100">
        <v>11766.0</v>
      </c>
      <c r="B4715" s="100" t="s">
        <v>44182</v>
      </c>
      <c r="C4715" s="100" t="s">
        <v>35740</v>
      </c>
      <c r="D4715" s="100" t="s">
        <v>35741</v>
      </c>
      <c r="E4715" s="103" t="s">
        <v>44183</v>
      </c>
    </row>
    <row r="4716" ht="14.25" customHeight="1">
      <c r="A4716" s="100">
        <v>11765.0</v>
      </c>
      <c r="B4716" s="100" t="s">
        <v>44184</v>
      </c>
      <c r="C4716" s="100" t="s">
        <v>35740</v>
      </c>
      <c r="D4716" s="100" t="s">
        <v>35741</v>
      </c>
      <c r="E4716" s="103" t="s">
        <v>44185</v>
      </c>
    </row>
    <row r="4717" ht="14.25" customHeight="1">
      <c r="A4717" s="100">
        <v>11824.0</v>
      </c>
      <c r="B4717" s="100" t="s">
        <v>44186</v>
      </c>
      <c r="C4717" s="100" t="s">
        <v>35740</v>
      </c>
      <c r="D4717" s="100" t="s">
        <v>35741</v>
      </c>
      <c r="E4717" s="103" t="s">
        <v>44187</v>
      </c>
    </row>
    <row r="4718" ht="14.25" customHeight="1">
      <c r="A4718" s="100">
        <v>11777.0</v>
      </c>
      <c r="B4718" s="100" t="s">
        <v>44188</v>
      </c>
      <c r="C4718" s="100" t="s">
        <v>35740</v>
      </c>
      <c r="D4718" s="100" t="s">
        <v>35741</v>
      </c>
      <c r="E4718" s="103" t="s">
        <v>44189</v>
      </c>
    </row>
    <row r="4719" ht="14.25" customHeight="1">
      <c r="A4719" s="100">
        <v>7602.0</v>
      </c>
      <c r="B4719" s="100" t="s">
        <v>44190</v>
      </c>
      <c r="C4719" s="100" t="s">
        <v>35740</v>
      </c>
      <c r="D4719" s="100" t="s">
        <v>35741</v>
      </c>
      <c r="E4719" s="103" t="s">
        <v>40362</v>
      </c>
    </row>
    <row r="4720" ht="14.25" customHeight="1">
      <c r="A4720" s="100">
        <v>7603.0</v>
      </c>
      <c r="B4720" s="100" t="s">
        <v>44191</v>
      </c>
      <c r="C4720" s="100" t="s">
        <v>35740</v>
      </c>
      <c r="D4720" s="100" t="s">
        <v>35741</v>
      </c>
      <c r="E4720" s="103" t="s">
        <v>42725</v>
      </c>
    </row>
    <row r="4721" ht="14.25" customHeight="1">
      <c r="A4721" s="100">
        <v>11826.0</v>
      </c>
      <c r="B4721" s="100" t="s">
        <v>44192</v>
      </c>
      <c r="C4721" s="100" t="s">
        <v>35740</v>
      </c>
      <c r="D4721" s="100" t="s">
        <v>35741</v>
      </c>
      <c r="E4721" s="103" t="s">
        <v>44193</v>
      </c>
    </row>
    <row r="4722" ht="14.25" customHeight="1">
      <c r="A4722" s="100">
        <v>7606.0</v>
      </c>
      <c r="B4722" s="100" t="s">
        <v>44194</v>
      </c>
      <c r="C4722" s="100" t="s">
        <v>35740</v>
      </c>
      <c r="D4722" s="100" t="s">
        <v>35741</v>
      </c>
      <c r="E4722" s="103" t="s">
        <v>44195</v>
      </c>
    </row>
    <row r="4723" ht="14.25" customHeight="1">
      <c r="A4723" s="100">
        <v>40329.0</v>
      </c>
      <c r="B4723" s="100" t="s">
        <v>44196</v>
      </c>
      <c r="C4723" s="100" t="s">
        <v>35740</v>
      </c>
      <c r="D4723" s="100" t="s">
        <v>35737</v>
      </c>
      <c r="E4723" s="103" t="s">
        <v>44197</v>
      </c>
    </row>
    <row r="4724" ht="14.25" customHeight="1">
      <c r="A4724" s="100">
        <v>11823.0</v>
      </c>
      <c r="B4724" s="100" t="s">
        <v>44198</v>
      </c>
      <c r="C4724" s="100" t="s">
        <v>35740</v>
      </c>
      <c r="D4724" s="100" t="s">
        <v>35741</v>
      </c>
      <c r="E4724" s="103" t="s">
        <v>42325</v>
      </c>
    </row>
    <row r="4725" ht="14.25" customHeight="1">
      <c r="A4725" s="100">
        <v>11822.0</v>
      </c>
      <c r="B4725" s="100" t="s">
        <v>44199</v>
      </c>
      <c r="C4725" s="100" t="s">
        <v>35740</v>
      </c>
      <c r="D4725" s="100" t="s">
        <v>35741</v>
      </c>
      <c r="E4725" s="103" t="s">
        <v>44200</v>
      </c>
    </row>
    <row r="4726" ht="14.25" customHeight="1">
      <c r="A4726" s="100">
        <v>11831.0</v>
      </c>
      <c r="B4726" s="100" t="s">
        <v>44201</v>
      </c>
      <c r="C4726" s="100" t="s">
        <v>35740</v>
      </c>
      <c r="D4726" s="100" t="s">
        <v>35741</v>
      </c>
      <c r="E4726" s="103" t="s">
        <v>40354</v>
      </c>
    </row>
    <row r="4727" ht="14.25" customHeight="1">
      <c r="A4727" s="100">
        <v>7613.0</v>
      </c>
      <c r="B4727" s="100" t="s">
        <v>44202</v>
      </c>
      <c r="C4727" s="100" t="s">
        <v>35740</v>
      </c>
      <c r="D4727" s="100" t="s">
        <v>35767</v>
      </c>
      <c r="E4727" s="103" t="s">
        <v>44203</v>
      </c>
    </row>
    <row r="4728" ht="14.25" customHeight="1">
      <c r="A4728" s="100">
        <v>7619.0</v>
      </c>
      <c r="B4728" s="100" t="s">
        <v>44204</v>
      </c>
      <c r="C4728" s="100" t="s">
        <v>35740</v>
      </c>
      <c r="D4728" s="100" t="s">
        <v>35767</v>
      </c>
      <c r="E4728" s="103" t="s">
        <v>44205</v>
      </c>
    </row>
    <row r="4729" ht="14.25" customHeight="1">
      <c r="A4729" s="100">
        <v>12076.0</v>
      </c>
      <c r="B4729" s="100" t="s">
        <v>44206</v>
      </c>
      <c r="C4729" s="100" t="s">
        <v>35740</v>
      </c>
      <c r="D4729" s="100" t="s">
        <v>35767</v>
      </c>
      <c r="E4729" s="103" t="s">
        <v>44207</v>
      </c>
    </row>
    <row r="4730" ht="14.25" customHeight="1">
      <c r="A4730" s="100">
        <v>7614.0</v>
      </c>
      <c r="B4730" s="100" t="s">
        <v>44208</v>
      </c>
      <c r="C4730" s="100" t="s">
        <v>35740</v>
      </c>
      <c r="D4730" s="100" t="s">
        <v>35767</v>
      </c>
      <c r="E4730" s="103" t="s">
        <v>44209</v>
      </c>
    </row>
    <row r="4731" ht="14.25" customHeight="1">
      <c r="A4731" s="100">
        <v>7618.0</v>
      </c>
      <c r="B4731" s="100" t="s">
        <v>44210</v>
      </c>
      <c r="C4731" s="100" t="s">
        <v>35740</v>
      </c>
      <c r="D4731" s="100" t="s">
        <v>35767</v>
      </c>
      <c r="E4731" s="103" t="s">
        <v>44211</v>
      </c>
    </row>
    <row r="4732" ht="14.25" customHeight="1">
      <c r="A4732" s="100">
        <v>7620.0</v>
      </c>
      <c r="B4732" s="100" t="s">
        <v>44212</v>
      </c>
      <c r="C4732" s="100" t="s">
        <v>35740</v>
      </c>
      <c r="D4732" s="100" t="s">
        <v>35767</v>
      </c>
      <c r="E4732" s="103" t="s">
        <v>44213</v>
      </c>
    </row>
    <row r="4733" ht="14.25" customHeight="1">
      <c r="A4733" s="100">
        <v>7610.0</v>
      </c>
      <c r="B4733" s="100" t="s">
        <v>44214</v>
      </c>
      <c r="C4733" s="100" t="s">
        <v>35740</v>
      </c>
      <c r="D4733" s="100" t="s">
        <v>35767</v>
      </c>
      <c r="E4733" s="103" t="s">
        <v>44215</v>
      </c>
    </row>
    <row r="4734" ht="14.25" customHeight="1">
      <c r="A4734" s="100">
        <v>7615.0</v>
      </c>
      <c r="B4734" s="100" t="s">
        <v>44216</v>
      </c>
      <c r="C4734" s="100" t="s">
        <v>35740</v>
      </c>
      <c r="D4734" s="100" t="s">
        <v>35767</v>
      </c>
      <c r="E4734" s="103" t="s">
        <v>44217</v>
      </c>
    </row>
    <row r="4735" ht="14.25" customHeight="1">
      <c r="A4735" s="100">
        <v>7617.0</v>
      </c>
      <c r="B4735" s="100" t="s">
        <v>44218</v>
      </c>
      <c r="C4735" s="100" t="s">
        <v>35740</v>
      </c>
      <c r="D4735" s="100" t="s">
        <v>35767</v>
      </c>
      <c r="E4735" s="103" t="s">
        <v>44219</v>
      </c>
    </row>
    <row r="4736" ht="14.25" customHeight="1">
      <c r="A4736" s="100">
        <v>7616.0</v>
      </c>
      <c r="B4736" s="100" t="s">
        <v>44220</v>
      </c>
      <c r="C4736" s="100" t="s">
        <v>35740</v>
      </c>
      <c r="D4736" s="100" t="s">
        <v>35767</v>
      </c>
      <c r="E4736" s="103" t="s">
        <v>44221</v>
      </c>
    </row>
    <row r="4737" ht="14.25" customHeight="1">
      <c r="A4737" s="100">
        <v>7611.0</v>
      </c>
      <c r="B4737" s="100" t="s">
        <v>44222</v>
      </c>
      <c r="C4737" s="100" t="s">
        <v>35740</v>
      </c>
      <c r="D4737" s="100" t="s">
        <v>35767</v>
      </c>
      <c r="E4737" s="103" t="s">
        <v>44223</v>
      </c>
    </row>
    <row r="4738" ht="14.25" customHeight="1">
      <c r="A4738" s="100">
        <v>7612.0</v>
      </c>
      <c r="B4738" s="100" t="s">
        <v>44224</v>
      </c>
      <c r="C4738" s="100" t="s">
        <v>35740</v>
      </c>
      <c r="D4738" s="100" t="s">
        <v>35767</v>
      </c>
      <c r="E4738" s="103" t="s">
        <v>44225</v>
      </c>
    </row>
    <row r="4739" ht="14.25" customHeight="1">
      <c r="A4739" s="100">
        <v>37371.0</v>
      </c>
      <c r="B4739" s="100" t="s">
        <v>44226</v>
      </c>
      <c r="C4739" s="100" t="s">
        <v>36117</v>
      </c>
      <c r="D4739" s="100" t="s">
        <v>35737</v>
      </c>
      <c r="E4739" s="103" t="s">
        <v>37580</v>
      </c>
    </row>
    <row r="4740" ht="14.25" customHeight="1">
      <c r="A4740" s="100">
        <v>40861.0</v>
      </c>
      <c r="B4740" s="100" t="s">
        <v>44227</v>
      </c>
      <c r="C4740" s="100" t="s">
        <v>36120</v>
      </c>
      <c r="D4740" s="100" t="s">
        <v>35737</v>
      </c>
      <c r="E4740" s="103" t="s">
        <v>44228</v>
      </c>
    </row>
    <row r="4741" ht="14.25" customHeight="1">
      <c r="A4741" s="100">
        <v>36510.0</v>
      </c>
      <c r="B4741" s="100" t="s">
        <v>44229</v>
      </c>
      <c r="C4741" s="100" t="s">
        <v>35740</v>
      </c>
      <c r="D4741" s="100" t="s">
        <v>35741</v>
      </c>
      <c r="E4741" s="103" t="s">
        <v>44230</v>
      </c>
    </row>
    <row r="4742" ht="14.25" customHeight="1">
      <c r="A4742" s="100">
        <v>25020.0</v>
      </c>
      <c r="B4742" s="100" t="s">
        <v>44231</v>
      </c>
      <c r="C4742" s="100" t="s">
        <v>35740</v>
      </c>
      <c r="D4742" s="100" t="s">
        <v>35741</v>
      </c>
      <c r="E4742" s="103" t="s">
        <v>44232</v>
      </c>
    </row>
    <row r="4743" ht="14.25" customHeight="1">
      <c r="A4743" s="100">
        <v>7622.0</v>
      </c>
      <c r="B4743" s="100" t="s">
        <v>44233</v>
      </c>
      <c r="C4743" s="100" t="s">
        <v>35740</v>
      </c>
      <c r="D4743" s="100" t="s">
        <v>35741</v>
      </c>
      <c r="E4743" s="103" t="s">
        <v>44234</v>
      </c>
    </row>
    <row r="4744" ht="14.25" customHeight="1">
      <c r="A4744" s="100">
        <v>7624.0</v>
      </c>
      <c r="B4744" s="100" t="s">
        <v>44235</v>
      </c>
      <c r="C4744" s="100" t="s">
        <v>35740</v>
      </c>
      <c r="D4744" s="100" t="s">
        <v>35737</v>
      </c>
      <c r="E4744" s="103" t="s">
        <v>44236</v>
      </c>
    </row>
    <row r="4745" ht="14.25" customHeight="1">
      <c r="A4745" s="100">
        <v>7625.0</v>
      </c>
      <c r="B4745" s="100" t="s">
        <v>44237</v>
      </c>
      <c r="C4745" s="100" t="s">
        <v>35740</v>
      </c>
      <c r="D4745" s="100" t="s">
        <v>35741</v>
      </c>
      <c r="E4745" s="103" t="s">
        <v>44238</v>
      </c>
    </row>
    <row r="4746" ht="14.25" customHeight="1">
      <c r="A4746" s="100">
        <v>7623.0</v>
      </c>
      <c r="B4746" s="100" t="s">
        <v>44239</v>
      </c>
      <c r="C4746" s="100" t="s">
        <v>35740</v>
      </c>
      <c r="D4746" s="100" t="s">
        <v>35741</v>
      </c>
      <c r="E4746" s="103" t="s">
        <v>44232</v>
      </c>
    </row>
    <row r="4747" ht="14.25" customHeight="1">
      <c r="A4747" s="100">
        <v>36508.0</v>
      </c>
      <c r="B4747" s="100" t="s">
        <v>44240</v>
      </c>
      <c r="C4747" s="100" t="s">
        <v>35740</v>
      </c>
      <c r="D4747" s="100" t="s">
        <v>35741</v>
      </c>
      <c r="E4747" s="103" t="s">
        <v>44241</v>
      </c>
    </row>
    <row r="4748" ht="14.25" customHeight="1">
      <c r="A4748" s="100">
        <v>36509.0</v>
      </c>
      <c r="B4748" s="100" t="s">
        <v>44242</v>
      </c>
      <c r="C4748" s="100" t="s">
        <v>35740</v>
      </c>
      <c r="D4748" s="100" t="s">
        <v>35741</v>
      </c>
      <c r="E4748" s="103" t="s">
        <v>44243</v>
      </c>
    </row>
    <row r="4749" ht="14.25" customHeight="1">
      <c r="A4749" s="100">
        <v>13238.0</v>
      </c>
      <c r="B4749" s="100" t="s">
        <v>44244</v>
      </c>
      <c r="C4749" s="100" t="s">
        <v>35740</v>
      </c>
      <c r="D4749" s="100" t="s">
        <v>35741</v>
      </c>
      <c r="E4749" s="103" t="s">
        <v>44245</v>
      </c>
    </row>
    <row r="4750" ht="14.25" customHeight="1">
      <c r="A4750" s="100">
        <v>36511.0</v>
      </c>
      <c r="B4750" s="100" t="s">
        <v>44246</v>
      </c>
      <c r="C4750" s="100" t="s">
        <v>35740</v>
      </c>
      <c r="D4750" s="100" t="s">
        <v>35741</v>
      </c>
      <c r="E4750" s="103" t="s">
        <v>44247</v>
      </c>
    </row>
    <row r="4751" ht="14.25" customHeight="1">
      <c r="A4751" s="100">
        <v>36515.0</v>
      </c>
      <c r="B4751" s="100" t="s">
        <v>44248</v>
      </c>
      <c r="C4751" s="100" t="s">
        <v>35740</v>
      </c>
      <c r="D4751" s="100" t="s">
        <v>35741</v>
      </c>
      <c r="E4751" s="103" t="s">
        <v>44249</v>
      </c>
    </row>
    <row r="4752" ht="14.25" customHeight="1">
      <c r="A4752" s="100">
        <v>10598.0</v>
      </c>
      <c r="B4752" s="100" t="s">
        <v>44250</v>
      </c>
      <c r="C4752" s="100" t="s">
        <v>35740</v>
      </c>
      <c r="D4752" s="100" t="s">
        <v>35741</v>
      </c>
      <c r="E4752" s="103" t="s">
        <v>44251</v>
      </c>
    </row>
    <row r="4753" ht="14.25" customHeight="1">
      <c r="A4753" s="100">
        <v>7640.0</v>
      </c>
      <c r="B4753" s="100" t="s">
        <v>44252</v>
      </c>
      <c r="C4753" s="100" t="s">
        <v>35740</v>
      </c>
      <c r="D4753" s="100" t="s">
        <v>35737</v>
      </c>
      <c r="E4753" s="103" t="s">
        <v>44253</v>
      </c>
    </row>
    <row r="4754" ht="14.25" customHeight="1">
      <c r="A4754" s="100">
        <v>36513.0</v>
      </c>
      <c r="B4754" s="100" t="s">
        <v>44254</v>
      </c>
      <c r="C4754" s="100" t="s">
        <v>35740</v>
      </c>
      <c r="D4754" s="100" t="s">
        <v>35741</v>
      </c>
      <c r="E4754" s="103" t="s">
        <v>44255</v>
      </c>
    </row>
    <row r="4755" ht="14.25" customHeight="1">
      <c r="A4755" s="100">
        <v>36514.0</v>
      </c>
      <c r="B4755" s="100" t="s">
        <v>44256</v>
      </c>
      <c r="C4755" s="100" t="s">
        <v>35740</v>
      </c>
      <c r="D4755" s="100" t="s">
        <v>35741</v>
      </c>
      <c r="E4755" s="103" t="s">
        <v>44257</v>
      </c>
    </row>
    <row r="4756" ht="14.25" customHeight="1">
      <c r="A4756" s="100">
        <v>11572.0</v>
      </c>
      <c r="B4756" s="100" t="s">
        <v>44258</v>
      </c>
      <c r="C4756" s="100" t="s">
        <v>35740</v>
      </c>
      <c r="D4756" s="100" t="s">
        <v>35741</v>
      </c>
      <c r="E4756" s="103" t="s">
        <v>44259</v>
      </c>
    </row>
    <row r="4757" ht="14.25" customHeight="1">
      <c r="A4757" s="100">
        <v>36149.0</v>
      </c>
      <c r="B4757" s="100" t="s">
        <v>44260</v>
      </c>
      <c r="C4757" s="100" t="s">
        <v>35740</v>
      </c>
      <c r="D4757" s="100" t="s">
        <v>35741</v>
      </c>
      <c r="E4757" s="103" t="s">
        <v>44261</v>
      </c>
    </row>
    <row r="4758" ht="14.25" customHeight="1">
      <c r="A4758" s="100">
        <v>42407.0</v>
      </c>
      <c r="B4758" s="100" t="s">
        <v>44262</v>
      </c>
      <c r="C4758" s="100" t="s">
        <v>35791</v>
      </c>
      <c r="D4758" s="100" t="s">
        <v>35741</v>
      </c>
      <c r="E4758" s="103" t="s">
        <v>41498</v>
      </c>
    </row>
    <row r="4759" ht="14.25" customHeight="1">
      <c r="A4759" s="100">
        <v>11581.0</v>
      </c>
      <c r="B4759" s="100" t="s">
        <v>44263</v>
      </c>
      <c r="C4759" s="100" t="s">
        <v>35791</v>
      </c>
      <c r="D4759" s="100" t="s">
        <v>35741</v>
      </c>
      <c r="E4759" s="103" t="s">
        <v>40590</v>
      </c>
    </row>
    <row r="4760" ht="14.25" customHeight="1">
      <c r="A4760" s="100">
        <v>43605.0</v>
      </c>
      <c r="B4760" s="100" t="s">
        <v>44264</v>
      </c>
      <c r="C4760" s="100" t="s">
        <v>35740</v>
      </c>
      <c r="D4760" s="100" t="s">
        <v>35741</v>
      </c>
      <c r="E4760" s="103" t="s">
        <v>44265</v>
      </c>
    </row>
    <row r="4761" ht="14.25" customHeight="1">
      <c r="A4761" s="100">
        <v>11580.0</v>
      </c>
      <c r="B4761" s="100" t="s">
        <v>44266</v>
      </c>
      <c r="C4761" s="100" t="s">
        <v>35791</v>
      </c>
      <c r="D4761" s="100" t="s">
        <v>35741</v>
      </c>
      <c r="E4761" s="103" t="s">
        <v>38023</v>
      </c>
    </row>
    <row r="4762" ht="14.25" customHeight="1">
      <c r="A4762" s="100">
        <v>10743.0</v>
      </c>
      <c r="B4762" s="100" t="s">
        <v>44267</v>
      </c>
      <c r="C4762" s="100" t="s">
        <v>35740</v>
      </c>
      <c r="D4762" s="100" t="s">
        <v>35767</v>
      </c>
      <c r="E4762" s="103" t="s">
        <v>44268</v>
      </c>
    </row>
    <row r="4763" ht="14.25" customHeight="1">
      <c r="A4763" s="100">
        <v>39848.0</v>
      </c>
      <c r="B4763" s="100" t="s">
        <v>44269</v>
      </c>
      <c r="C4763" s="100" t="s">
        <v>35791</v>
      </c>
      <c r="D4763" s="100" t="s">
        <v>35767</v>
      </c>
      <c r="E4763" s="103" t="s">
        <v>37686</v>
      </c>
    </row>
    <row r="4764" ht="14.25" customHeight="1">
      <c r="A4764" s="100">
        <v>20999.0</v>
      </c>
      <c r="B4764" s="100" t="s">
        <v>44270</v>
      </c>
      <c r="C4764" s="100" t="s">
        <v>35791</v>
      </c>
      <c r="D4764" s="100" t="s">
        <v>35767</v>
      </c>
      <c r="E4764" s="103" t="s">
        <v>41129</v>
      </c>
    </row>
    <row r="4765" ht="14.25" customHeight="1">
      <c r="A4765" s="100">
        <v>21001.0</v>
      </c>
      <c r="B4765" s="100" t="s">
        <v>44271</v>
      </c>
      <c r="C4765" s="100" t="s">
        <v>35791</v>
      </c>
      <c r="D4765" s="100" t="s">
        <v>35767</v>
      </c>
      <c r="E4765" s="103" t="s">
        <v>44272</v>
      </c>
    </row>
    <row r="4766" ht="14.25" customHeight="1">
      <c r="A4766" s="100">
        <v>21003.0</v>
      </c>
      <c r="B4766" s="100" t="s">
        <v>44273</v>
      </c>
      <c r="C4766" s="100" t="s">
        <v>35791</v>
      </c>
      <c r="D4766" s="100" t="s">
        <v>35767</v>
      </c>
      <c r="E4766" s="103" t="s">
        <v>44274</v>
      </c>
    </row>
    <row r="4767" ht="14.25" customHeight="1">
      <c r="A4767" s="100">
        <v>21006.0</v>
      </c>
      <c r="B4767" s="100" t="s">
        <v>44275</v>
      </c>
      <c r="C4767" s="100" t="s">
        <v>35791</v>
      </c>
      <c r="D4767" s="100" t="s">
        <v>35767</v>
      </c>
      <c r="E4767" s="103" t="s">
        <v>44276</v>
      </c>
    </row>
    <row r="4768" ht="14.25" customHeight="1">
      <c r="A4768" s="100">
        <v>21019.0</v>
      </c>
      <c r="B4768" s="100" t="s">
        <v>44277</v>
      </c>
      <c r="C4768" s="100" t="s">
        <v>35791</v>
      </c>
      <c r="D4768" s="100" t="s">
        <v>35767</v>
      </c>
      <c r="E4768" s="103" t="s">
        <v>44278</v>
      </c>
    </row>
    <row r="4769" ht="14.25" customHeight="1">
      <c r="A4769" s="100">
        <v>21021.0</v>
      </c>
      <c r="B4769" s="100" t="s">
        <v>44279</v>
      </c>
      <c r="C4769" s="100" t="s">
        <v>35791</v>
      </c>
      <c r="D4769" s="100" t="s">
        <v>35767</v>
      </c>
      <c r="E4769" s="103" t="s">
        <v>44280</v>
      </c>
    </row>
    <row r="4770" ht="14.25" customHeight="1">
      <c r="A4770" s="100">
        <v>21024.0</v>
      </c>
      <c r="B4770" s="100" t="s">
        <v>44281</v>
      </c>
      <c r="C4770" s="100" t="s">
        <v>35791</v>
      </c>
      <c r="D4770" s="100" t="s">
        <v>35767</v>
      </c>
      <c r="E4770" s="103" t="s">
        <v>44282</v>
      </c>
    </row>
    <row r="4771" ht="14.25" customHeight="1">
      <c r="A4771" s="100">
        <v>40624.0</v>
      </c>
      <c r="B4771" s="100" t="s">
        <v>44283</v>
      </c>
      <c r="C4771" s="100" t="s">
        <v>35791</v>
      </c>
      <c r="D4771" s="100" t="s">
        <v>35767</v>
      </c>
      <c r="E4771" s="103" t="s">
        <v>44284</v>
      </c>
    </row>
    <row r="4772" ht="14.25" customHeight="1">
      <c r="A4772" s="100">
        <v>42575.0</v>
      </c>
      <c r="B4772" s="100" t="s">
        <v>44285</v>
      </c>
      <c r="C4772" s="100" t="s">
        <v>35791</v>
      </c>
      <c r="D4772" s="100" t="s">
        <v>35767</v>
      </c>
      <c r="E4772" s="103" t="s">
        <v>44286</v>
      </c>
    </row>
    <row r="4773" ht="14.25" customHeight="1">
      <c r="A4773" s="100">
        <v>13127.0</v>
      </c>
      <c r="B4773" s="100" t="s">
        <v>44287</v>
      </c>
      <c r="C4773" s="100" t="s">
        <v>35791</v>
      </c>
      <c r="D4773" s="100" t="s">
        <v>35767</v>
      </c>
      <c r="E4773" s="103" t="s">
        <v>44288</v>
      </c>
    </row>
    <row r="4774" ht="14.25" customHeight="1">
      <c r="A4774" s="100">
        <v>13137.0</v>
      </c>
      <c r="B4774" s="100" t="s">
        <v>44289</v>
      </c>
      <c r="C4774" s="100" t="s">
        <v>35791</v>
      </c>
      <c r="D4774" s="100" t="s">
        <v>35767</v>
      </c>
      <c r="E4774" s="103" t="s">
        <v>44290</v>
      </c>
    </row>
    <row r="4775" ht="14.25" customHeight="1">
      <c r="A4775" s="100">
        <v>42574.0</v>
      </c>
      <c r="B4775" s="100" t="s">
        <v>44291</v>
      </c>
      <c r="C4775" s="100" t="s">
        <v>35791</v>
      </c>
      <c r="D4775" s="100" t="s">
        <v>35767</v>
      </c>
      <c r="E4775" s="103" t="s">
        <v>44292</v>
      </c>
    </row>
    <row r="4776" ht="14.25" customHeight="1">
      <c r="A4776" s="100">
        <v>20989.0</v>
      </c>
      <c r="B4776" s="100" t="s">
        <v>44293</v>
      </c>
      <c r="C4776" s="100" t="s">
        <v>35791</v>
      </c>
      <c r="D4776" s="100" t="s">
        <v>35767</v>
      </c>
      <c r="E4776" s="103" t="s">
        <v>44294</v>
      </c>
    </row>
    <row r="4777" ht="14.25" customHeight="1">
      <c r="A4777" s="100">
        <v>21147.0</v>
      </c>
      <c r="B4777" s="100" t="s">
        <v>44295</v>
      </c>
      <c r="C4777" s="100" t="s">
        <v>35791</v>
      </c>
      <c r="D4777" s="100" t="s">
        <v>35767</v>
      </c>
      <c r="E4777" s="103" t="s">
        <v>44296</v>
      </c>
    </row>
    <row r="4778" ht="14.25" customHeight="1">
      <c r="A4778" s="100">
        <v>21148.0</v>
      </c>
      <c r="B4778" s="100" t="s">
        <v>44297</v>
      </c>
      <c r="C4778" s="100" t="s">
        <v>35791</v>
      </c>
      <c r="D4778" s="100" t="s">
        <v>35767</v>
      </c>
      <c r="E4778" s="103" t="s">
        <v>44298</v>
      </c>
    </row>
    <row r="4779" ht="14.25" customHeight="1">
      <c r="A4779" s="100">
        <v>20984.0</v>
      </c>
      <c r="B4779" s="100" t="s">
        <v>44299</v>
      </c>
      <c r="C4779" s="100" t="s">
        <v>35791</v>
      </c>
      <c r="D4779" s="100" t="s">
        <v>35767</v>
      </c>
      <c r="E4779" s="103" t="s">
        <v>44300</v>
      </c>
    </row>
    <row r="4780" ht="14.25" customHeight="1">
      <c r="A4780" s="100">
        <v>13042.0</v>
      </c>
      <c r="B4780" s="100" t="s">
        <v>44301</v>
      </c>
      <c r="C4780" s="100" t="s">
        <v>35791</v>
      </c>
      <c r="D4780" s="100" t="s">
        <v>35767</v>
      </c>
      <c r="E4780" s="103" t="s">
        <v>44302</v>
      </c>
    </row>
    <row r="4781" ht="14.25" customHeight="1">
      <c r="A4781" s="100">
        <v>21150.0</v>
      </c>
      <c r="B4781" s="100" t="s">
        <v>44303</v>
      </c>
      <c r="C4781" s="100" t="s">
        <v>35791</v>
      </c>
      <c r="D4781" s="100" t="s">
        <v>35767</v>
      </c>
      <c r="E4781" s="103" t="s">
        <v>44304</v>
      </c>
    </row>
    <row r="4782" ht="14.25" customHeight="1">
      <c r="A4782" s="100">
        <v>13141.0</v>
      </c>
      <c r="B4782" s="100" t="s">
        <v>44305</v>
      </c>
      <c r="C4782" s="100" t="s">
        <v>35791</v>
      </c>
      <c r="D4782" s="100" t="s">
        <v>35767</v>
      </c>
      <c r="E4782" s="103" t="s">
        <v>44306</v>
      </c>
    </row>
    <row r="4783" ht="14.25" customHeight="1">
      <c r="A4783" s="100">
        <v>42576.0</v>
      </c>
      <c r="B4783" s="100" t="s">
        <v>44307</v>
      </c>
      <c r="C4783" s="100" t="s">
        <v>35791</v>
      </c>
      <c r="D4783" s="100" t="s">
        <v>35767</v>
      </c>
      <c r="E4783" s="103" t="s">
        <v>44308</v>
      </c>
    </row>
    <row r="4784" ht="14.25" customHeight="1">
      <c r="A4784" s="100">
        <v>21151.0</v>
      </c>
      <c r="B4784" s="100" t="s">
        <v>44309</v>
      </c>
      <c r="C4784" s="100" t="s">
        <v>35791</v>
      </c>
      <c r="D4784" s="100" t="s">
        <v>35767</v>
      </c>
      <c r="E4784" s="103" t="s">
        <v>44310</v>
      </c>
    </row>
    <row r="4785" ht="14.25" customHeight="1">
      <c r="A4785" s="100">
        <v>13142.0</v>
      </c>
      <c r="B4785" s="100" t="s">
        <v>44311</v>
      </c>
      <c r="C4785" s="100" t="s">
        <v>35791</v>
      </c>
      <c r="D4785" s="100" t="s">
        <v>35767</v>
      </c>
      <c r="E4785" s="103" t="s">
        <v>44312</v>
      </c>
    </row>
    <row r="4786" ht="14.25" customHeight="1">
      <c r="A4786" s="100">
        <v>42577.0</v>
      </c>
      <c r="B4786" s="100" t="s">
        <v>44313</v>
      </c>
      <c r="C4786" s="100" t="s">
        <v>35791</v>
      </c>
      <c r="D4786" s="100" t="s">
        <v>35767</v>
      </c>
      <c r="E4786" s="103" t="s">
        <v>44314</v>
      </c>
    </row>
    <row r="4787" ht="14.25" customHeight="1">
      <c r="A4787" s="100">
        <v>20994.0</v>
      </c>
      <c r="B4787" s="100" t="s">
        <v>44315</v>
      </c>
      <c r="C4787" s="100" t="s">
        <v>35791</v>
      </c>
      <c r="D4787" s="100" t="s">
        <v>35767</v>
      </c>
      <c r="E4787" s="103" t="s">
        <v>44316</v>
      </c>
    </row>
    <row r="4788" ht="14.25" customHeight="1">
      <c r="A4788" s="100">
        <v>7672.0</v>
      </c>
      <c r="B4788" s="100" t="s">
        <v>44317</v>
      </c>
      <c r="C4788" s="100" t="s">
        <v>35791</v>
      </c>
      <c r="D4788" s="100" t="s">
        <v>35767</v>
      </c>
      <c r="E4788" s="103" t="s">
        <v>44318</v>
      </c>
    </row>
    <row r="4789" ht="14.25" customHeight="1">
      <c r="A4789" s="100">
        <v>20995.0</v>
      </c>
      <c r="B4789" s="100" t="s">
        <v>44319</v>
      </c>
      <c r="C4789" s="100" t="s">
        <v>35791</v>
      </c>
      <c r="D4789" s="100" t="s">
        <v>35767</v>
      </c>
      <c r="E4789" s="103" t="s">
        <v>44320</v>
      </c>
    </row>
    <row r="4790" ht="14.25" customHeight="1">
      <c r="A4790" s="100">
        <v>7690.0</v>
      </c>
      <c r="B4790" s="100" t="s">
        <v>44321</v>
      </c>
      <c r="C4790" s="100" t="s">
        <v>35791</v>
      </c>
      <c r="D4790" s="100" t="s">
        <v>35767</v>
      </c>
      <c r="E4790" s="103" t="s">
        <v>44322</v>
      </c>
    </row>
    <row r="4791" ht="14.25" customHeight="1">
      <c r="A4791" s="100">
        <v>20980.0</v>
      </c>
      <c r="B4791" s="100" t="s">
        <v>44323</v>
      </c>
      <c r="C4791" s="100" t="s">
        <v>35791</v>
      </c>
      <c r="D4791" s="100" t="s">
        <v>35767</v>
      </c>
      <c r="E4791" s="103" t="s">
        <v>44324</v>
      </c>
    </row>
    <row r="4792" ht="14.25" customHeight="1">
      <c r="A4792" s="100">
        <v>7661.0</v>
      </c>
      <c r="B4792" s="100" t="s">
        <v>44325</v>
      </c>
      <c r="C4792" s="100" t="s">
        <v>35791</v>
      </c>
      <c r="D4792" s="100" t="s">
        <v>35767</v>
      </c>
      <c r="E4792" s="103" t="s">
        <v>44326</v>
      </c>
    </row>
    <row r="4793" ht="14.25" customHeight="1">
      <c r="A4793" s="100">
        <v>21016.0</v>
      </c>
      <c r="B4793" s="100" t="s">
        <v>44327</v>
      </c>
      <c r="C4793" s="100" t="s">
        <v>35791</v>
      </c>
      <c r="D4793" s="100" t="s">
        <v>35767</v>
      </c>
      <c r="E4793" s="103" t="s">
        <v>44328</v>
      </c>
    </row>
    <row r="4794" ht="14.25" customHeight="1">
      <c r="A4794" s="100">
        <v>21008.0</v>
      </c>
      <c r="B4794" s="100" t="s">
        <v>44329</v>
      </c>
      <c r="C4794" s="100" t="s">
        <v>35791</v>
      </c>
      <c r="D4794" s="100" t="s">
        <v>35767</v>
      </c>
      <c r="E4794" s="103" t="s">
        <v>44330</v>
      </c>
    </row>
    <row r="4795" ht="14.25" customHeight="1">
      <c r="A4795" s="100">
        <v>21009.0</v>
      </c>
      <c r="B4795" s="100" t="s">
        <v>44331</v>
      </c>
      <c r="C4795" s="100" t="s">
        <v>35791</v>
      </c>
      <c r="D4795" s="100" t="s">
        <v>35767</v>
      </c>
      <c r="E4795" s="103" t="s">
        <v>44332</v>
      </c>
    </row>
    <row r="4796" ht="14.25" customHeight="1">
      <c r="A4796" s="100">
        <v>21010.0</v>
      </c>
      <c r="B4796" s="100" t="s">
        <v>44333</v>
      </c>
      <c r="C4796" s="100" t="s">
        <v>35791</v>
      </c>
      <c r="D4796" s="100" t="s">
        <v>35767</v>
      </c>
      <c r="E4796" s="103" t="s">
        <v>44334</v>
      </c>
    </row>
    <row r="4797" ht="14.25" customHeight="1">
      <c r="A4797" s="100">
        <v>21011.0</v>
      </c>
      <c r="B4797" s="100" t="s">
        <v>44335</v>
      </c>
      <c r="C4797" s="100" t="s">
        <v>35791</v>
      </c>
      <c r="D4797" s="100" t="s">
        <v>35767</v>
      </c>
      <c r="E4797" s="103" t="s">
        <v>44336</v>
      </c>
    </row>
    <row r="4798" ht="14.25" customHeight="1">
      <c r="A4798" s="100">
        <v>21012.0</v>
      </c>
      <c r="B4798" s="100" t="s">
        <v>44337</v>
      </c>
      <c r="C4798" s="100" t="s">
        <v>35791</v>
      </c>
      <c r="D4798" s="100" t="s">
        <v>35767</v>
      </c>
      <c r="E4798" s="103" t="s">
        <v>44338</v>
      </c>
    </row>
    <row r="4799" ht="14.25" customHeight="1">
      <c r="A4799" s="100">
        <v>21013.0</v>
      </c>
      <c r="B4799" s="100" t="s">
        <v>44339</v>
      </c>
      <c r="C4799" s="100" t="s">
        <v>35791</v>
      </c>
      <c r="D4799" s="100" t="s">
        <v>35767</v>
      </c>
      <c r="E4799" s="103" t="s">
        <v>44340</v>
      </c>
    </row>
    <row r="4800" ht="14.25" customHeight="1">
      <c r="A4800" s="100">
        <v>21014.0</v>
      </c>
      <c r="B4800" s="100" t="s">
        <v>44341</v>
      </c>
      <c r="C4800" s="100" t="s">
        <v>35791</v>
      </c>
      <c r="D4800" s="100" t="s">
        <v>35767</v>
      </c>
      <c r="E4800" s="103" t="s">
        <v>44342</v>
      </c>
    </row>
    <row r="4801" ht="14.25" customHeight="1">
      <c r="A4801" s="100">
        <v>21015.0</v>
      </c>
      <c r="B4801" s="100" t="s">
        <v>44343</v>
      </c>
      <c r="C4801" s="100" t="s">
        <v>35791</v>
      </c>
      <c r="D4801" s="100" t="s">
        <v>35767</v>
      </c>
      <c r="E4801" s="103" t="s">
        <v>44344</v>
      </c>
    </row>
    <row r="4802" ht="14.25" customHeight="1">
      <c r="A4802" s="100">
        <v>7697.0</v>
      </c>
      <c r="B4802" s="100" t="s">
        <v>44345</v>
      </c>
      <c r="C4802" s="100" t="s">
        <v>35791</v>
      </c>
      <c r="D4802" s="100" t="s">
        <v>35767</v>
      </c>
      <c r="E4802" s="103" t="s">
        <v>44346</v>
      </c>
    </row>
    <row r="4803" ht="14.25" customHeight="1">
      <c r="A4803" s="100">
        <v>7698.0</v>
      </c>
      <c r="B4803" s="100" t="s">
        <v>44347</v>
      </c>
      <c r="C4803" s="100" t="s">
        <v>35791</v>
      </c>
      <c r="D4803" s="100" t="s">
        <v>35767</v>
      </c>
      <c r="E4803" s="103" t="s">
        <v>44348</v>
      </c>
    </row>
    <row r="4804" ht="14.25" customHeight="1">
      <c r="A4804" s="100">
        <v>7691.0</v>
      </c>
      <c r="B4804" s="100" t="s">
        <v>44349</v>
      </c>
      <c r="C4804" s="100" t="s">
        <v>35791</v>
      </c>
      <c r="D4804" s="100" t="s">
        <v>35767</v>
      </c>
      <c r="E4804" s="103" t="s">
        <v>43556</v>
      </c>
    </row>
    <row r="4805" ht="14.25" customHeight="1">
      <c r="A4805" s="100">
        <v>40626.0</v>
      </c>
      <c r="B4805" s="100" t="s">
        <v>44350</v>
      </c>
      <c r="C4805" s="100" t="s">
        <v>35791</v>
      </c>
      <c r="D4805" s="100" t="s">
        <v>35767</v>
      </c>
      <c r="E4805" s="103" t="s">
        <v>44351</v>
      </c>
    </row>
    <row r="4806" ht="14.25" customHeight="1">
      <c r="A4806" s="100">
        <v>7701.0</v>
      </c>
      <c r="B4806" s="100" t="s">
        <v>44352</v>
      </c>
      <c r="C4806" s="100" t="s">
        <v>35791</v>
      </c>
      <c r="D4806" s="100" t="s">
        <v>35767</v>
      </c>
      <c r="E4806" s="103" t="s">
        <v>44353</v>
      </c>
    </row>
    <row r="4807" ht="14.25" customHeight="1">
      <c r="A4807" s="100">
        <v>7696.0</v>
      </c>
      <c r="B4807" s="100" t="s">
        <v>44354</v>
      </c>
      <c r="C4807" s="100" t="s">
        <v>35791</v>
      </c>
      <c r="D4807" s="100" t="s">
        <v>35767</v>
      </c>
      <c r="E4807" s="103" t="s">
        <v>44355</v>
      </c>
    </row>
    <row r="4808" ht="14.25" customHeight="1">
      <c r="A4808" s="100">
        <v>7700.0</v>
      </c>
      <c r="B4808" s="100" t="s">
        <v>44356</v>
      </c>
      <c r="C4808" s="100" t="s">
        <v>35791</v>
      </c>
      <c r="D4808" s="100" t="s">
        <v>35767</v>
      </c>
      <c r="E4808" s="103" t="s">
        <v>44357</v>
      </c>
    </row>
    <row r="4809" ht="14.25" customHeight="1">
      <c r="A4809" s="100">
        <v>7694.0</v>
      </c>
      <c r="B4809" s="100" t="s">
        <v>44358</v>
      </c>
      <c r="C4809" s="100" t="s">
        <v>35791</v>
      </c>
      <c r="D4809" s="100" t="s">
        <v>35767</v>
      </c>
      <c r="E4809" s="103" t="s">
        <v>38877</v>
      </c>
    </row>
    <row r="4810" ht="14.25" customHeight="1">
      <c r="A4810" s="100">
        <v>7693.0</v>
      </c>
      <c r="B4810" s="100" t="s">
        <v>44359</v>
      </c>
      <c r="C4810" s="100" t="s">
        <v>35791</v>
      </c>
      <c r="D4810" s="100" t="s">
        <v>35767</v>
      </c>
      <c r="E4810" s="103" t="s">
        <v>44360</v>
      </c>
    </row>
    <row r="4811" ht="14.25" customHeight="1">
      <c r="A4811" s="100">
        <v>7692.0</v>
      </c>
      <c r="B4811" s="100" t="s">
        <v>44361</v>
      </c>
      <c r="C4811" s="100" t="s">
        <v>35791</v>
      </c>
      <c r="D4811" s="100" t="s">
        <v>35767</v>
      </c>
      <c r="E4811" s="103" t="s">
        <v>44362</v>
      </c>
    </row>
    <row r="4812" ht="14.25" customHeight="1">
      <c r="A4812" s="100">
        <v>7695.0</v>
      </c>
      <c r="B4812" s="100" t="s">
        <v>44363</v>
      </c>
      <c r="C4812" s="100" t="s">
        <v>35791</v>
      </c>
      <c r="D4812" s="100" t="s">
        <v>35767</v>
      </c>
      <c r="E4812" s="103" t="s">
        <v>44364</v>
      </c>
    </row>
    <row r="4813" ht="14.25" customHeight="1">
      <c r="A4813" s="100">
        <v>13356.0</v>
      </c>
      <c r="B4813" s="100" t="s">
        <v>44365</v>
      </c>
      <c r="C4813" s="100" t="s">
        <v>35791</v>
      </c>
      <c r="D4813" s="100" t="s">
        <v>35767</v>
      </c>
      <c r="E4813" s="103" t="s">
        <v>41100</v>
      </c>
    </row>
    <row r="4814" ht="14.25" customHeight="1">
      <c r="A4814" s="100">
        <v>36365.0</v>
      </c>
      <c r="B4814" s="100" t="s">
        <v>44366</v>
      </c>
      <c r="C4814" s="100" t="s">
        <v>35791</v>
      </c>
      <c r="D4814" s="100" t="s">
        <v>35767</v>
      </c>
      <c r="E4814" s="103" t="s">
        <v>44367</v>
      </c>
    </row>
    <row r="4815" ht="14.25" customHeight="1">
      <c r="A4815" s="100">
        <v>41930.0</v>
      </c>
      <c r="B4815" s="100" t="s">
        <v>44368</v>
      </c>
      <c r="C4815" s="100" t="s">
        <v>35791</v>
      </c>
      <c r="D4815" s="100" t="s">
        <v>35767</v>
      </c>
      <c r="E4815" s="103" t="s">
        <v>44369</v>
      </c>
    </row>
    <row r="4816" ht="14.25" customHeight="1">
      <c r="A4816" s="100">
        <v>41931.0</v>
      </c>
      <c r="B4816" s="100" t="s">
        <v>44370</v>
      </c>
      <c r="C4816" s="100" t="s">
        <v>35791</v>
      </c>
      <c r="D4816" s="100" t="s">
        <v>35767</v>
      </c>
      <c r="E4816" s="103" t="s">
        <v>44371</v>
      </c>
    </row>
    <row r="4817" ht="14.25" customHeight="1">
      <c r="A4817" s="100">
        <v>41932.0</v>
      </c>
      <c r="B4817" s="100" t="s">
        <v>44372</v>
      </c>
      <c r="C4817" s="100" t="s">
        <v>35791</v>
      </c>
      <c r="D4817" s="100" t="s">
        <v>35767</v>
      </c>
      <c r="E4817" s="103" t="s">
        <v>44373</v>
      </c>
    </row>
    <row r="4818" ht="14.25" customHeight="1">
      <c r="A4818" s="100">
        <v>41933.0</v>
      </c>
      <c r="B4818" s="100" t="s">
        <v>44374</v>
      </c>
      <c r="C4818" s="100" t="s">
        <v>35791</v>
      </c>
      <c r="D4818" s="100" t="s">
        <v>35767</v>
      </c>
      <c r="E4818" s="103" t="s">
        <v>44375</v>
      </c>
    </row>
    <row r="4819" ht="14.25" customHeight="1">
      <c r="A4819" s="100">
        <v>41934.0</v>
      </c>
      <c r="B4819" s="100" t="s">
        <v>44376</v>
      </c>
      <c r="C4819" s="100" t="s">
        <v>35791</v>
      </c>
      <c r="D4819" s="100" t="s">
        <v>35767</v>
      </c>
      <c r="E4819" s="103" t="s">
        <v>44377</v>
      </c>
    </row>
    <row r="4820" ht="14.25" customHeight="1">
      <c r="A4820" s="100">
        <v>41936.0</v>
      </c>
      <c r="B4820" s="100" t="s">
        <v>44378</v>
      </c>
      <c r="C4820" s="100" t="s">
        <v>35791</v>
      </c>
      <c r="D4820" s="100" t="s">
        <v>35767</v>
      </c>
      <c r="E4820" s="103" t="s">
        <v>44379</v>
      </c>
    </row>
    <row r="4821" ht="14.25" customHeight="1">
      <c r="A4821" s="100">
        <v>41785.0</v>
      </c>
      <c r="B4821" s="100" t="s">
        <v>44380</v>
      </c>
      <c r="C4821" s="100" t="s">
        <v>35791</v>
      </c>
      <c r="D4821" s="100" t="s">
        <v>35767</v>
      </c>
      <c r="E4821" s="103" t="s">
        <v>44381</v>
      </c>
    </row>
    <row r="4822" ht="14.25" customHeight="1">
      <c r="A4822" s="100">
        <v>41781.0</v>
      </c>
      <c r="B4822" s="100" t="s">
        <v>44382</v>
      </c>
      <c r="C4822" s="100" t="s">
        <v>35791</v>
      </c>
      <c r="D4822" s="100" t="s">
        <v>35767</v>
      </c>
      <c r="E4822" s="103" t="s">
        <v>44383</v>
      </c>
    </row>
    <row r="4823" ht="14.25" customHeight="1">
      <c r="A4823" s="100">
        <v>41783.0</v>
      </c>
      <c r="B4823" s="100" t="s">
        <v>44384</v>
      </c>
      <c r="C4823" s="100" t="s">
        <v>35791</v>
      </c>
      <c r="D4823" s="100" t="s">
        <v>35767</v>
      </c>
      <c r="E4823" s="103" t="s">
        <v>44385</v>
      </c>
    </row>
    <row r="4824" ht="14.25" customHeight="1">
      <c r="A4824" s="100">
        <v>41786.0</v>
      </c>
      <c r="B4824" s="100" t="s">
        <v>44386</v>
      </c>
      <c r="C4824" s="100" t="s">
        <v>35791</v>
      </c>
      <c r="D4824" s="100" t="s">
        <v>35767</v>
      </c>
      <c r="E4824" s="103" t="s">
        <v>44387</v>
      </c>
    </row>
    <row r="4825" ht="14.25" customHeight="1">
      <c r="A4825" s="100">
        <v>41779.0</v>
      </c>
      <c r="B4825" s="100" t="s">
        <v>44388</v>
      </c>
      <c r="C4825" s="100" t="s">
        <v>35791</v>
      </c>
      <c r="D4825" s="100" t="s">
        <v>35767</v>
      </c>
      <c r="E4825" s="103" t="s">
        <v>44389</v>
      </c>
    </row>
    <row r="4826" ht="14.25" customHeight="1">
      <c r="A4826" s="100">
        <v>41780.0</v>
      </c>
      <c r="B4826" s="100" t="s">
        <v>44390</v>
      </c>
      <c r="C4826" s="100" t="s">
        <v>35791</v>
      </c>
      <c r="D4826" s="100" t="s">
        <v>35767</v>
      </c>
      <c r="E4826" s="103" t="s">
        <v>44391</v>
      </c>
    </row>
    <row r="4827" ht="14.25" customHeight="1">
      <c r="A4827" s="100">
        <v>41782.0</v>
      </c>
      <c r="B4827" s="100" t="s">
        <v>44392</v>
      </c>
      <c r="C4827" s="100" t="s">
        <v>35791</v>
      </c>
      <c r="D4827" s="100" t="s">
        <v>35767</v>
      </c>
      <c r="E4827" s="103" t="s">
        <v>44393</v>
      </c>
    </row>
    <row r="4828" ht="14.25" customHeight="1">
      <c r="A4828" s="100">
        <v>38130.0</v>
      </c>
      <c r="B4828" s="100" t="s">
        <v>44394</v>
      </c>
      <c r="C4828" s="100" t="s">
        <v>35791</v>
      </c>
      <c r="D4828" s="100" t="s">
        <v>35741</v>
      </c>
      <c r="E4828" s="103" t="s">
        <v>37342</v>
      </c>
    </row>
    <row r="4829" ht="14.25" customHeight="1">
      <c r="A4829" s="100">
        <v>21123.0</v>
      </c>
      <c r="B4829" s="100" t="s">
        <v>44395</v>
      </c>
      <c r="C4829" s="100" t="s">
        <v>35791</v>
      </c>
      <c r="D4829" s="100" t="s">
        <v>35737</v>
      </c>
      <c r="E4829" s="103" t="s">
        <v>44396</v>
      </c>
    </row>
    <row r="4830" ht="14.25" customHeight="1">
      <c r="A4830" s="100">
        <v>21124.0</v>
      </c>
      <c r="B4830" s="100" t="s">
        <v>44397</v>
      </c>
      <c r="C4830" s="100" t="s">
        <v>35791</v>
      </c>
      <c r="D4830" s="100" t="s">
        <v>35741</v>
      </c>
      <c r="E4830" s="103" t="s">
        <v>38418</v>
      </c>
    </row>
    <row r="4831" ht="14.25" customHeight="1">
      <c r="A4831" s="100">
        <v>21125.0</v>
      </c>
      <c r="B4831" s="100" t="s">
        <v>44398</v>
      </c>
      <c r="C4831" s="100" t="s">
        <v>35791</v>
      </c>
      <c r="D4831" s="100" t="s">
        <v>35741</v>
      </c>
      <c r="E4831" s="103" t="s">
        <v>36857</v>
      </c>
    </row>
    <row r="4832" ht="14.25" customHeight="1">
      <c r="A4832" s="100">
        <v>38028.0</v>
      </c>
      <c r="B4832" s="100" t="s">
        <v>44399</v>
      </c>
      <c r="C4832" s="100" t="s">
        <v>35791</v>
      </c>
      <c r="D4832" s="100" t="s">
        <v>35741</v>
      </c>
      <c r="E4832" s="103" t="s">
        <v>44400</v>
      </c>
    </row>
    <row r="4833" ht="14.25" customHeight="1">
      <c r="A4833" s="100">
        <v>38029.0</v>
      </c>
      <c r="B4833" s="100" t="s">
        <v>44401</v>
      </c>
      <c r="C4833" s="100" t="s">
        <v>35791</v>
      </c>
      <c r="D4833" s="100" t="s">
        <v>35741</v>
      </c>
      <c r="E4833" s="103" t="s">
        <v>44402</v>
      </c>
    </row>
    <row r="4834" ht="14.25" customHeight="1">
      <c r="A4834" s="100">
        <v>38030.0</v>
      </c>
      <c r="B4834" s="100" t="s">
        <v>44403</v>
      </c>
      <c r="C4834" s="100" t="s">
        <v>35791</v>
      </c>
      <c r="D4834" s="100" t="s">
        <v>35741</v>
      </c>
      <c r="E4834" s="103" t="s">
        <v>44404</v>
      </c>
    </row>
    <row r="4835" ht="14.25" customHeight="1">
      <c r="A4835" s="100">
        <v>38031.0</v>
      </c>
      <c r="B4835" s="100" t="s">
        <v>44405</v>
      </c>
      <c r="C4835" s="100" t="s">
        <v>35791</v>
      </c>
      <c r="D4835" s="100" t="s">
        <v>35741</v>
      </c>
      <c r="E4835" s="103" t="s">
        <v>44406</v>
      </c>
    </row>
    <row r="4836" ht="14.25" customHeight="1">
      <c r="A4836" s="100">
        <v>39735.0</v>
      </c>
      <c r="B4836" s="100" t="s">
        <v>44407</v>
      </c>
      <c r="C4836" s="100" t="s">
        <v>35791</v>
      </c>
      <c r="D4836" s="100" t="s">
        <v>35741</v>
      </c>
      <c r="E4836" s="103" t="s">
        <v>44408</v>
      </c>
    </row>
    <row r="4837" ht="14.25" customHeight="1">
      <c r="A4837" s="100">
        <v>39734.0</v>
      </c>
      <c r="B4837" s="100" t="s">
        <v>44409</v>
      </c>
      <c r="C4837" s="100" t="s">
        <v>35791</v>
      </c>
      <c r="D4837" s="100" t="s">
        <v>35741</v>
      </c>
      <c r="E4837" s="103" t="s">
        <v>44410</v>
      </c>
    </row>
    <row r="4838" ht="14.25" customHeight="1">
      <c r="A4838" s="100">
        <v>39736.0</v>
      </c>
      <c r="B4838" s="100" t="s">
        <v>44411</v>
      </c>
      <c r="C4838" s="100" t="s">
        <v>35791</v>
      </c>
      <c r="D4838" s="100" t="s">
        <v>35741</v>
      </c>
      <c r="E4838" s="103" t="s">
        <v>44412</v>
      </c>
    </row>
    <row r="4839" ht="14.25" customHeight="1">
      <c r="A4839" s="100">
        <v>39737.0</v>
      </c>
      <c r="B4839" s="100" t="s">
        <v>44413</v>
      </c>
      <c r="C4839" s="100" t="s">
        <v>35791</v>
      </c>
      <c r="D4839" s="100" t="s">
        <v>35741</v>
      </c>
      <c r="E4839" s="103" t="s">
        <v>44025</v>
      </c>
    </row>
    <row r="4840" ht="14.25" customHeight="1">
      <c r="A4840" s="100">
        <v>39738.0</v>
      </c>
      <c r="B4840" s="100" t="s">
        <v>44414</v>
      </c>
      <c r="C4840" s="100" t="s">
        <v>35791</v>
      </c>
      <c r="D4840" s="100" t="s">
        <v>35741</v>
      </c>
      <c r="E4840" s="103" t="s">
        <v>40142</v>
      </c>
    </row>
    <row r="4841" ht="14.25" customHeight="1">
      <c r="A4841" s="100">
        <v>39739.0</v>
      </c>
      <c r="B4841" s="100" t="s">
        <v>44415</v>
      </c>
      <c r="C4841" s="100" t="s">
        <v>35791</v>
      </c>
      <c r="D4841" s="100" t="s">
        <v>35741</v>
      </c>
      <c r="E4841" s="103" t="s">
        <v>44416</v>
      </c>
    </row>
    <row r="4842" ht="14.25" customHeight="1">
      <c r="A4842" s="100">
        <v>39733.0</v>
      </c>
      <c r="B4842" s="100" t="s">
        <v>44417</v>
      </c>
      <c r="C4842" s="100" t="s">
        <v>35791</v>
      </c>
      <c r="D4842" s="100" t="s">
        <v>35741</v>
      </c>
      <c r="E4842" s="103" t="s">
        <v>44418</v>
      </c>
    </row>
    <row r="4843" ht="14.25" customHeight="1">
      <c r="A4843" s="100">
        <v>39854.0</v>
      </c>
      <c r="B4843" s="100" t="s">
        <v>44419</v>
      </c>
      <c r="C4843" s="100" t="s">
        <v>35791</v>
      </c>
      <c r="D4843" s="100" t="s">
        <v>35741</v>
      </c>
      <c r="E4843" s="103" t="s">
        <v>44420</v>
      </c>
    </row>
    <row r="4844" ht="14.25" customHeight="1">
      <c r="A4844" s="100">
        <v>39740.0</v>
      </c>
      <c r="B4844" s="100" t="s">
        <v>44421</v>
      </c>
      <c r="C4844" s="100" t="s">
        <v>35791</v>
      </c>
      <c r="D4844" s="100" t="s">
        <v>35741</v>
      </c>
      <c r="E4844" s="103" t="s">
        <v>44422</v>
      </c>
    </row>
    <row r="4845" ht="14.25" customHeight="1">
      <c r="A4845" s="100">
        <v>39741.0</v>
      </c>
      <c r="B4845" s="100" t="s">
        <v>44423</v>
      </c>
      <c r="C4845" s="100" t="s">
        <v>35791</v>
      </c>
      <c r="D4845" s="100" t="s">
        <v>35741</v>
      </c>
      <c r="E4845" s="103" t="s">
        <v>40352</v>
      </c>
    </row>
    <row r="4846" ht="14.25" customHeight="1">
      <c r="A4846" s="100">
        <v>39853.0</v>
      </c>
      <c r="B4846" s="100" t="s">
        <v>44424</v>
      </c>
      <c r="C4846" s="100" t="s">
        <v>35791</v>
      </c>
      <c r="D4846" s="100" t="s">
        <v>35741</v>
      </c>
      <c r="E4846" s="103" t="s">
        <v>43563</v>
      </c>
    </row>
    <row r="4847" ht="14.25" customHeight="1">
      <c r="A4847" s="100">
        <v>39742.0</v>
      </c>
      <c r="B4847" s="100" t="s">
        <v>44425</v>
      </c>
      <c r="C4847" s="100" t="s">
        <v>35791</v>
      </c>
      <c r="D4847" s="100" t="s">
        <v>35741</v>
      </c>
      <c r="E4847" s="103" t="s">
        <v>44426</v>
      </c>
    </row>
    <row r="4848" ht="14.25" customHeight="1">
      <c r="A4848" s="100">
        <v>39749.0</v>
      </c>
      <c r="B4848" s="100" t="s">
        <v>44427</v>
      </c>
      <c r="C4848" s="100" t="s">
        <v>35791</v>
      </c>
      <c r="D4848" s="100" t="s">
        <v>35741</v>
      </c>
      <c r="E4848" s="103" t="s">
        <v>44428</v>
      </c>
    </row>
    <row r="4849" ht="14.25" customHeight="1">
      <c r="A4849" s="100">
        <v>39751.0</v>
      </c>
      <c r="B4849" s="100" t="s">
        <v>44429</v>
      </c>
      <c r="C4849" s="100" t="s">
        <v>35791</v>
      </c>
      <c r="D4849" s="100" t="s">
        <v>35741</v>
      </c>
      <c r="E4849" s="103" t="s">
        <v>44430</v>
      </c>
    </row>
    <row r="4850" ht="14.25" customHeight="1">
      <c r="A4850" s="100">
        <v>39750.0</v>
      </c>
      <c r="B4850" s="100" t="s">
        <v>44431</v>
      </c>
      <c r="C4850" s="100" t="s">
        <v>35791</v>
      </c>
      <c r="D4850" s="100" t="s">
        <v>35741</v>
      </c>
      <c r="E4850" s="103" t="s">
        <v>44432</v>
      </c>
    </row>
    <row r="4851" ht="14.25" customHeight="1">
      <c r="A4851" s="100">
        <v>39747.0</v>
      </c>
      <c r="B4851" s="100" t="s">
        <v>44433</v>
      </c>
      <c r="C4851" s="100" t="s">
        <v>35791</v>
      </c>
      <c r="D4851" s="100" t="s">
        <v>35741</v>
      </c>
      <c r="E4851" s="103" t="s">
        <v>44434</v>
      </c>
    </row>
    <row r="4852" ht="14.25" customHeight="1">
      <c r="A4852" s="100">
        <v>39753.0</v>
      </c>
      <c r="B4852" s="100" t="s">
        <v>44435</v>
      </c>
      <c r="C4852" s="100" t="s">
        <v>35791</v>
      </c>
      <c r="D4852" s="100" t="s">
        <v>35741</v>
      </c>
      <c r="E4852" s="103" t="s">
        <v>44436</v>
      </c>
    </row>
    <row r="4853" ht="14.25" customHeight="1">
      <c r="A4853" s="100">
        <v>39754.0</v>
      </c>
      <c r="B4853" s="100" t="s">
        <v>44437</v>
      </c>
      <c r="C4853" s="100" t="s">
        <v>35791</v>
      </c>
      <c r="D4853" s="100" t="s">
        <v>35741</v>
      </c>
      <c r="E4853" s="103" t="s">
        <v>44438</v>
      </c>
    </row>
    <row r="4854" ht="14.25" customHeight="1">
      <c r="A4854" s="100">
        <v>39748.0</v>
      </c>
      <c r="B4854" s="100" t="s">
        <v>44439</v>
      </c>
      <c r="C4854" s="100" t="s">
        <v>35791</v>
      </c>
      <c r="D4854" s="100" t="s">
        <v>35741</v>
      </c>
      <c r="E4854" s="103" t="s">
        <v>44440</v>
      </c>
    </row>
    <row r="4855" ht="14.25" customHeight="1">
      <c r="A4855" s="100">
        <v>39755.0</v>
      </c>
      <c r="B4855" s="100" t="s">
        <v>44441</v>
      </c>
      <c r="C4855" s="100" t="s">
        <v>35791</v>
      </c>
      <c r="D4855" s="100" t="s">
        <v>35741</v>
      </c>
      <c r="E4855" s="103" t="s">
        <v>44442</v>
      </c>
    </row>
    <row r="4856" ht="14.25" customHeight="1">
      <c r="A4856" s="100">
        <v>12742.0</v>
      </c>
      <c r="B4856" s="100" t="s">
        <v>44443</v>
      </c>
      <c r="C4856" s="100" t="s">
        <v>35791</v>
      </c>
      <c r="D4856" s="100" t="s">
        <v>35741</v>
      </c>
      <c r="E4856" s="103" t="s">
        <v>44444</v>
      </c>
    </row>
    <row r="4857" ht="14.25" customHeight="1">
      <c r="A4857" s="100">
        <v>12713.0</v>
      </c>
      <c r="B4857" s="100" t="s">
        <v>44445</v>
      </c>
      <c r="C4857" s="100" t="s">
        <v>35791</v>
      </c>
      <c r="D4857" s="100" t="s">
        <v>35737</v>
      </c>
      <c r="E4857" s="103" t="s">
        <v>40608</v>
      </c>
    </row>
    <row r="4858" ht="14.25" customHeight="1">
      <c r="A4858" s="100">
        <v>12743.0</v>
      </c>
      <c r="B4858" s="100" t="s">
        <v>44446</v>
      </c>
      <c r="C4858" s="100" t="s">
        <v>35791</v>
      </c>
      <c r="D4858" s="100" t="s">
        <v>35741</v>
      </c>
      <c r="E4858" s="103" t="s">
        <v>44447</v>
      </c>
    </row>
    <row r="4859" ht="14.25" customHeight="1">
      <c r="A4859" s="100">
        <v>12744.0</v>
      </c>
      <c r="B4859" s="100" t="s">
        <v>44448</v>
      </c>
      <c r="C4859" s="100" t="s">
        <v>35791</v>
      </c>
      <c r="D4859" s="100" t="s">
        <v>35741</v>
      </c>
      <c r="E4859" s="103" t="s">
        <v>44449</v>
      </c>
    </row>
    <row r="4860" ht="14.25" customHeight="1">
      <c r="A4860" s="100">
        <v>12745.0</v>
      </c>
      <c r="B4860" s="100" t="s">
        <v>44450</v>
      </c>
      <c r="C4860" s="100" t="s">
        <v>35791</v>
      </c>
      <c r="D4860" s="100" t="s">
        <v>35741</v>
      </c>
      <c r="E4860" s="103" t="s">
        <v>44451</v>
      </c>
    </row>
    <row r="4861" ht="14.25" customHeight="1">
      <c r="A4861" s="100">
        <v>12746.0</v>
      </c>
      <c r="B4861" s="100" t="s">
        <v>44452</v>
      </c>
      <c r="C4861" s="100" t="s">
        <v>35791</v>
      </c>
      <c r="D4861" s="100" t="s">
        <v>35741</v>
      </c>
      <c r="E4861" s="103" t="s">
        <v>44453</v>
      </c>
    </row>
    <row r="4862" ht="14.25" customHeight="1">
      <c r="A4862" s="100">
        <v>12747.0</v>
      </c>
      <c r="B4862" s="100" t="s">
        <v>44454</v>
      </c>
      <c r="C4862" s="100" t="s">
        <v>35791</v>
      </c>
      <c r="D4862" s="100" t="s">
        <v>35741</v>
      </c>
      <c r="E4862" s="103" t="s">
        <v>44455</v>
      </c>
    </row>
    <row r="4863" ht="14.25" customHeight="1">
      <c r="A4863" s="100">
        <v>12748.0</v>
      </c>
      <c r="B4863" s="100" t="s">
        <v>44456</v>
      </c>
      <c r="C4863" s="100" t="s">
        <v>35791</v>
      </c>
      <c r="D4863" s="100" t="s">
        <v>35741</v>
      </c>
      <c r="E4863" s="103" t="s">
        <v>44457</v>
      </c>
    </row>
    <row r="4864" ht="14.25" customHeight="1">
      <c r="A4864" s="100">
        <v>12749.0</v>
      </c>
      <c r="B4864" s="100" t="s">
        <v>44458</v>
      </c>
      <c r="C4864" s="100" t="s">
        <v>35791</v>
      </c>
      <c r="D4864" s="100" t="s">
        <v>35741</v>
      </c>
      <c r="E4864" s="103" t="s">
        <v>44459</v>
      </c>
    </row>
    <row r="4865" ht="14.25" customHeight="1">
      <c r="A4865" s="100">
        <v>39726.0</v>
      </c>
      <c r="B4865" s="100" t="s">
        <v>44460</v>
      </c>
      <c r="C4865" s="100" t="s">
        <v>35791</v>
      </c>
      <c r="D4865" s="100" t="s">
        <v>35741</v>
      </c>
      <c r="E4865" s="103" t="s">
        <v>44461</v>
      </c>
    </row>
    <row r="4866" ht="14.25" customHeight="1">
      <c r="A4866" s="100">
        <v>39728.0</v>
      </c>
      <c r="B4866" s="100" t="s">
        <v>44462</v>
      </c>
      <c r="C4866" s="100" t="s">
        <v>35791</v>
      </c>
      <c r="D4866" s="100" t="s">
        <v>35741</v>
      </c>
      <c r="E4866" s="103" t="s">
        <v>44463</v>
      </c>
    </row>
    <row r="4867" ht="14.25" customHeight="1">
      <c r="A4867" s="100">
        <v>39727.0</v>
      </c>
      <c r="B4867" s="100" t="s">
        <v>44464</v>
      </c>
      <c r="C4867" s="100" t="s">
        <v>35791</v>
      </c>
      <c r="D4867" s="100" t="s">
        <v>35741</v>
      </c>
      <c r="E4867" s="103" t="s">
        <v>44465</v>
      </c>
    </row>
    <row r="4868" ht="14.25" customHeight="1">
      <c r="A4868" s="100">
        <v>39724.0</v>
      </c>
      <c r="B4868" s="100" t="s">
        <v>44466</v>
      </c>
      <c r="C4868" s="100" t="s">
        <v>35791</v>
      </c>
      <c r="D4868" s="100" t="s">
        <v>35741</v>
      </c>
      <c r="E4868" s="103" t="s">
        <v>44467</v>
      </c>
    </row>
    <row r="4869" ht="14.25" customHeight="1">
      <c r="A4869" s="100">
        <v>39729.0</v>
      </c>
      <c r="B4869" s="100" t="s">
        <v>44468</v>
      </c>
      <c r="C4869" s="100" t="s">
        <v>35791</v>
      </c>
      <c r="D4869" s="100" t="s">
        <v>35741</v>
      </c>
      <c r="E4869" s="103" t="s">
        <v>44469</v>
      </c>
    </row>
    <row r="4870" ht="14.25" customHeight="1">
      <c r="A4870" s="100">
        <v>39730.0</v>
      </c>
      <c r="B4870" s="100" t="s">
        <v>44470</v>
      </c>
      <c r="C4870" s="100" t="s">
        <v>35791</v>
      </c>
      <c r="D4870" s="100" t="s">
        <v>35741</v>
      </c>
      <c r="E4870" s="103" t="s">
        <v>44471</v>
      </c>
    </row>
    <row r="4871" ht="14.25" customHeight="1">
      <c r="A4871" s="100">
        <v>39731.0</v>
      </c>
      <c r="B4871" s="100" t="s">
        <v>44472</v>
      </c>
      <c r="C4871" s="100" t="s">
        <v>35791</v>
      </c>
      <c r="D4871" s="100" t="s">
        <v>35741</v>
      </c>
      <c r="E4871" s="103" t="s">
        <v>44473</v>
      </c>
    </row>
    <row r="4872" ht="14.25" customHeight="1">
      <c r="A4872" s="100">
        <v>39725.0</v>
      </c>
      <c r="B4872" s="100" t="s">
        <v>44474</v>
      </c>
      <c r="C4872" s="100" t="s">
        <v>35791</v>
      </c>
      <c r="D4872" s="100" t="s">
        <v>35741</v>
      </c>
      <c r="E4872" s="103" t="s">
        <v>44475</v>
      </c>
    </row>
    <row r="4873" ht="14.25" customHeight="1">
      <c r="A4873" s="100">
        <v>39732.0</v>
      </c>
      <c r="B4873" s="100" t="s">
        <v>44476</v>
      </c>
      <c r="C4873" s="100" t="s">
        <v>35791</v>
      </c>
      <c r="D4873" s="100" t="s">
        <v>35741</v>
      </c>
      <c r="E4873" s="103" t="s">
        <v>44477</v>
      </c>
    </row>
    <row r="4874" ht="14.25" customHeight="1">
      <c r="A4874" s="100">
        <v>39660.0</v>
      </c>
      <c r="B4874" s="100" t="s">
        <v>44478</v>
      </c>
      <c r="C4874" s="100" t="s">
        <v>35791</v>
      </c>
      <c r="D4874" s="100" t="s">
        <v>35741</v>
      </c>
      <c r="E4874" s="103" t="s">
        <v>44479</v>
      </c>
    </row>
    <row r="4875" ht="14.25" customHeight="1">
      <c r="A4875" s="100">
        <v>39662.0</v>
      </c>
      <c r="B4875" s="100" t="s">
        <v>44480</v>
      </c>
      <c r="C4875" s="100" t="s">
        <v>35791</v>
      </c>
      <c r="D4875" s="100" t="s">
        <v>35741</v>
      </c>
      <c r="E4875" s="103" t="s">
        <v>39494</v>
      </c>
    </row>
    <row r="4876" ht="14.25" customHeight="1">
      <c r="A4876" s="100">
        <v>39661.0</v>
      </c>
      <c r="B4876" s="100" t="s">
        <v>44481</v>
      </c>
      <c r="C4876" s="100" t="s">
        <v>35791</v>
      </c>
      <c r="D4876" s="100" t="s">
        <v>35741</v>
      </c>
      <c r="E4876" s="103" t="s">
        <v>40678</v>
      </c>
    </row>
    <row r="4877" ht="14.25" customHeight="1">
      <c r="A4877" s="100">
        <v>39666.0</v>
      </c>
      <c r="B4877" s="100" t="s">
        <v>44482</v>
      </c>
      <c r="C4877" s="100" t="s">
        <v>35791</v>
      </c>
      <c r="D4877" s="100" t="s">
        <v>35741</v>
      </c>
      <c r="E4877" s="103" t="s">
        <v>44483</v>
      </c>
    </row>
    <row r="4878" ht="14.25" customHeight="1">
      <c r="A4878" s="100">
        <v>39664.0</v>
      </c>
      <c r="B4878" s="100" t="s">
        <v>44484</v>
      </c>
      <c r="C4878" s="100" t="s">
        <v>35791</v>
      </c>
      <c r="D4878" s="100" t="s">
        <v>35741</v>
      </c>
      <c r="E4878" s="103" t="s">
        <v>44485</v>
      </c>
    </row>
    <row r="4879" ht="14.25" customHeight="1">
      <c r="A4879" s="100">
        <v>39663.0</v>
      </c>
      <c r="B4879" s="100" t="s">
        <v>44486</v>
      </c>
      <c r="C4879" s="100" t="s">
        <v>35791</v>
      </c>
      <c r="D4879" s="100" t="s">
        <v>35741</v>
      </c>
      <c r="E4879" s="103" t="s">
        <v>41800</v>
      </c>
    </row>
    <row r="4880" ht="14.25" customHeight="1">
      <c r="A4880" s="100">
        <v>39665.0</v>
      </c>
      <c r="B4880" s="100" t="s">
        <v>44487</v>
      </c>
      <c r="C4880" s="100" t="s">
        <v>35791</v>
      </c>
      <c r="D4880" s="100" t="s">
        <v>35741</v>
      </c>
      <c r="E4880" s="103" t="s">
        <v>44488</v>
      </c>
    </row>
    <row r="4881" ht="14.25" customHeight="1">
      <c r="A4881" s="100">
        <v>39752.0</v>
      </c>
      <c r="B4881" s="100" t="s">
        <v>44489</v>
      </c>
      <c r="C4881" s="100" t="s">
        <v>35791</v>
      </c>
      <c r="D4881" s="100" t="s">
        <v>35741</v>
      </c>
      <c r="E4881" s="103" t="s">
        <v>44490</v>
      </c>
    </row>
    <row r="4882" ht="14.25" customHeight="1">
      <c r="A4882" s="100">
        <v>7725.0</v>
      </c>
      <c r="B4882" s="100" t="s">
        <v>44491</v>
      </c>
      <c r="C4882" s="100" t="s">
        <v>35791</v>
      </c>
      <c r="D4882" s="100" t="s">
        <v>35737</v>
      </c>
      <c r="E4882" s="103" t="s">
        <v>44492</v>
      </c>
    </row>
    <row r="4883" ht="14.25" customHeight="1">
      <c r="A4883" s="100">
        <v>7753.0</v>
      </c>
      <c r="B4883" s="100" t="s">
        <v>44493</v>
      </c>
      <c r="C4883" s="100" t="s">
        <v>35791</v>
      </c>
      <c r="D4883" s="100" t="s">
        <v>35741</v>
      </c>
      <c r="E4883" s="103" t="s">
        <v>44494</v>
      </c>
    </row>
    <row r="4884" ht="14.25" customHeight="1">
      <c r="A4884" s="100">
        <v>13256.0</v>
      </c>
      <c r="B4884" s="100" t="s">
        <v>44495</v>
      </c>
      <c r="C4884" s="100" t="s">
        <v>35791</v>
      </c>
      <c r="D4884" s="100" t="s">
        <v>35741</v>
      </c>
      <c r="E4884" s="103" t="s">
        <v>44496</v>
      </c>
    </row>
    <row r="4885" ht="14.25" customHeight="1">
      <c r="A4885" s="100">
        <v>7757.0</v>
      </c>
      <c r="B4885" s="100" t="s">
        <v>44497</v>
      </c>
      <c r="C4885" s="100" t="s">
        <v>35791</v>
      </c>
      <c r="D4885" s="100" t="s">
        <v>35741</v>
      </c>
      <c r="E4885" s="103" t="s">
        <v>44498</v>
      </c>
    </row>
    <row r="4886" ht="14.25" customHeight="1">
      <c r="A4886" s="100">
        <v>7758.0</v>
      </c>
      <c r="B4886" s="100" t="s">
        <v>44499</v>
      </c>
      <c r="C4886" s="100" t="s">
        <v>35791</v>
      </c>
      <c r="D4886" s="100" t="s">
        <v>35741</v>
      </c>
      <c r="E4886" s="103" t="s">
        <v>44500</v>
      </c>
    </row>
    <row r="4887" ht="14.25" customHeight="1">
      <c r="A4887" s="100">
        <v>7759.0</v>
      </c>
      <c r="B4887" s="100" t="s">
        <v>44501</v>
      </c>
      <c r="C4887" s="100" t="s">
        <v>35791</v>
      </c>
      <c r="D4887" s="100" t="s">
        <v>35741</v>
      </c>
      <c r="E4887" s="103" t="s">
        <v>44502</v>
      </c>
    </row>
    <row r="4888" ht="14.25" customHeight="1">
      <c r="A4888" s="100">
        <v>40334.0</v>
      </c>
      <c r="B4888" s="100" t="s">
        <v>44503</v>
      </c>
      <c r="C4888" s="100" t="s">
        <v>35791</v>
      </c>
      <c r="D4888" s="100" t="s">
        <v>35741</v>
      </c>
      <c r="E4888" s="103" t="s">
        <v>44504</v>
      </c>
    </row>
    <row r="4889" ht="14.25" customHeight="1">
      <c r="A4889" s="100">
        <v>7745.0</v>
      </c>
      <c r="B4889" s="100" t="s">
        <v>44505</v>
      </c>
      <c r="C4889" s="100" t="s">
        <v>35791</v>
      </c>
      <c r="D4889" s="100" t="s">
        <v>35741</v>
      </c>
      <c r="E4889" s="103" t="s">
        <v>44506</v>
      </c>
    </row>
    <row r="4890" ht="14.25" customHeight="1">
      <c r="A4890" s="100">
        <v>7714.0</v>
      </c>
      <c r="B4890" s="100" t="s">
        <v>44507</v>
      </c>
      <c r="C4890" s="100" t="s">
        <v>35791</v>
      </c>
      <c r="D4890" s="100" t="s">
        <v>35741</v>
      </c>
      <c r="E4890" s="103" t="s">
        <v>44508</v>
      </c>
    </row>
    <row r="4891" ht="14.25" customHeight="1">
      <c r="A4891" s="100">
        <v>7742.0</v>
      </c>
      <c r="B4891" s="100" t="s">
        <v>44509</v>
      </c>
      <c r="C4891" s="100" t="s">
        <v>35791</v>
      </c>
      <c r="D4891" s="100" t="s">
        <v>35741</v>
      </c>
      <c r="E4891" s="103" t="s">
        <v>44510</v>
      </c>
    </row>
    <row r="4892" ht="14.25" customHeight="1">
      <c r="A4892" s="100">
        <v>7750.0</v>
      </c>
      <c r="B4892" s="100" t="s">
        <v>44511</v>
      </c>
      <c r="C4892" s="100" t="s">
        <v>35791</v>
      </c>
      <c r="D4892" s="100" t="s">
        <v>35741</v>
      </c>
      <c r="E4892" s="103" t="s">
        <v>44512</v>
      </c>
    </row>
    <row r="4893" ht="14.25" customHeight="1">
      <c r="A4893" s="100">
        <v>7756.0</v>
      </c>
      <c r="B4893" s="100" t="s">
        <v>44513</v>
      </c>
      <c r="C4893" s="100" t="s">
        <v>35791</v>
      </c>
      <c r="D4893" s="100" t="s">
        <v>35741</v>
      </c>
      <c r="E4893" s="103" t="s">
        <v>44514</v>
      </c>
    </row>
    <row r="4894" ht="14.25" customHeight="1">
      <c r="A4894" s="100">
        <v>7765.0</v>
      </c>
      <c r="B4894" s="100" t="s">
        <v>44515</v>
      </c>
      <c r="C4894" s="100" t="s">
        <v>35791</v>
      </c>
      <c r="D4894" s="100" t="s">
        <v>35741</v>
      </c>
      <c r="E4894" s="103" t="s">
        <v>44516</v>
      </c>
    </row>
    <row r="4895" ht="14.25" customHeight="1">
      <c r="A4895" s="100">
        <v>12569.0</v>
      </c>
      <c r="B4895" s="100" t="s">
        <v>44517</v>
      </c>
      <c r="C4895" s="100" t="s">
        <v>35791</v>
      </c>
      <c r="D4895" s="100" t="s">
        <v>35741</v>
      </c>
      <c r="E4895" s="103" t="s">
        <v>44518</v>
      </c>
    </row>
    <row r="4896" ht="14.25" customHeight="1">
      <c r="A4896" s="100">
        <v>7766.0</v>
      </c>
      <c r="B4896" s="100" t="s">
        <v>44519</v>
      </c>
      <c r="C4896" s="100" t="s">
        <v>35791</v>
      </c>
      <c r="D4896" s="100" t="s">
        <v>35741</v>
      </c>
      <c r="E4896" s="103" t="s">
        <v>44520</v>
      </c>
    </row>
    <row r="4897" ht="14.25" customHeight="1">
      <c r="A4897" s="100">
        <v>7767.0</v>
      </c>
      <c r="B4897" s="100" t="s">
        <v>44521</v>
      </c>
      <c r="C4897" s="100" t="s">
        <v>35791</v>
      </c>
      <c r="D4897" s="100" t="s">
        <v>35741</v>
      </c>
      <c r="E4897" s="103" t="s">
        <v>44522</v>
      </c>
    </row>
    <row r="4898" ht="14.25" customHeight="1">
      <c r="A4898" s="100">
        <v>7727.0</v>
      </c>
      <c r="B4898" s="100" t="s">
        <v>44523</v>
      </c>
      <c r="C4898" s="100" t="s">
        <v>35791</v>
      </c>
      <c r="D4898" s="100" t="s">
        <v>35741</v>
      </c>
      <c r="E4898" s="103" t="s">
        <v>44524</v>
      </c>
    </row>
    <row r="4899" ht="14.25" customHeight="1">
      <c r="A4899" s="100">
        <v>7760.0</v>
      </c>
      <c r="B4899" s="100" t="s">
        <v>44525</v>
      </c>
      <c r="C4899" s="100" t="s">
        <v>35791</v>
      </c>
      <c r="D4899" s="100" t="s">
        <v>35741</v>
      </c>
      <c r="E4899" s="103" t="s">
        <v>43348</v>
      </c>
    </row>
    <row r="4900" ht="14.25" customHeight="1">
      <c r="A4900" s="100">
        <v>7761.0</v>
      </c>
      <c r="B4900" s="100" t="s">
        <v>44526</v>
      </c>
      <c r="C4900" s="100" t="s">
        <v>35791</v>
      </c>
      <c r="D4900" s="100" t="s">
        <v>35741</v>
      </c>
      <c r="E4900" s="103" t="s">
        <v>44527</v>
      </c>
    </row>
    <row r="4901" ht="14.25" customHeight="1">
      <c r="A4901" s="100">
        <v>7752.0</v>
      </c>
      <c r="B4901" s="100" t="s">
        <v>44528</v>
      </c>
      <c r="C4901" s="100" t="s">
        <v>35791</v>
      </c>
      <c r="D4901" s="100" t="s">
        <v>35741</v>
      </c>
      <c r="E4901" s="103" t="s">
        <v>43350</v>
      </c>
    </row>
    <row r="4902" ht="14.25" customHeight="1">
      <c r="A4902" s="100">
        <v>7762.0</v>
      </c>
      <c r="B4902" s="100" t="s">
        <v>44529</v>
      </c>
      <c r="C4902" s="100" t="s">
        <v>35791</v>
      </c>
      <c r="D4902" s="100" t="s">
        <v>35741</v>
      </c>
      <c r="E4902" s="103" t="s">
        <v>44530</v>
      </c>
    </row>
    <row r="4903" ht="14.25" customHeight="1">
      <c r="A4903" s="100">
        <v>7722.0</v>
      </c>
      <c r="B4903" s="100" t="s">
        <v>44531</v>
      </c>
      <c r="C4903" s="100" t="s">
        <v>35791</v>
      </c>
      <c r="D4903" s="100" t="s">
        <v>35741</v>
      </c>
      <c r="E4903" s="103" t="s">
        <v>44532</v>
      </c>
    </row>
    <row r="4904" ht="14.25" customHeight="1">
      <c r="A4904" s="100">
        <v>7763.0</v>
      </c>
      <c r="B4904" s="100" t="s">
        <v>44533</v>
      </c>
      <c r="C4904" s="100" t="s">
        <v>35791</v>
      </c>
      <c r="D4904" s="100" t="s">
        <v>35741</v>
      </c>
      <c r="E4904" s="103" t="s">
        <v>37538</v>
      </c>
    </row>
    <row r="4905" ht="14.25" customHeight="1">
      <c r="A4905" s="100">
        <v>7764.0</v>
      </c>
      <c r="B4905" s="100" t="s">
        <v>44534</v>
      </c>
      <c r="C4905" s="100" t="s">
        <v>35791</v>
      </c>
      <c r="D4905" s="100" t="s">
        <v>35741</v>
      </c>
      <c r="E4905" s="103" t="s">
        <v>44535</v>
      </c>
    </row>
    <row r="4906" ht="14.25" customHeight="1">
      <c r="A4906" s="100">
        <v>12572.0</v>
      </c>
      <c r="B4906" s="100" t="s">
        <v>44536</v>
      </c>
      <c r="C4906" s="100" t="s">
        <v>35791</v>
      </c>
      <c r="D4906" s="100" t="s">
        <v>35741</v>
      </c>
      <c r="E4906" s="103" t="s">
        <v>44496</v>
      </c>
    </row>
    <row r="4907" ht="14.25" customHeight="1">
      <c r="A4907" s="100">
        <v>12573.0</v>
      </c>
      <c r="B4907" s="100" t="s">
        <v>44537</v>
      </c>
      <c r="C4907" s="100" t="s">
        <v>35791</v>
      </c>
      <c r="D4907" s="100" t="s">
        <v>35741</v>
      </c>
      <c r="E4907" s="103" t="s">
        <v>44538</v>
      </c>
    </row>
    <row r="4908" ht="14.25" customHeight="1">
      <c r="A4908" s="100">
        <v>12574.0</v>
      </c>
      <c r="B4908" s="100" t="s">
        <v>44539</v>
      </c>
      <c r="C4908" s="100" t="s">
        <v>35791</v>
      </c>
      <c r="D4908" s="100" t="s">
        <v>35741</v>
      </c>
      <c r="E4908" s="103" t="s">
        <v>44540</v>
      </c>
    </row>
    <row r="4909" ht="14.25" customHeight="1">
      <c r="A4909" s="100">
        <v>12575.0</v>
      </c>
      <c r="B4909" s="100" t="s">
        <v>44541</v>
      </c>
      <c r="C4909" s="100" t="s">
        <v>35791</v>
      </c>
      <c r="D4909" s="100" t="s">
        <v>35741</v>
      </c>
      <c r="E4909" s="103" t="s">
        <v>44542</v>
      </c>
    </row>
    <row r="4910" ht="14.25" customHeight="1">
      <c r="A4910" s="100">
        <v>12576.0</v>
      </c>
      <c r="B4910" s="100" t="s">
        <v>44543</v>
      </c>
      <c r="C4910" s="100" t="s">
        <v>35791</v>
      </c>
      <c r="D4910" s="100" t="s">
        <v>35741</v>
      </c>
      <c r="E4910" s="103" t="s">
        <v>44544</v>
      </c>
    </row>
    <row r="4911" ht="14.25" customHeight="1">
      <c r="A4911" s="100">
        <v>12577.0</v>
      </c>
      <c r="B4911" s="100" t="s">
        <v>44545</v>
      </c>
      <c r="C4911" s="100" t="s">
        <v>35791</v>
      </c>
      <c r="D4911" s="100" t="s">
        <v>35741</v>
      </c>
      <c r="E4911" s="103" t="s">
        <v>44546</v>
      </c>
    </row>
    <row r="4912" ht="14.25" customHeight="1">
      <c r="A4912" s="100">
        <v>12578.0</v>
      </c>
      <c r="B4912" s="100" t="s">
        <v>44547</v>
      </c>
      <c r="C4912" s="100" t="s">
        <v>35791</v>
      </c>
      <c r="D4912" s="100" t="s">
        <v>35741</v>
      </c>
      <c r="E4912" s="103" t="s">
        <v>44548</v>
      </c>
    </row>
    <row r="4913" ht="14.25" customHeight="1">
      <c r="A4913" s="100">
        <v>12579.0</v>
      </c>
      <c r="B4913" s="100" t="s">
        <v>44549</v>
      </c>
      <c r="C4913" s="100" t="s">
        <v>35791</v>
      </c>
      <c r="D4913" s="100" t="s">
        <v>35741</v>
      </c>
      <c r="E4913" s="103" t="s">
        <v>44550</v>
      </c>
    </row>
    <row r="4914" ht="14.25" customHeight="1">
      <c r="A4914" s="100">
        <v>12580.0</v>
      </c>
      <c r="B4914" s="100" t="s">
        <v>44551</v>
      </c>
      <c r="C4914" s="100" t="s">
        <v>35791</v>
      </c>
      <c r="D4914" s="100" t="s">
        <v>35741</v>
      </c>
      <c r="E4914" s="103" t="s">
        <v>44552</v>
      </c>
    </row>
    <row r="4915" ht="14.25" customHeight="1">
      <c r="A4915" s="100">
        <v>12581.0</v>
      </c>
      <c r="B4915" s="100" t="s">
        <v>44553</v>
      </c>
      <c r="C4915" s="100" t="s">
        <v>35791</v>
      </c>
      <c r="D4915" s="100" t="s">
        <v>35741</v>
      </c>
      <c r="E4915" s="103" t="s">
        <v>44554</v>
      </c>
    </row>
    <row r="4916" ht="14.25" customHeight="1">
      <c r="A4916" s="100">
        <v>7720.0</v>
      </c>
      <c r="B4916" s="100" t="s">
        <v>44555</v>
      </c>
      <c r="C4916" s="100" t="s">
        <v>35791</v>
      </c>
      <c r="D4916" s="100" t="s">
        <v>35741</v>
      </c>
      <c r="E4916" s="103" t="s">
        <v>44556</v>
      </c>
    </row>
    <row r="4917" ht="14.25" customHeight="1">
      <c r="A4917" s="100">
        <v>40335.0</v>
      </c>
      <c r="B4917" s="100" t="s">
        <v>44557</v>
      </c>
      <c r="C4917" s="100" t="s">
        <v>35791</v>
      </c>
      <c r="D4917" s="100" t="s">
        <v>35741</v>
      </c>
      <c r="E4917" s="103" t="s">
        <v>44558</v>
      </c>
    </row>
    <row r="4918" ht="14.25" customHeight="1">
      <c r="A4918" s="100">
        <v>7740.0</v>
      </c>
      <c r="B4918" s="100" t="s">
        <v>44559</v>
      </c>
      <c r="C4918" s="100" t="s">
        <v>35791</v>
      </c>
      <c r="D4918" s="100" t="s">
        <v>35741</v>
      </c>
      <c r="E4918" s="103" t="s">
        <v>44560</v>
      </c>
    </row>
    <row r="4919" ht="14.25" customHeight="1">
      <c r="A4919" s="100">
        <v>7741.0</v>
      </c>
      <c r="B4919" s="100" t="s">
        <v>44561</v>
      </c>
      <c r="C4919" s="100" t="s">
        <v>35791</v>
      </c>
      <c r="D4919" s="100" t="s">
        <v>35741</v>
      </c>
      <c r="E4919" s="103" t="s">
        <v>44562</v>
      </c>
    </row>
    <row r="4920" ht="14.25" customHeight="1">
      <c r="A4920" s="100">
        <v>7774.0</v>
      </c>
      <c r="B4920" s="100" t="s">
        <v>44563</v>
      </c>
      <c r="C4920" s="100" t="s">
        <v>35791</v>
      </c>
      <c r="D4920" s="100" t="s">
        <v>35741</v>
      </c>
      <c r="E4920" s="103" t="s">
        <v>44564</v>
      </c>
    </row>
    <row r="4921" ht="14.25" customHeight="1">
      <c r="A4921" s="100">
        <v>7744.0</v>
      </c>
      <c r="B4921" s="100" t="s">
        <v>44565</v>
      </c>
      <c r="C4921" s="100" t="s">
        <v>35791</v>
      </c>
      <c r="D4921" s="100" t="s">
        <v>35741</v>
      </c>
      <c r="E4921" s="103" t="s">
        <v>44566</v>
      </c>
    </row>
    <row r="4922" ht="14.25" customHeight="1">
      <c r="A4922" s="100">
        <v>7773.0</v>
      </c>
      <c r="B4922" s="100" t="s">
        <v>44567</v>
      </c>
      <c r="C4922" s="100" t="s">
        <v>35791</v>
      </c>
      <c r="D4922" s="100" t="s">
        <v>35741</v>
      </c>
      <c r="E4922" s="103" t="s">
        <v>44568</v>
      </c>
    </row>
    <row r="4923" ht="14.25" customHeight="1">
      <c r="A4923" s="100">
        <v>7754.0</v>
      </c>
      <c r="B4923" s="100" t="s">
        <v>44569</v>
      </c>
      <c r="C4923" s="100" t="s">
        <v>35791</v>
      </c>
      <c r="D4923" s="100" t="s">
        <v>35741</v>
      </c>
      <c r="E4923" s="103" t="s">
        <v>44570</v>
      </c>
    </row>
    <row r="4924" ht="14.25" customHeight="1">
      <c r="A4924" s="100">
        <v>7735.0</v>
      </c>
      <c r="B4924" s="100" t="s">
        <v>44571</v>
      </c>
      <c r="C4924" s="100" t="s">
        <v>35791</v>
      </c>
      <c r="D4924" s="100" t="s">
        <v>35741</v>
      </c>
      <c r="E4924" s="103" t="s">
        <v>44572</v>
      </c>
    </row>
    <row r="4925" ht="14.25" customHeight="1">
      <c r="A4925" s="100">
        <v>7755.0</v>
      </c>
      <c r="B4925" s="100" t="s">
        <v>44573</v>
      </c>
      <c r="C4925" s="100" t="s">
        <v>35791</v>
      </c>
      <c r="D4925" s="100" t="s">
        <v>35741</v>
      </c>
      <c r="E4925" s="103" t="s">
        <v>44574</v>
      </c>
    </row>
    <row r="4926" ht="14.25" customHeight="1">
      <c r="A4926" s="100">
        <v>7776.0</v>
      </c>
      <c r="B4926" s="100" t="s">
        <v>44575</v>
      </c>
      <c r="C4926" s="100" t="s">
        <v>35791</v>
      </c>
      <c r="D4926" s="100" t="s">
        <v>35741</v>
      </c>
      <c r="E4926" s="103" t="s">
        <v>44576</v>
      </c>
    </row>
    <row r="4927" ht="14.25" customHeight="1">
      <c r="A4927" s="100">
        <v>7743.0</v>
      </c>
      <c r="B4927" s="100" t="s">
        <v>44577</v>
      </c>
      <c r="C4927" s="100" t="s">
        <v>35791</v>
      </c>
      <c r="D4927" s="100" t="s">
        <v>35741</v>
      </c>
      <c r="E4927" s="103" t="s">
        <v>44578</v>
      </c>
    </row>
    <row r="4928" ht="14.25" customHeight="1">
      <c r="A4928" s="100">
        <v>7733.0</v>
      </c>
      <c r="B4928" s="100" t="s">
        <v>44579</v>
      </c>
      <c r="C4928" s="100" t="s">
        <v>35791</v>
      </c>
      <c r="D4928" s="100" t="s">
        <v>35741</v>
      </c>
      <c r="E4928" s="103" t="s">
        <v>44580</v>
      </c>
    </row>
    <row r="4929" ht="14.25" customHeight="1">
      <c r="A4929" s="100">
        <v>7775.0</v>
      </c>
      <c r="B4929" s="100" t="s">
        <v>44581</v>
      </c>
      <c r="C4929" s="100" t="s">
        <v>35791</v>
      </c>
      <c r="D4929" s="100" t="s">
        <v>35741</v>
      </c>
      <c r="E4929" s="103" t="s">
        <v>44582</v>
      </c>
    </row>
    <row r="4930" ht="14.25" customHeight="1">
      <c r="A4930" s="100">
        <v>7734.0</v>
      </c>
      <c r="B4930" s="100" t="s">
        <v>44583</v>
      </c>
      <c r="C4930" s="100" t="s">
        <v>35791</v>
      </c>
      <c r="D4930" s="100" t="s">
        <v>35741</v>
      </c>
      <c r="E4930" s="103" t="s">
        <v>44584</v>
      </c>
    </row>
    <row r="4931" ht="14.25" customHeight="1">
      <c r="A4931" s="100">
        <v>37449.0</v>
      </c>
      <c r="B4931" s="100" t="s">
        <v>44585</v>
      </c>
      <c r="C4931" s="100" t="s">
        <v>35791</v>
      </c>
      <c r="D4931" s="100" t="s">
        <v>35741</v>
      </c>
      <c r="E4931" s="103" t="s">
        <v>44586</v>
      </c>
    </row>
    <row r="4932" ht="14.25" customHeight="1">
      <c r="A4932" s="100">
        <v>37450.0</v>
      </c>
      <c r="B4932" s="100" t="s">
        <v>44587</v>
      </c>
      <c r="C4932" s="100" t="s">
        <v>35791</v>
      </c>
      <c r="D4932" s="100" t="s">
        <v>35741</v>
      </c>
      <c r="E4932" s="103" t="s">
        <v>44588</v>
      </c>
    </row>
    <row r="4933" ht="14.25" customHeight="1">
      <c r="A4933" s="100">
        <v>37451.0</v>
      </c>
      <c r="B4933" s="100" t="s">
        <v>44589</v>
      </c>
      <c r="C4933" s="100" t="s">
        <v>35791</v>
      </c>
      <c r="D4933" s="100" t="s">
        <v>35741</v>
      </c>
      <c r="E4933" s="103" t="s">
        <v>44590</v>
      </c>
    </row>
    <row r="4934" ht="14.25" customHeight="1">
      <c r="A4934" s="100">
        <v>37452.0</v>
      </c>
      <c r="B4934" s="100" t="s">
        <v>44591</v>
      </c>
      <c r="C4934" s="100" t="s">
        <v>35791</v>
      </c>
      <c r="D4934" s="100" t="s">
        <v>35741</v>
      </c>
      <c r="E4934" s="103" t="s">
        <v>44592</v>
      </c>
    </row>
    <row r="4935" ht="14.25" customHeight="1">
      <c r="A4935" s="100">
        <v>37453.0</v>
      </c>
      <c r="B4935" s="100" t="s">
        <v>44593</v>
      </c>
      <c r="C4935" s="100" t="s">
        <v>35791</v>
      </c>
      <c r="D4935" s="100" t="s">
        <v>35741</v>
      </c>
      <c r="E4935" s="103" t="s">
        <v>44594</v>
      </c>
    </row>
    <row r="4936" ht="14.25" customHeight="1">
      <c r="A4936" s="100">
        <v>7778.0</v>
      </c>
      <c r="B4936" s="100" t="s">
        <v>44595</v>
      </c>
      <c r="C4936" s="100" t="s">
        <v>35791</v>
      </c>
      <c r="D4936" s="100" t="s">
        <v>35741</v>
      </c>
      <c r="E4936" s="103" t="s">
        <v>39555</v>
      </c>
    </row>
    <row r="4937" ht="14.25" customHeight="1">
      <c r="A4937" s="100">
        <v>7796.0</v>
      </c>
      <c r="B4937" s="100" t="s">
        <v>44596</v>
      </c>
      <c r="C4937" s="100" t="s">
        <v>35791</v>
      </c>
      <c r="D4937" s="100" t="s">
        <v>35737</v>
      </c>
      <c r="E4937" s="103" t="s">
        <v>44597</v>
      </c>
    </row>
    <row r="4938" ht="14.25" customHeight="1">
      <c r="A4938" s="100">
        <v>7781.0</v>
      </c>
      <c r="B4938" s="100" t="s">
        <v>44598</v>
      </c>
      <c r="C4938" s="100" t="s">
        <v>35791</v>
      </c>
      <c r="D4938" s="100" t="s">
        <v>35741</v>
      </c>
      <c r="E4938" s="103" t="s">
        <v>44599</v>
      </c>
    </row>
    <row r="4939" ht="14.25" customHeight="1">
      <c r="A4939" s="100">
        <v>7795.0</v>
      </c>
      <c r="B4939" s="100" t="s">
        <v>44600</v>
      </c>
      <c r="C4939" s="100" t="s">
        <v>35791</v>
      </c>
      <c r="D4939" s="100" t="s">
        <v>35741</v>
      </c>
      <c r="E4939" s="103" t="s">
        <v>44601</v>
      </c>
    </row>
    <row r="4940" ht="14.25" customHeight="1">
      <c r="A4940" s="100">
        <v>7791.0</v>
      </c>
      <c r="B4940" s="100" t="s">
        <v>44602</v>
      </c>
      <c r="C4940" s="100" t="s">
        <v>35791</v>
      </c>
      <c r="D4940" s="100" t="s">
        <v>35741</v>
      </c>
      <c r="E4940" s="103" t="s">
        <v>44603</v>
      </c>
    </row>
    <row r="4941" ht="14.25" customHeight="1">
      <c r="A4941" s="100">
        <v>7783.0</v>
      </c>
      <c r="B4941" s="100" t="s">
        <v>44604</v>
      </c>
      <c r="C4941" s="100" t="s">
        <v>35791</v>
      </c>
      <c r="D4941" s="100" t="s">
        <v>35741</v>
      </c>
      <c r="E4941" s="103" t="s">
        <v>44605</v>
      </c>
    </row>
    <row r="4942" ht="14.25" customHeight="1">
      <c r="A4942" s="100">
        <v>7790.0</v>
      </c>
      <c r="B4942" s="100" t="s">
        <v>44606</v>
      </c>
      <c r="C4942" s="100" t="s">
        <v>35791</v>
      </c>
      <c r="D4942" s="100" t="s">
        <v>35741</v>
      </c>
      <c r="E4942" s="103" t="s">
        <v>44607</v>
      </c>
    </row>
    <row r="4943" ht="14.25" customHeight="1">
      <c r="A4943" s="100">
        <v>7785.0</v>
      </c>
      <c r="B4943" s="100" t="s">
        <v>44608</v>
      </c>
      <c r="C4943" s="100" t="s">
        <v>35791</v>
      </c>
      <c r="D4943" s="100" t="s">
        <v>35741</v>
      </c>
      <c r="E4943" s="103" t="s">
        <v>44609</v>
      </c>
    </row>
    <row r="4944" ht="14.25" customHeight="1">
      <c r="A4944" s="100">
        <v>7792.0</v>
      </c>
      <c r="B4944" s="100" t="s">
        <v>44610</v>
      </c>
      <c r="C4944" s="100" t="s">
        <v>35791</v>
      </c>
      <c r="D4944" s="100" t="s">
        <v>35741</v>
      </c>
      <c r="E4944" s="103" t="s">
        <v>44611</v>
      </c>
    </row>
    <row r="4945" ht="14.25" customHeight="1">
      <c r="A4945" s="100">
        <v>7793.0</v>
      </c>
      <c r="B4945" s="100" t="s">
        <v>44612</v>
      </c>
      <c r="C4945" s="100" t="s">
        <v>35791</v>
      </c>
      <c r="D4945" s="100" t="s">
        <v>35741</v>
      </c>
      <c r="E4945" s="103" t="s">
        <v>44613</v>
      </c>
    </row>
    <row r="4946" ht="14.25" customHeight="1">
      <c r="A4946" s="100">
        <v>13159.0</v>
      </c>
      <c r="B4946" s="100" t="s">
        <v>44614</v>
      </c>
      <c r="C4946" s="100" t="s">
        <v>35791</v>
      </c>
      <c r="D4946" s="100" t="s">
        <v>35741</v>
      </c>
      <c r="E4946" s="103" t="s">
        <v>44615</v>
      </c>
    </row>
    <row r="4947" ht="14.25" customHeight="1">
      <c r="A4947" s="100">
        <v>13168.0</v>
      </c>
      <c r="B4947" s="100" t="s">
        <v>44616</v>
      </c>
      <c r="C4947" s="100" t="s">
        <v>35791</v>
      </c>
      <c r="D4947" s="100" t="s">
        <v>35741</v>
      </c>
      <c r="E4947" s="103" t="s">
        <v>44617</v>
      </c>
    </row>
    <row r="4948" ht="14.25" customHeight="1">
      <c r="A4948" s="100">
        <v>13173.0</v>
      </c>
      <c r="B4948" s="100" t="s">
        <v>44618</v>
      </c>
      <c r="C4948" s="100" t="s">
        <v>35791</v>
      </c>
      <c r="D4948" s="100" t="s">
        <v>35741</v>
      </c>
      <c r="E4948" s="103" t="s">
        <v>44619</v>
      </c>
    </row>
    <row r="4949" ht="14.25" customHeight="1">
      <c r="A4949" s="100">
        <v>12583.0</v>
      </c>
      <c r="B4949" s="100" t="s">
        <v>44620</v>
      </c>
      <c r="C4949" s="100" t="s">
        <v>35791</v>
      </c>
      <c r="D4949" s="100" t="s">
        <v>35741</v>
      </c>
      <c r="E4949" s="103" t="s">
        <v>44621</v>
      </c>
    </row>
    <row r="4950" ht="14.25" customHeight="1">
      <c r="A4950" s="100">
        <v>12584.0</v>
      </c>
      <c r="B4950" s="100" t="s">
        <v>44622</v>
      </c>
      <c r="C4950" s="100" t="s">
        <v>35791</v>
      </c>
      <c r="D4950" s="100" t="s">
        <v>35741</v>
      </c>
      <c r="E4950" s="103" t="s">
        <v>44623</v>
      </c>
    </row>
    <row r="4951" ht="14.25" customHeight="1">
      <c r="A4951" s="100">
        <v>12613.0</v>
      </c>
      <c r="B4951" s="100" t="s">
        <v>44624</v>
      </c>
      <c r="C4951" s="100" t="s">
        <v>35740</v>
      </c>
      <c r="D4951" s="100" t="s">
        <v>35741</v>
      </c>
      <c r="E4951" s="103" t="s">
        <v>44625</v>
      </c>
    </row>
    <row r="4952" ht="14.25" customHeight="1">
      <c r="A4952" s="100">
        <v>1031.0</v>
      </c>
      <c r="B4952" s="100" t="s">
        <v>44626</v>
      </c>
      <c r="C4952" s="100" t="s">
        <v>35740</v>
      </c>
      <c r="D4952" s="100" t="s">
        <v>35741</v>
      </c>
      <c r="E4952" s="103" t="s">
        <v>44627</v>
      </c>
    </row>
    <row r="4953" ht="14.25" customHeight="1">
      <c r="A4953" s="100">
        <v>39707.0</v>
      </c>
      <c r="B4953" s="100" t="s">
        <v>44628</v>
      </c>
      <c r="C4953" s="100" t="s">
        <v>35791</v>
      </c>
      <c r="D4953" s="100" t="s">
        <v>35741</v>
      </c>
      <c r="E4953" s="103" t="s">
        <v>36824</v>
      </c>
    </row>
    <row r="4954" ht="14.25" customHeight="1">
      <c r="A4954" s="100">
        <v>39708.0</v>
      </c>
      <c r="B4954" s="100" t="s">
        <v>44629</v>
      </c>
      <c r="C4954" s="100" t="s">
        <v>35791</v>
      </c>
      <c r="D4954" s="100" t="s">
        <v>35741</v>
      </c>
      <c r="E4954" s="103" t="s">
        <v>44630</v>
      </c>
    </row>
    <row r="4955" ht="14.25" customHeight="1">
      <c r="A4955" s="100">
        <v>39710.0</v>
      </c>
      <c r="B4955" s="100" t="s">
        <v>44631</v>
      </c>
      <c r="C4955" s="100" t="s">
        <v>35791</v>
      </c>
      <c r="D4955" s="100" t="s">
        <v>35741</v>
      </c>
      <c r="E4955" s="103" t="s">
        <v>39512</v>
      </c>
    </row>
    <row r="4956" ht="14.25" customHeight="1">
      <c r="A4956" s="100">
        <v>39709.0</v>
      </c>
      <c r="B4956" s="100" t="s">
        <v>44632</v>
      </c>
      <c r="C4956" s="100" t="s">
        <v>35791</v>
      </c>
      <c r="D4956" s="100" t="s">
        <v>35741</v>
      </c>
      <c r="E4956" s="103" t="s">
        <v>44633</v>
      </c>
    </row>
    <row r="4957" ht="14.25" customHeight="1">
      <c r="A4957" s="100">
        <v>39711.0</v>
      </c>
      <c r="B4957" s="100" t="s">
        <v>44634</v>
      </c>
      <c r="C4957" s="100" t="s">
        <v>35791</v>
      </c>
      <c r="D4957" s="100" t="s">
        <v>35741</v>
      </c>
      <c r="E4957" s="103" t="s">
        <v>35874</v>
      </c>
    </row>
    <row r="4958" ht="14.25" customHeight="1">
      <c r="A4958" s="100">
        <v>39712.0</v>
      </c>
      <c r="B4958" s="100" t="s">
        <v>44635</v>
      </c>
      <c r="C4958" s="100" t="s">
        <v>35791</v>
      </c>
      <c r="D4958" s="100" t="s">
        <v>35737</v>
      </c>
      <c r="E4958" s="103" t="s">
        <v>37455</v>
      </c>
    </row>
    <row r="4959" ht="14.25" customHeight="1">
      <c r="A4959" s="100">
        <v>39713.0</v>
      </c>
      <c r="B4959" s="100" t="s">
        <v>44636</v>
      </c>
      <c r="C4959" s="100" t="s">
        <v>35791</v>
      </c>
      <c r="D4959" s="100" t="s">
        <v>35741</v>
      </c>
      <c r="E4959" s="103" t="s">
        <v>44637</v>
      </c>
    </row>
    <row r="4960" ht="14.25" customHeight="1">
      <c r="A4960" s="100">
        <v>39714.0</v>
      </c>
      <c r="B4960" s="100" t="s">
        <v>44638</v>
      </c>
      <c r="C4960" s="100" t="s">
        <v>35791</v>
      </c>
      <c r="D4960" s="100" t="s">
        <v>35741</v>
      </c>
      <c r="E4960" s="103" t="s">
        <v>41926</v>
      </c>
    </row>
    <row r="4961" ht="14.25" customHeight="1">
      <c r="A4961" s="100">
        <v>39715.0</v>
      </c>
      <c r="B4961" s="100" t="s">
        <v>44639</v>
      </c>
      <c r="C4961" s="100" t="s">
        <v>35791</v>
      </c>
      <c r="D4961" s="100" t="s">
        <v>35741</v>
      </c>
      <c r="E4961" s="103" t="s">
        <v>44005</v>
      </c>
    </row>
    <row r="4962" ht="14.25" customHeight="1">
      <c r="A4962" s="100">
        <v>39716.0</v>
      </c>
      <c r="B4962" s="100" t="s">
        <v>44640</v>
      </c>
      <c r="C4962" s="100" t="s">
        <v>35791</v>
      </c>
      <c r="D4962" s="100" t="s">
        <v>35741</v>
      </c>
      <c r="E4962" s="103" t="s">
        <v>44641</v>
      </c>
    </row>
    <row r="4963" ht="14.25" customHeight="1">
      <c r="A4963" s="100">
        <v>39718.0</v>
      </c>
      <c r="B4963" s="100" t="s">
        <v>44642</v>
      </c>
      <c r="C4963" s="100" t="s">
        <v>35791</v>
      </c>
      <c r="D4963" s="100" t="s">
        <v>35741</v>
      </c>
      <c r="E4963" s="103" t="s">
        <v>36777</v>
      </c>
    </row>
    <row r="4964" ht="14.25" customHeight="1">
      <c r="A4964" s="100">
        <v>9813.0</v>
      </c>
      <c r="B4964" s="100" t="s">
        <v>44643</v>
      </c>
      <c r="C4964" s="100" t="s">
        <v>35791</v>
      </c>
      <c r="D4964" s="100" t="s">
        <v>35767</v>
      </c>
      <c r="E4964" s="103" t="s">
        <v>35944</v>
      </c>
    </row>
    <row r="4965" ht="14.25" customHeight="1">
      <c r="A4965" s="100">
        <v>9815.0</v>
      </c>
      <c r="B4965" s="100" t="s">
        <v>44644</v>
      </c>
      <c r="C4965" s="100" t="s">
        <v>35791</v>
      </c>
      <c r="D4965" s="100" t="s">
        <v>35767</v>
      </c>
      <c r="E4965" s="103" t="s">
        <v>44645</v>
      </c>
    </row>
    <row r="4966" ht="14.25" customHeight="1">
      <c r="A4966" s="100">
        <v>25876.0</v>
      </c>
      <c r="B4966" s="100" t="s">
        <v>44646</v>
      </c>
      <c r="C4966" s="100" t="s">
        <v>35791</v>
      </c>
      <c r="D4966" s="100" t="s">
        <v>35767</v>
      </c>
      <c r="E4966" s="103" t="s">
        <v>44647</v>
      </c>
    </row>
    <row r="4967" ht="14.25" customHeight="1">
      <c r="A4967" s="100">
        <v>25888.0</v>
      </c>
      <c r="B4967" s="100" t="s">
        <v>44648</v>
      </c>
      <c r="C4967" s="100" t="s">
        <v>35791</v>
      </c>
      <c r="D4967" s="100" t="s">
        <v>35767</v>
      </c>
      <c r="E4967" s="103" t="s">
        <v>44649</v>
      </c>
    </row>
    <row r="4968" ht="14.25" customHeight="1">
      <c r="A4968" s="100">
        <v>25874.0</v>
      </c>
      <c r="B4968" s="100" t="s">
        <v>44650</v>
      </c>
      <c r="C4968" s="100" t="s">
        <v>35791</v>
      </c>
      <c r="D4968" s="100" t="s">
        <v>35767</v>
      </c>
      <c r="E4968" s="103" t="s">
        <v>44651</v>
      </c>
    </row>
    <row r="4969" ht="14.25" customHeight="1">
      <c r="A4969" s="100">
        <v>25877.0</v>
      </c>
      <c r="B4969" s="100" t="s">
        <v>44652</v>
      </c>
      <c r="C4969" s="100" t="s">
        <v>35791</v>
      </c>
      <c r="D4969" s="100" t="s">
        <v>35767</v>
      </c>
      <c r="E4969" s="103" t="s">
        <v>44653</v>
      </c>
    </row>
    <row r="4970" ht="14.25" customHeight="1">
      <c r="A4970" s="100">
        <v>25878.0</v>
      </c>
      <c r="B4970" s="100" t="s">
        <v>44654</v>
      </c>
      <c r="C4970" s="100" t="s">
        <v>35791</v>
      </c>
      <c r="D4970" s="100" t="s">
        <v>35767</v>
      </c>
      <c r="E4970" s="103" t="s">
        <v>44655</v>
      </c>
    </row>
    <row r="4971" ht="14.25" customHeight="1">
      <c r="A4971" s="100">
        <v>25879.0</v>
      </c>
      <c r="B4971" s="100" t="s">
        <v>44656</v>
      </c>
      <c r="C4971" s="100" t="s">
        <v>35791</v>
      </c>
      <c r="D4971" s="100" t="s">
        <v>35767</v>
      </c>
      <c r="E4971" s="103" t="s">
        <v>44657</v>
      </c>
    </row>
    <row r="4972" ht="14.25" customHeight="1">
      <c r="A4972" s="100">
        <v>25887.0</v>
      </c>
      <c r="B4972" s="100" t="s">
        <v>44658</v>
      </c>
      <c r="C4972" s="100" t="s">
        <v>35791</v>
      </c>
      <c r="D4972" s="100" t="s">
        <v>35767</v>
      </c>
      <c r="E4972" s="103" t="s">
        <v>44659</v>
      </c>
    </row>
    <row r="4973" ht="14.25" customHeight="1">
      <c r="A4973" s="100">
        <v>25880.0</v>
      </c>
      <c r="B4973" s="100" t="s">
        <v>44660</v>
      </c>
      <c r="C4973" s="100" t="s">
        <v>35791</v>
      </c>
      <c r="D4973" s="100" t="s">
        <v>35767</v>
      </c>
      <c r="E4973" s="103" t="s">
        <v>44661</v>
      </c>
    </row>
    <row r="4974" ht="14.25" customHeight="1">
      <c r="A4974" s="100">
        <v>25881.0</v>
      </c>
      <c r="B4974" s="100" t="s">
        <v>44662</v>
      </c>
      <c r="C4974" s="100" t="s">
        <v>35791</v>
      </c>
      <c r="D4974" s="100" t="s">
        <v>35767</v>
      </c>
      <c r="E4974" s="103" t="s">
        <v>44663</v>
      </c>
    </row>
    <row r="4975" ht="14.25" customHeight="1">
      <c r="A4975" s="100">
        <v>25882.0</v>
      </c>
      <c r="B4975" s="100" t="s">
        <v>44664</v>
      </c>
      <c r="C4975" s="100" t="s">
        <v>35791</v>
      </c>
      <c r="D4975" s="100" t="s">
        <v>35767</v>
      </c>
      <c r="E4975" s="103" t="s">
        <v>44665</v>
      </c>
    </row>
    <row r="4976" ht="14.25" customHeight="1">
      <c r="A4976" s="100">
        <v>25883.0</v>
      </c>
      <c r="B4976" s="100" t="s">
        <v>44666</v>
      </c>
      <c r="C4976" s="100" t="s">
        <v>35791</v>
      </c>
      <c r="D4976" s="100" t="s">
        <v>35767</v>
      </c>
      <c r="E4976" s="103" t="s">
        <v>44667</v>
      </c>
    </row>
    <row r="4977" ht="14.25" customHeight="1">
      <c r="A4977" s="100">
        <v>25884.0</v>
      </c>
      <c r="B4977" s="100" t="s">
        <v>44668</v>
      </c>
      <c r="C4977" s="100" t="s">
        <v>35791</v>
      </c>
      <c r="D4977" s="100" t="s">
        <v>35767</v>
      </c>
      <c r="E4977" s="103" t="s">
        <v>44669</v>
      </c>
    </row>
    <row r="4978" ht="14.25" customHeight="1">
      <c r="A4978" s="100">
        <v>25885.0</v>
      </c>
      <c r="B4978" s="100" t="s">
        <v>44670</v>
      </c>
      <c r="C4978" s="100" t="s">
        <v>35791</v>
      </c>
      <c r="D4978" s="100" t="s">
        <v>35767</v>
      </c>
      <c r="E4978" s="103" t="s">
        <v>44671</v>
      </c>
    </row>
    <row r="4979" ht="14.25" customHeight="1">
      <c r="A4979" s="100">
        <v>25889.0</v>
      </c>
      <c r="B4979" s="100" t="s">
        <v>44672</v>
      </c>
      <c r="C4979" s="100" t="s">
        <v>35791</v>
      </c>
      <c r="D4979" s="100" t="s">
        <v>35767</v>
      </c>
      <c r="E4979" s="103" t="s">
        <v>44673</v>
      </c>
    </row>
    <row r="4980" ht="14.25" customHeight="1">
      <c r="A4980" s="100">
        <v>25886.0</v>
      </c>
      <c r="B4980" s="100" t="s">
        <v>44674</v>
      </c>
      <c r="C4980" s="100" t="s">
        <v>35791</v>
      </c>
      <c r="D4980" s="100" t="s">
        <v>35767</v>
      </c>
      <c r="E4980" s="103" t="s">
        <v>40882</v>
      </c>
    </row>
    <row r="4981" ht="14.25" customHeight="1">
      <c r="A4981" s="100">
        <v>25875.0</v>
      </c>
      <c r="B4981" s="100" t="s">
        <v>44675</v>
      </c>
      <c r="C4981" s="100" t="s">
        <v>35791</v>
      </c>
      <c r="D4981" s="100" t="s">
        <v>35767</v>
      </c>
      <c r="E4981" s="103" t="s">
        <v>44676</v>
      </c>
    </row>
    <row r="4982" ht="14.25" customHeight="1">
      <c r="A4982" s="100">
        <v>9876.0</v>
      </c>
      <c r="B4982" s="100" t="s">
        <v>44677</v>
      </c>
      <c r="C4982" s="100" t="s">
        <v>35791</v>
      </c>
      <c r="D4982" s="100" t="s">
        <v>35741</v>
      </c>
      <c r="E4982" s="103" t="s">
        <v>44678</v>
      </c>
    </row>
    <row r="4983" ht="14.25" customHeight="1">
      <c r="A4983" s="100">
        <v>9877.0</v>
      </c>
      <c r="B4983" s="100" t="s">
        <v>44679</v>
      </c>
      <c r="C4983" s="100" t="s">
        <v>35791</v>
      </c>
      <c r="D4983" s="100" t="s">
        <v>35741</v>
      </c>
      <c r="E4983" s="103" t="s">
        <v>44680</v>
      </c>
    </row>
    <row r="4984" ht="14.25" customHeight="1">
      <c r="A4984" s="100">
        <v>9878.0</v>
      </c>
      <c r="B4984" s="100" t="s">
        <v>44681</v>
      </c>
      <c r="C4984" s="100" t="s">
        <v>35791</v>
      </c>
      <c r="D4984" s="100" t="s">
        <v>35741</v>
      </c>
      <c r="E4984" s="103" t="s">
        <v>44682</v>
      </c>
    </row>
    <row r="4985" ht="14.25" customHeight="1">
      <c r="A4985" s="100">
        <v>9879.0</v>
      </c>
      <c r="B4985" s="100" t="s">
        <v>44683</v>
      </c>
      <c r="C4985" s="100" t="s">
        <v>35791</v>
      </c>
      <c r="D4985" s="100" t="s">
        <v>35741</v>
      </c>
      <c r="E4985" s="103" t="s">
        <v>44684</v>
      </c>
    </row>
    <row r="4986" ht="14.25" customHeight="1">
      <c r="A4986" s="100">
        <v>42001.0</v>
      </c>
      <c r="B4986" s="100" t="s">
        <v>44685</v>
      </c>
      <c r="C4986" s="100" t="s">
        <v>35791</v>
      </c>
      <c r="D4986" s="100" t="s">
        <v>35767</v>
      </c>
      <c r="E4986" s="103" t="s">
        <v>44686</v>
      </c>
    </row>
    <row r="4987" ht="14.25" customHeight="1">
      <c r="A4987" s="100">
        <v>41986.0</v>
      </c>
      <c r="B4987" s="100" t="s">
        <v>44687</v>
      </c>
      <c r="C4987" s="100" t="s">
        <v>35791</v>
      </c>
      <c r="D4987" s="100" t="s">
        <v>35767</v>
      </c>
      <c r="E4987" s="103" t="s">
        <v>44688</v>
      </c>
    </row>
    <row r="4988" ht="14.25" customHeight="1">
      <c r="A4988" s="100">
        <v>43422.0</v>
      </c>
      <c r="B4988" s="100" t="s">
        <v>44689</v>
      </c>
      <c r="C4988" s="100" t="s">
        <v>35791</v>
      </c>
      <c r="D4988" s="100" t="s">
        <v>35767</v>
      </c>
      <c r="E4988" s="103" t="s">
        <v>44690</v>
      </c>
    </row>
    <row r="4989" ht="14.25" customHeight="1">
      <c r="A4989" s="100">
        <v>41987.0</v>
      </c>
      <c r="B4989" s="100" t="s">
        <v>44691</v>
      </c>
      <c r="C4989" s="100" t="s">
        <v>35791</v>
      </c>
      <c r="D4989" s="100" t="s">
        <v>35767</v>
      </c>
      <c r="E4989" s="103" t="s">
        <v>44692</v>
      </c>
    </row>
    <row r="4990" ht="14.25" customHeight="1">
      <c r="A4990" s="100">
        <v>41988.0</v>
      </c>
      <c r="B4990" s="100" t="s">
        <v>44693</v>
      </c>
      <c r="C4990" s="100" t="s">
        <v>35791</v>
      </c>
      <c r="D4990" s="100" t="s">
        <v>35767</v>
      </c>
      <c r="E4990" s="103" t="s">
        <v>44694</v>
      </c>
    </row>
    <row r="4991" ht="14.25" customHeight="1">
      <c r="A4991" s="100">
        <v>41697.0</v>
      </c>
      <c r="B4991" s="100" t="s">
        <v>44695</v>
      </c>
      <c r="C4991" s="100" t="s">
        <v>35791</v>
      </c>
      <c r="D4991" s="100" t="s">
        <v>35767</v>
      </c>
      <c r="E4991" s="103" t="s">
        <v>44696</v>
      </c>
    </row>
    <row r="4992" ht="14.25" customHeight="1">
      <c r="A4992" s="100">
        <v>41985.0</v>
      </c>
      <c r="B4992" s="100" t="s">
        <v>44697</v>
      </c>
      <c r="C4992" s="100" t="s">
        <v>35791</v>
      </c>
      <c r="D4992" s="100" t="s">
        <v>35767</v>
      </c>
      <c r="E4992" s="103" t="s">
        <v>44698</v>
      </c>
    </row>
    <row r="4993" ht="14.25" customHeight="1">
      <c r="A4993" s="100">
        <v>41699.0</v>
      </c>
      <c r="B4993" s="100" t="s">
        <v>44699</v>
      </c>
      <c r="C4993" s="100" t="s">
        <v>35791</v>
      </c>
      <c r="D4993" s="100" t="s">
        <v>35767</v>
      </c>
      <c r="E4993" s="103" t="s">
        <v>44700</v>
      </c>
    </row>
    <row r="4994" ht="14.25" customHeight="1">
      <c r="A4994" s="100">
        <v>38053.0</v>
      </c>
      <c r="B4994" s="100" t="s">
        <v>44701</v>
      </c>
      <c r="C4994" s="100" t="s">
        <v>35791</v>
      </c>
      <c r="D4994" s="100" t="s">
        <v>35767</v>
      </c>
      <c r="E4994" s="103" t="s">
        <v>37425</v>
      </c>
    </row>
    <row r="4995" ht="14.25" customHeight="1">
      <c r="A4995" s="100">
        <v>38054.0</v>
      </c>
      <c r="B4995" s="100" t="s">
        <v>44702</v>
      </c>
      <c r="C4995" s="100" t="s">
        <v>35791</v>
      </c>
      <c r="D4995" s="100" t="s">
        <v>35767</v>
      </c>
      <c r="E4995" s="103" t="s">
        <v>44334</v>
      </c>
    </row>
    <row r="4996" ht="14.25" customHeight="1">
      <c r="A4996" s="100">
        <v>38052.0</v>
      </c>
      <c r="B4996" s="100" t="s">
        <v>44703</v>
      </c>
      <c r="C4996" s="100" t="s">
        <v>35791</v>
      </c>
      <c r="D4996" s="100" t="s">
        <v>35767</v>
      </c>
      <c r="E4996" s="103" t="s">
        <v>43474</v>
      </c>
    </row>
    <row r="4997" ht="14.25" customHeight="1">
      <c r="A4997" s="100">
        <v>38051.0</v>
      </c>
      <c r="B4997" s="100" t="s">
        <v>44704</v>
      </c>
      <c r="C4997" s="100" t="s">
        <v>35791</v>
      </c>
      <c r="D4997" s="100" t="s">
        <v>35767</v>
      </c>
      <c r="E4997" s="103" t="s">
        <v>44705</v>
      </c>
    </row>
    <row r="4998" ht="14.25" customHeight="1">
      <c r="A4998" s="100">
        <v>38787.0</v>
      </c>
      <c r="B4998" s="100" t="s">
        <v>44706</v>
      </c>
      <c r="C4998" s="100" t="s">
        <v>35791</v>
      </c>
      <c r="D4998" s="100" t="s">
        <v>35767</v>
      </c>
      <c r="E4998" s="103" t="s">
        <v>37166</v>
      </c>
    </row>
    <row r="4999" ht="14.25" customHeight="1">
      <c r="A4999" s="100">
        <v>38825.0</v>
      </c>
      <c r="B4999" s="100" t="s">
        <v>44707</v>
      </c>
      <c r="C4999" s="100" t="s">
        <v>35791</v>
      </c>
      <c r="D4999" s="100" t="s">
        <v>35767</v>
      </c>
      <c r="E4999" s="103" t="s">
        <v>37187</v>
      </c>
    </row>
    <row r="5000" ht="14.25" customHeight="1">
      <c r="A5000" s="100">
        <v>38826.0</v>
      </c>
      <c r="B5000" s="100" t="s">
        <v>44708</v>
      </c>
      <c r="C5000" s="100" t="s">
        <v>35791</v>
      </c>
      <c r="D5000" s="100" t="s">
        <v>35767</v>
      </c>
      <c r="E5000" s="103" t="s">
        <v>40757</v>
      </c>
    </row>
    <row r="5001" ht="14.25" customHeight="1">
      <c r="A5001" s="100">
        <v>38827.0</v>
      </c>
      <c r="B5001" s="100" t="s">
        <v>44709</v>
      </c>
      <c r="C5001" s="100" t="s">
        <v>35791</v>
      </c>
      <c r="D5001" s="100" t="s">
        <v>35767</v>
      </c>
      <c r="E5001" s="103" t="s">
        <v>39425</v>
      </c>
    </row>
    <row r="5002" ht="14.25" customHeight="1">
      <c r="A5002" s="100">
        <v>38830.0</v>
      </c>
      <c r="B5002" s="100" t="s">
        <v>44710</v>
      </c>
      <c r="C5002" s="100" t="s">
        <v>35791</v>
      </c>
      <c r="D5002" s="100" t="s">
        <v>35767</v>
      </c>
      <c r="E5002" s="103" t="s">
        <v>41689</v>
      </c>
    </row>
    <row r="5003" ht="14.25" customHeight="1">
      <c r="A5003" s="100">
        <v>38828.0</v>
      </c>
      <c r="B5003" s="100" t="s">
        <v>44711</v>
      </c>
      <c r="C5003" s="100" t="s">
        <v>35791</v>
      </c>
      <c r="D5003" s="100" t="s">
        <v>35767</v>
      </c>
      <c r="E5003" s="103" t="s">
        <v>44712</v>
      </c>
    </row>
    <row r="5004" ht="14.25" customHeight="1">
      <c r="A5004" s="100">
        <v>38829.0</v>
      </c>
      <c r="B5004" s="100" t="s">
        <v>44713</v>
      </c>
      <c r="C5004" s="100" t="s">
        <v>35791</v>
      </c>
      <c r="D5004" s="100" t="s">
        <v>35767</v>
      </c>
      <c r="E5004" s="103" t="s">
        <v>44714</v>
      </c>
    </row>
    <row r="5005" ht="14.25" customHeight="1">
      <c r="A5005" s="100">
        <v>38831.0</v>
      </c>
      <c r="B5005" s="100" t="s">
        <v>44715</v>
      </c>
      <c r="C5005" s="100" t="s">
        <v>35791</v>
      </c>
      <c r="D5005" s="100" t="s">
        <v>35767</v>
      </c>
      <c r="E5005" s="103" t="s">
        <v>44716</v>
      </c>
    </row>
    <row r="5006" ht="14.25" customHeight="1">
      <c r="A5006" s="100">
        <v>36274.0</v>
      </c>
      <c r="B5006" s="100" t="s">
        <v>44717</v>
      </c>
      <c r="C5006" s="100" t="s">
        <v>35791</v>
      </c>
      <c r="D5006" s="100" t="s">
        <v>35767</v>
      </c>
      <c r="E5006" s="103" t="s">
        <v>38378</v>
      </c>
    </row>
    <row r="5007" ht="14.25" customHeight="1">
      <c r="A5007" s="100">
        <v>36278.0</v>
      </c>
      <c r="B5007" s="100" t="s">
        <v>44718</v>
      </c>
      <c r="C5007" s="100" t="s">
        <v>35791</v>
      </c>
      <c r="D5007" s="100" t="s">
        <v>35767</v>
      </c>
      <c r="E5007" s="103" t="s">
        <v>44719</v>
      </c>
    </row>
    <row r="5008" ht="14.25" customHeight="1">
      <c r="A5008" s="100">
        <v>38977.0</v>
      </c>
      <c r="B5008" s="100" t="s">
        <v>44720</v>
      </c>
      <c r="C5008" s="100" t="s">
        <v>35791</v>
      </c>
      <c r="D5008" s="100" t="s">
        <v>35767</v>
      </c>
      <c r="E5008" s="103" t="s">
        <v>44721</v>
      </c>
    </row>
    <row r="5009" ht="14.25" customHeight="1">
      <c r="A5009" s="100">
        <v>38971.0</v>
      </c>
      <c r="B5009" s="100" t="s">
        <v>44722</v>
      </c>
      <c r="C5009" s="100" t="s">
        <v>35791</v>
      </c>
      <c r="D5009" s="100" t="s">
        <v>35767</v>
      </c>
      <c r="E5009" s="103" t="s">
        <v>43433</v>
      </c>
    </row>
    <row r="5010" ht="14.25" customHeight="1">
      <c r="A5010" s="100">
        <v>38972.0</v>
      </c>
      <c r="B5010" s="100" t="s">
        <v>44723</v>
      </c>
      <c r="C5010" s="100" t="s">
        <v>35791</v>
      </c>
      <c r="D5010" s="100" t="s">
        <v>35767</v>
      </c>
      <c r="E5010" s="103" t="s">
        <v>44724</v>
      </c>
    </row>
    <row r="5011" ht="14.25" customHeight="1">
      <c r="A5011" s="100">
        <v>38973.0</v>
      </c>
      <c r="B5011" s="100" t="s">
        <v>44725</v>
      </c>
      <c r="C5011" s="100" t="s">
        <v>35791</v>
      </c>
      <c r="D5011" s="100" t="s">
        <v>35767</v>
      </c>
      <c r="E5011" s="103" t="s">
        <v>44726</v>
      </c>
    </row>
    <row r="5012" ht="14.25" customHeight="1">
      <c r="A5012" s="100">
        <v>38974.0</v>
      </c>
      <c r="B5012" s="100" t="s">
        <v>44727</v>
      </c>
      <c r="C5012" s="100" t="s">
        <v>35791</v>
      </c>
      <c r="D5012" s="100" t="s">
        <v>35767</v>
      </c>
      <c r="E5012" s="103" t="s">
        <v>44728</v>
      </c>
    </row>
    <row r="5013" ht="14.25" customHeight="1">
      <c r="A5013" s="100">
        <v>38975.0</v>
      </c>
      <c r="B5013" s="100" t="s">
        <v>44729</v>
      </c>
      <c r="C5013" s="100" t="s">
        <v>35791</v>
      </c>
      <c r="D5013" s="100" t="s">
        <v>35767</v>
      </c>
      <c r="E5013" s="103" t="s">
        <v>44730</v>
      </c>
    </row>
    <row r="5014" ht="14.25" customHeight="1">
      <c r="A5014" s="100">
        <v>38976.0</v>
      </c>
      <c r="B5014" s="100" t="s">
        <v>44731</v>
      </c>
      <c r="C5014" s="100" t="s">
        <v>35791</v>
      </c>
      <c r="D5014" s="100" t="s">
        <v>35767</v>
      </c>
      <c r="E5014" s="103" t="s">
        <v>44732</v>
      </c>
    </row>
    <row r="5015" ht="14.25" customHeight="1">
      <c r="A5015" s="100">
        <v>38986.0</v>
      </c>
      <c r="B5015" s="100" t="s">
        <v>44733</v>
      </c>
      <c r="C5015" s="100" t="s">
        <v>35791</v>
      </c>
      <c r="D5015" s="100" t="s">
        <v>35767</v>
      </c>
      <c r="E5015" s="103" t="s">
        <v>44734</v>
      </c>
    </row>
    <row r="5016" ht="14.25" customHeight="1">
      <c r="A5016" s="100">
        <v>38978.0</v>
      </c>
      <c r="B5016" s="100" t="s">
        <v>44735</v>
      </c>
      <c r="C5016" s="100" t="s">
        <v>35791</v>
      </c>
      <c r="D5016" s="100" t="s">
        <v>35767</v>
      </c>
      <c r="E5016" s="103" t="s">
        <v>38378</v>
      </c>
    </row>
    <row r="5017" ht="14.25" customHeight="1">
      <c r="A5017" s="100">
        <v>38979.0</v>
      </c>
      <c r="B5017" s="100" t="s">
        <v>44736</v>
      </c>
      <c r="C5017" s="100" t="s">
        <v>35791</v>
      </c>
      <c r="D5017" s="100" t="s">
        <v>35767</v>
      </c>
      <c r="E5017" s="103" t="s">
        <v>44719</v>
      </c>
    </row>
    <row r="5018" ht="14.25" customHeight="1">
      <c r="A5018" s="100">
        <v>38980.0</v>
      </c>
      <c r="B5018" s="100" t="s">
        <v>44737</v>
      </c>
      <c r="C5018" s="100" t="s">
        <v>35791</v>
      </c>
      <c r="D5018" s="100" t="s">
        <v>35767</v>
      </c>
      <c r="E5018" s="103" t="s">
        <v>40623</v>
      </c>
    </row>
    <row r="5019" ht="14.25" customHeight="1">
      <c r="A5019" s="100">
        <v>38981.0</v>
      </c>
      <c r="B5019" s="100" t="s">
        <v>44738</v>
      </c>
      <c r="C5019" s="100" t="s">
        <v>35791</v>
      </c>
      <c r="D5019" s="100" t="s">
        <v>35767</v>
      </c>
      <c r="E5019" s="103" t="s">
        <v>38062</v>
      </c>
    </row>
    <row r="5020" ht="14.25" customHeight="1">
      <c r="A5020" s="100">
        <v>38982.0</v>
      </c>
      <c r="B5020" s="100" t="s">
        <v>44739</v>
      </c>
      <c r="C5020" s="100" t="s">
        <v>35791</v>
      </c>
      <c r="D5020" s="100" t="s">
        <v>35767</v>
      </c>
      <c r="E5020" s="103" t="s">
        <v>44740</v>
      </c>
    </row>
    <row r="5021" ht="14.25" customHeight="1">
      <c r="A5021" s="100">
        <v>38983.0</v>
      </c>
      <c r="B5021" s="100" t="s">
        <v>44741</v>
      </c>
      <c r="C5021" s="100" t="s">
        <v>35791</v>
      </c>
      <c r="D5021" s="100" t="s">
        <v>35767</v>
      </c>
      <c r="E5021" s="103" t="s">
        <v>44742</v>
      </c>
    </row>
    <row r="5022" ht="14.25" customHeight="1">
      <c r="A5022" s="100">
        <v>38984.0</v>
      </c>
      <c r="B5022" s="100" t="s">
        <v>44743</v>
      </c>
      <c r="C5022" s="100" t="s">
        <v>35791</v>
      </c>
      <c r="D5022" s="100" t="s">
        <v>35767</v>
      </c>
      <c r="E5022" s="103" t="s">
        <v>44744</v>
      </c>
    </row>
    <row r="5023" ht="14.25" customHeight="1">
      <c r="A5023" s="100">
        <v>38985.0</v>
      </c>
      <c r="B5023" s="100" t="s">
        <v>44745</v>
      </c>
      <c r="C5023" s="100" t="s">
        <v>35791</v>
      </c>
      <c r="D5023" s="100" t="s">
        <v>35767</v>
      </c>
      <c r="E5023" s="103" t="s">
        <v>44746</v>
      </c>
    </row>
    <row r="5024" ht="14.25" customHeight="1">
      <c r="A5024" s="100">
        <v>9836.0</v>
      </c>
      <c r="B5024" s="100" t="s">
        <v>44747</v>
      </c>
      <c r="C5024" s="100" t="s">
        <v>35791</v>
      </c>
      <c r="D5024" s="100" t="s">
        <v>35737</v>
      </c>
      <c r="E5024" s="103" t="s">
        <v>44748</v>
      </c>
    </row>
    <row r="5025" ht="14.25" customHeight="1">
      <c r="A5025" s="100">
        <v>20065.0</v>
      </c>
      <c r="B5025" s="100" t="s">
        <v>44749</v>
      </c>
      <c r="C5025" s="100" t="s">
        <v>35791</v>
      </c>
      <c r="D5025" s="100" t="s">
        <v>35741</v>
      </c>
      <c r="E5025" s="103" t="s">
        <v>44750</v>
      </c>
    </row>
    <row r="5026" ht="14.25" customHeight="1">
      <c r="A5026" s="100">
        <v>9835.0</v>
      </c>
      <c r="B5026" s="100" t="s">
        <v>44751</v>
      </c>
      <c r="C5026" s="100" t="s">
        <v>35791</v>
      </c>
      <c r="D5026" s="100" t="s">
        <v>35741</v>
      </c>
      <c r="E5026" s="103" t="s">
        <v>36826</v>
      </c>
    </row>
    <row r="5027" ht="14.25" customHeight="1">
      <c r="A5027" s="100">
        <v>38032.0</v>
      </c>
      <c r="B5027" s="100" t="s">
        <v>44752</v>
      </c>
      <c r="C5027" s="100" t="s">
        <v>35791</v>
      </c>
      <c r="D5027" s="100" t="s">
        <v>35767</v>
      </c>
      <c r="E5027" s="103" t="s">
        <v>44753</v>
      </c>
    </row>
    <row r="5028" ht="14.25" customHeight="1">
      <c r="A5028" s="100">
        <v>38033.0</v>
      </c>
      <c r="B5028" s="100" t="s">
        <v>44754</v>
      </c>
      <c r="C5028" s="100" t="s">
        <v>35791</v>
      </c>
      <c r="D5028" s="100" t="s">
        <v>35767</v>
      </c>
      <c r="E5028" s="103" t="s">
        <v>44755</v>
      </c>
    </row>
    <row r="5029" ht="14.25" customHeight="1">
      <c r="A5029" s="100">
        <v>38034.0</v>
      </c>
      <c r="B5029" s="100" t="s">
        <v>44756</v>
      </c>
      <c r="C5029" s="100" t="s">
        <v>35791</v>
      </c>
      <c r="D5029" s="100" t="s">
        <v>35767</v>
      </c>
      <c r="E5029" s="103" t="s">
        <v>44757</v>
      </c>
    </row>
    <row r="5030" ht="14.25" customHeight="1">
      <c r="A5030" s="100">
        <v>38035.0</v>
      </c>
      <c r="B5030" s="100" t="s">
        <v>44758</v>
      </c>
      <c r="C5030" s="100" t="s">
        <v>35791</v>
      </c>
      <c r="D5030" s="100" t="s">
        <v>35767</v>
      </c>
      <c r="E5030" s="103" t="s">
        <v>44759</v>
      </c>
    </row>
    <row r="5031" ht="14.25" customHeight="1">
      <c r="A5031" s="100">
        <v>38036.0</v>
      </c>
      <c r="B5031" s="100" t="s">
        <v>44760</v>
      </c>
      <c r="C5031" s="100" t="s">
        <v>35791</v>
      </c>
      <c r="D5031" s="100" t="s">
        <v>35767</v>
      </c>
      <c r="E5031" s="103" t="s">
        <v>44761</v>
      </c>
    </row>
    <row r="5032" ht="14.25" customHeight="1">
      <c r="A5032" s="100">
        <v>38037.0</v>
      </c>
      <c r="B5032" s="100" t="s">
        <v>44762</v>
      </c>
      <c r="C5032" s="100" t="s">
        <v>35791</v>
      </c>
      <c r="D5032" s="100" t="s">
        <v>35767</v>
      </c>
      <c r="E5032" s="103" t="s">
        <v>44763</v>
      </c>
    </row>
    <row r="5033" ht="14.25" customHeight="1">
      <c r="A5033" s="100">
        <v>9850.0</v>
      </c>
      <c r="B5033" s="100" t="s">
        <v>44764</v>
      </c>
      <c r="C5033" s="100" t="s">
        <v>35791</v>
      </c>
      <c r="D5033" s="100" t="s">
        <v>35767</v>
      </c>
      <c r="E5033" s="103" t="s">
        <v>44765</v>
      </c>
    </row>
    <row r="5034" ht="14.25" customHeight="1">
      <c r="A5034" s="100">
        <v>9853.0</v>
      </c>
      <c r="B5034" s="100" t="s">
        <v>44766</v>
      </c>
      <c r="C5034" s="100" t="s">
        <v>35791</v>
      </c>
      <c r="D5034" s="100" t="s">
        <v>35767</v>
      </c>
      <c r="E5034" s="103" t="s">
        <v>44767</v>
      </c>
    </row>
    <row r="5035" ht="14.25" customHeight="1">
      <c r="A5035" s="100">
        <v>9854.0</v>
      </c>
      <c r="B5035" s="100" t="s">
        <v>44768</v>
      </c>
      <c r="C5035" s="100" t="s">
        <v>35791</v>
      </c>
      <c r="D5035" s="100" t="s">
        <v>35767</v>
      </c>
      <c r="E5035" s="103" t="s">
        <v>44769</v>
      </c>
    </row>
    <row r="5036" ht="14.25" customHeight="1">
      <c r="A5036" s="100">
        <v>9851.0</v>
      </c>
      <c r="B5036" s="100" t="s">
        <v>44770</v>
      </c>
      <c r="C5036" s="100" t="s">
        <v>35791</v>
      </c>
      <c r="D5036" s="100" t="s">
        <v>35767</v>
      </c>
      <c r="E5036" s="103" t="s">
        <v>44771</v>
      </c>
    </row>
    <row r="5037" ht="14.25" customHeight="1">
      <c r="A5037" s="100">
        <v>9855.0</v>
      </c>
      <c r="B5037" s="100" t="s">
        <v>44772</v>
      </c>
      <c r="C5037" s="100" t="s">
        <v>35791</v>
      </c>
      <c r="D5037" s="100" t="s">
        <v>35767</v>
      </c>
      <c r="E5037" s="103" t="s">
        <v>44773</v>
      </c>
    </row>
    <row r="5038" ht="14.25" customHeight="1">
      <c r="A5038" s="100">
        <v>9825.0</v>
      </c>
      <c r="B5038" s="100" t="s">
        <v>44774</v>
      </c>
      <c r="C5038" s="100" t="s">
        <v>35791</v>
      </c>
      <c r="D5038" s="100" t="s">
        <v>35767</v>
      </c>
      <c r="E5038" s="103" t="s">
        <v>44775</v>
      </c>
    </row>
    <row r="5039" ht="14.25" customHeight="1">
      <c r="A5039" s="100">
        <v>9828.0</v>
      </c>
      <c r="B5039" s="100" t="s">
        <v>44776</v>
      </c>
      <c r="C5039" s="100" t="s">
        <v>35791</v>
      </c>
      <c r="D5039" s="100" t="s">
        <v>35767</v>
      </c>
      <c r="E5039" s="103" t="s">
        <v>44777</v>
      </c>
    </row>
    <row r="5040" ht="14.25" customHeight="1">
      <c r="A5040" s="100">
        <v>9829.0</v>
      </c>
      <c r="B5040" s="100" t="s">
        <v>44778</v>
      </c>
      <c r="C5040" s="100" t="s">
        <v>35791</v>
      </c>
      <c r="D5040" s="100" t="s">
        <v>35767</v>
      </c>
      <c r="E5040" s="103" t="s">
        <v>44779</v>
      </c>
    </row>
    <row r="5041" ht="14.25" customHeight="1">
      <c r="A5041" s="100">
        <v>9826.0</v>
      </c>
      <c r="B5041" s="100" t="s">
        <v>44780</v>
      </c>
      <c r="C5041" s="100" t="s">
        <v>35791</v>
      </c>
      <c r="D5041" s="100" t="s">
        <v>35767</v>
      </c>
      <c r="E5041" s="103" t="s">
        <v>44781</v>
      </c>
    </row>
    <row r="5042" ht="14.25" customHeight="1">
      <c r="A5042" s="100">
        <v>9827.0</v>
      </c>
      <c r="B5042" s="100" t="s">
        <v>44782</v>
      </c>
      <c r="C5042" s="100" t="s">
        <v>35791</v>
      </c>
      <c r="D5042" s="100" t="s">
        <v>35767</v>
      </c>
      <c r="E5042" s="103" t="s">
        <v>44783</v>
      </c>
    </row>
    <row r="5043" ht="14.25" customHeight="1">
      <c r="A5043" s="100">
        <v>36374.0</v>
      </c>
      <c r="B5043" s="100" t="s">
        <v>44784</v>
      </c>
      <c r="C5043" s="100" t="s">
        <v>35791</v>
      </c>
      <c r="D5043" s="100" t="s">
        <v>35767</v>
      </c>
      <c r="E5043" s="103" t="s">
        <v>44785</v>
      </c>
    </row>
    <row r="5044" ht="14.25" customHeight="1">
      <c r="A5044" s="100">
        <v>36084.0</v>
      </c>
      <c r="B5044" s="100" t="s">
        <v>44786</v>
      </c>
      <c r="C5044" s="100" t="s">
        <v>35791</v>
      </c>
      <c r="D5044" s="100" t="s">
        <v>35767</v>
      </c>
      <c r="E5044" s="103" t="s">
        <v>44787</v>
      </c>
    </row>
    <row r="5045" ht="14.25" customHeight="1">
      <c r="A5045" s="100">
        <v>36373.0</v>
      </c>
      <c r="B5045" s="100" t="s">
        <v>44788</v>
      </c>
      <c r="C5045" s="100" t="s">
        <v>35791</v>
      </c>
      <c r="D5045" s="100" t="s">
        <v>35767</v>
      </c>
      <c r="E5045" s="103" t="s">
        <v>44789</v>
      </c>
    </row>
    <row r="5046" ht="14.25" customHeight="1">
      <c r="A5046" s="100">
        <v>36377.0</v>
      </c>
      <c r="B5046" s="100" t="s">
        <v>44790</v>
      </c>
      <c r="C5046" s="100" t="s">
        <v>35791</v>
      </c>
      <c r="D5046" s="100" t="s">
        <v>35767</v>
      </c>
      <c r="E5046" s="103" t="s">
        <v>44791</v>
      </c>
    </row>
    <row r="5047" ht="14.25" customHeight="1">
      <c r="A5047" s="100">
        <v>36375.0</v>
      </c>
      <c r="B5047" s="100" t="s">
        <v>44792</v>
      </c>
      <c r="C5047" s="100" t="s">
        <v>35791</v>
      </c>
      <c r="D5047" s="100" t="s">
        <v>35767</v>
      </c>
      <c r="E5047" s="103" t="s">
        <v>44793</v>
      </c>
    </row>
    <row r="5048" ht="14.25" customHeight="1">
      <c r="A5048" s="100">
        <v>36376.0</v>
      </c>
      <c r="B5048" s="100" t="s">
        <v>44794</v>
      </c>
      <c r="C5048" s="100" t="s">
        <v>35791</v>
      </c>
      <c r="D5048" s="100" t="s">
        <v>35767</v>
      </c>
      <c r="E5048" s="103" t="s">
        <v>43836</v>
      </c>
    </row>
    <row r="5049" ht="14.25" customHeight="1">
      <c r="A5049" s="100">
        <v>36380.0</v>
      </c>
      <c r="B5049" s="100" t="s">
        <v>44795</v>
      </c>
      <c r="C5049" s="100" t="s">
        <v>35791</v>
      </c>
      <c r="D5049" s="100" t="s">
        <v>35767</v>
      </c>
      <c r="E5049" s="103" t="s">
        <v>44796</v>
      </c>
    </row>
    <row r="5050" ht="14.25" customHeight="1">
      <c r="A5050" s="100">
        <v>36378.0</v>
      </c>
      <c r="B5050" s="100" t="s">
        <v>44797</v>
      </c>
      <c r="C5050" s="100" t="s">
        <v>35791</v>
      </c>
      <c r="D5050" s="100" t="s">
        <v>35767</v>
      </c>
      <c r="E5050" s="103" t="s">
        <v>44798</v>
      </c>
    </row>
    <row r="5051" ht="14.25" customHeight="1">
      <c r="A5051" s="100">
        <v>36379.0</v>
      </c>
      <c r="B5051" s="100" t="s">
        <v>44799</v>
      </c>
      <c r="C5051" s="100" t="s">
        <v>35791</v>
      </c>
      <c r="D5051" s="100" t="s">
        <v>35767</v>
      </c>
      <c r="E5051" s="103" t="s">
        <v>44800</v>
      </c>
    </row>
    <row r="5052" ht="14.25" customHeight="1">
      <c r="A5052" s="100">
        <v>9859.0</v>
      </c>
      <c r="B5052" s="100" t="s">
        <v>44801</v>
      </c>
      <c r="C5052" s="100" t="s">
        <v>35791</v>
      </c>
      <c r="D5052" s="100" t="s">
        <v>35741</v>
      </c>
      <c r="E5052" s="103" t="s">
        <v>39792</v>
      </c>
    </row>
    <row r="5053" ht="14.25" customHeight="1">
      <c r="A5053" s="100">
        <v>9838.0</v>
      </c>
      <c r="B5053" s="100" t="s">
        <v>44802</v>
      </c>
      <c r="C5053" s="100" t="s">
        <v>35791</v>
      </c>
      <c r="D5053" s="100" t="s">
        <v>35741</v>
      </c>
      <c r="E5053" s="103" t="s">
        <v>38760</v>
      </c>
    </row>
    <row r="5054" ht="14.25" customHeight="1">
      <c r="A5054" s="100">
        <v>9837.0</v>
      </c>
      <c r="B5054" s="100" t="s">
        <v>44803</v>
      </c>
      <c r="C5054" s="100" t="s">
        <v>35791</v>
      </c>
      <c r="D5054" s="100" t="s">
        <v>35741</v>
      </c>
      <c r="E5054" s="103" t="s">
        <v>44804</v>
      </c>
    </row>
    <row r="5055" ht="14.25" customHeight="1">
      <c r="A5055" s="100">
        <v>9833.0</v>
      </c>
      <c r="B5055" s="100" t="s">
        <v>44805</v>
      </c>
      <c r="C5055" s="100" t="s">
        <v>35791</v>
      </c>
      <c r="D5055" s="100" t="s">
        <v>35767</v>
      </c>
      <c r="E5055" s="103" t="s">
        <v>44806</v>
      </c>
    </row>
    <row r="5056" ht="14.25" customHeight="1">
      <c r="A5056" s="100">
        <v>9830.0</v>
      </c>
      <c r="B5056" s="100" t="s">
        <v>44807</v>
      </c>
      <c r="C5056" s="100" t="s">
        <v>35791</v>
      </c>
      <c r="D5056" s="100" t="s">
        <v>35767</v>
      </c>
      <c r="E5056" s="103" t="s">
        <v>44808</v>
      </c>
    </row>
    <row r="5057" ht="14.25" customHeight="1">
      <c r="A5057" s="100">
        <v>9834.0</v>
      </c>
      <c r="B5057" s="100" t="s">
        <v>44809</v>
      </c>
      <c r="C5057" s="100" t="s">
        <v>35791</v>
      </c>
      <c r="D5057" s="100" t="s">
        <v>35767</v>
      </c>
      <c r="E5057" s="103" t="s">
        <v>44810</v>
      </c>
    </row>
    <row r="5058" ht="14.25" customHeight="1">
      <c r="A5058" s="100">
        <v>9863.0</v>
      </c>
      <c r="B5058" s="100" t="s">
        <v>44811</v>
      </c>
      <c r="C5058" s="100" t="s">
        <v>35791</v>
      </c>
      <c r="D5058" s="100" t="s">
        <v>35741</v>
      </c>
      <c r="E5058" s="103" t="s">
        <v>44812</v>
      </c>
    </row>
    <row r="5059" ht="14.25" customHeight="1">
      <c r="A5059" s="100">
        <v>9860.0</v>
      </c>
      <c r="B5059" s="100" t="s">
        <v>44813</v>
      </c>
      <c r="C5059" s="100" t="s">
        <v>35791</v>
      </c>
      <c r="D5059" s="100" t="s">
        <v>35741</v>
      </c>
      <c r="E5059" s="103" t="s">
        <v>44814</v>
      </c>
    </row>
    <row r="5060" ht="14.25" customHeight="1">
      <c r="A5060" s="100">
        <v>9862.0</v>
      </c>
      <c r="B5060" s="100" t="s">
        <v>44815</v>
      </c>
      <c r="C5060" s="100" t="s">
        <v>35791</v>
      </c>
      <c r="D5060" s="100" t="s">
        <v>35741</v>
      </c>
      <c r="E5060" s="103" t="s">
        <v>44816</v>
      </c>
    </row>
    <row r="5061" ht="14.25" customHeight="1">
      <c r="A5061" s="100">
        <v>9861.0</v>
      </c>
      <c r="B5061" s="100" t="s">
        <v>44817</v>
      </c>
      <c r="C5061" s="100" t="s">
        <v>35791</v>
      </c>
      <c r="D5061" s="100" t="s">
        <v>35741</v>
      </c>
      <c r="E5061" s="103" t="s">
        <v>44818</v>
      </c>
    </row>
    <row r="5062" ht="14.25" customHeight="1">
      <c r="A5062" s="100">
        <v>9856.0</v>
      </c>
      <c r="B5062" s="100" t="s">
        <v>44819</v>
      </c>
      <c r="C5062" s="100" t="s">
        <v>35791</v>
      </c>
      <c r="D5062" s="100" t="s">
        <v>35741</v>
      </c>
      <c r="E5062" s="103" t="s">
        <v>38031</v>
      </c>
    </row>
    <row r="5063" ht="14.25" customHeight="1">
      <c r="A5063" s="100">
        <v>9866.0</v>
      </c>
      <c r="B5063" s="100" t="s">
        <v>44820</v>
      </c>
      <c r="C5063" s="100" t="s">
        <v>35791</v>
      </c>
      <c r="D5063" s="100" t="s">
        <v>35741</v>
      </c>
      <c r="E5063" s="103" t="s">
        <v>44714</v>
      </c>
    </row>
    <row r="5064" ht="14.25" customHeight="1">
      <c r="A5064" s="100">
        <v>9857.0</v>
      </c>
      <c r="B5064" s="100" t="s">
        <v>44821</v>
      </c>
      <c r="C5064" s="100" t="s">
        <v>35791</v>
      </c>
      <c r="D5064" s="100" t="s">
        <v>35741</v>
      </c>
      <c r="E5064" s="103" t="s">
        <v>44822</v>
      </c>
    </row>
    <row r="5065" ht="14.25" customHeight="1">
      <c r="A5065" s="100">
        <v>9864.0</v>
      </c>
      <c r="B5065" s="100" t="s">
        <v>44823</v>
      </c>
      <c r="C5065" s="100" t="s">
        <v>35791</v>
      </c>
      <c r="D5065" s="100" t="s">
        <v>35741</v>
      </c>
      <c r="E5065" s="103" t="s">
        <v>44824</v>
      </c>
    </row>
    <row r="5066" ht="14.25" customHeight="1">
      <c r="A5066" s="100">
        <v>9865.0</v>
      </c>
      <c r="B5066" s="100" t="s">
        <v>44825</v>
      </c>
      <c r="C5066" s="100" t="s">
        <v>35791</v>
      </c>
      <c r="D5066" s="100" t="s">
        <v>35741</v>
      </c>
      <c r="E5066" s="103" t="s">
        <v>44826</v>
      </c>
    </row>
    <row r="5067" ht="14.25" customHeight="1">
      <c r="A5067" s="100">
        <v>9858.0</v>
      </c>
      <c r="B5067" s="100" t="s">
        <v>44827</v>
      </c>
      <c r="C5067" s="100" t="s">
        <v>35791</v>
      </c>
      <c r="D5067" s="100" t="s">
        <v>35741</v>
      </c>
      <c r="E5067" s="103" t="s">
        <v>44828</v>
      </c>
    </row>
    <row r="5068" ht="14.25" customHeight="1">
      <c r="A5068" s="100">
        <v>9841.0</v>
      </c>
      <c r="B5068" s="100" t="s">
        <v>44829</v>
      </c>
      <c r="C5068" s="100" t="s">
        <v>35791</v>
      </c>
      <c r="D5068" s="100" t="s">
        <v>35741</v>
      </c>
      <c r="E5068" s="103" t="s">
        <v>39047</v>
      </c>
    </row>
    <row r="5069" ht="14.25" customHeight="1">
      <c r="A5069" s="100">
        <v>9840.0</v>
      </c>
      <c r="B5069" s="100" t="s">
        <v>44830</v>
      </c>
      <c r="C5069" s="100" t="s">
        <v>35791</v>
      </c>
      <c r="D5069" s="100" t="s">
        <v>35741</v>
      </c>
      <c r="E5069" s="103" t="s">
        <v>43020</v>
      </c>
    </row>
    <row r="5070" ht="14.25" customHeight="1">
      <c r="A5070" s="100">
        <v>20067.0</v>
      </c>
      <c r="B5070" s="100" t="s">
        <v>44831</v>
      </c>
      <c r="C5070" s="100" t="s">
        <v>35791</v>
      </c>
      <c r="D5070" s="100" t="s">
        <v>35741</v>
      </c>
      <c r="E5070" s="103" t="s">
        <v>38345</v>
      </c>
    </row>
    <row r="5071" ht="14.25" customHeight="1">
      <c r="A5071" s="100">
        <v>20068.0</v>
      </c>
      <c r="B5071" s="100" t="s">
        <v>44832</v>
      </c>
      <c r="C5071" s="100" t="s">
        <v>35791</v>
      </c>
      <c r="D5071" s="100" t="s">
        <v>35741</v>
      </c>
      <c r="E5071" s="103" t="s">
        <v>44833</v>
      </c>
    </row>
    <row r="5072" ht="14.25" customHeight="1">
      <c r="A5072" s="100">
        <v>9839.0</v>
      </c>
      <c r="B5072" s="100" t="s">
        <v>44834</v>
      </c>
      <c r="C5072" s="100" t="s">
        <v>35791</v>
      </c>
      <c r="D5072" s="100" t="s">
        <v>35741</v>
      </c>
      <c r="E5072" s="103" t="s">
        <v>44835</v>
      </c>
    </row>
    <row r="5073" ht="14.25" customHeight="1">
      <c r="A5073" s="100">
        <v>9870.0</v>
      </c>
      <c r="B5073" s="100" t="s">
        <v>44836</v>
      </c>
      <c r="C5073" s="100" t="s">
        <v>35791</v>
      </c>
      <c r="D5073" s="100" t="s">
        <v>35741</v>
      </c>
      <c r="E5073" s="103" t="s">
        <v>41867</v>
      </c>
    </row>
    <row r="5074" ht="14.25" customHeight="1">
      <c r="A5074" s="100">
        <v>9867.0</v>
      </c>
      <c r="B5074" s="100" t="s">
        <v>44837</v>
      </c>
      <c r="C5074" s="100" t="s">
        <v>35791</v>
      </c>
      <c r="D5074" s="100" t="s">
        <v>35741</v>
      </c>
      <c r="E5074" s="103" t="s">
        <v>35872</v>
      </c>
    </row>
    <row r="5075" ht="14.25" customHeight="1">
      <c r="A5075" s="100">
        <v>9868.0</v>
      </c>
      <c r="B5075" s="100" t="s">
        <v>44838</v>
      </c>
      <c r="C5075" s="100" t="s">
        <v>35791</v>
      </c>
      <c r="D5075" s="100" t="s">
        <v>35737</v>
      </c>
      <c r="E5075" s="103" t="s">
        <v>39924</v>
      </c>
    </row>
    <row r="5076" ht="14.25" customHeight="1">
      <c r="A5076" s="100">
        <v>9869.0</v>
      </c>
      <c r="B5076" s="100" t="s">
        <v>44839</v>
      </c>
      <c r="C5076" s="100" t="s">
        <v>35791</v>
      </c>
      <c r="D5076" s="100" t="s">
        <v>35741</v>
      </c>
      <c r="E5076" s="103" t="s">
        <v>44840</v>
      </c>
    </row>
    <row r="5077" ht="14.25" customHeight="1">
      <c r="A5077" s="100">
        <v>9874.0</v>
      </c>
      <c r="B5077" s="100" t="s">
        <v>44841</v>
      </c>
      <c r="C5077" s="100" t="s">
        <v>35791</v>
      </c>
      <c r="D5077" s="100" t="s">
        <v>35741</v>
      </c>
      <c r="E5077" s="103" t="s">
        <v>41241</v>
      </c>
    </row>
    <row r="5078" ht="14.25" customHeight="1">
      <c r="A5078" s="100">
        <v>9875.0</v>
      </c>
      <c r="B5078" s="100" t="s">
        <v>44842</v>
      </c>
      <c r="C5078" s="100" t="s">
        <v>35791</v>
      </c>
      <c r="D5078" s="100" t="s">
        <v>35741</v>
      </c>
      <c r="E5078" s="103" t="s">
        <v>39078</v>
      </c>
    </row>
    <row r="5079" ht="14.25" customHeight="1">
      <c r="A5079" s="100">
        <v>9873.0</v>
      </c>
      <c r="B5079" s="100" t="s">
        <v>44843</v>
      </c>
      <c r="C5079" s="100" t="s">
        <v>35791</v>
      </c>
      <c r="D5079" s="100" t="s">
        <v>35741</v>
      </c>
      <c r="E5079" s="103" t="s">
        <v>44844</v>
      </c>
    </row>
    <row r="5080" ht="14.25" customHeight="1">
      <c r="A5080" s="100">
        <v>9871.0</v>
      </c>
      <c r="B5080" s="100" t="s">
        <v>44845</v>
      </c>
      <c r="C5080" s="100" t="s">
        <v>35791</v>
      </c>
      <c r="D5080" s="100" t="s">
        <v>35741</v>
      </c>
      <c r="E5080" s="103" t="s">
        <v>44846</v>
      </c>
    </row>
    <row r="5081" ht="14.25" customHeight="1">
      <c r="A5081" s="100">
        <v>9872.0</v>
      </c>
      <c r="B5081" s="100" t="s">
        <v>44847</v>
      </c>
      <c r="C5081" s="100" t="s">
        <v>35791</v>
      </c>
      <c r="D5081" s="100" t="s">
        <v>35741</v>
      </c>
      <c r="E5081" s="103" t="s">
        <v>44848</v>
      </c>
    </row>
    <row r="5082" ht="14.25" customHeight="1">
      <c r="A5082" s="100">
        <v>7667.0</v>
      </c>
      <c r="B5082" s="100" t="s">
        <v>44849</v>
      </c>
      <c r="C5082" s="100" t="s">
        <v>35791</v>
      </c>
      <c r="D5082" s="100" t="s">
        <v>35767</v>
      </c>
      <c r="E5082" s="103" t="s">
        <v>44850</v>
      </c>
    </row>
    <row r="5083" ht="14.25" customHeight="1">
      <c r="A5083" s="100">
        <v>7660.0</v>
      </c>
      <c r="B5083" s="100" t="s">
        <v>44851</v>
      </c>
      <c r="C5083" s="100" t="s">
        <v>35791</v>
      </c>
      <c r="D5083" s="100" t="s">
        <v>35767</v>
      </c>
      <c r="E5083" s="103" t="s">
        <v>44852</v>
      </c>
    </row>
    <row r="5084" ht="14.25" customHeight="1">
      <c r="A5084" s="100">
        <v>7676.0</v>
      </c>
      <c r="B5084" s="100" t="s">
        <v>44853</v>
      </c>
      <c r="C5084" s="100" t="s">
        <v>35791</v>
      </c>
      <c r="D5084" s="100" t="s">
        <v>35767</v>
      </c>
      <c r="E5084" s="103" t="s">
        <v>44854</v>
      </c>
    </row>
    <row r="5085" ht="14.25" customHeight="1">
      <c r="A5085" s="100">
        <v>12426.0</v>
      </c>
      <c r="B5085" s="100" t="s">
        <v>44855</v>
      </c>
      <c r="C5085" s="100" t="s">
        <v>35740</v>
      </c>
      <c r="D5085" s="100" t="s">
        <v>35767</v>
      </c>
      <c r="E5085" s="103" t="s">
        <v>44856</v>
      </c>
    </row>
    <row r="5086" ht="14.25" customHeight="1">
      <c r="A5086" s="100">
        <v>12425.0</v>
      </c>
      <c r="B5086" s="100" t="s">
        <v>44857</v>
      </c>
      <c r="C5086" s="100" t="s">
        <v>35740</v>
      </c>
      <c r="D5086" s="100" t="s">
        <v>35767</v>
      </c>
      <c r="E5086" s="103" t="s">
        <v>37911</v>
      </c>
    </row>
    <row r="5087" ht="14.25" customHeight="1">
      <c r="A5087" s="100">
        <v>12427.0</v>
      </c>
      <c r="B5087" s="100" t="s">
        <v>44858</v>
      </c>
      <c r="C5087" s="100" t="s">
        <v>35740</v>
      </c>
      <c r="D5087" s="100" t="s">
        <v>35767</v>
      </c>
      <c r="E5087" s="103" t="s">
        <v>44859</v>
      </c>
    </row>
    <row r="5088" ht="14.25" customHeight="1">
      <c r="A5088" s="100">
        <v>12428.0</v>
      </c>
      <c r="B5088" s="100" t="s">
        <v>44860</v>
      </c>
      <c r="C5088" s="100" t="s">
        <v>35740</v>
      </c>
      <c r="D5088" s="100" t="s">
        <v>35767</v>
      </c>
      <c r="E5088" s="103" t="s">
        <v>44861</v>
      </c>
    </row>
    <row r="5089" ht="14.25" customHeight="1">
      <c r="A5089" s="100">
        <v>12430.0</v>
      </c>
      <c r="B5089" s="100" t="s">
        <v>44862</v>
      </c>
      <c r="C5089" s="100" t="s">
        <v>35740</v>
      </c>
      <c r="D5089" s="100" t="s">
        <v>35767</v>
      </c>
      <c r="E5089" s="103" t="s">
        <v>44863</v>
      </c>
    </row>
    <row r="5090" ht="14.25" customHeight="1">
      <c r="A5090" s="100">
        <v>12429.0</v>
      </c>
      <c r="B5090" s="100" t="s">
        <v>44864</v>
      </c>
      <c r="C5090" s="100" t="s">
        <v>35740</v>
      </c>
      <c r="D5090" s="100" t="s">
        <v>35767</v>
      </c>
      <c r="E5090" s="103" t="s">
        <v>44865</v>
      </c>
    </row>
    <row r="5091" ht="14.25" customHeight="1">
      <c r="A5091" s="100">
        <v>12431.0</v>
      </c>
      <c r="B5091" s="100" t="s">
        <v>44866</v>
      </c>
      <c r="C5091" s="100" t="s">
        <v>35740</v>
      </c>
      <c r="D5091" s="100" t="s">
        <v>35767</v>
      </c>
      <c r="E5091" s="103" t="s">
        <v>44867</v>
      </c>
    </row>
    <row r="5092" ht="14.25" customHeight="1">
      <c r="A5092" s="100">
        <v>12432.0</v>
      </c>
      <c r="B5092" s="100" t="s">
        <v>44868</v>
      </c>
      <c r="C5092" s="100" t="s">
        <v>35740</v>
      </c>
      <c r="D5092" s="100" t="s">
        <v>35767</v>
      </c>
      <c r="E5092" s="103" t="s">
        <v>44869</v>
      </c>
    </row>
    <row r="5093" ht="14.25" customHeight="1">
      <c r="A5093" s="100">
        <v>12434.0</v>
      </c>
      <c r="B5093" s="100" t="s">
        <v>44870</v>
      </c>
      <c r="C5093" s="100" t="s">
        <v>35740</v>
      </c>
      <c r="D5093" s="100" t="s">
        <v>35767</v>
      </c>
      <c r="E5093" s="103" t="s">
        <v>44871</v>
      </c>
    </row>
    <row r="5094" ht="14.25" customHeight="1">
      <c r="A5094" s="100">
        <v>12433.0</v>
      </c>
      <c r="B5094" s="100" t="s">
        <v>44872</v>
      </c>
      <c r="C5094" s="100" t="s">
        <v>35740</v>
      </c>
      <c r="D5094" s="100" t="s">
        <v>35767</v>
      </c>
      <c r="E5094" s="103" t="s">
        <v>44873</v>
      </c>
    </row>
    <row r="5095" ht="14.25" customHeight="1">
      <c r="A5095" s="100">
        <v>12435.0</v>
      </c>
      <c r="B5095" s="100" t="s">
        <v>44874</v>
      </c>
      <c r="C5095" s="100" t="s">
        <v>35740</v>
      </c>
      <c r="D5095" s="100" t="s">
        <v>35767</v>
      </c>
      <c r="E5095" s="103" t="s">
        <v>44875</v>
      </c>
    </row>
    <row r="5096" ht="14.25" customHeight="1">
      <c r="A5096" s="100">
        <v>12437.0</v>
      </c>
      <c r="B5096" s="100" t="s">
        <v>44876</v>
      </c>
      <c r="C5096" s="100" t="s">
        <v>35740</v>
      </c>
      <c r="D5096" s="100" t="s">
        <v>35767</v>
      </c>
      <c r="E5096" s="103" t="s">
        <v>44877</v>
      </c>
    </row>
    <row r="5097" ht="14.25" customHeight="1">
      <c r="A5097" s="100">
        <v>12439.0</v>
      </c>
      <c r="B5097" s="100" t="s">
        <v>44878</v>
      </c>
      <c r="C5097" s="100" t="s">
        <v>35740</v>
      </c>
      <c r="D5097" s="100" t="s">
        <v>35767</v>
      </c>
      <c r="E5097" s="103" t="s">
        <v>44879</v>
      </c>
    </row>
    <row r="5098" ht="14.25" customHeight="1">
      <c r="A5098" s="100">
        <v>12438.0</v>
      </c>
      <c r="B5098" s="100" t="s">
        <v>44880</v>
      </c>
      <c r="C5098" s="100" t="s">
        <v>35740</v>
      </c>
      <c r="D5098" s="100" t="s">
        <v>35767</v>
      </c>
      <c r="E5098" s="103" t="s">
        <v>44881</v>
      </c>
    </row>
    <row r="5099" ht="14.25" customHeight="1">
      <c r="A5099" s="100">
        <v>12436.0</v>
      </c>
      <c r="B5099" s="100" t="s">
        <v>44882</v>
      </c>
      <c r="C5099" s="100" t="s">
        <v>35740</v>
      </c>
      <c r="D5099" s="100" t="s">
        <v>35767</v>
      </c>
      <c r="E5099" s="103" t="s">
        <v>44883</v>
      </c>
    </row>
    <row r="5100" ht="14.25" customHeight="1">
      <c r="A5100" s="100">
        <v>36357.0</v>
      </c>
      <c r="B5100" s="100" t="s">
        <v>44884</v>
      </c>
      <c r="C5100" s="100" t="s">
        <v>35740</v>
      </c>
      <c r="D5100" s="100" t="s">
        <v>35767</v>
      </c>
      <c r="E5100" s="103" t="s">
        <v>42851</v>
      </c>
    </row>
    <row r="5101" ht="14.25" customHeight="1">
      <c r="A5101" s="100">
        <v>12424.0</v>
      </c>
      <c r="B5101" s="100" t="s">
        <v>44885</v>
      </c>
      <c r="C5101" s="100" t="s">
        <v>35740</v>
      </c>
      <c r="D5101" s="100" t="s">
        <v>35767</v>
      </c>
      <c r="E5101" s="103" t="s">
        <v>44886</v>
      </c>
    </row>
    <row r="5102" ht="14.25" customHeight="1">
      <c r="A5102" s="100">
        <v>12440.0</v>
      </c>
      <c r="B5102" s="100" t="s">
        <v>44887</v>
      </c>
      <c r="C5102" s="100" t="s">
        <v>35740</v>
      </c>
      <c r="D5102" s="100" t="s">
        <v>35767</v>
      </c>
      <c r="E5102" s="103" t="s">
        <v>44888</v>
      </c>
    </row>
    <row r="5103" ht="14.25" customHeight="1">
      <c r="A5103" s="100">
        <v>9884.0</v>
      </c>
      <c r="B5103" s="100" t="s">
        <v>44889</v>
      </c>
      <c r="C5103" s="100" t="s">
        <v>35740</v>
      </c>
      <c r="D5103" s="100" t="s">
        <v>35767</v>
      </c>
      <c r="E5103" s="103" t="s">
        <v>44890</v>
      </c>
    </row>
    <row r="5104" ht="14.25" customHeight="1">
      <c r="A5104" s="100">
        <v>9888.0</v>
      </c>
      <c r="B5104" s="100" t="s">
        <v>44891</v>
      </c>
      <c r="C5104" s="100" t="s">
        <v>35740</v>
      </c>
      <c r="D5104" s="100" t="s">
        <v>35767</v>
      </c>
      <c r="E5104" s="103" t="s">
        <v>44892</v>
      </c>
    </row>
    <row r="5105" ht="14.25" customHeight="1">
      <c r="A5105" s="100">
        <v>9883.0</v>
      </c>
      <c r="B5105" s="100" t="s">
        <v>44893</v>
      </c>
      <c r="C5105" s="100" t="s">
        <v>35740</v>
      </c>
      <c r="D5105" s="100" t="s">
        <v>35767</v>
      </c>
      <c r="E5105" s="103" t="s">
        <v>38185</v>
      </c>
    </row>
    <row r="5106" ht="14.25" customHeight="1">
      <c r="A5106" s="100">
        <v>9886.0</v>
      </c>
      <c r="B5106" s="100" t="s">
        <v>44894</v>
      </c>
      <c r="C5106" s="100" t="s">
        <v>35740</v>
      </c>
      <c r="D5106" s="100" t="s">
        <v>35767</v>
      </c>
      <c r="E5106" s="103" t="s">
        <v>44895</v>
      </c>
    </row>
    <row r="5107" ht="14.25" customHeight="1">
      <c r="A5107" s="100">
        <v>9889.0</v>
      </c>
      <c r="B5107" s="100" t="s">
        <v>44896</v>
      </c>
      <c r="C5107" s="100" t="s">
        <v>35740</v>
      </c>
      <c r="D5107" s="100" t="s">
        <v>35767</v>
      </c>
      <c r="E5107" s="103" t="s">
        <v>44897</v>
      </c>
    </row>
    <row r="5108" ht="14.25" customHeight="1">
      <c r="A5108" s="100">
        <v>9887.0</v>
      </c>
      <c r="B5108" s="100" t="s">
        <v>44898</v>
      </c>
      <c r="C5108" s="100" t="s">
        <v>35740</v>
      </c>
      <c r="D5108" s="100" t="s">
        <v>35767</v>
      </c>
      <c r="E5108" s="103" t="s">
        <v>44899</v>
      </c>
    </row>
    <row r="5109" ht="14.25" customHeight="1">
      <c r="A5109" s="100">
        <v>9885.0</v>
      </c>
      <c r="B5109" s="100" t="s">
        <v>44900</v>
      </c>
      <c r="C5109" s="100" t="s">
        <v>35740</v>
      </c>
      <c r="D5109" s="100" t="s">
        <v>35767</v>
      </c>
      <c r="E5109" s="103" t="s">
        <v>44901</v>
      </c>
    </row>
    <row r="5110" ht="14.25" customHeight="1">
      <c r="A5110" s="100">
        <v>9890.0</v>
      </c>
      <c r="B5110" s="100" t="s">
        <v>44902</v>
      </c>
      <c r="C5110" s="100" t="s">
        <v>35740</v>
      </c>
      <c r="D5110" s="100" t="s">
        <v>35767</v>
      </c>
      <c r="E5110" s="103" t="s">
        <v>44903</v>
      </c>
    </row>
    <row r="5111" ht="14.25" customHeight="1">
      <c r="A5111" s="100">
        <v>9891.0</v>
      </c>
      <c r="B5111" s="100" t="s">
        <v>44904</v>
      </c>
      <c r="C5111" s="100" t="s">
        <v>35740</v>
      </c>
      <c r="D5111" s="100" t="s">
        <v>35767</v>
      </c>
      <c r="E5111" s="103" t="s">
        <v>44905</v>
      </c>
    </row>
    <row r="5112" ht="14.25" customHeight="1">
      <c r="A5112" s="100">
        <v>39292.0</v>
      </c>
      <c r="B5112" s="100" t="s">
        <v>44906</v>
      </c>
      <c r="C5112" s="100" t="s">
        <v>35740</v>
      </c>
      <c r="D5112" s="100" t="s">
        <v>35767</v>
      </c>
      <c r="E5112" s="103" t="s">
        <v>43869</v>
      </c>
    </row>
    <row r="5113" ht="14.25" customHeight="1">
      <c r="A5113" s="100">
        <v>39293.0</v>
      </c>
      <c r="B5113" s="100" t="s">
        <v>44907</v>
      </c>
      <c r="C5113" s="100" t="s">
        <v>35740</v>
      </c>
      <c r="D5113" s="100" t="s">
        <v>35767</v>
      </c>
      <c r="E5113" s="103" t="s">
        <v>44908</v>
      </c>
    </row>
    <row r="5114" ht="14.25" customHeight="1">
      <c r="A5114" s="100">
        <v>39294.0</v>
      </c>
      <c r="B5114" s="100" t="s">
        <v>44909</v>
      </c>
      <c r="C5114" s="100" t="s">
        <v>35740</v>
      </c>
      <c r="D5114" s="100" t="s">
        <v>35767</v>
      </c>
      <c r="E5114" s="103" t="s">
        <v>44908</v>
      </c>
    </row>
    <row r="5115" ht="14.25" customHeight="1">
      <c r="A5115" s="100">
        <v>39295.0</v>
      </c>
      <c r="B5115" s="100" t="s">
        <v>44910</v>
      </c>
      <c r="C5115" s="100" t="s">
        <v>35740</v>
      </c>
      <c r="D5115" s="100" t="s">
        <v>35767</v>
      </c>
      <c r="E5115" s="103" t="s">
        <v>44911</v>
      </c>
    </row>
    <row r="5116" ht="14.25" customHeight="1">
      <c r="A5116" s="100">
        <v>36313.0</v>
      </c>
      <c r="B5116" s="100" t="s">
        <v>44912</v>
      </c>
      <c r="C5116" s="100" t="s">
        <v>35740</v>
      </c>
      <c r="D5116" s="100" t="s">
        <v>35767</v>
      </c>
      <c r="E5116" s="103" t="s">
        <v>44913</v>
      </c>
    </row>
    <row r="5117" ht="14.25" customHeight="1">
      <c r="A5117" s="100">
        <v>36316.0</v>
      </c>
      <c r="B5117" s="100" t="s">
        <v>44914</v>
      </c>
      <c r="C5117" s="100" t="s">
        <v>35740</v>
      </c>
      <c r="D5117" s="100" t="s">
        <v>35767</v>
      </c>
      <c r="E5117" s="103" t="s">
        <v>44187</v>
      </c>
    </row>
    <row r="5118" ht="14.25" customHeight="1">
      <c r="A5118" s="100">
        <v>64.0</v>
      </c>
      <c r="B5118" s="100" t="s">
        <v>44915</v>
      </c>
      <c r="C5118" s="100" t="s">
        <v>35740</v>
      </c>
      <c r="D5118" s="100" t="s">
        <v>35767</v>
      </c>
      <c r="E5118" s="103" t="s">
        <v>42475</v>
      </c>
    </row>
    <row r="5119" ht="14.25" customHeight="1">
      <c r="A5119" s="100">
        <v>37423.0</v>
      </c>
      <c r="B5119" s="100" t="s">
        <v>44916</v>
      </c>
      <c r="C5119" s="100" t="s">
        <v>35740</v>
      </c>
      <c r="D5119" s="100" t="s">
        <v>35767</v>
      </c>
      <c r="E5119" s="103" t="s">
        <v>44806</v>
      </c>
    </row>
    <row r="5120" ht="14.25" customHeight="1">
      <c r="A5120" s="100">
        <v>39296.0</v>
      </c>
      <c r="B5120" s="100" t="s">
        <v>44917</v>
      </c>
      <c r="C5120" s="100" t="s">
        <v>35740</v>
      </c>
      <c r="D5120" s="100" t="s">
        <v>35767</v>
      </c>
      <c r="E5120" s="103" t="s">
        <v>44918</v>
      </c>
    </row>
    <row r="5121" ht="14.25" customHeight="1">
      <c r="A5121" s="100">
        <v>39297.0</v>
      </c>
      <c r="B5121" s="100" t="s">
        <v>44919</v>
      </c>
      <c r="C5121" s="100" t="s">
        <v>35740</v>
      </c>
      <c r="D5121" s="100" t="s">
        <v>35767</v>
      </c>
      <c r="E5121" s="103" t="s">
        <v>43891</v>
      </c>
    </row>
    <row r="5122" ht="14.25" customHeight="1">
      <c r="A5122" s="100">
        <v>39298.0</v>
      </c>
      <c r="B5122" s="100" t="s">
        <v>44920</v>
      </c>
      <c r="C5122" s="100" t="s">
        <v>35740</v>
      </c>
      <c r="D5122" s="100" t="s">
        <v>35767</v>
      </c>
      <c r="E5122" s="103" t="s">
        <v>44921</v>
      </c>
    </row>
    <row r="5123" ht="14.25" customHeight="1">
      <c r="A5123" s="100">
        <v>39299.0</v>
      </c>
      <c r="B5123" s="100" t="s">
        <v>44922</v>
      </c>
      <c r="C5123" s="100" t="s">
        <v>35740</v>
      </c>
      <c r="D5123" s="100" t="s">
        <v>35767</v>
      </c>
      <c r="E5123" s="103" t="s">
        <v>44923</v>
      </c>
    </row>
    <row r="5124" ht="14.25" customHeight="1">
      <c r="A5124" s="100">
        <v>9892.0</v>
      </c>
      <c r="B5124" s="100" t="s">
        <v>44924</v>
      </c>
      <c r="C5124" s="100" t="s">
        <v>35740</v>
      </c>
      <c r="D5124" s="100" t="s">
        <v>35741</v>
      </c>
      <c r="E5124" s="103" t="s">
        <v>36090</v>
      </c>
    </row>
    <row r="5125" ht="14.25" customHeight="1">
      <c r="A5125" s="100">
        <v>9893.0</v>
      </c>
      <c r="B5125" s="100" t="s">
        <v>44925</v>
      </c>
      <c r="C5125" s="100" t="s">
        <v>35740</v>
      </c>
      <c r="D5125" s="100" t="s">
        <v>35741</v>
      </c>
      <c r="E5125" s="103" t="s">
        <v>44926</v>
      </c>
    </row>
    <row r="5126" ht="14.25" customHeight="1">
      <c r="A5126" s="100">
        <v>9901.0</v>
      </c>
      <c r="B5126" s="100" t="s">
        <v>44927</v>
      </c>
      <c r="C5126" s="100" t="s">
        <v>35740</v>
      </c>
      <c r="D5126" s="100" t="s">
        <v>35741</v>
      </c>
      <c r="E5126" s="103" t="s">
        <v>38937</v>
      </c>
    </row>
    <row r="5127" ht="14.25" customHeight="1">
      <c r="A5127" s="100">
        <v>9896.0</v>
      </c>
      <c r="B5127" s="100" t="s">
        <v>44928</v>
      </c>
      <c r="C5127" s="100" t="s">
        <v>35740</v>
      </c>
      <c r="D5127" s="100" t="s">
        <v>35741</v>
      </c>
      <c r="E5127" s="103" t="s">
        <v>44929</v>
      </c>
    </row>
    <row r="5128" ht="14.25" customHeight="1">
      <c r="A5128" s="100">
        <v>9900.0</v>
      </c>
      <c r="B5128" s="100" t="s">
        <v>44930</v>
      </c>
      <c r="C5128" s="100" t="s">
        <v>35740</v>
      </c>
      <c r="D5128" s="100" t="s">
        <v>35741</v>
      </c>
      <c r="E5128" s="103" t="s">
        <v>44931</v>
      </c>
    </row>
    <row r="5129" ht="14.25" customHeight="1">
      <c r="A5129" s="100">
        <v>9898.0</v>
      </c>
      <c r="B5129" s="100" t="s">
        <v>44932</v>
      </c>
      <c r="C5129" s="100" t="s">
        <v>35740</v>
      </c>
      <c r="D5129" s="100" t="s">
        <v>35741</v>
      </c>
      <c r="E5129" s="103" t="s">
        <v>44933</v>
      </c>
    </row>
    <row r="5130" ht="14.25" customHeight="1">
      <c r="A5130" s="100">
        <v>9899.0</v>
      </c>
      <c r="B5130" s="100" t="s">
        <v>44934</v>
      </c>
      <c r="C5130" s="100" t="s">
        <v>35740</v>
      </c>
      <c r="D5130" s="100" t="s">
        <v>35741</v>
      </c>
      <c r="E5130" s="103" t="s">
        <v>36498</v>
      </c>
    </row>
    <row r="5131" ht="14.25" customHeight="1">
      <c r="A5131" s="100">
        <v>9902.0</v>
      </c>
      <c r="B5131" s="100" t="s">
        <v>44935</v>
      </c>
      <c r="C5131" s="100" t="s">
        <v>35740</v>
      </c>
      <c r="D5131" s="100" t="s">
        <v>35741</v>
      </c>
      <c r="E5131" s="103" t="s">
        <v>44936</v>
      </c>
    </row>
    <row r="5132" ht="14.25" customHeight="1">
      <c r="A5132" s="100">
        <v>9908.0</v>
      </c>
      <c r="B5132" s="100" t="s">
        <v>44937</v>
      </c>
      <c r="C5132" s="100" t="s">
        <v>35740</v>
      </c>
      <c r="D5132" s="100" t="s">
        <v>35741</v>
      </c>
      <c r="E5132" s="103" t="s">
        <v>44938</v>
      </c>
    </row>
    <row r="5133" ht="14.25" customHeight="1">
      <c r="A5133" s="100">
        <v>9905.0</v>
      </c>
      <c r="B5133" s="100" t="s">
        <v>44939</v>
      </c>
      <c r="C5133" s="100" t="s">
        <v>35740</v>
      </c>
      <c r="D5133" s="100" t="s">
        <v>35741</v>
      </c>
      <c r="E5133" s="103" t="s">
        <v>37420</v>
      </c>
    </row>
    <row r="5134" ht="14.25" customHeight="1">
      <c r="A5134" s="100">
        <v>9906.0</v>
      </c>
      <c r="B5134" s="100" t="s">
        <v>44940</v>
      </c>
      <c r="C5134" s="100" t="s">
        <v>35740</v>
      </c>
      <c r="D5134" s="100" t="s">
        <v>35741</v>
      </c>
      <c r="E5134" s="103" t="s">
        <v>40144</v>
      </c>
    </row>
    <row r="5135" ht="14.25" customHeight="1">
      <c r="A5135" s="100">
        <v>9895.0</v>
      </c>
      <c r="B5135" s="100" t="s">
        <v>44941</v>
      </c>
      <c r="C5135" s="100" t="s">
        <v>35740</v>
      </c>
      <c r="D5135" s="100" t="s">
        <v>35741</v>
      </c>
      <c r="E5135" s="103" t="s">
        <v>39187</v>
      </c>
    </row>
    <row r="5136" ht="14.25" customHeight="1">
      <c r="A5136" s="100">
        <v>9894.0</v>
      </c>
      <c r="B5136" s="100" t="s">
        <v>44942</v>
      </c>
      <c r="C5136" s="100" t="s">
        <v>35740</v>
      </c>
      <c r="D5136" s="100" t="s">
        <v>35741</v>
      </c>
      <c r="E5136" s="103" t="s">
        <v>44943</v>
      </c>
    </row>
    <row r="5137" ht="14.25" customHeight="1">
      <c r="A5137" s="100">
        <v>9897.0</v>
      </c>
      <c r="B5137" s="100" t="s">
        <v>44944</v>
      </c>
      <c r="C5137" s="100" t="s">
        <v>35740</v>
      </c>
      <c r="D5137" s="100" t="s">
        <v>35741</v>
      </c>
      <c r="E5137" s="103" t="s">
        <v>44945</v>
      </c>
    </row>
    <row r="5138" ht="14.25" customHeight="1">
      <c r="A5138" s="100">
        <v>9910.0</v>
      </c>
      <c r="B5138" s="100" t="s">
        <v>44946</v>
      </c>
      <c r="C5138" s="100" t="s">
        <v>35740</v>
      </c>
      <c r="D5138" s="100" t="s">
        <v>35741</v>
      </c>
      <c r="E5138" s="103" t="s">
        <v>44947</v>
      </c>
    </row>
    <row r="5139" ht="14.25" customHeight="1">
      <c r="A5139" s="100">
        <v>9909.0</v>
      </c>
      <c r="B5139" s="100" t="s">
        <v>44948</v>
      </c>
      <c r="C5139" s="100" t="s">
        <v>35740</v>
      </c>
      <c r="D5139" s="100" t="s">
        <v>35741</v>
      </c>
      <c r="E5139" s="103" t="s">
        <v>44949</v>
      </c>
    </row>
    <row r="5140" ht="14.25" customHeight="1">
      <c r="A5140" s="100">
        <v>9907.0</v>
      </c>
      <c r="B5140" s="100" t="s">
        <v>44950</v>
      </c>
      <c r="C5140" s="100" t="s">
        <v>35740</v>
      </c>
      <c r="D5140" s="100" t="s">
        <v>35741</v>
      </c>
      <c r="E5140" s="103" t="s">
        <v>44951</v>
      </c>
    </row>
    <row r="5141" ht="14.25" customHeight="1">
      <c r="A5141" s="100">
        <v>20973.0</v>
      </c>
      <c r="B5141" s="100" t="s">
        <v>44952</v>
      </c>
      <c r="C5141" s="100" t="s">
        <v>35740</v>
      </c>
      <c r="D5141" s="100" t="s">
        <v>35741</v>
      </c>
      <c r="E5141" s="103" t="s">
        <v>44953</v>
      </c>
    </row>
    <row r="5142" ht="14.25" customHeight="1">
      <c r="A5142" s="100">
        <v>20974.0</v>
      </c>
      <c r="B5142" s="100" t="s">
        <v>44954</v>
      </c>
      <c r="C5142" s="100" t="s">
        <v>35740</v>
      </c>
      <c r="D5142" s="100" t="s">
        <v>35741</v>
      </c>
      <c r="E5142" s="103" t="s">
        <v>44955</v>
      </c>
    </row>
    <row r="5143" ht="14.25" customHeight="1">
      <c r="A5143" s="100">
        <v>37989.0</v>
      </c>
      <c r="B5143" s="100" t="s">
        <v>44956</v>
      </c>
      <c r="C5143" s="100" t="s">
        <v>35740</v>
      </c>
      <c r="D5143" s="100" t="s">
        <v>35741</v>
      </c>
      <c r="E5143" s="103" t="s">
        <v>44957</v>
      </c>
    </row>
    <row r="5144" ht="14.25" customHeight="1">
      <c r="A5144" s="100">
        <v>37990.0</v>
      </c>
      <c r="B5144" s="100" t="s">
        <v>44958</v>
      </c>
      <c r="C5144" s="100" t="s">
        <v>35740</v>
      </c>
      <c r="D5144" s="100" t="s">
        <v>35741</v>
      </c>
      <c r="E5144" s="103" t="s">
        <v>41287</v>
      </c>
    </row>
    <row r="5145" ht="14.25" customHeight="1">
      <c r="A5145" s="100">
        <v>37991.0</v>
      </c>
      <c r="B5145" s="100" t="s">
        <v>44959</v>
      </c>
      <c r="C5145" s="100" t="s">
        <v>35740</v>
      </c>
      <c r="D5145" s="100" t="s">
        <v>35741</v>
      </c>
      <c r="E5145" s="103" t="s">
        <v>38856</v>
      </c>
    </row>
    <row r="5146" ht="14.25" customHeight="1">
      <c r="A5146" s="100">
        <v>37992.0</v>
      </c>
      <c r="B5146" s="100" t="s">
        <v>44960</v>
      </c>
      <c r="C5146" s="100" t="s">
        <v>35740</v>
      </c>
      <c r="D5146" s="100" t="s">
        <v>35741</v>
      </c>
      <c r="E5146" s="103" t="s">
        <v>44961</v>
      </c>
    </row>
    <row r="5147" ht="14.25" customHeight="1">
      <c r="A5147" s="100">
        <v>37993.0</v>
      </c>
      <c r="B5147" s="100" t="s">
        <v>44962</v>
      </c>
      <c r="C5147" s="100" t="s">
        <v>35740</v>
      </c>
      <c r="D5147" s="100" t="s">
        <v>35741</v>
      </c>
      <c r="E5147" s="103" t="s">
        <v>44963</v>
      </c>
    </row>
    <row r="5148" ht="14.25" customHeight="1">
      <c r="A5148" s="100">
        <v>37994.0</v>
      </c>
      <c r="B5148" s="100" t="s">
        <v>44964</v>
      </c>
      <c r="C5148" s="100" t="s">
        <v>35740</v>
      </c>
      <c r="D5148" s="100" t="s">
        <v>35741</v>
      </c>
      <c r="E5148" s="103" t="s">
        <v>44965</v>
      </c>
    </row>
    <row r="5149" ht="14.25" customHeight="1">
      <c r="A5149" s="100">
        <v>37995.0</v>
      </c>
      <c r="B5149" s="100" t="s">
        <v>44966</v>
      </c>
      <c r="C5149" s="100" t="s">
        <v>35740</v>
      </c>
      <c r="D5149" s="100" t="s">
        <v>35741</v>
      </c>
      <c r="E5149" s="103" t="s">
        <v>44967</v>
      </c>
    </row>
    <row r="5150" ht="14.25" customHeight="1">
      <c r="A5150" s="100">
        <v>37996.0</v>
      </c>
      <c r="B5150" s="100" t="s">
        <v>44968</v>
      </c>
      <c r="C5150" s="100" t="s">
        <v>35740</v>
      </c>
      <c r="D5150" s="100" t="s">
        <v>35741</v>
      </c>
      <c r="E5150" s="103" t="s">
        <v>44969</v>
      </c>
    </row>
    <row r="5151" ht="14.25" customHeight="1">
      <c r="A5151" s="100">
        <v>13883.0</v>
      </c>
      <c r="B5151" s="100" t="s">
        <v>44970</v>
      </c>
      <c r="C5151" s="100" t="s">
        <v>35740</v>
      </c>
      <c r="D5151" s="100" t="s">
        <v>35767</v>
      </c>
      <c r="E5151" s="103" t="s">
        <v>44971</v>
      </c>
    </row>
    <row r="5152" ht="14.25" customHeight="1">
      <c r="A5152" s="100">
        <v>38604.0</v>
      </c>
      <c r="B5152" s="100" t="s">
        <v>44972</v>
      </c>
      <c r="C5152" s="100" t="s">
        <v>35740</v>
      </c>
      <c r="D5152" s="100" t="s">
        <v>35767</v>
      </c>
      <c r="E5152" s="103" t="s">
        <v>44973</v>
      </c>
    </row>
    <row r="5153" ht="14.25" customHeight="1">
      <c r="A5153" s="100">
        <v>10601.0</v>
      </c>
      <c r="B5153" s="100" t="s">
        <v>44974</v>
      </c>
      <c r="C5153" s="100" t="s">
        <v>35740</v>
      </c>
      <c r="D5153" s="100" t="s">
        <v>35767</v>
      </c>
      <c r="E5153" s="103" t="s">
        <v>44975</v>
      </c>
    </row>
    <row r="5154" ht="14.25" customHeight="1">
      <c r="A5154" s="100">
        <v>26034.0</v>
      </c>
      <c r="B5154" s="100" t="s">
        <v>44976</v>
      </c>
      <c r="C5154" s="100" t="s">
        <v>35740</v>
      </c>
      <c r="D5154" s="100" t="s">
        <v>35767</v>
      </c>
      <c r="E5154" s="103" t="s">
        <v>44977</v>
      </c>
    </row>
    <row r="5155" ht="14.25" customHeight="1">
      <c r="A5155" s="100">
        <v>13894.0</v>
      </c>
      <c r="B5155" s="100" t="s">
        <v>44978</v>
      </c>
      <c r="C5155" s="100" t="s">
        <v>35740</v>
      </c>
      <c r="D5155" s="100" t="s">
        <v>35767</v>
      </c>
      <c r="E5155" s="103" t="s">
        <v>44979</v>
      </c>
    </row>
    <row r="5156" ht="14.25" customHeight="1">
      <c r="A5156" s="100">
        <v>13895.0</v>
      </c>
      <c r="B5156" s="100" t="s">
        <v>44980</v>
      </c>
      <c r="C5156" s="100" t="s">
        <v>35740</v>
      </c>
      <c r="D5156" s="100" t="s">
        <v>35767</v>
      </c>
      <c r="E5156" s="103" t="s">
        <v>44981</v>
      </c>
    </row>
    <row r="5157" ht="14.25" customHeight="1">
      <c r="A5157" s="100">
        <v>13892.0</v>
      </c>
      <c r="B5157" s="100" t="s">
        <v>44982</v>
      </c>
      <c r="C5157" s="100" t="s">
        <v>35740</v>
      </c>
      <c r="D5157" s="100" t="s">
        <v>35767</v>
      </c>
      <c r="E5157" s="103" t="s">
        <v>44983</v>
      </c>
    </row>
    <row r="5158" ht="14.25" customHeight="1">
      <c r="A5158" s="100">
        <v>9914.0</v>
      </c>
      <c r="B5158" s="100" t="s">
        <v>44984</v>
      </c>
      <c r="C5158" s="100" t="s">
        <v>35740</v>
      </c>
      <c r="D5158" s="100" t="s">
        <v>35767</v>
      </c>
      <c r="E5158" s="103" t="s">
        <v>44985</v>
      </c>
    </row>
    <row r="5159" ht="14.25" customHeight="1">
      <c r="A5159" s="100">
        <v>36485.0</v>
      </c>
      <c r="B5159" s="100" t="s">
        <v>44986</v>
      </c>
      <c r="C5159" s="100" t="s">
        <v>35740</v>
      </c>
      <c r="D5159" s="100" t="s">
        <v>35767</v>
      </c>
      <c r="E5159" s="103" t="s">
        <v>44987</v>
      </c>
    </row>
    <row r="5160" ht="14.25" customHeight="1">
      <c r="A5160" s="100">
        <v>9912.0</v>
      </c>
      <c r="B5160" s="100" t="s">
        <v>44988</v>
      </c>
      <c r="C5160" s="100" t="s">
        <v>35740</v>
      </c>
      <c r="D5160" s="100" t="s">
        <v>35767</v>
      </c>
      <c r="E5160" s="103" t="s">
        <v>44989</v>
      </c>
    </row>
    <row r="5161" ht="14.25" customHeight="1">
      <c r="A5161" s="100">
        <v>9921.0</v>
      </c>
      <c r="B5161" s="100" t="s">
        <v>44990</v>
      </c>
      <c r="C5161" s="100" t="s">
        <v>35740</v>
      </c>
      <c r="D5161" s="100" t="s">
        <v>35767</v>
      </c>
      <c r="E5161" s="103" t="s">
        <v>44991</v>
      </c>
    </row>
    <row r="5162" ht="14.25" customHeight="1">
      <c r="A5162" s="100">
        <v>21112.0</v>
      </c>
      <c r="B5162" s="100" t="s">
        <v>44992</v>
      </c>
      <c r="C5162" s="100" t="s">
        <v>35740</v>
      </c>
      <c r="D5162" s="100" t="s">
        <v>35741</v>
      </c>
      <c r="E5162" s="103" t="s">
        <v>44993</v>
      </c>
    </row>
    <row r="5163" ht="14.25" customHeight="1">
      <c r="A5163" s="100">
        <v>10228.0</v>
      </c>
      <c r="B5163" s="100" t="s">
        <v>44994</v>
      </c>
      <c r="C5163" s="100" t="s">
        <v>35740</v>
      </c>
      <c r="D5163" s="100" t="s">
        <v>35737</v>
      </c>
      <c r="E5163" s="103" t="s">
        <v>44995</v>
      </c>
    </row>
    <row r="5164" ht="14.25" customHeight="1">
      <c r="A5164" s="100">
        <v>11781.0</v>
      </c>
      <c r="B5164" s="100" t="s">
        <v>44996</v>
      </c>
      <c r="C5164" s="100" t="s">
        <v>35740</v>
      </c>
      <c r="D5164" s="100" t="s">
        <v>35741</v>
      </c>
      <c r="E5164" s="103" t="s">
        <v>44997</v>
      </c>
    </row>
    <row r="5165" ht="14.25" customHeight="1">
      <c r="A5165" s="100">
        <v>11746.0</v>
      </c>
      <c r="B5165" s="100" t="s">
        <v>44998</v>
      </c>
      <c r="C5165" s="100" t="s">
        <v>35740</v>
      </c>
      <c r="D5165" s="100" t="s">
        <v>35741</v>
      </c>
      <c r="E5165" s="103" t="s">
        <v>44999</v>
      </c>
    </row>
    <row r="5166" ht="14.25" customHeight="1">
      <c r="A5166" s="100">
        <v>11751.0</v>
      </c>
      <c r="B5166" s="100" t="s">
        <v>45000</v>
      </c>
      <c r="C5166" s="100" t="s">
        <v>35740</v>
      </c>
      <c r="D5166" s="100" t="s">
        <v>35741</v>
      </c>
      <c r="E5166" s="103" t="s">
        <v>45001</v>
      </c>
    </row>
    <row r="5167" ht="14.25" customHeight="1">
      <c r="A5167" s="100">
        <v>11750.0</v>
      </c>
      <c r="B5167" s="100" t="s">
        <v>45002</v>
      </c>
      <c r="C5167" s="100" t="s">
        <v>35740</v>
      </c>
      <c r="D5167" s="100" t="s">
        <v>35741</v>
      </c>
      <c r="E5167" s="103" t="s">
        <v>45003</v>
      </c>
    </row>
    <row r="5168" ht="14.25" customHeight="1">
      <c r="A5168" s="100">
        <v>11748.0</v>
      </c>
      <c r="B5168" s="100" t="s">
        <v>45004</v>
      </c>
      <c r="C5168" s="100" t="s">
        <v>35740</v>
      </c>
      <c r="D5168" s="100" t="s">
        <v>35741</v>
      </c>
      <c r="E5168" s="103" t="s">
        <v>45005</v>
      </c>
    </row>
    <row r="5169" ht="14.25" customHeight="1">
      <c r="A5169" s="100">
        <v>11747.0</v>
      </c>
      <c r="B5169" s="100" t="s">
        <v>45006</v>
      </c>
      <c r="C5169" s="100" t="s">
        <v>35740</v>
      </c>
      <c r="D5169" s="100" t="s">
        <v>35741</v>
      </c>
      <c r="E5169" s="103" t="s">
        <v>45007</v>
      </c>
    </row>
    <row r="5170" ht="14.25" customHeight="1">
      <c r="A5170" s="100">
        <v>11749.0</v>
      </c>
      <c r="B5170" s="100" t="s">
        <v>45008</v>
      </c>
      <c r="C5170" s="100" t="s">
        <v>35740</v>
      </c>
      <c r="D5170" s="100" t="s">
        <v>35741</v>
      </c>
      <c r="E5170" s="103" t="s">
        <v>45009</v>
      </c>
    </row>
    <row r="5171" ht="14.25" customHeight="1">
      <c r="A5171" s="100">
        <v>10236.0</v>
      </c>
      <c r="B5171" s="100" t="s">
        <v>45010</v>
      </c>
      <c r="C5171" s="100" t="s">
        <v>35740</v>
      </c>
      <c r="D5171" s="100" t="s">
        <v>35741</v>
      </c>
      <c r="E5171" s="103" t="s">
        <v>45011</v>
      </c>
    </row>
    <row r="5172" ht="14.25" customHeight="1">
      <c r="A5172" s="100">
        <v>10233.0</v>
      </c>
      <c r="B5172" s="100" t="s">
        <v>45012</v>
      </c>
      <c r="C5172" s="100" t="s">
        <v>35740</v>
      </c>
      <c r="D5172" s="100" t="s">
        <v>35741</v>
      </c>
      <c r="E5172" s="103" t="s">
        <v>45013</v>
      </c>
    </row>
    <row r="5173" ht="14.25" customHeight="1">
      <c r="A5173" s="100">
        <v>10234.0</v>
      </c>
      <c r="B5173" s="100" t="s">
        <v>45014</v>
      </c>
      <c r="C5173" s="100" t="s">
        <v>35740</v>
      </c>
      <c r="D5173" s="100" t="s">
        <v>35741</v>
      </c>
      <c r="E5173" s="103" t="s">
        <v>43875</v>
      </c>
    </row>
    <row r="5174" ht="14.25" customHeight="1">
      <c r="A5174" s="100">
        <v>10231.0</v>
      </c>
      <c r="B5174" s="100" t="s">
        <v>45015</v>
      </c>
      <c r="C5174" s="100" t="s">
        <v>35740</v>
      </c>
      <c r="D5174" s="100" t="s">
        <v>35741</v>
      </c>
      <c r="E5174" s="103" t="s">
        <v>45016</v>
      </c>
    </row>
    <row r="5175" ht="14.25" customHeight="1">
      <c r="A5175" s="100">
        <v>10232.0</v>
      </c>
      <c r="B5175" s="100" t="s">
        <v>45017</v>
      </c>
      <c r="C5175" s="100" t="s">
        <v>35740</v>
      </c>
      <c r="D5175" s="100" t="s">
        <v>35741</v>
      </c>
      <c r="E5175" s="103" t="s">
        <v>45018</v>
      </c>
    </row>
    <row r="5176" ht="14.25" customHeight="1">
      <c r="A5176" s="100">
        <v>10229.0</v>
      </c>
      <c r="B5176" s="100" t="s">
        <v>45019</v>
      </c>
      <c r="C5176" s="100" t="s">
        <v>35740</v>
      </c>
      <c r="D5176" s="100" t="s">
        <v>35737</v>
      </c>
      <c r="E5176" s="103" t="s">
        <v>45020</v>
      </c>
    </row>
    <row r="5177" ht="14.25" customHeight="1">
      <c r="A5177" s="100">
        <v>10235.0</v>
      </c>
      <c r="B5177" s="100" t="s">
        <v>45021</v>
      </c>
      <c r="C5177" s="100" t="s">
        <v>35740</v>
      </c>
      <c r="D5177" s="100" t="s">
        <v>35741</v>
      </c>
      <c r="E5177" s="103" t="s">
        <v>45022</v>
      </c>
    </row>
    <row r="5178" ht="14.25" customHeight="1">
      <c r="A5178" s="100">
        <v>10230.0</v>
      </c>
      <c r="B5178" s="100" t="s">
        <v>45023</v>
      </c>
      <c r="C5178" s="100" t="s">
        <v>35740</v>
      </c>
      <c r="D5178" s="100" t="s">
        <v>35741</v>
      </c>
      <c r="E5178" s="103" t="s">
        <v>45024</v>
      </c>
    </row>
    <row r="5179" ht="14.25" customHeight="1">
      <c r="A5179" s="100">
        <v>10409.0</v>
      </c>
      <c r="B5179" s="100" t="s">
        <v>45025</v>
      </c>
      <c r="C5179" s="100" t="s">
        <v>35740</v>
      </c>
      <c r="D5179" s="100" t="s">
        <v>35741</v>
      </c>
      <c r="E5179" s="103" t="s">
        <v>45026</v>
      </c>
    </row>
    <row r="5180" ht="14.25" customHeight="1">
      <c r="A5180" s="100">
        <v>10411.0</v>
      </c>
      <c r="B5180" s="100" t="s">
        <v>45027</v>
      </c>
      <c r="C5180" s="100" t="s">
        <v>35740</v>
      </c>
      <c r="D5180" s="100" t="s">
        <v>35741</v>
      </c>
      <c r="E5180" s="103" t="s">
        <v>45028</v>
      </c>
    </row>
    <row r="5181" ht="14.25" customHeight="1">
      <c r="A5181" s="100">
        <v>10404.0</v>
      </c>
      <c r="B5181" s="100" t="s">
        <v>45029</v>
      </c>
      <c r="C5181" s="100" t="s">
        <v>35740</v>
      </c>
      <c r="D5181" s="100" t="s">
        <v>35741</v>
      </c>
      <c r="E5181" s="103" t="s">
        <v>45030</v>
      </c>
    </row>
    <row r="5182" ht="14.25" customHeight="1">
      <c r="A5182" s="100">
        <v>10410.0</v>
      </c>
      <c r="B5182" s="100" t="s">
        <v>45031</v>
      </c>
      <c r="C5182" s="100" t="s">
        <v>35740</v>
      </c>
      <c r="D5182" s="100" t="s">
        <v>35741</v>
      </c>
      <c r="E5182" s="103" t="s">
        <v>45032</v>
      </c>
    </row>
    <row r="5183" ht="14.25" customHeight="1">
      <c r="A5183" s="100">
        <v>10405.0</v>
      </c>
      <c r="B5183" s="100" t="s">
        <v>45033</v>
      </c>
      <c r="C5183" s="100" t="s">
        <v>35740</v>
      </c>
      <c r="D5183" s="100" t="s">
        <v>35741</v>
      </c>
      <c r="E5183" s="103" t="s">
        <v>45034</v>
      </c>
    </row>
    <row r="5184" ht="14.25" customHeight="1">
      <c r="A5184" s="100">
        <v>10408.0</v>
      </c>
      <c r="B5184" s="100" t="s">
        <v>45035</v>
      </c>
      <c r="C5184" s="100" t="s">
        <v>35740</v>
      </c>
      <c r="D5184" s="100" t="s">
        <v>35741</v>
      </c>
      <c r="E5184" s="103" t="s">
        <v>45036</v>
      </c>
    </row>
    <row r="5185" ht="14.25" customHeight="1">
      <c r="A5185" s="100">
        <v>10412.0</v>
      </c>
      <c r="B5185" s="100" t="s">
        <v>45037</v>
      </c>
      <c r="C5185" s="100" t="s">
        <v>35740</v>
      </c>
      <c r="D5185" s="100" t="s">
        <v>35741</v>
      </c>
      <c r="E5185" s="103" t="s">
        <v>45038</v>
      </c>
    </row>
    <row r="5186" ht="14.25" customHeight="1">
      <c r="A5186" s="100">
        <v>10406.0</v>
      </c>
      <c r="B5186" s="100" t="s">
        <v>45039</v>
      </c>
      <c r="C5186" s="100" t="s">
        <v>35740</v>
      </c>
      <c r="D5186" s="100" t="s">
        <v>35741</v>
      </c>
      <c r="E5186" s="103" t="s">
        <v>45040</v>
      </c>
    </row>
    <row r="5187" ht="14.25" customHeight="1">
      <c r="A5187" s="100">
        <v>10407.0</v>
      </c>
      <c r="B5187" s="100" t="s">
        <v>45041</v>
      </c>
      <c r="C5187" s="100" t="s">
        <v>35740</v>
      </c>
      <c r="D5187" s="100" t="s">
        <v>35741</v>
      </c>
      <c r="E5187" s="103" t="s">
        <v>45042</v>
      </c>
    </row>
    <row r="5188" ht="14.25" customHeight="1">
      <c r="A5188" s="100">
        <v>10416.0</v>
      </c>
      <c r="B5188" s="100" t="s">
        <v>45043</v>
      </c>
      <c r="C5188" s="100" t="s">
        <v>35740</v>
      </c>
      <c r="D5188" s="100" t="s">
        <v>35741</v>
      </c>
      <c r="E5188" s="103" t="s">
        <v>45044</v>
      </c>
    </row>
    <row r="5189" ht="14.25" customHeight="1">
      <c r="A5189" s="100">
        <v>10419.0</v>
      </c>
      <c r="B5189" s="100" t="s">
        <v>45045</v>
      </c>
      <c r="C5189" s="100" t="s">
        <v>35740</v>
      </c>
      <c r="D5189" s="100" t="s">
        <v>35741</v>
      </c>
      <c r="E5189" s="103" t="s">
        <v>45046</v>
      </c>
    </row>
    <row r="5190" ht="14.25" customHeight="1">
      <c r="A5190" s="100">
        <v>21092.0</v>
      </c>
      <c r="B5190" s="100" t="s">
        <v>45047</v>
      </c>
      <c r="C5190" s="100" t="s">
        <v>35740</v>
      </c>
      <c r="D5190" s="100" t="s">
        <v>35741</v>
      </c>
      <c r="E5190" s="103" t="s">
        <v>45048</v>
      </c>
    </row>
    <row r="5191" ht="14.25" customHeight="1">
      <c r="A5191" s="100">
        <v>10418.0</v>
      </c>
      <c r="B5191" s="100" t="s">
        <v>45049</v>
      </c>
      <c r="C5191" s="100" t="s">
        <v>35740</v>
      </c>
      <c r="D5191" s="100" t="s">
        <v>35741</v>
      </c>
      <c r="E5191" s="103" t="s">
        <v>45050</v>
      </c>
    </row>
    <row r="5192" ht="14.25" customHeight="1">
      <c r="A5192" s="100">
        <v>12657.0</v>
      </c>
      <c r="B5192" s="100" t="s">
        <v>45051</v>
      </c>
      <c r="C5192" s="100" t="s">
        <v>35740</v>
      </c>
      <c r="D5192" s="100" t="s">
        <v>35741</v>
      </c>
      <c r="E5192" s="103" t="s">
        <v>45052</v>
      </c>
    </row>
    <row r="5193" ht="14.25" customHeight="1">
      <c r="A5193" s="100">
        <v>10417.0</v>
      </c>
      <c r="B5193" s="100" t="s">
        <v>45053</v>
      </c>
      <c r="C5193" s="100" t="s">
        <v>35740</v>
      </c>
      <c r="D5193" s="100" t="s">
        <v>35741</v>
      </c>
      <c r="E5193" s="103" t="s">
        <v>45054</v>
      </c>
    </row>
    <row r="5194" ht="14.25" customHeight="1">
      <c r="A5194" s="100">
        <v>10413.0</v>
      </c>
      <c r="B5194" s="100" t="s">
        <v>45055</v>
      </c>
      <c r="C5194" s="100" t="s">
        <v>35740</v>
      </c>
      <c r="D5194" s="100" t="s">
        <v>35741</v>
      </c>
      <c r="E5194" s="103" t="s">
        <v>45056</v>
      </c>
    </row>
    <row r="5195" ht="14.25" customHeight="1">
      <c r="A5195" s="100">
        <v>10414.0</v>
      </c>
      <c r="B5195" s="100" t="s">
        <v>45057</v>
      </c>
      <c r="C5195" s="100" t="s">
        <v>35740</v>
      </c>
      <c r="D5195" s="100" t="s">
        <v>35741</v>
      </c>
      <c r="E5195" s="103" t="s">
        <v>45058</v>
      </c>
    </row>
    <row r="5196" ht="14.25" customHeight="1">
      <c r="A5196" s="100">
        <v>10415.0</v>
      </c>
      <c r="B5196" s="100" t="s">
        <v>45059</v>
      </c>
      <c r="C5196" s="100" t="s">
        <v>35740</v>
      </c>
      <c r="D5196" s="100" t="s">
        <v>35741</v>
      </c>
      <c r="E5196" s="103" t="s">
        <v>45060</v>
      </c>
    </row>
    <row r="5197" ht="14.25" customHeight="1">
      <c r="A5197" s="100">
        <v>38643.0</v>
      </c>
      <c r="B5197" s="100" t="s">
        <v>45061</v>
      </c>
      <c r="C5197" s="100" t="s">
        <v>35740</v>
      </c>
      <c r="D5197" s="100" t="s">
        <v>35741</v>
      </c>
      <c r="E5197" s="103" t="s">
        <v>45062</v>
      </c>
    </row>
    <row r="5198" ht="14.25" customHeight="1">
      <c r="A5198" s="100">
        <v>6157.0</v>
      </c>
      <c r="B5198" s="100" t="s">
        <v>45063</v>
      </c>
      <c r="C5198" s="100" t="s">
        <v>35740</v>
      </c>
      <c r="D5198" s="100" t="s">
        <v>35741</v>
      </c>
      <c r="E5198" s="103" t="s">
        <v>45064</v>
      </c>
    </row>
    <row r="5199" ht="14.25" customHeight="1">
      <c r="A5199" s="100">
        <v>37588.0</v>
      </c>
      <c r="B5199" s="100" t="s">
        <v>45065</v>
      </c>
      <c r="C5199" s="100" t="s">
        <v>35740</v>
      </c>
      <c r="D5199" s="100" t="s">
        <v>35741</v>
      </c>
      <c r="E5199" s="103" t="s">
        <v>41359</v>
      </c>
    </row>
    <row r="5200" ht="14.25" customHeight="1">
      <c r="A5200" s="100">
        <v>6152.0</v>
      </c>
      <c r="B5200" s="100" t="s">
        <v>45066</v>
      </c>
      <c r="C5200" s="100" t="s">
        <v>35740</v>
      </c>
      <c r="D5200" s="100" t="s">
        <v>35741</v>
      </c>
      <c r="E5200" s="103" t="s">
        <v>43690</v>
      </c>
    </row>
    <row r="5201" ht="14.25" customHeight="1">
      <c r="A5201" s="100">
        <v>6158.0</v>
      </c>
      <c r="B5201" s="100" t="s">
        <v>45067</v>
      </c>
      <c r="C5201" s="100" t="s">
        <v>35740</v>
      </c>
      <c r="D5201" s="100" t="s">
        <v>35741</v>
      </c>
      <c r="E5201" s="103" t="s">
        <v>39149</v>
      </c>
    </row>
    <row r="5202" ht="14.25" customHeight="1">
      <c r="A5202" s="100">
        <v>6153.0</v>
      </c>
      <c r="B5202" s="100" t="s">
        <v>45068</v>
      </c>
      <c r="C5202" s="100" t="s">
        <v>35740</v>
      </c>
      <c r="D5202" s="100" t="s">
        <v>35741</v>
      </c>
      <c r="E5202" s="103" t="s">
        <v>43277</v>
      </c>
    </row>
    <row r="5203" ht="14.25" customHeight="1">
      <c r="A5203" s="100">
        <v>6156.0</v>
      </c>
      <c r="B5203" s="100" t="s">
        <v>45069</v>
      </c>
      <c r="C5203" s="100" t="s">
        <v>35740</v>
      </c>
      <c r="D5203" s="100" t="s">
        <v>35741</v>
      </c>
      <c r="E5203" s="103" t="s">
        <v>36867</v>
      </c>
    </row>
    <row r="5204" ht="14.25" customHeight="1">
      <c r="A5204" s="100">
        <v>6154.0</v>
      </c>
      <c r="B5204" s="100" t="s">
        <v>45070</v>
      </c>
      <c r="C5204" s="100" t="s">
        <v>35740</v>
      </c>
      <c r="D5204" s="100" t="s">
        <v>35741</v>
      </c>
      <c r="E5204" s="103" t="s">
        <v>45071</v>
      </c>
    </row>
    <row r="5205" ht="14.25" customHeight="1">
      <c r="A5205" s="100">
        <v>6155.0</v>
      </c>
      <c r="B5205" s="100" t="s">
        <v>45072</v>
      </c>
      <c r="C5205" s="100" t="s">
        <v>35740</v>
      </c>
      <c r="D5205" s="100" t="s">
        <v>35741</v>
      </c>
      <c r="E5205" s="103" t="s">
        <v>41447</v>
      </c>
    </row>
    <row r="5206" ht="14.25" customHeight="1">
      <c r="A5206" s="100">
        <v>43595.0</v>
      </c>
      <c r="B5206" s="100" t="s">
        <v>45073</v>
      </c>
      <c r="C5206" s="100" t="s">
        <v>35740</v>
      </c>
      <c r="D5206" s="100" t="s">
        <v>35741</v>
      </c>
      <c r="E5206" s="103" t="s">
        <v>41354</v>
      </c>
    </row>
    <row r="5207" ht="14.25" customHeight="1">
      <c r="A5207" s="100">
        <v>43596.0</v>
      </c>
      <c r="B5207" s="100" t="s">
        <v>45074</v>
      </c>
      <c r="C5207" s="100" t="s">
        <v>35740</v>
      </c>
      <c r="D5207" s="100" t="s">
        <v>35741</v>
      </c>
      <c r="E5207" s="103" t="s">
        <v>40614</v>
      </c>
    </row>
    <row r="5208" ht="14.25" customHeight="1">
      <c r="A5208" s="100">
        <v>38108.0</v>
      </c>
      <c r="B5208" s="100" t="s">
        <v>45075</v>
      </c>
      <c r="C5208" s="100" t="s">
        <v>35740</v>
      </c>
      <c r="D5208" s="100" t="s">
        <v>35741</v>
      </c>
      <c r="E5208" s="103" t="s">
        <v>45076</v>
      </c>
    </row>
    <row r="5209" ht="14.25" customHeight="1">
      <c r="A5209" s="100">
        <v>38087.0</v>
      </c>
      <c r="B5209" s="100" t="s">
        <v>45077</v>
      </c>
      <c r="C5209" s="100" t="s">
        <v>35740</v>
      </c>
      <c r="D5209" s="100" t="s">
        <v>35741</v>
      </c>
      <c r="E5209" s="103" t="s">
        <v>45078</v>
      </c>
    </row>
    <row r="5210" ht="14.25" customHeight="1">
      <c r="A5210" s="100">
        <v>38109.0</v>
      </c>
      <c r="B5210" s="100" t="s">
        <v>45079</v>
      </c>
      <c r="C5210" s="100" t="s">
        <v>35740</v>
      </c>
      <c r="D5210" s="100" t="s">
        <v>35741</v>
      </c>
      <c r="E5210" s="103" t="s">
        <v>45080</v>
      </c>
    </row>
    <row r="5211" ht="14.25" customHeight="1">
      <c r="A5211" s="100">
        <v>38088.0</v>
      </c>
      <c r="B5211" s="100" t="s">
        <v>45081</v>
      </c>
      <c r="C5211" s="100" t="s">
        <v>35740</v>
      </c>
      <c r="D5211" s="100" t="s">
        <v>35741</v>
      </c>
      <c r="E5211" s="103" t="s">
        <v>45082</v>
      </c>
    </row>
    <row r="5212" ht="14.25" customHeight="1">
      <c r="A5212" s="100">
        <v>38110.0</v>
      </c>
      <c r="B5212" s="100" t="s">
        <v>45083</v>
      </c>
      <c r="C5212" s="100" t="s">
        <v>35740</v>
      </c>
      <c r="D5212" s="100" t="s">
        <v>35741</v>
      </c>
      <c r="E5212" s="103" t="s">
        <v>45084</v>
      </c>
    </row>
    <row r="5213" ht="14.25" customHeight="1">
      <c r="A5213" s="100">
        <v>38089.0</v>
      </c>
      <c r="B5213" s="100" t="s">
        <v>45085</v>
      </c>
      <c r="C5213" s="100" t="s">
        <v>35740</v>
      </c>
      <c r="D5213" s="100" t="s">
        <v>35741</v>
      </c>
      <c r="E5213" s="103" t="s">
        <v>45086</v>
      </c>
    </row>
    <row r="5214" ht="14.25" customHeight="1">
      <c r="A5214" s="100">
        <v>38111.0</v>
      </c>
      <c r="B5214" s="100" t="s">
        <v>45087</v>
      </c>
      <c r="C5214" s="100" t="s">
        <v>35740</v>
      </c>
      <c r="D5214" s="100" t="s">
        <v>35741</v>
      </c>
      <c r="E5214" s="103" t="s">
        <v>45088</v>
      </c>
    </row>
    <row r="5215" ht="14.25" customHeight="1">
      <c r="A5215" s="100">
        <v>38090.0</v>
      </c>
      <c r="B5215" s="100" t="s">
        <v>45089</v>
      </c>
      <c r="C5215" s="100" t="s">
        <v>35740</v>
      </c>
      <c r="D5215" s="100" t="s">
        <v>35741</v>
      </c>
      <c r="E5215" s="103" t="s">
        <v>45090</v>
      </c>
    </row>
    <row r="5216" ht="14.25" customHeight="1">
      <c r="A5216" s="100">
        <v>11786.0</v>
      </c>
      <c r="B5216" s="100" t="s">
        <v>45091</v>
      </c>
      <c r="C5216" s="100" t="s">
        <v>35740</v>
      </c>
      <c r="D5216" s="100" t="s">
        <v>35741</v>
      </c>
      <c r="E5216" s="103" t="s">
        <v>45092</v>
      </c>
    </row>
    <row r="5217" ht="14.25" customHeight="1">
      <c r="A5217" s="100">
        <v>13726.0</v>
      </c>
      <c r="B5217" s="100" t="s">
        <v>45093</v>
      </c>
      <c r="C5217" s="100" t="s">
        <v>35740</v>
      </c>
      <c r="D5217" s="100" t="s">
        <v>35741</v>
      </c>
      <c r="E5217" s="103" t="s">
        <v>45094</v>
      </c>
    </row>
    <row r="5218" ht="14.25" customHeight="1">
      <c r="A5218" s="100">
        <v>38400.0</v>
      </c>
      <c r="B5218" s="100" t="s">
        <v>45095</v>
      </c>
      <c r="C5218" s="100" t="s">
        <v>35740</v>
      </c>
      <c r="D5218" s="100" t="s">
        <v>35741</v>
      </c>
      <c r="E5218" s="103" t="s">
        <v>45096</v>
      </c>
    </row>
    <row r="5219" ht="14.25" customHeight="1">
      <c r="A5219" s="100">
        <v>12627.0</v>
      </c>
      <c r="B5219" s="100" t="s">
        <v>45097</v>
      </c>
      <c r="C5219" s="100" t="s">
        <v>35740</v>
      </c>
      <c r="D5219" s="100" t="s">
        <v>35767</v>
      </c>
      <c r="E5219" s="103" t="s">
        <v>45098</v>
      </c>
    </row>
    <row r="5220" ht="14.25" customHeight="1">
      <c r="A5220" s="100">
        <v>6138.0</v>
      </c>
      <c r="B5220" s="100" t="s">
        <v>45099</v>
      </c>
      <c r="C5220" s="100" t="s">
        <v>35740</v>
      </c>
      <c r="D5220" s="100" t="s">
        <v>35741</v>
      </c>
      <c r="E5220" s="103" t="s">
        <v>39541</v>
      </c>
    </row>
    <row r="5221" ht="14.25" customHeight="1">
      <c r="A5221" s="100">
        <v>39996.0</v>
      </c>
      <c r="B5221" s="100" t="s">
        <v>45100</v>
      </c>
      <c r="C5221" s="100" t="s">
        <v>35791</v>
      </c>
      <c r="D5221" s="100" t="s">
        <v>35741</v>
      </c>
      <c r="E5221" s="103" t="s">
        <v>35845</v>
      </c>
    </row>
    <row r="5222" ht="14.25" customHeight="1">
      <c r="A5222" s="100">
        <v>10478.0</v>
      </c>
      <c r="B5222" s="100" t="s">
        <v>45101</v>
      </c>
      <c r="C5222" s="100" t="s">
        <v>35782</v>
      </c>
      <c r="D5222" s="100" t="s">
        <v>35741</v>
      </c>
      <c r="E5222" s="103" t="s">
        <v>45102</v>
      </c>
    </row>
    <row r="5223" ht="14.25" customHeight="1">
      <c r="A5223" s="100">
        <v>10475.0</v>
      </c>
      <c r="B5223" s="100" t="s">
        <v>45103</v>
      </c>
      <c r="C5223" s="100" t="s">
        <v>35782</v>
      </c>
      <c r="D5223" s="100" t="s">
        <v>35741</v>
      </c>
      <c r="E5223" s="103" t="s">
        <v>45104</v>
      </c>
    </row>
    <row r="5224" ht="14.25" customHeight="1">
      <c r="A5224" s="100">
        <v>10481.0</v>
      </c>
      <c r="B5224" s="100" t="s">
        <v>45105</v>
      </c>
      <c r="C5224" s="100" t="s">
        <v>35782</v>
      </c>
      <c r="D5224" s="100" t="s">
        <v>35741</v>
      </c>
      <c r="E5224" s="103" t="s">
        <v>45106</v>
      </c>
    </row>
    <row r="5225" ht="14.25" customHeight="1">
      <c r="A5225" s="100">
        <v>4031.0</v>
      </c>
      <c r="B5225" s="100" t="s">
        <v>45107</v>
      </c>
      <c r="C5225" s="100" t="s">
        <v>35736</v>
      </c>
      <c r="D5225" s="100" t="s">
        <v>35741</v>
      </c>
      <c r="E5225" s="103" t="s">
        <v>45108</v>
      </c>
    </row>
    <row r="5226" ht="14.25" customHeight="1">
      <c r="A5226" s="100">
        <v>4030.0</v>
      </c>
      <c r="B5226" s="100" t="s">
        <v>45109</v>
      </c>
      <c r="C5226" s="100" t="s">
        <v>35736</v>
      </c>
      <c r="D5226" s="100" t="s">
        <v>35741</v>
      </c>
      <c r="E5226" s="103" t="s">
        <v>44808</v>
      </c>
    </row>
    <row r="5227" ht="14.25" customHeight="1">
      <c r="A5227" s="100">
        <v>39399.0</v>
      </c>
      <c r="B5227" s="100" t="s">
        <v>45110</v>
      </c>
      <c r="C5227" s="100" t="s">
        <v>35740</v>
      </c>
      <c r="D5227" s="100" t="s">
        <v>35741</v>
      </c>
      <c r="E5227" s="103" t="s">
        <v>45111</v>
      </c>
    </row>
    <row r="5228" ht="14.25" customHeight="1">
      <c r="A5228" s="100">
        <v>39400.0</v>
      </c>
      <c r="B5228" s="100" t="s">
        <v>45112</v>
      </c>
      <c r="C5228" s="100" t="s">
        <v>35740</v>
      </c>
      <c r="D5228" s="100" t="s">
        <v>35741</v>
      </c>
      <c r="E5228" s="103" t="s">
        <v>45113</v>
      </c>
    </row>
    <row r="5229" ht="14.25" customHeight="1">
      <c r="A5229" s="100">
        <v>39401.0</v>
      </c>
      <c r="B5229" s="100" t="s">
        <v>45114</v>
      </c>
      <c r="C5229" s="100" t="s">
        <v>35740</v>
      </c>
      <c r="D5229" s="100" t="s">
        <v>35741</v>
      </c>
      <c r="E5229" s="103" t="s">
        <v>45115</v>
      </c>
    </row>
    <row r="5230" ht="14.25" customHeight="1">
      <c r="A5230" s="100">
        <v>11652.0</v>
      </c>
      <c r="B5230" s="100" t="s">
        <v>45116</v>
      </c>
      <c r="C5230" s="100" t="s">
        <v>35740</v>
      </c>
      <c r="D5230" s="100" t="s">
        <v>35737</v>
      </c>
      <c r="E5230" s="103" t="s">
        <v>45117</v>
      </c>
    </row>
    <row r="5231" ht="14.25" customHeight="1">
      <c r="A5231" s="100">
        <v>13896.0</v>
      </c>
      <c r="B5231" s="100" t="s">
        <v>45118</v>
      </c>
      <c r="C5231" s="100" t="s">
        <v>35740</v>
      </c>
      <c r="D5231" s="100" t="s">
        <v>35741</v>
      </c>
      <c r="E5231" s="103" t="s">
        <v>45119</v>
      </c>
    </row>
    <row r="5232" ht="14.25" customHeight="1">
      <c r="A5232" s="100">
        <v>13475.0</v>
      </c>
      <c r="B5232" s="100" t="s">
        <v>45120</v>
      </c>
      <c r="C5232" s="100" t="s">
        <v>35740</v>
      </c>
      <c r="D5232" s="100" t="s">
        <v>35741</v>
      </c>
      <c r="E5232" s="103" t="s">
        <v>45121</v>
      </c>
    </row>
    <row r="5233" ht="14.25" customHeight="1">
      <c r="A5233" s="100">
        <v>25971.0</v>
      </c>
      <c r="B5233" s="100" t="s">
        <v>45122</v>
      </c>
      <c r="C5233" s="100" t="s">
        <v>35740</v>
      </c>
      <c r="D5233" s="100" t="s">
        <v>35767</v>
      </c>
      <c r="E5233" s="103" t="s">
        <v>45123</v>
      </c>
    </row>
    <row r="5234" ht="14.25" customHeight="1">
      <c r="A5234" s="100">
        <v>25970.0</v>
      </c>
      <c r="B5234" s="100" t="s">
        <v>45124</v>
      </c>
      <c r="C5234" s="100" t="s">
        <v>35740</v>
      </c>
      <c r="D5234" s="100" t="s">
        <v>35767</v>
      </c>
      <c r="E5234" s="103" t="s">
        <v>45125</v>
      </c>
    </row>
    <row r="5235" ht="14.25" customHeight="1">
      <c r="A5235" s="100">
        <v>13476.0</v>
      </c>
      <c r="B5235" s="100" t="s">
        <v>45126</v>
      </c>
      <c r="C5235" s="100" t="s">
        <v>35740</v>
      </c>
      <c r="D5235" s="100" t="s">
        <v>35767</v>
      </c>
      <c r="E5235" s="103" t="s">
        <v>45127</v>
      </c>
    </row>
    <row r="5236" ht="14.25" customHeight="1">
      <c r="A5236" s="100">
        <v>10488.0</v>
      </c>
      <c r="B5236" s="100" t="s">
        <v>45128</v>
      </c>
      <c r="C5236" s="100" t="s">
        <v>35740</v>
      </c>
      <c r="D5236" s="100" t="s">
        <v>35767</v>
      </c>
      <c r="E5236" s="103" t="s">
        <v>45129</v>
      </c>
    </row>
    <row r="5237" ht="14.25" customHeight="1">
      <c r="A5237" s="100">
        <v>13606.0</v>
      </c>
      <c r="B5237" s="100" t="s">
        <v>45130</v>
      </c>
      <c r="C5237" s="100" t="s">
        <v>35740</v>
      </c>
      <c r="D5237" s="100" t="s">
        <v>35767</v>
      </c>
      <c r="E5237" s="103" t="s">
        <v>45131</v>
      </c>
    </row>
    <row r="5238" ht="14.25" customHeight="1">
      <c r="A5238" s="100">
        <v>10489.0</v>
      </c>
      <c r="B5238" s="100" t="s">
        <v>45132</v>
      </c>
      <c r="C5238" s="100" t="s">
        <v>36117</v>
      </c>
      <c r="D5238" s="100" t="s">
        <v>35741</v>
      </c>
      <c r="E5238" s="103" t="s">
        <v>45133</v>
      </c>
    </row>
    <row r="5239" ht="14.25" customHeight="1">
      <c r="A5239" s="100">
        <v>41073.0</v>
      </c>
      <c r="B5239" s="100" t="s">
        <v>45134</v>
      </c>
      <c r="C5239" s="100" t="s">
        <v>36120</v>
      </c>
      <c r="D5239" s="100" t="s">
        <v>35741</v>
      </c>
      <c r="E5239" s="103" t="s">
        <v>45135</v>
      </c>
    </row>
    <row r="5240" ht="14.25" customHeight="1">
      <c r="A5240" s="100">
        <v>34391.0</v>
      </c>
      <c r="B5240" s="100" t="s">
        <v>45136</v>
      </c>
      <c r="C5240" s="100" t="s">
        <v>35736</v>
      </c>
      <c r="D5240" s="100" t="s">
        <v>35741</v>
      </c>
      <c r="E5240" s="103" t="s">
        <v>45137</v>
      </c>
    </row>
    <row r="5241" ht="14.25" customHeight="1">
      <c r="A5241" s="100">
        <v>10496.0</v>
      </c>
      <c r="B5241" s="100" t="s">
        <v>45138</v>
      </c>
      <c r="C5241" s="100" t="s">
        <v>35736</v>
      </c>
      <c r="D5241" s="100" t="s">
        <v>35741</v>
      </c>
      <c r="E5241" s="103" t="s">
        <v>45139</v>
      </c>
    </row>
    <row r="5242" ht="14.25" customHeight="1">
      <c r="A5242" s="100">
        <v>10497.0</v>
      </c>
      <c r="B5242" s="100" t="s">
        <v>45140</v>
      </c>
      <c r="C5242" s="100" t="s">
        <v>35736</v>
      </c>
      <c r="D5242" s="100" t="s">
        <v>35741</v>
      </c>
      <c r="E5242" s="103" t="s">
        <v>45141</v>
      </c>
    </row>
    <row r="5243" ht="14.25" customHeight="1">
      <c r="A5243" s="100">
        <v>10504.0</v>
      </c>
      <c r="B5243" s="100" t="s">
        <v>45142</v>
      </c>
      <c r="C5243" s="100" t="s">
        <v>35736</v>
      </c>
      <c r="D5243" s="100" t="s">
        <v>35741</v>
      </c>
      <c r="E5243" s="103" t="s">
        <v>45143</v>
      </c>
    </row>
    <row r="5244" ht="14.25" customHeight="1">
      <c r="A5244" s="100">
        <v>34390.0</v>
      </c>
      <c r="B5244" s="100" t="s">
        <v>45144</v>
      </c>
      <c r="C5244" s="100" t="s">
        <v>35736</v>
      </c>
      <c r="D5244" s="100" t="s">
        <v>35741</v>
      </c>
      <c r="E5244" s="103" t="s">
        <v>45145</v>
      </c>
    </row>
    <row r="5245" ht="14.25" customHeight="1">
      <c r="A5245" s="100">
        <v>34389.0</v>
      </c>
      <c r="B5245" s="100" t="s">
        <v>45146</v>
      </c>
      <c r="C5245" s="100" t="s">
        <v>35736</v>
      </c>
      <c r="D5245" s="100" t="s">
        <v>35741</v>
      </c>
      <c r="E5245" s="103" t="s">
        <v>45147</v>
      </c>
    </row>
    <row r="5246" ht="14.25" customHeight="1">
      <c r="A5246" s="100">
        <v>34388.0</v>
      </c>
      <c r="B5246" s="100" t="s">
        <v>45148</v>
      </c>
      <c r="C5246" s="100" t="s">
        <v>35736</v>
      </c>
      <c r="D5246" s="100" t="s">
        <v>35741</v>
      </c>
      <c r="E5246" s="103" t="s">
        <v>45149</v>
      </c>
    </row>
    <row r="5247" ht="14.25" customHeight="1">
      <c r="A5247" s="100">
        <v>34387.0</v>
      </c>
      <c r="B5247" s="100" t="s">
        <v>45150</v>
      </c>
      <c r="C5247" s="100" t="s">
        <v>35736</v>
      </c>
      <c r="D5247" s="100" t="s">
        <v>35741</v>
      </c>
      <c r="E5247" s="103" t="s">
        <v>45151</v>
      </c>
    </row>
    <row r="5248" ht="14.25" customHeight="1">
      <c r="A5248" s="100">
        <v>11188.0</v>
      </c>
      <c r="B5248" s="100" t="s">
        <v>45152</v>
      </c>
      <c r="C5248" s="100" t="s">
        <v>35736</v>
      </c>
      <c r="D5248" s="100" t="s">
        <v>35741</v>
      </c>
      <c r="E5248" s="103" t="s">
        <v>45153</v>
      </c>
    </row>
    <row r="5249" ht="14.25" customHeight="1">
      <c r="A5249" s="100">
        <v>11189.0</v>
      </c>
      <c r="B5249" s="100" t="s">
        <v>45154</v>
      </c>
      <c r="C5249" s="100" t="s">
        <v>35736</v>
      </c>
      <c r="D5249" s="100" t="s">
        <v>35741</v>
      </c>
      <c r="E5249" s="103" t="s">
        <v>45155</v>
      </c>
    </row>
    <row r="5250" ht="14.25" customHeight="1">
      <c r="A5250" s="100">
        <v>21107.0</v>
      </c>
      <c r="B5250" s="100" t="s">
        <v>45156</v>
      </c>
      <c r="C5250" s="100" t="s">
        <v>35736</v>
      </c>
      <c r="D5250" s="100" t="s">
        <v>35741</v>
      </c>
      <c r="E5250" s="103" t="s">
        <v>45157</v>
      </c>
    </row>
    <row r="5251" ht="14.25" customHeight="1">
      <c r="A5251" s="100">
        <v>34386.0</v>
      </c>
      <c r="B5251" s="100" t="s">
        <v>45158</v>
      </c>
      <c r="C5251" s="100" t="s">
        <v>35736</v>
      </c>
      <c r="D5251" s="100" t="s">
        <v>35741</v>
      </c>
      <c r="E5251" s="103" t="s">
        <v>45159</v>
      </c>
    </row>
    <row r="5252" ht="14.25" customHeight="1">
      <c r="A5252" s="100">
        <v>10490.0</v>
      </c>
      <c r="B5252" s="100" t="s">
        <v>45160</v>
      </c>
      <c r="C5252" s="100" t="s">
        <v>35736</v>
      </c>
      <c r="D5252" s="100" t="s">
        <v>35737</v>
      </c>
      <c r="E5252" s="103" t="s">
        <v>45161</v>
      </c>
    </row>
    <row r="5253" ht="14.25" customHeight="1">
      <c r="A5253" s="100">
        <v>10492.0</v>
      </c>
      <c r="B5253" s="100" t="s">
        <v>45162</v>
      </c>
      <c r="C5253" s="100" t="s">
        <v>35736</v>
      </c>
      <c r="D5253" s="100" t="s">
        <v>35741</v>
      </c>
      <c r="E5253" s="103" t="s">
        <v>45163</v>
      </c>
    </row>
    <row r="5254" ht="14.25" customHeight="1">
      <c r="A5254" s="100">
        <v>10493.0</v>
      </c>
      <c r="B5254" s="100" t="s">
        <v>45164</v>
      </c>
      <c r="C5254" s="100" t="s">
        <v>35736</v>
      </c>
      <c r="D5254" s="100" t="s">
        <v>35741</v>
      </c>
      <c r="E5254" s="103" t="s">
        <v>45147</v>
      </c>
    </row>
    <row r="5255" ht="14.25" customHeight="1">
      <c r="A5255" s="100">
        <v>10491.0</v>
      </c>
      <c r="B5255" s="100" t="s">
        <v>45165</v>
      </c>
      <c r="C5255" s="100" t="s">
        <v>35736</v>
      </c>
      <c r="D5255" s="100" t="s">
        <v>35741</v>
      </c>
      <c r="E5255" s="103" t="s">
        <v>45166</v>
      </c>
    </row>
    <row r="5256" ht="14.25" customHeight="1">
      <c r="A5256" s="100">
        <v>34385.0</v>
      </c>
      <c r="B5256" s="100" t="s">
        <v>45167</v>
      </c>
      <c r="C5256" s="100" t="s">
        <v>35736</v>
      </c>
      <c r="D5256" s="100" t="s">
        <v>35741</v>
      </c>
      <c r="E5256" s="103" t="s">
        <v>45168</v>
      </c>
    </row>
    <row r="5257" ht="14.25" customHeight="1">
      <c r="A5257" s="100">
        <v>10499.0</v>
      </c>
      <c r="B5257" s="100" t="s">
        <v>45169</v>
      </c>
      <c r="C5257" s="100" t="s">
        <v>35736</v>
      </c>
      <c r="D5257" s="100" t="s">
        <v>35741</v>
      </c>
      <c r="E5257" s="103" t="s">
        <v>45170</v>
      </c>
    </row>
    <row r="5258" ht="14.25" customHeight="1">
      <c r="A5258" s="100">
        <v>34384.0</v>
      </c>
      <c r="B5258" s="100" t="s">
        <v>45171</v>
      </c>
      <c r="C5258" s="100" t="s">
        <v>35736</v>
      </c>
      <c r="D5258" s="100" t="s">
        <v>35741</v>
      </c>
      <c r="E5258" s="103" t="s">
        <v>45159</v>
      </c>
    </row>
    <row r="5259" ht="14.25" customHeight="1">
      <c r="A5259" s="100">
        <v>11185.0</v>
      </c>
      <c r="B5259" s="100" t="s">
        <v>45172</v>
      </c>
      <c r="C5259" s="100" t="s">
        <v>35736</v>
      </c>
      <c r="D5259" s="100" t="s">
        <v>35741</v>
      </c>
      <c r="E5259" s="103" t="s">
        <v>45173</v>
      </c>
    </row>
    <row r="5260" ht="14.25" customHeight="1">
      <c r="A5260" s="100">
        <v>10507.0</v>
      </c>
      <c r="B5260" s="100" t="s">
        <v>45174</v>
      </c>
      <c r="C5260" s="100" t="s">
        <v>35736</v>
      </c>
      <c r="D5260" s="100" t="s">
        <v>35741</v>
      </c>
      <c r="E5260" s="103" t="s">
        <v>45175</v>
      </c>
    </row>
    <row r="5261" ht="14.25" customHeight="1">
      <c r="A5261" s="100">
        <v>10505.0</v>
      </c>
      <c r="B5261" s="100" t="s">
        <v>45176</v>
      </c>
      <c r="C5261" s="100" t="s">
        <v>35736</v>
      </c>
      <c r="D5261" s="100" t="s">
        <v>35741</v>
      </c>
      <c r="E5261" s="103" t="s">
        <v>45177</v>
      </c>
    </row>
    <row r="5262" ht="14.25" customHeight="1">
      <c r="A5262" s="100">
        <v>10506.0</v>
      </c>
      <c r="B5262" s="100" t="s">
        <v>45178</v>
      </c>
      <c r="C5262" s="100" t="s">
        <v>35736</v>
      </c>
      <c r="D5262" s="100" t="s">
        <v>35741</v>
      </c>
      <c r="E5262" s="103" t="s">
        <v>45179</v>
      </c>
    </row>
    <row r="5263" ht="14.25" customHeight="1">
      <c r="A5263" s="100">
        <v>5031.0</v>
      </c>
      <c r="B5263" s="100" t="s">
        <v>45180</v>
      </c>
      <c r="C5263" s="100" t="s">
        <v>35736</v>
      </c>
      <c r="D5263" s="100" t="s">
        <v>35737</v>
      </c>
      <c r="E5263" s="103" t="s">
        <v>45181</v>
      </c>
    </row>
    <row r="5264" ht="14.25" customHeight="1">
      <c r="A5264" s="100">
        <v>10502.0</v>
      </c>
      <c r="B5264" s="100" t="s">
        <v>45182</v>
      </c>
      <c r="C5264" s="100" t="s">
        <v>35736</v>
      </c>
      <c r="D5264" s="100" t="s">
        <v>35741</v>
      </c>
      <c r="E5264" s="103" t="s">
        <v>45183</v>
      </c>
    </row>
    <row r="5265" ht="14.25" customHeight="1">
      <c r="A5265" s="100">
        <v>10501.0</v>
      </c>
      <c r="B5265" s="100" t="s">
        <v>45184</v>
      </c>
      <c r="C5265" s="100" t="s">
        <v>35736</v>
      </c>
      <c r="D5265" s="100" t="s">
        <v>35741</v>
      </c>
      <c r="E5265" s="103" t="s">
        <v>45185</v>
      </c>
    </row>
    <row r="5266" ht="14.25" customHeight="1">
      <c r="A5266" s="100">
        <v>10503.0</v>
      </c>
      <c r="B5266" s="100" t="s">
        <v>45186</v>
      </c>
      <c r="C5266" s="100" t="s">
        <v>35736</v>
      </c>
      <c r="D5266" s="100" t="s">
        <v>35741</v>
      </c>
      <c r="E5266" s="103" t="s">
        <v>45187</v>
      </c>
    </row>
    <row r="5267" ht="14.25" customHeight="1">
      <c r="A5267" s="100">
        <v>4500.0</v>
      </c>
      <c r="B5267" s="100" t="s">
        <v>45188</v>
      </c>
      <c r="C5267" s="100" t="s">
        <v>35791</v>
      </c>
      <c r="D5267" s="100" t="s">
        <v>35741</v>
      </c>
      <c r="E5267" s="103" t="s">
        <v>45189</v>
      </c>
    </row>
    <row r="5268" ht="14.25" customHeight="1">
      <c r="A5268" s="100">
        <v>4448.0</v>
      </c>
      <c r="B5268" s="100" t="s">
        <v>45190</v>
      </c>
      <c r="C5268" s="100" t="s">
        <v>35791</v>
      </c>
      <c r="D5268" s="100" t="s">
        <v>35741</v>
      </c>
      <c r="E5268" s="103" t="s">
        <v>43206</v>
      </c>
    </row>
    <row r="5269" ht="14.25" customHeight="1">
      <c r="A5269" s="100">
        <v>20213.0</v>
      </c>
      <c r="B5269" s="100" t="s">
        <v>45191</v>
      </c>
      <c r="C5269" s="100" t="s">
        <v>35791</v>
      </c>
      <c r="D5269" s="100" t="s">
        <v>35741</v>
      </c>
      <c r="E5269" s="103" t="s">
        <v>36010</v>
      </c>
    </row>
    <row r="5270" ht="14.25" customHeight="1">
      <c r="A5270" s="100">
        <v>20211.0</v>
      </c>
      <c r="B5270" s="100" t="s">
        <v>45192</v>
      </c>
      <c r="C5270" s="100" t="s">
        <v>35791</v>
      </c>
      <c r="D5270" s="100" t="s">
        <v>35741</v>
      </c>
      <c r="E5270" s="103" t="s">
        <v>45193</v>
      </c>
    </row>
    <row r="5271" ht="14.25" customHeight="1">
      <c r="A5271" s="100">
        <v>40270.0</v>
      </c>
      <c r="B5271" s="100" t="s">
        <v>45194</v>
      </c>
      <c r="C5271" s="100" t="s">
        <v>35791</v>
      </c>
      <c r="D5271" s="100" t="s">
        <v>35767</v>
      </c>
      <c r="E5271" s="103" t="s">
        <v>45195</v>
      </c>
    </row>
    <row r="5272" ht="14.25" customHeight="1">
      <c r="A5272" s="100">
        <v>4425.0</v>
      </c>
      <c r="B5272" s="100" t="s">
        <v>45196</v>
      </c>
      <c r="C5272" s="100" t="s">
        <v>35791</v>
      </c>
      <c r="D5272" s="100" t="s">
        <v>35741</v>
      </c>
      <c r="E5272" s="103" t="s">
        <v>45197</v>
      </c>
    </row>
    <row r="5273" ht="14.25" customHeight="1">
      <c r="A5273" s="100">
        <v>4472.0</v>
      </c>
      <c r="B5273" s="100" t="s">
        <v>45198</v>
      </c>
      <c r="C5273" s="100" t="s">
        <v>35791</v>
      </c>
      <c r="D5273" s="100" t="s">
        <v>35741</v>
      </c>
      <c r="E5273" s="103" t="s">
        <v>44724</v>
      </c>
    </row>
    <row r="5274" ht="14.25" customHeight="1">
      <c r="A5274" s="100">
        <v>35272.0</v>
      </c>
      <c r="B5274" s="100" t="s">
        <v>45199</v>
      </c>
      <c r="C5274" s="100" t="s">
        <v>35791</v>
      </c>
      <c r="D5274" s="100" t="s">
        <v>35741</v>
      </c>
      <c r="E5274" s="103" t="s">
        <v>36026</v>
      </c>
    </row>
    <row r="5275" ht="14.25" customHeight="1">
      <c r="A5275" s="100">
        <v>4481.0</v>
      </c>
      <c r="B5275" s="100" t="s">
        <v>45200</v>
      </c>
      <c r="C5275" s="100" t="s">
        <v>35791</v>
      </c>
      <c r="D5275" s="100" t="s">
        <v>35741</v>
      </c>
      <c r="E5275" s="103" t="s">
        <v>45201</v>
      </c>
    </row>
    <row r="5276" ht="14.25" customHeight="1">
      <c r="A5276" s="100">
        <v>34345.0</v>
      </c>
      <c r="B5276" s="100" t="s">
        <v>45202</v>
      </c>
      <c r="C5276" s="100" t="s">
        <v>36117</v>
      </c>
      <c r="D5276" s="100" t="s">
        <v>35741</v>
      </c>
      <c r="E5276" s="103" t="s">
        <v>38873</v>
      </c>
    </row>
    <row r="5277" ht="14.25" customHeight="1">
      <c r="A5277" s="100">
        <v>41096.0</v>
      </c>
      <c r="B5277" s="100" t="s">
        <v>45203</v>
      </c>
      <c r="C5277" s="100" t="s">
        <v>36120</v>
      </c>
      <c r="D5277" s="100" t="s">
        <v>35741</v>
      </c>
      <c r="E5277" s="103" t="s">
        <v>45204</v>
      </c>
    </row>
    <row r="5278" ht="14.25" customHeight="1">
      <c r="A5278" s="100">
        <v>41776.0</v>
      </c>
      <c r="B5278" s="100" t="s">
        <v>45205</v>
      </c>
      <c r="C5278" s="100" t="s">
        <v>36117</v>
      </c>
      <c r="D5278" s="100" t="s">
        <v>35741</v>
      </c>
      <c r="E5278" s="103" t="s">
        <v>45206</v>
      </c>
    </row>
    <row r="5279" ht="14.25" customHeight="1">
      <c r="A5279" s="100">
        <v>11157.0</v>
      </c>
      <c r="B5279" s="100" t="s">
        <v>45207</v>
      </c>
      <c r="C5279" s="100" t="s">
        <v>35758</v>
      </c>
      <c r="D5279" s="100" t="s">
        <v>35741</v>
      </c>
      <c r="E5279" s="103" t="s">
        <v>45208</v>
      </c>
    </row>
    <row r="5280" ht="14.25" customHeight="1"/>
    <row r="5281" ht="14.25" customHeight="1">
      <c r="A5281" s="100" t="s">
        <v>45209</v>
      </c>
    </row>
  </sheetData>
  <printOptions/>
  <pageMargins bottom="1.05277777777778" footer="0.0" header="0.0" left="0.7875" right="0.7875" top="1.05277777777778"/>
  <pageSetup paperSize="9"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0"/>
    <col customWidth="1" hidden="1" min="3" max="3" width="11.0"/>
    <col customWidth="1" min="4" max="4" width="22.57"/>
    <col customWidth="1" min="5" max="5" width="11.0"/>
    <col customWidth="1" min="6" max="6" width="6.57"/>
    <col customWidth="1" min="7" max="7" width="10.0"/>
    <col customWidth="1" min="8" max="11" width="11.0"/>
    <col customWidth="1" min="12" max="26" width="8.71"/>
  </cols>
  <sheetData>
    <row r="1" ht="12.75" customHeight="1">
      <c r="A1" s="68"/>
      <c r="B1" s="68"/>
      <c r="D1" s="68"/>
      <c r="E1" s="68"/>
      <c r="F1" s="68"/>
      <c r="G1" s="68"/>
      <c r="H1" s="68"/>
      <c r="I1" s="68"/>
      <c r="J1" s="68"/>
      <c r="K1" s="68"/>
    </row>
    <row r="2" ht="12.75" customHeight="1">
      <c r="A2" s="68"/>
      <c r="B2" s="68"/>
      <c r="D2" s="68"/>
      <c r="E2" s="68"/>
      <c r="F2" s="68"/>
      <c r="G2" s="68"/>
      <c r="H2" s="68"/>
      <c r="I2" s="68"/>
      <c r="J2" s="68"/>
      <c r="K2" s="68"/>
    </row>
    <row r="3" ht="12.75" customHeight="1">
      <c r="A3" s="68"/>
      <c r="B3" s="68"/>
      <c r="C3" s="104"/>
      <c r="D3" s="105" t="s">
        <v>45210</v>
      </c>
      <c r="E3" s="106"/>
      <c r="F3" s="107"/>
      <c r="G3" s="108"/>
      <c r="H3" s="109"/>
      <c r="I3" s="109"/>
      <c r="J3" s="109"/>
      <c r="K3" s="68"/>
    </row>
    <row r="4" ht="12.75" customHeight="1">
      <c r="A4" s="68"/>
      <c r="B4" s="68"/>
      <c r="C4" s="104"/>
      <c r="D4" s="110"/>
      <c r="E4" s="111"/>
      <c r="F4" s="112"/>
      <c r="G4" s="108"/>
      <c r="H4" s="109"/>
      <c r="I4" s="109"/>
      <c r="J4" s="109"/>
      <c r="K4" s="68"/>
    </row>
    <row r="5" ht="12.75" customHeight="1">
      <c r="A5" s="68"/>
      <c r="B5" s="68"/>
      <c r="C5" s="104"/>
      <c r="D5" s="68"/>
      <c r="E5" s="113"/>
      <c r="F5" s="109"/>
      <c r="G5" s="108"/>
      <c r="H5" s="109"/>
      <c r="I5" s="109"/>
      <c r="J5" s="109"/>
      <c r="K5" s="68"/>
    </row>
    <row r="6" ht="12.75" customHeight="1">
      <c r="A6" s="114" t="s">
        <v>45210</v>
      </c>
      <c r="B6" s="115"/>
      <c r="C6" s="116"/>
      <c r="D6" s="117" t="s">
        <v>45211</v>
      </c>
      <c r="E6" s="118" t="s">
        <v>45212</v>
      </c>
      <c r="F6" s="115"/>
      <c r="G6" s="116"/>
      <c r="H6" s="119" t="s">
        <v>45213</v>
      </c>
      <c r="I6" s="116"/>
      <c r="J6" s="120">
        <f>ROUND((((1+SUM(G$8:G$9)+G11)*(1+G$10)*(1+G$12))/(1-SUM(G$13)))-1,4)</f>
        <v>0.2027</v>
      </c>
      <c r="K6" s="68"/>
    </row>
    <row r="7" ht="12.75" customHeight="1">
      <c r="A7" s="121"/>
      <c r="B7" s="122"/>
      <c r="C7" s="123"/>
      <c r="D7" s="31"/>
      <c r="E7" s="121"/>
      <c r="F7" s="122"/>
      <c r="G7" s="123"/>
      <c r="H7" s="121"/>
      <c r="I7" s="123"/>
      <c r="J7" s="31"/>
      <c r="K7" s="68"/>
    </row>
    <row r="8" ht="12.75" customHeight="1">
      <c r="A8" s="124" t="s">
        <v>45214</v>
      </c>
      <c r="B8" s="12"/>
      <c r="C8" s="125"/>
      <c r="D8" s="126" t="s">
        <v>45215</v>
      </c>
      <c r="E8" s="127" t="s">
        <v>45216</v>
      </c>
      <c r="F8" s="13"/>
      <c r="G8" s="128">
        <v>0.01</v>
      </c>
      <c r="H8" s="129" t="s">
        <v>45217</v>
      </c>
      <c r="I8" s="106"/>
      <c r="J8" s="130"/>
      <c r="K8" s="68"/>
    </row>
    <row r="9" ht="12.75" customHeight="1">
      <c r="A9" s="124" t="s">
        <v>45218</v>
      </c>
      <c r="B9" s="12"/>
      <c r="C9" s="125"/>
      <c r="D9" s="126" t="s">
        <v>45219</v>
      </c>
      <c r="E9" s="127" t="s">
        <v>45220</v>
      </c>
      <c r="F9" s="13"/>
      <c r="G9" s="131">
        <v>0.01</v>
      </c>
      <c r="H9" s="132"/>
      <c r="J9" s="133"/>
      <c r="K9" s="68"/>
    </row>
    <row r="10" ht="12.75" customHeight="1">
      <c r="A10" s="124" t="s">
        <v>45221</v>
      </c>
      <c r="B10" s="12"/>
      <c r="C10" s="125"/>
      <c r="D10" s="126" t="s">
        <v>45222</v>
      </c>
      <c r="E10" s="127" t="s">
        <v>45223</v>
      </c>
      <c r="F10" s="13"/>
      <c r="G10" s="131">
        <v>0.01</v>
      </c>
      <c r="H10" s="132"/>
      <c r="J10" s="133"/>
      <c r="K10" s="68"/>
    </row>
    <row r="11" ht="12.75" customHeight="1">
      <c r="A11" s="124" t="s">
        <v>45224</v>
      </c>
      <c r="B11" s="12"/>
      <c r="C11" s="125"/>
      <c r="D11" s="126" t="s">
        <v>45225</v>
      </c>
      <c r="E11" s="127" t="s">
        <v>45226</v>
      </c>
      <c r="F11" s="13"/>
      <c r="G11" s="131">
        <v>0.03</v>
      </c>
      <c r="H11" s="132"/>
      <c r="J11" s="133"/>
      <c r="K11" s="68"/>
    </row>
    <row r="12" ht="12.75" customHeight="1">
      <c r="A12" s="124" t="s">
        <v>45227</v>
      </c>
      <c r="B12" s="12"/>
      <c r="C12" s="125"/>
      <c r="D12" s="126" t="s">
        <v>45228</v>
      </c>
      <c r="E12" s="127" t="s">
        <v>45229</v>
      </c>
      <c r="F12" s="13"/>
      <c r="G12" s="131">
        <v>0.07</v>
      </c>
      <c r="H12" s="132"/>
      <c r="J12" s="133"/>
      <c r="K12" s="68"/>
    </row>
    <row r="13" ht="12.75" customHeight="1">
      <c r="A13" s="134" t="s">
        <v>45230</v>
      </c>
      <c r="B13" s="135"/>
      <c r="C13" s="136"/>
      <c r="D13" s="137" t="s">
        <v>45231</v>
      </c>
      <c r="E13" s="138" t="s">
        <v>45232</v>
      </c>
      <c r="F13" s="139"/>
      <c r="G13" s="140">
        <v>0.0565</v>
      </c>
      <c r="H13" s="121"/>
      <c r="I13" s="122"/>
      <c r="J13" s="123"/>
      <c r="K13" s="68"/>
    </row>
    <row r="14" ht="14.25" customHeight="1">
      <c r="A14" s="141"/>
      <c r="B14" s="23"/>
      <c r="C14" s="23"/>
      <c r="D14" s="23"/>
      <c r="E14" s="23"/>
      <c r="F14" s="23"/>
      <c r="G14" s="23"/>
      <c r="H14" s="23"/>
      <c r="I14" s="23"/>
      <c r="J14" s="24"/>
      <c r="K14" s="68"/>
    </row>
    <row r="15" ht="12.75" customHeight="1">
      <c r="A15" s="68"/>
      <c r="B15" s="68"/>
      <c r="C15" s="68"/>
      <c r="D15" s="68"/>
      <c r="E15" s="68"/>
      <c r="F15" s="68"/>
      <c r="G15" s="68"/>
      <c r="H15" s="68"/>
      <c r="I15" s="68"/>
      <c r="J15" s="68"/>
      <c r="K15" s="68"/>
    </row>
    <row r="16" ht="12.75" customHeight="1">
      <c r="A16" s="68"/>
      <c r="B16" s="68"/>
      <c r="C16" s="68"/>
      <c r="D16" s="68"/>
      <c r="E16" s="68"/>
      <c r="F16" s="68"/>
      <c r="G16" s="68"/>
      <c r="H16" s="68"/>
      <c r="I16" s="68"/>
      <c r="J16" s="68"/>
      <c r="K16" s="68"/>
    </row>
    <row r="17" ht="12.75" customHeight="1">
      <c r="A17" s="68"/>
      <c r="B17" s="68"/>
      <c r="C17" s="68"/>
      <c r="D17" s="68"/>
      <c r="E17" s="68"/>
      <c r="F17" s="68"/>
      <c r="G17" s="68"/>
      <c r="H17" s="68"/>
      <c r="I17" s="68"/>
      <c r="J17" s="68"/>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0">
    <mergeCell ref="H6:I7"/>
    <mergeCell ref="H8:J13"/>
    <mergeCell ref="E8:F8"/>
    <mergeCell ref="E9:F9"/>
    <mergeCell ref="D3:F4"/>
    <mergeCell ref="A6:C7"/>
    <mergeCell ref="D6:D7"/>
    <mergeCell ref="E6:G7"/>
    <mergeCell ref="J6:J7"/>
    <mergeCell ref="A8:C8"/>
    <mergeCell ref="A9:C9"/>
    <mergeCell ref="A13:C13"/>
    <mergeCell ref="A14:J14"/>
    <mergeCell ref="A10:C10"/>
    <mergeCell ref="E10:F10"/>
    <mergeCell ref="A11:C11"/>
    <mergeCell ref="E11:F11"/>
    <mergeCell ref="A12:C12"/>
    <mergeCell ref="E12:F12"/>
    <mergeCell ref="E13:F13"/>
  </mergeCells>
  <printOptions/>
  <pageMargins bottom="0.7875" footer="0.0" header="0.0" left="0.7875" right="0.7875" top="0.78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7.14"/>
    <col customWidth="1" min="3" max="3" width="12.86"/>
    <col customWidth="1" min="4" max="4" width="8.0"/>
    <col customWidth="1" min="5" max="5" width="9.86"/>
    <col customWidth="1" min="6" max="6" width="8.0"/>
    <col customWidth="1" min="7" max="7" width="21.14"/>
    <col customWidth="1" min="8" max="8" width="19.57"/>
    <col customWidth="1" min="9" max="9" width="13.43"/>
    <col customWidth="1" min="10" max="10" width="20.29"/>
    <col customWidth="1" min="11" max="11" width="10.86"/>
    <col customWidth="1" min="12" max="12" width="8.0"/>
    <col customWidth="1" min="13" max="13" width="10.86"/>
    <col customWidth="1" min="14" max="14" width="9.0"/>
    <col customWidth="1" min="15" max="15" width="10.86"/>
    <col customWidth="1" min="16" max="16" width="9.0"/>
    <col customWidth="1" min="17" max="17" width="10.86"/>
    <col customWidth="1" min="18" max="37" width="11.0"/>
  </cols>
  <sheetData>
    <row r="1" ht="12.75" customHeight="1">
      <c r="A1" s="68"/>
      <c r="B1" s="68"/>
      <c r="C1" s="68"/>
      <c r="D1" s="142"/>
      <c r="E1" s="113"/>
      <c r="F1" s="142"/>
      <c r="G1" s="113"/>
      <c r="H1" s="142"/>
      <c r="I1" s="113"/>
      <c r="J1" s="142"/>
      <c r="K1" s="113"/>
      <c r="L1" s="113"/>
      <c r="M1" s="143"/>
      <c r="N1" s="68"/>
      <c r="O1" s="68"/>
      <c r="P1" s="68"/>
      <c r="Q1" s="68"/>
      <c r="R1" s="68"/>
    </row>
    <row r="2" ht="38.25" customHeight="1">
      <c r="A2" s="68"/>
      <c r="B2" s="68"/>
      <c r="C2" s="68"/>
      <c r="D2" s="142"/>
      <c r="E2" s="113"/>
      <c r="F2" s="142"/>
      <c r="G2" s="113"/>
      <c r="H2" s="142"/>
      <c r="I2" s="113"/>
      <c r="J2" s="142"/>
      <c r="K2" s="113"/>
      <c r="L2" s="113"/>
      <c r="M2" s="143"/>
      <c r="N2" s="68"/>
      <c r="O2" s="68"/>
      <c r="P2" s="68"/>
      <c r="Q2" s="68"/>
      <c r="R2" s="68"/>
    </row>
    <row r="3" ht="12.0" customHeight="1">
      <c r="A3" s="68"/>
      <c r="B3" s="68"/>
      <c r="C3" s="68"/>
      <c r="D3" s="142"/>
      <c r="E3" s="113"/>
      <c r="F3" s="142"/>
      <c r="G3" s="113"/>
      <c r="H3" s="142"/>
      <c r="I3" s="113"/>
      <c r="J3" s="142"/>
      <c r="K3" s="113"/>
      <c r="L3" s="113"/>
      <c r="M3" s="143"/>
      <c r="N3" s="68"/>
      <c r="O3" s="68"/>
      <c r="P3" s="68"/>
      <c r="Q3" s="68"/>
      <c r="R3" s="68"/>
    </row>
    <row r="4" ht="21.0" customHeight="1">
      <c r="A4" s="144"/>
      <c r="B4" s="145" t="str">
        <f>'Planilha Carlos Fillipino'!C7</f>
        <v>Reforma Carlos Filipino</v>
      </c>
      <c r="C4" s="144"/>
      <c r="D4" s="146"/>
      <c r="E4" s="147"/>
      <c r="F4" s="146"/>
      <c r="G4" s="147"/>
      <c r="H4" s="146"/>
      <c r="I4" s="147"/>
      <c r="J4" s="146"/>
      <c r="K4" s="147"/>
      <c r="L4" s="147"/>
      <c r="M4" s="148"/>
      <c r="N4" s="144"/>
      <c r="O4" s="144"/>
      <c r="P4" s="144"/>
      <c r="Q4" s="144"/>
      <c r="R4" s="144"/>
      <c r="S4" s="149"/>
      <c r="T4" s="149"/>
      <c r="U4" s="149"/>
      <c r="V4" s="149"/>
      <c r="W4" s="149"/>
      <c r="X4" s="149"/>
      <c r="Y4" s="149"/>
      <c r="Z4" s="149"/>
      <c r="AA4" s="149"/>
      <c r="AB4" s="149"/>
      <c r="AC4" s="149"/>
      <c r="AD4" s="149"/>
      <c r="AE4" s="149"/>
      <c r="AF4" s="149"/>
      <c r="AG4" s="149"/>
      <c r="AH4" s="149"/>
      <c r="AI4" s="149"/>
      <c r="AJ4" s="149"/>
      <c r="AK4" s="149"/>
    </row>
    <row r="5" ht="14.25" customHeight="1">
      <c r="A5" s="68"/>
      <c r="B5" s="150" t="s">
        <v>45233</v>
      </c>
      <c r="C5" s="12"/>
      <c r="D5" s="12"/>
      <c r="E5" s="12"/>
      <c r="F5" s="12"/>
      <c r="G5" s="13"/>
      <c r="H5" s="142"/>
      <c r="I5" s="113"/>
      <c r="J5" s="142"/>
      <c r="K5" s="113"/>
      <c r="L5" s="113"/>
      <c r="M5" s="143"/>
      <c r="N5" s="68"/>
      <c r="O5" s="68"/>
      <c r="P5" s="68"/>
      <c r="Q5" s="68"/>
      <c r="R5" s="68"/>
    </row>
    <row r="6" ht="12.0" customHeight="1">
      <c r="A6" s="68"/>
      <c r="B6" s="68"/>
      <c r="C6" s="68"/>
      <c r="D6" s="142"/>
      <c r="E6" s="113"/>
      <c r="F6" s="142"/>
      <c r="G6" s="113"/>
      <c r="H6" s="142"/>
      <c r="I6" s="113"/>
      <c r="J6" s="142"/>
      <c r="K6" s="113"/>
      <c r="L6" s="113"/>
      <c r="M6" s="143"/>
      <c r="N6" s="68"/>
      <c r="O6" s="68"/>
      <c r="P6" s="68"/>
      <c r="Q6" s="68"/>
      <c r="R6" s="68"/>
    </row>
    <row r="7" ht="29.25" customHeight="1">
      <c r="A7" s="151" t="s">
        <v>45234</v>
      </c>
      <c r="B7" s="151" t="s">
        <v>45235</v>
      </c>
      <c r="C7" s="152" t="s">
        <v>45236</v>
      </c>
      <c r="D7" s="153" t="s">
        <v>45237</v>
      </c>
      <c r="E7" s="24"/>
      <c r="F7" s="153" t="s">
        <v>45238</v>
      </c>
      <c r="G7" s="24"/>
      <c r="H7" s="153" t="s">
        <v>45239</v>
      </c>
      <c r="I7" s="24"/>
      <c r="J7" s="153" t="s">
        <v>45240</v>
      </c>
      <c r="K7" s="24"/>
      <c r="L7" s="153" t="s">
        <v>45241</v>
      </c>
      <c r="M7" s="24"/>
      <c r="N7" s="153" t="s">
        <v>45242</v>
      </c>
      <c r="O7" s="24"/>
      <c r="P7" s="154" t="s">
        <v>45243</v>
      </c>
      <c r="Q7" s="24"/>
      <c r="R7" s="68"/>
    </row>
    <row r="8" ht="19.5" customHeight="1">
      <c r="A8" s="155"/>
      <c r="B8" s="156"/>
      <c r="C8" s="157"/>
      <c r="D8" s="158" t="s">
        <v>45244</v>
      </c>
      <c r="E8" s="159" t="s">
        <v>45245</v>
      </c>
      <c r="F8" s="158" t="s">
        <v>45244</v>
      </c>
      <c r="G8" s="159" t="s">
        <v>45245</v>
      </c>
      <c r="H8" s="158" t="s">
        <v>45244</v>
      </c>
      <c r="I8" s="159" t="s">
        <v>45245</v>
      </c>
      <c r="J8" s="158" t="s">
        <v>45244</v>
      </c>
      <c r="K8" s="159" t="s">
        <v>45245</v>
      </c>
      <c r="L8" s="158" t="s">
        <v>45244</v>
      </c>
      <c r="M8" s="159" t="s">
        <v>45245</v>
      </c>
      <c r="N8" s="158" t="s">
        <v>45244</v>
      </c>
      <c r="O8" s="159" t="s">
        <v>45245</v>
      </c>
      <c r="P8" s="159" t="s">
        <v>45244</v>
      </c>
      <c r="Q8" s="159" t="s">
        <v>45245</v>
      </c>
      <c r="R8" s="68"/>
    </row>
    <row r="9" ht="20.25" customHeight="1">
      <c r="A9" s="160" t="s">
        <v>45246</v>
      </c>
      <c r="B9" s="161" t="s">
        <v>14</v>
      </c>
      <c r="C9" s="162">
        <f>'Planilha Carlos Fillipino'!H13</f>
        <v>54093.88</v>
      </c>
      <c r="D9" s="163">
        <v>0.25</v>
      </c>
      <c r="E9" s="157">
        <f t="shared" ref="E9:E18" si="1">D9*C9</f>
        <v>13523.47</v>
      </c>
      <c r="F9" s="163">
        <v>0.15</v>
      </c>
      <c r="G9" s="157">
        <f t="shared" ref="G9:G18" si="2">F9*C9</f>
        <v>8114.082</v>
      </c>
      <c r="H9" s="163">
        <v>0.15</v>
      </c>
      <c r="I9" s="157">
        <f t="shared" ref="I9:I18" si="3">H9*C9</f>
        <v>8114.082</v>
      </c>
      <c r="J9" s="163">
        <v>0.15</v>
      </c>
      <c r="K9" s="157">
        <f t="shared" ref="K9:K18" si="4">J9*$C9</f>
        <v>8114.082</v>
      </c>
      <c r="L9" s="163">
        <v>0.15</v>
      </c>
      <c r="M9" s="157">
        <f t="shared" ref="M9:M18" si="5">L9*C9</f>
        <v>8114.082</v>
      </c>
      <c r="N9" s="163">
        <v>0.15</v>
      </c>
      <c r="O9" s="157">
        <f t="shared" ref="O9:O18" si="6">N9*$C9</f>
        <v>8114.082</v>
      </c>
      <c r="P9" s="164">
        <f t="shared" ref="P9:P18" si="7">SUM(D9+F9+H9+J9+L9+N9)</f>
        <v>1</v>
      </c>
      <c r="Q9" s="157">
        <f t="shared" ref="Q9:Q18" si="8">SUM(E9+G9+I9+K9+R8+O9)</f>
        <v>45979.798</v>
      </c>
      <c r="R9" s="144"/>
      <c r="S9" s="149"/>
      <c r="T9" s="149"/>
      <c r="U9" s="149"/>
      <c r="V9" s="149"/>
      <c r="W9" s="149"/>
      <c r="X9" s="149"/>
      <c r="Y9" s="149"/>
      <c r="Z9" s="149"/>
      <c r="AA9" s="149"/>
      <c r="AB9" s="149"/>
      <c r="AC9" s="149"/>
      <c r="AD9" s="149"/>
      <c r="AE9" s="149"/>
      <c r="AF9" s="149"/>
      <c r="AG9" s="149"/>
      <c r="AH9" s="149"/>
      <c r="AI9" s="149"/>
      <c r="AJ9" s="149"/>
      <c r="AK9" s="149"/>
    </row>
    <row r="10" ht="20.25" customHeight="1">
      <c r="A10" s="160" t="s">
        <v>45247</v>
      </c>
      <c r="B10" s="165" t="str">
        <f>'Planilha Carlos Fillipino'!C26</f>
        <v>ESTRUTURA</v>
      </c>
      <c r="C10" s="162">
        <f>'Planilha Carlos Fillipino'!H26</f>
        <v>3512.9</v>
      </c>
      <c r="D10" s="163">
        <v>0.25</v>
      </c>
      <c r="E10" s="157">
        <f t="shared" si="1"/>
        <v>878.225</v>
      </c>
      <c r="F10" s="163">
        <v>0.15</v>
      </c>
      <c r="G10" s="157">
        <f t="shared" si="2"/>
        <v>526.935</v>
      </c>
      <c r="H10" s="163">
        <v>0.15</v>
      </c>
      <c r="I10" s="157">
        <f t="shared" si="3"/>
        <v>526.935</v>
      </c>
      <c r="J10" s="163">
        <v>0.15</v>
      </c>
      <c r="K10" s="157">
        <f t="shared" si="4"/>
        <v>526.935</v>
      </c>
      <c r="L10" s="163">
        <v>0.15</v>
      </c>
      <c r="M10" s="157">
        <f t="shared" si="5"/>
        <v>526.935</v>
      </c>
      <c r="N10" s="163">
        <v>0.15</v>
      </c>
      <c r="O10" s="157">
        <f t="shared" si="6"/>
        <v>526.935</v>
      </c>
      <c r="P10" s="164">
        <f t="shared" si="7"/>
        <v>1</v>
      </c>
      <c r="Q10" s="157">
        <f t="shared" si="8"/>
        <v>2985.965</v>
      </c>
      <c r="R10" s="147"/>
      <c r="S10" s="166"/>
      <c r="T10" s="166"/>
      <c r="U10" s="166"/>
      <c r="V10" s="166"/>
      <c r="W10" s="166"/>
      <c r="X10" s="166"/>
      <c r="Y10" s="166"/>
      <c r="Z10" s="166"/>
      <c r="AA10" s="166"/>
      <c r="AB10" s="166"/>
      <c r="AC10" s="166"/>
      <c r="AD10" s="166"/>
      <c r="AE10" s="166"/>
      <c r="AF10" s="166"/>
      <c r="AG10" s="166"/>
      <c r="AH10" s="166"/>
      <c r="AI10" s="166"/>
      <c r="AJ10" s="166"/>
      <c r="AK10" s="166"/>
    </row>
    <row r="11" ht="21.75" customHeight="1">
      <c r="A11" s="160" t="s">
        <v>45248</v>
      </c>
      <c r="B11" s="165" t="str">
        <f>'Planilha Carlos Fillipino'!C29</f>
        <v>ALVENARIA </v>
      </c>
      <c r="C11" s="162">
        <f>'Planilha Carlos Fillipino'!H29</f>
        <v>1844.41</v>
      </c>
      <c r="D11" s="163">
        <v>0.25</v>
      </c>
      <c r="E11" s="157">
        <f t="shared" si="1"/>
        <v>461.1025</v>
      </c>
      <c r="F11" s="163">
        <v>0.15</v>
      </c>
      <c r="G11" s="157">
        <f t="shared" si="2"/>
        <v>276.6615</v>
      </c>
      <c r="H11" s="163">
        <v>0.15</v>
      </c>
      <c r="I11" s="157">
        <f t="shared" si="3"/>
        <v>276.6615</v>
      </c>
      <c r="J11" s="163">
        <v>0.15</v>
      </c>
      <c r="K11" s="157">
        <f t="shared" si="4"/>
        <v>276.6615</v>
      </c>
      <c r="L11" s="163">
        <v>0.15</v>
      </c>
      <c r="M11" s="157">
        <f t="shared" si="5"/>
        <v>276.6615</v>
      </c>
      <c r="N11" s="163">
        <v>0.15</v>
      </c>
      <c r="O11" s="157">
        <f t="shared" si="6"/>
        <v>276.6615</v>
      </c>
      <c r="P11" s="164">
        <f t="shared" si="7"/>
        <v>1</v>
      </c>
      <c r="Q11" s="157">
        <f t="shared" si="8"/>
        <v>1567.7485</v>
      </c>
      <c r="R11" s="147"/>
      <c r="S11" s="166"/>
      <c r="T11" s="166"/>
      <c r="U11" s="166"/>
      <c r="V11" s="166"/>
      <c r="W11" s="166"/>
      <c r="X11" s="166"/>
      <c r="Y11" s="166"/>
      <c r="Z11" s="166"/>
      <c r="AA11" s="166"/>
      <c r="AB11" s="166"/>
      <c r="AC11" s="166"/>
      <c r="AD11" s="166"/>
      <c r="AE11" s="166"/>
      <c r="AF11" s="166"/>
      <c r="AG11" s="166"/>
      <c r="AH11" s="166"/>
      <c r="AI11" s="166"/>
      <c r="AJ11" s="166"/>
      <c r="AK11" s="166"/>
    </row>
    <row r="12" ht="18.0" customHeight="1">
      <c r="A12" s="160" t="s">
        <v>45248</v>
      </c>
      <c r="B12" s="165" t="str">
        <f>'Planilha Carlos Fillipino'!C31</f>
        <v>REVESTIMENTOS </v>
      </c>
      <c r="C12" s="162">
        <f>'Planilha Carlos Fillipino'!H31</f>
        <v>80190.29294</v>
      </c>
      <c r="D12" s="163">
        <v>0.25</v>
      </c>
      <c r="E12" s="157">
        <f t="shared" si="1"/>
        <v>20047.57324</v>
      </c>
      <c r="F12" s="163">
        <v>0.15</v>
      </c>
      <c r="G12" s="157">
        <f t="shared" si="2"/>
        <v>12028.54394</v>
      </c>
      <c r="H12" s="163">
        <v>0.15</v>
      </c>
      <c r="I12" s="157">
        <f t="shared" si="3"/>
        <v>12028.54394</v>
      </c>
      <c r="J12" s="163">
        <v>0.15</v>
      </c>
      <c r="K12" s="157">
        <f t="shared" si="4"/>
        <v>12028.54394</v>
      </c>
      <c r="L12" s="163">
        <v>0.15</v>
      </c>
      <c r="M12" s="157">
        <f t="shared" si="5"/>
        <v>12028.54394</v>
      </c>
      <c r="N12" s="163">
        <v>0.15</v>
      </c>
      <c r="O12" s="157">
        <f t="shared" si="6"/>
        <v>12028.54394</v>
      </c>
      <c r="P12" s="164">
        <f t="shared" si="7"/>
        <v>1</v>
      </c>
      <c r="Q12" s="157">
        <f t="shared" si="8"/>
        <v>68161.749</v>
      </c>
      <c r="R12" s="144"/>
      <c r="S12" s="149"/>
      <c r="T12" s="149"/>
      <c r="U12" s="149"/>
      <c r="V12" s="149"/>
      <c r="W12" s="149"/>
      <c r="X12" s="149"/>
      <c r="Y12" s="149"/>
      <c r="Z12" s="149"/>
      <c r="AA12" s="149"/>
      <c r="AB12" s="149"/>
      <c r="AC12" s="149"/>
      <c r="AD12" s="149"/>
      <c r="AE12" s="149"/>
      <c r="AF12" s="149"/>
      <c r="AG12" s="149"/>
      <c r="AH12" s="149"/>
      <c r="AI12" s="149"/>
      <c r="AJ12" s="149"/>
      <c r="AK12" s="149"/>
    </row>
    <row r="13" ht="19.5" customHeight="1">
      <c r="A13" s="160" t="s">
        <v>45249</v>
      </c>
      <c r="B13" s="165" t="str">
        <f>'Planilha Carlos Fillipino'!C42</f>
        <v>ESQUADRIAS </v>
      </c>
      <c r="C13" s="162">
        <f>'Planilha Carlos Fillipino'!H42</f>
        <v>58772.53</v>
      </c>
      <c r="D13" s="163">
        <v>0.25</v>
      </c>
      <c r="E13" s="157">
        <f t="shared" si="1"/>
        <v>14693.1325</v>
      </c>
      <c r="F13" s="163">
        <v>0.15</v>
      </c>
      <c r="G13" s="157">
        <f t="shared" si="2"/>
        <v>8815.8795</v>
      </c>
      <c r="H13" s="163">
        <v>0.15</v>
      </c>
      <c r="I13" s="157">
        <f t="shared" si="3"/>
        <v>8815.8795</v>
      </c>
      <c r="J13" s="163">
        <v>0.15</v>
      </c>
      <c r="K13" s="157">
        <f t="shared" si="4"/>
        <v>8815.8795</v>
      </c>
      <c r="L13" s="163">
        <v>0.15</v>
      </c>
      <c r="M13" s="157">
        <f t="shared" si="5"/>
        <v>8815.8795</v>
      </c>
      <c r="N13" s="163">
        <v>0.15</v>
      </c>
      <c r="O13" s="157">
        <f t="shared" si="6"/>
        <v>8815.8795</v>
      </c>
      <c r="P13" s="164">
        <f t="shared" si="7"/>
        <v>1</v>
      </c>
      <c r="Q13" s="157">
        <f t="shared" si="8"/>
        <v>49956.6505</v>
      </c>
      <c r="R13" s="144"/>
      <c r="S13" s="149"/>
      <c r="T13" s="149"/>
      <c r="U13" s="149"/>
      <c r="V13" s="149"/>
      <c r="W13" s="149"/>
      <c r="X13" s="149"/>
      <c r="Y13" s="149"/>
      <c r="Z13" s="149"/>
      <c r="AA13" s="149"/>
      <c r="AB13" s="149"/>
      <c r="AC13" s="149"/>
      <c r="AD13" s="149"/>
      <c r="AE13" s="149"/>
      <c r="AF13" s="149"/>
      <c r="AG13" s="149"/>
      <c r="AH13" s="149"/>
      <c r="AI13" s="149"/>
      <c r="AJ13" s="149"/>
      <c r="AK13" s="149"/>
    </row>
    <row r="14" ht="12.75" customHeight="1">
      <c r="A14" s="160" t="s">
        <v>45250</v>
      </c>
      <c r="B14" s="165" t="str">
        <f>'Planilha Carlos Fillipino'!C60</f>
        <v>INSTALAÇÕES PREDIAIS ELÉTRICAS, HIDRÁULICAS E SANITÁRIAS </v>
      </c>
      <c r="C14" s="162">
        <f>'Planilha Carlos Fillipino'!H60</f>
        <v>16079.34</v>
      </c>
      <c r="D14" s="163">
        <v>0.25</v>
      </c>
      <c r="E14" s="157">
        <f t="shared" si="1"/>
        <v>4019.835</v>
      </c>
      <c r="F14" s="163">
        <v>0.15</v>
      </c>
      <c r="G14" s="157">
        <f t="shared" si="2"/>
        <v>2411.901</v>
      </c>
      <c r="H14" s="163">
        <v>0.15</v>
      </c>
      <c r="I14" s="157">
        <f t="shared" si="3"/>
        <v>2411.901</v>
      </c>
      <c r="J14" s="163">
        <v>0.15</v>
      </c>
      <c r="K14" s="157">
        <f t="shared" si="4"/>
        <v>2411.901</v>
      </c>
      <c r="L14" s="163">
        <v>0.15</v>
      </c>
      <c r="M14" s="157">
        <f t="shared" si="5"/>
        <v>2411.901</v>
      </c>
      <c r="N14" s="163">
        <v>0.15</v>
      </c>
      <c r="O14" s="157">
        <f t="shared" si="6"/>
        <v>2411.901</v>
      </c>
      <c r="P14" s="164">
        <f t="shared" si="7"/>
        <v>1</v>
      </c>
      <c r="Q14" s="157">
        <f t="shared" si="8"/>
        <v>13667.439</v>
      </c>
      <c r="R14" s="144"/>
      <c r="S14" s="149"/>
      <c r="T14" s="149"/>
      <c r="U14" s="149"/>
      <c r="V14" s="149"/>
      <c r="W14" s="149"/>
      <c r="X14" s="149"/>
      <c r="Y14" s="149"/>
      <c r="Z14" s="149"/>
      <c r="AA14" s="149"/>
      <c r="AB14" s="149"/>
      <c r="AC14" s="149"/>
      <c r="AD14" s="149"/>
      <c r="AE14" s="149"/>
      <c r="AF14" s="149"/>
      <c r="AG14" s="149"/>
      <c r="AH14" s="149"/>
      <c r="AI14" s="149"/>
      <c r="AJ14" s="149"/>
      <c r="AK14" s="149"/>
    </row>
    <row r="15" ht="12.75" customHeight="1">
      <c r="A15" s="160" t="s">
        <v>45251</v>
      </c>
      <c r="B15" s="165" t="str">
        <f>'Planilha Carlos Fillipino'!C71</f>
        <v>APARELHOS E ASSESSÓRIOS </v>
      </c>
      <c r="C15" s="162">
        <f>'Planilha Carlos Fillipino'!H71</f>
        <v>19623.03</v>
      </c>
      <c r="D15" s="163">
        <v>0.25</v>
      </c>
      <c r="E15" s="157">
        <f t="shared" si="1"/>
        <v>4905.7575</v>
      </c>
      <c r="F15" s="163">
        <v>0.15</v>
      </c>
      <c r="G15" s="157">
        <f t="shared" si="2"/>
        <v>2943.4545</v>
      </c>
      <c r="H15" s="163">
        <v>0.15</v>
      </c>
      <c r="I15" s="157">
        <f t="shared" si="3"/>
        <v>2943.4545</v>
      </c>
      <c r="J15" s="163">
        <v>0.15</v>
      </c>
      <c r="K15" s="157">
        <f t="shared" si="4"/>
        <v>2943.4545</v>
      </c>
      <c r="L15" s="163">
        <v>0.15</v>
      </c>
      <c r="M15" s="157">
        <f t="shared" si="5"/>
        <v>2943.4545</v>
      </c>
      <c r="N15" s="163">
        <v>0.15</v>
      </c>
      <c r="O15" s="157">
        <f t="shared" si="6"/>
        <v>2943.4545</v>
      </c>
      <c r="P15" s="164">
        <f t="shared" si="7"/>
        <v>1</v>
      </c>
      <c r="Q15" s="157">
        <f t="shared" si="8"/>
        <v>16679.5755</v>
      </c>
      <c r="R15" s="144"/>
      <c r="S15" s="149"/>
      <c r="T15" s="149"/>
      <c r="U15" s="149"/>
      <c r="V15" s="149"/>
      <c r="W15" s="149"/>
      <c r="X15" s="149"/>
      <c r="Y15" s="149"/>
      <c r="Z15" s="149"/>
      <c r="AA15" s="149"/>
      <c r="AB15" s="149"/>
      <c r="AC15" s="149"/>
      <c r="AD15" s="149"/>
      <c r="AE15" s="149"/>
      <c r="AF15" s="149"/>
      <c r="AG15" s="149"/>
      <c r="AH15" s="149"/>
      <c r="AI15" s="149"/>
      <c r="AJ15" s="149"/>
      <c r="AK15" s="149"/>
    </row>
    <row r="16" ht="19.5" customHeight="1">
      <c r="A16" s="160" t="s">
        <v>45252</v>
      </c>
      <c r="B16" s="165" t="str">
        <f>'Planilha Carlos Fillipino'!C97</f>
        <v>COBERTURA </v>
      </c>
      <c r="C16" s="162">
        <f>'Planilha Carlos Fillipino'!H97</f>
        <v>5226.69</v>
      </c>
      <c r="D16" s="163">
        <v>0.25</v>
      </c>
      <c r="E16" s="157">
        <f t="shared" si="1"/>
        <v>1306.6725</v>
      </c>
      <c r="F16" s="163">
        <v>0.15</v>
      </c>
      <c r="G16" s="157">
        <f t="shared" si="2"/>
        <v>784.0035</v>
      </c>
      <c r="H16" s="163">
        <v>0.15</v>
      </c>
      <c r="I16" s="157">
        <f t="shared" si="3"/>
        <v>784.0035</v>
      </c>
      <c r="J16" s="163">
        <v>0.15</v>
      </c>
      <c r="K16" s="157">
        <f t="shared" si="4"/>
        <v>784.0035</v>
      </c>
      <c r="L16" s="163">
        <v>0.15</v>
      </c>
      <c r="M16" s="157">
        <f t="shared" si="5"/>
        <v>784.0035</v>
      </c>
      <c r="N16" s="163">
        <v>0.15</v>
      </c>
      <c r="O16" s="157">
        <f t="shared" si="6"/>
        <v>784.0035</v>
      </c>
      <c r="P16" s="164">
        <f t="shared" si="7"/>
        <v>1</v>
      </c>
      <c r="Q16" s="157">
        <f t="shared" si="8"/>
        <v>4442.6865</v>
      </c>
      <c r="R16" s="144"/>
      <c r="S16" s="149"/>
      <c r="T16" s="149"/>
      <c r="U16" s="149"/>
      <c r="V16" s="149"/>
      <c r="W16" s="149"/>
      <c r="X16" s="149"/>
      <c r="Y16" s="149"/>
      <c r="Z16" s="149"/>
      <c r="AA16" s="149"/>
      <c r="AB16" s="149"/>
      <c r="AC16" s="149"/>
      <c r="AD16" s="149"/>
      <c r="AE16" s="149"/>
      <c r="AF16" s="149"/>
      <c r="AG16" s="149"/>
      <c r="AH16" s="149"/>
      <c r="AI16" s="149"/>
      <c r="AJ16" s="149"/>
      <c r="AK16" s="149"/>
    </row>
    <row r="17" ht="21.0" customHeight="1">
      <c r="A17" s="160" t="s">
        <v>45253</v>
      </c>
      <c r="B17" s="165" t="str">
        <f>'Planilha Carlos Fillipino'!C99</f>
        <v>PINTURA </v>
      </c>
      <c r="C17" s="162">
        <f>'Planilha Carlos Fillipino'!H99</f>
        <v>51545.13</v>
      </c>
      <c r="D17" s="163">
        <v>0.25</v>
      </c>
      <c r="E17" s="157">
        <f t="shared" si="1"/>
        <v>12886.2825</v>
      </c>
      <c r="F17" s="163">
        <v>0.15</v>
      </c>
      <c r="G17" s="157">
        <f t="shared" si="2"/>
        <v>7731.7695</v>
      </c>
      <c r="H17" s="163">
        <v>0.15</v>
      </c>
      <c r="I17" s="157">
        <f t="shared" si="3"/>
        <v>7731.7695</v>
      </c>
      <c r="J17" s="163">
        <v>0.15</v>
      </c>
      <c r="K17" s="157">
        <f t="shared" si="4"/>
        <v>7731.7695</v>
      </c>
      <c r="L17" s="163">
        <v>0.15</v>
      </c>
      <c r="M17" s="157">
        <f t="shared" si="5"/>
        <v>7731.7695</v>
      </c>
      <c r="N17" s="163">
        <v>0.15</v>
      </c>
      <c r="O17" s="157">
        <f t="shared" si="6"/>
        <v>7731.7695</v>
      </c>
      <c r="P17" s="164">
        <f t="shared" si="7"/>
        <v>1</v>
      </c>
      <c r="Q17" s="157">
        <f t="shared" si="8"/>
        <v>43813.3605</v>
      </c>
      <c r="R17" s="144"/>
      <c r="S17" s="149"/>
      <c r="T17" s="149"/>
      <c r="U17" s="149"/>
      <c r="V17" s="149"/>
      <c r="W17" s="149"/>
      <c r="X17" s="149"/>
      <c r="Y17" s="149"/>
      <c r="Z17" s="149"/>
      <c r="AA17" s="149"/>
      <c r="AB17" s="149"/>
      <c r="AC17" s="149"/>
      <c r="AD17" s="149"/>
      <c r="AE17" s="149"/>
      <c r="AF17" s="149"/>
      <c r="AG17" s="149"/>
      <c r="AH17" s="149"/>
      <c r="AI17" s="149"/>
      <c r="AJ17" s="149"/>
      <c r="AK17" s="149"/>
    </row>
    <row r="18" ht="18.0" customHeight="1">
      <c r="A18" s="160" t="s">
        <v>45254</v>
      </c>
      <c r="B18" s="165" t="str">
        <f>'Planilha Carlos Fillipino'!C102</f>
        <v>LIMPEZA </v>
      </c>
      <c r="C18" s="162">
        <f>'Planilha Carlos Fillipino'!H102</f>
        <v>496.8</v>
      </c>
      <c r="D18" s="163">
        <v>0.25</v>
      </c>
      <c r="E18" s="157">
        <f t="shared" si="1"/>
        <v>124.2</v>
      </c>
      <c r="F18" s="163">
        <v>0.15</v>
      </c>
      <c r="G18" s="157">
        <f t="shared" si="2"/>
        <v>74.52</v>
      </c>
      <c r="H18" s="163">
        <v>0.15</v>
      </c>
      <c r="I18" s="157">
        <f t="shared" si="3"/>
        <v>74.52</v>
      </c>
      <c r="J18" s="163">
        <v>0.15</v>
      </c>
      <c r="K18" s="157">
        <f t="shared" si="4"/>
        <v>74.52</v>
      </c>
      <c r="L18" s="163">
        <v>0.15</v>
      </c>
      <c r="M18" s="157">
        <f t="shared" si="5"/>
        <v>74.52</v>
      </c>
      <c r="N18" s="163">
        <v>0.15</v>
      </c>
      <c r="O18" s="157">
        <f t="shared" si="6"/>
        <v>74.52</v>
      </c>
      <c r="P18" s="164">
        <f t="shared" si="7"/>
        <v>1</v>
      </c>
      <c r="Q18" s="157">
        <f t="shared" si="8"/>
        <v>422.28</v>
      </c>
      <c r="R18" s="144"/>
      <c r="S18" s="149"/>
      <c r="T18" s="149"/>
      <c r="U18" s="149"/>
      <c r="V18" s="149"/>
      <c r="W18" s="149"/>
      <c r="X18" s="149"/>
      <c r="Y18" s="149"/>
      <c r="Z18" s="149"/>
      <c r="AA18" s="149"/>
      <c r="AB18" s="149"/>
      <c r="AC18" s="149"/>
      <c r="AD18" s="149"/>
      <c r="AE18" s="149"/>
      <c r="AF18" s="149"/>
      <c r="AG18" s="149"/>
      <c r="AH18" s="149"/>
      <c r="AI18" s="149"/>
      <c r="AJ18" s="149"/>
      <c r="AK18" s="149"/>
    </row>
    <row r="19" ht="12.75" customHeight="1">
      <c r="A19" s="167"/>
      <c r="B19" s="168" t="s">
        <v>45255</v>
      </c>
      <c r="C19" s="168">
        <f>SUM(C9:C18)</f>
        <v>291385.0029</v>
      </c>
      <c r="D19" s="163"/>
      <c r="E19" s="168">
        <f>SUM(E9:E18)</f>
        <v>72846.25074</v>
      </c>
      <c r="F19" s="163"/>
      <c r="G19" s="168">
        <f>SUM(G9:G18)</f>
        <v>43707.75044</v>
      </c>
      <c r="H19" s="163"/>
      <c r="I19" s="168">
        <f>SUM(I9:I18)</f>
        <v>43707.75044</v>
      </c>
      <c r="J19" s="163"/>
      <c r="K19" s="168">
        <f>SUM(K9:K18)</f>
        <v>43707.75044</v>
      </c>
      <c r="L19" s="163"/>
      <c r="M19" s="168">
        <f>SUM(M9:M18)</f>
        <v>43707.75044</v>
      </c>
      <c r="N19" s="163"/>
      <c r="O19" s="168">
        <f>SUM(O9:O18)</f>
        <v>43707.75044</v>
      </c>
      <c r="P19" s="164">
        <f t="shared" ref="P19:P20" si="9">SUM(D19+F19+H19)</f>
        <v>0</v>
      </c>
      <c r="Q19" s="157">
        <f t="shared" ref="Q19:Q20" si="10">SUM(E19+G19+I19+K19+R18+O19+M19)</f>
        <v>291385.0029</v>
      </c>
      <c r="R19" s="144"/>
      <c r="S19" s="149"/>
      <c r="T19" s="149"/>
      <c r="U19" s="149"/>
      <c r="V19" s="149"/>
      <c r="W19" s="149"/>
      <c r="X19" s="149"/>
      <c r="Y19" s="149"/>
      <c r="Z19" s="149"/>
      <c r="AA19" s="149"/>
      <c r="AB19" s="149"/>
      <c r="AC19" s="149"/>
      <c r="AD19" s="149"/>
      <c r="AE19" s="149"/>
      <c r="AF19" s="149"/>
      <c r="AG19" s="149"/>
      <c r="AH19" s="149"/>
      <c r="AI19" s="149"/>
      <c r="AJ19" s="149"/>
      <c r="AK19" s="149"/>
    </row>
    <row r="20" ht="12.75" customHeight="1">
      <c r="A20" s="167"/>
      <c r="B20" s="169" t="s">
        <v>45256</v>
      </c>
      <c r="C20" s="169">
        <f>C19*0.2027+0.001</f>
        <v>59063.7411</v>
      </c>
      <c r="D20" s="163"/>
      <c r="E20" s="169">
        <f>ROUND(E19*0.2027,2)</f>
        <v>14765.94</v>
      </c>
      <c r="F20" s="163"/>
      <c r="G20" s="169">
        <f>ROUND(G19*0.2027,2)</f>
        <v>8859.56</v>
      </c>
      <c r="H20" s="163"/>
      <c r="I20" s="169">
        <f>ROUND(I19*0.2027,2)</f>
        <v>8859.56</v>
      </c>
      <c r="J20" s="163"/>
      <c r="K20" s="169">
        <f>ROUND(K19*0.2027,2)</f>
        <v>8859.56</v>
      </c>
      <c r="L20" s="163"/>
      <c r="M20" s="169">
        <f>ROUND(M19*0.2027,2)</f>
        <v>8859.56</v>
      </c>
      <c r="N20" s="163"/>
      <c r="O20" s="169">
        <f>ROUND(O19*0.2027,2)</f>
        <v>8859.56</v>
      </c>
      <c r="P20" s="164">
        <f t="shared" si="9"/>
        <v>0</v>
      </c>
      <c r="Q20" s="157">
        <f t="shared" si="10"/>
        <v>59063.74</v>
      </c>
      <c r="R20" s="144"/>
      <c r="S20" s="149"/>
      <c r="T20" s="149"/>
      <c r="U20" s="149"/>
      <c r="V20" s="149"/>
      <c r="W20" s="149"/>
      <c r="X20" s="149"/>
      <c r="Y20" s="149"/>
      <c r="Z20" s="149"/>
      <c r="AA20" s="149"/>
      <c r="AB20" s="149"/>
      <c r="AC20" s="149"/>
      <c r="AD20" s="149"/>
      <c r="AE20" s="149"/>
      <c r="AF20" s="149"/>
      <c r="AG20" s="149"/>
      <c r="AH20" s="149"/>
      <c r="AI20" s="149"/>
      <c r="AJ20" s="149"/>
      <c r="AK20" s="149"/>
    </row>
    <row r="21" ht="12.75" customHeight="1">
      <c r="A21" s="160"/>
      <c r="B21" s="162" t="s">
        <v>45257</v>
      </c>
      <c r="C21" s="162"/>
      <c r="D21" s="170">
        <f>E21/$C$23</f>
        <v>0.2500000135</v>
      </c>
      <c r="E21" s="162">
        <f>E19+E20</f>
        <v>87612.19074</v>
      </c>
      <c r="F21" s="170">
        <f>G21/$C$23</f>
        <v>0.1499999967</v>
      </c>
      <c r="G21" s="162">
        <f>G19+G20</f>
        <v>52567.31044</v>
      </c>
      <c r="H21" s="170">
        <f>I21/$C$23</f>
        <v>0.1499999967</v>
      </c>
      <c r="I21" s="162">
        <f>I19+I20</f>
        <v>52567.31044</v>
      </c>
      <c r="J21" s="170">
        <f>K21/$C$23</f>
        <v>0.1499999967</v>
      </c>
      <c r="K21" s="162">
        <f>K19+K20</f>
        <v>52567.31044</v>
      </c>
      <c r="L21" s="170">
        <f>R20/$C$23</f>
        <v>0</v>
      </c>
      <c r="M21" s="162">
        <f>M19+M20</f>
        <v>52567.31044</v>
      </c>
      <c r="N21" s="170">
        <f>O21/$C$23</f>
        <v>0.1499999967</v>
      </c>
      <c r="O21" s="162">
        <f>O19+O20</f>
        <v>52567.31044</v>
      </c>
      <c r="P21" s="164">
        <f>SUM(D21+F21+H21+J21+L21+N21)</f>
        <v>0.8500000002</v>
      </c>
      <c r="Q21" s="162">
        <f>Q19+Q20</f>
        <v>350448.7429</v>
      </c>
      <c r="R21" s="171"/>
      <c r="S21" s="172"/>
      <c r="T21" s="172"/>
      <c r="U21" s="172"/>
      <c r="V21" s="172"/>
      <c r="W21" s="172"/>
      <c r="X21" s="172"/>
      <c r="Y21" s="172"/>
      <c r="Z21" s="172"/>
      <c r="AA21" s="172"/>
      <c r="AB21" s="172"/>
      <c r="AC21" s="172"/>
      <c r="AD21" s="172"/>
      <c r="AE21" s="172"/>
      <c r="AF21" s="172"/>
      <c r="AG21" s="172"/>
      <c r="AH21" s="172"/>
      <c r="AI21" s="172"/>
      <c r="AJ21" s="172"/>
      <c r="AK21" s="172"/>
    </row>
    <row r="22" ht="12.75" customHeight="1">
      <c r="A22" s="167"/>
      <c r="B22" s="169" t="s">
        <v>45258</v>
      </c>
      <c r="C22" s="169"/>
      <c r="D22" s="164">
        <f>D21</f>
        <v>0.2500000135</v>
      </c>
      <c r="E22" s="157">
        <f>E19+E20</f>
        <v>87612.19074</v>
      </c>
      <c r="F22" s="164">
        <f>D22+F21</f>
        <v>0.4000000102</v>
      </c>
      <c r="G22" s="157">
        <f>G21+E22</f>
        <v>140179.5012</v>
      </c>
      <c r="H22" s="164">
        <f>F22+H21</f>
        <v>0.5500000068</v>
      </c>
      <c r="I22" s="157">
        <f>I21+G22</f>
        <v>192746.8116</v>
      </c>
      <c r="J22" s="164">
        <f>SUM(H22+J21)</f>
        <v>0.7000000035</v>
      </c>
      <c r="K22" s="157">
        <f>K21+I22</f>
        <v>245314.1221</v>
      </c>
      <c r="L22" s="164">
        <f>J22+L21</f>
        <v>0.7000000035</v>
      </c>
      <c r="M22" s="157">
        <f>M21+K22</f>
        <v>297881.4325</v>
      </c>
      <c r="N22" s="164">
        <f>SUM(L22+N21)</f>
        <v>0.8500000002</v>
      </c>
      <c r="O22" s="157">
        <f>O21+R21</f>
        <v>52567.31044</v>
      </c>
      <c r="P22" s="147"/>
      <c r="Q22" s="148"/>
      <c r="R22" s="144"/>
      <c r="S22" s="149"/>
      <c r="T22" s="149"/>
      <c r="U22" s="149"/>
      <c r="V22" s="149"/>
      <c r="W22" s="149"/>
      <c r="X22" s="149"/>
      <c r="Y22" s="149"/>
      <c r="Z22" s="149"/>
      <c r="AA22" s="149"/>
      <c r="AB22" s="149"/>
      <c r="AC22" s="149"/>
      <c r="AD22" s="149"/>
      <c r="AE22" s="149"/>
      <c r="AF22" s="149"/>
      <c r="AG22" s="149"/>
      <c r="AH22" s="149"/>
      <c r="AI22" s="149"/>
      <c r="AJ22" s="149"/>
      <c r="AK22" s="149"/>
    </row>
    <row r="23" ht="12.75" customHeight="1">
      <c r="A23" s="167"/>
      <c r="B23" s="173" t="s">
        <v>45259</v>
      </c>
      <c r="C23" s="173">
        <f>C19+C20</f>
        <v>350448.744</v>
      </c>
      <c r="D23" s="146"/>
      <c r="E23" s="148"/>
      <c r="F23" s="146"/>
      <c r="G23" s="148"/>
      <c r="H23" s="146"/>
      <c r="I23" s="148"/>
      <c r="J23" s="146"/>
      <c r="K23" s="148"/>
      <c r="L23" s="147"/>
      <c r="M23" s="148"/>
      <c r="N23" s="144"/>
      <c r="O23" s="144"/>
      <c r="P23" s="144"/>
      <c r="Q23" s="144"/>
      <c r="R23" s="144"/>
      <c r="S23" s="149"/>
      <c r="T23" s="149"/>
      <c r="U23" s="149"/>
      <c r="V23" s="149"/>
      <c r="W23" s="149"/>
      <c r="X23" s="149"/>
      <c r="Y23" s="149"/>
      <c r="Z23" s="149"/>
      <c r="AA23" s="149"/>
      <c r="AB23" s="149"/>
      <c r="AC23" s="149"/>
      <c r="AD23" s="149"/>
      <c r="AE23" s="149"/>
      <c r="AF23" s="149"/>
      <c r="AG23" s="149"/>
      <c r="AH23" s="149"/>
      <c r="AI23" s="149"/>
      <c r="AJ23" s="149"/>
      <c r="AK23" s="149"/>
    </row>
    <row r="24" ht="12.75" customHeight="1">
      <c r="A24" s="68"/>
      <c r="B24" s="68"/>
      <c r="C24" s="68"/>
      <c r="D24" s="142"/>
      <c r="E24" s="113"/>
      <c r="F24" s="142"/>
      <c r="G24" s="113"/>
      <c r="H24" s="142"/>
      <c r="I24" s="113"/>
      <c r="J24" s="142"/>
      <c r="K24" s="113"/>
      <c r="L24" s="113"/>
      <c r="M24" s="143"/>
      <c r="N24" s="68"/>
      <c r="O24" s="68"/>
      <c r="P24" s="68"/>
      <c r="Q24" s="68"/>
      <c r="R24" s="68"/>
    </row>
    <row r="25" ht="12.75" customHeight="1">
      <c r="A25" s="68"/>
      <c r="B25" s="68"/>
      <c r="C25" s="68"/>
      <c r="D25" s="142"/>
      <c r="E25" s="113"/>
      <c r="F25" s="142"/>
      <c r="G25" s="113"/>
      <c r="H25" s="142"/>
      <c r="I25" s="113"/>
      <c r="J25" s="142"/>
      <c r="K25" s="113"/>
      <c r="L25" s="113"/>
      <c r="M25" s="143"/>
      <c r="N25" s="68"/>
      <c r="O25" s="68"/>
      <c r="P25" s="68"/>
      <c r="Q25" s="68"/>
      <c r="R25" s="68"/>
    </row>
    <row r="26" ht="12.75" customHeight="1">
      <c r="D26" s="174"/>
      <c r="E26" s="175"/>
      <c r="F26" s="174"/>
      <c r="G26" s="175"/>
      <c r="H26" s="174"/>
      <c r="I26" s="175"/>
      <c r="J26" s="174"/>
      <c r="K26" s="175"/>
      <c r="L26" s="175"/>
      <c r="M26" s="176"/>
    </row>
    <row r="27" ht="12.75" customHeight="1">
      <c r="D27" s="174"/>
      <c r="E27" s="175"/>
      <c r="F27" s="174"/>
      <c r="G27" s="175"/>
      <c r="H27" s="174"/>
      <c r="I27" s="175"/>
      <c r="J27" s="174"/>
      <c r="K27" s="175"/>
      <c r="L27" s="175"/>
      <c r="M27" s="176"/>
    </row>
    <row r="28" ht="12.75" customHeight="1">
      <c r="D28" s="174"/>
      <c r="E28" s="175"/>
      <c r="F28" s="174"/>
      <c r="G28" s="175"/>
      <c r="H28" s="174"/>
      <c r="I28" s="175"/>
      <c r="J28" s="174"/>
      <c r="K28" s="175"/>
      <c r="L28" s="175"/>
      <c r="M28" s="176"/>
    </row>
    <row r="29" ht="12.75" customHeight="1">
      <c r="D29" s="174"/>
      <c r="E29" s="175"/>
      <c r="F29" s="174"/>
      <c r="G29" s="175"/>
      <c r="H29" s="174"/>
      <c r="I29" s="175"/>
      <c r="J29" s="174"/>
      <c r="K29" s="175"/>
      <c r="L29" s="175"/>
      <c r="M29" s="176"/>
    </row>
    <row r="30" ht="12.75" customHeight="1">
      <c r="D30" s="174"/>
      <c r="E30" s="175"/>
      <c r="F30" s="174"/>
      <c r="G30" s="175"/>
      <c r="H30" s="174"/>
      <c r="I30" s="175"/>
      <c r="J30" s="174"/>
      <c r="K30" s="175"/>
      <c r="L30" s="175"/>
      <c r="M30" s="176"/>
    </row>
    <row r="31" ht="12.75" customHeight="1">
      <c r="D31" s="174"/>
      <c r="E31" s="175"/>
      <c r="F31" s="174"/>
      <c r="G31" s="175"/>
      <c r="H31" s="174"/>
      <c r="I31" s="175"/>
      <c r="J31" s="174"/>
      <c r="K31" s="175"/>
      <c r="L31" s="175"/>
      <c r="M31" s="176"/>
    </row>
    <row r="32" ht="12.75" customHeight="1">
      <c r="D32" s="174"/>
      <c r="E32" s="175"/>
      <c r="F32" s="174"/>
      <c r="G32" s="175"/>
      <c r="H32" s="174"/>
      <c r="I32" s="175"/>
      <c r="J32" s="174"/>
      <c r="K32" s="175"/>
      <c r="L32" s="175"/>
      <c r="M32" s="176"/>
    </row>
    <row r="33" ht="12.75" customHeight="1">
      <c r="D33" s="174"/>
      <c r="E33" s="175"/>
      <c r="F33" s="174"/>
      <c r="G33" s="175"/>
      <c r="H33" s="174"/>
      <c r="I33" s="175"/>
      <c r="J33" s="174"/>
      <c r="K33" s="175"/>
      <c r="L33" s="175"/>
      <c r="M33" s="176"/>
    </row>
    <row r="34" ht="12.75" customHeight="1">
      <c r="D34" s="174"/>
      <c r="E34" s="175"/>
      <c r="F34" s="174"/>
      <c r="G34" s="175"/>
      <c r="H34" s="174"/>
      <c r="I34" s="175"/>
      <c r="J34" s="174"/>
      <c r="K34" s="175"/>
      <c r="L34" s="175"/>
      <c r="M34" s="176"/>
    </row>
    <row r="35" ht="12.75" customHeight="1">
      <c r="D35" s="174"/>
      <c r="E35" s="175"/>
      <c r="F35" s="174"/>
      <c r="G35" s="175"/>
      <c r="H35" s="174"/>
      <c r="I35" s="175"/>
      <c r="J35" s="174"/>
      <c r="K35" s="175"/>
      <c r="L35" s="175"/>
      <c r="M35" s="176"/>
    </row>
    <row r="36" ht="12.75" customHeight="1">
      <c r="D36" s="174"/>
      <c r="E36" s="175"/>
      <c r="F36" s="174"/>
      <c r="G36" s="175"/>
      <c r="H36" s="174"/>
      <c r="I36" s="175"/>
      <c r="J36" s="174"/>
      <c r="K36" s="175"/>
      <c r="L36" s="175"/>
      <c r="M36" s="176"/>
    </row>
    <row r="37" ht="12.75" customHeight="1">
      <c r="D37" s="174"/>
      <c r="E37" s="175"/>
      <c r="F37" s="174"/>
      <c r="G37" s="175"/>
      <c r="H37" s="174"/>
      <c r="I37" s="175"/>
      <c r="J37" s="174"/>
      <c r="K37" s="175"/>
      <c r="L37" s="175"/>
      <c r="M37" s="176"/>
    </row>
    <row r="38" ht="12.75" customHeight="1">
      <c r="D38" s="174"/>
      <c r="E38" s="175"/>
      <c r="F38" s="174"/>
      <c r="G38" s="175"/>
      <c r="H38" s="174"/>
      <c r="I38" s="175"/>
      <c r="J38" s="174"/>
      <c r="K38" s="175"/>
      <c r="L38" s="175"/>
      <c r="M38" s="176"/>
    </row>
    <row r="39" ht="12.75" customHeight="1">
      <c r="D39" s="174"/>
      <c r="E39" s="175"/>
      <c r="F39" s="174"/>
      <c r="G39" s="175"/>
      <c r="H39" s="174"/>
      <c r="I39" s="175"/>
      <c r="J39" s="174"/>
      <c r="K39" s="175"/>
      <c r="L39" s="175"/>
      <c r="M39" s="176"/>
    </row>
    <row r="40" ht="12.75" customHeight="1">
      <c r="D40" s="174"/>
      <c r="E40" s="175"/>
      <c r="F40" s="174"/>
      <c r="G40" s="175"/>
      <c r="H40" s="174"/>
      <c r="I40" s="175"/>
      <c r="J40" s="174"/>
      <c r="K40" s="175"/>
      <c r="L40" s="175"/>
      <c r="M40" s="176"/>
    </row>
    <row r="41" ht="12.75" customHeight="1">
      <c r="D41" s="174"/>
      <c r="E41" s="175"/>
      <c r="F41" s="174"/>
      <c r="G41" s="175"/>
      <c r="H41" s="174"/>
      <c r="I41" s="175"/>
      <c r="J41" s="174"/>
      <c r="K41" s="175"/>
      <c r="L41" s="175"/>
      <c r="M41" s="176"/>
    </row>
    <row r="42" ht="12.75" customHeight="1">
      <c r="D42" s="174"/>
      <c r="E42" s="175"/>
      <c r="F42" s="174"/>
      <c r="G42" s="175"/>
      <c r="H42" s="174"/>
      <c r="I42" s="175"/>
      <c r="J42" s="174"/>
      <c r="K42" s="175"/>
      <c r="L42" s="175"/>
      <c r="M42" s="176"/>
    </row>
    <row r="43" ht="12.75" customHeight="1">
      <c r="D43" s="174"/>
      <c r="E43" s="175"/>
      <c r="F43" s="174"/>
      <c r="G43" s="175"/>
      <c r="H43" s="174"/>
      <c r="I43" s="175"/>
      <c r="J43" s="174"/>
      <c r="K43" s="175"/>
      <c r="L43" s="175"/>
      <c r="M43" s="176"/>
    </row>
    <row r="44" ht="12.75" customHeight="1">
      <c r="D44" s="174"/>
      <c r="E44" s="175"/>
      <c r="F44" s="174"/>
      <c r="G44" s="175"/>
      <c r="H44" s="174"/>
      <c r="I44" s="175"/>
      <c r="J44" s="174"/>
      <c r="K44" s="175"/>
      <c r="L44" s="175"/>
      <c r="M44" s="176"/>
    </row>
    <row r="45" ht="12.75" customHeight="1">
      <c r="D45" s="174"/>
      <c r="E45" s="175"/>
      <c r="F45" s="174"/>
      <c r="G45" s="175"/>
      <c r="H45" s="174"/>
      <c r="I45" s="175"/>
      <c r="J45" s="174"/>
      <c r="K45" s="175"/>
      <c r="L45" s="175"/>
      <c r="M45" s="176"/>
    </row>
    <row r="46" ht="12.75" customHeight="1">
      <c r="D46" s="174"/>
      <c r="E46" s="175"/>
      <c r="F46" s="174"/>
      <c r="G46" s="175"/>
      <c r="H46" s="174"/>
      <c r="I46" s="175"/>
      <c r="J46" s="174"/>
      <c r="K46" s="175"/>
      <c r="L46" s="175"/>
      <c r="M46" s="176"/>
    </row>
    <row r="47" ht="12.75" customHeight="1">
      <c r="D47" s="174"/>
      <c r="E47" s="175"/>
      <c r="F47" s="174"/>
      <c r="G47" s="175"/>
      <c r="H47" s="174"/>
      <c r="I47" s="175"/>
      <c r="J47" s="174"/>
      <c r="K47" s="175"/>
      <c r="L47" s="175"/>
      <c r="M47" s="176"/>
    </row>
    <row r="48" ht="12.75" customHeight="1">
      <c r="D48" s="174"/>
      <c r="E48" s="175"/>
      <c r="F48" s="174"/>
      <c r="G48" s="175"/>
      <c r="H48" s="174"/>
      <c r="I48" s="175"/>
      <c r="J48" s="174"/>
      <c r="K48" s="175"/>
      <c r="L48" s="175"/>
      <c r="M48" s="176"/>
    </row>
    <row r="49" ht="12.75" customHeight="1">
      <c r="D49" s="174"/>
      <c r="E49" s="175"/>
      <c r="F49" s="174"/>
      <c r="G49" s="175"/>
      <c r="H49" s="174"/>
      <c r="I49" s="175"/>
      <c r="J49" s="174"/>
      <c r="K49" s="175"/>
      <c r="L49" s="175"/>
      <c r="M49" s="176"/>
    </row>
    <row r="50" ht="12.75" customHeight="1">
      <c r="D50" s="174"/>
      <c r="E50" s="175"/>
      <c r="F50" s="174"/>
      <c r="G50" s="175"/>
      <c r="H50" s="174"/>
      <c r="I50" s="175"/>
      <c r="J50" s="174"/>
      <c r="K50" s="175"/>
      <c r="L50" s="175"/>
      <c r="M50" s="176"/>
    </row>
    <row r="51" ht="12.75" customHeight="1">
      <c r="D51" s="174"/>
      <c r="E51" s="175"/>
      <c r="F51" s="174"/>
      <c r="G51" s="175"/>
      <c r="H51" s="174"/>
      <c r="I51" s="175"/>
      <c r="J51" s="174"/>
      <c r="K51" s="175"/>
      <c r="L51" s="175"/>
      <c r="M51" s="176"/>
    </row>
    <row r="52" ht="12.75" customHeight="1">
      <c r="D52" s="174"/>
      <c r="E52" s="175"/>
      <c r="F52" s="174"/>
      <c r="G52" s="175"/>
      <c r="H52" s="174"/>
      <c r="I52" s="175"/>
      <c r="J52" s="174"/>
      <c r="K52" s="175"/>
      <c r="L52" s="175"/>
      <c r="M52" s="176"/>
    </row>
    <row r="53" ht="12.75" customHeight="1">
      <c r="D53" s="174"/>
      <c r="E53" s="175"/>
      <c r="F53" s="174"/>
      <c r="G53" s="175"/>
      <c r="H53" s="174"/>
      <c r="I53" s="175"/>
      <c r="J53" s="174"/>
      <c r="K53" s="175"/>
      <c r="L53" s="175"/>
      <c r="M53" s="176"/>
    </row>
    <row r="54" ht="12.75" customHeight="1">
      <c r="D54" s="174"/>
      <c r="E54" s="175"/>
      <c r="F54" s="174"/>
      <c r="G54" s="175"/>
      <c r="H54" s="174"/>
      <c r="I54" s="175"/>
      <c r="J54" s="174"/>
      <c r="K54" s="175"/>
      <c r="L54" s="175"/>
      <c r="M54" s="176"/>
    </row>
    <row r="55" ht="12.75" customHeight="1">
      <c r="D55" s="174"/>
      <c r="E55" s="175"/>
      <c r="F55" s="174"/>
      <c r="G55" s="175"/>
      <c r="H55" s="174"/>
      <c r="I55" s="175"/>
      <c r="J55" s="174"/>
      <c r="K55" s="175"/>
      <c r="L55" s="175"/>
      <c r="M55" s="176"/>
    </row>
    <row r="56" ht="12.75" customHeight="1">
      <c r="D56" s="174"/>
      <c r="E56" s="175"/>
      <c r="F56" s="174"/>
      <c r="G56" s="175"/>
      <c r="H56" s="174"/>
      <c r="I56" s="175"/>
      <c r="J56" s="174"/>
      <c r="K56" s="175"/>
      <c r="L56" s="175"/>
      <c r="M56" s="176"/>
    </row>
    <row r="57" ht="12.75" customHeight="1">
      <c r="D57" s="174"/>
      <c r="E57" s="175"/>
      <c r="F57" s="174"/>
      <c r="G57" s="175"/>
      <c r="H57" s="174"/>
      <c r="I57" s="175"/>
      <c r="J57" s="174"/>
      <c r="K57" s="175"/>
      <c r="L57" s="175"/>
      <c r="M57" s="176"/>
    </row>
    <row r="58" ht="12.75" customHeight="1">
      <c r="D58" s="174"/>
      <c r="E58" s="175"/>
      <c r="F58" s="174"/>
      <c r="G58" s="175"/>
      <c r="H58" s="174"/>
      <c r="I58" s="175"/>
      <c r="J58" s="174"/>
      <c r="K58" s="175"/>
      <c r="L58" s="175"/>
      <c r="M58" s="176"/>
    </row>
    <row r="59" ht="12.75" customHeight="1">
      <c r="D59" s="174"/>
      <c r="E59" s="175"/>
      <c r="F59" s="174"/>
      <c r="G59" s="175"/>
      <c r="H59" s="174"/>
      <c r="I59" s="175"/>
      <c r="J59" s="174"/>
      <c r="K59" s="175"/>
      <c r="L59" s="175"/>
      <c r="M59" s="176"/>
    </row>
    <row r="60" ht="12.75" customHeight="1">
      <c r="D60" s="174"/>
      <c r="E60" s="175"/>
      <c r="F60" s="174"/>
      <c r="G60" s="175"/>
      <c r="H60" s="174"/>
      <c r="I60" s="175"/>
      <c r="J60" s="174"/>
      <c r="K60" s="175"/>
      <c r="L60" s="175"/>
      <c r="M60" s="176"/>
    </row>
    <row r="61" ht="12.75" customHeight="1">
      <c r="D61" s="174"/>
      <c r="E61" s="175"/>
      <c r="F61" s="174"/>
      <c r="G61" s="175"/>
      <c r="H61" s="174"/>
      <c r="I61" s="175"/>
      <c r="J61" s="174"/>
      <c r="K61" s="175"/>
      <c r="L61" s="175"/>
      <c r="M61" s="176"/>
    </row>
    <row r="62" ht="12.75" customHeight="1">
      <c r="D62" s="174"/>
      <c r="E62" s="175"/>
      <c r="F62" s="174"/>
      <c r="G62" s="175"/>
      <c r="H62" s="174"/>
      <c r="I62" s="175"/>
      <c r="J62" s="174"/>
      <c r="K62" s="175"/>
      <c r="L62" s="175"/>
      <c r="M62" s="176"/>
    </row>
    <row r="63" ht="12.75" customHeight="1">
      <c r="D63" s="174"/>
      <c r="E63" s="175"/>
      <c r="F63" s="174"/>
      <c r="G63" s="175"/>
      <c r="H63" s="174"/>
      <c r="I63" s="175"/>
      <c r="J63" s="174"/>
      <c r="K63" s="175"/>
      <c r="L63" s="175"/>
      <c r="M63" s="176"/>
    </row>
    <row r="64" ht="12.75" customHeight="1">
      <c r="D64" s="174"/>
      <c r="E64" s="175"/>
      <c r="F64" s="174"/>
      <c r="G64" s="175"/>
      <c r="H64" s="174"/>
      <c r="I64" s="175"/>
      <c r="J64" s="174"/>
      <c r="K64" s="113"/>
      <c r="L64" s="175"/>
      <c r="M64" s="176"/>
    </row>
    <row r="65" ht="12.75" customHeight="1">
      <c r="D65" s="174"/>
      <c r="E65" s="175"/>
      <c r="F65" s="174"/>
      <c r="G65" s="113"/>
      <c r="H65" s="142"/>
      <c r="I65" s="113"/>
      <c r="J65" s="142"/>
      <c r="K65" s="113"/>
      <c r="L65" s="175"/>
      <c r="M65" s="176"/>
    </row>
    <row r="66" ht="12.75" customHeight="1">
      <c r="D66" s="174"/>
      <c r="E66" s="175"/>
      <c r="F66" s="142"/>
      <c r="G66" s="113"/>
      <c r="H66" s="142"/>
      <c r="I66" s="113"/>
      <c r="J66" s="142"/>
      <c r="K66" s="113"/>
      <c r="L66" s="175"/>
      <c r="M66" s="176"/>
    </row>
    <row r="67" ht="23.25" customHeight="1">
      <c r="D67" s="174"/>
      <c r="E67" s="175"/>
      <c r="F67" s="142"/>
      <c r="G67" s="177" t="s">
        <v>45235</v>
      </c>
      <c r="H67" s="178" t="s">
        <v>45260</v>
      </c>
      <c r="I67" s="177" t="s">
        <v>45261</v>
      </c>
      <c r="J67" s="178" t="s">
        <v>45262</v>
      </c>
      <c r="K67" s="113"/>
      <c r="L67" s="175"/>
      <c r="M67" s="176"/>
    </row>
    <row r="68" ht="20.25" customHeight="1">
      <c r="D68" s="174"/>
      <c r="E68" s="175"/>
      <c r="F68" s="142"/>
      <c r="G68" s="179" t="s">
        <v>45263</v>
      </c>
      <c r="H68" s="180">
        <v>63076.5</v>
      </c>
      <c r="I68" s="180">
        <v>12785.61</v>
      </c>
      <c r="J68" s="180">
        <v>75862.11</v>
      </c>
      <c r="K68" s="113"/>
      <c r="L68" s="175"/>
      <c r="M68" s="176"/>
    </row>
    <row r="69" ht="19.5" customHeight="1">
      <c r="D69" s="174"/>
      <c r="E69" s="175"/>
      <c r="F69" s="142"/>
      <c r="G69" s="179" t="s">
        <v>45264</v>
      </c>
      <c r="H69" s="180">
        <v>291385.0</v>
      </c>
      <c r="I69" s="180">
        <v>59063.74</v>
      </c>
      <c r="J69" s="180">
        <v>350448.74</v>
      </c>
      <c r="K69" s="113"/>
      <c r="L69" s="175"/>
      <c r="M69" s="176"/>
    </row>
    <row r="70" ht="18.0" customHeight="1">
      <c r="D70" s="174"/>
      <c r="E70" s="175"/>
      <c r="F70" s="142"/>
      <c r="G70" s="177" t="s">
        <v>45243</v>
      </c>
      <c r="H70" s="180">
        <f t="shared" ref="H70:J70" si="11">SUM(H68:H69)</f>
        <v>354461.5</v>
      </c>
      <c r="I70" s="180">
        <f t="shared" si="11"/>
        <v>71849.35</v>
      </c>
      <c r="J70" s="180">
        <f t="shared" si="11"/>
        <v>426310.85</v>
      </c>
      <c r="K70" s="113"/>
      <c r="L70" s="175"/>
      <c r="M70" s="176"/>
    </row>
    <row r="71" ht="12.75" customHeight="1">
      <c r="D71" s="174"/>
      <c r="E71" s="175"/>
      <c r="F71" s="142"/>
      <c r="G71" s="113"/>
      <c r="H71" s="142"/>
      <c r="I71" s="113"/>
      <c r="J71" s="142"/>
      <c r="K71" s="113"/>
      <c r="L71" s="175"/>
      <c r="M71" s="176"/>
    </row>
    <row r="72" ht="12.75" customHeight="1">
      <c r="D72" s="174"/>
      <c r="E72" s="175"/>
      <c r="F72" s="174"/>
      <c r="G72" s="113"/>
      <c r="H72" s="142"/>
      <c r="I72" s="113"/>
      <c r="J72" s="142"/>
      <c r="K72" s="113"/>
      <c r="L72" s="175"/>
      <c r="M72" s="176"/>
    </row>
    <row r="73" ht="12.75" customHeight="1">
      <c r="D73" s="174"/>
      <c r="E73" s="175"/>
      <c r="F73" s="174"/>
      <c r="G73" s="175"/>
      <c r="H73" s="174"/>
      <c r="I73" s="175"/>
      <c r="J73" s="174"/>
      <c r="K73" s="175"/>
      <c r="L73" s="175"/>
      <c r="M73" s="176"/>
    </row>
    <row r="74" ht="12.75" customHeight="1">
      <c r="D74" s="174"/>
      <c r="E74" s="175"/>
      <c r="F74" s="174"/>
      <c r="G74" s="175"/>
      <c r="H74" s="174"/>
      <c r="I74" s="175"/>
      <c r="J74" s="174"/>
      <c r="K74" s="175"/>
      <c r="L74" s="175"/>
      <c r="M74" s="176"/>
    </row>
    <row r="75" ht="12.75" customHeight="1">
      <c r="D75" s="174"/>
      <c r="E75" s="175"/>
      <c r="F75" s="174"/>
      <c r="G75" s="175"/>
      <c r="H75" s="174"/>
      <c r="I75" s="175"/>
      <c r="J75" s="174"/>
      <c r="K75" s="175"/>
      <c r="L75" s="175"/>
      <c r="M75" s="176"/>
    </row>
    <row r="76" ht="12.75" customHeight="1">
      <c r="D76" s="174"/>
      <c r="E76" s="175"/>
      <c r="F76" s="174"/>
      <c r="G76" s="175"/>
      <c r="H76" s="174"/>
      <c r="I76" s="175"/>
      <c r="J76" s="174"/>
      <c r="K76" s="175"/>
      <c r="L76" s="175"/>
      <c r="M76" s="176"/>
    </row>
    <row r="77" ht="12.75" customHeight="1">
      <c r="D77" s="174"/>
      <c r="E77" s="175"/>
      <c r="F77" s="174"/>
      <c r="G77" s="175"/>
      <c r="H77" s="174"/>
      <c r="I77" s="175"/>
      <c r="J77" s="174"/>
      <c r="K77" s="175"/>
      <c r="L77" s="175"/>
      <c r="M77" s="176"/>
    </row>
    <row r="78" ht="12.75" customHeight="1">
      <c r="D78" s="174"/>
      <c r="E78" s="175"/>
      <c r="F78" s="174"/>
      <c r="G78" s="175"/>
      <c r="H78" s="174"/>
      <c r="I78" s="175"/>
      <c r="J78" s="174"/>
      <c r="K78" s="175"/>
      <c r="L78" s="175"/>
      <c r="M78" s="176"/>
    </row>
    <row r="79" ht="12.75" customHeight="1">
      <c r="D79" s="174"/>
      <c r="E79" s="175"/>
      <c r="F79" s="174"/>
      <c r="G79" s="175"/>
      <c r="H79" s="174"/>
      <c r="I79" s="175"/>
      <c r="J79" s="174"/>
      <c r="K79" s="175"/>
      <c r="L79" s="175"/>
      <c r="M79" s="176"/>
    </row>
    <row r="80" ht="12.75" customHeight="1">
      <c r="D80" s="174"/>
      <c r="E80" s="175"/>
      <c r="F80" s="174"/>
      <c r="G80" s="175"/>
      <c r="H80" s="174"/>
      <c r="I80" s="175"/>
      <c r="J80" s="174"/>
      <c r="K80" s="175"/>
      <c r="L80" s="175"/>
      <c r="M80" s="176"/>
    </row>
    <row r="81" ht="12.75" customHeight="1">
      <c r="D81" s="174"/>
      <c r="E81" s="175"/>
      <c r="F81" s="174"/>
      <c r="G81" s="175"/>
      <c r="H81" s="174"/>
      <c r="I81" s="175"/>
      <c r="J81" s="174"/>
      <c r="K81" s="175"/>
      <c r="L81" s="175"/>
      <c r="M81" s="176"/>
    </row>
    <row r="82" ht="12.75" customHeight="1">
      <c r="D82" s="174"/>
      <c r="E82" s="175"/>
      <c r="F82" s="174"/>
      <c r="G82" s="175"/>
      <c r="H82" s="174"/>
      <c r="I82" s="175"/>
      <c r="J82" s="174"/>
      <c r="K82" s="175"/>
      <c r="L82" s="175"/>
      <c r="M82" s="176"/>
    </row>
    <row r="83" ht="12.75" customHeight="1">
      <c r="D83" s="174"/>
      <c r="E83" s="175"/>
      <c r="F83" s="174"/>
      <c r="G83" s="175"/>
      <c r="H83" s="174"/>
      <c r="I83" s="175"/>
      <c r="J83" s="174"/>
      <c r="K83" s="175"/>
      <c r="L83" s="175"/>
      <c r="M83" s="176"/>
    </row>
    <row r="84" ht="12.75" customHeight="1">
      <c r="D84" s="174"/>
      <c r="E84" s="175"/>
      <c r="F84" s="174"/>
      <c r="G84" s="175"/>
      <c r="H84" s="174"/>
      <c r="I84" s="175"/>
      <c r="J84" s="174"/>
      <c r="K84" s="175"/>
      <c r="L84" s="175"/>
      <c r="M84" s="176"/>
    </row>
    <row r="85" ht="12.75" customHeight="1">
      <c r="D85" s="174"/>
      <c r="E85" s="175"/>
      <c r="F85" s="174"/>
      <c r="G85" s="175"/>
      <c r="H85" s="174"/>
      <c r="I85" s="175"/>
      <c r="J85" s="174"/>
      <c r="K85" s="175"/>
      <c r="L85" s="175"/>
      <c r="M85" s="176"/>
    </row>
    <row r="86" ht="12.75" customHeight="1">
      <c r="D86" s="174"/>
      <c r="E86" s="175"/>
      <c r="F86" s="174"/>
      <c r="G86" s="175"/>
      <c r="H86" s="174"/>
      <c r="I86" s="175"/>
      <c r="J86" s="174"/>
      <c r="K86" s="175"/>
      <c r="L86" s="175"/>
      <c r="M86" s="176"/>
    </row>
    <row r="87" ht="12.75" customHeight="1">
      <c r="D87" s="174"/>
      <c r="E87" s="175"/>
      <c r="F87" s="174"/>
      <c r="G87" s="175"/>
      <c r="H87" s="174"/>
      <c r="I87" s="175"/>
      <c r="J87" s="174"/>
      <c r="K87" s="175"/>
      <c r="L87" s="175"/>
      <c r="M87" s="176"/>
    </row>
    <row r="88" ht="12.75" customHeight="1">
      <c r="D88" s="174"/>
      <c r="E88" s="175"/>
      <c r="F88" s="174"/>
      <c r="G88" s="175"/>
      <c r="H88" s="174"/>
      <c r="I88" s="175"/>
      <c r="J88" s="174"/>
      <c r="K88" s="175"/>
      <c r="L88" s="175"/>
      <c r="M88" s="176"/>
    </row>
    <row r="89" ht="12.75" customHeight="1">
      <c r="D89" s="174"/>
      <c r="E89" s="175"/>
      <c r="F89" s="174"/>
      <c r="G89" s="175"/>
      <c r="H89" s="174"/>
      <c r="I89" s="175"/>
      <c r="J89" s="174"/>
      <c r="K89" s="175"/>
      <c r="L89" s="175"/>
      <c r="M89" s="176"/>
    </row>
    <row r="90" ht="12.75" customHeight="1">
      <c r="D90" s="174"/>
      <c r="E90" s="175"/>
      <c r="F90" s="174"/>
      <c r="G90" s="175"/>
      <c r="H90" s="174"/>
      <c r="I90" s="175"/>
      <c r="J90" s="174"/>
      <c r="K90" s="175"/>
      <c r="L90" s="175"/>
      <c r="M90" s="176"/>
    </row>
    <row r="91" ht="12.75" customHeight="1">
      <c r="D91" s="174"/>
      <c r="E91" s="175"/>
      <c r="F91" s="174"/>
      <c r="G91" s="175"/>
      <c r="H91" s="174"/>
      <c r="I91" s="175"/>
      <c r="J91" s="174"/>
      <c r="K91" s="175"/>
      <c r="L91" s="175"/>
      <c r="M91" s="176"/>
    </row>
    <row r="92" ht="12.75" customHeight="1">
      <c r="D92" s="174"/>
      <c r="E92" s="175"/>
      <c r="F92" s="174"/>
      <c r="G92" s="175"/>
      <c r="H92" s="174"/>
      <c r="I92" s="175"/>
      <c r="J92" s="174"/>
      <c r="K92" s="175"/>
      <c r="L92" s="175"/>
      <c r="M92" s="176"/>
    </row>
    <row r="93" ht="12.75" customHeight="1">
      <c r="D93" s="174"/>
      <c r="E93" s="175"/>
      <c r="F93" s="174"/>
      <c r="G93" s="175"/>
      <c r="H93" s="174"/>
      <c r="I93" s="175"/>
      <c r="J93" s="174"/>
      <c r="K93" s="175"/>
      <c r="L93" s="175"/>
      <c r="M93" s="176"/>
    </row>
    <row r="94" ht="12.75" customHeight="1">
      <c r="D94" s="174"/>
      <c r="E94" s="175"/>
      <c r="F94" s="174"/>
      <c r="G94" s="175"/>
      <c r="H94" s="174"/>
      <c r="I94" s="175"/>
      <c r="J94" s="174"/>
      <c r="K94" s="175"/>
      <c r="L94" s="175"/>
      <c r="M94" s="176"/>
    </row>
    <row r="95" ht="12.75" customHeight="1">
      <c r="D95" s="174"/>
      <c r="E95" s="175"/>
      <c r="F95" s="174"/>
      <c r="G95" s="175"/>
      <c r="H95" s="174"/>
      <c r="I95" s="175"/>
      <c r="J95" s="174"/>
      <c r="K95" s="175"/>
      <c r="L95" s="175"/>
      <c r="M95" s="176"/>
    </row>
    <row r="96" ht="12.75" customHeight="1">
      <c r="D96" s="174"/>
      <c r="E96" s="175"/>
      <c r="F96" s="174"/>
      <c r="G96" s="175"/>
      <c r="H96" s="174"/>
      <c r="I96" s="175"/>
      <c r="J96" s="174"/>
      <c r="K96" s="175"/>
      <c r="L96" s="175"/>
      <c r="M96" s="176"/>
    </row>
    <row r="97" ht="12.75" customHeight="1">
      <c r="D97" s="174"/>
      <c r="E97" s="175"/>
      <c r="F97" s="174"/>
      <c r="G97" s="175"/>
      <c r="H97" s="174"/>
      <c r="I97" s="175"/>
      <c r="J97" s="174"/>
      <c r="K97" s="175"/>
      <c r="L97" s="175"/>
      <c r="M97" s="176"/>
    </row>
    <row r="98" ht="12.75" customHeight="1">
      <c r="D98" s="174"/>
      <c r="E98" s="175"/>
      <c r="F98" s="174"/>
      <c r="G98" s="175"/>
      <c r="H98" s="174"/>
      <c r="I98" s="175"/>
      <c r="J98" s="174"/>
      <c r="K98" s="175"/>
      <c r="L98" s="175"/>
      <c r="M98" s="176"/>
    </row>
    <row r="99" ht="12.75" customHeight="1">
      <c r="D99" s="174"/>
      <c r="E99" s="175"/>
      <c r="F99" s="174"/>
      <c r="G99" s="175"/>
      <c r="H99" s="174"/>
      <c r="I99" s="175"/>
      <c r="J99" s="174"/>
      <c r="K99" s="175"/>
      <c r="L99" s="175"/>
      <c r="M99" s="176"/>
    </row>
    <row r="100" ht="12.75" customHeight="1">
      <c r="D100" s="174"/>
      <c r="E100" s="175"/>
      <c r="F100" s="174"/>
      <c r="G100" s="175"/>
      <c r="H100" s="174"/>
      <c r="I100" s="175"/>
      <c r="J100" s="174"/>
      <c r="K100" s="175"/>
      <c r="L100" s="175"/>
      <c r="M100" s="176"/>
    </row>
    <row r="101" ht="12.75" customHeight="1">
      <c r="D101" s="174"/>
      <c r="E101" s="175"/>
      <c r="F101" s="174"/>
      <c r="G101" s="175"/>
      <c r="H101" s="174"/>
      <c r="I101" s="175"/>
      <c r="J101" s="174"/>
      <c r="K101" s="175"/>
      <c r="L101" s="175"/>
      <c r="M101" s="176"/>
    </row>
    <row r="102" ht="12.75" customHeight="1">
      <c r="D102" s="174"/>
      <c r="E102" s="175"/>
      <c r="F102" s="174"/>
      <c r="G102" s="175"/>
      <c r="H102" s="174"/>
      <c r="I102" s="175"/>
      <c r="J102" s="174"/>
      <c r="K102" s="175"/>
      <c r="L102" s="175"/>
      <c r="M102" s="176"/>
    </row>
    <row r="103" ht="12.75" customHeight="1">
      <c r="D103" s="174"/>
      <c r="E103" s="175"/>
      <c r="F103" s="174"/>
      <c r="G103" s="175"/>
      <c r="H103" s="174"/>
      <c r="I103" s="175"/>
      <c r="J103" s="174"/>
      <c r="K103" s="175"/>
      <c r="L103" s="175"/>
      <c r="M103" s="176"/>
    </row>
    <row r="104" ht="12.75" customHeight="1">
      <c r="D104" s="174"/>
      <c r="E104" s="175"/>
      <c r="F104" s="174"/>
      <c r="G104" s="175"/>
      <c r="H104" s="174"/>
      <c r="I104" s="175"/>
      <c r="J104" s="174"/>
      <c r="K104" s="175"/>
      <c r="L104" s="175"/>
      <c r="M104" s="176"/>
    </row>
    <row r="105" ht="12.75" customHeight="1">
      <c r="D105" s="174"/>
      <c r="E105" s="175"/>
      <c r="F105" s="174"/>
      <c r="G105" s="175"/>
      <c r="H105" s="174"/>
      <c r="I105" s="175"/>
      <c r="J105" s="174"/>
      <c r="K105" s="175"/>
      <c r="L105" s="175"/>
      <c r="M105" s="176"/>
    </row>
    <row r="106" ht="12.75" customHeight="1">
      <c r="D106" s="174"/>
      <c r="E106" s="175"/>
      <c r="F106" s="174"/>
      <c r="G106" s="175"/>
      <c r="H106" s="174"/>
      <c r="I106" s="175"/>
      <c r="J106" s="174"/>
      <c r="K106" s="175"/>
      <c r="L106" s="175"/>
      <c r="M106" s="176"/>
    </row>
    <row r="107" ht="12.75" customHeight="1">
      <c r="D107" s="174"/>
      <c r="E107" s="175"/>
      <c r="F107" s="174"/>
      <c r="G107" s="175"/>
      <c r="H107" s="174"/>
      <c r="I107" s="175"/>
      <c r="J107" s="174"/>
      <c r="K107" s="175"/>
      <c r="L107" s="175"/>
      <c r="M107" s="176"/>
    </row>
    <row r="108" ht="12.75" customHeight="1">
      <c r="D108" s="174"/>
      <c r="E108" s="175"/>
      <c r="F108" s="174"/>
      <c r="G108" s="175"/>
      <c r="H108" s="174"/>
      <c r="I108" s="175"/>
      <c r="J108" s="174"/>
      <c r="K108" s="175"/>
      <c r="L108" s="175"/>
      <c r="M108" s="176"/>
    </row>
    <row r="109" ht="12.75" customHeight="1">
      <c r="D109" s="174"/>
      <c r="E109" s="175"/>
      <c r="F109" s="174"/>
      <c r="G109" s="175"/>
      <c r="H109" s="174"/>
      <c r="I109" s="175"/>
      <c r="J109" s="174"/>
      <c r="K109" s="175"/>
      <c r="L109" s="175"/>
      <c r="M109" s="176"/>
    </row>
    <row r="110" ht="12.75" customHeight="1">
      <c r="D110" s="174"/>
      <c r="E110" s="175"/>
      <c r="F110" s="174"/>
      <c r="G110" s="175"/>
      <c r="H110" s="174"/>
      <c r="I110" s="175"/>
      <c r="J110" s="174"/>
      <c r="K110" s="175"/>
      <c r="L110" s="175"/>
      <c r="M110" s="176"/>
    </row>
    <row r="111" ht="12.75" customHeight="1">
      <c r="D111" s="174"/>
      <c r="E111" s="175"/>
      <c r="F111" s="174"/>
      <c r="G111" s="175"/>
      <c r="H111" s="174"/>
      <c r="I111" s="175"/>
      <c r="J111" s="174"/>
      <c r="K111" s="175"/>
      <c r="L111" s="175"/>
      <c r="M111" s="176"/>
    </row>
    <row r="112" ht="12.75" customHeight="1">
      <c r="D112" s="174"/>
      <c r="E112" s="175"/>
      <c r="F112" s="174"/>
      <c r="G112" s="175"/>
      <c r="H112" s="174"/>
      <c r="I112" s="175"/>
      <c r="J112" s="174"/>
      <c r="K112" s="175"/>
      <c r="L112" s="175"/>
      <c r="M112" s="176"/>
    </row>
    <row r="113" ht="12.75" customHeight="1">
      <c r="D113" s="174"/>
      <c r="E113" s="175"/>
      <c r="F113" s="174"/>
      <c r="G113" s="175"/>
      <c r="H113" s="174"/>
      <c r="I113" s="175"/>
      <c r="J113" s="174"/>
      <c r="K113" s="175"/>
      <c r="L113" s="175"/>
      <c r="M113" s="176"/>
    </row>
    <row r="114" ht="12.75" customHeight="1">
      <c r="D114" s="174"/>
      <c r="E114" s="175"/>
      <c r="F114" s="174"/>
      <c r="G114" s="175"/>
      <c r="H114" s="174"/>
      <c r="I114" s="175"/>
      <c r="J114" s="174"/>
      <c r="K114" s="175"/>
      <c r="L114" s="175"/>
      <c r="M114" s="176"/>
    </row>
    <row r="115" ht="12.75" customHeight="1">
      <c r="D115" s="174"/>
      <c r="E115" s="175"/>
      <c r="F115" s="174"/>
      <c r="G115" s="175"/>
      <c r="H115" s="174"/>
      <c r="I115" s="175"/>
      <c r="J115" s="174"/>
      <c r="K115" s="175"/>
      <c r="L115" s="175"/>
      <c r="M115" s="176"/>
    </row>
    <row r="116" ht="12.75" customHeight="1">
      <c r="D116" s="174"/>
      <c r="E116" s="175"/>
      <c r="F116" s="174"/>
      <c r="G116" s="175"/>
      <c r="H116" s="174"/>
      <c r="I116" s="175"/>
      <c r="J116" s="174"/>
      <c r="K116" s="175"/>
      <c r="L116" s="175"/>
      <c r="M116" s="176"/>
    </row>
    <row r="117" ht="12.75" customHeight="1">
      <c r="D117" s="174"/>
      <c r="E117" s="175"/>
      <c r="F117" s="174"/>
      <c r="G117" s="175"/>
      <c r="H117" s="174"/>
      <c r="I117" s="175"/>
      <c r="J117" s="174"/>
      <c r="K117" s="175"/>
      <c r="L117" s="175"/>
      <c r="M117" s="176"/>
    </row>
    <row r="118" ht="12.75" customHeight="1">
      <c r="D118" s="174"/>
      <c r="E118" s="175"/>
      <c r="F118" s="174"/>
      <c r="G118" s="175"/>
      <c r="H118" s="174"/>
      <c r="I118" s="175"/>
      <c r="J118" s="174"/>
      <c r="K118" s="175"/>
      <c r="L118" s="175"/>
      <c r="M118" s="176"/>
    </row>
    <row r="119" ht="12.75" customHeight="1">
      <c r="D119" s="174"/>
      <c r="E119" s="175"/>
      <c r="F119" s="174"/>
      <c r="G119" s="175"/>
      <c r="H119" s="174"/>
      <c r="I119" s="175"/>
      <c r="J119" s="174"/>
      <c r="K119" s="175"/>
      <c r="L119" s="175"/>
      <c r="M119" s="176"/>
    </row>
    <row r="120" ht="12.75" customHeight="1">
      <c r="D120" s="174"/>
      <c r="E120" s="175"/>
      <c r="F120" s="174"/>
      <c r="G120" s="175"/>
      <c r="H120" s="174"/>
      <c r="I120" s="175"/>
      <c r="J120" s="174"/>
      <c r="K120" s="175"/>
      <c r="L120" s="175"/>
      <c r="M120" s="176"/>
    </row>
    <row r="121" ht="12.75" customHeight="1">
      <c r="D121" s="174"/>
      <c r="E121" s="175"/>
      <c r="F121" s="174"/>
      <c r="G121" s="175"/>
      <c r="H121" s="174"/>
      <c r="I121" s="175"/>
      <c r="J121" s="174"/>
      <c r="K121" s="175"/>
      <c r="L121" s="175"/>
      <c r="M121" s="176"/>
    </row>
    <row r="122" ht="12.75" customHeight="1">
      <c r="D122" s="174"/>
      <c r="E122" s="175"/>
      <c r="F122" s="174"/>
      <c r="G122" s="175"/>
      <c r="H122" s="174"/>
      <c r="I122" s="175"/>
      <c r="J122" s="174"/>
      <c r="K122" s="175"/>
      <c r="L122" s="175"/>
      <c r="M122" s="176"/>
    </row>
    <row r="123" ht="12.75" customHeight="1">
      <c r="D123" s="174"/>
      <c r="E123" s="175"/>
      <c r="F123" s="174"/>
      <c r="G123" s="175"/>
      <c r="H123" s="174"/>
      <c r="I123" s="175"/>
      <c r="J123" s="174"/>
      <c r="K123" s="175"/>
      <c r="L123" s="175"/>
      <c r="M123" s="176"/>
    </row>
    <row r="124" ht="12.75" customHeight="1">
      <c r="D124" s="174"/>
      <c r="E124" s="175"/>
      <c r="F124" s="174"/>
      <c r="G124" s="175"/>
      <c r="H124" s="174"/>
      <c r="I124" s="175"/>
      <c r="J124" s="174"/>
      <c r="K124" s="175"/>
      <c r="L124" s="175"/>
      <c r="M124" s="176"/>
    </row>
    <row r="125" ht="12.75" customHeight="1">
      <c r="D125" s="174"/>
      <c r="E125" s="175"/>
      <c r="F125" s="174"/>
      <c r="G125" s="175"/>
      <c r="H125" s="174"/>
      <c r="I125" s="175"/>
      <c r="J125" s="174"/>
      <c r="K125" s="175"/>
      <c r="L125" s="175"/>
      <c r="M125" s="176"/>
    </row>
    <row r="126" ht="12.75" customHeight="1">
      <c r="D126" s="174"/>
      <c r="E126" s="175"/>
      <c r="F126" s="174"/>
      <c r="G126" s="175"/>
      <c r="H126" s="174"/>
      <c r="I126" s="175"/>
      <c r="J126" s="174"/>
      <c r="K126" s="175"/>
      <c r="L126" s="175"/>
      <c r="M126" s="176"/>
    </row>
    <row r="127" ht="12.75" customHeight="1">
      <c r="D127" s="174"/>
      <c r="E127" s="175"/>
      <c r="F127" s="174"/>
      <c r="G127" s="175"/>
      <c r="H127" s="174"/>
      <c r="I127" s="175"/>
      <c r="J127" s="174"/>
      <c r="K127" s="175"/>
      <c r="L127" s="175"/>
      <c r="M127" s="176"/>
    </row>
    <row r="128" ht="12.75" customHeight="1">
      <c r="D128" s="174"/>
      <c r="E128" s="175"/>
      <c r="F128" s="174"/>
      <c r="G128" s="175"/>
      <c r="H128" s="174"/>
      <c r="I128" s="175"/>
      <c r="J128" s="174"/>
      <c r="K128" s="175"/>
      <c r="L128" s="175"/>
      <c r="M128" s="176"/>
    </row>
    <row r="129" ht="12.75" customHeight="1">
      <c r="D129" s="174"/>
      <c r="E129" s="175"/>
      <c r="F129" s="174"/>
      <c r="G129" s="175"/>
      <c r="H129" s="174"/>
      <c r="I129" s="175"/>
      <c r="J129" s="174"/>
      <c r="K129" s="175"/>
      <c r="L129" s="175"/>
      <c r="M129" s="176"/>
    </row>
    <row r="130" ht="12.75" customHeight="1">
      <c r="D130" s="174"/>
      <c r="E130" s="175"/>
      <c r="F130" s="174"/>
      <c r="G130" s="175"/>
      <c r="H130" s="174"/>
      <c r="I130" s="175"/>
      <c r="J130" s="174"/>
      <c r="K130" s="175"/>
      <c r="L130" s="175"/>
      <c r="M130" s="176"/>
    </row>
    <row r="131" ht="12.75" customHeight="1">
      <c r="D131" s="174"/>
      <c r="E131" s="175"/>
      <c r="F131" s="174"/>
      <c r="G131" s="175"/>
      <c r="H131" s="174"/>
      <c r="I131" s="175"/>
      <c r="J131" s="174"/>
      <c r="K131" s="175"/>
      <c r="L131" s="175"/>
      <c r="M131" s="176"/>
    </row>
    <row r="132" ht="12.75" customHeight="1">
      <c r="D132" s="174"/>
      <c r="E132" s="175"/>
      <c r="F132" s="174"/>
      <c r="G132" s="175"/>
      <c r="H132" s="174"/>
      <c r="I132" s="175"/>
      <c r="J132" s="174"/>
      <c r="K132" s="175"/>
      <c r="L132" s="175"/>
      <c r="M132" s="176"/>
    </row>
    <row r="133" ht="12.75" customHeight="1">
      <c r="D133" s="174"/>
      <c r="E133" s="175"/>
      <c r="F133" s="174"/>
      <c r="G133" s="175"/>
      <c r="H133" s="174"/>
      <c r="I133" s="175"/>
      <c r="J133" s="174"/>
      <c r="K133" s="175"/>
      <c r="L133" s="175"/>
      <c r="M133" s="176"/>
    </row>
    <row r="134" ht="12.75" customHeight="1">
      <c r="D134" s="174"/>
      <c r="E134" s="175"/>
      <c r="F134" s="174"/>
      <c r="G134" s="175"/>
      <c r="H134" s="174"/>
      <c r="I134" s="175"/>
      <c r="J134" s="174"/>
      <c r="K134" s="175"/>
      <c r="L134" s="175"/>
      <c r="M134" s="176"/>
    </row>
    <row r="135" ht="12.75" customHeight="1">
      <c r="D135" s="174"/>
      <c r="E135" s="175"/>
      <c r="F135" s="174"/>
      <c r="G135" s="175"/>
      <c r="H135" s="174"/>
      <c r="I135" s="175"/>
      <c r="J135" s="174"/>
      <c r="K135" s="175"/>
      <c r="L135" s="175"/>
      <c r="M135" s="176"/>
    </row>
    <row r="136" ht="12.75" customHeight="1">
      <c r="D136" s="174"/>
      <c r="E136" s="175"/>
      <c r="F136" s="174"/>
      <c r="G136" s="175"/>
      <c r="H136" s="174"/>
      <c r="I136" s="175"/>
      <c r="J136" s="174"/>
      <c r="K136" s="175"/>
      <c r="L136" s="175"/>
      <c r="M136" s="176"/>
    </row>
    <row r="137" ht="12.75" customHeight="1">
      <c r="D137" s="174"/>
      <c r="E137" s="175"/>
      <c r="F137" s="174"/>
      <c r="G137" s="175"/>
      <c r="H137" s="174"/>
      <c r="I137" s="175"/>
      <c r="J137" s="174"/>
      <c r="K137" s="175"/>
      <c r="L137" s="175"/>
      <c r="M137" s="176"/>
    </row>
    <row r="138" ht="12.75" customHeight="1">
      <c r="D138" s="174"/>
      <c r="E138" s="175"/>
      <c r="F138" s="174"/>
      <c r="G138" s="175"/>
      <c r="H138" s="174"/>
      <c r="I138" s="175"/>
      <c r="J138" s="174"/>
      <c r="K138" s="175"/>
      <c r="L138" s="175"/>
      <c r="M138" s="176"/>
    </row>
    <row r="139" ht="12.75" customHeight="1">
      <c r="D139" s="174"/>
      <c r="E139" s="175"/>
      <c r="F139" s="174"/>
      <c r="G139" s="175"/>
      <c r="H139" s="174"/>
      <c r="I139" s="175"/>
      <c r="J139" s="174"/>
      <c r="K139" s="175"/>
      <c r="L139" s="175"/>
      <c r="M139" s="176"/>
    </row>
    <row r="140" ht="12.75" customHeight="1">
      <c r="D140" s="174"/>
      <c r="E140" s="175"/>
      <c r="F140" s="174"/>
      <c r="G140" s="175"/>
      <c r="H140" s="174"/>
      <c r="I140" s="175"/>
      <c r="J140" s="174"/>
      <c r="K140" s="175"/>
      <c r="L140" s="175"/>
      <c r="M140" s="176"/>
    </row>
    <row r="141" ht="12.75" customHeight="1">
      <c r="D141" s="174"/>
      <c r="E141" s="175"/>
      <c r="F141" s="174"/>
      <c r="G141" s="175"/>
      <c r="H141" s="174"/>
      <c r="I141" s="175"/>
      <c r="J141" s="174"/>
      <c r="K141" s="175"/>
      <c r="L141" s="175"/>
      <c r="M141" s="176"/>
    </row>
    <row r="142" ht="12.75" customHeight="1">
      <c r="D142" s="174"/>
      <c r="E142" s="175"/>
      <c r="F142" s="174"/>
      <c r="G142" s="175"/>
      <c r="H142" s="174"/>
      <c r="I142" s="175"/>
      <c r="J142" s="174"/>
      <c r="K142" s="175"/>
      <c r="L142" s="175"/>
      <c r="M142" s="176"/>
    </row>
    <row r="143" ht="12.75" customHeight="1">
      <c r="D143" s="174"/>
      <c r="E143" s="175"/>
      <c r="F143" s="174"/>
      <c r="G143" s="175"/>
      <c r="H143" s="174"/>
      <c r="I143" s="175"/>
      <c r="J143" s="174"/>
      <c r="K143" s="175"/>
      <c r="L143" s="175"/>
      <c r="M143" s="176"/>
    </row>
    <row r="144" ht="12.75" customHeight="1">
      <c r="D144" s="174"/>
      <c r="E144" s="175"/>
      <c r="F144" s="174"/>
      <c r="G144" s="175"/>
      <c r="H144" s="174"/>
      <c r="I144" s="175"/>
      <c r="J144" s="174"/>
      <c r="K144" s="175"/>
      <c r="L144" s="175"/>
      <c r="M144" s="176"/>
    </row>
    <row r="145" ht="12.75" customHeight="1">
      <c r="D145" s="174"/>
      <c r="E145" s="175"/>
      <c r="F145" s="174"/>
      <c r="G145" s="175"/>
      <c r="H145" s="174"/>
      <c r="I145" s="175"/>
      <c r="J145" s="174"/>
      <c r="K145" s="175"/>
      <c r="L145" s="175"/>
      <c r="M145" s="176"/>
    </row>
    <row r="146" ht="12.75" customHeight="1">
      <c r="D146" s="174"/>
      <c r="E146" s="175"/>
      <c r="F146" s="174"/>
      <c r="G146" s="175"/>
      <c r="H146" s="174"/>
      <c r="I146" s="175"/>
      <c r="J146" s="174"/>
      <c r="K146" s="175"/>
      <c r="L146" s="175"/>
      <c r="M146" s="176"/>
    </row>
    <row r="147" ht="12.75" customHeight="1">
      <c r="D147" s="174"/>
      <c r="E147" s="175"/>
      <c r="F147" s="174"/>
      <c r="G147" s="175"/>
      <c r="H147" s="174"/>
      <c r="I147" s="175"/>
      <c r="J147" s="174"/>
      <c r="K147" s="175"/>
      <c r="L147" s="175"/>
      <c r="M147" s="176"/>
    </row>
    <row r="148" ht="12.75" customHeight="1">
      <c r="D148" s="174"/>
      <c r="E148" s="175"/>
      <c r="F148" s="174"/>
      <c r="G148" s="175"/>
      <c r="H148" s="174"/>
      <c r="I148" s="175"/>
      <c r="J148" s="174"/>
      <c r="K148" s="175"/>
      <c r="L148" s="175"/>
      <c r="M148" s="176"/>
    </row>
    <row r="149" ht="12.75" customHeight="1">
      <c r="D149" s="174"/>
      <c r="E149" s="175"/>
      <c r="F149" s="174"/>
      <c r="G149" s="175"/>
      <c r="H149" s="174"/>
      <c r="I149" s="175"/>
      <c r="J149" s="174"/>
      <c r="K149" s="175"/>
      <c r="L149" s="175"/>
      <c r="M149" s="176"/>
    </row>
    <row r="150" ht="12.75" customHeight="1">
      <c r="D150" s="174"/>
      <c r="E150" s="175"/>
      <c r="F150" s="174"/>
      <c r="G150" s="175"/>
      <c r="H150" s="174"/>
      <c r="I150" s="175"/>
      <c r="J150" s="174"/>
      <c r="K150" s="175"/>
      <c r="L150" s="175"/>
      <c r="M150" s="176"/>
    </row>
    <row r="151" ht="12.75" customHeight="1">
      <c r="D151" s="174"/>
      <c r="E151" s="175"/>
      <c r="F151" s="174"/>
      <c r="G151" s="175"/>
      <c r="H151" s="174"/>
      <c r="I151" s="175"/>
      <c r="J151" s="174"/>
      <c r="K151" s="175"/>
      <c r="L151" s="175"/>
      <c r="M151" s="176"/>
    </row>
    <row r="152" ht="12.75" customHeight="1">
      <c r="D152" s="174"/>
      <c r="E152" s="175"/>
      <c r="F152" s="174"/>
      <c r="G152" s="175"/>
      <c r="H152" s="174"/>
      <c r="I152" s="175"/>
      <c r="J152" s="174"/>
      <c r="K152" s="175"/>
      <c r="L152" s="175"/>
      <c r="M152" s="176"/>
    </row>
    <row r="153" ht="12.75" customHeight="1">
      <c r="D153" s="174"/>
      <c r="E153" s="175"/>
      <c r="F153" s="174"/>
      <c r="G153" s="175"/>
      <c r="H153" s="174"/>
      <c r="I153" s="175"/>
      <c r="J153" s="174"/>
      <c r="K153" s="175"/>
      <c r="L153" s="175"/>
      <c r="M153" s="176"/>
    </row>
    <row r="154" ht="12.75" customHeight="1">
      <c r="D154" s="174"/>
      <c r="E154" s="175"/>
      <c r="F154" s="174"/>
      <c r="G154" s="175"/>
      <c r="H154" s="174"/>
      <c r="I154" s="175"/>
      <c r="J154" s="174"/>
      <c r="K154" s="175"/>
      <c r="L154" s="175"/>
      <c r="M154" s="176"/>
    </row>
    <row r="155" ht="12.75" customHeight="1">
      <c r="D155" s="174"/>
      <c r="E155" s="175"/>
      <c r="F155" s="174"/>
      <c r="G155" s="175"/>
      <c r="H155" s="174"/>
      <c r="I155" s="175"/>
      <c r="J155" s="174"/>
      <c r="K155" s="175"/>
      <c r="L155" s="175"/>
      <c r="M155" s="176"/>
    </row>
    <row r="156" ht="12.75" customHeight="1">
      <c r="D156" s="174"/>
      <c r="E156" s="175"/>
      <c r="F156" s="174"/>
      <c r="G156" s="175"/>
      <c r="H156" s="174"/>
      <c r="I156" s="175"/>
      <c r="J156" s="174"/>
      <c r="K156" s="175"/>
      <c r="L156" s="175"/>
      <c r="M156" s="176"/>
    </row>
    <row r="157" ht="12.75" customHeight="1">
      <c r="D157" s="174"/>
      <c r="E157" s="175"/>
      <c r="F157" s="174"/>
      <c r="G157" s="175"/>
      <c r="H157" s="174"/>
      <c r="I157" s="175"/>
      <c r="J157" s="174"/>
      <c r="K157" s="175"/>
      <c r="L157" s="175"/>
      <c r="M157" s="176"/>
    </row>
    <row r="158" ht="12.75" customHeight="1">
      <c r="D158" s="174"/>
      <c r="E158" s="175"/>
      <c r="F158" s="174"/>
      <c r="G158" s="175"/>
      <c r="H158" s="174"/>
      <c r="I158" s="175"/>
      <c r="J158" s="174"/>
      <c r="K158" s="175"/>
      <c r="L158" s="175"/>
      <c r="M158" s="176"/>
    </row>
    <row r="159" ht="12.75" customHeight="1">
      <c r="D159" s="174"/>
      <c r="E159" s="175"/>
      <c r="F159" s="174"/>
      <c r="G159" s="175"/>
      <c r="H159" s="174"/>
      <c r="I159" s="175"/>
      <c r="J159" s="174"/>
      <c r="K159" s="175"/>
      <c r="L159" s="175"/>
      <c r="M159" s="176"/>
    </row>
    <row r="160" ht="12.75" customHeight="1">
      <c r="D160" s="174"/>
      <c r="E160" s="175"/>
      <c r="F160" s="174"/>
      <c r="G160" s="175"/>
      <c r="H160" s="174"/>
      <c r="I160" s="175"/>
      <c r="J160" s="174"/>
      <c r="K160" s="175"/>
      <c r="L160" s="175"/>
      <c r="M160" s="176"/>
    </row>
    <row r="161" ht="12.75" customHeight="1">
      <c r="D161" s="174"/>
      <c r="E161" s="175"/>
      <c r="F161" s="174"/>
      <c r="G161" s="175"/>
      <c r="H161" s="174"/>
      <c r="I161" s="175"/>
      <c r="J161" s="174"/>
      <c r="K161" s="175"/>
      <c r="L161" s="175"/>
      <c r="M161" s="176"/>
    </row>
    <row r="162" ht="12.75" customHeight="1">
      <c r="D162" s="174"/>
      <c r="E162" s="175"/>
      <c r="F162" s="174"/>
      <c r="G162" s="175"/>
      <c r="H162" s="174"/>
      <c r="I162" s="175"/>
      <c r="J162" s="174"/>
      <c r="K162" s="175"/>
      <c r="L162" s="175"/>
      <c r="M162" s="176"/>
    </row>
    <row r="163" ht="12.75" customHeight="1">
      <c r="D163" s="174"/>
      <c r="E163" s="175"/>
      <c r="F163" s="174"/>
      <c r="G163" s="175"/>
      <c r="H163" s="174"/>
      <c r="I163" s="175"/>
      <c r="J163" s="174"/>
      <c r="K163" s="175"/>
      <c r="L163" s="175"/>
      <c r="M163" s="176"/>
    </row>
    <row r="164" ht="12.75" customHeight="1">
      <c r="D164" s="174"/>
      <c r="E164" s="175"/>
      <c r="F164" s="174"/>
      <c r="G164" s="175"/>
      <c r="H164" s="174"/>
      <c r="I164" s="175"/>
      <c r="J164" s="174"/>
      <c r="K164" s="175"/>
      <c r="L164" s="175"/>
      <c r="M164" s="176"/>
    </row>
    <row r="165" ht="12.75" customHeight="1">
      <c r="D165" s="174"/>
      <c r="E165" s="175"/>
      <c r="F165" s="174"/>
      <c r="G165" s="175"/>
      <c r="H165" s="174"/>
      <c r="I165" s="175"/>
      <c r="J165" s="174"/>
      <c r="K165" s="175"/>
      <c r="L165" s="175"/>
      <c r="M165" s="176"/>
    </row>
    <row r="166" ht="12.75" customHeight="1">
      <c r="D166" s="174"/>
      <c r="E166" s="175"/>
      <c r="F166" s="174"/>
      <c r="G166" s="175"/>
      <c r="H166" s="174"/>
      <c r="I166" s="175"/>
      <c r="J166" s="174"/>
      <c r="K166" s="175"/>
      <c r="L166" s="175"/>
      <c r="M166" s="176"/>
    </row>
    <row r="167" ht="12.75" customHeight="1">
      <c r="D167" s="174"/>
      <c r="E167" s="175"/>
      <c r="F167" s="174"/>
      <c r="G167" s="175"/>
      <c r="H167" s="174"/>
      <c r="I167" s="175"/>
      <c r="J167" s="174"/>
      <c r="K167" s="175"/>
      <c r="L167" s="175"/>
      <c r="M167" s="176"/>
    </row>
    <row r="168" ht="12.75" customHeight="1">
      <c r="D168" s="174"/>
      <c r="E168" s="175"/>
      <c r="F168" s="174"/>
      <c r="G168" s="175"/>
      <c r="H168" s="174"/>
      <c r="I168" s="175"/>
      <c r="J168" s="174"/>
      <c r="K168" s="175"/>
      <c r="L168" s="175"/>
      <c r="M168" s="176"/>
    </row>
    <row r="169" ht="12.75" customHeight="1">
      <c r="D169" s="174"/>
      <c r="E169" s="175"/>
      <c r="F169" s="174"/>
      <c r="G169" s="175"/>
      <c r="H169" s="174"/>
      <c r="I169" s="175"/>
      <c r="J169" s="174"/>
      <c r="K169" s="175"/>
      <c r="L169" s="175"/>
      <c r="M169" s="176"/>
    </row>
    <row r="170" ht="12.75" customHeight="1">
      <c r="D170" s="174"/>
      <c r="E170" s="175"/>
      <c r="F170" s="174"/>
      <c r="G170" s="175"/>
      <c r="H170" s="174"/>
      <c r="I170" s="175"/>
      <c r="J170" s="174"/>
      <c r="K170" s="175"/>
      <c r="L170" s="175"/>
      <c r="M170" s="176"/>
    </row>
    <row r="171" ht="12.75" customHeight="1">
      <c r="D171" s="174"/>
      <c r="E171" s="175"/>
      <c r="F171" s="174"/>
      <c r="G171" s="175"/>
      <c r="H171" s="174"/>
      <c r="I171" s="175"/>
      <c r="J171" s="174"/>
      <c r="K171" s="175"/>
      <c r="L171" s="175"/>
      <c r="M171" s="176"/>
    </row>
    <row r="172" ht="12.75" customHeight="1">
      <c r="D172" s="174"/>
      <c r="E172" s="175"/>
      <c r="F172" s="174"/>
      <c r="G172" s="175"/>
      <c r="H172" s="174"/>
      <c r="I172" s="175"/>
      <c r="J172" s="174"/>
      <c r="K172" s="175"/>
      <c r="L172" s="175"/>
      <c r="M172" s="176"/>
    </row>
    <row r="173" ht="12.75" customHeight="1">
      <c r="D173" s="174"/>
      <c r="E173" s="175"/>
      <c r="F173" s="174"/>
      <c r="G173" s="175"/>
      <c r="H173" s="174"/>
      <c r="I173" s="175"/>
      <c r="J173" s="174"/>
      <c r="K173" s="175"/>
      <c r="L173" s="175"/>
      <c r="M173" s="176"/>
    </row>
    <row r="174" ht="12.75" customHeight="1">
      <c r="D174" s="174"/>
      <c r="E174" s="175"/>
      <c r="F174" s="174"/>
      <c r="G174" s="175"/>
      <c r="H174" s="174"/>
      <c r="I174" s="175"/>
      <c r="J174" s="174"/>
      <c r="K174" s="175"/>
      <c r="L174" s="175"/>
      <c r="M174" s="176"/>
    </row>
    <row r="175" ht="12.75" customHeight="1">
      <c r="D175" s="174"/>
      <c r="E175" s="175"/>
      <c r="F175" s="174"/>
      <c r="G175" s="175"/>
      <c r="H175" s="174"/>
      <c r="I175" s="175"/>
      <c r="J175" s="174"/>
      <c r="K175" s="175"/>
      <c r="L175" s="175"/>
      <c r="M175" s="176"/>
    </row>
    <row r="176" ht="12.75" customHeight="1">
      <c r="D176" s="174"/>
      <c r="E176" s="175"/>
      <c r="F176" s="174"/>
      <c r="G176" s="175"/>
      <c r="H176" s="174"/>
      <c r="I176" s="175"/>
      <c r="J176" s="174"/>
      <c r="K176" s="175"/>
      <c r="L176" s="175"/>
      <c r="M176" s="176"/>
    </row>
    <row r="177" ht="12.75" customHeight="1">
      <c r="D177" s="174"/>
      <c r="E177" s="175"/>
      <c r="F177" s="174"/>
      <c r="G177" s="175"/>
      <c r="H177" s="174"/>
      <c r="I177" s="175"/>
      <c r="J177" s="174"/>
      <c r="K177" s="175"/>
      <c r="L177" s="175"/>
      <c r="M177" s="176"/>
    </row>
    <row r="178" ht="12.75" customHeight="1">
      <c r="D178" s="174"/>
      <c r="E178" s="175"/>
      <c r="F178" s="174"/>
      <c r="G178" s="175"/>
      <c r="H178" s="174"/>
      <c r="I178" s="175"/>
      <c r="J178" s="174"/>
      <c r="K178" s="175"/>
      <c r="L178" s="175"/>
      <c r="M178" s="176"/>
    </row>
    <row r="179" ht="12.75" customHeight="1">
      <c r="D179" s="174"/>
      <c r="E179" s="175"/>
      <c r="F179" s="174"/>
      <c r="G179" s="175"/>
      <c r="H179" s="174"/>
      <c r="I179" s="175"/>
      <c r="J179" s="174"/>
      <c r="K179" s="175"/>
      <c r="L179" s="175"/>
      <c r="M179" s="176"/>
    </row>
    <row r="180" ht="12.75" customHeight="1">
      <c r="D180" s="174"/>
      <c r="E180" s="175"/>
      <c r="F180" s="174"/>
      <c r="G180" s="175"/>
      <c r="H180" s="174"/>
      <c r="I180" s="175"/>
      <c r="J180" s="174"/>
      <c r="K180" s="175"/>
      <c r="L180" s="175"/>
      <c r="M180" s="176"/>
    </row>
    <row r="181" ht="12.75" customHeight="1">
      <c r="D181" s="174"/>
      <c r="E181" s="175"/>
      <c r="F181" s="174"/>
      <c r="G181" s="175"/>
      <c r="H181" s="174"/>
      <c r="I181" s="175"/>
      <c r="J181" s="174"/>
      <c r="K181" s="175"/>
      <c r="L181" s="175"/>
      <c r="M181" s="176"/>
    </row>
    <row r="182" ht="12.75" customHeight="1">
      <c r="D182" s="174"/>
      <c r="E182" s="175"/>
      <c r="F182" s="174"/>
      <c r="G182" s="175"/>
      <c r="H182" s="174"/>
      <c r="I182" s="175"/>
      <c r="J182" s="174"/>
      <c r="K182" s="175"/>
      <c r="L182" s="175"/>
      <c r="M182" s="176"/>
    </row>
    <row r="183" ht="12.75" customHeight="1">
      <c r="D183" s="174"/>
      <c r="E183" s="175"/>
      <c r="F183" s="174"/>
      <c r="G183" s="175"/>
      <c r="H183" s="174"/>
      <c r="I183" s="175"/>
      <c r="J183" s="174"/>
      <c r="K183" s="175"/>
      <c r="L183" s="175"/>
      <c r="M183" s="176"/>
    </row>
    <row r="184" ht="12.75" customHeight="1">
      <c r="D184" s="174"/>
      <c r="E184" s="175"/>
      <c r="F184" s="174"/>
      <c r="G184" s="175"/>
      <c r="H184" s="174"/>
      <c r="I184" s="175"/>
      <c r="J184" s="174"/>
      <c r="K184" s="175"/>
      <c r="L184" s="175"/>
      <c r="M184" s="176"/>
    </row>
    <row r="185" ht="12.75" customHeight="1">
      <c r="D185" s="174"/>
      <c r="E185" s="175"/>
      <c r="F185" s="174"/>
      <c r="G185" s="175"/>
      <c r="H185" s="174"/>
      <c r="I185" s="175"/>
      <c r="J185" s="174"/>
      <c r="K185" s="175"/>
      <c r="L185" s="175"/>
      <c r="M185" s="176"/>
    </row>
    <row r="186" ht="12.75" customHeight="1">
      <c r="D186" s="174"/>
      <c r="E186" s="175"/>
      <c r="F186" s="174"/>
      <c r="G186" s="175"/>
      <c r="H186" s="174"/>
      <c r="I186" s="175"/>
      <c r="J186" s="174"/>
      <c r="K186" s="175"/>
      <c r="L186" s="175"/>
      <c r="M186" s="176"/>
    </row>
    <row r="187" ht="12.75" customHeight="1">
      <c r="D187" s="174"/>
      <c r="E187" s="175"/>
      <c r="F187" s="174"/>
      <c r="G187" s="175"/>
      <c r="H187" s="174"/>
      <c r="I187" s="175"/>
      <c r="J187" s="174"/>
      <c r="K187" s="175"/>
      <c r="L187" s="175"/>
      <c r="M187" s="176"/>
    </row>
    <row r="188" ht="12.75" customHeight="1">
      <c r="D188" s="174"/>
      <c r="E188" s="175"/>
      <c r="F188" s="174"/>
      <c r="G188" s="175"/>
      <c r="H188" s="174"/>
      <c r="I188" s="175"/>
      <c r="J188" s="174"/>
      <c r="K188" s="175"/>
      <c r="L188" s="175"/>
      <c r="M188" s="176"/>
    </row>
    <row r="189" ht="12.75" customHeight="1">
      <c r="D189" s="174"/>
      <c r="E189" s="175"/>
      <c r="F189" s="174"/>
      <c r="G189" s="175"/>
      <c r="H189" s="174"/>
      <c r="I189" s="175"/>
      <c r="J189" s="174"/>
      <c r="K189" s="175"/>
      <c r="L189" s="175"/>
      <c r="M189" s="176"/>
    </row>
    <row r="190" ht="12.75" customHeight="1">
      <c r="D190" s="174"/>
      <c r="E190" s="175"/>
      <c r="F190" s="174"/>
      <c r="G190" s="175"/>
      <c r="H190" s="174"/>
      <c r="I190" s="175"/>
      <c r="J190" s="174"/>
      <c r="K190" s="175"/>
      <c r="L190" s="175"/>
      <c r="M190" s="176"/>
    </row>
    <row r="191" ht="12.75" customHeight="1">
      <c r="D191" s="174"/>
      <c r="E191" s="175"/>
      <c r="F191" s="174"/>
      <c r="G191" s="175"/>
      <c r="H191" s="174"/>
      <c r="I191" s="175"/>
      <c r="J191" s="174"/>
      <c r="K191" s="175"/>
      <c r="L191" s="175"/>
      <c r="M191" s="176"/>
    </row>
    <row r="192" ht="12.75" customHeight="1">
      <c r="D192" s="174"/>
      <c r="E192" s="175"/>
      <c r="F192" s="174"/>
      <c r="G192" s="175"/>
      <c r="H192" s="174"/>
      <c r="I192" s="175"/>
      <c r="J192" s="174"/>
      <c r="K192" s="175"/>
      <c r="L192" s="175"/>
      <c r="M192" s="176"/>
    </row>
    <row r="193" ht="12.75" customHeight="1">
      <c r="D193" s="174"/>
      <c r="E193" s="175"/>
      <c r="F193" s="174"/>
      <c r="G193" s="175"/>
      <c r="H193" s="174"/>
      <c r="I193" s="175"/>
      <c r="J193" s="174"/>
      <c r="K193" s="175"/>
      <c r="L193" s="175"/>
      <c r="M193" s="176"/>
    </row>
    <row r="194" ht="12.75" customHeight="1">
      <c r="D194" s="174"/>
      <c r="E194" s="175"/>
      <c r="F194" s="174"/>
      <c r="G194" s="175"/>
      <c r="H194" s="174"/>
      <c r="I194" s="175"/>
      <c r="J194" s="174"/>
      <c r="K194" s="175"/>
      <c r="L194" s="175"/>
      <c r="M194" s="176"/>
    </row>
    <row r="195" ht="12.75" customHeight="1">
      <c r="D195" s="174"/>
      <c r="E195" s="175"/>
      <c r="F195" s="174"/>
      <c r="G195" s="175"/>
      <c r="H195" s="174"/>
      <c r="I195" s="175"/>
      <c r="J195" s="174"/>
      <c r="K195" s="175"/>
      <c r="L195" s="175"/>
      <c r="M195" s="176"/>
    </row>
    <row r="196" ht="12.75" customHeight="1">
      <c r="D196" s="174"/>
      <c r="E196" s="175"/>
      <c r="F196" s="174"/>
      <c r="G196" s="175"/>
      <c r="H196" s="174"/>
      <c r="I196" s="175"/>
      <c r="J196" s="174"/>
      <c r="K196" s="175"/>
      <c r="L196" s="175"/>
      <c r="M196" s="176"/>
    </row>
    <row r="197" ht="12.75" customHeight="1">
      <c r="D197" s="174"/>
      <c r="E197" s="175"/>
      <c r="F197" s="174"/>
      <c r="G197" s="175"/>
      <c r="H197" s="174"/>
      <c r="I197" s="175"/>
      <c r="J197" s="174"/>
      <c r="K197" s="175"/>
      <c r="L197" s="175"/>
      <c r="M197" s="176"/>
    </row>
    <row r="198" ht="12.75" customHeight="1">
      <c r="D198" s="174"/>
      <c r="E198" s="175"/>
      <c r="F198" s="174"/>
      <c r="G198" s="175"/>
      <c r="H198" s="174"/>
      <c r="I198" s="175"/>
      <c r="J198" s="174"/>
      <c r="K198" s="175"/>
      <c r="L198" s="175"/>
      <c r="M198" s="176"/>
    </row>
    <row r="199" ht="12.75" customHeight="1">
      <c r="D199" s="174"/>
      <c r="E199" s="175"/>
      <c r="F199" s="174"/>
      <c r="G199" s="175"/>
      <c r="H199" s="174"/>
      <c r="I199" s="175"/>
      <c r="J199" s="174"/>
      <c r="K199" s="175"/>
      <c r="L199" s="175"/>
      <c r="M199" s="176"/>
    </row>
    <row r="200" ht="12.75" customHeight="1">
      <c r="D200" s="174"/>
      <c r="E200" s="175"/>
      <c r="F200" s="174"/>
      <c r="G200" s="175"/>
      <c r="H200" s="174"/>
      <c r="I200" s="175"/>
      <c r="J200" s="174"/>
      <c r="K200" s="175"/>
      <c r="L200" s="175"/>
      <c r="M200" s="176"/>
    </row>
    <row r="201" ht="12.75" customHeight="1">
      <c r="D201" s="174"/>
      <c r="E201" s="175"/>
      <c r="F201" s="174"/>
      <c r="G201" s="175"/>
      <c r="H201" s="174"/>
      <c r="I201" s="175"/>
      <c r="J201" s="174"/>
      <c r="K201" s="175"/>
      <c r="L201" s="175"/>
      <c r="M201" s="176"/>
    </row>
    <row r="202" ht="12.75" customHeight="1">
      <c r="D202" s="174"/>
      <c r="E202" s="175"/>
      <c r="F202" s="174"/>
      <c r="G202" s="175"/>
      <c r="H202" s="174"/>
      <c r="I202" s="175"/>
      <c r="J202" s="174"/>
      <c r="K202" s="175"/>
      <c r="L202" s="175"/>
      <c r="M202" s="176"/>
    </row>
    <row r="203" ht="12.75" customHeight="1">
      <c r="D203" s="174"/>
      <c r="E203" s="175"/>
      <c r="F203" s="174"/>
      <c r="G203" s="175"/>
      <c r="H203" s="174"/>
      <c r="I203" s="175"/>
      <c r="J203" s="174"/>
      <c r="K203" s="175"/>
      <c r="L203" s="175"/>
      <c r="M203" s="176"/>
    </row>
    <row r="204" ht="12.75" customHeight="1">
      <c r="D204" s="174"/>
      <c r="E204" s="175"/>
      <c r="F204" s="174"/>
      <c r="G204" s="175"/>
      <c r="H204" s="174"/>
      <c r="I204" s="175"/>
      <c r="J204" s="174"/>
      <c r="K204" s="175"/>
      <c r="L204" s="175"/>
      <c r="M204" s="176"/>
    </row>
    <row r="205" ht="12.75" customHeight="1">
      <c r="D205" s="174"/>
      <c r="E205" s="175"/>
      <c r="F205" s="174"/>
      <c r="G205" s="175"/>
      <c r="H205" s="174"/>
      <c r="I205" s="175"/>
      <c r="J205" s="174"/>
      <c r="K205" s="175"/>
      <c r="L205" s="175"/>
      <c r="M205" s="176"/>
    </row>
    <row r="206" ht="12.75" customHeight="1">
      <c r="D206" s="174"/>
      <c r="E206" s="175"/>
      <c r="F206" s="174"/>
      <c r="G206" s="175"/>
      <c r="H206" s="174"/>
      <c r="I206" s="175"/>
      <c r="J206" s="174"/>
      <c r="K206" s="175"/>
      <c r="L206" s="175"/>
      <c r="M206" s="176"/>
    </row>
    <row r="207" ht="12.75" customHeight="1">
      <c r="D207" s="174"/>
      <c r="E207" s="175"/>
      <c r="F207" s="174"/>
      <c r="G207" s="175"/>
      <c r="H207" s="174"/>
      <c r="I207" s="175"/>
      <c r="J207" s="174"/>
      <c r="K207" s="175"/>
      <c r="L207" s="175"/>
      <c r="M207" s="176"/>
    </row>
    <row r="208" ht="12.75" customHeight="1">
      <c r="D208" s="174"/>
      <c r="E208" s="175"/>
      <c r="F208" s="174"/>
      <c r="G208" s="175"/>
      <c r="H208" s="174"/>
      <c r="I208" s="175"/>
      <c r="J208" s="174"/>
      <c r="K208" s="175"/>
      <c r="L208" s="175"/>
      <c r="M208" s="176"/>
    </row>
    <row r="209" ht="12.75" customHeight="1">
      <c r="D209" s="174"/>
      <c r="E209" s="175"/>
      <c r="F209" s="174"/>
      <c r="G209" s="175"/>
      <c r="H209" s="174"/>
      <c r="I209" s="175"/>
      <c r="J209" s="174"/>
      <c r="K209" s="175"/>
      <c r="L209" s="175"/>
      <c r="M209" s="176"/>
    </row>
    <row r="210" ht="12.75" customHeight="1">
      <c r="D210" s="174"/>
      <c r="E210" s="175"/>
      <c r="F210" s="174"/>
      <c r="G210" s="175"/>
      <c r="H210" s="174"/>
      <c r="I210" s="175"/>
      <c r="J210" s="174"/>
      <c r="K210" s="175"/>
      <c r="L210" s="175"/>
      <c r="M210" s="176"/>
    </row>
    <row r="211" ht="12.75" customHeight="1">
      <c r="D211" s="174"/>
      <c r="E211" s="175"/>
      <c r="F211" s="174"/>
      <c r="G211" s="175"/>
      <c r="H211" s="174"/>
      <c r="I211" s="175"/>
      <c r="J211" s="174"/>
      <c r="K211" s="175"/>
      <c r="L211" s="175"/>
      <c r="M211" s="176"/>
    </row>
    <row r="212" ht="12.75" customHeight="1">
      <c r="D212" s="174"/>
      <c r="E212" s="175"/>
      <c r="F212" s="174"/>
      <c r="G212" s="175"/>
      <c r="H212" s="174"/>
      <c r="I212" s="175"/>
      <c r="J212" s="174"/>
      <c r="K212" s="175"/>
      <c r="L212" s="175"/>
      <c r="M212" s="176"/>
    </row>
    <row r="213" ht="12.75" customHeight="1">
      <c r="D213" s="174"/>
      <c r="E213" s="175"/>
      <c r="F213" s="174"/>
      <c r="G213" s="175"/>
      <c r="H213" s="174"/>
      <c r="I213" s="175"/>
      <c r="J213" s="174"/>
      <c r="K213" s="175"/>
      <c r="L213" s="175"/>
      <c r="M213" s="176"/>
    </row>
    <row r="214" ht="12.75" customHeight="1">
      <c r="D214" s="174"/>
      <c r="E214" s="175"/>
      <c r="F214" s="174"/>
      <c r="G214" s="175"/>
      <c r="H214" s="174"/>
      <c r="I214" s="175"/>
      <c r="J214" s="174"/>
      <c r="K214" s="175"/>
      <c r="L214" s="175"/>
      <c r="M214" s="176"/>
    </row>
    <row r="215" ht="12.75" customHeight="1">
      <c r="D215" s="174"/>
      <c r="E215" s="175"/>
      <c r="F215" s="174"/>
      <c r="G215" s="175"/>
      <c r="H215" s="174"/>
      <c r="I215" s="175"/>
      <c r="J215" s="174"/>
      <c r="K215" s="175"/>
      <c r="L215" s="175"/>
      <c r="M215" s="176"/>
    </row>
    <row r="216" ht="12.75" customHeight="1">
      <c r="D216" s="174"/>
      <c r="E216" s="175"/>
      <c r="F216" s="174"/>
      <c r="G216" s="175"/>
      <c r="H216" s="174"/>
      <c r="I216" s="175"/>
      <c r="J216" s="174"/>
      <c r="K216" s="175"/>
      <c r="L216" s="175"/>
      <c r="M216" s="176"/>
    </row>
    <row r="217" ht="12.75" customHeight="1">
      <c r="D217" s="174"/>
      <c r="E217" s="175"/>
      <c r="F217" s="174"/>
      <c r="G217" s="175"/>
      <c r="H217" s="174"/>
      <c r="I217" s="175"/>
      <c r="J217" s="174"/>
      <c r="K217" s="175"/>
      <c r="L217" s="175"/>
      <c r="M217" s="176"/>
    </row>
    <row r="218" ht="12.75" customHeight="1">
      <c r="D218" s="174"/>
      <c r="E218" s="175"/>
      <c r="F218" s="174"/>
      <c r="G218" s="175"/>
      <c r="H218" s="174"/>
      <c r="I218" s="175"/>
      <c r="J218" s="174"/>
      <c r="K218" s="175"/>
      <c r="L218" s="175"/>
      <c r="M218" s="176"/>
    </row>
    <row r="219" ht="12.75" customHeight="1">
      <c r="D219" s="174"/>
      <c r="E219" s="175"/>
      <c r="F219" s="174"/>
      <c r="G219" s="175"/>
      <c r="H219" s="174"/>
      <c r="I219" s="175"/>
      <c r="J219" s="174"/>
      <c r="K219" s="175"/>
      <c r="L219" s="175"/>
      <c r="M219" s="176"/>
    </row>
    <row r="220" ht="12.75" customHeight="1">
      <c r="D220" s="174"/>
      <c r="E220" s="175"/>
      <c r="F220" s="174"/>
      <c r="G220" s="175"/>
      <c r="H220" s="174"/>
      <c r="I220" s="175"/>
      <c r="J220" s="174"/>
      <c r="K220" s="175"/>
      <c r="L220" s="175"/>
      <c r="M220" s="176"/>
    </row>
    <row r="221" ht="12.75" customHeight="1">
      <c r="D221" s="174"/>
      <c r="E221" s="175"/>
      <c r="F221" s="174"/>
      <c r="G221" s="175"/>
      <c r="H221" s="174"/>
      <c r="I221" s="175"/>
      <c r="J221" s="174"/>
      <c r="K221" s="175"/>
      <c r="L221" s="175"/>
      <c r="M221" s="176"/>
    </row>
    <row r="222" ht="12.75" customHeight="1">
      <c r="D222" s="174"/>
      <c r="E222" s="175"/>
      <c r="F222" s="174"/>
      <c r="G222" s="175"/>
      <c r="H222" s="174"/>
      <c r="I222" s="175"/>
      <c r="J222" s="174"/>
      <c r="K222" s="175"/>
      <c r="L222" s="175"/>
      <c r="M222" s="176"/>
    </row>
    <row r="223" ht="12.75" customHeight="1">
      <c r="D223" s="174"/>
      <c r="E223" s="175"/>
      <c r="F223" s="174"/>
      <c r="G223" s="175"/>
      <c r="H223" s="174"/>
      <c r="I223" s="175"/>
      <c r="J223" s="174"/>
      <c r="K223" s="175"/>
      <c r="L223" s="175"/>
      <c r="M223" s="176"/>
    </row>
    <row r="224" ht="12.75" customHeight="1">
      <c r="D224" s="174"/>
      <c r="E224" s="175"/>
      <c r="F224" s="174"/>
      <c r="G224" s="175"/>
      <c r="H224" s="174"/>
      <c r="I224" s="175"/>
      <c r="J224" s="174"/>
      <c r="K224" s="175"/>
      <c r="L224" s="175"/>
      <c r="M224" s="176"/>
    </row>
    <row r="225" ht="12.75" customHeight="1">
      <c r="D225" s="174"/>
      <c r="E225" s="175"/>
      <c r="F225" s="174"/>
      <c r="G225" s="175"/>
      <c r="H225" s="174"/>
      <c r="I225" s="175"/>
      <c r="J225" s="174"/>
      <c r="K225" s="175"/>
      <c r="L225" s="175"/>
      <c r="M225" s="176"/>
    </row>
    <row r="226" ht="12.75" customHeight="1">
      <c r="D226" s="174"/>
      <c r="E226" s="175"/>
      <c r="F226" s="174"/>
      <c r="G226" s="175"/>
      <c r="H226" s="174"/>
      <c r="I226" s="175"/>
      <c r="J226" s="174"/>
      <c r="K226" s="175"/>
      <c r="L226" s="175"/>
      <c r="M226" s="176"/>
    </row>
    <row r="227" ht="12.75" customHeight="1">
      <c r="D227" s="174"/>
      <c r="E227" s="175"/>
      <c r="F227" s="174"/>
      <c r="G227" s="175"/>
      <c r="H227" s="174"/>
      <c r="I227" s="175"/>
      <c r="J227" s="174"/>
      <c r="K227" s="175"/>
      <c r="L227" s="175"/>
      <c r="M227" s="176"/>
    </row>
    <row r="228" ht="12.75" customHeight="1">
      <c r="D228" s="174"/>
      <c r="E228" s="175"/>
      <c r="F228" s="174"/>
      <c r="G228" s="175"/>
      <c r="H228" s="174"/>
      <c r="I228" s="175"/>
      <c r="J228" s="174"/>
      <c r="K228" s="175"/>
      <c r="L228" s="175"/>
      <c r="M228" s="176"/>
    </row>
    <row r="229" ht="12.75" customHeight="1">
      <c r="D229" s="174"/>
      <c r="E229" s="175"/>
      <c r="F229" s="174"/>
      <c r="G229" s="175"/>
      <c r="H229" s="174"/>
      <c r="I229" s="175"/>
      <c r="J229" s="174"/>
      <c r="K229" s="175"/>
      <c r="L229" s="175"/>
      <c r="M229" s="176"/>
    </row>
    <row r="230" ht="12.75" customHeight="1">
      <c r="D230" s="174"/>
      <c r="E230" s="175"/>
      <c r="F230" s="174"/>
      <c r="G230" s="175"/>
      <c r="H230" s="174"/>
      <c r="I230" s="175"/>
      <c r="J230" s="174"/>
      <c r="K230" s="175"/>
      <c r="L230" s="175"/>
      <c r="M230" s="176"/>
    </row>
    <row r="231" ht="12.75" customHeight="1">
      <c r="D231" s="174"/>
      <c r="E231" s="175"/>
      <c r="F231" s="174"/>
      <c r="G231" s="175"/>
      <c r="H231" s="174"/>
      <c r="I231" s="175"/>
      <c r="J231" s="174"/>
      <c r="K231" s="175"/>
      <c r="L231" s="175"/>
      <c r="M231" s="176"/>
    </row>
    <row r="232" ht="12.75" customHeight="1">
      <c r="D232" s="174"/>
      <c r="E232" s="175"/>
      <c r="F232" s="174"/>
      <c r="G232" s="175"/>
      <c r="H232" s="174"/>
      <c r="I232" s="175"/>
      <c r="J232" s="174"/>
      <c r="K232" s="175"/>
      <c r="L232" s="175"/>
      <c r="M232" s="176"/>
    </row>
    <row r="233" ht="12.75" customHeight="1">
      <c r="D233" s="174"/>
      <c r="E233" s="175"/>
      <c r="F233" s="174"/>
      <c r="G233" s="175"/>
      <c r="H233" s="174"/>
      <c r="I233" s="175"/>
      <c r="J233" s="174"/>
      <c r="K233" s="175"/>
      <c r="L233" s="175"/>
      <c r="M233" s="176"/>
    </row>
    <row r="234" ht="12.75" customHeight="1">
      <c r="D234" s="174"/>
      <c r="E234" s="175"/>
      <c r="F234" s="174"/>
      <c r="G234" s="175"/>
      <c r="H234" s="174"/>
      <c r="I234" s="175"/>
      <c r="J234" s="174"/>
      <c r="K234" s="175"/>
      <c r="L234" s="175"/>
      <c r="M234" s="176"/>
    </row>
    <row r="235" ht="12.75" customHeight="1">
      <c r="D235" s="174"/>
      <c r="E235" s="175"/>
      <c r="F235" s="174"/>
      <c r="G235" s="175"/>
      <c r="H235" s="174"/>
      <c r="I235" s="175"/>
      <c r="J235" s="174"/>
      <c r="K235" s="175"/>
      <c r="L235" s="175"/>
      <c r="M235" s="176"/>
    </row>
    <row r="236" ht="12.75" customHeight="1">
      <c r="D236" s="174"/>
      <c r="E236" s="175"/>
      <c r="F236" s="174"/>
      <c r="G236" s="175"/>
      <c r="H236" s="174"/>
      <c r="I236" s="175"/>
      <c r="J236" s="174"/>
      <c r="K236" s="175"/>
      <c r="L236" s="175"/>
      <c r="M236" s="176"/>
    </row>
    <row r="237" ht="12.75" customHeight="1">
      <c r="D237" s="174"/>
      <c r="E237" s="175"/>
      <c r="F237" s="174"/>
      <c r="G237" s="175"/>
      <c r="H237" s="174"/>
      <c r="I237" s="175"/>
      <c r="J237" s="174"/>
      <c r="K237" s="175"/>
      <c r="L237" s="175"/>
      <c r="M237" s="176"/>
    </row>
    <row r="238" ht="12.75" customHeight="1">
      <c r="D238" s="174"/>
      <c r="E238" s="175"/>
      <c r="F238" s="174"/>
      <c r="G238" s="175"/>
      <c r="H238" s="174"/>
      <c r="I238" s="175"/>
      <c r="J238" s="174"/>
      <c r="K238" s="175"/>
      <c r="L238" s="175"/>
      <c r="M238" s="176"/>
    </row>
    <row r="239" ht="12.75" customHeight="1">
      <c r="D239" s="174"/>
      <c r="E239" s="175"/>
      <c r="F239" s="174"/>
      <c r="G239" s="175"/>
      <c r="H239" s="174"/>
      <c r="I239" s="175"/>
      <c r="J239" s="174"/>
      <c r="K239" s="175"/>
      <c r="L239" s="175"/>
      <c r="M239" s="176"/>
    </row>
    <row r="240" ht="12.75" customHeight="1">
      <c r="D240" s="174"/>
      <c r="E240" s="175"/>
      <c r="F240" s="174"/>
      <c r="G240" s="175"/>
      <c r="H240" s="174"/>
      <c r="I240" s="175"/>
      <c r="J240" s="174"/>
      <c r="K240" s="175"/>
      <c r="L240" s="175"/>
      <c r="M240" s="176"/>
    </row>
    <row r="241" ht="12.75" customHeight="1">
      <c r="D241" s="174"/>
      <c r="E241" s="175"/>
      <c r="F241" s="174"/>
      <c r="G241" s="175"/>
      <c r="H241" s="174"/>
      <c r="I241" s="175"/>
      <c r="J241" s="174"/>
      <c r="K241" s="175"/>
      <c r="L241" s="175"/>
      <c r="M241" s="176"/>
    </row>
    <row r="242" ht="12.75" customHeight="1">
      <c r="D242" s="174"/>
      <c r="E242" s="175"/>
      <c r="F242" s="174"/>
      <c r="G242" s="175"/>
      <c r="H242" s="174"/>
      <c r="I242" s="175"/>
      <c r="J242" s="174"/>
      <c r="K242" s="175"/>
      <c r="L242" s="175"/>
      <c r="M242" s="176"/>
    </row>
    <row r="243" ht="12.75" customHeight="1">
      <c r="D243" s="174"/>
      <c r="E243" s="175"/>
      <c r="F243" s="174"/>
      <c r="G243" s="175"/>
      <c r="H243" s="174"/>
      <c r="I243" s="175"/>
      <c r="J243" s="174"/>
      <c r="K243" s="175"/>
      <c r="L243" s="175"/>
      <c r="M243" s="176"/>
    </row>
    <row r="244" ht="12.75" customHeight="1">
      <c r="D244" s="174"/>
      <c r="E244" s="175"/>
      <c r="F244" s="174"/>
      <c r="G244" s="175"/>
      <c r="H244" s="174"/>
      <c r="I244" s="175"/>
      <c r="J244" s="174"/>
      <c r="K244" s="175"/>
      <c r="L244" s="175"/>
      <c r="M244" s="176"/>
    </row>
    <row r="245" ht="12.75" customHeight="1">
      <c r="D245" s="174"/>
      <c r="E245" s="175"/>
      <c r="F245" s="174"/>
      <c r="G245" s="175"/>
      <c r="H245" s="174"/>
      <c r="I245" s="175"/>
      <c r="J245" s="174"/>
      <c r="K245" s="175"/>
      <c r="L245" s="175"/>
      <c r="M245" s="176"/>
    </row>
    <row r="246" ht="12.75" customHeight="1">
      <c r="D246" s="174"/>
      <c r="E246" s="175"/>
      <c r="F246" s="174"/>
      <c r="G246" s="175"/>
      <c r="H246" s="174"/>
      <c r="I246" s="175"/>
      <c r="J246" s="174"/>
      <c r="K246" s="175"/>
      <c r="L246" s="175"/>
      <c r="M246" s="176"/>
    </row>
    <row r="247" ht="12.75" customHeight="1">
      <c r="D247" s="174"/>
      <c r="E247" s="175"/>
      <c r="F247" s="174"/>
      <c r="G247" s="175"/>
      <c r="H247" s="174"/>
      <c r="I247" s="175"/>
      <c r="J247" s="174"/>
      <c r="K247" s="175"/>
      <c r="L247" s="175"/>
      <c r="M247" s="176"/>
    </row>
    <row r="248" ht="12.75" customHeight="1">
      <c r="D248" s="174"/>
      <c r="E248" s="175"/>
      <c r="F248" s="174"/>
      <c r="G248" s="175"/>
      <c r="H248" s="174"/>
      <c r="I248" s="175"/>
      <c r="J248" s="174"/>
      <c r="K248" s="175"/>
      <c r="L248" s="175"/>
      <c r="M248" s="176"/>
    </row>
    <row r="249" ht="12.75" customHeight="1">
      <c r="D249" s="174"/>
      <c r="E249" s="175"/>
      <c r="F249" s="174"/>
      <c r="G249" s="175"/>
      <c r="H249" s="174"/>
      <c r="I249" s="175"/>
      <c r="J249" s="174"/>
      <c r="K249" s="175"/>
      <c r="L249" s="175"/>
      <c r="M249" s="176"/>
    </row>
    <row r="250" ht="12.75" customHeight="1">
      <c r="D250" s="174"/>
      <c r="E250" s="175"/>
      <c r="F250" s="174"/>
      <c r="G250" s="175"/>
      <c r="H250" s="174"/>
      <c r="I250" s="175"/>
      <c r="J250" s="174"/>
      <c r="K250" s="175"/>
      <c r="L250" s="175"/>
      <c r="M250" s="176"/>
    </row>
    <row r="251" ht="12.75" customHeight="1">
      <c r="D251" s="174"/>
      <c r="E251" s="175"/>
      <c r="F251" s="174"/>
      <c r="G251" s="175"/>
      <c r="H251" s="174"/>
      <c r="I251" s="175"/>
      <c r="J251" s="174"/>
      <c r="K251" s="175"/>
      <c r="L251" s="175"/>
      <c r="M251" s="176"/>
    </row>
    <row r="252" ht="12.75" customHeight="1">
      <c r="D252" s="174"/>
      <c r="E252" s="175"/>
      <c r="F252" s="174"/>
      <c r="G252" s="175"/>
      <c r="H252" s="174"/>
      <c r="I252" s="175"/>
      <c r="J252" s="174"/>
      <c r="K252" s="175"/>
      <c r="L252" s="175"/>
      <c r="M252" s="176"/>
    </row>
    <row r="253" ht="12.75" customHeight="1">
      <c r="D253" s="174"/>
      <c r="E253" s="175"/>
      <c r="F253" s="174"/>
      <c r="G253" s="175"/>
      <c r="H253" s="174"/>
      <c r="I253" s="175"/>
      <c r="J253" s="174"/>
      <c r="K253" s="175"/>
      <c r="L253" s="175"/>
      <c r="M253" s="176"/>
    </row>
    <row r="254" ht="12.75" customHeight="1">
      <c r="D254" s="174"/>
      <c r="E254" s="175"/>
      <c r="F254" s="174"/>
      <c r="G254" s="175"/>
      <c r="H254" s="174"/>
      <c r="I254" s="175"/>
      <c r="J254" s="174"/>
      <c r="K254" s="175"/>
      <c r="L254" s="175"/>
      <c r="M254" s="176"/>
    </row>
    <row r="255" ht="12.75" customHeight="1">
      <c r="D255" s="174"/>
      <c r="E255" s="175"/>
      <c r="F255" s="174"/>
      <c r="G255" s="175"/>
      <c r="H255" s="174"/>
      <c r="I255" s="175"/>
      <c r="J255" s="174"/>
      <c r="K255" s="175"/>
      <c r="L255" s="175"/>
      <c r="M255" s="176"/>
    </row>
    <row r="256" ht="12.75" customHeight="1">
      <c r="D256" s="174"/>
      <c r="E256" s="175"/>
      <c r="F256" s="174"/>
      <c r="G256" s="175"/>
      <c r="H256" s="174"/>
      <c r="I256" s="175"/>
      <c r="J256" s="174"/>
      <c r="K256" s="175"/>
      <c r="L256" s="175"/>
      <c r="M256" s="176"/>
    </row>
    <row r="257" ht="12.75" customHeight="1">
      <c r="D257" s="174"/>
      <c r="E257" s="175"/>
      <c r="F257" s="174"/>
      <c r="G257" s="175"/>
      <c r="H257" s="174"/>
      <c r="I257" s="175"/>
      <c r="J257" s="174"/>
      <c r="K257" s="175"/>
      <c r="L257" s="175"/>
      <c r="M257" s="176"/>
    </row>
    <row r="258" ht="12.75" customHeight="1">
      <c r="D258" s="174"/>
      <c r="E258" s="175"/>
      <c r="F258" s="174"/>
      <c r="G258" s="175"/>
      <c r="H258" s="174"/>
      <c r="I258" s="175"/>
      <c r="J258" s="174"/>
      <c r="K258" s="175"/>
      <c r="L258" s="175"/>
      <c r="M258" s="176"/>
    </row>
    <row r="259" ht="12.75" customHeight="1">
      <c r="D259" s="174"/>
      <c r="E259" s="175"/>
      <c r="F259" s="174"/>
      <c r="G259" s="175"/>
      <c r="H259" s="174"/>
      <c r="I259" s="175"/>
      <c r="J259" s="174"/>
      <c r="K259" s="175"/>
      <c r="L259" s="175"/>
      <c r="M259" s="176"/>
    </row>
    <row r="260" ht="12.75" customHeight="1">
      <c r="D260" s="174"/>
      <c r="E260" s="175"/>
      <c r="F260" s="174"/>
      <c r="G260" s="175"/>
      <c r="H260" s="174"/>
      <c r="I260" s="175"/>
      <c r="J260" s="174"/>
      <c r="K260" s="175"/>
      <c r="L260" s="175"/>
      <c r="M260" s="176"/>
    </row>
    <row r="261" ht="12.75" customHeight="1">
      <c r="D261" s="174"/>
      <c r="E261" s="175"/>
      <c r="F261" s="174"/>
      <c r="G261" s="175"/>
      <c r="H261" s="174"/>
      <c r="I261" s="175"/>
      <c r="J261" s="174"/>
      <c r="K261" s="175"/>
      <c r="L261" s="175"/>
      <c r="M261" s="176"/>
    </row>
    <row r="262" ht="12.75" customHeight="1">
      <c r="D262" s="174"/>
      <c r="E262" s="175"/>
      <c r="F262" s="174"/>
      <c r="G262" s="175"/>
      <c r="H262" s="174"/>
      <c r="I262" s="175"/>
      <c r="J262" s="174"/>
      <c r="K262" s="175"/>
      <c r="L262" s="175"/>
      <c r="M262" s="176"/>
    </row>
    <row r="263" ht="12.75" customHeight="1">
      <c r="D263" s="174"/>
      <c r="E263" s="175"/>
      <c r="F263" s="174"/>
      <c r="G263" s="175"/>
      <c r="H263" s="174"/>
      <c r="I263" s="175"/>
      <c r="J263" s="174"/>
      <c r="K263" s="175"/>
      <c r="L263" s="175"/>
      <c r="M263" s="176"/>
    </row>
    <row r="264" ht="12.75" customHeight="1">
      <c r="D264" s="174"/>
      <c r="E264" s="175"/>
      <c r="F264" s="174"/>
      <c r="G264" s="175"/>
      <c r="H264" s="174"/>
      <c r="I264" s="175"/>
      <c r="J264" s="174"/>
      <c r="K264" s="175"/>
      <c r="L264" s="175"/>
      <c r="M264" s="176"/>
    </row>
    <row r="265" ht="12.75" customHeight="1">
      <c r="D265" s="174"/>
      <c r="E265" s="175"/>
      <c r="F265" s="174"/>
      <c r="G265" s="175"/>
      <c r="H265" s="174"/>
      <c r="I265" s="175"/>
      <c r="J265" s="174"/>
      <c r="K265" s="175"/>
      <c r="L265" s="175"/>
      <c r="M265" s="176"/>
    </row>
    <row r="266" ht="12.75" customHeight="1">
      <c r="D266" s="174"/>
      <c r="E266" s="175"/>
      <c r="F266" s="174"/>
      <c r="G266" s="175"/>
      <c r="H266" s="174"/>
      <c r="I266" s="175"/>
      <c r="J266" s="174"/>
      <c r="K266" s="175"/>
      <c r="L266" s="175"/>
      <c r="M266" s="176"/>
    </row>
    <row r="267" ht="12.75" customHeight="1">
      <c r="D267" s="174"/>
      <c r="E267" s="175"/>
      <c r="F267" s="174"/>
      <c r="G267" s="175"/>
      <c r="H267" s="174"/>
      <c r="I267" s="175"/>
      <c r="J267" s="174"/>
      <c r="K267" s="175"/>
      <c r="L267" s="175"/>
      <c r="M267" s="176"/>
    </row>
    <row r="268" ht="12.75" customHeight="1">
      <c r="D268" s="174"/>
      <c r="E268" s="175"/>
      <c r="F268" s="174"/>
      <c r="G268" s="175"/>
      <c r="H268" s="174"/>
      <c r="I268" s="175"/>
      <c r="J268" s="174"/>
      <c r="K268" s="175"/>
      <c r="L268" s="175"/>
      <c r="M268" s="176"/>
    </row>
    <row r="269" ht="12.75" customHeight="1">
      <c r="D269" s="174"/>
      <c r="E269" s="175"/>
      <c r="F269" s="174"/>
      <c r="G269" s="175"/>
      <c r="H269" s="174"/>
      <c r="I269" s="175"/>
      <c r="J269" s="174"/>
      <c r="K269" s="175"/>
      <c r="L269" s="175"/>
      <c r="M269" s="176"/>
    </row>
    <row r="270" ht="12.75" customHeight="1">
      <c r="D270" s="174"/>
      <c r="E270" s="175"/>
      <c r="F270" s="174"/>
      <c r="G270" s="175"/>
      <c r="H270" s="174"/>
      <c r="I270" s="175"/>
      <c r="J270" s="174"/>
      <c r="K270" s="175"/>
      <c r="L270" s="175"/>
      <c r="M270" s="176"/>
    </row>
    <row r="271" ht="12.75" customHeight="1">
      <c r="D271" s="174"/>
      <c r="E271" s="175"/>
      <c r="F271" s="174"/>
      <c r="G271" s="175"/>
      <c r="H271" s="174"/>
      <c r="I271" s="175"/>
      <c r="J271" s="174"/>
      <c r="K271" s="175"/>
      <c r="L271" s="175"/>
      <c r="M271" s="176"/>
    </row>
    <row r="272" ht="12.75" customHeight="1">
      <c r="D272" s="174"/>
      <c r="E272" s="175"/>
      <c r="F272" s="174"/>
      <c r="G272" s="175"/>
      <c r="H272" s="174"/>
      <c r="I272" s="175"/>
      <c r="J272" s="174"/>
      <c r="K272" s="175"/>
      <c r="L272" s="175"/>
      <c r="M272" s="176"/>
    </row>
    <row r="273" ht="12.75" customHeight="1">
      <c r="D273" s="174"/>
      <c r="E273" s="175"/>
      <c r="F273" s="174"/>
      <c r="G273" s="175"/>
      <c r="H273" s="174"/>
      <c r="I273" s="175"/>
      <c r="J273" s="174"/>
      <c r="K273" s="175"/>
      <c r="L273" s="175"/>
      <c r="M273" s="176"/>
    </row>
    <row r="274" ht="12.75" customHeight="1">
      <c r="D274" s="174"/>
      <c r="E274" s="175"/>
      <c r="F274" s="174"/>
      <c r="G274" s="175"/>
      <c r="H274" s="174"/>
      <c r="I274" s="175"/>
      <c r="J274" s="174"/>
      <c r="K274" s="175"/>
      <c r="L274" s="175"/>
      <c r="M274" s="176"/>
    </row>
    <row r="275" ht="12.75" customHeight="1">
      <c r="D275" s="174"/>
      <c r="E275" s="175"/>
      <c r="F275" s="174"/>
      <c r="G275" s="175"/>
      <c r="H275" s="174"/>
      <c r="I275" s="175"/>
      <c r="J275" s="174"/>
      <c r="K275" s="175"/>
      <c r="L275" s="175"/>
      <c r="M275" s="176"/>
    </row>
    <row r="276" ht="12.75" customHeight="1">
      <c r="D276" s="174"/>
      <c r="E276" s="175"/>
      <c r="F276" s="174"/>
      <c r="G276" s="175"/>
      <c r="H276" s="174"/>
      <c r="I276" s="175"/>
      <c r="J276" s="174"/>
      <c r="K276" s="175"/>
      <c r="L276" s="175"/>
      <c r="M276" s="176"/>
    </row>
    <row r="277" ht="12.75" customHeight="1">
      <c r="D277" s="174"/>
      <c r="E277" s="175"/>
      <c r="F277" s="174"/>
      <c r="G277" s="175"/>
      <c r="H277" s="174"/>
      <c r="I277" s="175"/>
      <c r="J277" s="174"/>
      <c r="K277" s="175"/>
      <c r="L277" s="175"/>
      <c r="M277" s="176"/>
    </row>
    <row r="278" ht="12.75" customHeight="1">
      <c r="D278" s="174"/>
      <c r="E278" s="175"/>
      <c r="F278" s="174"/>
      <c r="G278" s="175"/>
      <c r="H278" s="174"/>
      <c r="I278" s="175"/>
      <c r="J278" s="174"/>
      <c r="K278" s="175"/>
      <c r="L278" s="175"/>
      <c r="M278" s="176"/>
    </row>
    <row r="279" ht="12.75" customHeight="1">
      <c r="D279" s="174"/>
      <c r="E279" s="175"/>
      <c r="F279" s="174"/>
      <c r="G279" s="175"/>
      <c r="H279" s="174"/>
      <c r="I279" s="175"/>
      <c r="J279" s="174"/>
      <c r="K279" s="175"/>
      <c r="L279" s="175"/>
      <c r="M279" s="176"/>
    </row>
    <row r="280" ht="12.75" customHeight="1">
      <c r="D280" s="174"/>
      <c r="E280" s="175"/>
      <c r="F280" s="174"/>
      <c r="G280" s="175"/>
      <c r="H280" s="174"/>
      <c r="I280" s="175"/>
      <c r="J280" s="174"/>
      <c r="K280" s="175"/>
      <c r="L280" s="175"/>
      <c r="M280" s="176"/>
    </row>
    <row r="281" ht="12.75" customHeight="1">
      <c r="D281" s="174"/>
      <c r="E281" s="175"/>
      <c r="F281" s="174"/>
      <c r="G281" s="175"/>
      <c r="H281" s="174"/>
      <c r="I281" s="175"/>
      <c r="J281" s="174"/>
      <c r="K281" s="175"/>
      <c r="L281" s="175"/>
      <c r="M281" s="176"/>
    </row>
    <row r="282" ht="12.75" customHeight="1">
      <c r="D282" s="174"/>
      <c r="E282" s="175"/>
      <c r="F282" s="174"/>
      <c r="G282" s="175"/>
      <c r="H282" s="174"/>
      <c r="I282" s="175"/>
      <c r="J282" s="174"/>
      <c r="K282" s="175"/>
      <c r="L282" s="175"/>
      <c r="M282" s="176"/>
    </row>
    <row r="283" ht="12.75" customHeight="1">
      <c r="D283" s="174"/>
      <c r="E283" s="175"/>
      <c r="F283" s="174"/>
      <c r="G283" s="175"/>
      <c r="H283" s="174"/>
      <c r="I283" s="175"/>
      <c r="J283" s="174"/>
      <c r="K283" s="175"/>
      <c r="L283" s="175"/>
      <c r="M283" s="176"/>
    </row>
    <row r="284" ht="12.75" customHeight="1">
      <c r="D284" s="174"/>
      <c r="E284" s="175"/>
      <c r="F284" s="174"/>
      <c r="G284" s="175"/>
      <c r="H284" s="174"/>
      <c r="I284" s="175"/>
      <c r="J284" s="174"/>
      <c r="K284" s="175"/>
      <c r="L284" s="175"/>
      <c r="M284" s="176"/>
    </row>
    <row r="285" ht="12.75" customHeight="1">
      <c r="D285" s="174"/>
      <c r="E285" s="175"/>
      <c r="F285" s="174"/>
      <c r="G285" s="175"/>
      <c r="H285" s="174"/>
      <c r="I285" s="175"/>
      <c r="J285" s="174"/>
      <c r="K285" s="175"/>
      <c r="L285" s="175"/>
      <c r="M285" s="176"/>
    </row>
    <row r="286" ht="12.75" customHeight="1">
      <c r="D286" s="174"/>
      <c r="E286" s="175"/>
      <c r="F286" s="174"/>
      <c r="G286" s="175"/>
      <c r="H286" s="174"/>
      <c r="I286" s="175"/>
      <c r="J286" s="174"/>
      <c r="K286" s="175"/>
      <c r="L286" s="175"/>
      <c r="M286" s="176"/>
    </row>
    <row r="287" ht="12.75" customHeight="1">
      <c r="D287" s="174"/>
      <c r="E287" s="175"/>
      <c r="F287" s="174"/>
      <c r="G287" s="175"/>
      <c r="H287" s="174"/>
      <c r="I287" s="175"/>
      <c r="J287" s="174"/>
      <c r="K287" s="175"/>
      <c r="L287" s="175"/>
      <c r="M287" s="176"/>
    </row>
    <row r="288" ht="12.75" customHeight="1">
      <c r="D288" s="174"/>
      <c r="E288" s="175"/>
      <c r="F288" s="174"/>
      <c r="G288" s="175"/>
      <c r="H288" s="174"/>
      <c r="I288" s="175"/>
      <c r="J288" s="174"/>
      <c r="K288" s="175"/>
      <c r="L288" s="175"/>
      <c r="M288" s="176"/>
    </row>
    <row r="289" ht="12.75" customHeight="1">
      <c r="D289" s="174"/>
      <c r="E289" s="175"/>
      <c r="F289" s="174"/>
      <c r="G289" s="175"/>
      <c r="H289" s="174"/>
      <c r="I289" s="175"/>
      <c r="J289" s="174"/>
      <c r="K289" s="175"/>
      <c r="L289" s="175"/>
      <c r="M289" s="176"/>
    </row>
    <row r="290" ht="12.75" customHeight="1">
      <c r="D290" s="174"/>
      <c r="E290" s="175"/>
      <c r="F290" s="174"/>
      <c r="G290" s="175"/>
      <c r="H290" s="174"/>
      <c r="I290" s="175"/>
      <c r="J290" s="174"/>
      <c r="K290" s="175"/>
      <c r="L290" s="175"/>
      <c r="M290" s="176"/>
    </row>
    <row r="291" ht="12.75" customHeight="1">
      <c r="D291" s="174"/>
      <c r="E291" s="175"/>
      <c r="F291" s="174"/>
      <c r="G291" s="175"/>
      <c r="H291" s="174"/>
      <c r="I291" s="175"/>
      <c r="J291" s="174"/>
      <c r="K291" s="175"/>
      <c r="L291" s="175"/>
      <c r="M291" s="176"/>
    </row>
    <row r="292" ht="12.75" customHeight="1">
      <c r="D292" s="174"/>
      <c r="E292" s="175"/>
      <c r="F292" s="174"/>
      <c r="G292" s="175"/>
      <c r="H292" s="174"/>
      <c r="I292" s="175"/>
      <c r="J292" s="174"/>
      <c r="K292" s="175"/>
      <c r="L292" s="175"/>
      <c r="M292" s="176"/>
    </row>
    <row r="293" ht="12.75" customHeight="1">
      <c r="D293" s="174"/>
      <c r="E293" s="175"/>
      <c r="F293" s="174"/>
      <c r="G293" s="175"/>
      <c r="H293" s="174"/>
      <c r="I293" s="175"/>
      <c r="J293" s="174"/>
      <c r="K293" s="175"/>
      <c r="L293" s="175"/>
      <c r="M293" s="176"/>
    </row>
    <row r="294" ht="12.75" customHeight="1">
      <c r="D294" s="174"/>
      <c r="E294" s="175"/>
      <c r="F294" s="174"/>
      <c r="G294" s="175"/>
      <c r="H294" s="174"/>
      <c r="I294" s="175"/>
      <c r="J294" s="174"/>
      <c r="K294" s="175"/>
      <c r="L294" s="175"/>
      <c r="M294" s="176"/>
    </row>
    <row r="295" ht="12.75" customHeight="1">
      <c r="D295" s="174"/>
      <c r="E295" s="175"/>
      <c r="F295" s="174"/>
      <c r="G295" s="175"/>
      <c r="H295" s="174"/>
      <c r="I295" s="175"/>
      <c r="J295" s="174"/>
      <c r="K295" s="175"/>
      <c r="L295" s="175"/>
      <c r="M295" s="176"/>
    </row>
    <row r="296" ht="12.75" customHeight="1">
      <c r="D296" s="174"/>
      <c r="E296" s="175"/>
      <c r="F296" s="174"/>
      <c r="G296" s="175"/>
      <c r="H296" s="174"/>
      <c r="I296" s="175"/>
      <c r="J296" s="174"/>
      <c r="K296" s="175"/>
      <c r="L296" s="175"/>
      <c r="M296" s="176"/>
    </row>
    <row r="297" ht="12.75" customHeight="1">
      <c r="D297" s="174"/>
      <c r="E297" s="175"/>
      <c r="F297" s="174"/>
      <c r="G297" s="175"/>
      <c r="H297" s="174"/>
      <c r="I297" s="175"/>
      <c r="J297" s="174"/>
      <c r="K297" s="175"/>
      <c r="L297" s="175"/>
      <c r="M297" s="176"/>
    </row>
    <row r="298" ht="12.75" customHeight="1">
      <c r="D298" s="174"/>
      <c r="E298" s="175"/>
      <c r="F298" s="174"/>
      <c r="G298" s="175"/>
      <c r="H298" s="174"/>
      <c r="I298" s="175"/>
      <c r="J298" s="174"/>
      <c r="K298" s="175"/>
      <c r="L298" s="175"/>
      <c r="M298" s="176"/>
    </row>
    <row r="299" ht="12.75" customHeight="1">
      <c r="D299" s="174"/>
      <c r="E299" s="175"/>
      <c r="F299" s="174"/>
      <c r="G299" s="175"/>
      <c r="H299" s="174"/>
      <c r="I299" s="175"/>
      <c r="J299" s="174"/>
      <c r="K299" s="175"/>
      <c r="L299" s="175"/>
      <c r="M299" s="176"/>
    </row>
    <row r="300" ht="12.75" customHeight="1">
      <c r="D300" s="174"/>
      <c r="E300" s="175"/>
      <c r="F300" s="174"/>
      <c r="G300" s="175"/>
      <c r="H300" s="174"/>
      <c r="I300" s="175"/>
      <c r="J300" s="174"/>
      <c r="K300" s="175"/>
      <c r="L300" s="175"/>
      <c r="M300" s="176"/>
    </row>
    <row r="301" ht="12.75" customHeight="1">
      <c r="D301" s="174"/>
      <c r="E301" s="175"/>
      <c r="F301" s="174"/>
      <c r="G301" s="175"/>
      <c r="H301" s="174"/>
      <c r="I301" s="175"/>
      <c r="J301" s="174"/>
      <c r="K301" s="175"/>
      <c r="L301" s="175"/>
      <c r="M301" s="176"/>
    </row>
    <row r="302" ht="12.75" customHeight="1">
      <c r="D302" s="174"/>
      <c r="E302" s="175"/>
      <c r="F302" s="174"/>
      <c r="G302" s="175"/>
      <c r="H302" s="174"/>
      <c r="I302" s="175"/>
      <c r="J302" s="174"/>
      <c r="K302" s="175"/>
      <c r="L302" s="175"/>
      <c r="M302" s="176"/>
    </row>
    <row r="303" ht="12.75" customHeight="1">
      <c r="D303" s="174"/>
      <c r="E303" s="175"/>
      <c r="F303" s="174"/>
      <c r="G303" s="175"/>
      <c r="H303" s="174"/>
      <c r="I303" s="175"/>
      <c r="J303" s="174"/>
      <c r="K303" s="175"/>
      <c r="L303" s="175"/>
      <c r="M303" s="176"/>
    </row>
    <row r="304" ht="12.75" customHeight="1">
      <c r="D304" s="174"/>
      <c r="E304" s="175"/>
      <c r="F304" s="174"/>
      <c r="G304" s="175"/>
      <c r="H304" s="174"/>
      <c r="I304" s="175"/>
      <c r="J304" s="174"/>
      <c r="K304" s="175"/>
      <c r="L304" s="175"/>
      <c r="M304" s="176"/>
    </row>
    <row r="305" ht="12.75" customHeight="1">
      <c r="D305" s="174"/>
      <c r="E305" s="175"/>
      <c r="F305" s="174"/>
      <c r="G305" s="175"/>
      <c r="H305" s="174"/>
      <c r="I305" s="175"/>
      <c r="J305" s="174"/>
      <c r="K305" s="175"/>
      <c r="L305" s="175"/>
      <c r="M305" s="176"/>
    </row>
    <row r="306" ht="12.75" customHeight="1">
      <c r="D306" s="174"/>
      <c r="E306" s="175"/>
      <c r="F306" s="174"/>
      <c r="G306" s="175"/>
      <c r="H306" s="174"/>
      <c r="I306" s="175"/>
      <c r="J306" s="174"/>
      <c r="K306" s="175"/>
      <c r="L306" s="175"/>
      <c r="M306" s="176"/>
    </row>
    <row r="307" ht="12.75" customHeight="1">
      <c r="D307" s="174"/>
      <c r="E307" s="175"/>
      <c r="F307" s="174"/>
      <c r="G307" s="175"/>
      <c r="H307" s="174"/>
      <c r="I307" s="175"/>
      <c r="J307" s="174"/>
      <c r="K307" s="175"/>
      <c r="L307" s="175"/>
      <c r="M307" s="176"/>
    </row>
    <row r="308" ht="12.75" customHeight="1">
      <c r="D308" s="174"/>
      <c r="E308" s="175"/>
      <c r="F308" s="174"/>
      <c r="G308" s="175"/>
      <c r="H308" s="174"/>
      <c r="I308" s="175"/>
      <c r="J308" s="174"/>
      <c r="K308" s="175"/>
      <c r="L308" s="175"/>
      <c r="M308" s="176"/>
    </row>
    <row r="309" ht="12.75" customHeight="1">
      <c r="D309" s="174"/>
      <c r="E309" s="175"/>
      <c r="F309" s="174"/>
      <c r="G309" s="175"/>
      <c r="H309" s="174"/>
      <c r="I309" s="175"/>
      <c r="J309" s="174"/>
      <c r="K309" s="175"/>
      <c r="L309" s="175"/>
      <c r="M309" s="176"/>
    </row>
    <row r="310" ht="12.75" customHeight="1">
      <c r="D310" s="174"/>
      <c r="E310" s="175"/>
      <c r="F310" s="174"/>
      <c r="G310" s="175"/>
      <c r="H310" s="174"/>
      <c r="I310" s="175"/>
      <c r="J310" s="174"/>
      <c r="K310" s="175"/>
      <c r="L310" s="175"/>
      <c r="M310" s="176"/>
    </row>
    <row r="311" ht="12.75" customHeight="1">
      <c r="D311" s="174"/>
      <c r="E311" s="175"/>
      <c r="F311" s="174"/>
      <c r="G311" s="175"/>
      <c r="H311" s="174"/>
      <c r="I311" s="175"/>
      <c r="J311" s="174"/>
      <c r="K311" s="175"/>
      <c r="L311" s="175"/>
      <c r="M311" s="176"/>
    </row>
    <row r="312" ht="12.75" customHeight="1">
      <c r="D312" s="174"/>
      <c r="E312" s="175"/>
      <c r="F312" s="174"/>
      <c r="G312" s="175"/>
      <c r="H312" s="174"/>
      <c r="I312" s="175"/>
      <c r="J312" s="174"/>
      <c r="K312" s="175"/>
      <c r="L312" s="175"/>
      <c r="M312" s="176"/>
    </row>
    <row r="313" ht="12.75" customHeight="1">
      <c r="D313" s="174"/>
      <c r="E313" s="175"/>
      <c r="F313" s="174"/>
      <c r="G313" s="175"/>
      <c r="H313" s="174"/>
      <c r="I313" s="175"/>
      <c r="J313" s="174"/>
      <c r="K313" s="175"/>
      <c r="L313" s="175"/>
      <c r="M313" s="176"/>
    </row>
    <row r="314" ht="12.75" customHeight="1">
      <c r="D314" s="174"/>
      <c r="E314" s="175"/>
      <c r="F314" s="174"/>
      <c r="G314" s="175"/>
      <c r="H314" s="174"/>
      <c r="I314" s="175"/>
      <c r="J314" s="174"/>
      <c r="K314" s="175"/>
      <c r="L314" s="175"/>
      <c r="M314" s="176"/>
    </row>
    <row r="315" ht="12.75" customHeight="1">
      <c r="D315" s="174"/>
      <c r="E315" s="175"/>
      <c r="F315" s="174"/>
      <c r="G315" s="175"/>
      <c r="H315" s="174"/>
      <c r="I315" s="175"/>
      <c r="J315" s="174"/>
      <c r="K315" s="175"/>
      <c r="L315" s="175"/>
      <c r="M315" s="176"/>
    </row>
    <row r="316" ht="12.75" customHeight="1">
      <c r="D316" s="174"/>
      <c r="E316" s="175"/>
      <c r="F316" s="174"/>
      <c r="G316" s="175"/>
      <c r="H316" s="174"/>
      <c r="I316" s="175"/>
      <c r="J316" s="174"/>
      <c r="K316" s="175"/>
      <c r="L316" s="175"/>
      <c r="M316" s="176"/>
    </row>
    <row r="317" ht="12.75" customHeight="1">
      <c r="D317" s="174"/>
      <c r="E317" s="175"/>
      <c r="F317" s="174"/>
      <c r="G317" s="175"/>
      <c r="H317" s="174"/>
      <c r="I317" s="175"/>
      <c r="J317" s="174"/>
      <c r="K317" s="175"/>
      <c r="L317" s="175"/>
      <c r="M317" s="176"/>
    </row>
    <row r="318" ht="12.75" customHeight="1">
      <c r="D318" s="174"/>
      <c r="E318" s="175"/>
      <c r="F318" s="174"/>
      <c r="G318" s="175"/>
      <c r="H318" s="174"/>
      <c r="I318" s="175"/>
      <c r="J318" s="174"/>
      <c r="K318" s="175"/>
      <c r="L318" s="175"/>
      <c r="M318" s="176"/>
    </row>
    <row r="319" ht="12.75" customHeight="1">
      <c r="D319" s="174"/>
      <c r="E319" s="175"/>
      <c r="F319" s="174"/>
      <c r="G319" s="175"/>
      <c r="H319" s="174"/>
      <c r="I319" s="175"/>
      <c r="J319" s="174"/>
      <c r="K319" s="175"/>
      <c r="L319" s="175"/>
      <c r="M319" s="176"/>
    </row>
    <row r="320" ht="12.75" customHeight="1">
      <c r="D320" s="174"/>
      <c r="E320" s="175"/>
      <c r="F320" s="174"/>
      <c r="G320" s="175"/>
      <c r="H320" s="174"/>
      <c r="I320" s="175"/>
      <c r="J320" s="174"/>
      <c r="K320" s="175"/>
      <c r="L320" s="175"/>
      <c r="M320" s="176"/>
    </row>
    <row r="321" ht="12.75" customHeight="1">
      <c r="D321" s="174"/>
      <c r="E321" s="175"/>
      <c r="F321" s="174"/>
      <c r="G321" s="175"/>
      <c r="H321" s="174"/>
      <c r="I321" s="175"/>
      <c r="J321" s="174"/>
      <c r="K321" s="175"/>
      <c r="L321" s="175"/>
      <c r="M321" s="176"/>
    </row>
    <row r="322" ht="12.75" customHeight="1">
      <c r="D322" s="174"/>
      <c r="E322" s="175"/>
      <c r="F322" s="174"/>
      <c r="G322" s="175"/>
      <c r="H322" s="174"/>
      <c r="I322" s="175"/>
      <c r="J322" s="174"/>
      <c r="K322" s="175"/>
      <c r="L322" s="175"/>
      <c r="M322" s="176"/>
    </row>
    <row r="323" ht="12.75" customHeight="1">
      <c r="D323" s="174"/>
      <c r="E323" s="175"/>
      <c r="F323" s="174"/>
      <c r="G323" s="175"/>
      <c r="H323" s="174"/>
      <c r="I323" s="175"/>
      <c r="J323" s="174"/>
      <c r="K323" s="175"/>
      <c r="L323" s="175"/>
      <c r="M323" s="176"/>
    </row>
    <row r="324" ht="12.75" customHeight="1">
      <c r="D324" s="174"/>
      <c r="E324" s="175"/>
      <c r="F324" s="174"/>
      <c r="G324" s="175"/>
      <c r="H324" s="174"/>
      <c r="I324" s="175"/>
      <c r="J324" s="174"/>
      <c r="K324" s="175"/>
      <c r="L324" s="175"/>
      <c r="M324" s="176"/>
    </row>
    <row r="325" ht="12.75" customHeight="1">
      <c r="D325" s="174"/>
      <c r="E325" s="175"/>
      <c r="F325" s="174"/>
      <c r="G325" s="175"/>
      <c r="H325" s="174"/>
      <c r="I325" s="175"/>
      <c r="J325" s="174"/>
      <c r="K325" s="175"/>
      <c r="L325" s="175"/>
      <c r="M325" s="176"/>
    </row>
    <row r="326" ht="12.75" customHeight="1">
      <c r="D326" s="174"/>
      <c r="E326" s="175"/>
      <c r="F326" s="174"/>
      <c r="G326" s="175"/>
      <c r="H326" s="174"/>
      <c r="I326" s="175"/>
      <c r="J326" s="174"/>
      <c r="K326" s="175"/>
      <c r="L326" s="175"/>
      <c r="M326" s="176"/>
    </row>
    <row r="327" ht="12.75" customHeight="1">
      <c r="D327" s="174"/>
      <c r="E327" s="175"/>
      <c r="F327" s="174"/>
      <c r="G327" s="175"/>
      <c r="H327" s="174"/>
      <c r="I327" s="175"/>
      <c r="J327" s="174"/>
      <c r="K327" s="175"/>
      <c r="L327" s="175"/>
      <c r="M327" s="176"/>
    </row>
    <row r="328" ht="12.75" customHeight="1">
      <c r="D328" s="174"/>
      <c r="E328" s="175"/>
      <c r="F328" s="174"/>
      <c r="G328" s="175"/>
      <c r="H328" s="174"/>
      <c r="I328" s="175"/>
      <c r="J328" s="174"/>
      <c r="K328" s="175"/>
      <c r="L328" s="175"/>
      <c r="M328" s="176"/>
    </row>
    <row r="329" ht="12.75" customHeight="1">
      <c r="D329" s="174"/>
      <c r="E329" s="175"/>
      <c r="F329" s="174"/>
      <c r="G329" s="175"/>
      <c r="H329" s="174"/>
      <c r="I329" s="175"/>
      <c r="J329" s="174"/>
      <c r="K329" s="175"/>
      <c r="L329" s="175"/>
      <c r="M329" s="176"/>
    </row>
    <row r="330" ht="12.75" customHeight="1">
      <c r="D330" s="174"/>
      <c r="E330" s="175"/>
      <c r="F330" s="174"/>
      <c r="G330" s="175"/>
      <c r="H330" s="174"/>
      <c r="I330" s="175"/>
      <c r="J330" s="174"/>
      <c r="K330" s="175"/>
      <c r="L330" s="175"/>
      <c r="M330" s="176"/>
    </row>
    <row r="331" ht="12.75" customHeight="1">
      <c r="D331" s="174"/>
      <c r="E331" s="175"/>
      <c r="F331" s="174"/>
      <c r="G331" s="175"/>
      <c r="H331" s="174"/>
      <c r="I331" s="175"/>
      <c r="J331" s="174"/>
      <c r="K331" s="175"/>
      <c r="L331" s="175"/>
      <c r="M331" s="176"/>
    </row>
    <row r="332" ht="12.75" customHeight="1">
      <c r="D332" s="174"/>
      <c r="E332" s="175"/>
      <c r="F332" s="174"/>
      <c r="G332" s="175"/>
      <c r="H332" s="174"/>
      <c r="I332" s="175"/>
      <c r="J332" s="174"/>
      <c r="K332" s="175"/>
      <c r="L332" s="175"/>
      <c r="M332" s="176"/>
    </row>
    <row r="333" ht="12.75" customHeight="1">
      <c r="D333" s="174"/>
      <c r="E333" s="175"/>
      <c r="F333" s="174"/>
      <c r="G333" s="175"/>
      <c r="H333" s="174"/>
      <c r="I333" s="175"/>
      <c r="J333" s="174"/>
      <c r="K333" s="175"/>
      <c r="L333" s="175"/>
      <c r="M333" s="176"/>
    </row>
    <row r="334" ht="12.75" customHeight="1">
      <c r="D334" s="174"/>
      <c r="E334" s="175"/>
      <c r="F334" s="174"/>
      <c r="G334" s="175"/>
      <c r="H334" s="174"/>
      <c r="I334" s="175"/>
      <c r="J334" s="174"/>
      <c r="K334" s="175"/>
      <c r="L334" s="175"/>
      <c r="M334" s="176"/>
    </row>
    <row r="335" ht="12.75" customHeight="1">
      <c r="D335" s="174"/>
      <c r="E335" s="175"/>
      <c r="F335" s="174"/>
      <c r="G335" s="175"/>
      <c r="H335" s="174"/>
      <c r="I335" s="175"/>
      <c r="J335" s="174"/>
      <c r="K335" s="175"/>
      <c r="L335" s="175"/>
      <c r="M335" s="176"/>
    </row>
    <row r="336" ht="12.75" customHeight="1">
      <c r="D336" s="174"/>
      <c r="E336" s="175"/>
      <c r="F336" s="174"/>
      <c r="G336" s="175"/>
      <c r="H336" s="174"/>
      <c r="I336" s="175"/>
      <c r="J336" s="174"/>
      <c r="K336" s="175"/>
      <c r="L336" s="175"/>
      <c r="M336" s="176"/>
    </row>
    <row r="337" ht="12.75" customHeight="1">
      <c r="D337" s="174"/>
      <c r="E337" s="175"/>
      <c r="F337" s="174"/>
      <c r="G337" s="175"/>
      <c r="H337" s="174"/>
      <c r="I337" s="175"/>
      <c r="J337" s="174"/>
      <c r="K337" s="175"/>
      <c r="L337" s="175"/>
      <c r="M337" s="176"/>
    </row>
    <row r="338" ht="12.75" customHeight="1">
      <c r="D338" s="174"/>
      <c r="E338" s="175"/>
      <c r="F338" s="174"/>
      <c r="G338" s="175"/>
      <c r="H338" s="174"/>
      <c r="I338" s="175"/>
      <c r="J338" s="174"/>
      <c r="K338" s="175"/>
      <c r="L338" s="175"/>
      <c r="M338" s="176"/>
    </row>
    <row r="339" ht="12.75" customHeight="1">
      <c r="D339" s="174"/>
      <c r="E339" s="175"/>
      <c r="F339" s="174"/>
      <c r="G339" s="175"/>
      <c r="H339" s="174"/>
      <c r="I339" s="175"/>
      <c r="J339" s="174"/>
      <c r="K339" s="175"/>
      <c r="L339" s="175"/>
      <c r="M339" s="176"/>
    </row>
    <row r="340" ht="12.75" customHeight="1">
      <c r="D340" s="174"/>
      <c r="E340" s="175"/>
      <c r="F340" s="174"/>
      <c r="G340" s="175"/>
      <c r="H340" s="174"/>
      <c r="I340" s="175"/>
      <c r="J340" s="174"/>
      <c r="K340" s="175"/>
      <c r="L340" s="175"/>
      <c r="M340" s="176"/>
    </row>
    <row r="341" ht="12.75" customHeight="1">
      <c r="D341" s="174"/>
      <c r="E341" s="175"/>
      <c r="F341" s="174"/>
      <c r="G341" s="175"/>
      <c r="H341" s="174"/>
      <c r="I341" s="175"/>
      <c r="J341" s="174"/>
      <c r="K341" s="175"/>
      <c r="L341" s="175"/>
      <c r="M341" s="176"/>
    </row>
    <row r="342" ht="12.75" customHeight="1">
      <c r="D342" s="174"/>
      <c r="E342" s="175"/>
      <c r="F342" s="174"/>
      <c r="G342" s="175"/>
      <c r="H342" s="174"/>
      <c r="I342" s="175"/>
      <c r="J342" s="174"/>
      <c r="K342" s="175"/>
      <c r="L342" s="175"/>
      <c r="M342" s="176"/>
    </row>
    <row r="343" ht="12.75" customHeight="1">
      <c r="D343" s="174"/>
      <c r="E343" s="175"/>
      <c r="F343" s="174"/>
      <c r="G343" s="175"/>
      <c r="H343" s="174"/>
      <c r="I343" s="175"/>
      <c r="J343" s="174"/>
      <c r="K343" s="175"/>
      <c r="L343" s="175"/>
      <c r="M343" s="176"/>
    </row>
    <row r="344" ht="12.75" customHeight="1">
      <c r="D344" s="174"/>
      <c r="E344" s="175"/>
      <c r="F344" s="174"/>
      <c r="G344" s="175"/>
      <c r="H344" s="174"/>
      <c r="I344" s="175"/>
      <c r="J344" s="174"/>
      <c r="K344" s="175"/>
      <c r="L344" s="175"/>
      <c r="M344" s="176"/>
    </row>
    <row r="345" ht="12.75" customHeight="1">
      <c r="D345" s="174"/>
      <c r="E345" s="175"/>
      <c r="F345" s="174"/>
      <c r="G345" s="175"/>
      <c r="H345" s="174"/>
      <c r="I345" s="175"/>
      <c r="J345" s="174"/>
      <c r="K345" s="175"/>
      <c r="L345" s="175"/>
      <c r="M345" s="176"/>
    </row>
    <row r="346" ht="12.75" customHeight="1">
      <c r="D346" s="174"/>
      <c r="E346" s="175"/>
      <c r="F346" s="174"/>
      <c r="G346" s="175"/>
      <c r="H346" s="174"/>
      <c r="I346" s="175"/>
      <c r="J346" s="174"/>
      <c r="K346" s="175"/>
      <c r="L346" s="175"/>
      <c r="M346" s="176"/>
    </row>
    <row r="347" ht="12.75" customHeight="1">
      <c r="D347" s="174"/>
      <c r="E347" s="175"/>
      <c r="F347" s="174"/>
      <c r="G347" s="175"/>
      <c r="H347" s="174"/>
      <c r="I347" s="175"/>
      <c r="J347" s="174"/>
      <c r="K347" s="175"/>
      <c r="L347" s="175"/>
      <c r="M347" s="176"/>
    </row>
    <row r="348" ht="12.75" customHeight="1">
      <c r="D348" s="174"/>
      <c r="E348" s="175"/>
      <c r="F348" s="174"/>
      <c r="G348" s="175"/>
      <c r="H348" s="174"/>
      <c r="I348" s="175"/>
      <c r="J348" s="174"/>
      <c r="K348" s="175"/>
      <c r="L348" s="175"/>
      <c r="M348" s="176"/>
    </row>
    <row r="349" ht="12.75" customHeight="1">
      <c r="D349" s="174"/>
      <c r="E349" s="175"/>
      <c r="F349" s="174"/>
      <c r="G349" s="175"/>
      <c r="H349" s="174"/>
      <c r="I349" s="175"/>
      <c r="J349" s="174"/>
      <c r="K349" s="175"/>
      <c r="L349" s="175"/>
      <c r="M349" s="176"/>
    </row>
    <row r="350" ht="12.75" customHeight="1">
      <c r="D350" s="174"/>
      <c r="E350" s="175"/>
      <c r="F350" s="174"/>
      <c r="G350" s="175"/>
      <c r="H350" s="174"/>
      <c r="I350" s="175"/>
      <c r="J350" s="174"/>
      <c r="K350" s="175"/>
      <c r="L350" s="175"/>
      <c r="M350" s="176"/>
    </row>
    <row r="351" ht="12.75" customHeight="1">
      <c r="D351" s="174"/>
      <c r="E351" s="175"/>
      <c r="F351" s="174"/>
      <c r="G351" s="175"/>
      <c r="H351" s="174"/>
      <c r="I351" s="175"/>
      <c r="J351" s="174"/>
      <c r="K351" s="175"/>
      <c r="L351" s="175"/>
      <c r="M351" s="176"/>
    </row>
    <row r="352" ht="12.75" customHeight="1">
      <c r="D352" s="174"/>
      <c r="E352" s="175"/>
      <c r="F352" s="174"/>
      <c r="G352" s="175"/>
      <c r="H352" s="174"/>
      <c r="I352" s="175"/>
      <c r="J352" s="174"/>
      <c r="K352" s="175"/>
      <c r="L352" s="175"/>
      <c r="M352" s="176"/>
    </row>
    <row r="353" ht="12.75" customHeight="1">
      <c r="D353" s="174"/>
      <c r="E353" s="175"/>
      <c r="F353" s="174"/>
      <c r="G353" s="175"/>
      <c r="H353" s="174"/>
      <c r="I353" s="175"/>
      <c r="J353" s="174"/>
      <c r="K353" s="175"/>
      <c r="L353" s="175"/>
      <c r="M353" s="176"/>
    </row>
    <row r="354" ht="12.75" customHeight="1">
      <c r="D354" s="174"/>
      <c r="E354" s="175"/>
      <c r="F354" s="174"/>
      <c r="G354" s="175"/>
      <c r="H354" s="174"/>
      <c r="I354" s="175"/>
      <c r="J354" s="174"/>
      <c r="K354" s="175"/>
      <c r="L354" s="175"/>
      <c r="M354" s="176"/>
    </row>
    <row r="355" ht="12.75" customHeight="1">
      <c r="D355" s="174"/>
      <c r="E355" s="175"/>
      <c r="F355" s="174"/>
      <c r="G355" s="175"/>
      <c r="H355" s="174"/>
      <c r="I355" s="175"/>
      <c r="J355" s="174"/>
      <c r="K355" s="175"/>
      <c r="L355" s="175"/>
      <c r="M355" s="176"/>
    </row>
    <row r="356" ht="12.75" customHeight="1">
      <c r="D356" s="174"/>
      <c r="E356" s="175"/>
      <c r="F356" s="174"/>
      <c r="G356" s="175"/>
      <c r="H356" s="174"/>
      <c r="I356" s="175"/>
      <c r="J356" s="174"/>
      <c r="K356" s="175"/>
      <c r="L356" s="175"/>
      <c r="M356" s="176"/>
    </row>
    <row r="357" ht="12.75" customHeight="1">
      <c r="D357" s="174"/>
      <c r="E357" s="175"/>
      <c r="F357" s="174"/>
      <c r="G357" s="175"/>
      <c r="H357" s="174"/>
      <c r="I357" s="175"/>
      <c r="J357" s="174"/>
      <c r="K357" s="175"/>
      <c r="L357" s="175"/>
      <c r="M357" s="176"/>
    </row>
    <row r="358" ht="12.75" customHeight="1">
      <c r="D358" s="174"/>
      <c r="E358" s="175"/>
      <c r="F358" s="174"/>
      <c r="G358" s="175"/>
      <c r="H358" s="174"/>
      <c r="I358" s="175"/>
      <c r="J358" s="174"/>
      <c r="K358" s="175"/>
      <c r="L358" s="175"/>
      <c r="M358" s="176"/>
    </row>
    <row r="359" ht="12.75" customHeight="1">
      <c r="D359" s="174"/>
      <c r="E359" s="175"/>
      <c r="F359" s="174"/>
      <c r="G359" s="175"/>
      <c r="H359" s="174"/>
      <c r="I359" s="175"/>
      <c r="J359" s="174"/>
      <c r="K359" s="175"/>
      <c r="L359" s="175"/>
      <c r="M359" s="176"/>
    </row>
    <row r="360" ht="12.75" customHeight="1">
      <c r="D360" s="174"/>
      <c r="E360" s="175"/>
      <c r="F360" s="174"/>
      <c r="G360" s="175"/>
      <c r="H360" s="174"/>
      <c r="I360" s="175"/>
      <c r="J360" s="174"/>
      <c r="K360" s="175"/>
      <c r="L360" s="175"/>
      <c r="M360" s="176"/>
    </row>
    <row r="361" ht="12.75" customHeight="1">
      <c r="D361" s="174"/>
      <c r="E361" s="175"/>
      <c r="F361" s="174"/>
      <c r="G361" s="175"/>
      <c r="H361" s="174"/>
      <c r="I361" s="175"/>
      <c r="J361" s="174"/>
      <c r="K361" s="175"/>
      <c r="L361" s="175"/>
      <c r="M361" s="176"/>
    </row>
    <row r="362" ht="12.75" customHeight="1">
      <c r="D362" s="174"/>
      <c r="E362" s="175"/>
      <c r="F362" s="174"/>
      <c r="G362" s="175"/>
      <c r="H362" s="174"/>
      <c r="I362" s="175"/>
      <c r="J362" s="174"/>
      <c r="K362" s="175"/>
      <c r="L362" s="175"/>
      <c r="M362" s="176"/>
    </row>
    <row r="363" ht="12.75" customHeight="1">
      <c r="D363" s="174"/>
      <c r="E363" s="175"/>
      <c r="F363" s="174"/>
      <c r="G363" s="175"/>
      <c r="H363" s="174"/>
      <c r="I363" s="175"/>
      <c r="J363" s="174"/>
      <c r="K363" s="175"/>
      <c r="L363" s="175"/>
      <c r="M363" s="176"/>
    </row>
    <row r="364" ht="12.75" customHeight="1">
      <c r="D364" s="174"/>
      <c r="E364" s="175"/>
      <c r="F364" s="174"/>
      <c r="G364" s="175"/>
      <c r="H364" s="174"/>
      <c r="I364" s="175"/>
      <c r="J364" s="174"/>
      <c r="K364" s="175"/>
      <c r="L364" s="175"/>
      <c r="M364" s="176"/>
    </row>
    <row r="365" ht="12.75" customHeight="1">
      <c r="D365" s="174"/>
      <c r="E365" s="175"/>
      <c r="F365" s="174"/>
      <c r="G365" s="175"/>
      <c r="H365" s="174"/>
      <c r="I365" s="175"/>
      <c r="J365" s="174"/>
      <c r="K365" s="175"/>
      <c r="L365" s="175"/>
      <c r="M365" s="176"/>
    </row>
    <row r="366" ht="12.75" customHeight="1">
      <c r="D366" s="174"/>
      <c r="E366" s="175"/>
      <c r="F366" s="174"/>
      <c r="G366" s="175"/>
      <c r="H366" s="174"/>
      <c r="I366" s="175"/>
      <c r="J366" s="174"/>
      <c r="K366" s="175"/>
      <c r="L366" s="175"/>
      <c r="M366" s="176"/>
    </row>
    <row r="367" ht="12.75" customHeight="1">
      <c r="D367" s="174"/>
      <c r="E367" s="175"/>
      <c r="F367" s="174"/>
      <c r="G367" s="175"/>
      <c r="H367" s="174"/>
      <c r="I367" s="175"/>
      <c r="J367" s="174"/>
      <c r="K367" s="175"/>
      <c r="L367" s="175"/>
      <c r="M367" s="176"/>
    </row>
    <row r="368" ht="12.75" customHeight="1">
      <c r="D368" s="174"/>
      <c r="E368" s="175"/>
      <c r="F368" s="174"/>
      <c r="G368" s="175"/>
      <c r="H368" s="174"/>
      <c r="I368" s="175"/>
      <c r="J368" s="174"/>
      <c r="K368" s="175"/>
      <c r="L368" s="175"/>
      <c r="M368" s="176"/>
    </row>
    <row r="369" ht="12.75" customHeight="1">
      <c r="D369" s="174"/>
      <c r="E369" s="175"/>
      <c r="F369" s="174"/>
      <c r="G369" s="175"/>
      <c r="H369" s="174"/>
      <c r="I369" s="175"/>
      <c r="J369" s="174"/>
      <c r="K369" s="175"/>
      <c r="L369" s="175"/>
      <c r="M369" s="176"/>
    </row>
    <row r="370" ht="12.75" customHeight="1">
      <c r="D370" s="174"/>
      <c r="E370" s="175"/>
      <c r="F370" s="174"/>
      <c r="G370" s="175"/>
      <c r="H370" s="174"/>
      <c r="I370" s="175"/>
      <c r="J370" s="174"/>
      <c r="K370" s="175"/>
      <c r="L370" s="175"/>
      <c r="M370" s="176"/>
    </row>
    <row r="371" ht="12.75" customHeight="1">
      <c r="D371" s="174"/>
      <c r="E371" s="175"/>
      <c r="F371" s="174"/>
      <c r="G371" s="175"/>
      <c r="H371" s="174"/>
      <c r="I371" s="175"/>
      <c r="J371" s="174"/>
      <c r="K371" s="175"/>
      <c r="L371" s="175"/>
      <c r="M371" s="176"/>
    </row>
    <row r="372" ht="12.75" customHeight="1">
      <c r="D372" s="174"/>
      <c r="E372" s="175"/>
      <c r="F372" s="174"/>
      <c r="G372" s="175"/>
      <c r="H372" s="174"/>
      <c r="I372" s="175"/>
      <c r="J372" s="174"/>
      <c r="K372" s="175"/>
      <c r="L372" s="175"/>
      <c r="M372" s="176"/>
    </row>
    <row r="373" ht="12.75" customHeight="1">
      <c r="D373" s="174"/>
      <c r="E373" s="175"/>
      <c r="F373" s="174"/>
      <c r="G373" s="175"/>
      <c r="H373" s="174"/>
      <c r="I373" s="175"/>
      <c r="J373" s="174"/>
      <c r="K373" s="175"/>
      <c r="L373" s="175"/>
      <c r="M373" s="176"/>
    </row>
    <row r="374" ht="12.75" customHeight="1">
      <c r="D374" s="174"/>
      <c r="E374" s="175"/>
      <c r="F374" s="174"/>
      <c r="G374" s="175"/>
      <c r="H374" s="174"/>
      <c r="I374" s="175"/>
      <c r="J374" s="174"/>
      <c r="K374" s="175"/>
      <c r="L374" s="175"/>
      <c r="M374" s="176"/>
    </row>
    <row r="375" ht="12.75" customHeight="1">
      <c r="D375" s="174"/>
      <c r="E375" s="175"/>
      <c r="F375" s="174"/>
      <c r="G375" s="175"/>
      <c r="H375" s="174"/>
      <c r="I375" s="175"/>
      <c r="J375" s="174"/>
      <c r="K375" s="175"/>
      <c r="L375" s="175"/>
      <c r="M375" s="176"/>
    </row>
    <row r="376" ht="12.75" customHeight="1">
      <c r="D376" s="174"/>
      <c r="E376" s="175"/>
      <c r="F376" s="174"/>
      <c r="G376" s="175"/>
      <c r="H376" s="174"/>
      <c r="I376" s="175"/>
      <c r="J376" s="174"/>
      <c r="K376" s="175"/>
      <c r="L376" s="175"/>
      <c r="M376" s="176"/>
    </row>
    <row r="377" ht="12.75" customHeight="1">
      <c r="D377" s="174"/>
      <c r="E377" s="175"/>
      <c r="F377" s="174"/>
      <c r="G377" s="175"/>
      <c r="H377" s="174"/>
      <c r="I377" s="175"/>
      <c r="J377" s="174"/>
      <c r="K377" s="175"/>
      <c r="L377" s="175"/>
      <c r="M377" s="176"/>
    </row>
    <row r="378" ht="12.75" customHeight="1">
      <c r="D378" s="174"/>
      <c r="E378" s="175"/>
      <c r="F378" s="174"/>
      <c r="G378" s="175"/>
      <c r="H378" s="174"/>
      <c r="I378" s="175"/>
      <c r="J378" s="174"/>
      <c r="K378" s="175"/>
      <c r="L378" s="175"/>
      <c r="M378" s="176"/>
    </row>
    <row r="379" ht="12.75" customHeight="1">
      <c r="D379" s="174"/>
      <c r="E379" s="175"/>
      <c r="F379" s="174"/>
      <c r="G379" s="175"/>
      <c r="H379" s="174"/>
      <c r="I379" s="175"/>
      <c r="J379" s="174"/>
      <c r="K379" s="175"/>
      <c r="L379" s="175"/>
      <c r="M379" s="176"/>
    </row>
    <row r="380" ht="12.75" customHeight="1">
      <c r="D380" s="174"/>
      <c r="E380" s="175"/>
      <c r="F380" s="174"/>
      <c r="G380" s="175"/>
      <c r="H380" s="174"/>
      <c r="I380" s="175"/>
      <c r="J380" s="174"/>
      <c r="K380" s="175"/>
      <c r="L380" s="175"/>
      <c r="M380" s="176"/>
    </row>
    <row r="381" ht="12.75" customHeight="1">
      <c r="D381" s="174"/>
      <c r="E381" s="175"/>
      <c r="F381" s="174"/>
      <c r="G381" s="175"/>
      <c r="H381" s="174"/>
      <c r="I381" s="175"/>
      <c r="J381" s="174"/>
      <c r="K381" s="175"/>
      <c r="L381" s="175"/>
      <c r="M381" s="176"/>
    </row>
    <row r="382" ht="12.75" customHeight="1">
      <c r="D382" s="174"/>
      <c r="E382" s="175"/>
      <c r="F382" s="174"/>
      <c r="G382" s="175"/>
      <c r="H382" s="174"/>
      <c r="I382" s="175"/>
      <c r="J382" s="174"/>
      <c r="K382" s="175"/>
      <c r="L382" s="175"/>
      <c r="M382" s="176"/>
    </row>
    <row r="383" ht="12.75" customHeight="1">
      <c r="D383" s="174"/>
      <c r="E383" s="175"/>
      <c r="F383" s="174"/>
      <c r="G383" s="175"/>
      <c r="H383" s="174"/>
      <c r="I383" s="175"/>
      <c r="J383" s="174"/>
      <c r="K383" s="175"/>
      <c r="L383" s="175"/>
      <c r="M383" s="176"/>
    </row>
    <row r="384" ht="12.75" customHeight="1">
      <c r="D384" s="174"/>
      <c r="E384" s="175"/>
      <c r="F384" s="174"/>
      <c r="G384" s="175"/>
      <c r="H384" s="174"/>
      <c r="I384" s="175"/>
      <c r="J384" s="174"/>
      <c r="K384" s="175"/>
      <c r="L384" s="175"/>
      <c r="M384" s="176"/>
    </row>
    <row r="385" ht="12.75" customHeight="1">
      <c r="D385" s="174"/>
      <c r="E385" s="175"/>
      <c r="F385" s="174"/>
      <c r="G385" s="175"/>
      <c r="H385" s="174"/>
      <c r="I385" s="175"/>
      <c r="J385" s="174"/>
      <c r="K385" s="175"/>
      <c r="L385" s="175"/>
      <c r="M385" s="176"/>
    </row>
    <row r="386" ht="12.75" customHeight="1">
      <c r="D386" s="174"/>
      <c r="E386" s="175"/>
      <c r="F386" s="174"/>
      <c r="G386" s="175"/>
      <c r="H386" s="174"/>
      <c r="I386" s="175"/>
      <c r="J386" s="174"/>
      <c r="K386" s="175"/>
      <c r="L386" s="175"/>
      <c r="M386" s="176"/>
    </row>
    <row r="387" ht="12.75" customHeight="1">
      <c r="D387" s="174"/>
      <c r="E387" s="175"/>
      <c r="F387" s="174"/>
      <c r="G387" s="175"/>
      <c r="H387" s="174"/>
      <c r="I387" s="175"/>
      <c r="J387" s="174"/>
      <c r="K387" s="175"/>
      <c r="L387" s="175"/>
      <c r="M387" s="176"/>
    </row>
    <row r="388" ht="12.75" customHeight="1">
      <c r="D388" s="174"/>
      <c r="E388" s="175"/>
      <c r="F388" s="174"/>
      <c r="G388" s="175"/>
      <c r="H388" s="174"/>
      <c r="I388" s="175"/>
      <c r="J388" s="174"/>
      <c r="K388" s="175"/>
      <c r="L388" s="175"/>
      <c r="M388" s="176"/>
    </row>
    <row r="389" ht="12.75" customHeight="1">
      <c r="D389" s="174"/>
      <c r="E389" s="175"/>
      <c r="F389" s="174"/>
      <c r="G389" s="175"/>
      <c r="H389" s="174"/>
      <c r="I389" s="175"/>
      <c r="J389" s="174"/>
      <c r="K389" s="175"/>
      <c r="L389" s="175"/>
      <c r="M389" s="176"/>
    </row>
    <row r="390" ht="12.75" customHeight="1">
      <c r="D390" s="174"/>
      <c r="E390" s="175"/>
      <c r="F390" s="174"/>
      <c r="G390" s="175"/>
      <c r="H390" s="174"/>
      <c r="I390" s="175"/>
      <c r="J390" s="174"/>
      <c r="K390" s="175"/>
      <c r="L390" s="175"/>
      <c r="M390" s="176"/>
    </row>
    <row r="391" ht="12.75" customHeight="1">
      <c r="D391" s="174"/>
      <c r="E391" s="175"/>
      <c r="F391" s="174"/>
      <c r="G391" s="175"/>
      <c r="H391" s="174"/>
      <c r="I391" s="175"/>
      <c r="J391" s="174"/>
      <c r="K391" s="175"/>
      <c r="L391" s="175"/>
      <c r="M391" s="176"/>
    </row>
    <row r="392" ht="12.75" customHeight="1">
      <c r="D392" s="174"/>
      <c r="E392" s="175"/>
      <c r="F392" s="174"/>
      <c r="G392" s="175"/>
      <c r="H392" s="174"/>
      <c r="I392" s="175"/>
      <c r="J392" s="174"/>
      <c r="K392" s="175"/>
      <c r="L392" s="175"/>
      <c r="M392" s="176"/>
    </row>
    <row r="393" ht="12.75" customHeight="1">
      <c r="D393" s="174"/>
      <c r="E393" s="175"/>
      <c r="F393" s="174"/>
      <c r="G393" s="175"/>
      <c r="H393" s="174"/>
      <c r="I393" s="175"/>
      <c r="J393" s="174"/>
      <c r="K393" s="175"/>
      <c r="L393" s="175"/>
      <c r="M393" s="176"/>
    </row>
    <row r="394" ht="12.75" customHeight="1">
      <c r="D394" s="174"/>
      <c r="E394" s="175"/>
      <c r="F394" s="174"/>
      <c r="G394" s="175"/>
      <c r="H394" s="174"/>
      <c r="I394" s="175"/>
      <c r="J394" s="174"/>
      <c r="K394" s="175"/>
      <c r="L394" s="175"/>
      <c r="M394" s="176"/>
    </row>
    <row r="395" ht="12.75" customHeight="1">
      <c r="D395" s="174"/>
      <c r="E395" s="175"/>
      <c r="F395" s="174"/>
      <c r="G395" s="175"/>
      <c r="H395" s="174"/>
      <c r="I395" s="175"/>
      <c r="J395" s="174"/>
      <c r="K395" s="175"/>
      <c r="L395" s="175"/>
      <c r="M395" s="176"/>
    </row>
    <row r="396" ht="12.75" customHeight="1">
      <c r="D396" s="174"/>
      <c r="E396" s="175"/>
      <c r="F396" s="174"/>
      <c r="G396" s="175"/>
      <c r="H396" s="174"/>
      <c r="I396" s="175"/>
      <c r="J396" s="174"/>
      <c r="K396" s="175"/>
      <c r="L396" s="175"/>
      <c r="M396" s="176"/>
    </row>
    <row r="397" ht="12.75" customHeight="1">
      <c r="D397" s="174"/>
      <c r="E397" s="175"/>
      <c r="F397" s="174"/>
      <c r="G397" s="175"/>
      <c r="H397" s="174"/>
      <c r="I397" s="175"/>
      <c r="J397" s="174"/>
      <c r="K397" s="175"/>
      <c r="L397" s="175"/>
      <c r="M397" s="176"/>
    </row>
    <row r="398" ht="12.75" customHeight="1">
      <c r="D398" s="174"/>
      <c r="E398" s="175"/>
      <c r="F398" s="174"/>
      <c r="G398" s="175"/>
      <c r="H398" s="174"/>
      <c r="I398" s="175"/>
      <c r="J398" s="174"/>
      <c r="K398" s="175"/>
      <c r="L398" s="175"/>
      <c r="M398" s="176"/>
    </row>
    <row r="399" ht="12.75" customHeight="1">
      <c r="D399" s="174"/>
      <c r="E399" s="175"/>
      <c r="F399" s="174"/>
      <c r="G399" s="175"/>
      <c r="H399" s="174"/>
      <c r="I399" s="175"/>
      <c r="J399" s="174"/>
      <c r="K399" s="175"/>
      <c r="L399" s="175"/>
      <c r="M399" s="176"/>
    </row>
    <row r="400" ht="12.75" customHeight="1">
      <c r="D400" s="174"/>
      <c r="E400" s="175"/>
      <c r="F400" s="174"/>
      <c r="G400" s="175"/>
      <c r="H400" s="174"/>
      <c r="I400" s="175"/>
      <c r="J400" s="174"/>
      <c r="K400" s="175"/>
      <c r="L400" s="175"/>
      <c r="M400" s="176"/>
    </row>
    <row r="401" ht="12.75" customHeight="1">
      <c r="D401" s="174"/>
      <c r="E401" s="175"/>
      <c r="F401" s="174"/>
      <c r="G401" s="175"/>
      <c r="H401" s="174"/>
      <c r="I401" s="175"/>
      <c r="J401" s="174"/>
      <c r="K401" s="175"/>
      <c r="L401" s="175"/>
      <c r="M401" s="176"/>
    </row>
    <row r="402" ht="12.75" customHeight="1">
      <c r="D402" s="174"/>
      <c r="E402" s="175"/>
      <c r="F402" s="174"/>
      <c r="G402" s="175"/>
      <c r="H402" s="174"/>
      <c r="I402" s="175"/>
      <c r="J402" s="174"/>
      <c r="K402" s="175"/>
      <c r="L402" s="175"/>
      <c r="M402" s="176"/>
    </row>
    <row r="403" ht="12.75" customHeight="1">
      <c r="D403" s="174"/>
      <c r="E403" s="175"/>
      <c r="F403" s="174"/>
      <c r="G403" s="175"/>
      <c r="H403" s="174"/>
      <c r="I403" s="175"/>
      <c r="J403" s="174"/>
      <c r="K403" s="175"/>
      <c r="L403" s="175"/>
      <c r="M403" s="176"/>
    </row>
    <row r="404" ht="12.75" customHeight="1">
      <c r="D404" s="174"/>
      <c r="E404" s="175"/>
      <c r="F404" s="174"/>
      <c r="G404" s="175"/>
      <c r="H404" s="174"/>
      <c r="I404" s="175"/>
      <c r="J404" s="174"/>
      <c r="K404" s="175"/>
      <c r="L404" s="175"/>
      <c r="M404" s="176"/>
    </row>
    <row r="405" ht="12.75" customHeight="1">
      <c r="D405" s="174"/>
      <c r="E405" s="175"/>
      <c r="F405" s="174"/>
      <c r="G405" s="175"/>
      <c r="H405" s="174"/>
      <c r="I405" s="175"/>
      <c r="J405" s="174"/>
      <c r="K405" s="175"/>
      <c r="L405" s="175"/>
      <c r="M405" s="176"/>
    </row>
    <row r="406" ht="12.75" customHeight="1">
      <c r="D406" s="174"/>
      <c r="E406" s="175"/>
      <c r="F406" s="174"/>
      <c r="G406" s="175"/>
      <c r="H406" s="174"/>
      <c r="I406" s="175"/>
      <c r="J406" s="174"/>
      <c r="K406" s="175"/>
      <c r="L406" s="175"/>
      <c r="M406" s="176"/>
    </row>
    <row r="407" ht="12.75" customHeight="1">
      <c r="D407" s="174"/>
      <c r="E407" s="175"/>
      <c r="F407" s="174"/>
      <c r="G407" s="175"/>
      <c r="H407" s="174"/>
      <c r="I407" s="175"/>
      <c r="J407" s="174"/>
      <c r="K407" s="175"/>
      <c r="L407" s="175"/>
      <c r="M407" s="176"/>
    </row>
    <row r="408" ht="12.75" customHeight="1">
      <c r="D408" s="174"/>
      <c r="E408" s="175"/>
      <c r="F408" s="174"/>
      <c r="G408" s="175"/>
      <c r="H408" s="174"/>
      <c r="I408" s="175"/>
      <c r="J408" s="174"/>
      <c r="K408" s="175"/>
      <c r="L408" s="175"/>
      <c r="M408" s="176"/>
    </row>
    <row r="409" ht="12.75" customHeight="1">
      <c r="D409" s="174"/>
      <c r="E409" s="175"/>
      <c r="F409" s="174"/>
      <c r="G409" s="175"/>
      <c r="H409" s="174"/>
      <c r="I409" s="175"/>
      <c r="J409" s="174"/>
      <c r="K409" s="175"/>
      <c r="L409" s="175"/>
      <c r="M409" s="176"/>
    </row>
    <row r="410" ht="12.75" customHeight="1">
      <c r="D410" s="174"/>
      <c r="E410" s="175"/>
      <c r="F410" s="174"/>
      <c r="G410" s="175"/>
      <c r="H410" s="174"/>
      <c r="I410" s="175"/>
      <c r="J410" s="174"/>
      <c r="K410" s="175"/>
      <c r="L410" s="175"/>
      <c r="M410" s="176"/>
    </row>
    <row r="411" ht="12.75" customHeight="1">
      <c r="D411" s="174"/>
      <c r="E411" s="175"/>
      <c r="F411" s="174"/>
      <c r="G411" s="175"/>
      <c r="H411" s="174"/>
      <c r="I411" s="175"/>
      <c r="J411" s="174"/>
      <c r="K411" s="175"/>
      <c r="L411" s="175"/>
      <c r="M411" s="176"/>
    </row>
    <row r="412" ht="12.75" customHeight="1">
      <c r="D412" s="174"/>
      <c r="E412" s="175"/>
      <c r="F412" s="174"/>
      <c r="G412" s="175"/>
      <c r="H412" s="174"/>
      <c r="I412" s="175"/>
      <c r="J412" s="174"/>
      <c r="K412" s="175"/>
      <c r="L412" s="175"/>
      <c r="M412" s="176"/>
    </row>
    <row r="413" ht="12.75" customHeight="1">
      <c r="D413" s="174"/>
      <c r="E413" s="175"/>
      <c r="F413" s="174"/>
      <c r="G413" s="175"/>
      <c r="H413" s="174"/>
      <c r="I413" s="175"/>
      <c r="J413" s="174"/>
      <c r="K413" s="175"/>
      <c r="L413" s="175"/>
      <c r="M413" s="176"/>
    </row>
    <row r="414" ht="12.75" customHeight="1">
      <c r="D414" s="174"/>
      <c r="E414" s="175"/>
      <c r="F414" s="174"/>
      <c r="G414" s="175"/>
      <c r="H414" s="174"/>
      <c r="I414" s="175"/>
      <c r="J414" s="174"/>
      <c r="K414" s="175"/>
      <c r="L414" s="175"/>
      <c r="M414" s="176"/>
    </row>
    <row r="415" ht="12.75" customHeight="1">
      <c r="D415" s="174"/>
      <c r="E415" s="175"/>
      <c r="F415" s="174"/>
      <c r="G415" s="175"/>
      <c r="H415" s="174"/>
      <c r="I415" s="175"/>
      <c r="J415" s="174"/>
      <c r="K415" s="175"/>
      <c r="L415" s="175"/>
      <c r="M415" s="176"/>
    </row>
    <row r="416" ht="12.75" customHeight="1">
      <c r="D416" s="174"/>
      <c r="E416" s="175"/>
      <c r="F416" s="174"/>
      <c r="G416" s="175"/>
      <c r="H416" s="174"/>
      <c r="I416" s="175"/>
      <c r="J416" s="174"/>
      <c r="K416" s="175"/>
      <c r="L416" s="175"/>
      <c r="M416" s="176"/>
    </row>
    <row r="417" ht="12.75" customHeight="1">
      <c r="D417" s="174"/>
      <c r="E417" s="175"/>
      <c r="F417" s="174"/>
      <c r="G417" s="175"/>
      <c r="H417" s="174"/>
      <c r="I417" s="175"/>
      <c r="J417" s="174"/>
      <c r="K417" s="175"/>
      <c r="L417" s="175"/>
      <c r="M417" s="176"/>
    </row>
    <row r="418" ht="12.75" customHeight="1">
      <c r="D418" s="174"/>
      <c r="E418" s="175"/>
      <c r="F418" s="174"/>
      <c r="G418" s="175"/>
      <c r="H418" s="174"/>
      <c r="I418" s="175"/>
      <c r="J418" s="174"/>
      <c r="K418" s="175"/>
      <c r="L418" s="175"/>
      <c r="M418" s="176"/>
    </row>
    <row r="419" ht="12.75" customHeight="1">
      <c r="D419" s="174"/>
      <c r="E419" s="175"/>
      <c r="F419" s="174"/>
      <c r="G419" s="175"/>
      <c r="H419" s="174"/>
      <c r="I419" s="175"/>
      <c r="J419" s="174"/>
      <c r="K419" s="175"/>
      <c r="L419" s="175"/>
      <c r="M419" s="176"/>
    </row>
    <row r="420" ht="12.75" customHeight="1">
      <c r="D420" s="174"/>
      <c r="E420" s="175"/>
      <c r="F420" s="174"/>
      <c r="G420" s="175"/>
      <c r="H420" s="174"/>
      <c r="I420" s="175"/>
      <c r="J420" s="174"/>
      <c r="K420" s="175"/>
      <c r="L420" s="175"/>
      <c r="M420" s="176"/>
    </row>
    <row r="421" ht="12.75" customHeight="1">
      <c r="D421" s="174"/>
      <c r="E421" s="175"/>
      <c r="F421" s="174"/>
      <c r="G421" s="175"/>
      <c r="H421" s="174"/>
      <c r="I421" s="175"/>
      <c r="J421" s="174"/>
      <c r="K421" s="175"/>
      <c r="L421" s="175"/>
      <c r="M421" s="176"/>
    </row>
    <row r="422" ht="12.75" customHeight="1">
      <c r="D422" s="174"/>
      <c r="E422" s="175"/>
      <c r="F422" s="174"/>
      <c r="G422" s="175"/>
      <c r="H422" s="174"/>
      <c r="I422" s="175"/>
      <c r="J422" s="174"/>
      <c r="K422" s="175"/>
      <c r="L422" s="175"/>
      <c r="M422" s="176"/>
    </row>
    <row r="423" ht="12.75" customHeight="1">
      <c r="D423" s="174"/>
      <c r="E423" s="175"/>
      <c r="F423" s="174"/>
      <c r="G423" s="175"/>
      <c r="H423" s="174"/>
      <c r="I423" s="175"/>
      <c r="J423" s="174"/>
      <c r="K423" s="175"/>
      <c r="L423" s="175"/>
      <c r="M423" s="176"/>
    </row>
    <row r="424" ht="12.75" customHeight="1">
      <c r="D424" s="174"/>
      <c r="E424" s="175"/>
      <c r="F424" s="174"/>
      <c r="G424" s="175"/>
      <c r="H424" s="174"/>
      <c r="I424" s="175"/>
      <c r="J424" s="174"/>
      <c r="K424" s="175"/>
      <c r="L424" s="175"/>
      <c r="M424" s="176"/>
    </row>
    <row r="425" ht="12.75" customHeight="1">
      <c r="D425" s="174"/>
      <c r="E425" s="175"/>
      <c r="F425" s="174"/>
      <c r="G425" s="175"/>
      <c r="H425" s="174"/>
      <c r="I425" s="175"/>
      <c r="J425" s="174"/>
      <c r="K425" s="175"/>
      <c r="L425" s="175"/>
      <c r="M425" s="176"/>
    </row>
    <row r="426" ht="12.75" customHeight="1">
      <c r="D426" s="174"/>
      <c r="E426" s="175"/>
      <c r="F426" s="174"/>
      <c r="G426" s="175"/>
      <c r="H426" s="174"/>
      <c r="I426" s="175"/>
      <c r="J426" s="174"/>
      <c r="K426" s="175"/>
      <c r="L426" s="175"/>
      <c r="M426" s="176"/>
    </row>
    <row r="427" ht="12.75" customHeight="1">
      <c r="D427" s="174"/>
      <c r="E427" s="175"/>
      <c r="F427" s="174"/>
      <c r="G427" s="175"/>
      <c r="H427" s="174"/>
      <c r="I427" s="175"/>
      <c r="J427" s="174"/>
      <c r="K427" s="175"/>
      <c r="L427" s="175"/>
      <c r="M427" s="176"/>
    </row>
    <row r="428" ht="12.75" customHeight="1">
      <c r="D428" s="174"/>
      <c r="E428" s="175"/>
      <c r="F428" s="174"/>
      <c r="G428" s="175"/>
      <c r="H428" s="174"/>
      <c r="I428" s="175"/>
      <c r="J428" s="174"/>
      <c r="K428" s="175"/>
      <c r="L428" s="175"/>
      <c r="M428" s="176"/>
    </row>
    <row r="429" ht="12.75" customHeight="1">
      <c r="D429" s="174"/>
      <c r="E429" s="175"/>
      <c r="F429" s="174"/>
      <c r="G429" s="175"/>
      <c r="H429" s="174"/>
      <c r="I429" s="175"/>
      <c r="J429" s="174"/>
      <c r="K429" s="175"/>
      <c r="L429" s="175"/>
      <c r="M429" s="176"/>
    </row>
    <row r="430" ht="12.75" customHeight="1">
      <c r="D430" s="174"/>
      <c r="E430" s="175"/>
      <c r="F430" s="174"/>
      <c r="G430" s="175"/>
      <c r="H430" s="174"/>
      <c r="I430" s="175"/>
      <c r="J430" s="174"/>
      <c r="K430" s="175"/>
      <c r="L430" s="175"/>
      <c r="M430" s="176"/>
    </row>
    <row r="431" ht="12.75" customHeight="1">
      <c r="D431" s="174"/>
      <c r="E431" s="175"/>
      <c r="F431" s="174"/>
      <c r="G431" s="175"/>
      <c r="H431" s="174"/>
      <c r="I431" s="175"/>
      <c r="J431" s="174"/>
      <c r="K431" s="175"/>
      <c r="L431" s="175"/>
      <c r="M431" s="176"/>
    </row>
    <row r="432" ht="12.75" customHeight="1">
      <c r="D432" s="174"/>
      <c r="E432" s="175"/>
      <c r="F432" s="174"/>
      <c r="G432" s="175"/>
      <c r="H432" s="174"/>
      <c r="I432" s="175"/>
      <c r="J432" s="174"/>
      <c r="K432" s="175"/>
      <c r="L432" s="175"/>
      <c r="M432" s="176"/>
    </row>
    <row r="433" ht="12.75" customHeight="1">
      <c r="D433" s="174"/>
      <c r="E433" s="175"/>
      <c r="F433" s="174"/>
      <c r="G433" s="175"/>
      <c r="H433" s="174"/>
      <c r="I433" s="175"/>
      <c r="J433" s="174"/>
      <c r="K433" s="175"/>
      <c r="L433" s="175"/>
      <c r="M433" s="176"/>
    </row>
    <row r="434" ht="12.75" customHeight="1">
      <c r="D434" s="174"/>
      <c r="E434" s="175"/>
      <c r="F434" s="174"/>
      <c r="G434" s="175"/>
      <c r="H434" s="174"/>
      <c r="I434" s="175"/>
      <c r="J434" s="174"/>
      <c r="K434" s="175"/>
      <c r="L434" s="175"/>
      <c r="M434" s="176"/>
    </row>
    <row r="435" ht="12.75" customHeight="1">
      <c r="D435" s="174"/>
      <c r="E435" s="175"/>
      <c r="F435" s="174"/>
      <c r="G435" s="175"/>
      <c r="H435" s="174"/>
      <c r="I435" s="175"/>
      <c r="J435" s="174"/>
      <c r="K435" s="175"/>
      <c r="L435" s="175"/>
      <c r="M435" s="176"/>
    </row>
    <row r="436" ht="12.75" customHeight="1">
      <c r="D436" s="174"/>
      <c r="E436" s="175"/>
      <c r="F436" s="174"/>
      <c r="G436" s="175"/>
      <c r="H436" s="174"/>
      <c r="I436" s="175"/>
      <c r="J436" s="174"/>
      <c r="K436" s="175"/>
      <c r="L436" s="175"/>
      <c r="M436" s="176"/>
    </row>
    <row r="437" ht="12.75" customHeight="1">
      <c r="D437" s="174"/>
      <c r="E437" s="175"/>
      <c r="F437" s="174"/>
      <c r="G437" s="175"/>
      <c r="H437" s="174"/>
      <c r="I437" s="175"/>
      <c r="J437" s="174"/>
      <c r="K437" s="175"/>
      <c r="L437" s="175"/>
      <c r="M437" s="176"/>
    </row>
    <row r="438" ht="12.75" customHeight="1">
      <c r="D438" s="174"/>
      <c r="E438" s="175"/>
      <c r="F438" s="174"/>
      <c r="G438" s="175"/>
      <c r="H438" s="174"/>
      <c r="I438" s="175"/>
      <c r="J438" s="174"/>
      <c r="K438" s="175"/>
      <c r="L438" s="175"/>
      <c r="M438" s="176"/>
    </row>
    <row r="439" ht="12.75" customHeight="1">
      <c r="D439" s="174"/>
      <c r="E439" s="175"/>
      <c r="F439" s="174"/>
      <c r="G439" s="175"/>
      <c r="H439" s="174"/>
      <c r="I439" s="175"/>
      <c r="J439" s="174"/>
      <c r="K439" s="175"/>
      <c r="L439" s="175"/>
      <c r="M439" s="176"/>
    </row>
    <row r="440" ht="12.75" customHeight="1">
      <c r="D440" s="174"/>
      <c r="E440" s="175"/>
      <c r="F440" s="174"/>
      <c r="G440" s="175"/>
      <c r="H440" s="174"/>
      <c r="I440" s="175"/>
      <c r="J440" s="174"/>
      <c r="K440" s="175"/>
      <c r="L440" s="175"/>
      <c r="M440" s="176"/>
    </row>
    <row r="441" ht="12.75" customHeight="1">
      <c r="D441" s="174"/>
      <c r="E441" s="175"/>
      <c r="F441" s="174"/>
      <c r="G441" s="175"/>
      <c r="H441" s="174"/>
      <c r="I441" s="175"/>
      <c r="J441" s="174"/>
      <c r="K441" s="175"/>
      <c r="L441" s="175"/>
      <c r="M441" s="176"/>
    </row>
    <row r="442" ht="12.75" customHeight="1">
      <c r="D442" s="174"/>
      <c r="E442" s="175"/>
      <c r="F442" s="174"/>
      <c r="G442" s="175"/>
      <c r="H442" s="174"/>
      <c r="I442" s="175"/>
      <c r="J442" s="174"/>
      <c r="K442" s="175"/>
      <c r="L442" s="175"/>
      <c r="M442" s="176"/>
    </row>
    <row r="443" ht="12.75" customHeight="1">
      <c r="D443" s="174"/>
      <c r="E443" s="175"/>
      <c r="F443" s="174"/>
      <c r="G443" s="175"/>
      <c r="H443" s="174"/>
      <c r="I443" s="175"/>
      <c r="J443" s="174"/>
      <c r="K443" s="175"/>
      <c r="L443" s="175"/>
      <c r="M443" s="176"/>
    </row>
    <row r="444" ht="12.75" customHeight="1">
      <c r="D444" s="174"/>
      <c r="E444" s="175"/>
      <c r="F444" s="174"/>
      <c r="G444" s="175"/>
      <c r="H444" s="174"/>
      <c r="I444" s="175"/>
      <c r="J444" s="174"/>
      <c r="K444" s="175"/>
      <c r="L444" s="175"/>
      <c r="M444" s="176"/>
    </row>
    <row r="445" ht="12.75" customHeight="1">
      <c r="D445" s="174"/>
      <c r="E445" s="175"/>
      <c r="F445" s="174"/>
      <c r="G445" s="175"/>
      <c r="H445" s="174"/>
      <c r="I445" s="175"/>
      <c r="J445" s="174"/>
      <c r="K445" s="175"/>
      <c r="L445" s="175"/>
      <c r="M445" s="176"/>
    </row>
    <row r="446" ht="12.75" customHeight="1">
      <c r="D446" s="174"/>
      <c r="E446" s="175"/>
      <c r="F446" s="174"/>
      <c r="G446" s="175"/>
      <c r="H446" s="174"/>
      <c r="I446" s="175"/>
      <c r="J446" s="174"/>
      <c r="K446" s="175"/>
      <c r="L446" s="175"/>
      <c r="M446" s="176"/>
    </row>
    <row r="447" ht="12.75" customHeight="1">
      <c r="D447" s="174"/>
      <c r="E447" s="175"/>
      <c r="F447" s="174"/>
      <c r="G447" s="175"/>
      <c r="H447" s="174"/>
      <c r="I447" s="175"/>
      <c r="J447" s="174"/>
      <c r="K447" s="175"/>
      <c r="L447" s="175"/>
      <c r="M447" s="176"/>
    </row>
    <row r="448" ht="12.75" customHeight="1">
      <c r="D448" s="174"/>
      <c r="E448" s="175"/>
      <c r="F448" s="174"/>
      <c r="G448" s="175"/>
      <c r="H448" s="174"/>
      <c r="I448" s="175"/>
      <c r="J448" s="174"/>
      <c r="K448" s="175"/>
      <c r="L448" s="175"/>
      <c r="M448" s="176"/>
    </row>
    <row r="449" ht="12.75" customHeight="1">
      <c r="D449" s="174"/>
      <c r="E449" s="175"/>
      <c r="F449" s="174"/>
      <c r="G449" s="175"/>
      <c r="H449" s="174"/>
      <c r="I449" s="175"/>
      <c r="J449" s="174"/>
      <c r="K449" s="175"/>
      <c r="L449" s="175"/>
      <c r="M449" s="176"/>
    </row>
    <row r="450" ht="12.75" customHeight="1">
      <c r="D450" s="174"/>
      <c r="E450" s="175"/>
      <c r="F450" s="174"/>
      <c r="G450" s="175"/>
      <c r="H450" s="174"/>
      <c r="I450" s="175"/>
      <c r="J450" s="174"/>
      <c r="K450" s="175"/>
      <c r="L450" s="175"/>
      <c r="M450" s="176"/>
    </row>
    <row r="451" ht="12.75" customHeight="1">
      <c r="D451" s="174"/>
      <c r="E451" s="175"/>
      <c r="F451" s="174"/>
      <c r="G451" s="175"/>
      <c r="H451" s="174"/>
      <c r="I451" s="175"/>
      <c r="J451" s="174"/>
      <c r="K451" s="175"/>
      <c r="L451" s="175"/>
      <c r="M451" s="176"/>
    </row>
    <row r="452" ht="12.75" customHeight="1">
      <c r="D452" s="174"/>
      <c r="E452" s="175"/>
      <c r="F452" s="174"/>
      <c r="G452" s="175"/>
      <c r="H452" s="174"/>
      <c r="I452" s="175"/>
      <c r="J452" s="174"/>
      <c r="K452" s="175"/>
      <c r="L452" s="175"/>
      <c r="M452" s="176"/>
    </row>
    <row r="453" ht="12.75" customHeight="1">
      <c r="D453" s="174"/>
      <c r="E453" s="175"/>
      <c r="F453" s="174"/>
      <c r="G453" s="175"/>
      <c r="H453" s="174"/>
      <c r="I453" s="175"/>
      <c r="J453" s="174"/>
      <c r="K453" s="175"/>
      <c r="L453" s="175"/>
      <c r="M453" s="176"/>
    </row>
    <row r="454" ht="12.75" customHeight="1">
      <c r="D454" s="174"/>
      <c r="E454" s="175"/>
      <c r="F454" s="174"/>
      <c r="G454" s="175"/>
      <c r="H454" s="174"/>
      <c r="I454" s="175"/>
      <c r="J454" s="174"/>
      <c r="K454" s="175"/>
      <c r="L454" s="175"/>
      <c r="M454" s="176"/>
    </row>
    <row r="455" ht="12.75" customHeight="1">
      <c r="D455" s="174"/>
      <c r="E455" s="175"/>
      <c r="F455" s="174"/>
      <c r="G455" s="175"/>
      <c r="H455" s="174"/>
      <c r="I455" s="175"/>
      <c r="J455" s="174"/>
      <c r="K455" s="175"/>
      <c r="L455" s="175"/>
      <c r="M455" s="176"/>
    </row>
    <row r="456" ht="12.75" customHeight="1">
      <c r="D456" s="174"/>
      <c r="E456" s="175"/>
      <c r="F456" s="174"/>
      <c r="G456" s="175"/>
      <c r="H456" s="174"/>
      <c r="I456" s="175"/>
      <c r="J456" s="174"/>
      <c r="K456" s="175"/>
      <c r="L456" s="175"/>
      <c r="M456" s="176"/>
    </row>
    <row r="457" ht="12.75" customHeight="1">
      <c r="D457" s="174"/>
      <c r="E457" s="175"/>
      <c r="F457" s="174"/>
      <c r="G457" s="175"/>
      <c r="H457" s="174"/>
      <c r="I457" s="175"/>
      <c r="J457" s="174"/>
      <c r="K457" s="175"/>
      <c r="L457" s="175"/>
      <c r="M457" s="176"/>
    </row>
    <row r="458" ht="12.75" customHeight="1">
      <c r="D458" s="174"/>
      <c r="E458" s="175"/>
      <c r="F458" s="174"/>
      <c r="G458" s="175"/>
      <c r="H458" s="174"/>
      <c r="I458" s="175"/>
      <c r="J458" s="174"/>
      <c r="K458" s="175"/>
      <c r="L458" s="175"/>
      <c r="M458" s="176"/>
    </row>
    <row r="459" ht="12.75" customHeight="1">
      <c r="D459" s="174"/>
      <c r="E459" s="175"/>
      <c r="F459" s="174"/>
      <c r="G459" s="175"/>
      <c r="H459" s="174"/>
      <c r="I459" s="175"/>
      <c r="J459" s="174"/>
      <c r="K459" s="175"/>
      <c r="L459" s="175"/>
      <c r="M459" s="176"/>
    </row>
    <row r="460" ht="12.75" customHeight="1">
      <c r="D460" s="174"/>
      <c r="E460" s="175"/>
      <c r="F460" s="174"/>
      <c r="G460" s="175"/>
      <c r="H460" s="174"/>
      <c r="I460" s="175"/>
      <c r="J460" s="174"/>
      <c r="K460" s="175"/>
      <c r="L460" s="175"/>
      <c r="M460" s="176"/>
    </row>
    <row r="461" ht="12.75" customHeight="1">
      <c r="D461" s="174"/>
      <c r="E461" s="175"/>
      <c r="F461" s="174"/>
      <c r="G461" s="175"/>
      <c r="H461" s="174"/>
      <c r="I461" s="175"/>
      <c r="J461" s="174"/>
      <c r="K461" s="175"/>
      <c r="L461" s="175"/>
      <c r="M461" s="176"/>
    </row>
    <row r="462" ht="12.75" customHeight="1">
      <c r="D462" s="174"/>
      <c r="E462" s="175"/>
      <c r="F462" s="174"/>
      <c r="G462" s="175"/>
      <c r="H462" s="174"/>
      <c r="I462" s="175"/>
      <c r="J462" s="174"/>
      <c r="K462" s="175"/>
      <c r="L462" s="175"/>
      <c r="M462" s="176"/>
    </row>
    <row r="463" ht="12.75" customHeight="1">
      <c r="D463" s="174"/>
      <c r="E463" s="175"/>
      <c r="F463" s="174"/>
      <c r="G463" s="175"/>
      <c r="H463" s="174"/>
      <c r="I463" s="175"/>
      <c r="J463" s="174"/>
      <c r="K463" s="175"/>
      <c r="L463" s="175"/>
      <c r="M463" s="176"/>
    </row>
    <row r="464" ht="12.75" customHeight="1">
      <c r="D464" s="174"/>
      <c r="E464" s="175"/>
      <c r="F464" s="174"/>
      <c r="G464" s="175"/>
      <c r="H464" s="174"/>
      <c r="I464" s="175"/>
      <c r="J464" s="174"/>
      <c r="K464" s="175"/>
      <c r="L464" s="175"/>
      <c r="M464" s="176"/>
    </row>
    <row r="465" ht="12.75" customHeight="1">
      <c r="D465" s="174"/>
      <c r="E465" s="175"/>
      <c r="F465" s="174"/>
      <c r="G465" s="175"/>
      <c r="H465" s="174"/>
      <c r="I465" s="175"/>
      <c r="J465" s="174"/>
      <c r="K465" s="175"/>
      <c r="L465" s="175"/>
      <c r="M465" s="176"/>
    </row>
    <row r="466" ht="12.75" customHeight="1">
      <c r="D466" s="174"/>
      <c r="E466" s="175"/>
      <c r="F466" s="174"/>
      <c r="G466" s="175"/>
      <c r="H466" s="174"/>
      <c r="I466" s="175"/>
      <c r="J466" s="174"/>
      <c r="K466" s="175"/>
      <c r="L466" s="175"/>
      <c r="M466" s="176"/>
    </row>
    <row r="467" ht="12.75" customHeight="1">
      <c r="D467" s="174"/>
      <c r="E467" s="175"/>
      <c r="F467" s="174"/>
      <c r="G467" s="175"/>
      <c r="H467" s="174"/>
      <c r="I467" s="175"/>
      <c r="J467" s="174"/>
      <c r="K467" s="175"/>
      <c r="L467" s="175"/>
      <c r="M467" s="176"/>
    </row>
    <row r="468" ht="12.75" customHeight="1">
      <c r="D468" s="174"/>
      <c r="E468" s="175"/>
      <c r="F468" s="174"/>
      <c r="G468" s="175"/>
      <c r="H468" s="174"/>
      <c r="I468" s="175"/>
      <c r="J468" s="174"/>
      <c r="K468" s="175"/>
      <c r="L468" s="175"/>
      <c r="M468" s="176"/>
    </row>
    <row r="469" ht="12.75" customHeight="1">
      <c r="D469" s="174"/>
      <c r="E469" s="175"/>
      <c r="F469" s="174"/>
      <c r="G469" s="175"/>
      <c r="H469" s="174"/>
      <c r="I469" s="175"/>
      <c r="J469" s="174"/>
      <c r="K469" s="175"/>
      <c r="L469" s="175"/>
      <c r="M469" s="176"/>
    </row>
    <row r="470" ht="12.75" customHeight="1">
      <c r="D470" s="174"/>
      <c r="E470" s="175"/>
      <c r="F470" s="174"/>
      <c r="G470" s="175"/>
      <c r="H470" s="174"/>
      <c r="I470" s="175"/>
      <c r="J470" s="174"/>
      <c r="K470" s="175"/>
      <c r="L470" s="175"/>
      <c r="M470" s="176"/>
    </row>
    <row r="471" ht="12.75" customHeight="1">
      <c r="D471" s="174"/>
      <c r="E471" s="175"/>
      <c r="F471" s="174"/>
      <c r="G471" s="175"/>
      <c r="H471" s="174"/>
      <c r="I471" s="175"/>
      <c r="J471" s="174"/>
      <c r="K471" s="175"/>
      <c r="L471" s="175"/>
      <c r="M471" s="176"/>
    </row>
    <row r="472" ht="12.75" customHeight="1">
      <c r="D472" s="174"/>
      <c r="E472" s="175"/>
      <c r="F472" s="174"/>
      <c r="G472" s="175"/>
      <c r="H472" s="174"/>
      <c r="I472" s="175"/>
      <c r="J472" s="174"/>
      <c r="K472" s="175"/>
      <c r="L472" s="175"/>
      <c r="M472" s="176"/>
    </row>
    <row r="473" ht="12.75" customHeight="1">
      <c r="D473" s="174"/>
      <c r="E473" s="175"/>
      <c r="F473" s="174"/>
      <c r="G473" s="175"/>
      <c r="H473" s="174"/>
      <c r="I473" s="175"/>
      <c r="J473" s="174"/>
      <c r="K473" s="175"/>
      <c r="L473" s="175"/>
      <c r="M473" s="176"/>
    </row>
    <row r="474" ht="12.75" customHeight="1">
      <c r="D474" s="174"/>
      <c r="E474" s="175"/>
      <c r="F474" s="174"/>
      <c r="G474" s="175"/>
      <c r="H474" s="174"/>
      <c r="I474" s="175"/>
      <c r="J474" s="174"/>
      <c r="K474" s="175"/>
      <c r="L474" s="175"/>
      <c r="M474" s="176"/>
    </row>
    <row r="475" ht="12.75" customHeight="1">
      <c r="D475" s="174"/>
      <c r="E475" s="175"/>
      <c r="F475" s="174"/>
      <c r="G475" s="175"/>
      <c r="H475" s="174"/>
      <c r="I475" s="175"/>
      <c r="J475" s="174"/>
      <c r="K475" s="175"/>
      <c r="L475" s="175"/>
      <c r="M475" s="176"/>
    </row>
    <row r="476" ht="12.75" customHeight="1">
      <c r="D476" s="174"/>
      <c r="E476" s="175"/>
      <c r="F476" s="174"/>
      <c r="G476" s="175"/>
      <c r="H476" s="174"/>
      <c r="I476" s="175"/>
      <c r="J476" s="174"/>
      <c r="K476" s="175"/>
      <c r="L476" s="175"/>
      <c r="M476" s="176"/>
    </row>
    <row r="477" ht="12.75" customHeight="1">
      <c r="D477" s="174"/>
      <c r="E477" s="175"/>
      <c r="F477" s="174"/>
      <c r="G477" s="175"/>
      <c r="H477" s="174"/>
      <c r="I477" s="175"/>
      <c r="J477" s="174"/>
      <c r="K477" s="175"/>
      <c r="L477" s="175"/>
      <c r="M477" s="176"/>
    </row>
    <row r="478" ht="12.75" customHeight="1">
      <c r="D478" s="174"/>
      <c r="E478" s="175"/>
      <c r="F478" s="174"/>
      <c r="G478" s="175"/>
      <c r="H478" s="174"/>
      <c r="I478" s="175"/>
      <c r="J478" s="174"/>
      <c r="K478" s="175"/>
      <c r="L478" s="175"/>
      <c r="M478" s="176"/>
    </row>
    <row r="479" ht="12.75" customHeight="1">
      <c r="D479" s="174"/>
      <c r="E479" s="175"/>
      <c r="F479" s="174"/>
      <c r="G479" s="175"/>
      <c r="H479" s="174"/>
      <c r="I479" s="175"/>
      <c r="J479" s="174"/>
      <c r="K479" s="175"/>
      <c r="L479" s="175"/>
      <c r="M479" s="176"/>
    </row>
    <row r="480" ht="12.75" customHeight="1">
      <c r="D480" s="174"/>
      <c r="E480" s="175"/>
      <c r="F480" s="174"/>
      <c r="G480" s="175"/>
      <c r="H480" s="174"/>
      <c r="I480" s="175"/>
      <c r="J480" s="174"/>
      <c r="K480" s="175"/>
      <c r="L480" s="175"/>
      <c r="M480" s="176"/>
    </row>
    <row r="481" ht="12.75" customHeight="1">
      <c r="D481" s="174"/>
      <c r="E481" s="175"/>
      <c r="F481" s="174"/>
      <c r="G481" s="175"/>
      <c r="H481" s="174"/>
      <c r="I481" s="175"/>
      <c r="J481" s="174"/>
      <c r="K481" s="175"/>
      <c r="L481" s="175"/>
      <c r="M481" s="176"/>
    </row>
    <row r="482" ht="12.75" customHeight="1">
      <c r="D482" s="174"/>
      <c r="E482" s="175"/>
      <c r="F482" s="174"/>
      <c r="G482" s="175"/>
      <c r="H482" s="174"/>
      <c r="I482" s="175"/>
      <c r="J482" s="174"/>
      <c r="K482" s="175"/>
      <c r="L482" s="175"/>
      <c r="M482" s="176"/>
    </row>
    <row r="483" ht="12.75" customHeight="1">
      <c r="D483" s="174"/>
      <c r="E483" s="175"/>
      <c r="F483" s="174"/>
      <c r="G483" s="175"/>
      <c r="H483" s="174"/>
      <c r="I483" s="175"/>
      <c r="J483" s="174"/>
      <c r="K483" s="175"/>
      <c r="L483" s="175"/>
      <c r="M483" s="176"/>
    </row>
    <row r="484" ht="12.75" customHeight="1">
      <c r="D484" s="174"/>
      <c r="E484" s="175"/>
      <c r="F484" s="174"/>
      <c r="G484" s="175"/>
      <c r="H484" s="174"/>
      <c r="I484" s="175"/>
      <c r="J484" s="174"/>
      <c r="K484" s="175"/>
      <c r="L484" s="175"/>
      <c r="M484" s="176"/>
    </row>
    <row r="485" ht="12.75" customHeight="1">
      <c r="D485" s="174"/>
      <c r="E485" s="175"/>
      <c r="F485" s="174"/>
      <c r="G485" s="175"/>
      <c r="H485" s="174"/>
      <c r="I485" s="175"/>
      <c r="J485" s="174"/>
      <c r="K485" s="175"/>
      <c r="L485" s="175"/>
      <c r="M485" s="176"/>
    </row>
    <row r="486" ht="12.75" customHeight="1">
      <c r="D486" s="174"/>
      <c r="E486" s="175"/>
      <c r="F486" s="174"/>
      <c r="G486" s="175"/>
      <c r="H486" s="174"/>
      <c r="I486" s="175"/>
      <c r="J486" s="174"/>
      <c r="K486" s="175"/>
      <c r="L486" s="175"/>
      <c r="M486" s="176"/>
    </row>
    <row r="487" ht="12.75" customHeight="1">
      <c r="D487" s="174"/>
      <c r="E487" s="175"/>
      <c r="F487" s="174"/>
      <c r="G487" s="175"/>
      <c r="H487" s="174"/>
      <c r="I487" s="175"/>
      <c r="J487" s="174"/>
      <c r="K487" s="175"/>
      <c r="L487" s="175"/>
      <c r="M487" s="176"/>
    </row>
    <row r="488" ht="12.75" customHeight="1">
      <c r="D488" s="174"/>
      <c r="E488" s="175"/>
      <c r="F488" s="174"/>
      <c r="G488" s="175"/>
      <c r="H488" s="174"/>
      <c r="I488" s="175"/>
      <c r="J488" s="174"/>
      <c r="K488" s="175"/>
      <c r="L488" s="175"/>
      <c r="M488" s="176"/>
    </row>
    <row r="489" ht="12.75" customHeight="1">
      <c r="D489" s="174"/>
      <c r="E489" s="175"/>
      <c r="F489" s="174"/>
      <c r="G489" s="175"/>
      <c r="H489" s="174"/>
      <c r="I489" s="175"/>
      <c r="J489" s="174"/>
      <c r="K489" s="175"/>
      <c r="L489" s="175"/>
      <c r="M489" s="176"/>
    </row>
    <row r="490" ht="12.75" customHeight="1">
      <c r="D490" s="174"/>
      <c r="E490" s="175"/>
      <c r="F490" s="174"/>
      <c r="G490" s="175"/>
      <c r="H490" s="174"/>
      <c r="I490" s="175"/>
      <c r="J490" s="174"/>
      <c r="K490" s="175"/>
      <c r="L490" s="175"/>
      <c r="M490" s="176"/>
    </row>
    <row r="491" ht="12.75" customHeight="1">
      <c r="D491" s="174"/>
      <c r="E491" s="175"/>
      <c r="F491" s="174"/>
      <c r="G491" s="175"/>
      <c r="H491" s="174"/>
      <c r="I491" s="175"/>
      <c r="J491" s="174"/>
      <c r="K491" s="175"/>
      <c r="L491" s="175"/>
      <c r="M491" s="176"/>
    </row>
    <row r="492" ht="12.75" customHeight="1">
      <c r="D492" s="174"/>
      <c r="E492" s="175"/>
      <c r="F492" s="174"/>
      <c r="G492" s="175"/>
      <c r="H492" s="174"/>
      <c r="I492" s="175"/>
      <c r="J492" s="174"/>
      <c r="K492" s="175"/>
      <c r="L492" s="175"/>
      <c r="M492" s="176"/>
    </row>
    <row r="493" ht="12.75" customHeight="1">
      <c r="D493" s="174"/>
      <c r="E493" s="175"/>
      <c r="F493" s="174"/>
      <c r="G493" s="175"/>
      <c r="H493" s="174"/>
      <c r="I493" s="175"/>
      <c r="J493" s="174"/>
      <c r="K493" s="175"/>
      <c r="L493" s="175"/>
      <c r="M493" s="176"/>
    </row>
    <row r="494" ht="12.75" customHeight="1">
      <c r="D494" s="174"/>
      <c r="E494" s="175"/>
      <c r="F494" s="174"/>
      <c r="G494" s="175"/>
      <c r="H494" s="174"/>
      <c r="I494" s="175"/>
      <c r="J494" s="174"/>
      <c r="K494" s="175"/>
      <c r="L494" s="175"/>
      <c r="M494" s="176"/>
    </row>
    <row r="495" ht="12.75" customHeight="1">
      <c r="D495" s="174"/>
      <c r="E495" s="175"/>
      <c r="F495" s="174"/>
      <c r="G495" s="175"/>
      <c r="H495" s="174"/>
      <c r="I495" s="175"/>
      <c r="J495" s="174"/>
      <c r="K495" s="175"/>
      <c r="L495" s="175"/>
      <c r="M495" s="176"/>
    </row>
    <row r="496" ht="12.75" customHeight="1">
      <c r="D496" s="174"/>
      <c r="E496" s="175"/>
      <c r="F496" s="174"/>
      <c r="G496" s="175"/>
      <c r="H496" s="174"/>
      <c r="I496" s="175"/>
      <c r="J496" s="174"/>
      <c r="K496" s="175"/>
      <c r="L496" s="175"/>
      <c r="M496" s="176"/>
    </row>
    <row r="497" ht="12.75" customHeight="1">
      <c r="D497" s="174"/>
      <c r="E497" s="175"/>
      <c r="F497" s="174"/>
      <c r="G497" s="175"/>
      <c r="H497" s="174"/>
      <c r="I497" s="175"/>
      <c r="J497" s="174"/>
      <c r="K497" s="175"/>
      <c r="L497" s="175"/>
      <c r="M497" s="176"/>
    </row>
    <row r="498" ht="12.75" customHeight="1">
      <c r="D498" s="174"/>
      <c r="E498" s="175"/>
      <c r="F498" s="174"/>
      <c r="G498" s="175"/>
      <c r="H498" s="174"/>
      <c r="I498" s="175"/>
      <c r="J498" s="174"/>
      <c r="K498" s="175"/>
      <c r="L498" s="175"/>
      <c r="M498" s="176"/>
    </row>
    <row r="499" ht="12.75" customHeight="1">
      <c r="D499" s="174"/>
      <c r="E499" s="175"/>
      <c r="F499" s="174"/>
      <c r="G499" s="175"/>
      <c r="H499" s="174"/>
      <c r="I499" s="175"/>
      <c r="J499" s="174"/>
      <c r="K499" s="175"/>
      <c r="L499" s="175"/>
      <c r="M499" s="176"/>
    </row>
    <row r="500" ht="12.75" customHeight="1">
      <c r="D500" s="174"/>
      <c r="E500" s="175"/>
      <c r="F500" s="174"/>
      <c r="G500" s="175"/>
      <c r="H500" s="174"/>
      <c r="I500" s="175"/>
      <c r="J500" s="174"/>
      <c r="K500" s="175"/>
      <c r="L500" s="175"/>
      <c r="M500" s="176"/>
    </row>
    <row r="501" ht="12.75" customHeight="1">
      <c r="D501" s="174"/>
      <c r="E501" s="175"/>
      <c r="F501" s="174"/>
      <c r="G501" s="175"/>
      <c r="H501" s="174"/>
      <c r="I501" s="175"/>
      <c r="J501" s="174"/>
      <c r="K501" s="175"/>
      <c r="L501" s="175"/>
      <c r="M501" s="176"/>
    </row>
    <row r="502" ht="12.75" customHeight="1">
      <c r="D502" s="174"/>
      <c r="E502" s="175"/>
      <c r="F502" s="174"/>
      <c r="G502" s="175"/>
      <c r="H502" s="174"/>
      <c r="I502" s="175"/>
      <c r="J502" s="174"/>
      <c r="K502" s="175"/>
      <c r="L502" s="175"/>
      <c r="M502" s="176"/>
    </row>
    <row r="503" ht="12.75" customHeight="1">
      <c r="D503" s="174"/>
      <c r="E503" s="175"/>
      <c r="F503" s="174"/>
      <c r="G503" s="175"/>
      <c r="H503" s="174"/>
      <c r="I503" s="175"/>
      <c r="J503" s="174"/>
      <c r="K503" s="175"/>
      <c r="L503" s="175"/>
      <c r="M503" s="176"/>
    </row>
    <row r="504" ht="12.75" customHeight="1">
      <c r="D504" s="174"/>
      <c r="E504" s="175"/>
      <c r="F504" s="174"/>
      <c r="G504" s="175"/>
      <c r="H504" s="174"/>
      <c r="I504" s="175"/>
      <c r="J504" s="174"/>
      <c r="K504" s="175"/>
      <c r="L504" s="175"/>
      <c r="M504" s="176"/>
    </row>
    <row r="505" ht="12.75" customHeight="1">
      <c r="D505" s="174"/>
      <c r="E505" s="175"/>
      <c r="F505" s="174"/>
      <c r="G505" s="175"/>
      <c r="H505" s="174"/>
      <c r="I505" s="175"/>
      <c r="J505" s="174"/>
      <c r="K505" s="175"/>
      <c r="L505" s="175"/>
      <c r="M505" s="176"/>
    </row>
    <row r="506" ht="12.75" customHeight="1">
      <c r="D506" s="174"/>
      <c r="E506" s="175"/>
      <c r="F506" s="174"/>
      <c r="G506" s="175"/>
      <c r="H506" s="174"/>
      <c r="I506" s="175"/>
      <c r="J506" s="174"/>
      <c r="K506" s="175"/>
      <c r="L506" s="175"/>
      <c r="M506" s="176"/>
    </row>
    <row r="507" ht="12.75" customHeight="1">
      <c r="D507" s="174"/>
      <c r="E507" s="175"/>
      <c r="F507" s="174"/>
      <c r="G507" s="175"/>
      <c r="H507" s="174"/>
      <c r="I507" s="175"/>
      <c r="J507" s="174"/>
      <c r="K507" s="175"/>
      <c r="L507" s="175"/>
      <c r="M507" s="176"/>
    </row>
    <row r="508" ht="12.75" customHeight="1">
      <c r="D508" s="174"/>
      <c r="E508" s="175"/>
      <c r="F508" s="174"/>
      <c r="G508" s="175"/>
      <c r="H508" s="174"/>
      <c r="I508" s="175"/>
      <c r="J508" s="174"/>
      <c r="K508" s="175"/>
      <c r="L508" s="175"/>
      <c r="M508" s="176"/>
    </row>
    <row r="509" ht="12.75" customHeight="1">
      <c r="D509" s="174"/>
      <c r="E509" s="175"/>
      <c r="F509" s="174"/>
      <c r="G509" s="175"/>
      <c r="H509" s="174"/>
      <c r="I509" s="175"/>
      <c r="J509" s="174"/>
      <c r="K509" s="175"/>
      <c r="L509" s="175"/>
      <c r="M509" s="176"/>
    </row>
    <row r="510" ht="12.75" customHeight="1">
      <c r="D510" s="174"/>
      <c r="E510" s="175"/>
      <c r="F510" s="174"/>
      <c r="G510" s="175"/>
      <c r="H510" s="174"/>
      <c r="I510" s="175"/>
      <c r="J510" s="174"/>
      <c r="K510" s="175"/>
      <c r="L510" s="175"/>
      <c r="M510" s="176"/>
    </row>
    <row r="511" ht="12.75" customHeight="1">
      <c r="D511" s="174"/>
      <c r="E511" s="175"/>
      <c r="F511" s="174"/>
      <c r="G511" s="175"/>
      <c r="H511" s="174"/>
      <c r="I511" s="175"/>
      <c r="J511" s="174"/>
      <c r="K511" s="175"/>
      <c r="L511" s="175"/>
      <c r="M511" s="176"/>
    </row>
    <row r="512" ht="12.75" customHeight="1">
      <c r="D512" s="174"/>
      <c r="E512" s="175"/>
      <c r="F512" s="174"/>
      <c r="G512" s="175"/>
      <c r="H512" s="174"/>
      <c r="I512" s="175"/>
      <c r="J512" s="174"/>
      <c r="K512" s="175"/>
      <c r="L512" s="175"/>
      <c r="M512" s="176"/>
    </row>
    <row r="513" ht="12.75" customHeight="1">
      <c r="D513" s="174"/>
      <c r="E513" s="175"/>
      <c r="F513" s="174"/>
      <c r="G513" s="175"/>
      <c r="H513" s="174"/>
      <c r="I513" s="175"/>
      <c r="J513" s="174"/>
      <c r="K513" s="175"/>
      <c r="L513" s="175"/>
      <c r="M513" s="176"/>
    </row>
    <row r="514" ht="12.75" customHeight="1">
      <c r="D514" s="174"/>
      <c r="E514" s="175"/>
      <c r="F514" s="174"/>
      <c r="G514" s="175"/>
      <c r="H514" s="174"/>
      <c r="I514" s="175"/>
      <c r="J514" s="174"/>
      <c r="K514" s="175"/>
      <c r="L514" s="175"/>
      <c r="M514" s="176"/>
    </row>
    <row r="515" ht="12.75" customHeight="1">
      <c r="D515" s="174"/>
      <c r="E515" s="175"/>
      <c r="F515" s="174"/>
      <c r="G515" s="175"/>
      <c r="H515" s="174"/>
      <c r="I515" s="175"/>
      <c r="J515" s="174"/>
      <c r="K515" s="175"/>
      <c r="L515" s="175"/>
      <c r="M515" s="176"/>
    </row>
    <row r="516" ht="12.75" customHeight="1">
      <c r="D516" s="174"/>
      <c r="E516" s="175"/>
      <c r="F516" s="174"/>
      <c r="G516" s="175"/>
      <c r="H516" s="174"/>
      <c r="I516" s="175"/>
      <c r="J516" s="174"/>
      <c r="K516" s="175"/>
      <c r="L516" s="175"/>
      <c r="M516" s="176"/>
    </row>
    <row r="517" ht="12.75" customHeight="1">
      <c r="D517" s="174"/>
      <c r="E517" s="175"/>
      <c r="F517" s="174"/>
      <c r="G517" s="175"/>
      <c r="H517" s="174"/>
      <c r="I517" s="175"/>
      <c r="J517" s="174"/>
      <c r="K517" s="175"/>
      <c r="L517" s="175"/>
      <c r="M517" s="176"/>
    </row>
    <row r="518" ht="12.75" customHeight="1">
      <c r="D518" s="174"/>
      <c r="E518" s="175"/>
      <c r="F518" s="174"/>
      <c r="G518" s="175"/>
      <c r="H518" s="174"/>
      <c r="I518" s="175"/>
      <c r="J518" s="174"/>
      <c r="K518" s="175"/>
      <c r="L518" s="175"/>
      <c r="M518" s="176"/>
    </row>
    <row r="519" ht="12.75" customHeight="1">
      <c r="D519" s="174"/>
      <c r="E519" s="175"/>
      <c r="F519" s="174"/>
      <c r="G519" s="175"/>
      <c r="H519" s="174"/>
      <c r="I519" s="175"/>
      <c r="J519" s="174"/>
      <c r="K519" s="175"/>
      <c r="L519" s="175"/>
      <c r="M519" s="176"/>
    </row>
    <row r="520" ht="12.75" customHeight="1">
      <c r="D520" s="174"/>
      <c r="E520" s="175"/>
      <c r="F520" s="174"/>
      <c r="G520" s="175"/>
      <c r="H520" s="174"/>
      <c r="I520" s="175"/>
      <c r="J520" s="174"/>
      <c r="K520" s="175"/>
      <c r="L520" s="175"/>
      <c r="M520" s="176"/>
    </row>
    <row r="521" ht="12.75" customHeight="1">
      <c r="D521" s="174"/>
      <c r="E521" s="175"/>
      <c r="F521" s="174"/>
      <c r="G521" s="175"/>
      <c r="H521" s="174"/>
      <c r="I521" s="175"/>
      <c r="J521" s="174"/>
      <c r="K521" s="175"/>
      <c r="L521" s="175"/>
      <c r="M521" s="176"/>
    </row>
    <row r="522" ht="12.75" customHeight="1">
      <c r="D522" s="174"/>
      <c r="E522" s="175"/>
      <c r="F522" s="174"/>
      <c r="G522" s="175"/>
      <c r="H522" s="174"/>
      <c r="I522" s="175"/>
      <c r="J522" s="174"/>
      <c r="K522" s="175"/>
      <c r="L522" s="175"/>
      <c r="M522" s="176"/>
    </row>
    <row r="523" ht="12.75" customHeight="1">
      <c r="D523" s="174"/>
      <c r="E523" s="175"/>
      <c r="F523" s="174"/>
      <c r="G523" s="175"/>
      <c r="H523" s="174"/>
      <c r="I523" s="175"/>
      <c r="J523" s="174"/>
      <c r="K523" s="175"/>
      <c r="L523" s="175"/>
      <c r="M523" s="176"/>
    </row>
    <row r="524" ht="12.75" customHeight="1">
      <c r="D524" s="174"/>
      <c r="E524" s="175"/>
      <c r="F524" s="174"/>
      <c r="G524" s="175"/>
      <c r="H524" s="174"/>
      <c r="I524" s="175"/>
      <c r="J524" s="174"/>
      <c r="K524" s="175"/>
      <c r="L524" s="175"/>
      <c r="M524" s="176"/>
    </row>
    <row r="525" ht="12.75" customHeight="1">
      <c r="D525" s="174"/>
      <c r="E525" s="175"/>
      <c r="F525" s="174"/>
      <c r="G525" s="175"/>
      <c r="H525" s="174"/>
      <c r="I525" s="175"/>
      <c r="J525" s="174"/>
      <c r="K525" s="175"/>
      <c r="L525" s="175"/>
      <c r="M525" s="176"/>
    </row>
    <row r="526" ht="12.75" customHeight="1">
      <c r="D526" s="174"/>
      <c r="E526" s="175"/>
      <c r="F526" s="174"/>
      <c r="G526" s="175"/>
      <c r="H526" s="174"/>
      <c r="I526" s="175"/>
      <c r="J526" s="174"/>
      <c r="K526" s="175"/>
      <c r="L526" s="175"/>
      <c r="M526" s="176"/>
    </row>
    <row r="527" ht="12.75" customHeight="1">
      <c r="D527" s="174"/>
      <c r="E527" s="175"/>
      <c r="F527" s="174"/>
      <c r="G527" s="175"/>
      <c r="H527" s="174"/>
      <c r="I527" s="175"/>
      <c r="J527" s="174"/>
      <c r="K527" s="175"/>
      <c r="L527" s="175"/>
      <c r="M527" s="176"/>
    </row>
    <row r="528" ht="12.75" customHeight="1">
      <c r="D528" s="174"/>
      <c r="E528" s="175"/>
      <c r="F528" s="174"/>
      <c r="G528" s="175"/>
      <c r="H528" s="174"/>
      <c r="I528" s="175"/>
      <c r="J528" s="174"/>
      <c r="K528" s="175"/>
      <c r="L528" s="175"/>
      <c r="M528" s="176"/>
    </row>
    <row r="529" ht="12.75" customHeight="1">
      <c r="D529" s="174"/>
      <c r="E529" s="175"/>
      <c r="F529" s="174"/>
      <c r="G529" s="175"/>
      <c r="H529" s="174"/>
      <c r="I529" s="175"/>
      <c r="J529" s="174"/>
      <c r="K529" s="175"/>
      <c r="L529" s="175"/>
      <c r="M529" s="176"/>
    </row>
    <row r="530" ht="12.75" customHeight="1">
      <c r="D530" s="174"/>
      <c r="E530" s="175"/>
      <c r="F530" s="174"/>
      <c r="G530" s="175"/>
      <c r="H530" s="174"/>
      <c r="I530" s="175"/>
      <c r="J530" s="174"/>
      <c r="K530" s="175"/>
      <c r="L530" s="175"/>
      <c r="M530" s="176"/>
    </row>
    <row r="531" ht="12.75" customHeight="1">
      <c r="D531" s="174"/>
      <c r="E531" s="175"/>
      <c r="F531" s="174"/>
      <c r="G531" s="175"/>
      <c r="H531" s="174"/>
      <c r="I531" s="175"/>
      <c r="J531" s="174"/>
      <c r="K531" s="175"/>
      <c r="L531" s="175"/>
      <c r="M531" s="176"/>
    </row>
    <row r="532" ht="12.75" customHeight="1">
      <c r="D532" s="174"/>
      <c r="E532" s="175"/>
      <c r="F532" s="174"/>
      <c r="G532" s="175"/>
      <c r="H532" s="174"/>
      <c r="I532" s="175"/>
      <c r="J532" s="174"/>
      <c r="K532" s="175"/>
      <c r="L532" s="175"/>
      <c r="M532" s="176"/>
    </row>
    <row r="533" ht="12.75" customHeight="1">
      <c r="D533" s="174"/>
      <c r="E533" s="175"/>
      <c r="F533" s="174"/>
      <c r="G533" s="175"/>
      <c r="H533" s="174"/>
      <c r="I533" s="175"/>
      <c r="J533" s="174"/>
      <c r="K533" s="175"/>
      <c r="L533" s="175"/>
      <c r="M533" s="176"/>
    </row>
    <row r="534" ht="12.75" customHeight="1">
      <c r="D534" s="174"/>
      <c r="E534" s="175"/>
      <c r="F534" s="174"/>
      <c r="G534" s="175"/>
      <c r="H534" s="174"/>
      <c r="I534" s="175"/>
      <c r="J534" s="174"/>
      <c r="K534" s="175"/>
      <c r="L534" s="175"/>
      <c r="M534" s="176"/>
    </row>
    <row r="535" ht="12.75" customHeight="1">
      <c r="D535" s="174"/>
      <c r="E535" s="175"/>
      <c r="F535" s="174"/>
      <c r="G535" s="175"/>
      <c r="H535" s="174"/>
      <c r="I535" s="175"/>
      <c r="J535" s="174"/>
      <c r="K535" s="175"/>
      <c r="L535" s="175"/>
      <c r="M535" s="176"/>
    </row>
    <row r="536" ht="12.75" customHeight="1">
      <c r="D536" s="174"/>
      <c r="E536" s="175"/>
      <c r="F536" s="174"/>
      <c r="G536" s="175"/>
      <c r="H536" s="174"/>
      <c r="I536" s="175"/>
      <c r="J536" s="174"/>
      <c r="K536" s="175"/>
      <c r="L536" s="175"/>
      <c r="M536" s="176"/>
    </row>
    <row r="537" ht="12.75" customHeight="1">
      <c r="D537" s="174"/>
      <c r="E537" s="175"/>
      <c r="F537" s="174"/>
      <c r="G537" s="175"/>
      <c r="H537" s="174"/>
      <c r="I537" s="175"/>
      <c r="J537" s="174"/>
      <c r="K537" s="175"/>
      <c r="L537" s="175"/>
      <c r="M537" s="176"/>
    </row>
    <row r="538" ht="12.75" customHeight="1">
      <c r="D538" s="174"/>
      <c r="E538" s="175"/>
      <c r="F538" s="174"/>
      <c r="G538" s="175"/>
      <c r="H538" s="174"/>
      <c r="I538" s="175"/>
      <c r="J538" s="174"/>
      <c r="K538" s="175"/>
      <c r="L538" s="175"/>
      <c r="M538" s="176"/>
    </row>
    <row r="539" ht="12.75" customHeight="1">
      <c r="D539" s="174"/>
      <c r="E539" s="175"/>
      <c r="F539" s="174"/>
      <c r="G539" s="175"/>
      <c r="H539" s="174"/>
      <c r="I539" s="175"/>
      <c r="J539" s="174"/>
      <c r="K539" s="175"/>
      <c r="L539" s="175"/>
      <c r="M539" s="176"/>
    </row>
    <row r="540" ht="12.75" customHeight="1">
      <c r="D540" s="174"/>
      <c r="E540" s="175"/>
      <c r="F540" s="174"/>
      <c r="G540" s="175"/>
      <c r="H540" s="174"/>
      <c r="I540" s="175"/>
      <c r="J540" s="174"/>
      <c r="K540" s="175"/>
      <c r="L540" s="175"/>
      <c r="M540" s="176"/>
    </row>
    <row r="541" ht="12.75" customHeight="1">
      <c r="D541" s="174"/>
      <c r="E541" s="175"/>
      <c r="F541" s="174"/>
      <c r="G541" s="175"/>
      <c r="H541" s="174"/>
      <c r="I541" s="175"/>
      <c r="J541" s="174"/>
      <c r="K541" s="175"/>
      <c r="L541" s="175"/>
      <c r="M541" s="176"/>
    </row>
    <row r="542" ht="12.75" customHeight="1">
      <c r="D542" s="174"/>
      <c r="E542" s="175"/>
      <c r="F542" s="174"/>
      <c r="G542" s="175"/>
      <c r="H542" s="174"/>
      <c r="I542" s="175"/>
      <c r="J542" s="174"/>
      <c r="K542" s="175"/>
      <c r="L542" s="175"/>
      <c r="M542" s="176"/>
    </row>
    <row r="543" ht="12.75" customHeight="1">
      <c r="D543" s="174"/>
      <c r="E543" s="175"/>
      <c r="F543" s="174"/>
      <c r="G543" s="175"/>
      <c r="H543" s="174"/>
      <c r="I543" s="175"/>
      <c r="J543" s="174"/>
      <c r="K543" s="175"/>
      <c r="L543" s="175"/>
      <c r="M543" s="176"/>
    </row>
    <row r="544" ht="12.75" customHeight="1">
      <c r="D544" s="174"/>
      <c r="E544" s="175"/>
      <c r="F544" s="174"/>
      <c r="G544" s="175"/>
      <c r="H544" s="174"/>
      <c r="I544" s="175"/>
      <c r="J544" s="174"/>
      <c r="K544" s="175"/>
      <c r="L544" s="175"/>
      <c r="M544" s="176"/>
    </row>
    <row r="545" ht="12.75" customHeight="1">
      <c r="D545" s="174"/>
      <c r="E545" s="175"/>
      <c r="F545" s="174"/>
      <c r="G545" s="175"/>
      <c r="H545" s="174"/>
      <c r="I545" s="175"/>
      <c r="J545" s="174"/>
      <c r="K545" s="175"/>
      <c r="L545" s="175"/>
      <c r="M545" s="176"/>
    </row>
    <row r="546" ht="12.75" customHeight="1">
      <c r="D546" s="174"/>
      <c r="E546" s="175"/>
      <c r="F546" s="174"/>
      <c r="G546" s="175"/>
      <c r="H546" s="174"/>
      <c r="I546" s="175"/>
      <c r="J546" s="174"/>
      <c r="K546" s="175"/>
      <c r="L546" s="175"/>
      <c r="M546" s="176"/>
    </row>
    <row r="547" ht="12.75" customHeight="1">
      <c r="D547" s="174"/>
      <c r="E547" s="175"/>
      <c r="F547" s="174"/>
      <c r="G547" s="175"/>
      <c r="H547" s="174"/>
      <c r="I547" s="175"/>
      <c r="J547" s="174"/>
      <c r="K547" s="175"/>
      <c r="L547" s="175"/>
      <c r="M547" s="176"/>
    </row>
    <row r="548" ht="12.75" customHeight="1">
      <c r="D548" s="174"/>
      <c r="E548" s="175"/>
      <c r="F548" s="174"/>
      <c r="G548" s="175"/>
      <c r="H548" s="174"/>
      <c r="I548" s="175"/>
      <c r="J548" s="174"/>
      <c r="K548" s="175"/>
      <c r="L548" s="175"/>
      <c r="M548" s="176"/>
    </row>
    <row r="549" ht="12.75" customHeight="1">
      <c r="D549" s="174"/>
      <c r="E549" s="175"/>
      <c r="F549" s="174"/>
      <c r="G549" s="175"/>
      <c r="H549" s="174"/>
      <c r="I549" s="175"/>
      <c r="J549" s="174"/>
      <c r="K549" s="175"/>
      <c r="L549" s="175"/>
      <c r="M549" s="176"/>
    </row>
    <row r="550" ht="12.75" customHeight="1">
      <c r="D550" s="174"/>
      <c r="E550" s="175"/>
      <c r="F550" s="174"/>
      <c r="G550" s="175"/>
      <c r="H550" s="174"/>
      <c r="I550" s="175"/>
      <c r="J550" s="174"/>
      <c r="K550" s="175"/>
      <c r="L550" s="175"/>
      <c r="M550" s="176"/>
    </row>
    <row r="551" ht="12.75" customHeight="1">
      <c r="D551" s="174"/>
      <c r="E551" s="175"/>
      <c r="F551" s="174"/>
      <c r="G551" s="175"/>
      <c r="H551" s="174"/>
      <c r="I551" s="175"/>
      <c r="J551" s="174"/>
      <c r="K551" s="175"/>
      <c r="L551" s="175"/>
      <c r="M551" s="176"/>
    </row>
    <row r="552" ht="12.75" customHeight="1">
      <c r="D552" s="174"/>
      <c r="E552" s="175"/>
      <c r="F552" s="174"/>
      <c r="G552" s="175"/>
      <c r="H552" s="174"/>
      <c r="I552" s="175"/>
      <c r="J552" s="174"/>
      <c r="K552" s="175"/>
      <c r="L552" s="175"/>
      <c r="M552" s="176"/>
    </row>
    <row r="553" ht="12.75" customHeight="1">
      <c r="D553" s="174"/>
      <c r="E553" s="175"/>
      <c r="F553" s="174"/>
      <c r="G553" s="175"/>
      <c r="H553" s="174"/>
      <c r="I553" s="175"/>
      <c r="J553" s="174"/>
      <c r="K553" s="175"/>
      <c r="L553" s="175"/>
      <c r="M553" s="176"/>
    </row>
    <row r="554" ht="12.75" customHeight="1">
      <c r="D554" s="174"/>
      <c r="E554" s="175"/>
      <c r="F554" s="174"/>
      <c r="G554" s="175"/>
      <c r="H554" s="174"/>
      <c r="I554" s="175"/>
      <c r="J554" s="174"/>
      <c r="K554" s="175"/>
      <c r="L554" s="175"/>
      <c r="M554" s="176"/>
    </row>
    <row r="555" ht="12.75" customHeight="1">
      <c r="D555" s="174"/>
      <c r="E555" s="175"/>
      <c r="F555" s="174"/>
      <c r="G555" s="175"/>
      <c r="H555" s="174"/>
      <c r="I555" s="175"/>
      <c r="J555" s="174"/>
      <c r="K555" s="175"/>
      <c r="L555" s="175"/>
      <c r="M555" s="176"/>
    </row>
    <row r="556" ht="12.75" customHeight="1">
      <c r="D556" s="174"/>
      <c r="E556" s="175"/>
      <c r="F556" s="174"/>
      <c r="G556" s="175"/>
      <c r="H556" s="174"/>
      <c r="I556" s="175"/>
      <c r="J556" s="174"/>
      <c r="K556" s="175"/>
      <c r="L556" s="175"/>
      <c r="M556" s="176"/>
    </row>
    <row r="557" ht="12.75" customHeight="1">
      <c r="D557" s="174"/>
      <c r="E557" s="175"/>
      <c r="F557" s="174"/>
      <c r="G557" s="175"/>
      <c r="H557" s="174"/>
      <c r="I557" s="175"/>
      <c r="J557" s="174"/>
      <c r="K557" s="175"/>
      <c r="L557" s="175"/>
      <c r="M557" s="176"/>
    </row>
    <row r="558" ht="12.75" customHeight="1">
      <c r="D558" s="174"/>
      <c r="E558" s="175"/>
      <c r="F558" s="174"/>
      <c r="G558" s="175"/>
      <c r="H558" s="174"/>
      <c r="I558" s="175"/>
      <c r="J558" s="174"/>
      <c r="K558" s="175"/>
      <c r="L558" s="175"/>
      <c r="M558" s="176"/>
    </row>
    <row r="559" ht="12.75" customHeight="1">
      <c r="D559" s="174"/>
      <c r="E559" s="175"/>
      <c r="F559" s="174"/>
      <c r="G559" s="175"/>
      <c r="H559" s="174"/>
      <c r="I559" s="175"/>
      <c r="J559" s="174"/>
      <c r="K559" s="175"/>
      <c r="L559" s="175"/>
      <c r="M559" s="176"/>
    </row>
    <row r="560" ht="12.75" customHeight="1">
      <c r="D560" s="174"/>
      <c r="E560" s="175"/>
      <c r="F560" s="174"/>
      <c r="G560" s="175"/>
      <c r="H560" s="174"/>
      <c r="I560" s="175"/>
      <c r="J560" s="174"/>
      <c r="K560" s="175"/>
      <c r="L560" s="175"/>
      <c r="M560" s="176"/>
    </row>
    <row r="561" ht="12.75" customHeight="1">
      <c r="D561" s="174"/>
      <c r="E561" s="175"/>
      <c r="F561" s="174"/>
      <c r="G561" s="175"/>
      <c r="H561" s="174"/>
      <c r="I561" s="175"/>
      <c r="J561" s="174"/>
      <c r="K561" s="175"/>
      <c r="L561" s="175"/>
      <c r="M561" s="176"/>
    </row>
    <row r="562" ht="12.75" customHeight="1">
      <c r="D562" s="174"/>
      <c r="E562" s="175"/>
      <c r="F562" s="174"/>
      <c r="G562" s="175"/>
      <c r="H562" s="174"/>
      <c r="I562" s="175"/>
      <c r="J562" s="174"/>
      <c r="K562" s="175"/>
      <c r="L562" s="175"/>
      <c r="M562" s="176"/>
    </row>
    <row r="563" ht="12.75" customHeight="1">
      <c r="D563" s="174"/>
      <c r="E563" s="175"/>
      <c r="F563" s="174"/>
      <c r="G563" s="175"/>
      <c r="H563" s="174"/>
      <c r="I563" s="175"/>
      <c r="J563" s="174"/>
      <c r="K563" s="175"/>
      <c r="L563" s="175"/>
      <c r="M563" s="176"/>
    </row>
    <row r="564" ht="12.75" customHeight="1">
      <c r="D564" s="174"/>
      <c r="E564" s="175"/>
      <c r="F564" s="174"/>
      <c r="G564" s="175"/>
      <c r="H564" s="174"/>
      <c r="I564" s="175"/>
      <c r="J564" s="174"/>
      <c r="K564" s="175"/>
      <c r="L564" s="175"/>
      <c r="M564" s="176"/>
    </row>
    <row r="565" ht="12.75" customHeight="1">
      <c r="D565" s="174"/>
      <c r="E565" s="175"/>
      <c r="F565" s="174"/>
      <c r="G565" s="175"/>
      <c r="H565" s="174"/>
      <c r="I565" s="175"/>
      <c r="J565" s="174"/>
      <c r="K565" s="175"/>
      <c r="L565" s="175"/>
      <c r="M565" s="176"/>
    </row>
    <row r="566" ht="12.75" customHeight="1">
      <c r="D566" s="174"/>
      <c r="E566" s="175"/>
      <c r="F566" s="174"/>
      <c r="G566" s="175"/>
      <c r="H566" s="174"/>
      <c r="I566" s="175"/>
      <c r="J566" s="174"/>
      <c r="K566" s="175"/>
      <c r="L566" s="175"/>
      <c r="M566" s="176"/>
    </row>
    <row r="567" ht="12.75" customHeight="1">
      <c r="D567" s="174"/>
      <c r="E567" s="175"/>
      <c r="F567" s="174"/>
      <c r="G567" s="175"/>
      <c r="H567" s="174"/>
      <c r="I567" s="175"/>
      <c r="J567" s="174"/>
      <c r="K567" s="175"/>
      <c r="L567" s="175"/>
      <c r="M567" s="176"/>
    </row>
    <row r="568" ht="12.75" customHeight="1">
      <c r="D568" s="174"/>
      <c r="E568" s="175"/>
      <c r="F568" s="174"/>
      <c r="G568" s="175"/>
      <c r="H568" s="174"/>
      <c r="I568" s="175"/>
      <c r="J568" s="174"/>
      <c r="K568" s="175"/>
      <c r="L568" s="175"/>
      <c r="M568" s="176"/>
    </row>
    <row r="569" ht="12.75" customHeight="1">
      <c r="D569" s="174"/>
      <c r="E569" s="175"/>
      <c r="F569" s="174"/>
      <c r="G569" s="175"/>
      <c r="H569" s="174"/>
      <c r="I569" s="175"/>
      <c r="J569" s="174"/>
      <c r="K569" s="175"/>
      <c r="L569" s="175"/>
      <c r="M569" s="176"/>
    </row>
    <row r="570" ht="12.75" customHeight="1">
      <c r="D570" s="174"/>
      <c r="E570" s="175"/>
      <c r="F570" s="174"/>
      <c r="G570" s="175"/>
      <c r="H570" s="174"/>
      <c r="I570" s="175"/>
      <c r="J570" s="174"/>
      <c r="K570" s="175"/>
      <c r="L570" s="175"/>
      <c r="M570" s="176"/>
    </row>
    <row r="571" ht="12.75" customHeight="1">
      <c r="D571" s="174"/>
      <c r="E571" s="175"/>
      <c r="F571" s="174"/>
      <c r="G571" s="175"/>
      <c r="H571" s="174"/>
      <c r="I571" s="175"/>
      <c r="J571" s="174"/>
      <c r="K571" s="175"/>
      <c r="L571" s="175"/>
      <c r="M571" s="176"/>
    </row>
    <row r="572" ht="12.75" customHeight="1">
      <c r="D572" s="174"/>
      <c r="E572" s="175"/>
      <c r="F572" s="174"/>
      <c r="G572" s="175"/>
      <c r="H572" s="174"/>
      <c r="I572" s="175"/>
      <c r="J572" s="174"/>
      <c r="K572" s="175"/>
      <c r="L572" s="175"/>
      <c r="M572" s="176"/>
    </row>
    <row r="573" ht="12.75" customHeight="1">
      <c r="D573" s="174"/>
      <c r="E573" s="175"/>
      <c r="F573" s="174"/>
      <c r="G573" s="175"/>
      <c r="H573" s="174"/>
      <c r="I573" s="175"/>
      <c r="J573" s="174"/>
      <c r="K573" s="175"/>
      <c r="L573" s="175"/>
      <c r="M573" s="176"/>
    </row>
    <row r="574" ht="12.75" customHeight="1">
      <c r="D574" s="174"/>
      <c r="E574" s="175"/>
      <c r="F574" s="174"/>
      <c r="G574" s="175"/>
      <c r="H574" s="174"/>
      <c r="I574" s="175"/>
      <c r="J574" s="174"/>
      <c r="K574" s="175"/>
      <c r="L574" s="175"/>
      <c r="M574" s="176"/>
    </row>
    <row r="575" ht="12.75" customHeight="1">
      <c r="D575" s="174"/>
      <c r="E575" s="175"/>
      <c r="F575" s="174"/>
      <c r="G575" s="175"/>
      <c r="H575" s="174"/>
      <c r="I575" s="175"/>
      <c r="J575" s="174"/>
      <c r="K575" s="175"/>
      <c r="L575" s="175"/>
      <c r="M575" s="176"/>
    </row>
    <row r="576" ht="12.75" customHeight="1">
      <c r="D576" s="174"/>
      <c r="E576" s="175"/>
      <c r="F576" s="174"/>
      <c r="G576" s="175"/>
      <c r="H576" s="174"/>
      <c r="I576" s="175"/>
      <c r="J576" s="174"/>
      <c r="K576" s="175"/>
      <c r="L576" s="175"/>
      <c r="M576" s="176"/>
    </row>
    <row r="577" ht="12.75" customHeight="1">
      <c r="D577" s="174"/>
      <c r="E577" s="175"/>
      <c r="F577" s="174"/>
      <c r="G577" s="175"/>
      <c r="H577" s="174"/>
      <c r="I577" s="175"/>
      <c r="J577" s="174"/>
      <c r="K577" s="175"/>
      <c r="L577" s="175"/>
      <c r="M577" s="176"/>
    </row>
    <row r="578" ht="12.75" customHeight="1">
      <c r="D578" s="174"/>
      <c r="E578" s="175"/>
      <c r="F578" s="174"/>
      <c r="G578" s="175"/>
      <c r="H578" s="174"/>
      <c r="I578" s="175"/>
      <c r="J578" s="174"/>
      <c r="K578" s="175"/>
      <c r="L578" s="175"/>
      <c r="M578" s="176"/>
    </row>
    <row r="579" ht="12.75" customHeight="1">
      <c r="D579" s="174"/>
      <c r="E579" s="175"/>
      <c r="F579" s="174"/>
      <c r="G579" s="175"/>
      <c r="H579" s="174"/>
      <c r="I579" s="175"/>
      <c r="J579" s="174"/>
      <c r="K579" s="175"/>
      <c r="L579" s="175"/>
      <c r="M579" s="176"/>
    </row>
    <row r="580" ht="12.75" customHeight="1">
      <c r="D580" s="174"/>
      <c r="E580" s="175"/>
      <c r="F580" s="174"/>
      <c r="G580" s="175"/>
      <c r="H580" s="174"/>
      <c r="I580" s="175"/>
      <c r="J580" s="174"/>
      <c r="K580" s="175"/>
      <c r="L580" s="175"/>
      <c r="M580" s="176"/>
    </row>
    <row r="581" ht="12.75" customHeight="1">
      <c r="D581" s="174"/>
      <c r="E581" s="175"/>
      <c r="F581" s="174"/>
      <c r="G581" s="175"/>
      <c r="H581" s="174"/>
      <c r="I581" s="175"/>
      <c r="J581" s="174"/>
      <c r="K581" s="175"/>
      <c r="L581" s="175"/>
      <c r="M581" s="176"/>
    </row>
    <row r="582" ht="12.75" customHeight="1">
      <c r="D582" s="174"/>
      <c r="E582" s="175"/>
      <c r="F582" s="174"/>
      <c r="G582" s="175"/>
      <c r="H582" s="174"/>
      <c r="I582" s="175"/>
      <c r="J582" s="174"/>
      <c r="K582" s="175"/>
      <c r="L582" s="175"/>
      <c r="M582" s="176"/>
    </row>
    <row r="583" ht="12.75" customHeight="1">
      <c r="D583" s="174"/>
      <c r="E583" s="175"/>
      <c r="F583" s="174"/>
      <c r="G583" s="175"/>
      <c r="H583" s="174"/>
      <c r="I583" s="175"/>
      <c r="J583" s="174"/>
      <c r="K583" s="175"/>
      <c r="L583" s="175"/>
      <c r="M583" s="176"/>
    </row>
    <row r="584" ht="12.75" customHeight="1">
      <c r="D584" s="174"/>
      <c r="E584" s="175"/>
      <c r="F584" s="174"/>
      <c r="G584" s="175"/>
      <c r="H584" s="174"/>
      <c r="I584" s="175"/>
      <c r="J584" s="174"/>
      <c r="K584" s="175"/>
      <c r="L584" s="175"/>
      <c r="M584" s="176"/>
    </row>
    <row r="585" ht="12.75" customHeight="1">
      <c r="D585" s="174"/>
      <c r="E585" s="175"/>
      <c r="F585" s="174"/>
      <c r="G585" s="175"/>
      <c r="H585" s="174"/>
      <c r="I585" s="175"/>
      <c r="J585" s="174"/>
      <c r="K585" s="175"/>
      <c r="L585" s="175"/>
      <c r="M585" s="176"/>
    </row>
    <row r="586" ht="12.75" customHeight="1">
      <c r="D586" s="174"/>
      <c r="E586" s="175"/>
      <c r="F586" s="174"/>
      <c r="G586" s="175"/>
      <c r="H586" s="174"/>
      <c r="I586" s="175"/>
      <c r="J586" s="174"/>
      <c r="K586" s="175"/>
      <c r="L586" s="175"/>
      <c r="M586" s="176"/>
    </row>
    <row r="587" ht="12.75" customHeight="1">
      <c r="D587" s="174"/>
      <c r="E587" s="175"/>
      <c r="F587" s="174"/>
      <c r="G587" s="175"/>
      <c r="H587" s="174"/>
      <c r="I587" s="175"/>
      <c r="J587" s="174"/>
      <c r="K587" s="175"/>
      <c r="L587" s="175"/>
      <c r="M587" s="176"/>
    </row>
    <row r="588" ht="12.75" customHeight="1">
      <c r="D588" s="174"/>
      <c r="E588" s="175"/>
      <c r="F588" s="174"/>
      <c r="G588" s="175"/>
      <c r="H588" s="174"/>
      <c r="I588" s="175"/>
      <c r="J588" s="174"/>
      <c r="K588" s="175"/>
      <c r="L588" s="175"/>
      <c r="M588" s="176"/>
    </row>
    <row r="589" ht="12.75" customHeight="1">
      <c r="D589" s="174"/>
      <c r="E589" s="175"/>
      <c r="F589" s="174"/>
      <c r="G589" s="175"/>
      <c r="H589" s="174"/>
      <c r="I589" s="175"/>
      <c r="J589" s="174"/>
      <c r="K589" s="175"/>
      <c r="L589" s="175"/>
      <c r="M589" s="176"/>
    </row>
    <row r="590" ht="12.75" customHeight="1">
      <c r="D590" s="174"/>
      <c r="E590" s="175"/>
      <c r="F590" s="174"/>
      <c r="G590" s="175"/>
      <c r="H590" s="174"/>
      <c r="I590" s="175"/>
      <c r="J590" s="174"/>
      <c r="K590" s="175"/>
      <c r="L590" s="175"/>
      <c r="M590" s="176"/>
    </row>
    <row r="591" ht="12.75" customHeight="1">
      <c r="D591" s="174"/>
      <c r="E591" s="175"/>
      <c r="F591" s="174"/>
      <c r="G591" s="175"/>
      <c r="H591" s="174"/>
      <c r="I591" s="175"/>
      <c r="J591" s="174"/>
      <c r="K591" s="175"/>
      <c r="L591" s="175"/>
      <c r="M591" s="176"/>
    </row>
    <row r="592" ht="12.75" customHeight="1">
      <c r="D592" s="174"/>
      <c r="E592" s="175"/>
      <c r="F592" s="174"/>
      <c r="G592" s="175"/>
      <c r="H592" s="174"/>
      <c r="I592" s="175"/>
      <c r="J592" s="174"/>
      <c r="K592" s="175"/>
      <c r="L592" s="175"/>
      <c r="M592" s="176"/>
    </row>
    <row r="593" ht="12.75" customHeight="1">
      <c r="D593" s="174"/>
      <c r="E593" s="175"/>
      <c r="F593" s="174"/>
      <c r="G593" s="175"/>
      <c r="H593" s="174"/>
      <c r="I593" s="175"/>
      <c r="J593" s="174"/>
      <c r="K593" s="175"/>
      <c r="L593" s="175"/>
      <c r="M593" s="176"/>
    </row>
    <row r="594" ht="12.75" customHeight="1">
      <c r="D594" s="174"/>
      <c r="E594" s="175"/>
      <c r="F594" s="174"/>
      <c r="G594" s="175"/>
      <c r="H594" s="174"/>
      <c r="I594" s="175"/>
      <c r="J594" s="174"/>
      <c r="K594" s="175"/>
      <c r="L594" s="175"/>
      <c r="M594" s="176"/>
    </row>
    <row r="595" ht="12.75" customHeight="1">
      <c r="D595" s="174"/>
      <c r="E595" s="175"/>
      <c r="F595" s="174"/>
      <c r="G595" s="175"/>
      <c r="H595" s="174"/>
      <c r="I595" s="175"/>
      <c r="J595" s="174"/>
      <c r="K595" s="175"/>
      <c r="L595" s="175"/>
      <c r="M595" s="176"/>
    </row>
    <row r="596" ht="12.75" customHeight="1">
      <c r="D596" s="174"/>
      <c r="E596" s="175"/>
      <c r="F596" s="174"/>
      <c r="G596" s="175"/>
      <c r="H596" s="174"/>
      <c r="I596" s="175"/>
      <c r="J596" s="174"/>
      <c r="K596" s="175"/>
      <c r="L596" s="175"/>
      <c r="M596" s="176"/>
    </row>
    <row r="597" ht="12.75" customHeight="1">
      <c r="D597" s="174"/>
      <c r="E597" s="175"/>
      <c r="F597" s="174"/>
      <c r="G597" s="175"/>
      <c r="H597" s="174"/>
      <c r="I597" s="175"/>
      <c r="J597" s="174"/>
      <c r="K597" s="175"/>
      <c r="L597" s="175"/>
      <c r="M597" s="176"/>
    </row>
    <row r="598" ht="12.75" customHeight="1">
      <c r="D598" s="174"/>
      <c r="E598" s="175"/>
      <c r="F598" s="174"/>
      <c r="G598" s="175"/>
      <c r="H598" s="174"/>
      <c r="I598" s="175"/>
      <c r="J598" s="174"/>
      <c r="K598" s="175"/>
      <c r="L598" s="175"/>
      <c r="M598" s="176"/>
    </row>
    <row r="599" ht="12.75" customHeight="1">
      <c r="D599" s="174"/>
      <c r="E599" s="175"/>
      <c r="F599" s="174"/>
      <c r="G599" s="175"/>
      <c r="H599" s="174"/>
      <c r="I599" s="175"/>
      <c r="J599" s="174"/>
      <c r="K599" s="175"/>
      <c r="L599" s="175"/>
      <c r="M599" s="176"/>
    </row>
    <row r="600" ht="12.75" customHeight="1">
      <c r="D600" s="174"/>
      <c r="E600" s="175"/>
      <c r="F600" s="174"/>
      <c r="G600" s="175"/>
      <c r="H600" s="174"/>
      <c r="I600" s="175"/>
      <c r="J600" s="174"/>
      <c r="K600" s="175"/>
      <c r="L600" s="175"/>
      <c r="M600" s="176"/>
    </row>
    <row r="601" ht="12.75" customHeight="1">
      <c r="D601" s="174"/>
      <c r="E601" s="175"/>
      <c r="F601" s="174"/>
      <c r="G601" s="175"/>
      <c r="H601" s="174"/>
      <c r="I601" s="175"/>
      <c r="J601" s="174"/>
      <c r="K601" s="175"/>
      <c r="L601" s="175"/>
      <c r="M601" s="176"/>
    </row>
    <row r="602" ht="12.75" customHeight="1">
      <c r="D602" s="174"/>
      <c r="E602" s="175"/>
      <c r="F602" s="174"/>
      <c r="G602" s="175"/>
      <c r="H602" s="174"/>
      <c r="I602" s="175"/>
      <c r="J602" s="174"/>
      <c r="K602" s="175"/>
      <c r="L602" s="175"/>
      <c r="M602" s="176"/>
    </row>
    <row r="603" ht="12.75" customHeight="1">
      <c r="D603" s="174"/>
      <c r="E603" s="175"/>
      <c r="F603" s="174"/>
      <c r="G603" s="175"/>
      <c r="H603" s="174"/>
      <c r="I603" s="175"/>
      <c r="J603" s="174"/>
      <c r="K603" s="175"/>
      <c r="L603" s="175"/>
      <c r="M603" s="176"/>
    </row>
    <row r="604" ht="12.75" customHeight="1">
      <c r="D604" s="174"/>
      <c r="E604" s="175"/>
      <c r="F604" s="174"/>
      <c r="G604" s="175"/>
      <c r="H604" s="174"/>
      <c r="I604" s="175"/>
      <c r="J604" s="174"/>
      <c r="K604" s="175"/>
      <c r="L604" s="175"/>
      <c r="M604" s="176"/>
    </row>
    <row r="605" ht="12.75" customHeight="1">
      <c r="D605" s="174"/>
      <c r="E605" s="175"/>
      <c r="F605" s="174"/>
      <c r="G605" s="175"/>
      <c r="H605" s="174"/>
      <c r="I605" s="175"/>
      <c r="J605" s="174"/>
      <c r="K605" s="175"/>
      <c r="L605" s="175"/>
      <c r="M605" s="176"/>
    </row>
    <row r="606" ht="12.75" customHeight="1">
      <c r="D606" s="174"/>
      <c r="E606" s="175"/>
      <c r="F606" s="174"/>
      <c r="G606" s="175"/>
      <c r="H606" s="174"/>
      <c r="I606" s="175"/>
      <c r="J606" s="174"/>
      <c r="K606" s="175"/>
      <c r="L606" s="175"/>
      <c r="M606" s="176"/>
    </row>
    <row r="607" ht="12.75" customHeight="1">
      <c r="D607" s="174"/>
      <c r="E607" s="175"/>
      <c r="F607" s="174"/>
      <c r="G607" s="175"/>
      <c r="H607" s="174"/>
      <c r="I607" s="175"/>
      <c r="J607" s="174"/>
      <c r="K607" s="175"/>
      <c r="L607" s="175"/>
      <c r="M607" s="176"/>
    </row>
    <row r="608" ht="12.75" customHeight="1">
      <c r="D608" s="174"/>
      <c r="E608" s="175"/>
      <c r="F608" s="174"/>
      <c r="G608" s="175"/>
      <c r="H608" s="174"/>
      <c r="I608" s="175"/>
      <c r="J608" s="174"/>
      <c r="K608" s="175"/>
      <c r="L608" s="175"/>
      <c r="M608" s="176"/>
    </row>
    <row r="609" ht="12.75" customHeight="1">
      <c r="D609" s="174"/>
      <c r="E609" s="175"/>
      <c r="F609" s="174"/>
      <c r="G609" s="175"/>
      <c r="H609" s="174"/>
      <c r="I609" s="175"/>
      <c r="J609" s="174"/>
      <c r="K609" s="175"/>
      <c r="L609" s="175"/>
      <c r="M609" s="176"/>
    </row>
    <row r="610" ht="12.75" customHeight="1">
      <c r="D610" s="174"/>
      <c r="E610" s="175"/>
      <c r="F610" s="174"/>
      <c r="G610" s="175"/>
      <c r="H610" s="174"/>
      <c r="I610" s="175"/>
      <c r="J610" s="174"/>
      <c r="K610" s="175"/>
      <c r="L610" s="175"/>
      <c r="M610" s="176"/>
    </row>
    <row r="611" ht="12.75" customHeight="1">
      <c r="D611" s="174"/>
      <c r="E611" s="175"/>
      <c r="F611" s="174"/>
      <c r="G611" s="175"/>
      <c r="H611" s="174"/>
      <c r="I611" s="175"/>
      <c r="J611" s="174"/>
      <c r="K611" s="175"/>
      <c r="L611" s="175"/>
      <c r="M611" s="176"/>
    </row>
    <row r="612" ht="12.75" customHeight="1">
      <c r="D612" s="174"/>
      <c r="E612" s="175"/>
      <c r="F612" s="174"/>
      <c r="G612" s="175"/>
      <c r="H612" s="174"/>
      <c r="I612" s="175"/>
      <c r="J612" s="174"/>
      <c r="K612" s="175"/>
      <c r="L612" s="175"/>
      <c r="M612" s="176"/>
    </row>
    <row r="613" ht="12.75" customHeight="1">
      <c r="D613" s="174"/>
      <c r="E613" s="175"/>
      <c r="F613" s="174"/>
      <c r="G613" s="175"/>
      <c r="H613" s="174"/>
      <c r="I613" s="175"/>
      <c r="J613" s="174"/>
      <c r="K613" s="175"/>
      <c r="L613" s="175"/>
      <c r="M613" s="176"/>
    </row>
    <row r="614" ht="12.75" customHeight="1">
      <c r="D614" s="174"/>
      <c r="E614" s="175"/>
      <c r="F614" s="174"/>
      <c r="G614" s="175"/>
      <c r="H614" s="174"/>
      <c r="I614" s="175"/>
      <c r="J614" s="174"/>
      <c r="K614" s="175"/>
      <c r="L614" s="175"/>
      <c r="M614" s="176"/>
    </row>
    <row r="615" ht="12.75" customHeight="1">
      <c r="D615" s="174"/>
      <c r="E615" s="175"/>
      <c r="F615" s="174"/>
      <c r="G615" s="175"/>
      <c r="H615" s="174"/>
      <c r="I615" s="175"/>
      <c r="J615" s="174"/>
      <c r="K615" s="175"/>
      <c r="L615" s="175"/>
      <c r="M615" s="176"/>
    </row>
    <row r="616" ht="12.75" customHeight="1">
      <c r="D616" s="174"/>
      <c r="E616" s="175"/>
      <c r="F616" s="174"/>
      <c r="G616" s="175"/>
      <c r="H616" s="174"/>
      <c r="I616" s="175"/>
      <c r="J616" s="174"/>
      <c r="K616" s="175"/>
      <c r="L616" s="175"/>
      <c r="M616" s="176"/>
    </row>
    <row r="617" ht="12.75" customHeight="1">
      <c r="D617" s="174"/>
      <c r="E617" s="175"/>
      <c r="F617" s="174"/>
      <c r="G617" s="175"/>
      <c r="H617" s="174"/>
      <c r="I617" s="175"/>
      <c r="J617" s="174"/>
      <c r="K617" s="175"/>
      <c r="L617" s="175"/>
      <c r="M617" s="176"/>
    </row>
    <row r="618" ht="12.75" customHeight="1">
      <c r="D618" s="174"/>
      <c r="E618" s="175"/>
      <c r="F618" s="174"/>
      <c r="G618" s="175"/>
      <c r="H618" s="174"/>
      <c r="I618" s="175"/>
      <c r="J618" s="174"/>
      <c r="K618" s="175"/>
      <c r="L618" s="175"/>
      <c r="M618" s="176"/>
    </row>
    <row r="619" ht="12.75" customHeight="1">
      <c r="D619" s="174"/>
      <c r="E619" s="175"/>
      <c r="F619" s="174"/>
      <c r="G619" s="175"/>
      <c r="H619" s="174"/>
      <c r="I619" s="175"/>
      <c r="J619" s="174"/>
      <c r="K619" s="175"/>
      <c r="L619" s="175"/>
      <c r="M619" s="176"/>
    </row>
    <row r="620" ht="12.75" customHeight="1">
      <c r="D620" s="174"/>
      <c r="E620" s="175"/>
      <c r="F620" s="174"/>
      <c r="G620" s="175"/>
      <c r="H620" s="174"/>
      <c r="I620" s="175"/>
      <c r="J620" s="174"/>
      <c r="K620" s="175"/>
      <c r="L620" s="175"/>
      <c r="M620" s="176"/>
    </row>
    <row r="621" ht="12.75" customHeight="1">
      <c r="D621" s="174"/>
      <c r="E621" s="175"/>
      <c r="F621" s="174"/>
      <c r="G621" s="175"/>
      <c r="H621" s="174"/>
      <c r="I621" s="175"/>
      <c r="J621" s="174"/>
      <c r="K621" s="175"/>
      <c r="L621" s="175"/>
      <c r="M621" s="176"/>
    </row>
    <row r="622" ht="12.75" customHeight="1">
      <c r="D622" s="174"/>
      <c r="E622" s="175"/>
      <c r="F622" s="174"/>
      <c r="G622" s="175"/>
      <c r="H622" s="174"/>
      <c r="I622" s="175"/>
      <c r="J622" s="174"/>
      <c r="K622" s="175"/>
      <c r="L622" s="175"/>
      <c r="M622" s="176"/>
    </row>
    <row r="623" ht="12.75" customHeight="1">
      <c r="D623" s="174"/>
      <c r="E623" s="175"/>
      <c r="F623" s="174"/>
      <c r="G623" s="175"/>
      <c r="H623" s="174"/>
      <c r="I623" s="175"/>
      <c r="J623" s="174"/>
      <c r="K623" s="175"/>
      <c r="L623" s="175"/>
      <c r="M623" s="176"/>
    </row>
    <row r="624" ht="12.75" customHeight="1">
      <c r="D624" s="174"/>
      <c r="E624" s="175"/>
      <c r="F624" s="174"/>
      <c r="G624" s="175"/>
      <c r="H624" s="174"/>
      <c r="I624" s="175"/>
      <c r="J624" s="174"/>
      <c r="K624" s="175"/>
      <c r="L624" s="175"/>
      <c r="M624" s="176"/>
    </row>
    <row r="625" ht="12.75" customHeight="1">
      <c r="D625" s="174"/>
      <c r="E625" s="175"/>
      <c r="F625" s="174"/>
      <c r="G625" s="175"/>
      <c r="H625" s="174"/>
      <c r="I625" s="175"/>
      <c r="J625" s="174"/>
      <c r="K625" s="175"/>
      <c r="L625" s="175"/>
      <c r="M625" s="176"/>
    </row>
    <row r="626" ht="12.75" customHeight="1">
      <c r="D626" s="174"/>
      <c r="E626" s="175"/>
      <c r="F626" s="174"/>
      <c r="G626" s="175"/>
      <c r="H626" s="174"/>
      <c r="I626" s="175"/>
      <c r="J626" s="174"/>
      <c r="K626" s="175"/>
      <c r="L626" s="175"/>
      <c r="M626" s="176"/>
    </row>
    <row r="627" ht="12.75" customHeight="1">
      <c r="D627" s="174"/>
      <c r="E627" s="175"/>
      <c r="F627" s="174"/>
      <c r="G627" s="175"/>
      <c r="H627" s="174"/>
      <c r="I627" s="175"/>
      <c r="J627" s="174"/>
      <c r="K627" s="175"/>
      <c r="L627" s="175"/>
      <c r="M627" s="176"/>
    </row>
    <row r="628" ht="12.75" customHeight="1">
      <c r="D628" s="174"/>
      <c r="E628" s="175"/>
      <c r="F628" s="174"/>
      <c r="G628" s="175"/>
      <c r="H628" s="174"/>
      <c r="I628" s="175"/>
      <c r="J628" s="174"/>
      <c r="K628" s="175"/>
      <c r="L628" s="175"/>
      <c r="M628" s="176"/>
    </row>
    <row r="629" ht="12.75" customHeight="1">
      <c r="D629" s="174"/>
      <c r="E629" s="175"/>
      <c r="F629" s="174"/>
      <c r="G629" s="175"/>
      <c r="H629" s="174"/>
      <c r="I629" s="175"/>
      <c r="J629" s="174"/>
      <c r="K629" s="175"/>
      <c r="L629" s="175"/>
      <c r="M629" s="176"/>
    </row>
    <row r="630" ht="12.75" customHeight="1">
      <c r="D630" s="174"/>
      <c r="E630" s="175"/>
      <c r="F630" s="174"/>
      <c r="G630" s="175"/>
      <c r="H630" s="174"/>
      <c r="I630" s="175"/>
      <c r="J630" s="174"/>
      <c r="K630" s="175"/>
      <c r="L630" s="175"/>
      <c r="M630" s="176"/>
    </row>
    <row r="631" ht="12.75" customHeight="1">
      <c r="D631" s="174"/>
      <c r="E631" s="175"/>
      <c r="F631" s="174"/>
      <c r="G631" s="175"/>
      <c r="H631" s="174"/>
      <c r="I631" s="175"/>
      <c r="J631" s="174"/>
      <c r="K631" s="175"/>
      <c r="L631" s="175"/>
      <c r="M631" s="176"/>
    </row>
    <row r="632" ht="12.75" customHeight="1">
      <c r="D632" s="174"/>
      <c r="E632" s="175"/>
      <c r="F632" s="174"/>
      <c r="G632" s="175"/>
      <c r="H632" s="174"/>
      <c r="I632" s="175"/>
      <c r="J632" s="174"/>
      <c r="K632" s="175"/>
      <c r="L632" s="175"/>
      <c r="M632" s="176"/>
    </row>
    <row r="633" ht="12.75" customHeight="1">
      <c r="D633" s="174"/>
      <c r="E633" s="175"/>
      <c r="F633" s="174"/>
      <c r="G633" s="175"/>
      <c r="H633" s="174"/>
      <c r="I633" s="175"/>
      <c r="J633" s="174"/>
      <c r="K633" s="175"/>
      <c r="L633" s="175"/>
      <c r="M633" s="176"/>
    </row>
    <row r="634" ht="12.75" customHeight="1">
      <c r="D634" s="174"/>
      <c r="E634" s="175"/>
      <c r="F634" s="174"/>
      <c r="G634" s="175"/>
      <c r="H634" s="174"/>
      <c r="I634" s="175"/>
      <c r="J634" s="174"/>
      <c r="K634" s="175"/>
      <c r="L634" s="175"/>
      <c r="M634" s="176"/>
    </row>
    <row r="635" ht="12.75" customHeight="1">
      <c r="D635" s="174"/>
      <c r="E635" s="175"/>
      <c r="F635" s="174"/>
      <c r="G635" s="175"/>
      <c r="H635" s="174"/>
      <c r="I635" s="175"/>
      <c r="J635" s="174"/>
      <c r="K635" s="175"/>
      <c r="L635" s="175"/>
      <c r="M635" s="176"/>
    </row>
    <row r="636" ht="12.75" customHeight="1">
      <c r="D636" s="174"/>
      <c r="E636" s="175"/>
      <c r="F636" s="174"/>
      <c r="G636" s="175"/>
      <c r="H636" s="174"/>
      <c r="I636" s="175"/>
      <c r="J636" s="174"/>
      <c r="K636" s="175"/>
      <c r="L636" s="175"/>
      <c r="M636" s="176"/>
    </row>
    <row r="637" ht="12.75" customHeight="1">
      <c r="D637" s="174"/>
      <c r="E637" s="175"/>
      <c r="F637" s="174"/>
      <c r="G637" s="175"/>
      <c r="H637" s="174"/>
      <c r="I637" s="175"/>
      <c r="J637" s="174"/>
      <c r="K637" s="175"/>
      <c r="L637" s="175"/>
      <c r="M637" s="176"/>
    </row>
    <row r="638" ht="12.75" customHeight="1">
      <c r="D638" s="174"/>
      <c r="E638" s="175"/>
      <c r="F638" s="174"/>
      <c r="G638" s="175"/>
      <c r="H638" s="174"/>
      <c r="I638" s="175"/>
      <c r="J638" s="174"/>
      <c r="K638" s="175"/>
      <c r="L638" s="175"/>
      <c r="M638" s="176"/>
    </row>
    <row r="639" ht="12.75" customHeight="1">
      <c r="D639" s="174"/>
      <c r="E639" s="175"/>
      <c r="F639" s="174"/>
      <c r="G639" s="175"/>
      <c r="H639" s="174"/>
      <c r="I639" s="175"/>
      <c r="J639" s="174"/>
      <c r="K639" s="175"/>
      <c r="L639" s="175"/>
      <c r="M639" s="176"/>
    </row>
    <row r="640" ht="12.75" customHeight="1">
      <c r="D640" s="174"/>
      <c r="E640" s="175"/>
      <c r="F640" s="174"/>
      <c r="G640" s="175"/>
      <c r="H640" s="174"/>
      <c r="I640" s="175"/>
      <c r="J640" s="174"/>
      <c r="K640" s="175"/>
      <c r="L640" s="175"/>
      <c r="M640" s="176"/>
    </row>
    <row r="641" ht="12.75" customHeight="1">
      <c r="D641" s="174"/>
      <c r="E641" s="175"/>
      <c r="F641" s="174"/>
      <c r="G641" s="175"/>
      <c r="H641" s="174"/>
      <c r="I641" s="175"/>
      <c r="J641" s="174"/>
      <c r="K641" s="175"/>
      <c r="L641" s="175"/>
      <c r="M641" s="176"/>
    </row>
    <row r="642" ht="12.75" customHeight="1">
      <c r="D642" s="174"/>
      <c r="E642" s="175"/>
      <c r="F642" s="174"/>
      <c r="G642" s="175"/>
      <c r="H642" s="174"/>
      <c r="I642" s="175"/>
      <c r="J642" s="174"/>
      <c r="K642" s="175"/>
      <c r="L642" s="175"/>
      <c r="M642" s="176"/>
    </row>
    <row r="643" ht="12.75" customHeight="1">
      <c r="D643" s="174"/>
      <c r="E643" s="175"/>
      <c r="F643" s="174"/>
      <c r="G643" s="175"/>
      <c r="H643" s="174"/>
      <c r="I643" s="175"/>
      <c r="J643" s="174"/>
      <c r="K643" s="175"/>
      <c r="L643" s="175"/>
      <c r="M643" s="176"/>
    </row>
    <row r="644" ht="12.75" customHeight="1">
      <c r="D644" s="174"/>
      <c r="E644" s="175"/>
      <c r="F644" s="174"/>
      <c r="G644" s="175"/>
      <c r="H644" s="174"/>
      <c r="I644" s="175"/>
      <c r="J644" s="174"/>
      <c r="K644" s="175"/>
      <c r="L644" s="175"/>
      <c r="M644" s="176"/>
    </row>
    <row r="645" ht="12.75" customHeight="1">
      <c r="D645" s="174"/>
      <c r="E645" s="175"/>
      <c r="F645" s="174"/>
      <c r="G645" s="175"/>
      <c r="H645" s="174"/>
      <c r="I645" s="175"/>
      <c r="J645" s="174"/>
      <c r="K645" s="175"/>
      <c r="L645" s="175"/>
      <c r="M645" s="176"/>
    </row>
    <row r="646" ht="12.75" customHeight="1">
      <c r="D646" s="174"/>
      <c r="E646" s="175"/>
      <c r="F646" s="174"/>
      <c r="G646" s="175"/>
      <c r="H646" s="174"/>
      <c r="I646" s="175"/>
      <c r="J646" s="174"/>
      <c r="K646" s="175"/>
      <c r="L646" s="175"/>
      <c r="M646" s="176"/>
    </row>
    <row r="647" ht="12.75" customHeight="1">
      <c r="D647" s="174"/>
      <c r="E647" s="175"/>
      <c r="F647" s="174"/>
      <c r="G647" s="175"/>
      <c r="H647" s="174"/>
      <c r="I647" s="175"/>
      <c r="J647" s="174"/>
      <c r="K647" s="175"/>
      <c r="L647" s="175"/>
      <c r="M647" s="176"/>
    </row>
    <row r="648" ht="12.75" customHeight="1">
      <c r="D648" s="174"/>
      <c r="E648" s="175"/>
      <c r="F648" s="174"/>
      <c r="G648" s="175"/>
      <c r="H648" s="174"/>
      <c r="I648" s="175"/>
      <c r="J648" s="174"/>
      <c r="K648" s="175"/>
      <c r="L648" s="175"/>
      <c r="M648" s="176"/>
    </row>
    <row r="649" ht="12.75" customHeight="1">
      <c r="D649" s="174"/>
      <c r="E649" s="175"/>
      <c r="F649" s="174"/>
      <c r="G649" s="175"/>
      <c r="H649" s="174"/>
      <c r="I649" s="175"/>
      <c r="J649" s="174"/>
      <c r="K649" s="175"/>
      <c r="L649" s="175"/>
      <c r="M649" s="176"/>
    </row>
    <row r="650" ht="12.75" customHeight="1">
      <c r="D650" s="174"/>
      <c r="E650" s="175"/>
      <c r="F650" s="174"/>
      <c r="G650" s="175"/>
      <c r="H650" s="174"/>
      <c r="I650" s="175"/>
      <c r="J650" s="174"/>
      <c r="K650" s="175"/>
      <c r="L650" s="175"/>
      <c r="M650" s="176"/>
    </row>
    <row r="651" ht="12.75" customHeight="1">
      <c r="D651" s="174"/>
      <c r="E651" s="175"/>
      <c r="F651" s="174"/>
      <c r="G651" s="175"/>
      <c r="H651" s="174"/>
      <c r="I651" s="175"/>
      <c r="J651" s="174"/>
      <c r="K651" s="175"/>
      <c r="L651" s="175"/>
      <c r="M651" s="176"/>
    </row>
    <row r="652" ht="12.75" customHeight="1">
      <c r="D652" s="174"/>
      <c r="E652" s="175"/>
      <c r="F652" s="174"/>
      <c r="G652" s="175"/>
      <c r="H652" s="174"/>
      <c r="I652" s="175"/>
      <c r="J652" s="174"/>
      <c r="K652" s="175"/>
      <c r="L652" s="175"/>
      <c r="M652" s="176"/>
    </row>
    <row r="653" ht="12.75" customHeight="1">
      <c r="D653" s="174"/>
      <c r="E653" s="175"/>
      <c r="F653" s="174"/>
      <c r="G653" s="175"/>
      <c r="H653" s="174"/>
      <c r="I653" s="175"/>
      <c r="J653" s="174"/>
      <c r="K653" s="175"/>
      <c r="L653" s="175"/>
      <c r="M653" s="176"/>
    </row>
    <row r="654" ht="12.75" customHeight="1">
      <c r="D654" s="174"/>
      <c r="E654" s="175"/>
      <c r="F654" s="174"/>
      <c r="G654" s="175"/>
      <c r="H654" s="174"/>
      <c r="I654" s="175"/>
      <c r="J654" s="174"/>
      <c r="K654" s="175"/>
      <c r="L654" s="175"/>
      <c r="M654" s="176"/>
    </row>
    <row r="655" ht="12.75" customHeight="1">
      <c r="D655" s="174"/>
      <c r="E655" s="175"/>
      <c r="F655" s="174"/>
      <c r="G655" s="175"/>
      <c r="H655" s="174"/>
      <c r="I655" s="175"/>
      <c r="J655" s="174"/>
      <c r="K655" s="175"/>
      <c r="L655" s="175"/>
      <c r="M655" s="176"/>
    </row>
    <row r="656" ht="12.75" customHeight="1">
      <c r="D656" s="174"/>
      <c r="E656" s="175"/>
      <c r="F656" s="174"/>
      <c r="G656" s="175"/>
      <c r="H656" s="174"/>
      <c r="I656" s="175"/>
      <c r="J656" s="174"/>
      <c r="K656" s="175"/>
      <c r="L656" s="175"/>
      <c r="M656" s="176"/>
    </row>
    <row r="657" ht="12.75" customHeight="1">
      <c r="D657" s="174"/>
      <c r="E657" s="175"/>
      <c r="F657" s="174"/>
      <c r="G657" s="175"/>
      <c r="H657" s="174"/>
      <c r="I657" s="175"/>
      <c r="J657" s="174"/>
      <c r="K657" s="175"/>
      <c r="L657" s="175"/>
      <c r="M657" s="176"/>
    </row>
    <row r="658" ht="12.75" customHeight="1">
      <c r="D658" s="174"/>
      <c r="E658" s="175"/>
      <c r="F658" s="174"/>
      <c r="G658" s="175"/>
      <c r="H658" s="174"/>
      <c r="I658" s="175"/>
      <c r="J658" s="174"/>
      <c r="K658" s="175"/>
      <c r="L658" s="175"/>
      <c r="M658" s="176"/>
    </row>
    <row r="659" ht="12.75" customHeight="1">
      <c r="D659" s="174"/>
      <c r="E659" s="175"/>
      <c r="F659" s="174"/>
      <c r="G659" s="175"/>
      <c r="H659" s="174"/>
      <c r="I659" s="175"/>
      <c r="J659" s="174"/>
      <c r="K659" s="175"/>
      <c r="L659" s="175"/>
      <c r="M659" s="176"/>
    </row>
    <row r="660" ht="12.75" customHeight="1">
      <c r="D660" s="174"/>
      <c r="E660" s="175"/>
      <c r="F660" s="174"/>
      <c r="G660" s="175"/>
      <c r="H660" s="174"/>
      <c r="I660" s="175"/>
      <c r="J660" s="174"/>
      <c r="K660" s="175"/>
      <c r="L660" s="175"/>
      <c r="M660" s="176"/>
    </row>
    <row r="661" ht="12.75" customHeight="1">
      <c r="D661" s="174"/>
      <c r="E661" s="175"/>
      <c r="F661" s="174"/>
      <c r="G661" s="175"/>
      <c r="H661" s="174"/>
      <c r="I661" s="175"/>
      <c r="J661" s="174"/>
      <c r="K661" s="175"/>
      <c r="L661" s="175"/>
      <c r="M661" s="176"/>
    </row>
    <row r="662" ht="12.75" customHeight="1">
      <c r="D662" s="174"/>
      <c r="E662" s="175"/>
      <c r="F662" s="174"/>
      <c r="G662" s="175"/>
      <c r="H662" s="174"/>
      <c r="I662" s="175"/>
      <c r="J662" s="174"/>
      <c r="K662" s="175"/>
      <c r="L662" s="175"/>
      <c r="M662" s="176"/>
    </row>
    <row r="663" ht="12.75" customHeight="1">
      <c r="D663" s="174"/>
      <c r="E663" s="175"/>
      <c r="F663" s="174"/>
      <c r="G663" s="175"/>
      <c r="H663" s="174"/>
      <c r="I663" s="175"/>
      <c r="J663" s="174"/>
      <c r="K663" s="175"/>
      <c r="L663" s="175"/>
      <c r="M663" s="176"/>
    </row>
    <row r="664" ht="12.75" customHeight="1">
      <c r="D664" s="174"/>
      <c r="E664" s="175"/>
      <c r="F664" s="174"/>
      <c r="G664" s="175"/>
      <c r="H664" s="174"/>
      <c r="I664" s="175"/>
      <c r="J664" s="174"/>
      <c r="K664" s="175"/>
      <c r="L664" s="175"/>
      <c r="M664" s="176"/>
    </row>
    <row r="665" ht="12.75" customHeight="1">
      <c r="D665" s="174"/>
      <c r="E665" s="175"/>
      <c r="F665" s="174"/>
      <c r="G665" s="175"/>
      <c r="H665" s="174"/>
      <c r="I665" s="175"/>
      <c r="J665" s="174"/>
      <c r="K665" s="175"/>
      <c r="L665" s="175"/>
      <c r="M665" s="176"/>
    </row>
    <row r="666" ht="12.75" customHeight="1">
      <c r="D666" s="174"/>
      <c r="E666" s="175"/>
      <c r="F666" s="174"/>
      <c r="G666" s="175"/>
      <c r="H666" s="174"/>
      <c r="I666" s="175"/>
      <c r="J666" s="174"/>
      <c r="K666" s="175"/>
      <c r="L666" s="175"/>
      <c r="M666" s="176"/>
    </row>
    <row r="667" ht="12.75" customHeight="1">
      <c r="D667" s="174"/>
      <c r="E667" s="175"/>
      <c r="F667" s="174"/>
      <c r="G667" s="175"/>
      <c r="H667" s="174"/>
      <c r="I667" s="175"/>
      <c r="J667" s="174"/>
      <c r="K667" s="175"/>
      <c r="L667" s="175"/>
      <c r="M667" s="176"/>
    </row>
    <row r="668" ht="12.75" customHeight="1">
      <c r="D668" s="174"/>
      <c r="E668" s="175"/>
      <c r="F668" s="174"/>
      <c r="G668" s="175"/>
      <c r="H668" s="174"/>
      <c r="I668" s="175"/>
      <c r="J668" s="174"/>
      <c r="K668" s="175"/>
      <c r="L668" s="175"/>
      <c r="M668" s="176"/>
    </row>
    <row r="669" ht="12.75" customHeight="1">
      <c r="D669" s="174"/>
      <c r="E669" s="175"/>
      <c r="F669" s="174"/>
      <c r="G669" s="175"/>
      <c r="H669" s="174"/>
      <c r="I669" s="175"/>
      <c r="J669" s="174"/>
      <c r="K669" s="175"/>
      <c r="L669" s="175"/>
      <c r="M669" s="176"/>
    </row>
    <row r="670" ht="12.75" customHeight="1">
      <c r="D670" s="174"/>
      <c r="E670" s="175"/>
      <c r="F670" s="174"/>
      <c r="G670" s="175"/>
      <c r="H670" s="174"/>
      <c r="I670" s="175"/>
      <c r="J670" s="174"/>
      <c r="K670" s="175"/>
      <c r="L670" s="175"/>
      <c r="M670" s="176"/>
    </row>
    <row r="671" ht="12.75" customHeight="1">
      <c r="D671" s="174"/>
      <c r="E671" s="175"/>
      <c r="F671" s="174"/>
      <c r="G671" s="175"/>
      <c r="H671" s="174"/>
      <c r="I671" s="175"/>
      <c r="J671" s="174"/>
      <c r="K671" s="175"/>
      <c r="L671" s="175"/>
      <c r="M671" s="176"/>
    </row>
    <row r="672" ht="12.75" customHeight="1">
      <c r="D672" s="174"/>
      <c r="E672" s="175"/>
      <c r="F672" s="174"/>
      <c r="G672" s="175"/>
      <c r="H672" s="174"/>
      <c r="I672" s="175"/>
      <c r="J672" s="174"/>
      <c r="K672" s="175"/>
      <c r="L672" s="175"/>
      <c r="M672" s="176"/>
    </row>
    <row r="673" ht="12.75" customHeight="1">
      <c r="D673" s="174"/>
      <c r="E673" s="175"/>
      <c r="F673" s="174"/>
      <c r="G673" s="175"/>
      <c r="H673" s="174"/>
      <c r="I673" s="175"/>
      <c r="J673" s="174"/>
      <c r="K673" s="175"/>
      <c r="L673" s="175"/>
      <c r="M673" s="176"/>
    </row>
    <row r="674" ht="12.75" customHeight="1">
      <c r="D674" s="174"/>
      <c r="E674" s="175"/>
      <c r="F674" s="174"/>
      <c r="G674" s="175"/>
      <c r="H674" s="174"/>
      <c r="I674" s="175"/>
      <c r="J674" s="174"/>
      <c r="K674" s="175"/>
      <c r="L674" s="175"/>
      <c r="M674" s="176"/>
    </row>
    <row r="675" ht="12.75" customHeight="1">
      <c r="D675" s="174"/>
      <c r="E675" s="175"/>
      <c r="F675" s="174"/>
      <c r="G675" s="175"/>
      <c r="H675" s="174"/>
      <c r="I675" s="175"/>
      <c r="J675" s="174"/>
      <c r="K675" s="175"/>
      <c r="L675" s="175"/>
      <c r="M675" s="176"/>
    </row>
    <row r="676" ht="12.75" customHeight="1">
      <c r="D676" s="174"/>
      <c r="E676" s="175"/>
      <c r="F676" s="174"/>
      <c r="G676" s="175"/>
      <c r="H676" s="174"/>
      <c r="I676" s="175"/>
      <c r="J676" s="174"/>
      <c r="K676" s="175"/>
      <c r="L676" s="175"/>
      <c r="M676" s="176"/>
    </row>
    <row r="677" ht="12.75" customHeight="1">
      <c r="D677" s="174"/>
      <c r="E677" s="175"/>
      <c r="F677" s="174"/>
      <c r="G677" s="175"/>
      <c r="H677" s="174"/>
      <c r="I677" s="175"/>
      <c r="J677" s="174"/>
      <c r="K677" s="175"/>
      <c r="L677" s="175"/>
      <c r="M677" s="176"/>
    </row>
    <row r="678" ht="12.75" customHeight="1">
      <c r="D678" s="174"/>
      <c r="E678" s="175"/>
      <c r="F678" s="174"/>
      <c r="G678" s="175"/>
      <c r="H678" s="174"/>
      <c r="I678" s="175"/>
      <c r="J678" s="174"/>
      <c r="K678" s="175"/>
      <c r="L678" s="175"/>
      <c r="M678" s="176"/>
    </row>
    <row r="679" ht="12.75" customHeight="1">
      <c r="D679" s="174"/>
      <c r="E679" s="175"/>
      <c r="F679" s="174"/>
      <c r="G679" s="175"/>
      <c r="H679" s="174"/>
      <c r="I679" s="175"/>
      <c r="J679" s="174"/>
      <c r="K679" s="175"/>
      <c r="L679" s="175"/>
      <c r="M679" s="176"/>
    </row>
    <row r="680" ht="12.75" customHeight="1">
      <c r="D680" s="174"/>
      <c r="E680" s="175"/>
      <c r="F680" s="174"/>
      <c r="G680" s="175"/>
      <c r="H680" s="174"/>
      <c r="I680" s="175"/>
      <c r="J680" s="174"/>
      <c r="K680" s="175"/>
      <c r="L680" s="175"/>
      <c r="M680" s="176"/>
    </row>
    <row r="681" ht="12.75" customHeight="1">
      <c r="D681" s="174"/>
      <c r="E681" s="175"/>
      <c r="F681" s="174"/>
      <c r="G681" s="175"/>
      <c r="H681" s="174"/>
      <c r="I681" s="175"/>
      <c r="J681" s="174"/>
      <c r="K681" s="175"/>
      <c r="L681" s="175"/>
      <c r="M681" s="176"/>
    </row>
    <row r="682" ht="12.75" customHeight="1">
      <c r="D682" s="174"/>
      <c r="E682" s="175"/>
      <c r="F682" s="174"/>
      <c r="G682" s="175"/>
      <c r="H682" s="174"/>
      <c r="I682" s="175"/>
      <c r="J682" s="174"/>
      <c r="K682" s="175"/>
      <c r="L682" s="175"/>
      <c r="M682" s="176"/>
    </row>
    <row r="683" ht="12.75" customHeight="1">
      <c r="D683" s="174"/>
      <c r="E683" s="175"/>
      <c r="F683" s="174"/>
      <c r="G683" s="175"/>
      <c r="H683" s="174"/>
      <c r="I683" s="175"/>
      <c r="J683" s="174"/>
      <c r="K683" s="175"/>
      <c r="L683" s="175"/>
      <c r="M683" s="176"/>
    </row>
    <row r="684" ht="12.75" customHeight="1">
      <c r="D684" s="174"/>
      <c r="E684" s="175"/>
      <c r="F684" s="174"/>
      <c r="G684" s="175"/>
      <c r="H684" s="174"/>
      <c r="I684" s="175"/>
      <c r="J684" s="174"/>
      <c r="K684" s="175"/>
      <c r="L684" s="175"/>
      <c r="M684" s="176"/>
    </row>
    <row r="685" ht="12.75" customHeight="1">
      <c r="D685" s="174"/>
      <c r="E685" s="175"/>
      <c r="F685" s="174"/>
      <c r="G685" s="175"/>
      <c r="H685" s="174"/>
      <c r="I685" s="175"/>
      <c r="J685" s="174"/>
      <c r="K685" s="175"/>
      <c r="L685" s="175"/>
      <c r="M685" s="176"/>
    </row>
    <row r="686" ht="12.75" customHeight="1">
      <c r="D686" s="174"/>
      <c r="E686" s="175"/>
      <c r="F686" s="174"/>
      <c r="G686" s="175"/>
      <c r="H686" s="174"/>
      <c r="I686" s="175"/>
      <c r="J686" s="174"/>
      <c r="K686" s="175"/>
      <c r="L686" s="175"/>
      <c r="M686" s="176"/>
    </row>
    <row r="687" ht="12.75" customHeight="1">
      <c r="D687" s="174"/>
      <c r="E687" s="175"/>
      <c r="F687" s="174"/>
      <c r="G687" s="175"/>
      <c r="H687" s="174"/>
      <c r="I687" s="175"/>
      <c r="J687" s="174"/>
      <c r="K687" s="175"/>
      <c r="L687" s="175"/>
      <c r="M687" s="176"/>
    </row>
    <row r="688" ht="12.75" customHeight="1">
      <c r="D688" s="174"/>
      <c r="E688" s="175"/>
      <c r="F688" s="174"/>
      <c r="G688" s="175"/>
      <c r="H688" s="174"/>
      <c r="I688" s="175"/>
      <c r="J688" s="174"/>
      <c r="K688" s="175"/>
      <c r="L688" s="175"/>
      <c r="M688" s="176"/>
    </row>
    <row r="689" ht="12.75" customHeight="1">
      <c r="D689" s="174"/>
      <c r="E689" s="175"/>
      <c r="F689" s="174"/>
      <c r="G689" s="175"/>
      <c r="H689" s="174"/>
      <c r="I689" s="175"/>
      <c r="J689" s="174"/>
      <c r="K689" s="175"/>
      <c r="L689" s="175"/>
      <c r="M689" s="176"/>
    </row>
    <row r="690" ht="12.75" customHeight="1">
      <c r="D690" s="174"/>
      <c r="E690" s="175"/>
      <c r="F690" s="174"/>
      <c r="G690" s="175"/>
      <c r="H690" s="174"/>
      <c r="I690" s="175"/>
      <c r="J690" s="174"/>
      <c r="K690" s="175"/>
      <c r="L690" s="175"/>
      <c r="M690" s="176"/>
    </row>
    <row r="691" ht="12.75" customHeight="1">
      <c r="D691" s="174"/>
      <c r="E691" s="175"/>
      <c r="F691" s="174"/>
      <c r="G691" s="175"/>
      <c r="H691" s="174"/>
      <c r="I691" s="175"/>
      <c r="J691" s="174"/>
      <c r="K691" s="175"/>
      <c r="L691" s="175"/>
      <c r="M691" s="176"/>
    </row>
    <row r="692" ht="12.75" customHeight="1">
      <c r="D692" s="174"/>
      <c r="E692" s="175"/>
      <c r="F692" s="174"/>
      <c r="G692" s="175"/>
      <c r="H692" s="174"/>
      <c r="I692" s="175"/>
      <c r="J692" s="174"/>
      <c r="K692" s="175"/>
      <c r="L692" s="175"/>
      <c r="M692" s="176"/>
    </row>
    <row r="693" ht="12.75" customHeight="1">
      <c r="D693" s="174"/>
      <c r="E693" s="175"/>
      <c r="F693" s="174"/>
      <c r="G693" s="175"/>
      <c r="H693" s="174"/>
      <c r="I693" s="175"/>
      <c r="J693" s="174"/>
      <c r="K693" s="175"/>
      <c r="L693" s="175"/>
      <c r="M693" s="176"/>
    </row>
    <row r="694" ht="12.75" customHeight="1">
      <c r="D694" s="174"/>
      <c r="E694" s="175"/>
      <c r="F694" s="174"/>
      <c r="G694" s="175"/>
      <c r="H694" s="174"/>
      <c r="I694" s="175"/>
      <c r="J694" s="174"/>
      <c r="K694" s="175"/>
      <c r="L694" s="175"/>
      <c r="M694" s="176"/>
    </row>
    <row r="695" ht="12.75" customHeight="1">
      <c r="D695" s="174"/>
      <c r="E695" s="175"/>
      <c r="F695" s="174"/>
      <c r="G695" s="175"/>
      <c r="H695" s="174"/>
      <c r="I695" s="175"/>
      <c r="J695" s="174"/>
      <c r="K695" s="175"/>
      <c r="L695" s="175"/>
      <c r="M695" s="176"/>
    </row>
    <row r="696" ht="12.75" customHeight="1">
      <c r="D696" s="174"/>
      <c r="E696" s="175"/>
      <c r="F696" s="174"/>
      <c r="G696" s="175"/>
      <c r="H696" s="174"/>
      <c r="I696" s="175"/>
      <c r="J696" s="174"/>
      <c r="K696" s="175"/>
      <c r="L696" s="175"/>
      <c r="M696" s="176"/>
    </row>
    <row r="697" ht="12.75" customHeight="1">
      <c r="D697" s="174"/>
      <c r="E697" s="175"/>
      <c r="F697" s="174"/>
      <c r="G697" s="175"/>
      <c r="H697" s="174"/>
      <c r="I697" s="175"/>
      <c r="J697" s="174"/>
      <c r="K697" s="175"/>
      <c r="L697" s="175"/>
      <c r="M697" s="176"/>
    </row>
    <row r="698" ht="12.75" customHeight="1">
      <c r="D698" s="174"/>
      <c r="E698" s="175"/>
      <c r="F698" s="174"/>
      <c r="G698" s="175"/>
      <c r="H698" s="174"/>
      <c r="I698" s="175"/>
      <c r="J698" s="174"/>
      <c r="K698" s="175"/>
      <c r="L698" s="175"/>
      <c r="M698" s="176"/>
    </row>
    <row r="699" ht="12.75" customHeight="1">
      <c r="D699" s="174"/>
      <c r="E699" s="175"/>
      <c r="F699" s="174"/>
      <c r="G699" s="175"/>
      <c r="H699" s="174"/>
      <c r="I699" s="175"/>
      <c r="J699" s="174"/>
      <c r="K699" s="175"/>
      <c r="L699" s="175"/>
      <c r="M699" s="176"/>
    </row>
    <row r="700" ht="12.75" customHeight="1">
      <c r="D700" s="174"/>
      <c r="E700" s="175"/>
      <c r="F700" s="174"/>
      <c r="G700" s="175"/>
      <c r="H700" s="174"/>
      <c r="I700" s="175"/>
      <c r="J700" s="174"/>
      <c r="K700" s="175"/>
      <c r="L700" s="175"/>
      <c r="M700" s="176"/>
    </row>
    <row r="701" ht="12.75" customHeight="1">
      <c r="D701" s="174"/>
      <c r="E701" s="175"/>
      <c r="F701" s="174"/>
      <c r="G701" s="175"/>
      <c r="H701" s="174"/>
      <c r="I701" s="175"/>
      <c r="J701" s="174"/>
      <c r="K701" s="175"/>
      <c r="L701" s="175"/>
      <c r="M701" s="176"/>
    </row>
    <row r="702" ht="12.75" customHeight="1">
      <c r="D702" s="174"/>
      <c r="E702" s="175"/>
      <c r="F702" s="174"/>
      <c r="G702" s="175"/>
      <c r="H702" s="174"/>
      <c r="I702" s="175"/>
      <c r="J702" s="174"/>
      <c r="K702" s="175"/>
      <c r="L702" s="175"/>
      <c r="M702" s="176"/>
    </row>
    <row r="703" ht="12.75" customHeight="1">
      <c r="D703" s="174"/>
      <c r="E703" s="175"/>
      <c r="F703" s="174"/>
      <c r="G703" s="175"/>
      <c r="H703" s="174"/>
      <c r="I703" s="175"/>
      <c r="J703" s="174"/>
      <c r="K703" s="175"/>
      <c r="L703" s="175"/>
      <c r="M703" s="176"/>
    </row>
    <row r="704" ht="12.75" customHeight="1">
      <c r="D704" s="174"/>
      <c r="E704" s="175"/>
      <c r="F704" s="174"/>
      <c r="G704" s="175"/>
      <c r="H704" s="174"/>
      <c r="I704" s="175"/>
      <c r="J704" s="174"/>
      <c r="K704" s="175"/>
      <c r="L704" s="175"/>
      <c r="M704" s="176"/>
    </row>
    <row r="705" ht="12.75" customHeight="1">
      <c r="D705" s="174"/>
      <c r="E705" s="175"/>
      <c r="F705" s="174"/>
      <c r="G705" s="175"/>
      <c r="H705" s="174"/>
      <c r="I705" s="175"/>
      <c r="J705" s="174"/>
      <c r="K705" s="175"/>
      <c r="L705" s="175"/>
      <c r="M705" s="176"/>
    </row>
    <row r="706" ht="12.75" customHeight="1">
      <c r="D706" s="174"/>
      <c r="E706" s="175"/>
      <c r="F706" s="174"/>
      <c r="G706" s="175"/>
      <c r="H706" s="174"/>
      <c r="I706" s="175"/>
      <c r="J706" s="174"/>
      <c r="K706" s="175"/>
      <c r="L706" s="175"/>
      <c r="M706" s="176"/>
    </row>
    <row r="707" ht="12.75" customHeight="1">
      <c r="D707" s="174"/>
      <c r="E707" s="175"/>
      <c r="F707" s="174"/>
      <c r="G707" s="175"/>
      <c r="H707" s="174"/>
      <c r="I707" s="175"/>
      <c r="J707" s="174"/>
      <c r="K707" s="175"/>
      <c r="L707" s="175"/>
      <c r="M707" s="176"/>
    </row>
    <row r="708" ht="12.75" customHeight="1">
      <c r="D708" s="174"/>
      <c r="E708" s="175"/>
      <c r="F708" s="174"/>
      <c r="G708" s="175"/>
      <c r="H708" s="174"/>
      <c r="I708" s="175"/>
      <c r="J708" s="174"/>
      <c r="K708" s="175"/>
      <c r="L708" s="175"/>
      <c r="M708" s="176"/>
    </row>
    <row r="709" ht="12.75" customHeight="1">
      <c r="D709" s="174"/>
      <c r="E709" s="175"/>
      <c r="F709" s="174"/>
      <c r="G709" s="175"/>
      <c r="H709" s="174"/>
      <c r="I709" s="175"/>
      <c r="J709" s="174"/>
      <c r="K709" s="175"/>
      <c r="L709" s="175"/>
      <c r="M709" s="176"/>
    </row>
    <row r="710" ht="12.75" customHeight="1">
      <c r="D710" s="174"/>
      <c r="E710" s="175"/>
      <c r="F710" s="174"/>
      <c r="G710" s="175"/>
      <c r="H710" s="174"/>
      <c r="I710" s="175"/>
      <c r="J710" s="174"/>
      <c r="K710" s="175"/>
      <c r="L710" s="175"/>
      <c r="M710" s="176"/>
    </row>
    <row r="711" ht="12.75" customHeight="1">
      <c r="D711" s="174"/>
      <c r="E711" s="175"/>
      <c r="F711" s="174"/>
      <c r="G711" s="175"/>
      <c r="H711" s="174"/>
      <c r="I711" s="175"/>
      <c r="J711" s="174"/>
      <c r="K711" s="175"/>
      <c r="L711" s="175"/>
      <c r="M711" s="176"/>
    </row>
    <row r="712" ht="12.75" customHeight="1">
      <c r="D712" s="174"/>
      <c r="E712" s="175"/>
      <c r="F712" s="174"/>
      <c r="G712" s="175"/>
      <c r="H712" s="174"/>
      <c r="I712" s="175"/>
      <c r="J712" s="174"/>
      <c r="K712" s="175"/>
      <c r="L712" s="175"/>
      <c r="M712" s="176"/>
    </row>
    <row r="713" ht="12.75" customHeight="1">
      <c r="D713" s="174"/>
      <c r="E713" s="175"/>
      <c r="F713" s="174"/>
      <c r="G713" s="175"/>
      <c r="H713" s="174"/>
      <c r="I713" s="175"/>
      <c r="J713" s="174"/>
      <c r="K713" s="175"/>
      <c r="L713" s="175"/>
      <c r="M713" s="176"/>
    </row>
    <row r="714" ht="12.75" customHeight="1">
      <c r="D714" s="174"/>
      <c r="E714" s="175"/>
      <c r="F714" s="174"/>
      <c r="G714" s="175"/>
      <c r="H714" s="174"/>
      <c r="I714" s="175"/>
      <c r="J714" s="174"/>
      <c r="K714" s="175"/>
      <c r="L714" s="175"/>
      <c r="M714" s="176"/>
    </row>
    <row r="715" ht="12.75" customHeight="1">
      <c r="D715" s="174"/>
      <c r="E715" s="175"/>
      <c r="F715" s="174"/>
      <c r="G715" s="175"/>
      <c r="H715" s="174"/>
      <c r="I715" s="175"/>
      <c r="J715" s="174"/>
      <c r="K715" s="175"/>
      <c r="L715" s="175"/>
      <c r="M715" s="176"/>
    </row>
    <row r="716" ht="12.75" customHeight="1">
      <c r="D716" s="174"/>
      <c r="E716" s="175"/>
      <c r="F716" s="174"/>
      <c r="G716" s="175"/>
      <c r="H716" s="174"/>
      <c r="I716" s="175"/>
      <c r="J716" s="174"/>
      <c r="K716" s="175"/>
      <c r="L716" s="175"/>
      <c r="M716" s="176"/>
    </row>
    <row r="717" ht="12.75" customHeight="1">
      <c r="D717" s="174"/>
      <c r="E717" s="175"/>
      <c r="F717" s="174"/>
      <c r="G717" s="175"/>
      <c r="H717" s="174"/>
      <c r="I717" s="175"/>
      <c r="J717" s="174"/>
      <c r="K717" s="175"/>
      <c r="L717" s="175"/>
      <c r="M717" s="176"/>
    </row>
    <row r="718" ht="12.75" customHeight="1">
      <c r="D718" s="174"/>
      <c r="E718" s="175"/>
      <c r="F718" s="174"/>
      <c r="G718" s="175"/>
      <c r="H718" s="174"/>
      <c r="I718" s="175"/>
      <c r="J718" s="174"/>
      <c r="K718" s="175"/>
      <c r="L718" s="175"/>
      <c r="M718" s="176"/>
    </row>
    <row r="719" ht="12.75" customHeight="1">
      <c r="D719" s="174"/>
      <c r="E719" s="175"/>
      <c r="F719" s="174"/>
      <c r="G719" s="175"/>
      <c r="H719" s="174"/>
      <c r="I719" s="175"/>
      <c r="J719" s="174"/>
      <c r="K719" s="175"/>
      <c r="L719" s="175"/>
      <c r="M719" s="176"/>
    </row>
    <row r="720" ht="12.75" customHeight="1">
      <c r="D720" s="174"/>
      <c r="E720" s="175"/>
      <c r="F720" s="174"/>
      <c r="G720" s="175"/>
      <c r="H720" s="174"/>
      <c r="I720" s="175"/>
      <c r="J720" s="174"/>
      <c r="K720" s="175"/>
      <c r="L720" s="175"/>
      <c r="M720" s="176"/>
    </row>
    <row r="721" ht="12.75" customHeight="1">
      <c r="D721" s="174"/>
      <c r="E721" s="175"/>
      <c r="F721" s="174"/>
      <c r="G721" s="175"/>
      <c r="H721" s="174"/>
      <c r="I721" s="175"/>
      <c r="J721" s="174"/>
      <c r="K721" s="175"/>
      <c r="L721" s="175"/>
      <c r="M721" s="176"/>
    </row>
    <row r="722" ht="12.75" customHeight="1">
      <c r="D722" s="174"/>
      <c r="E722" s="175"/>
      <c r="F722" s="174"/>
      <c r="G722" s="175"/>
      <c r="H722" s="174"/>
      <c r="I722" s="175"/>
      <c r="J722" s="174"/>
      <c r="K722" s="175"/>
      <c r="L722" s="175"/>
      <c r="M722" s="176"/>
    </row>
    <row r="723" ht="12.75" customHeight="1">
      <c r="D723" s="174"/>
      <c r="E723" s="175"/>
      <c r="F723" s="174"/>
      <c r="G723" s="175"/>
      <c r="H723" s="174"/>
      <c r="I723" s="175"/>
      <c r="J723" s="174"/>
      <c r="K723" s="175"/>
      <c r="L723" s="175"/>
      <c r="M723" s="176"/>
    </row>
    <row r="724" ht="12.75" customHeight="1">
      <c r="D724" s="174"/>
      <c r="E724" s="175"/>
      <c r="F724" s="174"/>
      <c r="G724" s="175"/>
      <c r="H724" s="174"/>
      <c r="I724" s="175"/>
      <c r="J724" s="174"/>
      <c r="K724" s="175"/>
      <c r="L724" s="175"/>
      <c r="M724" s="176"/>
    </row>
    <row r="725" ht="12.75" customHeight="1">
      <c r="D725" s="174"/>
      <c r="E725" s="175"/>
      <c r="F725" s="174"/>
      <c r="G725" s="175"/>
      <c r="H725" s="174"/>
      <c r="I725" s="175"/>
      <c r="J725" s="174"/>
      <c r="K725" s="175"/>
      <c r="L725" s="175"/>
      <c r="M725" s="176"/>
    </row>
    <row r="726" ht="12.75" customHeight="1">
      <c r="D726" s="174"/>
      <c r="E726" s="175"/>
      <c r="F726" s="174"/>
      <c r="G726" s="175"/>
      <c r="H726" s="174"/>
      <c r="I726" s="175"/>
      <c r="J726" s="174"/>
      <c r="K726" s="175"/>
      <c r="L726" s="175"/>
      <c r="M726" s="176"/>
    </row>
    <row r="727" ht="12.75" customHeight="1">
      <c r="D727" s="174"/>
      <c r="E727" s="175"/>
      <c r="F727" s="174"/>
      <c r="G727" s="175"/>
      <c r="H727" s="174"/>
      <c r="I727" s="175"/>
      <c r="J727" s="174"/>
      <c r="K727" s="175"/>
      <c r="L727" s="175"/>
      <c r="M727" s="176"/>
    </row>
    <row r="728" ht="12.75" customHeight="1">
      <c r="D728" s="174"/>
      <c r="E728" s="175"/>
      <c r="F728" s="174"/>
      <c r="G728" s="175"/>
      <c r="H728" s="174"/>
      <c r="I728" s="175"/>
      <c r="J728" s="174"/>
      <c r="K728" s="175"/>
      <c r="L728" s="175"/>
      <c r="M728" s="176"/>
    </row>
    <row r="729" ht="12.75" customHeight="1">
      <c r="D729" s="174"/>
      <c r="E729" s="175"/>
      <c r="F729" s="174"/>
      <c r="G729" s="175"/>
      <c r="H729" s="174"/>
      <c r="I729" s="175"/>
      <c r="J729" s="174"/>
      <c r="K729" s="175"/>
      <c r="L729" s="175"/>
      <c r="M729" s="176"/>
    </row>
    <row r="730" ht="12.75" customHeight="1">
      <c r="D730" s="174"/>
      <c r="E730" s="175"/>
      <c r="F730" s="174"/>
      <c r="G730" s="175"/>
      <c r="H730" s="174"/>
      <c r="I730" s="175"/>
      <c r="J730" s="174"/>
      <c r="K730" s="175"/>
      <c r="L730" s="175"/>
      <c r="M730" s="176"/>
    </row>
    <row r="731" ht="12.75" customHeight="1">
      <c r="D731" s="174"/>
      <c r="E731" s="175"/>
      <c r="F731" s="174"/>
      <c r="G731" s="175"/>
      <c r="H731" s="174"/>
      <c r="I731" s="175"/>
      <c r="J731" s="174"/>
      <c r="K731" s="175"/>
      <c r="L731" s="175"/>
      <c r="M731" s="176"/>
    </row>
    <row r="732" ht="12.75" customHeight="1">
      <c r="D732" s="174"/>
      <c r="E732" s="175"/>
      <c r="F732" s="174"/>
      <c r="G732" s="175"/>
      <c r="H732" s="174"/>
      <c r="I732" s="175"/>
      <c r="J732" s="174"/>
      <c r="K732" s="175"/>
      <c r="L732" s="175"/>
      <c r="M732" s="176"/>
    </row>
    <row r="733" ht="12.75" customHeight="1">
      <c r="D733" s="174"/>
      <c r="E733" s="175"/>
      <c r="F733" s="174"/>
      <c r="G733" s="175"/>
      <c r="H733" s="174"/>
      <c r="I733" s="175"/>
      <c r="J733" s="174"/>
      <c r="K733" s="175"/>
      <c r="L733" s="175"/>
      <c r="M733" s="176"/>
    </row>
    <row r="734" ht="12.75" customHeight="1">
      <c r="D734" s="174"/>
      <c r="E734" s="175"/>
      <c r="F734" s="174"/>
      <c r="G734" s="175"/>
      <c r="H734" s="174"/>
      <c r="I734" s="175"/>
      <c r="J734" s="174"/>
      <c r="K734" s="175"/>
      <c r="L734" s="175"/>
      <c r="M734" s="176"/>
    </row>
    <row r="735" ht="12.75" customHeight="1">
      <c r="D735" s="174"/>
      <c r="E735" s="175"/>
      <c r="F735" s="174"/>
      <c r="G735" s="175"/>
      <c r="H735" s="174"/>
      <c r="I735" s="175"/>
      <c r="J735" s="174"/>
      <c r="K735" s="175"/>
      <c r="L735" s="175"/>
      <c r="M735" s="176"/>
    </row>
    <row r="736" ht="12.75" customHeight="1">
      <c r="D736" s="174"/>
      <c r="E736" s="175"/>
      <c r="F736" s="174"/>
      <c r="G736" s="175"/>
      <c r="H736" s="174"/>
      <c r="I736" s="175"/>
      <c r="J736" s="174"/>
      <c r="K736" s="175"/>
      <c r="L736" s="175"/>
      <c r="M736" s="176"/>
    </row>
    <row r="737" ht="12.75" customHeight="1">
      <c r="D737" s="174"/>
      <c r="E737" s="175"/>
      <c r="F737" s="174"/>
      <c r="G737" s="175"/>
      <c r="H737" s="174"/>
      <c r="I737" s="175"/>
      <c r="J737" s="174"/>
      <c r="K737" s="175"/>
      <c r="L737" s="175"/>
      <c r="M737" s="176"/>
    </row>
    <row r="738" ht="12.75" customHeight="1">
      <c r="D738" s="174"/>
      <c r="E738" s="175"/>
      <c r="F738" s="174"/>
      <c r="G738" s="175"/>
      <c r="H738" s="174"/>
      <c r="I738" s="175"/>
      <c r="J738" s="174"/>
      <c r="K738" s="175"/>
      <c r="L738" s="175"/>
      <c r="M738" s="176"/>
    </row>
    <row r="739" ht="12.75" customHeight="1">
      <c r="D739" s="174"/>
      <c r="E739" s="175"/>
      <c r="F739" s="174"/>
      <c r="G739" s="175"/>
      <c r="H739" s="174"/>
      <c r="I739" s="175"/>
      <c r="J739" s="174"/>
      <c r="K739" s="175"/>
      <c r="L739" s="175"/>
      <c r="M739" s="176"/>
    </row>
    <row r="740" ht="12.75" customHeight="1">
      <c r="D740" s="174"/>
      <c r="E740" s="175"/>
      <c r="F740" s="174"/>
      <c r="G740" s="175"/>
      <c r="H740" s="174"/>
      <c r="I740" s="175"/>
      <c r="J740" s="174"/>
      <c r="K740" s="175"/>
      <c r="L740" s="175"/>
      <c r="M740" s="176"/>
    </row>
    <row r="741" ht="12.75" customHeight="1">
      <c r="D741" s="174"/>
      <c r="E741" s="175"/>
      <c r="F741" s="174"/>
      <c r="G741" s="175"/>
      <c r="H741" s="174"/>
      <c r="I741" s="175"/>
      <c r="J741" s="174"/>
      <c r="K741" s="175"/>
      <c r="L741" s="175"/>
      <c r="M741" s="176"/>
    </row>
    <row r="742" ht="12.75" customHeight="1">
      <c r="D742" s="174"/>
      <c r="E742" s="175"/>
      <c r="F742" s="174"/>
      <c r="G742" s="175"/>
      <c r="H742" s="174"/>
      <c r="I742" s="175"/>
      <c r="J742" s="174"/>
      <c r="K742" s="175"/>
      <c r="L742" s="175"/>
      <c r="M742" s="176"/>
    </row>
    <row r="743" ht="12.75" customHeight="1">
      <c r="D743" s="174"/>
      <c r="E743" s="175"/>
      <c r="F743" s="174"/>
      <c r="G743" s="175"/>
      <c r="H743" s="174"/>
      <c r="I743" s="175"/>
      <c r="J743" s="174"/>
      <c r="K743" s="175"/>
      <c r="L743" s="175"/>
      <c r="M743" s="176"/>
    </row>
    <row r="744" ht="12.75" customHeight="1">
      <c r="D744" s="174"/>
      <c r="E744" s="175"/>
      <c r="F744" s="174"/>
      <c r="G744" s="175"/>
      <c r="H744" s="174"/>
      <c r="I744" s="175"/>
      <c r="J744" s="174"/>
      <c r="K744" s="175"/>
      <c r="L744" s="175"/>
      <c r="M744" s="176"/>
    </row>
    <row r="745" ht="12.75" customHeight="1">
      <c r="D745" s="174"/>
      <c r="E745" s="175"/>
      <c r="F745" s="174"/>
      <c r="G745" s="175"/>
      <c r="H745" s="174"/>
      <c r="I745" s="175"/>
      <c r="J745" s="174"/>
      <c r="K745" s="175"/>
      <c r="L745" s="175"/>
      <c r="M745" s="176"/>
    </row>
    <row r="746" ht="12.75" customHeight="1">
      <c r="D746" s="174"/>
      <c r="E746" s="175"/>
      <c r="F746" s="174"/>
      <c r="G746" s="175"/>
      <c r="H746" s="174"/>
      <c r="I746" s="175"/>
      <c r="J746" s="174"/>
      <c r="K746" s="175"/>
      <c r="L746" s="175"/>
      <c r="M746" s="176"/>
    </row>
    <row r="747" ht="12.75" customHeight="1">
      <c r="D747" s="174"/>
      <c r="E747" s="175"/>
      <c r="F747" s="174"/>
      <c r="G747" s="175"/>
      <c r="H747" s="174"/>
      <c r="I747" s="175"/>
      <c r="J747" s="174"/>
      <c r="K747" s="175"/>
      <c r="L747" s="175"/>
      <c r="M747" s="176"/>
    </row>
    <row r="748" ht="12.75" customHeight="1">
      <c r="D748" s="174"/>
      <c r="E748" s="175"/>
      <c r="F748" s="174"/>
      <c r="G748" s="175"/>
      <c r="H748" s="174"/>
      <c r="I748" s="175"/>
      <c r="J748" s="174"/>
      <c r="K748" s="175"/>
      <c r="L748" s="175"/>
      <c r="M748" s="176"/>
    </row>
    <row r="749" ht="12.75" customHeight="1">
      <c r="D749" s="174"/>
      <c r="E749" s="175"/>
      <c r="F749" s="174"/>
      <c r="G749" s="175"/>
      <c r="H749" s="174"/>
      <c r="I749" s="175"/>
      <c r="J749" s="174"/>
      <c r="K749" s="175"/>
      <c r="L749" s="175"/>
      <c r="M749" s="176"/>
    </row>
    <row r="750" ht="12.75" customHeight="1">
      <c r="D750" s="174"/>
      <c r="E750" s="175"/>
      <c r="F750" s="174"/>
      <c r="G750" s="175"/>
      <c r="H750" s="174"/>
      <c r="I750" s="175"/>
      <c r="J750" s="174"/>
      <c r="K750" s="175"/>
      <c r="L750" s="175"/>
      <c r="M750" s="176"/>
    </row>
    <row r="751" ht="12.75" customHeight="1">
      <c r="D751" s="174"/>
      <c r="E751" s="175"/>
      <c r="F751" s="174"/>
      <c r="G751" s="175"/>
      <c r="H751" s="174"/>
      <c r="I751" s="175"/>
      <c r="J751" s="174"/>
      <c r="K751" s="175"/>
      <c r="L751" s="175"/>
      <c r="M751" s="176"/>
    </row>
    <row r="752" ht="12.75" customHeight="1">
      <c r="D752" s="174"/>
      <c r="E752" s="175"/>
      <c r="F752" s="174"/>
      <c r="G752" s="175"/>
      <c r="H752" s="174"/>
      <c r="I752" s="175"/>
      <c r="J752" s="174"/>
      <c r="K752" s="175"/>
      <c r="L752" s="175"/>
      <c r="M752" s="176"/>
    </row>
    <row r="753" ht="12.75" customHeight="1">
      <c r="D753" s="174"/>
      <c r="E753" s="175"/>
      <c r="F753" s="174"/>
      <c r="G753" s="175"/>
      <c r="H753" s="174"/>
      <c r="I753" s="175"/>
      <c r="J753" s="174"/>
      <c r="K753" s="175"/>
      <c r="L753" s="175"/>
      <c r="M753" s="176"/>
    </row>
    <row r="754" ht="12.75" customHeight="1">
      <c r="D754" s="174"/>
      <c r="E754" s="175"/>
      <c r="F754" s="174"/>
      <c r="G754" s="175"/>
      <c r="H754" s="174"/>
      <c r="I754" s="175"/>
      <c r="J754" s="174"/>
      <c r="K754" s="175"/>
      <c r="L754" s="175"/>
      <c r="M754" s="176"/>
    </row>
    <row r="755" ht="12.75" customHeight="1">
      <c r="D755" s="174"/>
      <c r="E755" s="175"/>
      <c r="F755" s="174"/>
      <c r="G755" s="175"/>
      <c r="H755" s="174"/>
      <c r="I755" s="175"/>
      <c r="J755" s="174"/>
      <c r="K755" s="175"/>
      <c r="L755" s="175"/>
      <c r="M755" s="176"/>
    </row>
    <row r="756" ht="12.75" customHeight="1">
      <c r="D756" s="174"/>
      <c r="E756" s="175"/>
      <c r="F756" s="174"/>
      <c r="G756" s="175"/>
      <c r="H756" s="174"/>
      <c r="I756" s="175"/>
      <c r="J756" s="174"/>
      <c r="K756" s="175"/>
      <c r="L756" s="175"/>
      <c r="M756" s="176"/>
    </row>
    <row r="757" ht="12.75" customHeight="1">
      <c r="D757" s="174"/>
      <c r="E757" s="175"/>
      <c r="F757" s="174"/>
      <c r="G757" s="175"/>
      <c r="H757" s="174"/>
      <c r="I757" s="175"/>
      <c r="J757" s="174"/>
      <c r="K757" s="175"/>
      <c r="L757" s="175"/>
      <c r="M757" s="176"/>
    </row>
    <row r="758" ht="12.75" customHeight="1">
      <c r="D758" s="174"/>
      <c r="E758" s="175"/>
      <c r="F758" s="174"/>
      <c r="G758" s="175"/>
      <c r="H758" s="174"/>
      <c r="I758" s="175"/>
      <c r="J758" s="174"/>
      <c r="K758" s="175"/>
      <c r="L758" s="175"/>
      <c r="M758" s="176"/>
    </row>
    <row r="759" ht="12.75" customHeight="1">
      <c r="D759" s="174"/>
      <c r="E759" s="175"/>
      <c r="F759" s="174"/>
      <c r="G759" s="175"/>
      <c r="H759" s="174"/>
      <c r="I759" s="175"/>
      <c r="J759" s="174"/>
      <c r="K759" s="175"/>
      <c r="L759" s="175"/>
      <c r="M759" s="176"/>
    </row>
    <row r="760" ht="12.75" customHeight="1">
      <c r="D760" s="174"/>
      <c r="E760" s="175"/>
      <c r="F760" s="174"/>
      <c r="G760" s="175"/>
      <c r="H760" s="174"/>
      <c r="I760" s="175"/>
      <c r="J760" s="174"/>
      <c r="K760" s="175"/>
      <c r="L760" s="175"/>
      <c r="M760" s="176"/>
    </row>
    <row r="761" ht="12.75" customHeight="1">
      <c r="D761" s="174"/>
      <c r="E761" s="175"/>
      <c r="F761" s="174"/>
      <c r="G761" s="175"/>
      <c r="H761" s="174"/>
      <c r="I761" s="175"/>
      <c r="J761" s="174"/>
      <c r="K761" s="175"/>
      <c r="L761" s="175"/>
      <c r="M761" s="176"/>
    </row>
    <row r="762" ht="12.75" customHeight="1">
      <c r="D762" s="174"/>
      <c r="E762" s="175"/>
      <c r="F762" s="174"/>
      <c r="G762" s="175"/>
      <c r="H762" s="174"/>
      <c r="I762" s="175"/>
      <c r="J762" s="174"/>
      <c r="K762" s="175"/>
      <c r="L762" s="175"/>
      <c r="M762" s="176"/>
    </row>
    <row r="763" ht="12.75" customHeight="1">
      <c r="D763" s="174"/>
      <c r="E763" s="175"/>
      <c r="F763" s="174"/>
      <c r="G763" s="175"/>
      <c r="H763" s="174"/>
      <c r="I763" s="175"/>
      <c r="J763" s="174"/>
      <c r="K763" s="175"/>
      <c r="L763" s="175"/>
      <c r="M763" s="176"/>
    </row>
    <row r="764" ht="12.75" customHeight="1">
      <c r="D764" s="174"/>
      <c r="E764" s="175"/>
      <c r="F764" s="174"/>
      <c r="G764" s="175"/>
      <c r="H764" s="174"/>
      <c r="I764" s="175"/>
      <c r="J764" s="174"/>
      <c r="K764" s="175"/>
      <c r="L764" s="175"/>
      <c r="M764" s="176"/>
    </row>
    <row r="765" ht="12.75" customHeight="1">
      <c r="D765" s="174"/>
      <c r="E765" s="175"/>
      <c r="F765" s="174"/>
      <c r="G765" s="175"/>
      <c r="H765" s="174"/>
      <c r="I765" s="175"/>
      <c r="J765" s="174"/>
      <c r="K765" s="175"/>
      <c r="L765" s="175"/>
      <c r="M765" s="176"/>
    </row>
    <row r="766" ht="12.75" customHeight="1">
      <c r="D766" s="174"/>
      <c r="E766" s="175"/>
      <c r="F766" s="174"/>
      <c r="G766" s="175"/>
      <c r="H766" s="174"/>
      <c r="I766" s="175"/>
      <c r="J766" s="174"/>
      <c r="K766" s="175"/>
      <c r="L766" s="175"/>
      <c r="M766" s="176"/>
    </row>
    <row r="767" ht="12.75" customHeight="1">
      <c r="D767" s="174"/>
      <c r="E767" s="175"/>
      <c r="F767" s="174"/>
      <c r="G767" s="175"/>
      <c r="H767" s="174"/>
      <c r="I767" s="175"/>
      <c r="J767" s="174"/>
      <c r="K767" s="175"/>
      <c r="L767" s="175"/>
      <c r="M767" s="176"/>
    </row>
    <row r="768" ht="12.75" customHeight="1">
      <c r="D768" s="174"/>
      <c r="E768" s="175"/>
      <c r="F768" s="174"/>
      <c r="G768" s="175"/>
      <c r="H768" s="174"/>
      <c r="I768" s="175"/>
      <c r="J768" s="174"/>
      <c r="K768" s="175"/>
      <c r="L768" s="175"/>
      <c r="M768" s="176"/>
    </row>
    <row r="769" ht="12.75" customHeight="1">
      <c r="D769" s="174"/>
      <c r="E769" s="175"/>
      <c r="F769" s="174"/>
      <c r="G769" s="175"/>
      <c r="H769" s="174"/>
      <c r="I769" s="175"/>
      <c r="J769" s="174"/>
      <c r="K769" s="175"/>
      <c r="L769" s="175"/>
      <c r="M769" s="176"/>
    </row>
    <row r="770" ht="12.75" customHeight="1">
      <c r="D770" s="174"/>
      <c r="E770" s="175"/>
      <c r="F770" s="174"/>
      <c r="G770" s="175"/>
      <c r="H770" s="174"/>
      <c r="I770" s="175"/>
      <c r="J770" s="174"/>
      <c r="K770" s="175"/>
      <c r="L770" s="175"/>
      <c r="M770" s="176"/>
    </row>
    <row r="771" ht="12.75" customHeight="1">
      <c r="D771" s="174"/>
      <c r="E771" s="175"/>
      <c r="F771" s="174"/>
      <c r="G771" s="175"/>
      <c r="H771" s="174"/>
      <c r="I771" s="175"/>
      <c r="J771" s="174"/>
      <c r="K771" s="175"/>
      <c r="L771" s="175"/>
      <c r="M771" s="176"/>
    </row>
    <row r="772" ht="12.75" customHeight="1">
      <c r="D772" s="174"/>
      <c r="E772" s="175"/>
      <c r="F772" s="174"/>
      <c r="G772" s="175"/>
      <c r="H772" s="174"/>
      <c r="I772" s="175"/>
      <c r="J772" s="174"/>
      <c r="K772" s="175"/>
      <c r="L772" s="175"/>
      <c r="M772" s="176"/>
    </row>
    <row r="773" ht="12.75" customHeight="1">
      <c r="D773" s="174"/>
      <c r="E773" s="175"/>
      <c r="F773" s="174"/>
      <c r="G773" s="175"/>
      <c r="H773" s="174"/>
      <c r="I773" s="175"/>
      <c r="J773" s="174"/>
      <c r="K773" s="175"/>
      <c r="L773" s="175"/>
      <c r="M773" s="176"/>
    </row>
    <row r="774" ht="12.75" customHeight="1">
      <c r="D774" s="174"/>
      <c r="E774" s="175"/>
      <c r="F774" s="174"/>
      <c r="G774" s="175"/>
      <c r="H774" s="174"/>
      <c r="I774" s="175"/>
      <c r="J774" s="174"/>
      <c r="K774" s="175"/>
      <c r="L774" s="175"/>
      <c r="M774" s="176"/>
    </row>
    <row r="775" ht="12.75" customHeight="1">
      <c r="D775" s="174"/>
      <c r="E775" s="175"/>
      <c r="F775" s="174"/>
      <c r="G775" s="175"/>
      <c r="H775" s="174"/>
      <c r="I775" s="175"/>
      <c r="J775" s="174"/>
      <c r="K775" s="175"/>
      <c r="L775" s="175"/>
      <c r="M775" s="176"/>
    </row>
    <row r="776" ht="12.75" customHeight="1">
      <c r="D776" s="174"/>
      <c r="E776" s="175"/>
      <c r="F776" s="174"/>
      <c r="G776" s="175"/>
      <c r="H776" s="174"/>
      <c r="I776" s="175"/>
      <c r="J776" s="174"/>
      <c r="K776" s="175"/>
      <c r="L776" s="175"/>
      <c r="M776" s="176"/>
    </row>
    <row r="777" ht="12.75" customHeight="1">
      <c r="D777" s="174"/>
      <c r="E777" s="175"/>
      <c r="F777" s="174"/>
      <c r="G777" s="175"/>
      <c r="H777" s="174"/>
      <c r="I777" s="175"/>
      <c r="J777" s="174"/>
      <c r="K777" s="175"/>
      <c r="L777" s="175"/>
      <c r="M777" s="176"/>
    </row>
    <row r="778" ht="12.75" customHeight="1">
      <c r="D778" s="174"/>
      <c r="E778" s="175"/>
      <c r="F778" s="174"/>
      <c r="G778" s="175"/>
      <c r="H778" s="174"/>
      <c r="I778" s="175"/>
      <c r="J778" s="174"/>
      <c r="K778" s="175"/>
      <c r="L778" s="175"/>
      <c r="M778" s="176"/>
    </row>
    <row r="779" ht="12.75" customHeight="1">
      <c r="D779" s="174"/>
      <c r="E779" s="175"/>
      <c r="F779" s="174"/>
      <c r="G779" s="175"/>
      <c r="H779" s="174"/>
      <c r="I779" s="175"/>
      <c r="J779" s="174"/>
      <c r="K779" s="175"/>
      <c r="L779" s="175"/>
      <c r="M779" s="176"/>
    </row>
    <row r="780" ht="12.75" customHeight="1">
      <c r="D780" s="174"/>
      <c r="E780" s="175"/>
      <c r="F780" s="174"/>
      <c r="G780" s="175"/>
      <c r="H780" s="174"/>
      <c r="I780" s="175"/>
      <c r="J780" s="174"/>
      <c r="K780" s="175"/>
      <c r="L780" s="175"/>
      <c r="M780" s="176"/>
    </row>
    <row r="781" ht="12.75" customHeight="1">
      <c r="D781" s="174"/>
      <c r="E781" s="175"/>
      <c r="F781" s="174"/>
      <c r="G781" s="175"/>
      <c r="H781" s="174"/>
      <c r="I781" s="175"/>
      <c r="J781" s="174"/>
      <c r="K781" s="175"/>
      <c r="L781" s="175"/>
      <c r="M781" s="176"/>
    </row>
    <row r="782" ht="12.75" customHeight="1">
      <c r="D782" s="174"/>
      <c r="E782" s="175"/>
      <c r="F782" s="174"/>
      <c r="G782" s="175"/>
      <c r="H782" s="174"/>
      <c r="I782" s="175"/>
      <c r="J782" s="174"/>
      <c r="K782" s="175"/>
      <c r="L782" s="175"/>
      <c r="M782" s="176"/>
    </row>
    <row r="783" ht="12.75" customHeight="1">
      <c r="D783" s="174"/>
      <c r="E783" s="175"/>
      <c r="F783" s="174"/>
      <c r="G783" s="175"/>
      <c r="H783" s="174"/>
      <c r="I783" s="175"/>
      <c r="J783" s="174"/>
      <c r="K783" s="175"/>
      <c r="L783" s="175"/>
      <c r="M783" s="176"/>
    </row>
    <row r="784" ht="12.75" customHeight="1">
      <c r="D784" s="174"/>
      <c r="E784" s="175"/>
      <c r="F784" s="174"/>
      <c r="G784" s="175"/>
      <c r="H784" s="174"/>
      <c r="I784" s="175"/>
      <c r="J784" s="174"/>
      <c r="K784" s="175"/>
      <c r="L784" s="175"/>
      <c r="M784" s="176"/>
    </row>
    <row r="785" ht="12.75" customHeight="1">
      <c r="D785" s="174"/>
      <c r="E785" s="175"/>
      <c r="F785" s="174"/>
      <c r="G785" s="175"/>
      <c r="H785" s="174"/>
      <c r="I785" s="175"/>
      <c r="J785" s="174"/>
      <c r="K785" s="175"/>
      <c r="L785" s="175"/>
      <c r="M785" s="176"/>
    </row>
    <row r="786" ht="12.75" customHeight="1">
      <c r="D786" s="174"/>
      <c r="E786" s="175"/>
      <c r="F786" s="174"/>
      <c r="G786" s="175"/>
      <c r="H786" s="174"/>
      <c r="I786" s="175"/>
      <c r="J786" s="174"/>
      <c r="K786" s="175"/>
      <c r="L786" s="175"/>
      <c r="M786" s="176"/>
    </row>
    <row r="787" ht="12.75" customHeight="1">
      <c r="D787" s="174"/>
      <c r="E787" s="175"/>
      <c r="F787" s="174"/>
      <c r="G787" s="175"/>
      <c r="H787" s="174"/>
      <c r="I787" s="175"/>
      <c r="J787" s="174"/>
      <c r="K787" s="175"/>
      <c r="L787" s="175"/>
      <c r="M787" s="176"/>
    </row>
    <row r="788" ht="12.75" customHeight="1">
      <c r="D788" s="174"/>
      <c r="E788" s="175"/>
      <c r="F788" s="174"/>
      <c r="G788" s="175"/>
      <c r="H788" s="174"/>
      <c r="I788" s="175"/>
      <c r="J788" s="174"/>
      <c r="K788" s="175"/>
      <c r="L788" s="175"/>
      <c r="M788" s="176"/>
    </row>
    <row r="789" ht="12.75" customHeight="1">
      <c r="D789" s="174"/>
      <c r="E789" s="175"/>
      <c r="F789" s="174"/>
      <c r="G789" s="175"/>
      <c r="H789" s="174"/>
      <c r="I789" s="175"/>
      <c r="J789" s="174"/>
      <c r="K789" s="175"/>
      <c r="L789" s="175"/>
      <c r="M789" s="176"/>
    </row>
    <row r="790" ht="12.75" customHeight="1">
      <c r="D790" s="174"/>
      <c r="E790" s="175"/>
      <c r="F790" s="174"/>
      <c r="G790" s="175"/>
      <c r="H790" s="174"/>
      <c r="I790" s="175"/>
      <c r="J790" s="174"/>
      <c r="K790" s="175"/>
      <c r="L790" s="175"/>
      <c r="M790" s="176"/>
    </row>
    <row r="791" ht="12.75" customHeight="1">
      <c r="D791" s="174"/>
      <c r="E791" s="175"/>
      <c r="F791" s="174"/>
      <c r="G791" s="175"/>
      <c r="H791" s="174"/>
      <c r="I791" s="175"/>
      <c r="J791" s="174"/>
      <c r="K791" s="175"/>
      <c r="L791" s="175"/>
      <c r="M791" s="176"/>
    </row>
    <row r="792" ht="12.75" customHeight="1">
      <c r="D792" s="174"/>
      <c r="E792" s="175"/>
      <c r="F792" s="174"/>
      <c r="G792" s="175"/>
      <c r="H792" s="174"/>
      <c r="I792" s="175"/>
      <c r="J792" s="174"/>
      <c r="K792" s="175"/>
      <c r="L792" s="175"/>
      <c r="M792" s="176"/>
    </row>
    <row r="793" ht="12.75" customHeight="1">
      <c r="D793" s="174"/>
      <c r="E793" s="175"/>
      <c r="F793" s="174"/>
      <c r="G793" s="175"/>
      <c r="H793" s="174"/>
      <c r="I793" s="175"/>
      <c r="J793" s="174"/>
      <c r="K793" s="175"/>
      <c r="L793" s="175"/>
      <c r="M793" s="176"/>
    </row>
    <row r="794" ht="12.75" customHeight="1">
      <c r="D794" s="174"/>
      <c r="E794" s="175"/>
      <c r="F794" s="174"/>
      <c r="G794" s="175"/>
      <c r="H794" s="174"/>
      <c r="I794" s="175"/>
      <c r="J794" s="174"/>
      <c r="K794" s="175"/>
      <c r="L794" s="175"/>
      <c r="M794" s="176"/>
    </row>
    <row r="795" ht="12.75" customHeight="1">
      <c r="D795" s="174"/>
      <c r="E795" s="175"/>
      <c r="F795" s="174"/>
      <c r="G795" s="175"/>
      <c r="H795" s="174"/>
      <c r="I795" s="175"/>
      <c r="J795" s="174"/>
      <c r="K795" s="175"/>
      <c r="L795" s="175"/>
      <c r="M795" s="176"/>
    </row>
    <row r="796" ht="12.75" customHeight="1">
      <c r="D796" s="174"/>
      <c r="E796" s="175"/>
      <c r="F796" s="174"/>
      <c r="G796" s="175"/>
      <c r="H796" s="174"/>
      <c r="I796" s="175"/>
      <c r="J796" s="174"/>
      <c r="K796" s="175"/>
      <c r="L796" s="175"/>
      <c r="M796" s="176"/>
    </row>
    <row r="797" ht="12.75" customHeight="1">
      <c r="D797" s="174"/>
      <c r="E797" s="175"/>
      <c r="F797" s="174"/>
      <c r="G797" s="175"/>
      <c r="H797" s="174"/>
      <c r="I797" s="175"/>
      <c r="J797" s="174"/>
      <c r="K797" s="175"/>
      <c r="L797" s="175"/>
      <c r="M797" s="176"/>
    </row>
    <row r="798" ht="12.75" customHeight="1">
      <c r="D798" s="174"/>
      <c r="E798" s="175"/>
      <c r="F798" s="174"/>
      <c r="G798" s="175"/>
      <c r="H798" s="174"/>
      <c r="I798" s="175"/>
      <c r="J798" s="174"/>
      <c r="K798" s="175"/>
      <c r="L798" s="175"/>
      <c r="M798" s="176"/>
    </row>
    <row r="799" ht="12.75" customHeight="1">
      <c r="D799" s="174"/>
      <c r="E799" s="175"/>
      <c r="F799" s="174"/>
      <c r="G799" s="175"/>
      <c r="H799" s="174"/>
      <c r="I799" s="175"/>
      <c r="J799" s="174"/>
      <c r="K799" s="175"/>
      <c r="L799" s="175"/>
      <c r="M799" s="176"/>
    </row>
    <row r="800" ht="12.75" customHeight="1">
      <c r="D800" s="174"/>
      <c r="E800" s="175"/>
      <c r="F800" s="174"/>
      <c r="G800" s="175"/>
      <c r="H800" s="174"/>
      <c r="I800" s="175"/>
      <c r="J800" s="174"/>
      <c r="K800" s="175"/>
      <c r="L800" s="175"/>
      <c r="M800" s="176"/>
    </row>
    <row r="801" ht="12.75" customHeight="1">
      <c r="D801" s="174"/>
      <c r="E801" s="175"/>
      <c r="F801" s="174"/>
      <c r="G801" s="175"/>
      <c r="H801" s="174"/>
      <c r="I801" s="175"/>
      <c r="J801" s="174"/>
      <c r="K801" s="175"/>
      <c r="L801" s="175"/>
      <c r="M801" s="176"/>
    </row>
    <row r="802" ht="12.75" customHeight="1">
      <c r="D802" s="174"/>
      <c r="E802" s="175"/>
      <c r="F802" s="174"/>
      <c r="G802" s="175"/>
      <c r="H802" s="174"/>
      <c r="I802" s="175"/>
      <c r="J802" s="174"/>
      <c r="K802" s="175"/>
      <c r="L802" s="175"/>
      <c r="M802" s="176"/>
    </row>
    <row r="803" ht="12.75" customHeight="1">
      <c r="D803" s="174"/>
      <c r="E803" s="175"/>
      <c r="F803" s="174"/>
      <c r="G803" s="175"/>
      <c r="H803" s="174"/>
      <c r="I803" s="175"/>
      <c r="J803" s="174"/>
      <c r="K803" s="175"/>
      <c r="L803" s="175"/>
      <c r="M803" s="176"/>
    </row>
    <row r="804" ht="12.75" customHeight="1">
      <c r="D804" s="174"/>
      <c r="E804" s="175"/>
      <c r="F804" s="174"/>
      <c r="G804" s="175"/>
      <c r="H804" s="174"/>
      <c r="I804" s="175"/>
      <c r="J804" s="174"/>
      <c r="K804" s="175"/>
      <c r="L804" s="175"/>
      <c r="M804" s="176"/>
    </row>
    <row r="805" ht="12.75" customHeight="1">
      <c r="D805" s="174"/>
      <c r="E805" s="175"/>
      <c r="F805" s="174"/>
      <c r="G805" s="175"/>
      <c r="H805" s="174"/>
      <c r="I805" s="175"/>
      <c r="J805" s="174"/>
      <c r="K805" s="175"/>
      <c r="L805" s="175"/>
      <c r="M805" s="176"/>
    </row>
    <row r="806" ht="12.75" customHeight="1">
      <c r="D806" s="174"/>
      <c r="E806" s="175"/>
      <c r="F806" s="174"/>
      <c r="G806" s="175"/>
      <c r="H806" s="174"/>
      <c r="I806" s="175"/>
      <c r="J806" s="174"/>
      <c r="K806" s="175"/>
      <c r="L806" s="175"/>
      <c r="M806" s="176"/>
    </row>
    <row r="807" ht="12.75" customHeight="1">
      <c r="D807" s="174"/>
      <c r="E807" s="175"/>
      <c r="F807" s="174"/>
      <c r="G807" s="175"/>
      <c r="H807" s="174"/>
      <c r="I807" s="175"/>
      <c r="J807" s="174"/>
      <c r="K807" s="175"/>
      <c r="L807" s="175"/>
      <c r="M807" s="176"/>
    </row>
    <row r="808" ht="12.75" customHeight="1">
      <c r="D808" s="174"/>
      <c r="E808" s="175"/>
      <c r="F808" s="174"/>
      <c r="G808" s="175"/>
      <c r="H808" s="174"/>
      <c r="I808" s="175"/>
      <c r="J808" s="174"/>
      <c r="K808" s="175"/>
      <c r="L808" s="175"/>
      <c r="M808" s="176"/>
    </row>
    <row r="809" ht="12.75" customHeight="1">
      <c r="D809" s="174"/>
      <c r="E809" s="175"/>
      <c r="F809" s="174"/>
      <c r="G809" s="175"/>
      <c r="H809" s="174"/>
      <c r="I809" s="175"/>
      <c r="J809" s="174"/>
      <c r="K809" s="175"/>
      <c r="L809" s="175"/>
      <c r="M809" s="176"/>
    </row>
    <row r="810" ht="12.75" customHeight="1">
      <c r="D810" s="174"/>
      <c r="E810" s="175"/>
      <c r="F810" s="174"/>
      <c r="G810" s="175"/>
      <c r="H810" s="174"/>
      <c r="I810" s="175"/>
      <c r="J810" s="174"/>
      <c r="K810" s="175"/>
      <c r="L810" s="175"/>
      <c r="M810" s="176"/>
    </row>
    <row r="811" ht="12.75" customHeight="1">
      <c r="D811" s="174"/>
      <c r="E811" s="175"/>
      <c r="F811" s="174"/>
      <c r="G811" s="175"/>
      <c r="H811" s="174"/>
      <c r="I811" s="175"/>
      <c r="J811" s="174"/>
      <c r="K811" s="175"/>
      <c r="L811" s="175"/>
      <c r="M811" s="176"/>
    </row>
    <row r="812" ht="12.75" customHeight="1">
      <c r="D812" s="174"/>
      <c r="E812" s="175"/>
      <c r="F812" s="174"/>
      <c r="G812" s="175"/>
      <c r="H812" s="174"/>
      <c r="I812" s="175"/>
      <c r="J812" s="174"/>
      <c r="K812" s="175"/>
      <c r="L812" s="175"/>
      <c r="M812" s="176"/>
    </row>
    <row r="813" ht="12.75" customHeight="1">
      <c r="D813" s="174"/>
      <c r="E813" s="175"/>
      <c r="F813" s="174"/>
      <c r="G813" s="175"/>
      <c r="H813" s="174"/>
      <c r="I813" s="175"/>
      <c r="J813" s="174"/>
      <c r="K813" s="175"/>
      <c r="L813" s="175"/>
      <c r="M813" s="176"/>
    </row>
    <row r="814" ht="12.75" customHeight="1">
      <c r="D814" s="174"/>
      <c r="E814" s="175"/>
      <c r="F814" s="174"/>
      <c r="G814" s="175"/>
      <c r="H814" s="174"/>
      <c r="I814" s="175"/>
      <c r="J814" s="174"/>
      <c r="K814" s="175"/>
      <c r="L814" s="175"/>
      <c r="M814" s="176"/>
    </row>
    <row r="815" ht="12.75" customHeight="1">
      <c r="D815" s="174"/>
      <c r="E815" s="175"/>
      <c r="F815" s="174"/>
      <c r="G815" s="175"/>
      <c r="H815" s="174"/>
      <c r="I815" s="175"/>
      <c r="J815" s="174"/>
      <c r="K815" s="175"/>
      <c r="L815" s="175"/>
      <c r="M815" s="176"/>
    </row>
    <row r="816" ht="12.75" customHeight="1">
      <c r="D816" s="174"/>
      <c r="E816" s="175"/>
      <c r="F816" s="174"/>
      <c r="G816" s="175"/>
      <c r="H816" s="174"/>
      <c r="I816" s="175"/>
      <c r="J816" s="174"/>
      <c r="K816" s="175"/>
      <c r="L816" s="175"/>
      <c r="M816" s="176"/>
    </row>
    <row r="817" ht="12.75" customHeight="1">
      <c r="D817" s="174"/>
      <c r="E817" s="175"/>
      <c r="F817" s="174"/>
      <c r="G817" s="175"/>
      <c r="H817" s="174"/>
      <c r="I817" s="175"/>
      <c r="J817" s="174"/>
      <c r="K817" s="175"/>
      <c r="L817" s="175"/>
      <c r="M817" s="176"/>
    </row>
    <row r="818" ht="12.75" customHeight="1">
      <c r="D818" s="174"/>
      <c r="E818" s="175"/>
      <c r="F818" s="174"/>
      <c r="G818" s="175"/>
      <c r="H818" s="174"/>
      <c r="I818" s="175"/>
      <c r="J818" s="174"/>
      <c r="K818" s="175"/>
      <c r="L818" s="175"/>
      <c r="M818" s="176"/>
    </row>
    <row r="819" ht="12.75" customHeight="1">
      <c r="D819" s="174"/>
      <c r="E819" s="175"/>
      <c r="F819" s="174"/>
      <c r="G819" s="175"/>
      <c r="H819" s="174"/>
      <c r="I819" s="175"/>
      <c r="J819" s="174"/>
      <c r="K819" s="175"/>
      <c r="L819" s="175"/>
      <c r="M819" s="176"/>
    </row>
    <row r="820" ht="12.75" customHeight="1">
      <c r="D820" s="174"/>
      <c r="E820" s="175"/>
      <c r="F820" s="174"/>
      <c r="G820" s="175"/>
      <c r="H820" s="174"/>
      <c r="I820" s="175"/>
      <c r="J820" s="174"/>
      <c r="K820" s="175"/>
      <c r="L820" s="175"/>
      <c r="M820" s="176"/>
    </row>
    <row r="821" ht="12.75" customHeight="1">
      <c r="D821" s="174"/>
      <c r="E821" s="175"/>
      <c r="F821" s="174"/>
      <c r="G821" s="175"/>
      <c r="H821" s="174"/>
      <c r="I821" s="175"/>
      <c r="J821" s="174"/>
      <c r="K821" s="175"/>
      <c r="L821" s="175"/>
      <c r="M821" s="176"/>
    </row>
    <row r="822" ht="12.75" customHeight="1">
      <c r="D822" s="174"/>
      <c r="E822" s="175"/>
      <c r="F822" s="174"/>
      <c r="G822" s="175"/>
      <c r="H822" s="174"/>
      <c r="I822" s="175"/>
      <c r="J822" s="174"/>
      <c r="K822" s="175"/>
      <c r="L822" s="175"/>
      <c r="M822" s="176"/>
    </row>
    <row r="823" ht="12.75" customHeight="1">
      <c r="D823" s="174"/>
      <c r="E823" s="175"/>
      <c r="F823" s="174"/>
      <c r="G823" s="175"/>
      <c r="H823" s="174"/>
      <c r="I823" s="175"/>
      <c r="J823" s="174"/>
      <c r="K823" s="175"/>
      <c r="L823" s="175"/>
      <c r="M823" s="176"/>
    </row>
    <row r="824" ht="12.75" customHeight="1">
      <c r="D824" s="174"/>
      <c r="E824" s="175"/>
      <c r="F824" s="174"/>
      <c r="G824" s="175"/>
      <c r="H824" s="174"/>
      <c r="I824" s="175"/>
      <c r="J824" s="174"/>
      <c r="K824" s="175"/>
      <c r="L824" s="175"/>
      <c r="M824" s="176"/>
    </row>
    <row r="825" ht="12.75" customHeight="1">
      <c r="D825" s="174"/>
      <c r="E825" s="175"/>
      <c r="F825" s="174"/>
      <c r="G825" s="175"/>
      <c r="H825" s="174"/>
      <c r="I825" s="175"/>
      <c r="J825" s="174"/>
      <c r="K825" s="175"/>
      <c r="L825" s="175"/>
      <c r="M825" s="176"/>
    </row>
    <row r="826" ht="12.75" customHeight="1">
      <c r="D826" s="174"/>
      <c r="E826" s="175"/>
      <c r="F826" s="174"/>
      <c r="G826" s="175"/>
      <c r="H826" s="174"/>
      <c r="I826" s="175"/>
      <c r="J826" s="174"/>
      <c r="K826" s="175"/>
      <c r="L826" s="175"/>
      <c r="M826" s="176"/>
    </row>
    <row r="827" ht="12.75" customHeight="1">
      <c r="D827" s="174"/>
      <c r="E827" s="175"/>
      <c r="F827" s="174"/>
      <c r="G827" s="175"/>
      <c r="H827" s="174"/>
      <c r="I827" s="175"/>
      <c r="J827" s="174"/>
      <c r="K827" s="175"/>
      <c r="L827" s="175"/>
      <c r="M827" s="176"/>
    </row>
    <row r="828" ht="12.75" customHeight="1">
      <c r="D828" s="174"/>
      <c r="E828" s="175"/>
      <c r="F828" s="174"/>
      <c r="G828" s="175"/>
      <c r="H828" s="174"/>
      <c r="I828" s="175"/>
      <c r="J828" s="174"/>
      <c r="K828" s="175"/>
      <c r="L828" s="175"/>
      <c r="M828" s="176"/>
    </row>
    <row r="829" ht="12.75" customHeight="1">
      <c r="D829" s="174"/>
      <c r="E829" s="175"/>
      <c r="F829" s="174"/>
      <c r="G829" s="175"/>
      <c r="H829" s="174"/>
      <c r="I829" s="175"/>
      <c r="J829" s="174"/>
      <c r="K829" s="175"/>
      <c r="L829" s="175"/>
      <c r="M829" s="176"/>
    </row>
    <row r="830" ht="12.75" customHeight="1">
      <c r="D830" s="174"/>
      <c r="E830" s="175"/>
      <c r="F830" s="174"/>
      <c r="G830" s="175"/>
      <c r="H830" s="174"/>
      <c r="I830" s="175"/>
      <c r="J830" s="174"/>
      <c r="K830" s="175"/>
      <c r="L830" s="175"/>
      <c r="M830" s="176"/>
    </row>
    <row r="831" ht="12.75" customHeight="1">
      <c r="D831" s="174"/>
      <c r="E831" s="175"/>
      <c r="F831" s="174"/>
      <c r="G831" s="175"/>
      <c r="H831" s="174"/>
      <c r="I831" s="175"/>
      <c r="J831" s="174"/>
      <c r="K831" s="175"/>
      <c r="L831" s="175"/>
      <c r="M831" s="176"/>
    </row>
    <row r="832" ht="12.75" customHeight="1">
      <c r="D832" s="174"/>
      <c r="E832" s="175"/>
      <c r="F832" s="174"/>
      <c r="G832" s="175"/>
      <c r="H832" s="174"/>
      <c r="I832" s="175"/>
      <c r="J832" s="174"/>
      <c r="K832" s="175"/>
      <c r="L832" s="175"/>
      <c r="M832" s="176"/>
    </row>
    <row r="833" ht="12.75" customHeight="1">
      <c r="D833" s="174"/>
      <c r="E833" s="175"/>
      <c r="F833" s="174"/>
      <c r="G833" s="175"/>
      <c r="H833" s="174"/>
      <c r="I833" s="175"/>
      <c r="J833" s="174"/>
      <c r="K833" s="175"/>
      <c r="L833" s="175"/>
      <c r="M833" s="176"/>
    </row>
    <row r="834" ht="12.75" customHeight="1">
      <c r="D834" s="174"/>
      <c r="E834" s="175"/>
      <c r="F834" s="174"/>
      <c r="G834" s="175"/>
      <c r="H834" s="174"/>
      <c r="I834" s="175"/>
      <c r="J834" s="174"/>
      <c r="K834" s="175"/>
      <c r="L834" s="175"/>
      <c r="M834" s="176"/>
    </row>
    <row r="835" ht="12.75" customHeight="1">
      <c r="D835" s="174"/>
      <c r="E835" s="175"/>
      <c r="F835" s="174"/>
      <c r="G835" s="175"/>
      <c r="H835" s="174"/>
      <c r="I835" s="175"/>
      <c r="J835" s="174"/>
      <c r="K835" s="175"/>
      <c r="L835" s="175"/>
      <c r="M835" s="176"/>
    </row>
    <row r="836" ht="12.75" customHeight="1">
      <c r="D836" s="174"/>
      <c r="E836" s="175"/>
      <c r="F836" s="174"/>
      <c r="G836" s="175"/>
      <c r="H836" s="174"/>
      <c r="I836" s="175"/>
      <c r="J836" s="174"/>
      <c r="K836" s="175"/>
      <c r="L836" s="175"/>
      <c r="M836" s="176"/>
    </row>
    <row r="837" ht="12.75" customHeight="1">
      <c r="D837" s="174"/>
      <c r="E837" s="175"/>
      <c r="F837" s="174"/>
      <c r="G837" s="175"/>
      <c r="H837" s="174"/>
      <c r="I837" s="175"/>
      <c r="J837" s="174"/>
      <c r="K837" s="175"/>
      <c r="L837" s="175"/>
      <c r="M837" s="176"/>
    </row>
    <row r="838" ht="12.75" customHeight="1">
      <c r="D838" s="174"/>
      <c r="E838" s="175"/>
      <c r="F838" s="174"/>
      <c r="G838" s="175"/>
      <c r="H838" s="174"/>
      <c r="I838" s="175"/>
      <c r="J838" s="174"/>
      <c r="K838" s="175"/>
      <c r="L838" s="175"/>
      <c r="M838" s="176"/>
    </row>
    <row r="839" ht="12.75" customHeight="1">
      <c r="D839" s="174"/>
      <c r="E839" s="175"/>
      <c r="F839" s="174"/>
      <c r="G839" s="175"/>
      <c r="H839" s="174"/>
      <c r="I839" s="175"/>
      <c r="J839" s="174"/>
      <c r="K839" s="175"/>
      <c r="L839" s="175"/>
      <c r="M839" s="176"/>
    </row>
    <row r="840" ht="12.75" customHeight="1">
      <c r="D840" s="174"/>
      <c r="E840" s="175"/>
      <c r="F840" s="174"/>
      <c r="G840" s="175"/>
      <c r="H840" s="174"/>
      <c r="I840" s="175"/>
      <c r="J840" s="174"/>
      <c r="K840" s="175"/>
      <c r="L840" s="175"/>
      <c r="M840" s="176"/>
    </row>
    <row r="841" ht="12.75" customHeight="1">
      <c r="D841" s="174"/>
      <c r="E841" s="175"/>
      <c r="F841" s="174"/>
      <c r="G841" s="175"/>
      <c r="H841" s="174"/>
      <c r="I841" s="175"/>
      <c r="J841" s="174"/>
      <c r="K841" s="175"/>
      <c r="L841" s="175"/>
      <c r="M841" s="176"/>
    </row>
    <row r="842" ht="12.75" customHeight="1">
      <c r="D842" s="174"/>
      <c r="E842" s="175"/>
      <c r="F842" s="174"/>
      <c r="G842" s="175"/>
      <c r="H842" s="174"/>
      <c r="I842" s="175"/>
      <c r="J842" s="174"/>
      <c r="K842" s="175"/>
      <c r="L842" s="175"/>
      <c r="M842" s="176"/>
    </row>
    <row r="843" ht="12.75" customHeight="1">
      <c r="D843" s="174"/>
      <c r="E843" s="175"/>
      <c r="F843" s="174"/>
      <c r="G843" s="175"/>
      <c r="H843" s="174"/>
      <c r="I843" s="175"/>
      <c r="J843" s="174"/>
      <c r="K843" s="175"/>
      <c r="L843" s="175"/>
      <c r="M843" s="176"/>
    </row>
    <row r="844" ht="12.75" customHeight="1">
      <c r="D844" s="174"/>
      <c r="E844" s="175"/>
      <c r="F844" s="174"/>
      <c r="G844" s="175"/>
      <c r="H844" s="174"/>
      <c r="I844" s="175"/>
      <c r="J844" s="174"/>
      <c r="K844" s="175"/>
      <c r="L844" s="175"/>
      <c r="M844" s="176"/>
    </row>
    <row r="845" ht="12.75" customHeight="1">
      <c r="D845" s="174"/>
      <c r="E845" s="175"/>
      <c r="F845" s="174"/>
      <c r="G845" s="175"/>
      <c r="H845" s="174"/>
      <c r="I845" s="175"/>
      <c r="J845" s="174"/>
      <c r="K845" s="175"/>
      <c r="L845" s="175"/>
      <c r="M845" s="176"/>
    </row>
    <row r="846" ht="12.75" customHeight="1">
      <c r="D846" s="174"/>
      <c r="E846" s="175"/>
      <c r="F846" s="174"/>
      <c r="G846" s="175"/>
      <c r="H846" s="174"/>
      <c r="I846" s="175"/>
      <c r="J846" s="174"/>
      <c r="K846" s="175"/>
      <c r="L846" s="175"/>
      <c r="M846" s="176"/>
    </row>
    <row r="847" ht="12.75" customHeight="1">
      <c r="D847" s="174"/>
      <c r="E847" s="175"/>
      <c r="F847" s="174"/>
      <c r="G847" s="175"/>
      <c r="H847" s="174"/>
      <c r="I847" s="175"/>
      <c r="J847" s="174"/>
      <c r="K847" s="175"/>
      <c r="L847" s="175"/>
      <c r="M847" s="176"/>
    </row>
    <row r="848" ht="12.75" customHeight="1">
      <c r="D848" s="174"/>
      <c r="E848" s="175"/>
      <c r="F848" s="174"/>
      <c r="G848" s="175"/>
      <c r="H848" s="174"/>
      <c r="I848" s="175"/>
      <c r="J848" s="174"/>
      <c r="K848" s="175"/>
      <c r="L848" s="175"/>
      <c r="M848" s="176"/>
    </row>
    <row r="849" ht="12.75" customHeight="1">
      <c r="D849" s="174"/>
      <c r="E849" s="175"/>
      <c r="F849" s="174"/>
      <c r="G849" s="175"/>
      <c r="H849" s="174"/>
      <c r="I849" s="175"/>
      <c r="J849" s="174"/>
      <c r="K849" s="175"/>
      <c r="L849" s="175"/>
      <c r="M849" s="176"/>
    </row>
    <row r="850" ht="12.75" customHeight="1">
      <c r="D850" s="174"/>
      <c r="E850" s="175"/>
      <c r="F850" s="174"/>
      <c r="G850" s="175"/>
      <c r="H850" s="174"/>
      <c r="I850" s="175"/>
      <c r="J850" s="174"/>
      <c r="K850" s="175"/>
      <c r="L850" s="175"/>
      <c r="M850" s="176"/>
    </row>
    <row r="851" ht="12.75" customHeight="1">
      <c r="D851" s="174"/>
      <c r="E851" s="175"/>
      <c r="F851" s="174"/>
      <c r="G851" s="175"/>
      <c r="H851" s="174"/>
      <c r="I851" s="175"/>
      <c r="J851" s="174"/>
      <c r="K851" s="175"/>
      <c r="L851" s="175"/>
      <c r="M851" s="176"/>
    </row>
    <row r="852" ht="12.75" customHeight="1">
      <c r="D852" s="174"/>
      <c r="E852" s="175"/>
      <c r="F852" s="174"/>
      <c r="G852" s="175"/>
      <c r="H852" s="174"/>
      <c r="I852" s="175"/>
      <c r="J852" s="174"/>
      <c r="K852" s="175"/>
      <c r="L852" s="175"/>
      <c r="M852" s="176"/>
    </row>
    <row r="853" ht="12.75" customHeight="1">
      <c r="D853" s="174"/>
      <c r="E853" s="175"/>
      <c r="F853" s="174"/>
      <c r="G853" s="175"/>
      <c r="H853" s="174"/>
      <c r="I853" s="175"/>
      <c r="J853" s="174"/>
      <c r="K853" s="175"/>
      <c r="L853" s="175"/>
      <c r="M853" s="176"/>
    </row>
    <row r="854" ht="12.75" customHeight="1">
      <c r="D854" s="174"/>
      <c r="E854" s="175"/>
      <c r="F854" s="174"/>
      <c r="G854" s="175"/>
      <c r="H854" s="174"/>
      <c r="I854" s="175"/>
      <c r="J854" s="174"/>
      <c r="K854" s="175"/>
      <c r="L854" s="175"/>
      <c r="M854" s="176"/>
    </row>
    <row r="855" ht="12.75" customHeight="1">
      <c r="D855" s="174"/>
      <c r="E855" s="175"/>
      <c r="F855" s="174"/>
      <c r="G855" s="175"/>
      <c r="H855" s="174"/>
      <c r="I855" s="175"/>
      <c r="J855" s="174"/>
      <c r="K855" s="175"/>
      <c r="L855" s="175"/>
      <c r="M855" s="176"/>
    </row>
    <row r="856" ht="12.75" customHeight="1">
      <c r="D856" s="174"/>
      <c r="E856" s="175"/>
      <c r="F856" s="174"/>
      <c r="G856" s="175"/>
      <c r="H856" s="174"/>
      <c r="I856" s="175"/>
      <c r="J856" s="174"/>
      <c r="K856" s="175"/>
      <c r="L856" s="175"/>
      <c r="M856" s="176"/>
    </row>
    <row r="857" ht="12.75" customHeight="1">
      <c r="D857" s="174"/>
      <c r="E857" s="175"/>
      <c r="F857" s="174"/>
      <c r="G857" s="175"/>
      <c r="H857" s="174"/>
      <c r="I857" s="175"/>
      <c r="J857" s="174"/>
      <c r="K857" s="175"/>
      <c r="L857" s="175"/>
      <c r="M857" s="176"/>
    </row>
    <row r="858" ht="12.75" customHeight="1">
      <c r="D858" s="174"/>
      <c r="E858" s="175"/>
      <c r="F858" s="174"/>
      <c r="G858" s="175"/>
      <c r="H858" s="174"/>
      <c r="I858" s="175"/>
      <c r="J858" s="174"/>
      <c r="K858" s="175"/>
      <c r="L858" s="175"/>
      <c r="M858" s="176"/>
    </row>
    <row r="859" ht="12.75" customHeight="1">
      <c r="D859" s="174"/>
      <c r="E859" s="175"/>
      <c r="F859" s="174"/>
      <c r="G859" s="175"/>
      <c r="H859" s="174"/>
      <c r="I859" s="175"/>
      <c r="J859" s="174"/>
      <c r="K859" s="175"/>
      <c r="L859" s="175"/>
      <c r="M859" s="176"/>
    </row>
    <row r="860" ht="12.75" customHeight="1">
      <c r="D860" s="174"/>
      <c r="E860" s="175"/>
      <c r="F860" s="174"/>
      <c r="G860" s="175"/>
      <c r="H860" s="174"/>
      <c r="I860" s="175"/>
      <c r="J860" s="174"/>
      <c r="K860" s="175"/>
      <c r="L860" s="175"/>
      <c r="M860" s="176"/>
    </row>
    <row r="861" ht="12.75" customHeight="1">
      <c r="D861" s="174"/>
      <c r="E861" s="175"/>
      <c r="F861" s="174"/>
      <c r="G861" s="175"/>
      <c r="H861" s="174"/>
      <c r="I861" s="175"/>
      <c r="J861" s="174"/>
      <c r="K861" s="175"/>
      <c r="L861" s="175"/>
      <c r="M861" s="176"/>
    </row>
    <row r="862" ht="12.75" customHeight="1">
      <c r="D862" s="174"/>
      <c r="E862" s="175"/>
      <c r="F862" s="174"/>
      <c r="G862" s="175"/>
      <c r="H862" s="174"/>
      <c r="I862" s="175"/>
      <c r="J862" s="174"/>
      <c r="K862" s="175"/>
      <c r="L862" s="175"/>
      <c r="M862" s="176"/>
    </row>
    <row r="863" ht="12.75" customHeight="1">
      <c r="D863" s="174"/>
      <c r="E863" s="175"/>
      <c r="F863" s="174"/>
      <c r="G863" s="175"/>
      <c r="H863" s="174"/>
      <c r="I863" s="175"/>
      <c r="J863" s="174"/>
      <c r="K863" s="175"/>
      <c r="L863" s="175"/>
      <c r="M863" s="176"/>
    </row>
    <row r="864" ht="12.75" customHeight="1">
      <c r="D864" s="174"/>
      <c r="E864" s="175"/>
      <c r="F864" s="174"/>
      <c r="G864" s="175"/>
      <c r="H864" s="174"/>
      <c r="I864" s="175"/>
      <c r="J864" s="174"/>
      <c r="K864" s="175"/>
      <c r="L864" s="175"/>
      <c r="M864" s="176"/>
    </row>
    <row r="865" ht="12.75" customHeight="1">
      <c r="D865" s="174"/>
      <c r="E865" s="175"/>
      <c r="F865" s="174"/>
      <c r="G865" s="175"/>
      <c r="H865" s="174"/>
      <c r="I865" s="175"/>
      <c r="J865" s="174"/>
      <c r="K865" s="175"/>
      <c r="L865" s="175"/>
      <c r="M865" s="176"/>
    </row>
    <row r="866" ht="12.75" customHeight="1">
      <c r="D866" s="174"/>
      <c r="E866" s="175"/>
      <c r="F866" s="174"/>
      <c r="G866" s="175"/>
      <c r="H866" s="174"/>
      <c r="I866" s="175"/>
      <c r="J866" s="174"/>
      <c r="K866" s="175"/>
      <c r="L866" s="175"/>
      <c r="M866" s="176"/>
    </row>
    <row r="867" ht="12.75" customHeight="1">
      <c r="D867" s="174"/>
      <c r="E867" s="175"/>
      <c r="F867" s="174"/>
      <c r="G867" s="175"/>
      <c r="H867" s="174"/>
      <c r="I867" s="175"/>
      <c r="J867" s="174"/>
      <c r="K867" s="175"/>
      <c r="L867" s="175"/>
      <c r="M867" s="176"/>
    </row>
    <row r="868" ht="12.75" customHeight="1">
      <c r="D868" s="174"/>
      <c r="E868" s="175"/>
      <c r="F868" s="174"/>
      <c r="G868" s="175"/>
      <c r="H868" s="174"/>
      <c r="I868" s="175"/>
      <c r="J868" s="174"/>
      <c r="K868" s="175"/>
      <c r="L868" s="175"/>
      <c r="M868" s="176"/>
    </row>
    <row r="869" ht="12.75" customHeight="1">
      <c r="D869" s="174"/>
      <c r="E869" s="175"/>
      <c r="F869" s="174"/>
      <c r="G869" s="175"/>
      <c r="H869" s="174"/>
      <c r="I869" s="175"/>
      <c r="J869" s="174"/>
      <c r="K869" s="175"/>
      <c r="L869" s="175"/>
      <c r="M869" s="176"/>
    </row>
    <row r="870" ht="12.75" customHeight="1">
      <c r="D870" s="174"/>
      <c r="E870" s="175"/>
      <c r="F870" s="174"/>
      <c r="G870" s="175"/>
      <c r="H870" s="174"/>
      <c r="I870" s="175"/>
      <c r="J870" s="174"/>
      <c r="K870" s="175"/>
      <c r="L870" s="175"/>
      <c r="M870" s="176"/>
    </row>
    <row r="871" ht="12.75" customHeight="1">
      <c r="D871" s="174"/>
      <c r="E871" s="175"/>
      <c r="F871" s="174"/>
      <c r="G871" s="175"/>
      <c r="H871" s="174"/>
      <c r="I871" s="175"/>
      <c r="J871" s="174"/>
      <c r="K871" s="175"/>
      <c r="L871" s="175"/>
      <c r="M871" s="176"/>
    </row>
    <row r="872" ht="12.75" customHeight="1">
      <c r="D872" s="174"/>
      <c r="E872" s="175"/>
      <c r="F872" s="174"/>
      <c r="G872" s="175"/>
      <c r="H872" s="174"/>
      <c r="I872" s="175"/>
      <c r="J872" s="174"/>
      <c r="K872" s="175"/>
      <c r="L872" s="175"/>
      <c r="M872" s="176"/>
    </row>
    <row r="873" ht="12.75" customHeight="1">
      <c r="D873" s="174"/>
      <c r="E873" s="175"/>
      <c r="F873" s="174"/>
      <c r="G873" s="175"/>
      <c r="H873" s="174"/>
      <c r="I873" s="175"/>
      <c r="J873" s="174"/>
      <c r="K873" s="175"/>
      <c r="L873" s="175"/>
      <c r="M873" s="176"/>
    </row>
    <row r="874" ht="12.75" customHeight="1">
      <c r="D874" s="174"/>
      <c r="E874" s="175"/>
      <c r="F874" s="174"/>
      <c r="G874" s="175"/>
      <c r="H874" s="174"/>
      <c r="I874" s="175"/>
      <c r="J874" s="174"/>
      <c r="K874" s="175"/>
      <c r="L874" s="175"/>
      <c r="M874" s="176"/>
    </row>
    <row r="875" ht="12.75" customHeight="1">
      <c r="D875" s="174"/>
      <c r="E875" s="175"/>
      <c r="F875" s="174"/>
      <c r="G875" s="175"/>
      <c r="H875" s="174"/>
      <c r="I875" s="175"/>
      <c r="J875" s="174"/>
      <c r="K875" s="175"/>
      <c r="L875" s="175"/>
      <c r="M875" s="176"/>
    </row>
    <row r="876" ht="12.75" customHeight="1">
      <c r="D876" s="174"/>
      <c r="E876" s="175"/>
      <c r="F876" s="174"/>
      <c r="G876" s="175"/>
      <c r="H876" s="174"/>
      <c r="I876" s="175"/>
      <c r="J876" s="174"/>
      <c r="K876" s="175"/>
      <c r="L876" s="175"/>
      <c r="M876" s="176"/>
    </row>
    <row r="877" ht="12.75" customHeight="1">
      <c r="D877" s="174"/>
      <c r="E877" s="175"/>
      <c r="F877" s="174"/>
      <c r="G877" s="175"/>
      <c r="H877" s="174"/>
      <c r="I877" s="175"/>
      <c r="J877" s="174"/>
      <c r="K877" s="175"/>
      <c r="L877" s="175"/>
      <c r="M877" s="176"/>
    </row>
    <row r="878" ht="12.75" customHeight="1">
      <c r="D878" s="174"/>
      <c r="E878" s="175"/>
      <c r="F878" s="174"/>
      <c r="G878" s="175"/>
      <c r="H878" s="174"/>
      <c r="I878" s="175"/>
      <c r="J878" s="174"/>
      <c r="K878" s="175"/>
      <c r="L878" s="175"/>
      <c r="M878" s="176"/>
    </row>
    <row r="879" ht="12.75" customHeight="1">
      <c r="D879" s="174"/>
      <c r="E879" s="175"/>
      <c r="F879" s="174"/>
      <c r="G879" s="175"/>
      <c r="H879" s="174"/>
      <c r="I879" s="175"/>
      <c r="J879" s="174"/>
      <c r="K879" s="175"/>
      <c r="L879" s="175"/>
      <c r="M879" s="176"/>
    </row>
    <row r="880" ht="12.75" customHeight="1">
      <c r="D880" s="174"/>
      <c r="E880" s="175"/>
      <c r="F880" s="174"/>
      <c r="G880" s="175"/>
      <c r="H880" s="174"/>
      <c r="I880" s="175"/>
      <c r="J880" s="174"/>
      <c r="K880" s="175"/>
      <c r="L880" s="175"/>
      <c r="M880" s="176"/>
    </row>
    <row r="881" ht="12.75" customHeight="1">
      <c r="D881" s="174"/>
      <c r="E881" s="175"/>
      <c r="F881" s="174"/>
      <c r="G881" s="175"/>
      <c r="H881" s="174"/>
      <c r="I881" s="175"/>
      <c r="J881" s="174"/>
      <c r="K881" s="175"/>
      <c r="L881" s="175"/>
      <c r="M881" s="176"/>
    </row>
    <row r="882" ht="12.75" customHeight="1">
      <c r="D882" s="174"/>
      <c r="E882" s="175"/>
      <c r="F882" s="174"/>
      <c r="G882" s="175"/>
      <c r="H882" s="174"/>
      <c r="I882" s="175"/>
      <c r="J882" s="174"/>
      <c r="K882" s="175"/>
      <c r="L882" s="175"/>
      <c r="M882" s="176"/>
    </row>
    <row r="883" ht="12.75" customHeight="1">
      <c r="D883" s="174"/>
      <c r="E883" s="175"/>
      <c r="F883" s="174"/>
      <c r="G883" s="175"/>
      <c r="H883" s="174"/>
      <c r="I883" s="175"/>
      <c r="J883" s="174"/>
      <c r="K883" s="175"/>
      <c r="L883" s="175"/>
      <c r="M883" s="176"/>
    </row>
    <row r="884" ht="12.75" customHeight="1">
      <c r="D884" s="174"/>
      <c r="E884" s="175"/>
      <c r="F884" s="174"/>
      <c r="G884" s="175"/>
      <c r="H884" s="174"/>
      <c r="I884" s="175"/>
      <c r="J884" s="174"/>
      <c r="K884" s="175"/>
      <c r="L884" s="175"/>
      <c r="M884" s="176"/>
    </row>
    <row r="885" ht="12.75" customHeight="1">
      <c r="D885" s="174"/>
      <c r="E885" s="175"/>
      <c r="F885" s="174"/>
      <c r="G885" s="175"/>
      <c r="H885" s="174"/>
      <c r="I885" s="175"/>
      <c r="J885" s="174"/>
      <c r="K885" s="175"/>
      <c r="L885" s="175"/>
      <c r="M885" s="176"/>
    </row>
    <row r="886" ht="12.75" customHeight="1">
      <c r="D886" s="174"/>
      <c r="E886" s="175"/>
      <c r="F886" s="174"/>
      <c r="G886" s="175"/>
      <c r="H886" s="174"/>
      <c r="I886" s="175"/>
      <c r="J886" s="174"/>
      <c r="K886" s="175"/>
      <c r="L886" s="175"/>
      <c r="M886" s="176"/>
    </row>
    <row r="887" ht="12.75" customHeight="1">
      <c r="D887" s="174"/>
      <c r="E887" s="175"/>
      <c r="F887" s="174"/>
      <c r="G887" s="175"/>
      <c r="H887" s="174"/>
      <c r="I887" s="175"/>
      <c r="J887" s="174"/>
      <c r="K887" s="175"/>
      <c r="L887" s="175"/>
      <c r="M887" s="176"/>
    </row>
    <row r="888" ht="12.75" customHeight="1">
      <c r="D888" s="174"/>
      <c r="E888" s="175"/>
      <c r="F888" s="174"/>
      <c r="G888" s="175"/>
      <c r="H888" s="174"/>
      <c r="I888" s="175"/>
      <c r="J888" s="174"/>
      <c r="K888" s="175"/>
      <c r="L888" s="175"/>
      <c r="M888" s="176"/>
    </row>
    <row r="889" ht="12.75" customHeight="1">
      <c r="D889" s="174"/>
      <c r="E889" s="175"/>
      <c r="F889" s="174"/>
      <c r="G889" s="175"/>
      <c r="H889" s="174"/>
      <c r="I889" s="175"/>
      <c r="J889" s="174"/>
      <c r="K889" s="175"/>
      <c r="L889" s="175"/>
      <c r="M889" s="176"/>
    </row>
    <row r="890" ht="12.75" customHeight="1">
      <c r="D890" s="174"/>
      <c r="E890" s="175"/>
      <c r="F890" s="174"/>
      <c r="G890" s="175"/>
      <c r="H890" s="174"/>
      <c r="I890" s="175"/>
      <c r="J890" s="174"/>
      <c r="K890" s="175"/>
      <c r="L890" s="175"/>
      <c r="M890" s="176"/>
    </row>
    <row r="891" ht="12.75" customHeight="1">
      <c r="D891" s="174"/>
      <c r="E891" s="175"/>
      <c r="F891" s="174"/>
      <c r="G891" s="175"/>
      <c r="H891" s="174"/>
      <c r="I891" s="175"/>
      <c r="J891" s="174"/>
      <c r="K891" s="175"/>
      <c r="L891" s="175"/>
      <c r="M891" s="176"/>
    </row>
    <row r="892" ht="12.75" customHeight="1">
      <c r="D892" s="174"/>
      <c r="E892" s="175"/>
      <c r="F892" s="174"/>
      <c r="G892" s="175"/>
      <c r="H892" s="174"/>
      <c r="I892" s="175"/>
      <c r="J892" s="174"/>
      <c r="K892" s="175"/>
      <c r="L892" s="175"/>
      <c r="M892" s="176"/>
    </row>
    <row r="893" ht="12.75" customHeight="1">
      <c r="D893" s="174"/>
      <c r="E893" s="175"/>
      <c r="F893" s="174"/>
      <c r="G893" s="175"/>
      <c r="H893" s="174"/>
      <c r="I893" s="175"/>
      <c r="J893" s="174"/>
      <c r="K893" s="175"/>
      <c r="L893" s="175"/>
      <c r="M893" s="176"/>
    </row>
    <row r="894" ht="12.75" customHeight="1">
      <c r="D894" s="174"/>
      <c r="E894" s="175"/>
      <c r="F894" s="174"/>
      <c r="G894" s="175"/>
      <c r="H894" s="174"/>
      <c r="I894" s="175"/>
      <c r="J894" s="174"/>
      <c r="K894" s="175"/>
      <c r="L894" s="175"/>
      <c r="M894" s="176"/>
    </row>
    <row r="895" ht="12.75" customHeight="1">
      <c r="D895" s="174"/>
      <c r="E895" s="175"/>
      <c r="F895" s="174"/>
      <c r="G895" s="175"/>
      <c r="H895" s="174"/>
      <c r="I895" s="175"/>
      <c r="J895" s="174"/>
      <c r="K895" s="175"/>
      <c r="L895" s="175"/>
      <c r="M895" s="176"/>
    </row>
    <row r="896" ht="12.75" customHeight="1">
      <c r="D896" s="174"/>
      <c r="E896" s="175"/>
      <c r="F896" s="174"/>
      <c r="G896" s="175"/>
      <c r="H896" s="174"/>
      <c r="I896" s="175"/>
      <c r="J896" s="174"/>
      <c r="K896" s="175"/>
      <c r="L896" s="175"/>
      <c r="M896" s="176"/>
    </row>
    <row r="897" ht="12.75" customHeight="1">
      <c r="D897" s="174"/>
      <c r="E897" s="175"/>
      <c r="F897" s="174"/>
      <c r="G897" s="175"/>
      <c r="H897" s="174"/>
      <c r="I897" s="175"/>
      <c r="J897" s="174"/>
      <c r="K897" s="175"/>
      <c r="L897" s="175"/>
      <c r="M897" s="176"/>
    </row>
    <row r="898" ht="12.75" customHeight="1">
      <c r="D898" s="174"/>
      <c r="E898" s="175"/>
      <c r="F898" s="174"/>
      <c r="G898" s="175"/>
      <c r="H898" s="174"/>
      <c r="I898" s="175"/>
      <c r="J898" s="174"/>
      <c r="K898" s="175"/>
      <c r="L898" s="175"/>
      <c r="M898" s="176"/>
    </row>
    <row r="899" ht="12.75" customHeight="1">
      <c r="D899" s="174"/>
      <c r="E899" s="175"/>
      <c r="F899" s="174"/>
      <c r="G899" s="175"/>
      <c r="H899" s="174"/>
      <c r="I899" s="175"/>
      <c r="J899" s="174"/>
      <c r="K899" s="175"/>
      <c r="L899" s="175"/>
      <c r="M899" s="176"/>
    </row>
    <row r="900" ht="12.75" customHeight="1">
      <c r="D900" s="174"/>
      <c r="E900" s="175"/>
      <c r="F900" s="174"/>
      <c r="G900" s="175"/>
      <c r="H900" s="174"/>
      <c r="I900" s="175"/>
      <c r="J900" s="174"/>
      <c r="K900" s="175"/>
      <c r="L900" s="175"/>
      <c r="M900" s="176"/>
    </row>
    <row r="901" ht="12.75" customHeight="1">
      <c r="D901" s="174"/>
      <c r="E901" s="175"/>
      <c r="F901" s="174"/>
      <c r="G901" s="175"/>
      <c r="H901" s="174"/>
      <c r="I901" s="175"/>
      <c r="J901" s="174"/>
      <c r="K901" s="175"/>
      <c r="L901" s="175"/>
      <c r="M901" s="176"/>
    </row>
    <row r="902" ht="12.75" customHeight="1">
      <c r="D902" s="174"/>
      <c r="E902" s="175"/>
      <c r="F902" s="174"/>
      <c r="G902" s="175"/>
      <c r="H902" s="174"/>
      <c r="I902" s="175"/>
      <c r="J902" s="174"/>
      <c r="K902" s="175"/>
      <c r="L902" s="175"/>
      <c r="M902" s="176"/>
    </row>
    <row r="903" ht="12.75" customHeight="1">
      <c r="D903" s="174"/>
      <c r="E903" s="175"/>
      <c r="F903" s="174"/>
      <c r="G903" s="175"/>
      <c r="H903" s="174"/>
      <c r="I903" s="175"/>
      <c r="J903" s="174"/>
      <c r="K903" s="175"/>
      <c r="L903" s="175"/>
      <c r="M903" s="176"/>
    </row>
    <row r="904" ht="12.75" customHeight="1">
      <c r="D904" s="174"/>
      <c r="E904" s="175"/>
      <c r="F904" s="174"/>
      <c r="G904" s="175"/>
      <c r="H904" s="174"/>
      <c r="I904" s="175"/>
      <c r="J904" s="174"/>
      <c r="K904" s="175"/>
      <c r="L904" s="175"/>
      <c r="M904" s="176"/>
    </row>
    <row r="905" ht="12.75" customHeight="1">
      <c r="D905" s="174"/>
      <c r="E905" s="175"/>
      <c r="F905" s="174"/>
      <c r="G905" s="175"/>
      <c r="H905" s="174"/>
      <c r="I905" s="175"/>
      <c r="J905" s="174"/>
      <c r="K905" s="175"/>
      <c r="L905" s="175"/>
      <c r="M905" s="176"/>
    </row>
    <row r="906" ht="12.75" customHeight="1">
      <c r="D906" s="174"/>
      <c r="E906" s="175"/>
      <c r="F906" s="174"/>
      <c r="G906" s="175"/>
      <c r="H906" s="174"/>
      <c r="I906" s="175"/>
      <c r="J906" s="174"/>
      <c r="K906" s="175"/>
      <c r="L906" s="175"/>
      <c r="M906" s="176"/>
    </row>
    <row r="907" ht="12.75" customHeight="1">
      <c r="D907" s="174"/>
      <c r="E907" s="175"/>
      <c r="F907" s="174"/>
      <c r="G907" s="175"/>
      <c r="H907" s="174"/>
      <c r="I907" s="175"/>
      <c r="J907" s="174"/>
      <c r="K907" s="175"/>
      <c r="L907" s="175"/>
      <c r="M907" s="176"/>
    </row>
    <row r="908" ht="12.75" customHeight="1">
      <c r="D908" s="174"/>
      <c r="E908" s="175"/>
      <c r="F908" s="174"/>
      <c r="G908" s="175"/>
      <c r="H908" s="174"/>
      <c r="I908" s="175"/>
      <c r="J908" s="174"/>
      <c r="K908" s="175"/>
      <c r="L908" s="175"/>
      <c r="M908" s="176"/>
    </row>
    <row r="909" ht="12.75" customHeight="1">
      <c r="D909" s="174"/>
      <c r="E909" s="175"/>
      <c r="F909" s="174"/>
      <c r="G909" s="175"/>
      <c r="H909" s="174"/>
      <c r="I909" s="175"/>
      <c r="J909" s="174"/>
      <c r="K909" s="175"/>
      <c r="L909" s="175"/>
      <c r="M909" s="176"/>
    </row>
    <row r="910" ht="12.75" customHeight="1">
      <c r="D910" s="174"/>
      <c r="E910" s="175"/>
      <c r="F910" s="174"/>
      <c r="G910" s="175"/>
      <c r="H910" s="174"/>
      <c r="I910" s="175"/>
      <c r="J910" s="174"/>
      <c r="K910" s="175"/>
      <c r="L910" s="175"/>
      <c r="M910" s="176"/>
    </row>
    <row r="911" ht="12.75" customHeight="1">
      <c r="D911" s="174"/>
      <c r="E911" s="175"/>
      <c r="F911" s="174"/>
      <c r="G911" s="175"/>
      <c r="H911" s="174"/>
      <c r="I911" s="175"/>
      <c r="J911" s="174"/>
      <c r="K911" s="175"/>
      <c r="L911" s="175"/>
      <c r="M911" s="176"/>
    </row>
    <row r="912" ht="12.75" customHeight="1">
      <c r="D912" s="174"/>
      <c r="E912" s="175"/>
      <c r="F912" s="174"/>
      <c r="G912" s="175"/>
      <c r="H912" s="174"/>
      <c r="I912" s="175"/>
      <c r="J912" s="174"/>
      <c r="K912" s="175"/>
      <c r="L912" s="175"/>
      <c r="M912" s="176"/>
    </row>
    <row r="913" ht="12.75" customHeight="1">
      <c r="D913" s="174"/>
      <c r="E913" s="175"/>
      <c r="F913" s="174"/>
      <c r="G913" s="175"/>
      <c r="H913" s="174"/>
      <c r="I913" s="175"/>
      <c r="J913" s="174"/>
      <c r="K913" s="175"/>
      <c r="L913" s="175"/>
      <c r="M913" s="176"/>
    </row>
    <row r="914" ht="12.75" customHeight="1">
      <c r="D914" s="174"/>
      <c r="E914" s="175"/>
      <c r="F914" s="174"/>
      <c r="G914" s="175"/>
      <c r="H914" s="174"/>
      <c r="I914" s="175"/>
      <c r="J914" s="174"/>
      <c r="K914" s="175"/>
      <c r="L914" s="175"/>
      <c r="M914" s="176"/>
    </row>
    <row r="915" ht="12.75" customHeight="1">
      <c r="D915" s="174"/>
      <c r="E915" s="175"/>
      <c r="F915" s="174"/>
      <c r="G915" s="175"/>
      <c r="H915" s="174"/>
      <c r="I915" s="175"/>
      <c r="J915" s="174"/>
      <c r="K915" s="175"/>
      <c r="L915" s="175"/>
      <c r="M915" s="176"/>
    </row>
    <row r="916" ht="12.75" customHeight="1">
      <c r="D916" s="174"/>
      <c r="E916" s="175"/>
      <c r="F916" s="174"/>
      <c r="G916" s="175"/>
      <c r="H916" s="174"/>
      <c r="I916" s="175"/>
      <c r="J916" s="174"/>
      <c r="K916" s="175"/>
      <c r="L916" s="175"/>
      <c r="M916" s="176"/>
    </row>
    <row r="917" ht="12.75" customHeight="1">
      <c r="D917" s="174"/>
      <c r="E917" s="175"/>
      <c r="F917" s="174"/>
      <c r="G917" s="175"/>
      <c r="H917" s="174"/>
      <c r="I917" s="175"/>
      <c r="J917" s="174"/>
      <c r="K917" s="175"/>
      <c r="L917" s="175"/>
      <c r="M917" s="176"/>
    </row>
    <row r="918" ht="12.75" customHeight="1">
      <c r="D918" s="174"/>
      <c r="E918" s="175"/>
      <c r="F918" s="174"/>
      <c r="G918" s="175"/>
      <c r="H918" s="174"/>
      <c r="I918" s="175"/>
      <c r="J918" s="174"/>
      <c r="K918" s="175"/>
      <c r="L918" s="175"/>
      <c r="M918" s="176"/>
    </row>
    <row r="919" ht="12.75" customHeight="1">
      <c r="D919" s="174"/>
      <c r="E919" s="175"/>
      <c r="F919" s="174"/>
      <c r="G919" s="175"/>
      <c r="H919" s="174"/>
      <c r="I919" s="175"/>
      <c r="J919" s="174"/>
      <c r="K919" s="175"/>
      <c r="L919" s="175"/>
      <c r="M919" s="176"/>
    </row>
    <row r="920" ht="12.75" customHeight="1">
      <c r="D920" s="174"/>
      <c r="E920" s="175"/>
      <c r="F920" s="174"/>
      <c r="G920" s="175"/>
      <c r="H920" s="174"/>
      <c r="I920" s="175"/>
      <c r="J920" s="174"/>
      <c r="K920" s="175"/>
      <c r="L920" s="175"/>
      <c r="M920" s="176"/>
    </row>
    <row r="921" ht="12.75" customHeight="1">
      <c r="D921" s="174"/>
      <c r="E921" s="175"/>
      <c r="F921" s="174"/>
      <c r="G921" s="175"/>
      <c r="H921" s="174"/>
      <c r="I921" s="175"/>
      <c r="J921" s="174"/>
      <c r="K921" s="175"/>
      <c r="L921" s="175"/>
      <c r="M921" s="176"/>
    </row>
    <row r="922" ht="12.75" customHeight="1">
      <c r="D922" s="174"/>
      <c r="E922" s="175"/>
      <c r="F922" s="174"/>
      <c r="G922" s="175"/>
      <c r="H922" s="174"/>
      <c r="I922" s="175"/>
      <c r="J922" s="174"/>
      <c r="K922" s="175"/>
      <c r="L922" s="175"/>
      <c r="M922" s="176"/>
    </row>
    <row r="923" ht="12.75" customHeight="1">
      <c r="D923" s="174"/>
      <c r="E923" s="175"/>
      <c r="F923" s="174"/>
      <c r="G923" s="175"/>
      <c r="H923" s="174"/>
      <c r="I923" s="175"/>
      <c r="J923" s="174"/>
      <c r="K923" s="175"/>
      <c r="L923" s="175"/>
      <c r="M923" s="176"/>
    </row>
    <row r="924" ht="12.75" customHeight="1">
      <c r="D924" s="174"/>
      <c r="E924" s="175"/>
      <c r="F924" s="174"/>
      <c r="G924" s="175"/>
      <c r="H924" s="174"/>
      <c r="I924" s="175"/>
      <c r="J924" s="174"/>
      <c r="K924" s="175"/>
      <c r="L924" s="175"/>
      <c r="M924" s="176"/>
    </row>
    <row r="925" ht="12.75" customHeight="1">
      <c r="D925" s="174"/>
      <c r="E925" s="175"/>
      <c r="F925" s="174"/>
      <c r="G925" s="175"/>
      <c r="H925" s="174"/>
      <c r="I925" s="175"/>
      <c r="J925" s="174"/>
      <c r="K925" s="175"/>
      <c r="L925" s="175"/>
      <c r="M925" s="176"/>
    </row>
    <row r="926" ht="12.75" customHeight="1">
      <c r="D926" s="174"/>
      <c r="E926" s="175"/>
      <c r="F926" s="174"/>
      <c r="G926" s="175"/>
      <c r="H926" s="174"/>
      <c r="I926" s="175"/>
      <c r="J926" s="174"/>
      <c r="K926" s="175"/>
      <c r="L926" s="175"/>
      <c r="M926" s="176"/>
    </row>
    <row r="927" ht="12.75" customHeight="1">
      <c r="D927" s="174"/>
      <c r="E927" s="175"/>
      <c r="F927" s="174"/>
      <c r="G927" s="175"/>
      <c r="H927" s="174"/>
      <c r="I927" s="175"/>
      <c r="J927" s="174"/>
      <c r="K927" s="175"/>
      <c r="L927" s="175"/>
      <c r="M927" s="176"/>
    </row>
    <row r="928" ht="12.75" customHeight="1">
      <c r="D928" s="174"/>
      <c r="E928" s="175"/>
      <c r="F928" s="174"/>
      <c r="G928" s="175"/>
      <c r="H928" s="174"/>
      <c r="I928" s="175"/>
      <c r="J928" s="174"/>
      <c r="K928" s="175"/>
      <c r="L928" s="175"/>
      <c r="M928" s="176"/>
    </row>
    <row r="929" ht="12.75" customHeight="1">
      <c r="D929" s="174"/>
      <c r="E929" s="175"/>
      <c r="F929" s="174"/>
      <c r="G929" s="175"/>
      <c r="H929" s="174"/>
      <c r="I929" s="175"/>
      <c r="J929" s="174"/>
      <c r="K929" s="175"/>
      <c r="L929" s="175"/>
      <c r="M929" s="176"/>
    </row>
    <row r="930" ht="12.75" customHeight="1">
      <c r="D930" s="174"/>
      <c r="E930" s="175"/>
      <c r="F930" s="174"/>
      <c r="G930" s="175"/>
      <c r="H930" s="174"/>
      <c r="I930" s="175"/>
      <c r="J930" s="174"/>
      <c r="K930" s="175"/>
      <c r="L930" s="175"/>
      <c r="M930" s="176"/>
    </row>
    <row r="931" ht="12.75" customHeight="1">
      <c r="D931" s="174"/>
      <c r="E931" s="175"/>
      <c r="F931" s="174"/>
      <c r="G931" s="175"/>
      <c r="H931" s="174"/>
      <c r="I931" s="175"/>
      <c r="J931" s="174"/>
      <c r="K931" s="175"/>
      <c r="L931" s="175"/>
      <c r="M931" s="176"/>
    </row>
    <row r="932" ht="12.75" customHeight="1">
      <c r="D932" s="174"/>
      <c r="E932" s="175"/>
      <c r="F932" s="174"/>
      <c r="G932" s="175"/>
      <c r="H932" s="174"/>
      <c r="I932" s="175"/>
      <c r="J932" s="174"/>
      <c r="K932" s="175"/>
      <c r="L932" s="175"/>
      <c r="M932" s="176"/>
    </row>
    <row r="933" ht="12.75" customHeight="1">
      <c r="D933" s="174"/>
      <c r="E933" s="175"/>
      <c r="F933" s="174"/>
      <c r="G933" s="175"/>
      <c r="H933" s="174"/>
      <c r="I933" s="175"/>
      <c r="J933" s="174"/>
      <c r="K933" s="175"/>
      <c r="L933" s="175"/>
      <c r="M933" s="176"/>
    </row>
    <row r="934" ht="12.75" customHeight="1">
      <c r="D934" s="174"/>
      <c r="E934" s="175"/>
      <c r="F934" s="174"/>
      <c r="G934" s="175"/>
      <c r="H934" s="174"/>
      <c r="I934" s="175"/>
      <c r="J934" s="174"/>
      <c r="K934" s="175"/>
      <c r="L934" s="175"/>
      <c r="M934" s="176"/>
    </row>
    <row r="935" ht="12.75" customHeight="1">
      <c r="D935" s="174"/>
      <c r="E935" s="175"/>
      <c r="F935" s="174"/>
      <c r="G935" s="175"/>
      <c r="H935" s="174"/>
      <c r="I935" s="175"/>
      <c r="J935" s="174"/>
      <c r="K935" s="175"/>
      <c r="L935" s="175"/>
      <c r="M935" s="176"/>
    </row>
    <row r="936" ht="12.75" customHeight="1">
      <c r="D936" s="174"/>
      <c r="E936" s="175"/>
      <c r="F936" s="174"/>
      <c r="G936" s="175"/>
      <c r="H936" s="174"/>
      <c r="I936" s="175"/>
      <c r="J936" s="174"/>
      <c r="K936" s="175"/>
      <c r="L936" s="175"/>
      <c r="M936" s="176"/>
    </row>
    <row r="937" ht="12.75" customHeight="1">
      <c r="D937" s="174"/>
      <c r="E937" s="175"/>
      <c r="F937" s="174"/>
      <c r="G937" s="175"/>
      <c r="H937" s="174"/>
      <c r="I937" s="175"/>
      <c r="J937" s="174"/>
      <c r="K937" s="175"/>
      <c r="L937" s="175"/>
      <c r="M937" s="176"/>
    </row>
    <row r="938" ht="12.75" customHeight="1">
      <c r="D938" s="174"/>
      <c r="E938" s="175"/>
      <c r="F938" s="174"/>
      <c r="G938" s="175"/>
      <c r="H938" s="174"/>
      <c r="I938" s="175"/>
      <c r="J938" s="174"/>
      <c r="K938" s="175"/>
      <c r="L938" s="175"/>
      <c r="M938" s="176"/>
    </row>
    <row r="939" ht="12.75" customHeight="1">
      <c r="D939" s="174"/>
      <c r="E939" s="175"/>
      <c r="F939" s="174"/>
      <c r="G939" s="175"/>
      <c r="H939" s="174"/>
      <c r="I939" s="175"/>
      <c r="J939" s="174"/>
      <c r="K939" s="175"/>
      <c r="L939" s="175"/>
      <c r="M939" s="176"/>
    </row>
    <row r="940" ht="12.75" customHeight="1">
      <c r="D940" s="174"/>
      <c r="E940" s="175"/>
      <c r="F940" s="174"/>
      <c r="G940" s="175"/>
      <c r="H940" s="174"/>
      <c r="I940" s="175"/>
      <c r="J940" s="174"/>
      <c r="K940" s="175"/>
      <c r="L940" s="175"/>
      <c r="M940" s="176"/>
    </row>
    <row r="941" ht="12.75" customHeight="1">
      <c r="D941" s="174"/>
      <c r="E941" s="175"/>
      <c r="F941" s="174"/>
      <c r="G941" s="175"/>
      <c r="H941" s="174"/>
      <c r="I941" s="175"/>
      <c r="J941" s="174"/>
      <c r="K941" s="175"/>
      <c r="L941" s="175"/>
      <c r="M941" s="176"/>
    </row>
    <row r="942" ht="12.75" customHeight="1">
      <c r="D942" s="174"/>
      <c r="E942" s="175"/>
      <c r="F942" s="174"/>
      <c r="G942" s="175"/>
      <c r="H942" s="174"/>
      <c r="I942" s="175"/>
      <c r="J942" s="174"/>
      <c r="K942" s="175"/>
      <c r="L942" s="175"/>
      <c r="M942" s="176"/>
    </row>
    <row r="943" ht="12.75" customHeight="1">
      <c r="D943" s="174"/>
      <c r="E943" s="175"/>
      <c r="F943" s="174"/>
      <c r="G943" s="175"/>
      <c r="H943" s="174"/>
      <c r="I943" s="175"/>
      <c r="J943" s="174"/>
      <c r="K943" s="175"/>
      <c r="L943" s="175"/>
      <c r="M943" s="176"/>
    </row>
    <row r="944" ht="12.75" customHeight="1">
      <c r="D944" s="174"/>
      <c r="E944" s="175"/>
      <c r="F944" s="174"/>
      <c r="G944" s="175"/>
      <c r="H944" s="174"/>
      <c r="I944" s="175"/>
      <c r="J944" s="174"/>
      <c r="K944" s="175"/>
      <c r="L944" s="175"/>
      <c r="M944" s="176"/>
    </row>
    <row r="945" ht="12.75" customHeight="1">
      <c r="D945" s="174"/>
      <c r="E945" s="175"/>
      <c r="F945" s="174"/>
      <c r="G945" s="175"/>
      <c r="H945" s="174"/>
      <c r="I945" s="175"/>
      <c r="J945" s="174"/>
      <c r="K945" s="175"/>
      <c r="L945" s="175"/>
      <c r="M945" s="176"/>
    </row>
    <row r="946" ht="12.75" customHeight="1">
      <c r="D946" s="174"/>
      <c r="E946" s="175"/>
      <c r="F946" s="174"/>
      <c r="G946" s="175"/>
      <c r="H946" s="174"/>
      <c r="I946" s="175"/>
      <c r="J946" s="174"/>
      <c r="K946" s="175"/>
      <c r="L946" s="175"/>
      <c r="M946" s="176"/>
    </row>
    <row r="947" ht="12.75" customHeight="1">
      <c r="D947" s="174"/>
      <c r="E947" s="175"/>
      <c r="F947" s="174"/>
      <c r="G947" s="175"/>
      <c r="H947" s="174"/>
      <c r="I947" s="175"/>
      <c r="J947" s="174"/>
      <c r="K947" s="175"/>
      <c r="L947" s="175"/>
      <c r="M947" s="176"/>
    </row>
    <row r="948" ht="12.75" customHeight="1">
      <c r="D948" s="174"/>
      <c r="E948" s="175"/>
      <c r="F948" s="174"/>
      <c r="G948" s="175"/>
      <c r="H948" s="174"/>
      <c r="I948" s="175"/>
      <c r="J948" s="174"/>
      <c r="K948" s="175"/>
      <c r="L948" s="175"/>
      <c r="M948" s="176"/>
    </row>
    <row r="949" ht="12.75" customHeight="1">
      <c r="D949" s="174"/>
      <c r="E949" s="175"/>
      <c r="F949" s="174"/>
      <c r="G949" s="175"/>
      <c r="H949" s="174"/>
      <c r="I949" s="175"/>
      <c r="J949" s="174"/>
      <c r="K949" s="175"/>
      <c r="L949" s="175"/>
      <c r="M949" s="176"/>
    </row>
    <row r="950" ht="12.75" customHeight="1">
      <c r="D950" s="174"/>
      <c r="E950" s="175"/>
      <c r="F950" s="174"/>
      <c r="G950" s="175"/>
      <c r="H950" s="174"/>
      <c r="I950" s="175"/>
      <c r="J950" s="174"/>
      <c r="K950" s="175"/>
      <c r="L950" s="175"/>
      <c r="M950" s="176"/>
    </row>
    <row r="951" ht="12.75" customHeight="1">
      <c r="D951" s="174"/>
      <c r="E951" s="175"/>
      <c r="F951" s="174"/>
      <c r="G951" s="175"/>
      <c r="H951" s="174"/>
      <c r="I951" s="175"/>
      <c r="J951" s="174"/>
      <c r="K951" s="175"/>
      <c r="L951" s="175"/>
      <c r="M951" s="176"/>
    </row>
    <row r="952" ht="12.75" customHeight="1">
      <c r="D952" s="174"/>
      <c r="E952" s="175"/>
      <c r="F952" s="174"/>
      <c r="G952" s="175"/>
      <c r="H952" s="174"/>
      <c r="I952" s="175"/>
      <c r="J952" s="174"/>
      <c r="K952" s="175"/>
      <c r="L952" s="175"/>
      <c r="M952" s="176"/>
    </row>
    <row r="953" ht="12.75" customHeight="1">
      <c r="D953" s="174"/>
      <c r="E953" s="175"/>
      <c r="F953" s="174"/>
      <c r="G953" s="175"/>
      <c r="H953" s="174"/>
      <c r="I953" s="175"/>
      <c r="J953" s="174"/>
      <c r="K953" s="175"/>
      <c r="L953" s="175"/>
      <c r="M953" s="176"/>
    </row>
    <row r="954" ht="12.75" customHeight="1">
      <c r="D954" s="174"/>
      <c r="E954" s="175"/>
      <c r="F954" s="174"/>
      <c r="G954" s="175"/>
      <c r="H954" s="174"/>
      <c r="I954" s="175"/>
      <c r="J954" s="174"/>
      <c r="K954" s="175"/>
      <c r="L954" s="175"/>
      <c r="M954" s="176"/>
    </row>
    <row r="955" ht="12.75" customHeight="1">
      <c r="D955" s="174"/>
      <c r="E955" s="175"/>
      <c r="F955" s="174"/>
      <c r="G955" s="175"/>
      <c r="H955" s="174"/>
      <c r="I955" s="175"/>
      <c r="J955" s="174"/>
      <c r="K955" s="175"/>
      <c r="L955" s="175"/>
      <c r="M955" s="176"/>
    </row>
    <row r="956" ht="12.75" customHeight="1">
      <c r="D956" s="174"/>
      <c r="E956" s="175"/>
      <c r="F956" s="174"/>
      <c r="G956" s="175"/>
      <c r="H956" s="174"/>
      <c r="I956" s="175"/>
      <c r="J956" s="174"/>
      <c r="K956" s="175"/>
      <c r="L956" s="175"/>
      <c r="M956" s="176"/>
    </row>
    <row r="957" ht="12.75" customHeight="1">
      <c r="D957" s="174"/>
      <c r="E957" s="175"/>
      <c r="F957" s="174"/>
      <c r="G957" s="175"/>
      <c r="H957" s="174"/>
      <c r="I957" s="175"/>
      <c r="J957" s="174"/>
      <c r="K957" s="175"/>
      <c r="L957" s="175"/>
      <c r="M957" s="176"/>
    </row>
    <row r="958" ht="12.75" customHeight="1">
      <c r="D958" s="174"/>
      <c r="E958" s="175"/>
      <c r="F958" s="174"/>
      <c r="G958" s="175"/>
      <c r="H958" s="174"/>
      <c r="I958" s="175"/>
      <c r="J958" s="174"/>
      <c r="K958" s="175"/>
      <c r="L958" s="175"/>
      <c r="M958" s="176"/>
    </row>
    <row r="959" ht="12.75" customHeight="1">
      <c r="D959" s="174"/>
      <c r="E959" s="175"/>
      <c r="F959" s="174"/>
      <c r="G959" s="175"/>
      <c r="H959" s="174"/>
      <c r="I959" s="175"/>
      <c r="J959" s="174"/>
      <c r="K959" s="175"/>
      <c r="L959" s="175"/>
      <c r="M959" s="176"/>
    </row>
    <row r="960" ht="12.75" customHeight="1">
      <c r="D960" s="174"/>
      <c r="E960" s="175"/>
      <c r="F960" s="174"/>
      <c r="G960" s="175"/>
      <c r="H960" s="174"/>
      <c r="I960" s="175"/>
      <c r="J960" s="174"/>
      <c r="K960" s="175"/>
      <c r="L960" s="175"/>
      <c r="M960" s="176"/>
    </row>
    <row r="961" ht="12.75" customHeight="1">
      <c r="D961" s="174"/>
      <c r="E961" s="175"/>
      <c r="F961" s="174"/>
      <c r="G961" s="175"/>
      <c r="H961" s="174"/>
      <c r="I961" s="175"/>
      <c r="J961" s="174"/>
      <c r="K961" s="175"/>
      <c r="L961" s="175"/>
      <c r="M961" s="176"/>
    </row>
    <row r="962" ht="12.75" customHeight="1">
      <c r="D962" s="174"/>
      <c r="E962" s="175"/>
      <c r="F962" s="174"/>
      <c r="G962" s="175"/>
      <c r="H962" s="174"/>
      <c r="I962" s="175"/>
      <c r="J962" s="174"/>
      <c r="K962" s="175"/>
      <c r="L962" s="175"/>
      <c r="M962" s="176"/>
    </row>
    <row r="963" ht="12.75" customHeight="1">
      <c r="D963" s="174"/>
      <c r="E963" s="175"/>
      <c r="F963" s="174"/>
      <c r="G963" s="175"/>
      <c r="H963" s="174"/>
      <c r="I963" s="175"/>
      <c r="J963" s="174"/>
      <c r="K963" s="175"/>
      <c r="L963" s="175"/>
      <c r="M963" s="176"/>
    </row>
    <row r="964" ht="12.75" customHeight="1">
      <c r="D964" s="174"/>
      <c r="E964" s="175"/>
      <c r="F964" s="174"/>
      <c r="G964" s="175"/>
      <c r="H964" s="174"/>
      <c r="I964" s="175"/>
      <c r="J964" s="174"/>
      <c r="K964" s="175"/>
      <c r="L964" s="175"/>
      <c r="M964" s="176"/>
    </row>
    <row r="965" ht="12.75" customHeight="1">
      <c r="D965" s="174"/>
      <c r="E965" s="175"/>
      <c r="F965" s="174"/>
      <c r="G965" s="175"/>
      <c r="H965" s="174"/>
      <c r="I965" s="175"/>
      <c r="J965" s="174"/>
      <c r="K965" s="175"/>
      <c r="L965" s="175"/>
      <c r="M965" s="176"/>
    </row>
    <row r="966" ht="12.75" customHeight="1">
      <c r="D966" s="174"/>
      <c r="E966" s="175"/>
      <c r="F966" s="174"/>
      <c r="G966" s="175"/>
      <c r="H966" s="174"/>
      <c r="I966" s="175"/>
      <c r="J966" s="174"/>
      <c r="K966" s="175"/>
      <c r="L966" s="175"/>
      <c r="M966" s="176"/>
    </row>
    <row r="967" ht="12.75" customHeight="1">
      <c r="D967" s="174"/>
      <c r="E967" s="175"/>
      <c r="F967" s="174"/>
      <c r="G967" s="175"/>
      <c r="H967" s="174"/>
      <c r="I967" s="175"/>
      <c r="J967" s="174"/>
      <c r="K967" s="175"/>
      <c r="L967" s="175"/>
      <c r="M967" s="176"/>
    </row>
    <row r="968" ht="12.75" customHeight="1">
      <c r="D968" s="174"/>
      <c r="E968" s="175"/>
      <c r="F968" s="174"/>
      <c r="G968" s="175"/>
      <c r="H968" s="174"/>
      <c r="I968" s="175"/>
      <c r="J968" s="174"/>
      <c r="K968" s="175"/>
      <c r="L968" s="175"/>
      <c r="M968" s="176"/>
    </row>
    <row r="969" ht="12.75" customHeight="1">
      <c r="D969" s="174"/>
      <c r="E969" s="175"/>
      <c r="F969" s="174"/>
      <c r="G969" s="175"/>
      <c r="H969" s="174"/>
      <c r="I969" s="175"/>
      <c r="J969" s="174"/>
      <c r="K969" s="175"/>
      <c r="L969" s="175"/>
      <c r="M969" s="176"/>
    </row>
    <row r="970" ht="12.75" customHeight="1">
      <c r="D970" s="174"/>
      <c r="E970" s="175"/>
      <c r="F970" s="174"/>
      <c r="G970" s="175"/>
      <c r="H970" s="174"/>
      <c r="I970" s="175"/>
      <c r="J970" s="174"/>
      <c r="K970" s="175"/>
      <c r="L970" s="175"/>
      <c r="M970" s="176"/>
    </row>
    <row r="971" ht="12.75" customHeight="1">
      <c r="D971" s="174"/>
      <c r="E971" s="175"/>
      <c r="F971" s="174"/>
      <c r="G971" s="175"/>
      <c r="H971" s="174"/>
      <c r="I971" s="175"/>
      <c r="J971" s="174"/>
      <c r="K971" s="175"/>
      <c r="L971" s="175"/>
      <c r="M971" s="176"/>
    </row>
    <row r="972" ht="12.75" customHeight="1">
      <c r="D972" s="174"/>
      <c r="E972" s="175"/>
      <c r="F972" s="174"/>
      <c r="G972" s="175"/>
      <c r="H972" s="174"/>
      <c r="I972" s="175"/>
      <c r="J972" s="174"/>
      <c r="K972" s="175"/>
      <c r="L972" s="175"/>
      <c r="M972" s="176"/>
    </row>
    <row r="973" ht="12.75" customHeight="1">
      <c r="D973" s="174"/>
      <c r="E973" s="175"/>
      <c r="F973" s="174"/>
      <c r="G973" s="175"/>
      <c r="H973" s="174"/>
      <c r="I973" s="175"/>
      <c r="J973" s="174"/>
      <c r="K973" s="175"/>
      <c r="L973" s="175"/>
      <c r="M973" s="176"/>
    </row>
    <row r="974" ht="12.75" customHeight="1">
      <c r="D974" s="174"/>
      <c r="E974" s="175"/>
      <c r="F974" s="174"/>
      <c r="G974" s="175"/>
      <c r="H974" s="174"/>
      <c r="I974" s="175"/>
      <c r="J974" s="174"/>
      <c r="K974" s="175"/>
      <c r="L974" s="175"/>
      <c r="M974" s="176"/>
    </row>
    <row r="975" ht="12.75" customHeight="1">
      <c r="D975" s="174"/>
      <c r="E975" s="175"/>
      <c r="F975" s="174"/>
      <c r="G975" s="175"/>
      <c r="H975" s="174"/>
      <c r="I975" s="175"/>
      <c r="J975" s="174"/>
      <c r="K975" s="175"/>
      <c r="L975" s="175"/>
      <c r="M975" s="176"/>
    </row>
    <row r="976" ht="12.75" customHeight="1">
      <c r="D976" s="174"/>
      <c r="E976" s="175"/>
      <c r="F976" s="174"/>
      <c r="G976" s="175"/>
      <c r="H976" s="174"/>
      <c r="I976" s="175"/>
      <c r="J976" s="174"/>
      <c r="K976" s="175"/>
      <c r="L976" s="175"/>
      <c r="M976" s="176"/>
    </row>
    <row r="977" ht="12.75" customHeight="1">
      <c r="D977" s="174"/>
      <c r="E977" s="175"/>
      <c r="F977" s="174"/>
      <c r="G977" s="175"/>
      <c r="H977" s="174"/>
      <c r="I977" s="175"/>
      <c r="J977" s="174"/>
      <c r="K977" s="175"/>
      <c r="L977" s="175"/>
      <c r="M977" s="176"/>
    </row>
    <row r="978" ht="12.75" customHeight="1">
      <c r="D978" s="174"/>
      <c r="E978" s="175"/>
      <c r="F978" s="174"/>
      <c r="G978" s="175"/>
      <c r="H978" s="174"/>
      <c r="I978" s="175"/>
      <c r="J978" s="174"/>
      <c r="K978" s="175"/>
      <c r="L978" s="175"/>
      <c r="M978" s="176"/>
    </row>
    <row r="979" ht="12.75" customHeight="1">
      <c r="D979" s="174"/>
      <c r="E979" s="175"/>
      <c r="F979" s="174"/>
      <c r="G979" s="175"/>
      <c r="H979" s="174"/>
      <c r="I979" s="175"/>
      <c r="J979" s="174"/>
      <c r="K979" s="175"/>
      <c r="L979" s="175"/>
      <c r="M979" s="176"/>
    </row>
    <row r="980" ht="12.75" customHeight="1">
      <c r="D980" s="174"/>
      <c r="E980" s="175"/>
      <c r="F980" s="174"/>
      <c r="G980" s="175"/>
      <c r="H980" s="174"/>
      <c r="I980" s="175"/>
      <c r="J980" s="174"/>
      <c r="K980" s="175"/>
      <c r="L980" s="175"/>
      <c r="M980" s="176"/>
    </row>
    <row r="981" ht="12.75" customHeight="1">
      <c r="D981" s="174"/>
      <c r="E981" s="175"/>
      <c r="F981" s="174"/>
      <c r="G981" s="175"/>
      <c r="H981" s="174"/>
      <c r="I981" s="175"/>
      <c r="J981" s="174"/>
      <c r="K981" s="175"/>
      <c r="L981" s="175"/>
      <c r="M981" s="176"/>
    </row>
    <row r="982" ht="12.75" customHeight="1">
      <c r="D982" s="174"/>
      <c r="E982" s="175"/>
      <c r="F982" s="174"/>
      <c r="G982" s="175"/>
      <c r="H982" s="174"/>
      <c r="I982" s="175"/>
      <c r="J982" s="174"/>
      <c r="K982" s="175"/>
      <c r="L982" s="175"/>
      <c r="M982" s="176"/>
    </row>
    <row r="983" ht="12.75" customHeight="1">
      <c r="D983" s="174"/>
      <c r="E983" s="175"/>
      <c r="F983" s="174"/>
      <c r="G983" s="175"/>
      <c r="H983" s="174"/>
      <c r="I983" s="175"/>
      <c r="J983" s="174"/>
      <c r="K983" s="175"/>
      <c r="L983" s="175"/>
      <c r="M983" s="176"/>
    </row>
    <row r="984" ht="12.75" customHeight="1">
      <c r="D984" s="174"/>
      <c r="E984" s="175"/>
      <c r="F984" s="174"/>
      <c r="G984" s="175"/>
      <c r="H984" s="174"/>
      <c r="I984" s="175"/>
      <c r="J984" s="174"/>
      <c r="K984" s="175"/>
      <c r="L984" s="175"/>
      <c r="M984" s="176"/>
    </row>
    <row r="985" ht="12.75" customHeight="1">
      <c r="D985" s="174"/>
      <c r="E985" s="175"/>
      <c r="F985" s="174"/>
      <c r="G985" s="175"/>
      <c r="H985" s="174"/>
      <c r="I985" s="175"/>
      <c r="J985" s="174"/>
      <c r="K985" s="175"/>
      <c r="L985" s="175"/>
      <c r="M985" s="176"/>
    </row>
    <row r="986" ht="12.75" customHeight="1">
      <c r="D986" s="174"/>
      <c r="E986" s="175"/>
      <c r="F986" s="174"/>
      <c r="G986" s="175"/>
      <c r="H986" s="174"/>
      <c r="I986" s="175"/>
      <c r="J986" s="174"/>
      <c r="K986" s="175"/>
      <c r="L986" s="175"/>
      <c r="M986" s="176"/>
    </row>
    <row r="987" ht="12.75" customHeight="1">
      <c r="D987" s="174"/>
      <c r="E987" s="175"/>
      <c r="F987" s="174"/>
      <c r="G987" s="175"/>
      <c r="H987" s="174"/>
      <c r="I987" s="175"/>
      <c r="J987" s="174"/>
      <c r="K987" s="175"/>
      <c r="L987" s="175"/>
      <c r="M987" s="176"/>
    </row>
    <row r="988" ht="12.75" customHeight="1">
      <c r="D988" s="174"/>
      <c r="E988" s="175"/>
      <c r="F988" s="174"/>
      <c r="G988" s="175"/>
      <c r="H988" s="174"/>
      <c r="I988" s="175"/>
      <c r="J988" s="174"/>
      <c r="K988" s="175"/>
      <c r="L988" s="175"/>
      <c r="M988" s="176"/>
    </row>
    <row r="989" ht="12.75" customHeight="1">
      <c r="D989" s="174"/>
      <c r="E989" s="175"/>
      <c r="F989" s="174"/>
      <c r="G989" s="175"/>
      <c r="H989" s="174"/>
      <c r="I989" s="175"/>
      <c r="J989" s="174"/>
      <c r="K989" s="175"/>
      <c r="L989" s="175"/>
      <c r="M989" s="176"/>
    </row>
    <row r="990" ht="12.75" customHeight="1">
      <c r="D990" s="174"/>
      <c r="E990" s="175"/>
      <c r="F990" s="174"/>
      <c r="G990" s="175"/>
      <c r="H990" s="174"/>
      <c r="I990" s="175"/>
      <c r="J990" s="174"/>
      <c r="K990" s="175"/>
      <c r="L990" s="175"/>
      <c r="M990" s="176"/>
    </row>
    <row r="991" ht="12.75" customHeight="1">
      <c r="D991" s="174"/>
      <c r="E991" s="175"/>
      <c r="F991" s="174"/>
      <c r="G991" s="175"/>
      <c r="H991" s="174"/>
      <c r="I991" s="175"/>
      <c r="J991" s="174"/>
      <c r="K991" s="175"/>
      <c r="L991" s="175"/>
      <c r="M991" s="176"/>
    </row>
    <row r="992" ht="12.75" customHeight="1">
      <c r="D992" s="174"/>
      <c r="E992" s="175"/>
      <c r="F992" s="174"/>
      <c r="G992" s="175"/>
      <c r="H992" s="174"/>
      <c r="I992" s="175"/>
      <c r="J992" s="174"/>
      <c r="K992" s="175"/>
      <c r="L992" s="175"/>
      <c r="M992" s="176"/>
    </row>
    <row r="993" ht="12.75" customHeight="1">
      <c r="D993" s="174"/>
      <c r="E993" s="175"/>
      <c r="F993" s="174"/>
      <c r="G993" s="175"/>
      <c r="H993" s="174"/>
      <c r="I993" s="175"/>
      <c r="J993" s="174"/>
      <c r="K993" s="175"/>
      <c r="L993" s="175"/>
      <c r="M993" s="176"/>
    </row>
    <row r="994" ht="12.75" customHeight="1">
      <c r="D994" s="174"/>
      <c r="E994" s="175"/>
      <c r="F994" s="174"/>
      <c r="G994" s="175"/>
      <c r="H994" s="174"/>
      <c r="I994" s="175"/>
      <c r="J994" s="174"/>
      <c r="K994" s="175"/>
      <c r="L994" s="175"/>
      <c r="M994" s="176"/>
    </row>
    <row r="995" ht="12.75" customHeight="1">
      <c r="D995" s="174"/>
      <c r="E995" s="175"/>
      <c r="F995" s="174"/>
      <c r="G995" s="175"/>
      <c r="H995" s="174"/>
      <c r="I995" s="175"/>
      <c r="J995" s="174"/>
      <c r="K995" s="175"/>
      <c r="L995" s="175"/>
      <c r="M995" s="176"/>
    </row>
    <row r="996" ht="12.75" customHeight="1">
      <c r="D996" s="174"/>
      <c r="E996" s="175"/>
      <c r="F996" s="174"/>
      <c r="G996" s="175"/>
      <c r="H996" s="174"/>
      <c r="I996" s="175"/>
      <c r="J996" s="174"/>
      <c r="K996" s="175"/>
      <c r="L996" s="175"/>
      <c r="M996" s="176"/>
    </row>
    <row r="997" ht="12.75" customHeight="1">
      <c r="D997" s="174"/>
      <c r="E997" s="175"/>
      <c r="F997" s="174"/>
      <c r="G997" s="175"/>
      <c r="H997" s="174"/>
      <c r="I997" s="175"/>
      <c r="J997" s="174"/>
      <c r="K997" s="175"/>
      <c r="L997" s="175"/>
      <c r="M997" s="176"/>
    </row>
    <row r="998" ht="12.75" customHeight="1">
      <c r="D998" s="174"/>
      <c r="E998" s="175"/>
      <c r="F998" s="174"/>
      <c r="G998" s="175"/>
      <c r="H998" s="174"/>
      <c r="I998" s="175"/>
      <c r="J998" s="174"/>
      <c r="K998" s="175"/>
      <c r="L998" s="175"/>
      <c r="M998" s="176"/>
    </row>
    <row r="999" ht="12.75" customHeight="1">
      <c r="D999" s="174"/>
      <c r="E999" s="175"/>
      <c r="F999" s="174"/>
      <c r="G999" s="175"/>
      <c r="H999" s="174"/>
      <c r="I999" s="175"/>
      <c r="J999" s="174"/>
      <c r="K999" s="175"/>
      <c r="L999" s="175"/>
      <c r="M999" s="176"/>
    </row>
    <row r="1000" ht="12.75" customHeight="1">
      <c r="D1000" s="174"/>
      <c r="E1000" s="175"/>
      <c r="F1000" s="174"/>
      <c r="G1000" s="175"/>
      <c r="H1000" s="174"/>
      <c r="I1000" s="175"/>
      <c r="J1000" s="174"/>
      <c r="K1000" s="175"/>
      <c r="L1000" s="175"/>
      <c r="M1000" s="176"/>
    </row>
  </sheetData>
  <mergeCells count="8">
    <mergeCell ref="B5:G5"/>
    <mergeCell ref="D7:E7"/>
    <mergeCell ref="F7:G7"/>
    <mergeCell ref="H7:I7"/>
    <mergeCell ref="J7:K7"/>
    <mergeCell ref="L7:M7"/>
    <mergeCell ref="N7:O7"/>
    <mergeCell ref="P7:Q7"/>
  </mergeCells>
  <printOptions horizontalCentered="1"/>
  <pageMargins bottom="0.708333333333333" footer="0.0" header="0.0" left="0.354166666666667" right="0.196527777777778" top="0.629861111111111"/>
  <pageSetup paperSize="9" scale="6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71"/>
    <col customWidth="1" min="2" max="2" width="50.0"/>
    <col customWidth="1" min="3" max="3" width="1.14"/>
    <col customWidth="1" min="4" max="4" width="4.14"/>
    <col customWidth="1" min="5" max="6" width="12.29"/>
    <col customWidth="1" min="7" max="26" width="8.71"/>
  </cols>
  <sheetData>
    <row r="1" ht="12.75" customHeight="1">
      <c r="B1" s="181" t="s">
        <v>45265</v>
      </c>
      <c r="C1" s="181"/>
      <c r="D1" s="182"/>
      <c r="E1" s="182"/>
      <c r="F1" s="182"/>
    </row>
    <row r="2" ht="12.75" customHeight="1">
      <c r="B2" s="181" t="s">
        <v>45266</v>
      </c>
      <c r="C2" s="181"/>
      <c r="D2" s="182"/>
      <c r="E2" s="182"/>
      <c r="F2" s="182"/>
    </row>
    <row r="3" ht="12.75" customHeight="1">
      <c r="B3" s="183"/>
      <c r="C3" s="183"/>
      <c r="D3" s="184"/>
      <c r="E3" s="184"/>
      <c r="F3" s="184"/>
    </row>
    <row r="4" ht="12.75" customHeight="1">
      <c r="B4" s="183" t="s">
        <v>45267</v>
      </c>
      <c r="C4" s="183"/>
      <c r="D4" s="184"/>
      <c r="E4" s="184"/>
      <c r="F4" s="184"/>
    </row>
    <row r="5" ht="12.75" customHeight="1">
      <c r="B5" s="183"/>
      <c r="C5" s="183"/>
      <c r="D5" s="184"/>
      <c r="E5" s="184"/>
      <c r="F5" s="184"/>
    </row>
    <row r="6" ht="12.75" customHeight="1">
      <c r="B6" s="181" t="s">
        <v>45268</v>
      </c>
      <c r="C6" s="181"/>
      <c r="D6" s="182"/>
      <c r="E6" s="182" t="s">
        <v>45269</v>
      </c>
      <c r="F6" s="182" t="s">
        <v>45270</v>
      </c>
    </row>
    <row r="7" ht="12.75" customHeight="1">
      <c r="B7" s="183"/>
      <c r="C7" s="183"/>
      <c r="D7" s="184"/>
      <c r="E7" s="184"/>
      <c r="F7" s="184"/>
    </row>
    <row r="8" ht="12.75" customHeight="1">
      <c r="B8" s="185" t="s">
        <v>45271</v>
      </c>
      <c r="C8" s="186"/>
      <c r="D8" s="187"/>
      <c r="E8" s="187">
        <v>3.0</v>
      </c>
      <c r="F8" s="188" t="s">
        <v>45272</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875" footer="0.0" header="0.0" left="0.511805555555555" right="0.511805555555555" top="0.7875"/>
  <pageSetup paperSize="9" orientation="portrait"/>
  <drawing r:id="rId1"/>
</worksheet>
</file>